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Arch\Desktop\"/>
    </mc:Choice>
  </mc:AlternateContent>
  <xr:revisionPtr revIDLastSave="0" documentId="13_ncr:1_{9850631D-6FF3-4D58-99FC-3B067BCCA5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T I" sheetId="1" r:id="rId1"/>
    <sheet name="CAT1" sheetId="17" state="hidden" r:id="rId2"/>
    <sheet name="CAT II" sheetId="3" r:id="rId3"/>
    <sheet name="CAT2" sheetId="18" state="hidden" r:id="rId4"/>
    <sheet name="MODEL" sheetId="4" r:id="rId5"/>
    <sheet name="model (2)" sheetId="19" state="hidden" r:id="rId6"/>
    <sheet name="END SEM EXAM" sheetId="5" r:id="rId7"/>
    <sheet name="ESE" sheetId="21" state="hidden" r:id="rId8"/>
    <sheet name="Assignment (2)" sheetId="20" state="hidden" r:id="rId9"/>
    <sheet name="Course end survey" sheetId="7" r:id="rId10"/>
    <sheet name="Overall Direct attainment" sheetId="9" r:id="rId11"/>
    <sheet name="CO Attainment" sheetId="10" r:id="rId12"/>
    <sheet name="PO Attainment" sheetId="12" r:id="rId13"/>
    <sheet name="BAR CHART" sheetId="11" r:id="rId14"/>
    <sheet name="Threshold" sheetId="13" r:id="rId15"/>
    <sheet name="Entry" sheetId="14" state="hidden" r:id="rId16"/>
    <sheet name="Internal 40" sheetId="15" state="hidden" r:id="rId17"/>
    <sheet name="Student name internal mark" sheetId="16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CO_1">'PO Attainment'!$A$13</definedName>
    <definedName name="CO_2">'PO Attainment'!$B$13</definedName>
    <definedName name="CO_3">'PO Attainment'!$C$13</definedName>
    <definedName name="CO_4">'PO Attainment'!$D$13</definedName>
    <definedName name="CO_5">'PO Attainment'!$E$13</definedName>
    <definedName name="CO_6">'PO Attainment'!$F$13</definedName>
    <definedName name="lower">[1]Sheet4!$Q$2</definedName>
    <definedName name="lower_1">[1]Sheet4!$Q$1</definedName>
    <definedName name="lower_2">[1]Sheet4!$G$1</definedName>
    <definedName name="lower_3">[1]Sheet4!$G$2</definedName>
    <definedName name="noS" localSheetId="2">'CAT II'!$C$6</definedName>
    <definedName name="noS" localSheetId="6">'END SEM EXAM'!$C$6</definedName>
    <definedName name="noS" localSheetId="4">MODEL!$C$6</definedName>
    <definedName name="noS" localSheetId="10">'Overall Direct attainment'!$C$6</definedName>
    <definedName name="noS" localSheetId="14">'[2]MID TERM'!$C$6</definedName>
    <definedName name="noS">'CAT I'!$C$6</definedName>
    <definedName name="noStudent">'Overall Direct attainment'!$C$6</definedName>
    <definedName name="one" localSheetId="16">#REF!</definedName>
    <definedName name="one">#REF!</definedName>
    <definedName name="One_1">[3]Sheet4!$M$3</definedName>
    <definedName name="PB12_b_h" localSheetId="7">ESE!$P$3</definedName>
    <definedName name="PB12_b_h" localSheetId="16">#REF!</definedName>
    <definedName name="PB12_b_h" localSheetId="5">'model (2)'!$P$3</definedName>
    <definedName name="PB12_b_h">#REF!</definedName>
    <definedName name="PB12_b_L" localSheetId="7">ESE!$P$2</definedName>
    <definedName name="PB12_b_L" localSheetId="16">#REF!</definedName>
    <definedName name="PB12_b_L" localSheetId="5">'model (2)'!$P$2</definedName>
    <definedName name="PB12_b_L">#REF!</definedName>
    <definedName name="subTar" localSheetId="2">'CAT II'!$C$5</definedName>
    <definedName name="subTar" localSheetId="6">'END SEM EXAM'!$C$5</definedName>
    <definedName name="subTar" localSheetId="4">MODEL!$C$5</definedName>
    <definedName name="subTar" localSheetId="10">'Overall Direct attainment'!$C$5</definedName>
    <definedName name="subTar" localSheetId="14">'[2]MID TERM'!$C$5</definedName>
    <definedName name="subTar">'CAT I'!$C$5</definedName>
    <definedName name="T">'Overall Direct attainment'!$C$5</definedName>
    <definedName name="ten_h" localSheetId="7">ESE!$N$3</definedName>
    <definedName name="ten_h" localSheetId="16">#REF!</definedName>
    <definedName name="ten_h" localSheetId="5">'model (2)'!$N$3</definedName>
    <definedName name="ten_h">#REF!</definedName>
    <definedName name="ten_L" localSheetId="7">ESE!$N$2</definedName>
    <definedName name="ten_L" localSheetId="16">#REF!</definedName>
    <definedName name="ten_L" localSheetId="5">'model (2)'!$N$2</definedName>
    <definedName name="ten_L">#REF!</definedName>
    <definedName name="three" localSheetId="16">#REF!</definedName>
    <definedName name="three">#REF!</definedName>
    <definedName name="three3">[3]Sheet4!$M$1</definedName>
    <definedName name="two" localSheetId="16">#REF!</definedName>
    <definedName name="two">#REF!</definedName>
    <definedName name="Two_2">[3]Sheet4!$M$2</definedName>
    <definedName name="upper">[1]Sheet4!$R$2</definedName>
    <definedName name="upper_1">[1]Sheet4!$R$1</definedName>
    <definedName name="upper_2">[1]Sheet4!$H$1</definedName>
    <definedName name="upper_3">[1]Sheet4!$H$2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M11" i="13"/>
  <c r="N11" i="13"/>
  <c r="L11" i="13"/>
  <c r="CS216" i="9" l="1"/>
  <c r="CY216" i="9" s="1"/>
  <c r="CT216" i="9"/>
  <c r="CZ216" i="9" s="1"/>
  <c r="CU216" i="9"/>
  <c r="CV216" i="9"/>
  <c r="DB216" i="9" s="1"/>
  <c r="CW216" i="9"/>
  <c r="DC216" i="9" s="1"/>
  <c r="CX216" i="9"/>
  <c r="DA216" i="9"/>
  <c r="DD216" i="9"/>
  <c r="CS218" i="9"/>
  <c r="CY218" i="9" s="1"/>
  <c r="CT218" i="9"/>
  <c r="CZ218" i="9" s="1"/>
  <c r="CU218" i="9"/>
  <c r="DA218" i="9" s="1"/>
  <c r="CV218" i="9"/>
  <c r="DB218" i="9" s="1"/>
  <c r="CW218" i="9"/>
  <c r="CX218" i="9"/>
  <c r="DC218" i="9"/>
  <c r="DD218" i="9"/>
  <c r="CS220" i="9"/>
  <c r="CY220" i="9" s="1"/>
  <c r="CT220" i="9"/>
  <c r="CU220" i="9"/>
  <c r="CV220" i="9"/>
  <c r="DB220" i="9" s="1"/>
  <c r="CW220" i="9"/>
  <c r="DC220" i="9" s="1"/>
  <c r="CX220" i="9"/>
  <c r="CZ220" i="9"/>
  <c r="DA220" i="9"/>
  <c r="DD220" i="9"/>
  <c r="CS222" i="9"/>
  <c r="CT222" i="9"/>
  <c r="CU222" i="9"/>
  <c r="DA222" i="9" s="1"/>
  <c r="CV222" i="9"/>
  <c r="DB222" i="9" s="1"/>
  <c r="CW222" i="9"/>
  <c r="CX222" i="9"/>
  <c r="CY222" i="9"/>
  <c r="CZ222" i="9"/>
  <c r="DC222" i="9"/>
  <c r="DD222" i="9"/>
  <c r="CS224" i="9"/>
  <c r="CY224" i="9" s="1"/>
  <c r="CT224" i="9"/>
  <c r="CZ224" i="9" s="1"/>
  <c r="CU224" i="9"/>
  <c r="CV224" i="9"/>
  <c r="DB224" i="9" s="1"/>
  <c r="CW224" i="9"/>
  <c r="DC224" i="9" s="1"/>
  <c r="CX224" i="9"/>
  <c r="DD224" i="9" s="1"/>
  <c r="DA224" i="9"/>
  <c r="CS226" i="9"/>
  <c r="CY226" i="9" s="1"/>
  <c r="CT226" i="9"/>
  <c r="CZ226" i="9" s="1"/>
  <c r="CU226" i="9"/>
  <c r="DA226" i="9" s="1"/>
  <c r="CV226" i="9"/>
  <c r="DB226" i="9" s="1"/>
  <c r="CW226" i="9"/>
  <c r="CX226" i="9"/>
  <c r="DD226" i="9" s="1"/>
  <c r="DC226" i="9"/>
  <c r="CS228" i="9"/>
  <c r="CY228" i="9" s="1"/>
  <c r="CT228" i="9"/>
  <c r="CZ228" i="9" s="1"/>
  <c r="CU228" i="9"/>
  <c r="DA228" i="9" s="1"/>
  <c r="CV228" i="9"/>
  <c r="CW228" i="9"/>
  <c r="DC228" i="9" s="1"/>
  <c r="CX228" i="9"/>
  <c r="DD228" i="9" s="1"/>
  <c r="DB228" i="9"/>
  <c r="CS230" i="9"/>
  <c r="CT230" i="9"/>
  <c r="CZ230" i="9" s="1"/>
  <c r="CU230" i="9"/>
  <c r="DA230" i="9" s="1"/>
  <c r="CV230" i="9"/>
  <c r="CW230" i="9"/>
  <c r="CX230" i="9"/>
  <c r="DD230" i="9" s="1"/>
  <c r="CY230" i="9"/>
  <c r="DB230" i="9"/>
  <c r="DC230" i="9"/>
  <c r="N229" i="14"/>
  <c r="O229" i="14"/>
  <c r="P229" i="14"/>
  <c r="Q229" i="14"/>
  <c r="R229" i="14"/>
  <c r="U229" i="14" s="1"/>
  <c r="A231" i="1"/>
  <c r="B231" i="1"/>
  <c r="B231" i="9" s="1"/>
  <c r="C231" i="1"/>
  <c r="C231" i="9" s="1"/>
  <c r="C231" i="5" l="1"/>
  <c r="C231" i="3"/>
  <c r="B231" i="3"/>
  <c r="B231" i="5"/>
  <c r="S229" i="14"/>
  <c r="C6" i="13"/>
  <c r="J240" i="7" l="1"/>
  <c r="CS231" i="9" s="1"/>
  <c r="CY231" i="9" s="1"/>
  <c r="K240" i="7"/>
  <c r="L240" i="7"/>
  <c r="CU231" i="9" s="1"/>
  <c r="DA231" i="9" s="1"/>
  <c r="M240" i="7"/>
  <c r="CV231" i="9" s="1"/>
  <c r="DB231" i="9" s="1"/>
  <c r="O240" i="7" l="1"/>
  <c r="CX231" i="9" s="1"/>
  <c r="DD231" i="9" s="1"/>
  <c r="CT231" i="9"/>
  <c r="CZ231" i="9" s="1"/>
  <c r="N240" i="7"/>
  <c r="CW231" i="9" s="1"/>
  <c r="DC231" i="9" s="1"/>
  <c r="N11" i="14"/>
  <c r="O11" i="14"/>
  <c r="M9" i="16" s="1"/>
  <c r="P11" i="14"/>
  <c r="Q11" i="14"/>
  <c r="R11" i="14"/>
  <c r="U11" i="14" s="1"/>
  <c r="N12" i="14"/>
  <c r="O12" i="14"/>
  <c r="P12" i="14"/>
  <c r="Q12" i="14"/>
  <c r="R12" i="14"/>
  <c r="U12" i="14" s="1"/>
  <c r="N13" i="14"/>
  <c r="O13" i="14"/>
  <c r="M11" i="16" s="1"/>
  <c r="P13" i="14"/>
  <c r="Q13" i="14"/>
  <c r="R13" i="14"/>
  <c r="U13" i="14" s="1"/>
  <c r="N14" i="14"/>
  <c r="O14" i="14"/>
  <c r="P14" i="14"/>
  <c r="Q14" i="14"/>
  <c r="R14" i="14"/>
  <c r="U14" i="14" s="1"/>
  <c r="N15" i="14"/>
  <c r="O15" i="14"/>
  <c r="M13" i="16" s="1"/>
  <c r="P15" i="14"/>
  <c r="Q15" i="14"/>
  <c r="R15" i="14"/>
  <c r="U15" i="14" s="1"/>
  <c r="N16" i="14"/>
  <c r="O16" i="14"/>
  <c r="M14" i="16" s="1"/>
  <c r="P16" i="14"/>
  <c r="Q16" i="14"/>
  <c r="R16" i="14"/>
  <c r="U16" i="14" s="1"/>
  <c r="N17" i="14"/>
  <c r="O17" i="14"/>
  <c r="P17" i="14"/>
  <c r="Q17" i="14"/>
  <c r="R17" i="14"/>
  <c r="U17" i="14" s="1"/>
  <c r="N18" i="14"/>
  <c r="O18" i="14"/>
  <c r="M16" i="16" s="1"/>
  <c r="P18" i="14"/>
  <c r="Q18" i="14"/>
  <c r="R18" i="14"/>
  <c r="U18" i="14" s="1"/>
  <c r="N19" i="14"/>
  <c r="O19" i="14"/>
  <c r="M17" i="16" s="1"/>
  <c r="P19" i="14"/>
  <c r="Q19" i="14"/>
  <c r="R19" i="14"/>
  <c r="U19" i="14" s="1"/>
  <c r="N20" i="14"/>
  <c r="O20" i="14"/>
  <c r="M18" i="16" s="1"/>
  <c r="P20" i="14"/>
  <c r="Q20" i="14"/>
  <c r="R20" i="14"/>
  <c r="U20" i="14" s="1"/>
  <c r="N21" i="14"/>
  <c r="O21" i="14"/>
  <c r="M19" i="16" s="1"/>
  <c r="P21" i="14"/>
  <c r="Q21" i="14"/>
  <c r="R21" i="14"/>
  <c r="U21" i="14" s="1"/>
  <c r="N22" i="14"/>
  <c r="O22" i="14"/>
  <c r="M20" i="16" s="1"/>
  <c r="P22" i="14"/>
  <c r="Q22" i="14"/>
  <c r="R22" i="14"/>
  <c r="U22" i="14" s="1"/>
  <c r="N23" i="14"/>
  <c r="O23" i="14"/>
  <c r="M21" i="16" s="1"/>
  <c r="P23" i="14"/>
  <c r="Q23" i="14"/>
  <c r="R23" i="14"/>
  <c r="U23" i="14" s="1"/>
  <c r="N24" i="14"/>
  <c r="O24" i="14"/>
  <c r="M22" i="16" s="1"/>
  <c r="P24" i="14"/>
  <c r="Q24" i="14"/>
  <c r="R24" i="14"/>
  <c r="U24" i="14" s="1"/>
  <c r="N25" i="14"/>
  <c r="O25" i="14"/>
  <c r="P25" i="14"/>
  <c r="Q25" i="14"/>
  <c r="R25" i="14"/>
  <c r="U25" i="14" s="1"/>
  <c r="N26" i="14"/>
  <c r="O26" i="14"/>
  <c r="M24" i="16" s="1"/>
  <c r="P26" i="14"/>
  <c r="Q26" i="14"/>
  <c r="R26" i="14"/>
  <c r="U26" i="14" s="1"/>
  <c r="N27" i="14"/>
  <c r="O27" i="14"/>
  <c r="M25" i="16" s="1"/>
  <c r="P27" i="14"/>
  <c r="Q27" i="14"/>
  <c r="R27" i="14"/>
  <c r="U27" i="14" s="1"/>
  <c r="N28" i="14"/>
  <c r="O28" i="14"/>
  <c r="M26" i="16" s="1"/>
  <c r="P28" i="14"/>
  <c r="Q28" i="14"/>
  <c r="R28" i="14"/>
  <c r="U28" i="14" s="1"/>
  <c r="N29" i="14"/>
  <c r="O29" i="14"/>
  <c r="M27" i="16" s="1"/>
  <c r="P29" i="14"/>
  <c r="Q29" i="14"/>
  <c r="R29" i="14"/>
  <c r="U29" i="14" s="1"/>
  <c r="N30" i="14"/>
  <c r="O30" i="14"/>
  <c r="P30" i="14"/>
  <c r="Q30" i="14"/>
  <c r="R30" i="14"/>
  <c r="U30" i="14" s="1"/>
  <c r="N31" i="14"/>
  <c r="O31" i="14"/>
  <c r="M29" i="16" s="1"/>
  <c r="P31" i="14"/>
  <c r="Q31" i="14"/>
  <c r="R31" i="14"/>
  <c r="U31" i="14" s="1"/>
  <c r="N32" i="14"/>
  <c r="O32" i="14"/>
  <c r="M30" i="16" s="1"/>
  <c r="P32" i="14"/>
  <c r="Q32" i="14"/>
  <c r="R32" i="14"/>
  <c r="U32" i="14" s="1"/>
  <c r="N33" i="14"/>
  <c r="O33" i="14"/>
  <c r="M31" i="16" s="1"/>
  <c r="P33" i="14"/>
  <c r="Q33" i="14"/>
  <c r="R33" i="14"/>
  <c r="U33" i="14" s="1"/>
  <c r="N34" i="14"/>
  <c r="O34" i="14"/>
  <c r="M32" i="16" s="1"/>
  <c r="P34" i="14"/>
  <c r="Q34" i="14"/>
  <c r="R34" i="14"/>
  <c r="U34" i="14" s="1"/>
  <c r="N35" i="14"/>
  <c r="O35" i="14"/>
  <c r="M33" i="16" s="1"/>
  <c r="P35" i="14"/>
  <c r="Q35" i="14"/>
  <c r="R35" i="14"/>
  <c r="U35" i="14" s="1"/>
  <c r="N36" i="14"/>
  <c r="O36" i="14"/>
  <c r="P36" i="14"/>
  <c r="Q36" i="14"/>
  <c r="R36" i="14"/>
  <c r="U36" i="14" s="1"/>
  <c r="N37" i="14"/>
  <c r="O37" i="14"/>
  <c r="M35" i="16" s="1"/>
  <c r="P37" i="14"/>
  <c r="Q37" i="14"/>
  <c r="R37" i="14"/>
  <c r="U37" i="14" s="1"/>
  <c r="N38" i="14"/>
  <c r="O38" i="14"/>
  <c r="M36" i="16" s="1"/>
  <c r="P38" i="14"/>
  <c r="Q38" i="14"/>
  <c r="R38" i="14"/>
  <c r="U38" i="14" s="1"/>
  <c r="N39" i="14"/>
  <c r="O39" i="14"/>
  <c r="M37" i="16" s="1"/>
  <c r="P39" i="14"/>
  <c r="Q39" i="14"/>
  <c r="R39" i="14"/>
  <c r="U39" i="14" s="1"/>
  <c r="N40" i="14"/>
  <c r="O40" i="14"/>
  <c r="M38" i="16" s="1"/>
  <c r="P40" i="14"/>
  <c r="Q40" i="14"/>
  <c r="R40" i="14"/>
  <c r="N41" i="14"/>
  <c r="O41" i="14"/>
  <c r="M39" i="16" s="1"/>
  <c r="P41" i="14"/>
  <c r="Q41" i="14"/>
  <c r="R41" i="14"/>
  <c r="U41" i="14" s="1"/>
  <c r="N42" i="14"/>
  <c r="O42" i="14"/>
  <c r="M40" i="16" s="1"/>
  <c r="P42" i="14"/>
  <c r="Q42" i="14"/>
  <c r="R42" i="14"/>
  <c r="U42" i="14" s="1"/>
  <c r="N43" i="14"/>
  <c r="O43" i="14"/>
  <c r="M41" i="16" s="1"/>
  <c r="P43" i="14"/>
  <c r="Q43" i="14"/>
  <c r="R43" i="14"/>
  <c r="U43" i="14" s="1"/>
  <c r="N44" i="14"/>
  <c r="O44" i="14"/>
  <c r="M42" i="16" s="1"/>
  <c r="P44" i="14"/>
  <c r="Q44" i="14"/>
  <c r="R44" i="14"/>
  <c r="N45" i="14"/>
  <c r="O45" i="14"/>
  <c r="M43" i="16" s="1"/>
  <c r="P45" i="14"/>
  <c r="Q45" i="14"/>
  <c r="R45" i="14"/>
  <c r="N46" i="14"/>
  <c r="O46" i="14"/>
  <c r="P46" i="14"/>
  <c r="Q46" i="14"/>
  <c r="R46" i="14"/>
  <c r="U46" i="14" s="1"/>
  <c r="N47" i="14"/>
  <c r="O47" i="14"/>
  <c r="P47" i="14"/>
  <c r="Q47" i="14"/>
  <c r="R47" i="14"/>
  <c r="U47" i="14" s="1"/>
  <c r="N48" i="14"/>
  <c r="O48" i="14"/>
  <c r="P48" i="14"/>
  <c r="Q48" i="14"/>
  <c r="R48" i="14"/>
  <c r="N49" i="14"/>
  <c r="O49" i="14"/>
  <c r="M47" i="16" s="1"/>
  <c r="P49" i="14"/>
  <c r="Q49" i="14"/>
  <c r="R49" i="14"/>
  <c r="U49" i="14" s="1"/>
  <c r="N50" i="14"/>
  <c r="O50" i="14"/>
  <c r="M48" i="16" s="1"/>
  <c r="P50" i="14"/>
  <c r="Q50" i="14"/>
  <c r="R50" i="14"/>
  <c r="U50" i="14" s="1"/>
  <c r="N51" i="14"/>
  <c r="O51" i="14"/>
  <c r="M49" i="16" s="1"/>
  <c r="P51" i="14"/>
  <c r="Q51" i="14"/>
  <c r="R51" i="14"/>
  <c r="U51" i="14" s="1"/>
  <c r="N52" i="14"/>
  <c r="O52" i="14"/>
  <c r="M50" i="16" s="1"/>
  <c r="P52" i="14"/>
  <c r="Q52" i="14"/>
  <c r="R52" i="14"/>
  <c r="N53" i="14"/>
  <c r="O53" i="14"/>
  <c r="M51" i="16" s="1"/>
  <c r="P53" i="14"/>
  <c r="Q53" i="14"/>
  <c r="R53" i="14"/>
  <c r="N54" i="14"/>
  <c r="O54" i="14"/>
  <c r="M52" i="16" s="1"/>
  <c r="P54" i="14"/>
  <c r="Q54" i="14"/>
  <c r="R54" i="14"/>
  <c r="U54" i="14" s="1"/>
  <c r="N55" i="14"/>
  <c r="O55" i="14"/>
  <c r="P55" i="14"/>
  <c r="Q55" i="14"/>
  <c r="R55" i="14"/>
  <c r="U55" i="14" s="1"/>
  <c r="N56" i="14"/>
  <c r="O56" i="14"/>
  <c r="M54" i="16" s="1"/>
  <c r="P56" i="14"/>
  <c r="Q56" i="14"/>
  <c r="R56" i="14"/>
  <c r="N57" i="14"/>
  <c r="O57" i="14"/>
  <c r="M55" i="16" s="1"/>
  <c r="P57" i="14"/>
  <c r="Q57" i="14"/>
  <c r="R57" i="14"/>
  <c r="N58" i="14"/>
  <c r="O58" i="14"/>
  <c r="M56" i="16" s="1"/>
  <c r="P58" i="14"/>
  <c r="Q58" i="14"/>
  <c r="R58" i="14"/>
  <c r="U58" i="14" s="1"/>
  <c r="N59" i="14"/>
  <c r="O59" i="14"/>
  <c r="M57" i="16" s="1"/>
  <c r="P59" i="14"/>
  <c r="Q59" i="14"/>
  <c r="R59" i="14"/>
  <c r="U59" i="14" s="1"/>
  <c r="N60" i="14"/>
  <c r="O60" i="14"/>
  <c r="M58" i="16" s="1"/>
  <c r="P60" i="14"/>
  <c r="Q60" i="14"/>
  <c r="R60" i="14"/>
  <c r="N61" i="14"/>
  <c r="O61" i="14"/>
  <c r="P61" i="14"/>
  <c r="Q61" i="14"/>
  <c r="R61" i="14"/>
  <c r="U61" i="14" s="1"/>
  <c r="N62" i="14"/>
  <c r="O62" i="14"/>
  <c r="M60" i="16" s="1"/>
  <c r="P62" i="14"/>
  <c r="Q62" i="14"/>
  <c r="R62" i="14"/>
  <c r="U62" i="14" s="1"/>
  <c r="N63" i="14"/>
  <c r="O63" i="14"/>
  <c r="P63" i="14"/>
  <c r="Q63" i="14"/>
  <c r="R63" i="14"/>
  <c r="U63" i="14" s="1"/>
  <c r="N64" i="14"/>
  <c r="O64" i="14"/>
  <c r="P64" i="14"/>
  <c r="Q64" i="14"/>
  <c r="R64" i="14"/>
  <c r="N65" i="14"/>
  <c r="O65" i="14"/>
  <c r="M63" i="16" s="1"/>
  <c r="P65" i="14"/>
  <c r="Q65" i="14"/>
  <c r="R65" i="14"/>
  <c r="U65" i="14" s="1"/>
  <c r="N66" i="14"/>
  <c r="O66" i="14"/>
  <c r="M64" i="16" s="1"/>
  <c r="P66" i="14"/>
  <c r="Q66" i="14"/>
  <c r="R66" i="14"/>
  <c r="U66" i="14" s="1"/>
  <c r="N67" i="14"/>
  <c r="O67" i="14"/>
  <c r="P67" i="14"/>
  <c r="Q67" i="14"/>
  <c r="R67" i="14"/>
  <c r="U67" i="14" s="1"/>
  <c r="N68" i="14"/>
  <c r="O68" i="14"/>
  <c r="M66" i="16" s="1"/>
  <c r="P68" i="14"/>
  <c r="Q68" i="14"/>
  <c r="R68" i="14"/>
  <c r="N69" i="14"/>
  <c r="O69" i="14"/>
  <c r="M67" i="16" s="1"/>
  <c r="P69" i="14"/>
  <c r="Q69" i="14"/>
  <c r="R69" i="14"/>
  <c r="U69" i="14" s="1"/>
  <c r="N70" i="14"/>
  <c r="O70" i="14"/>
  <c r="M68" i="16" s="1"/>
  <c r="P70" i="14"/>
  <c r="Q70" i="14"/>
  <c r="R70" i="14"/>
  <c r="U70" i="14" s="1"/>
  <c r="N71" i="14"/>
  <c r="O71" i="14"/>
  <c r="M69" i="16" s="1"/>
  <c r="P71" i="14"/>
  <c r="Q71" i="14"/>
  <c r="R71" i="14"/>
  <c r="U71" i="14" s="1"/>
  <c r="N72" i="14"/>
  <c r="O72" i="14"/>
  <c r="P72" i="14"/>
  <c r="Q72" i="14"/>
  <c r="R72" i="14"/>
  <c r="N73" i="14"/>
  <c r="O73" i="14"/>
  <c r="M71" i="16" s="1"/>
  <c r="P73" i="14"/>
  <c r="Q73" i="14"/>
  <c r="R73" i="14"/>
  <c r="U73" i="14" s="1"/>
  <c r="N74" i="14"/>
  <c r="O74" i="14"/>
  <c r="M72" i="16" s="1"/>
  <c r="P74" i="14"/>
  <c r="Q74" i="14"/>
  <c r="R74" i="14"/>
  <c r="U74" i="14" s="1"/>
  <c r="N75" i="14"/>
  <c r="O75" i="14"/>
  <c r="P75" i="14"/>
  <c r="Q75" i="14"/>
  <c r="R75" i="14"/>
  <c r="U75" i="14" s="1"/>
  <c r="N76" i="14"/>
  <c r="O76" i="14"/>
  <c r="P76" i="14"/>
  <c r="Q76" i="14"/>
  <c r="R76" i="14"/>
  <c r="N77" i="14"/>
  <c r="O77" i="14"/>
  <c r="M75" i="16" s="1"/>
  <c r="P77" i="14"/>
  <c r="Q77" i="14"/>
  <c r="R77" i="14"/>
  <c r="U77" i="14" s="1"/>
  <c r="N78" i="14"/>
  <c r="O78" i="14"/>
  <c r="M76" i="16" s="1"/>
  <c r="P78" i="14"/>
  <c r="Q78" i="14"/>
  <c r="R78" i="14"/>
  <c r="U78" i="14" s="1"/>
  <c r="N79" i="14"/>
  <c r="O79" i="14"/>
  <c r="M77" i="16" s="1"/>
  <c r="P79" i="14"/>
  <c r="Q79" i="14"/>
  <c r="R79" i="14"/>
  <c r="U79" i="14" s="1"/>
  <c r="N80" i="14"/>
  <c r="O80" i="14"/>
  <c r="M78" i="16" s="1"/>
  <c r="P80" i="14"/>
  <c r="Q80" i="14"/>
  <c r="R80" i="14"/>
  <c r="U80" i="14" s="1"/>
  <c r="N81" i="14"/>
  <c r="O81" i="14"/>
  <c r="P81" i="14"/>
  <c r="Q81" i="14"/>
  <c r="R81" i="14"/>
  <c r="U81" i="14" s="1"/>
  <c r="N82" i="14"/>
  <c r="O82" i="14"/>
  <c r="P82" i="14"/>
  <c r="Q82" i="14"/>
  <c r="R82" i="14"/>
  <c r="U82" i="14" s="1"/>
  <c r="N83" i="14"/>
  <c r="O83" i="14"/>
  <c r="P83" i="14"/>
  <c r="Q83" i="14"/>
  <c r="R83" i="14"/>
  <c r="U83" i="14" s="1"/>
  <c r="N84" i="14"/>
  <c r="O84" i="14"/>
  <c r="M82" i="16" s="1"/>
  <c r="P84" i="14"/>
  <c r="Q84" i="14"/>
  <c r="R84" i="14"/>
  <c r="N85" i="14"/>
  <c r="O85" i="14"/>
  <c r="M83" i="16" s="1"/>
  <c r="P85" i="14"/>
  <c r="Q85" i="14"/>
  <c r="R85" i="14"/>
  <c r="U85" i="14" s="1"/>
  <c r="N86" i="14"/>
  <c r="O86" i="14"/>
  <c r="M84" i="16" s="1"/>
  <c r="P86" i="14"/>
  <c r="Q86" i="14"/>
  <c r="R86" i="14"/>
  <c r="U86" i="14" s="1"/>
  <c r="N87" i="14"/>
  <c r="O87" i="14"/>
  <c r="M85" i="16" s="1"/>
  <c r="P87" i="14"/>
  <c r="Q87" i="14"/>
  <c r="R87" i="14"/>
  <c r="U87" i="14" s="1"/>
  <c r="N88" i="14"/>
  <c r="O88" i="14"/>
  <c r="M86" i="16" s="1"/>
  <c r="P88" i="14"/>
  <c r="Q88" i="14"/>
  <c r="R88" i="14"/>
  <c r="N89" i="14"/>
  <c r="O89" i="14"/>
  <c r="M87" i="16" s="1"/>
  <c r="P89" i="14"/>
  <c r="Q89" i="14"/>
  <c r="R89" i="14"/>
  <c r="U89" i="14" s="1"/>
  <c r="N90" i="14"/>
  <c r="O90" i="14"/>
  <c r="M88" i="16" s="1"/>
  <c r="P90" i="14"/>
  <c r="Q90" i="14"/>
  <c r="R90" i="14"/>
  <c r="U90" i="14" s="1"/>
  <c r="N91" i="14"/>
  <c r="O91" i="14"/>
  <c r="M89" i="16" s="1"/>
  <c r="P91" i="14"/>
  <c r="Q91" i="14"/>
  <c r="R91" i="14"/>
  <c r="U91" i="14" s="1"/>
  <c r="N92" i="14"/>
  <c r="O92" i="14"/>
  <c r="M90" i="16" s="1"/>
  <c r="P92" i="14"/>
  <c r="Q92" i="14"/>
  <c r="R92" i="14"/>
  <c r="U92" i="14" s="1"/>
  <c r="N93" i="14"/>
  <c r="O93" i="14"/>
  <c r="P93" i="14"/>
  <c r="Q93" i="14"/>
  <c r="R93" i="14"/>
  <c r="U93" i="14" s="1"/>
  <c r="N94" i="14"/>
  <c r="O94" i="14"/>
  <c r="P94" i="14"/>
  <c r="Q94" i="14"/>
  <c r="R94" i="14"/>
  <c r="U94" i="14" s="1"/>
  <c r="N95" i="14"/>
  <c r="O95" i="14"/>
  <c r="M93" i="16" s="1"/>
  <c r="P95" i="14"/>
  <c r="Q95" i="14"/>
  <c r="R95" i="14"/>
  <c r="U95" i="14" s="1"/>
  <c r="N96" i="14"/>
  <c r="O96" i="14"/>
  <c r="M94" i="16" s="1"/>
  <c r="P96" i="14"/>
  <c r="Q96" i="14"/>
  <c r="R96" i="14"/>
  <c r="U96" i="14" s="1"/>
  <c r="N97" i="14"/>
  <c r="O97" i="14"/>
  <c r="P97" i="14"/>
  <c r="Q97" i="14"/>
  <c r="R97" i="14"/>
  <c r="U97" i="14" s="1"/>
  <c r="N98" i="14"/>
  <c r="O98" i="14"/>
  <c r="P98" i="14"/>
  <c r="Q98" i="14"/>
  <c r="R98" i="14"/>
  <c r="U98" i="14" s="1"/>
  <c r="N99" i="14"/>
  <c r="O99" i="14"/>
  <c r="M97" i="16" s="1"/>
  <c r="P99" i="14"/>
  <c r="Q99" i="14"/>
  <c r="R99" i="14"/>
  <c r="U99" i="14" s="1"/>
  <c r="N100" i="14"/>
  <c r="O100" i="14"/>
  <c r="M98" i="16" s="1"/>
  <c r="P100" i="14"/>
  <c r="Q100" i="14"/>
  <c r="R100" i="14"/>
  <c r="N101" i="14"/>
  <c r="O101" i="14"/>
  <c r="M99" i="16" s="1"/>
  <c r="P101" i="14"/>
  <c r="Q101" i="14"/>
  <c r="R101" i="14"/>
  <c r="U101" i="14" s="1"/>
  <c r="N102" i="14"/>
  <c r="O102" i="14"/>
  <c r="M100" i="16" s="1"/>
  <c r="P102" i="14"/>
  <c r="Q102" i="14"/>
  <c r="R102" i="14"/>
  <c r="U102" i="14" s="1"/>
  <c r="N103" i="14"/>
  <c r="O103" i="14"/>
  <c r="M101" i="16" s="1"/>
  <c r="P103" i="14"/>
  <c r="Q103" i="14"/>
  <c r="R103" i="14"/>
  <c r="U103" i="14" s="1"/>
  <c r="N104" i="14"/>
  <c r="O104" i="14"/>
  <c r="M102" i="16" s="1"/>
  <c r="P104" i="14"/>
  <c r="Q104" i="14"/>
  <c r="R104" i="14"/>
  <c r="N105" i="14"/>
  <c r="O105" i="14"/>
  <c r="M103" i="16" s="1"/>
  <c r="P105" i="14"/>
  <c r="Q105" i="14"/>
  <c r="R105" i="14"/>
  <c r="N106" i="14"/>
  <c r="O106" i="14"/>
  <c r="P106" i="14"/>
  <c r="Q106" i="14"/>
  <c r="R106" i="14"/>
  <c r="U106" i="14" s="1"/>
  <c r="N107" i="14"/>
  <c r="O107" i="14"/>
  <c r="P107" i="14"/>
  <c r="Q107" i="14"/>
  <c r="R107" i="14"/>
  <c r="U107" i="14" s="1"/>
  <c r="N108" i="14"/>
  <c r="O108" i="14"/>
  <c r="P108" i="14"/>
  <c r="Q108" i="14"/>
  <c r="R108" i="14"/>
  <c r="N109" i="14"/>
  <c r="O109" i="14"/>
  <c r="M107" i="16" s="1"/>
  <c r="P109" i="14"/>
  <c r="Q109" i="14"/>
  <c r="R109" i="14"/>
  <c r="U109" i="14" s="1"/>
  <c r="N110" i="14"/>
  <c r="O110" i="14"/>
  <c r="M108" i="16" s="1"/>
  <c r="P110" i="14"/>
  <c r="Q110" i="14"/>
  <c r="R110" i="14"/>
  <c r="U110" i="14" s="1"/>
  <c r="N111" i="14"/>
  <c r="O111" i="14"/>
  <c r="P111" i="14"/>
  <c r="Q111" i="14"/>
  <c r="R111" i="14"/>
  <c r="U111" i="14" s="1"/>
  <c r="N112" i="14"/>
  <c r="O112" i="14"/>
  <c r="M110" i="16" s="1"/>
  <c r="P112" i="14"/>
  <c r="Q112" i="14"/>
  <c r="R112" i="14"/>
  <c r="N113" i="14"/>
  <c r="O113" i="14"/>
  <c r="M111" i="16" s="1"/>
  <c r="P113" i="14"/>
  <c r="Q113" i="14"/>
  <c r="R113" i="14"/>
  <c r="U113" i="14" s="1"/>
  <c r="N114" i="14"/>
  <c r="O114" i="14"/>
  <c r="M112" i="16" s="1"/>
  <c r="P114" i="14"/>
  <c r="Q114" i="14"/>
  <c r="R114" i="14"/>
  <c r="U114" i="14" s="1"/>
  <c r="N115" i="14"/>
  <c r="O115" i="14"/>
  <c r="M113" i="16" s="1"/>
  <c r="P115" i="14"/>
  <c r="Q115" i="14"/>
  <c r="R115" i="14"/>
  <c r="U115" i="14" s="1"/>
  <c r="N116" i="14"/>
  <c r="O116" i="14"/>
  <c r="M114" i="16" s="1"/>
  <c r="P116" i="14"/>
  <c r="Q116" i="14"/>
  <c r="R116" i="14"/>
  <c r="N117" i="14"/>
  <c r="O117" i="14"/>
  <c r="M115" i="16" s="1"/>
  <c r="P117" i="14"/>
  <c r="Q117" i="14"/>
  <c r="R117" i="14"/>
  <c r="U117" i="14" s="1"/>
  <c r="N118" i="14"/>
  <c r="O118" i="14"/>
  <c r="P118" i="14"/>
  <c r="Q118" i="14"/>
  <c r="R118" i="14"/>
  <c r="U118" i="14" s="1"/>
  <c r="N119" i="14"/>
  <c r="O119" i="14"/>
  <c r="M117" i="16" s="1"/>
  <c r="P119" i="14"/>
  <c r="Q119" i="14"/>
  <c r="R119" i="14"/>
  <c r="U119" i="14" s="1"/>
  <c r="N120" i="14"/>
  <c r="O120" i="14"/>
  <c r="M118" i="16" s="1"/>
  <c r="P120" i="14"/>
  <c r="Q120" i="14"/>
  <c r="R120" i="14"/>
  <c r="N121" i="14"/>
  <c r="O121" i="14"/>
  <c r="M119" i="16" s="1"/>
  <c r="P121" i="14"/>
  <c r="Q121" i="14"/>
  <c r="R121" i="14"/>
  <c r="N122" i="14"/>
  <c r="O122" i="14"/>
  <c r="M120" i="16" s="1"/>
  <c r="P122" i="14"/>
  <c r="Q122" i="14"/>
  <c r="R122" i="14"/>
  <c r="U122" i="14" s="1"/>
  <c r="N123" i="14"/>
  <c r="O123" i="14"/>
  <c r="P123" i="14"/>
  <c r="Q123" i="14"/>
  <c r="R123" i="14"/>
  <c r="U123" i="14" s="1"/>
  <c r="N124" i="14"/>
  <c r="O124" i="14"/>
  <c r="M122" i="16" s="1"/>
  <c r="P124" i="14"/>
  <c r="Q124" i="14"/>
  <c r="R124" i="14"/>
  <c r="N125" i="14"/>
  <c r="O125" i="14"/>
  <c r="M123" i="16" s="1"/>
  <c r="P125" i="14"/>
  <c r="Q125" i="14"/>
  <c r="R125" i="14"/>
  <c r="U125" i="14" s="1"/>
  <c r="N126" i="14"/>
  <c r="O126" i="14"/>
  <c r="M124" i="16" s="1"/>
  <c r="P126" i="14"/>
  <c r="Q126" i="14"/>
  <c r="R126" i="14"/>
  <c r="U126" i="14" s="1"/>
  <c r="N127" i="14"/>
  <c r="O127" i="14"/>
  <c r="M125" i="16" s="1"/>
  <c r="P127" i="14"/>
  <c r="Q127" i="14"/>
  <c r="R127" i="14"/>
  <c r="U127" i="14" s="1"/>
  <c r="N128" i="14"/>
  <c r="O128" i="14"/>
  <c r="M126" i="16" s="1"/>
  <c r="P128" i="14"/>
  <c r="Q128" i="14"/>
  <c r="R128" i="14"/>
  <c r="N129" i="14"/>
  <c r="O129" i="14"/>
  <c r="P129" i="14"/>
  <c r="Q129" i="14"/>
  <c r="R129" i="14"/>
  <c r="U129" i="14" s="1"/>
  <c r="N130" i="14"/>
  <c r="O130" i="14"/>
  <c r="M128" i="16" s="1"/>
  <c r="P130" i="14"/>
  <c r="Q130" i="14"/>
  <c r="R130" i="14"/>
  <c r="U130" i="14" s="1"/>
  <c r="N131" i="14"/>
  <c r="O131" i="14"/>
  <c r="M129" i="16" s="1"/>
  <c r="P131" i="14"/>
  <c r="Q131" i="14"/>
  <c r="R131" i="14"/>
  <c r="U131" i="14" s="1"/>
  <c r="N132" i="14"/>
  <c r="O132" i="14"/>
  <c r="P132" i="14"/>
  <c r="Q132" i="14"/>
  <c r="R132" i="14"/>
  <c r="N133" i="14"/>
  <c r="O133" i="14"/>
  <c r="M131" i="16" s="1"/>
  <c r="P133" i="14"/>
  <c r="Q133" i="14"/>
  <c r="R133" i="14"/>
  <c r="U133" i="14" s="1"/>
  <c r="N134" i="14"/>
  <c r="O134" i="14"/>
  <c r="M132" i="16" s="1"/>
  <c r="P134" i="14"/>
  <c r="Q134" i="14"/>
  <c r="R134" i="14"/>
  <c r="U134" i="14" s="1"/>
  <c r="N135" i="14"/>
  <c r="O135" i="14"/>
  <c r="M133" i="16" s="1"/>
  <c r="P135" i="14"/>
  <c r="Q135" i="14"/>
  <c r="R135" i="14"/>
  <c r="U135" i="14" s="1"/>
  <c r="N136" i="14"/>
  <c r="O136" i="14"/>
  <c r="M134" i="16" s="1"/>
  <c r="P136" i="14"/>
  <c r="Q136" i="14"/>
  <c r="R136" i="14"/>
  <c r="N137" i="14"/>
  <c r="O137" i="14"/>
  <c r="M135" i="16" s="1"/>
  <c r="P137" i="14"/>
  <c r="Q137" i="14"/>
  <c r="R137" i="14"/>
  <c r="N138" i="14"/>
  <c r="O138" i="14"/>
  <c r="P138" i="14"/>
  <c r="Q138" i="14"/>
  <c r="R138" i="14"/>
  <c r="U138" i="14" s="1"/>
  <c r="N139" i="14"/>
  <c r="O139" i="14"/>
  <c r="M137" i="16" s="1"/>
  <c r="P139" i="14"/>
  <c r="Q139" i="14"/>
  <c r="R139" i="14"/>
  <c r="U139" i="14" s="1"/>
  <c r="N140" i="14"/>
  <c r="O140" i="14"/>
  <c r="M138" i="16" s="1"/>
  <c r="P140" i="14"/>
  <c r="Q140" i="14"/>
  <c r="R140" i="14"/>
  <c r="N141" i="14"/>
  <c r="O141" i="14"/>
  <c r="M139" i="16" s="1"/>
  <c r="P141" i="14"/>
  <c r="Q141" i="14"/>
  <c r="R141" i="14"/>
  <c r="U141" i="14" s="1"/>
  <c r="N142" i="14"/>
  <c r="O142" i="14"/>
  <c r="M140" i="16" s="1"/>
  <c r="P142" i="14"/>
  <c r="Q142" i="14"/>
  <c r="R142" i="14"/>
  <c r="U142" i="14" s="1"/>
  <c r="N143" i="14"/>
  <c r="O143" i="14"/>
  <c r="P143" i="14"/>
  <c r="Q143" i="14"/>
  <c r="R143" i="14"/>
  <c r="U143" i="14" s="1"/>
  <c r="N144" i="14"/>
  <c r="O144" i="14"/>
  <c r="M142" i="16" s="1"/>
  <c r="P144" i="14"/>
  <c r="Q144" i="14"/>
  <c r="R144" i="14"/>
  <c r="N145" i="14"/>
  <c r="O145" i="14"/>
  <c r="P145" i="14"/>
  <c r="Q145" i="14"/>
  <c r="R145" i="14"/>
  <c r="U145" i="14" s="1"/>
  <c r="N146" i="14"/>
  <c r="O146" i="14"/>
  <c r="M144" i="16" s="1"/>
  <c r="P146" i="14"/>
  <c r="Q146" i="14"/>
  <c r="R146" i="14"/>
  <c r="U146" i="14" s="1"/>
  <c r="N147" i="14"/>
  <c r="O147" i="14"/>
  <c r="M145" i="16" s="1"/>
  <c r="P147" i="14"/>
  <c r="Q147" i="14"/>
  <c r="R147" i="14"/>
  <c r="U147" i="14" s="1"/>
  <c r="N148" i="14"/>
  <c r="O148" i="14"/>
  <c r="M146" i="16" s="1"/>
  <c r="P148" i="14"/>
  <c r="Q148" i="14"/>
  <c r="R148" i="14"/>
  <c r="N149" i="14"/>
  <c r="O149" i="14"/>
  <c r="M147" i="16" s="1"/>
  <c r="P149" i="14"/>
  <c r="Q149" i="14"/>
  <c r="R149" i="14"/>
  <c r="U149" i="14" s="1"/>
  <c r="N150" i="14"/>
  <c r="O150" i="14"/>
  <c r="M148" i="16" s="1"/>
  <c r="P150" i="14"/>
  <c r="Q150" i="14"/>
  <c r="R150" i="14"/>
  <c r="U150" i="14" s="1"/>
  <c r="N151" i="14"/>
  <c r="O151" i="14"/>
  <c r="M149" i="16" s="1"/>
  <c r="P151" i="14"/>
  <c r="Q151" i="14"/>
  <c r="R151" i="14"/>
  <c r="U151" i="14" s="1"/>
  <c r="N152" i="14"/>
  <c r="O152" i="14"/>
  <c r="M150" i="16" s="1"/>
  <c r="P152" i="14"/>
  <c r="Q152" i="14"/>
  <c r="R152" i="14"/>
  <c r="N153" i="14"/>
  <c r="O153" i="14"/>
  <c r="M151" i="16" s="1"/>
  <c r="P153" i="14"/>
  <c r="Q153" i="14"/>
  <c r="R153" i="14"/>
  <c r="N154" i="14"/>
  <c r="O154" i="14"/>
  <c r="M152" i="16" s="1"/>
  <c r="P154" i="14"/>
  <c r="Q154" i="14"/>
  <c r="R154" i="14"/>
  <c r="U154" i="14" s="1"/>
  <c r="N155" i="14"/>
  <c r="O155" i="14"/>
  <c r="M153" i="16" s="1"/>
  <c r="P155" i="14"/>
  <c r="Q155" i="14"/>
  <c r="R155" i="14"/>
  <c r="U155" i="14" s="1"/>
  <c r="N156" i="14"/>
  <c r="O156" i="14"/>
  <c r="M154" i="16" s="1"/>
  <c r="P156" i="14"/>
  <c r="Q156" i="14"/>
  <c r="R156" i="14"/>
  <c r="N157" i="14"/>
  <c r="O157" i="14"/>
  <c r="M155" i="16" s="1"/>
  <c r="P157" i="14"/>
  <c r="Q157" i="14"/>
  <c r="R157" i="14"/>
  <c r="U157" i="14" s="1"/>
  <c r="N158" i="14"/>
  <c r="O158" i="14"/>
  <c r="M156" i="16" s="1"/>
  <c r="P158" i="14"/>
  <c r="Q158" i="14"/>
  <c r="R158" i="14"/>
  <c r="U158" i="14" s="1"/>
  <c r="N159" i="14"/>
  <c r="O159" i="14"/>
  <c r="M157" i="16" s="1"/>
  <c r="P159" i="14"/>
  <c r="Q159" i="14"/>
  <c r="R159" i="14"/>
  <c r="U159" i="14" s="1"/>
  <c r="N160" i="14"/>
  <c r="O160" i="14"/>
  <c r="P160" i="14"/>
  <c r="Q160" i="14"/>
  <c r="R160" i="14"/>
  <c r="N161" i="14"/>
  <c r="O161" i="14"/>
  <c r="M159" i="16" s="1"/>
  <c r="P161" i="14"/>
  <c r="Q161" i="14"/>
  <c r="R161" i="14"/>
  <c r="U161" i="14" s="1"/>
  <c r="N162" i="14"/>
  <c r="O162" i="14"/>
  <c r="M160" i="16" s="1"/>
  <c r="P162" i="14"/>
  <c r="Q162" i="14"/>
  <c r="R162" i="14"/>
  <c r="U162" i="14" s="1"/>
  <c r="N163" i="14"/>
  <c r="O163" i="14"/>
  <c r="M161" i="16" s="1"/>
  <c r="P163" i="14"/>
  <c r="Q163" i="14"/>
  <c r="R163" i="14"/>
  <c r="U163" i="14" s="1"/>
  <c r="N164" i="14"/>
  <c r="O164" i="14"/>
  <c r="P164" i="14"/>
  <c r="Q164" i="14"/>
  <c r="R164" i="14"/>
  <c r="N165" i="14"/>
  <c r="O165" i="14"/>
  <c r="M163" i="16" s="1"/>
  <c r="P165" i="14"/>
  <c r="Q165" i="14"/>
  <c r="R165" i="14"/>
  <c r="U165" i="14" s="1"/>
  <c r="N166" i="14"/>
  <c r="O166" i="14"/>
  <c r="M164" i="16" s="1"/>
  <c r="P166" i="14"/>
  <c r="Q166" i="14"/>
  <c r="R166" i="14"/>
  <c r="U166" i="14" s="1"/>
  <c r="N167" i="14"/>
  <c r="O167" i="14"/>
  <c r="M165" i="16" s="1"/>
  <c r="P167" i="14"/>
  <c r="Q167" i="14"/>
  <c r="R167" i="14"/>
  <c r="U167" i="14" s="1"/>
  <c r="N168" i="14"/>
  <c r="O168" i="14"/>
  <c r="P168" i="14"/>
  <c r="Q168" i="14"/>
  <c r="R168" i="14"/>
  <c r="N169" i="14"/>
  <c r="O169" i="14"/>
  <c r="M167" i="16" s="1"/>
  <c r="P169" i="14"/>
  <c r="Q169" i="14"/>
  <c r="R169" i="14"/>
  <c r="N170" i="14"/>
  <c r="O170" i="14"/>
  <c r="M168" i="16" s="1"/>
  <c r="P170" i="14"/>
  <c r="Q170" i="14"/>
  <c r="R170" i="14"/>
  <c r="N171" i="14"/>
  <c r="O171" i="14"/>
  <c r="P171" i="14"/>
  <c r="Q171" i="14"/>
  <c r="R171" i="14"/>
  <c r="U171" i="14" s="1"/>
  <c r="N172" i="14"/>
  <c r="O172" i="14"/>
  <c r="P172" i="14"/>
  <c r="Q172" i="14"/>
  <c r="R172" i="14"/>
  <c r="U172" i="14" s="1"/>
  <c r="N173" i="14"/>
  <c r="O173" i="14"/>
  <c r="M171" i="16" s="1"/>
  <c r="P173" i="14"/>
  <c r="Q173" i="14"/>
  <c r="R173" i="14"/>
  <c r="U173" i="14" s="1"/>
  <c r="N174" i="14"/>
  <c r="O174" i="14"/>
  <c r="M172" i="16" s="1"/>
  <c r="P174" i="14"/>
  <c r="Q174" i="14"/>
  <c r="R174" i="14"/>
  <c r="U174" i="14" s="1"/>
  <c r="N175" i="14"/>
  <c r="O175" i="14"/>
  <c r="P175" i="14"/>
  <c r="Q175" i="14"/>
  <c r="R175" i="14"/>
  <c r="U175" i="14" s="1"/>
  <c r="N176" i="14"/>
  <c r="O176" i="14"/>
  <c r="P176" i="14"/>
  <c r="Q176" i="14"/>
  <c r="R176" i="14"/>
  <c r="N177" i="14"/>
  <c r="O177" i="14"/>
  <c r="M175" i="16" s="1"/>
  <c r="P177" i="14"/>
  <c r="Q177" i="14"/>
  <c r="R177" i="14"/>
  <c r="U177" i="14" s="1"/>
  <c r="N178" i="14"/>
  <c r="O178" i="14"/>
  <c r="M176" i="16" s="1"/>
  <c r="P178" i="14"/>
  <c r="Q178" i="14"/>
  <c r="R178" i="14"/>
  <c r="U178" i="14" s="1"/>
  <c r="N179" i="14"/>
  <c r="O179" i="14"/>
  <c r="P179" i="14"/>
  <c r="Q179" i="14"/>
  <c r="R179" i="14"/>
  <c r="U179" i="14" s="1"/>
  <c r="N180" i="14"/>
  <c r="O180" i="14"/>
  <c r="P180" i="14"/>
  <c r="Q180" i="14"/>
  <c r="R180" i="14"/>
  <c r="U180" i="14" s="1"/>
  <c r="N181" i="14"/>
  <c r="O181" i="14"/>
  <c r="M179" i="16" s="1"/>
  <c r="P181" i="14"/>
  <c r="Q181" i="14"/>
  <c r="R181" i="14"/>
  <c r="U181" i="14" s="1"/>
  <c r="N182" i="14"/>
  <c r="O182" i="14"/>
  <c r="M180" i="16" s="1"/>
  <c r="P182" i="14"/>
  <c r="Q182" i="14"/>
  <c r="R182" i="14"/>
  <c r="U182" i="14" s="1"/>
  <c r="N183" i="14"/>
  <c r="O183" i="14"/>
  <c r="M181" i="16" s="1"/>
  <c r="P183" i="14"/>
  <c r="Q183" i="14"/>
  <c r="R183" i="14"/>
  <c r="U183" i="14" s="1"/>
  <c r="N184" i="14"/>
  <c r="O184" i="14"/>
  <c r="M182" i="16" s="1"/>
  <c r="P184" i="14"/>
  <c r="Q184" i="14"/>
  <c r="R184" i="14"/>
  <c r="U184" i="14" s="1"/>
  <c r="N185" i="14"/>
  <c r="O185" i="14"/>
  <c r="M183" i="16" s="1"/>
  <c r="P185" i="14"/>
  <c r="Q185" i="14"/>
  <c r="R185" i="14"/>
  <c r="U185" i="14" s="1"/>
  <c r="N186" i="14"/>
  <c r="O186" i="14"/>
  <c r="M184" i="16" s="1"/>
  <c r="P186" i="14"/>
  <c r="Q186" i="14"/>
  <c r="R186" i="14"/>
  <c r="U186" i="14" s="1"/>
  <c r="N187" i="14"/>
  <c r="O187" i="14"/>
  <c r="M185" i="16" s="1"/>
  <c r="P187" i="14"/>
  <c r="Q187" i="14"/>
  <c r="R187" i="14"/>
  <c r="N188" i="14"/>
  <c r="O188" i="14"/>
  <c r="M186" i="16" s="1"/>
  <c r="P188" i="14"/>
  <c r="Q188" i="14"/>
  <c r="R188" i="14"/>
  <c r="U188" i="14" s="1"/>
  <c r="N189" i="14"/>
  <c r="O189" i="14"/>
  <c r="P189" i="14"/>
  <c r="Q189" i="14"/>
  <c r="R189" i="14"/>
  <c r="U189" i="14" s="1"/>
  <c r="N190" i="14"/>
  <c r="O190" i="14"/>
  <c r="M188" i="16" s="1"/>
  <c r="P190" i="14"/>
  <c r="Q190" i="14"/>
  <c r="R190" i="14"/>
  <c r="U190" i="14" s="1"/>
  <c r="N191" i="14"/>
  <c r="O191" i="14"/>
  <c r="M189" i="16" s="1"/>
  <c r="P191" i="14"/>
  <c r="Q191" i="14"/>
  <c r="R191" i="14"/>
  <c r="N192" i="14"/>
  <c r="O192" i="14"/>
  <c r="M190" i="16" s="1"/>
  <c r="P192" i="14"/>
  <c r="Q192" i="14"/>
  <c r="R192" i="14"/>
  <c r="U192" i="14" s="1"/>
  <c r="N193" i="14"/>
  <c r="O193" i="14"/>
  <c r="P193" i="14"/>
  <c r="Q193" i="14"/>
  <c r="R193" i="14"/>
  <c r="U193" i="14" s="1"/>
  <c r="N194" i="14"/>
  <c r="O194" i="14"/>
  <c r="M192" i="16" s="1"/>
  <c r="P194" i="14"/>
  <c r="Q194" i="14"/>
  <c r="R194" i="14"/>
  <c r="N195" i="14"/>
  <c r="O195" i="14"/>
  <c r="M193" i="16" s="1"/>
  <c r="P195" i="14"/>
  <c r="Q195" i="14"/>
  <c r="R195" i="14"/>
  <c r="U195" i="14" s="1"/>
  <c r="N196" i="14"/>
  <c r="O196" i="14"/>
  <c r="M194" i="16" s="1"/>
  <c r="P196" i="14"/>
  <c r="Q196" i="14"/>
  <c r="R196" i="14"/>
  <c r="U196" i="14" s="1"/>
  <c r="N197" i="14"/>
  <c r="O197" i="14"/>
  <c r="M195" i="16" s="1"/>
  <c r="P197" i="14"/>
  <c r="Q197" i="14"/>
  <c r="R197" i="14"/>
  <c r="U197" i="14" s="1"/>
  <c r="N198" i="14"/>
  <c r="O198" i="14"/>
  <c r="P198" i="14"/>
  <c r="Q198" i="14"/>
  <c r="R198" i="14"/>
  <c r="U198" i="14" s="1"/>
  <c r="N199" i="14"/>
  <c r="O199" i="14"/>
  <c r="M197" i="16" s="1"/>
  <c r="P199" i="14"/>
  <c r="Q199" i="14"/>
  <c r="R199" i="14"/>
  <c r="U199" i="14" s="1"/>
  <c r="N200" i="14"/>
  <c r="O200" i="14"/>
  <c r="M198" i="16" s="1"/>
  <c r="P200" i="14"/>
  <c r="Q200" i="14"/>
  <c r="R200" i="14"/>
  <c r="U200" i="14" s="1"/>
  <c r="N201" i="14"/>
  <c r="O201" i="14"/>
  <c r="M199" i="16" s="1"/>
  <c r="P201" i="14"/>
  <c r="Q201" i="14"/>
  <c r="R201" i="14"/>
  <c r="U201" i="14" s="1"/>
  <c r="N202" i="14"/>
  <c r="O202" i="14"/>
  <c r="M200" i="16" s="1"/>
  <c r="P202" i="14"/>
  <c r="Q202" i="14"/>
  <c r="R202" i="14"/>
  <c r="U202" i="14" s="1"/>
  <c r="N203" i="14"/>
  <c r="O203" i="14"/>
  <c r="M201" i="16" s="1"/>
  <c r="P203" i="14"/>
  <c r="Q203" i="14"/>
  <c r="R203" i="14"/>
  <c r="N204" i="14"/>
  <c r="O204" i="14"/>
  <c r="P204" i="14"/>
  <c r="Q204" i="14"/>
  <c r="R204" i="14"/>
  <c r="U204" i="14" s="1"/>
  <c r="N205" i="14"/>
  <c r="O205" i="14"/>
  <c r="M203" i="16" s="1"/>
  <c r="P205" i="14"/>
  <c r="Q205" i="14"/>
  <c r="R205" i="14"/>
  <c r="U205" i="14" s="1"/>
  <c r="N206" i="14"/>
  <c r="O206" i="14"/>
  <c r="M204" i="16" s="1"/>
  <c r="P206" i="14"/>
  <c r="Q206" i="14"/>
  <c r="R206" i="14"/>
  <c r="U206" i="14" s="1"/>
  <c r="N207" i="14"/>
  <c r="O207" i="14"/>
  <c r="P207" i="14"/>
  <c r="Q207" i="14"/>
  <c r="R207" i="14"/>
  <c r="U207" i="14" s="1"/>
  <c r="N208" i="14"/>
  <c r="O208" i="14"/>
  <c r="P208" i="14"/>
  <c r="Q208" i="14"/>
  <c r="R208" i="14"/>
  <c r="U208" i="14" s="1"/>
  <c r="N209" i="14"/>
  <c r="O209" i="14"/>
  <c r="P209" i="14"/>
  <c r="Q209" i="14"/>
  <c r="R209" i="14"/>
  <c r="U209" i="14" s="1"/>
  <c r="N210" i="14"/>
  <c r="O210" i="14"/>
  <c r="M208" i="16" s="1"/>
  <c r="P210" i="14"/>
  <c r="Q210" i="14"/>
  <c r="R210" i="14"/>
  <c r="N211" i="14"/>
  <c r="O211" i="14"/>
  <c r="M209" i="16" s="1"/>
  <c r="P211" i="14"/>
  <c r="Q211" i="14"/>
  <c r="R211" i="14"/>
  <c r="U211" i="14" s="1"/>
  <c r="N212" i="14"/>
  <c r="O212" i="14"/>
  <c r="P212" i="14"/>
  <c r="Q212" i="14"/>
  <c r="R212" i="14"/>
  <c r="U212" i="14" s="1"/>
  <c r="N213" i="14"/>
  <c r="O213" i="14"/>
  <c r="M211" i="16" s="1"/>
  <c r="P213" i="14"/>
  <c r="Q213" i="14"/>
  <c r="R213" i="14"/>
  <c r="U213" i="14" s="1"/>
  <c r="N214" i="14"/>
  <c r="O214" i="14"/>
  <c r="M212" i="16" s="1"/>
  <c r="P214" i="14"/>
  <c r="Q214" i="14"/>
  <c r="R214" i="14"/>
  <c r="U214" i="14" s="1"/>
  <c r="N215" i="14"/>
  <c r="O215" i="14"/>
  <c r="P215" i="14"/>
  <c r="Q215" i="14"/>
  <c r="R215" i="14"/>
  <c r="U215" i="14" s="1"/>
  <c r="N216" i="14"/>
  <c r="O216" i="14"/>
  <c r="P216" i="14"/>
  <c r="Q216" i="14"/>
  <c r="R216" i="14"/>
  <c r="U216" i="14" s="1"/>
  <c r="N217" i="14"/>
  <c r="O217" i="14"/>
  <c r="M215" i="16" s="1"/>
  <c r="P217" i="14"/>
  <c r="Q217" i="14"/>
  <c r="R217" i="14"/>
  <c r="U217" i="14" s="1"/>
  <c r="N218" i="14"/>
  <c r="O218" i="14"/>
  <c r="M216" i="16" s="1"/>
  <c r="P218" i="14"/>
  <c r="Q218" i="14"/>
  <c r="R218" i="14"/>
  <c r="U218" i="14" s="1"/>
  <c r="N219" i="14"/>
  <c r="O219" i="14"/>
  <c r="P219" i="14"/>
  <c r="Q219" i="14"/>
  <c r="R219" i="14"/>
  <c r="N220" i="14"/>
  <c r="O220" i="14"/>
  <c r="M218" i="16" s="1"/>
  <c r="P220" i="14"/>
  <c r="Q220" i="14"/>
  <c r="R220" i="14"/>
  <c r="U220" i="14" s="1"/>
  <c r="N221" i="14"/>
  <c r="O221" i="14"/>
  <c r="M219" i="16" s="1"/>
  <c r="P221" i="14"/>
  <c r="Q221" i="14"/>
  <c r="R221" i="14"/>
  <c r="U221" i="14" s="1"/>
  <c r="N222" i="14"/>
  <c r="O222" i="14"/>
  <c r="P222" i="14"/>
  <c r="Q222" i="14"/>
  <c r="R222" i="14"/>
  <c r="U222" i="14" s="1"/>
  <c r="N223" i="14"/>
  <c r="O223" i="14"/>
  <c r="M221" i="16" s="1"/>
  <c r="P223" i="14"/>
  <c r="Q223" i="14"/>
  <c r="R223" i="14"/>
  <c r="N224" i="14"/>
  <c r="O224" i="14"/>
  <c r="M222" i="16" s="1"/>
  <c r="P224" i="14"/>
  <c r="Q224" i="14"/>
  <c r="R224" i="14"/>
  <c r="U224" i="14" s="1"/>
  <c r="N225" i="14"/>
  <c r="O225" i="14"/>
  <c r="M223" i="16" s="1"/>
  <c r="P225" i="14"/>
  <c r="Q225" i="14"/>
  <c r="R225" i="14"/>
  <c r="U225" i="14" s="1"/>
  <c r="N226" i="14"/>
  <c r="O226" i="14"/>
  <c r="M224" i="16" s="1"/>
  <c r="P226" i="14"/>
  <c r="Q226" i="14"/>
  <c r="R226" i="14"/>
  <c r="N227" i="14"/>
  <c r="O227" i="14"/>
  <c r="M225" i="16" s="1"/>
  <c r="P227" i="14"/>
  <c r="Q227" i="14"/>
  <c r="R227" i="14"/>
  <c r="U227" i="14" s="1"/>
  <c r="N228" i="14"/>
  <c r="O228" i="14"/>
  <c r="M226" i="16" s="1"/>
  <c r="P228" i="14"/>
  <c r="Q228" i="14"/>
  <c r="R228" i="14"/>
  <c r="U228" i="14" s="1"/>
  <c r="M227" i="16"/>
  <c r="N230" i="14"/>
  <c r="O230" i="14"/>
  <c r="P230" i="14"/>
  <c r="Q230" i="14"/>
  <c r="S230" i="14" s="1"/>
  <c r="R230" i="14"/>
  <c r="U230" i="14" s="1"/>
  <c r="N231" i="14"/>
  <c r="O231" i="14"/>
  <c r="M229" i="16" s="1"/>
  <c r="P231" i="14"/>
  <c r="Q231" i="14"/>
  <c r="R231" i="14"/>
  <c r="U231" i="14" s="1"/>
  <c r="N232" i="14"/>
  <c r="O232" i="14"/>
  <c r="M230" i="16" s="1"/>
  <c r="P232" i="14"/>
  <c r="Q232" i="14"/>
  <c r="R232" i="14"/>
  <c r="U232" i="14" s="1"/>
  <c r="N233" i="14"/>
  <c r="O233" i="14"/>
  <c r="M231" i="16" s="1"/>
  <c r="P233" i="14"/>
  <c r="Q233" i="14"/>
  <c r="R233" i="14"/>
  <c r="U233" i="14" s="1"/>
  <c r="N234" i="14"/>
  <c r="O234" i="14"/>
  <c r="M232" i="16" s="1"/>
  <c r="P234" i="14"/>
  <c r="Q234" i="14"/>
  <c r="R234" i="14"/>
  <c r="U234" i="14" s="1"/>
  <c r="N235" i="14"/>
  <c r="O235" i="14"/>
  <c r="P235" i="14"/>
  <c r="Q235" i="14"/>
  <c r="R235" i="14"/>
  <c r="N236" i="14"/>
  <c r="O236" i="14"/>
  <c r="M234" i="16" s="1"/>
  <c r="P236" i="14"/>
  <c r="Q236" i="14"/>
  <c r="S236" i="14" s="1"/>
  <c r="R236" i="14"/>
  <c r="U236" i="14" s="1"/>
  <c r="N237" i="14"/>
  <c r="O237" i="14"/>
  <c r="M235" i="16" s="1"/>
  <c r="P237" i="14"/>
  <c r="Q237" i="14"/>
  <c r="R237" i="14"/>
  <c r="U237" i="14" s="1"/>
  <c r="N238" i="14"/>
  <c r="O238" i="14"/>
  <c r="P238" i="14"/>
  <c r="Q238" i="14"/>
  <c r="S238" i="14" s="1"/>
  <c r="R238" i="14"/>
  <c r="U238" i="14" s="1"/>
  <c r="N239" i="14"/>
  <c r="O239" i="14"/>
  <c r="M237" i="16" s="1"/>
  <c r="P239" i="14"/>
  <c r="Q239" i="14"/>
  <c r="R239" i="14"/>
  <c r="U239" i="14" s="1"/>
  <c r="N240" i="14"/>
  <c r="O240" i="14"/>
  <c r="M238" i="16" s="1"/>
  <c r="P240" i="14"/>
  <c r="Q240" i="14"/>
  <c r="R240" i="14"/>
  <c r="U240" i="14" s="1"/>
  <c r="N241" i="14"/>
  <c r="O241" i="14"/>
  <c r="M239" i="16" s="1"/>
  <c r="P241" i="14"/>
  <c r="Q241" i="14"/>
  <c r="R241" i="14"/>
  <c r="U241" i="14" s="1"/>
  <c r="N242" i="14"/>
  <c r="O242" i="14"/>
  <c r="P242" i="14"/>
  <c r="Q242" i="14"/>
  <c r="R242" i="14"/>
  <c r="N243" i="14"/>
  <c r="O243" i="14"/>
  <c r="M241" i="16" s="1"/>
  <c r="P243" i="14"/>
  <c r="Q243" i="14"/>
  <c r="R243" i="14"/>
  <c r="U243" i="14" s="1"/>
  <c r="N244" i="14"/>
  <c r="O244" i="14"/>
  <c r="P244" i="14"/>
  <c r="Q244" i="14"/>
  <c r="R244" i="14"/>
  <c r="U244" i="14" s="1"/>
  <c r="N245" i="14"/>
  <c r="O245" i="14"/>
  <c r="M243" i="16" s="1"/>
  <c r="P245" i="14"/>
  <c r="Q245" i="14"/>
  <c r="S245" i="14" s="1"/>
  <c r="R245" i="14"/>
  <c r="U245" i="14" s="1"/>
  <c r="N246" i="14"/>
  <c r="O246" i="14"/>
  <c r="M244" i="16" s="1"/>
  <c r="P246" i="14"/>
  <c r="Q246" i="14"/>
  <c r="S246" i="14" s="1"/>
  <c r="R246" i="14"/>
  <c r="U246" i="14" s="1"/>
  <c r="N247" i="14"/>
  <c r="O247" i="14"/>
  <c r="M245" i="16" s="1"/>
  <c r="P247" i="14"/>
  <c r="Q247" i="14"/>
  <c r="R247" i="14"/>
  <c r="U247" i="14" s="1"/>
  <c r="N248" i="14"/>
  <c r="O248" i="14"/>
  <c r="P248" i="14"/>
  <c r="Q248" i="14"/>
  <c r="R248" i="14"/>
  <c r="U248" i="14" s="1"/>
  <c r="N249" i="14"/>
  <c r="O249" i="14"/>
  <c r="P249" i="14"/>
  <c r="Q249" i="14"/>
  <c r="R249" i="14"/>
  <c r="U249" i="14" s="1"/>
  <c r="N250" i="14"/>
  <c r="O250" i="14"/>
  <c r="M248" i="16" s="1"/>
  <c r="P250" i="14"/>
  <c r="Q250" i="14"/>
  <c r="R250" i="14"/>
  <c r="U250" i="14" s="1"/>
  <c r="N251" i="14"/>
  <c r="O251" i="14"/>
  <c r="M249" i="16" s="1"/>
  <c r="P251" i="14"/>
  <c r="Q251" i="14"/>
  <c r="R251" i="14"/>
  <c r="N252" i="14"/>
  <c r="O252" i="14"/>
  <c r="M250" i="16" s="1"/>
  <c r="P252" i="14"/>
  <c r="Q252" i="14"/>
  <c r="R252" i="14"/>
  <c r="U252" i="14" s="1"/>
  <c r="N253" i="14"/>
  <c r="O253" i="14"/>
  <c r="M251" i="16" s="1"/>
  <c r="P253" i="14"/>
  <c r="Q253" i="14"/>
  <c r="R253" i="14"/>
  <c r="U253" i="14" s="1"/>
  <c r="N254" i="14"/>
  <c r="O254" i="14"/>
  <c r="M252" i="16" s="1"/>
  <c r="P254" i="14"/>
  <c r="Q254" i="14"/>
  <c r="S254" i="14" s="1"/>
  <c r="R254" i="14"/>
  <c r="U254" i="14" s="1"/>
  <c r="N255" i="14"/>
  <c r="O255" i="14"/>
  <c r="M253" i="16" s="1"/>
  <c r="P255" i="14"/>
  <c r="Q255" i="14"/>
  <c r="R255" i="14"/>
  <c r="N256" i="14"/>
  <c r="O256" i="14"/>
  <c r="M254" i="16" s="1"/>
  <c r="P256" i="14"/>
  <c r="Q256" i="14"/>
  <c r="R256" i="14"/>
  <c r="U256" i="14" s="1"/>
  <c r="N257" i="14"/>
  <c r="O257" i="14"/>
  <c r="M255" i="16" s="1"/>
  <c r="P257" i="14"/>
  <c r="Q257" i="14"/>
  <c r="R257" i="14"/>
  <c r="U257" i="14" s="1"/>
  <c r="N258" i="14"/>
  <c r="O258" i="14"/>
  <c r="M256" i="16" s="1"/>
  <c r="P258" i="14"/>
  <c r="Q258" i="14"/>
  <c r="R258" i="14"/>
  <c r="U258" i="14" s="1"/>
  <c r="N259" i="14"/>
  <c r="O259" i="14"/>
  <c r="M257" i="16" s="1"/>
  <c r="P259" i="14"/>
  <c r="Q259" i="14"/>
  <c r="R259" i="14"/>
  <c r="U259" i="14" s="1"/>
  <c r="N260" i="14"/>
  <c r="O260" i="14"/>
  <c r="M258" i="16" s="1"/>
  <c r="P260" i="14"/>
  <c r="Q260" i="14"/>
  <c r="R260" i="14"/>
  <c r="U260" i="14" s="1"/>
  <c r="N261" i="14"/>
  <c r="O261" i="14"/>
  <c r="M259" i="16" s="1"/>
  <c r="P261" i="14"/>
  <c r="Q261" i="14"/>
  <c r="R261" i="14"/>
  <c r="U261" i="14" s="1"/>
  <c r="N262" i="14"/>
  <c r="O262" i="14"/>
  <c r="P262" i="14"/>
  <c r="Q262" i="14"/>
  <c r="R262" i="14"/>
  <c r="U262" i="14" s="1"/>
  <c r="N263" i="14"/>
  <c r="O263" i="14"/>
  <c r="M261" i="16" s="1"/>
  <c r="P263" i="14"/>
  <c r="Q263" i="14"/>
  <c r="R263" i="14"/>
  <c r="N264" i="14"/>
  <c r="O264" i="14"/>
  <c r="M262" i="16" s="1"/>
  <c r="P264" i="14"/>
  <c r="Q264" i="14"/>
  <c r="R264" i="14"/>
  <c r="U264" i="14" s="1"/>
  <c r="N265" i="14"/>
  <c r="O265" i="14"/>
  <c r="M263" i="16" s="1"/>
  <c r="P265" i="14"/>
  <c r="Q265" i="14"/>
  <c r="R265" i="14"/>
  <c r="U265" i="14" s="1"/>
  <c r="N266" i="14"/>
  <c r="O266" i="14"/>
  <c r="M264" i="16" s="1"/>
  <c r="P266" i="14"/>
  <c r="Q266" i="14"/>
  <c r="S266" i="14" s="1"/>
  <c r="R266" i="14"/>
  <c r="U266" i="14" s="1"/>
  <c r="N267" i="14"/>
  <c r="O267" i="14"/>
  <c r="P267" i="14"/>
  <c r="Q267" i="14"/>
  <c r="R267" i="14"/>
  <c r="U267" i="14" s="1"/>
  <c r="N268" i="14"/>
  <c r="O268" i="14"/>
  <c r="P268" i="14"/>
  <c r="Q268" i="14"/>
  <c r="R268" i="14"/>
  <c r="U268" i="14" s="1"/>
  <c r="N269" i="14"/>
  <c r="O269" i="14"/>
  <c r="M267" i="16" s="1"/>
  <c r="P269" i="14"/>
  <c r="Q269" i="14"/>
  <c r="R269" i="14"/>
  <c r="U269" i="14" s="1"/>
  <c r="N270" i="14"/>
  <c r="O270" i="14"/>
  <c r="P270" i="14"/>
  <c r="Q270" i="14"/>
  <c r="R270" i="14"/>
  <c r="U270" i="14" s="1"/>
  <c r="N271" i="14"/>
  <c r="O271" i="14"/>
  <c r="M269" i="16" s="1"/>
  <c r="P271" i="14"/>
  <c r="Q271" i="14"/>
  <c r="R271" i="14"/>
  <c r="N272" i="14"/>
  <c r="O272" i="14"/>
  <c r="M270" i="16" s="1"/>
  <c r="P272" i="14"/>
  <c r="Q272" i="14"/>
  <c r="R272" i="14"/>
  <c r="U272" i="14" s="1"/>
  <c r="N273" i="14"/>
  <c r="O273" i="14"/>
  <c r="P273" i="14"/>
  <c r="Q273" i="14"/>
  <c r="R273" i="14"/>
  <c r="U273" i="14" s="1"/>
  <c r="N274" i="14"/>
  <c r="O274" i="14"/>
  <c r="M272" i="16" s="1"/>
  <c r="P274" i="14"/>
  <c r="Q274" i="14"/>
  <c r="S274" i="14" s="1"/>
  <c r="R274" i="14"/>
  <c r="U274" i="14" s="1"/>
  <c r="N275" i="14"/>
  <c r="O275" i="14"/>
  <c r="M273" i="16" s="1"/>
  <c r="P275" i="14"/>
  <c r="Q275" i="14"/>
  <c r="R275" i="14"/>
  <c r="U275" i="14" s="1"/>
  <c r="N276" i="14"/>
  <c r="O276" i="14"/>
  <c r="M274" i="16" s="1"/>
  <c r="P276" i="14"/>
  <c r="Q276" i="14"/>
  <c r="R276" i="14"/>
  <c r="U276" i="14" s="1"/>
  <c r="N277" i="14"/>
  <c r="O277" i="14"/>
  <c r="M275" i="16" s="1"/>
  <c r="P277" i="14"/>
  <c r="Q277" i="14"/>
  <c r="R277" i="14"/>
  <c r="U277" i="14" s="1"/>
  <c r="N278" i="14"/>
  <c r="O278" i="14"/>
  <c r="M276" i="16" s="1"/>
  <c r="P278" i="14"/>
  <c r="Q278" i="14"/>
  <c r="R278" i="14"/>
  <c r="U278" i="14" s="1"/>
  <c r="N279" i="14"/>
  <c r="O279" i="14"/>
  <c r="M277" i="16" s="1"/>
  <c r="P279" i="14"/>
  <c r="Q279" i="14"/>
  <c r="R279" i="14"/>
  <c r="N280" i="14"/>
  <c r="O280" i="14"/>
  <c r="M278" i="16" s="1"/>
  <c r="P280" i="14"/>
  <c r="Q280" i="14"/>
  <c r="R280" i="14"/>
  <c r="U280" i="14" s="1"/>
  <c r="N281" i="14"/>
  <c r="O281" i="14"/>
  <c r="P281" i="14"/>
  <c r="Q281" i="14"/>
  <c r="R281" i="14"/>
  <c r="U281" i="14" s="1"/>
  <c r="N282" i="14"/>
  <c r="O282" i="14"/>
  <c r="M280" i="16" s="1"/>
  <c r="P282" i="14"/>
  <c r="Q282" i="14"/>
  <c r="S282" i="14" s="1"/>
  <c r="R282" i="14"/>
  <c r="U282" i="14" s="1"/>
  <c r="N283" i="14"/>
  <c r="O283" i="14"/>
  <c r="P283" i="14"/>
  <c r="Q283" i="14"/>
  <c r="R283" i="14"/>
  <c r="U283" i="14" s="1"/>
  <c r="N284" i="14"/>
  <c r="O284" i="14"/>
  <c r="M282" i="16" s="1"/>
  <c r="P284" i="14"/>
  <c r="Q284" i="14"/>
  <c r="R284" i="14"/>
  <c r="U284" i="14" s="1"/>
  <c r="N285" i="14"/>
  <c r="O285" i="14"/>
  <c r="M283" i="16" s="1"/>
  <c r="P285" i="14"/>
  <c r="Q285" i="14"/>
  <c r="R285" i="14"/>
  <c r="U285" i="14" s="1"/>
  <c r="N286" i="14"/>
  <c r="O286" i="14"/>
  <c r="M284" i="16" s="1"/>
  <c r="P286" i="14"/>
  <c r="Q286" i="14"/>
  <c r="R286" i="14"/>
  <c r="U286" i="14" s="1"/>
  <c r="N287" i="14"/>
  <c r="O287" i="14"/>
  <c r="M285" i="16" s="1"/>
  <c r="P287" i="14"/>
  <c r="Q287" i="14"/>
  <c r="R287" i="14"/>
  <c r="N288" i="14"/>
  <c r="O288" i="14"/>
  <c r="M286" i="16" s="1"/>
  <c r="P288" i="14"/>
  <c r="Q288" i="14"/>
  <c r="R288" i="14"/>
  <c r="U288" i="14" s="1"/>
  <c r="N289" i="14"/>
  <c r="O289" i="14"/>
  <c r="M287" i="16" s="1"/>
  <c r="P289" i="14"/>
  <c r="Q289" i="14"/>
  <c r="R289" i="14"/>
  <c r="U289" i="14" s="1"/>
  <c r="N290" i="14"/>
  <c r="O290" i="14"/>
  <c r="M288" i="16" s="1"/>
  <c r="P290" i="14"/>
  <c r="Q290" i="14"/>
  <c r="R290" i="14"/>
  <c r="U290" i="14" s="1"/>
  <c r="N291" i="14"/>
  <c r="O291" i="14"/>
  <c r="M289" i="16" s="1"/>
  <c r="P291" i="14"/>
  <c r="Q291" i="14"/>
  <c r="R291" i="14"/>
  <c r="U291" i="14" s="1"/>
  <c r="N292" i="14"/>
  <c r="O292" i="14"/>
  <c r="M290" i="16" s="1"/>
  <c r="P292" i="14"/>
  <c r="Q292" i="14"/>
  <c r="R292" i="14"/>
  <c r="U292" i="14" s="1"/>
  <c r="N293" i="14"/>
  <c r="O293" i="14"/>
  <c r="M291" i="16" s="1"/>
  <c r="P293" i="14"/>
  <c r="Q293" i="14"/>
  <c r="R293" i="14"/>
  <c r="U293" i="14" s="1"/>
  <c r="N294" i="14"/>
  <c r="O294" i="14"/>
  <c r="M292" i="16" s="1"/>
  <c r="P294" i="14"/>
  <c r="Q294" i="14"/>
  <c r="R294" i="14"/>
  <c r="U294" i="14" s="1"/>
  <c r="N295" i="14"/>
  <c r="O295" i="14"/>
  <c r="P295" i="14"/>
  <c r="Q295" i="14"/>
  <c r="R295" i="14"/>
  <c r="N296" i="14"/>
  <c r="O296" i="14"/>
  <c r="M294" i="16" s="1"/>
  <c r="P296" i="14"/>
  <c r="Q296" i="14"/>
  <c r="R296" i="14"/>
  <c r="U296" i="14" s="1"/>
  <c r="N297" i="14"/>
  <c r="O297" i="14"/>
  <c r="M295" i="16" s="1"/>
  <c r="P297" i="14"/>
  <c r="Q297" i="14"/>
  <c r="R297" i="14"/>
  <c r="U297" i="14" s="1"/>
  <c r="N298" i="14"/>
  <c r="O298" i="14"/>
  <c r="M296" i="16" s="1"/>
  <c r="P298" i="14"/>
  <c r="Q298" i="14"/>
  <c r="R298" i="14"/>
  <c r="U298" i="14" s="1"/>
  <c r="N299" i="14"/>
  <c r="O299" i="14"/>
  <c r="M297" i="16" s="1"/>
  <c r="P299" i="14"/>
  <c r="Q299" i="14"/>
  <c r="R299" i="14"/>
  <c r="U299" i="14" s="1"/>
  <c r="N300" i="14"/>
  <c r="O300" i="14"/>
  <c r="M298" i="16" s="1"/>
  <c r="P300" i="14"/>
  <c r="Q300" i="14"/>
  <c r="R300" i="14"/>
  <c r="U300" i="14" s="1"/>
  <c r="N301" i="14"/>
  <c r="O301" i="14"/>
  <c r="M299" i="16" s="1"/>
  <c r="P301" i="14"/>
  <c r="Q301" i="14"/>
  <c r="R301" i="14"/>
  <c r="U301" i="14" s="1"/>
  <c r="N302" i="14"/>
  <c r="O302" i="14"/>
  <c r="M300" i="16" s="1"/>
  <c r="P302" i="14"/>
  <c r="Q302" i="14"/>
  <c r="R302" i="14"/>
  <c r="U302" i="14" s="1"/>
  <c r="N303" i="14"/>
  <c r="O303" i="14"/>
  <c r="P303" i="14"/>
  <c r="Q303" i="14"/>
  <c r="R303" i="14"/>
  <c r="N304" i="14"/>
  <c r="O304" i="14"/>
  <c r="M302" i="16" s="1"/>
  <c r="P304" i="14"/>
  <c r="Q304" i="14"/>
  <c r="R304" i="14"/>
  <c r="U304" i="14" s="1"/>
  <c r="N305" i="14"/>
  <c r="O305" i="14"/>
  <c r="P305" i="14"/>
  <c r="Q305" i="14"/>
  <c r="R305" i="14"/>
  <c r="U305" i="14" s="1"/>
  <c r="N306" i="14"/>
  <c r="O306" i="14"/>
  <c r="M304" i="16" s="1"/>
  <c r="P306" i="14"/>
  <c r="Q306" i="14"/>
  <c r="S306" i="14" s="1"/>
  <c r="R306" i="14"/>
  <c r="U306" i="14" s="1"/>
  <c r="N307" i="14"/>
  <c r="O307" i="14"/>
  <c r="P307" i="14"/>
  <c r="Q307" i="14"/>
  <c r="R307" i="14"/>
  <c r="U307" i="14" s="1"/>
  <c r="N308" i="14"/>
  <c r="O308" i="14"/>
  <c r="M306" i="16" s="1"/>
  <c r="P308" i="14"/>
  <c r="Q308" i="14"/>
  <c r="R308" i="14"/>
  <c r="U308" i="14" s="1"/>
  <c r="N309" i="14"/>
  <c r="O309" i="14"/>
  <c r="M307" i="16" s="1"/>
  <c r="P309" i="14"/>
  <c r="Q309" i="14"/>
  <c r="R309" i="14"/>
  <c r="U309" i="14" s="1"/>
  <c r="N310" i="14"/>
  <c r="O310" i="14"/>
  <c r="M308" i="16" s="1"/>
  <c r="P310" i="14"/>
  <c r="Q310" i="14"/>
  <c r="R310" i="14"/>
  <c r="U310" i="14" s="1"/>
  <c r="N311" i="14"/>
  <c r="O311" i="14"/>
  <c r="P311" i="14"/>
  <c r="Q311" i="14"/>
  <c r="R311" i="14"/>
  <c r="N312" i="14"/>
  <c r="O312" i="14"/>
  <c r="M310" i="16" s="1"/>
  <c r="P312" i="14"/>
  <c r="Q312" i="14"/>
  <c r="R312" i="14"/>
  <c r="U312" i="14" s="1"/>
  <c r="N313" i="14"/>
  <c r="O313" i="14"/>
  <c r="P313" i="14"/>
  <c r="Q313" i="14"/>
  <c r="R313" i="14"/>
  <c r="U313" i="14" s="1"/>
  <c r="N314" i="14"/>
  <c r="O314" i="14"/>
  <c r="P314" i="14"/>
  <c r="Q314" i="14"/>
  <c r="S314" i="14" s="1"/>
  <c r="R314" i="14"/>
  <c r="U314" i="14" s="1"/>
  <c r="N315" i="14"/>
  <c r="O315" i="14"/>
  <c r="P315" i="14"/>
  <c r="Q315" i="14"/>
  <c r="R315" i="14"/>
  <c r="U315" i="14" s="1"/>
  <c r="N316" i="14"/>
  <c r="O316" i="14"/>
  <c r="P316" i="14"/>
  <c r="Q316" i="14"/>
  <c r="R316" i="14"/>
  <c r="U316" i="14" s="1"/>
  <c r="N317" i="14"/>
  <c r="O317" i="14"/>
  <c r="P317" i="14"/>
  <c r="Q317" i="14"/>
  <c r="R317" i="14"/>
  <c r="U317" i="14" s="1"/>
  <c r="N318" i="14"/>
  <c r="O318" i="14"/>
  <c r="P318" i="14"/>
  <c r="Q318" i="14"/>
  <c r="R318" i="14"/>
  <c r="U318" i="14" s="1"/>
  <c r="N319" i="14"/>
  <c r="O319" i="14"/>
  <c r="P319" i="14"/>
  <c r="Q319" i="14"/>
  <c r="R319" i="14"/>
  <c r="N320" i="14"/>
  <c r="O320" i="14"/>
  <c r="P320" i="14"/>
  <c r="Q320" i="14"/>
  <c r="R320" i="14"/>
  <c r="U320" i="14" s="1"/>
  <c r="N321" i="14"/>
  <c r="O321" i="14"/>
  <c r="P321" i="14"/>
  <c r="Q321" i="14"/>
  <c r="R321" i="14"/>
  <c r="U321" i="14" s="1"/>
  <c r="N322" i="14"/>
  <c r="O322" i="14"/>
  <c r="P322" i="14"/>
  <c r="Q322" i="14"/>
  <c r="R322" i="14"/>
  <c r="U322" i="14" s="1"/>
  <c r="N323" i="14"/>
  <c r="O323" i="14"/>
  <c r="P323" i="14"/>
  <c r="Q323" i="14"/>
  <c r="R323" i="14"/>
  <c r="U323" i="14" s="1"/>
  <c r="N324" i="14"/>
  <c r="O324" i="14"/>
  <c r="P324" i="14"/>
  <c r="Q324" i="14"/>
  <c r="R324" i="14"/>
  <c r="U324" i="14" s="1"/>
  <c r="N325" i="14"/>
  <c r="O325" i="14"/>
  <c r="P325" i="14"/>
  <c r="Q325" i="14"/>
  <c r="R325" i="14"/>
  <c r="U325" i="14" s="1"/>
  <c r="N326" i="14"/>
  <c r="O326" i="14"/>
  <c r="P326" i="14"/>
  <c r="Q326" i="14"/>
  <c r="R326" i="14"/>
  <c r="U326" i="14" s="1"/>
  <c r="N327" i="14"/>
  <c r="O327" i="14"/>
  <c r="P327" i="14"/>
  <c r="Q327" i="14"/>
  <c r="R327" i="14"/>
  <c r="N328" i="14"/>
  <c r="O328" i="14"/>
  <c r="P328" i="14"/>
  <c r="Q328" i="14"/>
  <c r="R328" i="14"/>
  <c r="U328" i="14" s="1"/>
  <c r="N329" i="14"/>
  <c r="O329" i="14"/>
  <c r="P329" i="14"/>
  <c r="Q329" i="14"/>
  <c r="R329" i="14"/>
  <c r="U329" i="14" s="1"/>
  <c r="N330" i="14"/>
  <c r="O330" i="14"/>
  <c r="P330" i="14"/>
  <c r="Q330" i="14"/>
  <c r="S330" i="14" s="1"/>
  <c r="R330" i="14"/>
  <c r="U330" i="14" s="1"/>
  <c r="N331" i="14"/>
  <c r="O331" i="14"/>
  <c r="P331" i="14"/>
  <c r="Q331" i="14"/>
  <c r="R331" i="14"/>
  <c r="U331" i="14" s="1"/>
  <c r="N332" i="14"/>
  <c r="O332" i="14"/>
  <c r="P332" i="14"/>
  <c r="Q332" i="14"/>
  <c r="R332" i="14"/>
  <c r="U332" i="14" s="1"/>
  <c r="N333" i="14"/>
  <c r="O333" i="14"/>
  <c r="P333" i="14"/>
  <c r="Q333" i="14"/>
  <c r="R333" i="14"/>
  <c r="U333" i="14" s="1"/>
  <c r="N334" i="14"/>
  <c r="O334" i="14"/>
  <c r="P334" i="14"/>
  <c r="Q334" i="14"/>
  <c r="R334" i="14"/>
  <c r="U334" i="14" s="1"/>
  <c r="N335" i="14"/>
  <c r="O335" i="14"/>
  <c r="P335" i="14"/>
  <c r="Q335" i="14"/>
  <c r="R335" i="14"/>
  <c r="N336" i="14"/>
  <c r="O336" i="14"/>
  <c r="P336" i="14"/>
  <c r="Q336" i="14"/>
  <c r="R336" i="14"/>
  <c r="U336" i="14" s="1"/>
  <c r="N337" i="14"/>
  <c r="O337" i="14"/>
  <c r="P337" i="14"/>
  <c r="Q337" i="14"/>
  <c r="R337" i="14"/>
  <c r="U337" i="14" s="1"/>
  <c r="N338" i="14"/>
  <c r="O338" i="14"/>
  <c r="P338" i="14"/>
  <c r="Q338" i="14"/>
  <c r="R338" i="14"/>
  <c r="U338" i="14" s="1"/>
  <c r="N339" i="14"/>
  <c r="O339" i="14"/>
  <c r="P339" i="14"/>
  <c r="Q339" i="14"/>
  <c r="R339" i="14"/>
  <c r="U339" i="14" s="1"/>
  <c r="N340" i="14"/>
  <c r="O340" i="14"/>
  <c r="P340" i="14"/>
  <c r="Q340" i="14"/>
  <c r="R340" i="14"/>
  <c r="U340" i="14" s="1"/>
  <c r="N341" i="14"/>
  <c r="O341" i="14"/>
  <c r="P341" i="14"/>
  <c r="Q341" i="14"/>
  <c r="R341" i="14"/>
  <c r="U341" i="14" s="1"/>
  <c r="N342" i="14"/>
  <c r="O342" i="14"/>
  <c r="P342" i="14"/>
  <c r="Q342" i="14"/>
  <c r="R342" i="14"/>
  <c r="U342" i="14" s="1"/>
  <c r="N343" i="14"/>
  <c r="O343" i="14"/>
  <c r="P343" i="14"/>
  <c r="Q343" i="14"/>
  <c r="R343" i="14"/>
  <c r="U343" i="14" s="1"/>
  <c r="N344" i="14"/>
  <c r="O344" i="14"/>
  <c r="P344" i="14"/>
  <c r="Q344" i="14"/>
  <c r="R344" i="14"/>
  <c r="U344" i="14" s="1"/>
  <c r="N345" i="14"/>
  <c r="O345" i="14"/>
  <c r="P345" i="14"/>
  <c r="Q345" i="14"/>
  <c r="R345" i="14"/>
  <c r="N346" i="14"/>
  <c r="O346" i="14"/>
  <c r="P346" i="14"/>
  <c r="Q346" i="14"/>
  <c r="R346" i="14"/>
  <c r="U346" i="14" s="1"/>
  <c r="N347" i="14"/>
  <c r="O347" i="14"/>
  <c r="P347" i="14"/>
  <c r="Q347" i="14"/>
  <c r="R347" i="14"/>
  <c r="U347" i="14" s="1"/>
  <c r="N348" i="14"/>
  <c r="O348" i="14"/>
  <c r="P348" i="14"/>
  <c r="Q348" i="14"/>
  <c r="R348" i="14"/>
  <c r="U348" i="14" s="1"/>
  <c r="N349" i="14"/>
  <c r="O349" i="14"/>
  <c r="P349" i="14"/>
  <c r="Q349" i="14"/>
  <c r="R349" i="14"/>
  <c r="U349" i="14" s="1"/>
  <c r="N350" i="14"/>
  <c r="O350" i="14"/>
  <c r="P350" i="14"/>
  <c r="Q350" i="14"/>
  <c r="R350" i="14"/>
  <c r="U350" i="14" s="1"/>
  <c r="N351" i="14"/>
  <c r="O351" i="14"/>
  <c r="P351" i="14"/>
  <c r="Q351" i="14"/>
  <c r="R351" i="14"/>
  <c r="U351" i="14" s="1"/>
  <c r="N352" i="14"/>
  <c r="O352" i="14"/>
  <c r="P352" i="14"/>
  <c r="Q352" i="14"/>
  <c r="R352" i="14"/>
  <c r="U352" i="14" s="1"/>
  <c r="N353" i="14"/>
  <c r="O353" i="14"/>
  <c r="P353" i="14"/>
  <c r="Q353" i="14"/>
  <c r="R353" i="14"/>
  <c r="N354" i="14"/>
  <c r="O354" i="14"/>
  <c r="P354" i="14"/>
  <c r="Q354" i="14"/>
  <c r="R354" i="14"/>
  <c r="U354" i="14" s="1"/>
  <c r="N355" i="14"/>
  <c r="O355" i="14"/>
  <c r="P355" i="14"/>
  <c r="Q355" i="14"/>
  <c r="R355" i="14"/>
  <c r="U355" i="14" s="1"/>
  <c r="N356" i="14"/>
  <c r="O356" i="14"/>
  <c r="P356" i="14"/>
  <c r="Q356" i="14"/>
  <c r="R356" i="14"/>
  <c r="U356" i="14" s="1"/>
  <c r="N357" i="14"/>
  <c r="O357" i="14"/>
  <c r="P357" i="14"/>
  <c r="Q357" i="14"/>
  <c r="R357" i="14"/>
  <c r="U357" i="14" s="1"/>
  <c r="N358" i="14"/>
  <c r="O358" i="14"/>
  <c r="P358" i="14"/>
  <c r="Q358" i="14"/>
  <c r="R358" i="14"/>
  <c r="U358" i="14" s="1"/>
  <c r="N359" i="14"/>
  <c r="O359" i="14"/>
  <c r="P359" i="14"/>
  <c r="Q359" i="14"/>
  <c r="R359" i="14"/>
  <c r="U359" i="14" s="1"/>
  <c r="N360" i="14"/>
  <c r="O360" i="14"/>
  <c r="P360" i="14"/>
  <c r="Q360" i="14"/>
  <c r="R360" i="14"/>
  <c r="U360" i="14" s="1"/>
  <c r="N361" i="14"/>
  <c r="O361" i="14"/>
  <c r="P361" i="14"/>
  <c r="Q361" i="14"/>
  <c r="R361" i="14"/>
  <c r="N362" i="14"/>
  <c r="O362" i="14"/>
  <c r="P362" i="14"/>
  <c r="Q362" i="14"/>
  <c r="R362" i="14"/>
  <c r="U362" i="14" s="1"/>
  <c r="N363" i="14"/>
  <c r="O363" i="14"/>
  <c r="P363" i="14"/>
  <c r="Q363" i="14"/>
  <c r="R363" i="14"/>
  <c r="U363" i="14" s="1"/>
  <c r="N364" i="14"/>
  <c r="O364" i="14"/>
  <c r="P364" i="14"/>
  <c r="Q364" i="14"/>
  <c r="R364" i="14"/>
  <c r="U364" i="14" s="1"/>
  <c r="N365" i="14"/>
  <c r="O365" i="14"/>
  <c r="P365" i="14"/>
  <c r="Q365" i="14"/>
  <c r="R365" i="14"/>
  <c r="U365" i="14" s="1"/>
  <c r="N366" i="14"/>
  <c r="O366" i="14"/>
  <c r="P366" i="14"/>
  <c r="Q366" i="14"/>
  <c r="R366" i="14"/>
  <c r="U366" i="14" s="1"/>
  <c r="N367" i="14"/>
  <c r="O367" i="14"/>
  <c r="P367" i="14"/>
  <c r="Q367" i="14"/>
  <c r="R367" i="14"/>
  <c r="U367" i="14" s="1"/>
  <c r="N368" i="14"/>
  <c r="O368" i="14"/>
  <c r="P368" i="14"/>
  <c r="Q368" i="14"/>
  <c r="R368" i="14"/>
  <c r="U368" i="14" s="1"/>
  <c r="N369" i="14"/>
  <c r="O369" i="14"/>
  <c r="P369" i="14"/>
  <c r="Q369" i="14"/>
  <c r="R369" i="14"/>
  <c r="N370" i="14"/>
  <c r="O370" i="14"/>
  <c r="P370" i="14"/>
  <c r="Q370" i="14"/>
  <c r="R370" i="14"/>
  <c r="U370" i="14" s="1"/>
  <c r="N371" i="14"/>
  <c r="O371" i="14"/>
  <c r="P371" i="14"/>
  <c r="Q371" i="14"/>
  <c r="R371" i="14"/>
  <c r="U371" i="14" s="1"/>
  <c r="N372" i="14"/>
  <c r="O372" i="14"/>
  <c r="P372" i="14"/>
  <c r="Q372" i="14"/>
  <c r="R372" i="14"/>
  <c r="U372" i="14" s="1"/>
  <c r="N373" i="14"/>
  <c r="O373" i="14"/>
  <c r="P373" i="14"/>
  <c r="Q373" i="14"/>
  <c r="R373" i="14"/>
  <c r="U373" i="14" s="1"/>
  <c r="N374" i="14"/>
  <c r="O374" i="14"/>
  <c r="P374" i="14"/>
  <c r="Q374" i="14"/>
  <c r="R374" i="14"/>
  <c r="U374" i="14" s="1"/>
  <c r="N375" i="14"/>
  <c r="O375" i="14"/>
  <c r="P375" i="14"/>
  <c r="Q375" i="14"/>
  <c r="R375" i="14"/>
  <c r="U375" i="14" s="1"/>
  <c r="N376" i="14"/>
  <c r="O376" i="14"/>
  <c r="P376" i="14"/>
  <c r="Q376" i="14"/>
  <c r="R376" i="14"/>
  <c r="U376" i="14" s="1"/>
  <c r="N377" i="14"/>
  <c r="O377" i="14"/>
  <c r="P377" i="14"/>
  <c r="Q377" i="14"/>
  <c r="R377" i="14"/>
  <c r="N378" i="14"/>
  <c r="O378" i="14"/>
  <c r="P378" i="14"/>
  <c r="Q378" i="14"/>
  <c r="R378" i="14"/>
  <c r="U378" i="14" s="1"/>
  <c r="N379" i="14"/>
  <c r="O379" i="14"/>
  <c r="P379" i="14"/>
  <c r="Q379" i="14"/>
  <c r="R379" i="14"/>
  <c r="U379" i="14" s="1"/>
  <c r="N380" i="14"/>
  <c r="O380" i="14"/>
  <c r="P380" i="14"/>
  <c r="Q380" i="14"/>
  <c r="R380" i="14"/>
  <c r="U380" i="14" s="1"/>
  <c r="N381" i="14"/>
  <c r="O381" i="14"/>
  <c r="P381" i="14"/>
  <c r="Q381" i="14"/>
  <c r="R381" i="14"/>
  <c r="U381" i="14" s="1"/>
  <c r="N382" i="14"/>
  <c r="O382" i="14"/>
  <c r="P382" i="14"/>
  <c r="Q382" i="14"/>
  <c r="R382" i="14"/>
  <c r="U382" i="14" s="1"/>
  <c r="N383" i="14"/>
  <c r="O383" i="14"/>
  <c r="P383" i="14"/>
  <c r="Q383" i="14"/>
  <c r="R383" i="14"/>
  <c r="U383" i="14" s="1"/>
  <c r="N384" i="14"/>
  <c r="O384" i="14"/>
  <c r="P384" i="14"/>
  <c r="Q384" i="14"/>
  <c r="R384" i="14"/>
  <c r="U384" i="14" s="1"/>
  <c r="N385" i="14"/>
  <c r="O385" i="14"/>
  <c r="P385" i="14"/>
  <c r="Q385" i="14"/>
  <c r="R385" i="14"/>
  <c r="N386" i="14"/>
  <c r="O386" i="14"/>
  <c r="P386" i="14"/>
  <c r="Q386" i="14"/>
  <c r="R386" i="14"/>
  <c r="U386" i="14" s="1"/>
  <c r="N387" i="14"/>
  <c r="O387" i="14"/>
  <c r="P387" i="14"/>
  <c r="Q387" i="14"/>
  <c r="R387" i="14"/>
  <c r="U387" i="14" s="1"/>
  <c r="N388" i="14"/>
  <c r="O388" i="14"/>
  <c r="P388" i="14"/>
  <c r="Q388" i="14"/>
  <c r="R388" i="14"/>
  <c r="U388" i="14" s="1"/>
  <c r="N389" i="14"/>
  <c r="O389" i="14"/>
  <c r="P389" i="14"/>
  <c r="Q389" i="14"/>
  <c r="R389" i="14"/>
  <c r="U389" i="14" s="1"/>
  <c r="N390" i="14"/>
  <c r="O390" i="14"/>
  <c r="P390" i="14"/>
  <c r="Q390" i="14"/>
  <c r="R390" i="14"/>
  <c r="U390" i="14" s="1"/>
  <c r="N391" i="14"/>
  <c r="O391" i="14"/>
  <c r="P391" i="14"/>
  <c r="Q391" i="14"/>
  <c r="R391" i="14"/>
  <c r="U391" i="14" s="1"/>
  <c r="N392" i="14"/>
  <c r="O392" i="14"/>
  <c r="P392" i="14"/>
  <c r="Q392" i="14"/>
  <c r="R392" i="14"/>
  <c r="U392" i="14" s="1"/>
  <c r="N393" i="14"/>
  <c r="O393" i="14"/>
  <c r="P393" i="14"/>
  <c r="Q393" i="14"/>
  <c r="R393" i="14"/>
  <c r="N394" i="14"/>
  <c r="O394" i="14"/>
  <c r="P394" i="14"/>
  <c r="Q394" i="14"/>
  <c r="R394" i="14"/>
  <c r="U394" i="14" s="1"/>
  <c r="N395" i="14"/>
  <c r="O395" i="14"/>
  <c r="P395" i="14"/>
  <c r="Q395" i="14"/>
  <c r="R395" i="14"/>
  <c r="U395" i="14" s="1"/>
  <c r="N396" i="14"/>
  <c r="O396" i="14"/>
  <c r="P396" i="14"/>
  <c r="Q396" i="14"/>
  <c r="R396" i="14"/>
  <c r="U396" i="14" s="1"/>
  <c r="N397" i="14"/>
  <c r="O397" i="14"/>
  <c r="P397" i="14"/>
  <c r="Q397" i="14"/>
  <c r="R397" i="14"/>
  <c r="U397" i="14" s="1"/>
  <c r="M10" i="16"/>
  <c r="M12" i="16"/>
  <c r="M15" i="16"/>
  <c r="M23" i="16"/>
  <c r="M28" i="16"/>
  <c r="M34" i="16"/>
  <c r="M44" i="16"/>
  <c r="M45" i="16"/>
  <c r="M46" i="16"/>
  <c r="M53" i="16"/>
  <c r="M59" i="16"/>
  <c r="M61" i="16"/>
  <c r="M62" i="16"/>
  <c r="M65" i="16"/>
  <c r="M70" i="16"/>
  <c r="M73" i="16"/>
  <c r="M74" i="16"/>
  <c r="M79" i="16"/>
  <c r="M80" i="16"/>
  <c r="M81" i="16"/>
  <c r="M91" i="16"/>
  <c r="M92" i="16"/>
  <c r="M95" i="16"/>
  <c r="M96" i="16"/>
  <c r="M104" i="16"/>
  <c r="M105" i="16"/>
  <c r="M106" i="16"/>
  <c r="M109" i="16"/>
  <c r="M116" i="16"/>
  <c r="M121" i="16"/>
  <c r="M127" i="16"/>
  <c r="M130" i="16"/>
  <c r="M136" i="16"/>
  <c r="M141" i="16"/>
  <c r="M143" i="16"/>
  <c r="M158" i="16"/>
  <c r="M162" i="16"/>
  <c r="M166" i="16"/>
  <c r="M169" i="16"/>
  <c r="M170" i="16"/>
  <c r="M173" i="16"/>
  <c r="M174" i="16"/>
  <c r="M177" i="16"/>
  <c r="M178" i="16"/>
  <c r="M187" i="16"/>
  <c r="M191" i="16"/>
  <c r="M196" i="16"/>
  <c r="M202" i="16"/>
  <c r="M205" i="16"/>
  <c r="M206" i="16"/>
  <c r="M207" i="16"/>
  <c r="M210" i="16"/>
  <c r="M213" i="16"/>
  <c r="M214" i="16"/>
  <c r="M217" i="16"/>
  <c r="M220" i="16"/>
  <c r="M228" i="16"/>
  <c r="M233" i="16"/>
  <c r="M236" i="16"/>
  <c r="M240" i="16"/>
  <c r="M242" i="16"/>
  <c r="M246" i="16"/>
  <c r="M247" i="16"/>
  <c r="M260" i="16"/>
  <c r="M265" i="16"/>
  <c r="M266" i="16"/>
  <c r="M268" i="16"/>
  <c r="M271" i="16"/>
  <c r="M279" i="16"/>
  <c r="M281" i="16"/>
  <c r="M293" i="16"/>
  <c r="M301" i="16"/>
  <c r="M303" i="16"/>
  <c r="M305" i="16"/>
  <c r="M309" i="16"/>
  <c r="S262" i="14" l="1"/>
  <c r="S383" i="14"/>
  <c r="S332" i="14"/>
  <c r="S340" i="14"/>
  <c r="S308" i="14"/>
  <c r="S292" i="14"/>
  <c r="S260" i="14"/>
  <c r="S374" i="14"/>
  <c r="S326" i="14"/>
  <c r="S348" i="14"/>
  <c r="S284" i="14"/>
  <c r="S366" i="14"/>
  <c r="S302" i="14"/>
  <c r="S270" i="14"/>
  <c r="S350" i="14"/>
  <c r="S334" i="14"/>
  <c r="S268" i="14"/>
  <c r="S213" i="14"/>
  <c r="S197" i="14"/>
  <c r="S181" i="14"/>
  <c r="S173" i="14"/>
  <c r="S165" i="14"/>
  <c r="S145" i="14"/>
  <c r="S133" i="14"/>
  <c r="S109" i="14"/>
  <c r="S101" i="14"/>
  <c r="S97" i="14"/>
  <c r="S77" i="14"/>
  <c r="S73" i="14"/>
  <c r="S171" i="14"/>
  <c r="S167" i="14"/>
  <c r="S155" i="14"/>
  <c r="S151" i="14"/>
  <c r="S123" i="14"/>
  <c r="S95" i="14"/>
  <c r="S31" i="14"/>
  <c r="S359" i="14"/>
  <c r="S351" i="14"/>
  <c r="S343" i="14"/>
  <c r="S258" i="14"/>
  <c r="S255" i="14"/>
  <c r="S206" i="14"/>
  <c r="S202" i="14"/>
  <c r="S190" i="14"/>
  <c r="S142" i="14"/>
  <c r="S90" i="14"/>
  <c r="S70" i="14"/>
  <c r="S65" i="14"/>
  <c r="S11" i="14"/>
  <c r="S396" i="14"/>
  <c r="S388" i="14"/>
  <c r="S384" i="14"/>
  <c r="S325" i="14"/>
  <c r="S317" i="14"/>
  <c r="S285" i="14"/>
  <c r="S277" i="14"/>
  <c r="S208" i="14"/>
  <c r="S62" i="14"/>
  <c r="S57" i="14"/>
  <c r="S34" i="14"/>
  <c r="S303" i="14"/>
  <c r="S191" i="14"/>
  <c r="U57" i="14"/>
  <c r="S361" i="14"/>
  <c r="S390" i="14"/>
  <c r="S385" i="14"/>
  <c r="S375" i="14"/>
  <c r="S372" i="14"/>
  <c r="S368" i="14"/>
  <c r="S364" i="14"/>
  <c r="S342" i="14"/>
  <c r="S316" i="14"/>
  <c r="S301" i="14"/>
  <c r="S293" i="14"/>
  <c r="S290" i="14"/>
  <c r="S279" i="14"/>
  <c r="S261" i="14"/>
  <c r="S222" i="14"/>
  <c r="U191" i="14"/>
  <c r="S174" i="14"/>
  <c r="S117" i="14"/>
  <c r="S114" i="14"/>
  <c r="S107" i="14"/>
  <c r="S99" i="14"/>
  <c r="S93" i="14"/>
  <c r="S54" i="14"/>
  <c r="S39" i="14"/>
  <c r="S19" i="14"/>
  <c r="S391" i="14"/>
  <c r="S380" i="14"/>
  <c r="S367" i="14"/>
  <c r="S358" i="14"/>
  <c r="S345" i="14"/>
  <c r="S327" i="14"/>
  <c r="S322" i="14"/>
  <c r="S309" i="14"/>
  <c r="S300" i="14"/>
  <c r="S287" i="14"/>
  <c r="S276" i="14"/>
  <c r="S269" i="14"/>
  <c r="S263" i="14"/>
  <c r="S240" i="14"/>
  <c r="S234" i="14"/>
  <c r="S214" i="14"/>
  <c r="S204" i="14"/>
  <c r="S179" i="14"/>
  <c r="S175" i="14"/>
  <c r="S154" i="14"/>
  <c r="S146" i="14"/>
  <c r="S122" i="14"/>
  <c r="S115" i="14"/>
  <c r="S74" i="14"/>
  <c r="S69" i="14"/>
  <c r="S63" i="14"/>
  <c r="S61" i="14"/>
  <c r="S55" i="14"/>
  <c r="S38" i="14"/>
  <c r="S27" i="14"/>
  <c r="S15" i="14"/>
  <c r="S12" i="14"/>
  <c r="S393" i="14"/>
  <c r="S382" i="14"/>
  <c r="S369" i="14"/>
  <c r="S335" i="14"/>
  <c r="S324" i="14"/>
  <c r="S311" i="14"/>
  <c r="S278" i="14"/>
  <c r="S271" i="14"/>
  <c r="S223" i="14"/>
  <c r="S170" i="14"/>
  <c r="S23" i="14"/>
  <c r="S377" i="14"/>
  <c r="S356" i="14"/>
  <c r="S353" i="14"/>
  <c r="S319" i="14"/>
  <c r="S298" i="14"/>
  <c r="S295" i="14"/>
  <c r="S198" i="14"/>
  <c r="S182" i="14"/>
  <c r="S157" i="14"/>
  <c r="S125" i="14"/>
  <c r="S67" i="14"/>
  <c r="S394" i="14"/>
  <c r="U393" i="14"/>
  <c r="S389" i="14"/>
  <c r="S378" i="14"/>
  <c r="U377" i="14"/>
  <c r="S373" i="14"/>
  <c r="S362" i="14"/>
  <c r="U361" i="14"/>
  <c r="S357" i="14"/>
  <c r="S352" i="14"/>
  <c r="S346" i="14"/>
  <c r="U345" i="14"/>
  <c r="S341" i="14"/>
  <c r="S336" i="14"/>
  <c r="U335" i="14"/>
  <c r="S331" i="14"/>
  <c r="S320" i="14"/>
  <c r="U319" i="14"/>
  <c r="S315" i="14"/>
  <c r="S310" i="14"/>
  <c r="S304" i="14"/>
  <c r="U303" i="14"/>
  <c r="S299" i="14"/>
  <c r="S294" i="14"/>
  <c r="S288" i="14"/>
  <c r="U287" i="14"/>
  <c r="S283" i="14"/>
  <c r="S272" i="14"/>
  <c r="U271" i="14"/>
  <c r="S267" i="14"/>
  <c r="S256" i="14"/>
  <c r="U255" i="14"/>
  <c r="S250" i="14"/>
  <c r="S220" i="14"/>
  <c r="S207" i="14"/>
  <c r="S192" i="14"/>
  <c r="S186" i="14"/>
  <c r="S177" i="14"/>
  <c r="S162" i="14"/>
  <c r="S141" i="14"/>
  <c r="S139" i="14"/>
  <c r="S129" i="14"/>
  <c r="S126" i="14"/>
  <c r="S37" i="14"/>
  <c r="C240" i="7"/>
  <c r="C231" i="4"/>
  <c r="U170" i="14"/>
  <c r="S106" i="14"/>
  <c r="S94" i="14"/>
  <c r="S82" i="14"/>
  <c r="S26" i="14"/>
  <c r="S18" i="14"/>
  <c r="B231" i="4"/>
  <c r="B240" i="7"/>
  <c r="S397" i="14"/>
  <c r="S392" i="14"/>
  <c r="S386" i="14"/>
  <c r="U385" i="14"/>
  <c r="S381" i="14"/>
  <c r="S376" i="14"/>
  <c r="S370" i="14"/>
  <c r="U369" i="14"/>
  <c r="S365" i="14"/>
  <c r="S360" i="14"/>
  <c r="S354" i="14"/>
  <c r="U353" i="14"/>
  <c r="S349" i="14"/>
  <c r="S344" i="14"/>
  <c r="S328" i="14"/>
  <c r="U327" i="14"/>
  <c r="S323" i="14"/>
  <c r="S318" i="14"/>
  <c r="S312" i="14"/>
  <c r="U311" i="14"/>
  <c r="S307" i="14"/>
  <c r="S296" i="14"/>
  <c r="U295" i="14"/>
  <c r="S291" i="14"/>
  <c r="S286" i="14"/>
  <c r="S280" i="14"/>
  <c r="U279" i="14"/>
  <c r="S275" i="14"/>
  <c r="S264" i="14"/>
  <c r="U263" i="14"/>
  <c r="S259" i="14"/>
  <c r="S252" i="14"/>
  <c r="S239" i="14"/>
  <c r="S224" i="14"/>
  <c r="U223" i="14"/>
  <c r="S218" i="14"/>
  <c r="S188" i="14"/>
  <c r="S161" i="14"/>
  <c r="S158" i="14"/>
  <c r="S149" i="14"/>
  <c r="S138" i="14"/>
  <c r="S130" i="14"/>
  <c r="S113" i="14"/>
  <c r="S98" i="14"/>
  <c r="S91" i="14"/>
  <c r="S89" i="14"/>
  <c r="S81" i="14"/>
  <c r="S43" i="14"/>
  <c r="S35" i="14"/>
  <c r="S30" i="14"/>
  <c r="S22" i="14"/>
  <c r="S14" i="14"/>
  <c r="S251" i="14"/>
  <c r="U251" i="14"/>
  <c r="S187" i="14"/>
  <c r="U187" i="14"/>
  <c r="S235" i="14"/>
  <c r="U235" i="14"/>
  <c r="U226" i="14"/>
  <c r="S226" i="14"/>
  <c r="S121" i="14"/>
  <c r="U121" i="14"/>
  <c r="S137" i="14"/>
  <c r="U137" i="14"/>
  <c r="S219" i="14"/>
  <c r="U219" i="14"/>
  <c r="U210" i="14"/>
  <c r="S210" i="14"/>
  <c r="S169" i="14"/>
  <c r="U169" i="14"/>
  <c r="S53" i="14"/>
  <c r="U53" i="14"/>
  <c r="U45" i="14"/>
  <c r="S45" i="14"/>
  <c r="U242" i="14"/>
  <c r="S242" i="14"/>
  <c r="S203" i="14"/>
  <c r="U203" i="14"/>
  <c r="U194" i="14"/>
  <c r="S194" i="14"/>
  <c r="S153" i="14"/>
  <c r="U153" i="14"/>
  <c r="S105" i="14"/>
  <c r="U105" i="14"/>
  <c r="S253" i="14"/>
  <c r="S244" i="14"/>
  <c r="S237" i="14"/>
  <c r="S228" i="14"/>
  <c r="S221" i="14"/>
  <c r="S212" i="14"/>
  <c r="S205" i="14"/>
  <c r="S196" i="14"/>
  <c r="S189" i="14"/>
  <c r="S180" i="14"/>
  <c r="S178" i="14"/>
  <c r="S172" i="14"/>
  <c r="S166" i="14"/>
  <c r="S159" i="14"/>
  <c r="S150" i="14"/>
  <c r="S143" i="14"/>
  <c r="S134" i="14"/>
  <c r="S127" i="14"/>
  <c r="S118" i="14"/>
  <c r="S111" i="14"/>
  <c r="S102" i="14"/>
  <c r="S87" i="14"/>
  <c r="S85" i="14"/>
  <c r="S49" i="14"/>
  <c r="S47" i="14"/>
  <c r="S42" i="14"/>
  <c r="S33" i="14"/>
  <c r="S25" i="14"/>
  <c r="S17" i="14"/>
  <c r="S248" i="14"/>
  <c r="S243" i="14"/>
  <c r="S232" i="14"/>
  <c r="S227" i="14"/>
  <c r="S216" i="14"/>
  <c r="S211" i="14"/>
  <c r="S200" i="14"/>
  <c r="S195" i="14"/>
  <c r="S184" i="14"/>
  <c r="S163" i="14"/>
  <c r="S147" i="14"/>
  <c r="S131" i="14"/>
  <c r="S247" i="14"/>
  <c r="S231" i="14"/>
  <c r="S215" i="14"/>
  <c r="S199" i="14"/>
  <c r="S183" i="14"/>
  <c r="S135" i="14"/>
  <c r="S119" i="14"/>
  <c r="S110" i="14"/>
  <c r="S103" i="14"/>
  <c r="S86" i="14"/>
  <c r="S78" i="14"/>
  <c r="S71" i="14"/>
  <c r="S58" i="14"/>
  <c r="S51" i="14"/>
  <c r="S41" i="14"/>
  <c r="S29" i="14"/>
  <c r="S21" i="14"/>
  <c r="S13" i="14"/>
  <c r="S83" i="14"/>
  <c r="S79" i="14"/>
  <c r="S75" i="14"/>
  <c r="S66" i="14"/>
  <c r="S59" i="14"/>
  <c r="S50" i="14"/>
  <c r="S46" i="14"/>
  <c r="S168" i="14"/>
  <c r="U168" i="14"/>
  <c r="S136" i="14"/>
  <c r="U136" i="14"/>
  <c r="S120" i="14"/>
  <c r="U120" i="14"/>
  <c r="S104" i="14"/>
  <c r="U104" i="14"/>
  <c r="S76" i="14"/>
  <c r="U76" i="14"/>
  <c r="S72" i="14"/>
  <c r="U72" i="14"/>
  <c r="S152" i="14"/>
  <c r="U152" i="14"/>
  <c r="S56" i="14"/>
  <c r="U56" i="14"/>
  <c r="S395" i="14"/>
  <c r="S379" i="14"/>
  <c r="S363" i="14"/>
  <c r="S347" i="14"/>
  <c r="S387" i="14"/>
  <c r="S371" i="14"/>
  <c r="S355" i="14"/>
  <c r="S339" i="14"/>
  <c r="S338" i="14"/>
  <c r="S337" i="14"/>
  <c r="S321" i="14"/>
  <c r="S305" i="14"/>
  <c r="S289" i="14"/>
  <c r="S273" i="14"/>
  <c r="S257" i="14"/>
  <c r="S241" i="14"/>
  <c r="S225" i="14"/>
  <c r="S209" i="14"/>
  <c r="S193" i="14"/>
  <c r="S333" i="14"/>
  <c r="S329" i="14"/>
  <c r="S313" i="14"/>
  <c r="S297" i="14"/>
  <c r="S281" i="14"/>
  <c r="S265" i="14"/>
  <c r="S249" i="14"/>
  <c r="S233" i="14"/>
  <c r="S217" i="14"/>
  <c r="S201" i="14"/>
  <c r="S185" i="14"/>
  <c r="S156" i="14"/>
  <c r="U156" i="14"/>
  <c r="S140" i="14"/>
  <c r="U140" i="14"/>
  <c r="S124" i="14"/>
  <c r="U124" i="14"/>
  <c r="S108" i="14"/>
  <c r="U108" i="14"/>
  <c r="S84" i="14"/>
  <c r="U84" i="14"/>
  <c r="S80" i="14"/>
  <c r="S60" i="14"/>
  <c r="U60" i="14"/>
  <c r="S40" i="14"/>
  <c r="U40" i="14"/>
  <c r="S160" i="14"/>
  <c r="U160" i="14"/>
  <c r="S144" i="14"/>
  <c r="U144" i="14"/>
  <c r="S128" i="14"/>
  <c r="U128" i="14"/>
  <c r="S112" i="14"/>
  <c r="U112" i="14"/>
  <c r="S88" i="14"/>
  <c r="U88" i="14"/>
  <c r="S64" i="14"/>
  <c r="U64" i="14"/>
  <c r="S48" i="14"/>
  <c r="U48" i="14"/>
  <c r="S44" i="14"/>
  <c r="U44" i="14"/>
  <c r="S36" i="14"/>
  <c r="S32" i="14"/>
  <c r="S28" i="14"/>
  <c r="S24" i="14"/>
  <c r="S20" i="14"/>
  <c r="S16" i="14"/>
  <c r="S176" i="14"/>
  <c r="U176" i="14"/>
  <c r="S164" i="14"/>
  <c r="U164" i="14"/>
  <c r="S148" i="14"/>
  <c r="U148" i="14"/>
  <c r="S132" i="14"/>
  <c r="U132" i="14"/>
  <c r="S116" i="14"/>
  <c r="U116" i="14"/>
  <c r="S100" i="14"/>
  <c r="U100" i="14"/>
  <c r="S96" i="14"/>
  <c r="S92" i="14"/>
  <c r="S68" i="14"/>
  <c r="U68" i="14"/>
  <c r="S52" i="14"/>
  <c r="U52" i="14"/>
  <c r="J21" i="7"/>
  <c r="N21" i="7" s="1"/>
  <c r="K21" i="7"/>
  <c r="O21" i="7" s="1"/>
  <c r="L21" i="7"/>
  <c r="M21" i="7"/>
  <c r="J22" i="7"/>
  <c r="K22" i="7"/>
  <c r="L22" i="7"/>
  <c r="CU13" i="9" s="1"/>
  <c r="DA13" i="9" s="1"/>
  <c r="M22" i="7"/>
  <c r="CV13" i="9" s="1"/>
  <c r="DB13" i="9" s="1"/>
  <c r="J23" i="7"/>
  <c r="K23" i="7"/>
  <c r="L23" i="7"/>
  <c r="M23" i="7"/>
  <c r="J24" i="7"/>
  <c r="CS15" i="9" s="1"/>
  <c r="CY15" i="9" s="1"/>
  <c r="K24" i="7"/>
  <c r="CT15" i="9" s="1"/>
  <c r="CZ15" i="9" s="1"/>
  <c r="L24" i="7"/>
  <c r="CU15" i="9" s="1"/>
  <c r="DA15" i="9" s="1"/>
  <c r="M24" i="7"/>
  <c r="CV15" i="9" s="1"/>
  <c r="DB15" i="9" s="1"/>
  <c r="J25" i="7"/>
  <c r="N25" i="7" s="1"/>
  <c r="K25" i="7"/>
  <c r="O25" i="7" s="1"/>
  <c r="L25" i="7"/>
  <c r="M25" i="7"/>
  <c r="J26" i="7"/>
  <c r="CS17" i="9" s="1"/>
  <c r="CY17" i="9" s="1"/>
  <c r="K26" i="7"/>
  <c r="CT17" i="9" s="1"/>
  <c r="CZ17" i="9" s="1"/>
  <c r="L26" i="7"/>
  <c r="CU17" i="9" s="1"/>
  <c r="DA17" i="9" s="1"/>
  <c r="M26" i="7"/>
  <c r="CV17" i="9" s="1"/>
  <c r="DB17" i="9" s="1"/>
  <c r="N26" i="7"/>
  <c r="CW17" i="9" s="1"/>
  <c r="DC17" i="9" s="1"/>
  <c r="J27" i="7"/>
  <c r="K27" i="7"/>
  <c r="L27" i="7"/>
  <c r="M27" i="7"/>
  <c r="J28" i="7"/>
  <c r="CS19" i="9" s="1"/>
  <c r="CY19" i="9" s="1"/>
  <c r="K28" i="7"/>
  <c r="CT19" i="9" s="1"/>
  <c r="CZ19" i="9" s="1"/>
  <c r="L28" i="7"/>
  <c r="CU19" i="9" s="1"/>
  <c r="DA19" i="9" s="1"/>
  <c r="M28" i="7"/>
  <c r="CV19" i="9" s="1"/>
  <c r="DB19" i="9" s="1"/>
  <c r="J29" i="7"/>
  <c r="N29" i="7" s="1"/>
  <c r="K29" i="7"/>
  <c r="L29" i="7"/>
  <c r="M29" i="7"/>
  <c r="J30" i="7"/>
  <c r="CS21" i="9" s="1"/>
  <c r="CY21" i="9" s="1"/>
  <c r="K30" i="7"/>
  <c r="L30" i="7"/>
  <c r="CU21" i="9" s="1"/>
  <c r="DA21" i="9" s="1"/>
  <c r="M30" i="7"/>
  <c r="CV21" i="9" s="1"/>
  <c r="DB21" i="9" s="1"/>
  <c r="J31" i="7"/>
  <c r="K31" i="7"/>
  <c r="L31" i="7"/>
  <c r="M31" i="7"/>
  <c r="J32" i="7"/>
  <c r="CS23" i="9" s="1"/>
  <c r="CY23" i="9" s="1"/>
  <c r="K32" i="7"/>
  <c r="CT23" i="9" s="1"/>
  <c r="CZ23" i="9" s="1"/>
  <c r="L32" i="7"/>
  <c r="CU23" i="9" s="1"/>
  <c r="DA23" i="9" s="1"/>
  <c r="M32" i="7"/>
  <c r="CV23" i="9" s="1"/>
  <c r="DB23" i="9" s="1"/>
  <c r="J33" i="7"/>
  <c r="N33" i="7" s="1"/>
  <c r="K33" i="7"/>
  <c r="O33" i="7" s="1"/>
  <c r="L33" i="7"/>
  <c r="M33" i="7"/>
  <c r="J34" i="7"/>
  <c r="K34" i="7"/>
  <c r="L34" i="7"/>
  <c r="CU25" i="9" s="1"/>
  <c r="DA25" i="9" s="1"/>
  <c r="M34" i="7"/>
  <c r="CV25" i="9" s="1"/>
  <c r="DB25" i="9" s="1"/>
  <c r="J35" i="7"/>
  <c r="K35" i="7"/>
  <c r="L35" i="7"/>
  <c r="M35" i="7"/>
  <c r="J36" i="7"/>
  <c r="CS27" i="9" s="1"/>
  <c r="CY27" i="9" s="1"/>
  <c r="K36" i="7"/>
  <c r="CT27" i="9" s="1"/>
  <c r="CZ27" i="9" s="1"/>
  <c r="L36" i="7"/>
  <c r="CU27" i="9" s="1"/>
  <c r="DA27" i="9" s="1"/>
  <c r="M36" i="7"/>
  <c r="CV27" i="9" s="1"/>
  <c r="DB27" i="9" s="1"/>
  <c r="J37" i="7"/>
  <c r="N37" i="7" s="1"/>
  <c r="K37" i="7"/>
  <c r="O37" i="7" s="1"/>
  <c r="L37" i="7"/>
  <c r="M37" i="7"/>
  <c r="J38" i="7"/>
  <c r="K38" i="7"/>
  <c r="L38" i="7"/>
  <c r="CU29" i="9" s="1"/>
  <c r="DA29" i="9" s="1"/>
  <c r="M38" i="7"/>
  <c r="CV29" i="9" s="1"/>
  <c r="DB29" i="9" s="1"/>
  <c r="J39" i="7"/>
  <c r="CS14" i="9" s="1"/>
  <c r="CY14" i="9" s="1"/>
  <c r="K39" i="7"/>
  <c r="CT14" i="9" s="1"/>
  <c r="CZ14" i="9" s="1"/>
  <c r="L39" i="7"/>
  <c r="CU14" i="9" s="1"/>
  <c r="DA14" i="9" s="1"/>
  <c r="M39" i="7"/>
  <c r="CV14" i="9" s="1"/>
  <c r="DB14" i="9" s="1"/>
  <c r="J40" i="7"/>
  <c r="CS31" i="9" s="1"/>
  <c r="CY31" i="9" s="1"/>
  <c r="K40" i="7"/>
  <c r="CT31" i="9" s="1"/>
  <c r="CZ31" i="9" s="1"/>
  <c r="L40" i="7"/>
  <c r="CU31" i="9" s="1"/>
  <c r="DA31" i="9" s="1"/>
  <c r="M40" i="7"/>
  <c r="CV31" i="9" s="1"/>
  <c r="DB31" i="9" s="1"/>
  <c r="J41" i="7"/>
  <c r="CS16" i="9" s="1"/>
  <c r="CY16" i="9" s="1"/>
  <c r="K41" i="7"/>
  <c r="CT16" i="9" s="1"/>
  <c r="CZ16" i="9" s="1"/>
  <c r="L41" i="7"/>
  <c r="CU16" i="9" s="1"/>
  <c r="DA16" i="9" s="1"/>
  <c r="M41" i="7"/>
  <c r="CV16" i="9" s="1"/>
  <c r="DB16" i="9" s="1"/>
  <c r="J42" i="7"/>
  <c r="CS33" i="9" s="1"/>
  <c r="CY33" i="9" s="1"/>
  <c r="K42" i="7"/>
  <c r="CT33" i="9" s="1"/>
  <c r="CZ33" i="9" s="1"/>
  <c r="L42" i="7"/>
  <c r="CU33" i="9" s="1"/>
  <c r="DA33" i="9" s="1"/>
  <c r="M42" i="7"/>
  <c r="CV33" i="9" s="1"/>
  <c r="DB33" i="9" s="1"/>
  <c r="J43" i="7"/>
  <c r="CS18" i="9" s="1"/>
  <c r="CY18" i="9" s="1"/>
  <c r="K43" i="7"/>
  <c r="CT18" i="9" s="1"/>
  <c r="CZ18" i="9" s="1"/>
  <c r="L43" i="7"/>
  <c r="CU18" i="9" s="1"/>
  <c r="DA18" i="9" s="1"/>
  <c r="M43" i="7"/>
  <c r="CV18" i="9" s="1"/>
  <c r="DB18" i="9" s="1"/>
  <c r="J44" i="7"/>
  <c r="CS35" i="9" s="1"/>
  <c r="CY35" i="9" s="1"/>
  <c r="K44" i="7"/>
  <c r="CT35" i="9" s="1"/>
  <c r="CZ35" i="9" s="1"/>
  <c r="L44" i="7"/>
  <c r="CU35" i="9" s="1"/>
  <c r="DA35" i="9" s="1"/>
  <c r="M44" i="7"/>
  <c r="CV35" i="9" s="1"/>
  <c r="DB35" i="9" s="1"/>
  <c r="J45" i="7"/>
  <c r="CS20" i="9" s="1"/>
  <c r="CY20" i="9" s="1"/>
  <c r="K45" i="7"/>
  <c r="CT20" i="9" s="1"/>
  <c r="CZ20" i="9" s="1"/>
  <c r="L45" i="7"/>
  <c r="CU20" i="9" s="1"/>
  <c r="DA20" i="9" s="1"/>
  <c r="M45" i="7"/>
  <c r="CV20" i="9" s="1"/>
  <c r="DB20" i="9" s="1"/>
  <c r="J46" i="7"/>
  <c r="CS37" i="9" s="1"/>
  <c r="CY37" i="9" s="1"/>
  <c r="K46" i="7"/>
  <c r="CT37" i="9" s="1"/>
  <c r="CZ37" i="9" s="1"/>
  <c r="L46" i="7"/>
  <c r="CU37" i="9" s="1"/>
  <c r="DA37" i="9" s="1"/>
  <c r="M46" i="7"/>
  <c r="CV37" i="9" s="1"/>
  <c r="DB37" i="9" s="1"/>
  <c r="J47" i="7"/>
  <c r="CS22" i="9" s="1"/>
  <c r="CY22" i="9" s="1"/>
  <c r="K47" i="7"/>
  <c r="CT22" i="9" s="1"/>
  <c r="CZ22" i="9" s="1"/>
  <c r="L47" i="7"/>
  <c r="CU22" i="9" s="1"/>
  <c r="DA22" i="9" s="1"/>
  <c r="M47" i="7"/>
  <c r="CV22" i="9" s="1"/>
  <c r="DB22" i="9" s="1"/>
  <c r="J48" i="7"/>
  <c r="CS39" i="9" s="1"/>
  <c r="CY39" i="9" s="1"/>
  <c r="K48" i="7"/>
  <c r="CT39" i="9" s="1"/>
  <c r="CZ39" i="9" s="1"/>
  <c r="L48" i="7"/>
  <c r="CU39" i="9" s="1"/>
  <c r="DA39" i="9" s="1"/>
  <c r="M48" i="7"/>
  <c r="CV39" i="9" s="1"/>
  <c r="DB39" i="9" s="1"/>
  <c r="J49" i="7"/>
  <c r="CS24" i="9" s="1"/>
  <c r="CY24" i="9" s="1"/>
  <c r="K49" i="7"/>
  <c r="CT24" i="9" s="1"/>
  <c r="CZ24" i="9" s="1"/>
  <c r="L49" i="7"/>
  <c r="CU24" i="9" s="1"/>
  <c r="DA24" i="9" s="1"/>
  <c r="M49" i="7"/>
  <c r="CV24" i="9" s="1"/>
  <c r="DB24" i="9" s="1"/>
  <c r="J50" i="7"/>
  <c r="CS41" i="9" s="1"/>
  <c r="CY41" i="9" s="1"/>
  <c r="K50" i="7"/>
  <c r="CT41" i="9" s="1"/>
  <c r="CZ41" i="9" s="1"/>
  <c r="L50" i="7"/>
  <c r="CU41" i="9" s="1"/>
  <c r="DA41" i="9" s="1"/>
  <c r="M50" i="7"/>
  <c r="CV41" i="9" s="1"/>
  <c r="DB41" i="9" s="1"/>
  <c r="J51" i="7"/>
  <c r="CS26" i="9" s="1"/>
  <c r="CY26" i="9" s="1"/>
  <c r="K51" i="7"/>
  <c r="CT26" i="9" s="1"/>
  <c r="CZ26" i="9" s="1"/>
  <c r="L51" i="7"/>
  <c r="CU26" i="9" s="1"/>
  <c r="DA26" i="9" s="1"/>
  <c r="M51" i="7"/>
  <c r="CV26" i="9" s="1"/>
  <c r="DB26" i="9" s="1"/>
  <c r="J52" i="7"/>
  <c r="CS43" i="9" s="1"/>
  <c r="CY43" i="9" s="1"/>
  <c r="K52" i="7"/>
  <c r="CT43" i="9" s="1"/>
  <c r="CZ43" i="9" s="1"/>
  <c r="L52" i="7"/>
  <c r="CU43" i="9" s="1"/>
  <c r="DA43" i="9" s="1"/>
  <c r="M52" i="7"/>
  <c r="CV43" i="9" s="1"/>
  <c r="DB43" i="9" s="1"/>
  <c r="J53" i="7"/>
  <c r="CS28" i="9" s="1"/>
  <c r="CY28" i="9" s="1"/>
  <c r="K53" i="7"/>
  <c r="CT28" i="9" s="1"/>
  <c r="CZ28" i="9" s="1"/>
  <c r="L53" i="7"/>
  <c r="CU28" i="9" s="1"/>
  <c r="DA28" i="9" s="1"/>
  <c r="M53" i="7"/>
  <c r="CV28" i="9" s="1"/>
  <c r="DB28" i="9" s="1"/>
  <c r="J54" i="7"/>
  <c r="CS45" i="9" s="1"/>
  <c r="CY45" i="9" s="1"/>
  <c r="K54" i="7"/>
  <c r="CT45" i="9" s="1"/>
  <c r="CZ45" i="9" s="1"/>
  <c r="L54" i="7"/>
  <c r="CU45" i="9" s="1"/>
  <c r="DA45" i="9" s="1"/>
  <c r="M54" i="7"/>
  <c r="CV45" i="9" s="1"/>
  <c r="DB45" i="9" s="1"/>
  <c r="J55" i="7"/>
  <c r="CS30" i="9" s="1"/>
  <c r="CY30" i="9" s="1"/>
  <c r="K55" i="7"/>
  <c r="CT30" i="9" s="1"/>
  <c r="CZ30" i="9" s="1"/>
  <c r="L55" i="7"/>
  <c r="CU30" i="9" s="1"/>
  <c r="DA30" i="9" s="1"/>
  <c r="M55" i="7"/>
  <c r="CV30" i="9" s="1"/>
  <c r="DB30" i="9" s="1"/>
  <c r="J56" i="7"/>
  <c r="CS47" i="9" s="1"/>
  <c r="CY47" i="9" s="1"/>
  <c r="K56" i="7"/>
  <c r="CT47" i="9" s="1"/>
  <c r="CZ47" i="9" s="1"/>
  <c r="L56" i="7"/>
  <c r="CU47" i="9" s="1"/>
  <c r="DA47" i="9" s="1"/>
  <c r="M56" i="7"/>
  <c r="CV47" i="9" s="1"/>
  <c r="DB47" i="9" s="1"/>
  <c r="J57" i="7"/>
  <c r="CS32" i="9" s="1"/>
  <c r="CY32" i="9" s="1"/>
  <c r="K57" i="7"/>
  <c r="CT32" i="9" s="1"/>
  <c r="CZ32" i="9" s="1"/>
  <c r="L57" i="7"/>
  <c r="CU32" i="9" s="1"/>
  <c r="DA32" i="9" s="1"/>
  <c r="M57" i="7"/>
  <c r="CV32" i="9" s="1"/>
  <c r="DB32" i="9" s="1"/>
  <c r="J58" i="7"/>
  <c r="CS49" i="9" s="1"/>
  <c r="CY49" i="9" s="1"/>
  <c r="K58" i="7"/>
  <c r="CT49" i="9" s="1"/>
  <c r="CZ49" i="9" s="1"/>
  <c r="L58" i="7"/>
  <c r="CU49" i="9" s="1"/>
  <c r="DA49" i="9" s="1"/>
  <c r="M58" i="7"/>
  <c r="CV49" i="9" s="1"/>
  <c r="DB49" i="9" s="1"/>
  <c r="J59" i="7"/>
  <c r="CS34" i="9" s="1"/>
  <c r="CY34" i="9" s="1"/>
  <c r="K59" i="7"/>
  <c r="CT34" i="9" s="1"/>
  <c r="CZ34" i="9" s="1"/>
  <c r="L59" i="7"/>
  <c r="CU34" i="9" s="1"/>
  <c r="DA34" i="9" s="1"/>
  <c r="M59" i="7"/>
  <c r="CV34" i="9" s="1"/>
  <c r="DB34" i="9" s="1"/>
  <c r="J60" i="7"/>
  <c r="CS51" i="9" s="1"/>
  <c r="CY51" i="9" s="1"/>
  <c r="K60" i="7"/>
  <c r="CT51" i="9" s="1"/>
  <c r="CZ51" i="9" s="1"/>
  <c r="L60" i="7"/>
  <c r="CU51" i="9" s="1"/>
  <c r="DA51" i="9" s="1"/>
  <c r="M60" i="7"/>
  <c r="CV51" i="9" s="1"/>
  <c r="DB51" i="9" s="1"/>
  <c r="J61" i="7"/>
  <c r="CS36" i="9" s="1"/>
  <c r="CY36" i="9" s="1"/>
  <c r="K61" i="7"/>
  <c r="CT36" i="9" s="1"/>
  <c r="CZ36" i="9" s="1"/>
  <c r="L61" i="7"/>
  <c r="CU36" i="9" s="1"/>
  <c r="DA36" i="9" s="1"/>
  <c r="M61" i="7"/>
  <c r="CV36" i="9" s="1"/>
  <c r="DB36" i="9" s="1"/>
  <c r="J62" i="7"/>
  <c r="CS53" i="9" s="1"/>
  <c r="CY53" i="9" s="1"/>
  <c r="K62" i="7"/>
  <c r="CT53" i="9" s="1"/>
  <c r="CZ53" i="9" s="1"/>
  <c r="L62" i="7"/>
  <c r="CU53" i="9" s="1"/>
  <c r="DA53" i="9" s="1"/>
  <c r="M62" i="7"/>
  <c r="CV53" i="9" s="1"/>
  <c r="DB53" i="9" s="1"/>
  <c r="J63" i="7"/>
  <c r="CS38" i="9" s="1"/>
  <c r="CY38" i="9" s="1"/>
  <c r="K63" i="7"/>
  <c r="CT38" i="9" s="1"/>
  <c r="CZ38" i="9" s="1"/>
  <c r="L63" i="7"/>
  <c r="CU38" i="9" s="1"/>
  <c r="DA38" i="9" s="1"/>
  <c r="M63" i="7"/>
  <c r="CV38" i="9" s="1"/>
  <c r="DB38" i="9" s="1"/>
  <c r="J64" i="7"/>
  <c r="CS55" i="9" s="1"/>
  <c r="CY55" i="9" s="1"/>
  <c r="K64" i="7"/>
  <c r="CT55" i="9" s="1"/>
  <c r="CZ55" i="9" s="1"/>
  <c r="L64" i="7"/>
  <c r="CU55" i="9" s="1"/>
  <c r="DA55" i="9" s="1"/>
  <c r="M64" i="7"/>
  <c r="CV55" i="9" s="1"/>
  <c r="DB55" i="9" s="1"/>
  <c r="J65" i="7"/>
  <c r="CS40" i="9" s="1"/>
  <c r="CY40" i="9" s="1"/>
  <c r="K65" i="7"/>
  <c r="CT40" i="9" s="1"/>
  <c r="CZ40" i="9" s="1"/>
  <c r="L65" i="7"/>
  <c r="CU40" i="9" s="1"/>
  <c r="DA40" i="9" s="1"/>
  <c r="M65" i="7"/>
  <c r="CV40" i="9" s="1"/>
  <c r="DB40" i="9" s="1"/>
  <c r="J66" i="7"/>
  <c r="CS57" i="9" s="1"/>
  <c r="CY57" i="9" s="1"/>
  <c r="K66" i="7"/>
  <c r="CT57" i="9" s="1"/>
  <c r="CZ57" i="9" s="1"/>
  <c r="L66" i="7"/>
  <c r="CU57" i="9" s="1"/>
  <c r="DA57" i="9" s="1"/>
  <c r="M66" i="7"/>
  <c r="CV57" i="9" s="1"/>
  <c r="DB57" i="9" s="1"/>
  <c r="J67" i="7"/>
  <c r="CS42" i="9" s="1"/>
  <c r="CY42" i="9" s="1"/>
  <c r="K67" i="7"/>
  <c r="CT42" i="9" s="1"/>
  <c r="CZ42" i="9" s="1"/>
  <c r="L67" i="7"/>
  <c r="CU42" i="9" s="1"/>
  <c r="DA42" i="9" s="1"/>
  <c r="M67" i="7"/>
  <c r="CV42" i="9" s="1"/>
  <c r="DB42" i="9" s="1"/>
  <c r="J68" i="7"/>
  <c r="CS59" i="9" s="1"/>
  <c r="CY59" i="9" s="1"/>
  <c r="K68" i="7"/>
  <c r="CT59" i="9" s="1"/>
  <c r="CZ59" i="9" s="1"/>
  <c r="L68" i="7"/>
  <c r="CU59" i="9" s="1"/>
  <c r="DA59" i="9" s="1"/>
  <c r="M68" i="7"/>
  <c r="CV59" i="9" s="1"/>
  <c r="DB59" i="9" s="1"/>
  <c r="J69" i="7"/>
  <c r="CS44" i="9" s="1"/>
  <c r="CY44" i="9" s="1"/>
  <c r="K69" i="7"/>
  <c r="CT44" i="9" s="1"/>
  <c r="CZ44" i="9" s="1"/>
  <c r="L69" i="7"/>
  <c r="CU44" i="9" s="1"/>
  <c r="DA44" i="9" s="1"/>
  <c r="M69" i="7"/>
  <c r="CV44" i="9" s="1"/>
  <c r="DB44" i="9" s="1"/>
  <c r="J70" i="7"/>
  <c r="CS61" i="9" s="1"/>
  <c r="CY61" i="9" s="1"/>
  <c r="K70" i="7"/>
  <c r="CT61" i="9" s="1"/>
  <c r="CZ61" i="9" s="1"/>
  <c r="L70" i="7"/>
  <c r="CU61" i="9" s="1"/>
  <c r="DA61" i="9" s="1"/>
  <c r="M70" i="7"/>
  <c r="CV61" i="9" s="1"/>
  <c r="DB61" i="9" s="1"/>
  <c r="J71" i="7"/>
  <c r="CS46" i="9" s="1"/>
  <c r="CY46" i="9" s="1"/>
  <c r="K71" i="7"/>
  <c r="CT46" i="9" s="1"/>
  <c r="CZ46" i="9" s="1"/>
  <c r="L71" i="7"/>
  <c r="CU46" i="9" s="1"/>
  <c r="DA46" i="9" s="1"/>
  <c r="M71" i="7"/>
  <c r="CV46" i="9" s="1"/>
  <c r="DB46" i="9" s="1"/>
  <c r="J72" i="7"/>
  <c r="CS63" i="9" s="1"/>
  <c r="CY63" i="9" s="1"/>
  <c r="K72" i="7"/>
  <c r="CT63" i="9" s="1"/>
  <c r="CZ63" i="9" s="1"/>
  <c r="L72" i="7"/>
  <c r="CU63" i="9" s="1"/>
  <c r="DA63" i="9" s="1"/>
  <c r="M72" i="7"/>
  <c r="CV63" i="9" s="1"/>
  <c r="DB63" i="9" s="1"/>
  <c r="J73" i="7"/>
  <c r="CS48" i="9" s="1"/>
  <c r="CY48" i="9" s="1"/>
  <c r="K73" i="7"/>
  <c r="CT48" i="9" s="1"/>
  <c r="CZ48" i="9" s="1"/>
  <c r="L73" i="7"/>
  <c r="CU48" i="9" s="1"/>
  <c r="DA48" i="9" s="1"/>
  <c r="M73" i="7"/>
  <c r="CV48" i="9" s="1"/>
  <c r="DB48" i="9" s="1"/>
  <c r="J74" i="7"/>
  <c r="CS65" i="9" s="1"/>
  <c r="CY65" i="9" s="1"/>
  <c r="K74" i="7"/>
  <c r="CT65" i="9" s="1"/>
  <c r="CZ65" i="9" s="1"/>
  <c r="L74" i="7"/>
  <c r="CU65" i="9" s="1"/>
  <c r="DA65" i="9" s="1"/>
  <c r="M74" i="7"/>
  <c r="CV65" i="9" s="1"/>
  <c r="DB65" i="9" s="1"/>
  <c r="J75" i="7"/>
  <c r="CS50" i="9" s="1"/>
  <c r="CY50" i="9" s="1"/>
  <c r="K75" i="7"/>
  <c r="CT50" i="9" s="1"/>
  <c r="CZ50" i="9" s="1"/>
  <c r="L75" i="7"/>
  <c r="CU50" i="9" s="1"/>
  <c r="DA50" i="9" s="1"/>
  <c r="M75" i="7"/>
  <c r="CV50" i="9" s="1"/>
  <c r="DB50" i="9" s="1"/>
  <c r="J76" i="7"/>
  <c r="CS67" i="9" s="1"/>
  <c r="CY67" i="9" s="1"/>
  <c r="K76" i="7"/>
  <c r="CT67" i="9" s="1"/>
  <c r="CZ67" i="9" s="1"/>
  <c r="L76" i="7"/>
  <c r="CU67" i="9" s="1"/>
  <c r="DA67" i="9" s="1"/>
  <c r="M76" i="7"/>
  <c r="CV67" i="9" s="1"/>
  <c r="DB67" i="9" s="1"/>
  <c r="J77" i="7"/>
  <c r="CS52" i="9" s="1"/>
  <c r="CY52" i="9" s="1"/>
  <c r="K77" i="7"/>
  <c r="CT52" i="9" s="1"/>
  <c r="CZ52" i="9" s="1"/>
  <c r="L77" i="7"/>
  <c r="CU52" i="9" s="1"/>
  <c r="DA52" i="9" s="1"/>
  <c r="M77" i="7"/>
  <c r="CV52" i="9" s="1"/>
  <c r="DB52" i="9" s="1"/>
  <c r="J78" i="7"/>
  <c r="CS69" i="9" s="1"/>
  <c r="CY69" i="9" s="1"/>
  <c r="K78" i="7"/>
  <c r="CT69" i="9" s="1"/>
  <c r="CZ69" i="9" s="1"/>
  <c r="L78" i="7"/>
  <c r="CU69" i="9" s="1"/>
  <c r="DA69" i="9" s="1"/>
  <c r="M78" i="7"/>
  <c r="CV69" i="9" s="1"/>
  <c r="DB69" i="9" s="1"/>
  <c r="J79" i="7"/>
  <c r="CS54" i="9" s="1"/>
  <c r="CY54" i="9" s="1"/>
  <c r="K79" i="7"/>
  <c r="CT54" i="9" s="1"/>
  <c r="CZ54" i="9" s="1"/>
  <c r="L79" i="7"/>
  <c r="CU54" i="9" s="1"/>
  <c r="DA54" i="9" s="1"/>
  <c r="M79" i="7"/>
  <c r="CV54" i="9" s="1"/>
  <c r="DB54" i="9" s="1"/>
  <c r="J80" i="7"/>
  <c r="CS71" i="9" s="1"/>
  <c r="CY71" i="9" s="1"/>
  <c r="K80" i="7"/>
  <c r="CT71" i="9" s="1"/>
  <c r="CZ71" i="9" s="1"/>
  <c r="L80" i="7"/>
  <c r="CU71" i="9" s="1"/>
  <c r="DA71" i="9" s="1"/>
  <c r="M80" i="7"/>
  <c r="CV71" i="9" s="1"/>
  <c r="DB71" i="9" s="1"/>
  <c r="J81" i="7"/>
  <c r="CS56" i="9" s="1"/>
  <c r="CY56" i="9" s="1"/>
  <c r="K81" i="7"/>
  <c r="CT56" i="9" s="1"/>
  <c r="CZ56" i="9" s="1"/>
  <c r="L81" i="7"/>
  <c r="CU56" i="9" s="1"/>
  <c r="DA56" i="9" s="1"/>
  <c r="M81" i="7"/>
  <c r="CV56" i="9" s="1"/>
  <c r="DB56" i="9" s="1"/>
  <c r="J82" i="7"/>
  <c r="CS73" i="9" s="1"/>
  <c r="CY73" i="9" s="1"/>
  <c r="K82" i="7"/>
  <c r="CT73" i="9" s="1"/>
  <c r="CZ73" i="9" s="1"/>
  <c r="L82" i="7"/>
  <c r="CU73" i="9" s="1"/>
  <c r="DA73" i="9" s="1"/>
  <c r="M82" i="7"/>
  <c r="CV73" i="9" s="1"/>
  <c r="DB73" i="9" s="1"/>
  <c r="J83" i="7"/>
  <c r="CS58" i="9" s="1"/>
  <c r="CY58" i="9" s="1"/>
  <c r="K83" i="7"/>
  <c r="CT58" i="9" s="1"/>
  <c r="CZ58" i="9" s="1"/>
  <c r="L83" i="7"/>
  <c r="CU58" i="9" s="1"/>
  <c r="DA58" i="9" s="1"/>
  <c r="M83" i="7"/>
  <c r="CV58" i="9" s="1"/>
  <c r="DB58" i="9" s="1"/>
  <c r="J84" i="7"/>
  <c r="CS75" i="9" s="1"/>
  <c r="CY75" i="9" s="1"/>
  <c r="K84" i="7"/>
  <c r="CT75" i="9" s="1"/>
  <c r="CZ75" i="9" s="1"/>
  <c r="L84" i="7"/>
  <c r="CU75" i="9" s="1"/>
  <c r="DA75" i="9" s="1"/>
  <c r="M84" i="7"/>
  <c r="CV75" i="9" s="1"/>
  <c r="DB75" i="9" s="1"/>
  <c r="J85" i="7"/>
  <c r="CS60" i="9" s="1"/>
  <c r="CY60" i="9" s="1"/>
  <c r="K85" i="7"/>
  <c r="CT60" i="9" s="1"/>
  <c r="CZ60" i="9" s="1"/>
  <c r="L85" i="7"/>
  <c r="CU60" i="9" s="1"/>
  <c r="DA60" i="9" s="1"/>
  <c r="M85" i="7"/>
  <c r="CV60" i="9" s="1"/>
  <c r="DB60" i="9" s="1"/>
  <c r="J86" i="7"/>
  <c r="CS77" i="9" s="1"/>
  <c r="CY77" i="9" s="1"/>
  <c r="K86" i="7"/>
  <c r="CT77" i="9" s="1"/>
  <c r="CZ77" i="9" s="1"/>
  <c r="L86" i="7"/>
  <c r="CU77" i="9" s="1"/>
  <c r="DA77" i="9" s="1"/>
  <c r="M86" i="7"/>
  <c r="CV77" i="9" s="1"/>
  <c r="DB77" i="9" s="1"/>
  <c r="J87" i="7"/>
  <c r="CS62" i="9" s="1"/>
  <c r="CY62" i="9" s="1"/>
  <c r="K87" i="7"/>
  <c r="CT62" i="9" s="1"/>
  <c r="CZ62" i="9" s="1"/>
  <c r="L87" i="7"/>
  <c r="CU62" i="9" s="1"/>
  <c r="DA62" i="9" s="1"/>
  <c r="M87" i="7"/>
  <c r="CV62" i="9" s="1"/>
  <c r="DB62" i="9" s="1"/>
  <c r="J88" i="7"/>
  <c r="CS79" i="9" s="1"/>
  <c r="CY79" i="9" s="1"/>
  <c r="K88" i="7"/>
  <c r="CT79" i="9" s="1"/>
  <c r="CZ79" i="9" s="1"/>
  <c r="L88" i="7"/>
  <c r="CU79" i="9" s="1"/>
  <c r="DA79" i="9" s="1"/>
  <c r="M88" i="7"/>
  <c r="CV79" i="9" s="1"/>
  <c r="DB79" i="9" s="1"/>
  <c r="J89" i="7"/>
  <c r="CS64" i="9" s="1"/>
  <c r="CY64" i="9" s="1"/>
  <c r="K89" i="7"/>
  <c r="CT64" i="9" s="1"/>
  <c r="CZ64" i="9" s="1"/>
  <c r="L89" i="7"/>
  <c r="CU64" i="9" s="1"/>
  <c r="DA64" i="9" s="1"/>
  <c r="M89" i="7"/>
  <c r="CV64" i="9" s="1"/>
  <c r="DB64" i="9" s="1"/>
  <c r="J90" i="7"/>
  <c r="CS81" i="9" s="1"/>
  <c r="CY81" i="9" s="1"/>
  <c r="K90" i="7"/>
  <c r="CT81" i="9" s="1"/>
  <c r="CZ81" i="9" s="1"/>
  <c r="L90" i="7"/>
  <c r="CU81" i="9" s="1"/>
  <c r="DA81" i="9" s="1"/>
  <c r="M90" i="7"/>
  <c r="CV81" i="9" s="1"/>
  <c r="DB81" i="9" s="1"/>
  <c r="J91" i="7"/>
  <c r="CS66" i="9" s="1"/>
  <c r="CY66" i="9" s="1"/>
  <c r="K91" i="7"/>
  <c r="CT66" i="9" s="1"/>
  <c r="CZ66" i="9" s="1"/>
  <c r="L91" i="7"/>
  <c r="CU66" i="9" s="1"/>
  <c r="DA66" i="9" s="1"/>
  <c r="M91" i="7"/>
  <c r="CV66" i="9" s="1"/>
  <c r="DB66" i="9" s="1"/>
  <c r="J92" i="7"/>
  <c r="CS83" i="9" s="1"/>
  <c r="CY83" i="9" s="1"/>
  <c r="K92" i="7"/>
  <c r="CT83" i="9" s="1"/>
  <c r="CZ83" i="9" s="1"/>
  <c r="L92" i="7"/>
  <c r="CU83" i="9" s="1"/>
  <c r="DA83" i="9" s="1"/>
  <c r="M92" i="7"/>
  <c r="CV83" i="9" s="1"/>
  <c r="DB83" i="9" s="1"/>
  <c r="J93" i="7"/>
  <c r="CS68" i="9" s="1"/>
  <c r="CY68" i="9" s="1"/>
  <c r="K93" i="7"/>
  <c r="CT68" i="9" s="1"/>
  <c r="CZ68" i="9" s="1"/>
  <c r="L93" i="7"/>
  <c r="CU68" i="9" s="1"/>
  <c r="DA68" i="9" s="1"/>
  <c r="M93" i="7"/>
  <c r="CV68" i="9" s="1"/>
  <c r="DB68" i="9" s="1"/>
  <c r="J94" i="7"/>
  <c r="CS85" i="9" s="1"/>
  <c r="CY85" i="9" s="1"/>
  <c r="K94" i="7"/>
  <c r="CT85" i="9" s="1"/>
  <c r="CZ85" i="9" s="1"/>
  <c r="L94" i="7"/>
  <c r="CU85" i="9" s="1"/>
  <c r="DA85" i="9" s="1"/>
  <c r="M94" i="7"/>
  <c r="CV85" i="9" s="1"/>
  <c r="DB85" i="9" s="1"/>
  <c r="J95" i="7"/>
  <c r="CS70" i="9" s="1"/>
  <c r="CY70" i="9" s="1"/>
  <c r="K95" i="7"/>
  <c r="CT70" i="9" s="1"/>
  <c r="CZ70" i="9" s="1"/>
  <c r="L95" i="7"/>
  <c r="CU70" i="9" s="1"/>
  <c r="DA70" i="9" s="1"/>
  <c r="M95" i="7"/>
  <c r="CV70" i="9" s="1"/>
  <c r="DB70" i="9" s="1"/>
  <c r="J96" i="7"/>
  <c r="CS87" i="9" s="1"/>
  <c r="CY87" i="9" s="1"/>
  <c r="K96" i="7"/>
  <c r="CT87" i="9" s="1"/>
  <c r="CZ87" i="9" s="1"/>
  <c r="L96" i="7"/>
  <c r="CU87" i="9" s="1"/>
  <c r="DA87" i="9" s="1"/>
  <c r="M96" i="7"/>
  <c r="CV87" i="9" s="1"/>
  <c r="DB87" i="9" s="1"/>
  <c r="J97" i="7"/>
  <c r="CS72" i="9" s="1"/>
  <c r="CY72" i="9" s="1"/>
  <c r="K97" i="7"/>
  <c r="CT72" i="9" s="1"/>
  <c r="CZ72" i="9" s="1"/>
  <c r="L97" i="7"/>
  <c r="CU72" i="9" s="1"/>
  <c r="DA72" i="9" s="1"/>
  <c r="M97" i="7"/>
  <c r="CV72" i="9" s="1"/>
  <c r="DB72" i="9" s="1"/>
  <c r="J98" i="7"/>
  <c r="CS89" i="9" s="1"/>
  <c r="CY89" i="9" s="1"/>
  <c r="K98" i="7"/>
  <c r="CT89" i="9" s="1"/>
  <c r="CZ89" i="9" s="1"/>
  <c r="L98" i="7"/>
  <c r="CU89" i="9" s="1"/>
  <c r="DA89" i="9" s="1"/>
  <c r="M98" i="7"/>
  <c r="CV89" i="9" s="1"/>
  <c r="DB89" i="9" s="1"/>
  <c r="J99" i="7"/>
  <c r="CS74" i="9" s="1"/>
  <c r="CY74" i="9" s="1"/>
  <c r="K99" i="7"/>
  <c r="CT74" i="9" s="1"/>
  <c r="CZ74" i="9" s="1"/>
  <c r="L99" i="7"/>
  <c r="CU74" i="9" s="1"/>
  <c r="DA74" i="9" s="1"/>
  <c r="M99" i="7"/>
  <c r="CV74" i="9" s="1"/>
  <c r="DB74" i="9" s="1"/>
  <c r="J100" i="7"/>
  <c r="CS91" i="9" s="1"/>
  <c r="CY91" i="9" s="1"/>
  <c r="K100" i="7"/>
  <c r="CT91" i="9" s="1"/>
  <c r="CZ91" i="9" s="1"/>
  <c r="L100" i="7"/>
  <c r="CU91" i="9" s="1"/>
  <c r="DA91" i="9" s="1"/>
  <c r="M100" i="7"/>
  <c r="CV91" i="9" s="1"/>
  <c r="DB91" i="9" s="1"/>
  <c r="J101" i="7"/>
  <c r="CS76" i="9" s="1"/>
  <c r="CY76" i="9" s="1"/>
  <c r="K101" i="7"/>
  <c r="CT76" i="9" s="1"/>
  <c r="CZ76" i="9" s="1"/>
  <c r="L101" i="7"/>
  <c r="CU76" i="9" s="1"/>
  <c r="DA76" i="9" s="1"/>
  <c r="M101" i="7"/>
  <c r="CV76" i="9" s="1"/>
  <c r="DB76" i="9" s="1"/>
  <c r="J102" i="7"/>
  <c r="CS93" i="9" s="1"/>
  <c r="CY93" i="9" s="1"/>
  <c r="K102" i="7"/>
  <c r="CT93" i="9" s="1"/>
  <c r="CZ93" i="9" s="1"/>
  <c r="L102" i="7"/>
  <c r="CU93" i="9" s="1"/>
  <c r="DA93" i="9" s="1"/>
  <c r="M102" i="7"/>
  <c r="CV93" i="9" s="1"/>
  <c r="DB93" i="9" s="1"/>
  <c r="J103" i="7"/>
  <c r="CS78" i="9" s="1"/>
  <c r="CY78" i="9" s="1"/>
  <c r="K103" i="7"/>
  <c r="CT78" i="9" s="1"/>
  <c r="CZ78" i="9" s="1"/>
  <c r="L103" i="7"/>
  <c r="CU78" i="9" s="1"/>
  <c r="DA78" i="9" s="1"/>
  <c r="M103" i="7"/>
  <c r="CV78" i="9" s="1"/>
  <c r="DB78" i="9" s="1"/>
  <c r="J104" i="7"/>
  <c r="CS95" i="9" s="1"/>
  <c r="CY95" i="9" s="1"/>
  <c r="K104" i="7"/>
  <c r="CT95" i="9" s="1"/>
  <c r="CZ95" i="9" s="1"/>
  <c r="L104" i="7"/>
  <c r="CU95" i="9" s="1"/>
  <c r="DA95" i="9" s="1"/>
  <c r="M104" i="7"/>
  <c r="CV95" i="9" s="1"/>
  <c r="DB95" i="9" s="1"/>
  <c r="J105" i="7"/>
  <c r="CS80" i="9" s="1"/>
  <c r="CY80" i="9" s="1"/>
  <c r="K105" i="7"/>
  <c r="CT80" i="9" s="1"/>
  <c r="CZ80" i="9" s="1"/>
  <c r="L105" i="7"/>
  <c r="CU80" i="9" s="1"/>
  <c r="DA80" i="9" s="1"/>
  <c r="M105" i="7"/>
  <c r="CV80" i="9" s="1"/>
  <c r="DB80" i="9" s="1"/>
  <c r="J106" i="7"/>
  <c r="CS97" i="9" s="1"/>
  <c r="CY97" i="9" s="1"/>
  <c r="K106" i="7"/>
  <c r="CT97" i="9" s="1"/>
  <c r="CZ97" i="9" s="1"/>
  <c r="L106" i="7"/>
  <c r="CU97" i="9" s="1"/>
  <c r="DA97" i="9" s="1"/>
  <c r="M106" i="7"/>
  <c r="CV97" i="9" s="1"/>
  <c r="DB97" i="9" s="1"/>
  <c r="J107" i="7"/>
  <c r="CS82" i="9" s="1"/>
  <c r="CY82" i="9" s="1"/>
  <c r="K107" i="7"/>
  <c r="CT82" i="9" s="1"/>
  <c r="CZ82" i="9" s="1"/>
  <c r="L107" i="7"/>
  <c r="CU82" i="9" s="1"/>
  <c r="DA82" i="9" s="1"/>
  <c r="M107" i="7"/>
  <c r="CV82" i="9" s="1"/>
  <c r="DB82" i="9" s="1"/>
  <c r="J108" i="7"/>
  <c r="CS99" i="9" s="1"/>
  <c r="CY99" i="9" s="1"/>
  <c r="K108" i="7"/>
  <c r="CT99" i="9" s="1"/>
  <c r="CZ99" i="9" s="1"/>
  <c r="L108" i="7"/>
  <c r="CU99" i="9" s="1"/>
  <c r="DA99" i="9" s="1"/>
  <c r="M108" i="7"/>
  <c r="CV99" i="9" s="1"/>
  <c r="DB99" i="9" s="1"/>
  <c r="J109" i="7"/>
  <c r="CS84" i="9" s="1"/>
  <c r="CY84" i="9" s="1"/>
  <c r="K109" i="7"/>
  <c r="CT84" i="9" s="1"/>
  <c r="CZ84" i="9" s="1"/>
  <c r="L109" i="7"/>
  <c r="CU84" i="9" s="1"/>
  <c r="DA84" i="9" s="1"/>
  <c r="M109" i="7"/>
  <c r="CV84" i="9" s="1"/>
  <c r="DB84" i="9" s="1"/>
  <c r="J110" i="7"/>
  <c r="CS101" i="9" s="1"/>
  <c r="CY101" i="9" s="1"/>
  <c r="K110" i="7"/>
  <c r="CT101" i="9" s="1"/>
  <c r="CZ101" i="9" s="1"/>
  <c r="L110" i="7"/>
  <c r="CU101" i="9" s="1"/>
  <c r="DA101" i="9" s="1"/>
  <c r="M110" i="7"/>
  <c r="CV101" i="9" s="1"/>
  <c r="DB101" i="9" s="1"/>
  <c r="J111" i="7"/>
  <c r="CS86" i="9" s="1"/>
  <c r="CY86" i="9" s="1"/>
  <c r="K111" i="7"/>
  <c r="CT86" i="9" s="1"/>
  <c r="CZ86" i="9" s="1"/>
  <c r="L111" i="7"/>
  <c r="CU86" i="9" s="1"/>
  <c r="DA86" i="9" s="1"/>
  <c r="M111" i="7"/>
  <c r="CV86" i="9" s="1"/>
  <c r="DB86" i="9" s="1"/>
  <c r="J112" i="7"/>
  <c r="CS103" i="9" s="1"/>
  <c r="CY103" i="9" s="1"/>
  <c r="K112" i="7"/>
  <c r="CT103" i="9" s="1"/>
  <c r="CZ103" i="9" s="1"/>
  <c r="L112" i="7"/>
  <c r="CU103" i="9" s="1"/>
  <c r="DA103" i="9" s="1"/>
  <c r="M112" i="7"/>
  <c r="CV103" i="9" s="1"/>
  <c r="DB103" i="9" s="1"/>
  <c r="J113" i="7"/>
  <c r="CS88" i="9" s="1"/>
  <c r="CY88" i="9" s="1"/>
  <c r="K113" i="7"/>
  <c r="CT88" i="9" s="1"/>
  <c r="CZ88" i="9" s="1"/>
  <c r="L113" i="7"/>
  <c r="CU88" i="9" s="1"/>
  <c r="DA88" i="9" s="1"/>
  <c r="M113" i="7"/>
  <c r="CV88" i="9" s="1"/>
  <c r="DB88" i="9" s="1"/>
  <c r="J114" i="7"/>
  <c r="CS105" i="9" s="1"/>
  <c r="CY105" i="9" s="1"/>
  <c r="K114" i="7"/>
  <c r="CT105" i="9" s="1"/>
  <c r="CZ105" i="9" s="1"/>
  <c r="L114" i="7"/>
  <c r="CU105" i="9" s="1"/>
  <c r="DA105" i="9" s="1"/>
  <c r="M114" i="7"/>
  <c r="CV105" i="9" s="1"/>
  <c r="DB105" i="9" s="1"/>
  <c r="J115" i="7"/>
  <c r="CS90" i="9" s="1"/>
  <c r="CY90" i="9" s="1"/>
  <c r="K115" i="7"/>
  <c r="CT90" i="9" s="1"/>
  <c r="CZ90" i="9" s="1"/>
  <c r="L115" i="7"/>
  <c r="CU90" i="9" s="1"/>
  <c r="DA90" i="9" s="1"/>
  <c r="M115" i="7"/>
  <c r="CV90" i="9" s="1"/>
  <c r="DB90" i="9" s="1"/>
  <c r="J116" i="7"/>
  <c r="CS107" i="9" s="1"/>
  <c r="CY107" i="9" s="1"/>
  <c r="K116" i="7"/>
  <c r="CT107" i="9" s="1"/>
  <c r="CZ107" i="9" s="1"/>
  <c r="L116" i="7"/>
  <c r="CU107" i="9" s="1"/>
  <c r="DA107" i="9" s="1"/>
  <c r="M116" i="7"/>
  <c r="CV107" i="9" s="1"/>
  <c r="DB107" i="9" s="1"/>
  <c r="J117" i="7"/>
  <c r="CS92" i="9" s="1"/>
  <c r="CY92" i="9" s="1"/>
  <c r="K117" i="7"/>
  <c r="CT92" i="9" s="1"/>
  <c r="CZ92" i="9" s="1"/>
  <c r="L117" i="7"/>
  <c r="CU92" i="9" s="1"/>
  <c r="DA92" i="9" s="1"/>
  <c r="M117" i="7"/>
  <c r="CV92" i="9" s="1"/>
  <c r="DB92" i="9" s="1"/>
  <c r="J118" i="7"/>
  <c r="CS109" i="9" s="1"/>
  <c r="CY109" i="9" s="1"/>
  <c r="K118" i="7"/>
  <c r="CT109" i="9" s="1"/>
  <c r="CZ109" i="9" s="1"/>
  <c r="L118" i="7"/>
  <c r="CU109" i="9" s="1"/>
  <c r="DA109" i="9" s="1"/>
  <c r="M118" i="7"/>
  <c r="CV109" i="9" s="1"/>
  <c r="DB109" i="9" s="1"/>
  <c r="J119" i="7"/>
  <c r="CS94" i="9" s="1"/>
  <c r="CY94" i="9" s="1"/>
  <c r="K119" i="7"/>
  <c r="CT94" i="9" s="1"/>
  <c r="CZ94" i="9" s="1"/>
  <c r="L119" i="7"/>
  <c r="CU94" i="9" s="1"/>
  <c r="DA94" i="9" s="1"/>
  <c r="M119" i="7"/>
  <c r="CV94" i="9" s="1"/>
  <c r="DB94" i="9" s="1"/>
  <c r="J120" i="7"/>
  <c r="CS111" i="9" s="1"/>
  <c r="CY111" i="9" s="1"/>
  <c r="K120" i="7"/>
  <c r="CT111" i="9" s="1"/>
  <c r="CZ111" i="9" s="1"/>
  <c r="L120" i="7"/>
  <c r="CU111" i="9" s="1"/>
  <c r="DA111" i="9" s="1"/>
  <c r="M120" i="7"/>
  <c r="CV111" i="9" s="1"/>
  <c r="DB111" i="9" s="1"/>
  <c r="J121" i="7"/>
  <c r="CS96" i="9" s="1"/>
  <c r="CY96" i="9" s="1"/>
  <c r="K121" i="7"/>
  <c r="CT96" i="9" s="1"/>
  <c r="CZ96" i="9" s="1"/>
  <c r="L121" i="7"/>
  <c r="CU96" i="9" s="1"/>
  <c r="DA96" i="9" s="1"/>
  <c r="M121" i="7"/>
  <c r="CV96" i="9" s="1"/>
  <c r="DB96" i="9" s="1"/>
  <c r="J122" i="7"/>
  <c r="CS113" i="9" s="1"/>
  <c r="CY113" i="9" s="1"/>
  <c r="K122" i="7"/>
  <c r="CT113" i="9" s="1"/>
  <c r="CZ113" i="9" s="1"/>
  <c r="L122" i="7"/>
  <c r="CU113" i="9" s="1"/>
  <c r="DA113" i="9" s="1"/>
  <c r="M122" i="7"/>
  <c r="CV113" i="9" s="1"/>
  <c r="DB113" i="9" s="1"/>
  <c r="J123" i="7"/>
  <c r="CS98" i="9" s="1"/>
  <c r="CY98" i="9" s="1"/>
  <c r="K123" i="7"/>
  <c r="CT98" i="9" s="1"/>
  <c r="CZ98" i="9" s="1"/>
  <c r="L123" i="7"/>
  <c r="CU98" i="9" s="1"/>
  <c r="DA98" i="9" s="1"/>
  <c r="M123" i="7"/>
  <c r="CV98" i="9" s="1"/>
  <c r="DB98" i="9" s="1"/>
  <c r="J124" i="7"/>
  <c r="CS115" i="9" s="1"/>
  <c r="CY115" i="9" s="1"/>
  <c r="K124" i="7"/>
  <c r="CT115" i="9" s="1"/>
  <c r="CZ115" i="9" s="1"/>
  <c r="L124" i="7"/>
  <c r="CU115" i="9" s="1"/>
  <c r="DA115" i="9" s="1"/>
  <c r="M124" i="7"/>
  <c r="CV115" i="9" s="1"/>
  <c r="DB115" i="9" s="1"/>
  <c r="J125" i="7"/>
  <c r="CS100" i="9" s="1"/>
  <c r="CY100" i="9" s="1"/>
  <c r="K125" i="7"/>
  <c r="CT100" i="9" s="1"/>
  <c r="CZ100" i="9" s="1"/>
  <c r="L125" i="7"/>
  <c r="CU100" i="9" s="1"/>
  <c r="DA100" i="9" s="1"/>
  <c r="M125" i="7"/>
  <c r="CV100" i="9" s="1"/>
  <c r="DB100" i="9" s="1"/>
  <c r="J126" i="7"/>
  <c r="CS117" i="9" s="1"/>
  <c r="CY117" i="9" s="1"/>
  <c r="K126" i="7"/>
  <c r="CT117" i="9" s="1"/>
  <c r="CZ117" i="9" s="1"/>
  <c r="L126" i="7"/>
  <c r="CU117" i="9" s="1"/>
  <c r="DA117" i="9" s="1"/>
  <c r="M126" i="7"/>
  <c r="CV117" i="9" s="1"/>
  <c r="DB117" i="9" s="1"/>
  <c r="J127" i="7"/>
  <c r="CS102" i="9" s="1"/>
  <c r="CY102" i="9" s="1"/>
  <c r="K127" i="7"/>
  <c r="CT102" i="9" s="1"/>
  <c r="CZ102" i="9" s="1"/>
  <c r="L127" i="7"/>
  <c r="CU102" i="9" s="1"/>
  <c r="DA102" i="9" s="1"/>
  <c r="M127" i="7"/>
  <c r="CV102" i="9" s="1"/>
  <c r="DB102" i="9" s="1"/>
  <c r="J128" i="7"/>
  <c r="CS119" i="9" s="1"/>
  <c r="CY119" i="9" s="1"/>
  <c r="K128" i="7"/>
  <c r="CT119" i="9" s="1"/>
  <c r="CZ119" i="9" s="1"/>
  <c r="L128" i="7"/>
  <c r="CU119" i="9" s="1"/>
  <c r="DA119" i="9" s="1"/>
  <c r="M128" i="7"/>
  <c r="CV119" i="9" s="1"/>
  <c r="DB119" i="9" s="1"/>
  <c r="J129" i="7"/>
  <c r="CS104" i="9" s="1"/>
  <c r="CY104" i="9" s="1"/>
  <c r="K129" i="7"/>
  <c r="CT104" i="9" s="1"/>
  <c r="CZ104" i="9" s="1"/>
  <c r="L129" i="7"/>
  <c r="CU104" i="9" s="1"/>
  <c r="DA104" i="9" s="1"/>
  <c r="M129" i="7"/>
  <c r="CV104" i="9" s="1"/>
  <c r="DB104" i="9" s="1"/>
  <c r="J130" i="7"/>
  <c r="CS121" i="9" s="1"/>
  <c r="CY121" i="9" s="1"/>
  <c r="K130" i="7"/>
  <c r="CT121" i="9" s="1"/>
  <c r="CZ121" i="9" s="1"/>
  <c r="L130" i="7"/>
  <c r="CU121" i="9" s="1"/>
  <c r="DA121" i="9" s="1"/>
  <c r="M130" i="7"/>
  <c r="CV121" i="9" s="1"/>
  <c r="DB121" i="9" s="1"/>
  <c r="J131" i="7"/>
  <c r="CS106" i="9" s="1"/>
  <c r="CY106" i="9" s="1"/>
  <c r="K131" i="7"/>
  <c r="CT106" i="9" s="1"/>
  <c r="CZ106" i="9" s="1"/>
  <c r="L131" i="7"/>
  <c r="CU106" i="9" s="1"/>
  <c r="DA106" i="9" s="1"/>
  <c r="M131" i="7"/>
  <c r="CV106" i="9" s="1"/>
  <c r="DB106" i="9" s="1"/>
  <c r="J132" i="7"/>
  <c r="CS123" i="9" s="1"/>
  <c r="CY123" i="9" s="1"/>
  <c r="K132" i="7"/>
  <c r="CT123" i="9" s="1"/>
  <c r="CZ123" i="9" s="1"/>
  <c r="L132" i="7"/>
  <c r="CU123" i="9" s="1"/>
  <c r="DA123" i="9" s="1"/>
  <c r="M132" i="7"/>
  <c r="CV123" i="9" s="1"/>
  <c r="DB123" i="9" s="1"/>
  <c r="J133" i="7"/>
  <c r="CS108" i="9" s="1"/>
  <c r="CY108" i="9" s="1"/>
  <c r="K133" i="7"/>
  <c r="CT108" i="9" s="1"/>
  <c r="CZ108" i="9" s="1"/>
  <c r="L133" i="7"/>
  <c r="CU108" i="9" s="1"/>
  <c r="DA108" i="9" s="1"/>
  <c r="M133" i="7"/>
  <c r="CV108" i="9" s="1"/>
  <c r="DB108" i="9" s="1"/>
  <c r="J134" i="7"/>
  <c r="CS125" i="9" s="1"/>
  <c r="CY125" i="9" s="1"/>
  <c r="K134" i="7"/>
  <c r="CT125" i="9" s="1"/>
  <c r="CZ125" i="9" s="1"/>
  <c r="L134" i="7"/>
  <c r="CU125" i="9" s="1"/>
  <c r="DA125" i="9" s="1"/>
  <c r="M134" i="7"/>
  <c r="CV125" i="9" s="1"/>
  <c r="DB125" i="9" s="1"/>
  <c r="J135" i="7"/>
  <c r="CS110" i="9" s="1"/>
  <c r="CY110" i="9" s="1"/>
  <c r="K135" i="7"/>
  <c r="CT110" i="9" s="1"/>
  <c r="CZ110" i="9" s="1"/>
  <c r="L135" i="7"/>
  <c r="CU110" i="9" s="1"/>
  <c r="DA110" i="9" s="1"/>
  <c r="M135" i="7"/>
  <c r="CV110" i="9" s="1"/>
  <c r="DB110" i="9" s="1"/>
  <c r="J136" i="7"/>
  <c r="CS127" i="9" s="1"/>
  <c r="CY127" i="9" s="1"/>
  <c r="K136" i="7"/>
  <c r="CT127" i="9" s="1"/>
  <c r="CZ127" i="9" s="1"/>
  <c r="L136" i="7"/>
  <c r="CU127" i="9" s="1"/>
  <c r="DA127" i="9" s="1"/>
  <c r="M136" i="7"/>
  <c r="CV127" i="9" s="1"/>
  <c r="DB127" i="9" s="1"/>
  <c r="J137" i="7"/>
  <c r="CS112" i="9" s="1"/>
  <c r="CY112" i="9" s="1"/>
  <c r="K137" i="7"/>
  <c r="CT112" i="9" s="1"/>
  <c r="CZ112" i="9" s="1"/>
  <c r="L137" i="7"/>
  <c r="CU112" i="9" s="1"/>
  <c r="DA112" i="9" s="1"/>
  <c r="M137" i="7"/>
  <c r="CV112" i="9" s="1"/>
  <c r="DB112" i="9" s="1"/>
  <c r="J138" i="7"/>
  <c r="CS129" i="9" s="1"/>
  <c r="CY129" i="9" s="1"/>
  <c r="K138" i="7"/>
  <c r="CT129" i="9" s="1"/>
  <c r="CZ129" i="9" s="1"/>
  <c r="L138" i="7"/>
  <c r="CU129" i="9" s="1"/>
  <c r="DA129" i="9" s="1"/>
  <c r="M138" i="7"/>
  <c r="CV129" i="9" s="1"/>
  <c r="DB129" i="9" s="1"/>
  <c r="J139" i="7"/>
  <c r="CS114" i="9" s="1"/>
  <c r="CY114" i="9" s="1"/>
  <c r="K139" i="7"/>
  <c r="CT114" i="9" s="1"/>
  <c r="CZ114" i="9" s="1"/>
  <c r="L139" i="7"/>
  <c r="CU114" i="9" s="1"/>
  <c r="DA114" i="9" s="1"/>
  <c r="M139" i="7"/>
  <c r="CV114" i="9" s="1"/>
  <c r="DB114" i="9" s="1"/>
  <c r="J140" i="7"/>
  <c r="CS131" i="9" s="1"/>
  <c r="CY131" i="9" s="1"/>
  <c r="K140" i="7"/>
  <c r="CT131" i="9" s="1"/>
  <c r="CZ131" i="9" s="1"/>
  <c r="L140" i="7"/>
  <c r="CU131" i="9" s="1"/>
  <c r="DA131" i="9" s="1"/>
  <c r="M140" i="7"/>
  <c r="CV131" i="9" s="1"/>
  <c r="DB131" i="9" s="1"/>
  <c r="J141" i="7"/>
  <c r="CS116" i="9" s="1"/>
  <c r="CY116" i="9" s="1"/>
  <c r="K141" i="7"/>
  <c r="CT116" i="9" s="1"/>
  <c r="CZ116" i="9" s="1"/>
  <c r="L141" i="7"/>
  <c r="CU116" i="9" s="1"/>
  <c r="DA116" i="9" s="1"/>
  <c r="M141" i="7"/>
  <c r="CV116" i="9" s="1"/>
  <c r="DB116" i="9" s="1"/>
  <c r="J142" i="7"/>
  <c r="CS133" i="9" s="1"/>
  <c r="CY133" i="9" s="1"/>
  <c r="K142" i="7"/>
  <c r="CT133" i="9" s="1"/>
  <c r="CZ133" i="9" s="1"/>
  <c r="L142" i="7"/>
  <c r="CU133" i="9" s="1"/>
  <c r="DA133" i="9" s="1"/>
  <c r="M142" i="7"/>
  <c r="CV133" i="9" s="1"/>
  <c r="DB133" i="9" s="1"/>
  <c r="J143" i="7"/>
  <c r="CS118" i="9" s="1"/>
  <c r="CY118" i="9" s="1"/>
  <c r="K143" i="7"/>
  <c r="CT118" i="9" s="1"/>
  <c r="CZ118" i="9" s="1"/>
  <c r="L143" i="7"/>
  <c r="CU118" i="9" s="1"/>
  <c r="DA118" i="9" s="1"/>
  <c r="M143" i="7"/>
  <c r="CV118" i="9" s="1"/>
  <c r="DB118" i="9" s="1"/>
  <c r="J144" i="7"/>
  <c r="CS135" i="9" s="1"/>
  <c r="CY135" i="9" s="1"/>
  <c r="K144" i="7"/>
  <c r="CT135" i="9" s="1"/>
  <c r="CZ135" i="9" s="1"/>
  <c r="L144" i="7"/>
  <c r="CU135" i="9" s="1"/>
  <c r="DA135" i="9" s="1"/>
  <c r="M144" i="7"/>
  <c r="CV135" i="9" s="1"/>
  <c r="DB135" i="9" s="1"/>
  <c r="J145" i="7"/>
  <c r="CS120" i="9" s="1"/>
  <c r="CY120" i="9" s="1"/>
  <c r="K145" i="7"/>
  <c r="CT120" i="9" s="1"/>
  <c r="CZ120" i="9" s="1"/>
  <c r="L145" i="7"/>
  <c r="CU120" i="9" s="1"/>
  <c r="DA120" i="9" s="1"/>
  <c r="M145" i="7"/>
  <c r="CV120" i="9" s="1"/>
  <c r="DB120" i="9" s="1"/>
  <c r="J146" i="7"/>
  <c r="CS137" i="9" s="1"/>
  <c r="CY137" i="9" s="1"/>
  <c r="K146" i="7"/>
  <c r="CT137" i="9" s="1"/>
  <c r="CZ137" i="9" s="1"/>
  <c r="L146" i="7"/>
  <c r="CU137" i="9" s="1"/>
  <c r="DA137" i="9" s="1"/>
  <c r="M146" i="7"/>
  <c r="CV137" i="9" s="1"/>
  <c r="DB137" i="9" s="1"/>
  <c r="J147" i="7"/>
  <c r="CS122" i="9" s="1"/>
  <c r="CY122" i="9" s="1"/>
  <c r="K147" i="7"/>
  <c r="CT122" i="9" s="1"/>
  <c r="CZ122" i="9" s="1"/>
  <c r="L147" i="7"/>
  <c r="CU122" i="9" s="1"/>
  <c r="DA122" i="9" s="1"/>
  <c r="M147" i="7"/>
  <c r="CV122" i="9" s="1"/>
  <c r="DB122" i="9" s="1"/>
  <c r="J148" i="7"/>
  <c r="CS139" i="9" s="1"/>
  <c r="CY139" i="9" s="1"/>
  <c r="K148" i="7"/>
  <c r="CT139" i="9" s="1"/>
  <c r="CZ139" i="9" s="1"/>
  <c r="L148" i="7"/>
  <c r="CU139" i="9" s="1"/>
  <c r="DA139" i="9" s="1"/>
  <c r="M148" i="7"/>
  <c r="CV139" i="9" s="1"/>
  <c r="DB139" i="9" s="1"/>
  <c r="J149" i="7"/>
  <c r="CS124" i="9" s="1"/>
  <c r="CY124" i="9" s="1"/>
  <c r="K149" i="7"/>
  <c r="CT124" i="9" s="1"/>
  <c r="CZ124" i="9" s="1"/>
  <c r="L149" i="7"/>
  <c r="CU124" i="9" s="1"/>
  <c r="DA124" i="9" s="1"/>
  <c r="M149" i="7"/>
  <c r="CV124" i="9" s="1"/>
  <c r="DB124" i="9" s="1"/>
  <c r="J150" i="7"/>
  <c r="CS141" i="9" s="1"/>
  <c r="CY141" i="9" s="1"/>
  <c r="K150" i="7"/>
  <c r="CT141" i="9" s="1"/>
  <c r="CZ141" i="9" s="1"/>
  <c r="L150" i="7"/>
  <c r="CU141" i="9" s="1"/>
  <c r="DA141" i="9" s="1"/>
  <c r="M150" i="7"/>
  <c r="CV141" i="9" s="1"/>
  <c r="DB141" i="9" s="1"/>
  <c r="J151" i="7"/>
  <c r="CS126" i="9" s="1"/>
  <c r="CY126" i="9" s="1"/>
  <c r="K151" i="7"/>
  <c r="CT126" i="9" s="1"/>
  <c r="CZ126" i="9" s="1"/>
  <c r="L151" i="7"/>
  <c r="CU126" i="9" s="1"/>
  <c r="DA126" i="9" s="1"/>
  <c r="M151" i="7"/>
  <c r="CV126" i="9" s="1"/>
  <c r="DB126" i="9" s="1"/>
  <c r="J152" i="7"/>
  <c r="CS143" i="9" s="1"/>
  <c r="CY143" i="9" s="1"/>
  <c r="K152" i="7"/>
  <c r="CT143" i="9" s="1"/>
  <c r="CZ143" i="9" s="1"/>
  <c r="L152" i="7"/>
  <c r="CU143" i="9" s="1"/>
  <c r="DA143" i="9" s="1"/>
  <c r="M152" i="7"/>
  <c r="CV143" i="9" s="1"/>
  <c r="DB143" i="9" s="1"/>
  <c r="J153" i="7"/>
  <c r="CS128" i="9" s="1"/>
  <c r="CY128" i="9" s="1"/>
  <c r="K153" i="7"/>
  <c r="CT128" i="9" s="1"/>
  <c r="CZ128" i="9" s="1"/>
  <c r="L153" i="7"/>
  <c r="CU128" i="9" s="1"/>
  <c r="DA128" i="9" s="1"/>
  <c r="M153" i="7"/>
  <c r="CV128" i="9" s="1"/>
  <c r="DB128" i="9" s="1"/>
  <c r="J154" i="7"/>
  <c r="CS145" i="9" s="1"/>
  <c r="CY145" i="9" s="1"/>
  <c r="K154" i="7"/>
  <c r="CT145" i="9" s="1"/>
  <c r="CZ145" i="9" s="1"/>
  <c r="L154" i="7"/>
  <c r="CU145" i="9" s="1"/>
  <c r="DA145" i="9" s="1"/>
  <c r="M154" i="7"/>
  <c r="CV145" i="9" s="1"/>
  <c r="DB145" i="9" s="1"/>
  <c r="J155" i="7"/>
  <c r="CS130" i="9" s="1"/>
  <c r="CY130" i="9" s="1"/>
  <c r="K155" i="7"/>
  <c r="CT130" i="9" s="1"/>
  <c r="CZ130" i="9" s="1"/>
  <c r="L155" i="7"/>
  <c r="CU130" i="9" s="1"/>
  <c r="DA130" i="9" s="1"/>
  <c r="M155" i="7"/>
  <c r="CV130" i="9" s="1"/>
  <c r="DB130" i="9" s="1"/>
  <c r="J156" i="7"/>
  <c r="CS147" i="9" s="1"/>
  <c r="CY147" i="9" s="1"/>
  <c r="K156" i="7"/>
  <c r="CT147" i="9" s="1"/>
  <c r="CZ147" i="9" s="1"/>
  <c r="L156" i="7"/>
  <c r="CU147" i="9" s="1"/>
  <c r="DA147" i="9" s="1"/>
  <c r="M156" i="7"/>
  <c r="CV147" i="9" s="1"/>
  <c r="DB147" i="9" s="1"/>
  <c r="J157" i="7"/>
  <c r="CS132" i="9" s="1"/>
  <c r="CY132" i="9" s="1"/>
  <c r="K157" i="7"/>
  <c r="CT132" i="9" s="1"/>
  <c r="CZ132" i="9" s="1"/>
  <c r="L157" i="7"/>
  <c r="CU132" i="9" s="1"/>
  <c r="DA132" i="9" s="1"/>
  <c r="M157" i="7"/>
  <c r="CV132" i="9" s="1"/>
  <c r="DB132" i="9" s="1"/>
  <c r="J158" i="7"/>
  <c r="CS149" i="9" s="1"/>
  <c r="CY149" i="9" s="1"/>
  <c r="K158" i="7"/>
  <c r="CT149" i="9" s="1"/>
  <c r="CZ149" i="9" s="1"/>
  <c r="L158" i="7"/>
  <c r="CU149" i="9" s="1"/>
  <c r="DA149" i="9" s="1"/>
  <c r="M158" i="7"/>
  <c r="CV149" i="9" s="1"/>
  <c r="DB149" i="9" s="1"/>
  <c r="J159" i="7"/>
  <c r="CS134" i="9" s="1"/>
  <c r="CY134" i="9" s="1"/>
  <c r="K159" i="7"/>
  <c r="CT134" i="9" s="1"/>
  <c r="CZ134" i="9" s="1"/>
  <c r="L159" i="7"/>
  <c r="CU134" i="9" s="1"/>
  <c r="DA134" i="9" s="1"/>
  <c r="M159" i="7"/>
  <c r="CV134" i="9" s="1"/>
  <c r="DB134" i="9" s="1"/>
  <c r="J160" i="7"/>
  <c r="CS151" i="9" s="1"/>
  <c r="CY151" i="9" s="1"/>
  <c r="K160" i="7"/>
  <c r="CT151" i="9" s="1"/>
  <c r="CZ151" i="9" s="1"/>
  <c r="L160" i="7"/>
  <c r="CU151" i="9" s="1"/>
  <c r="DA151" i="9" s="1"/>
  <c r="M160" i="7"/>
  <c r="CV151" i="9" s="1"/>
  <c r="DB151" i="9" s="1"/>
  <c r="J161" i="7"/>
  <c r="CS136" i="9" s="1"/>
  <c r="CY136" i="9" s="1"/>
  <c r="K161" i="7"/>
  <c r="CT136" i="9" s="1"/>
  <c r="CZ136" i="9" s="1"/>
  <c r="L161" i="7"/>
  <c r="CU136" i="9" s="1"/>
  <c r="DA136" i="9" s="1"/>
  <c r="M161" i="7"/>
  <c r="CV136" i="9" s="1"/>
  <c r="DB136" i="9" s="1"/>
  <c r="J162" i="7"/>
  <c r="CS153" i="9" s="1"/>
  <c r="CY153" i="9" s="1"/>
  <c r="K162" i="7"/>
  <c r="CT153" i="9" s="1"/>
  <c r="CZ153" i="9" s="1"/>
  <c r="L162" i="7"/>
  <c r="CU153" i="9" s="1"/>
  <c r="DA153" i="9" s="1"/>
  <c r="M162" i="7"/>
  <c r="CV153" i="9" s="1"/>
  <c r="DB153" i="9" s="1"/>
  <c r="J163" i="7"/>
  <c r="CS138" i="9" s="1"/>
  <c r="CY138" i="9" s="1"/>
  <c r="K163" i="7"/>
  <c r="CT138" i="9" s="1"/>
  <c r="CZ138" i="9" s="1"/>
  <c r="L163" i="7"/>
  <c r="CU138" i="9" s="1"/>
  <c r="DA138" i="9" s="1"/>
  <c r="M163" i="7"/>
  <c r="CV138" i="9" s="1"/>
  <c r="DB138" i="9" s="1"/>
  <c r="J164" i="7"/>
  <c r="CS155" i="9" s="1"/>
  <c r="CY155" i="9" s="1"/>
  <c r="K164" i="7"/>
  <c r="CT155" i="9" s="1"/>
  <c r="CZ155" i="9" s="1"/>
  <c r="L164" i="7"/>
  <c r="CU155" i="9" s="1"/>
  <c r="DA155" i="9" s="1"/>
  <c r="M164" i="7"/>
  <c r="CV155" i="9" s="1"/>
  <c r="DB155" i="9" s="1"/>
  <c r="J165" i="7"/>
  <c r="CS140" i="9" s="1"/>
  <c r="CY140" i="9" s="1"/>
  <c r="K165" i="7"/>
  <c r="CT140" i="9" s="1"/>
  <c r="CZ140" i="9" s="1"/>
  <c r="L165" i="7"/>
  <c r="CU140" i="9" s="1"/>
  <c r="DA140" i="9" s="1"/>
  <c r="M165" i="7"/>
  <c r="CV140" i="9" s="1"/>
  <c r="DB140" i="9" s="1"/>
  <c r="J166" i="7"/>
  <c r="CS157" i="9" s="1"/>
  <c r="CY157" i="9" s="1"/>
  <c r="K166" i="7"/>
  <c r="CT157" i="9" s="1"/>
  <c r="CZ157" i="9" s="1"/>
  <c r="L166" i="7"/>
  <c r="CU157" i="9" s="1"/>
  <c r="DA157" i="9" s="1"/>
  <c r="M166" i="7"/>
  <c r="CV157" i="9" s="1"/>
  <c r="DB157" i="9" s="1"/>
  <c r="J167" i="7"/>
  <c r="CS142" i="9" s="1"/>
  <c r="CY142" i="9" s="1"/>
  <c r="K167" i="7"/>
  <c r="CT142" i="9" s="1"/>
  <c r="CZ142" i="9" s="1"/>
  <c r="L167" i="7"/>
  <c r="CU142" i="9" s="1"/>
  <c r="DA142" i="9" s="1"/>
  <c r="M167" i="7"/>
  <c r="CV142" i="9" s="1"/>
  <c r="DB142" i="9" s="1"/>
  <c r="J168" i="7"/>
  <c r="CS159" i="9" s="1"/>
  <c r="CY159" i="9" s="1"/>
  <c r="K168" i="7"/>
  <c r="CT159" i="9" s="1"/>
  <c r="CZ159" i="9" s="1"/>
  <c r="L168" i="7"/>
  <c r="CU159" i="9" s="1"/>
  <c r="DA159" i="9" s="1"/>
  <c r="M168" i="7"/>
  <c r="CV159" i="9" s="1"/>
  <c r="DB159" i="9" s="1"/>
  <c r="J169" i="7"/>
  <c r="CS144" i="9" s="1"/>
  <c r="CY144" i="9" s="1"/>
  <c r="K169" i="7"/>
  <c r="CT144" i="9" s="1"/>
  <c r="CZ144" i="9" s="1"/>
  <c r="L169" i="7"/>
  <c r="CU144" i="9" s="1"/>
  <c r="DA144" i="9" s="1"/>
  <c r="M169" i="7"/>
  <c r="CV144" i="9" s="1"/>
  <c r="DB144" i="9" s="1"/>
  <c r="J170" i="7"/>
  <c r="CS161" i="9" s="1"/>
  <c r="CY161" i="9" s="1"/>
  <c r="K170" i="7"/>
  <c r="CT161" i="9" s="1"/>
  <c r="CZ161" i="9" s="1"/>
  <c r="L170" i="7"/>
  <c r="CU161" i="9" s="1"/>
  <c r="DA161" i="9" s="1"/>
  <c r="M170" i="7"/>
  <c r="CV161" i="9" s="1"/>
  <c r="DB161" i="9" s="1"/>
  <c r="J171" i="7"/>
  <c r="CS146" i="9" s="1"/>
  <c r="CY146" i="9" s="1"/>
  <c r="K171" i="7"/>
  <c r="CT146" i="9" s="1"/>
  <c r="CZ146" i="9" s="1"/>
  <c r="L171" i="7"/>
  <c r="CU146" i="9" s="1"/>
  <c r="DA146" i="9" s="1"/>
  <c r="M171" i="7"/>
  <c r="CV146" i="9" s="1"/>
  <c r="DB146" i="9" s="1"/>
  <c r="J172" i="7"/>
  <c r="CS163" i="9" s="1"/>
  <c r="CY163" i="9" s="1"/>
  <c r="K172" i="7"/>
  <c r="CT163" i="9" s="1"/>
  <c r="CZ163" i="9" s="1"/>
  <c r="L172" i="7"/>
  <c r="CU163" i="9" s="1"/>
  <c r="DA163" i="9" s="1"/>
  <c r="M172" i="7"/>
  <c r="CV163" i="9" s="1"/>
  <c r="DB163" i="9" s="1"/>
  <c r="J173" i="7"/>
  <c r="CS148" i="9" s="1"/>
  <c r="CY148" i="9" s="1"/>
  <c r="K173" i="7"/>
  <c r="CT148" i="9" s="1"/>
  <c r="CZ148" i="9" s="1"/>
  <c r="L173" i="7"/>
  <c r="CU148" i="9" s="1"/>
  <c r="DA148" i="9" s="1"/>
  <c r="M173" i="7"/>
  <c r="CV148" i="9" s="1"/>
  <c r="DB148" i="9" s="1"/>
  <c r="J174" i="7"/>
  <c r="CS165" i="9" s="1"/>
  <c r="CY165" i="9" s="1"/>
  <c r="K174" i="7"/>
  <c r="CT165" i="9" s="1"/>
  <c r="CZ165" i="9" s="1"/>
  <c r="L174" i="7"/>
  <c r="CU165" i="9" s="1"/>
  <c r="DA165" i="9" s="1"/>
  <c r="M174" i="7"/>
  <c r="CV165" i="9" s="1"/>
  <c r="DB165" i="9" s="1"/>
  <c r="J175" i="7"/>
  <c r="CS150" i="9" s="1"/>
  <c r="CY150" i="9" s="1"/>
  <c r="K175" i="7"/>
  <c r="CT150" i="9" s="1"/>
  <c r="CZ150" i="9" s="1"/>
  <c r="L175" i="7"/>
  <c r="CU150" i="9" s="1"/>
  <c r="DA150" i="9" s="1"/>
  <c r="M175" i="7"/>
  <c r="CV150" i="9" s="1"/>
  <c r="DB150" i="9" s="1"/>
  <c r="J176" i="7"/>
  <c r="CS167" i="9" s="1"/>
  <c r="CY167" i="9" s="1"/>
  <c r="K176" i="7"/>
  <c r="CT167" i="9" s="1"/>
  <c r="CZ167" i="9" s="1"/>
  <c r="L176" i="7"/>
  <c r="CU167" i="9" s="1"/>
  <c r="DA167" i="9" s="1"/>
  <c r="M176" i="7"/>
  <c r="CV167" i="9" s="1"/>
  <c r="DB167" i="9" s="1"/>
  <c r="J177" i="7"/>
  <c r="CS152" i="9" s="1"/>
  <c r="CY152" i="9" s="1"/>
  <c r="K177" i="7"/>
  <c r="CT152" i="9" s="1"/>
  <c r="CZ152" i="9" s="1"/>
  <c r="L177" i="7"/>
  <c r="CU152" i="9" s="1"/>
  <c r="DA152" i="9" s="1"/>
  <c r="M177" i="7"/>
  <c r="CV152" i="9" s="1"/>
  <c r="DB152" i="9" s="1"/>
  <c r="J178" i="7"/>
  <c r="CS169" i="9" s="1"/>
  <c r="CY169" i="9" s="1"/>
  <c r="K178" i="7"/>
  <c r="CT169" i="9" s="1"/>
  <c r="CZ169" i="9" s="1"/>
  <c r="L178" i="7"/>
  <c r="CU169" i="9" s="1"/>
  <c r="DA169" i="9" s="1"/>
  <c r="M178" i="7"/>
  <c r="CV169" i="9" s="1"/>
  <c r="DB169" i="9" s="1"/>
  <c r="J179" i="7"/>
  <c r="CS154" i="9" s="1"/>
  <c r="CY154" i="9" s="1"/>
  <c r="K179" i="7"/>
  <c r="CT154" i="9" s="1"/>
  <c r="CZ154" i="9" s="1"/>
  <c r="L179" i="7"/>
  <c r="CU154" i="9" s="1"/>
  <c r="DA154" i="9" s="1"/>
  <c r="M179" i="7"/>
  <c r="CV154" i="9" s="1"/>
  <c r="DB154" i="9" s="1"/>
  <c r="J180" i="7"/>
  <c r="CS171" i="9" s="1"/>
  <c r="CY171" i="9" s="1"/>
  <c r="K180" i="7"/>
  <c r="CT171" i="9" s="1"/>
  <c r="CZ171" i="9" s="1"/>
  <c r="L180" i="7"/>
  <c r="CU171" i="9" s="1"/>
  <c r="DA171" i="9" s="1"/>
  <c r="M180" i="7"/>
  <c r="CV171" i="9" s="1"/>
  <c r="DB171" i="9" s="1"/>
  <c r="J181" i="7"/>
  <c r="CS156" i="9" s="1"/>
  <c r="CY156" i="9" s="1"/>
  <c r="K181" i="7"/>
  <c r="CT156" i="9" s="1"/>
  <c r="CZ156" i="9" s="1"/>
  <c r="L181" i="7"/>
  <c r="CU156" i="9" s="1"/>
  <c r="DA156" i="9" s="1"/>
  <c r="M181" i="7"/>
  <c r="CV156" i="9" s="1"/>
  <c r="DB156" i="9" s="1"/>
  <c r="J182" i="7"/>
  <c r="CS173" i="9" s="1"/>
  <c r="CY173" i="9" s="1"/>
  <c r="K182" i="7"/>
  <c r="CT173" i="9" s="1"/>
  <c r="CZ173" i="9" s="1"/>
  <c r="L182" i="7"/>
  <c r="CU173" i="9" s="1"/>
  <c r="DA173" i="9" s="1"/>
  <c r="M182" i="7"/>
  <c r="CV173" i="9" s="1"/>
  <c r="DB173" i="9" s="1"/>
  <c r="J183" i="7"/>
  <c r="CS158" i="9" s="1"/>
  <c r="CY158" i="9" s="1"/>
  <c r="K183" i="7"/>
  <c r="CT158" i="9" s="1"/>
  <c r="CZ158" i="9" s="1"/>
  <c r="L183" i="7"/>
  <c r="CU158" i="9" s="1"/>
  <c r="DA158" i="9" s="1"/>
  <c r="M183" i="7"/>
  <c r="CV158" i="9" s="1"/>
  <c r="DB158" i="9" s="1"/>
  <c r="J184" i="7"/>
  <c r="CS175" i="9" s="1"/>
  <c r="CY175" i="9" s="1"/>
  <c r="K184" i="7"/>
  <c r="CT175" i="9" s="1"/>
  <c r="CZ175" i="9" s="1"/>
  <c r="L184" i="7"/>
  <c r="CU175" i="9" s="1"/>
  <c r="DA175" i="9" s="1"/>
  <c r="M184" i="7"/>
  <c r="CV175" i="9" s="1"/>
  <c r="DB175" i="9" s="1"/>
  <c r="J185" i="7"/>
  <c r="CS160" i="9" s="1"/>
  <c r="CY160" i="9" s="1"/>
  <c r="K185" i="7"/>
  <c r="CT160" i="9" s="1"/>
  <c r="CZ160" i="9" s="1"/>
  <c r="L185" i="7"/>
  <c r="CU160" i="9" s="1"/>
  <c r="DA160" i="9" s="1"/>
  <c r="M185" i="7"/>
  <c r="CV160" i="9" s="1"/>
  <c r="DB160" i="9" s="1"/>
  <c r="J186" i="7"/>
  <c r="CS177" i="9" s="1"/>
  <c r="CY177" i="9" s="1"/>
  <c r="K186" i="7"/>
  <c r="CT177" i="9" s="1"/>
  <c r="CZ177" i="9" s="1"/>
  <c r="L186" i="7"/>
  <c r="CU177" i="9" s="1"/>
  <c r="DA177" i="9" s="1"/>
  <c r="M186" i="7"/>
  <c r="CV177" i="9" s="1"/>
  <c r="DB177" i="9" s="1"/>
  <c r="J187" i="7"/>
  <c r="CS162" i="9" s="1"/>
  <c r="CY162" i="9" s="1"/>
  <c r="K187" i="7"/>
  <c r="CT162" i="9" s="1"/>
  <c r="CZ162" i="9" s="1"/>
  <c r="L187" i="7"/>
  <c r="CU162" i="9" s="1"/>
  <c r="DA162" i="9" s="1"/>
  <c r="M187" i="7"/>
  <c r="CV162" i="9" s="1"/>
  <c r="DB162" i="9" s="1"/>
  <c r="J188" i="7"/>
  <c r="CS179" i="9" s="1"/>
  <c r="CY179" i="9" s="1"/>
  <c r="K188" i="7"/>
  <c r="CT179" i="9" s="1"/>
  <c r="CZ179" i="9" s="1"/>
  <c r="L188" i="7"/>
  <c r="CU179" i="9" s="1"/>
  <c r="DA179" i="9" s="1"/>
  <c r="M188" i="7"/>
  <c r="CV179" i="9" s="1"/>
  <c r="DB179" i="9" s="1"/>
  <c r="J189" i="7"/>
  <c r="CS164" i="9" s="1"/>
  <c r="CY164" i="9" s="1"/>
  <c r="K189" i="7"/>
  <c r="CT164" i="9" s="1"/>
  <c r="CZ164" i="9" s="1"/>
  <c r="L189" i="7"/>
  <c r="CU164" i="9" s="1"/>
  <c r="DA164" i="9" s="1"/>
  <c r="M189" i="7"/>
  <c r="CV164" i="9" s="1"/>
  <c r="DB164" i="9" s="1"/>
  <c r="J190" i="7"/>
  <c r="CS181" i="9" s="1"/>
  <c r="CY181" i="9" s="1"/>
  <c r="K190" i="7"/>
  <c r="CT181" i="9" s="1"/>
  <c r="CZ181" i="9" s="1"/>
  <c r="L190" i="7"/>
  <c r="CU181" i="9" s="1"/>
  <c r="DA181" i="9" s="1"/>
  <c r="M190" i="7"/>
  <c r="CV181" i="9" s="1"/>
  <c r="DB181" i="9" s="1"/>
  <c r="J191" i="7"/>
  <c r="CS166" i="9" s="1"/>
  <c r="CY166" i="9" s="1"/>
  <c r="K191" i="7"/>
  <c r="CT166" i="9" s="1"/>
  <c r="CZ166" i="9" s="1"/>
  <c r="L191" i="7"/>
  <c r="CU166" i="9" s="1"/>
  <c r="DA166" i="9" s="1"/>
  <c r="M191" i="7"/>
  <c r="CV166" i="9" s="1"/>
  <c r="DB166" i="9" s="1"/>
  <c r="J192" i="7"/>
  <c r="CS183" i="9" s="1"/>
  <c r="CY183" i="9" s="1"/>
  <c r="K192" i="7"/>
  <c r="CT183" i="9" s="1"/>
  <c r="CZ183" i="9" s="1"/>
  <c r="L192" i="7"/>
  <c r="CU183" i="9" s="1"/>
  <c r="DA183" i="9" s="1"/>
  <c r="M192" i="7"/>
  <c r="CV183" i="9" s="1"/>
  <c r="DB183" i="9" s="1"/>
  <c r="J193" i="7"/>
  <c r="CS168" i="9" s="1"/>
  <c r="CY168" i="9" s="1"/>
  <c r="K193" i="7"/>
  <c r="CT168" i="9" s="1"/>
  <c r="CZ168" i="9" s="1"/>
  <c r="L193" i="7"/>
  <c r="CU168" i="9" s="1"/>
  <c r="DA168" i="9" s="1"/>
  <c r="M193" i="7"/>
  <c r="CV168" i="9" s="1"/>
  <c r="DB168" i="9" s="1"/>
  <c r="J194" i="7"/>
  <c r="CS185" i="9" s="1"/>
  <c r="CY185" i="9" s="1"/>
  <c r="K194" i="7"/>
  <c r="CT185" i="9" s="1"/>
  <c r="CZ185" i="9" s="1"/>
  <c r="L194" i="7"/>
  <c r="CU185" i="9" s="1"/>
  <c r="DA185" i="9" s="1"/>
  <c r="M194" i="7"/>
  <c r="CV185" i="9" s="1"/>
  <c r="DB185" i="9" s="1"/>
  <c r="J195" i="7"/>
  <c r="CS170" i="9" s="1"/>
  <c r="CY170" i="9" s="1"/>
  <c r="K195" i="7"/>
  <c r="CT170" i="9" s="1"/>
  <c r="CZ170" i="9" s="1"/>
  <c r="L195" i="7"/>
  <c r="CU170" i="9" s="1"/>
  <c r="DA170" i="9" s="1"/>
  <c r="M195" i="7"/>
  <c r="CV170" i="9" s="1"/>
  <c r="DB170" i="9" s="1"/>
  <c r="J196" i="7"/>
  <c r="CS187" i="9" s="1"/>
  <c r="CY187" i="9" s="1"/>
  <c r="K196" i="7"/>
  <c r="CT187" i="9" s="1"/>
  <c r="CZ187" i="9" s="1"/>
  <c r="L196" i="7"/>
  <c r="CU187" i="9" s="1"/>
  <c r="DA187" i="9" s="1"/>
  <c r="M196" i="7"/>
  <c r="CV187" i="9" s="1"/>
  <c r="DB187" i="9" s="1"/>
  <c r="J197" i="7"/>
  <c r="CS172" i="9" s="1"/>
  <c r="CY172" i="9" s="1"/>
  <c r="K197" i="7"/>
  <c r="CT172" i="9" s="1"/>
  <c r="CZ172" i="9" s="1"/>
  <c r="L197" i="7"/>
  <c r="CU172" i="9" s="1"/>
  <c r="DA172" i="9" s="1"/>
  <c r="M197" i="7"/>
  <c r="CV172" i="9" s="1"/>
  <c r="DB172" i="9" s="1"/>
  <c r="J198" i="7"/>
  <c r="CS189" i="9" s="1"/>
  <c r="CY189" i="9" s="1"/>
  <c r="K198" i="7"/>
  <c r="CT189" i="9" s="1"/>
  <c r="CZ189" i="9" s="1"/>
  <c r="L198" i="7"/>
  <c r="CU189" i="9" s="1"/>
  <c r="DA189" i="9" s="1"/>
  <c r="M198" i="7"/>
  <c r="CV189" i="9" s="1"/>
  <c r="DB189" i="9" s="1"/>
  <c r="J199" i="7"/>
  <c r="CS174" i="9" s="1"/>
  <c r="CY174" i="9" s="1"/>
  <c r="K199" i="7"/>
  <c r="CT174" i="9" s="1"/>
  <c r="CZ174" i="9" s="1"/>
  <c r="L199" i="7"/>
  <c r="CU174" i="9" s="1"/>
  <c r="DA174" i="9" s="1"/>
  <c r="M199" i="7"/>
  <c r="CV174" i="9" s="1"/>
  <c r="DB174" i="9" s="1"/>
  <c r="J200" i="7"/>
  <c r="CS191" i="9" s="1"/>
  <c r="CY191" i="9" s="1"/>
  <c r="K200" i="7"/>
  <c r="CT191" i="9" s="1"/>
  <c r="CZ191" i="9" s="1"/>
  <c r="L200" i="7"/>
  <c r="CU191" i="9" s="1"/>
  <c r="DA191" i="9" s="1"/>
  <c r="M200" i="7"/>
  <c r="CV191" i="9" s="1"/>
  <c r="DB191" i="9" s="1"/>
  <c r="J201" i="7"/>
  <c r="CS176" i="9" s="1"/>
  <c r="CY176" i="9" s="1"/>
  <c r="K201" i="7"/>
  <c r="CT176" i="9" s="1"/>
  <c r="CZ176" i="9" s="1"/>
  <c r="L201" i="7"/>
  <c r="CU176" i="9" s="1"/>
  <c r="DA176" i="9" s="1"/>
  <c r="M201" i="7"/>
  <c r="CV176" i="9" s="1"/>
  <c r="DB176" i="9" s="1"/>
  <c r="J202" i="7"/>
  <c r="CS193" i="9" s="1"/>
  <c r="CY193" i="9" s="1"/>
  <c r="K202" i="7"/>
  <c r="CT193" i="9" s="1"/>
  <c r="CZ193" i="9" s="1"/>
  <c r="L202" i="7"/>
  <c r="CU193" i="9" s="1"/>
  <c r="DA193" i="9" s="1"/>
  <c r="M202" i="7"/>
  <c r="CV193" i="9" s="1"/>
  <c r="DB193" i="9" s="1"/>
  <c r="J203" i="7"/>
  <c r="CS178" i="9" s="1"/>
  <c r="CY178" i="9" s="1"/>
  <c r="K203" i="7"/>
  <c r="CT178" i="9" s="1"/>
  <c r="CZ178" i="9" s="1"/>
  <c r="L203" i="7"/>
  <c r="CU178" i="9" s="1"/>
  <c r="DA178" i="9" s="1"/>
  <c r="M203" i="7"/>
  <c r="CV178" i="9" s="1"/>
  <c r="DB178" i="9" s="1"/>
  <c r="J204" i="7"/>
  <c r="CS195" i="9" s="1"/>
  <c r="CY195" i="9" s="1"/>
  <c r="K204" i="7"/>
  <c r="CT195" i="9" s="1"/>
  <c r="CZ195" i="9" s="1"/>
  <c r="L204" i="7"/>
  <c r="CU195" i="9" s="1"/>
  <c r="DA195" i="9" s="1"/>
  <c r="M204" i="7"/>
  <c r="CV195" i="9" s="1"/>
  <c r="DB195" i="9" s="1"/>
  <c r="J205" i="7"/>
  <c r="CS180" i="9" s="1"/>
  <c r="CY180" i="9" s="1"/>
  <c r="K205" i="7"/>
  <c r="CT180" i="9" s="1"/>
  <c r="CZ180" i="9" s="1"/>
  <c r="L205" i="7"/>
  <c r="CU180" i="9" s="1"/>
  <c r="DA180" i="9" s="1"/>
  <c r="M205" i="7"/>
  <c r="CV180" i="9" s="1"/>
  <c r="DB180" i="9" s="1"/>
  <c r="J206" i="7"/>
  <c r="CS197" i="9" s="1"/>
  <c r="CY197" i="9" s="1"/>
  <c r="K206" i="7"/>
  <c r="CT197" i="9" s="1"/>
  <c r="CZ197" i="9" s="1"/>
  <c r="L206" i="7"/>
  <c r="CU197" i="9" s="1"/>
  <c r="DA197" i="9" s="1"/>
  <c r="M206" i="7"/>
  <c r="CV197" i="9" s="1"/>
  <c r="DB197" i="9" s="1"/>
  <c r="J207" i="7"/>
  <c r="CS182" i="9" s="1"/>
  <c r="CY182" i="9" s="1"/>
  <c r="K207" i="7"/>
  <c r="CT182" i="9" s="1"/>
  <c r="CZ182" i="9" s="1"/>
  <c r="L207" i="7"/>
  <c r="CU182" i="9" s="1"/>
  <c r="DA182" i="9" s="1"/>
  <c r="M207" i="7"/>
  <c r="CV182" i="9" s="1"/>
  <c r="DB182" i="9" s="1"/>
  <c r="J208" i="7"/>
  <c r="CS199" i="9" s="1"/>
  <c r="CY199" i="9" s="1"/>
  <c r="K208" i="7"/>
  <c r="CT199" i="9" s="1"/>
  <c r="CZ199" i="9" s="1"/>
  <c r="L208" i="7"/>
  <c r="CU199" i="9" s="1"/>
  <c r="DA199" i="9" s="1"/>
  <c r="M208" i="7"/>
  <c r="CV199" i="9" s="1"/>
  <c r="DB199" i="9" s="1"/>
  <c r="J209" i="7"/>
  <c r="CS184" i="9" s="1"/>
  <c r="CY184" i="9" s="1"/>
  <c r="K209" i="7"/>
  <c r="CT184" i="9" s="1"/>
  <c r="CZ184" i="9" s="1"/>
  <c r="L209" i="7"/>
  <c r="CU184" i="9" s="1"/>
  <c r="DA184" i="9" s="1"/>
  <c r="M209" i="7"/>
  <c r="CV184" i="9" s="1"/>
  <c r="DB184" i="9" s="1"/>
  <c r="J210" i="7"/>
  <c r="CS201" i="9" s="1"/>
  <c r="CY201" i="9" s="1"/>
  <c r="K210" i="7"/>
  <c r="CT201" i="9" s="1"/>
  <c r="CZ201" i="9" s="1"/>
  <c r="L210" i="7"/>
  <c r="CU201" i="9" s="1"/>
  <c r="DA201" i="9" s="1"/>
  <c r="M210" i="7"/>
  <c r="CV201" i="9" s="1"/>
  <c r="DB201" i="9" s="1"/>
  <c r="J211" i="7"/>
  <c r="CS186" i="9" s="1"/>
  <c r="CY186" i="9" s="1"/>
  <c r="K211" i="7"/>
  <c r="CT186" i="9" s="1"/>
  <c r="CZ186" i="9" s="1"/>
  <c r="L211" i="7"/>
  <c r="CU186" i="9" s="1"/>
  <c r="DA186" i="9" s="1"/>
  <c r="M211" i="7"/>
  <c r="CV186" i="9" s="1"/>
  <c r="DB186" i="9" s="1"/>
  <c r="J212" i="7"/>
  <c r="CS203" i="9" s="1"/>
  <c r="CY203" i="9" s="1"/>
  <c r="K212" i="7"/>
  <c r="CT203" i="9" s="1"/>
  <c r="CZ203" i="9" s="1"/>
  <c r="L212" i="7"/>
  <c r="CU203" i="9" s="1"/>
  <c r="DA203" i="9" s="1"/>
  <c r="M212" i="7"/>
  <c r="CV203" i="9" s="1"/>
  <c r="DB203" i="9" s="1"/>
  <c r="J213" i="7"/>
  <c r="CS188" i="9" s="1"/>
  <c r="CY188" i="9" s="1"/>
  <c r="K213" i="7"/>
  <c r="CT188" i="9" s="1"/>
  <c r="CZ188" i="9" s="1"/>
  <c r="L213" i="7"/>
  <c r="CU188" i="9" s="1"/>
  <c r="DA188" i="9" s="1"/>
  <c r="M213" i="7"/>
  <c r="CV188" i="9" s="1"/>
  <c r="DB188" i="9" s="1"/>
  <c r="J214" i="7"/>
  <c r="CS205" i="9" s="1"/>
  <c r="CY205" i="9" s="1"/>
  <c r="K214" i="7"/>
  <c r="CT205" i="9" s="1"/>
  <c r="CZ205" i="9" s="1"/>
  <c r="L214" i="7"/>
  <c r="CU205" i="9" s="1"/>
  <c r="DA205" i="9" s="1"/>
  <c r="M214" i="7"/>
  <c r="CV205" i="9" s="1"/>
  <c r="DB205" i="9" s="1"/>
  <c r="J215" i="7"/>
  <c r="CS190" i="9" s="1"/>
  <c r="CY190" i="9" s="1"/>
  <c r="K215" i="7"/>
  <c r="CT190" i="9" s="1"/>
  <c r="CZ190" i="9" s="1"/>
  <c r="L215" i="7"/>
  <c r="CU190" i="9" s="1"/>
  <c r="DA190" i="9" s="1"/>
  <c r="M215" i="7"/>
  <c r="CV190" i="9" s="1"/>
  <c r="DB190" i="9" s="1"/>
  <c r="J216" i="7"/>
  <c r="CS207" i="9" s="1"/>
  <c r="CY207" i="9" s="1"/>
  <c r="K216" i="7"/>
  <c r="CT207" i="9" s="1"/>
  <c r="CZ207" i="9" s="1"/>
  <c r="L216" i="7"/>
  <c r="CU207" i="9" s="1"/>
  <c r="DA207" i="9" s="1"/>
  <c r="M216" i="7"/>
  <c r="CV207" i="9" s="1"/>
  <c r="DB207" i="9" s="1"/>
  <c r="J217" i="7"/>
  <c r="CS192" i="9" s="1"/>
  <c r="CY192" i="9" s="1"/>
  <c r="K217" i="7"/>
  <c r="CT192" i="9" s="1"/>
  <c r="CZ192" i="9" s="1"/>
  <c r="L217" i="7"/>
  <c r="CU192" i="9" s="1"/>
  <c r="DA192" i="9" s="1"/>
  <c r="M217" i="7"/>
  <c r="CV192" i="9" s="1"/>
  <c r="DB192" i="9" s="1"/>
  <c r="J218" i="7"/>
  <c r="CS209" i="9" s="1"/>
  <c r="CY209" i="9" s="1"/>
  <c r="K218" i="7"/>
  <c r="CT209" i="9" s="1"/>
  <c r="CZ209" i="9" s="1"/>
  <c r="L218" i="7"/>
  <c r="CU209" i="9" s="1"/>
  <c r="DA209" i="9" s="1"/>
  <c r="M218" i="7"/>
  <c r="CV209" i="9" s="1"/>
  <c r="DB209" i="9" s="1"/>
  <c r="J219" i="7"/>
  <c r="CS194" i="9" s="1"/>
  <c r="CY194" i="9" s="1"/>
  <c r="K219" i="7"/>
  <c r="CT194" i="9" s="1"/>
  <c r="CZ194" i="9" s="1"/>
  <c r="L219" i="7"/>
  <c r="CU194" i="9" s="1"/>
  <c r="DA194" i="9" s="1"/>
  <c r="M219" i="7"/>
  <c r="CV194" i="9" s="1"/>
  <c r="DB194" i="9" s="1"/>
  <c r="J220" i="7"/>
  <c r="CS211" i="9" s="1"/>
  <c r="CY211" i="9" s="1"/>
  <c r="K220" i="7"/>
  <c r="CT211" i="9" s="1"/>
  <c r="CZ211" i="9" s="1"/>
  <c r="L220" i="7"/>
  <c r="CU211" i="9" s="1"/>
  <c r="DA211" i="9" s="1"/>
  <c r="M220" i="7"/>
  <c r="CV211" i="9" s="1"/>
  <c r="DB211" i="9" s="1"/>
  <c r="J221" i="7"/>
  <c r="CS196" i="9" s="1"/>
  <c r="CY196" i="9" s="1"/>
  <c r="K221" i="7"/>
  <c r="CT196" i="9" s="1"/>
  <c r="CZ196" i="9" s="1"/>
  <c r="L221" i="7"/>
  <c r="CU196" i="9" s="1"/>
  <c r="DA196" i="9" s="1"/>
  <c r="M221" i="7"/>
  <c r="CV196" i="9" s="1"/>
  <c r="DB196" i="9" s="1"/>
  <c r="J222" i="7"/>
  <c r="CS213" i="9" s="1"/>
  <c r="CY213" i="9" s="1"/>
  <c r="K222" i="7"/>
  <c r="CT213" i="9" s="1"/>
  <c r="CZ213" i="9" s="1"/>
  <c r="L222" i="7"/>
  <c r="CU213" i="9" s="1"/>
  <c r="DA213" i="9" s="1"/>
  <c r="M222" i="7"/>
  <c r="CV213" i="9" s="1"/>
  <c r="DB213" i="9" s="1"/>
  <c r="J223" i="7"/>
  <c r="CS198" i="9" s="1"/>
  <c r="CY198" i="9" s="1"/>
  <c r="K223" i="7"/>
  <c r="CT198" i="9" s="1"/>
  <c r="CZ198" i="9" s="1"/>
  <c r="L223" i="7"/>
  <c r="CU198" i="9" s="1"/>
  <c r="DA198" i="9" s="1"/>
  <c r="M223" i="7"/>
  <c r="CV198" i="9" s="1"/>
  <c r="DB198" i="9" s="1"/>
  <c r="J224" i="7"/>
  <c r="CS215" i="9" s="1"/>
  <c r="CY215" i="9" s="1"/>
  <c r="K224" i="7"/>
  <c r="CT215" i="9" s="1"/>
  <c r="CZ215" i="9" s="1"/>
  <c r="L224" i="7"/>
  <c r="CU215" i="9" s="1"/>
  <c r="DA215" i="9" s="1"/>
  <c r="M224" i="7"/>
  <c r="CV215" i="9" s="1"/>
  <c r="DB215" i="9" s="1"/>
  <c r="J225" i="7"/>
  <c r="CS200" i="9" s="1"/>
  <c r="CY200" i="9" s="1"/>
  <c r="K225" i="7"/>
  <c r="CT200" i="9" s="1"/>
  <c r="CZ200" i="9" s="1"/>
  <c r="L225" i="7"/>
  <c r="CU200" i="9" s="1"/>
  <c r="DA200" i="9" s="1"/>
  <c r="M225" i="7"/>
  <c r="CV200" i="9" s="1"/>
  <c r="DB200" i="9" s="1"/>
  <c r="J226" i="7"/>
  <c r="CS217" i="9" s="1"/>
  <c r="CY217" i="9" s="1"/>
  <c r="K226" i="7"/>
  <c r="CT217" i="9" s="1"/>
  <c r="CZ217" i="9" s="1"/>
  <c r="L226" i="7"/>
  <c r="CU217" i="9" s="1"/>
  <c r="DA217" i="9" s="1"/>
  <c r="M226" i="7"/>
  <c r="CV217" i="9" s="1"/>
  <c r="DB217" i="9" s="1"/>
  <c r="J227" i="7"/>
  <c r="CS202" i="9" s="1"/>
  <c r="CY202" i="9" s="1"/>
  <c r="K227" i="7"/>
  <c r="CT202" i="9" s="1"/>
  <c r="CZ202" i="9" s="1"/>
  <c r="L227" i="7"/>
  <c r="CU202" i="9" s="1"/>
  <c r="DA202" i="9" s="1"/>
  <c r="M227" i="7"/>
  <c r="CV202" i="9" s="1"/>
  <c r="DB202" i="9" s="1"/>
  <c r="J228" i="7"/>
  <c r="CS219" i="9" s="1"/>
  <c r="CY219" i="9" s="1"/>
  <c r="K228" i="7"/>
  <c r="CT219" i="9" s="1"/>
  <c r="CZ219" i="9" s="1"/>
  <c r="L228" i="7"/>
  <c r="CU219" i="9" s="1"/>
  <c r="DA219" i="9" s="1"/>
  <c r="M228" i="7"/>
  <c r="CV219" i="9" s="1"/>
  <c r="DB219" i="9" s="1"/>
  <c r="J229" i="7"/>
  <c r="CS204" i="9" s="1"/>
  <c r="CY204" i="9" s="1"/>
  <c r="K229" i="7"/>
  <c r="CT204" i="9" s="1"/>
  <c r="CZ204" i="9" s="1"/>
  <c r="L229" i="7"/>
  <c r="CU204" i="9" s="1"/>
  <c r="DA204" i="9" s="1"/>
  <c r="M229" i="7"/>
  <c r="CV204" i="9" s="1"/>
  <c r="DB204" i="9" s="1"/>
  <c r="J230" i="7"/>
  <c r="CS221" i="9" s="1"/>
  <c r="CY221" i="9" s="1"/>
  <c r="K230" i="7"/>
  <c r="CT221" i="9" s="1"/>
  <c r="CZ221" i="9" s="1"/>
  <c r="L230" i="7"/>
  <c r="CU221" i="9" s="1"/>
  <c r="DA221" i="9" s="1"/>
  <c r="M230" i="7"/>
  <c r="CV221" i="9" s="1"/>
  <c r="DB221" i="9" s="1"/>
  <c r="J231" i="7"/>
  <c r="CS206" i="9" s="1"/>
  <c r="CY206" i="9" s="1"/>
  <c r="K231" i="7"/>
  <c r="CT206" i="9" s="1"/>
  <c r="CZ206" i="9" s="1"/>
  <c r="L231" i="7"/>
  <c r="CU206" i="9" s="1"/>
  <c r="DA206" i="9" s="1"/>
  <c r="M231" i="7"/>
  <c r="CV206" i="9" s="1"/>
  <c r="DB206" i="9" s="1"/>
  <c r="J232" i="7"/>
  <c r="CS223" i="9" s="1"/>
  <c r="CY223" i="9" s="1"/>
  <c r="K232" i="7"/>
  <c r="CT223" i="9" s="1"/>
  <c r="CZ223" i="9" s="1"/>
  <c r="L232" i="7"/>
  <c r="CU223" i="9" s="1"/>
  <c r="DA223" i="9" s="1"/>
  <c r="M232" i="7"/>
  <c r="CV223" i="9" s="1"/>
  <c r="DB223" i="9" s="1"/>
  <c r="J233" i="7"/>
  <c r="CS208" i="9" s="1"/>
  <c r="CY208" i="9" s="1"/>
  <c r="K233" i="7"/>
  <c r="CT208" i="9" s="1"/>
  <c r="CZ208" i="9" s="1"/>
  <c r="L233" i="7"/>
  <c r="CU208" i="9" s="1"/>
  <c r="DA208" i="9" s="1"/>
  <c r="M233" i="7"/>
  <c r="CV208" i="9" s="1"/>
  <c r="DB208" i="9" s="1"/>
  <c r="J234" i="7"/>
  <c r="CS225" i="9" s="1"/>
  <c r="CY225" i="9" s="1"/>
  <c r="K234" i="7"/>
  <c r="CT225" i="9" s="1"/>
  <c r="CZ225" i="9" s="1"/>
  <c r="L234" i="7"/>
  <c r="CU225" i="9" s="1"/>
  <c r="DA225" i="9" s="1"/>
  <c r="M234" i="7"/>
  <c r="CV225" i="9" s="1"/>
  <c r="DB225" i="9" s="1"/>
  <c r="J235" i="7"/>
  <c r="CS210" i="9" s="1"/>
  <c r="CY210" i="9" s="1"/>
  <c r="K235" i="7"/>
  <c r="CT210" i="9" s="1"/>
  <c r="CZ210" i="9" s="1"/>
  <c r="L235" i="7"/>
  <c r="CU210" i="9" s="1"/>
  <c r="DA210" i="9" s="1"/>
  <c r="M235" i="7"/>
  <c r="CV210" i="9" s="1"/>
  <c r="DB210" i="9" s="1"/>
  <c r="J236" i="7"/>
  <c r="CS227" i="9" s="1"/>
  <c r="CY227" i="9" s="1"/>
  <c r="K236" i="7"/>
  <c r="CT227" i="9" s="1"/>
  <c r="CZ227" i="9" s="1"/>
  <c r="L236" i="7"/>
  <c r="CU227" i="9" s="1"/>
  <c r="DA227" i="9" s="1"/>
  <c r="M236" i="7"/>
  <c r="CV227" i="9" s="1"/>
  <c r="DB227" i="9" s="1"/>
  <c r="J237" i="7"/>
  <c r="CS212" i="9" s="1"/>
  <c r="CY212" i="9" s="1"/>
  <c r="K237" i="7"/>
  <c r="CT212" i="9" s="1"/>
  <c r="CZ212" i="9" s="1"/>
  <c r="L237" i="7"/>
  <c r="CU212" i="9" s="1"/>
  <c r="DA212" i="9" s="1"/>
  <c r="M237" i="7"/>
  <c r="CV212" i="9" s="1"/>
  <c r="DB212" i="9" s="1"/>
  <c r="J238" i="7"/>
  <c r="CS229" i="9" s="1"/>
  <c r="CY229" i="9" s="1"/>
  <c r="K238" i="7"/>
  <c r="CT229" i="9" s="1"/>
  <c r="CZ229" i="9" s="1"/>
  <c r="L238" i="7"/>
  <c r="CU229" i="9" s="1"/>
  <c r="DA229" i="9" s="1"/>
  <c r="M238" i="7"/>
  <c r="CV229" i="9" s="1"/>
  <c r="DB229" i="9" s="1"/>
  <c r="J239" i="7"/>
  <c r="CS214" i="9" s="1"/>
  <c r="CY214" i="9" s="1"/>
  <c r="K239" i="7"/>
  <c r="CT214" i="9" s="1"/>
  <c r="CZ214" i="9" s="1"/>
  <c r="L239" i="7"/>
  <c r="CU214" i="9" s="1"/>
  <c r="DA214" i="9" s="1"/>
  <c r="M239" i="7"/>
  <c r="CV214" i="9" s="1"/>
  <c r="DB214" i="9" s="1"/>
  <c r="Z233" i="5"/>
  <c r="Y233" i="5"/>
  <c r="X233" i="5"/>
  <c r="W233" i="5"/>
  <c r="V233" i="5"/>
  <c r="U233" i="5"/>
  <c r="AC233" i="4"/>
  <c r="AB233" i="4"/>
  <c r="AA233" i="4"/>
  <c r="Z233" i="4"/>
  <c r="Y233" i="4"/>
  <c r="X233" i="4"/>
  <c r="Q233" i="3"/>
  <c r="R233" i="3"/>
  <c r="A16" i="1"/>
  <c r="B16" i="1"/>
  <c r="B16" i="9" s="1"/>
  <c r="C16" i="1"/>
  <c r="C16" i="9" s="1"/>
  <c r="A17" i="1"/>
  <c r="B17" i="1"/>
  <c r="B17" i="9" s="1"/>
  <c r="C17" i="1"/>
  <c r="C17" i="9" s="1"/>
  <c r="A18" i="1"/>
  <c r="B18" i="1"/>
  <c r="B18" i="9" s="1"/>
  <c r="C18" i="1"/>
  <c r="C18" i="9" s="1"/>
  <c r="A19" i="1"/>
  <c r="B19" i="1"/>
  <c r="B19" i="9" s="1"/>
  <c r="C19" i="1"/>
  <c r="C19" i="9" s="1"/>
  <c r="A20" i="1"/>
  <c r="B20" i="1"/>
  <c r="B20" i="9" s="1"/>
  <c r="C20" i="1"/>
  <c r="C20" i="9" s="1"/>
  <c r="A21" i="1"/>
  <c r="B21" i="1"/>
  <c r="B21" i="9" s="1"/>
  <c r="C21" i="1"/>
  <c r="C21" i="9" s="1"/>
  <c r="A22" i="1"/>
  <c r="B22" i="1"/>
  <c r="B22" i="9" s="1"/>
  <c r="C22" i="1"/>
  <c r="C22" i="9" s="1"/>
  <c r="A23" i="1"/>
  <c r="B23" i="1"/>
  <c r="B23" i="9" s="1"/>
  <c r="C23" i="1"/>
  <c r="C23" i="9" s="1"/>
  <c r="A24" i="1"/>
  <c r="B24" i="1"/>
  <c r="B24" i="9" s="1"/>
  <c r="C24" i="1"/>
  <c r="C24" i="9" s="1"/>
  <c r="A25" i="1"/>
  <c r="B25" i="1"/>
  <c r="B25" i="9" s="1"/>
  <c r="C25" i="1"/>
  <c r="C25" i="9" s="1"/>
  <c r="A26" i="1"/>
  <c r="B26" i="1"/>
  <c r="B26" i="9" s="1"/>
  <c r="C26" i="1"/>
  <c r="C26" i="9" s="1"/>
  <c r="A27" i="1"/>
  <c r="B27" i="1"/>
  <c r="B27" i="9" s="1"/>
  <c r="C27" i="1"/>
  <c r="C27" i="9" s="1"/>
  <c r="A28" i="1"/>
  <c r="B28" i="1"/>
  <c r="B28" i="9" s="1"/>
  <c r="C28" i="1"/>
  <c r="C28" i="9" s="1"/>
  <c r="A29" i="1"/>
  <c r="B29" i="1"/>
  <c r="B29" i="9" s="1"/>
  <c r="C29" i="1"/>
  <c r="C29" i="9" s="1"/>
  <c r="A30" i="1"/>
  <c r="B30" i="1"/>
  <c r="B30" i="9" s="1"/>
  <c r="C30" i="1"/>
  <c r="C30" i="9" s="1"/>
  <c r="A31" i="1"/>
  <c r="B31" i="1"/>
  <c r="B31" i="9" s="1"/>
  <c r="C31" i="1"/>
  <c r="C31" i="9" s="1"/>
  <c r="A32" i="1"/>
  <c r="B32" i="1"/>
  <c r="B32" i="9" s="1"/>
  <c r="C32" i="1"/>
  <c r="C32" i="9" s="1"/>
  <c r="A33" i="1"/>
  <c r="B33" i="1"/>
  <c r="B33" i="9" s="1"/>
  <c r="C33" i="1"/>
  <c r="C33" i="9" s="1"/>
  <c r="A34" i="1"/>
  <c r="B34" i="1"/>
  <c r="B34" i="9" s="1"/>
  <c r="C34" i="1"/>
  <c r="C34" i="9" s="1"/>
  <c r="A35" i="1"/>
  <c r="B35" i="1"/>
  <c r="B35" i="9" s="1"/>
  <c r="C35" i="1"/>
  <c r="C35" i="9" s="1"/>
  <c r="A36" i="1"/>
  <c r="B36" i="1"/>
  <c r="B36" i="9" s="1"/>
  <c r="C36" i="1"/>
  <c r="C36" i="9" s="1"/>
  <c r="A37" i="1"/>
  <c r="B37" i="1"/>
  <c r="B37" i="9" s="1"/>
  <c r="C37" i="1"/>
  <c r="C37" i="9" s="1"/>
  <c r="A38" i="1"/>
  <c r="B38" i="1"/>
  <c r="B38" i="9" s="1"/>
  <c r="C38" i="1"/>
  <c r="C38" i="9" s="1"/>
  <c r="A39" i="1"/>
  <c r="B39" i="1"/>
  <c r="B39" i="9" s="1"/>
  <c r="C39" i="1"/>
  <c r="C39" i="9" s="1"/>
  <c r="A40" i="1"/>
  <c r="B40" i="1"/>
  <c r="B40" i="9" s="1"/>
  <c r="C40" i="1"/>
  <c r="C40" i="9" s="1"/>
  <c r="A41" i="1"/>
  <c r="B41" i="1"/>
  <c r="B41" i="9" s="1"/>
  <c r="C41" i="1"/>
  <c r="C41" i="9" s="1"/>
  <c r="A42" i="1"/>
  <c r="B42" i="1"/>
  <c r="B42" i="9" s="1"/>
  <c r="C42" i="1"/>
  <c r="C42" i="9" s="1"/>
  <c r="A43" i="1"/>
  <c r="B43" i="1"/>
  <c r="B43" i="9" s="1"/>
  <c r="C43" i="1"/>
  <c r="C43" i="9" s="1"/>
  <c r="A44" i="1"/>
  <c r="B44" i="1"/>
  <c r="B44" i="9" s="1"/>
  <c r="C44" i="1"/>
  <c r="C44" i="9" s="1"/>
  <c r="A45" i="1"/>
  <c r="B45" i="1"/>
  <c r="B45" i="9" s="1"/>
  <c r="C45" i="1"/>
  <c r="C45" i="9" s="1"/>
  <c r="A46" i="1"/>
  <c r="B46" i="1"/>
  <c r="B46" i="9" s="1"/>
  <c r="C46" i="1"/>
  <c r="C46" i="9" s="1"/>
  <c r="A47" i="1"/>
  <c r="B47" i="1"/>
  <c r="B47" i="9" s="1"/>
  <c r="C47" i="1"/>
  <c r="C47" i="9" s="1"/>
  <c r="A48" i="1"/>
  <c r="B48" i="1"/>
  <c r="B48" i="9" s="1"/>
  <c r="C48" i="1"/>
  <c r="C48" i="9" s="1"/>
  <c r="A49" i="1"/>
  <c r="B49" i="1"/>
  <c r="B49" i="9" s="1"/>
  <c r="C49" i="1"/>
  <c r="C49" i="9" s="1"/>
  <c r="A50" i="1"/>
  <c r="B50" i="1"/>
  <c r="B50" i="9" s="1"/>
  <c r="C50" i="1"/>
  <c r="C50" i="9" s="1"/>
  <c r="A51" i="1"/>
  <c r="B51" i="1"/>
  <c r="B51" i="9" s="1"/>
  <c r="C51" i="1"/>
  <c r="C51" i="9" s="1"/>
  <c r="A52" i="1"/>
  <c r="B52" i="1"/>
  <c r="B52" i="9" s="1"/>
  <c r="C52" i="1"/>
  <c r="C52" i="9" s="1"/>
  <c r="A53" i="1"/>
  <c r="B53" i="1"/>
  <c r="B53" i="9" s="1"/>
  <c r="C53" i="1"/>
  <c r="C53" i="9" s="1"/>
  <c r="A54" i="1"/>
  <c r="B54" i="1"/>
  <c r="B54" i="9" s="1"/>
  <c r="C54" i="1"/>
  <c r="C54" i="9" s="1"/>
  <c r="A55" i="1"/>
  <c r="B55" i="1"/>
  <c r="B55" i="9" s="1"/>
  <c r="C55" i="1"/>
  <c r="C55" i="9" s="1"/>
  <c r="A56" i="1"/>
  <c r="B56" i="1"/>
  <c r="B56" i="9" s="1"/>
  <c r="C56" i="1"/>
  <c r="C56" i="9" s="1"/>
  <c r="A57" i="1"/>
  <c r="B57" i="1"/>
  <c r="B57" i="9" s="1"/>
  <c r="C57" i="1"/>
  <c r="C57" i="9" s="1"/>
  <c r="A58" i="1"/>
  <c r="B58" i="1"/>
  <c r="B58" i="9" s="1"/>
  <c r="C58" i="1"/>
  <c r="C58" i="9" s="1"/>
  <c r="A59" i="1"/>
  <c r="B59" i="1"/>
  <c r="B59" i="9" s="1"/>
  <c r="C59" i="1"/>
  <c r="C59" i="9" s="1"/>
  <c r="A60" i="1"/>
  <c r="B60" i="1"/>
  <c r="B60" i="9" s="1"/>
  <c r="C60" i="1"/>
  <c r="C60" i="9" s="1"/>
  <c r="A61" i="1"/>
  <c r="B61" i="1"/>
  <c r="B61" i="9" s="1"/>
  <c r="C61" i="1"/>
  <c r="C61" i="9" s="1"/>
  <c r="A62" i="1"/>
  <c r="B62" i="1"/>
  <c r="B62" i="9" s="1"/>
  <c r="C62" i="1"/>
  <c r="C62" i="9" s="1"/>
  <c r="A63" i="1"/>
  <c r="B63" i="1"/>
  <c r="B63" i="9" s="1"/>
  <c r="C63" i="1"/>
  <c r="C63" i="9" s="1"/>
  <c r="A64" i="1"/>
  <c r="B64" i="1"/>
  <c r="B64" i="9" s="1"/>
  <c r="C64" i="1"/>
  <c r="C64" i="9" s="1"/>
  <c r="A65" i="1"/>
  <c r="B65" i="1"/>
  <c r="B65" i="9" s="1"/>
  <c r="C65" i="1"/>
  <c r="C65" i="9" s="1"/>
  <c r="A66" i="1"/>
  <c r="B66" i="1"/>
  <c r="B66" i="9" s="1"/>
  <c r="C66" i="1"/>
  <c r="C66" i="9" s="1"/>
  <c r="A67" i="1"/>
  <c r="B67" i="1"/>
  <c r="B67" i="9" s="1"/>
  <c r="C67" i="1"/>
  <c r="C67" i="9" s="1"/>
  <c r="A68" i="1"/>
  <c r="B68" i="1"/>
  <c r="B68" i="9" s="1"/>
  <c r="C68" i="1"/>
  <c r="C68" i="9" s="1"/>
  <c r="A69" i="1"/>
  <c r="B69" i="1"/>
  <c r="B69" i="9" s="1"/>
  <c r="C69" i="1"/>
  <c r="C69" i="9" s="1"/>
  <c r="A70" i="1"/>
  <c r="B70" i="1"/>
  <c r="B70" i="9" s="1"/>
  <c r="C70" i="1"/>
  <c r="C70" i="9" s="1"/>
  <c r="A71" i="1"/>
  <c r="B71" i="1"/>
  <c r="B71" i="9" s="1"/>
  <c r="C71" i="1"/>
  <c r="C71" i="9" s="1"/>
  <c r="A72" i="1"/>
  <c r="B72" i="1"/>
  <c r="B72" i="9" s="1"/>
  <c r="C72" i="1"/>
  <c r="C72" i="9" s="1"/>
  <c r="A73" i="1"/>
  <c r="B73" i="1"/>
  <c r="B73" i="9" s="1"/>
  <c r="C73" i="1"/>
  <c r="C73" i="9" s="1"/>
  <c r="A74" i="1"/>
  <c r="B74" i="1"/>
  <c r="B74" i="9" s="1"/>
  <c r="C74" i="1"/>
  <c r="C74" i="9" s="1"/>
  <c r="A75" i="1"/>
  <c r="B75" i="1"/>
  <c r="B75" i="9" s="1"/>
  <c r="C75" i="1"/>
  <c r="C75" i="9" s="1"/>
  <c r="A76" i="1"/>
  <c r="B76" i="1"/>
  <c r="B76" i="9" s="1"/>
  <c r="C76" i="1"/>
  <c r="C76" i="9" s="1"/>
  <c r="A77" i="1"/>
  <c r="B77" i="1"/>
  <c r="B77" i="9" s="1"/>
  <c r="C77" i="1"/>
  <c r="C77" i="9" s="1"/>
  <c r="A78" i="1"/>
  <c r="B78" i="1"/>
  <c r="B78" i="9" s="1"/>
  <c r="C78" i="1"/>
  <c r="C78" i="9" s="1"/>
  <c r="A79" i="1"/>
  <c r="B79" i="1"/>
  <c r="B79" i="9" s="1"/>
  <c r="C79" i="1"/>
  <c r="C79" i="9" s="1"/>
  <c r="A80" i="1"/>
  <c r="B80" i="1"/>
  <c r="B80" i="9" s="1"/>
  <c r="C80" i="1"/>
  <c r="C80" i="9" s="1"/>
  <c r="A81" i="1"/>
  <c r="B81" i="1"/>
  <c r="B81" i="9" s="1"/>
  <c r="C81" i="1"/>
  <c r="C81" i="9" s="1"/>
  <c r="A82" i="1"/>
  <c r="B82" i="1"/>
  <c r="B82" i="9" s="1"/>
  <c r="C82" i="1"/>
  <c r="C82" i="9" s="1"/>
  <c r="A83" i="1"/>
  <c r="B83" i="1"/>
  <c r="B83" i="9" s="1"/>
  <c r="C83" i="1"/>
  <c r="C83" i="9" s="1"/>
  <c r="A84" i="1"/>
  <c r="B84" i="1"/>
  <c r="B84" i="9" s="1"/>
  <c r="C84" i="1"/>
  <c r="C84" i="9" s="1"/>
  <c r="A85" i="1"/>
  <c r="B85" i="1"/>
  <c r="B85" i="9" s="1"/>
  <c r="C85" i="1"/>
  <c r="C85" i="9" s="1"/>
  <c r="A86" i="1"/>
  <c r="B86" i="1"/>
  <c r="B86" i="9" s="1"/>
  <c r="C86" i="1"/>
  <c r="C86" i="9" s="1"/>
  <c r="A87" i="1"/>
  <c r="B87" i="1"/>
  <c r="B87" i="9" s="1"/>
  <c r="C87" i="1"/>
  <c r="C87" i="9" s="1"/>
  <c r="A88" i="1"/>
  <c r="B88" i="1"/>
  <c r="B88" i="9" s="1"/>
  <c r="C88" i="1"/>
  <c r="C88" i="9" s="1"/>
  <c r="A89" i="1"/>
  <c r="B89" i="1"/>
  <c r="B89" i="9" s="1"/>
  <c r="C89" i="1"/>
  <c r="C89" i="9" s="1"/>
  <c r="A90" i="1"/>
  <c r="B90" i="1"/>
  <c r="B90" i="9" s="1"/>
  <c r="C90" i="1"/>
  <c r="C90" i="9" s="1"/>
  <c r="A91" i="1"/>
  <c r="B91" i="1"/>
  <c r="B91" i="9" s="1"/>
  <c r="C91" i="1"/>
  <c r="C91" i="9" s="1"/>
  <c r="A92" i="1"/>
  <c r="B92" i="1"/>
  <c r="B92" i="9" s="1"/>
  <c r="C92" i="1"/>
  <c r="C92" i="9" s="1"/>
  <c r="A93" i="1"/>
  <c r="B93" i="1"/>
  <c r="B93" i="9" s="1"/>
  <c r="C93" i="1"/>
  <c r="C93" i="9" s="1"/>
  <c r="A94" i="1"/>
  <c r="B94" i="1"/>
  <c r="B94" i="9" s="1"/>
  <c r="C94" i="1"/>
  <c r="C94" i="9" s="1"/>
  <c r="A95" i="1"/>
  <c r="B95" i="1"/>
  <c r="B95" i="9" s="1"/>
  <c r="C95" i="1"/>
  <c r="C95" i="9" s="1"/>
  <c r="A96" i="1"/>
  <c r="B96" i="1"/>
  <c r="B96" i="9" s="1"/>
  <c r="C96" i="1"/>
  <c r="C96" i="9" s="1"/>
  <c r="A97" i="1"/>
  <c r="B97" i="1"/>
  <c r="B97" i="9" s="1"/>
  <c r="C97" i="1"/>
  <c r="C97" i="9" s="1"/>
  <c r="A98" i="1"/>
  <c r="B98" i="1"/>
  <c r="B98" i="9" s="1"/>
  <c r="C98" i="1"/>
  <c r="C98" i="9" s="1"/>
  <c r="A99" i="1"/>
  <c r="B99" i="1"/>
  <c r="B99" i="9" s="1"/>
  <c r="C99" i="1"/>
  <c r="C99" i="9" s="1"/>
  <c r="A100" i="1"/>
  <c r="B100" i="1"/>
  <c r="B100" i="9" s="1"/>
  <c r="C100" i="1"/>
  <c r="C100" i="9" s="1"/>
  <c r="A101" i="1"/>
  <c r="B101" i="1"/>
  <c r="B101" i="9" s="1"/>
  <c r="C101" i="1"/>
  <c r="C101" i="9" s="1"/>
  <c r="A102" i="1"/>
  <c r="B102" i="1"/>
  <c r="B102" i="9" s="1"/>
  <c r="C102" i="1"/>
  <c r="C102" i="9" s="1"/>
  <c r="A103" i="1"/>
  <c r="B103" i="1"/>
  <c r="B103" i="9" s="1"/>
  <c r="C103" i="1"/>
  <c r="C103" i="9" s="1"/>
  <c r="A104" i="1"/>
  <c r="B104" i="1"/>
  <c r="B104" i="9" s="1"/>
  <c r="C104" i="1"/>
  <c r="C104" i="9" s="1"/>
  <c r="A105" i="1"/>
  <c r="B105" i="1"/>
  <c r="B105" i="9" s="1"/>
  <c r="C105" i="1"/>
  <c r="C105" i="9" s="1"/>
  <c r="A106" i="1"/>
  <c r="B106" i="1"/>
  <c r="B106" i="9" s="1"/>
  <c r="C106" i="1"/>
  <c r="C106" i="9" s="1"/>
  <c r="A107" i="1"/>
  <c r="B107" i="1"/>
  <c r="B107" i="9" s="1"/>
  <c r="C107" i="1"/>
  <c r="C107" i="9" s="1"/>
  <c r="A108" i="1"/>
  <c r="B108" i="1"/>
  <c r="B108" i="9" s="1"/>
  <c r="C108" i="1"/>
  <c r="C108" i="9" s="1"/>
  <c r="A109" i="1"/>
  <c r="B109" i="1"/>
  <c r="B109" i="9" s="1"/>
  <c r="C109" i="1"/>
  <c r="C109" i="9" s="1"/>
  <c r="A110" i="1"/>
  <c r="B110" i="1"/>
  <c r="B110" i="9" s="1"/>
  <c r="C110" i="1"/>
  <c r="C110" i="9" s="1"/>
  <c r="A111" i="1"/>
  <c r="B111" i="1"/>
  <c r="B111" i="9" s="1"/>
  <c r="C111" i="1"/>
  <c r="C111" i="9" s="1"/>
  <c r="A112" i="1"/>
  <c r="B112" i="1"/>
  <c r="B112" i="9" s="1"/>
  <c r="C112" i="1"/>
  <c r="C112" i="9" s="1"/>
  <c r="A113" i="1"/>
  <c r="B113" i="1"/>
  <c r="B113" i="9" s="1"/>
  <c r="C113" i="1"/>
  <c r="C113" i="9" s="1"/>
  <c r="A114" i="1"/>
  <c r="B114" i="1"/>
  <c r="B114" i="9" s="1"/>
  <c r="C114" i="1"/>
  <c r="C114" i="9" s="1"/>
  <c r="A115" i="1"/>
  <c r="B115" i="1"/>
  <c r="B115" i="9" s="1"/>
  <c r="C115" i="1"/>
  <c r="C115" i="9" s="1"/>
  <c r="A116" i="1"/>
  <c r="B116" i="1"/>
  <c r="B116" i="9" s="1"/>
  <c r="C116" i="1"/>
  <c r="C116" i="9" s="1"/>
  <c r="A117" i="1"/>
  <c r="B117" i="1"/>
  <c r="B117" i="9" s="1"/>
  <c r="C117" i="1"/>
  <c r="C117" i="9" s="1"/>
  <c r="A118" i="1"/>
  <c r="B118" i="1"/>
  <c r="B118" i="9" s="1"/>
  <c r="C118" i="1"/>
  <c r="C118" i="9" s="1"/>
  <c r="A119" i="1"/>
  <c r="B119" i="1"/>
  <c r="B119" i="9" s="1"/>
  <c r="C119" i="1"/>
  <c r="C119" i="9" s="1"/>
  <c r="A120" i="1"/>
  <c r="B120" i="1"/>
  <c r="B120" i="9" s="1"/>
  <c r="C120" i="1"/>
  <c r="C120" i="9" s="1"/>
  <c r="A121" i="1"/>
  <c r="B121" i="1"/>
  <c r="B121" i="9" s="1"/>
  <c r="C121" i="1"/>
  <c r="C121" i="9" s="1"/>
  <c r="A122" i="1"/>
  <c r="B122" i="1"/>
  <c r="B122" i="9" s="1"/>
  <c r="C122" i="1"/>
  <c r="C122" i="9" s="1"/>
  <c r="A123" i="1"/>
  <c r="B123" i="1"/>
  <c r="B123" i="9" s="1"/>
  <c r="C123" i="1"/>
  <c r="C123" i="9" s="1"/>
  <c r="A124" i="1"/>
  <c r="B124" i="1"/>
  <c r="B124" i="9" s="1"/>
  <c r="C124" i="1"/>
  <c r="C124" i="9" s="1"/>
  <c r="A125" i="1"/>
  <c r="B125" i="1"/>
  <c r="B125" i="9" s="1"/>
  <c r="C125" i="1"/>
  <c r="C125" i="9" s="1"/>
  <c r="A126" i="1"/>
  <c r="B126" i="1"/>
  <c r="B126" i="9" s="1"/>
  <c r="C126" i="1"/>
  <c r="C126" i="9" s="1"/>
  <c r="A127" i="1"/>
  <c r="B127" i="1"/>
  <c r="B127" i="9" s="1"/>
  <c r="C127" i="1"/>
  <c r="C127" i="9" s="1"/>
  <c r="A128" i="1"/>
  <c r="B128" i="1"/>
  <c r="B128" i="9" s="1"/>
  <c r="C128" i="1"/>
  <c r="C128" i="9" s="1"/>
  <c r="A129" i="1"/>
  <c r="B129" i="1"/>
  <c r="B129" i="9" s="1"/>
  <c r="C129" i="1"/>
  <c r="C129" i="9" s="1"/>
  <c r="A130" i="1"/>
  <c r="B130" i="1"/>
  <c r="B130" i="9" s="1"/>
  <c r="C130" i="1"/>
  <c r="C130" i="9" s="1"/>
  <c r="A131" i="1"/>
  <c r="B131" i="1"/>
  <c r="B131" i="9" s="1"/>
  <c r="C131" i="1"/>
  <c r="C131" i="9" s="1"/>
  <c r="A132" i="1"/>
  <c r="B132" i="1"/>
  <c r="B132" i="9" s="1"/>
  <c r="C132" i="1"/>
  <c r="C132" i="9" s="1"/>
  <c r="A133" i="1"/>
  <c r="B133" i="1"/>
  <c r="B133" i="9" s="1"/>
  <c r="C133" i="1"/>
  <c r="C133" i="9" s="1"/>
  <c r="A134" i="1"/>
  <c r="B134" i="1"/>
  <c r="B134" i="9" s="1"/>
  <c r="C134" i="1"/>
  <c r="C134" i="9" s="1"/>
  <c r="A135" i="1"/>
  <c r="B135" i="1"/>
  <c r="B135" i="9" s="1"/>
  <c r="C135" i="1"/>
  <c r="C135" i="9" s="1"/>
  <c r="A136" i="1"/>
  <c r="B136" i="1"/>
  <c r="B136" i="9" s="1"/>
  <c r="C136" i="1"/>
  <c r="C136" i="9" s="1"/>
  <c r="A137" i="1"/>
  <c r="B137" i="1"/>
  <c r="B137" i="9" s="1"/>
  <c r="C137" i="1"/>
  <c r="C137" i="9" s="1"/>
  <c r="A138" i="1"/>
  <c r="B138" i="1"/>
  <c r="B138" i="9" s="1"/>
  <c r="C138" i="1"/>
  <c r="C138" i="9" s="1"/>
  <c r="A139" i="1"/>
  <c r="B139" i="1"/>
  <c r="B139" i="9" s="1"/>
  <c r="C139" i="1"/>
  <c r="C139" i="9" s="1"/>
  <c r="A140" i="1"/>
  <c r="B140" i="1"/>
  <c r="B140" i="9" s="1"/>
  <c r="C140" i="1"/>
  <c r="C140" i="9" s="1"/>
  <c r="A141" i="1"/>
  <c r="B141" i="1"/>
  <c r="B141" i="9" s="1"/>
  <c r="C141" i="1"/>
  <c r="C141" i="9" s="1"/>
  <c r="A142" i="1"/>
  <c r="B142" i="1"/>
  <c r="B142" i="9" s="1"/>
  <c r="C142" i="1"/>
  <c r="C142" i="9" s="1"/>
  <c r="A143" i="1"/>
  <c r="B143" i="1"/>
  <c r="B143" i="9" s="1"/>
  <c r="C143" i="1"/>
  <c r="C143" i="9" s="1"/>
  <c r="A144" i="1"/>
  <c r="B144" i="1"/>
  <c r="B144" i="9" s="1"/>
  <c r="C144" i="1"/>
  <c r="C144" i="9" s="1"/>
  <c r="A145" i="1"/>
  <c r="B145" i="1"/>
  <c r="B145" i="9" s="1"/>
  <c r="C145" i="1"/>
  <c r="C145" i="9" s="1"/>
  <c r="A146" i="1"/>
  <c r="B146" i="1"/>
  <c r="B146" i="9" s="1"/>
  <c r="C146" i="1"/>
  <c r="C146" i="9" s="1"/>
  <c r="A147" i="1"/>
  <c r="B147" i="1"/>
  <c r="B147" i="9" s="1"/>
  <c r="C147" i="1"/>
  <c r="C147" i="9" s="1"/>
  <c r="A148" i="1"/>
  <c r="B148" i="1"/>
  <c r="B148" i="9" s="1"/>
  <c r="C148" i="1"/>
  <c r="C148" i="9" s="1"/>
  <c r="A149" i="1"/>
  <c r="B149" i="1"/>
  <c r="B149" i="9" s="1"/>
  <c r="C149" i="1"/>
  <c r="C149" i="9" s="1"/>
  <c r="A150" i="1"/>
  <c r="B150" i="1"/>
  <c r="B150" i="9" s="1"/>
  <c r="C150" i="1"/>
  <c r="C150" i="9" s="1"/>
  <c r="A151" i="1"/>
  <c r="B151" i="1"/>
  <c r="B151" i="9" s="1"/>
  <c r="C151" i="1"/>
  <c r="C151" i="9" s="1"/>
  <c r="A152" i="1"/>
  <c r="B152" i="1"/>
  <c r="B152" i="9" s="1"/>
  <c r="C152" i="1"/>
  <c r="C152" i="9" s="1"/>
  <c r="A153" i="1"/>
  <c r="B153" i="1"/>
  <c r="B153" i="9" s="1"/>
  <c r="C153" i="1"/>
  <c r="C153" i="9" s="1"/>
  <c r="A154" i="1"/>
  <c r="B154" i="1"/>
  <c r="B154" i="9" s="1"/>
  <c r="C154" i="1"/>
  <c r="C154" i="9" s="1"/>
  <c r="A155" i="1"/>
  <c r="B155" i="1"/>
  <c r="B155" i="9" s="1"/>
  <c r="C155" i="1"/>
  <c r="C155" i="9" s="1"/>
  <c r="A156" i="1"/>
  <c r="B156" i="1"/>
  <c r="B156" i="9" s="1"/>
  <c r="C156" i="1"/>
  <c r="C156" i="9" s="1"/>
  <c r="A157" i="1"/>
  <c r="B157" i="1"/>
  <c r="B157" i="9" s="1"/>
  <c r="C157" i="1"/>
  <c r="C157" i="9" s="1"/>
  <c r="A158" i="1"/>
  <c r="B158" i="1"/>
  <c r="B158" i="9" s="1"/>
  <c r="C158" i="1"/>
  <c r="C158" i="9" s="1"/>
  <c r="A159" i="1"/>
  <c r="B159" i="1"/>
  <c r="B159" i="9" s="1"/>
  <c r="C159" i="1"/>
  <c r="C159" i="9" s="1"/>
  <c r="A160" i="1"/>
  <c r="B160" i="1"/>
  <c r="B160" i="9" s="1"/>
  <c r="C160" i="1"/>
  <c r="C160" i="9" s="1"/>
  <c r="A161" i="1"/>
  <c r="B161" i="1"/>
  <c r="B161" i="9" s="1"/>
  <c r="C161" i="1"/>
  <c r="C161" i="9" s="1"/>
  <c r="A162" i="1"/>
  <c r="B162" i="1"/>
  <c r="B162" i="9" s="1"/>
  <c r="C162" i="1"/>
  <c r="C162" i="9" s="1"/>
  <c r="A163" i="1"/>
  <c r="B163" i="1"/>
  <c r="B163" i="9" s="1"/>
  <c r="C163" i="1"/>
  <c r="C163" i="9" s="1"/>
  <c r="A164" i="1"/>
  <c r="B164" i="1"/>
  <c r="B164" i="9" s="1"/>
  <c r="C164" i="1"/>
  <c r="C164" i="9" s="1"/>
  <c r="A165" i="1"/>
  <c r="B165" i="1"/>
  <c r="B165" i="9" s="1"/>
  <c r="C165" i="1"/>
  <c r="C165" i="9" s="1"/>
  <c r="A166" i="1"/>
  <c r="B166" i="1"/>
  <c r="B166" i="9" s="1"/>
  <c r="C166" i="1"/>
  <c r="C166" i="9" s="1"/>
  <c r="A167" i="1"/>
  <c r="B167" i="1"/>
  <c r="B167" i="9" s="1"/>
  <c r="C167" i="1"/>
  <c r="C167" i="9" s="1"/>
  <c r="A168" i="1"/>
  <c r="B168" i="1"/>
  <c r="B168" i="9" s="1"/>
  <c r="C168" i="1"/>
  <c r="C168" i="9" s="1"/>
  <c r="A169" i="1"/>
  <c r="B169" i="1"/>
  <c r="B169" i="9" s="1"/>
  <c r="C169" i="1"/>
  <c r="C169" i="9" s="1"/>
  <c r="A170" i="1"/>
  <c r="B170" i="1"/>
  <c r="B170" i="9" s="1"/>
  <c r="C170" i="1"/>
  <c r="C170" i="9" s="1"/>
  <c r="A171" i="1"/>
  <c r="B171" i="1"/>
  <c r="B171" i="9" s="1"/>
  <c r="C171" i="1"/>
  <c r="C171" i="9" s="1"/>
  <c r="A172" i="1"/>
  <c r="B172" i="1"/>
  <c r="B172" i="9" s="1"/>
  <c r="C172" i="1"/>
  <c r="C172" i="9" s="1"/>
  <c r="A173" i="1"/>
  <c r="B173" i="1"/>
  <c r="B173" i="9" s="1"/>
  <c r="C173" i="1"/>
  <c r="C173" i="9" s="1"/>
  <c r="A174" i="1"/>
  <c r="B174" i="1"/>
  <c r="B174" i="9" s="1"/>
  <c r="C174" i="1"/>
  <c r="C174" i="9" s="1"/>
  <c r="A175" i="1"/>
  <c r="B175" i="1"/>
  <c r="B175" i="9" s="1"/>
  <c r="C175" i="1"/>
  <c r="C175" i="9" s="1"/>
  <c r="A176" i="1"/>
  <c r="B176" i="1"/>
  <c r="B176" i="9" s="1"/>
  <c r="C176" i="1"/>
  <c r="C176" i="9" s="1"/>
  <c r="A177" i="1"/>
  <c r="B177" i="1"/>
  <c r="B177" i="9" s="1"/>
  <c r="C177" i="1"/>
  <c r="C177" i="9" s="1"/>
  <c r="A178" i="1"/>
  <c r="B178" i="1"/>
  <c r="B178" i="9" s="1"/>
  <c r="C178" i="1"/>
  <c r="C178" i="9" s="1"/>
  <c r="A179" i="1"/>
  <c r="B179" i="1"/>
  <c r="B179" i="9" s="1"/>
  <c r="C179" i="1"/>
  <c r="C179" i="9" s="1"/>
  <c r="A180" i="1"/>
  <c r="B180" i="1"/>
  <c r="B180" i="9" s="1"/>
  <c r="C180" i="1"/>
  <c r="C180" i="9" s="1"/>
  <c r="A181" i="1"/>
  <c r="B181" i="1"/>
  <c r="B181" i="9" s="1"/>
  <c r="C181" i="1"/>
  <c r="C181" i="9" s="1"/>
  <c r="A182" i="1"/>
  <c r="B182" i="1"/>
  <c r="B182" i="9" s="1"/>
  <c r="C182" i="1"/>
  <c r="C182" i="9" s="1"/>
  <c r="A183" i="1"/>
  <c r="B183" i="1"/>
  <c r="B183" i="9" s="1"/>
  <c r="C183" i="1"/>
  <c r="C183" i="9" s="1"/>
  <c r="A184" i="1"/>
  <c r="B184" i="1"/>
  <c r="B184" i="9" s="1"/>
  <c r="C184" i="1"/>
  <c r="C184" i="9" s="1"/>
  <c r="A185" i="1"/>
  <c r="B185" i="1"/>
  <c r="B185" i="9" s="1"/>
  <c r="C185" i="1"/>
  <c r="C185" i="9" s="1"/>
  <c r="A186" i="1"/>
  <c r="B186" i="1"/>
  <c r="B186" i="9" s="1"/>
  <c r="C186" i="1"/>
  <c r="C186" i="9" s="1"/>
  <c r="A187" i="1"/>
  <c r="B187" i="1"/>
  <c r="B187" i="9" s="1"/>
  <c r="C187" i="1"/>
  <c r="C187" i="9" s="1"/>
  <c r="A188" i="1"/>
  <c r="B188" i="1"/>
  <c r="B188" i="9" s="1"/>
  <c r="C188" i="1"/>
  <c r="C188" i="9" s="1"/>
  <c r="A189" i="1"/>
  <c r="B189" i="1"/>
  <c r="B189" i="9" s="1"/>
  <c r="C189" i="1"/>
  <c r="C189" i="9" s="1"/>
  <c r="A190" i="1"/>
  <c r="B190" i="1"/>
  <c r="B190" i="9" s="1"/>
  <c r="C190" i="1"/>
  <c r="C190" i="9" s="1"/>
  <c r="A191" i="1"/>
  <c r="B191" i="1"/>
  <c r="B191" i="9" s="1"/>
  <c r="C191" i="1"/>
  <c r="C191" i="9" s="1"/>
  <c r="A192" i="1"/>
  <c r="B192" i="1"/>
  <c r="B192" i="9" s="1"/>
  <c r="C192" i="1"/>
  <c r="C192" i="9" s="1"/>
  <c r="A193" i="1"/>
  <c r="B193" i="1"/>
  <c r="B193" i="9" s="1"/>
  <c r="C193" i="1"/>
  <c r="C193" i="9" s="1"/>
  <c r="A194" i="1"/>
  <c r="B194" i="1"/>
  <c r="B194" i="9" s="1"/>
  <c r="C194" i="1"/>
  <c r="C194" i="9" s="1"/>
  <c r="A195" i="1"/>
  <c r="B195" i="1"/>
  <c r="B195" i="9" s="1"/>
  <c r="C195" i="1"/>
  <c r="C195" i="9" s="1"/>
  <c r="A196" i="1"/>
  <c r="B196" i="1"/>
  <c r="B196" i="9" s="1"/>
  <c r="C196" i="1"/>
  <c r="C196" i="9" s="1"/>
  <c r="A197" i="1"/>
  <c r="B197" i="1"/>
  <c r="B197" i="9" s="1"/>
  <c r="C197" i="1"/>
  <c r="C197" i="9" s="1"/>
  <c r="A198" i="1"/>
  <c r="B198" i="1"/>
  <c r="B198" i="9" s="1"/>
  <c r="C198" i="1"/>
  <c r="C198" i="9" s="1"/>
  <c r="A199" i="1"/>
  <c r="B199" i="1"/>
  <c r="B199" i="9" s="1"/>
  <c r="C199" i="1"/>
  <c r="C199" i="9" s="1"/>
  <c r="A200" i="1"/>
  <c r="B200" i="1"/>
  <c r="B200" i="9" s="1"/>
  <c r="C200" i="1"/>
  <c r="C200" i="9" s="1"/>
  <c r="A201" i="1"/>
  <c r="B201" i="1"/>
  <c r="B201" i="9" s="1"/>
  <c r="C201" i="1"/>
  <c r="C201" i="9" s="1"/>
  <c r="A202" i="1"/>
  <c r="B202" i="1"/>
  <c r="B202" i="9" s="1"/>
  <c r="C202" i="1"/>
  <c r="C202" i="9" s="1"/>
  <c r="A203" i="1"/>
  <c r="B203" i="1"/>
  <c r="B203" i="9" s="1"/>
  <c r="C203" i="1"/>
  <c r="C203" i="9" s="1"/>
  <c r="A204" i="1"/>
  <c r="B204" i="1"/>
  <c r="B204" i="9" s="1"/>
  <c r="C204" i="1"/>
  <c r="C204" i="9" s="1"/>
  <c r="A205" i="1"/>
  <c r="B205" i="1"/>
  <c r="B205" i="9" s="1"/>
  <c r="C205" i="1"/>
  <c r="C205" i="9" s="1"/>
  <c r="A206" i="1"/>
  <c r="B206" i="1"/>
  <c r="B206" i="9" s="1"/>
  <c r="C206" i="1"/>
  <c r="C206" i="9" s="1"/>
  <c r="A207" i="1"/>
  <c r="B207" i="1"/>
  <c r="B207" i="9" s="1"/>
  <c r="C207" i="1"/>
  <c r="C207" i="9" s="1"/>
  <c r="A208" i="1"/>
  <c r="B208" i="1"/>
  <c r="B208" i="9" s="1"/>
  <c r="C208" i="1"/>
  <c r="C208" i="9" s="1"/>
  <c r="A209" i="1"/>
  <c r="B209" i="1"/>
  <c r="B209" i="9" s="1"/>
  <c r="C209" i="1"/>
  <c r="C209" i="9" s="1"/>
  <c r="A210" i="1"/>
  <c r="B210" i="1"/>
  <c r="B210" i="9" s="1"/>
  <c r="C210" i="1"/>
  <c r="C210" i="9" s="1"/>
  <c r="A211" i="1"/>
  <c r="B211" i="1"/>
  <c r="B211" i="9" s="1"/>
  <c r="C211" i="1"/>
  <c r="C211" i="9" s="1"/>
  <c r="A212" i="1"/>
  <c r="B212" i="1"/>
  <c r="B212" i="9" s="1"/>
  <c r="C212" i="1"/>
  <c r="C212" i="9" s="1"/>
  <c r="A213" i="1"/>
  <c r="B213" i="1"/>
  <c r="B213" i="9" s="1"/>
  <c r="C213" i="1"/>
  <c r="C213" i="9" s="1"/>
  <c r="A214" i="1"/>
  <c r="B214" i="1"/>
  <c r="B214" i="9" s="1"/>
  <c r="C214" i="1"/>
  <c r="C214" i="9" s="1"/>
  <c r="A215" i="1"/>
  <c r="B215" i="1"/>
  <c r="B215" i="9" s="1"/>
  <c r="C215" i="1"/>
  <c r="C215" i="9" s="1"/>
  <c r="A216" i="1"/>
  <c r="B216" i="1"/>
  <c r="B216" i="9" s="1"/>
  <c r="C216" i="1"/>
  <c r="C216" i="9" s="1"/>
  <c r="A217" i="1"/>
  <c r="B217" i="1"/>
  <c r="B217" i="9" s="1"/>
  <c r="C217" i="1"/>
  <c r="C217" i="9" s="1"/>
  <c r="A218" i="1"/>
  <c r="B218" i="1"/>
  <c r="B218" i="9" s="1"/>
  <c r="C218" i="1"/>
  <c r="C218" i="9" s="1"/>
  <c r="A219" i="1"/>
  <c r="B219" i="1"/>
  <c r="B219" i="9" s="1"/>
  <c r="C219" i="1"/>
  <c r="C219" i="9" s="1"/>
  <c r="A220" i="1"/>
  <c r="B220" i="1"/>
  <c r="B220" i="9" s="1"/>
  <c r="C220" i="1"/>
  <c r="C220" i="9" s="1"/>
  <c r="A221" i="1"/>
  <c r="B221" i="1"/>
  <c r="B221" i="9" s="1"/>
  <c r="C221" i="1"/>
  <c r="C221" i="9" s="1"/>
  <c r="A222" i="1"/>
  <c r="B222" i="1"/>
  <c r="B222" i="9" s="1"/>
  <c r="C222" i="1"/>
  <c r="C222" i="9" s="1"/>
  <c r="A223" i="1"/>
  <c r="B223" i="1"/>
  <c r="B223" i="9" s="1"/>
  <c r="C223" i="1"/>
  <c r="C223" i="9" s="1"/>
  <c r="A224" i="1"/>
  <c r="B224" i="1"/>
  <c r="B224" i="9" s="1"/>
  <c r="C224" i="1"/>
  <c r="C224" i="9" s="1"/>
  <c r="A225" i="1"/>
  <c r="B225" i="1"/>
  <c r="B225" i="9" s="1"/>
  <c r="C225" i="1"/>
  <c r="C225" i="9" s="1"/>
  <c r="A226" i="1"/>
  <c r="B226" i="1"/>
  <c r="B226" i="9" s="1"/>
  <c r="C226" i="1"/>
  <c r="C226" i="9" s="1"/>
  <c r="A227" i="1"/>
  <c r="B227" i="1"/>
  <c r="B227" i="9" s="1"/>
  <c r="C227" i="1"/>
  <c r="C227" i="9" s="1"/>
  <c r="A228" i="1"/>
  <c r="B228" i="1"/>
  <c r="B228" i="9" s="1"/>
  <c r="C228" i="1"/>
  <c r="C228" i="9" s="1"/>
  <c r="A229" i="1"/>
  <c r="B229" i="1"/>
  <c r="B229" i="9" s="1"/>
  <c r="C229" i="1"/>
  <c r="C229" i="9" s="1"/>
  <c r="A230" i="1"/>
  <c r="B230" i="1"/>
  <c r="B230" i="9" s="1"/>
  <c r="C230" i="1"/>
  <c r="C230" i="9" s="1"/>
  <c r="A13" i="1"/>
  <c r="B13" i="1"/>
  <c r="C13" i="1"/>
  <c r="A14" i="1"/>
  <c r="B14" i="1"/>
  <c r="B14" i="9" s="1"/>
  <c r="C14" i="1"/>
  <c r="C14" i="9" s="1"/>
  <c r="A15" i="1"/>
  <c r="B15" i="1"/>
  <c r="B15" i="9" s="1"/>
  <c r="C15" i="1"/>
  <c r="C15" i="9" s="1"/>
  <c r="N104" i="7" l="1"/>
  <c r="CW95" i="9" s="1"/>
  <c r="DC95" i="9" s="1"/>
  <c r="N76" i="7"/>
  <c r="CW67" i="9" s="1"/>
  <c r="DC67" i="9" s="1"/>
  <c r="N98" i="7"/>
  <c r="CW89" i="9" s="1"/>
  <c r="DC89" i="9" s="1"/>
  <c r="N52" i="7"/>
  <c r="CW43" i="9" s="1"/>
  <c r="DC43" i="9" s="1"/>
  <c r="N30" i="7"/>
  <c r="CW21" i="9" s="1"/>
  <c r="DC21" i="9" s="1"/>
  <c r="C22" i="7"/>
  <c r="C13" i="9"/>
  <c r="B22" i="7"/>
  <c r="B13" i="9"/>
  <c r="N226" i="7"/>
  <c r="CW217" i="9" s="1"/>
  <c r="DC217" i="9" s="1"/>
  <c r="O22" i="7"/>
  <c r="CX13" i="9" s="1"/>
  <c r="DD13" i="9" s="1"/>
  <c r="CT13" i="9"/>
  <c r="CZ13" i="9" s="1"/>
  <c r="N38" i="7"/>
  <c r="CW29" i="9" s="1"/>
  <c r="DC29" i="9" s="1"/>
  <c r="CS29" i="9"/>
  <c r="CY29" i="9" s="1"/>
  <c r="N34" i="7"/>
  <c r="CW25" i="9" s="1"/>
  <c r="DC25" i="9" s="1"/>
  <c r="CS25" i="9"/>
  <c r="CY25" i="9" s="1"/>
  <c r="O30" i="7"/>
  <c r="CX21" i="9" s="1"/>
  <c r="DD21" i="9" s="1"/>
  <c r="CT21" i="9"/>
  <c r="CZ21" i="9" s="1"/>
  <c r="N28" i="7"/>
  <c r="CW19" i="9" s="1"/>
  <c r="DC19" i="9" s="1"/>
  <c r="O38" i="7"/>
  <c r="CX29" i="9" s="1"/>
  <c r="DD29" i="9" s="1"/>
  <c r="CT29" i="9"/>
  <c r="CZ29" i="9" s="1"/>
  <c r="O34" i="7"/>
  <c r="CX25" i="9" s="1"/>
  <c r="DD25" i="9" s="1"/>
  <c r="CT25" i="9"/>
  <c r="CZ25" i="9" s="1"/>
  <c r="N22" i="7"/>
  <c r="CW13" i="9" s="1"/>
  <c r="DC13" i="9" s="1"/>
  <c r="CS13" i="9"/>
  <c r="CY13" i="9" s="1"/>
  <c r="N56" i="7"/>
  <c r="CW47" i="9" s="1"/>
  <c r="DC47" i="9" s="1"/>
  <c r="N116" i="7"/>
  <c r="CW107" i="9" s="1"/>
  <c r="DC107" i="9" s="1"/>
  <c r="N181" i="7"/>
  <c r="CW156" i="9" s="1"/>
  <c r="DC156" i="9" s="1"/>
  <c r="N133" i="7"/>
  <c r="CW108" i="9" s="1"/>
  <c r="DC108" i="9" s="1"/>
  <c r="N239" i="7"/>
  <c r="CW214" i="9" s="1"/>
  <c r="DC214" i="9" s="1"/>
  <c r="N210" i="7"/>
  <c r="CW201" i="9" s="1"/>
  <c r="DC201" i="9" s="1"/>
  <c r="N65" i="7"/>
  <c r="CW40" i="9" s="1"/>
  <c r="DC40" i="9" s="1"/>
  <c r="N175" i="7"/>
  <c r="CW150" i="9" s="1"/>
  <c r="DC150" i="9" s="1"/>
  <c r="N213" i="7"/>
  <c r="CW188" i="9" s="1"/>
  <c r="DC188" i="9" s="1"/>
  <c r="N77" i="7"/>
  <c r="CW52" i="9" s="1"/>
  <c r="DC52" i="9" s="1"/>
  <c r="N45" i="7"/>
  <c r="CW20" i="9" s="1"/>
  <c r="DC20" i="9" s="1"/>
  <c r="N105" i="7"/>
  <c r="CW80" i="9" s="1"/>
  <c r="DC80" i="9" s="1"/>
  <c r="N71" i="7"/>
  <c r="CW46" i="9" s="1"/>
  <c r="DC46" i="9" s="1"/>
  <c r="N170" i="7"/>
  <c r="CW161" i="9" s="1"/>
  <c r="DC161" i="9" s="1"/>
  <c r="N177" i="7"/>
  <c r="CW152" i="9" s="1"/>
  <c r="DC152" i="9" s="1"/>
  <c r="N42" i="7"/>
  <c r="CW33" i="9" s="1"/>
  <c r="DC33" i="9" s="1"/>
  <c r="O116" i="7"/>
  <c r="CX107" i="9" s="1"/>
  <c r="DD107" i="9" s="1"/>
  <c r="N90" i="7"/>
  <c r="CW81" i="9" s="1"/>
  <c r="DC81" i="9" s="1"/>
  <c r="N106" i="7"/>
  <c r="CW97" i="9" s="1"/>
  <c r="DC97" i="9" s="1"/>
  <c r="N146" i="7"/>
  <c r="CW137" i="9" s="1"/>
  <c r="DC137" i="9" s="1"/>
  <c r="N89" i="7"/>
  <c r="CW64" i="9" s="1"/>
  <c r="DC64" i="9" s="1"/>
  <c r="N119" i="7"/>
  <c r="CW94" i="9" s="1"/>
  <c r="DC94" i="9" s="1"/>
  <c r="N31" i="7"/>
  <c r="N46" i="7"/>
  <c r="CW37" i="9" s="1"/>
  <c r="DC37" i="9" s="1"/>
  <c r="N69" i="7"/>
  <c r="CW44" i="9" s="1"/>
  <c r="DC44" i="9" s="1"/>
  <c r="N139" i="7"/>
  <c r="CW114" i="9" s="1"/>
  <c r="DC114" i="9" s="1"/>
  <c r="O155" i="7"/>
  <c r="CX130" i="9" s="1"/>
  <c r="DD130" i="9" s="1"/>
  <c r="N103" i="7"/>
  <c r="CW78" i="9" s="1"/>
  <c r="DC78" i="9" s="1"/>
  <c r="N83" i="7"/>
  <c r="CW58" i="9" s="1"/>
  <c r="DC58" i="9" s="1"/>
  <c r="N155" i="7"/>
  <c r="CW130" i="9" s="1"/>
  <c r="DC130" i="9" s="1"/>
  <c r="N130" i="7"/>
  <c r="CW121" i="9" s="1"/>
  <c r="DC121" i="9" s="1"/>
  <c r="N78" i="7"/>
  <c r="CW69" i="9" s="1"/>
  <c r="DC69" i="9" s="1"/>
  <c r="N180" i="7"/>
  <c r="CW171" i="9" s="1"/>
  <c r="DC171" i="9" s="1"/>
  <c r="N194" i="7"/>
  <c r="CW185" i="9" s="1"/>
  <c r="DC185" i="9" s="1"/>
  <c r="O23" i="7"/>
  <c r="N151" i="7"/>
  <c r="CW126" i="9" s="1"/>
  <c r="DC126" i="9" s="1"/>
  <c r="N87" i="7"/>
  <c r="CW62" i="9" s="1"/>
  <c r="DC62" i="9" s="1"/>
  <c r="N113" i="7"/>
  <c r="CW88" i="9" s="1"/>
  <c r="DC88" i="9" s="1"/>
  <c r="N140" i="7"/>
  <c r="CW131" i="9" s="1"/>
  <c r="DC131" i="9" s="1"/>
  <c r="N122" i="7"/>
  <c r="CW113" i="9" s="1"/>
  <c r="DC113" i="9" s="1"/>
  <c r="N109" i="7"/>
  <c r="CW84" i="9" s="1"/>
  <c r="DC84" i="9" s="1"/>
  <c r="O181" i="7"/>
  <c r="CX156" i="9" s="1"/>
  <c r="DD156" i="9" s="1"/>
  <c r="N134" i="7"/>
  <c r="CW125" i="9" s="1"/>
  <c r="DC125" i="9" s="1"/>
  <c r="N227" i="7"/>
  <c r="CW202" i="9" s="1"/>
  <c r="DC202" i="9" s="1"/>
  <c r="N205" i="7"/>
  <c r="CW180" i="9" s="1"/>
  <c r="DC180" i="9" s="1"/>
  <c r="N173" i="7"/>
  <c r="CW148" i="9" s="1"/>
  <c r="DC148" i="9" s="1"/>
  <c r="N152" i="7"/>
  <c r="CW143" i="9" s="1"/>
  <c r="DC143" i="9" s="1"/>
  <c r="N128" i="7"/>
  <c r="CW119" i="9" s="1"/>
  <c r="DC119" i="9" s="1"/>
  <c r="N82" i="7"/>
  <c r="CW73" i="9" s="1"/>
  <c r="DC73" i="9" s="1"/>
  <c r="N53" i="7"/>
  <c r="CW28" i="9" s="1"/>
  <c r="DC28" i="9" s="1"/>
  <c r="N49" i="7"/>
  <c r="CW24" i="9" s="1"/>
  <c r="DC24" i="9" s="1"/>
  <c r="N222" i="7"/>
  <c r="CW213" i="9" s="1"/>
  <c r="DC213" i="9" s="1"/>
  <c r="N135" i="7"/>
  <c r="CW110" i="9" s="1"/>
  <c r="DC110" i="9" s="1"/>
  <c r="N75" i="7"/>
  <c r="CW50" i="9" s="1"/>
  <c r="DC50" i="9" s="1"/>
  <c r="N36" i="7"/>
  <c r="CW27" i="9" s="1"/>
  <c r="DC27" i="9" s="1"/>
  <c r="N187" i="7"/>
  <c r="CW162" i="9" s="1"/>
  <c r="DC162" i="9" s="1"/>
  <c r="O210" i="7"/>
  <c r="CX201" i="9" s="1"/>
  <c r="DD201" i="9" s="1"/>
  <c r="N192" i="7"/>
  <c r="CW183" i="9" s="1"/>
  <c r="DC183" i="9" s="1"/>
  <c r="N39" i="7"/>
  <c r="CW14" i="9" s="1"/>
  <c r="DC14" i="9" s="1"/>
  <c r="N23" i="7"/>
  <c r="N164" i="7"/>
  <c r="CW155" i="9" s="1"/>
  <c r="DC155" i="9" s="1"/>
  <c r="N32" i="7"/>
  <c r="CW23" i="9" s="1"/>
  <c r="DC23" i="9" s="1"/>
  <c r="N101" i="7"/>
  <c r="CW76" i="9" s="1"/>
  <c r="DC76" i="9" s="1"/>
  <c r="N178" i="7"/>
  <c r="CW169" i="9" s="1"/>
  <c r="DC169" i="9" s="1"/>
  <c r="O52" i="7"/>
  <c r="CX43" i="9" s="1"/>
  <c r="DD43" i="9" s="1"/>
  <c r="B154" i="3"/>
  <c r="C147" i="3"/>
  <c r="B142" i="3"/>
  <c r="C139" i="3"/>
  <c r="B138" i="3"/>
  <c r="B130" i="3"/>
  <c r="C123" i="3"/>
  <c r="C115" i="3"/>
  <c r="B114" i="3"/>
  <c r="B106" i="3"/>
  <c r="C99" i="3"/>
  <c r="C95" i="3"/>
  <c r="B94" i="3"/>
  <c r="B90" i="3"/>
  <c r="B86" i="3"/>
  <c r="B82" i="3"/>
  <c r="C75" i="3"/>
  <c r="C71" i="3"/>
  <c r="C67" i="3"/>
  <c r="C63" i="3"/>
  <c r="B62" i="3"/>
  <c r="B58" i="3"/>
  <c r="B54" i="3"/>
  <c r="B50" i="3"/>
  <c r="C43" i="3"/>
  <c r="C39" i="3"/>
  <c r="C35" i="3"/>
  <c r="C31" i="3"/>
  <c r="B30" i="3"/>
  <c r="B26" i="3"/>
  <c r="B22" i="3"/>
  <c r="B18" i="3"/>
  <c r="B207" i="4"/>
  <c r="B203" i="4"/>
  <c r="C200" i="3"/>
  <c r="B199" i="4"/>
  <c r="B195" i="4"/>
  <c r="B191" i="4"/>
  <c r="C172" i="3"/>
  <c r="B167" i="3"/>
  <c r="B163" i="3"/>
  <c r="B159" i="3"/>
  <c r="C148" i="3"/>
  <c r="C144" i="3"/>
  <c r="C136" i="3"/>
  <c r="B135" i="3"/>
  <c r="C128" i="3"/>
  <c r="B127" i="3"/>
  <c r="B123" i="3"/>
  <c r="B115" i="3"/>
  <c r="C112" i="3"/>
  <c r="B107" i="3"/>
  <c r="B99" i="3"/>
  <c r="B95" i="3"/>
  <c r="C92" i="3"/>
  <c r="C88" i="3"/>
  <c r="C84" i="3"/>
  <c r="C80" i="3"/>
  <c r="B79" i="3"/>
  <c r="B75" i="3"/>
  <c r="B71" i="3"/>
  <c r="B67" i="3"/>
  <c r="B63" i="3"/>
  <c r="C60" i="3"/>
  <c r="C56" i="3"/>
  <c r="C52" i="3"/>
  <c r="C48" i="3"/>
  <c r="B47" i="3"/>
  <c r="B43" i="3"/>
  <c r="B39" i="3"/>
  <c r="B35" i="3"/>
  <c r="B31" i="3"/>
  <c r="C28" i="3"/>
  <c r="C24" i="3"/>
  <c r="C20" i="3"/>
  <c r="C16" i="3"/>
  <c r="B228" i="3"/>
  <c r="B224" i="3"/>
  <c r="C221" i="4"/>
  <c r="B220" i="4"/>
  <c r="B216" i="4"/>
  <c r="B212" i="4"/>
  <c r="B208" i="4"/>
  <c r="B204" i="4"/>
  <c r="B200" i="3"/>
  <c r="C197" i="3"/>
  <c r="B196" i="4"/>
  <c r="C193" i="3"/>
  <c r="B192" i="4"/>
  <c r="C189" i="3"/>
  <c r="C185" i="3"/>
  <c r="B180" i="3"/>
  <c r="B176" i="3"/>
  <c r="B172" i="3"/>
  <c r="C165" i="3"/>
  <c r="C161" i="3"/>
  <c r="C157" i="3"/>
  <c r="B148" i="3"/>
  <c r="C141" i="3"/>
  <c r="C133" i="3"/>
  <c r="B124" i="3"/>
  <c r="C121" i="3"/>
  <c r="B120" i="3"/>
  <c r="C113" i="3"/>
  <c r="B112" i="3"/>
  <c r="C105" i="3"/>
  <c r="B229" i="4"/>
  <c r="C226" i="3"/>
  <c r="B225" i="4"/>
  <c r="C222" i="3"/>
  <c r="B221" i="4"/>
  <c r="C218" i="4"/>
  <c r="C214" i="4"/>
  <c r="C210" i="4"/>
  <c r="C206" i="3"/>
  <c r="B205" i="4"/>
  <c r="C202" i="3"/>
  <c r="B201" i="4"/>
  <c r="B197" i="3"/>
  <c r="B193" i="3"/>
  <c r="B189" i="3"/>
  <c r="B185" i="3"/>
  <c r="C182" i="4"/>
  <c r="C178" i="3"/>
  <c r="C174" i="3"/>
  <c r="C170" i="3"/>
  <c r="B169" i="3"/>
  <c r="C166" i="3"/>
  <c r="B165" i="3"/>
  <c r="C162" i="3"/>
  <c r="B161" i="3"/>
  <c r="C158" i="3"/>
  <c r="B157" i="3"/>
  <c r="C154" i="3"/>
  <c r="B149" i="3"/>
  <c r="B145" i="3"/>
  <c r="B141" i="3"/>
  <c r="B133" i="3"/>
  <c r="C130" i="3"/>
  <c r="C118" i="3"/>
  <c r="B117" i="3"/>
  <c r="C110" i="3"/>
  <c r="C106" i="3"/>
  <c r="C102" i="3"/>
  <c r="N208" i="7"/>
  <c r="CW199" i="9" s="1"/>
  <c r="DC199" i="9" s="1"/>
  <c r="N121" i="7"/>
  <c r="CW96" i="9" s="1"/>
  <c r="DC96" i="9" s="1"/>
  <c r="N172" i="7"/>
  <c r="CW163" i="9" s="1"/>
  <c r="DC163" i="9" s="1"/>
  <c r="N114" i="7"/>
  <c r="CW105" i="9" s="1"/>
  <c r="DC105" i="9" s="1"/>
  <c r="N126" i="7"/>
  <c r="CW117" i="9" s="1"/>
  <c r="DC117" i="9" s="1"/>
  <c r="O75" i="7"/>
  <c r="CX50" i="9" s="1"/>
  <c r="DD50" i="9" s="1"/>
  <c r="O200" i="7"/>
  <c r="CX191" i="9" s="1"/>
  <c r="DD191" i="9" s="1"/>
  <c r="O197" i="7"/>
  <c r="CX172" i="9" s="1"/>
  <c r="DD172" i="9" s="1"/>
  <c r="N202" i="7"/>
  <c r="CW193" i="9" s="1"/>
  <c r="DC193" i="9" s="1"/>
  <c r="N81" i="7"/>
  <c r="CW56" i="9" s="1"/>
  <c r="DC56" i="9" s="1"/>
  <c r="O178" i="7"/>
  <c r="CX169" i="9" s="1"/>
  <c r="DD169" i="9" s="1"/>
  <c r="N158" i="7"/>
  <c r="CW149" i="9" s="1"/>
  <c r="DC149" i="9" s="1"/>
  <c r="N79" i="7"/>
  <c r="CW54" i="9" s="1"/>
  <c r="DC54" i="9" s="1"/>
  <c r="N231" i="7"/>
  <c r="CW206" i="9" s="1"/>
  <c r="DC206" i="9" s="1"/>
  <c r="N92" i="7"/>
  <c r="CW83" i="9" s="1"/>
  <c r="DC83" i="9" s="1"/>
  <c r="N86" i="7"/>
  <c r="CW77" i="9" s="1"/>
  <c r="DC77" i="9" s="1"/>
  <c r="O227" i="7"/>
  <c r="CX202" i="9" s="1"/>
  <c r="DD202" i="9" s="1"/>
  <c r="N197" i="7"/>
  <c r="CW172" i="9" s="1"/>
  <c r="DC172" i="9" s="1"/>
  <c r="N165" i="7"/>
  <c r="CW140" i="9" s="1"/>
  <c r="DC140" i="9" s="1"/>
  <c r="N107" i="7"/>
  <c r="CW82" i="9" s="1"/>
  <c r="DC82" i="9" s="1"/>
  <c r="O73" i="7"/>
  <c r="CX48" i="9" s="1"/>
  <c r="DD48" i="9" s="1"/>
  <c r="N235" i="7"/>
  <c r="CW210" i="9" s="1"/>
  <c r="DC210" i="9" s="1"/>
  <c r="O84" i="7"/>
  <c r="CX75" i="9" s="1"/>
  <c r="DD75" i="9" s="1"/>
  <c r="O98" i="7"/>
  <c r="CX89" i="9" s="1"/>
  <c r="DD89" i="9" s="1"/>
  <c r="N91" i="7"/>
  <c r="CW66" i="9" s="1"/>
  <c r="DC66" i="9" s="1"/>
  <c r="N73" i="7"/>
  <c r="CW48" i="9" s="1"/>
  <c r="DC48" i="9" s="1"/>
  <c r="N59" i="7"/>
  <c r="CW34" i="9" s="1"/>
  <c r="DC34" i="9" s="1"/>
  <c r="N217" i="7"/>
  <c r="CW192" i="9" s="1"/>
  <c r="DC192" i="9" s="1"/>
  <c r="O199" i="7"/>
  <c r="CX174" i="9" s="1"/>
  <c r="DD174" i="9" s="1"/>
  <c r="O95" i="7"/>
  <c r="CX70" i="9" s="1"/>
  <c r="DD70" i="9" s="1"/>
  <c r="N200" i="7"/>
  <c r="CW191" i="9" s="1"/>
  <c r="DC191" i="9" s="1"/>
  <c r="N190" i="7"/>
  <c r="CW181" i="9" s="1"/>
  <c r="DC181" i="9" s="1"/>
  <c r="O146" i="7"/>
  <c r="CX137" i="9" s="1"/>
  <c r="DD137" i="9" s="1"/>
  <c r="N138" i="7"/>
  <c r="CW129" i="9" s="1"/>
  <c r="DC129" i="9" s="1"/>
  <c r="O160" i="7"/>
  <c r="CX151" i="9" s="1"/>
  <c r="DD151" i="9" s="1"/>
  <c r="N84" i="7"/>
  <c r="CW75" i="9" s="1"/>
  <c r="DC75" i="9" s="1"/>
  <c r="N72" i="7"/>
  <c r="CW63" i="9" s="1"/>
  <c r="DC63" i="9" s="1"/>
  <c r="O113" i="7"/>
  <c r="CX88" i="9" s="1"/>
  <c r="DD88" i="9" s="1"/>
  <c r="N199" i="7"/>
  <c r="CW174" i="9" s="1"/>
  <c r="DC174" i="9" s="1"/>
  <c r="N127" i="7"/>
  <c r="CW102" i="9" s="1"/>
  <c r="DC102" i="9" s="1"/>
  <c r="N88" i="7"/>
  <c r="CW79" i="9" s="1"/>
  <c r="DC79" i="9" s="1"/>
  <c r="O138" i="7"/>
  <c r="CX129" i="9" s="1"/>
  <c r="DD129" i="9" s="1"/>
  <c r="O236" i="7"/>
  <c r="CX227" i="9" s="1"/>
  <c r="DD227" i="9" s="1"/>
  <c r="O62" i="7"/>
  <c r="CX53" i="9" s="1"/>
  <c r="DD53" i="9" s="1"/>
  <c r="N221" i="7"/>
  <c r="CW196" i="9" s="1"/>
  <c r="DC196" i="9" s="1"/>
  <c r="O152" i="7"/>
  <c r="CX143" i="9" s="1"/>
  <c r="DD143" i="9" s="1"/>
  <c r="N110" i="7"/>
  <c r="CW101" i="9" s="1"/>
  <c r="DC101" i="9" s="1"/>
  <c r="N99" i="7"/>
  <c r="CW74" i="9" s="1"/>
  <c r="DC74" i="9" s="1"/>
  <c r="N40" i="7"/>
  <c r="CW31" i="9" s="1"/>
  <c r="DC31" i="9" s="1"/>
  <c r="N236" i="7"/>
  <c r="CW227" i="9" s="1"/>
  <c r="DC227" i="9" s="1"/>
  <c r="N201" i="7"/>
  <c r="CW176" i="9" s="1"/>
  <c r="DC176" i="9" s="1"/>
  <c r="N171" i="7"/>
  <c r="CW146" i="9" s="1"/>
  <c r="DC146" i="9" s="1"/>
  <c r="N95" i="7"/>
  <c r="CW70" i="9" s="1"/>
  <c r="DC70" i="9" s="1"/>
  <c r="N55" i="7"/>
  <c r="CW30" i="9" s="1"/>
  <c r="DC30" i="9" s="1"/>
  <c r="O194" i="7"/>
  <c r="CX185" i="9" s="1"/>
  <c r="DD185" i="9" s="1"/>
  <c r="O70" i="7"/>
  <c r="CX61" i="9" s="1"/>
  <c r="DD61" i="9" s="1"/>
  <c r="N203" i="7"/>
  <c r="CW178" i="9" s="1"/>
  <c r="DC178" i="9" s="1"/>
  <c r="N74" i="7"/>
  <c r="CW65" i="9" s="1"/>
  <c r="DC65" i="9" s="1"/>
  <c r="N48" i="7"/>
  <c r="CW39" i="9" s="1"/>
  <c r="DC39" i="9" s="1"/>
  <c r="N94" i="7"/>
  <c r="CW85" i="9" s="1"/>
  <c r="DC85" i="9" s="1"/>
  <c r="N85" i="7"/>
  <c r="CW60" i="9" s="1"/>
  <c r="DC60" i="9" s="1"/>
  <c r="N160" i="7"/>
  <c r="CW151" i="9" s="1"/>
  <c r="DC151" i="9" s="1"/>
  <c r="N195" i="7"/>
  <c r="CW170" i="9" s="1"/>
  <c r="DC170" i="9" s="1"/>
  <c r="N62" i="7"/>
  <c r="CW53" i="9" s="1"/>
  <c r="DC53" i="9" s="1"/>
  <c r="N215" i="7"/>
  <c r="CW190" i="9" s="1"/>
  <c r="DC190" i="9" s="1"/>
  <c r="N234" i="7"/>
  <c r="CW225" i="9" s="1"/>
  <c r="DC225" i="9" s="1"/>
  <c r="N132" i="7"/>
  <c r="CW123" i="9" s="1"/>
  <c r="DC123" i="9" s="1"/>
  <c r="N70" i="7"/>
  <c r="CW61" i="9" s="1"/>
  <c r="DC61" i="9" s="1"/>
  <c r="N223" i="7"/>
  <c r="CW198" i="9" s="1"/>
  <c r="DC198" i="9" s="1"/>
  <c r="O150" i="7"/>
  <c r="CX141" i="9" s="1"/>
  <c r="DD141" i="9" s="1"/>
  <c r="O57" i="7"/>
  <c r="CX32" i="9" s="1"/>
  <c r="DD32" i="9" s="1"/>
  <c r="N143" i="7"/>
  <c r="CW118" i="9" s="1"/>
  <c r="DC118" i="9" s="1"/>
  <c r="N80" i="7"/>
  <c r="CW71" i="9" s="1"/>
  <c r="DC71" i="9" s="1"/>
  <c r="N58" i="7"/>
  <c r="CW49" i="9" s="1"/>
  <c r="DC49" i="9" s="1"/>
  <c r="O228" i="7"/>
  <c r="CX219" i="9" s="1"/>
  <c r="DD219" i="9" s="1"/>
  <c r="O60" i="7"/>
  <c r="CX51" i="9" s="1"/>
  <c r="DD51" i="9" s="1"/>
  <c r="N230" i="7"/>
  <c r="CW221" i="9" s="1"/>
  <c r="DC221" i="9" s="1"/>
  <c r="O219" i="7"/>
  <c r="CX194" i="9" s="1"/>
  <c r="DD194" i="9" s="1"/>
  <c r="N150" i="7"/>
  <c r="CW141" i="9" s="1"/>
  <c r="DC141" i="9" s="1"/>
  <c r="N43" i="7"/>
  <c r="CW18" i="9" s="1"/>
  <c r="DC18" i="9" s="1"/>
  <c r="N219" i="7"/>
  <c r="CW194" i="9" s="1"/>
  <c r="DC194" i="9" s="1"/>
  <c r="N211" i="7"/>
  <c r="CW186" i="9" s="1"/>
  <c r="DC186" i="9" s="1"/>
  <c r="N186" i="7"/>
  <c r="CW177" i="9" s="1"/>
  <c r="DC177" i="9" s="1"/>
  <c r="N167" i="7"/>
  <c r="CW142" i="9" s="1"/>
  <c r="DC142" i="9" s="1"/>
  <c r="N125" i="7"/>
  <c r="CW100" i="9" s="1"/>
  <c r="DC100" i="9" s="1"/>
  <c r="N102" i="7"/>
  <c r="CW93" i="9" s="1"/>
  <c r="DC93" i="9" s="1"/>
  <c r="N35" i="7"/>
  <c r="N183" i="7"/>
  <c r="CW158" i="9" s="1"/>
  <c r="DC158" i="9" s="1"/>
  <c r="N174" i="7"/>
  <c r="CW165" i="9" s="1"/>
  <c r="DC165" i="9" s="1"/>
  <c r="O130" i="7"/>
  <c r="CX121" i="9" s="1"/>
  <c r="DD121" i="9" s="1"/>
  <c r="N60" i="7"/>
  <c r="CW51" i="9" s="1"/>
  <c r="DC51" i="9" s="1"/>
  <c r="O212" i="7"/>
  <c r="CX203" i="9" s="1"/>
  <c r="DD203" i="9" s="1"/>
  <c r="N63" i="7"/>
  <c r="CW38" i="9" s="1"/>
  <c r="DC38" i="9" s="1"/>
  <c r="N228" i="7"/>
  <c r="CW219" i="9" s="1"/>
  <c r="DC219" i="9" s="1"/>
  <c r="N225" i="7"/>
  <c r="CW200" i="9" s="1"/>
  <c r="DC200" i="9" s="1"/>
  <c r="N196" i="7"/>
  <c r="CW187" i="9" s="1"/>
  <c r="DC187" i="9" s="1"/>
  <c r="N161" i="7"/>
  <c r="CW136" i="9" s="1"/>
  <c r="DC136" i="9" s="1"/>
  <c r="O89" i="7"/>
  <c r="CX64" i="9" s="1"/>
  <c r="DD64" i="9" s="1"/>
  <c r="O83" i="7"/>
  <c r="CX58" i="9" s="1"/>
  <c r="DD58" i="9" s="1"/>
  <c r="N57" i="7"/>
  <c r="CW32" i="9" s="1"/>
  <c r="DC32" i="9" s="1"/>
  <c r="O149" i="7"/>
  <c r="CX124" i="9" s="1"/>
  <c r="DD124" i="9" s="1"/>
  <c r="O137" i="7"/>
  <c r="CX112" i="9" s="1"/>
  <c r="DD112" i="9" s="1"/>
  <c r="O54" i="7"/>
  <c r="CX45" i="9" s="1"/>
  <c r="DD45" i="9" s="1"/>
  <c r="O207" i="7"/>
  <c r="CX182" i="9" s="1"/>
  <c r="DD182" i="9" s="1"/>
  <c r="N224" i="7"/>
  <c r="CW215" i="9" s="1"/>
  <c r="DC215" i="9" s="1"/>
  <c r="N214" i="7"/>
  <c r="CW205" i="9" s="1"/>
  <c r="DC205" i="9" s="1"/>
  <c r="O201" i="7"/>
  <c r="CX176" i="9" s="1"/>
  <c r="DD176" i="9" s="1"/>
  <c r="N137" i="7"/>
  <c r="CW112" i="9" s="1"/>
  <c r="DC112" i="9" s="1"/>
  <c r="O35" i="7"/>
  <c r="N207" i="7"/>
  <c r="CW182" i="9" s="1"/>
  <c r="DC182" i="9" s="1"/>
  <c r="O234" i="7"/>
  <c r="CX225" i="9" s="1"/>
  <c r="DD225" i="9" s="1"/>
  <c r="N204" i="7"/>
  <c r="CW195" i="9" s="1"/>
  <c r="DC195" i="9" s="1"/>
  <c r="N124" i="7"/>
  <c r="CW115" i="9" s="1"/>
  <c r="DC115" i="9" s="1"/>
  <c r="N118" i="7"/>
  <c r="CW109" i="9" s="1"/>
  <c r="DC109" i="9" s="1"/>
  <c r="N108" i="7"/>
  <c r="CW99" i="9" s="1"/>
  <c r="DC99" i="9" s="1"/>
  <c r="N100" i="7"/>
  <c r="CW91" i="9" s="1"/>
  <c r="DC91" i="9" s="1"/>
  <c r="O63" i="7"/>
  <c r="CX38" i="9" s="1"/>
  <c r="DD38" i="9" s="1"/>
  <c r="O67" i="7"/>
  <c r="CX42" i="9" s="1"/>
  <c r="DD42" i="9" s="1"/>
  <c r="O86" i="7"/>
  <c r="CX77" i="9" s="1"/>
  <c r="DD77" i="9" s="1"/>
  <c r="N238" i="7"/>
  <c r="CW229" i="9" s="1"/>
  <c r="DC229" i="9" s="1"/>
  <c r="N168" i="7"/>
  <c r="CW159" i="9" s="1"/>
  <c r="DC159" i="9" s="1"/>
  <c r="N162" i="7"/>
  <c r="CW153" i="9" s="1"/>
  <c r="DC153" i="9" s="1"/>
  <c r="N97" i="7"/>
  <c r="CW72" i="9" s="1"/>
  <c r="DC72" i="9" s="1"/>
  <c r="O92" i="7"/>
  <c r="CX83" i="9" s="1"/>
  <c r="DD83" i="9" s="1"/>
  <c r="O81" i="7"/>
  <c r="CX56" i="9" s="1"/>
  <c r="DD56" i="9" s="1"/>
  <c r="O64" i="7"/>
  <c r="CX55" i="9" s="1"/>
  <c r="DD55" i="9" s="1"/>
  <c r="N112" i="7"/>
  <c r="CW103" i="9" s="1"/>
  <c r="DC103" i="9" s="1"/>
  <c r="N51" i="7"/>
  <c r="CW26" i="9" s="1"/>
  <c r="DC26" i="9" s="1"/>
  <c r="N216" i="7"/>
  <c r="CW207" i="9" s="1"/>
  <c r="DC207" i="9" s="1"/>
  <c r="N191" i="7"/>
  <c r="CW166" i="9" s="1"/>
  <c r="DC166" i="9" s="1"/>
  <c r="N185" i="7"/>
  <c r="CW160" i="9" s="1"/>
  <c r="DC160" i="9" s="1"/>
  <c r="O175" i="7"/>
  <c r="CX150" i="9" s="1"/>
  <c r="DD150" i="9" s="1"/>
  <c r="N156" i="7"/>
  <c r="CW147" i="9" s="1"/>
  <c r="DC147" i="9" s="1"/>
  <c r="N141" i="7"/>
  <c r="CW116" i="9" s="1"/>
  <c r="DC116" i="9" s="1"/>
  <c r="N120" i="7"/>
  <c r="CW111" i="9" s="1"/>
  <c r="DC111" i="9" s="1"/>
  <c r="N54" i="7"/>
  <c r="CW45" i="9" s="1"/>
  <c r="DC45" i="9" s="1"/>
  <c r="N27" i="7"/>
  <c r="N24" i="7"/>
  <c r="CW15" i="9" s="1"/>
  <c r="DC15" i="9" s="1"/>
  <c r="O184" i="7"/>
  <c r="CX175" i="9" s="1"/>
  <c r="DD175" i="9" s="1"/>
  <c r="O157" i="7"/>
  <c r="CX132" i="9" s="1"/>
  <c r="DD132" i="9" s="1"/>
  <c r="O238" i="7"/>
  <c r="CX229" i="9" s="1"/>
  <c r="DD229" i="9" s="1"/>
  <c r="O237" i="7"/>
  <c r="CX212" i="9" s="1"/>
  <c r="DD212" i="9" s="1"/>
  <c r="O222" i="7"/>
  <c r="CX213" i="9" s="1"/>
  <c r="DD213" i="9" s="1"/>
  <c r="O213" i="7"/>
  <c r="CX188" i="9" s="1"/>
  <c r="DD188" i="9" s="1"/>
  <c r="N206" i="7"/>
  <c r="CW197" i="9" s="1"/>
  <c r="DC197" i="9" s="1"/>
  <c r="O192" i="7"/>
  <c r="CX183" i="9" s="1"/>
  <c r="DD183" i="9" s="1"/>
  <c r="O186" i="7"/>
  <c r="CX177" i="9" s="1"/>
  <c r="DD177" i="9" s="1"/>
  <c r="O174" i="7"/>
  <c r="CX165" i="9" s="1"/>
  <c r="DD165" i="9" s="1"/>
  <c r="O159" i="7"/>
  <c r="CX134" i="9" s="1"/>
  <c r="DD134" i="9" s="1"/>
  <c r="N147" i="7"/>
  <c r="CW122" i="9" s="1"/>
  <c r="DC122" i="9" s="1"/>
  <c r="N129" i="7"/>
  <c r="CW104" i="9" s="1"/>
  <c r="DC104" i="9" s="1"/>
  <c r="O123" i="7"/>
  <c r="CX98" i="9" s="1"/>
  <c r="DD98" i="9" s="1"/>
  <c r="O114" i="7"/>
  <c r="CX105" i="9" s="1"/>
  <c r="DD105" i="9" s="1"/>
  <c r="N111" i="7"/>
  <c r="CW86" i="9" s="1"/>
  <c r="DC86" i="9" s="1"/>
  <c r="O102" i="7"/>
  <c r="CX93" i="9" s="1"/>
  <c r="DD93" i="9" s="1"/>
  <c r="N66" i="7"/>
  <c r="CW57" i="9" s="1"/>
  <c r="DC57" i="9" s="1"/>
  <c r="N50" i="7"/>
  <c r="CW41" i="9" s="1"/>
  <c r="DC41" i="9" s="1"/>
  <c r="N44" i="7"/>
  <c r="CW35" i="9" s="1"/>
  <c r="DC35" i="9" s="1"/>
  <c r="N237" i="7"/>
  <c r="CW212" i="9" s="1"/>
  <c r="DC212" i="9" s="1"/>
  <c r="O233" i="7"/>
  <c r="CX208" i="9" s="1"/>
  <c r="DD208" i="9" s="1"/>
  <c r="O225" i="7"/>
  <c r="CX200" i="9" s="1"/>
  <c r="DD200" i="9" s="1"/>
  <c r="O216" i="7"/>
  <c r="CX207" i="9" s="1"/>
  <c r="DD207" i="9" s="1"/>
  <c r="O204" i="7"/>
  <c r="CX195" i="9" s="1"/>
  <c r="DD195" i="9" s="1"/>
  <c r="O198" i="7"/>
  <c r="CX189" i="9" s="1"/>
  <c r="DD189" i="9" s="1"/>
  <c r="O195" i="7"/>
  <c r="CX170" i="9" s="1"/>
  <c r="DD170" i="9" s="1"/>
  <c r="O177" i="7"/>
  <c r="CX152" i="9" s="1"/>
  <c r="DD152" i="9" s="1"/>
  <c r="O168" i="7"/>
  <c r="CX159" i="9" s="1"/>
  <c r="DD159" i="9" s="1"/>
  <c r="O162" i="7"/>
  <c r="CX153" i="9" s="1"/>
  <c r="DD153" i="9" s="1"/>
  <c r="N159" i="7"/>
  <c r="CW134" i="9" s="1"/>
  <c r="DC134" i="9" s="1"/>
  <c r="O153" i="7"/>
  <c r="CX128" i="9" s="1"/>
  <c r="DD128" i="9" s="1"/>
  <c r="O144" i="7"/>
  <c r="CX135" i="9" s="1"/>
  <c r="DD135" i="9" s="1"/>
  <c r="O132" i="7"/>
  <c r="CX123" i="9" s="1"/>
  <c r="DD123" i="9" s="1"/>
  <c r="N123" i="7"/>
  <c r="CW98" i="9" s="1"/>
  <c r="DC98" i="9" s="1"/>
  <c r="O117" i="7"/>
  <c r="CX92" i="9" s="1"/>
  <c r="DD92" i="9" s="1"/>
  <c r="O105" i="7"/>
  <c r="CX80" i="9" s="1"/>
  <c r="DD80" i="9" s="1"/>
  <c r="O93" i="7"/>
  <c r="CX68" i="9" s="1"/>
  <c r="DD68" i="9" s="1"/>
  <c r="O90" i="7"/>
  <c r="CX81" i="9" s="1"/>
  <c r="DD81" i="9" s="1"/>
  <c r="O87" i="7"/>
  <c r="CX62" i="9" s="1"/>
  <c r="DD62" i="9" s="1"/>
  <c r="O48" i="7"/>
  <c r="CX39" i="9" s="1"/>
  <c r="DD39" i="9" s="1"/>
  <c r="O47" i="7"/>
  <c r="CX22" i="9" s="1"/>
  <c r="DD22" i="9" s="1"/>
  <c r="O42" i="7"/>
  <c r="CX33" i="9" s="1"/>
  <c r="DD33" i="9" s="1"/>
  <c r="O41" i="7"/>
  <c r="CX16" i="9" s="1"/>
  <c r="DD16" i="9" s="1"/>
  <c r="O231" i="7"/>
  <c r="CX206" i="9" s="1"/>
  <c r="DD206" i="9" s="1"/>
  <c r="N198" i="7"/>
  <c r="CW189" i="9" s="1"/>
  <c r="DC189" i="9" s="1"/>
  <c r="O189" i="7"/>
  <c r="CX164" i="9" s="1"/>
  <c r="DD164" i="9" s="1"/>
  <c r="O180" i="7"/>
  <c r="CX171" i="9" s="1"/>
  <c r="DD171" i="9" s="1"/>
  <c r="N176" i="7"/>
  <c r="CW167" i="9" s="1"/>
  <c r="DC167" i="9" s="1"/>
  <c r="N153" i="7"/>
  <c r="CW128" i="9" s="1"/>
  <c r="DC128" i="9" s="1"/>
  <c r="N144" i="7"/>
  <c r="CW135" i="9" s="1"/>
  <c r="DC135" i="9" s="1"/>
  <c r="O135" i="7"/>
  <c r="CX110" i="9" s="1"/>
  <c r="DD110" i="9" s="1"/>
  <c r="N131" i="7"/>
  <c r="CW106" i="9" s="1"/>
  <c r="DC106" i="9" s="1"/>
  <c r="O126" i="7"/>
  <c r="CX117" i="9" s="1"/>
  <c r="DD117" i="9" s="1"/>
  <c r="N117" i="7"/>
  <c r="CW92" i="9" s="1"/>
  <c r="DC92" i="9" s="1"/>
  <c r="O108" i="7"/>
  <c r="CX99" i="9" s="1"/>
  <c r="DD99" i="9" s="1"/>
  <c r="O96" i="7"/>
  <c r="CX87" i="9" s="1"/>
  <c r="DD87" i="9" s="1"/>
  <c r="N93" i="7"/>
  <c r="CW68" i="9" s="1"/>
  <c r="DC68" i="9" s="1"/>
  <c r="O78" i="7"/>
  <c r="CX69" i="9" s="1"/>
  <c r="DD69" i="9" s="1"/>
  <c r="O72" i="7"/>
  <c r="CX63" i="9" s="1"/>
  <c r="DD63" i="9" s="1"/>
  <c r="O69" i="7"/>
  <c r="CX44" i="9" s="1"/>
  <c r="DD44" i="9" s="1"/>
  <c r="N47" i="7"/>
  <c r="CW22" i="9" s="1"/>
  <c r="DC22" i="9" s="1"/>
  <c r="N41" i="7"/>
  <c r="CW16" i="9" s="1"/>
  <c r="DC16" i="9" s="1"/>
  <c r="O31" i="7"/>
  <c r="O28" i="7"/>
  <c r="CX19" i="9" s="1"/>
  <c r="DD19" i="9" s="1"/>
  <c r="O239" i="7"/>
  <c r="CX214" i="9" s="1"/>
  <c r="DD214" i="9" s="1"/>
  <c r="O235" i="7"/>
  <c r="CX210" i="9" s="1"/>
  <c r="DD210" i="9" s="1"/>
  <c r="O230" i="7"/>
  <c r="CX221" i="9" s="1"/>
  <c r="DD221" i="9" s="1"/>
  <c r="O229" i="7"/>
  <c r="CX204" i="9" s="1"/>
  <c r="DD204" i="9" s="1"/>
  <c r="O202" i="7"/>
  <c r="CX193" i="9" s="1"/>
  <c r="DD193" i="9" s="1"/>
  <c r="N189" i="7"/>
  <c r="CW164" i="9" s="1"/>
  <c r="DC164" i="9" s="1"/>
  <c r="O183" i="7"/>
  <c r="CX158" i="9" s="1"/>
  <c r="DD158" i="9" s="1"/>
  <c r="O171" i="7"/>
  <c r="CX146" i="9" s="1"/>
  <c r="DD146" i="9" s="1"/>
  <c r="O165" i="7"/>
  <c r="CX140" i="9" s="1"/>
  <c r="DD140" i="9" s="1"/>
  <c r="O156" i="7"/>
  <c r="CX147" i="9" s="1"/>
  <c r="DD147" i="9" s="1"/>
  <c r="O147" i="7"/>
  <c r="CX122" i="9" s="1"/>
  <c r="DD122" i="9" s="1"/>
  <c r="O141" i="7"/>
  <c r="CX116" i="9" s="1"/>
  <c r="DD116" i="9" s="1"/>
  <c r="O129" i="7"/>
  <c r="CX104" i="9" s="1"/>
  <c r="DD104" i="9" s="1"/>
  <c r="O120" i="7"/>
  <c r="CX111" i="9" s="1"/>
  <c r="DD111" i="9" s="1"/>
  <c r="O111" i="7"/>
  <c r="CX86" i="9" s="1"/>
  <c r="DD86" i="9" s="1"/>
  <c r="O107" i="7"/>
  <c r="CX82" i="9" s="1"/>
  <c r="DD82" i="9" s="1"/>
  <c r="O99" i="7"/>
  <c r="CX74" i="9" s="1"/>
  <c r="DD74" i="9" s="1"/>
  <c r="N96" i="7"/>
  <c r="CW87" i="9" s="1"/>
  <c r="DC87" i="9" s="1"/>
  <c r="N68" i="7"/>
  <c r="CW59" i="9" s="1"/>
  <c r="DC59" i="9" s="1"/>
  <c r="O66" i="7"/>
  <c r="CX57" i="9" s="1"/>
  <c r="DD57" i="9" s="1"/>
  <c r="O51" i="7"/>
  <c r="CX26" i="9" s="1"/>
  <c r="DD26" i="9" s="1"/>
  <c r="O50" i="7"/>
  <c r="CX41" i="9" s="1"/>
  <c r="DD41" i="9" s="1"/>
  <c r="O45" i="7"/>
  <c r="CX20" i="9" s="1"/>
  <c r="DD20" i="9" s="1"/>
  <c r="O44" i="7"/>
  <c r="CX35" i="9" s="1"/>
  <c r="DD35" i="9" s="1"/>
  <c r="O39" i="7"/>
  <c r="CX14" i="9" s="1"/>
  <c r="DD14" i="9" s="1"/>
  <c r="O36" i="7"/>
  <c r="CX27" i="9" s="1"/>
  <c r="DD27" i="9" s="1"/>
  <c r="O27" i="7"/>
  <c r="O24" i="7"/>
  <c r="CX15" i="9" s="1"/>
  <c r="DD15" i="9" s="1"/>
  <c r="N233" i="7"/>
  <c r="CW208" i="9" s="1"/>
  <c r="DC208" i="9" s="1"/>
  <c r="O196" i="7"/>
  <c r="CX187" i="9" s="1"/>
  <c r="DD187" i="9" s="1"/>
  <c r="N188" i="7"/>
  <c r="CW179" i="9" s="1"/>
  <c r="DC179" i="9" s="1"/>
  <c r="N163" i="7"/>
  <c r="CW138" i="9" s="1"/>
  <c r="DC138" i="9" s="1"/>
  <c r="O82" i="7"/>
  <c r="CX73" i="9" s="1"/>
  <c r="DD73" i="9" s="1"/>
  <c r="N67" i="7"/>
  <c r="CW42" i="9" s="1"/>
  <c r="DC42" i="9" s="1"/>
  <c r="N115" i="7"/>
  <c r="CW90" i="9" s="1"/>
  <c r="DC90" i="9" s="1"/>
  <c r="N64" i="7"/>
  <c r="CW55" i="9" s="1"/>
  <c r="DC55" i="9" s="1"/>
  <c r="O29" i="7"/>
  <c r="N149" i="7"/>
  <c r="CW124" i="9" s="1"/>
  <c r="DC124" i="9" s="1"/>
  <c r="N184" i="7"/>
  <c r="CW175" i="9" s="1"/>
  <c r="DC175" i="9" s="1"/>
  <c r="N61" i="7"/>
  <c r="CW36" i="9" s="1"/>
  <c r="DC36" i="9" s="1"/>
  <c r="N169" i="7"/>
  <c r="CW144" i="9" s="1"/>
  <c r="DC144" i="9" s="1"/>
  <c r="N154" i="7"/>
  <c r="CW145" i="9" s="1"/>
  <c r="DC145" i="9" s="1"/>
  <c r="O232" i="7"/>
  <c r="CX223" i="9" s="1"/>
  <c r="DD223" i="9" s="1"/>
  <c r="O218" i="7"/>
  <c r="CX209" i="9" s="1"/>
  <c r="DD209" i="9" s="1"/>
  <c r="N229" i="7"/>
  <c r="CW204" i="9" s="1"/>
  <c r="DC204" i="9" s="1"/>
  <c r="N157" i="7"/>
  <c r="CW132" i="9" s="1"/>
  <c r="DC132" i="9" s="1"/>
  <c r="N220" i="7"/>
  <c r="CW211" i="9" s="1"/>
  <c r="DC211" i="9" s="1"/>
  <c r="O217" i="7"/>
  <c r="CX192" i="9" s="1"/>
  <c r="DD192" i="9" s="1"/>
  <c r="O214" i="7"/>
  <c r="CX205" i="9" s="1"/>
  <c r="DD205" i="9" s="1"/>
  <c r="O161" i="7"/>
  <c r="CX136" i="9" s="1"/>
  <c r="DD136" i="9" s="1"/>
  <c r="N148" i="7"/>
  <c r="CW139" i="9" s="1"/>
  <c r="DC139" i="9" s="1"/>
  <c r="O223" i="7"/>
  <c r="CX198" i="9" s="1"/>
  <c r="DD198" i="9" s="1"/>
  <c r="O205" i="7"/>
  <c r="CX180" i="9" s="1"/>
  <c r="DD180" i="9" s="1"/>
  <c r="N193" i="7"/>
  <c r="CW168" i="9" s="1"/>
  <c r="DC168" i="9" s="1"/>
  <c r="N179" i="7"/>
  <c r="CW154" i="9" s="1"/>
  <c r="DC154" i="9" s="1"/>
  <c r="O158" i="7"/>
  <c r="CX149" i="9" s="1"/>
  <c r="DD149" i="9" s="1"/>
  <c r="O121" i="7"/>
  <c r="CX96" i="9" s="1"/>
  <c r="DD96" i="9" s="1"/>
  <c r="N232" i="7"/>
  <c r="CW223" i="9" s="1"/>
  <c r="DC223" i="9" s="1"/>
  <c r="O226" i="7"/>
  <c r="CX217" i="9" s="1"/>
  <c r="DD217" i="9" s="1"/>
  <c r="N218" i="7"/>
  <c r="CW209" i="9" s="1"/>
  <c r="DC209" i="9" s="1"/>
  <c r="N212" i="7"/>
  <c r="CW203" i="9" s="1"/>
  <c r="DC203" i="9" s="1"/>
  <c r="O208" i="7"/>
  <c r="CX199" i="9" s="1"/>
  <c r="DD199" i="9" s="1"/>
  <c r="N182" i="7"/>
  <c r="CW173" i="9" s="1"/>
  <c r="DC173" i="9" s="1"/>
  <c r="O172" i="7"/>
  <c r="CX163" i="9" s="1"/>
  <c r="DD163" i="9" s="1"/>
  <c r="O169" i="7"/>
  <c r="CX144" i="9" s="1"/>
  <c r="DD144" i="9" s="1"/>
  <c r="N166" i="7"/>
  <c r="CW157" i="9" s="1"/>
  <c r="DC157" i="9" s="1"/>
  <c r="N142" i="7"/>
  <c r="CW133" i="9" s="1"/>
  <c r="DC133" i="9" s="1"/>
  <c r="N136" i="7"/>
  <c r="CW127" i="9" s="1"/>
  <c r="DC127" i="9" s="1"/>
  <c r="O131" i="7"/>
  <c r="CX106" i="9" s="1"/>
  <c r="DD106" i="9" s="1"/>
  <c r="O128" i="7"/>
  <c r="CX119" i="9" s="1"/>
  <c r="DD119" i="9" s="1"/>
  <c r="O124" i="7"/>
  <c r="CX115" i="9" s="1"/>
  <c r="DD115" i="9" s="1"/>
  <c r="O104" i="7"/>
  <c r="CX95" i="9" s="1"/>
  <c r="DD95" i="9" s="1"/>
  <c r="O100" i="7"/>
  <c r="CX91" i="9" s="1"/>
  <c r="DD91" i="9" s="1"/>
  <c r="O97" i="7"/>
  <c r="CX72" i="9" s="1"/>
  <c r="DD72" i="9" s="1"/>
  <c r="O94" i="7"/>
  <c r="CX85" i="9" s="1"/>
  <c r="DD85" i="9" s="1"/>
  <c r="O91" i="7"/>
  <c r="CX66" i="9" s="1"/>
  <c r="DD66" i="9" s="1"/>
  <c r="O88" i="7"/>
  <c r="CX79" i="9" s="1"/>
  <c r="DD79" i="9" s="1"/>
  <c r="O85" i="7"/>
  <c r="CX60" i="9" s="1"/>
  <c r="DD60" i="9" s="1"/>
  <c r="O77" i="7"/>
  <c r="CX52" i="9" s="1"/>
  <c r="DD52" i="9" s="1"/>
  <c r="O74" i="7"/>
  <c r="CX65" i="9" s="1"/>
  <c r="DD65" i="9" s="1"/>
  <c r="O71" i="7"/>
  <c r="CX46" i="9" s="1"/>
  <c r="DD46" i="9" s="1"/>
  <c r="O68" i="7"/>
  <c r="CX59" i="9" s="1"/>
  <c r="DD59" i="9" s="1"/>
  <c r="O61" i="7"/>
  <c r="CX36" i="9" s="1"/>
  <c r="DD36" i="9" s="1"/>
  <c r="O58" i="7"/>
  <c r="CX49" i="9" s="1"/>
  <c r="DD49" i="9" s="1"/>
  <c r="O55" i="7"/>
  <c r="CX30" i="9" s="1"/>
  <c r="DD30" i="9" s="1"/>
  <c r="O32" i="7"/>
  <c r="CX23" i="9" s="1"/>
  <c r="DD23" i="9" s="1"/>
  <c r="O26" i="7"/>
  <c r="CX17" i="9" s="1"/>
  <c r="DD17" i="9" s="1"/>
  <c r="O211" i="7"/>
  <c r="CX186" i="9" s="1"/>
  <c r="DD186" i="9" s="1"/>
  <c r="N209" i="7"/>
  <c r="CW184" i="9" s="1"/>
  <c r="DC184" i="9" s="1"/>
  <c r="O188" i="7"/>
  <c r="CX179" i="9" s="1"/>
  <c r="DD179" i="9" s="1"/>
  <c r="N145" i="7"/>
  <c r="CW120" i="9" s="1"/>
  <c r="DC120" i="9" s="1"/>
  <c r="O191" i="7"/>
  <c r="CX166" i="9" s="1"/>
  <c r="DD166" i="9" s="1"/>
  <c r="O187" i="7"/>
  <c r="CX162" i="9" s="1"/>
  <c r="DD162" i="9" s="1"/>
  <c r="O164" i="7"/>
  <c r="CX155" i="9" s="1"/>
  <c r="DD155" i="9" s="1"/>
  <c r="O140" i="7"/>
  <c r="CX131" i="9" s="1"/>
  <c r="DD131" i="9" s="1"/>
  <c r="O134" i="7"/>
  <c r="CX125" i="9" s="1"/>
  <c r="DD125" i="9" s="1"/>
  <c r="O127" i="7"/>
  <c r="CX102" i="9" s="1"/>
  <c r="DD102" i="9" s="1"/>
  <c r="O110" i="7"/>
  <c r="CX101" i="9" s="1"/>
  <c r="DD101" i="9" s="1"/>
  <c r="O103" i="7"/>
  <c r="CX78" i="9" s="1"/>
  <c r="DD78" i="9" s="1"/>
  <c r="O80" i="7"/>
  <c r="CX71" i="9" s="1"/>
  <c r="DD71" i="9" s="1"/>
  <c r="O76" i="7"/>
  <c r="CX67" i="9" s="1"/>
  <c r="DD67" i="9" s="1"/>
  <c r="O65" i="7"/>
  <c r="CX40" i="9" s="1"/>
  <c r="DD40" i="9" s="1"/>
  <c r="O49" i="7"/>
  <c r="CX24" i="9" s="1"/>
  <c r="DD24" i="9" s="1"/>
  <c r="O46" i="7"/>
  <c r="CX37" i="9" s="1"/>
  <c r="DD37" i="9" s="1"/>
  <c r="O43" i="7"/>
  <c r="CX18" i="9" s="1"/>
  <c r="DD18" i="9" s="1"/>
  <c r="O40" i="7"/>
  <c r="CX31" i="9" s="1"/>
  <c r="DD31" i="9" s="1"/>
  <c r="O224" i="7"/>
  <c r="CX215" i="9" s="1"/>
  <c r="DD215" i="9" s="1"/>
  <c r="O221" i="7"/>
  <c r="CX196" i="9" s="1"/>
  <c r="DD196" i="9" s="1"/>
  <c r="O215" i="7"/>
  <c r="CX190" i="9" s="1"/>
  <c r="DD190" i="9" s="1"/>
  <c r="O203" i="7"/>
  <c r="CX178" i="9" s="1"/>
  <c r="DD178" i="9" s="1"/>
  <c r="O190" i="7"/>
  <c r="CX181" i="9" s="1"/>
  <c r="DD181" i="9" s="1"/>
  <c r="O170" i="7"/>
  <c r="CX161" i="9" s="1"/>
  <c r="DD161" i="9" s="1"/>
  <c r="O167" i="7"/>
  <c r="CX142" i="9" s="1"/>
  <c r="DD142" i="9" s="1"/>
  <c r="O163" i="7"/>
  <c r="CX138" i="9" s="1"/>
  <c r="DD138" i="9" s="1"/>
  <c r="O154" i="7"/>
  <c r="CX145" i="9" s="1"/>
  <c r="DD145" i="9" s="1"/>
  <c r="O151" i="7"/>
  <c r="CX126" i="9" s="1"/>
  <c r="DD126" i="9" s="1"/>
  <c r="O143" i="7"/>
  <c r="CX118" i="9" s="1"/>
  <c r="DD118" i="9" s="1"/>
  <c r="O139" i="7"/>
  <c r="CX114" i="9" s="1"/>
  <c r="DD114" i="9" s="1"/>
  <c r="O133" i="7"/>
  <c r="CX108" i="9" s="1"/>
  <c r="DD108" i="9" s="1"/>
  <c r="O122" i="7"/>
  <c r="CX113" i="9" s="1"/>
  <c r="DD113" i="9" s="1"/>
  <c r="O119" i="7"/>
  <c r="CX94" i="9" s="1"/>
  <c r="DD94" i="9" s="1"/>
  <c r="O109" i="7"/>
  <c r="CX84" i="9" s="1"/>
  <c r="DD84" i="9" s="1"/>
  <c r="O106" i="7"/>
  <c r="CX97" i="9" s="1"/>
  <c r="DD97" i="9" s="1"/>
  <c r="O79" i="7"/>
  <c r="CX54" i="9" s="1"/>
  <c r="DD54" i="9" s="1"/>
  <c r="O220" i="7"/>
  <c r="CX211" i="9" s="1"/>
  <c r="DD211" i="9" s="1"/>
  <c r="O209" i="7"/>
  <c r="CX184" i="9" s="1"/>
  <c r="DD184" i="9" s="1"/>
  <c r="O206" i="7"/>
  <c r="CX197" i="9" s="1"/>
  <c r="DD197" i="9" s="1"/>
  <c r="O193" i="7"/>
  <c r="CX168" i="9" s="1"/>
  <c r="DD168" i="9" s="1"/>
  <c r="O185" i="7"/>
  <c r="CX160" i="9" s="1"/>
  <c r="DD160" i="9" s="1"/>
  <c r="O182" i="7"/>
  <c r="CX173" i="9" s="1"/>
  <c r="DD173" i="9" s="1"/>
  <c r="O179" i="7"/>
  <c r="CX154" i="9" s="1"/>
  <c r="DD154" i="9" s="1"/>
  <c r="O176" i="7"/>
  <c r="CX167" i="9" s="1"/>
  <c r="DD167" i="9" s="1"/>
  <c r="O173" i="7"/>
  <c r="CX148" i="9" s="1"/>
  <c r="DD148" i="9" s="1"/>
  <c r="O166" i="7"/>
  <c r="CX157" i="9" s="1"/>
  <c r="DD157" i="9" s="1"/>
  <c r="O148" i="7"/>
  <c r="CX139" i="9" s="1"/>
  <c r="DD139" i="9" s="1"/>
  <c r="O145" i="7"/>
  <c r="CX120" i="9" s="1"/>
  <c r="DD120" i="9" s="1"/>
  <c r="O142" i="7"/>
  <c r="CX133" i="9" s="1"/>
  <c r="DD133" i="9" s="1"/>
  <c r="O136" i="7"/>
  <c r="CX127" i="9" s="1"/>
  <c r="DD127" i="9" s="1"/>
  <c r="O125" i="7"/>
  <c r="CX100" i="9" s="1"/>
  <c r="DD100" i="9" s="1"/>
  <c r="O118" i="7"/>
  <c r="CX109" i="9" s="1"/>
  <c r="DD109" i="9" s="1"/>
  <c r="O115" i="7"/>
  <c r="CX90" i="9" s="1"/>
  <c r="DD90" i="9" s="1"/>
  <c r="O112" i="7"/>
  <c r="CX103" i="9" s="1"/>
  <c r="DD103" i="9" s="1"/>
  <c r="O101" i="7"/>
  <c r="CX76" i="9" s="1"/>
  <c r="DD76" i="9" s="1"/>
  <c r="O59" i="7"/>
  <c r="CX34" i="9" s="1"/>
  <c r="DD34" i="9" s="1"/>
  <c r="O56" i="7"/>
  <c r="CX47" i="9" s="1"/>
  <c r="DD47" i="9" s="1"/>
  <c r="O53" i="7"/>
  <c r="CX28" i="9" s="1"/>
  <c r="DD28" i="9" s="1"/>
  <c r="C24" i="7"/>
  <c r="C15" i="5"/>
  <c r="C15" i="4"/>
  <c r="C15" i="3"/>
  <c r="B24" i="7"/>
  <c r="B15" i="5"/>
  <c r="B15" i="4"/>
  <c r="B15" i="3"/>
  <c r="C23" i="7"/>
  <c r="C14" i="5"/>
  <c r="C14" i="4"/>
  <c r="C14" i="3"/>
  <c r="B23" i="7"/>
  <c r="B14" i="5"/>
  <c r="B14" i="4"/>
  <c r="B14" i="3"/>
  <c r="C239" i="7"/>
  <c r="C230" i="5"/>
  <c r="C236" i="7"/>
  <c r="C227" i="5"/>
  <c r="B235" i="7"/>
  <c r="B226" i="5"/>
  <c r="C232" i="7"/>
  <c r="C223" i="5"/>
  <c r="B231" i="7"/>
  <c r="B222" i="5"/>
  <c r="C219" i="5"/>
  <c r="C228" i="7"/>
  <c r="B227" i="7"/>
  <c r="B218" i="5"/>
  <c r="C224" i="7"/>
  <c r="C215" i="5"/>
  <c r="B223" i="7"/>
  <c r="B214" i="5"/>
  <c r="C220" i="7"/>
  <c r="C211" i="5"/>
  <c r="B210" i="5"/>
  <c r="B219" i="7"/>
  <c r="C207" i="5"/>
  <c r="C216" i="7"/>
  <c r="B206" i="5"/>
  <c r="B215" i="7"/>
  <c r="C212" i="7"/>
  <c r="C203" i="5"/>
  <c r="B211" i="7"/>
  <c r="B202" i="5"/>
  <c r="C208" i="7"/>
  <c r="C199" i="5"/>
  <c r="B207" i="7"/>
  <c r="B198" i="5"/>
  <c r="C204" i="7"/>
  <c r="C195" i="5"/>
  <c r="B194" i="5"/>
  <c r="B203" i="7"/>
  <c r="C200" i="7"/>
  <c r="C191" i="5"/>
  <c r="B190" i="5"/>
  <c r="B190" i="4"/>
  <c r="B199" i="7"/>
  <c r="C196" i="7"/>
  <c r="C187" i="5"/>
  <c r="B195" i="7"/>
  <c r="B186" i="4"/>
  <c r="B186" i="5"/>
  <c r="C192" i="7"/>
  <c r="C183" i="5"/>
  <c r="B182" i="4"/>
  <c r="B182" i="5"/>
  <c r="B191" i="7"/>
  <c r="C179" i="5"/>
  <c r="C188" i="7"/>
  <c r="C179" i="4"/>
  <c r="B178" i="5"/>
  <c r="B178" i="4"/>
  <c r="B187" i="7"/>
  <c r="C175" i="5"/>
  <c r="C184" i="7"/>
  <c r="C175" i="4"/>
  <c r="B174" i="5"/>
  <c r="B174" i="4"/>
  <c r="B183" i="7"/>
  <c r="C171" i="5"/>
  <c r="C180" i="7"/>
  <c r="C171" i="4"/>
  <c r="B179" i="7"/>
  <c r="B170" i="4"/>
  <c r="B170" i="5"/>
  <c r="C176" i="7"/>
  <c r="C167" i="4"/>
  <c r="C167" i="5"/>
  <c r="B166" i="4"/>
  <c r="B166" i="5"/>
  <c r="B175" i="7"/>
  <c r="C163" i="5"/>
  <c r="C163" i="4"/>
  <c r="C172" i="7"/>
  <c r="B162" i="5"/>
  <c r="B162" i="4"/>
  <c r="B171" i="7"/>
  <c r="C159" i="5"/>
  <c r="C168" i="7"/>
  <c r="C159" i="4"/>
  <c r="B158" i="5"/>
  <c r="B158" i="4"/>
  <c r="B167" i="7"/>
  <c r="B164" i="7"/>
  <c r="B155" i="4"/>
  <c r="B155" i="5"/>
  <c r="C162" i="7"/>
  <c r="C153" i="4"/>
  <c r="C153" i="5"/>
  <c r="B161" i="7"/>
  <c r="B152" i="5"/>
  <c r="B152" i="4"/>
  <c r="C159" i="7"/>
  <c r="C150" i="4"/>
  <c r="C150" i="5"/>
  <c r="B147" i="5"/>
  <c r="B147" i="4"/>
  <c r="B156" i="7"/>
  <c r="C154" i="7"/>
  <c r="C145" i="5"/>
  <c r="C145" i="4"/>
  <c r="B153" i="7"/>
  <c r="B144" i="5"/>
  <c r="B144" i="4"/>
  <c r="C142" i="5"/>
  <c r="C142" i="4"/>
  <c r="C151" i="7"/>
  <c r="B139" i="4"/>
  <c r="B139" i="5"/>
  <c r="B148" i="7"/>
  <c r="C146" i="7"/>
  <c r="C137" i="5"/>
  <c r="C137" i="4"/>
  <c r="B145" i="7"/>
  <c r="B136" i="4"/>
  <c r="B136" i="5"/>
  <c r="C134" i="5"/>
  <c r="C134" i="4"/>
  <c r="C143" i="7"/>
  <c r="B140" i="7"/>
  <c r="B131" i="5"/>
  <c r="B131" i="4"/>
  <c r="C129" i="5"/>
  <c r="C138" i="7"/>
  <c r="C129" i="4"/>
  <c r="B137" i="7"/>
  <c r="B128" i="5"/>
  <c r="B128" i="4"/>
  <c r="C135" i="7"/>
  <c r="C126" i="5"/>
  <c r="C126" i="4"/>
  <c r="C124" i="5"/>
  <c r="C124" i="4"/>
  <c r="C133" i="7"/>
  <c r="B130" i="7"/>
  <c r="B121" i="4"/>
  <c r="B121" i="5"/>
  <c r="C119" i="5"/>
  <c r="C119" i="4"/>
  <c r="C128" i="7"/>
  <c r="B118" i="4"/>
  <c r="B127" i="7"/>
  <c r="B118" i="5"/>
  <c r="C125" i="7"/>
  <c r="C116" i="4"/>
  <c r="C116" i="5"/>
  <c r="B122" i="7"/>
  <c r="B113" i="5"/>
  <c r="B113" i="4"/>
  <c r="C111" i="5"/>
  <c r="C111" i="4"/>
  <c r="C120" i="7"/>
  <c r="B110" i="4"/>
  <c r="B119" i="7"/>
  <c r="B110" i="5"/>
  <c r="C117" i="7"/>
  <c r="C108" i="5"/>
  <c r="C108" i="4"/>
  <c r="B105" i="5"/>
  <c r="B105" i="4"/>
  <c r="B114" i="7"/>
  <c r="C112" i="7"/>
  <c r="C103" i="5"/>
  <c r="C103" i="4"/>
  <c r="B111" i="7"/>
  <c r="B102" i="5"/>
  <c r="B102" i="4"/>
  <c r="B109" i="7"/>
  <c r="B100" i="4"/>
  <c r="B100" i="5"/>
  <c r="C106" i="7"/>
  <c r="C97" i="5"/>
  <c r="C97" i="4"/>
  <c r="B96" i="5"/>
  <c r="B105" i="7"/>
  <c r="B96" i="4"/>
  <c r="C102" i="7"/>
  <c r="C93" i="5"/>
  <c r="C93" i="4"/>
  <c r="B101" i="7"/>
  <c r="B92" i="5"/>
  <c r="B92" i="4"/>
  <c r="C98" i="7"/>
  <c r="C89" i="5"/>
  <c r="C89" i="4"/>
  <c r="B97" i="7"/>
  <c r="B88" i="5"/>
  <c r="B88" i="4"/>
  <c r="C85" i="5"/>
  <c r="C94" i="7"/>
  <c r="C85" i="4"/>
  <c r="B93" i="7"/>
  <c r="B84" i="5"/>
  <c r="B84" i="4"/>
  <c r="C90" i="7"/>
  <c r="C81" i="5"/>
  <c r="C81" i="4"/>
  <c r="B89" i="7"/>
  <c r="B80" i="5"/>
  <c r="B80" i="4"/>
  <c r="C86" i="7"/>
  <c r="C77" i="5"/>
  <c r="C77" i="4"/>
  <c r="B85" i="7"/>
  <c r="B76" i="5"/>
  <c r="B76" i="4"/>
  <c r="C73" i="5"/>
  <c r="C82" i="7"/>
  <c r="C73" i="4"/>
  <c r="B81" i="7"/>
  <c r="B72" i="5"/>
  <c r="B72" i="4"/>
  <c r="C78" i="7"/>
  <c r="C69" i="5"/>
  <c r="C69" i="4"/>
  <c r="B77" i="7"/>
  <c r="B68" i="5"/>
  <c r="B68" i="4"/>
  <c r="C65" i="5"/>
  <c r="C74" i="7"/>
  <c r="C65" i="4"/>
  <c r="B64" i="4"/>
  <c r="B73" i="7"/>
  <c r="B64" i="5"/>
  <c r="C61" i="5"/>
  <c r="C70" i="7"/>
  <c r="C61" i="4"/>
  <c r="B60" i="4"/>
  <c r="B69" i="7"/>
  <c r="B60" i="5"/>
  <c r="C66" i="7"/>
  <c r="C57" i="5"/>
  <c r="C57" i="4"/>
  <c r="B56" i="4"/>
  <c r="B56" i="5"/>
  <c r="B65" i="7"/>
  <c r="C62" i="7"/>
  <c r="C53" i="5"/>
  <c r="C53" i="4"/>
  <c r="B61" i="7"/>
  <c r="B52" i="4"/>
  <c r="B52" i="5"/>
  <c r="C49" i="5"/>
  <c r="C58" i="7"/>
  <c r="C49" i="4"/>
  <c r="B48" i="4"/>
  <c r="B48" i="5"/>
  <c r="B57" i="7"/>
  <c r="C54" i="7"/>
  <c r="C45" i="5"/>
  <c r="C45" i="4"/>
  <c r="B44" i="4"/>
  <c r="B53" i="7"/>
  <c r="B44" i="5"/>
  <c r="C41" i="5"/>
  <c r="C41" i="4"/>
  <c r="C50" i="7"/>
  <c r="B40" i="5"/>
  <c r="B40" i="4"/>
  <c r="B49" i="7"/>
  <c r="C37" i="4"/>
  <c r="C46" i="7"/>
  <c r="C37" i="5"/>
  <c r="B36" i="4"/>
  <c r="B45" i="7"/>
  <c r="B36" i="5"/>
  <c r="C42" i="7"/>
  <c r="C33" i="4"/>
  <c r="C33" i="5"/>
  <c r="B41" i="7"/>
  <c r="B32" i="4"/>
  <c r="B32" i="5"/>
  <c r="C29" i="5"/>
  <c r="C29" i="4"/>
  <c r="C38" i="7"/>
  <c r="B28" i="4"/>
  <c r="B37" i="7"/>
  <c r="B28" i="5"/>
  <c r="C34" i="7"/>
  <c r="C25" i="4"/>
  <c r="C25" i="5"/>
  <c r="B33" i="7"/>
  <c r="B24" i="5"/>
  <c r="B24" i="4"/>
  <c r="C30" i="7"/>
  <c r="C21" i="4"/>
  <c r="C21" i="5"/>
  <c r="B29" i="7"/>
  <c r="B20" i="4"/>
  <c r="B20" i="5"/>
  <c r="C26" i="7"/>
  <c r="C17" i="4"/>
  <c r="C17" i="5"/>
  <c r="B25" i="7"/>
  <c r="B16" i="5"/>
  <c r="B16" i="4"/>
  <c r="C227" i="3"/>
  <c r="C223" i="3"/>
  <c r="B220" i="3"/>
  <c r="C219" i="3"/>
  <c r="B216" i="3"/>
  <c r="C215" i="3"/>
  <c r="B212" i="3"/>
  <c r="C211" i="3"/>
  <c r="B208" i="3"/>
  <c r="C207" i="3"/>
  <c r="B204" i="3"/>
  <c r="C203" i="3"/>
  <c r="B198" i="3"/>
  <c r="B194" i="3"/>
  <c r="B190" i="3"/>
  <c r="B186" i="3"/>
  <c r="C183" i="3"/>
  <c r="C179" i="3"/>
  <c r="C175" i="3"/>
  <c r="B155" i="3"/>
  <c r="B152" i="3"/>
  <c r="C134" i="3"/>
  <c r="B131" i="3"/>
  <c r="C116" i="3"/>
  <c r="C103" i="3"/>
  <c r="B100" i="3"/>
  <c r="B96" i="3"/>
  <c r="C93" i="3"/>
  <c r="C89" i="3"/>
  <c r="C85" i="3"/>
  <c r="C81" i="3"/>
  <c r="B76" i="3"/>
  <c r="B72" i="3"/>
  <c r="B68" i="3"/>
  <c r="B64" i="3"/>
  <c r="C61" i="3"/>
  <c r="C57" i="3"/>
  <c r="C53" i="3"/>
  <c r="C49" i="3"/>
  <c r="B44" i="3"/>
  <c r="B40" i="3"/>
  <c r="B36" i="3"/>
  <c r="B32" i="3"/>
  <c r="C29" i="3"/>
  <c r="C25" i="3"/>
  <c r="C21" i="3"/>
  <c r="C17" i="3"/>
  <c r="C230" i="4"/>
  <c r="C226" i="4"/>
  <c r="B222" i="4"/>
  <c r="C219" i="4"/>
  <c r="C215" i="4"/>
  <c r="C211" i="4"/>
  <c r="B206" i="4"/>
  <c r="B202" i="4"/>
  <c r="B200" i="4"/>
  <c r="B198" i="4"/>
  <c r="B197" i="4"/>
  <c r="B194" i="4"/>
  <c r="B193" i="4"/>
  <c r="C187" i="4"/>
  <c r="B230" i="5"/>
  <c r="B239" i="7"/>
  <c r="B236" i="7"/>
  <c r="B227" i="5"/>
  <c r="C233" i="7"/>
  <c r="C224" i="5"/>
  <c r="B232" i="7"/>
  <c r="B223" i="5"/>
  <c r="C220" i="5"/>
  <c r="C229" i="7"/>
  <c r="B228" i="7"/>
  <c r="B219" i="5"/>
  <c r="C225" i="7"/>
  <c r="C216" i="5"/>
  <c r="B224" i="7"/>
  <c r="B215" i="5"/>
  <c r="C212" i="5"/>
  <c r="C221" i="7"/>
  <c r="B211" i="5"/>
  <c r="B220" i="7"/>
  <c r="C217" i="7"/>
  <c r="C208" i="5"/>
  <c r="B207" i="5"/>
  <c r="B216" i="7"/>
  <c r="C213" i="7"/>
  <c r="C204" i="5"/>
  <c r="B212" i="7"/>
  <c r="B203" i="5"/>
  <c r="C200" i="5"/>
  <c r="C209" i="7"/>
  <c r="B208" i="7"/>
  <c r="B199" i="5"/>
  <c r="C196" i="5"/>
  <c r="C205" i="7"/>
  <c r="B204" i="7"/>
  <c r="B195" i="5"/>
  <c r="C201" i="7"/>
  <c r="C192" i="5"/>
  <c r="B191" i="5"/>
  <c r="B200" i="7"/>
  <c r="C197" i="7"/>
  <c r="C188" i="5"/>
  <c r="B187" i="4"/>
  <c r="B196" i="7"/>
  <c r="B187" i="5"/>
  <c r="C184" i="5"/>
  <c r="C184" i="4"/>
  <c r="C193" i="7"/>
  <c r="B183" i="4"/>
  <c r="B192" i="7"/>
  <c r="B183" i="5"/>
  <c r="C180" i="5"/>
  <c r="C189" i="7"/>
  <c r="C180" i="4"/>
  <c r="B179" i="5"/>
  <c r="B188" i="7"/>
  <c r="B179" i="4"/>
  <c r="C185" i="7"/>
  <c r="C176" i="4"/>
  <c r="C176" i="5"/>
  <c r="B175" i="5"/>
  <c r="B184" i="7"/>
  <c r="B175" i="4"/>
  <c r="C181" i="7"/>
  <c r="C172" i="5"/>
  <c r="C172" i="4"/>
  <c r="B180" i="7"/>
  <c r="B171" i="4"/>
  <c r="B171" i="5"/>
  <c r="C168" i="5"/>
  <c r="C177" i="7"/>
  <c r="C168" i="4"/>
  <c r="B167" i="4"/>
  <c r="B167" i="5"/>
  <c r="B176" i="7"/>
  <c r="C164" i="5"/>
  <c r="C173" i="7"/>
  <c r="C164" i="4"/>
  <c r="B163" i="5"/>
  <c r="B163" i="4"/>
  <c r="B172" i="7"/>
  <c r="C169" i="7"/>
  <c r="C160" i="5"/>
  <c r="C160" i="4"/>
  <c r="B159" i="5"/>
  <c r="B168" i="7"/>
  <c r="B159" i="4"/>
  <c r="C165" i="7"/>
  <c r="C156" i="5"/>
  <c r="C156" i="4"/>
  <c r="B153" i="4"/>
  <c r="B153" i="5"/>
  <c r="B162" i="7"/>
  <c r="C160" i="7"/>
  <c r="C151" i="4"/>
  <c r="C151" i="5"/>
  <c r="B159" i="7"/>
  <c r="B150" i="4"/>
  <c r="B150" i="5"/>
  <c r="C148" i="5"/>
  <c r="C157" i="7"/>
  <c r="C148" i="4"/>
  <c r="B154" i="7"/>
  <c r="B145" i="5"/>
  <c r="B145" i="4"/>
  <c r="C152" i="7"/>
  <c r="C143" i="4"/>
  <c r="C143" i="5"/>
  <c r="B142" i="5"/>
  <c r="B142" i="4"/>
  <c r="B151" i="7"/>
  <c r="C149" i="7"/>
  <c r="C140" i="5"/>
  <c r="C140" i="4"/>
  <c r="B146" i="7"/>
  <c r="B137" i="5"/>
  <c r="B137" i="4"/>
  <c r="C144" i="7"/>
  <c r="C135" i="4"/>
  <c r="C135" i="5"/>
  <c r="B134" i="5"/>
  <c r="B134" i="4"/>
  <c r="B143" i="7"/>
  <c r="C141" i="7"/>
  <c r="C132" i="4"/>
  <c r="C132" i="5"/>
  <c r="B129" i="5"/>
  <c r="B138" i="7"/>
  <c r="B129" i="4"/>
  <c r="C136" i="7"/>
  <c r="C127" i="4"/>
  <c r="C127" i="5"/>
  <c r="B135" i="7"/>
  <c r="B126" i="5"/>
  <c r="B126" i="4"/>
  <c r="B124" i="4"/>
  <c r="B133" i="7"/>
  <c r="B124" i="5"/>
  <c r="C122" i="5"/>
  <c r="C131" i="7"/>
  <c r="C122" i="4"/>
  <c r="B119" i="5"/>
  <c r="B119" i="4"/>
  <c r="B128" i="7"/>
  <c r="C117" i="5"/>
  <c r="C126" i="7"/>
  <c r="C117" i="4"/>
  <c r="B125" i="7"/>
  <c r="B116" i="4"/>
  <c r="B116" i="5"/>
  <c r="C123" i="7"/>
  <c r="C114" i="4"/>
  <c r="C114" i="5"/>
  <c r="B120" i="7"/>
  <c r="B111" i="5"/>
  <c r="B111" i="4"/>
  <c r="C118" i="7"/>
  <c r="C109" i="5"/>
  <c r="C109" i="4"/>
  <c r="B117" i="7"/>
  <c r="B108" i="5"/>
  <c r="B108" i="4"/>
  <c r="C106" i="5"/>
  <c r="C106" i="4"/>
  <c r="C115" i="7"/>
  <c r="B103" i="4"/>
  <c r="B112" i="7"/>
  <c r="B103" i="5"/>
  <c r="C101" i="5"/>
  <c r="C101" i="4"/>
  <c r="C110" i="7"/>
  <c r="C107" i="7"/>
  <c r="C98" i="5"/>
  <c r="C98" i="4"/>
  <c r="B106" i="7"/>
  <c r="B97" i="5"/>
  <c r="B97" i="4"/>
  <c r="C103" i="7"/>
  <c r="C94" i="5"/>
  <c r="C94" i="4"/>
  <c r="B102" i="7"/>
  <c r="B93" i="5"/>
  <c r="B93" i="4"/>
  <c r="C99" i="7"/>
  <c r="C90" i="4"/>
  <c r="C90" i="5"/>
  <c r="B89" i="5"/>
  <c r="B89" i="4"/>
  <c r="B98" i="7"/>
  <c r="C86" i="5"/>
  <c r="C95" i="7"/>
  <c r="C86" i="4"/>
  <c r="B94" i="7"/>
  <c r="B85" i="4"/>
  <c r="B85" i="5"/>
  <c r="C91" i="7"/>
  <c r="C82" i="5"/>
  <c r="C82" i="4"/>
  <c r="B90" i="7"/>
  <c r="B81" i="5"/>
  <c r="B81" i="4"/>
  <c r="C87" i="7"/>
  <c r="C78" i="5"/>
  <c r="C78" i="4"/>
  <c r="B77" i="4"/>
  <c r="B86" i="7"/>
  <c r="B77" i="5"/>
  <c r="C74" i="5"/>
  <c r="C83" i="7"/>
  <c r="C74" i="4"/>
  <c r="B82" i="7"/>
  <c r="B73" i="4"/>
  <c r="B73" i="5"/>
  <c r="C70" i="4"/>
  <c r="C79" i="7"/>
  <c r="C70" i="5"/>
  <c r="B69" i="5"/>
  <c r="B69" i="4"/>
  <c r="B78" i="7"/>
  <c r="C75" i="7"/>
  <c r="C66" i="4"/>
  <c r="C66" i="5"/>
  <c r="B74" i="7"/>
  <c r="B65" i="4"/>
  <c r="B65" i="5"/>
  <c r="C71" i="7"/>
  <c r="C62" i="4"/>
  <c r="C62" i="5"/>
  <c r="B70" i="7"/>
  <c r="B61" i="4"/>
  <c r="B61" i="5"/>
  <c r="C58" i="4"/>
  <c r="C58" i="5"/>
  <c r="C67" i="7"/>
  <c r="B66" i="7"/>
  <c r="B57" i="5"/>
  <c r="B57" i="4"/>
  <c r="C63" i="7"/>
  <c r="C54" i="5"/>
  <c r="C54" i="4"/>
  <c r="B53" i="5"/>
  <c r="B53" i="4"/>
  <c r="B62" i="7"/>
  <c r="C50" i="5"/>
  <c r="C50" i="4"/>
  <c r="C59" i="7"/>
  <c r="B49" i="5"/>
  <c r="B58" i="7"/>
  <c r="B49" i="4"/>
  <c r="C46" i="5"/>
  <c r="C55" i="7"/>
  <c r="C46" i="4"/>
  <c r="B54" i="7"/>
  <c r="B45" i="5"/>
  <c r="B45" i="4"/>
  <c r="C42" i="4"/>
  <c r="C42" i="5"/>
  <c r="C51" i="7"/>
  <c r="B41" i="5"/>
  <c r="B41" i="4"/>
  <c r="B50" i="7"/>
  <c r="C38" i="4"/>
  <c r="C47" i="7"/>
  <c r="C38" i="5"/>
  <c r="B37" i="4"/>
  <c r="B46" i="7"/>
  <c r="B37" i="5"/>
  <c r="C43" i="7"/>
  <c r="C34" i="4"/>
  <c r="C34" i="5"/>
  <c r="B42" i="7"/>
  <c r="B33" i="4"/>
  <c r="B33" i="5"/>
  <c r="C30" i="5"/>
  <c r="C30" i="4"/>
  <c r="C39" i="7"/>
  <c r="B29" i="4"/>
  <c r="B38" i="7"/>
  <c r="B29" i="5"/>
  <c r="C26" i="4"/>
  <c r="C35" i="7"/>
  <c r="C26" i="5"/>
  <c r="B34" i="7"/>
  <c r="B25" i="4"/>
  <c r="B25" i="5"/>
  <c r="C22" i="5"/>
  <c r="C22" i="4"/>
  <c r="C31" i="7"/>
  <c r="B30" i="7"/>
  <c r="B21" i="4"/>
  <c r="B21" i="5"/>
  <c r="C27" i="7"/>
  <c r="C18" i="5"/>
  <c r="C18" i="4"/>
  <c r="B26" i="7"/>
  <c r="B17" i="4"/>
  <c r="B17" i="5"/>
  <c r="C230" i="3"/>
  <c r="B227" i="3"/>
  <c r="B223" i="3"/>
  <c r="B219" i="3"/>
  <c r="C218" i="3"/>
  <c r="B215" i="3"/>
  <c r="C214" i="3"/>
  <c r="B211" i="3"/>
  <c r="C210" i="3"/>
  <c r="B207" i="3"/>
  <c r="B203" i="3"/>
  <c r="C196" i="3"/>
  <c r="C192" i="3"/>
  <c r="C188" i="3"/>
  <c r="B183" i="3"/>
  <c r="C182" i="3"/>
  <c r="B179" i="3"/>
  <c r="B175" i="3"/>
  <c r="C171" i="3"/>
  <c r="C168" i="3"/>
  <c r="B166" i="3"/>
  <c r="B162" i="3"/>
  <c r="B158" i="3"/>
  <c r="C153" i="3"/>
  <c r="C151" i="3"/>
  <c r="B144" i="3"/>
  <c r="C143" i="3"/>
  <c r="C140" i="3"/>
  <c r="C137" i="3"/>
  <c r="B134" i="3"/>
  <c r="C129" i="3"/>
  <c r="C126" i="3"/>
  <c r="C122" i="3"/>
  <c r="C119" i="3"/>
  <c r="B116" i="3"/>
  <c r="B113" i="3"/>
  <c r="B110" i="3"/>
  <c r="C109" i="3"/>
  <c r="B103" i="3"/>
  <c r="C98" i="3"/>
  <c r="B93" i="3"/>
  <c r="B89" i="3"/>
  <c r="B85" i="3"/>
  <c r="B81" i="3"/>
  <c r="C78" i="3"/>
  <c r="C74" i="3"/>
  <c r="C70" i="3"/>
  <c r="C66" i="3"/>
  <c r="B61" i="3"/>
  <c r="B57" i="3"/>
  <c r="B53" i="3"/>
  <c r="B49" i="3"/>
  <c r="C46" i="3"/>
  <c r="C42" i="3"/>
  <c r="C38" i="3"/>
  <c r="C34" i="3"/>
  <c r="B29" i="3"/>
  <c r="B25" i="3"/>
  <c r="B21" i="3"/>
  <c r="B17" i="3"/>
  <c r="B230" i="4"/>
  <c r="C227" i="4"/>
  <c r="B226" i="4"/>
  <c r="B219" i="4"/>
  <c r="B215" i="4"/>
  <c r="B211" i="4"/>
  <c r="C188" i="4"/>
  <c r="C238" i="7"/>
  <c r="C229" i="5"/>
  <c r="C228" i="5"/>
  <c r="C237" i="7"/>
  <c r="C225" i="5"/>
  <c r="C234" i="7"/>
  <c r="B224" i="5"/>
  <c r="B233" i="7"/>
  <c r="C230" i="7"/>
  <c r="C221" i="5"/>
  <c r="B220" i="5"/>
  <c r="B229" i="7"/>
  <c r="C226" i="7"/>
  <c r="C217" i="5"/>
  <c r="B216" i="5"/>
  <c r="B225" i="7"/>
  <c r="C222" i="7"/>
  <c r="C213" i="5"/>
  <c r="B221" i="7"/>
  <c r="B212" i="5"/>
  <c r="C218" i="7"/>
  <c r="C209" i="5"/>
  <c r="B217" i="7"/>
  <c r="B208" i="5"/>
  <c r="C205" i="5"/>
  <c r="C214" i="7"/>
  <c r="B204" i="5"/>
  <c r="B213" i="7"/>
  <c r="C210" i="7"/>
  <c r="C201" i="5"/>
  <c r="B200" i="5"/>
  <c r="B209" i="7"/>
  <c r="C206" i="7"/>
  <c r="C197" i="5"/>
  <c r="B205" i="7"/>
  <c r="B196" i="5"/>
  <c r="C202" i="7"/>
  <c r="C193" i="5"/>
  <c r="B192" i="5"/>
  <c r="B201" i="7"/>
  <c r="C198" i="7"/>
  <c r="C189" i="5"/>
  <c r="B188" i="4"/>
  <c r="B188" i="5"/>
  <c r="B197" i="7"/>
  <c r="C194" i="7"/>
  <c r="C185" i="5"/>
  <c r="B184" i="5"/>
  <c r="B184" i="4"/>
  <c r="B193" i="7"/>
  <c r="C190" i="7"/>
  <c r="C181" i="5"/>
  <c r="C181" i="4"/>
  <c r="B189" i="7"/>
  <c r="B180" i="4"/>
  <c r="B180" i="5"/>
  <c r="C186" i="7"/>
  <c r="C177" i="5"/>
  <c r="C177" i="4"/>
  <c r="B185" i="7"/>
  <c r="B176" i="4"/>
  <c r="B176" i="5"/>
  <c r="C182" i="7"/>
  <c r="C173" i="5"/>
  <c r="C173" i="4"/>
  <c r="B172" i="5"/>
  <c r="B172" i="4"/>
  <c r="B181" i="7"/>
  <c r="C178" i="7"/>
  <c r="C169" i="4"/>
  <c r="C169" i="5"/>
  <c r="B168" i="5"/>
  <c r="B177" i="7"/>
  <c r="B168" i="4"/>
  <c r="C174" i="7"/>
  <c r="C165" i="5"/>
  <c r="C165" i="4"/>
  <c r="B173" i="7"/>
  <c r="B164" i="4"/>
  <c r="B164" i="5"/>
  <c r="C170" i="7"/>
  <c r="C161" i="5"/>
  <c r="C161" i="4"/>
  <c r="B169" i="7"/>
  <c r="B160" i="5"/>
  <c r="B160" i="4"/>
  <c r="C166" i="7"/>
  <c r="C157" i="5"/>
  <c r="C157" i="4"/>
  <c r="B165" i="7"/>
  <c r="B156" i="5"/>
  <c r="B156" i="4"/>
  <c r="C154" i="5"/>
  <c r="C154" i="4"/>
  <c r="C163" i="7"/>
  <c r="B160" i="7"/>
  <c r="B151" i="4"/>
  <c r="B151" i="5"/>
  <c r="C149" i="5"/>
  <c r="C149" i="4"/>
  <c r="C158" i="7"/>
  <c r="B157" i="7"/>
  <c r="B148" i="4"/>
  <c r="B148" i="5"/>
  <c r="C155" i="7"/>
  <c r="C146" i="5"/>
  <c r="C146" i="4"/>
  <c r="B152" i="7"/>
  <c r="B143" i="4"/>
  <c r="B143" i="5"/>
  <c r="C141" i="5"/>
  <c r="C141" i="4"/>
  <c r="C150" i="7"/>
  <c r="B149" i="7"/>
  <c r="B140" i="5"/>
  <c r="B140" i="4"/>
  <c r="C147" i="7"/>
  <c r="C138" i="5"/>
  <c r="C138" i="4"/>
  <c r="B144" i="7"/>
  <c r="B135" i="4"/>
  <c r="B135" i="5"/>
  <c r="C142" i="7"/>
  <c r="C133" i="5"/>
  <c r="C133" i="4"/>
  <c r="B141" i="7"/>
  <c r="B132" i="4"/>
  <c r="B132" i="5"/>
  <c r="C130" i="5"/>
  <c r="C130" i="4"/>
  <c r="C139" i="7"/>
  <c r="B127" i="4"/>
  <c r="B127" i="5"/>
  <c r="B136" i="7"/>
  <c r="C125" i="5"/>
  <c r="C125" i="4"/>
  <c r="C134" i="7"/>
  <c r="C132" i="7"/>
  <c r="C123" i="5"/>
  <c r="C123" i="4"/>
  <c r="B131" i="7"/>
  <c r="B122" i="4"/>
  <c r="B122" i="5"/>
  <c r="C120" i="4"/>
  <c r="C129" i="7"/>
  <c r="C120" i="5"/>
  <c r="B126" i="7"/>
  <c r="B117" i="4"/>
  <c r="B117" i="5"/>
  <c r="C115" i="4"/>
  <c r="C115" i="5"/>
  <c r="C124" i="7"/>
  <c r="B114" i="4"/>
  <c r="B114" i="5"/>
  <c r="B123" i="7"/>
  <c r="C121" i="7"/>
  <c r="C112" i="5"/>
  <c r="C112" i="4"/>
  <c r="B109" i="5"/>
  <c r="B109" i="4"/>
  <c r="B118" i="7"/>
  <c r="C107" i="5"/>
  <c r="C116" i="7"/>
  <c r="C107" i="4"/>
  <c r="B115" i="7"/>
  <c r="B106" i="5"/>
  <c r="B106" i="4"/>
  <c r="C104" i="4"/>
  <c r="C104" i="5"/>
  <c r="C113" i="7"/>
  <c r="B101" i="4"/>
  <c r="B110" i="7"/>
  <c r="B101" i="5"/>
  <c r="C108" i="7"/>
  <c r="C99" i="4"/>
  <c r="C99" i="5"/>
  <c r="B98" i="4"/>
  <c r="B107" i="7"/>
  <c r="B98" i="5"/>
  <c r="C95" i="5"/>
  <c r="C95" i="4"/>
  <c r="C104" i="7"/>
  <c r="B94" i="5"/>
  <c r="B94" i="4"/>
  <c r="B103" i="7"/>
  <c r="C91" i="5"/>
  <c r="C91" i="4"/>
  <c r="C100" i="7"/>
  <c r="B90" i="4"/>
  <c r="B90" i="5"/>
  <c r="B99" i="7"/>
  <c r="C87" i="4"/>
  <c r="C96" i="7"/>
  <c r="C87" i="5"/>
  <c r="B95" i="7"/>
  <c r="B86" i="4"/>
  <c r="B86" i="5"/>
  <c r="C92" i="7"/>
  <c r="C83" i="4"/>
  <c r="C83" i="5"/>
  <c r="B91" i="7"/>
  <c r="B82" i="5"/>
  <c r="B82" i="4"/>
  <c r="C79" i="5"/>
  <c r="C79" i="4"/>
  <c r="C88" i="7"/>
  <c r="B78" i="4"/>
  <c r="B87" i="7"/>
  <c r="B78" i="5"/>
  <c r="C75" i="5"/>
  <c r="C84" i="7"/>
  <c r="C75" i="4"/>
  <c r="B83" i="7"/>
  <c r="B74" i="4"/>
  <c r="B74" i="5"/>
  <c r="C71" i="5"/>
  <c r="C71" i="4"/>
  <c r="C80" i="7"/>
  <c r="B70" i="4"/>
  <c r="B79" i="7"/>
  <c r="B70" i="5"/>
  <c r="C67" i="5"/>
  <c r="C67" i="4"/>
  <c r="C76" i="7"/>
  <c r="B75" i="7"/>
  <c r="B66" i="4"/>
  <c r="B66" i="5"/>
  <c r="C72" i="7"/>
  <c r="C63" i="5"/>
  <c r="C63" i="4"/>
  <c r="B71" i="7"/>
  <c r="B62" i="4"/>
  <c r="B62" i="5"/>
  <c r="C68" i="7"/>
  <c r="C59" i="5"/>
  <c r="C59" i="4"/>
  <c r="B58" i="4"/>
  <c r="B58" i="5"/>
  <c r="B67" i="7"/>
  <c r="C64" i="7"/>
  <c r="C55" i="5"/>
  <c r="C55" i="4"/>
  <c r="B54" i="5"/>
  <c r="B54" i="4"/>
  <c r="B63" i="7"/>
  <c r="C60" i="7"/>
  <c r="C51" i="5"/>
  <c r="C51" i="4"/>
  <c r="B50" i="5"/>
  <c r="B50" i="4"/>
  <c r="B59" i="7"/>
  <c r="C56" i="7"/>
  <c r="C47" i="5"/>
  <c r="C47" i="4"/>
  <c r="B55" i="7"/>
  <c r="B46" i="4"/>
  <c r="B46" i="5"/>
  <c r="C43" i="5"/>
  <c r="C52" i="7"/>
  <c r="C43" i="4"/>
  <c r="B42" i="5"/>
  <c r="B51" i="7"/>
  <c r="B42" i="4"/>
  <c r="C39" i="5"/>
  <c r="C48" i="7"/>
  <c r="C39" i="4"/>
  <c r="B47" i="7"/>
  <c r="B38" i="5"/>
  <c r="B38" i="4"/>
  <c r="C35" i="5"/>
  <c r="C44" i="7"/>
  <c r="C35" i="4"/>
  <c r="B34" i="5"/>
  <c r="B43" i="7"/>
  <c r="B34" i="4"/>
  <c r="C40" i="7"/>
  <c r="C31" i="5"/>
  <c r="C31" i="4"/>
  <c r="B39" i="7"/>
  <c r="B30" i="5"/>
  <c r="B30" i="4"/>
  <c r="C36" i="7"/>
  <c r="C27" i="5"/>
  <c r="C27" i="4"/>
  <c r="B35" i="7"/>
  <c r="B26" i="5"/>
  <c r="B26" i="4"/>
  <c r="C32" i="7"/>
  <c r="C23" i="5"/>
  <c r="C23" i="4"/>
  <c r="B31" i="7"/>
  <c r="B22" i="5"/>
  <c r="B22" i="4"/>
  <c r="C28" i="7"/>
  <c r="C19" i="5"/>
  <c r="C19" i="4"/>
  <c r="B27" i="7"/>
  <c r="B18" i="5"/>
  <c r="B18" i="4"/>
  <c r="B230" i="3"/>
  <c r="C229" i="3"/>
  <c r="B226" i="3"/>
  <c r="C225" i="3"/>
  <c r="B222" i="3"/>
  <c r="C221" i="3"/>
  <c r="B218" i="3"/>
  <c r="C217" i="3"/>
  <c r="B214" i="3"/>
  <c r="C213" i="3"/>
  <c r="B210" i="3"/>
  <c r="C209" i="3"/>
  <c r="B206" i="3"/>
  <c r="C205" i="3"/>
  <c r="B202" i="3"/>
  <c r="C201" i="3"/>
  <c r="C199" i="3"/>
  <c r="B196" i="3"/>
  <c r="C195" i="3"/>
  <c r="B192" i="3"/>
  <c r="C191" i="3"/>
  <c r="B188" i="3"/>
  <c r="C187" i="3"/>
  <c r="C184" i="3"/>
  <c r="B182" i="3"/>
  <c r="C181" i="3"/>
  <c r="B178" i="3"/>
  <c r="C177" i="3"/>
  <c r="B174" i="3"/>
  <c r="C173" i="3"/>
  <c r="B171" i="3"/>
  <c r="B168" i="3"/>
  <c r="C164" i="3"/>
  <c r="C160" i="3"/>
  <c r="C156" i="3"/>
  <c r="B153" i="3"/>
  <c r="B151" i="3"/>
  <c r="C150" i="3"/>
  <c r="B147" i="3"/>
  <c r="C146" i="3"/>
  <c r="B143" i="3"/>
  <c r="B140" i="3"/>
  <c r="B137" i="3"/>
  <c r="C132" i="3"/>
  <c r="B129" i="3"/>
  <c r="B126" i="3"/>
  <c r="C125" i="3"/>
  <c r="B122" i="3"/>
  <c r="B119" i="3"/>
  <c r="C111" i="3"/>
  <c r="B109" i="3"/>
  <c r="C108" i="3"/>
  <c r="B105" i="3"/>
  <c r="C104" i="3"/>
  <c r="B102" i="3"/>
  <c r="C101" i="3"/>
  <c r="B98" i="3"/>
  <c r="C97" i="3"/>
  <c r="B92" i="3"/>
  <c r="C91" i="3"/>
  <c r="B88" i="3"/>
  <c r="C87" i="3"/>
  <c r="B84" i="3"/>
  <c r="C83" i="3"/>
  <c r="B80" i="3"/>
  <c r="B78" i="3"/>
  <c r="C77" i="3"/>
  <c r="B74" i="3"/>
  <c r="C73" i="3"/>
  <c r="B70" i="3"/>
  <c r="C69" i="3"/>
  <c r="B66" i="3"/>
  <c r="C65" i="3"/>
  <c r="B60" i="3"/>
  <c r="C59" i="3"/>
  <c r="B56" i="3"/>
  <c r="C55" i="3"/>
  <c r="B52" i="3"/>
  <c r="C51" i="3"/>
  <c r="B48" i="3"/>
  <c r="B46" i="3"/>
  <c r="C45" i="3"/>
  <c r="B42" i="3"/>
  <c r="C41" i="3"/>
  <c r="B38" i="3"/>
  <c r="C37" i="3"/>
  <c r="B34" i="3"/>
  <c r="C33" i="3"/>
  <c r="B28" i="3"/>
  <c r="C27" i="3"/>
  <c r="B24" i="3"/>
  <c r="C23" i="3"/>
  <c r="B20" i="3"/>
  <c r="C19" i="3"/>
  <c r="B16" i="3"/>
  <c r="C228" i="4"/>
  <c r="B227" i="4"/>
  <c r="C224" i="4"/>
  <c r="C223" i="4"/>
  <c r="B218" i="4"/>
  <c r="C217" i="4"/>
  <c r="B214" i="4"/>
  <c r="C213" i="4"/>
  <c r="B210" i="4"/>
  <c r="C209" i="4"/>
  <c r="C189" i="4"/>
  <c r="C185" i="4"/>
  <c r="C183" i="4"/>
  <c r="B238" i="7"/>
  <c r="B229" i="5"/>
  <c r="B237" i="7"/>
  <c r="B228" i="5"/>
  <c r="C235" i="7"/>
  <c r="C226" i="5"/>
  <c r="B225" i="5"/>
  <c r="B234" i="7"/>
  <c r="C222" i="5"/>
  <c r="C231" i="7"/>
  <c r="B230" i="7"/>
  <c r="B221" i="5"/>
  <c r="C218" i="5"/>
  <c r="C227" i="7"/>
  <c r="B226" i="7"/>
  <c r="B217" i="5"/>
  <c r="C223" i="7"/>
  <c r="C214" i="5"/>
  <c r="B222" i="7"/>
  <c r="B213" i="5"/>
  <c r="C219" i="7"/>
  <c r="C210" i="5"/>
  <c r="B209" i="5"/>
  <c r="B218" i="7"/>
  <c r="C206" i="5"/>
  <c r="C215" i="7"/>
  <c r="B214" i="7"/>
  <c r="B205" i="5"/>
  <c r="C202" i="5"/>
  <c r="C211" i="7"/>
  <c r="B210" i="7"/>
  <c r="B201" i="5"/>
  <c r="C207" i="7"/>
  <c r="C198" i="5"/>
  <c r="B197" i="5"/>
  <c r="B206" i="7"/>
  <c r="C194" i="5"/>
  <c r="C203" i="7"/>
  <c r="B193" i="5"/>
  <c r="B202" i="7"/>
  <c r="C199" i="7"/>
  <c r="C190" i="5"/>
  <c r="B189" i="4"/>
  <c r="B198" i="7"/>
  <c r="B189" i="5"/>
  <c r="C186" i="5"/>
  <c r="C195" i="7"/>
  <c r="B194" i="7"/>
  <c r="B185" i="4"/>
  <c r="B185" i="5"/>
  <c r="C191" i="7"/>
  <c r="C182" i="5"/>
  <c r="B190" i="7"/>
  <c r="B181" i="5"/>
  <c r="C187" i="7"/>
  <c r="C178" i="5"/>
  <c r="C178" i="4"/>
  <c r="B186" i="7"/>
  <c r="B177" i="5"/>
  <c r="B177" i="4"/>
  <c r="C174" i="5"/>
  <c r="C174" i="4"/>
  <c r="C183" i="7"/>
  <c r="B173" i="4"/>
  <c r="B182" i="7"/>
  <c r="B173" i="5"/>
  <c r="C170" i="5"/>
  <c r="C179" i="7"/>
  <c r="C170" i="4"/>
  <c r="B178" i="7"/>
  <c r="B169" i="4"/>
  <c r="B169" i="5"/>
  <c r="C175" i="7"/>
  <c r="C166" i="4"/>
  <c r="C166" i="5"/>
  <c r="B174" i="7"/>
  <c r="B165" i="5"/>
  <c r="B165" i="4"/>
  <c r="C171" i="7"/>
  <c r="C162" i="5"/>
  <c r="C162" i="4"/>
  <c r="B170" i="7"/>
  <c r="B161" i="5"/>
  <c r="B161" i="4"/>
  <c r="C158" i="5"/>
  <c r="C158" i="4"/>
  <c r="C167" i="7"/>
  <c r="B157" i="4"/>
  <c r="B166" i="7"/>
  <c r="B157" i="5"/>
  <c r="C155" i="5"/>
  <c r="C164" i="7"/>
  <c r="C155" i="4"/>
  <c r="B154" i="4"/>
  <c r="B163" i="7"/>
  <c r="B154" i="5"/>
  <c r="C161" i="7"/>
  <c r="C152" i="5"/>
  <c r="C152" i="4"/>
  <c r="B149" i="5"/>
  <c r="B149" i="4"/>
  <c r="B158" i="7"/>
  <c r="C156" i="7"/>
  <c r="C147" i="5"/>
  <c r="C147" i="4"/>
  <c r="B146" i="5"/>
  <c r="B146" i="4"/>
  <c r="B155" i="7"/>
  <c r="C153" i="7"/>
  <c r="C144" i="5"/>
  <c r="C144" i="4"/>
  <c r="B141" i="5"/>
  <c r="B141" i="4"/>
  <c r="B150" i="7"/>
  <c r="C148" i="7"/>
  <c r="C139" i="4"/>
  <c r="C139" i="5"/>
  <c r="B147" i="7"/>
  <c r="B138" i="5"/>
  <c r="B138" i="4"/>
  <c r="C145" i="7"/>
  <c r="C136" i="4"/>
  <c r="C136" i="5"/>
  <c r="B133" i="5"/>
  <c r="B133" i="4"/>
  <c r="B142" i="7"/>
  <c r="C131" i="4"/>
  <c r="C140" i="7"/>
  <c r="C131" i="5"/>
  <c r="B130" i="5"/>
  <c r="B130" i="4"/>
  <c r="B139" i="7"/>
  <c r="C128" i="4"/>
  <c r="C137" i="7"/>
  <c r="C128" i="5"/>
  <c r="B125" i="5"/>
  <c r="B125" i="4"/>
  <c r="B134" i="7"/>
  <c r="B132" i="7"/>
  <c r="B123" i="5"/>
  <c r="B123" i="4"/>
  <c r="C121" i="5"/>
  <c r="C130" i="7"/>
  <c r="C121" i="4"/>
  <c r="B129" i="7"/>
  <c r="B120" i="5"/>
  <c r="B120" i="4"/>
  <c r="C127" i="7"/>
  <c r="C118" i="5"/>
  <c r="C118" i="4"/>
  <c r="B115" i="5"/>
  <c r="B124" i="7"/>
  <c r="B115" i="4"/>
  <c r="C122" i="7"/>
  <c r="C113" i="5"/>
  <c r="C113" i="4"/>
  <c r="B121" i="7"/>
  <c r="B112" i="5"/>
  <c r="B112" i="4"/>
  <c r="C110" i="4"/>
  <c r="C119" i="7"/>
  <c r="C110" i="5"/>
  <c r="B116" i="7"/>
  <c r="B107" i="4"/>
  <c r="B107" i="5"/>
  <c r="C105" i="5"/>
  <c r="C105" i="4"/>
  <c r="C114" i="7"/>
  <c r="B104" i="5"/>
  <c r="B113" i="7"/>
  <c r="B104" i="4"/>
  <c r="C102" i="5"/>
  <c r="C102" i="4"/>
  <c r="C111" i="7"/>
  <c r="C100" i="5"/>
  <c r="C109" i="7"/>
  <c r="C100" i="4"/>
  <c r="B99" i="5"/>
  <c r="B108" i="7"/>
  <c r="B99" i="4"/>
  <c r="C96" i="4"/>
  <c r="C96" i="5"/>
  <c r="C105" i="7"/>
  <c r="B95" i="4"/>
  <c r="B104" i="7"/>
  <c r="B95" i="5"/>
  <c r="C92" i="4"/>
  <c r="C101" i="7"/>
  <c r="C92" i="5"/>
  <c r="B91" i="5"/>
  <c r="B91" i="4"/>
  <c r="B100" i="7"/>
  <c r="C88" i="4"/>
  <c r="C97" i="7"/>
  <c r="C88" i="5"/>
  <c r="B87" i="4"/>
  <c r="B96" i="7"/>
  <c r="B87" i="5"/>
  <c r="C93" i="7"/>
  <c r="C84" i="5"/>
  <c r="C84" i="4"/>
  <c r="B83" i="4"/>
  <c r="B83" i="5"/>
  <c r="B92" i="7"/>
  <c r="C80" i="4"/>
  <c r="C89" i="7"/>
  <c r="C80" i="5"/>
  <c r="B79" i="5"/>
  <c r="B79" i="4"/>
  <c r="B88" i="7"/>
  <c r="C76" i="5"/>
  <c r="C76" i="4"/>
  <c r="C85" i="7"/>
  <c r="B84" i="7"/>
  <c r="B75" i="4"/>
  <c r="B75" i="5"/>
  <c r="C72" i="5"/>
  <c r="C72" i="4"/>
  <c r="C81" i="7"/>
  <c r="B71" i="4"/>
  <c r="B80" i="7"/>
  <c r="B71" i="5"/>
  <c r="C68" i="4"/>
  <c r="C77" i="7"/>
  <c r="C68" i="5"/>
  <c r="B67" i="4"/>
  <c r="B76" i="7"/>
  <c r="B67" i="5"/>
  <c r="C64" i="5"/>
  <c r="C64" i="4"/>
  <c r="C73" i="7"/>
  <c r="B63" i="5"/>
  <c r="B63" i="4"/>
  <c r="B72" i="7"/>
  <c r="C60" i="5"/>
  <c r="C60" i="4"/>
  <c r="C69" i="7"/>
  <c r="B68" i="7"/>
  <c r="B59" i="5"/>
  <c r="B59" i="4"/>
  <c r="C65" i="7"/>
  <c r="C56" i="4"/>
  <c r="C56" i="5"/>
  <c r="B55" i="5"/>
  <c r="B55" i="4"/>
  <c r="B64" i="7"/>
  <c r="C61" i="7"/>
  <c r="C52" i="4"/>
  <c r="C52" i="5"/>
  <c r="B60" i="7"/>
  <c r="B51" i="5"/>
  <c r="B51" i="4"/>
  <c r="C48" i="4"/>
  <c r="C48" i="5"/>
  <c r="C57" i="7"/>
  <c r="B47" i="5"/>
  <c r="B47" i="4"/>
  <c r="B56" i="7"/>
  <c r="C44" i="4"/>
  <c r="C53" i="7"/>
  <c r="C44" i="5"/>
  <c r="B43" i="5"/>
  <c r="B52" i="7"/>
  <c r="B43" i="4"/>
  <c r="C49" i="7"/>
  <c r="C40" i="5"/>
  <c r="C40" i="4"/>
  <c r="B48" i="7"/>
  <c r="B39" i="4"/>
  <c r="B39" i="5"/>
  <c r="C36" i="4"/>
  <c r="C45" i="7"/>
  <c r="C36" i="5"/>
  <c r="B35" i="5"/>
  <c r="B44" i="7"/>
  <c r="B35" i="4"/>
  <c r="C41" i="7"/>
  <c r="C32" i="4"/>
  <c r="C32" i="5"/>
  <c r="B40" i="7"/>
  <c r="B31" i="5"/>
  <c r="B31" i="4"/>
  <c r="C37" i="7"/>
  <c r="C28" i="5"/>
  <c r="C28" i="4"/>
  <c r="B36" i="7"/>
  <c r="B27" i="5"/>
  <c r="B27" i="4"/>
  <c r="C33" i="7"/>
  <c r="C24" i="5"/>
  <c r="C24" i="4"/>
  <c r="B32" i="7"/>
  <c r="B23" i="5"/>
  <c r="B23" i="4"/>
  <c r="C29" i="7"/>
  <c r="C20" i="4"/>
  <c r="C20" i="5"/>
  <c r="B28" i="7"/>
  <c r="B19" i="5"/>
  <c r="B19" i="4"/>
  <c r="C25" i="7"/>
  <c r="C16" i="5"/>
  <c r="C16" i="4"/>
  <c r="B229" i="3"/>
  <c r="C228" i="3"/>
  <c r="B225" i="3"/>
  <c r="C224" i="3"/>
  <c r="B221" i="3"/>
  <c r="C220" i="3"/>
  <c r="B217" i="3"/>
  <c r="C216" i="3"/>
  <c r="B213" i="3"/>
  <c r="C212" i="3"/>
  <c r="B209" i="3"/>
  <c r="C208" i="3"/>
  <c r="B205" i="3"/>
  <c r="C204" i="3"/>
  <c r="B201" i="3"/>
  <c r="B199" i="3"/>
  <c r="C198" i="3"/>
  <c r="B195" i="3"/>
  <c r="C194" i="3"/>
  <c r="B191" i="3"/>
  <c r="C190" i="3"/>
  <c r="B187" i="3"/>
  <c r="C186" i="3"/>
  <c r="B184" i="3"/>
  <c r="B181" i="3"/>
  <c r="C180" i="3"/>
  <c r="B177" i="3"/>
  <c r="C176" i="3"/>
  <c r="B173" i="3"/>
  <c r="B170" i="3"/>
  <c r="C169" i="3"/>
  <c r="C167" i="3"/>
  <c r="B164" i="3"/>
  <c r="C163" i="3"/>
  <c r="B160" i="3"/>
  <c r="C159" i="3"/>
  <c r="B156" i="3"/>
  <c r="C155" i="3"/>
  <c r="C152" i="3"/>
  <c r="B150" i="3"/>
  <c r="C149" i="3"/>
  <c r="B146" i="3"/>
  <c r="C145" i="3"/>
  <c r="C142" i="3"/>
  <c r="B139" i="3"/>
  <c r="C138" i="3"/>
  <c r="B136" i="3"/>
  <c r="C135" i="3"/>
  <c r="B132" i="3"/>
  <c r="C131" i="3"/>
  <c r="B128" i="3"/>
  <c r="C127" i="3"/>
  <c r="B125" i="3"/>
  <c r="C124" i="3"/>
  <c r="B121" i="3"/>
  <c r="C120" i="3"/>
  <c r="B118" i="3"/>
  <c r="C117" i="3"/>
  <c r="C114" i="3"/>
  <c r="B111" i="3"/>
  <c r="B108" i="3"/>
  <c r="C107" i="3"/>
  <c r="B104" i="3"/>
  <c r="B101" i="3"/>
  <c r="C100" i="3"/>
  <c r="B97" i="3"/>
  <c r="C96" i="3"/>
  <c r="C94" i="3"/>
  <c r="B91" i="3"/>
  <c r="C90" i="3"/>
  <c r="B87" i="3"/>
  <c r="C86" i="3"/>
  <c r="B83" i="3"/>
  <c r="C82" i="3"/>
  <c r="C79" i="3"/>
  <c r="B77" i="3"/>
  <c r="C76" i="3"/>
  <c r="B73" i="3"/>
  <c r="C72" i="3"/>
  <c r="B69" i="3"/>
  <c r="C68" i="3"/>
  <c r="B65" i="3"/>
  <c r="C64" i="3"/>
  <c r="C62" i="3"/>
  <c r="B59" i="3"/>
  <c r="C58" i="3"/>
  <c r="B55" i="3"/>
  <c r="C54" i="3"/>
  <c r="B51" i="3"/>
  <c r="C50" i="3"/>
  <c r="C47" i="3"/>
  <c r="B45" i="3"/>
  <c r="C44" i="3"/>
  <c r="B41" i="3"/>
  <c r="C40" i="3"/>
  <c r="B37" i="3"/>
  <c r="C36" i="3"/>
  <c r="B33" i="3"/>
  <c r="C32" i="3"/>
  <c r="C30" i="3"/>
  <c r="B27" i="3"/>
  <c r="C26" i="3"/>
  <c r="B23" i="3"/>
  <c r="C22" i="3"/>
  <c r="B19" i="3"/>
  <c r="C18" i="3"/>
  <c r="C229" i="4"/>
  <c r="B228" i="4"/>
  <c r="C225" i="4"/>
  <c r="B224" i="4"/>
  <c r="B223" i="4"/>
  <c r="C222" i="4"/>
  <c r="C220" i="4"/>
  <c r="B217" i="4"/>
  <c r="C216" i="4"/>
  <c r="B213" i="4"/>
  <c r="C212" i="4"/>
  <c r="B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6" i="4"/>
  <c r="B181" i="4"/>
  <c r="G3" i="1"/>
  <c r="G4" i="1"/>
  <c r="G2" i="1"/>
  <c r="C3" i="1"/>
  <c r="C3" i="4" s="1"/>
  <c r="C4" i="1"/>
  <c r="C4" i="9" s="1"/>
  <c r="C6" i="1"/>
  <c r="C6" i="4" s="1"/>
  <c r="C4" i="3" l="1"/>
  <c r="C4" i="4"/>
  <c r="C4" i="5"/>
  <c r="C6" i="9"/>
  <c r="C6" i="5"/>
  <c r="C6" i="3"/>
  <c r="G6" i="13"/>
  <c r="G6" i="1" s="1"/>
  <c r="G6" i="5" s="1"/>
  <c r="G6" i="9" s="1"/>
  <c r="G6" i="10" s="1"/>
  <c r="F6" i="13"/>
  <c r="F6" i="1" s="1"/>
  <c r="F6" i="4" s="1"/>
  <c r="E6" i="13"/>
  <c r="M240" i="15"/>
  <c r="X239" i="21"/>
  <c r="X240" i="21"/>
  <c r="M242" i="15"/>
  <c r="M243" i="15"/>
  <c r="X242" i="21"/>
  <c r="M244" i="15"/>
  <c r="X244" i="21"/>
  <c r="X245" i="21"/>
  <c r="M248" i="15"/>
  <c r="M249" i="15"/>
  <c r="X248" i="21"/>
  <c r="X249" i="21"/>
  <c r="M251" i="15"/>
  <c r="X250" i="21"/>
  <c r="M252" i="15"/>
  <c r="X252" i="21"/>
  <c r="X253" i="21"/>
  <c r="X254" i="21"/>
  <c r="M256" i="15"/>
  <c r="X255" i="21"/>
  <c r="X256" i="21"/>
  <c r="X259" i="21"/>
  <c r="M261" i="15"/>
  <c r="X261" i="21"/>
  <c r="M263" i="15"/>
  <c r="X263" i="21"/>
  <c r="M265" i="15"/>
  <c r="X264" i="21"/>
  <c r="X265" i="21"/>
  <c r="X266" i="21"/>
  <c r="M268" i="15"/>
  <c r="X267" i="21"/>
  <c r="X269" i="21"/>
  <c r="M271" i="15"/>
  <c r="X270" i="21"/>
  <c r="M272" i="15"/>
  <c r="X271" i="21"/>
  <c r="X272" i="21"/>
  <c r="X273" i="21"/>
  <c r="X275" i="21"/>
  <c r="X276" i="21"/>
  <c r="M278" i="15"/>
  <c r="X277" i="21"/>
  <c r="X278" i="21"/>
  <c r="M280" i="15"/>
  <c r="X279" i="21"/>
  <c r="M281" i="15"/>
  <c r="X280" i="21"/>
  <c r="X281" i="21"/>
  <c r="M283" i="15"/>
  <c r="X283" i="21"/>
  <c r="X285" i="21"/>
  <c r="M287" i="15"/>
  <c r="X287" i="21"/>
  <c r="X288" i="21"/>
  <c r="X289" i="21"/>
  <c r="M291" i="15"/>
  <c r="X291" i="21"/>
  <c r="X292" i="21"/>
  <c r="X295" i="21"/>
  <c r="X296" i="21"/>
  <c r="M298" i="15"/>
  <c r="X297" i="21"/>
  <c r="X299" i="21"/>
  <c r="X300" i="21"/>
  <c r="X301" i="21"/>
  <c r="M303" i="15"/>
  <c r="X303" i="21"/>
  <c r="X305" i="21"/>
  <c r="M307" i="15"/>
  <c r="X307" i="21"/>
  <c r="X308" i="21"/>
  <c r="X309" i="21"/>
  <c r="M311" i="15"/>
  <c r="M312" i="15"/>
  <c r="X311" i="21"/>
  <c r="M313" i="16"/>
  <c r="X312" i="21"/>
  <c r="X313" i="21"/>
  <c r="M315" i="15"/>
  <c r="M316" i="16"/>
  <c r="X316" i="21"/>
  <c r="X317" i="21"/>
  <c r="M319" i="16"/>
  <c r="X319" i="21"/>
  <c r="X320" i="21"/>
  <c r="X321" i="21"/>
  <c r="M323" i="16"/>
  <c r="M323" i="15"/>
  <c r="X323" i="21"/>
  <c r="X324" i="21"/>
  <c r="X325" i="21"/>
  <c r="M328" i="16"/>
  <c r="M328" i="15"/>
  <c r="X327" i="21"/>
  <c r="X328" i="21"/>
  <c r="M330" i="16"/>
  <c r="X329" i="21"/>
  <c r="M331" i="16"/>
  <c r="X331" i="21"/>
  <c r="M333" i="16"/>
  <c r="X332" i="21"/>
  <c r="X333" i="21"/>
  <c r="M335" i="15"/>
  <c r="X336" i="21"/>
  <c r="M338" i="16"/>
  <c r="M339" i="16"/>
  <c r="X339" i="21"/>
  <c r="X340" i="21"/>
  <c r="M342" i="16"/>
  <c r="X341" i="21"/>
  <c r="X343" i="21"/>
  <c r="M345" i="16"/>
  <c r="X344" i="21"/>
  <c r="M346" i="16"/>
  <c r="X345" i="21"/>
  <c r="M347" i="15"/>
  <c r="M348" i="16"/>
  <c r="X347" i="21"/>
  <c r="X348" i="21"/>
  <c r="X349" i="21"/>
  <c r="M351" i="15"/>
  <c r="X351" i="21"/>
  <c r="X352" i="21"/>
  <c r="X353" i="21"/>
  <c r="M355" i="15"/>
  <c r="X355" i="21"/>
  <c r="X356" i="21"/>
  <c r="X359" i="21"/>
  <c r="X360" i="21"/>
  <c r="M362" i="15"/>
  <c r="X363" i="21"/>
  <c r="X364" i="21"/>
  <c r="M367" i="15"/>
  <c r="X367" i="21"/>
  <c r="X368" i="21"/>
  <c r="M371" i="15"/>
  <c r="X372" i="21"/>
  <c r="X373" i="21"/>
  <c r="M375" i="15"/>
  <c r="M376" i="15"/>
  <c r="X375" i="21"/>
  <c r="X376" i="21"/>
  <c r="X377" i="21"/>
  <c r="M379" i="15"/>
  <c r="X380" i="21"/>
  <c r="X383" i="21"/>
  <c r="X384" i="21"/>
  <c r="X385" i="21"/>
  <c r="M387" i="15"/>
  <c r="X387" i="21"/>
  <c r="X388" i="21"/>
  <c r="X389" i="21"/>
  <c r="M392" i="15"/>
  <c r="X391" i="21"/>
  <c r="X392" i="21"/>
  <c r="X393" i="21"/>
  <c r="N398" i="14"/>
  <c r="O398" i="14"/>
  <c r="P398" i="14"/>
  <c r="Q398" i="14"/>
  <c r="R398" i="14"/>
  <c r="U398" i="14" s="1"/>
  <c r="X395" i="21" s="1"/>
  <c r="N399" i="14"/>
  <c r="O399" i="14"/>
  <c r="P399" i="14"/>
  <c r="Q399" i="14"/>
  <c r="M397" i="15" s="1"/>
  <c r="R399" i="14"/>
  <c r="U399" i="14" s="1"/>
  <c r="X396" i="21" s="1"/>
  <c r="N400" i="14"/>
  <c r="O400" i="14"/>
  <c r="P400" i="14"/>
  <c r="Q400" i="14"/>
  <c r="R400" i="14"/>
  <c r="U400" i="14" s="1"/>
  <c r="X397" i="21" s="1"/>
  <c r="N401" i="14"/>
  <c r="O401" i="14"/>
  <c r="P401" i="14"/>
  <c r="Q401" i="14"/>
  <c r="R401" i="14"/>
  <c r="N402" i="14"/>
  <c r="O402" i="14"/>
  <c r="P402" i="14"/>
  <c r="Q402" i="14"/>
  <c r="R402" i="14"/>
  <c r="N403" i="14"/>
  <c r="O403" i="14"/>
  <c r="P403" i="14"/>
  <c r="Q403" i="14"/>
  <c r="R403" i="14"/>
  <c r="U403" i="14" s="1"/>
  <c r="X400" i="21" s="1"/>
  <c r="N404" i="14"/>
  <c r="O404" i="14"/>
  <c r="P404" i="14"/>
  <c r="Q404" i="14"/>
  <c r="R404" i="14"/>
  <c r="U404" i="14" s="1"/>
  <c r="X401" i="21" s="1"/>
  <c r="N405" i="14"/>
  <c r="O405" i="14"/>
  <c r="P405" i="14"/>
  <c r="Q405" i="14"/>
  <c r="R405" i="14"/>
  <c r="N406" i="14"/>
  <c r="O406" i="14"/>
  <c r="P406" i="14"/>
  <c r="Q406" i="14"/>
  <c r="R406" i="14"/>
  <c r="U406" i="14" s="1"/>
  <c r="X403" i="21" s="1"/>
  <c r="N407" i="14"/>
  <c r="O407" i="14"/>
  <c r="P407" i="14"/>
  <c r="Q407" i="14"/>
  <c r="R407" i="14"/>
  <c r="U407" i="14" s="1"/>
  <c r="X404" i="21" s="1"/>
  <c r="N408" i="14"/>
  <c r="O408" i="14"/>
  <c r="P408" i="14"/>
  <c r="Q408" i="14"/>
  <c r="R408" i="14"/>
  <c r="U408" i="14" s="1"/>
  <c r="X405" i="21" s="1"/>
  <c r="N409" i="14"/>
  <c r="O409" i="14"/>
  <c r="P409" i="14"/>
  <c r="Q409" i="14"/>
  <c r="R409" i="14"/>
  <c r="N410" i="14"/>
  <c r="O410" i="14"/>
  <c r="P410" i="14"/>
  <c r="Q410" i="14"/>
  <c r="R410" i="14"/>
  <c r="U410" i="14" s="1"/>
  <c r="X407" i="21" s="1"/>
  <c r="N411" i="14"/>
  <c r="O411" i="14"/>
  <c r="P411" i="14"/>
  <c r="Q411" i="14"/>
  <c r="R411" i="14"/>
  <c r="U411" i="14" s="1"/>
  <c r="X408" i="21" s="1"/>
  <c r="N412" i="14"/>
  <c r="O412" i="14"/>
  <c r="P412" i="14"/>
  <c r="Q412" i="14"/>
  <c r="R412" i="14"/>
  <c r="U412" i="14" s="1"/>
  <c r="X409" i="21" s="1"/>
  <c r="N413" i="14"/>
  <c r="O413" i="14"/>
  <c r="P413" i="14"/>
  <c r="Q413" i="14"/>
  <c r="R413" i="14"/>
  <c r="U413" i="14" s="1"/>
  <c r="X410" i="21" s="1"/>
  <c r="N414" i="14"/>
  <c r="O414" i="14"/>
  <c r="P414" i="14"/>
  <c r="Q414" i="14"/>
  <c r="R414" i="14"/>
  <c r="U414" i="14" s="1"/>
  <c r="X411" i="21" s="1"/>
  <c r="N415" i="14"/>
  <c r="O415" i="14"/>
  <c r="P415" i="14"/>
  <c r="Q415" i="14"/>
  <c r="R415" i="14"/>
  <c r="U415" i="14" s="1"/>
  <c r="X412" i="21" s="1"/>
  <c r="N416" i="14"/>
  <c r="O416" i="14"/>
  <c r="P416" i="14"/>
  <c r="Q416" i="14"/>
  <c r="R416" i="14"/>
  <c r="U416" i="14" s="1"/>
  <c r="X413" i="21" s="1"/>
  <c r="N417" i="14"/>
  <c r="O417" i="14"/>
  <c r="P417" i="14"/>
  <c r="Q417" i="14"/>
  <c r="R417" i="14"/>
  <c r="U417" i="14" s="1"/>
  <c r="X414" i="21" s="1"/>
  <c r="N418" i="14"/>
  <c r="O418" i="14"/>
  <c r="P418" i="14"/>
  <c r="Q418" i="14"/>
  <c r="R418" i="14"/>
  <c r="U418" i="14" s="1"/>
  <c r="X415" i="21" s="1"/>
  <c r="N419" i="14"/>
  <c r="O419" i="14"/>
  <c r="P419" i="14"/>
  <c r="Q419" i="14"/>
  <c r="R419" i="14"/>
  <c r="U419" i="14" s="1"/>
  <c r="X416" i="21" s="1"/>
  <c r="N420" i="14"/>
  <c r="O420" i="14"/>
  <c r="P420" i="14"/>
  <c r="Q420" i="14"/>
  <c r="R420" i="14"/>
  <c r="U420" i="14" s="1"/>
  <c r="X417" i="21" s="1"/>
  <c r="N421" i="14"/>
  <c r="O421" i="14"/>
  <c r="P421" i="14"/>
  <c r="Q421" i="14"/>
  <c r="R421" i="14"/>
  <c r="U421" i="14" s="1"/>
  <c r="X418" i="21" s="1"/>
  <c r="N422" i="14"/>
  <c r="O422" i="14"/>
  <c r="P422" i="14"/>
  <c r="Q422" i="14"/>
  <c r="R422" i="14"/>
  <c r="U422" i="14" s="1"/>
  <c r="X419" i="21" s="1"/>
  <c r="N423" i="14"/>
  <c r="O423" i="14"/>
  <c r="P423" i="14"/>
  <c r="Q423" i="14"/>
  <c r="R423" i="14"/>
  <c r="U423" i="14" s="1"/>
  <c r="X420" i="21" s="1"/>
  <c r="N424" i="14"/>
  <c r="O424" i="14"/>
  <c r="P424" i="14"/>
  <c r="Q424" i="14"/>
  <c r="R424" i="14"/>
  <c r="U424" i="14" s="1"/>
  <c r="X421" i="21" s="1"/>
  <c r="N425" i="14"/>
  <c r="O425" i="14"/>
  <c r="P425" i="14"/>
  <c r="Q425" i="14"/>
  <c r="R425" i="14"/>
  <c r="U425" i="14" s="1"/>
  <c r="X422" i="21" s="1"/>
  <c r="N426" i="14"/>
  <c r="O426" i="14"/>
  <c r="P426" i="14"/>
  <c r="Q426" i="14"/>
  <c r="R426" i="14"/>
  <c r="U426" i="14" s="1"/>
  <c r="N427" i="14"/>
  <c r="O427" i="14"/>
  <c r="P427" i="14"/>
  <c r="Q427" i="14"/>
  <c r="R427" i="14"/>
  <c r="U427" i="14" s="1"/>
  <c r="X424" i="21" s="1"/>
  <c r="N428" i="14"/>
  <c r="O428" i="14"/>
  <c r="P428" i="14"/>
  <c r="Q428" i="14"/>
  <c r="R428" i="14"/>
  <c r="U428" i="14" s="1"/>
  <c r="X425" i="21" s="1"/>
  <c r="N429" i="14"/>
  <c r="O429" i="14"/>
  <c r="P429" i="14"/>
  <c r="Q429" i="14"/>
  <c r="R429" i="14"/>
  <c r="U429" i="14" s="1"/>
  <c r="X426" i="21" s="1"/>
  <c r="N430" i="14"/>
  <c r="O430" i="14"/>
  <c r="P430" i="14"/>
  <c r="Q430" i="14"/>
  <c r="R430" i="14"/>
  <c r="U430" i="14" s="1"/>
  <c r="X427" i="21" s="1"/>
  <c r="N431" i="14"/>
  <c r="O431" i="14"/>
  <c r="P431" i="14"/>
  <c r="Q431" i="14"/>
  <c r="R431" i="14"/>
  <c r="U431" i="14" s="1"/>
  <c r="X428" i="21" s="1"/>
  <c r="N432" i="14"/>
  <c r="O432" i="14"/>
  <c r="P432" i="14"/>
  <c r="Q432" i="14"/>
  <c r="R432" i="14"/>
  <c r="U432" i="14" s="1"/>
  <c r="X429" i="21" s="1"/>
  <c r="N433" i="14"/>
  <c r="O433" i="14"/>
  <c r="P433" i="14"/>
  <c r="Q433" i="14"/>
  <c r="R433" i="14"/>
  <c r="U433" i="14" s="1"/>
  <c r="X430" i="21" s="1"/>
  <c r="N434" i="14"/>
  <c r="O434" i="14"/>
  <c r="P434" i="14"/>
  <c r="Q434" i="14"/>
  <c r="R434" i="14"/>
  <c r="U434" i="14" s="1"/>
  <c r="X431" i="21" s="1"/>
  <c r="N435" i="14"/>
  <c r="O435" i="14"/>
  <c r="P435" i="14"/>
  <c r="Q435" i="14"/>
  <c r="R435" i="14"/>
  <c r="U435" i="14" s="1"/>
  <c r="X432" i="21" s="1"/>
  <c r="N436" i="14"/>
  <c r="O436" i="14"/>
  <c r="P436" i="14"/>
  <c r="Q436" i="14"/>
  <c r="R436" i="14"/>
  <c r="U436" i="14" s="1"/>
  <c r="X433" i="21" s="1"/>
  <c r="N437" i="14"/>
  <c r="O437" i="14"/>
  <c r="P437" i="14"/>
  <c r="Q437" i="14"/>
  <c r="R437" i="14"/>
  <c r="U437" i="14" s="1"/>
  <c r="X434" i="21" s="1"/>
  <c r="N438" i="14"/>
  <c r="O438" i="14"/>
  <c r="P438" i="14"/>
  <c r="Q438" i="14"/>
  <c r="R438" i="14"/>
  <c r="U438" i="14" s="1"/>
  <c r="X435" i="21" s="1"/>
  <c r="N439" i="14"/>
  <c r="O439" i="14"/>
  <c r="P439" i="14"/>
  <c r="Q439" i="14"/>
  <c r="R439" i="14"/>
  <c r="U439" i="14" s="1"/>
  <c r="X436" i="21" s="1"/>
  <c r="N440" i="14"/>
  <c r="O440" i="14"/>
  <c r="P440" i="14"/>
  <c r="Q440" i="14"/>
  <c r="R440" i="14"/>
  <c r="U440" i="14" s="1"/>
  <c r="X437" i="21" s="1"/>
  <c r="N441" i="14"/>
  <c r="O441" i="14"/>
  <c r="P441" i="14"/>
  <c r="Q441" i="14"/>
  <c r="R441" i="14"/>
  <c r="U441" i="14" s="1"/>
  <c r="X438" i="21" s="1"/>
  <c r="N442" i="14"/>
  <c r="O442" i="14"/>
  <c r="P442" i="14"/>
  <c r="Q442" i="14"/>
  <c r="R442" i="14"/>
  <c r="U442" i="14" s="1"/>
  <c r="N443" i="14"/>
  <c r="O443" i="14"/>
  <c r="P443" i="14"/>
  <c r="Q443" i="14"/>
  <c r="R443" i="14"/>
  <c r="U443" i="14" s="1"/>
  <c r="X440" i="21" s="1"/>
  <c r="N444" i="14"/>
  <c r="O444" i="14"/>
  <c r="P444" i="14"/>
  <c r="Q444" i="14"/>
  <c r="R444" i="14"/>
  <c r="U444" i="14" s="1"/>
  <c r="X441" i="21" s="1"/>
  <c r="N445" i="14"/>
  <c r="O445" i="14"/>
  <c r="P445" i="14"/>
  <c r="Q445" i="14"/>
  <c r="R445" i="14"/>
  <c r="U445" i="14" s="1"/>
  <c r="X442" i="21" s="1"/>
  <c r="N446" i="14"/>
  <c r="O446" i="14"/>
  <c r="P446" i="14"/>
  <c r="Q446" i="14"/>
  <c r="R446" i="14"/>
  <c r="U446" i="14" s="1"/>
  <c r="X443" i="21" s="1"/>
  <c r="N447" i="14"/>
  <c r="O447" i="14"/>
  <c r="P447" i="14"/>
  <c r="Q447" i="14"/>
  <c r="R447" i="14"/>
  <c r="U447" i="14" s="1"/>
  <c r="X444" i="21" s="1"/>
  <c r="N448" i="14"/>
  <c r="O448" i="14"/>
  <c r="P448" i="14"/>
  <c r="Q448" i="14"/>
  <c r="R448" i="14"/>
  <c r="U448" i="14" s="1"/>
  <c r="X445" i="21" s="1"/>
  <c r="N449" i="14"/>
  <c r="O449" i="14"/>
  <c r="P449" i="14"/>
  <c r="Q449" i="14"/>
  <c r="R449" i="14"/>
  <c r="U449" i="14" s="1"/>
  <c r="X446" i="21" s="1"/>
  <c r="N450" i="14"/>
  <c r="O450" i="14"/>
  <c r="P450" i="14"/>
  <c r="Q450" i="14"/>
  <c r="R450" i="14"/>
  <c r="U450" i="14" s="1"/>
  <c r="X447" i="21" s="1"/>
  <c r="N451" i="14"/>
  <c r="O451" i="14"/>
  <c r="P451" i="14"/>
  <c r="Q451" i="14"/>
  <c r="R451" i="14"/>
  <c r="U451" i="14" s="1"/>
  <c r="X448" i="21" s="1"/>
  <c r="N452" i="14"/>
  <c r="O452" i="14"/>
  <c r="P452" i="14"/>
  <c r="Q452" i="14"/>
  <c r="R452" i="14"/>
  <c r="U452" i="14" s="1"/>
  <c r="X449" i="21" s="1"/>
  <c r="N453" i="14"/>
  <c r="O453" i="14"/>
  <c r="P453" i="14"/>
  <c r="Q453" i="14"/>
  <c r="R453" i="14"/>
  <c r="U453" i="14" s="1"/>
  <c r="X450" i="21" s="1"/>
  <c r="N454" i="14"/>
  <c r="O454" i="14"/>
  <c r="P454" i="14"/>
  <c r="Q454" i="14"/>
  <c r="R454" i="14"/>
  <c r="U454" i="14" s="1"/>
  <c r="N455" i="14"/>
  <c r="O455" i="14"/>
  <c r="P455" i="14"/>
  <c r="Q455" i="14"/>
  <c r="R455" i="14"/>
  <c r="U455" i="14" s="1"/>
  <c r="X452" i="21" s="1"/>
  <c r="N456" i="14"/>
  <c r="O456" i="14"/>
  <c r="P456" i="14"/>
  <c r="Q456" i="14"/>
  <c r="R456" i="14"/>
  <c r="U456" i="14" s="1"/>
  <c r="X453" i="21" s="1"/>
  <c r="N457" i="14"/>
  <c r="O457" i="14"/>
  <c r="P457" i="14"/>
  <c r="Q457" i="14"/>
  <c r="R457" i="14"/>
  <c r="U457" i="14" s="1"/>
  <c r="X454" i="21" s="1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X241" i="21"/>
  <c r="X246" i="21"/>
  <c r="X257" i="21"/>
  <c r="X258" i="21"/>
  <c r="X260" i="21"/>
  <c r="X268" i="21"/>
  <c r="X274" i="21"/>
  <c r="X284" i="21"/>
  <c r="X293" i="21"/>
  <c r="X304" i="21"/>
  <c r="X315" i="21"/>
  <c r="X337" i="21"/>
  <c r="X357" i="21"/>
  <c r="X361" i="21"/>
  <c r="X365" i="21"/>
  <c r="X369" i="21"/>
  <c r="X371" i="21"/>
  <c r="X379" i="21"/>
  <c r="X381" i="21"/>
  <c r="X423" i="21"/>
  <c r="X439" i="21"/>
  <c r="X451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M311" i="16"/>
  <c r="M312" i="16"/>
  <c r="M314" i="16"/>
  <c r="M315" i="16"/>
  <c r="M317" i="16"/>
  <c r="M318" i="16"/>
  <c r="M320" i="16"/>
  <c r="M321" i="16"/>
  <c r="M322" i="16"/>
  <c r="M324" i="16"/>
  <c r="M325" i="16"/>
  <c r="M326" i="16"/>
  <c r="M327" i="16"/>
  <c r="M329" i="16"/>
  <c r="M332" i="16"/>
  <c r="M334" i="16"/>
  <c r="M335" i="16"/>
  <c r="M336" i="16"/>
  <c r="M337" i="16"/>
  <c r="M340" i="16"/>
  <c r="M341" i="16"/>
  <c r="M343" i="16"/>
  <c r="M344" i="16"/>
  <c r="M347" i="16"/>
  <c r="M349" i="16"/>
  <c r="M245" i="15"/>
  <c r="M253" i="15"/>
  <c r="M254" i="15"/>
  <c r="M257" i="15"/>
  <c r="M259" i="15"/>
  <c r="M262" i="15"/>
  <c r="M266" i="15"/>
  <c r="M269" i="15"/>
  <c r="M270" i="15"/>
  <c r="M273" i="15"/>
  <c r="M274" i="15"/>
  <c r="M276" i="15"/>
  <c r="M277" i="15"/>
  <c r="M279" i="15"/>
  <c r="M282" i="15"/>
  <c r="M285" i="15"/>
  <c r="M286" i="15"/>
  <c r="M288" i="15"/>
  <c r="M289" i="15"/>
  <c r="M290" i="15"/>
  <c r="M292" i="15"/>
  <c r="M293" i="15"/>
  <c r="M295" i="15"/>
  <c r="M296" i="15"/>
  <c r="M297" i="15"/>
  <c r="M299" i="15"/>
  <c r="M300" i="15"/>
  <c r="M301" i="15"/>
  <c r="M302" i="15"/>
  <c r="M304" i="15"/>
  <c r="M306" i="15"/>
  <c r="M309" i="15"/>
  <c r="M310" i="15"/>
  <c r="M313" i="15"/>
  <c r="M316" i="15"/>
  <c r="M317" i="15"/>
  <c r="M318" i="15"/>
  <c r="M319" i="15"/>
  <c r="M320" i="15"/>
  <c r="M321" i="15"/>
  <c r="M322" i="15"/>
  <c r="M324" i="15"/>
  <c r="M325" i="15"/>
  <c r="M327" i="15"/>
  <c r="M329" i="15"/>
  <c r="M330" i="15"/>
  <c r="M331" i="15"/>
  <c r="M333" i="15"/>
  <c r="M334" i="15"/>
  <c r="M336" i="15"/>
  <c r="M338" i="15"/>
  <c r="M339" i="15"/>
  <c r="M340" i="15"/>
  <c r="M341" i="15"/>
  <c r="M342" i="15"/>
  <c r="M343" i="15"/>
  <c r="M344" i="15"/>
  <c r="M345" i="15"/>
  <c r="M346" i="15"/>
  <c r="M349" i="15"/>
  <c r="M350" i="15"/>
  <c r="M352" i="15"/>
  <c r="M353" i="15"/>
  <c r="M354" i="15"/>
  <c r="M356" i="15"/>
  <c r="M357" i="15"/>
  <c r="M359" i="15"/>
  <c r="M360" i="15"/>
  <c r="M361" i="15"/>
  <c r="M363" i="15"/>
  <c r="M364" i="15"/>
  <c r="M365" i="15"/>
  <c r="M368" i="15"/>
  <c r="M369" i="15"/>
  <c r="M370" i="15"/>
  <c r="M372" i="15"/>
  <c r="M373" i="15"/>
  <c r="M374" i="15"/>
  <c r="M377" i="15"/>
  <c r="M380" i="15"/>
  <c r="M381" i="15"/>
  <c r="M382" i="15"/>
  <c r="M383" i="15"/>
  <c r="M384" i="15"/>
  <c r="M385" i="15"/>
  <c r="M386" i="15"/>
  <c r="M388" i="15"/>
  <c r="M389" i="15"/>
  <c r="M390" i="15"/>
  <c r="M391" i="15"/>
  <c r="M393" i="15"/>
  <c r="M394" i="15"/>
  <c r="M395" i="15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S204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S245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S250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Q251" i="21"/>
  <c r="R251" i="21"/>
  <c r="S251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Q252" i="21"/>
  <c r="R252" i="21"/>
  <c r="S252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Q253" i="21"/>
  <c r="R253" i="21"/>
  <c r="S253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S254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Q255" i="21"/>
  <c r="R255" i="21"/>
  <c r="S255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Q256" i="21"/>
  <c r="R256" i="21"/>
  <c r="S256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Q257" i="21"/>
  <c r="R257" i="21"/>
  <c r="S257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S258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Q259" i="21"/>
  <c r="R259" i="21"/>
  <c r="S259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Q260" i="21"/>
  <c r="R260" i="21"/>
  <c r="S260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Q261" i="21"/>
  <c r="R261" i="21"/>
  <c r="S261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S262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Q263" i="21"/>
  <c r="R263" i="21"/>
  <c r="S263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Q264" i="21"/>
  <c r="R264" i="21"/>
  <c r="S264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Q265" i="21"/>
  <c r="R265" i="21"/>
  <c r="S265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S266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Q267" i="21"/>
  <c r="R267" i="21"/>
  <c r="S267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Q268" i="21"/>
  <c r="R268" i="21"/>
  <c r="S268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Q269" i="21"/>
  <c r="R269" i="21"/>
  <c r="S269" i="21"/>
  <c r="D270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Q270" i="21"/>
  <c r="R270" i="21"/>
  <c r="S270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S271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S272" i="21"/>
  <c r="D273" i="21"/>
  <c r="E273" i="21"/>
  <c r="F273" i="21"/>
  <c r="G273" i="21"/>
  <c r="H273" i="21"/>
  <c r="I273" i="21"/>
  <c r="J273" i="21"/>
  <c r="K273" i="21"/>
  <c r="L273" i="21"/>
  <c r="M273" i="21"/>
  <c r="N273" i="21"/>
  <c r="O273" i="21"/>
  <c r="P273" i="21"/>
  <c r="Q273" i="21"/>
  <c r="R273" i="21"/>
  <c r="S273" i="21"/>
  <c r="D274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D275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/>
  <c r="Q275" i="21"/>
  <c r="R275" i="21"/>
  <c r="S275" i="21"/>
  <c r="D276" i="21"/>
  <c r="E276" i="21"/>
  <c r="F276" i="21"/>
  <c r="G276" i="21"/>
  <c r="H276" i="21"/>
  <c r="I276" i="21"/>
  <c r="J276" i="21"/>
  <c r="K276" i="21"/>
  <c r="L276" i="21"/>
  <c r="M276" i="21"/>
  <c r="N276" i="21"/>
  <c r="O276" i="21"/>
  <c r="P276" i="21"/>
  <c r="Q276" i="21"/>
  <c r="R276" i="21"/>
  <c r="S276" i="21"/>
  <c r="D277" i="21"/>
  <c r="E277" i="21"/>
  <c r="F277" i="21"/>
  <c r="G277" i="21"/>
  <c r="H277" i="21"/>
  <c r="I277" i="21"/>
  <c r="J277" i="21"/>
  <c r="K277" i="21"/>
  <c r="L277" i="21"/>
  <c r="M277" i="21"/>
  <c r="N277" i="21"/>
  <c r="O277" i="21"/>
  <c r="P277" i="21"/>
  <c r="Q277" i="21"/>
  <c r="R277" i="21"/>
  <c r="S277" i="21"/>
  <c r="D278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D279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/>
  <c r="Q279" i="21"/>
  <c r="R279" i="21"/>
  <c r="S279" i="21"/>
  <c r="D280" i="21"/>
  <c r="E280" i="21"/>
  <c r="F280" i="21"/>
  <c r="G280" i="21"/>
  <c r="H280" i="21"/>
  <c r="I280" i="21"/>
  <c r="J280" i="21"/>
  <c r="K280" i="21"/>
  <c r="L280" i="21"/>
  <c r="M280" i="21"/>
  <c r="N280" i="21"/>
  <c r="O280" i="21"/>
  <c r="P280" i="21"/>
  <c r="Q280" i="21"/>
  <c r="R280" i="21"/>
  <c r="S280" i="21"/>
  <c r="D281" i="21"/>
  <c r="E281" i="21"/>
  <c r="F281" i="21"/>
  <c r="G281" i="21"/>
  <c r="H281" i="21"/>
  <c r="I281" i="21"/>
  <c r="J281" i="21"/>
  <c r="K281" i="21"/>
  <c r="L281" i="21"/>
  <c r="M281" i="21"/>
  <c r="N281" i="21"/>
  <c r="O281" i="21"/>
  <c r="P281" i="21"/>
  <c r="Q281" i="21"/>
  <c r="R281" i="21"/>
  <c r="S281" i="21"/>
  <c r="D282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Q282" i="21"/>
  <c r="R282" i="21"/>
  <c r="S282" i="21"/>
  <c r="D283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/>
  <c r="Q283" i="21"/>
  <c r="R283" i="21"/>
  <c r="S283" i="21"/>
  <c r="D284" i="21"/>
  <c r="E284" i="21"/>
  <c r="F284" i="21"/>
  <c r="G284" i="21"/>
  <c r="H284" i="21"/>
  <c r="I284" i="21"/>
  <c r="J284" i="21"/>
  <c r="K284" i="21"/>
  <c r="L284" i="21"/>
  <c r="M284" i="21"/>
  <c r="N284" i="21"/>
  <c r="O284" i="21"/>
  <c r="P284" i="21"/>
  <c r="Q284" i="21"/>
  <c r="R284" i="21"/>
  <c r="S284" i="21"/>
  <c r="D285" i="21"/>
  <c r="E285" i="21"/>
  <c r="F285" i="21"/>
  <c r="G285" i="21"/>
  <c r="H285" i="21"/>
  <c r="I285" i="21"/>
  <c r="J285" i="21"/>
  <c r="K285" i="21"/>
  <c r="L285" i="21"/>
  <c r="M285" i="21"/>
  <c r="N285" i="21"/>
  <c r="O285" i="21"/>
  <c r="P285" i="21"/>
  <c r="Q285" i="21"/>
  <c r="R285" i="21"/>
  <c r="S285" i="21"/>
  <c r="D286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Q286" i="21"/>
  <c r="R286" i="21"/>
  <c r="S286" i="21"/>
  <c r="D287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/>
  <c r="Q287" i="21"/>
  <c r="R287" i="21"/>
  <c r="S287" i="21"/>
  <c r="D288" i="21"/>
  <c r="E288" i="21"/>
  <c r="F288" i="21"/>
  <c r="G288" i="21"/>
  <c r="H288" i="21"/>
  <c r="I288" i="21"/>
  <c r="J288" i="21"/>
  <c r="K288" i="21"/>
  <c r="L288" i="21"/>
  <c r="M288" i="21"/>
  <c r="N288" i="21"/>
  <c r="O288" i="21"/>
  <c r="P288" i="21"/>
  <c r="Q288" i="21"/>
  <c r="R288" i="21"/>
  <c r="S288" i="21"/>
  <c r="D289" i="21"/>
  <c r="E289" i="21"/>
  <c r="F289" i="21"/>
  <c r="G289" i="21"/>
  <c r="H289" i="21"/>
  <c r="I289" i="21"/>
  <c r="J289" i="21"/>
  <c r="K289" i="21"/>
  <c r="L289" i="21"/>
  <c r="M289" i="21"/>
  <c r="N289" i="21"/>
  <c r="O289" i="21"/>
  <c r="P289" i="21"/>
  <c r="Q289" i="21"/>
  <c r="R289" i="21"/>
  <c r="S289" i="21"/>
  <c r="D290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Q290" i="21"/>
  <c r="R290" i="21"/>
  <c r="S290" i="21"/>
  <c r="D291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/>
  <c r="Q291" i="21"/>
  <c r="R291" i="21"/>
  <c r="S291" i="21"/>
  <c r="D292" i="21"/>
  <c r="E292" i="21"/>
  <c r="F292" i="21"/>
  <c r="G292" i="21"/>
  <c r="H292" i="21"/>
  <c r="I292" i="21"/>
  <c r="J292" i="21"/>
  <c r="K292" i="21"/>
  <c r="L292" i="21"/>
  <c r="M292" i="21"/>
  <c r="N292" i="21"/>
  <c r="O292" i="21"/>
  <c r="P292" i="21"/>
  <c r="Q292" i="21"/>
  <c r="R292" i="21"/>
  <c r="S292" i="21"/>
  <c r="D293" i="21"/>
  <c r="E293" i="21"/>
  <c r="F293" i="21"/>
  <c r="G293" i="21"/>
  <c r="H293" i="21"/>
  <c r="I293" i="21"/>
  <c r="J293" i="21"/>
  <c r="K293" i="21"/>
  <c r="L293" i="21"/>
  <c r="M293" i="21"/>
  <c r="N293" i="21"/>
  <c r="O293" i="21"/>
  <c r="P293" i="21"/>
  <c r="Q293" i="21"/>
  <c r="R293" i="21"/>
  <c r="S293" i="21"/>
  <c r="D294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Q294" i="21"/>
  <c r="R294" i="21"/>
  <c r="S294" i="21"/>
  <c r="D295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/>
  <c r="Q295" i="21"/>
  <c r="R295" i="21"/>
  <c r="S295" i="21"/>
  <c r="D296" i="21"/>
  <c r="E296" i="21"/>
  <c r="F296" i="21"/>
  <c r="G296" i="21"/>
  <c r="H296" i="21"/>
  <c r="I296" i="21"/>
  <c r="J296" i="21"/>
  <c r="K296" i="21"/>
  <c r="L296" i="21"/>
  <c r="M296" i="21"/>
  <c r="N296" i="21"/>
  <c r="O296" i="21"/>
  <c r="P296" i="21"/>
  <c r="Q296" i="21"/>
  <c r="R296" i="21"/>
  <c r="S296" i="21"/>
  <c r="D297" i="21"/>
  <c r="E297" i="21"/>
  <c r="F297" i="21"/>
  <c r="G297" i="21"/>
  <c r="H297" i="21"/>
  <c r="I297" i="21"/>
  <c r="J297" i="21"/>
  <c r="K297" i="21"/>
  <c r="L297" i="21"/>
  <c r="M297" i="21"/>
  <c r="N297" i="21"/>
  <c r="O297" i="21"/>
  <c r="P297" i="21"/>
  <c r="Q297" i="21"/>
  <c r="R297" i="21"/>
  <c r="S297" i="21"/>
  <c r="D298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Q298" i="21"/>
  <c r="R298" i="21"/>
  <c r="S298" i="21"/>
  <c r="D299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/>
  <c r="Q299" i="21"/>
  <c r="R299" i="21"/>
  <c r="S299" i="21"/>
  <c r="D300" i="21"/>
  <c r="E300" i="21"/>
  <c r="F300" i="21"/>
  <c r="G300" i="21"/>
  <c r="H300" i="21"/>
  <c r="I300" i="21"/>
  <c r="J300" i="21"/>
  <c r="K300" i="21"/>
  <c r="L300" i="21"/>
  <c r="M300" i="21"/>
  <c r="N300" i="21"/>
  <c r="O300" i="21"/>
  <c r="P300" i="21"/>
  <c r="Q300" i="21"/>
  <c r="R300" i="21"/>
  <c r="S300" i="21"/>
  <c r="D301" i="21"/>
  <c r="E301" i="21"/>
  <c r="F301" i="21"/>
  <c r="G301" i="21"/>
  <c r="H301" i="21"/>
  <c r="I301" i="21"/>
  <c r="J301" i="21"/>
  <c r="K301" i="21"/>
  <c r="L301" i="21"/>
  <c r="M301" i="21"/>
  <c r="N301" i="21"/>
  <c r="O301" i="21"/>
  <c r="P301" i="21"/>
  <c r="Q301" i="21"/>
  <c r="R301" i="21"/>
  <c r="S301" i="21"/>
  <c r="D302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Q302" i="21"/>
  <c r="R302" i="21"/>
  <c r="S302" i="21"/>
  <c r="D303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/>
  <c r="Q303" i="21"/>
  <c r="R303" i="21"/>
  <c r="S303" i="21"/>
  <c r="D304" i="21"/>
  <c r="E304" i="21"/>
  <c r="F304" i="21"/>
  <c r="G304" i="21"/>
  <c r="H304" i="21"/>
  <c r="I304" i="21"/>
  <c r="J304" i="21"/>
  <c r="K304" i="21"/>
  <c r="L304" i="21"/>
  <c r="M304" i="21"/>
  <c r="N304" i="21"/>
  <c r="O304" i="21"/>
  <c r="P304" i="21"/>
  <c r="Q304" i="21"/>
  <c r="R304" i="21"/>
  <c r="S304" i="21"/>
  <c r="D305" i="21"/>
  <c r="E305" i="21"/>
  <c r="F305" i="21"/>
  <c r="G305" i="21"/>
  <c r="H305" i="21"/>
  <c r="I305" i="21"/>
  <c r="J305" i="21"/>
  <c r="K305" i="21"/>
  <c r="L305" i="21"/>
  <c r="M305" i="21"/>
  <c r="N305" i="21"/>
  <c r="O305" i="21"/>
  <c r="P305" i="21"/>
  <c r="Q305" i="21"/>
  <c r="R305" i="21"/>
  <c r="S305" i="21"/>
  <c r="D306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Q306" i="21"/>
  <c r="R306" i="21"/>
  <c r="S306" i="21"/>
  <c r="D307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/>
  <c r="Q307" i="21"/>
  <c r="R307" i="21"/>
  <c r="S307" i="21"/>
  <c r="D308" i="2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Q308" i="21"/>
  <c r="R308" i="21"/>
  <c r="S308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Q309" i="21"/>
  <c r="R309" i="21"/>
  <c r="S309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Q311" i="21"/>
  <c r="R311" i="21"/>
  <c r="S311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Q312" i="21"/>
  <c r="R312" i="21"/>
  <c r="S312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Q313" i="21"/>
  <c r="R313" i="21"/>
  <c r="S313" i="21"/>
  <c r="D314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Q314" i="21"/>
  <c r="R314" i="21"/>
  <c r="S314" i="21"/>
  <c r="D315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/>
  <c r="Q315" i="21"/>
  <c r="R315" i="21"/>
  <c r="S315" i="21"/>
  <c r="D316" i="21"/>
  <c r="E316" i="21"/>
  <c r="F316" i="21"/>
  <c r="G316" i="21"/>
  <c r="H316" i="21"/>
  <c r="I316" i="21"/>
  <c r="J316" i="21"/>
  <c r="K316" i="21"/>
  <c r="L316" i="21"/>
  <c r="M316" i="21"/>
  <c r="N316" i="21"/>
  <c r="O316" i="21"/>
  <c r="P316" i="21"/>
  <c r="Q316" i="21"/>
  <c r="R316" i="21"/>
  <c r="S316" i="21"/>
  <c r="D317" i="21"/>
  <c r="E317" i="21"/>
  <c r="F317" i="21"/>
  <c r="G317" i="21"/>
  <c r="H317" i="21"/>
  <c r="I317" i="21"/>
  <c r="J317" i="21"/>
  <c r="K317" i="21"/>
  <c r="L317" i="21"/>
  <c r="M317" i="21"/>
  <c r="N317" i="21"/>
  <c r="O317" i="21"/>
  <c r="P317" i="21"/>
  <c r="Q317" i="21"/>
  <c r="R317" i="21"/>
  <c r="S317" i="21"/>
  <c r="D318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Q318" i="21"/>
  <c r="R318" i="21"/>
  <c r="S318" i="21"/>
  <c r="D319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/>
  <c r="Q319" i="21"/>
  <c r="R319" i="21"/>
  <c r="S319" i="21"/>
  <c r="D320" i="21"/>
  <c r="E320" i="21"/>
  <c r="F320" i="21"/>
  <c r="G320" i="21"/>
  <c r="H320" i="21"/>
  <c r="I320" i="21"/>
  <c r="J320" i="21"/>
  <c r="K320" i="21"/>
  <c r="L320" i="21"/>
  <c r="M320" i="21"/>
  <c r="N320" i="21"/>
  <c r="O320" i="21"/>
  <c r="P320" i="21"/>
  <c r="Q320" i="21"/>
  <c r="R320" i="21"/>
  <c r="S320" i="21"/>
  <c r="D321" i="21"/>
  <c r="E321" i="21"/>
  <c r="F321" i="21"/>
  <c r="G321" i="21"/>
  <c r="H321" i="21"/>
  <c r="I321" i="21"/>
  <c r="J321" i="21"/>
  <c r="K321" i="21"/>
  <c r="L321" i="21"/>
  <c r="M321" i="21"/>
  <c r="N321" i="21"/>
  <c r="O321" i="21"/>
  <c r="P321" i="21"/>
  <c r="Q321" i="21"/>
  <c r="R321" i="21"/>
  <c r="S321" i="21"/>
  <c r="D322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Q322" i="21"/>
  <c r="R322" i="21"/>
  <c r="S322" i="21"/>
  <c r="D323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/>
  <c r="Q323" i="21"/>
  <c r="R323" i="21"/>
  <c r="S323" i="21"/>
  <c r="D324" i="21"/>
  <c r="E324" i="21"/>
  <c r="F324" i="21"/>
  <c r="G324" i="21"/>
  <c r="H324" i="21"/>
  <c r="I324" i="21"/>
  <c r="J324" i="21"/>
  <c r="K324" i="21"/>
  <c r="L324" i="21"/>
  <c r="M324" i="21"/>
  <c r="N324" i="21"/>
  <c r="O324" i="21"/>
  <c r="P324" i="21"/>
  <c r="Q324" i="21"/>
  <c r="R324" i="21"/>
  <c r="S324" i="21"/>
  <c r="D325" i="21"/>
  <c r="E325" i="21"/>
  <c r="F325" i="21"/>
  <c r="G325" i="21"/>
  <c r="H325" i="21"/>
  <c r="I325" i="21"/>
  <c r="J325" i="21"/>
  <c r="K325" i="21"/>
  <c r="L325" i="21"/>
  <c r="M325" i="21"/>
  <c r="N325" i="21"/>
  <c r="O325" i="21"/>
  <c r="P325" i="21"/>
  <c r="Q325" i="21"/>
  <c r="R325" i="21"/>
  <c r="S325" i="21"/>
  <c r="D326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Q326" i="21"/>
  <c r="R326" i="21"/>
  <c r="S326" i="21"/>
  <c r="D327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/>
  <c r="Q327" i="21"/>
  <c r="R327" i="21"/>
  <c r="S327" i="21"/>
  <c r="D328" i="21"/>
  <c r="E328" i="21"/>
  <c r="F328" i="21"/>
  <c r="G328" i="21"/>
  <c r="H328" i="21"/>
  <c r="I328" i="21"/>
  <c r="J328" i="21"/>
  <c r="K328" i="21"/>
  <c r="L328" i="21"/>
  <c r="M328" i="21"/>
  <c r="N328" i="21"/>
  <c r="O328" i="21"/>
  <c r="P328" i="21"/>
  <c r="Q328" i="21"/>
  <c r="R328" i="21"/>
  <c r="S328" i="21"/>
  <c r="D329" i="21"/>
  <c r="E329" i="21"/>
  <c r="F329" i="21"/>
  <c r="G329" i="21"/>
  <c r="H329" i="21"/>
  <c r="I329" i="21"/>
  <c r="J329" i="21"/>
  <c r="K329" i="21"/>
  <c r="L329" i="21"/>
  <c r="M329" i="21"/>
  <c r="N329" i="21"/>
  <c r="O329" i="21"/>
  <c r="P329" i="21"/>
  <c r="Q329" i="21"/>
  <c r="R329" i="21"/>
  <c r="S329" i="21"/>
  <c r="D330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Q330" i="21"/>
  <c r="R330" i="21"/>
  <c r="S330" i="21"/>
  <c r="D331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/>
  <c r="Q331" i="21"/>
  <c r="R331" i="21"/>
  <c r="S331" i="21"/>
  <c r="D332" i="21"/>
  <c r="E332" i="21"/>
  <c r="F332" i="21"/>
  <c r="G332" i="21"/>
  <c r="H332" i="21"/>
  <c r="I332" i="21"/>
  <c r="J332" i="21"/>
  <c r="K332" i="21"/>
  <c r="L332" i="21"/>
  <c r="M332" i="21"/>
  <c r="N332" i="21"/>
  <c r="O332" i="21"/>
  <c r="P332" i="21"/>
  <c r="Q332" i="21"/>
  <c r="R332" i="21"/>
  <c r="S332" i="21"/>
  <c r="D333" i="21"/>
  <c r="E333" i="21"/>
  <c r="F333" i="21"/>
  <c r="G333" i="21"/>
  <c r="H333" i="21"/>
  <c r="I333" i="21"/>
  <c r="J333" i="21"/>
  <c r="K333" i="21"/>
  <c r="L333" i="21"/>
  <c r="M333" i="21"/>
  <c r="N333" i="21"/>
  <c r="O333" i="21"/>
  <c r="P333" i="21"/>
  <c r="Q333" i="21"/>
  <c r="R333" i="21"/>
  <c r="S333" i="21"/>
  <c r="D334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Q334" i="21"/>
  <c r="R334" i="21"/>
  <c r="S334" i="21"/>
  <c r="D335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/>
  <c r="Q335" i="21"/>
  <c r="R335" i="21"/>
  <c r="S335" i="21"/>
  <c r="D336" i="21"/>
  <c r="E336" i="21"/>
  <c r="F336" i="21"/>
  <c r="G336" i="21"/>
  <c r="H336" i="21"/>
  <c r="I336" i="21"/>
  <c r="J336" i="21"/>
  <c r="K336" i="21"/>
  <c r="L336" i="21"/>
  <c r="M336" i="21"/>
  <c r="N336" i="21"/>
  <c r="O336" i="21"/>
  <c r="P336" i="21"/>
  <c r="Q336" i="21"/>
  <c r="R336" i="21"/>
  <c r="S336" i="21"/>
  <c r="D337" i="21"/>
  <c r="E337" i="21"/>
  <c r="F337" i="21"/>
  <c r="G337" i="21"/>
  <c r="H337" i="21"/>
  <c r="I337" i="21"/>
  <c r="J337" i="21"/>
  <c r="K337" i="21"/>
  <c r="L337" i="21"/>
  <c r="M337" i="21"/>
  <c r="N337" i="21"/>
  <c r="O337" i="21"/>
  <c r="P337" i="21"/>
  <c r="Q337" i="21"/>
  <c r="R337" i="21"/>
  <c r="S337" i="21"/>
  <c r="D338" i="21"/>
  <c r="E338" i="21"/>
  <c r="F338" i="21"/>
  <c r="G338" i="21"/>
  <c r="H338" i="21"/>
  <c r="I338" i="21"/>
  <c r="J338" i="21"/>
  <c r="K338" i="21"/>
  <c r="L338" i="21"/>
  <c r="M338" i="21"/>
  <c r="N338" i="21"/>
  <c r="O338" i="21"/>
  <c r="P338" i="21"/>
  <c r="Q338" i="21"/>
  <c r="R338" i="21"/>
  <c r="S338" i="21"/>
  <c r="D339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Q339" i="21"/>
  <c r="R339" i="21"/>
  <c r="S339" i="21"/>
  <c r="D340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/>
  <c r="Q340" i="21"/>
  <c r="R340" i="21"/>
  <c r="S340" i="21"/>
  <c r="D341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/>
  <c r="Q341" i="21"/>
  <c r="R341" i="21"/>
  <c r="S341" i="21"/>
  <c r="D342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Q342" i="21"/>
  <c r="R342" i="21"/>
  <c r="S342" i="21"/>
  <c r="D343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/>
  <c r="Q343" i="21"/>
  <c r="R343" i="21"/>
  <c r="S343" i="21"/>
  <c r="D344" i="21"/>
  <c r="E344" i="21"/>
  <c r="F344" i="21"/>
  <c r="G344" i="21"/>
  <c r="H344" i="21"/>
  <c r="I344" i="21"/>
  <c r="J344" i="21"/>
  <c r="K344" i="21"/>
  <c r="L344" i="21"/>
  <c r="M344" i="21"/>
  <c r="N344" i="21"/>
  <c r="O344" i="21"/>
  <c r="P344" i="21"/>
  <c r="Q344" i="21"/>
  <c r="R344" i="21"/>
  <c r="S344" i="21"/>
  <c r="D345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Q345" i="21"/>
  <c r="R345" i="21"/>
  <c r="S345" i="21"/>
  <c r="D346" i="21"/>
  <c r="E346" i="21"/>
  <c r="F346" i="21"/>
  <c r="G346" i="21"/>
  <c r="H346" i="21"/>
  <c r="I346" i="21"/>
  <c r="J346" i="21"/>
  <c r="K346" i="21"/>
  <c r="L346" i="21"/>
  <c r="M346" i="21"/>
  <c r="N346" i="21"/>
  <c r="O346" i="21"/>
  <c r="P346" i="21"/>
  <c r="Q346" i="21"/>
  <c r="R346" i="21"/>
  <c r="S346" i="21"/>
  <c r="D347" i="21"/>
  <c r="E347" i="21"/>
  <c r="F347" i="21"/>
  <c r="G347" i="21"/>
  <c r="H347" i="21"/>
  <c r="I347" i="21"/>
  <c r="J347" i="21"/>
  <c r="K347" i="21"/>
  <c r="L347" i="21"/>
  <c r="M347" i="21"/>
  <c r="N347" i="21"/>
  <c r="O347" i="21"/>
  <c r="P347" i="21"/>
  <c r="Q347" i="21"/>
  <c r="R347" i="21"/>
  <c r="S347" i="21"/>
  <c r="D348" i="21"/>
  <c r="E348" i="21"/>
  <c r="F348" i="21"/>
  <c r="G348" i="21"/>
  <c r="H348" i="21"/>
  <c r="I348" i="21"/>
  <c r="J348" i="21"/>
  <c r="K348" i="21"/>
  <c r="L348" i="21"/>
  <c r="M348" i="21"/>
  <c r="N348" i="21"/>
  <c r="O348" i="21"/>
  <c r="P348" i="21"/>
  <c r="Q348" i="21"/>
  <c r="R348" i="21"/>
  <c r="S348" i="21"/>
  <c r="D349" i="21"/>
  <c r="E349" i="21"/>
  <c r="F349" i="21"/>
  <c r="G349" i="21"/>
  <c r="H349" i="21"/>
  <c r="I349" i="21"/>
  <c r="J349" i="21"/>
  <c r="K349" i="21"/>
  <c r="L349" i="21"/>
  <c r="M349" i="21"/>
  <c r="N349" i="21"/>
  <c r="O349" i="21"/>
  <c r="P349" i="21"/>
  <c r="Q349" i="21"/>
  <c r="R349" i="21"/>
  <c r="S349" i="21"/>
  <c r="D350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Q350" i="21"/>
  <c r="R350" i="21"/>
  <c r="S350" i="21"/>
  <c r="D351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/>
  <c r="Q351" i="21"/>
  <c r="R351" i="21"/>
  <c r="S351" i="21"/>
  <c r="D352" i="21"/>
  <c r="E352" i="21"/>
  <c r="F352" i="21"/>
  <c r="G352" i="21"/>
  <c r="H352" i="21"/>
  <c r="I352" i="21"/>
  <c r="J352" i="21"/>
  <c r="K352" i="21"/>
  <c r="L352" i="21"/>
  <c r="M352" i="21"/>
  <c r="N352" i="21"/>
  <c r="O352" i="21"/>
  <c r="P352" i="21"/>
  <c r="Q352" i="21"/>
  <c r="R352" i="21"/>
  <c r="S352" i="21"/>
  <c r="D353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Q353" i="21"/>
  <c r="R353" i="21"/>
  <c r="S353" i="21"/>
  <c r="D354" i="21"/>
  <c r="E354" i="21"/>
  <c r="F354" i="21"/>
  <c r="G354" i="21"/>
  <c r="H354" i="21"/>
  <c r="I354" i="21"/>
  <c r="J354" i="21"/>
  <c r="K354" i="21"/>
  <c r="L354" i="21"/>
  <c r="M354" i="21"/>
  <c r="N354" i="21"/>
  <c r="O354" i="21"/>
  <c r="P354" i="21"/>
  <c r="Q354" i="21"/>
  <c r="R354" i="21"/>
  <c r="S354" i="21"/>
  <c r="D355" i="21"/>
  <c r="E355" i="21"/>
  <c r="F355" i="21"/>
  <c r="G355" i="21"/>
  <c r="H355" i="21"/>
  <c r="I355" i="21"/>
  <c r="J355" i="21"/>
  <c r="K355" i="21"/>
  <c r="L355" i="21"/>
  <c r="M355" i="21"/>
  <c r="N355" i="21"/>
  <c r="O355" i="21"/>
  <c r="P355" i="21"/>
  <c r="Q355" i="21"/>
  <c r="R355" i="21"/>
  <c r="S355" i="21"/>
  <c r="D356" i="21"/>
  <c r="E356" i="21"/>
  <c r="F356" i="21"/>
  <c r="G356" i="21"/>
  <c r="H356" i="21"/>
  <c r="I356" i="21"/>
  <c r="J356" i="21"/>
  <c r="K356" i="21"/>
  <c r="L356" i="21"/>
  <c r="M356" i="21"/>
  <c r="N356" i="21"/>
  <c r="O356" i="21"/>
  <c r="P356" i="21"/>
  <c r="Q356" i="21"/>
  <c r="R356" i="21"/>
  <c r="S356" i="21"/>
  <c r="D357" i="21"/>
  <c r="E357" i="21"/>
  <c r="F357" i="21"/>
  <c r="G357" i="21"/>
  <c r="H357" i="21"/>
  <c r="I357" i="21"/>
  <c r="J357" i="21"/>
  <c r="K357" i="21"/>
  <c r="L357" i="21"/>
  <c r="M357" i="21"/>
  <c r="N357" i="21"/>
  <c r="O357" i="21"/>
  <c r="P357" i="21"/>
  <c r="Q357" i="21"/>
  <c r="R357" i="21"/>
  <c r="S357" i="21"/>
  <c r="D358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Q358" i="21"/>
  <c r="R358" i="21"/>
  <c r="S358" i="21"/>
  <c r="D359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/>
  <c r="Q359" i="21"/>
  <c r="R359" i="21"/>
  <c r="S359" i="21"/>
  <c r="D360" i="21"/>
  <c r="E360" i="21"/>
  <c r="F360" i="21"/>
  <c r="G360" i="21"/>
  <c r="H360" i="21"/>
  <c r="I360" i="21"/>
  <c r="J360" i="21"/>
  <c r="K360" i="21"/>
  <c r="L360" i="21"/>
  <c r="M360" i="21"/>
  <c r="N360" i="21"/>
  <c r="O360" i="21"/>
  <c r="P360" i="21"/>
  <c r="Q360" i="21"/>
  <c r="R360" i="21"/>
  <c r="S360" i="21"/>
  <c r="D361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Q361" i="21"/>
  <c r="R361" i="21"/>
  <c r="S361" i="21"/>
  <c r="D362" i="21"/>
  <c r="E362" i="21"/>
  <c r="F362" i="21"/>
  <c r="G362" i="21"/>
  <c r="H362" i="21"/>
  <c r="I362" i="21"/>
  <c r="J362" i="21"/>
  <c r="K362" i="21"/>
  <c r="L362" i="21"/>
  <c r="M362" i="21"/>
  <c r="N362" i="21"/>
  <c r="O362" i="21"/>
  <c r="P362" i="21"/>
  <c r="Q362" i="21"/>
  <c r="R362" i="21"/>
  <c r="S362" i="21"/>
  <c r="D363" i="21"/>
  <c r="E363" i="21"/>
  <c r="F363" i="21"/>
  <c r="G363" i="21"/>
  <c r="H363" i="21"/>
  <c r="I363" i="21"/>
  <c r="J363" i="21"/>
  <c r="K363" i="21"/>
  <c r="L363" i="21"/>
  <c r="M363" i="21"/>
  <c r="N363" i="21"/>
  <c r="O363" i="21"/>
  <c r="P363" i="21"/>
  <c r="Q363" i="21"/>
  <c r="R363" i="21"/>
  <c r="S363" i="21"/>
  <c r="D364" i="21"/>
  <c r="E364" i="21"/>
  <c r="F364" i="21"/>
  <c r="G364" i="21"/>
  <c r="H364" i="21"/>
  <c r="I364" i="21"/>
  <c r="J364" i="21"/>
  <c r="K364" i="21"/>
  <c r="L364" i="21"/>
  <c r="M364" i="21"/>
  <c r="N364" i="21"/>
  <c r="O364" i="21"/>
  <c r="P364" i="21"/>
  <c r="Q364" i="21"/>
  <c r="R364" i="21"/>
  <c r="S364" i="21"/>
  <c r="D365" i="21"/>
  <c r="E365" i="21"/>
  <c r="F365" i="21"/>
  <c r="G365" i="21"/>
  <c r="H365" i="21"/>
  <c r="I365" i="21"/>
  <c r="J365" i="21"/>
  <c r="K365" i="21"/>
  <c r="L365" i="21"/>
  <c r="M365" i="21"/>
  <c r="N365" i="21"/>
  <c r="O365" i="21"/>
  <c r="P365" i="21"/>
  <c r="Q365" i="21"/>
  <c r="R365" i="21"/>
  <c r="S365" i="21"/>
  <c r="D366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Q366" i="21"/>
  <c r="R366" i="21"/>
  <c r="S366" i="21"/>
  <c r="D367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/>
  <c r="Q367" i="21"/>
  <c r="R367" i="21"/>
  <c r="S367" i="21"/>
  <c r="D368" i="21"/>
  <c r="E368" i="21"/>
  <c r="F368" i="21"/>
  <c r="G368" i="21"/>
  <c r="H368" i="21"/>
  <c r="I368" i="21"/>
  <c r="J368" i="21"/>
  <c r="K368" i="21"/>
  <c r="L368" i="21"/>
  <c r="M368" i="21"/>
  <c r="N368" i="21"/>
  <c r="O368" i="21"/>
  <c r="P368" i="21"/>
  <c r="Q368" i="21"/>
  <c r="R368" i="21"/>
  <c r="S368" i="21"/>
  <c r="D369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Q369" i="21"/>
  <c r="R369" i="21"/>
  <c r="S369" i="21"/>
  <c r="D370" i="21"/>
  <c r="E370" i="21"/>
  <c r="F370" i="21"/>
  <c r="G370" i="21"/>
  <c r="H370" i="21"/>
  <c r="I370" i="21"/>
  <c r="J370" i="21"/>
  <c r="K370" i="21"/>
  <c r="L370" i="21"/>
  <c r="M370" i="21"/>
  <c r="N370" i="21"/>
  <c r="O370" i="21"/>
  <c r="P370" i="21"/>
  <c r="Q370" i="21"/>
  <c r="R370" i="21"/>
  <c r="S370" i="21"/>
  <c r="D371" i="21"/>
  <c r="E371" i="21"/>
  <c r="F371" i="21"/>
  <c r="G371" i="21"/>
  <c r="H371" i="21"/>
  <c r="I371" i="21"/>
  <c r="J371" i="21"/>
  <c r="K371" i="21"/>
  <c r="L371" i="21"/>
  <c r="M371" i="21"/>
  <c r="N371" i="21"/>
  <c r="O371" i="21"/>
  <c r="P371" i="21"/>
  <c r="Q371" i="21"/>
  <c r="R371" i="21"/>
  <c r="S371" i="21"/>
  <c r="D372" i="21"/>
  <c r="E372" i="21"/>
  <c r="F372" i="21"/>
  <c r="G372" i="21"/>
  <c r="H372" i="21"/>
  <c r="I372" i="21"/>
  <c r="J372" i="21"/>
  <c r="K372" i="21"/>
  <c r="L372" i="21"/>
  <c r="M372" i="21"/>
  <c r="N372" i="21"/>
  <c r="O372" i="21"/>
  <c r="P372" i="21"/>
  <c r="Q372" i="21"/>
  <c r="R372" i="21"/>
  <c r="S372" i="21"/>
  <c r="D373" i="21"/>
  <c r="E373" i="21"/>
  <c r="F373" i="21"/>
  <c r="G373" i="21"/>
  <c r="H373" i="21"/>
  <c r="I373" i="21"/>
  <c r="J373" i="21"/>
  <c r="K373" i="21"/>
  <c r="L373" i="21"/>
  <c r="M373" i="21"/>
  <c r="N373" i="21"/>
  <c r="O373" i="21"/>
  <c r="P373" i="21"/>
  <c r="Q373" i="21"/>
  <c r="R373" i="21"/>
  <c r="S373" i="21"/>
  <c r="D374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Q374" i="21"/>
  <c r="R374" i="21"/>
  <c r="S374" i="21"/>
  <c r="D375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/>
  <c r="Q375" i="21"/>
  <c r="R375" i="21"/>
  <c r="S375" i="21"/>
  <c r="D376" i="21"/>
  <c r="E376" i="21"/>
  <c r="F376" i="21"/>
  <c r="G376" i="21"/>
  <c r="H376" i="21"/>
  <c r="I376" i="21"/>
  <c r="J376" i="21"/>
  <c r="K376" i="21"/>
  <c r="L376" i="21"/>
  <c r="M376" i="21"/>
  <c r="N376" i="21"/>
  <c r="O376" i="21"/>
  <c r="P376" i="21"/>
  <c r="Q376" i="21"/>
  <c r="R376" i="21"/>
  <c r="S376" i="21"/>
  <c r="D377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/>
  <c r="Q377" i="21"/>
  <c r="R377" i="21"/>
  <c r="S377" i="21"/>
  <c r="D378" i="21"/>
  <c r="E378" i="21"/>
  <c r="F378" i="21"/>
  <c r="G378" i="21"/>
  <c r="H378" i="21"/>
  <c r="I378" i="21"/>
  <c r="J378" i="21"/>
  <c r="K378" i="21"/>
  <c r="L378" i="21"/>
  <c r="M378" i="21"/>
  <c r="N378" i="21"/>
  <c r="O378" i="21"/>
  <c r="P378" i="21"/>
  <c r="Q378" i="21"/>
  <c r="R378" i="21"/>
  <c r="S378" i="21"/>
  <c r="D379" i="21"/>
  <c r="E379" i="21"/>
  <c r="F379" i="21"/>
  <c r="G379" i="21"/>
  <c r="H379" i="21"/>
  <c r="I379" i="21"/>
  <c r="J379" i="21"/>
  <c r="K379" i="21"/>
  <c r="L379" i="21"/>
  <c r="M379" i="21"/>
  <c r="N379" i="21"/>
  <c r="O379" i="21"/>
  <c r="P379" i="21"/>
  <c r="Q379" i="21"/>
  <c r="R379" i="21"/>
  <c r="S379" i="21"/>
  <c r="D380" i="21"/>
  <c r="E380" i="21"/>
  <c r="F380" i="21"/>
  <c r="G380" i="21"/>
  <c r="H380" i="21"/>
  <c r="I380" i="21"/>
  <c r="J380" i="21"/>
  <c r="K380" i="21"/>
  <c r="L380" i="21"/>
  <c r="M380" i="21"/>
  <c r="N380" i="21"/>
  <c r="O380" i="21"/>
  <c r="P380" i="21"/>
  <c r="Q380" i="21"/>
  <c r="R380" i="21"/>
  <c r="S380" i="21"/>
  <c r="D381" i="21"/>
  <c r="E381" i="21"/>
  <c r="F381" i="21"/>
  <c r="G381" i="21"/>
  <c r="H381" i="21"/>
  <c r="I381" i="21"/>
  <c r="J381" i="21"/>
  <c r="K381" i="21"/>
  <c r="L381" i="21"/>
  <c r="M381" i="21"/>
  <c r="N381" i="21"/>
  <c r="O381" i="21"/>
  <c r="P381" i="21"/>
  <c r="Q381" i="21"/>
  <c r="R381" i="21"/>
  <c r="S381" i="21"/>
  <c r="D382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Q382" i="21"/>
  <c r="R382" i="21"/>
  <c r="S382" i="21"/>
  <c r="D383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/>
  <c r="Q383" i="21"/>
  <c r="R383" i="21"/>
  <c r="S383" i="21"/>
  <c r="D384" i="21"/>
  <c r="E384" i="21"/>
  <c r="F384" i="21"/>
  <c r="G384" i="21"/>
  <c r="H384" i="21"/>
  <c r="I384" i="21"/>
  <c r="J384" i="21"/>
  <c r="K384" i="21"/>
  <c r="L384" i="21"/>
  <c r="M384" i="21"/>
  <c r="N384" i="21"/>
  <c r="O384" i="21"/>
  <c r="P384" i="21"/>
  <c r="Q384" i="21"/>
  <c r="R384" i="21"/>
  <c r="S384" i="21"/>
  <c r="D385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/>
  <c r="Q385" i="21"/>
  <c r="R385" i="21"/>
  <c r="S385" i="21"/>
  <c r="D386" i="21"/>
  <c r="E386" i="21"/>
  <c r="F386" i="21"/>
  <c r="G386" i="21"/>
  <c r="H386" i="21"/>
  <c r="I386" i="21"/>
  <c r="J386" i="21"/>
  <c r="K386" i="21"/>
  <c r="L386" i="21"/>
  <c r="M386" i="21"/>
  <c r="N386" i="21"/>
  <c r="O386" i="21"/>
  <c r="P386" i="21"/>
  <c r="Q386" i="21"/>
  <c r="R386" i="21"/>
  <c r="S386" i="21"/>
  <c r="D387" i="21"/>
  <c r="E387" i="21"/>
  <c r="F387" i="21"/>
  <c r="G387" i="21"/>
  <c r="H387" i="21"/>
  <c r="I387" i="21"/>
  <c r="J387" i="21"/>
  <c r="K387" i="21"/>
  <c r="L387" i="21"/>
  <c r="M387" i="21"/>
  <c r="N387" i="21"/>
  <c r="O387" i="21"/>
  <c r="P387" i="21"/>
  <c r="Q387" i="21"/>
  <c r="R387" i="21"/>
  <c r="S387" i="21"/>
  <c r="D388" i="21"/>
  <c r="E388" i="21"/>
  <c r="F388" i="21"/>
  <c r="G388" i="21"/>
  <c r="H388" i="21"/>
  <c r="I388" i="21"/>
  <c r="J388" i="21"/>
  <c r="K388" i="21"/>
  <c r="L388" i="21"/>
  <c r="M388" i="21"/>
  <c r="N388" i="21"/>
  <c r="O388" i="21"/>
  <c r="P388" i="21"/>
  <c r="Q388" i="21"/>
  <c r="R388" i="21"/>
  <c r="S388" i="21"/>
  <c r="D389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/>
  <c r="Q389" i="21"/>
  <c r="R389" i="21"/>
  <c r="S389" i="21"/>
  <c r="D390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Q390" i="21"/>
  <c r="R390" i="21"/>
  <c r="S390" i="21"/>
  <c r="D391" i="21"/>
  <c r="E391" i="21"/>
  <c r="F391" i="21"/>
  <c r="G391" i="21"/>
  <c r="H391" i="21"/>
  <c r="I391" i="21"/>
  <c r="J391" i="21"/>
  <c r="K391" i="21"/>
  <c r="L391" i="21"/>
  <c r="M391" i="21"/>
  <c r="N391" i="21"/>
  <c r="O391" i="21"/>
  <c r="P391" i="21"/>
  <c r="Q391" i="21"/>
  <c r="R391" i="21"/>
  <c r="S391" i="21"/>
  <c r="D392" i="21"/>
  <c r="E392" i="21"/>
  <c r="F392" i="21"/>
  <c r="G392" i="21"/>
  <c r="H392" i="21"/>
  <c r="I392" i="21"/>
  <c r="J392" i="21"/>
  <c r="K392" i="21"/>
  <c r="L392" i="21"/>
  <c r="M392" i="21"/>
  <c r="N392" i="21"/>
  <c r="O392" i="21"/>
  <c r="P392" i="21"/>
  <c r="Q392" i="21"/>
  <c r="R392" i="21"/>
  <c r="S392" i="21"/>
  <c r="D393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/>
  <c r="Q393" i="21"/>
  <c r="R393" i="21"/>
  <c r="S393" i="21"/>
  <c r="D394" i="21"/>
  <c r="E394" i="21"/>
  <c r="F394" i="21"/>
  <c r="G394" i="21"/>
  <c r="H394" i="21"/>
  <c r="I394" i="21"/>
  <c r="J394" i="21"/>
  <c r="K394" i="21"/>
  <c r="L394" i="21"/>
  <c r="M394" i="21"/>
  <c r="N394" i="21"/>
  <c r="O394" i="21"/>
  <c r="P394" i="21"/>
  <c r="Q394" i="21"/>
  <c r="R394" i="21"/>
  <c r="S394" i="21"/>
  <c r="D395" i="21"/>
  <c r="E395" i="21"/>
  <c r="F395" i="21"/>
  <c r="G395" i="21"/>
  <c r="H395" i="21"/>
  <c r="I395" i="21"/>
  <c r="J395" i="21"/>
  <c r="K395" i="21"/>
  <c r="L395" i="21"/>
  <c r="M395" i="21"/>
  <c r="N395" i="21"/>
  <c r="O395" i="21"/>
  <c r="P395" i="21"/>
  <c r="Q395" i="21"/>
  <c r="R395" i="21"/>
  <c r="S395" i="21"/>
  <c r="D396" i="21"/>
  <c r="E396" i="21"/>
  <c r="F396" i="21"/>
  <c r="G396" i="21"/>
  <c r="H396" i="21"/>
  <c r="I396" i="21"/>
  <c r="J396" i="21"/>
  <c r="K396" i="21"/>
  <c r="L396" i="21"/>
  <c r="M396" i="21"/>
  <c r="N396" i="21"/>
  <c r="O396" i="21"/>
  <c r="P396" i="21"/>
  <c r="Q396" i="21"/>
  <c r="R396" i="21"/>
  <c r="S396" i="21"/>
  <c r="D397" i="21"/>
  <c r="E397" i="21"/>
  <c r="F397" i="21"/>
  <c r="G397" i="21"/>
  <c r="H397" i="21"/>
  <c r="I397" i="21"/>
  <c r="J397" i="21"/>
  <c r="K397" i="21"/>
  <c r="L397" i="21"/>
  <c r="M397" i="21"/>
  <c r="N397" i="21"/>
  <c r="O397" i="21"/>
  <c r="P397" i="21"/>
  <c r="Q397" i="21"/>
  <c r="R397" i="21"/>
  <c r="S397" i="21"/>
  <c r="D398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Q398" i="21"/>
  <c r="R398" i="21"/>
  <c r="S398" i="21"/>
  <c r="D399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/>
  <c r="Q399" i="21"/>
  <c r="R399" i="21"/>
  <c r="S399" i="21"/>
  <c r="D400" i="21"/>
  <c r="E400" i="21"/>
  <c r="F400" i="21"/>
  <c r="G400" i="21"/>
  <c r="H400" i="21"/>
  <c r="I400" i="21"/>
  <c r="J400" i="21"/>
  <c r="K400" i="21"/>
  <c r="L400" i="21"/>
  <c r="M400" i="21"/>
  <c r="N400" i="21"/>
  <c r="O400" i="21"/>
  <c r="P400" i="21"/>
  <c r="Q400" i="21"/>
  <c r="R400" i="21"/>
  <c r="S400" i="21"/>
  <c r="D401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/>
  <c r="Q401" i="21"/>
  <c r="R401" i="21"/>
  <c r="S401" i="21"/>
  <c r="D402" i="21"/>
  <c r="E402" i="21"/>
  <c r="F402" i="21"/>
  <c r="G402" i="21"/>
  <c r="H402" i="21"/>
  <c r="I402" i="21"/>
  <c r="J402" i="21"/>
  <c r="K402" i="21"/>
  <c r="L402" i="21"/>
  <c r="M402" i="21"/>
  <c r="N402" i="21"/>
  <c r="O402" i="21"/>
  <c r="P402" i="21"/>
  <c r="Q402" i="21"/>
  <c r="R402" i="21"/>
  <c r="S402" i="21"/>
  <c r="D403" i="21"/>
  <c r="E403" i="21"/>
  <c r="F403" i="21"/>
  <c r="G403" i="21"/>
  <c r="H403" i="21"/>
  <c r="I403" i="21"/>
  <c r="J403" i="21"/>
  <c r="K403" i="21"/>
  <c r="L403" i="21"/>
  <c r="M403" i="21"/>
  <c r="N403" i="21"/>
  <c r="O403" i="21"/>
  <c r="P403" i="21"/>
  <c r="Q403" i="21"/>
  <c r="R403" i="21"/>
  <c r="S403" i="21"/>
  <c r="D404" i="21"/>
  <c r="E404" i="21"/>
  <c r="F404" i="21"/>
  <c r="G404" i="21"/>
  <c r="H404" i="21"/>
  <c r="I404" i="21"/>
  <c r="J404" i="21"/>
  <c r="K404" i="21"/>
  <c r="L404" i="21"/>
  <c r="M404" i="21"/>
  <c r="N404" i="21"/>
  <c r="O404" i="21"/>
  <c r="P404" i="21"/>
  <c r="Q404" i="21"/>
  <c r="R404" i="21"/>
  <c r="S404" i="21"/>
  <c r="D405" i="21"/>
  <c r="E405" i="21"/>
  <c r="F405" i="21"/>
  <c r="G405" i="21"/>
  <c r="H405" i="21"/>
  <c r="I405" i="21"/>
  <c r="J405" i="21"/>
  <c r="K405" i="21"/>
  <c r="L405" i="21"/>
  <c r="M405" i="21"/>
  <c r="N405" i="21"/>
  <c r="O405" i="21"/>
  <c r="P405" i="21"/>
  <c r="Q405" i="21"/>
  <c r="R405" i="21"/>
  <c r="S405" i="21"/>
  <c r="D406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Q406" i="21"/>
  <c r="R406" i="21"/>
  <c r="S406" i="21"/>
  <c r="D407" i="21"/>
  <c r="E407" i="21"/>
  <c r="F407" i="21"/>
  <c r="G407" i="21"/>
  <c r="H407" i="21"/>
  <c r="I407" i="21"/>
  <c r="J407" i="21"/>
  <c r="K407" i="21"/>
  <c r="L407" i="21"/>
  <c r="M407" i="21"/>
  <c r="N407" i="21"/>
  <c r="O407" i="21"/>
  <c r="P407" i="21"/>
  <c r="Q407" i="21"/>
  <c r="R407" i="21"/>
  <c r="S407" i="21"/>
  <c r="D408" i="21"/>
  <c r="E408" i="21"/>
  <c r="F408" i="21"/>
  <c r="G408" i="21"/>
  <c r="H408" i="21"/>
  <c r="I408" i="21"/>
  <c r="J408" i="21"/>
  <c r="K408" i="21"/>
  <c r="L408" i="21"/>
  <c r="M408" i="21"/>
  <c r="N408" i="21"/>
  <c r="O408" i="21"/>
  <c r="P408" i="21"/>
  <c r="Q408" i="21"/>
  <c r="R408" i="21"/>
  <c r="S408" i="21"/>
  <c r="D409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/>
  <c r="Q409" i="21"/>
  <c r="R409" i="21"/>
  <c r="S409" i="21"/>
  <c r="D410" i="21"/>
  <c r="E410" i="21"/>
  <c r="F410" i="21"/>
  <c r="G410" i="21"/>
  <c r="H410" i="21"/>
  <c r="I410" i="21"/>
  <c r="J410" i="21"/>
  <c r="K410" i="21"/>
  <c r="L410" i="21"/>
  <c r="M410" i="21"/>
  <c r="N410" i="21"/>
  <c r="O410" i="21"/>
  <c r="P410" i="21"/>
  <c r="Q410" i="21"/>
  <c r="R410" i="21"/>
  <c r="S410" i="21"/>
  <c r="D411" i="21"/>
  <c r="E411" i="21"/>
  <c r="F411" i="21"/>
  <c r="G411" i="21"/>
  <c r="H411" i="21"/>
  <c r="I411" i="21"/>
  <c r="J411" i="21"/>
  <c r="K411" i="21"/>
  <c r="L411" i="21"/>
  <c r="M411" i="21"/>
  <c r="N411" i="21"/>
  <c r="O411" i="21"/>
  <c r="P411" i="21"/>
  <c r="Q411" i="21"/>
  <c r="R411" i="21"/>
  <c r="S411" i="21"/>
  <c r="D412" i="21"/>
  <c r="E412" i="21"/>
  <c r="F412" i="21"/>
  <c r="G412" i="21"/>
  <c r="H412" i="21"/>
  <c r="I412" i="21"/>
  <c r="J412" i="21"/>
  <c r="K412" i="21"/>
  <c r="L412" i="21"/>
  <c r="M412" i="21"/>
  <c r="N412" i="21"/>
  <c r="O412" i="21"/>
  <c r="P412" i="21"/>
  <c r="Q412" i="21"/>
  <c r="R412" i="21"/>
  <c r="S412" i="21"/>
  <c r="D413" i="21"/>
  <c r="E413" i="21"/>
  <c r="F413" i="21"/>
  <c r="G413" i="21"/>
  <c r="H413" i="21"/>
  <c r="I413" i="21"/>
  <c r="J413" i="21"/>
  <c r="K413" i="21"/>
  <c r="L413" i="21"/>
  <c r="M413" i="21"/>
  <c r="N413" i="21"/>
  <c r="O413" i="21"/>
  <c r="P413" i="21"/>
  <c r="Q413" i="21"/>
  <c r="R413" i="21"/>
  <c r="S413" i="21"/>
  <c r="D414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Q414" i="21"/>
  <c r="R414" i="21"/>
  <c r="S414" i="21"/>
  <c r="D415" i="21"/>
  <c r="E415" i="21"/>
  <c r="F415" i="21"/>
  <c r="G415" i="21"/>
  <c r="H415" i="21"/>
  <c r="I415" i="21"/>
  <c r="J415" i="21"/>
  <c r="K415" i="21"/>
  <c r="L415" i="21"/>
  <c r="M415" i="21"/>
  <c r="N415" i="21"/>
  <c r="O415" i="21"/>
  <c r="P415" i="21"/>
  <c r="Q415" i="21"/>
  <c r="R415" i="21"/>
  <c r="S415" i="21"/>
  <c r="D416" i="21"/>
  <c r="E416" i="21"/>
  <c r="F416" i="21"/>
  <c r="G416" i="21"/>
  <c r="H416" i="21"/>
  <c r="I416" i="21"/>
  <c r="J416" i="21"/>
  <c r="K416" i="21"/>
  <c r="L416" i="21"/>
  <c r="M416" i="21"/>
  <c r="N416" i="21"/>
  <c r="O416" i="21"/>
  <c r="P416" i="21"/>
  <c r="Q416" i="21"/>
  <c r="R416" i="21"/>
  <c r="S416" i="21"/>
  <c r="D417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/>
  <c r="Q417" i="21"/>
  <c r="R417" i="21"/>
  <c r="S417" i="21"/>
  <c r="D418" i="21"/>
  <c r="E418" i="21"/>
  <c r="F418" i="21"/>
  <c r="G418" i="21"/>
  <c r="H418" i="21"/>
  <c r="I418" i="21"/>
  <c r="J418" i="21"/>
  <c r="K418" i="21"/>
  <c r="L418" i="21"/>
  <c r="M418" i="21"/>
  <c r="N418" i="21"/>
  <c r="O418" i="21"/>
  <c r="P418" i="21"/>
  <c r="Q418" i="21"/>
  <c r="R418" i="21"/>
  <c r="S418" i="21"/>
  <c r="D419" i="21"/>
  <c r="E419" i="21"/>
  <c r="F419" i="21"/>
  <c r="G419" i="21"/>
  <c r="H419" i="21"/>
  <c r="I419" i="21"/>
  <c r="J419" i="21"/>
  <c r="K419" i="21"/>
  <c r="L419" i="21"/>
  <c r="M419" i="21"/>
  <c r="N419" i="21"/>
  <c r="O419" i="21"/>
  <c r="P419" i="21"/>
  <c r="Q419" i="21"/>
  <c r="R419" i="21"/>
  <c r="S419" i="21"/>
  <c r="D420" i="21"/>
  <c r="E420" i="21"/>
  <c r="F420" i="21"/>
  <c r="G420" i="21"/>
  <c r="H420" i="21"/>
  <c r="I420" i="21"/>
  <c r="J420" i="21"/>
  <c r="K420" i="21"/>
  <c r="L420" i="21"/>
  <c r="M420" i="21"/>
  <c r="N420" i="21"/>
  <c r="O420" i="21"/>
  <c r="P420" i="21"/>
  <c r="Q420" i="21"/>
  <c r="R420" i="21"/>
  <c r="S420" i="21"/>
  <c r="D421" i="21"/>
  <c r="E421" i="21"/>
  <c r="F421" i="21"/>
  <c r="G421" i="21"/>
  <c r="H421" i="21"/>
  <c r="I421" i="21"/>
  <c r="J421" i="21"/>
  <c r="K421" i="21"/>
  <c r="L421" i="21"/>
  <c r="M421" i="21"/>
  <c r="N421" i="21"/>
  <c r="O421" i="21"/>
  <c r="P421" i="21"/>
  <c r="Q421" i="21"/>
  <c r="R421" i="21"/>
  <c r="S421" i="21"/>
  <c r="D422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Q422" i="21"/>
  <c r="R422" i="21"/>
  <c r="S422" i="21"/>
  <c r="D423" i="21"/>
  <c r="E423" i="21"/>
  <c r="F423" i="21"/>
  <c r="G423" i="21"/>
  <c r="H423" i="21"/>
  <c r="I423" i="21"/>
  <c r="J423" i="21"/>
  <c r="K423" i="21"/>
  <c r="L423" i="21"/>
  <c r="M423" i="21"/>
  <c r="N423" i="21"/>
  <c r="O423" i="21"/>
  <c r="P423" i="21"/>
  <c r="Q423" i="21"/>
  <c r="R423" i="21"/>
  <c r="S423" i="21"/>
  <c r="D424" i="21"/>
  <c r="E424" i="21"/>
  <c r="F424" i="21"/>
  <c r="G424" i="21"/>
  <c r="H424" i="21"/>
  <c r="I424" i="21"/>
  <c r="J424" i="21"/>
  <c r="K424" i="21"/>
  <c r="L424" i="21"/>
  <c r="M424" i="21"/>
  <c r="N424" i="21"/>
  <c r="O424" i="21"/>
  <c r="P424" i="21"/>
  <c r="Q424" i="21"/>
  <c r="R424" i="21"/>
  <c r="S424" i="21"/>
  <c r="D425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/>
  <c r="Q425" i="21"/>
  <c r="R425" i="21"/>
  <c r="S425" i="21"/>
  <c r="D426" i="21"/>
  <c r="E426" i="21"/>
  <c r="F426" i="21"/>
  <c r="G426" i="21"/>
  <c r="H426" i="21"/>
  <c r="I426" i="21"/>
  <c r="J426" i="21"/>
  <c r="K426" i="21"/>
  <c r="L426" i="21"/>
  <c r="M426" i="21"/>
  <c r="N426" i="21"/>
  <c r="O426" i="21"/>
  <c r="P426" i="21"/>
  <c r="Q426" i="21"/>
  <c r="R426" i="21"/>
  <c r="S426" i="21"/>
  <c r="D427" i="21"/>
  <c r="E427" i="21"/>
  <c r="F427" i="21"/>
  <c r="G427" i="21"/>
  <c r="H427" i="21"/>
  <c r="I427" i="21"/>
  <c r="J427" i="21"/>
  <c r="K427" i="21"/>
  <c r="L427" i="21"/>
  <c r="M427" i="21"/>
  <c r="N427" i="21"/>
  <c r="O427" i="21"/>
  <c r="P427" i="21"/>
  <c r="Q427" i="21"/>
  <c r="R427" i="21"/>
  <c r="S427" i="21"/>
  <c r="D428" i="21"/>
  <c r="E428" i="21"/>
  <c r="F428" i="21"/>
  <c r="G428" i="21"/>
  <c r="H428" i="21"/>
  <c r="I428" i="21"/>
  <c r="J428" i="21"/>
  <c r="K428" i="21"/>
  <c r="L428" i="21"/>
  <c r="M428" i="21"/>
  <c r="N428" i="21"/>
  <c r="O428" i="21"/>
  <c r="P428" i="21"/>
  <c r="Q428" i="21"/>
  <c r="R428" i="21"/>
  <c r="S428" i="21"/>
  <c r="D429" i="21"/>
  <c r="E429" i="21"/>
  <c r="F429" i="21"/>
  <c r="G429" i="21"/>
  <c r="H429" i="21"/>
  <c r="I429" i="21"/>
  <c r="J429" i="21"/>
  <c r="K429" i="21"/>
  <c r="L429" i="21"/>
  <c r="M429" i="21"/>
  <c r="N429" i="21"/>
  <c r="O429" i="21"/>
  <c r="P429" i="21"/>
  <c r="Q429" i="21"/>
  <c r="R429" i="21"/>
  <c r="S429" i="21"/>
  <c r="D430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Q430" i="21"/>
  <c r="R430" i="21"/>
  <c r="S430" i="21"/>
  <c r="D431" i="21"/>
  <c r="E431" i="21"/>
  <c r="F431" i="21"/>
  <c r="G431" i="21"/>
  <c r="H431" i="21"/>
  <c r="I431" i="21"/>
  <c r="J431" i="21"/>
  <c r="K431" i="21"/>
  <c r="L431" i="21"/>
  <c r="M431" i="21"/>
  <c r="N431" i="21"/>
  <c r="O431" i="21"/>
  <c r="P431" i="21"/>
  <c r="Q431" i="21"/>
  <c r="R431" i="21"/>
  <c r="S431" i="21"/>
  <c r="D432" i="21"/>
  <c r="E432" i="21"/>
  <c r="F432" i="21"/>
  <c r="G432" i="21"/>
  <c r="H432" i="21"/>
  <c r="I432" i="21"/>
  <c r="J432" i="21"/>
  <c r="K432" i="21"/>
  <c r="L432" i="21"/>
  <c r="M432" i="21"/>
  <c r="N432" i="21"/>
  <c r="O432" i="21"/>
  <c r="P432" i="21"/>
  <c r="Q432" i="21"/>
  <c r="R432" i="21"/>
  <c r="S432" i="21"/>
  <c r="D433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/>
  <c r="Q433" i="21"/>
  <c r="R433" i="21"/>
  <c r="S433" i="21"/>
  <c r="D434" i="21"/>
  <c r="E434" i="21"/>
  <c r="F434" i="21"/>
  <c r="G434" i="21"/>
  <c r="H434" i="21"/>
  <c r="I434" i="21"/>
  <c r="J434" i="21"/>
  <c r="K434" i="21"/>
  <c r="L434" i="21"/>
  <c r="M434" i="21"/>
  <c r="N434" i="21"/>
  <c r="O434" i="21"/>
  <c r="P434" i="21"/>
  <c r="Q434" i="21"/>
  <c r="R434" i="21"/>
  <c r="S434" i="21"/>
  <c r="D435" i="21"/>
  <c r="E435" i="21"/>
  <c r="F435" i="21"/>
  <c r="G435" i="21"/>
  <c r="H435" i="21"/>
  <c r="I435" i="21"/>
  <c r="J435" i="21"/>
  <c r="K435" i="21"/>
  <c r="L435" i="21"/>
  <c r="M435" i="21"/>
  <c r="N435" i="21"/>
  <c r="O435" i="21"/>
  <c r="P435" i="21"/>
  <c r="Q435" i="21"/>
  <c r="R435" i="21"/>
  <c r="S435" i="21"/>
  <c r="D436" i="21"/>
  <c r="E436" i="21"/>
  <c r="F436" i="21"/>
  <c r="G436" i="21"/>
  <c r="H436" i="21"/>
  <c r="I436" i="21"/>
  <c r="J436" i="21"/>
  <c r="K436" i="21"/>
  <c r="L436" i="21"/>
  <c r="M436" i="21"/>
  <c r="N436" i="21"/>
  <c r="O436" i="21"/>
  <c r="P436" i="21"/>
  <c r="Q436" i="21"/>
  <c r="R436" i="21"/>
  <c r="S436" i="21"/>
  <c r="D437" i="21"/>
  <c r="E437" i="21"/>
  <c r="F437" i="21"/>
  <c r="G437" i="21"/>
  <c r="H437" i="21"/>
  <c r="I437" i="21"/>
  <c r="J437" i="21"/>
  <c r="K437" i="21"/>
  <c r="L437" i="21"/>
  <c r="M437" i="21"/>
  <c r="N437" i="21"/>
  <c r="O437" i="21"/>
  <c r="P437" i="21"/>
  <c r="Q437" i="21"/>
  <c r="R437" i="21"/>
  <c r="S437" i="21"/>
  <c r="D438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Q438" i="21"/>
  <c r="R438" i="21"/>
  <c r="S438" i="21"/>
  <c r="D439" i="21"/>
  <c r="E439" i="21"/>
  <c r="F439" i="21"/>
  <c r="G439" i="21"/>
  <c r="H439" i="21"/>
  <c r="I439" i="21"/>
  <c r="J439" i="21"/>
  <c r="K439" i="21"/>
  <c r="L439" i="21"/>
  <c r="M439" i="21"/>
  <c r="N439" i="21"/>
  <c r="O439" i="21"/>
  <c r="P439" i="21"/>
  <c r="Q439" i="21"/>
  <c r="R439" i="21"/>
  <c r="S439" i="21"/>
  <c r="D440" i="21"/>
  <c r="E440" i="21"/>
  <c r="F440" i="21"/>
  <c r="G440" i="21"/>
  <c r="H440" i="21"/>
  <c r="I440" i="21"/>
  <c r="J440" i="21"/>
  <c r="K440" i="21"/>
  <c r="L440" i="21"/>
  <c r="M440" i="21"/>
  <c r="N440" i="21"/>
  <c r="O440" i="21"/>
  <c r="P440" i="21"/>
  <c r="Q440" i="21"/>
  <c r="R440" i="21"/>
  <c r="S440" i="21"/>
  <c r="D441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/>
  <c r="Q441" i="21"/>
  <c r="R441" i="21"/>
  <c r="S441" i="21"/>
  <c r="D442" i="21"/>
  <c r="E442" i="21"/>
  <c r="F442" i="21"/>
  <c r="G442" i="21"/>
  <c r="H442" i="21"/>
  <c r="I442" i="21"/>
  <c r="J442" i="21"/>
  <c r="K442" i="21"/>
  <c r="L442" i="21"/>
  <c r="M442" i="21"/>
  <c r="N442" i="21"/>
  <c r="O442" i="21"/>
  <c r="P442" i="21"/>
  <c r="Q442" i="21"/>
  <c r="R442" i="21"/>
  <c r="S442" i="21"/>
  <c r="D443" i="21"/>
  <c r="E443" i="21"/>
  <c r="F443" i="21"/>
  <c r="G443" i="21"/>
  <c r="H443" i="21"/>
  <c r="I443" i="21"/>
  <c r="J443" i="21"/>
  <c r="K443" i="21"/>
  <c r="L443" i="21"/>
  <c r="M443" i="21"/>
  <c r="N443" i="21"/>
  <c r="O443" i="21"/>
  <c r="P443" i="21"/>
  <c r="Q443" i="21"/>
  <c r="R443" i="21"/>
  <c r="S443" i="21"/>
  <c r="D444" i="21"/>
  <c r="E444" i="21"/>
  <c r="F444" i="21"/>
  <c r="G444" i="21"/>
  <c r="H444" i="21"/>
  <c r="I444" i="21"/>
  <c r="J444" i="21"/>
  <c r="K444" i="21"/>
  <c r="L444" i="21"/>
  <c r="M444" i="21"/>
  <c r="N444" i="21"/>
  <c r="O444" i="21"/>
  <c r="P444" i="21"/>
  <c r="Q444" i="21"/>
  <c r="R444" i="21"/>
  <c r="S444" i="21"/>
  <c r="D445" i="21"/>
  <c r="E445" i="21"/>
  <c r="F445" i="21"/>
  <c r="G445" i="21"/>
  <c r="H445" i="21"/>
  <c r="I445" i="21"/>
  <c r="J445" i="21"/>
  <c r="K445" i="21"/>
  <c r="L445" i="21"/>
  <c r="M445" i="21"/>
  <c r="N445" i="21"/>
  <c r="O445" i="21"/>
  <c r="P445" i="21"/>
  <c r="Q445" i="21"/>
  <c r="R445" i="21"/>
  <c r="S445" i="21"/>
  <c r="D446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Q446" i="21"/>
  <c r="R446" i="21"/>
  <c r="S446" i="21"/>
  <c r="D447" i="21"/>
  <c r="E447" i="21"/>
  <c r="F447" i="21"/>
  <c r="G447" i="21"/>
  <c r="H447" i="21"/>
  <c r="I447" i="21"/>
  <c r="J447" i="21"/>
  <c r="K447" i="21"/>
  <c r="L447" i="21"/>
  <c r="M447" i="21"/>
  <c r="N447" i="21"/>
  <c r="O447" i="21"/>
  <c r="P447" i="21"/>
  <c r="Q447" i="21"/>
  <c r="R447" i="21"/>
  <c r="S447" i="21"/>
  <c r="D448" i="21"/>
  <c r="E448" i="21"/>
  <c r="F448" i="21"/>
  <c r="G448" i="21"/>
  <c r="H448" i="21"/>
  <c r="I448" i="21"/>
  <c r="J448" i="21"/>
  <c r="K448" i="21"/>
  <c r="L448" i="21"/>
  <c r="M448" i="21"/>
  <c r="N448" i="21"/>
  <c r="O448" i="21"/>
  <c r="P448" i="21"/>
  <c r="Q448" i="21"/>
  <c r="R448" i="21"/>
  <c r="S448" i="21"/>
  <c r="D449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/>
  <c r="Q449" i="21"/>
  <c r="R449" i="21"/>
  <c r="S449" i="21"/>
  <c r="D450" i="21"/>
  <c r="E450" i="21"/>
  <c r="F450" i="21"/>
  <c r="G450" i="21"/>
  <c r="H450" i="21"/>
  <c r="I450" i="21"/>
  <c r="J450" i="21"/>
  <c r="K450" i="21"/>
  <c r="L450" i="21"/>
  <c r="M450" i="21"/>
  <c r="N450" i="21"/>
  <c r="O450" i="21"/>
  <c r="P450" i="21"/>
  <c r="Q450" i="21"/>
  <c r="R450" i="21"/>
  <c r="S450" i="21"/>
  <c r="D451" i="21"/>
  <c r="E451" i="21"/>
  <c r="F451" i="21"/>
  <c r="G451" i="21"/>
  <c r="H451" i="21"/>
  <c r="I451" i="21"/>
  <c r="J451" i="21"/>
  <c r="K451" i="21"/>
  <c r="L451" i="21"/>
  <c r="M451" i="21"/>
  <c r="N451" i="21"/>
  <c r="O451" i="21"/>
  <c r="P451" i="21"/>
  <c r="Q451" i="21"/>
  <c r="R451" i="21"/>
  <c r="S451" i="21"/>
  <c r="D452" i="21"/>
  <c r="E452" i="21"/>
  <c r="F452" i="21"/>
  <c r="G452" i="21"/>
  <c r="H452" i="21"/>
  <c r="I452" i="21"/>
  <c r="J452" i="21"/>
  <c r="K452" i="21"/>
  <c r="L452" i="21"/>
  <c r="M452" i="21"/>
  <c r="N452" i="21"/>
  <c r="O452" i="21"/>
  <c r="P452" i="21"/>
  <c r="Q452" i="21"/>
  <c r="R452" i="21"/>
  <c r="S452" i="21"/>
  <c r="D453" i="21"/>
  <c r="E453" i="21"/>
  <c r="F453" i="21"/>
  <c r="G453" i="21"/>
  <c r="H453" i="21"/>
  <c r="I453" i="21"/>
  <c r="J453" i="21"/>
  <c r="K453" i="21"/>
  <c r="L453" i="21"/>
  <c r="M453" i="21"/>
  <c r="N453" i="21"/>
  <c r="O453" i="21"/>
  <c r="P453" i="21"/>
  <c r="Q453" i="21"/>
  <c r="R453" i="21"/>
  <c r="S453" i="21"/>
  <c r="D454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Q454" i="21"/>
  <c r="R454" i="21"/>
  <c r="S454" i="21"/>
  <c r="D455" i="21"/>
  <c r="E455" i="21"/>
  <c r="F455" i="21"/>
  <c r="G455" i="21"/>
  <c r="H455" i="21"/>
  <c r="I455" i="21"/>
  <c r="J455" i="21"/>
  <c r="K455" i="21"/>
  <c r="L455" i="21"/>
  <c r="M455" i="21"/>
  <c r="N455" i="21"/>
  <c r="O455" i="21"/>
  <c r="P455" i="21"/>
  <c r="Q455" i="21"/>
  <c r="R455" i="21"/>
  <c r="S455" i="21"/>
  <c r="D456" i="21"/>
  <c r="E456" i="21"/>
  <c r="F456" i="21"/>
  <c r="G456" i="21"/>
  <c r="H456" i="21"/>
  <c r="I456" i="21"/>
  <c r="J456" i="21"/>
  <c r="K456" i="21"/>
  <c r="L456" i="21"/>
  <c r="M456" i="21"/>
  <c r="N456" i="21"/>
  <c r="O456" i="21"/>
  <c r="P456" i="21"/>
  <c r="Q456" i="21"/>
  <c r="R456" i="21"/>
  <c r="S456" i="21"/>
  <c r="D457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/>
  <c r="Q457" i="21"/>
  <c r="R457" i="21"/>
  <c r="S457" i="21"/>
  <c r="D458" i="21"/>
  <c r="E458" i="21"/>
  <c r="F458" i="21"/>
  <c r="G458" i="21"/>
  <c r="H458" i="21"/>
  <c r="I458" i="21"/>
  <c r="J458" i="21"/>
  <c r="K458" i="21"/>
  <c r="L458" i="21"/>
  <c r="M458" i="21"/>
  <c r="N458" i="21"/>
  <c r="O458" i="21"/>
  <c r="P458" i="21"/>
  <c r="Q458" i="21"/>
  <c r="R458" i="21"/>
  <c r="S458" i="21"/>
  <c r="D459" i="21"/>
  <c r="E459" i="21"/>
  <c r="F459" i="21"/>
  <c r="G459" i="21"/>
  <c r="H459" i="21"/>
  <c r="I459" i="21"/>
  <c r="J459" i="21"/>
  <c r="K459" i="21"/>
  <c r="L459" i="21"/>
  <c r="M459" i="21"/>
  <c r="N459" i="21"/>
  <c r="O459" i="21"/>
  <c r="P459" i="21"/>
  <c r="Q459" i="21"/>
  <c r="R459" i="21"/>
  <c r="S459" i="21"/>
  <c r="D460" i="21"/>
  <c r="E460" i="21"/>
  <c r="F460" i="21"/>
  <c r="G460" i="21"/>
  <c r="H460" i="21"/>
  <c r="I460" i="21"/>
  <c r="J460" i="21"/>
  <c r="K460" i="21"/>
  <c r="L460" i="21"/>
  <c r="M460" i="21"/>
  <c r="N460" i="21"/>
  <c r="O460" i="21"/>
  <c r="P460" i="21"/>
  <c r="Q460" i="21"/>
  <c r="R460" i="21"/>
  <c r="S460" i="21"/>
  <c r="D461" i="21"/>
  <c r="E461" i="21"/>
  <c r="F461" i="21"/>
  <c r="G461" i="21"/>
  <c r="H461" i="21"/>
  <c r="I461" i="21"/>
  <c r="J461" i="21"/>
  <c r="K461" i="21"/>
  <c r="L461" i="21"/>
  <c r="M461" i="21"/>
  <c r="N461" i="21"/>
  <c r="O461" i="21"/>
  <c r="P461" i="21"/>
  <c r="Q461" i="21"/>
  <c r="R461" i="21"/>
  <c r="S461" i="21"/>
  <c r="D462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Q462" i="21"/>
  <c r="R462" i="21"/>
  <c r="S462" i="21"/>
  <c r="D463" i="21"/>
  <c r="E463" i="21"/>
  <c r="F463" i="21"/>
  <c r="G463" i="21"/>
  <c r="H463" i="21"/>
  <c r="I463" i="21"/>
  <c r="J463" i="21"/>
  <c r="K463" i="21"/>
  <c r="L463" i="21"/>
  <c r="M463" i="21"/>
  <c r="N463" i="21"/>
  <c r="O463" i="21"/>
  <c r="P463" i="21"/>
  <c r="Q463" i="21"/>
  <c r="R463" i="21"/>
  <c r="S463" i="21"/>
  <c r="D464" i="21"/>
  <c r="E464" i="21"/>
  <c r="F464" i="21"/>
  <c r="G464" i="21"/>
  <c r="H464" i="21"/>
  <c r="I464" i="21"/>
  <c r="J464" i="21"/>
  <c r="K464" i="21"/>
  <c r="L464" i="21"/>
  <c r="M464" i="21"/>
  <c r="N464" i="21"/>
  <c r="O464" i="21"/>
  <c r="P464" i="21"/>
  <c r="Q464" i="21"/>
  <c r="R464" i="21"/>
  <c r="S464" i="21"/>
  <c r="D465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/>
  <c r="Q465" i="21"/>
  <c r="R465" i="21"/>
  <c r="S465" i="21"/>
  <c r="D466" i="21"/>
  <c r="E466" i="21"/>
  <c r="F466" i="21"/>
  <c r="G466" i="21"/>
  <c r="H466" i="21"/>
  <c r="I466" i="21"/>
  <c r="J466" i="21"/>
  <c r="K466" i="21"/>
  <c r="L466" i="21"/>
  <c r="M466" i="21"/>
  <c r="N466" i="21"/>
  <c r="O466" i="21"/>
  <c r="P466" i="21"/>
  <c r="Q466" i="21"/>
  <c r="R466" i="21"/>
  <c r="S466" i="21"/>
  <c r="D467" i="21"/>
  <c r="E467" i="21"/>
  <c r="F467" i="21"/>
  <c r="G467" i="21"/>
  <c r="H467" i="21"/>
  <c r="I467" i="21"/>
  <c r="J467" i="21"/>
  <c r="K467" i="21"/>
  <c r="L467" i="21"/>
  <c r="M467" i="21"/>
  <c r="N467" i="21"/>
  <c r="O467" i="21"/>
  <c r="P467" i="21"/>
  <c r="Q467" i="21"/>
  <c r="R467" i="21"/>
  <c r="S467" i="21"/>
  <c r="D468" i="21"/>
  <c r="E468" i="21"/>
  <c r="F468" i="21"/>
  <c r="G468" i="21"/>
  <c r="H468" i="21"/>
  <c r="I468" i="21"/>
  <c r="J468" i="21"/>
  <c r="K468" i="21"/>
  <c r="L468" i="21"/>
  <c r="M468" i="21"/>
  <c r="N468" i="21"/>
  <c r="O468" i="21"/>
  <c r="P468" i="21"/>
  <c r="Q468" i="21"/>
  <c r="R468" i="21"/>
  <c r="S468" i="21"/>
  <c r="D469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Q469" i="21"/>
  <c r="R469" i="21"/>
  <c r="S469" i="21"/>
  <c r="D470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Q470" i="21"/>
  <c r="R470" i="21"/>
  <c r="S470" i="21"/>
  <c r="D471" i="21"/>
  <c r="E471" i="21"/>
  <c r="F471" i="21"/>
  <c r="G471" i="21"/>
  <c r="H471" i="21"/>
  <c r="I471" i="21"/>
  <c r="J471" i="21"/>
  <c r="K471" i="21"/>
  <c r="L471" i="21"/>
  <c r="M471" i="21"/>
  <c r="N471" i="21"/>
  <c r="O471" i="21"/>
  <c r="P471" i="21"/>
  <c r="Q471" i="21"/>
  <c r="R471" i="21"/>
  <c r="S471" i="21"/>
  <c r="D472" i="21"/>
  <c r="E472" i="21"/>
  <c r="F472" i="21"/>
  <c r="G472" i="21"/>
  <c r="H472" i="21"/>
  <c r="I472" i="21"/>
  <c r="J472" i="21"/>
  <c r="K472" i="21"/>
  <c r="L472" i="21"/>
  <c r="M472" i="21"/>
  <c r="N472" i="21"/>
  <c r="O472" i="21"/>
  <c r="P472" i="21"/>
  <c r="Q472" i="21"/>
  <c r="R472" i="21"/>
  <c r="S472" i="21"/>
  <c r="D473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/>
  <c r="Q473" i="21"/>
  <c r="R473" i="21"/>
  <c r="S473" i="21"/>
  <c r="D474" i="21"/>
  <c r="E474" i="21"/>
  <c r="F474" i="21"/>
  <c r="G474" i="21"/>
  <c r="H474" i="21"/>
  <c r="I474" i="21"/>
  <c r="J474" i="21"/>
  <c r="K474" i="21"/>
  <c r="L474" i="21"/>
  <c r="M474" i="21"/>
  <c r="N474" i="21"/>
  <c r="O474" i="21"/>
  <c r="P474" i="21"/>
  <c r="Q474" i="21"/>
  <c r="R474" i="21"/>
  <c r="S474" i="21"/>
  <c r="D475" i="21"/>
  <c r="E475" i="21"/>
  <c r="F475" i="21"/>
  <c r="G475" i="21"/>
  <c r="H475" i="21"/>
  <c r="I475" i="21"/>
  <c r="J475" i="21"/>
  <c r="K475" i="21"/>
  <c r="L475" i="21"/>
  <c r="M475" i="21"/>
  <c r="N475" i="21"/>
  <c r="O475" i="21"/>
  <c r="P475" i="21"/>
  <c r="Q475" i="21"/>
  <c r="R475" i="21"/>
  <c r="S475" i="21"/>
  <c r="D476" i="21"/>
  <c r="E476" i="21"/>
  <c r="F476" i="21"/>
  <c r="G476" i="21"/>
  <c r="H476" i="21"/>
  <c r="I476" i="21"/>
  <c r="J476" i="21"/>
  <c r="K476" i="21"/>
  <c r="L476" i="21"/>
  <c r="M476" i="21"/>
  <c r="N476" i="21"/>
  <c r="O476" i="21"/>
  <c r="P476" i="21"/>
  <c r="Q476" i="21"/>
  <c r="R476" i="21"/>
  <c r="S476" i="21"/>
  <c r="D477" i="21"/>
  <c r="E477" i="21"/>
  <c r="F477" i="21"/>
  <c r="G477" i="21"/>
  <c r="H477" i="21"/>
  <c r="I477" i="21"/>
  <c r="J477" i="21"/>
  <c r="K477" i="21"/>
  <c r="L477" i="21"/>
  <c r="M477" i="21"/>
  <c r="N477" i="21"/>
  <c r="O477" i="21"/>
  <c r="P477" i="21"/>
  <c r="Q477" i="21"/>
  <c r="R477" i="21"/>
  <c r="S477" i="21"/>
  <c r="D478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Q478" i="21"/>
  <c r="R478" i="21"/>
  <c r="S478" i="21"/>
  <c r="D479" i="21"/>
  <c r="E479" i="21"/>
  <c r="F479" i="21"/>
  <c r="G479" i="21"/>
  <c r="H479" i="21"/>
  <c r="I479" i="21"/>
  <c r="J479" i="21"/>
  <c r="K479" i="21"/>
  <c r="L479" i="21"/>
  <c r="M479" i="21"/>
  <c r="N479" i="21"/>
  <c r="O479" i="21"/>
  <c r="P479" i="21"/>
  <c r="Q479" i="21"/>
  <c r="R479" i="21"/>
  <c r="S479" i="21"/>
  <c r="D480" i="21"/>
  <c r="E480" i="21"/>
  <c r="F480" i="21"/>
  <c r="G480" i="21"/>
  <c r="H480" i="21"/>
  <c r="I480" i="21"/>
  <c r="J480" i="21"/>
  <c r="K480" i="21"/>
  <c r="L480" i="21"/>
  <c r="M480" i="21"/>
  <c r="N480" i="21"/>
  <c r="O480" i="21"/>
  <c r="P480" i="21"/>
  <c r="Q480" i="21"/>
  <c r="R480" i="21"/>
  <c r="S480" i="21"/>
  <c r="D481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/>
  <c r="Q481" i="21"/>
  <c r="R481" i="21"/>
  <c r="S481" i="21"/>
  <c r="D482" i="21"/>
  <c r="E482" i="21"/>
  <c r="F482" i="21"/>
  <c r="G482" i="21"/>
  <c r="H482" i="21"/>
  <c r="I482" i="21"/>
  <c r="J482" i="21"/>
  <c r="K482" i="21"/>
  <c r="L482" i="21"/>
  <c r="M482" i="21"/>
  <c r="N482" i="21"/>
  <c r="O482" i="21"/>
  <c r="P482" i="21"/>
  <c r="Q482" i="21"/>
  <c r="R482" i="21"/>
  <c r="S482" i="21"/>
  <c r="D483" i="21"/>
  <c r="E483" i="21"/>
  <c r="F483" i="21"/>
  <c r="G483" i="21"/>
  <c r="H483" i="21"/>
  <c r="I483" i="21"/>
  <c r="J483" i="21"/>
  <c r="K483" i="21"/>
  <c r="L483" i="21"/>
  <c r="M483" i="21"/>
  <c r="N483" i="21"/>
  <c r="O483" i="21"/>
  <c r="P483" i="21"/>
  <c r="Q483" i="21"/>
  <c r="R483" i="21"/>
  <c r="S483" i="21"/>
  <c r="D484" i="21"/>
  <c r="E484" i="21"/>
  <c r="F484" i="21"/>
  <c r="G484" i="21"/>
  <c r="H484" i="21"/>
  <c r="I484" i="21"/>
  <c r="J484" i="21"/>
  <c r="K484" i="21"/>
  <c r="L484" i="21"/>
  <c r="M484" i="21"/>
  <c r="N484" i="21"/>
  <c r="O484" i="21"/>
  <c r="P484" i="21"/>
  <c r="Q484" i="21"/>
  <c r="R484" i="21"/>
  <c r="S484" i="21"/>
  <c r="D485" i="21"/>
  <c r="E485" i="21"/>
  <c r="F485" i="21"/>
  <c r="G485" i="21"/>
  <c r="H485" i="21"/>
  <c r="I485" i="21"/>
  <c r="J485" i="21"/>
  <c r="K485" i="21"/>
  <c r="L485" i="21"/>
  <c r="M485" i="21"/>
  <c r="N485" i="21"/>
  <c r="O485" i="21"/>
  <c r="P485" i="21"/>
  <c r="Q485" i="21"/>
  <c r="R485" i="21"/>
  <c r="S485" i="21"/>
  <c r="D486" i="21"/>
  <c r="E486" i="21"/>
  <c r="F486" i="21"/>
  <c r="G486" i="21"/>
  <c r="H486" i="21"/>
  <c r="I486" i="21"/>
  <c r="J486" i="21"/>
  <c r="K486" i="21"/>
  <c r="L486" i="21"/>
  <c r="M486" i="21"/>
  <c r="N486" i="21"/>
  <c r="O486" i="21"/>
  <c r="P486" i="21"/>
  <c r="Q486" i="21"/>
  <c r="R486" i="21"/>
  <c r="S486" i="21"/>
  <c r="D487" i="21"/>
  <c r="E487" i="21"/>
  <c r="F487" i="21"/>
  <c r="G487" i="21"/>
  <c r="H487" i="21"/>
  <c r="I487" i="21"/>
  <c r="J487" i="21"/>
  <c r="K487" i="21"/>
  <c r="L487" i="21"/>
  <c r="M487" i="21"/>
  <c r="N487" i="21"/>
  <c r="O487" i="21"/>
  <c r="P487" i="21"/>
  <c r="Q487" i="21"/>
  <c r="R487" i="21"/>
  <c r="S487" i="21"/>
  <c r="D488" i="21"/>
  <c r="E488" i="21"/>
  <c r="F488" i="21"/>
  <c r="G488" i="21"/>
  <c r="H488" i="21"/>
  <c r="I488" i="21"/>
  <c r="J488" i="21"/>
  <c r="K488" i="21"/>
  <c r="L488" i="21"/>
  <c r="M488" i="21"/>
  <c r="N488" i="21"/>
  <c r="O488" i="21"/>
  <c r="P488" i="21"/>
  <c r="Q488" i="21"/>
  <c r="R488" i="21"/>
  <c r="S488" i="21"/>
  <c r="D489" i="21"/>
  <c r="E489" i="21"/>
  <c r="F489" i="21"/>
  <c r="G489" i="21"/>
  <c r="H489" i="21"/>
  <c r="I489" i="21"/>
  <c r="J489" i="21"/>
  <c r="K489" i="21"/>
  <c r="L489" i="21"/>
  <c r="M489" i="21"/>
  <c r="N489" i="21"/>
  <c r="O489" i="21"/>
  <c r="P489" i="21"/>
  <c r="Q489" i="21"/>
  <c r="R489" i="21"/>
  <c r="S489" i="21"/>
  <c r="D490" i="21"/>
  <c r="E490" i="21"/>
  <c r="F490" i="21"/>
  <c r="G490" i="21"/>
  <c r="H490" i="21"/>
  <c r="I490" i="21"/>
  <c r="J490" i="21"/>
  <c r="K490" i="21"/>
  <c r="L490" i="21"/>
  <c r="M490" i="21"/>
  <c r="N490" i="21"/>
  <c r="O490" i="21"/>
  <c r="P490" i="21"/>
  <c r="Q490" i="21"/>
  <c r="R490" i="21"/>
  <c r="S490" i="21"/>
  <c r="D491" i="21"/>
  <c r="E491" i="21"/>
  <c r="F491" i="21"/>
  <c r="G491" i="21"/>
  <c r="H491" i="21"/>
  <c r="I491" i="21"/>
  <c r="J491" i="21"/>
  <c r="K491" i="21"/>
  <c r="L491" i="21"/>
  <c r="M491" i="21"/>
  <c r="N491" i="21"/>
  <c r="O491" i="21"/>
  <c r="P491" i="21"/>
  <c r="Q491" i="21"/>
  <c r="R491" i="21"/>
  <c r="S491" i="21"/>
  <c r="D492" i="21"/>
  <c r="E492" i="21"/>
  <c r="F492" i="21"/>
  <c r="G492" i="21"/>
  <c r="H492" i="21"/>
  <c r="I492" i="21"/>
  <c r="J492" i="21"/>
  <c r="K492" i="21"/>
  <c r="L492" i="21"/>
  <c r="M492" i="21"/>
  <c r="N492" i="21"/>
  <c r="O492" i="21"/>
  <c r="P492" i="21"/>
  <c r="Q492" i="21"/>
  <c r="R492" i="21"/>
  <c r="S492" i="21"/>
  <c r="D493" i="21"/>
  <c r="E493" i="21"/>
  <c r="F493" i="21"/>
  <c r="G493" i="21"/>
  <c r="H493" i="21"/>
  <c r="I493" i="21"/>
  <c r="J493" i="21"/>
  <c r="K493" i="21"/>
  <c r="L493" i="21"/>
  <c r="M493" i="21"/>
  <c r="N493" i="21"/>
  <c r="O493" i="21"/>
  <c r="P493" i="21"/>
  <c r="Q493" i="21"/>
  <c r="R493" i="21"/>
  <c r="S493" i="21"/>
  <c r="D494" i="21"/>
  <c r="E494" i="21"/>
  <c r="F494" i="21"/>
  <c r="G494" i="21"/>
  <c r="H494" i="21"/>
  <c r="I494" i="21"/>
  <c r="J494" i="21"/>
  <c r="K494" i="21"/>
  <c r="L494" i="21"/>
  <c r="M494" i="21"/>
  <c r="N494" i="21"/>
  <c r="O494" i="21"/>
  <c r="P494" i="21"/>
  <c r="Q494" i="21"/>
  <c r="R494" i="21"/>
  <c r="S494" i="21"/>
  <c r="D495" i="21"/>
  <c r="E495" i="21"/>
  <c r="F495" i="21"/>
  <c r="G495" i="21"/>
  <c r="H495" i="21"/>
  <c r="I495" i="21"/>
  <c r="J495" i="21"/>
  <c r="K495" i="21"/>
  <c r="L495" i="21"/>
  <c r="M495" i="21"/>
  <c r="N495" i="21"/>
  <c r="O495" i="21"/>
  <c r="P495" i="21"/>
  <c r="Q495" i="21"/>
  <c r="R495" i="21"/>
  <c r="S495" i="21"/>
  <c r="D496" i="21"/>
  <c r="E496" i="21"/>
  <c r="F496" i="21"/>
  <c r="G496" i="21"/>
  <c r="H496" i="21"/>
  <c r="I496" i="21"/>
  <c r="J496" i="21"/>
  <c r="K496" i="21"/>
  <c r="L496" i="21"/>
  <c r="M496" i="21"/>
  <c r="N496" i="21"/>
  <c r="O496" i="21"/>
  <c r="P496" i="21"/>
  <c r="Q496" i="21"/>
  <c r="R496" i="21"/>
  <c r="S496" i="21"/>
  <c r="D497" i="21"/>
  <c r="E497" i="21"/>
  <c r="F497" i="21"/>
  <c r="G497" i="21"/>
  <c r="H497" i="21"/>
  <c r="I497" i="21"/>
  <c r="J497" i="21"/>
  <c r="K497" i="21"/>
  <c r="L497" i="21"/>
  <c r="M497" i="21"/>
  <c r="N497" i="21"/>
  <c r="O497" i="21"/>
  <c r="P497" i="21"/>
  <c r="Q497" i="21"/>
  <c r="R497" i="21"/>
  <c r="S497" i="21"/>
  <c r="D498" i="21"/>
  <c r="E498" i="21"/>
  <c r="F498" i="21"/>
  <c r="G498" i="21"/>
  <c r="H498" i="21"/>
  <c r="I498" i="21"/>
  <c r="J498" i="21"/>
  <c r="K498" i="21"/>
  <c r="L498" i="21"/>
  <c r="M498" i="21"/>
  <c r="N498" i="21"/>
  <c r="O498" i="21"/>
  <c r="P498" i="21"/>
  <c r="Q498" i="21"/>
  <c r="R498" i="21"/>
  <c r="S498" i="21"/>
  <c r="D499" i="21"/>
  <c r="E499" i="21"/>
  <c r="F499" i="21"/>
  <c r="G499" i="21"/>
  <c r="H499" i="21"/>
  <c r="I499" i="21"/>
  <c r="J499" i="21"/>
  <c r="K499" i="21"/>
  <c r="L499" i="21"/>
  <c r="M499" i="21"/>
  <c r="N499" i="21"/>
  <c r="O499" i="21"/>
  <c r="P499" i="21"/>
  <c r="Q499" i="21"/>
  <c r="R499" i="21"/>
  <c r="S499" i="21"/>
  <c r="D500" i="21"/>
  <c r="E500" i="21"/>
  <c r="F500" i="21"/>
  <c r="G500" i="21"/>
  <c r="H500" i="21"/>
  <c r="I500" i="21"/>
  <c r="J500" i="21"/>
  <c r="K500" i="21"/>
  <c r="L500" i="21"/>
  <c r="M500" i="21"/>
  <c r="N500" i="21"/>
  <c r="O500" i="21"/>
  <c r="P500" i="21"/>
  <c r="Q500" i="21"/>
  <c r="R500" i="21"/>
  <c r="S500" i="21"/>
  <c r="D501" i="21"/>
  <c r="E501" i="21"/>
  <c r="F501" i="21"/>
  <c r="G501" i="21"/>
  <c r="H501" i="21"/>
  <c r="I501" i="21"/>
  <c r="J501" i="21"/>
  <c r="K501" i="21"/>
  <c r="L501" i="21"/>
  <c r="M501" i="21"/>
  <c r="N501" i="21"/>
  <c r="O501" i="21"/>
  <c r="P501" i="21"/>
  <c r="Q501" i="21"/>
  <c r="R501" i="21"/>
  <c r="S501" i="21"/>
  <c r="D502" i="21"/>
  <c r="E502" i="21"/>
  <c r="F502" i="21"/>
  <c r="G502" i="21"/>
  <c r="H502" i="21"/>
  <c r="I502" i="21"/>
  <c r="J502" i="21"/>
  <c r="K502" i="21"/>
  <c r="L502" i="21"/>
  <c r="M502" i="21"/>
  <c r="N502" i="21"/>
  <c r="O502" i="21"/>
  <c r="P502" i="21"/>
  <c r="Q502" i="21"/>
  <c r="R502" i="21"/>
  <c r="S502" i="21"/>
  <c r="D503" i="21"/>
  <c r="E503" i="21"/>
  <c r="F503" i="21"/>
  <c r="G503" i="21"/>
  <c r="H503" i="21"/>
  <c r="I503" i="21"/>
  <c r="J503" i="21"/>
  <c r="K503" i="21"/>
  <c r="L503" i="21"/>
  <c r="M503" i="21"/>
  <c r="N503" i="21"/>
  <c r="O503" i="21"/>
  <c r="P503" i="21"/>
  <c r="Q503" i="21"/>
  <c r="R503" i="21"/>
  <c r="S503" i="21"/>
  <c r="D504" i="21"/>
  <c r="E504" i="21"/>
  <c r="F504" i="21"/>
  <c r="G504" i="21"/>
  <c r="H504" i="21"/>
  <c r="I504" i="21"/>
  <c r="J504" i="21"/>
  <c r="K504" i="21"/>
  <c r="L504" i="21"/>
  <c r="M504" i="21"/>
  <c r="N504" i="21"/>
  <c r="O504" i="21"/>
  <c r="P504" i="21"/>
  <c r="Q504" i="21"/>
  <c r="R504" i="21"/>
  <c r="S504" i="21"/>
  <c r="D505" i="21"/>
  <c r="E505" i="21"/>
  <c r="F505" i="21"/>
  <c r="G505" i="21"/>
  <c r="H505" i="21"/>
  <c r="I505" i="21"/>
  <c r="J505" i="21"/>
  <c r="K505" i="21"/>
  <c r="L505" i="21"/>
  <c r="M505" i="21"/>
  <c r="N505" i="21"/>
  <c r="O505" i="21"/>
  <c r="P505" i="21"/>
  <c r="Q505" i="21"/>
  <c r="R505" i="21"/>
  <c r="S505" i="21"/>
  <c r="D506" i="21"/>
  <c r="E506" i="21"/>
  <c r="F506" i="21"/>
  <c r="G506" i="21"/>
  <c r="H506" i="21"/>
  <c r="I506" i="21"/>
  <c r="J506" i="21"/>
  <c r="K506" i="21"/>
  <c r="L506" i="21"/>
  <c r="M506" i="21"/>
  <c r="N506" i="21"/>
  <c r="O506" i="21"/>
  <c r="P506" i="21"/>
  <c r="Q506" i="21"/>
  <c r="R506" i="21"/>
  <c r="S506" i="21"/>
  <c r="D507" i="21"/>
  <c r="E507" i="21"/>
  <c r="F507" i="21"/>
  <c r="G507" i="21"/>
  <c r="H507" i="21"/>
  <c r="I507" i="21"/>
  <c r="J507" i="21"/>
  <c r="K507" i="21"/>
  <c r="L507" i="21"/>
  <c r="M507" i="21"/>
  <c r="N507" i="21"/>
  <c r="O507" i="21"/>
  <c r="P507" i="21"/>
  <c r="Q507" i="21"/>
  <c r="R507" i="21"/>
  <c r="S507" i="21"/>
  <c r="D508" i="21"/>
  <c r="E508" i="21"/>
  <c r="F508" i="21"/>
  <c r="G508" i="21"/>
  <c r="H508" i="21"/>
  <c r="I508" i="21"/>
  <c r="J508" i="21"/>
  <c r="K508" i="21"/>
  <c r="L508" i="21"/>
  <c r="M508" i="21"/>
  <c r="N508" i="21"/>
  <c r="O508" i="21"/>
  <c r="P508" i="21"/>
  <c r="Q508" i="21"/>
  <c r="R508" i="21"/>
  <c r="S508" i="21"/>
  <c r="D509" i="21"/>
  <c r="E509" i="21"/>
  <c r="F509" i="21"/>
  <c r="G509" i="21"/>
  <c r="H509" i="21"/>
  <c r="I509" i="21"/>
  <c r="J509" i="21"/>
  <c r="K509" i="21"/>
  <c r="L509" i="21"/>
  <c r="M509" i="21"/>
  <c r="N509" i="21"/>
  <c r="O509" i="21"/>
  <c r="P509" i="21"/>
  <c r="Q509" i="21"/>
  <c r="R509" i="21"/>
  <c r="S509" i="21"/>
  <c r="D510" i="21"/>
  <c r="E510" i="21"/>
  <c r="F510" i="21"/>
  <c r="G510" i="21"/>
  <c r="H510" i="21"/>
  <c r="I510" i="21"/>
  <c r="J510" i="21"/>
  <c r="K510" i="21"/>
  <c r="L510" i="21"/>
  <c r="M510" i="21"/>
  <c r="N510" i="21"/>
  <c r="O510" i="21"/>
  <c r="P510" i="21"/>
  <c r="Q510" i="21"/>
  <c r="R510" i="21"/>
  <c r="S510" i="21"/>
  <c r="D511" i="21"/>
  <c r="E511" i="21"/>
  <c r="F511" i="21"/>
  <c r="G511" i="21"/>
  <c r="H511" i="21"/>
  <c r="I511" i="21"/>
  <c r="J511" i="21"/>
  <c r="K511" i="21"/>
  <c r="L511" i="21"/>
  <c r="M511" i="21"/>
  <c r="N511" i="21"/>
  <c r="O511" i="21"/>
  <c r="P511" i="21"/>
  <c r="Q511" i="21"/>
  <c r="R511" i="21"/>
  <c r="S511" i="21"/>
  <c r="D512" i="21"/>
  <c r="E512" i="21"/>
  <c r="F512" i="21"/>
  <c r="G512" i="21"/>
  <c r="H512" i="21"/>
  <c r="I512" i="21"/>
  <c r="J512" i="21"/>
  <c r="K512" i="21"/>
  <c r="L512" i="21"/>
  <c r="M512" i="21"/>
  <c r="N512" i="21"/>
  <c r="O512" i="21"/>
  <c r="P512" i="21"/>
  <c r="Q512" i="21"/>
  <c r="R512" i="21"/>
  <c r="S512" i="21"/>
  <c r="D513" i="21"/>
  <c r="E513" i="21"/>
  <c r="F513" i="21"/>
  <c r="G513" i="21"/>
  <c r="H513" i="21"/>
  <c r="I513" i="21"/>
  <c r="J513" i="21"/>
  <c r="K513" i="21"/>
  <c r="L513" i="21"/>
  <c r="M513" i="21"/>
  <c r="N513" i="21"/>
  <c r="O513" i="21"/>
  <c r="P513" i="21"/>
  <c r="Q513" i="21"/>
  <c r="R513" i="21"/>
  <c r="S513" i="21"/>
  <c r="D514" i="21"/>
  <c r="E514" i="21"/>
  <c r="F514" i="21"/>
  <c r="G514" i="21"/>
  <c r="H514" i="21"/>
  <c r="I514" i="21"/>
  <c r="J514" i="21"/>
  <c r="K514" i="21"/>
  <c r="L514" i="21"/>
  <c r="M514" i="21"/>
  <c r="N514" i="21"/>
  <c r="O514" i="21"/>
  <c r="P514" i="21"/>
  <c r="Q514" i="21"/>
  <c r="R514" i="21"/>
  <c r="S514" i="21"/>
  <c r="D515" i="21"/>
  <c r="E515" i="21"/>
  <c r="F515" i="21"/>
  <c r="G515" i="21"/>
  <c r="H515" i="21"/>
  <c r="I515" i="21"/>
  <c r="J515" i="21"/>
  <c r="K515" i="21"/>
  <c r="L515" i="21"/>
  <c r="M515" i="21"/>
  <c r="N515" i="21"/>
  <c r="O515" i="21"/>
  <c r="P515" i="21"/>
  <c r="Q515" i="21"/>
  <c r="R515" i="21"/>
  <c r="S515" i="21"/>
  <c r="D516" i="21"/>
  <c r="E516" i="21"/>
  <c r="F516" i="21"/>
  <c r="G516" i="21"/>
  <c r="H516" i="21"/>
  <c r="I516" i="21"/>
  <c r="J516" i="21"/>
  <c r="K516" i="21"/>
  <c r="L516" i="21"/>
  <c r="M516" i="21"/>
  <c r="N516" i="21"/>
  <c r="O516" i="21"/>
  <c r="P516" i="21"/>
  <c r="Q516" i="21"/>
  <c r="R516" i="21"/>
  <c r="S516" i="21"/>
  <c r="D517" i="21"/>
  <c r="E517" i="21"/>
  <c r="F517" i="21"/>
  <c r="G517" i="21"/>
  <c r="H517" i="21"/>
  <c r="I517" i="21"/>
  <c r="J517" i="21"/>
  <c r="K517" i="21"/>
  <c r="L517" i="21"/>
  <c r="M517" i="21"/>
  <c r="N517" i="21"/>
  <c r="O517" i="21"/>
  <c r="P517" i="21"/>
  <c r="Q517" i="21"/>
  <c r="R517" i="21"/>
  <c r="S517" i="21"/>
  <c r="D518" i="21"/>
  <c r="E518" i="21"/>
  <c r="F518" i="21"/>
  <c r="G518" i="21"/>
  <c r="H518" i="21"/>
  <c r="I518" i="21"/>
  <c r="J518" i="21"/>
  <c r="K518" i="21"/>
  <c r="L518" i="21"/>
  <c r="M518" i="21"/>
  <c r="N518" i="21"/>
  <c r="O518" i="21"/>
  <c r="P518" i="21"/>
  <c r="Q518" i="21"/>
  <c r="R518" i="21"/>
  <c r="S518" i="21"/>
  <c r="D519" i="21"/>
  <c r="E519" i="21"/>
  <c r="F519" i="21"/>
  <c r="G519" i="21"/>
  <c r="H519" i="21"/>
  <c r="I519" i="21"/>
  <c r="J519" i="21"/>
  <c r="K519" i="21"/>
  <c r="L519" i="21"/>
  <c r="M519" i="21"/>
  <c r="N519" i="21"/>
  <c r="O519" i="21"/>
  <c r="P519" i="21"/>
  <c r="Q519" i="21"/>
  <c r="R519" i="21"/>
  <c r="S519" i="21"/>
  <c r="D520" i="21"/>
  <c r="E520" i="21"/>
  <c r="F520" i="21"/>
  <c r="G520" i="21"/>
  <c r="H520" i="21"/>
  <c r="I520" i="21"/>
  <c r="J520" i="21"/>
  <c r="K520" i="21"/>
  <c r="L520" i="21"/>
  <c r="M520" i="21"/>
  <c r="N520" i="21"/>
  <c r="O520" i="21"/>
  <c r="P520" i="21"/>
  <c r="Q520" i="21"/>
  <c r="R520" i="21"/>
  <c r="S520" i="21"/>
  <c r="D521" i="21"/>
  <c r="E521" i="21"/>
  <c r="F521" i="21"/>
  <c r="G521" i="21"/>
  <c r="H521" i="21"/>
  <c r="I521" i="21"/>
  <c r="J521" i="21"/>
  <c r="K521" i="21"/>
  <c r="L521" i="21"/>
  <c r="M521" i="21"/>
  <c r="N521" i="21"/>
  <c r="O521" i="21"/>
  <c r="P521" i="21"/>
  <c r="Q521" i="21"/>
  <c r="R521" i="21"/>
  <c r="S521" i="21"/>
  <c r="D522" i="21"/>
  <c r="E522" i="21"/>
  <c r="F522" i="21"/>
  <c r="G522" i="21"/>
  <c r="H522" i="21"/>
  <c r="I522" i="21"/>
  <c r="J522" i="21"/>
  <c r="K522" i="21"/>
  <c r="L522" i="21"/>
  <c r="M522" i="21"/>
  <c r="N522" i="21"/>
  <c r="O522" i="21"/>
  <c r="P522" i="21"/>
  <c r="Q522" i="21"/>
  <c r="R522" i="21"/>
  <c r="S522" i="21"/>
  <c r="D523" i="21"/>
  <c r="E523" i="21"/>
  <c r="F523" i="21"/>
  <c r="G523" i="21"/>
  <c r="H523" i="21"/>
  <c r="I523" i="21"/>
  <c r="J523" i="21"/>
  <c r="K523" i="21"/>
  <c r="L523" i="21"/>
  <c r="M523" i="21"/>
  <c r="N523" i="21"/>
  <c r="O523" i="21"/>
  <c r="P523" i="21"/>
  <c r="Q523" i="21"/>
  <c r="R523" i="21"/>
  <c r="S523" i="21"/>
  <c r="D524" i="21"/>
  <c r="E524" i="21"/>
  <c r="F524" i="21"/>
  <c r="G524" i="21"/>
  <c r="H524" i="21"/>
  <c r="I524" i="21"/>
  <c r="J524" i="21"/>
  <c r="K524" i="21"/>
  <c r="L524" i="21"/>
  <c r="M524" i="21"/>
  <c r="N524" i="21"/>
  <c r="O524" i="21"/>
  <c r="P524" i="21"/>
  <c r="Q524" i="21"/>
  <c r="R524" i="21"/>
  <c r="S524" i="21"/>
  <c r="D525" i="21"/>
  <c r="E525" i="21"/>
  <c r="F525" i="21"/>
  <c r="G525" i="21"/>
  <c r="H525" i="21"/>
  <c r="I525" i="21"/>
  <c r="J525" i="21"/>
  <c r="K525" i="21"/>
  <c r="L525" i="21"/>
  <c r="M525" i="21"/>
  <c r="N525" i="21"/>
  <c r="O525" i="21"/>
  <c r="P525" i="21"/>
  <c r="Q525" i="21"/>
  <c r="R525" i="21"/>
  <c r="S525" i="21"/>
  <c r="D526" i="21"/>
  <c r="E526" i="21"/>
  <c r="F526" i="21"/>
  <c r="G526" i="21"/>
  <c r="H526" i="21"/>
  <c r="I526" i="21"/>
  <c r="J526" i="21"/>
  <c r="K526" i="21"/>
  <c r="L526" i="21"/>
  <c r="M526" i="21"/>
  <c r="N526" i="21"/>
  <c r="O526" i="21"/>
  <c r="P526" i="21"/>
  <c r="Q526" i="21"/>
  <c r="R526" i="21"/>
  <c r="S526" i="21"/>
  <c r="D527" i="21"/>
  <c r="E527" i="21"/>
  <c r="F527" i="21"/>
  <c r="G527" i="21"/>
  <c r="H527" i="21"/>
  <c r="I527" i="21"/>
  <c r="J527" i="21"/>
  <c r="K527" i="21"/>
  <c r="L527" i="21"/>
  <c r="M527" i="21"/>
  <c r="N527" i="21"/>
  <c r="O527" i="21"/>
  <c r="P527" i="21"/>
  <c r="Q527" i="21"/>
  <c r="R527" i="21"/>
  <c r="S527" i="21"/>
  <c r="D528" i="21"/>
  <c r="E528" i="21"/>
  <c r="F528" i="21"/>
  <c r="G528" i="21"/>
  <c r="H528" i="21"/>
  <c r="I528" i="21"/>
  <c r="J528" i="21"/>
  <c r="K528" i="21"/>
  <c r="L528" i="21"/>
  <c r="M528" i="21"/>
  <c r="N528" i="21"/>
  <c r="O528" i="21"/>
  <c r="P528" i="21"/>
  <c r="Q528" i="21"/>
  <c r="R528" i="21"/>
  <c r="S528" i="21"/>
  <c r="D529" i="21"/>
  <c r="E529" i="21"/>
  <c r="F529" i="21"/>
  <c r="G529" i="21"/>
  <c r="H529" i="21"/>
  <c r="I529" i="21"/>
  <c r="J529" i="21"/>
  <c r="K529" i="21"/>
  <c r="L529" i="21"/>
  <c r="M529" i="21"/>
  <c r="N529" i="21"/>
  <c r="O529" i="21"/>
  <c r="P529" i="21"/>
  <c r="Q529" i="21"/>
  <c r="R529" i="21"/>
  <c r="S529" i="21"/>
  <c r="D530" i="21"/>
  <c r="E530" i="21"/>
  <c r="F530" i="21"/>
  <c r="G530" i="21"/>
  <c r="H530" i="21"/>
  <c r="I530" i="21"/>
  <c r="J530" i="21"/>
  <c r="K530" i="21"/>
  <c r="L530" i="21"/>
  <c r="M530" i="21"/>
  <c r="N530" i="21"/>
  <c r="O530" i="21"/>
  <c r="P530" i="21"/>
  <c r="Q530" i="21"/>
  <c r="R530" i="21"/>
  <c r="S530" i="21"/>
  <c r="D531" i="21"/>
  <c r="E531" i="21"/>
  <c r="F531" i="21"/>
  <c r="G531" i="21"/>
  <c r="H531" i="21"/>
  <c r="I531" i="21"/>
  <c r="J531" i="21"/>
  <c r="K531" i="21"/>
  <c r="L531" i="21"/>
  <c r="M531" i="21"/>
  <c r="N531" i="21"/>
  <c r="O531" i="21"/>
  <c r="P531" i="21"/>
  <c r="Q531" i="21"/>
  <c r="R531" i="21"/>
  <c r="S531" i="21"/>
  <c r="D532" i="21"/>
  <c r="E532" i="21"/>
  <c r="F532" i="21"/>
  <c r="G532" i="21"/>
  <c r="H532" i="21"/>
  <c r="I532" i="21"/>
  <c r="J532" i="21"/>
  <c r="K532" i="21"/>
  <c r="L532" i="21"/>
  <c r="M532" i="21"/>
  <c r="N532" i="21"/>
  <c r="O532" i="21"/>
  <c r="P532" i="21"/>
  <c r="Q532" i="21"/>
  <c r="R532" i="21"/>
  <c r="S532" i="21"/>
  <c r="D533" i="21"/>
  <c r="E533" i="21"/>
  <c r="F533" i="21"/>
  <c r="G533" i="21"/>
  <c r="H533" i="21"/>
  <c r="I533" i="21"/>
  <c r="J533" i="21"/>
  <c r="K533" i="21"/>
  <c r="L533" i="21"/>
  <c r="M533" i="21"/>
  <c r="N533" i="21"/>
  <c r="O533" i="21"/>
  <c r="P533" i="21"/>
  <c r="Q533" i="21"/>
  <c r="R533" i="21"/>
  <c r="S533" i="21"/>
  <c r="D534" i="21"/>
  <c r="E534" i="21"/>
  <c r="F534" i="21"/>
  <c r="G534" i="21"/>
  <c r="H534" i="21"/>
  <c r="I534" i="21"/>
  <c r="J534" i="21"/>
  <c r="K534" i="21"/>
  <c r="L534" i="21"/>
  <c r="M534" i="21"/>
  <c r="N534" i="21"/>
  <c r="O534" i="21"/>
  <c r="P534" i="21"/>
  <c r="Q534" i="21"/>
  <c r="R534" i="21"/>
  <c r="S534" i="21"/>
  <c r="D535" i="21"/>
  <c r="E535" i="21"/>
  <c r="F535" i="21"/>
  <c r="G535" i="21"/>
  <c r="H535" i="21"/>
  <c r="I535" i="21"/>
  <c r="J535" i="21"/>
  <c r="K535" i="21"/>
  <c r="L535" i="21"/>
  <c r="M535" i="21"/>
  <c r="N535" i="21"/>
  <c r="O535" i="21"/>
  <c r="P535" i="21"/>
  <c r="Q535" i="21"/>
  <c r="R535" i="21"/>
  <c r="S535" i="21"/>
  <c r="D536" i="21"/>
  <c r="E536" i="21"/>
  <c r="F536" i="21"/>
  <c r="G536" i="21"/>
  <c r="H536" i="21"/>
  <c r="I536" i="21"/>
  <c r="J536" i="21"/>
  <c r="K536" i="21"/>
  <c r="L536" i="21"/>
  <c r="M536" i="21"/>
  <c r="N536" i="21"/>
  <c r="O536" i="21"/>
  <c r="P536" i="21"/>
  <c r="Q536" i="21"/>
  <c r="R536" i="21"/>
  <c r="S536" i="21"/>
  <c r="D537" i="21"/>
  <c r="E537" i="21"/>
  <c r="F537" i="21"/>
  <c r="G537" i="21"/>
  <c r="H537" i="21"/>
  <c r="I537" i="21"/>
  <c r="J537" i="21"/>
  <c r="K537" i="21"/>
  <c r="L537" i="21"/>
  <c r="M537" i="21"/>
  <c r="N537" i="21"/>
  <c r="O537" i="21"/>
  <c r="P537" i="21"/>
  <c r="Q537" i="21"/>
  <c r="R537" i="21"/>
  <c r="S537" i="21"/>
  <c r="D538" i="21"/>
  <c r="E538" i="21"/>
  <c r="F538" i="21"/>
  <c r="G538" i="21"/>
  <c r="H538" i="21"/>
  <c r="I538" i="21"/>
  <c r="J538" i="21"/>
  <c r="K538" i="21"/>
  <c r="L538" i="21"/>
  <c r="M538" i="21"/>
  <c r="N538" i="21"/>
  <c r="O538" i="21"/>
  <c r="P538" i="21"/>
  <c r="Q538" i="21"/>
  <c r="R538" i="21"/>
  <c r="S538" i="21"/>
  <c r="D539" i="21"/>
  <c r="E539" i="21"/>
  <c r="F539" i="21"/>
  <c r="G539" i="21"/>
  <c r="H539" i="21"/>
  <c r="I539" i="21"/>
  <c r="J539" i="21"/>
  <c r="K539" i="21"/>
  <c r="L539" i="21"/>
  <c r="M539" i="21"/>
  <c r="N539" i="21"/>
  <c r="O539" i="21"/>
  <c r="P539" i="21"/>
  <c r="Q539" i="21"/>
  <c r="R539" i="21"/>
  <c r="S539" i="21"/>
  <c r="D540" i="21"/>
  <c r="E540" i="21"/>
  <c r="F540" i="21"/>
  <c r="G540" i="21"/>
  <c r="H540" i="21"/>
  <c r="I540" i="21"/>
  <c r="J540" i="21"/>
  <c r="K540" i="21"/>
  <c r="L540" i="21"/>
  <c r="M540" i="21"/>
  <c r="N540" i="21"/>
  <c r="O540" i="21"/>
  <c r="P540" i="21"/>
  <c r="Q540" i="21"/>
  <c r="R540" i="21"/>
  <c r="S540" i="21"/>
  <c r="D541" i="21"/>
  <c r="E541" i="21"/>
  <c r="F541" i="21"/>
  <c r="G541" i="21"/>
  <c r="H541" i="21"/>
  <c r="I541" i="21"/>
  <c r="J541" i="21"/>
  <c r="K541" i="21"/>
  <c r="L541" i="21"/>
  <c r="M541" i="21"/>
  <c r="N541" i="21"/>
  <c r="O541" i="21"/>
  <c r="P541" i="21"/>
  <c r="Q541" i="21"/>
  <c r="R541" i="21"/>
  <c r="S541" i="21"/>
  <c r="D542" i="21"/>
  <c r="E542" i="21"/>
  <c r="F542" i="21"/>
  <c r="G542" i="21"/>
  <c r="H542" i="21"/>
  <c r="I542" i="21"/>
  <c r="J542" i="21"/>
  <c r="K542" i="21"/>
  <c r="L542" i="21"/>
  <c r="M542" i="21"/>
  <c r="N542" i="21"/>
  <c r="O542" i="21"/>
  <c r="P542" i="21"/>
  <c r="Q542" i="21"/>
  <c r="R542" i="21"/>
  <c r="S542" i="21"/>
  <c r="D543" i="21"/>
  <c r="E543" i="21"/>
  <c r="F543" i="21"/>
  <c r="G543" i="21"/>
  <c r="H543" i="21"/>
  <c r="I543" i="21"/>
  <c r="J543" i="21"/>
  <c r="K543" i="21"/>
  <c r="L543" i="21"/>
  <c r="M543" i="21"/>
  <c r="N543" i="21"/>
  <c r="O543" i="21"/>
  <c r="P543" i="21"/>
  <c r="Q543" i="21"/>
  <c r="R543" i="21"/>
  <c r="S543" i="21"/>
  <c r="D544" i="21"/>
  <c r="E544" i="21"/>
  <c r="F544" i="21"/>
  <c r="G544" i="21"/>
  <c r="H544" i="21"/>
  <c r="I544" i="21"/>
  <c r="J544" i="21"/>
  <c r="K544" i="21"/>
  <c r="L544" i="21"/>
  <c r="M544" i="21"/>
  <c r="N544" i="21"/>
  <c r="O544" i="21"/>
  <c r="P544" i="21"/>
  <c r="Q544" i="21"/>
  <c r="R544" i="21"/>
  <c r="S544" i="21"/>
  <c r="D545" i="21"/>
  <c r="E545" i="21"/>
  <c r="F545" i="21"/>
  <c r="G545" i="21"/>
  <c r="H545" i="21"/>
  <c r="I545" i="21"/>
  <c r="J545" i="21"/>
  <c r="K545" i="21"/>
  <c r="L545" i="21"/>
  <c r="M545" i="21"/>
  <c r="N545" i="21"/>
  <c r="O545" i="21"/>
  <c r="P545" i="21"/>
  <c r="Q545" i="21"/>
  <c r="R545" i="21"/>
  <c r="S545" i="21"/>
  <c r="D546" i="21"/>
  <c r="E546" i="21"/>
  <c r="F546" i="21"/>
  <c r="G546" i="21"/>
  <c r="H546" i="21"/>
  <c r="I546" i="21"/>
  <c r="J546" i="21"/>
  <c r="K546" i="21"/>
  <c r="L546" i="21"/>
  <c r="M546" i="21"/>
  <c r="N546" i="21"/>
  <c r="O546" i="21"/>
  <c r="P546" i="21"/>
  <c r="Q546" i="21"/>
  <c r="R546" i="21"/>
  <c r="S546" i="21"/>
  <c r="D547" i="21"/>
  <c r="E547" i="21"/>
  <c r="F547" i="21"/>
  <c r="G547" i="21"/>
  <c r="H547" i="21"/>
  <c r="I547" i="21"/>
  <c r="J547" i="21"/>
  <c r="K547" i="21"/>
  <c r="L547" i="21"/>
  <c r="M547" i="21"/>
  <c r="N547" i="21"/>
  <c r="O547" i="21"/>
  <c r="P547" i="21"/>
  <c r="Q547" i="21"/>
  <c r="R547" i="21"/>
  <c r="S547" i="21"/>
  <c r="D548" i="21"/>
  <c r="E548" i="21"/>
  <c r="F548" i="21"/>
  <c r="G548" i="21"/>
  <c r="H548" i="21"/>
  <c r="I548" i="21"/>
  <c r="J548" i="21"/>
  <c r="K548" i="21"/>
  <c r="L548" i="21"/>
  <c r="M548" i="21"/>
  <c r="N548" i="21"/>
  <c r="O548" i="21"/>
  <c r="P548" i="21"/>
  <c r="Q548" i="21"/>
  <c r="R548" i="21"/>
  <c r="S548" i="21"/>
  <c r="D549" i="21"/>
  <c r="E549" i="21"/>
  <c r="F549" i="21"/>
  <c r="G549" i="21"/>
  <c r="H549" i="21"/>
  <c r="I549" i="21"/>
  <c r="J549" i="21"/>
  <c r="K549" i="21"/>
  <c r="L549" i="21"/>
  <c r="M549" i="21"/>
  <c r="N549" i="21"/>
  <c r="O549" i="21"/>
  <c r="P549" i="21"/>
  <c r="Q549" i="21"/>
  <c r="R549" i="21"/>
  <c r="S549" i="21"/>
  <c r="D550" i="21"/>
  <c r="E550" i="21"/>
  <c r="F550" i="21"/>
  <c r="G550" i="21"/>
  <c r="H550" i="21"/>
  <c r="I550" i="21"/>
  <c r="J550" i="21"/>
  <c r="K550" i="21"/>
  <c r="L550" i="21"/>
  <c r="M550" i="21"/>
  <c r="N550" i="21"/>
  <c r="O550" i="21"/>
  <c r="P550" i="21"/>
  <c r="Q550" i="21"/>
  <c r="R550" i="21"/>
  <c r="S550" i="21"/>
  <c r="D551" i="21"/>
  <c r="E551" i="21"/>
  <c r="F551" i="21"/>
  <c r="G551" i="21"/>
  <c r="H551" i="21"/>
  <c r="I551" i="21"/>
  <c r="J551" i="21"/>
  <c r="K551" i="21"/>
  <c r="L551" i="21"/>
  <c r="M551" i="21"/>
  <c r="N551" i="21"/>
  <c r="O551" i="21"/>
  <c r="P551" i="21"/>
  <c r="Q551" i="21"/>
  <c r="R551" i="21"/>
  <c r="S551" i="21"/>
  <c r="D552" i="21"/>
  <c r="E552" i="21"/>
  <c r="F552" i="21"/>
  <c r="G552" i="21"/>
  <c r="H552" i="21"/>
  <c r="I552" i="21"/>
  <c r="J552" i="21"/>
  <c r="K552" i="21"/>
  <c r="L552" i="21"/>
  <c r="M552" i="21"/>
  <c r="N552" i="21"/>
  <c r="O552" i="21"/>
  <c r="P552" i="21"/>
  <c r="Q552" i="21"/>
  <c r="R552" i="21"/>
  <c r="S552" i="21"/>
  <c r="D553" i="21"/>
  <c r="E553" i="21"/>
  <c r="F553" i="21"/>
  <c r="G553" i="21"/>
  <c r="H553" i="21"/>
  <c r="I553" i="21"/>
  <c r="J553" i="21"/>
  <c r="K553" i="21"/>
  <c r="L553" i="21"/>
  <c r="M553" i="21"/>
  <c r="N553" i="21"/>
  <c r="O553" i="21"/>
  <c r="P553" i="21"/>
  <c r="Q553" i="21"/>
  <c r="R553" i="21"/>
  <c r="S553" i="21"/>
  <c r="D554" i="21"/>
  <c r="E554" i="21"/>
  <c r="F554" i="21"/>
  <c r="G554" i="21"/>
  <c r="H554" i="21"/>
  <c r="I554" i="21"/>
  <c r="J554" i="21"/>
  <c r="K554" i="21"/>
  <c r="L554" i="21"/>
  <c r="M554" i="21"/>
  <c r="N554" i="21"/>
  <c r="O554" i="21"/>
  <c r="P554" i="21"/>
  <c r="Q554" i="21"/>
  <c r="R554" i="21"/>
  <c r="S554" i="21"/>
  <c r="D555" i="21"/>
  <c r="E555" i="21"/>
  <c r="F555" i="21"/>
  <c r="G555" i="21"/>
  <c r="H555" i="21"/>
  <c r="I555" i="21"/>
  <c r="J555" i="21"/>
  <c r="K555" i="21"/>
  <c r="L555" i="21"/>
  <c r="M555" i="21"/>
  <c r="N555" i="21"/>
  <c r="O555" i="21"/>
  <c r="P555" i="21"/>
  <c r="Q555" i="21"/>
  <c r="R555" i="21"/>
  <c r="S555" i="21"/>
  <c r="D556" i="21"/>
  <c r="E556" i="21"/>
  <c r="F556" i="21"/>
  <c r="G556" i="21"/>
  <c r="H556" i="21"/>
  <c r="I556" i="21"/>
  <c r="J556" i="21"/>
  <c r="K556" i="21"/>
  <c r="L556" i="21"/>
  <c r="M556" i="21"/>
  <c r="N556" i="21"/>
  <c r="O556" i="21"/>
  <c r="P556" i="21"/>
  <c r="Q556" i="21"/>
  <c r="R556" i="21"/>
  <c r="S556" i="21"/>
  <c r="D557" i="21"/>
  <c r="E557" i="21"/>
  <c r="F557" i="21"/>
  <c r="G557" i="21"/>
  <c r="H557" i="21"/>
  <c r="I557" i="21"/>
  <c r="J557" i="21"/>
  <c r="K557" i="21"/>
  <c r="L557" i="21"/>
  <c r="M557" i="21"/>
  <c r="N557" i="21"/>
  <c r="O557" i="21"/>
  <c r="P557" i="21"/>
  <c r="Q557" i="21"/>
  <c r="R557" i="21"/>
  <c r="S557" i="21"/>
  <c r="D558" i="21"/>
  <c r="E558" i="21"/>
  <c r="F558" i="21"/>
  <c r="G558" i="21"/>
  <c r="H558" i="21"/>
  <c r="I558" i="21"/>
  <c r="J558" i="21"/>
  <c r="K558" i="21"/>
  <c r="L558" i="21"/>
  <c r="M558" i="21"/>
  <c r="N558" i="21"/>
  <c r="O558" i="21"/>
  <c r="P558" i="21"/>
  <c r="Q558" i="21"/>
  <c r="R558" i="21"/>
  <c r="S558" i="21"/>
  <c r="D559" i="21"/>
  <c r="E559" i="21"/>
  <c r="F559" i="21"/>
  <c r="G559" i="21"/>
  <c r="H559" i="21"/>
  <c r="I559" i="21"/>
  <c r="J559" i="21"/>
  <c r="K559" i="21"/>
  <c r="L559" i="21"/>
  <c r="M559" i="21"/>
  <c r="N559" i="21"/>
  <c r="O559" i="21"/>
  <c r="P559" i="21"/>
  <c r="Q559" i="21"/>
  <c r="R559" i="21"/>
  <c r="S559" i="21"/>
  <c r="D560" i="21"/>
  <c r="E560" i="21"/>
  <c r="F560" i="21"/>
  <c r="G560" i="21"/>
  <c r="H560" i="21"/>
  <c r="I560" i="21"/>
  <c r="J560" i="21"/>
  <c r="K560" i="21"/>
  <c r="L560" i="21"/>
  <c r="M560" i="21"/>
  <c r="N560" i="21"/>
  <c r="O560" i="21"/>
  <c r="P560" i="21"/>
  <c r="Q560" i="21"/>
  <c r="R560" i="21"/>
  <c r="S560" i="21"/>
  <c r="D561" i="21"/>
  <c r="E561" i="21"/>
  <c r="F561" i="21"/>
  <c r="G561" i="21"/>
  <c r="H561" i="21"/>
  <c r="I561" i="21"/>
  <c r="J561" i="21"/>
  <c r="K561" i="21"/>
  <c r="L561" i="21"/>
  <c r="M561" i="21"/>
  <c r="N561" i="21"/>
  <c r="O561" i="21"/>
  <c r="P561" i="21"/>
  <c r="Q561" i="21"/>
  <c r="R561" i="21"/>
  <c r="S561" i="21"/>
  <c r="D562" i="21"/>
  <c r="E562" i="21"/>
  <c r="F562" i="21"/>
  <c r="G562" i="21"/>
  <c r="H562" i="21"/>
  <c r="I562" i="21"/>
  <c r="J562" i="21"/>
  <c r="K562" i="21"/>
  <c r="L562" i="21"/>
  <c r="M562" i="21"/>
  <c r="N562" i="21"/>
  <c r="O562" i="21"/>
  <c r="P562" i="21"/>
  <c r="Q562" i="21"/>
  <c r="R562" i="21"/>
  <c r="S562" i="21"/>
  <c r="D563" i="21"/>
  <c r="E563" i="21"/>
  <c r="F563" i="21"/>
  <c r="G563" i="21"/>
  <c r="H563" i="21"/>
  <c r="I563" i="21"/>
  <c r="J563" i="21"/>
  <c r="K563" i="21"/>
  <c r="L563" i="21"/>
  <c r="M563" i="21"/>
  <c r="N563" i="21"/>
  <c r="O563" i="21"/>
  <c r="P563" i="21"/>
  <c r="Q563" i="21"/>
  <c r="R563" i="21"/>
  <c r="S563" i="21"/>
  <c r="D564" i="21"/>
  <c r="E564" i="21"/>
  <c r="F564" i="21"/>
  <c r="G564" i="21"/>
  <c r="H564" i="21"/>
  <c r="I564" i="21"/>
  <c r="J564" i="21"/>
  <c r="K564" i="21"/>
  <c r="L564" i="21"/>
  <c r="M564" i="21"/>
  <c r="N564" i="21"/>
  <c r="O564" i="21"/>
  <c r="P564" i="21"/>
  <c r="Q564" i="21"/>
  <c r="R564" i="21"/>
  <c r="S564" i="21"/>
  <c r="D565" i="21"/>
  <c r="E565" i="21"/>
  <c r="F565" i="21"/>
  <c r="G565" i="21"/>
  <c r="H565" i="21"/>
  <c r="I565" i="21"/>
  <c r="J565" i="21"/>
  <c r="K565" i="21"/>
  <c r="L565" i="21"/>
  <c r="M565" i="21"/>
  <c r="N565" i="21"/>
  <c r="O565" i="21"/>
  <c r="P565" i="21"/>
  <c r="Q565" i="21"/>
  <c r="R565" i="21"/>
  <c r="S565" i="21"/>
  <c r="D566" i="21"/>
  <c r="E566" i="21"/>
  <c r="F566" i="21"/>
  <c r="G566" i="21"/>
  <c r="H566" i="21"/>
  <c r="I566" i="21"/>
  <c r="J566" i="21"/>
  <c r="K566" i="21"/>
  <c r="L566" i="21"/>
  <c r="M566" i="21"/>
  <c r="N566" i="21"/>
  <c r="O566" i="21"/>
  <c r="P566" i="21"/>
  <c r="Q566" i="21"/>
  <c r="R566" i="21"/>
  <c r="S566" i="21"/>
  <c r="D567" i="21"/>
  <c r="E567" i="21"/>
  <c r="F567" i="21"/>
  <c r="G567" i="21"/>
  <c r="H567" i="21"/>
  <c r="I567" i="21"/>
  <c r="J567" i="21"/>
  <c r="K567" i="21"/>
  <c r="L567" i="21"/>
  <c r="M567" i="21"/>
  <c r="N567" i="21"/>
  <c r="O567" i="21"/>
  <c r="P567" i="21"/>
  <c r="Q567" i="21"/>
  <c r="R567" i="21"/>
  <c r="S567" i="21"/>
  <c r="D568" i="21"/>
  <c r="E568" i="21"/>
  <c r="F568" i="21"/>
  <c r="G568" i="21"/>
  <c r="H568" i="21"/>
  <c r="I568" i="21"/>
  <c r="J568" i="21"/>
  <c r="K568" i="21"/>
  <c r="L568" i="21"/>
  <c r="M568" i="21"/>
  <c r="N568" i="21"/>
  <c r="O568" i="21"/>
  <c r="P568" i="21"/>
  <c r="Q568" i="21"/>
  <c r="R568" i="21"/>
  <c r="S568" i="21"/>
  <c r="D569" i="21"/>
  <c r="E569" i="21"/>
  <c r="F569" i="21"/>
  <c r="G569" i="21"/>
  <c r="H569" i="21"/>
  <c r="I569" i="21"/>
  <c r="J569" i="21"/>
  <c r="K569" i="21"/>
  <c r="L569" i="21"/>
  <c r="M569" i="21"/>
  <c r="N569" i="21"/>
  <c r="O569" i="21"/>
  <c r="P569" i="21"/>
  <c r="Q569" i="21"/>
  <c r="R569" i="21"/>
  <c r="S569" i="21"/>
  <c r="D570" i="21"/>
  <c r="E570" i="21"/>
  <c r="F570" i="21"/>
  <c r="G570" i="21"/>
  <c r="H570" i="21"/>
  <c r="I570" i="21"/>
  <c r="J570" i="21"/>
  <c r="K570" i="21"/>
  <c r="L570" i="21"/>
  <c r="M570" i="21"/>
  <c r="N570" i="21"/>
  <c r="O570" i="21"/>
  <c r="P570" i="21"/>
  <c r="Q570" i="21"/>
  <c r="R570" i="21"/>
  <c r="S570" i="21"/>
  <c r="D571" i="21"/>
  <c r="E571" i="21"/>
  <c r="F571" i="21"/>
  <c r="G571" i="21"/>
  <c r="H571" i="21"/>
  <c r="I571" i="21"/>
  <c r="J571" i="21"/>
  <c r="K571" i="21"/>
  <c r="L571" i="21"/>
  <c r="M571" i="21"/>
  <c r="N571" i="21"/>
  <c r="O571" i="21"/>
  <c r="P571" i="21"/>
  <c r="Q571" i="21"/>
  <c r="R571" i="21"/>
  <c r="S571" i="21"/>
  <c r="D572" i="21"/>
  <c r="E572" i="21"/>
  <c r="F572" i="21"/>
  <c r="G572" i="21"/>
  <c r="H572" i="21"/>
  <c r="I572" i="21"/>
  <c r="J572" i="21"/>
  <c r="K572" i="21"/>
  <c r="L572" i="21"/>
  <c r="M572" i="21"/>
  <c r="N572" i="21"/>
  <c r="O572" i="21"/>
  <c r="P572" i="21"/>
  <c r="Q572" i="21"/>
  <c r="R572" i="21"/>
  <c r="S572" i="21"/>
  <c r="D573" i="21"/>
  <c r="E573" i="21"/>
  <c r="F573" i="21"/>
  <c r="G573" i="21"/>
  <c r="H573" i="21"/>
  <c r="I573" i="21"/>
  <c r="J573" i="21"/>
  <c r="K573" i="21"/>
  <c r="L573" i="21"/>
  <c r="M573" i="21"/>
  <c r="N573" i="21"/>
  <c r="O573" i="21"/>
  <c r="P573" i="21"/>
  <c r="Q573" i="21"/>
  <c r="R573" i="21"/>
  <c r="S573" i="21"/>
  <c r="D574" i="21"/>
  <c r="E574" i="21"/>
  <c r="F574" i="21"/>
  <c r="G574" i="21"/>
  <c r="H574" i="21"/>
  <c r="I574" i="21"/>
  <c r="J574" i="21"/>
  <c r="K574" i="21"/>
  <c r="L574" i="21"/>
  <c r="M574" i="21"/>
  <c r="N574" i="21"/>
  <c r="O574" i="21"/>
  <c r="P574" i="21"/>
  <c r="Q574" i="21"/>
  <c r="R574" i="21"/>
  <c r="S574" i="21"/>
  <c r="D575" i="21"/>
  <c r="E575" i="21"/>
  <c r="F575" i="21"/>
  <c r="G575" i="21"/>
  <c r="H575" i="21"/>
  <c r="I575" i="21"/>
  <c r="J575" i="21"/>
  <c r="K575" i="21"/>
  <c r="L575" i="21"/>
  <c r="M575" i="21"/>
  <c r="N575" i="21"/>
  <c r="O575" i="21"/>
  <c r="P575" i="21"/>
  <c r="Q575" i="21"/>
  <c r="R575" i="21"/>
  <c r="S575" i="21"/>
  <c r="D576" i="21"/>
  <c r="E576" i="21"/>
  <c r="F576" i="21"/>
  <c r="G576" i="21"/>
  <c r="H576" i="21"/>
  <c r="I576" i="21"/>
  <c r="J576" i="21"/>
  <c r="K576" i="21"/>
  <c r="L576" i="21"/>
  <c r="M576" i="21"/>
  <c r="N576" i="21"/>
  <c r="O576" i="21"/>
  <c r="P576" i="21"/>
  <c r="Q576" i="21"/>
  <c r="R576" i="21"/>
  <c r="S576" i="21"/>
  <c r="D577" i="21"/>
  <c r="E577" i="21"/>
  <c r="F577" i="21"/>
  <c r="G577" i="21"/>
  <c r="H577" i="21"/>
  <c r="I577" i="21"/>
  <c r="J577" i="21"/>
  <c r="K577" i="21"/>
  <c r="L577" i="21"/>
  <c r="M577" i="21"/>
  <c r="N577" i="21"/>
  <c r="O577" i="21"/>
  <c r="P577" i="21"/>
  <c r="Q577" i="21"/>
  <c r="R577" i="21"/>
  <c r="S577" i="21"/>
  <c r="D578" i="21"/>
  <c r="E578" i="21"/>
  <c r="F578" i="21"/>
  <c r="G578" i="21"/>
  <c r="H578" i="21"/>
  <c r="I578" i="21"/>
  <c r="J578" i="21"/>
  <c r="K578" i="21"/>
  <c r="L578" i="21"/>
  <c r="M578" i="21"/>
  <c r="N578" i="21"/>
  <c r="O578" i="21"/>
  <c r="P578" i="21"/>
  <c r="Q578" i="21"/>
  <c r="R578" i="21"/>
  <c r="S578" i="21"/>
  <c r="D579" i="21"/>
  <c r="E579" i="21"/>
  <c r="F579" i="21"/>
  <c r="G579" i="21"/>
  <c r="H579" i="21"/>
  <c r="I579" i="21"/>
  <c r="J579" i="21"/>
  <c r="K579" i="21"/>
  <c r="L579" i="21"/>
  <c r="M579" i="21"/>
  <c r="N579" i="21"/>
  <c r="O579" i="21"/>
  <c r="P579" i="21"/>
  <c r="Q579" i="21"/>
  <c r="R579" i="21"/>
  <c r="S579" i="21"/>
  <c r="D580" i="21"/>
  <c r="E580" i="21"/>
  <c r="F580" i="21"/>
  <c r="G580" i="21"/>
  <c r="H580" i="21"/>
  <c r="I580" i="21"/>
  <c r="J580" i="21"/>
  <c r="K580" i="21"/>
  <c r="L580" i="21"/>
  <c r="M580" i="21"/>
  <c r="N580" i="21"/>
  <c r="O580" i="21"/>
  <c r="P580" i="21"/>
  <c r="Q580" i="21"/>
  <c r="R580" i="21"/>
  <c r="S580" i="21"/>
  <c r="D581" i="21"/>
  <c r="E581" i="21"/>
  <c r="F581" i="21"/>
  <c r="G581" i="21"/>
  <c r="H581" i="21"/>
  <c r="I581" i="21"/>
  <c r="J581" i="21"/>
  <c r="K581" i="21"/>
  <c r="L581" i="21"/>
  <c r="M581" i="21"/>
  <c r="N581" i="21"/>
  <c r="O581" i="21"/>
  <c r="P581" i="21"/>
  <c r="Q581" i="21"/>
  <c r="R581" i="21"/>
  <c r="S581" i="21"/>
  <c r="D582" i="21"/>
  <c r="E582" i="21"/>
  <c r="F582" i="21"/>
  <c r="G582" i="21"/>
  <c r="H582" i="21"/>
  <c r="I582" i="21"/>
  <c r="J582" i="21"/>
  <c r="K582" i="21"/>
  <c r="L582" i="21"/>
  <c r="M582" i="21"/>
  <c r="N582" i="21"/>
  <c r="O582" i="21"/>
  <c r="P582" i="21"/>
  <c r="Q582" i="21"/>
  <c r="R582" i="21"/>
  <c r="S582" i="21"/>
  <c r="D583" i="21"/>
  <c r="E583" i="21"/>
  <c r="F583" i="21"/>
  <c r="G583" i="21"/>
  <c r="H583" i="21"/>
  <c r="I583" i="21"/>
  <c r="J583" i="21"/>
  <c r="K583" i="21"/>
  <c r="L583" i="21"/>
  <c r="M583" i="21"/>
  <c r="N583" i="21"/>
  <c r="O583" i="21"/>
  <c r="P583" i="21"/>
  <c r="Q583" i="21"/>
  <c r="R583" i="21"/>
  <c r="S583" i="21"/>
  <c r="D584" i="21"/>
  <c r="E584" i="21"/>
  <c r="F584" i="21"/>
  <c r="G584" i="21"/>
  <c r="H584" i="21"/>
  <c r="I584" i="21"/>
  <c r="J584" i="21"/>
  <c r="K584" i="21"/>
  <c r="L584" i="21"/>
  <c r="M584" i="21"/>
  <c r="N584" i="21"/>
  <c r="O584" i="21"/>
  <c r="P584" i="21"/>
  <c r="Q584" i="21"/>
  <c r="R584" i="21"/>
  <c r="S584" i="21"/>
  <c r="D585" i="21"/>
  <c r="E585" i="21"/>
  <c r="F585" i="21"/>
  <c r="G585" i="21"/>
  <c r="H585" i="21"/>
  <c r="I585" i="21"/>
  <c r="J585" i="21"/>
  <c r="K585" i="21"/>
  <c r="L585" i="21"/>
  <c r="M585" i="21"/>
  <c r="N585" i="21"/>
  <c r="O585" i="21"/>
  <c r="P585" i="21"/>
  <c r="Q585" i="21"/>
  <c r="R585" i="21"/>
  <c r="S585" i="21"/>
  <c r="D586" i="21"/>
  <c r="E586" i="21"/>
  <c r="F586" i="21"/>
  <c r="G586" i="21"/>
  <c r="H586" i="21"/>
  <c r="I586" i="21"/>
  <c r="J586" i="21"/>
  <c r="K586" i="21"/>
  <c r="L586" i="21"/>
  <c r="M586" i="21"/>
  <c r="N586" i="21"/>
  <c r="O586" i="21"/>
  <c r="P586" i="21"/>
  <c r="Q586" i="21"/>
  <c r="R586" i="21"/>
  <c r="S586" i="21"/>
  <c r="D587" i="21"/>
  <c r="E587" i="21"/>
  <c r="F587" i="21"/>
  <c r="G587" i="21"/>
  <c r="H587" i="21"/>
  <c r="I587" i="21"/>
  <c r="J587" i="21"/>
  <c r="K587" i="21"/>
  <c r="L587" i="21"/>
  <c r="M587" i="21"/>
  <c r="N587" i="21"/>
  <c r="O587" i="21"/>
  <c r="P587" i="21"/>
  <c r="Q587" i="21"/>
  <c r="R587" i="21"/>
  <c r="S587" i="21"/>
  <c r="D588" i="21"/>
  <c r="E588" i="21"/>
  <c r="F588" i="21"/>
  <c r="G588" i="21"/>
  <c r="H588" i="21"/>
  <c r="I588" i="21"/>
  <c r="J588" i="21"/>
  <c r="K588" i="21"/>
  <c r="L588" i="21"/>
  <c r="M588" i="21"/>
  <c r="N588" i="21"/>
  <c r="O588" i="21"/>
  <c r="P588" i="21"/>
  <c r="Q588" i="21"/>
  <c r="R588" i="21"/>
  <c r="S588" i="21"/>
  <c r="D589" i="21"/>
  <c r="E589" i="21"/>
  <c r="F589" i="21"/>
  <c r="G589" i="21"/>
  <c r="H589" i="21"/>
  <c r="I589" i="21"/>
  <c r="J589" i="21"/>
  <c r="K589" i="21"/>
  <c r="L589" i="21"/>
  <c r="M589" i="21"/>
  <c r="N589" i="21"/>
  <c r="O589" i="21"/>
  <c r="P589" i="21"/>
  <c r="Q589" i="21"/>
  <c r="R589" i="21"/>
  <c r="S589" i="21"/>
  <c r="D590" i="21"/>
  <c r="E590" i="21"/>
  <c r="F590" i="21"/>
  <c r="G590" i="21"/>
  <c r="H590" i="21"/>
  <c r="I590" i="21"/>
  <c r="J590" i="21"/>
  <c r="K590" i="21"/>
  <c r="L590" i="21"/>
  <c r="M590" i="21"/>
  <c r="N590" i="21"/>
  <c r="O590" i="21"/>
  <c r="P590" i="21"/>
  <c r="Q590" i="21"/>
  <c r="R590" i="21"/>
  <c r="S590" i="21"/>
  <c r="D591" i="21"/>
  <c r="E591" i="21"/>
  <c r="F591" i="21"/>
  <c r="G591" i="21"/>
  <c r="H591" i="21"/>
  <c r="I591" i="21"/>
  <c r="J591" i="21"/>
  <c r="K591" i="21"/>
  <c r="L591" i="21"/>
  <c r="M591" i="21"/>
  <c r="N591" i="21"/>
  <c r="O591" i="21"/>
  <c r="P591" i="21"/>
  <c r="Q591" i="21"/>
  <c r="R591" i="21"/>
  <c r="S591" i="21"/>
  <c r="D592" i="21"/>
  <c r="E592" i="21"/>
  <c r="F592" i="21"/>
  <c r="G592" i="21"/>
  <c r="H592" i="21"/>
  <c r="I592" i="21"/>
  <c r="J592" i="21"/>
  <c r="K592" i="21"/>
  <c r="L592" i="21"/>
  <c r="M592" i="21"/>
  <c r="N592" i="21"/>
  <c r="O592" i="21"/>
  <c r="P592" i="21"/>
  <c r="Q592" i="21"/>
  <c r="R592" i="21"/>
  <c r="S592" i="21"/>
  <c r="D593" i="21"/>
  <c r="E593" i="21"/>
  <c r="F593" i="21"/>
  <c r="G593" i="21"/>
  <c r="H593" i="21"/>
  <c r="I593" i="21"/>
  <c r="J593" i="21"/>
  <c r="K593" i="21"/>
  <c r="L593" i="21"/>
  <c r="M593" i="21"/>
  <c r="N593" i="21"/>
  <c r="O593" i="21"/>
  <c r="P593" i="21"/>
  <c r="Q593" i="21"/>
  <c r="R593" i="21"/>
  <c r="S593" i="21"/>
  <c r="D594" i="21"/>
  <c r="E594" i="21"/>
  <c r="F594" i="21"/>
  <c r="G594" i="21"/>
  <c r="H594" i="21"/>
  <c r="I594" i="21"/>
  <c r="J594" i="21"/>
  <c r="K594" i="21"/>
  <c r="L594" i="21"/>
  <c r="M594" i="21"/>
  <c r="N594" i="21"/>
  <c r="O594" i="21"/>
  <c r="P594" i="21"/>
  <c r="Q594" i="21"/>
  <c r="R594" i="21"/>
  <c r="S594" i="21"/>
  <c r="D595" i="21"/>
  <c r="E595" i="21"/>
  <c r="F595" i="21"/>
  <c r="G595" i="21"/>
  <c r="H595" i="21"/>
  <c r="I595" i="21"/>
  <c r="J595" i="21"/>
  <c r="K595" i="21"/>
  <c r="L595" i="21"/>
  <c r="M595" i="21"/>
  <c r="N595" i="21"/>
  <c r="O595" i="21"/>
  <c r="P595" i="21"/>
  <c r="Q595" i="21"/>
  <c r="R595" i="21"/>
  <c r="S595" i="21"/>
  <c r="D596" i="21"/>
  <c r="E596" i="21"/>
  <c r="F596" i="21"/>
  <c r="G596" i="21"/>
  <c r="H596" i="21"/>
  <c r="I596" i="21"/>
  <c r="J596" i="21"/>
  <c r="K596" i="21"/>
  <c r="L596" i="21"/>
  <c r="M596" i="21"/>
  <c r="N596" i="21"/>
  <c r="O596" i="21"/>
  <c r="P596" i="21"/>
  <c r="Q596" i="21"/>
  <c r="R596" i="21"/>
  <c r="S596" i="21"/>
  <c r="D597" i="21"/>
  <c r="E597" i="21"/>
  <c r="F597" i="21"/>
  <c r="G597" i="21"/>
  <c r="H597" i="21"/>
  <c r="I597" i="21"/>
  <c r="J597" i="21"/>
  <c r="K597" i="21"/>
  <c r="L597" i="21"/>
  <c r="M597" i="21"/>
  <c r="N597" i="21"/>
  <c r="O597" i="21"/>
  <c r="P597" i="21"/>
  <c r="Q597" i="21"/>
  <c r="R597" i="21"/>
  <c r="S597" i="21"/>
  <c r="D598" i="21"/>
  <c r="E598" i="21"/>
  <c r="F598" i="21"/>
  <c r="G598" i="21"/>
  <c r="H598" i="21"/>
  <c r="I598" i="21"/>
  <c r="J598" i="21"/>
  <c r="K598" i="21"/>
  <c r="L598" i="21"/>
  <c r="M598" i="21"/>
  <c r="N598" i="21"/>
  <c r="O598" i="21"/>
  <c r="P598" i="21"/>
  <c r="Q598" i="21"/>
  <c r="R598" i="21"/>
  <c r="S598" i="21"/>
  <c r="D599" i="21"/>
  <c r="E599" i="21"/>
  <c r="F599" i="21"/>
  <c r="G599" i="21"/>
  <c r="H599" i="21"/>
  <c r="I599" i="21"/>
  <c r="J599" i="21"/>
  <c r="K599" i="21"/>
  <c r="L599" i="21"/>
  <c r="M599" i="21"/>
  <c r="N599" i="21"/>
  <c r="O599" i="21"/>
  <c r="P599" i="21"/>
  <c r="Q599" i="21"/>
  <c r="R599" i="21"/>
  <c r="S599" i="21"/>
  <c r="D600" i="21"/>
  <c r="E600" i="21"/>
  <c r="F600" i="21"/>
  <c r="G600" i="21"/>
  <c r="H600" i="21"/>
  <c r="I600" i="21"/>
  <c r="J600" i="21"/>
  <c r="K600" i="21"/>
  <c r="L600" i="21"/>
  <c r="M600" i="21"/>
  <c r="N600" i="21"/>
  <c r="O600" i="21"/>
  <c r="P600" i="21"/>
  <c r="Q600" i="21"/>
  <c r="R600" i="21"/>
  <c r="S600" i="21"/>
  <c r="D601" i="21"/>
  <c r="E601" i="21"/>
  <c r="F601" i="21"/>
  <c r="G601" i="21"/>
  <c r="H601" i="21"/>
  <c r="I601" i="21"/>
  <c r="J601" i="21"/>
  <c r="K601" i="21"/>
  <c r="L601" i="21"/>
  <c r="M601" i="21"/>
  <c r="N601" i="21"/>
  <c r="O601" i="21"/>
  <c r="P601" i="21"/>
  <c r="Q601" i="21"/>
  <c r="R601" i="21"/>
  <c r="S601" i="21"/>
  <c r="D602" i="21"/>
  <c r="E602" i="21"/>
  <c r="F602" i="21"/>
  <c r="G602" i="21"/>
  <c r="H602" i="21"/>
  <c r="I602" i="21"/>
  <c r="J602" i="21"/>
  <c r="K602" i="21"/>
  <c r="L602" i="21"/>
  <c r="M602" i="21"/>
  <c r="N602" i="21"/>
  <c r="O602" i="21"/>
  <c r="P602" i="21"/>
  <c r="Q602" i="21"/>
  <c r="R602" i="21"/>
  <c r="S602" i="21"/>
  <c r="D603" i="21"/>
  <c r="E603" i="21"/>
  <c r="F603" i="21"/>
  <c r="G603" i="21"/>
  <c r="H603" i="21"/>
  <c r="I603" i="21"/>
  <c r="J603" i="21"/>
  <c r="K603" i="21"/>
  <c r="L603" i="21"/>
  <c r="M603" i="21"/>
  <c r="N603" i="21"/>
  <c r="O603" i="21"/>
  <c r="P603" i="21"/>
  <c r="Q603" i="21"/>
  <c r="R603" i="21"/>
  <c r="S603" i="21"/>
  <c r="D604" i="21"/>
  <c r="E604" i="21"/>
  <c r="F604" i="21"/>
  <c r="G604" i="21"/>
  <c r="H604" i="21"/>
  <c r="I604" i="21"/>
  <c r="J604" i="21"/>
  <c r="K604" i="21"/>
  <c r="L604" i="21"/>
  <c r="M604" i="21"/>
  <c r="N604" i="21"/>
  <c r="O604" i="21"/>
  <c r="P604" i="21"/>
  <c r="Q604" i="21"/>
  <c r="R604" i="21"/>
  <c r="S604" i="21"/>
  <c r="D605" i="21"/>
  <c r="E605" i="21"/>
  <c r="F605" i="21"/>
  <c r="G605" i="21"/>
  <c r="H605" i="21"/>
  <c r="I605" i="21"/>
  <c r="J605" i="21"/>
  <c r="K605" i="21"/>
  <c r="L605" i="21"/>
  <c r="M605" i="21"/>
  <c r="N605" i="21"/>
  <c r="O605" i="21"/>
  <c r="P605" i="21"/>
  <c r="Q605" i="21"/>
  <c r="R605" i="21"/>
  <c r="S605" i="21"/>
  <c r="D606" i="21"/>
  <c r="E606" i="21"/>
  <c r="F606" i="21"/>
  <c r="G606" i="21"/>
  <c r="H606" i="21"/>
  <c r="I606" i="21"/>
  <c r="J606" i="21"/>
  <c r="K606" i="21"/>
  <c r="L606" i="21"/>
  <c r="M606" i="21"/>
  <c r="N606" i="21"/>
  <c r="O606" i="21"/>
  <c r="P606" i="21"/>
  <c r="Q606" i="21"/>
  <c r="R606" i="21"/>
  <c r="S606" i="21"/>
  <c r="D607" i="21"/>
  <c r="E607" i="21"/>
  <c r="F607" i="21"/>
  <c r="G607" i="21"/>
  <c r="H607" i="21"/>
  <c r="I607" i="21"/>
  <c r="J607" i="21"/>
  <c r="K607" i="21"/>
  <c r="L607" i="21"/>
  <c r="M607" i="21"/>
  <c r="N607" i="21"/>
  <c r="O607" i="21"/>
  <c r="P607" i="21"/>
  <c r="Q607" i="21"/>
  <c r="R607" i="21"/>
  <c r="S607" i="21"/>
  <c r="D608" i="21"/>
  <c r="E608" i="21"/>
  <c r="F608" i="21"/>
  <c r="G608" i="21"/>
  <c r="H608" i="21"/>
  <c r="I608" i="21"/>
  <c r="J608" i="21"/>
  <c r="K608" i="21"/>
  <c r="L608" i="21"/>
  <c r="M608" i="21"/>
  <c r="N608" i="21"/>
  <c r="O608" i="21"/>
  <c r="P608" i="21"/>
  <c r="Q608" i="21"/>
  <c r="R608" i="21"/>
  <c r="S608" i="21"/>
  <c r="D609" i="21"/>
  <c r="E609" i="21"/>
  <c r="F609" i="21"/>
  <c r="G609" i="21"/>
  <c r="H609" i="21"/>
  <c r="I609" i="21"/>
  <c r="J609" i="21"/>
  <c r="K609" i="21"/>
  <c r="L609" i="21"/>
  <c r="M609" i="21"/>
  <c r="N609" i="21"/>
  <c r="O609" i="21"/>
  <c r="P609" i="21"/>
  <c r="Q609" i="21"/>
  <c r="R609" i="21"/>
  <c r="S609" i="21"/>
  <c r="D610" i="21"/>
  <c r="E610" i="21"/>
  <c r="F610" i="21"/>
  <c r="G610" i="21"/>
  <c r="H610" i="21"/>
  <c r="I610" i="21"/>
  <c r="J610" i="21"/>
  <c r="K610" i="21"/>
  <c r="L610" i="21"/>
  <c r="M610" i="21"/>
  <c r="N610" i="21"/>
  <c r="O610" i="21"/>
  <c r="P610" i="21"/>
  <c r="Q610" i="21"/>
  <c r="R610" i="21"/>
  <c r="S610" i="21"/>
  <c r="D611" i="21"/>
  <c r="E611" i="21"/>
  <c r="F611" i="21"/>
  <c r="G611" i="21"/>
  <c r="H611" i="21"/>
  <c r="I611" i="21"/>
  <c r="J611" i="21"/>
  <c r="K611" i="21"/>
  <c r="L611" i="21"/>
  <c r="M611" i="21"/>
  <c r="N611" i="21"/>
  <c r="O611" i="21"/>
  <c r="P611" i="21"/>
  <c r="Q611" i="21"/>
  <c r="R611" i="21"/>
  <c r="S611" i="21"/>
  <c r="D612" i="21"/>
  <c r="E612" i="21"/>
  <c r="F612" i="21"/>
  <c r="G612" i="21"/>
  <c r="H612" i="21"/>
  <c r="I612" i="21"/>
  <c r="J612" i="21"/>
  <c r="K612" i="21"/>
  <c r="L612" i="21"/>
  <c r="M612" i="21"/>
  <c r="N612" i="21"/>
  <c r="O612" i="21"/>
  <c r="P612" i="21"/>
  <c r="Q612" i="21"/>
  <c r="R612" i="21"/>
  <c r="S612" i="21"/>
  <c r="D613" i="21"/>
  <c r="E613" i="21"/>
  <c r="F613" i="21"/>
  <c r="G613" i="21"/>
  <c r="H613" i="21"/>
  <c r="I613" i="21"/>
  <c r="J613" i="21"/>
  <c r="K613" i="21"/>
  <c r="L613" i="21"/>
  <c r="M613" i="21"/>
  <c r="N613" i="21"/>
  <c r="O613" i="21"/>
  <c r="P613" i="21"/>
  <c r="Q613" i="21"/>
  <c r="R613" i="21"/>
  <c r="S613" i="21"/>
  <c r="D614" i="21"/>
  <c r="E614" i="21"/>
  <c r="F614" i="21"/>
  <c r="G614" i="21"/>
  <c r="H614" i="21"/>
  <c r="I614" i="21"/>
  <c r="J614" i="21"/>
  <c r="K614" i="21"/>
  <c r="L614" i="21"/>
  <c r="M614" i="21"/>
  <c r="N614" i="21"/>
  <c r="O614" i="21"/>
  <c r="P614" i="21"/>
  <c r="Q614" i="21"/>
  <c r="R614" i="21"/>
  <c r="S614" i="21"/>
  <c r="D615" i="21"/>
  <c r="E615" i="21"/>
  <c r="F615" i="21"/>
  <c r="G615" i="21"/>
  <c r="H615" i="21"/>
  <c r="I615" i="21"/>
  <c r="J615" i="21"/>
  <c r="K615" i="21"/>
  <c r="L615" i="21"/>
  <c r="M615" i="21"/>
  <c r="N615" i="21"/>
  <c r="O615" i="21"/>
  <c r="P615" i="21"/>
  <c r="Q615" i="21"/>
  <c r="R615" i="21"/>
  <c r="S615" i="21"/>
  <c r="D616" i="21"/>
  <c r="E616" i="21"/>
  <c r="F616" i="21"/>
  <c r="G616" i="21"/>
  <c r="H616" i="21"/>
  <c r="I616" i="21"/>
  <c r="J616" i="21"/>
  <c r="K616" i="21"/>
  <c r="L616" i="21"/>
  <c r="M616" i="21"/>
  <c r="N616" i="21"/>
  <c r="O616" i="21"/>
  <c r="P616" i="21"/>
  <c r="Q616" i="21"/>
  <c r="R616" i="21"/>
  <c r="S616" i="21"/>
  <c r="D617" i="21"/>
  <c r="E617" i="21"/>
  <c r="F617" i="21"/>
  <c r="G617" i="21"/>
  <c r="H617" i="21"/>
  <c r="I617" i="21"/>
  <c r="J617" i="21"/>
  <c r="K617" i="21"/>
  <c r="L617" i="21"/>
  <c r="M617" i="21"/>
  <c r="N617" i="21"/>
  <c r="O617" i="21"/>
  <c r="P617" i="21"/>
  <c r="Q617" i="21"/>
  <c r="R617" i="21"/>
  <c r="S617" i="21"/>
  <c r="D618" i="21"/>
  <c r="E618" i="21"/>
  <c r="F618" i="21"/>
  <c r="G618" i="21"/>
  <c r="H618" i="21"/>
  <c r="I618" i="21"/>
  <c r="J618" i="21"/>
  <c r="K618" i="21"/>
  <c r="L618" i="21"/>
  <c r="M618" i="21"/>
  <c r="N618" i="21"/>
  <c r="O618" i="21"/>
  <c r="P618" i="21"/>
  <c r="Q618" i="21"/>
  <c r="R618" i="21"/>
  <c r="S618" i="21"/>
  <c r="D619" i="21"/>
  <c r="E619" i="21"/>
  <c r="F619" i="21"/>
  <c r="G619" i="21"/>
  <c r="H619" i="21"/>
  <c r="I619" i="21"/>
  <c r="J619" i="21"/>
  <c r="K619" i="21"/>
  <c r="L619" i="21"/>
  <c r="M619" i="21"/>
  <c r="N619" i="21"/>
  <c r="O619" i="21"/>
  <c r="P619" i="21"/>
  <c r="Q619" i="21"/>
  <c r="R619" i="21"/>
  <c r="S619" i="21"/>
  <c r="D620" i="21"/>
  <c r="E620" i="21"/>
  <c r="F620" i="21"/>
  <c r="G620" i="21"/>
  <c r="H620" i="21"/>
  <c r="I620" i="21"/>
  <c r="J620" i="21"/>
  <c r="K620" i="21"/>
  <c r="L620" i="21"/>
  <c r="M620" i="21"/>
  <c r="N620" i="21"/>
  <c r="O620" i="21"/>
  <c r="P620" i="21"/>
  <c r="Q620" i="21"/>
  <c r="R620" i="21"/>
  <c r="S620" i="21"/>
  <c r="D621" i="21"/>
  <c r="E621" i="21"/>
  <c r="F621" i="21"/>
  <c r="G621" i="21"/>
  <c r="H621" i="21"/>
  <c r="I621" i="21"/>
  <c r="J621" i="21"/>
  <c r="K621" i="21"/>
  <c r="L621" i="21"/>
  <c r="M621" i="21"/>
  <c r="N621" i="21"/>
  <c r="O621" i="21"/>
  <c r="P621" i="21"/>
  <c r="Q621" i="21"/>
  <c r="R621" i="21"/>
  <c r="S621" i="21"/>
  <c r="D622" i="21"/>
  <c r="E622" i="21"/>
  <c r="F622" i="21"/>
  <c r="G622" i="21"/>
  <c r="H622" i="21"/>
  <c r="I622" i="21"/>
  <c r="J622" i="21"/>
  <c r="K622" i="21"/>
  <c r="L622" i="21"/>
  <c r="M622" i="21"/>
  <c r="N622" i="21"/>
  <c r="O622" i="21"/>
  <c r="P622" i="21"/>
  <c r="Q622" i="21"/>
  <c r="R622" i="21"/>
  <c r="S622" i="21"/>
  <c r="D623" i="21"/>
  <c r="E623" i="21"/>
  <c r="F623" i="21"/>
  <c r="G623" i="21"/>
  <c r="H623" i="21"/>
  <c r="I623" i="21"/>
  <c r="J623" i="21"/>
  <c r="K623" i="21"/>
  <c r="L623" i="21"/>
  <c r="M623" i="21"/>
  <c r="N623" i="21"/>
  <c r="O623" i="21"/>
  <c r="P623" i="21"/>
  <c r="Q623" i="21"/>
  <c r="R623" i="21"/>
  <c r="S623" i="21"/>
  <c r="D624" i="21"/>
  <c r="E624" i="21"/>
  <c r="F624" i="21"/>
  <c r="G624" i="21"/>
  <c r="H624" i="21"/>
  <c r="I624" i="21"/>
  <c r="J624" i="21"/>
  <c r="K624" i="21"/>
  <c r="L624" i="21"/>
  <c r="M624" i="21"/>
  <c r="N624" i="21"/>
  <c r="O624" i="21"/>
  <c r="P624" i="21"/>
  <c r="Q624" i="21"/>
  <c r="R624" i="21"/>
  <c r="S624" i="21"/>
  <c r="D625" i="21"/>
  <c r="E625" i="21"/>
  <c r="F625" i="21"/>
  <c r="G625" i="21"/>
  <c r="H625" i="21"/>
  <c r="I625" i="21"/>
  <c r="J625" i="21"/>
  <c r="K625" i="21"/>
  <c r="L625" i="21"/>
  <c r="M625" i="21"/>
  <c r="N625" i="21"/>
  <c r="O625" i="21"/>
  <c r="P625" i="21"/>
  <c r="Q625" i="21"/>
  <c r="R625" i="21"/>
  <c r="S625" i="21"/>
  <c r="D626" i="21"/>
  <c r="E626" i="21"/>
  <c r="F626" i="21"/>
  <c r="G626" i="21"/>
  <c r="H626" i="21"/>
  <c r="I626" i="21"/>
  <c r="J626" i="21"/>
  <c r="K626" i="21"/>
  <c r="L626" i="21"/>
  <c r="M626" i="21"/>
  <c r="N626" i="21"/>
  <c r="O626" i="21"/>
  <c r="P626" i="21"/>
  <c r="Q626" i="21"/>
  <c r="R626" i="21"/>
  <c r="S626" i="21"/>
  <c r="D627" i="21"/>
  <c r="E627" i="21"/>
  <c r="F627" i="21"/>
  <c r="G627" i="21"/>
  <c r="H627" i="21"/>
  <c r="I627" i="21"/>
  <c r="J627" i="21"/>
  <c r="K627" i="21"/>
  <c r="L627" i="21"/>
  <c r="M627" i="21"/>
  <c r="N627" i="21"/>
  <c r="O627" i="21"/>
  <c r="P627" i="21"/>
  <c r="Q627" i="21"/>
  <c r="R627" i="21"/>
  <c r="S627" i="21"/>
  <c r="D628" i="21"/>
  <c r="E628" i="21"/>
  <c r="F628" i="21"/>
  <c r="G628" i="21"/>
  <c r="H628" i="21"/>
  <c r="I628" i="21"/>
  <c r="J628" i="21"/>
  <c r="K628" i="21"/>
  <c r="L628" i="21"/>
  <c r="M628" i="21"/>
  <c r="N628" i="21"/>
  <c r="O628" i="21"/>
  <c r="P628" i="21"/>
  <c r="Q628" i="21"/>
  <c r="R628" i="21"/>
  <c r="S628" i="21"/>
  <c r="D629" i="21"/>
  <c r="E629" i="21"/>
  <c r="F629" i="21"/>
  <c r="G629" i="21"/>
  <c r="H629" i="21"/>
  <c r="I629" i="21"/>
  <c r="J629" i="21"/>
  <c r="K629" i="21"/>
  <c r="L629" i="21"/>
  <c r="M629" i="21"/>
  <c r="N629" i="21"/>
  <c r="O629" i="21"/>
  <c r="P629" i="21"/>
  <c r="Q629" i="21"/>
  <c r="R629" i="21"/>
  <c r="S629" i="21"/>
  <c r="D630" i="21"/>
  <c r="E630" i="21"/>
  <c r="F630" i="21"/>
  <c r="G630" i="21"/>
  <c r="H630" i="21"/>
  <c r="I630" i="21"/>
  <c r="J630" i="21"/>
  <c r="K630" i="21"/>
  <c r="L630" i="21"/>
  <c r="M630" i="21"/>
  <c r="N630" i="21"/>
  <c r="O630" i="21"/>
  <c r="P630" i="21"/>
  <c r="Q630" i="21"/>
  <c r="R630" i="21"/>
  <c r="S630" i="21"/>
  <c r="D631" i="21"/>
  <c r="E631" i="21"/>
  <c r="F631" i="21"/>
  <c r="G631" i="21"/>
  <c r="H631" i="21"/>
  <c r="I631" i="21"/>
  <c r="J631" i="21"/>
  <c r="K631" i="21"/>
  <c r="L631" i="21"/>
  <c r="M631" i="21"/>
  <c r="N631" i="21"/>
  <c r="O631" i="21"/>
  <c r="P631" i="21"/>
  <c r="Q631" i="21"/>
  <c r="R631" i="21"/>
  <c r="S631" i="21"/>
  <c r="D632" i="21"/>
  <c r="E632" i="21"/>
  <c r="F632" i="21"/>
  <c r="G632" i="21"/>
  <c r="H632" i="21"/>
  <c r="I632" i="21"/>
  <c r="J632" i="21"/>
  <c r="K632" i="21"/>
  <c r="L632" i="21"/>
  <c r="M632" i="21"/>
  <c r="N632" i="21"/>
  <c r="O632" i="21"/>
  <c r="P632" i="21"/>
  <c r="Q632" i="21"/>
  <c r="R632" i="21"/>
  <c r="S632" i="21"/>
  <c r="D633" i="21"/>
  <c r="E633" i="21"/>
  <c r="F633" i="21"/>
  <c r="G633" i="21"/>
  <c r="H633" i="21"/>
  <c r="I633" i="21"/>
  <c r="J633" i="21"/>
  <c r="K633" i="21"/>
  <c r="L633" i="21"/>
  <c r="M633" i="21"/>
  <c r="N633" i="21"/>
  <c r="O633" i="21"/>
  <c r="P633" i="21"/>
  <c r="Q633" i="21"/>
  <c r="R633" i="21"/>
  <c r="S633" i="21"/>
  <c r="D634" i="21"/>
  <c r="E634" i="21"/>
  <c r="F634" i="21"/>
  <c r="G634" i="21"/>
  <c r="H634" i="21"/>
  <c r="I634" i="21"/>
  <c r="J634" i="21"/>
  <c r="K634" i="21"/>
  <c r="L634" i="21"/>
  <c r="M634" i="21"/>
  <c r="N634" i="21"/>
  <c r="O634" i="21"/>
  <c r="P634" i="21"/>
  <c r="Q634" i="21"/>
  <c r="R634" i="21"/>
  <c r="S634" i="21"/>
  <c r="D635" i="21"/>
  <c r="E635" i="21"/>
  <c r="F635" i="21"/>
  <c r="G635" i="21"/>
  <c r="H635" i="21"/>
  <c r="I635" i="21"/>
  <c r="J635" i="21"/>
  <c r="K635" i="21"/>
  <c r="L635" i="21"/>
  <c r="M635" i="21"/>
  <c r="N635" i="21"/>
  <c r="O635" i="21"/>
  <c r="P635" i="21"/>
  <c r="Q635" i="21"/>
  <c r="R635" i="21"/>
  <c r="S635" i="21"/>
  <c r="D636" i="21"/>
  <c r="E636" i="21"/>
  <c r="F636" i="21"/>
  <c r="G636" i="21"/>
  <c r="H636" i="21"/>
  <c r="I636" i="21"/>
  <c r="J636" i="21"/>
  <c r="K636" i="21"/>
  <c r="L636" i="21"/>
  <c r="M636" i="21"/>
  <c r="N636" i="21"/>
  <c r="O636" i="21"/>
  <c r="P636" i="21"/>
  <c r="Q636" i="21"/>
  <c r="R636" i="21"/>
  <c r="S636" i="21"/>
  <c r="D637" i="21"/>
  <c r="E637" i="21"/>
  <c r="F637" i="21"/>
  <c r="G637" i="21"/>
  <c r="H637" i="21"/>
  <c r="I637" i="21"/>
  <c r="J637" i="21"/>
  <c r="K637" i="21"/>
  <c r="L637" i="21"/>
  <c r="M637" i="21"/>
  <c r="N637" i="21"/>
  <c r="O637" i="21"/>
  <c r="P637" i="21"/>
  <c r="Q637" i="21"/>
  <c r="R637" i="21"/>
  <c r="S637" i="21"/>
  <c r="D638" i="21"/>
  <c r="E638" i="21"/>
  <c r="F638" i="21"/>
  <c r="G638" i="21"/>
  <c r="H638" i="21"/>
  <c r="I638" i="21"/>
  <c r="J638" i="21"/>
  <c r="K638" i="21"/>
  <c r="L638" i="21"/>
  <c r="M638" i="21"/>
  <c r="N638" i="21"/>
  <c r="O638" i="21"/>
  <c r="P638" i="21"/>
  <c r="Q638" i="21"/>
  <c r="R638" i="21"/>
  <c r="S638" i="21"/>
  <c r="D639" i="21"/>
  <c r="E639" i="21"/>
  <c r="F639" i="21"/>
  <c r="G639" i="21"/>
  <c r="H639" i="21"/>
  <c r="I639" i="21"/>
  <c r="J639" i="21"/>
  <c r="K639" i="21"/>
  <c r="L639" i="21"/>
  <c r="M639" i="21"/>
  <c r="N639" i="21"/>
  <c r="O639" i="21"/>
  <c r="P639" i="21"/>
  <c r="Q639" i="21"/>
  <c r="R639" i="21"/>
  <c r="S639" i="21"/>
  <c r="D640" i="21"/>
  <c r="E640" i="21"/>
  <c r="F640" i="21"/>
  <c r="G640" i="21"/>
  <c r="H640" i="21"/>
  <c r="I640" i="21"/>
  <c r="J640" i="21"/>
  <c r="K640" i="21"/>
  <c r="L640" i="21"/>
  <c r="M640" i="21"/>
  <c r="N640" i="21"/>
  <c r="O640" i="21"/>
  <c r="P640" i="21"/>
  <c r="Q640" i="21"/>
  <c r="R640" i="21"/>
  <c r="S640" i="21"/>
  <c r="D641" i="21"/>
  <c r="E641" i="21"/>
  <c r="F641" i="21"/>
  <c r="G641" i="21"/>
  <c r="H641" i="21"/>
  <c r="I641" i="21"/>
  <c r="J641" i="21"/>
  <c r="K641" i="21"/>
  <c r="L641" i="21"/>
  <c r="M641" i="21"/>
  <c r="N641" i="21"/>
  <c r="O641" i="21"/>
  <c r="P641" i="21"/>
  <c r="Q641" i="21"/>
  <c r="R641" i="21"/>
  <c r="S641" i="21"/>
  <c r="D642" i="21"/>
  <c r="E642" i="21"/>
  <c r="F642" i="21"/>
  <c r="G642" i="21"/>
  <c r="H642" i="21"/>
  <c r="I642" i="21"/>
  <c r="J642" i="21"/>
  <c r="K642" i="21"/>
  <c r="L642" i="21"/>
  <c r="M642" i="21"/>
  <c r="N642" i="21"/>
  <c r="O642" i="21"/>
  <c r="P642" i="21"/>
  <c r="Q642" i="21"/>
  <c r="R642" i="21"/>
  <c r="S642" i="21"/>
  <c r="D643" i="21"/>
  <c r="E643" i="21"/>
  <c r="F643" i="21"/>
  <c r="G643" i="21"/>
  <c r="H643" i="21"/>
  <c r="I643" i="21"/>
  <c r="J643" i="21"/>
  <c r="K643" i="21"/>
  <c r="L643" i="21"/>
  <c r="M643" i="21"/>
  <c r="N643" i="21"/>
  <c r="O643" i="21"/>
  <c r="P643" i="21"/>
  <c r="Q643" i="21"/>
  <c r="R643" i="21"/>
  <c r="S643" i="21"/>
  <c r="D644" i="21"/>
  <c r="E644" i="21"/>
  <c r="F644" i="21"/>
  <c r="G644" i="21"/>
  <c r="H644" i="21"/>
  <c r="I644" i="21"/>
  <c r="J644" i="21"/>
  <c r="K644" i="21"/>
  <c r="L644" i="21"/>
  <c r="M644" i="21"/>
  <c r="N644" i="21"/>
  <c r="O644" i="21"/>
  <c r="P644" i="21"/>
  <c r="Q644" i="21"/>
  <c r="R644" i="21"/>
  <c r="S644" i="21"/>
  <c r="D645" i="21"/>
  <c r="E645" i="21"/>
  <c r="F645" i="21"/>
  <c r="G645" i="21"/>
  <c r="H645" i="21"/>
  <c r="I645" i="21"/>
  <c r="J645" i="21"/>
  <c r="K645" i="21"/>
  <c r="L645" i="21"/>
  <c r="M645" i="21"/>
  <c r="N645" i="21"/>
  <c r="O645" i="21"/>
  <c r="P645" i="21"/>
  <c r="Q645" i="21"/>
  <c r="R645" i="21"/>
  <c r="S645" i="21"/>
  <c r="D646" i="21"/>
  <c r="E646" i="21"/>
  <c r="F646" i="21"/>
  <c r="G646" i="21"/>
  <c r="H646" i="21"/>
  <c r="I646" i="21"/>
  <c r="J646" i="21"/>
  <c r="K646" i="21"/>
  <c r="L646" i="21"/>
  <c r="M646" i="21"/>
  <c r="N646" i="21"/>
  <c r="O646" i="21"/>
  <c r="P646" i="21"/>
  <c r="Q646" i="21"/>
  <c r="R646" i="21"/>
  <c r="S646" i="21"/>
  <c r="D647" i="21"/>
  <c r="E647" i="21"/>
  <c r="F647" i="21"/>
  <c r="G647" i="21"/>
  <c r="H647" i="21"/>
  <c r="I647" i="21"/>
  <c r="J647" i="21"/>
  <c r="K647" i="21"/>
  <c r="L647" i="21"/>
  <c r="M647" i="21"/>
  <c r="N647" i="21"/>
  <c r="O647" i="21"/>
  <c r="P647" i="21"/>
  <c r="Q647" i="21"/>
  <c r="R647" i="21"/>
  <c r="S647" i="21"/>
  <c r="D648" i="21"/>
  <c r="E648" i="21"/>
  <c r="F648" i="21"/>
  <c r="G648" i="21"/>
  <c r="H648" i="21"/>
  <c r="I648" i="21"/>
  <c r="J648" i="21"/>
  <c r="K648" i="21"/>
  <c r="L648" i="21"/>
  <c r="M648" i="21"/>
  <c r="N648" i="21"/>
  <c r="O648" i="21"/>
  <c r="P648" i="21"/>
  <c r="Q648" i="21"/>
  <c r="R648" i="21"/>
  <c r="S648" i="21"/>
  <c r="D649" i="21"/>
  <c r="E649" i="21"/>
  <c r="F649" i="21"/>
  <c r="G649" i="21"/>
  <c r="H649" i="21"/>
  <c r="I649" i="21"/>
  <c r="J649" i="21"/>
  <c r="K649" i="21"/>
  <c r="L649" i="21"/>
  <c r="M649" i="21"/>
  <c r="N649" i="21"/>
  <c r="O649" i="21"/>
  <c r="P649" i="21"/>
  <c r="Q649" i="21"/>
  <c r="R649" i="21"/>
  <c r="S649" i="21"/>
  <c r="D650" i="21"/>
  <c r="E650" i="21"/>
  <c r="F650" i="21"/>
  <c r="G650" i="21"/>
  <c r="H650" i="21"/>
  <c r="I650" i="21"/>
  <c r="J650" i="21"/>
  <c r="K650" i="21"/>
  <c r="L650" i="21"/>
  <c r="M650" i="21"/>
  <c r="N650" i="21"/>
  <c r="O650" i="21"/>
  <c r="P650" i="21"/>
  <c r="Q650" i="21"/>
  <c r="R650" i="21"/>
  <c r="S650" i="21"/>
  <c r="D651" i="21"/>
  <c r="E651" i="21"/>
  <c r="F651" i="21"/>
  <c r="G651" i="21"/>
  <c r="H651" i="21"/>
  <c r="I651" i="21"/>
  <c r="J651" i="21"/>
  <c r="K651" i="21"/>
  <c r="L651" i="21"/>
  <c r="M651" i="21"/>
  <c r="N651" i="21"/>
  <c r="O651" i="21"/>
  <c r="P651" i="21"/>
  <c r="Q651" i="21"/>
  <c r="R651" i="21"/>
  <c r="S651" i="21"/>
  <c r="D652" i="21"/>
  <c r="E652" i="21"/>
  <c r="F652" i="21"/>
  <c r="G652" i="21"/>
  <c r="H652" i="21"/>
  <c r="I652" i="21"/>
  <c r="J652" i="21"/>
  <c r="K652" i="21"/>
  <c r="L652" i="21"/>
  <c r="M652" i="21"/>
  <c r="N652" i="21"/>
  <c r="O652" i="21"/>
  <c r="P652" i="21"/>
  <c r="Q652" i="21"/>
  <c r="R652" i="21"/>
  <c r="S652" i="21"/>
  <c r="D653" i="21"/>
  <c r="E653" i="21"/>
  <c r="F653" i="21"/>
  <c r="G653" i="21"/>
  <c r="H653" i="21"/>
  <c r="I653" i="21"/>
  <c r="J653" i="21"/>
  <c r="K653" i="21"/>
  <c r="L653" i="21"/>
  <c r="M653" i="21"/>
  <c r="N653" i="21"/>
  <c r="O653" i="21"/>
  <c r="P653" i="21"/>
  <c r="Q653" i="21"/>
  <c r="R653" i="21"/>
  <c r="S653" i="21"/>
  <c r="D654" i="21"/>
  <c r="E654" i="21"/>
  <c r="F654" i="21"/>
  <c r="G654" i="21"/>
  <c r="H654" i="21"/>
  <c r="I654" i="21"/>
  <c r="J654" i="21"/>
  <c r="K654" i="21"/>
  <c r="L654" i="21"/>
  <c r="M654" i="21"/>
  <c r="N654" i="21"/>
  <c r="O654" i="21"/>
  <c r="P654" i="21"/>
  <c r="Q654" i="21"/>
  <c r="R654" i="21"/>
  <c r="S654" i="21"/>
  <c r="D655" i="21"/>
  <c r="E655" i="21"/>
  <c r="F655" i="21"/>
  <c r="G655" i="21"/>
  <c r="H655" i="21"/>
  <c r="I655" i="21"/>
  <c r="J655" i="21"/>
  <c r="K655" i="21"/>
  <c r="L655" i="21"/>
  <c r="M655" i="21"/>
  <c r="N655" i="21"/>
  <c r="O655" i="21"/>
  <c r="P655" i="21"/>
  <c r="Q655" i="21"/>
  <c r="R655" i="21"/>
  <c r="S655" i="21"/>
  <c r="D656" i="21"/>
  <c r="E656" i="21"/>
  <c r="F656" i="21"/>
  <c r="G656" i="21"/>
  <c r="H656" i="21"/>
  <c r="I656" i="21"/>
  <c r="J656" i="21"/>
  <c r="K656" i="21"/>
  <c r="L656" i="21"/>
  <c r="M656" i="21"/>
  <c r="N656" i="21"/>
  <c r="O656" i="21"/>
  <c r="P656" i="21"/>
  <c r="Q656" i="21"/>
  <c r="R656" i="21"/>
  <c r="S656" i="21"/>
  <c r="D657" i="21"/>
  <c r="E657" i="21"/>
  <c r="F657" i="21"/>
  <c r="G657" i="21"/>
  <c r="H657" i="21"/>
  <c r="I657" i="21"/>
  <c r="J657" i="21"/>
  <c r="K657" i="21"/>
  <c r="L657" i="21"/>
  <c r="M657" i="21"/>
  <c r="N657" i="21"/>
  <c r="O657" i="21"/>
  <c r="P657" i="21"/>
  <c r="Q657" i="21"/>
  <c r="R657" i="21"/>
  <c r="S657" i="21"/>
  <c r="D658" i="21"/>
  <c r="E658" i="21"/>
  <c r="F658" i="21"/>
  <c r="G658" i="21"/>
  <c r="H658" i="21"/>
  <c r="I658" i="21"/>
  <c r="J658" i="21"/>
  <c r="K658" i="21"/>
  <c r="L658" i="21"/>
  <c r="M658" i="21"/>
  <c r="N658" i="21"/>
  <c r="O658" i="21"/>
  <c r="P658" i="21"/>
  <c r="Q658" i="21"/>
  <c r="R658" i="21"/>
  <c r="S658" i="21"/>
  <c r="D659" i="21"/>
  <c r="E659" i="21"/>
  <c r="F659" i="21"/>
  <c r="G659" i="21"/>
  <c r="H659" i="21"/>
  <c r="I659" i="21"/>
  <c r="J659" i="21"/>
  <c r="K659" i="21"/>
  <c r="L659" i="21"/>
  <c r="M659" i="21"/>
  <c r="N659" i="21"/>
  <c r="O659" i="21"/>
  <c r="P659" i="21"/>
  <c r="Q659" i="21"/>
  <c r="R659" i="21"/>
  <c r="S659" i="21"/>
  <c r="D660" i="21"/>
  <c r="E660" i="21"/>
  <c r="F660" i="21"/>
  <c r="G660" i="21"/>
  <c r="H660" i="21"/>
  <c r="I660" i="21"/>
  <c r="J660" i="21"/>
  <c r="K660" i="21"/>
  <c r="L660" i="21"/>
  <c r="M660" i="21"/>
  <c r="N660" i="21"/>
  <c r="O660" i="21"/>
  <c r="P660" i="21"/>
  <c r="Q660" i="21"/>
  <c r="R660" i="21"/>
  <c r="S660" i="21"/>
  <c r="D661" i="21"/>
  <c r="E661" i="21"/>
  <c r="F661" i="21"/>
  <c r="G661" i="21"/>
  <c r="H661" i="21"/>
  <c r="I661" i="21"/>
  <c r="J661" i="21"/>
  <c r="K661" i="21"/>
  <c r="L661" i="21"/>
  <c r="M661" i="21"/>
  <c r="N661" i="21"/>
  <c r="O661" i="21"/>
  <c r="P661" i="21"/>
  <c r="Q661" i="21"/>
  <c r="R661" i="21"/>
  <c r="S661" i="21"/>
  <c r="D662" i="21"/>
  <c r="E662" i="21"/>
  <c r="F662" i="21"/>
  <c r="G662" i="21"/>
  <c r="H662" i="21"/>
  <c r="I662" i="21"/>
  <c r="J662" i="21"/>
  <c r="K662" i="21"/>
  <c r="L662" i="21"/>
  <c r="M662" i="21"/>
  <c r="N662" i="21"/>
  <c r="O662" i="21"/>
  <c r="P662" i="21"/>
  <c r="Q662" i="21"/>
  <c r="R662" i="21"/>
  <c r="S662" i="21"/>
  <c r="D663" i="21"/>
  <c r="E663" i="21"/>
  <c r="F663" i="21"/>
  <c r="G663" i="21"/>
  <c r="H663" i="21"/>
  <c r="I663" i="21"/>
  <c r="J663" i="21"/>
  <c r="K663" i="21"/>
  <c r="L663" i="21"/>
  <c r="M663" i="21"/>
  <c r="N663" i="21"/>
  <c r="O663" i="21"/>
  <c r="P663" i="21"/>
  <c r="Q663" i="21"/>
  <c r="R663" i="21"/>
  <c r="S663" i="21"/>
  <c r="D664" i="21"/>
  <c r="E664" i="21"/>
  <c r="F664" i="21"/>
  <c r="G664" i="21"/>
  <c r="H664" i="21"/>
  <c r="I664" i="21"/>
  <c r="J664" i="21"/>
  <c r="K664" i="21"/>
  <c r="L664" i="21"/>
  <c r="M664" i="21"/>
  <c r="N664" i="21"/>
  <c r="O664" i="21"/>
  <c r="P664" i="21"/>
  <c r="Q664" i="21"/>
  <c r="R664" i="21"/>
  <c r="S664" i="21"/>
  <c r="D665" i="21"/>
  <c r="E665" i="21"/>
  <c r="F665" i="21"/>
  <c r="G665" i="21"/>
  <c r="H665" i="21"/>
  <c r="I665" i="21"/>
  <c r="J665" i="21"/>
  <c r="K665" i="21"/>
  <c r="L665" i="21"/>
  <c r="M665" i="21"/>
  <c r="N665" i="21"/>
  <c r="O665" i="21"/>
  <c r="P665" i="21"/>
  <c r="Q665" i="21"/>
  <c r="R665" i="21"/>
  <c r="S665" i="21"/>
  <c r="D666" i="21"/>
  <c r="E666" i="21"/>
  <c r="F666" i="21"/>
  <c r="G666" i="21"/>
  <c r="H666" i="21"/>
  <c r="I666" i="21"/>
  <c r="J666" i="21"/>
  <c r="K666" i="21"/>
  <c r="L666" i="21"/>
  <c r="M666" i="21"/>
  <c r="N666" i="21"/>
  <c r="O666" i="21"/>
  <c r="P666" i="21"/>
  <c r="Q666" i="21"/>
  <c r="R666" i="21"/>
  <c r="S666" i="21"/>
  <c r="D667" i="21"/>
  <c r="E667" i="21"/>
  <c r="F667" i="21"/>
  <c r="G667" i="21"/>
  <c r="H667" i="21"/>
  <c r="I667" i="21"/>
  <c r="J667" i="21"/>
  <c r="K667" i="21"/>
  <c r="L667" i="21"/>
  <c r="M667" i="21"/>
  <c r="N667" i="21"/>
  <c r="O667" i="21"/>
  <c r="P667" i="21"/>
  <c r="Q667" i="21"/>
  <c r="R667" i="21"/>
  <c r="S667" i="21"/>
  <c r="D668" i="21"/>
  <c r="E668" i="21"/>
  <c r="F668" i="21"/>
  <c r="G668" i="21"/>
  <c r="H668" i="21"/>
  <c r="I668" i="21"/>
  <c r="J668" i="21"/>
  <c r="K668" i="21"/>
  <c r="L668" i="21"/>
  <c r="M668" i="21"/>
  <c r="N668" i="21"/>
  <c r="O668" i="21"/>
  <c r="P668" i="21"/>
  <c r="Q668" i="21"/>
  <c r="R668" i="21"/>
  <c r="S668" i="21"/>
  <c r="D669" i="21"/>
  <c r="E669" i="21"/>
  <c r="F669" i="21"/>
  <c r="G669" i="21"/>
  <c r="H669" i="21"/>
  <c r="I669" i="21"/>
  <c r="J669" i="21"/>
  <c r="K669" i="21"/>
  <c r="L669" i="21"/>
  <c r="M669" i="21"/>
  <c r="N669" i="21"/>
  <c r="O669" i="21"/>
  <c r="P669" i="21"/>
  <c r="Q669" i="21"/>
  <c r="R669" i="21"/>
  <c r="S669" i="21"/>
  <c r="D670" i="21"/>
  <c r="E670" i="21"/>
  <c r="F670" i="21"/>
  <c r="G670" i="21"/>
  <c r="H670" i="21"/>
  <c r="I670" i="21"/>
  <c r="J670" i="21"/>
  <c r="K670" i="21"/>
  <c r="L670" i="21"/>
  <c r="M670" i="21"/>
  <c r="N670" i="21"/>
  <c r="O670" i="21"/>
  <c r="P670" i="21"/>
  <c r="Q670" i="21"/>
  <c r="R670" i="21"/>
  <c r="S670" i="21"/>
  <c r="D671" i="21"/>
  <c r="E671" i="21"/>
  <c r="F671" i="21"/>
  <c r="G671" i="21"/>
  <c r="H671" i="21"/>
  <c r="I671" i="21"/>
  <c r="J671" i="21"/>
  <c r="K671" i="21"/>
  <c r="L671" i="21"/>
  <c r="M671" i="21"/>
  <c r="N671" i="21"/>
  <c r="O671" i="21"/>
  <c r="P671" i="21"/>
  <c r="Q671" i="21"/>
  <c r="R671" i="21"/>
  <c r="S671" i="21"/>
  <c r="D672" i="21"/>
  <c r="E672" i="21"/>
  <c r="F672" i="21"/>
  <c r="G672" i="21"/>
  <c r="H672" i="21"/>
  <c r="I672" i="21"/>
  <c r="J672" i="21"/>
  <c r="K672" i="21"/>
  <c r="L672" i="21"/>
  <c r="M672" i="21"/>
  <c r="N672" i="21"/>
  <c r="O672" i="21"/>
  <c r="P672" i="21"/>
  <c r="Q672" i="21"/>
  <c r="R672" i="21"/>
  <c r="S672" i="21"/>
  <c r="D673" i="21"/>
  <c r="E673" i="21"/>
  <c r="F673" i="21"/>
  <c r="G673" i="21"/>
  <c r="H673" i="21"/>
  <c r="I673" i="21"/>
  <c r="J673" i="21"/>
  <c r="K673" i="21"/>
  <c r="L673" i="21"/>
  <c r="M673" i="21"/>
  <c r="N673" i="21"/>
  <c r="O673" i="21"/>
  <c r="P673" i="21"/>
  <c r="Q673" i="21"/>
  <c r="R673" i="21"/>
  <c r="S673" i="21"/>
  <c r="D674" i="21"/>
  <c r="E674" i="21"/>
  <c r="F674" i="21"/>
  <c r="G674" i="21"/>
  <c r="H674" i="21"/>
  <c r="I674" i="21"/>
  <c r="J674" i="21"/>
  <c r="K674" i="21"/>
  <c r="L674" i="21"/>
  <c r="M674" i="21"/>
  <c r="N674" i="21"/>
  <c r="O674" i="21"/>
  <c r="P674" i="21"/>
  <c r="Q674" i="21"/>
  <c r="R674" i="21"/>
  <c r="S674" i="21"/>
  <c r="D675" i="21"/>
  <c r="E675" i="21"/>
  <c r="F675" i="21"/>
  <c r="G675" i="21"/>
  <c r="H675" i="21"/>
  <c r="I675" i="21"/>
  <c r="J675" i="21"/>
  <c r="K675" i="21"/>
  <c r="L675" i="21"/>
  <c r="M675" i="21"/>
  <c r="N675" i="21"/>
  <c r="O675" i="21"/>
  <c r="P675" i="21"/>
  <c r="Q675" i="21"/>
  <c r="R675" i="21"/>
  <c r="S675" i="21"/>
  <c r="D676" i="21"/>
  <c r="E676" i="21"/>
  <c r="F676" i="21"/>
  <c r="G676" i="21"/>
  <c r="H676" i="21"/>
  <c r="I676" i="21"/>
  <c r="J676" i="21"/>
  <c r="K676" i="21"/>
  <c r="L676" i="21"/>
  <c r="M676" i="21"/>
  <c r="N676" i="21"/>
  <c r="O676" i="21"/>
  <c r="P676" i="21"/>
  <c r="Q676" i="21"/>
  <c r="R676" i="21"/>
  <c r="S676" i="21"/>
  <c r="D677" i="21"/>
  <c r="E677" i="21"/>
  <c r="F677" i="21"/>
  <c r="G677" i="21"/>
  <c r="H677" i="21"/>
  <c r="I677" i="21"/>
  <c r="J677" i="21"/>
  <c r="K677" i="21"/>
  <c r="L677" i="21"/>
  <c r="M677" i="21"/>
  <c r="N677" i="21"/>
  <c r="O677" i="21"/>
  <c r="P677" i="21"/>
  <c r="Q677" i="21"/>
  <c r="R677" i="21"/>
  <c r="S677" i="21"/>
  <c r="D678" i="21"/>
  <c r="E678" i="21"/>
  <c r="F678" i="21"/>
  <c r="G678" i="21"/>
  <c r="H678" i="21"/>
  <c r="I678" i="21"/>
  <c r="J678" i="21"/>
  <c r="K678" i="21"/>
  <c r="L678" i="21"/>
  <c r="M678" i="21"/>
  <c r="N678" i="21"/>
  <c r="O678" i="21"/>
  <c r="P678" i="21"/>
  <c r="Q678" i="21"/>
  <c r="R678" i="21"/>
  <c r="S678" i="21"/>
  <c r="D679" i="21"/>
  <c r="E679" i="21"/>
  <c r="F679" i="21"/>
  <c r="G679" i="21"/>
  <c r="H679" i="21"/>
  <c r="I679" i="21"/>
  <c r="J679" i="21"/>
  <c r="K679" i="21"/>
  <c r="L679" i="21"/>
  <c r="M679" i="21"/>
  <c r="N679" i="21"/>
  <c r="O679" i="21"/>
  <c r="P679" i="21"/>
  <c r="Q679" i="21"/>
  <c r="R679" i="21"/>
  <c r="S679" i="21"/>
  <c r="D680" i="21"/>
  <c r="E680" i="21"/>
  <c r="F680" i="21"/>
  <c r="G680" i="21"/>
  <c r="H680" i="21"/>
  <c r="I680" i="21"/>
  <c r="J680" i="21"/>
  <c r="K680" i="21"/>
  <c r="L680" i="21"/>
  <c r="M680" i="21"/>
  <c r="N680" i="21"/>
  <c r="O680" i="21"/>
  <c r="P680" i="21"/>
  <c r="Q680" i="21"/>
  <c r="R680" i="21"/>
  <c r="S680" i="21"/>
  <c r="D681" i="21"/>
  <c r="E681" i="21"/>
  <c r="F681" i="21"/>
  <c r="G681" i="21"/>
  <c r="H681" i="21"/>
  <c r="I681" i="21"/>
  <c r="J681" i="21"/>
  <c r="K681" i="21"/>
  <c r="L681" i="21"/>
  <c r="M681" i="21"/>
  <c r="N681" i="21"/>
  <c r="O681" i="21"/>
  <c r="P681" i="21"/>
  <c r="Q681" i="21"/>
  <c r="R681" i="21"/>
  <c r="S681" i="21"/>
  <c r="D682" i="21"/>
  <c r="E682" i="21"/>
  <c r="F682" i="21"/>
  <c r="G682" i="21"/>
  <c r="H682" i="21"/>
  <c r="I682" i="21"/>
  <c r="J682" i="21"/>
  <c r="K682" i="21"/>
  <c r="L682" i="21"/>
  <c r="M682" i="21"/>
  <c r="N682" i="21"/>
  <c r="O682" i="21"/>
  <c r="P682" i="21"/>
  <c r="Q682" i="21"/>
  <c r="R682" i="21"/>
  <c r="S682" i="21"/>
  <c r="D683" i="21"/>
  <c r="E683" i="21"/>
  <c r="F683" i="21"/>
  <c r="G683" i="21"/>
  <c r="H683" i="21"/>
  <c r="I683" i="21"/>
  <c r="J683" i="21"/>
  <c r="K683" i="21"/>
  <c r="L683" i="21"/>
  <c r="M683" i="21"/>
  <c r="N683" i="21"/>
  <c r="O683" i="21"/>
  <c r="P683" i="21"/>
  <c r="Q683" i="21"/>
  <c r="R683" i="21"/>
  <c r="S683" i="21"/>
  <c r="D684" i="21"/>
  <c r="E684" i="21"/>
  <c r="F684" i="21"/>
  <c r="G684" i="21"/>
  <c r="H684" i="21"/>
  <c r="I684" i="21"/>
  <c r="J684" i="21"/>
  <c r="K684" i="21"/>
  <c r="L684" i="21"/>
  <c r="M684" i="21"/>
  <c r="N684" i="21"/>
  <c r="O684" i="21"/>
  <c r="P684" i="21"/>
  <c r="Q684" i="21"/>
  <c r="R684" i="21"/>
  <c r="S684" i="21"/>
  <c r="D685" i="21"/>
  <c r="E685" i="21"/>
  <c r="F685" i="21"/>
  <c r="G685" i="21"/>
  <c r="H685" i="21"/>
  <c r="I685" i="21"/>
  <c r="J685" i="21"/>
  <c r="K685" i="21"/>
  <c r="L685" i="21"/>
  <c r="M685" i="21"/>
  <c r="N685" i="21"/>
  <c r="O685" i="21"/>
  <c r="P685" i="21"/>
  <c r="Q685" i="21"/>
  <c r="R685" i="21"/>
  <c r="S685" i="21"/>
  <c r="D686" i="21"/>
  <c r="E686" i="21"/>
  <c r="F686" i="21"/>
  <c r="G686" i="21"/>
  <c r="H686" i="21"/>
  <c r="I686" i="21"/>
  <c r="J686" i="21"/>
  <c r="K686" i="21"/>
  <c r="L686" i="21"/>
  <c r="M686" i="21"/>
  <c r="N686" i="21"/>
  <c r="O686" i="21"/>
  <c r="P686" i="21"/>
  <c r="Q686" i="21"/>
  <c r="R686" i="21"/>
  <c r="S686" i="21"/>
  <c r="D687" i="21"/>
  <c r="E687" i="21"/>
  <c r="F687" i="21"/>
  <c r="G687" i="21"/>
  <c r="H687" i="21"/>
  <c r="I687" i="21"/>
  <c r="J687" i="21"/>
  <c r="K687" i="21"/>
  <c r="L687" i="21"/>
  <c r="M687" i="21"/>
  <c r="N687" i="21"/>
  <c r="O687" i="21"/>
  <c r="P687" i="21"/>
  <c r="Q687" i="21"/>
  <c r="R687" i="21"/>
  <c r="S687" i="21"/>
  <c r="D688" i="21"/>
  <c r="E688" i="21"/>
  <c r="F688" i="21"/>
  <c r="G688" i="21"/>
  <c r="H688" i="21"/>
  <c r="I688" i="21"/>
  <c r="J688" i="21"/>
  <c r="K688" i="21"/>
  <c r="L688" i="21"/>
  <c r="M688" i="21"/>
  <c r="N688" i="21"/>
  <c r="O688" i="21"/>
  <c r="P688" i="21"/>
  <c r="Q688" i="21"/>
  <c r="R688" i="21"/>
  <c r="S688" i="21"/>
  <c r="D689" i="21"/>
  <c r="E689" i="21"/>
  <c r="F689" i="21"/>
  <c r="G689" i="21"/>
  <c r="H689" i="21"/>
  <c r="I689" i="21"/>
  <c r="J689" i="21"/>
  <c r="K689" i="21"/>
  <c r="L689" i="21"/>
  <c r="M689" i="21"/>
  <c r="N689" i="21"/>
  <c r="O689" i="21"/>
  <c r="P689" i="21"/>
  <c r="Q689" i="21"/>
  <c r="R689" i="21"/>
  <c r="S689" i="21"/>
  <c r="D690" i="21"/>
  <c r="E690" i="21"/>
  <c r="F690" i="21"/>
  <c r="G690" i="21"/>
  <c r="H690" i="21"/>
  <c r="I690" i="21"/>
  <c r="J690" i="21"/>
  <c r="K690" i="21"/>
  <c r="L690" i="21"/>
  <c r="M690" i="21"/>
  <c r="N690" i="21"/>
  <c r="O690" i="21"/>
  <c r="P690" i="21"/>
  <c r="Q690" i="21"/>
  <c r="R690" i="21"/>
  <c r="S690" i="21"/>
  <c r="D691" i="21"/>
  <c r="E691" i="21"/>
  <c r="F691" i="21"/>
  <c r="G691" i="21"/>
  <c r="H691" i="21"/>
  <c r="I691" i="21"/>
  <c r="J691" i="21"/>
  <c r="K691" i="21"/>
  <c r="L691" i="21"/>
  <c r="M691" i="21"/>
  <c r="N691" i="21"/>
  <c r="O691" i="21"/>
  <c r="P691" i="21"/>
  <c r="Q691" i="21"/>
  <c r="R691" i="21"/>
  <c r="S691" i="21"/>
  <c r="D692" i="21"/>
  <c r="E692" i="21"/>
  <c r="F692" i="21"/>
  <c r="G692" i="21"/>
  <c r="H692" i="21"/>
  <c r="I692" i="21"/>
  <c r="J692" i="21"/>
  <c r="K692" i="21"/>
  <c r="L692" i="21"/>
  <c r="M692" i="21"/>
  <c r="N692" i="21"/>
  <c r="O692" i="21"/>
  <c r="P692" i="21"/>
  <c r="Q692" i="21"/>
  <c r="R692" i="21"/>
  <c r="S692" i="21"/>
  <c r="D693" i="21"/>
  <c r="E693" i="21"/>
  <c r="F693" i="21"/>
  <c r="G693" i="21"/>
  <c r="H693" i="21"/>
  <c r="I693" i="21"/>
  <c r="J693" i="21"/>
  <c r="K693" i="21"/>
  <c r="L693" i="21"/>
  <c r="M693" i="21"/>
  <c r="N693" i="21"/>
  <c r="O693" i="21"/>
  <c r="P693" i="21"/>
  <c r="Q693" i="21"/>
  <c r="R693" i="21"/>
  <c r="S693" i="21"/>
  <c r="D694" i="21"/>
  <c r="E694" i="21"/>
  <c r="F694" i="21"/>
  <c r="G694" i="21"/>
  <c r="H694" i="21"/>
  <c r="I694" i="21"/>
  <c r="J694" i="21"/>
  <c r="K694" i="21"/>
  <c r="L694" i="21"/>
  <c r="M694" i="21"/>
  <c r="N694" i="21"/>
  <c r="O694" i="21"/>
  <c r="P694" i="21"/>
  <c r="Q694" i="21"/>
  <c r="R694" i="21"/>
  <c r="S694" i="21"/>
  <c r="D695" i="21"/>
  <c r="E695" i="21"/>
  <c r="F695" i="21"/>
  <c r="G695" i="21"/>
  <c r="H695" i="21"/>
  <c r="I695" i="21"/>
  <c r="J695" i="21"/>
  <c r="K695" i="21"/>
  <c r="L695" i="21"/>
  <c r="M695" i="21"/>
  <c r="N695" i="21"/>
  <c r="O695" i="21"/>
  <c r="P695" i="21"/>
  <c r="Q695" i="21"/>
  <c r="R695" i="21"/>
  <c r="S695" i="21"/>
  <c r="D696" i="21"/>
  <c r="E696" i="21"/>
  <c r="F696" i="21"/>
  <c r="G696" i="21"/>
  <c r="H696" i="21"/>
  <c r="I696" i="21"/>
  <c r="J696" i="21"/>
  <c r="K696" i="21"/>
  <c r="L696" i="21"/>
  <c r="M696" i="21"/>
  <c r="N696" i="21"/>
  <c r="O696" i="21"/>
  <c r="P696" i="21"/>
  <c r="Q696" i="21"/>
  <c r="R696" i="21"/>
  <c r="S696" i="21"/>
  <c r="D697" i="21"/>
  <c r="E697" i="21"/>
  <c r="F697" i="21"/>
  <c r="G697" i="21"/>
  <c r="H697" i="21"/>
  <c r="I697" i="21"/>
  <c r="J697" i="21"/>
  <c r="K697" i="21"/>
  <c r="L697" i="21"/>
  <c r="M697" i="21"/>
  <c r="N697" i="21"/>
  <c r="O697" i="21"/>
  <c r="P697" i="21"/>
  <c r="Q697" i="21"/>
  <c r="R697" i="21"/>
  <c r="S697" i="21"/>
  <c r="D698" i="21"/>
  <c r="E698" i="21"/>
  <c r="F698" i="21"/>
  <c r="G698" i="21"/>
  <c r="H698" i="21"/>
  <c r="I698" i="21"/>
  <c r="J698" i="21"/>
  <c r="K698" i="21"/>
  <c r="L698" i="21"/>
  <c r="M698" i="21"/>
  <c r="N698" i="21"/>
  <c r="O698" i="21"/>
  <c r="P698" i="21"/>
  <c r="Q698" i="21"/>
  <c r="R698" i="21"/>
  <c r="S698" i="21"/>
  <c r="D699" i="21"/>
  <c r="E699" i="21"/>
  <c r="F699" i="21"/>
  <c r="G699" i="21"/>
  <c r="H699" i="21"/>
  <c r="I699" i="21"/>
  <c r="J699" i="21"/>
  <c r="K699" i="21"/>
  <c r="L699" i="21"/>
  <c r="M699" i="21"/>
  <c r="N699" i="21"/>
  <c r="O699" i="21"/>
  <c r="P699" i="21"/>
  <c r="Q699" i="21"/>
  <c r="R699" i="21"/>
  <c r="S699" i="21"/>
  <c r="D700" i="21"/>
  <c r="E700" i="21"/>
  <c r="F700" i="21"/>
  <c r="G700" i="21"/>
  <c r="H700" i="21"/>
  <c r="I700" i="21"/>
  <c r="J700" i="21"/>
  <c r="K700" i="21"/>
  <c r="L700" i="21"/>
  <c r="M700" i="21"/>
  <c r="N700" i="21"/>
  <c r="O700" i="21"/>
  <c r="P700" i="21"/>
  <c r="Q700" i="21"/>
  <c r="R700" i="21"/>
  <c r="S700" i="21"/>
  <c r="D701" i="21"/>
  <c r="E701" i="21"/>
  <c r="F701" i="21"/>
  <c r="G701" i="21"/>
  <c r="H701" i="21"/>
  <c r="I701" i="21"/>
  <c r="J701" i="21"/>
  <c r="K701" i="21"/>
  <c r="L701" i="21"/>
  <c r="M701" i="21"/>
  <c r="N701" i="21"/>
  <c r="O701" i="21"/>
  <c r="P701" i="21"/>
  <c r="Q701" i="21"/>
  <c r="R701" i="21"/>
  <c r="S701" i="21"/>
  <c r="D702" i="21"/>
  <c r="E702" i="21"/>
  <c r="F702" i="21"/>
  <c r="G702" i="21"/>
  <c r="H702" i="21"/>
  <c r="I702" i="21"/>
  <c r="J702" i="21"/>
  <c r="K702" i="21"/>
  <c r="L702" i="21"/>
  <c r="M702" i="21"/>
  <c r="N702" i="21"/>
  <c r="O702" i="21"/>
  <c r="P702" i="21"/>
  <c r="Q702" i="21"/>
  <c r="R702" i="21"/>
  <c r="S702" i="21"/>
  <c r="D703" i="21"/>
  <c r="E703" i="21"/>
  <c r="F703" i="21"/>
  <c r="G703" i="21"/>
  <c r="H703" i="21"/>
  <c r="I703" i="21"/>
  <c r="J703" i="21"/>
  <c r="K703" i="21"/>
  <c r="L703" i="21"/>
  <c r="M703" i="21"/>
  <c r="N703" i="21"/>
  <c r="O703" i="21"/>
  <c r="P703" i="21"/>
  <c r="Q703" i="21"/>
  <c r="R703" i="21"/>
  <c r="S703" i="21"/>
  <c r="D704" i="21"/>
  <c r="E704" i="21"/>
  <c r="F704" i="21"/>
  <c r="G704" i="21"/>
  <c r="H704" i="21"/>
  <c r="I704" i="21"/>
  <c r="J704" i="21"/>
  <c r="K704" i="21"/>
  <c r="L704" i="21"/>
  <c r="M704" i="21"/>
  <c r="N704" i="21"/>
  <c r="O704" i="21"/>
  <c r="P704" i="21"/>
  <c r="Q704" i="21"/>
  <c r="R704" i="21"/>
  <c r="S704" i="21"/>
  <c r="D705" i="21"/>
  <c r="E705" i="21"/>
  <c r="F705" i="21"/>
  <c r="G705" i="21"/>
  <c r="H705" i="21"/>
  <c r="I705" i="21"/>
  <c r="J705" i="21"/>
  <c r="K705" i="21"/>
  <c r="L705" i="21"/>
  <c r="M705" i="21"/>
  <c r="N705" i="21"/>
  <c r="O705" i="21"/>
  <c r="P705" i="21"/>
  <c r="Q705" i="21"/>
  <c r="R705" i="21"/>
  <c r="S705" i="21"/>
  <c r="D706" i="21"/>
  <c r="E706" i="21"/>
  <c r="F706" i="21"/>
  <c r="G706" i="21"/>
  <c r="H706" i="21"/>
  <c r="I706" i="21"/>
  <c r="J706" i="21"/>
  <c r="K706" i="21"/>
  <c r="L706" i="21"/>
  <c r="M706" i="21"/>
  <c r="N706" i="21"/>
  <c r="O706" i="21"/>
  <c r="P706" i="21"/>
  <c r="Q706" i="21"/>
  <c r="R706" i="21"/>
  <c r="S706" i="21"/>
  <c r="D707" i="21"/>
  <c r="E707" i="21"/>
  <c r="F707" i="21"/>
  <c r="G707" i="21"/>
  <c r="H707" i="21"/>
  <c r="I707" i="21"/>
  <c r="J707" i="21"/>
  <c r="K707" i="21"/>
  <c r="L707" i="21"/>
  <c r="M707" i="21"/>
  <c r="N707" i="21"/>
  <c r="O707" i="21"/>
  <c r="P707" i="21"/>
  <c r="Q707" i="21"/>
  <c r="R707" i="21"/>
  <c r="S707" i="21"/>
  <c r="D708" i="21"/>
  <c r="E708" i="21"/>
  <c r="F708" i="21"/>
  <c r="G708" i="21"/>
  <c r="H708" i="21"/>
  <c r="I708" i="21"/>
  <c r="J708" i="21"/>
  <c r="K708" i="21"/>
  <c r="L708" i="21"/>
  <c r="M708" i="21"/>
  <c r="N708" i="21"/>
  <c r="O708" i="21"/>
  <c r="P708" i="21"/>
  <c r="Q708" i="21"/>
  <c r="R708" i="21"/>
  <c r="S708" i="21"/>
  <c r="D709" i="21"/>
  <c r="E709" i="21"/>
  <c r="F709" i="21"/>
  <c r="G709" i="21"/>
  <c r="H709" i="21"/>
  <c r="I709" i="21"/>
  <c r="J709" i="21"/>
  <c r="K709" i="21"/>
  <c r="L709" i="21"/>
  <c r="M709" i="21"/>
  <c r="N709" i="21"/>
  <c r="O709" i="21"/>
  <c r="P709" i="21"/>
  <c r="Q709" i="21"/>
  <c r="R709" i="21"/>
  <c r="S709" i="21"/>
  <c r="D710" i="21"/>
  <c r="E710" i="21"/>
  <c r="F710" i="21"/>
  <c r="G710" i="21"/>
  <c r="H710" i="21"/>
  <c r="I710" i="21"/>
  <c r="J710" i="21"/>
  <c r="K710" i="21"/>
  <c r="L710" i="21"/>
  <c r="M710" i="21"/>
  <c r="N710" i="21"/>
  <c r="O710" i="21"/>
  <c r="P710" i="21"/>
  <c r="Q710" i="21"/>
  <c r="R710" i="21"/>
  <c r="S710" i="21"/>
  <c r="D711" i="21"/>
  <c r="E711" i="21"/>
  <c r="F711" i="21"/>
  <c r="G711" i="21"/>
  <c r="H711" i="21"/>
  <c r="I711" i="21"/>
  <c r="J711" i="21"/>
  <c r="K711" i="21"/>
  <c r="L711" i="21"/>
  <c r="M711" i="21"/>
  <c r="N711" i="21"/>
  <c r="O711" i="21"/>
  <c r="P711" i="21"/>
  <c r="Q711" i="21"/>
  <c r="R711" i="21"/>
  <c r="S711" i="21"/>
  <c r="D712" i="21"/>
  <c r="E712" i="21"/>
  <c r="F712" i="21"/>
  <c r="G712" i="21"/>
  <c r="H712" i="21"/>
  <c r="I712" i="21"/>
  <c r="J712" i="21"/>
  <c r="K712" i="21"/>
  <c r="L712" i="21"/>
  <c r="M712" i="21"/>
  <c r="N712" i="21"/>
  <c r="O712" i="21"/>
  <c r="P712" i="21"/>
  <c r="Q712" i="21"/>
  <c r="R712" i="21"/>
  <c r="S712" i="21"/>
  <c r="D713" i="21"/>
  <c r="E713" i="21"/>
  <c r="F713" i="21"/>
  <c r="G713" i="21"/>
  <c r="H713" i="21"/>
  <c r="I713" i="21"/>
  <c r="J713" i="21"/>
  <c r="K713" i="21"/>
  <c r="L713" i="21"/>
  <c r="M713" i="21"/>
  <c r="N713" i="21"/>
  <c r="O713" i="21"/>
  <c r="P713" i="21"/>
  <c r="Q713" i="21"/>
  <c r="R713" i="21"/>
  <c r="S713" i="21"/>
  <c r="D714" i="21"/>
  <c r="E714" i="21"/>
  <c r="F714" i="21"/>
  <c r="G714" i="21"/>
  <c r="H714" i="21"/>
  <c r="I714" i="21"/>
  <c r="J714" i="21"/>
  <c r="K714" i="21"/>
  <c r="L714" i="21"/>
  <c r="M714" i="21"/>
  <c r="N714" i="21"/>
  <c r="O714" i="21"/>
  <c r="P714" i="21"/>
  <c r="Q714" i="21"/>
  <c r="R714" i="21"/>
  <c r="S714" i="21"/>
  <c r="D715" i="21"/>
  <c r="E715" i="21"/>
  <c r="F715" i="21"/>
  <c r="G715" i="21"/>
  <c r="H715" i="21"/>
  <c r="I715" i="21"/>
  <c r="J715" i="21"/>
  <c r="K715" i="21"/>
  <c r="L715" i="21"/>
  <c r="M715" i="21"/>
  <c r="N715" i="21"/>
  <c r="O715" i="21"/>
  <c r="P715" i="21"/>
  <c r="Q715" i="21"/>
  <c r="R715" i="21"/>
  <c r="S715" i="21"/>
  <c r="D716" i="21"/>
  <c r="E716" i="21"/>
  <c r="F716" i="21"/>
  <c r="G716" i="21"/>
  <c r="H716" i="21"/>
  <c r="I716" i="21"/>
  <c r="J716" i="21"/>
  <c r="K716" i="21"/>
  <c r="L716" i="21"/>
  <c r="M716" i="21"/>
  <c r="N716" i="21"/>
  <c r="O716" i="21"/>
  <c r="P716" i="21"/>
  <c r="Q716" i="21"/>
  <c r="R716" i="21"/>
  <c r="S716" i="21"/>
  <c r="D717" i="21"/>
  <c r="E717" i="21"/>
  <c r="F717" i="21"/>
  <c r="G717" i="21"/>
  <c r="H717" i="21"/>
  <c r="I717" i="21"/>
  <c r="J717" i="21"/>
  <c r="K717" i="21"/>
  <c r="L717" i="21"/>
  <c r="M717" i="21"/>
  <c r="N717" i="21"/>
  <c r="O717" i="21"/>
  <c r="P717" i="21"/>
  <c r="Q717" i="21"/>
  <c r="R717" i="21"/>
  <c r="S717" i="21"/>
  <c r="D718" i="21"/>
  <c r="E718" i="21"/>
  <c r="F718" i="21"/>
  <c r="G718" i="21"/>
  <c r="H718" i="21"/>
  <c r="I718" i="21"/>
  <c r="J718" i="21"/>
  <c r="K718" i="21"/>
  <c r="L718" i="21"/>
  <c r="M718" i="21"/>
  <c r="N718" i="21"/>
  <c r="O718" i="21"/>
  <c r="P718" i="21"/>
  <c r="Q718" i="21"/>
  <c r="R718" i="21"/>
  <c r="S718" i="21"/>
  <c r="D719" i="21"/>
  <c r="E719" i="21"/>
  <c r="F719" i="21"/>
  <c r="G719" i="21"/>
  <c r="H719" i="21"/>
  <c r="I719" i="21"/>
  <c r="J719" i="21"/>
  <c r="K719" i="21"/>
  <c r="L719" i="21"/>
  <c r="M719" i="21"/>
  <c r="N719" i="21"/>
  <c r="O719" i="21"/>
  <c r="P719" i="21"/>
  <c r="Q719" i="21"/>
  <c r="R719" i="21"/>
  <c r="S719" i="21"/>
  <c r="D720" i="21"/>
  <c r="E720" i="21"/>
  <c r="F720" i="21"/>
  <c r="G720" i="21"/>
  <c r="H720" i="21"/>
  <c r="I720" i="21"/>
  <c r="J720" i="21"/>
  <c r="K720" i="21"/>
  <c r="L720" i="21"/>
  <c r="M720" i="21"/>
  <c r="N720" i="21"/>
  <c r="O720" i="21"/>
  <c r="P720" i="21"/>
  <c r="Q720" i="21"/>
  <c r="R720" i="21"/>
  <c r="S720" i="21"/>
  <c r="D721" i="21"/>
  <c r="E721" i="21"/>
  <c r="F721" i="21"/>
  <c r="G721" i="21"/>
  <c r="H721" i="21"/>
  <c r="I721" i="21"/>
  <c r="J721" i="21"/>
  <c r="K721" i="21"/>
  <c r="L721" i="21"/>
  <c r="M721" i="21"/>
  <c r="N721" i="21"/>
  <c r="O721" i="21"/>
  <c r="P721" i="21"/>
  <c r="Q721" i="21"/>
  <c r="R721" i="21"/>
  <c r="S721" i="21"/>
  <c r="D722" i="21"/>
  <c r="E722" i="21"/>
  <c r="F722" i="21"/>
  <c r="G722" i="21"/>
  <c r="H722" i="21"/>
  <c r="I722" i="21"/>
  <c r="J722" i="21"/>
  <c r="K722" i="21"/>
  <c r="L722" i="21"/>
  <c r="M722" i="21"/>
  <c r="N722" i="21"/>
  <c r="O722" i="21"/>
  <c r="P722" i="21"/>
  <c r="Q722" i="21"/>
  <c r="R722" i="21"/>
  <c r="S722" i="21"/>
  <c r="D723" i="21"/>
  <c r="E723" i="21"/>
  <c r="F723" i="21"/>
  <c r="G723" i="21"/>
  <c r="H723" i="21"/>
  <c r="I723" i="21"/>
  <c r="J723" i="21"/>
  <c r="K723" i="21"/>
  <c r="L723" i="21"/>
  <c r="M723" i="21"/>
  <c r="N723" i="21"/>
  <c r="O723" i="21"/>
  <c r="P723" i="21"/>
  <c r="Q723" i="21"/>
  <c r="R723" i="21"/>
  <c r="S723" i="21"/>
  <c r="D724" i="21"/>
  <c r="E724" i="21"/>
  <c r="F724" i="21"/>
  <c r="G724" i="21"/>
  <c r="H724" i="21"/>
  <c r="I724" i="21"/>
  <c r="J724" i="21"/>
  <c r="K724" i="21"/>
  <c r="L724" i="21"/>
  <c r="M724" i="21"/>
  <c r="N724" i="21"/>
  <c r="O724" i="21"/>
  <c r="P724" i="21"/>
  <c r="Q724" i="21"/>
  <c r="R724" i="21"/>
  <c r="S724" i="21"/>
  <c r="D725" i="21"/>
  <c r="E725" i="21"/>
  <c r="F725" i="21"/>
  <c r="G725" i="21"/>
  <c r="H725" i="21"/>
  <c r="I725" i="21"/>
  <c r="J725" i="21"/>
  <c r="K725" i="21"/>
  <c r="L725" i="21"/>
  <c r="M725" i="21"/>
  <c r="N725" i="21"/>
  <c r="O725" i="21"/>
  <c r="P725" i="21"/>
  <c r="Q725" i="21"/>
  <c r="R725" i="21"/>
  <c r="S725" i="21"/>
  <c r="D726" i="21"/>
  <c r="E726" i="21"/>
  <c r="F726" i="21"/>
  <c r="G726" i="21"/>
  <c r="H726" i="21"/>
  <c r="I726" i="21"/>
  <c r="J726" i="21"/>
  <c r="K726" i="21"/>
  <c r="L726" i="21"/>
  <c r="M726" i="21"/>
  <c r="N726" i="21"/>
  <c r="O726" i="21"/>
  <c r="P726" i="21"/>
  <c r="Q726" i="21"/>
  <c r="R726" i="21"/>
  <c r="S726" i="21"/>
  <c r="D727" i="21"/>
  <c r="E727" i="21"/>
  <c r="F727" i="21"/>
  <c r="G727" i="21"/>
  <c r="H727" i="21"/>
  <c r="I727" i="21"/>
  <c r="J727" i="21"/>
  <c r="K727" i="21"/>
  <c r="L727" i="21"/>
  <c r="M727" i="21"/>
  <c r="N727" i="21"/>
  <c r="O727" i="21"/>
  <c r="P727" i="21"/>
  <c r="Q727" i="21"/>
  <c r="R727" i="21"/>
  <c r="S727" i="21"/>
  <c r="D728" i="21"/>
  <c r="E728" i="21"/>
  <c r="F728" i="21"/>
  <c r="G728" i="21"/>
  <c r="H728" i="21"/>
  <c r="I728" i="21"/>
  <c r="J728" i="21"/>
  <c r="K728" i="21"/>
  <c r="L728" i="21"/>
  <c r="M728" i="21"/>
  <c r="N728" i="21"/>
  <c r="O728" i="21"/>
  <c r="P728" i="21"/>
  <c r="Q728" i="21"/>
  <c r="R728" i="21"/>
  <c r="S728" i="21"/>
  <c r="D729" i="21"/>
  <c r="E729" i="21"/>
  <c r="F729" i="21"/>
  <c r="G729" i="21"/>
  <c r="H729" i="21"/>
  <c r="I729" i="21"/>
  <c r="J729" i="21"/>
  <c r="K729" i="21"/>
  <c r="L729" i="21"/>
  <c r="M729" i="21"/>
  <c r="N729" i="21"/>
  <c r="O729" i="21"/>
  <c r="P729" i="21"/>
  <c r="Q729" i="21"/>
  <c r="R729" i="21"/>
  <c r="S729" i="21"/>
  <c r="D730" i="21"/>
  <c r="E730" i="21"/>
  <c r="F730" i="21"/>
  <c r="G730" i="21"/>
  <c r="H730" i="21"/>
  <c r="I730" i="21"/>
  <c r="J730" i="21"/>
  <c r="K730" i="21"/>
  <c r="L730" i="21"/>
  <c r="M730" i="21"/>
  <c r="N730" i="21"/>
  <c r="O730" i="21"/>
  <c r="P730" i="21"/>
  <c r="Q730" i="21"/>
  <c r="R730" i="21"/>
  <c r="S730" i="21"/>
  <c r="D731" i="21"/>
  <c r="E731" i="21"/>
  <c r="F731" i="21"/>
  <c r="G731" i="21"/>
  <c r="H731" i="21"/>
  <c r="I731" i="21"/>
  <c r="J731" i="21"/>
  <c r="K731" i="21"/>
  <c r="L731" i="21"/>
  <c r="M731" i="21"/>
  <c r="N731" i="21"/>
  <c r="O731" i="21"/>
  <c r="P731" i="21"/>
  <c r="Q731" i="21"/>
  <c r="R731" i="21"/>
  <c r="S731" i="21"/>
  <c r="D732" i="21"/>
  <c r="E732" i="21"/>
  <c r="F732" i="21"/>
  <c r="G732" i="21"/>
  <c r="H732" i="21"/>
  <c r="I732" i="21"/>
  <c r="J732" i="21"/>
  <c r="K732" i="21"/>
  <c r="L732" i="21"/>
  <c r="M732" i="21"/>
  <c r="N732" i="21"/>
  <c r="O732" i="21"/>
  <c r="P732" i="21"/>
  <c r="Q732" i="21"/>
  <c r="R732" i="21"/>
  <c r="S732" i="21"/>
  <c r="D733" i="21"/>
  <c r="E733" i="21"/>
  <c r="F733" i="21"/>
  <c r="G733" i="21"/>
  <c r="H733" i="21"/>
  <c r="I733" i="21"/>
  <c r="J733" i="21"/>
  <c r="K733" i="21"/>
  <c r="L733" i="21"/>
  <c r="M733" i="21"/>
  <c r="N733" i="21"/>
  <c r="O733" i="21"/>
  <c r="P733" i="21"/>
  <c r="Q733" i="21"/>
  <c r="R733" i="21"/>
  <c r="S733" i="21"/>
  <c r="D734" i="21"/>
  <c r="E734" i="21"/>
  <c r="F734" i="21"/>
  <c r="G734" i="21"/>
  <c r="H734" i="21"/>
  <c r="I734" i="21"/>
  <c r="J734" i="21"/>
  <c r="K734" i="21"/>
  <c r="L734" i="21"/>
  <c r="M734" i="21"/>
  <c r="N734" i="21"/>
  <c r="O734" i="21"/>
  <c r="P734" i="21"/>
  <c r="Q734" i="21"/>
  <c r="R734" i="21"/>
  <c r="S734" i="21"/>
  <c r="D735" i="21"/>
  <c r="E735" i="21"/>
  <c r="F735" i="21"/>
  <c r="G735" i="21"/>
  <c r="H735" i="21"/>
  <c r="I735" i="21"/>
  <c r="J735" i="21"/>
  <c r="K735" i="21"/>
  <c r="L735" i="21"/>
  <c r="M735" i="21"/>
  <c r="N735" i="21"/>
  <c r="O735" i="21"/>
  <c r="P735" i="21"/>
  <c r="Q735" i="21"/>
  <c r="R735" i="21"/>
  <c r="S735" i="21"/>
  <c r="D736" i="21"/>
  <c r="E736" i="21"/>
  <c r="F736" i="21"/>
  <c r="G736" i="21"/>
  <c r="H736" i="21"/>
  <c r="I736" i="21"/>
  <c r="J736" i="21"/>
  <c r="K736" i="21"/>
  <c r="L736" i="21"/>
  <c r="M736" i="21"/>
  <c r="N736" i="21"/>
  <c r="O736" i="21"/>
  <c r="P736" i="21"/>
  <c r="Q736" i="21"/>
  <c r="R736" i="21"/>
  <c r="S736" i="21"/>
  <c r="D737" i="21"/>
  <c r="E737" i="21"/>
  <c r="F737" i="21"/>
  <c r="G737" i="21"/>
  <c r="H737" i="21"/>
  <c r="I737" i="21"/>
  <c r="J737" i="21"/>
  <c r="K737" i="21"/>
  <c r="L737" i="21"/>
  <c r="M737" i="21"/>
  <c r="N737" i="21"/>
  <c r="O737" i="21"/>
  <c r="P737" i="21"/>
  <c r="Q737" i="21"/>
  <c r="R737" i="21"/>
  <c r="S737" i="21"/>
  <c r="D738" i="21"/>
  <c r="E738" i="21"/>
  <c r="F738" i="21"/>
  <c r="G738" i="21"/>
  <c r="H738" i="21"/>
  <c r="I738" i="21"/>
  <c r="J738" i="21"/>
  <c r="K738" i="21"/>
  <c r="L738" i="21"/>
  <c r="M738" i="21"/>
  <c r="N738" i="21"/>
  <c r="O738" i="21"/>
  <c r="P738" i="21"/>
  <c r="Q738" i="21"/>
  <c r="R738" i="21"/>
  <c r="S738" i="21"/>
  <c r="D739" i="21"/>
  <c r="E739" i="21"/>
  <c r="F739" i="21"/>
  <c r="G739" i="21"/>
  <c r="H739" i="21"/>
  <c r="I739" i="21"/>
  <c r="J739" i="21"/>
  <c r="K739" i="21"/>
  <c r="L739" i="21"/>
  <c r="M739" i="21"/>
  <c r="N739" i="21"/>
  <c r="O739" i="21"/>
  <c r="P739" i="21"/>
  <c r="Q739" i="21"/>
  <c r="R739" i="21"/>
  <c r="S739" i="21"/>
  <c r="D740" i="21"/>
  <c r="E740" i="21"/>
  <c r="F740" i="21"/>
  <c r="G740" i="21"/>
  <c r="H740" i="21"/>
  <c r="I740" i="21"/>
  <c r="J740" i="21"/>
  <c r="K740" i="21"/>
  <c r="L740" i="21"/>
  <c r="M740" i="21"/>
  <c r="N740" i="21"/>
  <c r="O740" i="21"/>
  <c r="P740" i="21"/>
  <c r="Q740" i="21"/>
  <c r="R740" i="21"/>
  <c r="S740" i="21"/>
  <c r="D741" i="21"/>
  <c r="E741" i="21"/>
  <c r="F741" i="21"/>
  <c r="G741" i="21"/>
  <c r="H741" i="21"/>
  <c r="I741" i="21"/>
  <c r="J741" i="21"/>
  <c r="K741" i="21"/>
  <c r="L741" i="21"/>
  <c r="M741" i="21"/>
  <c r="N741" i="21"/>
  <c r="O741" i="21"/>
  <c r="P741" i="21"/>
  <c r="Q741" i="21"/>
  <c r="R741" i="21"/>
  <c r="S741" i="21"/>
  <c r="D742" i="21"/>
  <c r="E742" i="21"/>
  <c r="F742" i="21"/>
  <c r="G742" i="21"/>
  <c r="H742" i="21"/>
  <c r="I742" i="21"/>
  <c r="J742" i="21"/>
  <c r="K742" i="21"/>
  <c r="L742" i="21"/>
  <c r="M742" i="21"/>
  <c r="N742" i="21"/>
  <c r="O742" i="21"/>
  <c r="P742" i="21"/>
  <c r="Q742" i="21"/>
  <c r="R742" i="21"/>
  <c r="S742" i="21"/>
  <c r="D743" i="21"/>
  <c r="E743" i="21"/>
  <c r="F743" i="21"/>
  <c r="G743" i="21"/>
  <c r="H743" i="21"/>
  <c r="I743" i="21"/>
  <c r="J743" i="21"/>
  <c r="K743" i="21"/>
  <c r="L743" i="21"/>
  <c r="M743" i="21"/>
  <c r="N743" i="21"/>
  <c r="O743" i="21"/>
  <c r="P743" i="21"/>
  <c r="Q743" i="21"/>
  <c r="R743" i="21"/>
  <c r="S743" i="21"/>
  <c r="D744" i="21"/>
  <c r="E744" i="21"/>
  <c r="F744" i="21"/>
  <c r="G744" i="21"/>
  <c r="H744" i="21"/>
  <c r="I744" i="21"/>
  <c r="J744" i="21"/>
  <c r="K744" i="21"/>
  <c r="L744" i="21"/>
  <c r="M744" i="21"/>
  <c r="N744" i="21"/>
  <c r="O744" i="21"/>
  <c r="P744" i="21"/>
  <c r="Q744" i="21"/>
  <c r="R744" i="21"/>
  <c r="S744" i="21"/>
  <c r="D745" i="21"/>
  <c r="E745" i="21"/>
  <c r="F745" i="21"/>
  <c r="G745" i="21"/>
  <c r="H745" i="21"/>
  <c r="I745" i="21"/>
  <c r="J745" i="21"/>
  <c r="K745" i="21"/>
  <c r="L745" i="21"/>
  <c r="M745" i="21"/>
  <c r="N745" i="21"/>
  <c r="O745" i="21"/>
  <c r="P745" i="21"/>
  <c r="Q745" i="21"/>
  <c r="R745" i="21"/>
  <c r="S745" i="21"/>
  <c r="D746" i="21"/>
  <c r="E746" i="21"/>
  <c r="F746" i="21"/>
  <c r="G746" i="21"/>
  <c r="H746" i="21"/>
  <c r="I746" i="21"/>
  <c r="J746" i="21"/>
  <c r="K746" i="21"/>
  <c r="L746" i="21"/>
  <c r="M746" i="21"/>
  <c r="N746" i="21"/>
  <c r="O746" i="21"/>
  <c r="P746" i="21"/>
  <c r="Q746" i="21"/>
  <c r="R746" i="21"/>
  <c r="S746" i="21"/>
  <c r="D747" i="21"/>
  <c r="E747" i="21"/>
  <c r="F747" i="21"/>
  <c r="G747" i="21"/>
  <c r="H747" i="21"/>
  <c r="I747" i="21"/>
  <c r="J747" i="21"/>
  <c r="K747" i="21"/>
  <c r="L747" i="21"/>
  <c r="M747" i="21"/>
  <c r="N747" i="21"/>
  <c r="O747" i="21"/>
  <c r="P747" i="21"/>
  <c r="Q747" i="21"/>
  <c r="R747" i="21"/>
  <c r="S747" i="21"/>
  <c r="D748" i="21"/>
  <c r="E748" i="21"/>
  <c r="F748" i="21"/>
  <c r="G748" i="21"/>
  <c r="H748" i="21"/>
  <c r="I748" i="21"/>
  <c r="J748" i="21"/>
  <c r="K748" i="21"/>
  <c r="L748" i="21"/>
  <c r="M748" i="21"/>
  <c r="N748" i="21"/>
  <c r="O748" i="21"/>
  <c r="P748" i="21"/>
  <c r="Q748" i="21"/>
  <c r="R748" i="21"/>
  <c r="S748" i="21"/>
  <c r="D749" i="21"/>
  <c r="E749" i="21"/>
  <c r="F749" i="21"/>
  <c r="G749" i="21"/>
  <c r="H749" i="21"/>
  <c r="I749" i="21"/>
  <c r="J749" i="21"/>
  <c r="K749" i="21"/>
  <c r="L749" i="21"/>
  <c r="M749" i="21"/>
  <c r="N749" i="21"/>
  <c r="O749" i="21"/>
  <c r="P749" i="21"/>
  <c r="Q749" i="21"/>
  <c r="R749" i="21"/>
  <c r="S749" i="21"/>
  <c r="D750" i="21"/>
  <c r="E750" i="21"/>
  <c r="F750" i="21"/>
  <c r="G750" i="21"/>
  <c r="H750" i="21"/>
  <c r="I750" i="21"/>
  <c r="J750" i="21"/>
  <c r="K750" i="21"/>
  <c r="L750" i="21"/>
  <c r="M750" i="21"/>
  <c r="N750" i="21"/>
  <c r="O750" i="21"/>
  <c r="P750" i="21"/>
  <c r="Q750" i="21"/>
  <c r="R750" i="21"/>
  <c r="S750" i="21"/>
  <c r="D751" i="21"/>
  <c r="E751" i="21"/>
  <c r="F751" i="21"/>
  <c r="G751" i="21"/>
  <c r="H751" i="21"/>
  <c r="I751" i="21"/>
  <c r="J751" i="21"/>
  <c r="K751" i="21"/>
  <c r="L751" i="21"/>
  <c r="M751" i="21"/>
  <c r="N751" i="21"/>
  <c r="O751" i="21"/>
  <c r="P751" i="21"/>
  <c r="Q751" i="21"/>
  <c r="R751" i="21"/>
  <c r="S751" i="21"/>
  <c r="D752" i="21"/>
  <c r="E752" i="21"/>
  <c r="F752" i="21"/>
  <c r="G752" i="21"/>
  <c r="H752" i="21"/>
  <c r="I752" i="21"/>
  <c r="J752" i="21"/>
  <c r="K752" i="21"/>
  <c r="L752" i="21"/>
  <c r="M752" i="21"/>
  <c r="N752" i="21"/>
  <c r="O752" i="21"/>
  <c r="P752" i="21"/>
  <c r="Q752" i="21"/>
  <c r="R752" i="21"/>
  <c r="S752" i="21"/>
  <c r="D753" i="21"/>
  <c r="E753" i="21"/>
  <c r="F753" i="21"/>
  <c r="G753" i="21"/>
  <c r="H753" i="21"/>
  <c r="I753" i="21"/>
  <c r="J753" i="21"/>
  <c r="K753" i="21"/>
  <c r="L753" i="21"/>
  <c r="M753" i="21"/>
  <c r="N753" i="21"/>
  <c r="O753" i="21"/>
  <c r="P753" i="21"/>
  <c r="Q753" i="21"/>
  <c r="R753" i="21"/>
  <c r="S753" i="21"/>
  <c r="D754" i="21"/>
  <c r="E754" i="21"/>
  <c r="F754" i="21"/>
  <c r="G754" i="21"/>
  <c r="H754" i="21"/>
  <c r="I754" i="21"/>
  <c r="J754" i="21"/>
  <c r="K754" i="21"/>
  <c r="L754" i="21"/>
  <c r="M754" i="21"/>
  <c r="N754" i="21"/>
  <c r="O754" i="21"/>
  <c r="P754" i="21"/>
  <c r="Q754" i="21"/>
  <c r="R754" i="21"/>
  <c r="S754" i="21"/>
  <c r="D755" i="21"/>
  <c r="E755" i="21"/>
  <c r="F755" i="21"/>
  <c r="G755" i="21"/>
  <c r="H755" i="21"/>
  <c r="I755" i="21"/>
  <c r="J755" i="21"/>
  <c r="K755" i="21"/>
  <c r="L755" i="21"/>
  <c r="M755" i="21"/>
  <c r="N755" i="21"/>
  <c r="O755" i="21"/>
  <c r="P755" i="21"/>
  <c r="Q755" i="21"/>
  <c r="R755" i="21"/>
  <c r="S755" i="21"/>
  <c r="D756" i="21"/>
  <c r="E756" i="21"/>
  <c r="F756" i="21"/>
  <c r="G756" i="21"/>
  <c r="H756" i="21"/>
  <c r="I756" i="21"/>
  <c r="J756" i="21"/>
  <c r="K756" i="21"/>
  <c r="L756" i="21"/>
  <c r="M756" i="21"/>
  <c r="N756" i="21"/>
  <c r="O756" i="21"/>
  <c r="P756" i="21"/>
  <c r="Q756" i="21"/>
  <c r="R756" i="21"/>
  <c r="S756" i="21"/>
  <c r="D757" i="21"/>
  <c r="E757" i="21"/>
  <c r="F757" i="21"/>
  <c r="G757" i="21"/>
  <c r="H757" i="21"/>
  <c r="I757" i="21"/>
  <c r="J757" i="21"/>
  <c r="K757" i="21"/>
  <c r="L757" i="21"/>
  <c r="M757" i="21"/>
  <c r="N757" i="21"/>
  <c r="O757" i="21"/>
  <c r="P757" i="21"/>
  <c r="Q757" i="21"/>
  <c r="R757" i="21"/>
  <c r="S757" i="21"/>
  <c r="D758" i="21"/>
  <c r="E758" i="21"/>
  <c r="F758" i="21"/>
  <c r="G758" i="21"/>
  <c r="H758" i="21"/>
  <c r="I758" i="21"/>
  <c r="J758" i="21"/>
  <c r="K758" i="21"/>
  <c r="L758" i="21"/>
  <c r="M758" i="21"/>
  <c r="N758" i="21"/>
  <c r="O758" i="21"/>
  <c r="P758" i="21"/>
  <c r="Q758" i="21"/>
  <c r="R758" i="21"/>
  <c r="S758" i="21"/>
  <c r="D759" i="21"/>
  <c r="E759" i="21"/>
  <c r="F759" i="21"/>
  <c r="G759" i="21"/>
  <c r="H759" i="21"/>
  <c r="I759" i="21"/>
  <c r="J759" i="21"/>
  <c r="K759" i="21"/>
  <c r="L759" i="21"/>
  <c r="M759" i="21"/>
  <c r="N759" i="21"/>
  <c r="O759" i="21"/>
  <c r="P759" i="21"/>
  <c r="Q759" i="21"/>
  <c r="R759" i="21"/>
  <c r="S759" i="21"/>
  <c r="D760" i="21"/>
  <c r="E760" i="21"/>
  <c r="F760" i="21"/>
  <c r="G760" i="21"/>
  <c r="H760" i="21"/>
  <c r="I760" i="21"/>
  <c r="J760" i="21"/>
  <c r="K760" i="21"/>
  <c r="L760" i="21"/>
  <c r="M760" i="21"/>
  <c r="N760" i="21"/>
  <c r="O760" i="21"/>
  <c r="P760" i="21"/>
  <c r="Q760" i="21"/>
  <c r="R760" i="21"/>
  <c r="S760" i="21"/>
  <c r="D761" i="21"/>
  <c r="E761" i="21"/>
  <c r="F761" i="21"/>
  <c r="G761" i="21"/>
  <c r="H761" i="21"/>
  <c r="I761" i="21"/>
  <c r="J761" i="21"/>
  <c r="K761" i="21"/>
  <c r="L761" i="21"/>
  <c r="M761" i="21"/>
  <c r="N761" i="21"/>
  <c r="O761" i="21"/>
  <c r="P761" i="21"/>
  <c r="Q761" i="21"/>
  <c r="R761" i="21"/>
  <c r="S761" i="21"/>
  <c r="D762" i="21"/>
  <c r="E762" i="21"/>
  <c r="F762" i="21"/>
  <c r="G762" i="21"/>
  <c r="H762" i="21"/>
  <c r="I762" i="21"/>
  <c r="J762" i="21"/>
  <c r="K762" i="21"/>
  <c r="L762" i="21"/>
  <c r="M762" i="21"/>
  <c r="N762" i="21"/>
  <c r="O762" i="21"/>
  <c r="P762" i="21"/>
  <c r="Q762" i="21"/>
  <c r="R762" i="21"/>
  <c r="S762" i="21"/>
  <c r="D763" i="21"/>
  <c r="E763" i="21"/>
  <c r="F763" i="21"/>
  <c r="G763" i="21"/>
  <c r="H763" i="21"/>
  <c r="I763" i="21"/>
  <c r="J763" i="21"/>
  <c r="K763" i="21"/>
  <c r="L763" i="21"/>
  <c r="M763" i="21"/>
  <c r="N763" i="21"/>
  <c r="O763" i="21"/>
  <c r="P763" i="21"/>
  <c r="Q763" i="21"/>
  <c r="R763" i="21"/>
  <c r="S763" i="21"/>
  <c r="D764" i="21"/>
  <c r="E764" i="21"/>
  <c r="F764" i="21"/>
  <c r="G764" i="21"/>
  <c r="H764" i="21"/>
  <c r="I764" i="21"/>
  <c r="J764" i="21"/>
  <c r="K764" i="21"/>
  <c r="L764" i="21"/>
  <c r="M764" i="21"/>
  <c r="N764" i="21"/>
  <c r="O764" i="21"/>
  <c r="P764" i="21"/>
  <c r="Q764" i="21"/>
  <c r="R764" i="21"/>
  <c r="S764" i="21"/>
  <c r="D765" i="21"/>
  <c r="E765" i="21"/>
  <c r="F765" i="21"/>
  <c r="G765" i="21"/>
  <c r="H765" i="21"/>
  <c r="I765" i="21"/>
  <c r="J765" i="21"/>
  <c r="K765" i="21"/>
  <c r="L765" i="21"/>
  <c r="M765" i="21"/>
  <c r="N765" i="21"/>
  <c r="O765" i="21"/>
  <c r="P765" i="21"/>
  <c r="Q765" i="21"/>
  <c r="R765" i="21"/>
  <c r="S765" i="21"/>
  <c r="D766" i="21"/>
  <c r="E766" i="21"/>
  <c r="F766" i="21"/>
  <c r="G766" i="21"/>
  <c r="H766" i="21"/>
  <c r="I766" i="21"/>
  <c r="J766" i="21"/>
  <c r="K766" i="21"/>
  <c r="L766" i="21"/>
  <c r="M766" i="21"/>
  <c r="N766" i="21"/>
  <c r="O766" i="21"/>
  <c r="P766" i="21"/>
  <c r="Q766" i="21"/>
  <c r="R766" i="21"/>
  <c r="S766" i="21"/>
  <c r="D767" i="21"/>
  <c r="E767" i="21"/>
  <c r="F767" i="21"/>
  <c r="G767" i="21"/>
  <c r="H767" i="21"/>
  <c r="I767" i="21"/>
  <c r="J767" i="21"/>
  <c r="K767" i="21"/>
  <c r="L767" i="21"/>
  <c r="M767" i="21"/>
  <c r="N767" i="21"/>
  <c r="O767" i="21"/>
  <c r="P767" i="21"/>
  <c r="Q767" i="21"/>
  <c r="R767" i="21"/>
  <c r="S767" i="21"/>
  <c r="D768" i="21"/>
  <c r="E768" i="21"/>
  <c r="F768" i="21"/>
  <c r="G768" i="21"/>
  <c r="H768" i="21"/>
  <c r="I768" i="21"/>
  <c r="J768" i="21"/>
  <c r="K768" i="21"/>
  <c r="L768" i="21"/>
  <c r="M768" i="21"/>
  <c r="N768" i="21"/>
  <c r="O768" i="21"/>
  <c r="P768" i="21"/>
  <c r="Q768" i="21"/>
  <c r="R768" i="21"/>
  <c r="S768" i="21"/>
  <c r="D769" i="21"/>
  <c r="E769" i="21"/>
  <c r="F769" i="21"/>
  <c r="G769" i="21"/>
  <c r="H769" i="21"/>
  <c r="I769" i="21"/>
  <c r="J769" i="21"/>
  <c r="K769" i="21"/>
  <c r="L769" i="21"/>
  <c r="M769" i="21"/>
  <c r="N769" i="21"/>
  <c r="O769" i="21"/>
  <c r="P769" i="21"/>
  <c r="Q769" i="21"/>
  <c r="R769" i="21"/>
  <c r="S769" i="21"/>
  <c r="D770" i="21"/>
  <c r="E770" i="21"/>
  <c r="F770" i="21"/>
  <c r="G770" i="21"/>
  <c r="H770" i="21"/>
  <c r="I770" i="21"/>
  <c r="J770" i="21"/>
  <c r="K770" i="21"/>
  <c r="L770" i="21"/>
  <c r="M770" i="21"/>
  <c r="N770" i="21"/>
  <c r="O770" i="21"/>
  <c r="P770" i="21"/>
  <c r="Q770" i="21"/>
  <c r="R770" i="21"/>
  <c r="S770" i="21"/>
  <c r="D771" i="21"/>
  <c r="E771" i="21"/>
  <c r="F771" i="21"/>
  <c r="G771" i="21"/>
  <c r="H771" i="21"/>
  <c r="I771" i="21"/>
  <c r="J771" i="21"/>
  <c r="K771" i="21"/>
  <c r="L771" i="21"/>
  <c r="M771" i="21"/>
  <c r="N771" i="21"/>
  <c r="O771" i="21"/>
  <c r="P771" i="21"/>
  <c r="Q771" i="21"/>
  <c r="R771" i="21"/>
  <c r="S771" i="21"/>
  <c r="D772" i="21"/>
  <c r="E772" i="21"/>
  <c r="F772" i="21"/>
  <c r="G772" i="21"/>
  <c r="H772" i="21"/>
  <c r="I772" i="21"/>
  <c r="J772" i="21"/>
  <c r="K772" i="21"/>
  <c r="L772" i="21"/>
  <c r="M772" i="21"/>
  <c r="N772" i="21"/>
  <c r="O772" i="21"/>
  <c r="P772" i="21"/>
  <c r="Q772" i="21"/>
  <c r="R772" i="21"/>
  <c r="S772" i="21"/>
  <c r="D773" i="21"/>
  <c r="E773" i="21"/>
  <c r="F773" i="21"/>
  <c r="G773" i="21"/>
  <c r="H773" i="21"/>
  <c r="I773" i="21"/>
  <c r="J773" i="21"/>
  <c r="K773" i="21"/>
  <c r="L773" i="21"/>
  <c r="M773" i="21"/>
  <c r="N773" i="21"/>
  <c r="O773" i="21"/>
  <c r="P773" i="21"/>
  <c r="Q773" i="21"/>
  <c r="R773" i="21"/>
  <c r="S773" i="21"/>
  <c r="D774" i="21"/>
  <c r="E774" i="21"/>
  <c r="F774" i="21"/>
  <c r="G774" i="21"/>
  <c r="H774" i="21"/>
  <c r="I774" i="21"/>
  <c r="J774" i="21"/>
  <c r="K774" i="21"/>
  <c r="L774" i="21"/>
  <c r="M774" i="21"/>
  <c r="N774" i="21"/>
  <c r="O774" i="21"/>
  <c r="P774" i="21"/>
  <c r="Q774" i="21"/>
  <c r="R774" i="21"/>
  <c r="S774" i="21"/>
  <c r="D775" i="21"/>
  <c r="E775" i="21"/>
  <c r="F775" i="21"/>
  <c r="G775" i="21"/>
  <c r="H775" i="21"/>
  <c r="I775" i="21"/>
  <c r="J775" i="21"/>
  <c r="K775" i="21"/>
  <c r="L775" i="21"/>
  <c r="M775" i="21"/>
  <c r="N775" i="21"/>
  <c r="O775" i="21"/>
  <c r="P775" i="21"/>
  <c r="Q775" i="21"/>
  <c r="R775" i="21"/>
  <c r="S775" i="21"/>
  <c r="D776" i="21"/>
  <c r="E776" i="21"/>
  <c r="F776" i="21"/>
  <c r="G776" i="21"/>
  <c r="H776" i="21"/>
  <c r="I776" i="21"/>
  <c r="J776" i="21"/>
  <c r="K776" i="21"/>
  <c r="L776" i="21"/>
  <c r="M776" i="21"/>
  <c r="N776" i="21"/>
  <c r="O776" i="21"/>
  <c r="P776" i="21"/>
  <c r="Q776" i="21"/>
  <c r="R776" i="21"/>
  <c r="S776" i="21"/>
  <c r="D777" i="21"/>
  <c r="E777" i="21"/>
  <c r="F777" i="21"/>
  <c r="G777" i="21"/>
  <c r="H777" i="21"/>
  <c r="I777" i="21"/>
  <c r="J777" i="21"/>
  <c r="K777" i="21"/>
  <c r="L777" i="21"/>
  <c r="M777" i="21"/>
  <c r="N777" i="21"/>
  <c r="O777" i="21"/>
  <c r="P777" i="21"/>
  <c r="Q777" i="21"/>
  <c r="R777" i="21"/>
  <c r="S777" i="21"/>
  <c r="D778" i="21"/>
  <c r="E778" i="21"/>
  <c r="F778" i="21"/>
  <c r="G778" i="21"/>
  <c r="H778" i="21"/>
  <c r="I778" i="21"/>
  <c r="J778" i="21"/>
  <c r="K778" i="21"/>
  <c r="L778" i="21"/>
  <c r="M778" i="21"/>
  <c r="N778" i="21"/>
  <c r="O778" i="21"/>
  <c r="P778" i="21"/>
  <c r="Q778" i="21"/>
  <c r="R778" i="21"/>
  <c r="S778" i="21"/>
  <c r="D779" i="21"/>
  <c r="E779" i="21"/>
  <c r="F779" i="21"/>
  <c r="G779" i="21"/>
  <c r="H779" i="21"/>
  <c r="I779" i="21"/>
  <c r="J779" i="21"/>
  <c r="K779" i="21"/>
  <c r="L779" i="21"/>
  <c r="M779" i="21"/>
  <c r="N779" i="21"/>
  <c r="O779" i="21"/>
  <c r="P779" i="21"/>
  <c r="Q779" i="21"/>
  <c r="R779" i="21"/>
  <c r="S779" i="21"/>
  <c r="D780" i="21"/>
  <c r="E780" i="21"/>
  <c r="F780" i="21"/>
  <c r="G780" i="21"/>
  <c r="H780" i="21"/>
  <c r="I780" i="21"/>
  <c r="J780" i="21"/>
  <c r="K780" i="21"/>
  <c r="L780" i="21"/>
  <c r="M780" i="21"/>
  <c r="N780" i="21"/>
  <c r="O780" i="21"/>
  <c r="P780" i="21"/>
  <c r="Q780" i="21"/>
  <c r="R780" i="21"/>
  <c r="S780" i="21"/>
  <c r="D781" i="21"/>
  <c r="E781" i="21"/>
  <c r="F781" i="21"/>
  <c r="G781" i="21"/>
  <c r="H781" i="21"/>
  <c r="I781" i="21"/>
  <c r="J781" i="21"/>
  <c r="K781" i="21"/>
  <c r="L781" i="21"/>
  <c r="M781" i="21"/>
  <c r="N781" i="21"/>
  <c r="O781" i="21"/>
  <c r="P781" i="21"/>
  <c r="Q781" i="21"/>
  <c r="R781" i="21"/>
  <c r="S781" i="21"/>
  <c r="D782" i="21"/>
  <c r="E782" i="21"/>
  <c r="F782" i="21"/>
  <c r="G782" i="21"/>
  <c r="H782" i="21"/>
  <c r="I782" i="21"/>
  <c r="J782" i="21"/>
  <c r="K782" i="21"/>
  <c r="L782" i="21"/>
  <c r="M782" i="21"/>
  <c r="N782" i="21"/>
  <c r="O782" i="21"/>
  <c r="P782" i="21"/>
  <c r="Q782" i="21"/>
  <c r="R782" i="21"/>
  <c r="S782" i="21"/>
  <c r="D783" i="21"/>
  <c r="E783" i="21"/>
  <c r="F783" i="21"/>
  <c r="G783" i="21"/>
  <c r="H783" i="21"/>
  <c r="I783" i="21"/>
  <c r="J783" i="21"/>
  <c r="K783" i="21"/>
  <c r="L783" i="21"/>
  <c r="M783" i="21"/>
  <c r="N783" i="21"/>
  <c r="O783" i="21"/>
  <c r="P783" i="21"/>
  <c r="Q783" i="21"/>
  <c r="R783" i="21"/>
  <c r="S783" i="21"/>
  <c r="D784" i="21"/>
  <c r="E784" i="21"/>
  <c r="F784" i="21"/>
  <c r="G784" i="21"/>
  <c r="H784" i="21"/>
  <c r="I784" i="21"/>
  <c r="J784" i="21"/>
  <c r="K784" i="21"/>
  <c r="L784" i="21"/>
  <c r="M784" i="21"/>
  <c r="N784" i="21"/>
  <c r="O784" i="21"/>
  <c r="P784" i="21"/>
  <c r="Q784" i="21"/>
  <c r="R784" i="21"/>
  <c r="S784" i="21"/>
  <c r="D785" i="21"/>
  <c r="E785" i="21"/>
  <c r="F785" i="21"/>
  <c r="G785" i="21"/>
  <c r="H785" i="21"/>
  <c r="I785" i="21"/>
  <c r="J785" i="21"/>
  <c r="K785" i="21"/>
  <c r="L785" i="21"/>
  <c r="M785" i="21"/>
  <c r="N785" i="21"/>
  <c r="O785" i="21"/>
  <c r="P785" i="21"/>
  <c r="Q785" i="21"/>
  <c r="R785" i="21"/>
  <c r="S785" i="21"/>
  <c r="D786" i="21"/>
  <c r="E786" i="21"/>
  <c r="F786" i="21"/>
  <c r="G786" i="21"/>
  <c r="H786" i="21"/>
  <c r="I786" i="21"/>
  <c r="J786" i="21"/>
  <c r="K786" i="21"/>
  <c r="L786" i="21"/>
  <c r="M786" i="21"/>
  <c r="N786" i="21"/>
  <c r="O786" i="21"/>
  <c r="P786" i="21"/>
  <c r="Q786" i="21"/>
  <c r="R786" i="21"/>
  <c r="S786" i="21"/>
  <c r="D787" i="21"/>
  <c r="E787" i="21"/>
  <c r="F787" i="21"/>
  <c r="G787" i="21"/>
  <c r="H787" i="21"/>
  <c r="I787" i="21"/>
  <c r="J787" i="21"/>
  <c r="K787" i="21"/>
  <c r="L787" i="21"/>
  <c r="M787" i="21"/>
  <c r="N787" i="21"/>
  <c r="O787" i="21"/>
  <c r="P787" i="21"/>
  <c r="Q787" i="21"/>
  <c r="R787" i="21"/>
  <c r="S787" i="21"/>
  <c r="D788" i="21"/>
  <c r="E788" i="21"/>
  <c r="F788" i="21"/>
  <c r="G788" i="21"/>
  <c r="H788" i="21"/>
  <c r="I788" i="21"/>
  <c r="J788" i="21"/>
  <c r="K788" i="21"/>
  <c r="L788" i="21"/>
  <c r="M788" i="21"/>
  <c r="N788" i="21"/>
  <c r="O788" i="21"/>
  <c r="P788" i="21"/>
  <c r="Q788" i="21"/>
  <c r="R788" i="21"/>
  <c r="S788" i="21"/>
  <c r="D789" i="21"/>
  <c r="E789" i="21"/>
  <c r="F789" i="21"/>
  <c r="G789" i="21"/>
  <c r="H789" i="21"/>
  <c r="I789" i="21"/>
  <c r="J789" i="21"/>
  <c r="K789" i="21"/>
  <c r="L789" i="21"/>
  <c r="M789" i="21"/>
  <c r="N789" i="21"/>
  <c r="O789" i="21"/>
  <c r="P789" i="21"/>
  <c r="Q789" i="21"/>
  <c r="R789" i="21"/>
  <c r="S789" i="21"/>
  <c r="D790" i="21"/>
  <c r="E790" i="21"/>
  <c r="F790" i="21"/>
  <c r="G790" i="21"/>
  <c r="H790" i="21"/>
  <c r="I790" i="21"/>
  <c r="J790" i="21"/>
  <c r="K790" i="21"/>
  <c r="L790" i="21"/>
  <c r="M790" i="21"/>
  <c r="N790" i="21"/>
  <c r="O790" i="21"/>
  <c r="P790" i="21"/>
  <c r="Q790" i="21"/>
  <c r="R790" i="21"/>
  <c r="S790" i="21"/>
  <c r="D791" i="21"/>
  <c r="E791" i="21"/>
  <c r="F791" i="21"/>
  <c r="G791" i="21"/>
  <c r="H791" i="21"/>
  <c r="I791" i="21"/>
  <c r="J791" i="21"/>
  <c r="K791" i="21"/>
  <c r="L791" i="21"/>
  <c r="M791" i="21"/>
  <c r="N791" i="21"/>
  <c r="O791" i="21"/>
  <c r="P791" i="21"/>
  <c r="Q791" i="21"/>
  <c r="R791" i="21"/>
  <c r="S791" i="21"/>
  <c r="D792" i="21"/>
  <c r="E792" i="21"/>
  <c r="F792" i="21"/>
  <c r="G792" i="21"/>
  <c r="H792" i="21"/>
  <c r="I792" i="21"/>
  <c r="J792" i="21"/>
  <c r="K792" i="21"/>
  <c r="L792" i="21"/>
  <c r="M792" i="21"/>
  <c r="N792" i="21"/>
  <c r="O792" i="21"/>
  <c r="P792" i="21"/>
  <c r="Q792" i="21"/>
  <c r="R792" i="21"/>
  <c r="S792" i="21"/>
  <c r="D793" i="21"/>
  <c r="E793" i="21"/>
  <c r="F793" i="21"/>
  <c r="G793" i="21"/>
  <c r="H793" i="21"/>
  <c r="I793" i="21"/>
  <c r="J793" i="21"/>
  <c r="K793" i="21"/>
  <c r="L793" i="21"/>
  <c r="M793" i="21"/>
  <c r="N793" i="21"/>
  <c r="O793" i="21"/>
  <c r="P793" i="21"/>
  <c r="Q793" i="21"/>
  <c r="R793" i="21"/>
  <c r="S793" i="21"/>
  <c r="D794" i="21"/>
  <c r="E794" i="21"/>
  <c r="F794" i="21"/>
  <c r="G794" i="21"/>
  <c r="H794" i="21"/>
  <c r="I794" i="21"/>
  <c r="J794" i="21"/>
  <c r="K794" i="21"/>
  <c r="L794" i="21"/>
  <c r="M794" i="21"/>
  <c r="N794" i="21"/>
  <c r="O794" i="21"/>
  <c r="P794" i="21"/>
  <c r="Q794" i="21"/>
  <c r="R794" i="21"/>
  <c r="S794" i="21"/>
  <c r="D795" i="21"/>
  <c r="E795" i="21"/>
  <c r="F795" i="21"/>
  <c r="G795" i="21"/>
  <c r="H795" i="21"/>
  <c r="I795" i="21"/>
  <c r="J795" i="21"/>
  <c r="K795" i="21"/>
  <c r="L795" i="21"/>
  <c r="M795" i="21"/>
  <c r="N795" i="21"/>
  <c r="O795" i="21"/>
  <c r="P795" i="21"/>
  <c r="Q795" i="21"/>
  <c r="R795" i="21"/>
  <c r="S795" i="21"/>
  <c r="D796" i="21"/>
  <c r="E796" i="21"/>
  <c r="F796" i="21"/>
  <c r="G796" i="21"/>
  <c r="H796" i="21"/>
  <c r="I796" i="21"/>
  <c r="J796" i="21"/>
  <c r="K796" i="21"/>
  <c r="L796" i="21"/>
  <c r="M796" i="21"/>
  <c r="N796" i="21"/>
  <c r="O796" i="21"/>
  <c r="P796" i="21"/>
  <c r="Q796" i="21"/>
  <c r="R796" i="21"/>
  <c r="S796" i="21"/>
  <c r="D797" i="21"/>
  <c r="E797" i="21"/>
  <c r="F797" i="21"/>
  <c r="G797" i="21"/>
  <c r="H797" i="21"/>
  <c r="I797" i="21"/>
  <c r="J797" i="21"/>
  <c r="K797" i="21"/>
  <c r="L797" i="21"/>
  <c r="M797" i="21"/>
  <c r="N797" i="21"/>
  <c r="O797" i="21"/>
  <c r="P797" i="21"/>
  <c r="Q797" i="21"/>
  <c r="R797" i="21"/>
  <c r="S797" i="21"/>
  <c r="D798" i="21"/>
  <c r="E798" i="21"/>
  <c r="F798" i="21"/>
  <c r="G798" i="21"/>
  <c r="H798" i="21"/>
  <c r="I798" i="21"/>
  <c r="J798" i="21"/>
  <c r="K798" i="21"/>
  <c r="L798" i="21"/>
  <c r="M798" i="21"/>
  <c r="N798" i="21"/>
  <c r="O798" i="21"/>
  <c r="P798" i="21"/>
  <c r="Q798" i="21"/>
  <c r="R798" i="21"/>
  <c r="S798" i="21"/>
  <c r="D799" i="21"/>
  <c r="E799" i="21"/>
  <c r="F799" i="21"/>
  <c r="G799" i="21"/>
  <c r="H799" i="21"/>
  <c r="I799" i="21"/>
  <c r="J799" i="21"/>
  <c r="K799" i="21"/>
  <c r="L799" i="21"/>
  <c r="M799" i="21"/>
  <c r="N799" i="21"/>
  <c r="O799" i="21"/>
  <c r="P799" i="21"/>
  <c r="Q799" i="21"/>
  <c r="R799" i="21"/>
  <c r="S799" i="21"/>
  <c r="D800" i="21"/>
  <c r="E800" i="21"/>
  <c r="F800" i="21"/>
  <c r="G800" i="21"/>
  <c r="H800" i="21"/>
  <c r="I800" i="21"/>
  <c r="J800" i="21"/>
  <c r="K800" i="21"/>
  <c r="L800" i="21"/>
  <c r="M800" i="21"/>
  <c r="N800" i="21"/>
  <c r="O800" i="21"/>
  <c r="P800" i="21"/>
  <c r="Q800" i="21"/>
  <c r="R800" i="21"/>
  <c r="S800" i="21"/>
  <c r="D801" i="21"/>
  <c r="E801" i="21"/>
  <c r="F801" i="21"/>
  <c r="G801" i="21"/>
  <c r="H801" i="21"/>
  <c r="I801" i="21"/>
  <c r="J801" i="21"/>
  <c r="K801" i="21"/>
  <c r="L801" i="21"/>
  <c r="M801" i="21"/>
  <c r="N801" i="21"/>
  <c r="O801" i="21"/>
  <c r="P801" i="21"/>
  <c r="Q801" i="21"/>
  <c r="R801" i="21"/>
  <c r="S801" i="21"/>
  <c r="D802" i="21"/>
  <c r="E802" i="21"/>
  <c r="F802" i="21"/>
  <c r="G802" i="21"/>
  <c r="H802" i="21"/>
  <c r="I802" i="21"/>
  <c r="J802" i="21"/>
  <c r="K802" i="21"/>
  <c r="L802" i="21"/>
  <c r="M802" i="21"/>
  <c r="N802" i="21"/>
  <c r="O802" i="21"/>
  <c r="P802" i="21"/>
  <c r="Q802" i="21"/>
  <c r="R802" i="21"/>
  <c r="S802" i="21"/>
  <c r="D803" i="21"/>
  <c r="E803" i="21"/>
  <c r="F803" i="21"/>
  <c r="G803" i="21"/>
  <c r="H803" i="21"/>
  <c r="I803" i="21"/>
  <c r="J803" i="21"/>
  <c r="K803" i="21"/>
  <c r="L803" i="21"/>
  <c r="M803" i="21"/>
  <c r="N803" i="21"/>
  <c r="O803" i="21"/>
  <c r="P803" i="21"/>
  <c r="Q803" i="21"/>
  <c r="R803" i="21"/>
  <c r="S803" i="21"/>
  <c r="D804" i="21"/>
  <c r="E804" i="21"/>
  <c r="F804" i="21"/>
  <c r="G804" i="21"/>
  <c r="H804" i="21"/>
  <c r="I804" i="21"/>
  <c r="J804" i="21"/>
  <c r="K804" i="21"/>
  <c r="L804" i="21"/>
  <c r="M804" i="21"/>
  <c r="N804" i="21"/>
  <c r="O804" i="21"/>
  <c r="P804" i="21"/>
  <c r="Q804" i="21"/>
  <c r="R804" i="21"/>
  <c r="S804" i="21"/>
  <c r="D805" i="21"/>
  <c r="E805" i="21"/>
  <c r="F805" i="21"/>
  <c r="G805" i="21"/>
  <c r="H805" i="21"/>
  <c r="I805" i="21"/>
  <c r="J805" i="21"/>
  <c r="K805" i="21"/>
  <c r="L805" i="21"/>
  <c r="M805" i="21"/>
  <c r="N805" i="21"/>
  <c r="O805" i="21"/>
  <c r="P805" i="21"/>
  <c r="Q805" i="21"/>
  <c r="R805" i="21"/>
  <c r="S805" i="21"/>
  <c r="D806" i="21"/>
  <c r="E806" i="21"/>
  <c r="F806" i="21"/>
  <c r="G806" i="21"/>
  <c r="H806" i="21"/>
  <c r="I806" i="21"/>
  <c r="J806" i="21"/>
  <c r="K806" i="21"/>
  <c r="L806" i="21"/>
  <c r="M806" i="21"/>
  <c r="N806" i="21"/>
  <c r="O806" i="21"/>
  <c r="P806" i="21"/>
  <c r="Q806" i="21"/>
  <c r="R806" i="21"/>
  <c r="S806" i="21"/>
  <c r="D807" i="21"/>
  <c r="E807" i="21"/>
  <c r="F807" i="21"/>
  <c r="G807" i="21"/>
  <c r="H807" i="21"/>
  <c r="I807" i="21"/>
  <c r="J807" i="21"/>
  <c r="K807" i="21"/>
  <c r="L807" i="21"/>
  <c r="M807" i="21"/>
  <c r="N807" i="21"/>
  <c r="O807" i="21"/>
  <c r="P807" i="21"/>
  <c r="Q807" i="21"/>
  <c r="R807" i="21"/>
  <c r="S807" i="21"/>
  <c r="D808" i="21"/>
  <c r="E808" i="21"/>
  <c r="F808" i="21"/>
  <c r="G808" i="21"/>
  <c r="H808" i="21"/>
  <c r="I808" i="21"/>
  <c r="J808" i="21"/>
  <c r="K808" i="21"/>
  <c r="L808" i="21"/>
  <c r="M808" i="21"/>
  <c r="N808" i="21"/>
  <c r="O808" i="21"/>
  <c r="P808" i="21"/>
  <c r="Q808" i="21"/>
  <c r="R808" i="21"/>
  <c r="S808" i="21"/>
  <c r="D809" i="21"/>
  <c r="E809" i="21"/>
  <c r="F809" i="21"/>
  <c r="G809" i="21"/>
  <c r="H809" i="21"/>
  <c r="I809" i="21"/>
  <c r="J809" i="21"/>
  <c r="K809" i="21"/>
  <c r="L809" i="21"/>
  <c r="M809" i="21"/>
  <c r="N809" i="21"/>
  <c r="O809" i="21"/>
  <c r="P809" i="21"/>
  <c r="Q809" i="21"/>
  <c r="R809" i="21"/>
  <c r="S809" i="21"/>
  <c r="D810" i="21"/>
  <c r="E810" i="21"/>
  <c r="F810" i="21"/>
  <c r="G810" i="21"/>
  <c r="H810" i="21"/>
  <c r="I810" i="21"/>
  <c r="J810" i="21"/>
  <c r="K810" i="21"/>
  <c r="L810" i="21"/>
  <c r="M810" i="21"/>
  <c r="N810" i="21"/>
  <c r="O810" i="21"/>
  <c r="P810" i="21"/>
  <c r="Q810" i="21"/>
  <c r="R810" i="21"/>
  <c r="S810" i="21"/>
  <c r="D811" i="21"/>
  <c r="E811" i="21"/>
  <c r="F811" i="21"/>
  <c r="G811" i="21"/>
  <c r="H811" i="21"/>
  <c r="I811" i="21"/>
  <c r="J811" i="21"/>
  <c r="K811" i="21"/>
  <c r="L811" i="21"/>
  <c r="M811" i="21"/>
  <c r="N811" i="21"/>
  <c r="O811" i="21"/>
  <c r="P811" i="21"/>
  <c r="Q811" i="21"/>
  <c r="R811" i="21"/>
  <c r="S811" i="21"/>
  <c r="D812" i="21"/>
  <c r="E812" i="21"/>
  <c r="F812" i="21"/>
  <c r="G812" i="21"/>
  <c r="H812" i="21"/>
  <c r="I812" i="21"/>
  <c r="J812" i="21"/>
  <c r="K812" i="21"/>
  <c r="L812" i="21"/>
  <c r="M812" i="21"/>
  <c r="N812" i="21"/>
  <c r="O812" i="21"/>
  <c r="P812" i="21"/>
  <c r="Q812" i="21"/>
  <c r="R812" i="21"/>
  <c r="S812" i="21"/>
  <c r="D813" i="21"/>
  <c r="E813" i="21"/>
  <c r="F813" i="21"/>
  <c r="G813" i="21"/>
  <c r="H813" i="21"/>
  <c r="I813" i="21"/>
  <c r="J813" i="21"/>
  <c r="K813" i="21"/>
  <c r="L813" i="21"/>
  <c r="M813" i="21"/>
  <c r="N813" i="21"/>
  <c r="O813" i="21"/>
  <c r="P813" i="21"/>
  <c r="Q813" i="21"/>
  <c r="R813" i="21"/>
  <c r="S813" i="21"/>
  <c r="D814" i="21"/>
  <c r="E814" i="21"/>
  <c r="F814" i="21"/>
  <c r="G814" i="21"/>
  <c r="H814" i="21"/>
  <c r="I814" i="21"/>
  <c r="J814" i="21"/>
  <c r="K814" i="21"/>
  <c r="L814" i="21"/>
  <c r="M814" i="21"/>
  <c r="N814" i="21"/>
  <c r="O814" i="21"/>
  <c r="P814" i="21"/>
  <c r="Q814" i="21"/>
  <c r="R814" i="21"/>
  <c r="S814" i="21"/>
  <c r="D815" i="21"/>
  <c r="E815" i="21"/>
  <c r="F815" i="21"/>
  <c r="G815" i="21"/>
  <c r="H815" i="21"/>
  <c r="I815" i="21"/>
  <c r="J815" i="21"/>
  <c r="K815" i="21"/>
  <c r="L815" i="21"/>
  <c r="M815" i="21"/>
  <c r="N815" i="21"/>
  <c r="O815" i="21"/>
  <c r="P815" i="21"/>
  <c r="Q815" i="21"/>
  <c r="R815" i="21"/>
  <c r="S815" i="21"/>
  <c r="D816" i="21"/>
  <c r="E816" i="21"/>
  <c r="F816" i="21"/>
  <c r="G816" i="21"/>
  <c r="H816" i="21"/>
  <c r="I816" i="21"/>
  <c r="J816" i="21"/>
  <c r="K816" i="21"/>
  <c r="L816" i="21"/>
  <c r="M816" i="21"/>
  <c r="N816" i="21"/>
  <c r="O816" i="21"/>
  <c r="P816" i="21"/>
  <c r="Q816" i="21"/>
  <c r="R816" i="21"/>
  <c r="S816" i="21"/>
  <c r="D817" i="21"/>
  <c r="E817" i="21"/>
  <c r="F817" i="21"/>
  <c r="G817" i="21"/>
  <c r="H817" i="21"/>
  <c r="I817" i="21"/>
  <c r="J817" i="21"/>
  <c r="K817" i="21"/>
  <c r="L817" i="21"/>
  <c r="M817" i="21"/>
  <c r="N817" i="21"/>
  <c r="O817" i="21"/>
  <c r="P817" i="21"/>
  <c r="Q817" i="21"/>
  <c r="R817" i="21"/>
  <c r="S817" i="21"/>
  <c r="D818" i="21"/>
  <c r="E818" i="21"/>
  <c r="F818" i="21"/>
  <c r="G818" i="21"/>
  <c r="H818" i="21"/>
  <c r="I818" i="21"/>
  <c r="J818" i="21"/>
  <c r="K818" i="21"/>
  <c r="L818" i="21"/>
  <c r="M818" i="21"/>
  <c r="N818" i="21"/>
  <c r="O818" i="21"/>
  <c r="P818" i="21"/>
  <c r="Q818" i="21"/>
  <c r="R818" i="21"/>
  <c r="S818" i="21"/>
  <c r="D819" i="21"/>
  <c r="E819" i="21"/>
  <c r="F819" i="21"/>
  <c r="G819" i="21"/>
  <c r="H819" i="21"/>
  <c r="I819" i="21"/>
  <c r="J819" i="21"/>
  <c r="K819" i="21"/>
  <c r="L819" i="21"/>
  <c r="M819" i="21"/>
  <c r="N819" i="21"/>
  <c r="O819" i="21"/>
  <c r="P819" i="21"/>
  <c r="Q819" i="21"/>
  <c r="R819" i="21"/>
  <c r="S819" i="21"/>
  <c r="D820" i="21"/>
  <c r="E820" i="21"/>
  <c r="F820" i="21"/>
  <c r="G820" i="21"/>
  <c r="H820" i="21"/>
  <c r="I820" i="21"/>
  <c r="J820" i="21"/>
  <c r="K820" i="21"/>
  <c r="L820" i="21"/>
  <c r="M820" i="21"/>
  <c r="N820" i="21"/>
  <c r="O820" i="21"/>
  <c r="P820" i="21"/>
  <c r="Q820" i="21"/>
  <c r="R820" i="21"/>
  <c r="S820" i="21"/>
  <c r="D821" i="21"/>
  <c r="E821" i="21"/>
  <c r="F821" i="21"/>
  <c r="G821" i="21"/>
  <c r="H821" i="21"/>
  <c r="I821" i="21"/>
  <c r="J821" i="21"/>
  <c r="K821" i="21"/>
  <c r="L821" i="21"/>
  <c r="M821" i="21"/>
  <c r="N821" i="21"/>
  <c r="O821" i="21"/>
  <c r="P821" i="21"/>
  <c r="Q821" i="21"/>
  <c r="R821" i="21"/>
  <c r="S821" i="21"/>
  <c r="D822" i="21"/>
  <c r="E822" i="21"/>
  <c r="F822" i="21"/>
  <c r="G822" i="21"/>
  <c r="H822" i="21"/>
  <c r="I822" i="21"/>
  <c r="J822" i="21"/>
  <c r="K822" i="21"/>
  <c r="L822" i="21"/>
  <c r="M822" i="21"/>
  <c r="N822" i="21"/>
  <c r="O822" i="21"/>
  <c r="P822" i="21"/>
  <c r="Q822" i="21"/>
  <c r="R822" i="21"/>
  <c r="S822" i="21"/>
  <c r="D823" i="21"/>
  <c r="E823" i="21"/>
  <c r="F823" i="21"/>
  <c r="G823" i="21"/>
  <c r="H823" i="21"/>
  <c r="I823" i="21"/>
  <c r="J823" i="21"/>
  <c r="K823" i="21"/>
  <c r="L823" i="21"/>
  <c r="M823" i="21"/>
  <c r="N823" i="21"/>
  <c r="O823" i="21"/>
  <c r="P823" i="21"/>
  <c r="Q823" i="21"/>
  <c r="R823" i="21"/>
  <c r="S823" i="21"/>
  <c r="D824" i="21"/>
  <c r="E824" i="21"/>
  <c r="F824" i="21"/>
  <c r="G824" i="21"/>
  <c r="H824" i="21"/>
  <c r="I824" i="21"/>
  <c r="J824" i="21"/>
  <c r="K824" i="21"/>
  <c r="L824" i="21"/>
  <c r="M824" i="21"/>
  <c r="N824" i="21"/>
  <c r="O824" i="21"/>
  <c r="P824" i="21"/>
  <c r="Q824" i="21"/>
  <c r="R824" i="21"/>
  <c r="S824" i="21"/>
  <c r="D825" i="21"/>
  <c r="E825" i="21"/>
  <c r="F825" i="21"/>
  <c r="G825" i="21"/>
  <c r="H825" i="21"/>
  <c r="I825" i="21"/>
  <c r="J825" i="21"/>
  <c r="K825" i="21"/>
  <c r="L825" i="21"/>
  <c r="M825" i="21"/>
  <c r="N825" i="21"/>
  <c r="O825" i="21"/>
  <c r="P825" i="21"/>
  <c r="Q825" i="21"/>
  <c r="R825" i="21"/>
  <c r="S825" i="21"/>
  <c r="D826" i="21"/>
  <c r="E826" i="21"/>
  <c r="F826" i="21"/>
  <c r="G826" i="21"/>
  <c r="H826" i="21"/>
  <c r="I826" i="21"/>
  <c r="J826" i="21"/>
  <c r="K826" i="21"/>
  <c r="L826" i="21"/>
  <c r="M826" i="21"/>
  <c r="N826" i="21"/>
  <c r="O826" i="21"/>
  <c r="P826" i="21"/>
  <c r="Q826" i="21"/>
  <c r="R826" i="21"/>
  <c r="S826" i="21"/>
  <c r="D827" i="21"/>
  <c r="E827" i="21"/>
  <c r="F827" i="21"/>
  <c r="G827" i="21"/>
  <c r="H827" i="21"/>
  <c r="I827" i="21"/>
  <c r="J827" i="21"/>
  <c r="K827" i="21"/>
  <c r="L827" i="21"/>
  <c r="M827" i="21"/>
  <c r="N827" i="21"/>
  <c r="O827" i="21"/>
  <c r="P827" i="21"/>
  <c r="Q827" i="21"/>
  <c r="R827" i="21"/>
  <c r="S827" i="21"/>
  <c r="D828" i="21"/>
  <c r="E828" i="21"/>
  <c r="F828" i="21"/>
  <c r="G828" i="21"/>
  <c r="H828" i="21"/>
  <c r="I828" i="21"/>
  <c r="J828" i="21"/>
  <c r="K828" i="21"/>
  <c r="L828" i="21"/>
  <c r="M828" i="21"/>
  <c r="N828" i="21"/>
  <c r="O828" i="21"/>
  <c r="P828" i="21"/>
  <c r="Q828" i="21"/>
  <c r="R828" i="21"/>
  <c r="S828" i="21"/>
  <c r="D829" i="21"/>
  <c r="E829" i="21"/>
  <c r="F829" i="21"/>
  <c r="G829" i="21"/>
  <c r="H829" i="21"/>
  <c r="I829" i="21"/>
  <c r="J829" i="21"/>
  <c r="K829" i="21"/>
  <c r="L829" i="21"/>
  <c r="M829" i="21"/>
  <c r="N829" i="21"/>
  <c r="O829" i="21"/>
  <c r="P829" i="21"/>
  <c r="Q829" i="21"/>
  <c r="R829" i="21"/>
  <c r="S829" i="21"/>
  <c r="D830" i="21"/>
  <c r="E830" i="21"/>
  <c r="F830" i="21"/>
  <c r="G830" i="21"/>
  <c r="H830" i="21"/>
  <c r="I830" i="21"/>
  <c r="J830" i="21"/>
  <c r="K830" i="21"/>
  <c r="L830" i="21"/>
  <c r="M830" i="21"/>
  <c r="N830" i="21"/>
  <c r="O830" i="21"/>
  <c r="P830" i="21"/>
  <c r="Q830" i="21"/>
  <c r="R830" i="21"/>
  <c r="S830" i="21"/>
  <c r="D831" i="21"/>
  <c r="E831" i="21"/>
  <c r="F831" i="21"/>
  <c r="G831" i="21"/>
  <c r="H831" i="21"/>
  <c r="I831" i="21"/>
  <c r="J831" i="21"/>
  <c r="K831" i="21"/>
  <c r="L831" i="21"/>
  <c r="M831" i="21"/>
  <c r="N831" i="21"/>
  <c r="O831" i="21"/>
  <c r="P831" i="21"/>
  <c r="Q831" i="21"/>
  <c r="R831" i="21"/>
  <c r="S831" i="21"/>
  <c r="D832" i="21"/>
  <c r="E832" i="21"/>
  <c r="F832" i="21"/>
  <c r="G832" i="21"/>
  <c r="H832" i="21"/>
  <c r="I832" i="21"/>
  <c r="J832" i="21"/>
  <c r="K832" i="21"/>
  <c r="L832" i="21"/>
  <c r="M832" i="21"/>
  <c r="N832" i="21"/>
  <c r="O832" i="21"/>
  <c r="P832" i="21"/>
  <c r="Q832" i="21"/>
  <c r="R832" i="21"/>
  <c r="S832" i="21"/>
  <c r="D833" i="21"/>
  <c r="E833" i="21"/>
  <c r="F833" i="21"/>
  <c r="G833" i="21"/>
  <c r="H833" i="21"/>
  <c r="I833" i="21"/>
  <c r="J833" i="21"/>
  <c r="K833" i="21"/>
  <c r="L833" i="21"/>
  <c r="M833" i="21"/>
  <c r="N833" i="21"/>
  <c r="O833" i="21"/>
  <c r="P833" i="21"/>
  <c r="Q833" i="21"/>
  <c r="R833" i="21"/>
  <c r="S833" i="21"/>
  <c r="D834" i="21"/>
  <c r="E834" i="21"/>
  <c r="F834" i="21"/>
  <c r="G834" i="21"/>
  <c r="H834" i="21"/>
  <c r="I834" i="21"/>
  <c r="J834" i="21"/>
  <c r="K834" i="21"/>
  <c r="L834" i="21"/>
  <c r="M834" i="21"/>
  <c r="N834" i="21"/>
  <c r="O834" i="21"/>
  <c r="P834" i="21"/>
  <c r="Q834" i="21"/>
  <c r="R834" i="21"/>
  <c r="S834" i="21"/>
  <c r="D835" i="21"/>
  <c r="E835" i="21"/>
  <c r="F835" i="21"/>
  <c r="G835" i="21"/>
  <c r="H835" i="21"/>
  <c r="I835" i="21"/>
  <c r="J835" i="21"/>
  <c r="K835" i="21"/>
  <c r="L835" i="21"/>
  <c r="M835" i="21"/>
  <c r="N835" i="21"/>
  <c r="O835" i="21"/>
  <c r="P835" i="21"/>
  <c r="Q835" i="21"/>
  <c r="R835" i="21"/>
  <c r="S835" i="21"/>
  <c r="D836" i="21"/>
  <c r="E836" i="21"/>
  <c r="F836" i="21"/>
  <c r="G836" i="21"/>
  <c r="H836" i="21"/>
  <c r="I836" i="21"/>
  <c r="J836" i="21"/>
  <c r="K836" i="21"/>
  <c r="L836" i="21"/>
  <c r="M836" i="21"/>
  <c r="N836" i="21"/>
  <c r="O836" i="21"/>
  <c r="P836" i="21"/>
  <c r="Q836" i="21"/>
  <c r="R836" i="21"/>
  <c r="S836" i="21"/>
  <c r="D837" i="21"/>
  <c r="E837" i="21"/>
  <c r="F837" i="21"/>
  <c r="G837" i="21"/>
  <c r="H837" i="21"/>
  <c r="I837" i="21"/>
  <c r="J837" i="21"/>
  <c r="K837" i="21"/>
  <c r="L837" i="21"/>
  <c r="M837" i="21"/>
  <c r="N837" i="21"/>
  <c r="O837" i="21"/>
  <c r="P837" i="21"/>
  <c r="Q837" i="21"/>
  <c r="R837" i="21"/>
  <c r="S837" i="21"/>
  <c r="D838" i="21"/>
  <c r="E838" i="21"/>
  <c r="F838" i="21"/>
  <c r="G838" i="21"/>
  <c r="H838" i="21"/>
  <c r="I838" i="21"/>
  <c r="J838" i="21"/>
  <c r="K838" i="21"/>
  <c r="L838" i="21"/>
  <c r="M838" i="21"/>
  <c r="N838" i="21"/>
  <c r="O838" i="21"/>
  <c r="P838" i="21"/>
  <c r="Q838" i="21"/>
  <c r="R838" i="21"/>
  <c r="S838" i="21"/>
  <c r="D839" i="21"/>
  <c r="E839" i="21"/>
  <c r="F839" i="21"/>
  <c r="G839" i="21"/>
  <c r="H839" i="21"/>
  <c r="I839" i="21"/>
  <c r="J839" i="21"/>
  <c r="K839" i="21"/>
  <c r="L839" i="21"/>
  <c r="M839" i="21"/>
  <c r="N839" i="21"/>
  <c r="O839" i="21"/>
  <c r="P839" i="21"/>
  <c r="Q839" i="21"/>
  <c r="R839" i="21"/>
  <c r="S839" i="21"/>
  <c r="D840" i="21"/>
  <c r="E840" i="21"/>
  <c r="F840" i="21"/>
  <c r="G840" i="21"/>
  <c r="H840" i="21"/>
  <c r="I840" i="21"/>
  <c r="J840" i="21"/>
  <c r="K840" i="21"/>
  <c r="L840" i="21"/>
  <c r="M840" i="21"/>
  <c r="N840" i="21"/>
  <c r="O840" i="21"/>
  <c r="P840" i="21"/>
  <c r="Q840" i="21"/>
  <c r="R840" i="21"/>
  <c r="S840" i="21"/>
  <c r="D841" i="21"/>
  <c r="E841" i="21"/>
  <c r="F841" i="21"/>
  <c r="G841" i="21"/>
  <c r="H841" i="21"/>
  <c r="I841" i="21"/>
  <c r="J841" i="21"/>
  <c r="K841" i="21"/>
  <c r="L841" i="21"/>
  <c r="M841" i="21"/>
  <c r="N841" i="21"/>
  <c r="O841" i="21"/>
  <c r="P841" i="21"/>
  <c r="Q841" i="21"/>
  <c r="R841" i="21"/>
  <c r="S841" i="21"/>
  <c r="D842" i="21"/>
  <c r="E842" i="21"/>
  <c r="F842" i="21"/>
  <c r="G842" i="21"/>
  <c r="H842" i="21"/>
  <c r="I842" i="21"/>
  <c r="J842" i="21"/>
  <c r="K842" i="21"/>
  <c r="L842" i="21"/>
  <c r="M842" i="21"/>
  <c r="N842" i="21"/>
  <c r="O842" i="21"/>
  <c r="P842" i="21"/>
  <c r="Q842" i="21"/>
  <c r="R842" i="21"/>
  <c r="S842" i="21"/>
  <c r="D843" i="21"/>
  <c r="E843" i="21"/>
  <c r="F843" i="21"/>
  <c r="G843" i="21"/>
  <c r="H843" i="21"/>
  <c r="I843" i="21"/>
  <c r="J843" i="21"/>
  <c r="K843" i="21"/>
  <c r="L843" i="21"/>
  <c r="M843" i="21"/>
  <c r="N843" i="21"/>
  <c r="O843" i="21"/>
  <c r="P843" i="21"/>
  <c r="Q843" i="21"/>
  <c r="R843" i="21"/>
  <c r="S843" i="21"/>
  <c r="D844" i="21"/>
  <c r="E844" i="21"/>
  <c r="F844" i="21"/>
  <c r="G844" i="21"/>
  <c r="H844" i="21"/>
  <c r="I844" i="21"/>
  <c r="J844" i="21"/>
  <c r="K844" i="21"/>
  <c r="L844" i="21"/>
  <c r="M844" i="21"/>
  <c r="N844" i="21"/>
  <c r="O844" i="21"/>
  <c r="P844" i="21"/>
  <c r="Q844" i="21"/>
  <c r="R844" i="21"/>
  <c r="S844" i="21"/>
  <c r="D845" i="21"/>
  <c r="E845" i="21"/>
  <c r="F845" i="21"/>
  <c r="G845" i="21"/>
  <c r="H845" i="21"/>
  <c r="I845" i="21"/>
  <c r="J845" i="21"/>
  <c r="K845" i="21"/>
  <c r="L845" i="21"/>
  <c r="M845" i="21"/>
  <c r="N845" i="21"/>
  <c r="O845" i="21"/>
  <c r="P845" i="21"/>
  <c r="Q845" i="21"/>
  <c r="R845" i="21"/>
  <c r="S845" i="21"/>
  <c r="D846" i="21"/>
  <c r="E846" i="21"/>
  <c r="F846" i="21"/>
  <c r="G846" i="21"/>
  <c r="H846" i="21"/>
  <c r="I846" i="21"/>
  <c r="J846" i="21"/>
  <c r="K846" i="21"/>
  <c r="L846" i="21"/>
  <c r="M846" i="21"/>
  <c r="N846" i="21"/>
  <c r="O846" i="21"/>
  <c r="P846" i="21"/>
  <c r="Q846" i="21"/>
  <c r="R846" i="21"/>
  <c r="S846" i="21"/>
  <c r="D847" i="21"/>
  <c r="E847" i="21"/>
  <c r="F847" i="21"/>
  <c r="G847" i="21"/>
  <c r="H847" i="21"/>
  <c r="I847" i="21"/>
  <c r="J847" i="21"/>
  <c r="K847" i="21"/>
  <c r="L847" i="21"/>
  <c r="M847" i="21"/>
  <c r="N847" i="21"/>
  <c r="O847" i="21"/>
  <c r="P847" i="21"/>
  <c r="Q847" i="21"/>
  <c r="R847" i="21"/>
  <c r="S847" i="21"/>
  <c r="D848" i="21"/>
  <c r="E848" i="21"/>
  <c r="F848" i="21"/>
  <c r="G848" i="21"/>
  <c r="H848" i="21"/>
  <c r="I848" i="21"/>
  <c r="J848" i="21"/>
  <c r="K848" i="21"/>
  <c r="L848" i="21"/>
  <c r="M848" i="21"/>
  <c r="N848" i="21"/>
  <c r="O848" i="21"/>
  <c r="P848" i="21"/>
  <c r="Q848" i="21"/>
  <c r="R848" i="21"/>
  <c r="S848" i="21"/>
  <c r="D849" i="21"/>
  <c r="E849" i="21"/>
  <c r="F849" i="21"/>
  <c r="G849" i="21"/>
  <c r="H849" i="21"/>
  <c r="I849" i="21"/>
  <c r="J849" i="21"/>
  <c r="K849" i="21"/>
  <c r="L849" i="21"/>
  <c r="M849" i="21"/>
  <c r="N849" i="21"/>
  <c r="O849" i="21"/>
  <c r="P849" i="21"/>
  <c r="Q849" i="21"/>
  <c r="R849" i="21"/>
  <c r="S849" i="21"/>
  <c r="D850" i="21"/>
  <c r="E850" i="21"/>
  <c r="F850" i="21"/>
  <c r="G850" i="21"/>
  <c r="H850" i="21"/>
  <c r="I850" i="21"/>
  <c r="J850" i="21"/>
  <c r="K850" i="21"/>
  <c r="L850" i="21"/>
  <c r="M850" i="21"/>
  <c r="N850" i="21"/>
  <c r="O850" i="21"/>
  <c r="P850" i="21"/>
  <c r="Q850" i="21"/>
  <c r="R850" i="21"/>
  <c r="S850" i="21"/>
  <c r="D851" i="21"/>
  <c r="E851" i="21"/>
  <c r="F851" i="21"/>
  <c r="G851" i="21"/>
  <c r="H851" i="21"/>
  <c r="I851" i="21"/>
  <c r="J851" i="21"/>
  <c r="K851" i="21"/>
  <c r="L851" i="21"/>
  <c r="M851" i="21"/>
  <c r="N851" i="21"/>
  <c r="O851" i="21"/>
  <c r="P851" i="21"/>
  <c r="Q851" i="21"/>
  <c r="R851" i="21"/>
  <c r="S851" i="21"/>
  <c r="D852" i="21"/>
  <c r="E852" i="21"/>
  <c r="F852" i="21"/>
  <c r="G852" i="21"/>
  <c r="H852" i="21"/>
  <c r="I852" i="21"/>
  <c r="J852" i="21"/>
  <c r="K852" i="21"/>
  <c r="L852" i="21"/>
  <c r="M852" i="21"/>
  <c r="N852" i="21"/>
  <c r="O852" i="21"/>
  <c r="P852" i="21"/>
  <c r="Q852" i="21"/>
  <c r="R852" i="21"/>
  <c r="S852" i="21"/>
  <c r="D853" i="21"/>
  <c r="E853" i="21"/>
  <c r="F853" i="21"/>
  <c r="G853" i="21"/>
  <c r="H853" i="21"/>
  <c r="I853" i="21"/>
  <c r="J853" i="21"/>
  <c r="K853" i="21"/>
  <c r="L853" i="21"/>
  <c r="M853" i="21"/>
  <c r="N853" i="21"/>
  <c r="O853" i="21"/>
  <c r="P853" i="21"/>
  <c r="Q853" i="21"/>
  <c r="R853" i="21"/>
  <c r="S853" i="21"/>
  <c r="D854" i="21"/>
  <c r="E854" i="21"/>
  <c r="F854" i="21"/>
  <c r="G854" i="21"/>
  <c r="H854" i="21"/>
  <c r="I854" i="21"/>
  <c r="J854" i="21"/>
  <c r="K854" i="21"/>
  <c r="L854" i="21"/>
  <c r="M854" i="21"/>
  <c r="N854" i="21"/>
  <c r="O854" i="21"/>
  <c r="P854" i="21"/>
  <c r="Q854" i="21"/>
  <c r="R854" i="21"/>
  <c r="S854" i="21"/>
  <c r="D855" i="21"/>
  <c r="E855" i="21"/>
  <c r="F855" i="21"/>
  <c r="G855" i="21"/>
  <c r="H855" i="21"/>
  <c r="I855" i="21"/>
  <c r="J855" i="21"/>
  <c r="K855" i="21"/>
  <c r="L855" i="21"/>
  <c r="M855" i="21"/>
  <c r="N855" i="21"/>
  <c r="O855" i="21"/>
  <c r="P855" i="21"/>
  <c r="Q855" i="21"/>
  <c r="R855" i="21"/>
  <c r="S855" i="21"/>
  <c r="D856" i="21"/>
  <c r="E856" i="21"/>
  <c r="F856" i="21"/>
  <c r="G856" i="21"/>
  <c r="H856" i="21"/>
  <c r="I856" i="21"/>
  <c r="J856" i="21"/>
  <c r="K856" i="21"/>
  <c r="L856" i="21"/>
  <c r="M856" i="21"/>
  <c r="N856" i="21"/>
  <c r="O856" i="21"/>
  <c r="P856" i="21"/>
  <c r="Q856" i="21"/>
  <c r="R856" i="21"/>
  <c r="S856" i="21"/>
  <c r="D857" i="21"/>
  <c r="E857" i="21"/>
  <c r="F857" i="21"/>
  <c r="G857" i="21"/>
  <c r="H857" i="21"/>
  <c r="I857" i="21"/>
  <c r="J857" i="21"/>
  <c r="K857" i="21"/>
  <c r="L857" i="21"/>
  <c r="M857" i="21"/>
  <c r="N857" i="21"/>
  <c r="O857" i="21"/>
  <c r="P857" i="21"/>
  <c r="Q857" i="21"/>
  <c r="R857" i="21"/>
  <c r="S857" i="21"/>
  <c r="D858" i="21"/>
  <c r="E858" i="21"/>
  <c r="F858" i="21"/>
  <c r="G858" i="21"/>
  <c r="H858" i="21"/>
  <c r="I858" i="21"/>
  <c r="J858" i="21"/>
  <c r="K858" i="21"/>
  <c r="L858" i="21"/>
  <c r="M858" i="21"/>
  <c r="N858" i="21"/>
  <c r="O858" i="21"/>
  <c r="P858" i="21"/>
  <c r="Q858" i="21"/>
  <c r="R858" i="21"/>
  <c r="S858" i="21"/>
  <c r="D859" i="21"/>
  <c r="E859" i="21"/>
  <c r="F859" i="21"/>
  <c r="G859" i="21"/>
  <c r="H859" i="21"/>
  <c r="I859" i="21"/>
  <c r="J859" i="21"/>
  <c r="K859" i="21"/>
  <c r="L859" i="21"/>
  <c r="M859" i="21"/>
  <c r="N859" i="21"/>
  <c r="O859" i="21"/>
  <c r="P859" i="21"/>
  <c r="Q859" i="21"/>
  <c r="R859" i="21"/>
  <c r="S859" i="21"/>
  <c r="D860" i="21"/>
  <c r="E860" i="21"/>
  <c r="F860" i="21"/>
  <c r="G860" i="21"/>
  <c r="H860" i="21"/>
  <c r="I860" i="21"/>
  <c r="J860" i="21"/>
  <c r="K860" i="21"/>
  <c r="L860" i="21"/>
  <c r="M860" i="21"/>
  <c r="N860" i="21"/>
  <c r="O860" i="21"/>
  <c r="P860" i="21"/>
  <c r="Q860" i="21"/>
  <c r="R860" i="21"/>
  <c r="S860" i="21"/>
  <c r="D861" i="21"/>
  <c r="E861" i="21"/>
  <c r="F861" i="21"/>
  <c r="G861" i="21"/>
  <c r="H861" i="21"/>
  <c r="I861" i="21"/>
  <c r="J861" i="21"/>
  <c r="K861" i="21"/>
  <c r="L861" i="21"/>
  <c r="M861" i="21"/>
  <c r="N861" i="21"/>
  <c r="O861" i="21"/>
  <c r="P861" i="21"/>
  <c r="Q861" i="21"/>
  <c r="R861" i="21"/>
  <c r="S861" i="21"/>
  <c r="D862" i="21"/>
  <c r="E862" i="21"/>
  <c r="F862" i="21"/>
  <c r="G862" i="21"/>
  <c r="H862" i="21"/>
  <c r="I862" i="21"/>
  <c r="J862" i="21"/>
  <c r="K862" i="21"/>
  <c r="L862" i="21"/>
  <c r="M862" i="21"/>
  <c r="N862" i="21"/>
  <c r="O862" i="21"/>
  <c r="P862" i="21"/>
  <c r="Q862" i="21"/>
  <c r="R862" i="21"/>
  <c r="S862" i="21"/>
  <c r="D863" i="21"/>
  <c r="E863" i="21"/>
  <c r="F863" i="21"/>
  <c r="G863" i="21"/>
  <c r="H863" i="21"/>
  <c r="I863" i="21"/>
  <c r="J863" i="21"/>
  <c r="K863" i="21"/>
  <c r="L863" i="21"/>
  <c r="M863" i="21"/>
  <c r="N863" i="21"/>
  <c r="O863" i="21"/>
  <c r="P863" i="21"/>
  <c r="Q863" i="21"/>
  <c r="R863" i="21"/>
  <c r="S863" i="21"/>
  <c r="D864" i="21"/>
  <c r="E864" i="21"/>
  <c r="F864" i="21"/>
  <c r="G864" i="21"/>
  <c r="H864" i="21"/>
  <c r="I864" i="21"/>
  <c r="J864" i="21"/>
  <c r="K864" i="21"/>
  <c r="L864" i="21"/>
  <c r="M864" i="21"/>
  <c r="N864" i="21"/>
  <c r="O864" i="21"/>
  <c r="P864" i="21"/>
  <c r="Q864" i="21"/>
  <c r="R864" i="21"/>
  <c r="S864" i="21"/>
  <c r="D865" i="21"/>
  <c r="E865" i="21"/>
  <c r="F865" i="21"/>
  <c r="G865" i="21"/>
  <c r="H865" i="21"/>
  <c r="I865" i="21"/>
  <c r="J865" i="21"/>
  <c r="K865" i="21"/>
  <c r="L865" i="21"/>
  <c r="M865" i="21"/>
  <c r="N865" i="21"/>
  <c r="O865" i="21"/>
  <c r="P865" i="21"/>
  <c r="Q865" i="21"/>
  <c r="R865" i="21"/>
  <c r="S865" i="21"/>
  <c r="D866" i="21"/>
  <c r="E866" i="21"/>
  <c r="F866" i="21"/>
  <c r="G866" i="21"/>
  <c r="H866" i="21"/>
  <c r="I866" i="21"/>
  <c r="J866" i="21"/>
  <c r="K866" i="21"/>
  <c r="L866" i="21"/>
  <c r="M866" i="21"/>
  <c r="N866" i="21"/>
  <c r="O866" i="21"/>
  <c r="P866" i="21"/>
  <c r="Q866" i="21"/>
  <c r="R866" i="21"/>
  <c r="S866" i="21"/>
  <c r="D867" i="21"/>
  <c r="E867" i="21"/>
  <c r="F867" i="21"/>
  <c r="G867" i="21"/>
  <c r="H867" i="21"/>
  <c r="I867" i="21"/>
  <c r="J867" i="21"/>
  <c r="K867" i="21"/>
  <c r="L867" i="21"/>
  <c r="M867" i="21"/>
  <c r="N867" i="21"/>
  <c r="O867" i="21"/>
  <c r="P867" i="21"/>
  <c r="Q867" i="21"/>
  <c r="R867" i="21"/>
  <c r="S867" i="21"/>
  <c r="D868" i="21"/>
  <c r="E868" i="21"/>
  <c r="F868" i="21"/>
  <c r="G868" i="21"/>
  <c r="H868" i="21"/>
  <c r="I868" i="21"/>
  <c r="J868" i="21"/>
  <c r="K868" i="21"/>
  <c r="L868" i="21"/>
  <c r="M868" i="21"/>
  <c r="N868" i="21"/>
  <c r="O868" i="21"/>
  <c r="P868" i="21"/>
  <c r="Q868" i="21"/>
  <c r="R868" i="21"/>
  <c r="S868" i="21"/>
  <c r="D869" i="21"/>
  <c r="E869" i="21"/>
  <c r="F869" i="21"/>
  <c r="G869" i="21"/>
  <c r="H869" i="21"/>
  <c r="I869" i="21"/>
  <c r="J869" i="21"/>
  <c r="K869" i="21"/>
  <c r="L869" i="21"/>
  <c r="M869" i="21"/>
  <c r="N869" i="21"/>
  <c r="O869" i="21"/>
  <c r="P869" i="21"/>
  <c r="Q869" i="21"/>
  <c r="R869" i="21"/>
  <c r="S869" i="21"/>
  <c r="D870" i="21"/>
  <c r="E870" i="21"/>
  <c r="F870" i="21"/>
  <c r="G870" i="21"/>
  <c r="H870" i="21"/>
  <c r="I870" i="21"/>
  <c r="J870" i="21"/>
  <c r="K870" i="21"/>
  <c r="L870" i="21"/>
  <c r="M870" i="21"/>
  <c r="N870" i="21"/>
  <c r="O870" i="21"/>
  <c r="P870" i="21"/>
  <c r="Q870" i="21"/>
  <c r="R870" i="21"/>
  <c r="S870" i="21"/>
  <c r="D871" i="21"/>
  <c r="E871" i="21"/>
  <c r="F871" i="21"/>
  <c r="G871" i="21"/>
  <c r="H871" i="21"/>
  <c r="I871" i="21"/>
  <c r="J871" i="21"/>
  <c r="K871" i="21"/>
  <c r="L871" i="21"/>
  <c r="M871" i="21"/>
  <c r="N871" i="21"/>
  <c r="O871" i="21"/>
  <c r="P871" i="21"/>
  <c r="Q871" i="21"/>
  <c r="R871" i="21"/>
  <c r="S871" i="21"/>
  <c r="D872" i="21"/>
  <c r="E872" i="21"/>
  <c r="F872" i="21"/>
  <c r="G872" i="21"/>
  <c r="H872" i="21"/>
  <c r="I872" i="21"/>
  <c r="J872" i="21"/>
  <c r="K872" i="21"/>
  <c r="L872" i="21"/>
  <c r="M872" i="21"/>
  <c r="N872" i="21"/>
  <c r="O872" i="21"/>
  <c r="P872" i="21"/>
  <c r="Q872" i="21"/>
  <c r="R872" i="21"/>
  <c r="S872" i="21"/>
  <c r="D873" i="21"/>
  <c r="E873" i="21"/>
  <c r="F873" i="21"/>
  <c r="G873" i="21"/>
  <c r="H873" i="21"/>
  <c r="I873" i="21"/>
  <c r="J873" i="21"/>
  <c r="K873" i="21"/>
  <c r="L873" i="21"/>
  <c r="M873" i="21"/>
  <c r="N873" i="21"/>
  <c r="O873" i="21"/>
  <c r="P873" i="21"/>
  <c r="Q873" i="21"/>
  <c r="R873" i="21"/>
  <c r="S873" i="21"/>
  <c r="D874" i="21"/>
  <c r="E874" i="21"/>
  <c r="F874" i="21"/>
  <c r="G874" i="21"/>
  <c r="H874" i="21"/>
  <c r="I874" i="21"/>
  <c r="J874" i="21"/>
  <c r="K874" i="21"/>
  <c r="L874" i="21"/>
  <c r="M874" i="21"/>
  <c r="N874" i="21"/>
  <c r="O874" i="21"/>
  <c r="P874" i="21"/>
  <c r="Q874" i="21"/>
  <c r="R874" i="21"/>
  <c r="S874" i="21"/>
  <c r="D875" i="21"/>
  <c r="E875" i="21"/>
  <c r="F875" i="21"/>
  <c r="G875" i="21"/>
  <c r="H875" i="21"/>
  <c r="I875" i="21"/>
  <c r="J875" i="21"/>
  <c r="K875" i="21"/>
  <c r="L875" i="21"/>
  <c r="M875" i="21"/>
  <c r="N875" i="21"/>
  <c r="O875" i="21"/>
  <c r="P875" i="21"/>
  <c r="Q875" i="21"/>
  <c r="R875" i="21"/>
  <c r="S875" i="21"/>
  <c r="D876" i="21"/>
  <c r="E876" i="21"/>
  <c r="F876" i="21"/>
  <c r="G876" i="21"/>
  <c r="H876" i="21"/>
  <c r="I876" i="21"/>
  <c r="J876" i="21"/>
  <c r="K876" i="21"/>
  <c r="L876" i="21"/>
  <c r="M876" i="21"/>
  <c r="N876" i="21"/>
  <c r="O876" i="21"/>
  <c r="P876" i="21"/>
  <c r="Q876" i="21"/>
  <c r="R876" i="21"/>
  <c r="S876" i="21"/>
  <c r="D877" i="21"/>
  <c r="E877" i="21"/>
  <c r="F877" i="21"/>
  <c r="G877" i="21"/>
  <c r="H877" i="21"/>
  <c r="I877" i="21"/>
  <c r="J877" i="21"/>
  <c r="K877" i="21"/>
  <c r="L877" i="21"/>
  <c r="M877" i="21"/>
  <c r="N877" i="21"/>
  <c r="O877" i="21"/>
  <c r="P877" i="21"/>
  <c r="Q877" i="21"/>
  <c r="R877" i="21"/>
  <c r="S877" i="21"/>
  <c r="D878" i="21"/>
  <c r="E878" i="21"/>
  <c r="F878" i="21"/>
  <c r="G878" i="21"/>
  <c r="H878" i="21"/>
  <c r="I878" i="21"/>
  <c r="J878" i="21"/>
  <c r="K878" i="21"/>
  <c r="L878" i="21"/>
  <c r="M878" i="21"/>
  <c r="N878" i="21"/>
  <c r="O878" i="21"/>
  <c r="P878" i="21"/>
  <c r="Q878" i="21"/>
  <c r="R878" i="21"/>
  <c r="S878" i="21"/>
  <c r="D879" i="21"/>
  <c r="E879" i="21"/>
  <c r="F879" i="21"/>
  <c r="G879" i="21"/>
  <c r="H879" i="21"/>
  <c r="I879" i="21"/>
  <c r="J879" i="21"/>
  <c r="K879" i="21"/>
  <c r="L879" i="21"/>
  <c r="M879" i="21"/>
  <c r="N879" i="21"/>
  <c r="O879" i="21"/>
  <c r="P879" i="21"/>
  <c r="Q879" i="21"/>
  <c r="R879" i="21"/>
  <c r="S879" i="21"/>
  <c r="D880" i="21"/>
  <c r="E880" i="21"/>
  <c r="F880" i="21"/>
  <c r="G880" i="21"/>
  <c r="H880" i="21"/>
  <c r="I880" i="21"/>
  <c r="J880" i="21"/>
  <c r="K880" i="21"/>
  <c r="L880" i="21"/>
  <c r="M880" i="21"/>
  <c r="N880" i="21"/>
  <c r="O880" i="21"/>
  <c r="P880" i="21"/>
  <c r="Q880" i="21"/>
  <c r="R880" i="21"/>
  <c r="S880" i="21"/>
  <c r="D881" i="21"/>
  <c r="E881" i="21"/>
  <c r="F881" i="21"/>
  <c r="G881" i="21"/>
  <c r="H881" i="21"/>
  <c r="I881" i="21"/>
  <c r="J881" i="21"/>
  <c r="K881" i="21"/>
  <c r="L881" i="21"/>
  <c r="M881" i="21"/>
  <c r="N881" i="21"/>
  <c r="O881" i="21"/>
  <c r="P881" i="21"/>
  <c r="Q881" i="21"/>
  <c r="R881" i="21"/>
  <c r="S881" i="21"/>
  <c r="D882" i="21"/>
  <c r="E882" i="21"/>
  <c r="F882" i="21"/>
  <c r="G882" i="21"/>
  <c r="H882" i="21"/>
  <c r="I882" i="21"/>
  <c r="J882" i="21"/>
  <c r="K882" i="21"/>
  <c r="L882" i="21"/>
  <c r="M882" i="21"/>
  <c r="N882" i="21"/>
  <c r="O882" i="21"/>
  <c r="P882" i="21"/>
  <c r="Q882" i="21"/>
  <c r="R882" i="21"/>
  <c r="S882" i="21"/>
  <c r="D883" i="21"/>
  <c r="E883" i="21"/>
  <c r="F883" i="21"/>
  <c r="G883" i="21"/>
  <c r="H883" i="21"/>
  <c r="I883" i="21"/>
  <c r="J883" i="21"/>
  <c r="K883" i="21"/>
  <c r="L883" i="21"/>
  <c r="M883" i="21"/>
  <c r="N883" i="21"/>
  <c r="O883" i="21"/>
  <c r="P883" i="21"/>
  <c r="Q883" i="21"/>
  <c r="R883" i="21"/>
  <c r="S883" i="21"/>
  <c r="D884" i="21"/>
  <c r="E884" i="21"/>
  <c r="F884" i="21"/>
  <c r="G884" i="21"/>
  <c r="H884" i="21"/>
  <c r="I884" i="21"/>
  <c r="J884" i="21"/>
  <c r="K884" i="21"/>
  <c r="L884" i="21"/>
  <c r="M884" i="21"/>
  <c r="N884" i="21"/>
  <c r="O884" i="21"/>
  <c r="P884" i="21"/>
  <c r="Q884" i="21"/>
  <c r="R884" i="21"/>
  <c r="S884" i="21"/>
  <c r="D885" i="21"/>
  <c r="E885" i="21"/>
  <c r="F885" i="21"/>
  <c r="G885" i="21"/>
  <c r="H885" i="21"/>
  <c r="I885" i="21"/>
  <c r="J885" i="21"/>
  <c r="K885" i="21"/>
  <c r="L885" i="21"/>
  <c r="M885" i="21"/>
  <c r="N885" i="21"/>
  <c r="O885" i="21"/>
  <c r="P885" i="21"/>
  <c r="Q885" i="21"/>
  <c r="R885" i="21"/>
  <c r="S885" i="21"/>
  <c r="D886" i="21"/>
  <c r="E886" i="21"/>
  <c r="F886" i="21"/>
  <c r="G886" i="21"/>
  <c r="H886" i="21"/>
  <c r="I886" i="21"/>
  <c r="J886" i="21"/>
  <c r="K886" i="21"/>
  <c r="L886" i="21"/>
  <c r="M886" i="21"/>
  <c r="N886" i="21"/>
  <c r="O886" i="21"/>
  <c r="P886" i="21"/>
  <c r="Q886" i="21"/>
  <c r="R886" i="21"/>
  <c r="S886" i="21"/>
  <c r="D887" i="21"/>
  <c r="E887" i="21"/>
  <c r="F887" i="21"/>
  <c r="G887" i="21"/>
  <c r="H887" i="21"/>
  <c r="I887" i="21"/>
  <c r="J887" i="21"/>
  <c r="K887" i="21"/>
  <c r="L887" i="21"/>
  <c r="M887" i="21"/>
  <c r="N887" i="21"/>
  <c r="O887" i="21"/>
  <c r="P887" i="21"/>
  <c r="Q887" i="21"/>
  <c r="R887" i="21"/>
  <c r="S887" i="21"/>
  <c r="D888" i="21"/>
  <c r="E888" i="21"/>
  <c r="F888" i="21"/>
  <c r="G888" i="21"/>
  <c r="H888" i="21"/>
  <c r="I888" i="21"/>
  <c r="J888" i="21"/>
  <c r="K888" i="21"/>
  <c r="L888" i="21"/>
  <c r="M888" i="21"/>
  <c r="N888" i="21"/>
  <c r="O888" i="21"/>
  <c r="P888" i="21"/>
  <c r="Q888" i="21"/>
  <c r="R888" i="21"/>
  <c r="S888" i="21"/>
  <c r="D889" i="21"/>
  <c r="E889" i="21"/>
  <c r="F889" i="21"/>
  <c r="G889" i="21"/>
  <c r="H889" i="21"/>
  <c r="I889" i="21"/>
  <c r="J889" i="21"/>
  <c r="K889" i="21"/>
  <c r="L889" i="21"/>
  <c r="M889" i="21"/>
  <c r="N889" i="21"/>
  <c r="O889" i="21"/>
  <c r="P889" i="21"/>
  <c r="Q889" i="21"/>
  <c r="R889" i="21"/>
  <c r="S889" i="21"/>
  <c r="D890" i="21"/>
  <c r="E890" i="21"/>
  <c r="F890" i="21"/>
  <c r="G890" i="21"/>
  <c r="H890" i="21"/>
  <c r="I890" i="21"/>
  <c r="J890" i="21"/>
  <c r="K890" i="21"/>
  <c r="L890" i="21"/>
  <c r="M890" i="21"/>
  <c r="N890" i="21"/>
  <c r="O890" i="21"/>
  <c r="P890" i="21"/>
  <c r="Q890" i="21"/>
  <c r="R890" i="21"/>
  <c r="S890" i="21"/>
  <c r="D891" i="21"/>
  <c r="E891" i="21"/>
  <c r="F891" i="21"/>
  <c r="G891" i="21"/>
  <c r="H891" i="21"/>
  <c r="I891" i="21"/>
  <c r="J891" i="21"/>
  <c r="K891" i="21"/>
  <c r="L891" i="21"/>
  <c r="M891" i="21"/>
  <c r="N891" i="21"/>
  <c r="O891" i="21"/>
  <c r="P891" i="21"/>
  <c r="Q891" i="21"/>
  <c r="R891" i="21"/>
  <c r="S891" i="21"/>
  <c r="D892" i="21"/>
  <c r="E892" i="21"/>
  <c r="F892" i="21"/>
  <c r="G892" i="21"/>
  <c r="H892" i="21"/>
  <c r="I892" i="21"/>
  <c r="J892" i="21"/>
  <c r="K892" i="21"/>
  <c r="L892" i="21"/>
  <c r="M892" i="21"/>
  <c r="N892" i="21"/>
  <c r="O892" i="21"/>
  <c r="P892" i="21"/>
  <c r="Q892" i="21"/>
  <c r="R892" i="21"/>
  <c r="S892" i="21"/>
  <c r="D893" i="21"/>
  <c r="E893" i="21"/>
  <c r="F893" i="21"/>
  <c r="G893" i="21"/>
  <c r="H893" i="21"/>
  <c r="I893" i="21"/>
  <c r="J893" i="21"/>
  <c r="K893" i="21"/>
  <c r="L893" i="21"/>
  <c r="M893" i="21"/>
  <c r="N893" i="21"/>
  <c r="O893" i="21"/>
  <c r="P893" i="21"/>
  <c r="Q893" i="21"/>
  <c r="R893" i="21"/>
  <c r="S893" i="21"/>
  <c r="D894" i="21"/>
  <c r="E894" i="21"/>
  <c r="F894" i="21"/>
  <c r="G894" i="21"/>
  <c r="H894" i="21"/>
  <c r="I894" i="21"/>
  <c r="J894" i="21"/>
  <c r="K894" i="21"/>
  <c r="L894" i="21"/>
  <c r="M894" i="21"/>
  <c r="N894" i="21"/>
  <c r="O894" i="21"/>
  <c r="P894" i="21"/>
  <c r="Q894" i="21"/>
  <c r="R894" i="21"/>
  <c r="S894" i="21"/>
  <c r="D895" i="21"/>
  <c r="E895" i="21"/>
  <c r="F895" i="21"/>
  <c r="G895" i="21"/>
  <c r="H895" i="21"/>
  <c r="I895" i="21"/>
  <c r="J895" i="21"/>
  <c r="K895" i="21"/>
  <c r="L895" i="21"/>
  <c r="M895" i="21"/>
  <c r="N895" i="21"/>
  <c r="O895" i="21"/>
  <c r="P895" i="21"/>
  <c r="Q895" i="21"/>
  <c r="R895" i="21"/>
  <c r="S895" i="21"/>
  <c r="D896" i="21"/>
  <c r="E896" i="21"/>
  <c r="F896" i="21"/>
  <c r="G896" i="21"/>
  <c r="H896" i="21"/>
  <c r="I896" i="21"/>
  <c r="J896" i="21"/>
  <c r="K896" i="21"/>
  <c r="L896" i="21"/>
  <c r="M896" i="21"/>
  <c r="N896" i="21"/>
  <c r="O896" i="21"/>
  <c r="P896" i="21"/>
  <c r="Q896" i="21"/>
  <c r="R896" i="21"/>
  <c r="S896" i="21"/>
  <c r="D897" i="21"/>
  <c r="E897" i="21"/>
  <c r="F897" i="21"/>
  <c r="G897" i="21"/>
  <c r="H897" i="21"/>
  <c r="I897" i="21"/>
  <c r="J897" i="21"/>
  <c r="K897" i="21"/>
  <c r="L897" i="21"/>
  <c r="M897" i="21"/>
  <c r="N897" i="21"/>
  <c r="O897" i="21"/>
  <c r="P897" i="21"/>
  <c r="Q897" i="21"/>
  <c r="R897" i="21"/>
  <c r="S897" i="21"/>
  <c r="D898" i="21"/>
  <c r="E898" i="21"/>
  <c r="F898" i="21"/>
  <c r="G898" i="21"/>
  <c r="H898" i="21"/>
  <c r="I898" i="21"/>
  <c r="J898" i="21"/>
  <c r="K898" i="21"/>
  <c r="L898" i="21"/>
  <c r="M898" i="21"/>
  <c r="N898" i="21"/>
  <c r="O898" i="21"/>
  <c r="P898" i="21"/>
  <c r="Q898" i="21"/>
  <c r="R898" i="21"/>
  <c r="S898" i="21"/>
  <c r="D899" i="21"/>
  <c r="E899" i="21"/>
  <c r="F899" i="21"/>
  <c r="G899" i="21"/>
  <c r="H899" i="21"/>
  <c r="I899" i="21"/>
  <c r="J899" i="21"/>
  <c r="K899" i="21"/>
  <c r="L899" i="21"/>
  <c r="M899" i="21"/>
  <c r="N899" i="21"/>
  <c r="O899" i="21"/>
  <c r="P899" i="21"/>
  <c r="Q899" i="21"/>
  <c r="R899" i="21"/>
  <c r="S899" i="21"/>
  <c r="D900" i="21"/>
  <c r="E900" i="21"/>
  <c r="F900" i="21"/>
  <c r="G900" i="21"/>
  <c r="H900" i="21"/>
  <c r="I900" i="21"/>
  <c r="J900" i="21"/>
  <c r="K900" i="21"/>
  <c r="L900" i="21"/>
  <c r="M900" i="21"/>
  <c r="N900" i="21"/>
  <c r="O900" i="21"/>
  <c r="P900" i="21"/>
  <c r="Q900" i="21"/>
  <c r="R900" i="21"/>
  <c r="S900" i="21"/>
  <c r="D901" i="21"/>
  <c r="E901" i="21"/>
  <c r="F901" i="21"/>
  <c r="G901" i="21"/>
  <c r="H901" i="21"/>
  <c r="I901" i="21"/>
  <c r="J901" i="21"/>
  <c r="K901" i="21"/>
  <c r="L901" i="21"/>
  <c r="M901" i="21"/>
  <c r="N901" i="21"/>
  <c r="O901" i="21"/>
  <c r="P901" i="21"/>
  <c r="Q901" i="21"/>
  <c r="R901" i="21"/>
  <c r="S901" i="21"/>
  <c r="D902" i="21"/>
  <c r="E902" i="21"/>
  <c r="F902" i="21"/>
  <c r="G902" i="21"/>
  <c r="H902" i="21"/>
  <c r="I902" i="21"/>
  <c r="J902" i="21"/>
  <c r="K902" i="21"/>
  <c r="L902" i="21"/>
  <c r="M902" i="21"/>
  <c r="N902" i="21"/>
  <c r="O902" i="21"/>
  <c r="P902" i="21"/>
  <c r="Q902" i="21"/>
  <c r="R902" i="21"/>
  <c r="S902" i="21"/>
  <c r="D903" i="21"/>
  <c r="E903" i="21"/>
  <c r="F903" i="21"/>
  <c r="G903" i="21"/>
  <c r="H903" i="21"/>
  <c r="I903" i="21"/>
  <c r="J903" i="21"/>
  <c r="K903" i="21"/>
  <c r="L903" i="21"/>
  <c r="M903" i="21"/>
  <c r="N903" i="21"/>
  <c r="O903" i="21"/>
  <c r="P903" i="21"/>
  <c r="Q903" i="21"/>
  <c r="R903" i="21"/>
  <c r="S903" i="21"/>
  <c r="D904" i="21"/>
  <c r="E904" i="21"/>
  <c r="F904" i="21"/>
  <c r="G904" i="21"/>
  <c r="H904" i="21"/>
  <c r="I904" i="21"/>
  <c r="J904" i="21"/>
  <c r="K904" i="21"/>
  <c r="L904" i="21"/>
  <c r="M904" i="21"/>
  <c r="N904" i="21"/>
  <c r="O904" i="21"/>
  <c r="P904" i="21"/>
  <c r="Q904" i="21"/>
  <c r="R904" i="21"/>
  <c r="S904" i="21"/>
  <c r="D905" i="21"/>
  <c r="E905" i="21"/>
  <c r="F905" i="21"/>
  <c r="G905" i="21"/>
  <c r="H905" i="21"/>
  <c r="I905" i="21"/>
  <c r="J905" i="21"/>
  <c r="K905" i="21"/>
  <c r="L905" i="21"/>
  <c r="M905" i="21"/>
  <c r="N905" i="21"/>
  <c r="O905" i="21"/>
  <c r="P905" i="21"/>
  <c r="Q905" i="21"/>
  <c r="R905" i="21"/>
  <c r="S905" i="21"/>
  <c r="D906" i="21"/>
  <c r="E906" i="21"/>
  <c r="F906" i="21"/>
  <c r="G906" i="21"/>
  <c r="H906" i="21"/>
  <c r="I906" i="21"/>
  <c r="J906" i="21"/>
  <c r="K906" i="21"/>
  <c r="L906" i="21"/>
  <c r="M906" i="21"/>
  <c r="N906" i="21"/>
  <c r="O906" i="21"/>
  <c r="P906" i="21"/>
  <c r="Q906" i="21"/>
  <c r="R906" i="21"/>
  <c r="S906" i="21"/>
  <c r="D907" i="21"/>
  <c r="E907" i="21"/>
  <c r="F907" i="21"/>
  <c r="G907" i="21"/>
  <c r="H907" i="21"/>
  <c r="I907" i="21"/>
  <c r="J907" i="21"/>
  <c r="K907" i="21"/>
  <c r="L907" i="21"/>
  <c r="M907" i="21"/>
  <c r="N907" i="21"/>
  <c r="O907" i="21"/>
  <c r="P907" i="21"/>
  <c r="Q907" i="21"/>
  <c r="R907" i="21"/>
  <c r="S907" i="21"/>
  <c r="D908" i="21"/>
  <c r="E908" i="21"/>
  <c r="F908" i="21"/>
  <c r="G908" i="21"/>
  <c r="H908" i="21"/>
  <c r="I908" i="21"/>
  <c r="J908" i="21"/>
  <c r="K908" i="21"/>
  <c r="L908" i="21"/>
  <c r="M908" i="21"/>
  <c r="N908" i="21"/>
  <c r="O908" i="21"/>
  <c r="P908" i="21"/>
  <c r="Q908" i="21"/>
  <c r="R908" i="21"/>
  <c r="S908" i="21"/>
  <c r="D909" i="21"/>
  <c r="E909" i="21"/>
  <c r="F909" i="21"/>
  <c r="G909" i="21"/>
  <c r="H909" i="21"/>
  <c r="I909" i="21"/>
  <c r="J909" i="21"/>
  <c r="K909" i="21"/>
  <c r="L909" i="21"/>
  <c r="M909" i="21"/>
  <c r="N909" i="21"/>
  <c r="O909" i="21"/>
  <c r="P909" i="21"/>
  <c r="Q909" i="21"/>
  <c r="R909" i="21"/>
  <c r="S909" i="21"/>
  <c r="D910" i="21"/>
  <c r="E910" i="21"/>
  <c r="F910" i="21"/>
  <c r="G910" i="21"/>
  <c r="H910" i="21"/>
  <c r="I910" i="21"/>
  <c r="J910" i="21"/>
  <c r="K910" i="21"/>
  <c r="L910" i="21"/>
  <c r="M910" i="21"/>
  <c r="N910" i="21"/>
  <c r="O910" i="21"/>
  <c r="P910" i="21"/>
  <c r="Q910" i="21"/>
  <c r="R910" i="21"/>
  <c r="S910" i="21"/>
  <c r="D911" i="21"/>
  <c r="E911" i="21"/>
  <c r="F911" i="21"/>
  <c r="G911" i="21"/>
  <c r="H911" i="21"/>
  <c r="I911" i="21"/>
  <c r="J911" i="21"/>
  <c r="K911" i="21"/>
  <c r="L911" i="21"/>
  <c r="M911" i="21"/>
  <c r="N911" i="21"/>
  <c r="O911" i="21"/>
  <c r="P911" i="21"/>
  <c r="Q911" i="21"/>
  <c r="R911" i="21"/>
  <c r="S911" i="21"/>
  <c r="D912" i="21"/>
  <c r="E912" i="21"/>
  <c r="F912" i="21"/>
  <c r="G912" i="21"/>
  <c r="H912" i="21"/>
  <c r="I912" i="21"/>
  <c r="J912" i="21"/>
  <c r="K912" i="21"/>
  <c r="L912" i="21"/>
  <c r="M912" i="21"/>
  <c r="N912" i="21"/>
  <c r="O912" i="21"/>
  <c r="P912" i="21"/>
  <c r="Q912" i="21"/>
  <c r="R912" i="21"/>
  <c r="S912" i="21"/>
  <c r="D913" i="21"/>
  <c r="E913" i="21"/>
  <c r="F913" i="21"/>
  <c r="G913" i="21"/>
  <c r="H913" i="21"/>
  <c r="I913" i="21"/>
  <c r="J913" i="21"/>
  <c r="K913" i="21"/>
  <c r="L913" i="21"/>
  <c r="M913" i="21"/>
  <c r="N913" i="21"/>
  <c r="O913" i="21"/>
  <c r="P913" i="21"/>
  <c r="Q913" i="21"/>
  <c r="R913" i="21"/>
  <c r="S913" i="21"/>
  <c r="D914" i="21"/>
  <c r="E914" i="21"/>
  <c r="F914" i="21"/>
  <c r="G914" i="21"/>
  <c r="H914" i="21"/>
  <c r="I914" i="21"/>
  <c r="J914" i="21"/>
  <c r="K914" i="21"/>
  <c r="L914" i="21"/>
  <c r="M914" i="21"/>
  <c r="N914" i="21"/>
  <c r="O914" i="21"/>
  <c r="P914" i="21"/>
  <c r="Q914" i="21"/>
  <c r="R914" i="21"/>
  <c r="S914" i="21"/>
  <c r="D915" i="21"/>
  <c r="E915" i="21"/>
  <c r="F915" i="21"/>
  <c r="G915" i="21"/>
  <c r="H915" i="21"/>
  <c r="I915" i="21"/>
  <c r="J915" i="21"/>
  <c r="K915" i="21"/>
  <c r="L915" i="21"/>
  <c r="M915" i="21"/>
  <c r="N915" i="21"/>
  <c r="O915" i="21"/>
  <c r="P915" i="21"/>
  <c r="Q915" i="21"/>
  <c r="R915" i="21"/>
  <c r="S915" i="21"/>
  <c r="D916" i="21"/>
  <c r="E916" i="21"/>
  <c r="F916" i="21"/>
  <c r="G916" i="21"/>
  <c r="H916" i="21"/>
  <c r="I916" i="21"/>
  <c r="J916" i="21"/>
  <c r="K916" i="21"/>
  <c r="L916" i="21"/>
  <c r="M916" i="21"/>
  <c r="N916" i="21"/>
  <c r="O916" i="21"/>
  <c r="P916" i="21"/>
  <c r="Q916" i="21"/>
  <c r="R916" i="21"/>
  <c r="S916" i="21"/>
  <c r="D917" i="21"/>
  <c r="E917" i="21"/>
  <c r="F917" i="21"/>
  <c r="G917" i="21"/>
  <c r="H917" i="21"/>
  <c r="I917" i="21"/>
  <c r="J917" i="21"/>
  <c r="K917" i="21"/>
  <c r="L917" i="21"/>
  <c r="M917" i="21"/>
  <c r="N917" i="21"/>
  <c r="O917" i="21"/>
  <c r="P917" i="21"/>
  <c r="Q917" i="21"/>
  <c r="R917" i="21"/>
  <c r="S917" i="21"/>
  <c r="D918" i="21"/>
  <c r="E918" i="21"/>
  <c r="F918" i="21"/>
  <c r="G918" i="21"/>
  <c r="H918" i="21"/>
  <c r="I918" i="21"/>
  <c r="J918" i="21"/>
  <c r="K918" i="21"/>
  <c r="L918" i="21"/>
  <c r="M918" i="21"/>
  <c r="N918" i="21"/>
  <c r="O918" i="21"/>
  <c r="P918" i="21"/>
  <c r="Q918" i="21"/>
  <c r="R918" i="21"/>
  <c r="S918" i="21"/>
  <c r="D919" i="21"/>
  <c r="E919" i="21"/>
  <c r="F919" i="21"/>
  <c r="G919" i="21"/>
  <c r="H919" i="21"/>
  <c r="I919" i="21"/>
  <c r="J919" i="21"/>
  <c r="K919" i="21"/>
  <c r="L919" i="21"/>
  <c r="M919" i="21"/>
  <c r="N919" i="21"/>
  <c r="O919" i="21"/>
  <c r="P919" i="21"/>
  <c r="Q919" i="21"/>
  <c r="R919" i="21"/>
  <c r="S919" i="21"/>
  <c r="D920" i="21"/>
  <c r="E920" i="21"/>
  <c r="F920" i="21"/>
  <c r="G920" i="21"/>
  <c r="H920" i="21"/>
  <c r="I920" i="21"/>
  <c r="J920" i="21"/>
  <c r="K920" i="21"/>
  <c r="L920" i="21"/>
  <c r="M920" i="21"/>
  <c r="N920" i="21"/>
  <c r="O920" i="21"/>
  <c r="P920" i="21"/>
  <c r="Q920" i="21"/>
  <c r="R920" i="21"/>
  <c r="S920" i="21"/>
  <c r="D921" i="21"/>
  <c r="E921" i="21"/>
  <c r="F921" i="21"/>
  <c r="G921" i="21"/>
  <c r="H921" i="21"/>
  <c r="I921" i="21"/>
  <c r="J921" i="21"/>
  <c r="K921" i="21"/>
  <c r="L921" i="21"/>
  <c r="M921" i="21"/>
  <c r="N921" i="21"/>
  <c r="O921" i="21"/>
  <c r="P921" i="21"/>
  <c r="Q921" i="21"/>
  <c r="R921" i="21"/>
  <c r="S921" i="21"/>
  <c r="D922" i="21"/>
  <c r="E922" i="21"/>
  <c r="F922" i="21"/>
  <c r="G922" i="21"/>
  <c r="H922" i="21"/>
  <c r="I922" i="21"/>
  <c r="J922" i="21"/>
  <c r="K922" i="21"/>
  <c r="L922" i="21"/>
  <c r="M922" i="21"/>
  <c r="N922" i="21"/>
  <c r="O922" i="21"/>
  <c r="P922" i="21"/>
  <c r="Q922" i="21"/>
  <c r="R922" i="21"/>
  <c r="S922" i="21"/>
  <c r="D923" i="21"/>
  <c r="E923" i="21"/>
  <c r="F923" i="21"/>
  <c r="G923" i="21"/>
  <c r="H923" i="21"/>
  <c r="I923" i="21"/>
  <c r="J923" i="21"/>
  <c r="K923" i="21"/>
  <c r="L923" i="21"/>
  <c r="M923" i="21"/>
  <c r="N923" i="21"/>
  <c r="O923" i="21"/>
  <c r="P923" i="21"/>
  <c r="Q923" i="21"/>
  <c r="R923" i="21"/>
  <c r="S923" i="21"/>
  <c r="D924" i="21"/>
  <c r="E924" i="21"/>
  <c r="F924" i="21"/>
  <c r="G924" i="21"/>
  <c r="H924" i="21"/>
  <c r="I924" i="21"/>
  <c r="J924" i="21"/>
  <c r="K924" i="21"/>
  <c r="L924" i="21"/>
  <c r="M924" i="21"/>
  <c r="N924" i="21"/>
  <c r="O924" i="21"/>
  <c r="P924" i="21"/>
  <c r="Q924" i="21"/>
  <c r="R924" i="21"/>
  <c r="S924" i="21"/>
  <c r="D925" i="21"/>
  <c r="E925" i="21"/>
  <c r="F925" i="21"/>
  <c r="G925" i="21"/>
  <c r="H925" i="21"/>
  <c r="I925" i="21"/>
  <c r="J925" i="21"/>
  <c r="K925" i="21"/>
  <c r="L925" i="21"/>
  <c r="M925" i="21"/>
  <c r="N925" i="21"/>
  <c r="O925" i="21"/>
  <c r="P925" i="21"/>
  <c r="Q925" i="21"/>
  <c r="R925" i="21"/>
  <c r="S925" i="21"/>
  <c r="D926" i="21"/>
  <c r="E926" i="21"/>
  <c r="F926" i="21"/>
  <c r="G926" i="21"/>
  <c r="H926" i="21"/>
  <c r="I926" i="21"/>
  <c r="J926" i="21"/>
  <c r="K926" i="21"/>
  <c r="L926" i="21"/>
  <c r="M926" i="21"/>
  <c r="N926" i="21"/>
  <c r="O926" i="21"/>
  <c r="P926" i="21"/>
  <c r="Q926" i="21"/>
  <c r="R926" i="21"/>
  <c r="S926" i="21"/>
  <c r="D927" i="21"/>
  <c r="E927" i="21"/>
  <c r="F927" i="21"/>
  <c r="G927" i="21"/>
  <c r="H927" i="21"/>
  <c r="I927" i="21"/>
  <c r="J927" i="21"/>
  <c r="K927" i="21"/>
  <c r="L927" i="21"/>
  <c r="M927" i="21"/>
  <c r="N927" i="21"/>
  <c r="O927" i="21"/>
  <c r="P927" i="21"/>
  <c r="Q927" i="21"/>
  <c r="R927" i="21"/>
  <c r="S927" i="21"/>
  <c r="D928" i="21"/>
  <c r="E928" i="21"/>
  <c r="F928" i="21"/>
  <c r="G928" i="21"/>
  <c r="H928" i="21"/>
  <c r="I928" i="21"/>
  <c r="J928" i="21"/>
  <c r="K928" i="21"/>
  <c r="L928" i="21"/>
  <c r="M928" i="21"/>
  <c r="N928" i="21"/>
  <c r="O928" i="21"/>
  <c r="P928" i="21"/>
  <c r="Q928" i="21"/>
  <c r="R928" i="21"/>
  <c r="S928" i="21"/>
  <c r="D929" i="21"/>
  <c r="E929" i="21"/>
  <c r="F929" i="21"/>
  <c r="G929" i="21"/>
  <c r="H929" i="21"/>
  <c r="I929" i="21"/>
  <c r="J929" i="21"/>
  <c r="K929" i="21"/>
  <c r="L929" i="21"/>
  <c r="M929" i="21"/>
  <c r="N929" i="21"/>
  <c r="O929" i="21"/>
  <c r="P929" i="21"/>
  <c r="Q929" i="21"/>
  <c r="R929" i="21"/>
  <c r="S929" i="21"/>
  <c r="D930" i="21"/>
  <c r="E930" i="21"/>
  <c r="F930" i="21"/>
  <c r="G930" i="21"/>
  <c r="H930" i="21"/>
  <c r="I930" i="21"/>
  <c r="J930" i="21"/>
  <c r="K930" i="21"/>
  <c r="L930" i="21"/>
  <c r="M930" i="21"/>
  <c r="N930" i="21"/>
  <c r="O930" i="21"/>
  <c r="P930" i="21"/>
  <c r="Q930" i="21"/>
  <c r="R930" i="21"/>
  <c r="S930" i="21"/>
  <c r="D931" i="21"/>
  <c r="E931" i="21"/>
  <c r="F931" i="21"/>
  <c r="G931" i="21"/>
  <c r="H931" i="21"/>
  <c r="I931" i="21"/>
  <c r="J931" i="21"/>
  <c r="K931" i="21"/>
  <c r="L931" i="21"/>
  <c r="M931" i="21"/>
  <c r="N931" i="21"/>
  <c r="O931" i="21"/>
  <c r="P931" i="21"/>
  <c r="Q931" i="21"/>
  <c r="R931" i="21"/>
  <c r="S931" i="21"/>
  <c r="D932" i="21"/>
  <c r="E932" i="21"/>
  <c r="F932" i="21"/>
  <c r="G932" i="21"/>
  <c r="H932" i="21"/>
  <c r="I932" i="21"/>
  <c r="J932" i="21"/>
  <c r="K932" i="21"/>
  <c r="L932" i="21"/>
  <c r="M932" i="21"/>
  <c r="N932" i="21"/>
  <c r="O932" i="21"/>
  <c r="P932" i="21"/>
  <c r="Q932" i="21"/>
  <c r="R932" i="21"/>
  <c r="S932" i="21"/>
  <c r="D933" i="21"/>
  <c r="E933" i="21"/>
  <c r="F933" i="21"/>
  <c r="G933" i="21"/>
  <c r="H933" i="21"/>
  <c r="I933" i="21"/>
  <c r="J933" i="21"/>
  <c r="K933" i="21"/>
  <c r="L933" i="21"/>
  <c r="M933" i="21"/>
  <c r="N933" i="21"/>
  <c r="O933" i="21"/>
  <c r="P933" i="21"/>
  <c r="Q933" i="21"/>
  <c r="R933" i="21"/>
  <c r="S933" i="21"/>
  <c r="D934" i="21"/>
  <c r="E934" i="21"/>
  <c r="F934" i="21"/>
  <c r="G934" i="21"/>
  <c r="H934" i="21"/>
  <c r="I934" i="21"/>
  <c r="J934" i="21"/>
  <c r="K934" i="21"/>
  <c r="L934" i="21"/>
  <c r="M934" i="21"/>
  <c r="N934" i="21"/>
  <c r="O934" i="21"/>
  <c r="P934" i="21"/>
  <c r="Q934" i="21"/>
  <c r="R934" i="21"/>
  <c r="S934" i="21"/>
  <c r="D935" i="21"/>
  <c r="E935" i="21"/>
  <c r="F935" i="21"/>
  <c r="G935" i="21"/>
  <c r="H935" i="21"/>
  <c r="I935" i="21"/>
  <c r="J935" i="21"/>
  <c r="K935" i="21"/>
  <c r="L935" i="21"/>
  <c r="M935" i="21"/>
  <c r="N935" i="21"/>
  <c r="O935" i="21"/>
  <c r="P935" i="21"/>
  <c r="Q935" i="21"/>
  <c r="R935" i="21"/>
  <c r="S935" i="21"/>
  <c r="D936" i="21"/>
  <c r="E936" i="21"/>
  <c r="F936" i="21"/>
  <c r="G936" i="21"/>
  <c r="H936" i="21"/>
  <c r="I936" i="21"/>
  <c r="J936" i="21"/>
  <c r="K936" i="21"/>
  <c r="L936" i="21"/>
  <c r="M936" i="21"/>
  <c r="N936" i="21"/>
  <c r="O936" i="21"/>
  <c r="P936" i="21"/>
  <c r="Q936" i="21"/>
  <c r="R936" i="21"/>
  <c r="S936" i="21"/>
  <c r="D937" i="21"/>
  <c r="E937" i="21"/>
  <c r="F937" i="21"/>
  <c r="G937" i="21"/>
  <c r="H937" i="21"/>
  <c r="I937" i="21"/>
  <c r="J937" i="21"/>
  <c r="K937" i="21"/>
  <c r="L937" i="21"/>
  <c r="M937" i="21"/>
  <c r="N937" i="21"/>
  <c r="O937" i="21"/>
  <c r="P937" i="21"/>
  <c r="Q937" i="21"/>
  <c r="R937" i="21"/>
  <c r="S937" i="21"/>
  <c r="D938" i="21"/>
  <c r="E938" i="21"/>
  <c r="F938" i="21"/>
  <c r="G938" i="21"/>
  <c r="H938" i="21"/>
  <c r="I938" i="21"/>
  <c r="J938" i="21"/>
  <c r="K938" i="21"/>
  <c r="L938" i="21"/>
  <c r="M938" i="21"/>
  <c r="N938" i="21"/>
  <c r="O938" i="21"/>
  <c r="P938" i="21"/>
  <c r="Q938" i="21"/>
  <c r="R938" i="21"/>
  <c r="S938" i="21"/>
  <c r="D939" i="21"/>
  <c r="E939" i="21"/>
  <c r="F939" i="21"/>
  <c r="G939" i="21"/>
  <c r="H939" i="21"/>
  <c r="I939" i="21"/>
  <c r="J939" i="21"/>
  <c r="K939" i="21"/>
  <c r="L939" i="21"/>
  <c r="M939" i="21"/>
  <c r="N939" i="21"/>
  <c r="O939" i="21"/>
  <c r="P939" i="21"/>
  <c r="Q939" i="21"/>
  <c r="R939" i="21"/>
  <c r="S939" i="21"/>
  <c r="D940" i="21"/>
  <c r="E940" i="21"/>
  <c r="F940" i="21"/>
  <c r="G940" i="21"/>
  <c r="H940" i="21"/>
  <c r="I940" i="21"/>
  <c r="J940" i="21"/>
  <c r="K940" i="21"/>
  <c r="L940" i="21"/>
  <c r="M940" i="21"/>
  <c r="N940" i="21"/>
  <c r="O940" i="21"/>
  <c r="P940" i="21"/>
  <c r="Q940" i="21"/>
  <c r="R940" i="21"/>
  <c r="S940" i="21"/>
  <c r="D941" i="21"/>
  <c r="E941" i="21"/>
  <c r="F941" i="21"/>
  <c r="G941" i="21"/>
  <c r="H941" i="21"/>
  <c r="I941" i="21"/>
  <c r="J941" i="21"/>
  <c r="K941" i="21"/>
  <c r="L941" i="21"/>
  <c r="M941" i="21"/>
  <c r="N941" i="21"/>
  <c r="O941" i="21"/>
  <c r="P941" i="21"/>
  <c r="Q941" i="21"/>
  <c r="R941" i="21"/>
  <c r="S941" i="21"/>
  <c r="D942" i="21"/>
  <c r="E942" i="21"/>
  <c r="F942" i="21"/>
  <c r="G942" i="21"/>
  <c r="H942" i="21"/>
  <c r="I942" i="21"/>
  <c r="J942" i="21"/>
  <c r="K942" i="21"/>
  <c r="L942" i="21"/>
  <c r="M942" i="21"/>
  <c r="N942" i="21"/>
  <c r="O942" i="21"/>
  <c r="P942" i="21"/>
  <c r="Q942" i="21"/>
  <c r="R942" i="21"/>
  <c r="S942" i="21"/>
  <c r="D943" i="21"/>
  <c r="E943" i="21"/>
  <c r="F943" i="21"/>
  <c r="G943" i="21"/>
  <c r="H943" i="21"/>
  <c r="I943" i="21"/>
  <c r="J943" i="21"/>
  <c r="K943" i="21"/>
  <c r="L943" i="21"/>
  <c r="M943" i="21"/>
  <c r="N943" i="21"/>
  <c r="O943" i="21"/>
  <c r="P943" i="21"/>
  <c r="Q943" i="21"/>
  <c r="R943" i="21"/>
  <c r="S943" i="21"/>
  <c r="D944" i="21"/>
  <c r="E944" i="21"/>
  <c r="F944" i="21"/>
  <c r="G944" i="21"/>
  <c r="H944" i="21"/>
  <c r="I944" i="21"/>
  <c r="J944" i="21"/>
  <c r="K944" i="21"/>
  <c r="L944" i="21"/>
  <c r="M944" i="21"/>
  <c r="N944" i="21"/>
  <c r="O944" i="21"/>
  <c r="P944" i="21"/>
  <c r="Q944" i="21"/>
  <c r="R944" i="21"/>
  <c r="S944" i="21"/>
  <c r="D945" i="21"/>
  <c r="E945" i="21"/>
  <c r="F945" i="21"/>
  <c r="G945" i="21"/>
  <c r="H945" i="21"/>
  <c r="I945" i="21"/>
  <c r="J945" i="21"/>
  <c r="K945" i="21"/>
  <c r="L945" i="21"/>
  <c r="M945" i="21"/>
  <c r="N945" i="21"/>
  <c r="O945" i="21"/>
  <c r="P945" i="21"/>
  <c r="Q945" i="21"/>
  <c r="R945" i="21"/>
  <c r="S945" i="21"/>
  <c r="D946" i="21"/>
  <c r="E946" i="21"/>
  <c r="F946" i="21"/>
  <c r="G946" i="21"/>
  <c r="H946" i="21"/>
  <c r="I946" i="21"/>
  <c r="J946" i="21"/>
  <c r="K946" i="21"/>
  <c r="L946" i="21"/>
  <c r="M946" i="21"/>
  <c r="N946" i="21"/>
  <c r="O946" i="21"/>
  <c r="P946" i="21"/>
  <c r="Q946" i="21"/>
  <c r="R946" i="21"/>
  <c r="S946" i="21"/>
  <c r="D947" i="21"/>
  <c r="E947" i="21"/>
  <c r="F947" i="21"/>
  <c r="G947" i="21"/>
  <c r="H947" i="21"/>
  <c r="I947" i="21"/>
  <c r="J947" i="21"/>
  <c r="K947" i="21"/>
  <c r="L947" i="21"/>
  <c r="M947" i="21"/>
  <c r="N947" i="21"/>
  <c r="O947" i="21"/>
  <c r="P947" i="21"/>
  <c r="Q947" i="21"/>
  <c r="R947" i="21"/>
  <c r="S947" i="21"/>
  <c r="D948" i="21"/>
  <c r="E948" i="21"/>
  <c r="F948" i="21"/>
  <c r="G948" i="21"/>
  <c r="H948" i="21"/>
  <c r="I948" i="21"/>
  <c r="J948" i="21"/>
  <c r="K948" i="21"/>
  <c r="L948" i="21"/>
  <c r="M948" i="21"/>
  <c r="N948" i="21"/>
  <c r="O948" i="21"/>
  <c r="P948" i="21"/>
  <c r="Q948" i="21"/>
  <c r="R948" i="21"/>
  <c r="S948" i="21"/>
  <c r="D949" i="21"/>
  <c r="E949" i="21"/>
  <c r="F949" i="21"/>
  <c r="G949" i="21"/>
  <c r="H949" i="21"/>
  <c r="I949" i="21"/>
  <c r="J949" i="21"/>
  <c r="K949" i="21"/>
  <c r="L949" i="21"/>
  <c r="M949" i="21"/>
  <c r="N949" i="21"/>
  <c r="O949" i="21"/>
  <c r="P949" i="21"/>
  <c r="Q949" i="21"/>
  <c r="R949" i="21"/>
  <c r="S949" i="21"/>
  <c r="D950" i="21"/>
  <c r="E950" i="21"/>
  <c r="F950" i="21"/>
  <c r="G950" i="21"/>
  <c r="H950" i="21"/>
  <c r="I950" i="21"/>
  <c r="J950" i="21"/>
  <c r="K950" i="21"/>
  <c r="L950" i="21"/>
  <c r="M950" i="21"/>
  <c r="N950" i="21"/>
  <c r="O950" i="21"/>
  <c r="P950" i="21"/>
  <c r="Q950" i="21"/>
  <c r="R950" i="21"/>
  <c r="S950" i="21"/>
  <c r="D951" i="21"/>
  <c r="E951" i="21"/>
  <c r="F951" i="21"/>
  <c r="G951" i="21"/>
  <c r="H951" i="21"/>
  <c r="I951" i="21"/>
  <c r="J951" i="21"/>
  <c r="K951" i="21"/>
  <c r="L951" i="21"/>
  <c r="M951" i="21"/>
  <c r="N951" i="21"/>
  <c r="O951" i="21"/>
  <c r="P951" i="21"/>
  <c r="Q951" i="21"/>
  <c r="R951" i="21"/>
  <c r="S951" i="21"/>
  <c r="D952" i="21"/>
  <c r="E952" i="21"/>
  <c r="F952" i="21"/>
  <c r="G952" i="21"/>
  <c r="H952" i="21"/>
  <c r="I952" i="21"/>
  <c r="J952" i="21"/>
  <c r="K952" i="21"/>
  <c r="L952" i="21"/>
  <c r="M952" i="21"/>
  <c r="N952" i="21"/>
  <c r="O952" i="21"/>
  <c r="P952" i="21"/>
  <c r="Q952" i="21"/>
  <c r="R952" i="21"/>
  <c r="S952" i="21"/>
  <c r="D953" i="21"/>
  <c r="E953" i="21"/>
  <c r="F953" i="21"/>
  <c r="G953" i="21"/>
  <c r="H953" i="21"/>
  <c r="I953" i="21"/>
  <c r="J953" i="21"/>
  <c r="K953" i="21"/>
  <c r="L953" i="21"/>
  <c r="M953" i="21"/>
  <c r="N953" i="21"/>
  <c r="O953" i="21"/>
  <c r="P953" i="21"/>
  <c r="Q953" i="21"/>
  <c r="R953" i="21"/>
  <c r="S953" i="21"/>
  <c r="D954" i="21"/>
  <c r="E954" i="21"/>
  <c r="F954" i="21"/>
  <c r="G954" i="21"/>
  <c r="H954" i="21"/>
  <c r="I954" i="21"/>
  <c r="J954" i="21"/>
  <c r="K954" i="21"/>
  <c r="L954" i="21"/>
  <c r="M954" i="21"/>
  <c r="N954" i="21"/>
  <c r="O954" i="21"/>
  <c r="P954" i="21"/>
  <c r="Q954" i="21"/>
  <c r="R954" i="21"/>
  <c r="S954" i="21"/>
  <c r="D955" i="21"/>
  <c r="E955" i="21"/>
  <c r="F955" i="21"/>
  <c r="G955" i="21"/>
  <c r="H955" i="21"/>
  <c r="I955" i="21"/>
  <c r="J955" i="21"/>
  <c r="K955" i="21"/>
  <c r="L955" i="21"/>
  <c r="M955" i="21"/>
  <c r="N955" i="21"/>
  <c r="O955" i="21"/>
  <c r="P955" i="21"/>
  <c r="Q955" i="21"/>
  <c r="R955" i="21"/>
  <c r="S955" i="21"/>
  <c r="D956" i="21"/>
  <c r="E956" i="21"/>
  <c r="F956" i="21"/>
  <c r="G956" i="21"/>
  <c r="H956" i="21"/>
  <c r="I956" i="21"/>
  <c r="J956" i="21"/>
  <c r="K956" i="21"/>
  <c r="L956" i="21"/>
  <c r="M956" i="21"/>
  <c r="N956" i="21"/>
  <c r="O956" i="21"/>
  <c r="P956" i="21"/>
  <c r="Q956" i="21"/>
  <c r="R956" i="21"/>
  <c r="S956" i="21"/>
  <c r="D957" i="21"/>
  <c r="E957" i="21"/>
  <c r="F957" i="21"/>
  <c r="G957" i="21"/>
  <c r="H957" i="21"/>
  <c r="I957" i="21"/>
  <c r="J957" i="21"/>
  <c r="K957" i="21"/>
  <c r="L957" i="21"/>
  <c r="M957" i="21"/>
  <c r="N957" i="21"/>
  <c r="O957" i="21"/>
  <c r="P957" i="21"/>
  <c r="Q957" i="21"/>
  <c r="R957" i="21"/>
  <c r="S957" i="21"/>
  <c r="D958" i="21"/>
  <c r="E958" i="21"/>
  <c r="F958" i="21"/>
  <c r="G958" i="21"/>
  <c r="H958" i="21"/>
  <c r="I958" i="21"/>
  <c r="J958" i="21"/>
  <c r="K958" i="21"/>
  <c r="L958" i="21"/>
  <c r="M958" i="21"/>
  <c r="N958" i="21"/>
  <c r="O958" i="21"/>
  <c r="P958" i="21"/>
  <c r="Q958" i="21"/>
  <c r="R958" i="21"/>
  <c r="S958" i="21"/>
  <c r="D959" i="21"/>
  <c r="E959" i="21"/>
  <c r="F959" i="21"/>
  <c r="G959" i="21"/>
  <c r="H959" i="21"/>
  <c r="I959" i="21"/>
  <c r="J959" i="21"/>
  <c r="K959" i="21"/>
  <c r="L959" i="21"/>
  <c r="M959" i="21"/>
  <c r="N959" i="21"/>
  <c r="O959" i="21"/>
  <c r="P959" i="21"/>
  <c r="Q959" i="21"/>
  <c r="R959" i="21"/>
  <c r="S959" i="21"/>
  <c r="D960" i="21"/>
  <c r="E960" i="21"/>
  <c r="F960" i="21"/>
  <c r="G960" i="21"/>
  <c r="H960" i="21"/>
  <c r="I960" i="21"/>
  <c r="J960" i="21"/>
  <c r="K960" i="21"/>
  <c r="L960" i="21"/>
  <c r="M960" i="21"/>
  <c r="N960" i="21"/>
  <c r="O960" i="21"/>
  <c r="P960" i="21"/>
  <c r="Q960" i="21"/>
  <c r="R960" i="21"/>
  <c r="S960" i="21"/>
  <c r="D961" i="21"/>
  <c r="E961" i="21"/>
  <c r="F961" i="21"/>
  <c r="G961" i="21"/>
  <c r="H961" i="21"/>
  <c r="I961" i="21"/>
  <c r="J961" i="21"/>
  <c r="K961" i="21"/>
  <c r="L961" i="21"/>
  <c r="M961" i="21"/>
  <c r="N961" i="21"/>
  <c r="O961" i="21"/>
  <c r="P961" i="21"/>
  <c r="Q961" i="21"/>
  <c r="R961" i="21"/>
  <c r="S961" i="21"/>
  <c r="D962" i="21"/>
  <c r="E962" i="21"/>
  <c r="F962" i="21"/>
  <c r="G962" i="21"/>
  <c r="H962" i="21"/>
  <c r="I962" i="21"/>
  <c r="J962" i="21"/>
  <c r="K962" i="21"/>
  <c r="L962" i="21"/>
  <c r="M962" i="21"/>
  <c r="N962" i="21"/>
  <c r="O962" i="21"/>
  <c r="P962" i="21"/>
  <c r="Q962" i="21"/>
  <c r="R962" i="21"/>
  <c r="S962" i="21"/>
  <c r="D963" i="21"/>
  <c r="E963" i="21"/>
  <c r="F963" i="21"/>
  <c r="G963" i="21"/>
  <c r="H963" i="21"/>
  <c r="I963" i="21"/>
  <c r="J963" i="21"/>
  <c r="K963" i="21"/>
  <c r="L963" i="21"/>
  <c r="M963" i="21"/>
  <c r="N963" i="21"/>
  <c r="O963" i="21"/>
  <c r="P963" i="21"/>
  <c r="Q963" i="21"/>
  <c r="R963" i="21"/>
  <c r="S963" i="21"/>
  <c r="D964" i="21"/>
  <c r="E964" i="21"/>
  <c r="F964" i="21"/>
  <c r="G964" i="21"/>
  <c r="H964" i="21"/>
  <c r="I964" i="21"/>
  <c r="J964" i="21"/>
  <c r="K964" i="21"/>
  <c r="L964" i="21"/>
  <c r="M964" i="21"/>
  <c r="N964" i="21"/>
  <c r="O964" i="21"/>
  <c r="P964" i="21"/>
  <c r="Q964" i="21"/>
  <c r="R964" i="21"/>
  <c r="S964" i="21"/>
  <c r="D965" i="21"/>
  <c r="E965" i="21"/>
  <c r="F965" i="21"/>
  <c r="G965" i="21"/>
  <c r="H965" i="21"/>
  <c r="I965" i="21"/>
  <c r="J965" i="21"/>
  <c r="K965" i="21"/>
  <c r="L965" i="21"/>
  <c r="M965" i="21"/>
  <c r="N965" i="21"/>
  <c r="O965" i="21"/>
  <c r="P965" i="21"/>
  <c r="Q965" i="21"/>
  <c r="R965" i="21"/>
  <c r="S965" i="21"/>
  <c r="D966" i="21"/>
  <c r="E966" i="21"/>
  <c r="F966" i="21"/>
  <c r="G966" i="21"/>
  <c r="H966" i="21"/>
  <c r="I966" i="21"/>
  <c r="J966" i="21"/>
  <c r="K966" i="21"/>
  <c r="L966" i="21"/>
  <c r="M966" i="21"/>
  <c r="N966" i="21"/>
  <c r="O966" i="21"/>
  <c r="P966" i="21"/>
  <c r="Q966" i="21"/>
  <c r="R966" i="21"/>
  <c r="S966" i="21"/>
  <c r="D967" i="21"/>
  <c r="E967" i="21"/>
  <c r="F967" i="21"/>
  <c r="G967" i="21"/>
  <c r="H967" i="21"/>
  <c r="I967" i="21"/>
  <c r="J967" i="21"/>
  <c r="K967" i="21"/>
  <c r="L967" i="21"/>
  <c r="M967" i="21"/>
  <c r="N967" i="21"/>
  <c r="O967" i="21"/>
  <c r="P967" i="21"/>
  <c r="Q967" i="21"/>
  <c r="R967" i="21"/>
  <c r="S967" i="21"/>
  <c r="D968" i="21"/>
  <c r="E968" i="21"/>
  <c r="F968" i="21"/>
  <c r="G968" i="21"/>
  <c r="H968" i="21"/>
  <c r="I968" i="21"/>
  <c r="J968" i="21"/>
  <c r="K968" i="21"/>
  <c r="L968" i="21"/>
  <c r="M968" i="21"/>
  <c r="N968" i="21"/>
  <c r="O968" i="21"/>
  <c r="P968" i="21"/>
  <c r="Q968" i="21"/>
  <c r="R968" i="21"/>
  <c r="S968" i="21"/>
  <c r="D969" i="21"/>
  <c r="E969" i="21"/>
  <c r="F969" i="21"/>
  <c r="G969" i="21"/>
  <c r="H969" i="21"/>
  <c r="I969" i="21"/>
  <c r="J969" i="21"/>
  <c r="K969" i="21"/>
  <c r="L969" i="21"/>
  <c r="M969" i="21"/>
  <c r="N969" i="21"/>
  <c r="O969" i="21"/>
  <c r="P969" i="21"/>
  <c r="Q969" i="21"/>
  <c r="R969" i="21"/>
  <c r="S969" i="21"/>
  <c r="D970" i="21"/>
  <c r="E970" i="21"/>
  <c r="F970" i="21"/>
  <c r="G970" i="21"/>
  <c r="H970" i="21"/>
  <c r="I970" i="21"/>
  <c r="J970" i="21"/>
  <c r="K970" i="21"/>
  <c r="L970" i="21"/>
  <c r="M970" i="21"/>
  <c r="N970" i="21"/>
  <c r="O970" i="21"/>
  <c r="P970" i="21"/>
  <c r="Q970" i="21"/>
  <c r="R970" i="21"/>
  <c r="S970" i="21"/>
  <c r="D971" i="21"/>
  <c r="E971" i="21"/>
  <c r="F971" i="21"/>
  <c r="G971" i="21"/>
  <c r="H971" i="21"/>
  <c r="I971" i="21"/>
  <c r="J971" i="21"/>
  <c r="K971" i="21"/>
  <c r="L971" i="21"/>
  <c r="M971" i="21"/>
  <c r="N971" i="21"/>
  <c r="O971" i="21"/>
  <c r="P971" i="21"/>
  <c r="Q971" i="21"/>
  <c r="R971" i="21"/>
  <c r="S971" i="21"/>
  <c r="D972" i="21"/>
  <c r="E972" i="21"/>
  <c r="F972" i="21"/>
  <c r="G972" i="21"/>
  <c r="H972" i="21"/>
  <c r="I972" i="21"/>
  <c r="J972" i="21"/>
  <c r="K972" i="21"/>
  <c r="L972" i="21"/>
  <c r="M972" i="21"/>
  <c r="N972" i="21"/>
  <c r="O972" i="21"/>
  <c r="P972" i="21"/>
  <c r="Q972" i="21"/>
  <c r="R972" i="21"/>
  <c r="S972" i="21"/>
  <c r="D973" i="21"/>
  <c r="E973" i="21"/>
  <c r="F973" i="21"/>
  <c r="G973" i="21"/>
  <c r="H973" i="21"/>
  <c r="I973" i="21"/>
  <c r="J973" i="21"/>
  <c r="K973" i="21"/>
  <c r="L973" i="21"/>
  <c r="M973" i="21"/>
  <c r="N973" i="21"/>
  <c r="O973" i="21"/>
  <c r="P973" i="21"/>
  <c r="Q973" i="21"/>
  <c r="R973" i="21"/>
  <c r="S973" i="21"/>
  <c r="D974" i="21"/>
  <c r="E974" i="21"/>
  <c r="F974" i="21"/>
  <c r="G974" i="21"/>
  <c r="H974" i="21"/>
  <c r="I974" i="21"/>
  <c r="J974" i="21"/>
  <c r="K974" i="21"/>
  <c r="L974" i="21"/>
  <c r="M974" i="21"/>
  <c r="N974" i="21"/>
  <c r="O974" i="21"/>
  <c r="P974" i="21"/>
  <c r="Q974" i="21"/>
  <c r="R974" i="21"/>
  <c r="S974" i="21"/>
  <c r="D975" i="21"/>
  <c r="E975" i="21"/>
  <c r="F975" i="21"/>
  <c r="G975" i="21"/>
  <c r="H975" i="21"/>
  <c r="I975" i="21"/>
  <c r="J975" i="21"/>
  <c r="K975" i="21"/>
  <c r="L975" i="21"/>
  <c r="M975" i="21"/>
  <c r="N975" i="21"/>
  <c r="O975" i="21"/>
  <c r="P975" i="21"/>
  <c r="Q975" i="21"/>
  <c r="R975" i="21"/>
  <c r="S975" i="21"/>
  <c r="D976" i="21"/>
  <c r="E976" i="21"/>
  <c r="F976" i="21"/>
  <c r="G976" i="21"/>
  <c r="H976" i="21"/>
  <c r="I976" i="21"/>
  <c r="J976" i="21"/>
  <c r="K976" i="21"/>
  <c r="L976" i="21"/>
  <c r="M976" i="21"/>
  <c r="N976" i="21"/>
  <c r="O976" i="21"/>
  <c r="P976" i="21"/>
  <c r="Q976" i="21"/>
  <c r="R976" i="21"/>
  <c r="S976" i="21"/>
  <c r="D977" i="21"/>
  <c r="E977" i="21"/>
  <c r="F977" i="21"/>
  <c r="G977" i="21"/>
  <c r="H977" i="21"/>
  <c r="I977" i="21"/>
  <c r="J977" i="21"/>
  <c r="K977" i="21"/>
  <c r="L977" i="21"/>
  <c r="M977" i="21"/>
  <c r="N977" i="21"/>
  <c r="O977" i="21"/>
  <c r="P977" i="21"/>
  <c r="Q977" i="21"/>
  <c r="R977" i="21"/>
  <c r="S977" i="21"/>
  <c r="D978" i="21"/>
  <c r="E978" i="21"/>
  <c r="F978" i="21"/>
  <c r="G978" i="21"/>
  <c r="H978" i="21"/>
  <c r="I978" i="21"/>
  <c r="J978" i="21"/>
  <c r="K978" i="21"/>
  <c r="L978" i="21"/>
  <c r="M978" i="21"/>
  <c r="N978" i="21"/>
  <c r="O978" i="21"/>
  <c r="P978" i="21"/>
  <c r="Q978" i="21"/>
  <c r="R978" i="21"/>
  <c r="S978" i="21"/>
  <c r="D979" i="21"/>
  <c r="E979" i="21"/>
  <c r="F979" i="21"/>
  <c r="G979" i="21"/>
  <c r="H979" i="21"/>
  <c r="I979" i="21"/>
  <c r="J979" i="21"/>
  <c r="K979" i="21"/>
  <c r="L979" i="21"/>
  <c r="M979" i="21"/>
  <c r="N979" i="21"/>
  <c r="O979" i="21"/>
  <c r="P979" i="21"/>
  <c r="Q979" i="21"/>
  <c r="R979" i="21"/>
  <c r="S979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D6" i="21"/>
  <c r="N10" i="14"/>
  <c r="O10" i="14"/>
  <c r="M8" i="16" s="1"/>
  <c r="P10" i="14"/>
  <c r="Q10" i="14"/>
  <c r="R10" i="14"/>
  <c r="U10" i="14" s="1"/>
  <c r="X7" i="21" s="1"/>
  <c r="M9" i="15"/>
  <c r="X8" i="21"/>
  <c r="M10" i="15"/>
  <c r="X9" i="21"/>
  <c r="M11" i="15"/>
  <c r="X10" i="21"/>
  <c r="M13" i="15"/>
  <c r="X12" i="21"/>
  <c r="M14" i="15"/>
  <c r="X13" i="21"/>
  <c r="M15" i="15"/>
  <c r="X14" i="21"/>
  <c r="X15" i="21"/>
  <c r="M17" i="15"/>
  <c r="X16" i="21"/>
  <c r="M18" i="15"/>
  <c r="X17" i="21"/>
  <c r="M19" i="15"/>
  <c r="X18" i="21"/>
  <c r="M20" i="15"/>
  <c r="X19" i="21"/>
  <c r="M21" i="15"/>
  <c r="X20" i="21"/>
  <c r="M22" i="15"/>
  <c r="M23" i="15"/>
  <c r="X22" i="21"/>
  <c r="M24" i="15"/>
  <c r="X23" i="21"/>
  <c r="M25" i="15"/>
  <c r="X24" i="21"/>
  <c r="M26" i="15"/>
  <c r="X25" i="21"/>
  <c r="M27" i="15"/>
  <c r="M28" i="15"/>
  <c r="X27" i="21"/>
  <c r="M29" i="15"/>
  <c r="X28" i="21"/>
  <c r="M30" i="15"/>
  <c r="X29" i="21"/>
  <c r="M31" i="15"/>
  <c r="X30" i="21"/>
  <c r="X31" i="21"/>
  <c r="M33" i="15"/>
  <c r="X32" i="21"/>
  <c r="M34" i="15"/>
  <c r="X33" i="21"/>
  <c r="M35" i="15"/>
  <c r="X34" i="21"/>
  <c r="M36" i="15"/>
  <c r="X35" i="21"/>
  <c r="M37" i="15"/>
  <c r="X36" i="21"/>
  <c r="M38" i="15"/>
  <c r="X37" i="21"/>
  <c r="M39" i="15"/>
  <c r="X38" i="21"/>
  <c r="M40" i="15"/>
  <c r="X39" i="21"/>
  <c r="M41" i="15"/>
  <c r="X40" i="21"/>
  <c r="M42" i="15"/>
  <c r="X41" i="21"/>
  <c r="M43" i="15"/>
  <c r="M44" i="15"/>
  <c r="X43" i="21"/>
  <c r="M45" i="15"/>
  <c r="X44" i="21"/>
  <c r="M46" i="15"/>
  <c r="X45" i="21"/>
  <c r="M47" i="15"/>
  <c r="X46" i="21"/>
  <c r="X47" i="21"/>
  <c r="M49" i="15"/>
  <c r="X48" i="21"/>
  <c r="M50" i="15"/>
  <c r="X49" i="21"/>
  <c r="M51" i="15"/>
  <c r="X50" i="21"/>
  <c r="M52" i="15"/>
  <c r="X51" i="21"/>
  <c r="M53" i="15"/>
  <c r="X52" i="21"/>
  <c r="M54" i="15"/>
  <c r="X53" i="21"/>
  <c r="M55" i="15"/>
  <c r="M56" i="15"/>
  <c r="X55" i="21"/>
  <c r="M57" i="15"/>
  <c r="X56" i="21"/>
  <c r="M58" i="15"/>
  <c r="X57" i="21"/>
  <c r="M59" i="15"/>
  <c r="M60" i="15"/>
  <c r="X59" i="21"/>
  <c r="M61" i="15"/>
  <c r="X60" i="21"/>
  <c r="M62" i="15"/>
  <c r="X61" i="21"/>
  <c r="M63" i="15"/>
  <c r="X62" i="21"/>
  <c r="X63" i="21"/>
  <c r="M65" i="15"/>
  <c r="X64" i="21"/>
  <c r="M66" i="15"/>
  <c r="X65" i="21"/>
  <c r="M67" i="15"/>
  <c r="X66" i="21"/>
  <c r="M68" i="15"/>
  <c r="X67" i="21"/>
  <c r="M69" i="15"/>
  <c r="X68" i="21"/>
  <c r="M70" i="15"/>
  <c r="X69" i="21"/>
  <c r="M71" i="15"/>
  <c r="X70" i="21"/>
  <c r="M72" i="15"/>
  <c r="X71" i="21"/>
  <c r="M73" i="15"/>
  <c r="X72" i="21"/>
  <c r="M74" i="15"/>
  <c r="X73" i="21"/>
  <c r="M75" i="15"/>
  <c r="X74" i="21"/>
  <c r="M76" i="15"/>
  <c r="X75" i="21"/>
  <c r="M77" i="15"/>
  <c r="X76" i="21"/>
  <c r="M78" i="15"/>
  <c r="X77" i="21"/>
  <c r="M79" i="15"/>
  <c r="X78" i="21"/>
  <c r="M80" i="15"/>
  <c r="X79" i="21"/>
  <c r="M81" i="15"/>
  <c r="X80" i="21"/>
  <c r="M82" i="15"/>
  <c r="M83" i="15"/>
  <c r="X82" i="21"/>
  <c r="M84" i="15"/>
  <c r="X83" i="21"/>
  <c r="M85" i="15"/>
  <c r="X84" i="21"/>
  <c r="M86" i="15"/>
  <c r="X85" i="21"/>
  <c r="M87" i="15"/>
  <c r="X86" i="21"/>
  <c r="M88" i="15"/>
  <c r="X87" i="21"/>
  <c r="M89" i="15"/>
  <c r="X88" i="21"/>
  <c r="M90" i="15"/>
  <c r="M91" i="15"/>
  <c r="X90" i="21"/>
  <c r="M92" i="15"/>
  <c r="X91" i="21"/>
  <c r="M93" i="15"/>
  <c r="X92" i="21"/>
  <c r="M94" i="15"/>
  <c r="X93" i="21"/>
  <c r="M95" i="15"/>
  <c r="X94" i="21"/>
  <c r="M96" i="15"/>
  <c r="X95" i="21"/>
  <c r="M97" i="15"/>
  <c r="X96" i="21"/>
  <c r="M98" i="15"/>
  <c r="M99" i="15"/>
  <c r="X98" i="21"/>
  <c r="M100" i="15"/>
  <c r="X99" i="21"/>
  <c r="M101" i="15"/>
  <c r="X100" i="21"/>
  <c r="M102" i="15"/>
  <c r="M103" i="15"/>
  <c r="X102" i="21"/>
  <c r="M104" i="15"/>
  <c r="X103" i="21"/>
  <c r="M105" i="15"/>
  <c r="X104" i="21"/>
  <c r="M106" i="15"/>
  <c r="M107" i="15"/>
  <c r="X106" i="21"/>
  <c r="M108" i="15"/>
  <c r="M109" i="15"/>
  <c r="X108" i="21"/>
  <c r="M110" i="15"/>
  <c r="X109" i="21"/>
  <c r="M111" i="15"/>
  <c r="X110" i="21"/>
  <c r="M112" i="15"/>
  <c r="X111" i="21"/>
  <c r="M113" i="15"/>
  <c r="X112" i="21"/>
  <c r="M114" i="15"/>
  <c r="M115" i="15"/>
  <c r="X114" i="21"/>
  <c r="M116" i="15"/>
  <c r="X115" i="21"/>
  <c r="M117" i="15"/>
  <c r="X116" i="21"/>
  <c r="M118" i="15"/>
  <c r="X117" i="21"/>
  <c r="M119" i="15"/>
  <c r="X118" i="21"/>
  <c r="M120" i="15"/>
  <c r="X119" i="21"/>
  <c r="M121" i="15"/>
  <c r="X120" i="21"/>
  <c r="M122" i="15"/>
  <c r="M123" i="15"/>
  <c r="X122" i="21"/>
  <c r="M124" i="15"/>
  <c r="X123" i="21"/>
  <c r="M125" i="15"/>
  <c r="X124" i="21"/>
  <c r="M126" i="15"/>
  <c r="X125" i="21"/>
  <c r="M127" i="15"/>
  <c r="X126" i="21"/>
  <c r="M128" i="15"/>
  <c r="X127" i="21"/>
  <c r="M129" i="15"/>
  <c r="X128" i="21"/>
  <c r="M130" i="15"/>
  <c r="M131" i="15"/>
  <c r="X130" i="21"/>
  <c r="M132" i="15"/>
  <c r="X131" i="21"/>
  <c r="M133" i="15"/>
  <c r="X132" i="21"/>
  <c r="M134" i="15"/>
  <c r="X133" i="21"/>
  <c r="M135" i="15"/>
  <c r="X134" i="21"/>
  <c r="M136" i="15"/>
  <c r="X135" i="21"/>
  <c r="M137" i="15"/>
  <c r="X136" i="21"/>
  <c r="M138" i="15"/>
  <c r="M139" i="15"/>
  <c r="X138" i="21"/>
  <c r="M140" i="15"/>
  <c r="X139" i="21"/>
  <c r="M141" i="15"/>
  <c r="X140" i="21"/>
  <c r="M142" i="15"/>
  <c r="X141" i="21"/>
  <c r="M143" i="15"/>
  <c r="X142" i="21"/>
  <c r="M144" i="15"/>
  <c r="X143" i="21"/>
  <c r="M145" i="15"/>
  <c r="X144" i="21"/>
  <c r="M146" i="15"/>
  <c r="M147" i="15"/>
  <c r="X146" i="21"/>
  <c r="M148" i="15"/>
  <c r="X147" i="21"/>
  <c r="M149" i="15"/>
  <c r="X148" i="21"/>
  <c r="M150" i="15"/>
  <c r="X149" i="21"/>
  <c r="M151" i="15"/>
  <c r="X150" i="21"/>
  <c r="M152" i="15"/>
  <c r="X151" i="21"/>
  <c r="M153" i="15"/>
  <c r="X152" i="21"/>
  <c r="M154" i="15"/>
  <c r="M155" i="15"/>
  <c r="X154" i="21"/>
  <c r="M156" i="15"/>
  <c r="X155" i="21"/>
  <c r="M157" i="15"/>
  <c r="X156" i="21"/>
  <c r="M158" i="15"/>
  <c r="X157" i="21"/>
  <c r="M159" i="15"/>
  <c r="X158" i="21"/>
  <c r="M160" i="15"/>
  <c r="X159" i="21"/>
  <c r="M161" i="15"/>
  <c r="X160" i="21"/>
  <c r="M162" i="15"/>
  <c r="M163" i="15"/>
  <c r="X162" i="21"/>
  <c r="M164" i="15"/>
  <c r="M165" i="15"/>
  <c r="X164" i="21"/>
  <c r="M166" i="15"/>
  <c r="X165" i="21"/>
  <c r="M167" i="15"/>
  <c r="X166" i="21"/>
  <c r="M168" i="15"/>
  <c r="X167" i="21"/>
  <c r="M169" i="15"/>
  <c r="X168" i="21"/>
  <c r="M170" i="15"/>
  <c r="M171" i="15"/>
  <c r="X170" i="21"/>
  <c r="M172" i="15"/>
  <c r="X171" i="21"/>
  <c r="M173" i="15"/>
  <c r="X172" i="21"/>
  <c r="M174" i="15"/>
  <c r="X173" i="21"/>
  <c r="M175" i="15"/>
  <c r="X174" i="21"/>
  <c r="M176" i="15"/>
  <c r="X175" i="21"/>
  <c r="M177" i="15"/>
  <c r="X176" i="21"/>
  <c r="M178" i="15"/>
  <c r="M179" i="15"/>
  <c r="X178" i="21"/>
  <c r="M180" i="15"/>
  <c r="X179" i="21"/>
  <c r="M181" i="15"/>
  <c r="X180" i="21"/>
  <c r="M182" i="15"/>
  <c r="X181" i="21"/>
  <c r="M183" i="15"/>
  <c r="X182" i="21"/>
  <c r="M184" i="15"/>
  <c r="X183" i="21"/>
  <c r="M185" i="15"/>
  <c r="X184" i="21"/>
  <c r="M186" i="15"/>
  <c r="M187" i="15"/>
  <c r="X186" i="21"/>
  <c r="M188" i="15"/>
  <c r="X187" i="21"/>
  <c r="M189" i="15"/>
  <c r="X188" i="21"/>
  <c r="M190" i="15"/>
  <c r="X189" i="21"/>
  <c r="M191" i="15"/>
  <c r="X190" i="21"/>
  <c r="M192" i="15"/>
  <c r="X191" i="21"/>
  <c r="M193" i="15"/>
  <c r="X192" i="21"/>
  <c r="M194" i="15"/>
  <c r="X193" i="21"/>
  <c r="M195" i="15"/>
  <c r="X194" i="21"/>
  <c r="M196" i="15"/>
  <c r="X195" i="21"/>
  <c r="M197" i="15"/>
  <c r="X196" i="21"/>
  <c r="M198" i="15"/>
  <c r="X197" i="21"/>
  <c r="M199" i="15"/>
  <c r="X198" i="21"/>
  <c r="M200" i="15"/>
  <c r="X199" i="21"/>
  <c r="M201" i="15"/>
  <c r="X200" i="21"/>
  <c r="M202" i="15"/>
  <c r="X201" i="21"/>
  <c r="M203" i="15"/>
  <c r="X203" i="21"/>
  <c r="M205" i="15"/>
  <c r="X204" i="21"/>
  <c r="M206" i="15"/>
  <c r="X205" i="21"/>
  <c r="M207" i="15"/>
  <c r="X206" i="21"/>
  <c r="M208" i="15"/>
  <c r="X207" i="21"/>
  <c r="M209" i="15"/>
  <c r="X208" i="21"/>
  <c r="M210" i="15"/>
  <c r="X209" i="21"/>
  <c r="M211" i="15"/>
  <c r="X210" i="21"/>
  <c r="M212" i="15"/>
  <c r="M213" i="15"/>
  <c r="X212" i="21"/>
  <c r="M214" i="15"/>
  <c r="X213" i="21"/>
  <c r="M215" i="15"/>
  <c r="X214" i="21"/>
  <c r="M216" i="15"/>
  <c r="X215" i="21"/>
  <c r="M217" i="15"/>
  <c r="X216" i="21"/>
  <c r="M218" i="15"/>
  <c r="X217" i="21"/>
  <c r="M219" i="15"/>
  <c r="X219" i="21"/>
  <c r="M221" i="15"/>
  <c r="X220" i="21"/>
  <c r="M222" i="15"/>
  <c r="M223" i="15"/>
  <c r="X222" i="21"/>
  <c r="M224" i="15"/>
  <c r="X223" i="21"/>
  <c r="M225" i="15"/>
  <c r="X224" i="21"/>
  <c r="M226" i="15"/>
  <c r="X225" i="21"/>
  <c r="M227" i="15"/>
  <c r="X226" i="21"/>
  <c r="M228" i="15"/>
  <c r="X227" i="21"/>
  <c r="M229" i="15"/>
  <c r="X228" i="21"/>
  <c r="M230" i="15"/>
  <c r="X229" i="21"/>
  <c r="M231" i="15"/>
  <c r="X230" i="21"/>
  <c r="M232" i="15"/>
  <c r="X231" i="21"/>
  <c r="M233" i="15"/>
  <c r="X232" i="21"/>
  <c r="M234" i="15"/>
  <c r="X233" i="21"/>
  <c r="M235" i="15"/>
  <c r="X234" i="21"/>
  <c r="X235" i="21"/>
  <c r="M237" i="15"/>
  <c r="X236" i="21"/>
  <c r="M238" i="15"/>
  <c r="X237" i="21"/>
  <c r="M239" i="15"/>
  <c r="M241" i="15"/>
  <c r="O9" i="14"/>
  <c r="M7" i="16" s="1"/>
  <c r="P9" i="14"/>
  <c r="Q9" i="14"/>
  <c r="M7" i="15" s="1"/>
  <c r="R9" i="14"/>
  <c r="U9" i="14" s="1"/>
  <c r="X6" i="21" s="1"/>
  <c r="N9" i="14"/>
  <c r="A12" i="1"/>
  <c r="B12" i="1"/>
  <c r="C12" i="1"/>
  <c r="C21" i="7" s="1"/>
  <c r="B13" i="4"/>
  <c r="B11" i="1"/>
  <c r="B11" i="5" s="1"/>
  <c r="C11" i="1"/>
  <c r="C20" i="7" s="1"/>
  <c r="A11" i="1"/>
  <c r="C5" i="7"/>
  <c r="C1209" i="21"/>
  <c r="A1209" i="21"/>
  <c r="C1208" i="21"/>
  <c r="A1208" i="21"/>
  <c r="C1207" i="21"/>
  <c r="A1207" i="21"/>
  <c r="C1206" i="21"/>
  <c r="A1206" i="21"/>
  <c r="C1205" i="21"/>
  <c r="A1205" i="21"/>
  <c r="C1204" i="21"/>
  <c r="A1204" i="21"/>
  <c r="C1203" i="21"/>
  <c r="A1203" i="21"/>
  <c r="C1202" i="21"/>
  <c r="A1202" i="21"/>
  <c r="C1201" i="21"/>
  <c r="A1201" i="21"/>
  <c r="C1200" i="21"/>
  <c r="A1200" i="21"/>
  <c r="C1199" i="21"/>
  <c r="A1199" i="21"/>
  <c r="C1198" i="21"/>
  <c r="A1198" i="21"/>
  <c r="C1197" i="21"/>
  <c r="A1197" i="21"/>
  <c r="C1196" i="21"/>
  <c r="A1196" i="21"/>
  <c r="C1195" i="21"/>
  <c r="A1195" i="21"/>
  <c r="C1194" i="21"/>
  <c r="A1194" i="21"/>
  <c r="C1193" i="21"/>
  <c r="A1193" i="21"/>
  <c r="C1192" i="21"/>
  <c r="A1192" i="21"/>
  <c r="C1191" i="21"/>
  <c r="A1191" i="21"/>
  <c r="C1190" i="21"/>
  <c r="A1190" i="21"/>
  <c r="C1189" i="21"/>
  <c r="A1189" i="21"/>
  <c r="C1188" i="21"/>
  <c r="A1188" i="21"/>
  <c r="C1187" i="21"/>
  <c r="A1187" i="21"/>
  <c r="C1186" i="21"/>
  <c r="A1186" i="21"/>
  <c r="C1185" i="21"/>
  <c r="A1185" i="21"/>
  <c r="C1184" i="21"/>
  <c r="A1184" i="21"/>
  <c r="C1183" i="21"/>
  <c r="A1183" i="21"/>
  <c r="C1182" i="21"/>
  <c r="A1182" i="21"/>
  <c r="C1181" i="21"/>
  <c r="A1181" i="21"/>
  <c r="C1180" i="21"/>
  <c r="A1180" i="21"/>
  <c r="C1179" i="21"/>
  <c r="A1179" i="21"/>
  <c r="C1178" i="21"/>
  <c r="A1178" i="21"/>
  <c r="C1177" i="21"/>
  <c r="A1177" i="21"/>
  <c r="C1176" i="21"/>
  <c r="A1176" i="21"/>
  <c r="C1175" i="21"/>
  <c r="A1175" i="21"/>
  <c r="C1174" i="21"/>
  <c r="A1174" i="21"/>
  <c r="C1173" i="21"/>
  <c r="A1173" i="21"/>
  <c r="C1172" i="21"/>
  <c r="A1172" i="21"/>
  <c r="C1171" i="21"/>
  <c r="A1171" i="21"/>
  <c r="C1170" i="21"/>
  <c r="A1170" i="21"/>
  <c r="C1169" i="21"/>
  <c r="A1169" i="21"/>
  <c r="C1168" i="21"/>
  <c r="A1168" i="21"/>
  <c r="C1167" i="21"/>
  <c r="A1167" i="21"/>
  <c r="C1166" i="21"/>
  <c r="A1166" i="21"/>
  <c r="C1165" i="21"/>
  <c r="A1165" i="21"/>
  <c r="C1164" i="21"/>
  <c r="A1164" i="21"/>
  <c r="C1163" i="21"/>
  <c r="A1163" i="21"/>
  <c r="C1162" i="21"/>
  <c r="A1162" i="21"/>
  <c r="C1161" i="21"/>
  <c r="A1161" i="21"/>
  <c r="C1160" i="21"/>
  <c r="A1160" i="21"/>
  <c r="C1159" i="21"/>
  <c r="A1159" i="21"/>
  <c r="C1158" i="21"/>
  <c r="A1158" i="21"/>
  <c r="C1157" i="21"/>
  <c r="A1157" i="21"/>
  <c r="C1156" i="21"/>
  <c r="A1156" i="21"/>
  <c r="C1155" i="21"/>
  <c r="A1155" i="21"/>
  <c r="C1154" i="21"/>
  <c r="A1154" i="21"/>
  <c r="C1153" i="21"/>
  <c r="A1153" i="21"/>
  <c r="C1152" i="21"/>
  <c r="A1152" i="21"/>
  <c r="C1151" i="21"/>
  <c r="A1151" i="21"/>
  <c r="C1150" i="21"/>
  <c r="A1150" i="21"/>
  <c r="C1149" i="21"/>
  <c r="A1149" i="21"/>
  <c r="C1148" i="21"/>
  <c r="A1148" i="21"/>
  <c r="C1147" i="21"/>
  <c r="A1147" i="21"/>
  <c r="C1146" i="21"/>
  <c r="A1146" i="21"/>
  <c r="C1145" i="21"/>
  <c r="A1145" i="21"/>
  <c r="C1144" i="21"/>
  <c r="A1144" i="21"/>
  <c r="C1143" i="21"/>
  <c r="A1143" i="21"/>
  <c r="C1142" i="21"/>
  <c r="A1142" i="21"/>
  <c r="C1141" i="21"/>
  <c r="A1141" i="21"/>
  <c r="C1140" i="21"/>
  <c r="A1140" i="21"/>
  <c r="C1139" i="21"/>
  <c r="A1139" i="21"/>
  <c r="C1138" i="21"/>
  <c r="A1138" i="21"/>
  <c r="C1137" i="21"/>
  <c r="A1137" i="21"/>
  <c r="C1136" i="21"/>
  <c r="A1136" i="21"/>
  <c r="C1135" i="21"/>
  <c r="A1135" i="21"/>
  <c r="C1134" i="21"/>
  <c r="A1134" i="21"/>
  <c r="C1133" i="21"/>
  <c r="A1133" i="21"/>
  <c r="C1132" i="21"/>
  <c r="A1132" i="21"/>
  <c r="C1131" i="21"/>
  <c r="A1131" i="21"/>
  <c r="C1130" i="21"/>
  <c r="A1130" i="21"/>
  <c r="C1129" i="21"/>
  <c r="A1129" i="21"/>
  <c r="C1128" i="21"/>
  <c r="A1128" i="21"/>
  <c r="C1127" i="21"/>
  <c r="A1127" i="21"/>
  <c r="C1126" i="21"/>
  <c r="A1126" i="21"/>
  <c r="C1125" i="21"/>
  <c r="A1125" i="21"/>
  <c r="C1124" i="21"/>
  <c r="A1124" i="21"/>
  <c r="C1123" i="21"/>
  <c r="A1123" i="21"/>
  <c r="C1122" i="21"/>
  <c r="A1122" i="21"/>
  <c r="C1121" i="21"/>
  <c r="A1121" i="21"/>
  <c r="C1120" i="21"/>
  <c r="A1120" i="21"/>
  <c r="C1119" i="21"/>
  <c r="A1119" i="21"/>
  <c r="C1118" i="21"/>
  <c r="A1118" i="21"/>
  <c r="C1117" i="21"/>
  <c r="A1117" i="21"/>
  <c r="C1116" i="21"/>
  <c r="A1116" i="21"/>
  <c r="C1115" i="21"/>
  <c r="A1115" i="21"/>
  <c r="C1114" i="21"/>
  <c r="A1114" i="21"/>
  <c r="C1113" i="21"/>
  <c r="A1113" i="21"/>
  <c r="C1112" i="21"/>
  <c r="A1112" i="21"/>
  <c r="C1111" i="21"/>
  <c r="A1111" i="21"/>
  <c r="C1110" i="21"/>
  <c r="A1110" i="21"/>
  <c r="C1109" i="21"/>
  <c r="A1109" i="21"/>
  <c r="C1108" i="21"/>
  <c r="A1108" i="21"/>
  <c r="C1107" i="21"/>
  <c r="A1107" i="21"/>
  <c r="C1106" i="21"/>
  <c r="A1106" i="21"/>
  <c r="C1105" i="21"/>
  <c r="A1105" i="21"/>
  <c r="C1104" i="21"/>
  <c r="A1104" i="21"/>
  <c r="C1103" i="21"/>
  <c r="A1103" i="21"/>
  <c r="C1102" i="21"/>
  <c r="A1102" i="21"/>
  <c r="C1101" i="21"/>
  <c r="A1101" i="21"/>
  <c r="C1100" i="21"/>
  <c r="A1100" i="21"/>
  <c r="C1099" i="21"/>
  <c r="A1099" i="21"/>
  <c r="C1098" i="21"/>
  <c r="A1098" i="21"/>
  <c r="C1097" i="21"/>
  <c r="A1097" i="21"/>
  <c r="C1096" i="21"/>
  <c r="A1096" i="21"/>
  <c r="C1095" i="21"/>
  <c r="A1095" i="21"/>
  <c r="C1094" i="21"/>
  <c r="A1094" i="21"/>
  <c r="C1093" i="21"/>
  <c r="A1093" i="21"/>
  <c r="C1092" i="21"/>
  <c r="A1092" i="21"/>
  <c r="C1091" i="21"/>
  <c r="A1091" i="21"/>
  <c r="C1090" i="21"/>
  <c r="A1090" i="21"/>
  <c r="C1089" i="21"/>
  <c r="A1089" i="21"/>
  <c r="C1088" i="21"/>
  <c r="A1088" i="21"/>
  <c r="C1087" i="21"/>
  <c r="A1087" i="21"/>
  <c r="C1086" i="21"/>
  <c r="A1086" i="21"/>
  <c r="C1085" i="21"/>
  <c r="A1085" i="21"/>
  <c r="C1084" i="21"/>
  <c r="A1084" i="21"/>
  <c r="C1083" i="21"/>
  <c r="A1083" i="21"/>
  <c r="C1082" i="21"/>
  <c r="A1082" i="21"/>
  <c r="C1081" i="21"/>
  <c r="A1081" i="21"/>
  <c r="C1080" i="21"/>
  <c r="A1080" i="21"/>
  <c r="C1079" i="21"/>
  <c r="A1079" i="21"/>
  <c r="C1078" i="21"/>
  <c r="A1078" i="21"/>
  <c r="C1077" i="21"/>
  <c r="A1077" i="21"/>
  <c r="C1076" i="21"/>
  <c r="A1076" i="21"/>
  <c r="C1075" i="21"/>
  <c r="A1075" i="21"/>
  <c r="C1074" i="21"/>
  <c r="A1074" i="21"/>
  <c r="C1073" i="21"/>
  <c r="A1073" i="21"/>
  <c r="C1072" i="21"/>
  <c r="A1072" i="21"/>
  <c r="C1071" i="21"/>
  <c r="A1071" i="21"/>
  <c r="C1070" i="21"/>
  <c r="A1070" i="21"/>
  <c r="C1069" i="21"/>
  <c r="A1069" i="21"/>
  <c r="C1068" i="21"/>
  <c r="A1068" i="21"/>
  <c r="C1067" i="21"/>
  <c r="A1067" i="21"/>
  <c r="C1066" i="21"/>
  <c r="A1066" i="21"/>
  <c r="C1065" i="21"/>
  <c r="A1065" i="21"/>
  <c r="C1064" i="21"/>
  <c r="A1064" i="21"/>
  <c r="C1063" i="21"/>
  <c r="A1063" i="21"/>
  <c r="C1062" i="21"/>
  <c r="A1062" i="21"/>
  <c r="C1061" i="21"/>
  <c r="A1061" i="21"/>
  <c r="C1060" i="21"/>
  <c r="A1060" i="21"/>
  <c r="C1059" i="21"/>
  <c r="A1059" i="21"/>
  <c r="C1058" i="21"/>
  <c r="A1058" i="21"/>
  <c r="C1057" i="21"/>
  <c r="A1057" i="21"/>
  <c r="C1056" i="21"/>
  <c r="A1056" i="21"/>
  <c r="C1055" i="21"/>
  <c r="A1055" i="21"/>
  <c r="C1054" i="21"/>
  <c r="A1054" i="21"/>
  <c r="C1053" i="21"/>
  <c r="A1053" i="21"/>
  <c r="C1052" i="21"/>
  <c r="A1052" i="21"/>
  <c r="C1051" i="21"/>
  <c r="A1051" i="21"/>
  <c r="C1050" i="21"/>
  <c r="A1050" i="21"/>
  <c r="C1049" i="21"/>
  <c r="A1049" i="21"/>
  <c r="C1048" i="21"/>
  <c r="A1048" i="21"/>
  <c r="C1047" i="21"/>
  <c r="A1047" i="21"/>
  <c r="C1046" i="21"/>
  <c r="A1046" i="21"/>
  <c r="C1045" i="21"/>
  <c r="A1045" i="21"/>
  <c r="C1044" i="21"/>
  <c r="A1044" i="21"/>
  <c r="C1043" i="21"/>
  <c r="A1043" i="21"/>
  <c r="C1042" i="21"/>
  <c r="A1042" i="21"/>
  <c r="C1041" i="21"/>
  <c r="A1041" i="21"/>
  <c r="C1040" i="21"/>
  <c r="A1040" i="21"/>
  <c r="C1039" i="21"/>
  <c r="A1039" i="21"/>
  <c r="C1038" i="21"/>
  <c r="A1038" i="21"/>
  <c r="C1037" i="21"/>
  <c r="A1037" i="21"/>
  <c r="C1036" i="21"/>
  <c r="A1036" i="21"/>
  <c r="C1035" i="21"/>
  <c r="A1035" i="21"/>
  <c r="C1034" i="21"/>
  <c r="A1034" i="21"/>
  <c r="C1033" i="21"/>
  <c r="A1033" i="21"/>
  <c r="C1032" i="21"/>
  <c r="A1032" i="21"/>
  <c r="C1031" i="21"/>
  <c r="A1031" i="21"/>
  <c r="C1030" i="21"/>
  <c r="A1030" i="21"/>
  <c r="C1029" i="21"/>
  <c r="A1029" i="21"/>
  <c r="C1028" i="21"/>
  <c r="A1028" i="21"/>
  <c r="C1027" i="21"/>
  <c r="A1027" i="21"/>
  <c r="C1026" i="21"/>
  <c r="A1026" i="21"/>
  <c r="C1025" i="21"/>
  <c r="A1025" i="21"/>
  <c r="C1024" i="21"/>
  <c r="A1024" i="21"/>
  <c r="C1023" i="21"/>
  <c r="A1023" i="21"/>
  <c r="C1022" i="21"/>
  <c r="A1022" i="21"/>
  <c r="C1021" i="21"/>
  <c r="A1021" i="21"/>
  <c r="C1020" i="21"/>
  <c r="A1020" i="21"/>
  <c r="C1019" i="21"/>
  <c r="A1019" i="21"/>
  <c r="C1018" i="21"/>
  <c r="A1018" i="21"/>
  <c r="C1017" i="21"/>
  <c r="A1017" i="21"/>
  <c r="C1016" i="21"/>
  <c r="A1016" i="21"/>
  <c r="C1015" i="21"/>
  <c r="A1015" i="21"/>
  <c r="C1014" i="21"/>
  <c r="A1014" i="21"/>
  <c r="C1013" i="21"/>
  <c r="A1013" i="21"/>
  <c r="C1012" i="21"/>
  <c r="A1012" i="21"/>
  <c r="C1011" i="21"/>
  <c r="A1011" i="21"/>
  <c r="C1010" i="21"/>
  <c r="A1010" i="21"/>
  <c r="C1009" i="21"/>
  <c r="A1009" i="21"/>
  <c r="C1008" i="21"/>
  <c r="A1008" i="21"/>
  <c r="C1007" i="21"/>
  <c r="A1007" i="21"/>
  <c r="C1006" i="21"/>
  <c r="A1006" i="21"/>
  <c r="C1005" i="21"/>
  <c r="A1005" i="21"/>
  <c r="C1004" i="21"/>
  <c r="A1004" i="21"/>
  <c r="C1003" i="21"/>
  <c r="A1003" i="21"/>
  <c r="C1002" i="21"/>
  <c r="A1002" i="21"/>
  <c r="C1001" i="21"/>
  <c r="A1001" i="21"/>
  <c r="C1000" i="21"/>
  <c r="A1000" i="21"/>
  <c r="C999" i="21"/>
  <c r="A999" i="21"/>
  <c r="C998" i="21"/>
  <c r="A998" i="21"/>
  <c r="C997" i="21"/>
  <c r="A997" i="21"/>
  <c r="C996" i="21"/>
  <c r="A996" i="21"/>
  <c r="C995" i="21"/>
  <c r="A995" i="21"/>
  <c r="C994" i="21"/>
  <c r="A994" i="21"/>
  <c r="C993" i="21"/>
  <c r="A993" i="21"/>
  <c r="C992" i="21"/>
  <c r="A992" i="21"/>
  <c r="C991" i="21"/>
  <c r="A991" i="21"/>
  <c r="C990" i="21"/>
  <c r="A990" i="21"/>
  <c r="C989" i="21"/>
  <c r="A989" i="21"/>
  <c r="C988" i="21"/>
  <c r="A988" i="21"/>
  <c r="C987" i="21"/>
  <c r="A987" i="21"/>
  <c r="C986" i="21"/>
  <c r="A986" i="21"/>
  <c r="C985" i="21"/>
  <c r="A985" i="21"/>
  <c r="C984" i="21"/>
  <c r="A984" i="21"/>
  <c r="C983" i="21"/>
  <c r="A983" i="21"/>
  <c r="C982" i="21"/>
  <c r="A982" i="21"/>
  <c r="C981" i="21"/>
  <c r="A981" i="21"/>
  <c r="C980" i="21"/>
  <c r="A980" i="21"/>
  <c r="C600" i="20"/>
  <c r="A600" i="20"/>
  <c r="C599" i="20"/>
  <c r="A599" i="20"/>
  <c r="C598" i="20"/>
  <c r="A598" i="20"/>
  <c r="C597" i="20"/>
  <c r="A597" i="20"/>
  <c r="C596" i="20"/>
  <c r="A596" i="20"/>
  <c r="C595" i="20"/>
  <c r="A595" i="20"/>
  <c r="C594" i="20"/>
  <c r="A594" i="20"/>
  <c r="C593" i="20"/>
  <c r="A593" i="20"/>
  <c r="C592" i="20"/>
  <c r="A592" i="20"/>
  <c r="C591" i="20"/>
  <c r="A591" i="20"/>
  <c r="C590" i="20"/>
  <c r="A590" i="20"/>
  <c r="C589" i="20"/>
  <c r="A589" i="20"/>
  <c r="C588" i="20"/>
  <c r="A588" i="20"/>
  <c r="C587" i="20"/>
  <c r="A587" i="20"/>
  <c r="C586" i="20"/>
  <c r="A586" i="20"/>
  <c r="C585" i="20"/>
  <c r="A585" i="20"/>
  <c r="C584" i="20"/>
  <c r="A584" i="20"/>
  <c r="C583" i="20"/>
  <c r="A583" i="20"/>
  <c r="C582" i="20"/>
  <c r="A582" i="20"/>
  <c r="C581" i="20"/>
  <c r="A581" i="20"/>
  <c r="C580" i="20"/>
  <c r="A580" i="20"/>
  <c r="C579" i="20"/>
  <c r="A579" i="20"/>
  <c r="C578" i="20"/>
  <c r="A578" i="20"/>
  <c r="C577" i="20"/>
  <c r="A577" i="20"/>
  <c r="C576" i="20"/>
  <c r="A576" i="20"/>
  <c r="C575" i="20"/>
  <c r="A575" i="20"/>
  <c r="C574" i="20"/>
  <c r="A574" i="20"/>
  <c r="C573" i="20"/>
  <c r="A573" i="20"/>
  <c r="C572" i="20"/>
  <c r="A572" i="20"/>
  <c r="C571" i="20"/>
  <c r="A571" i="20"/>
  <c r="C570" i="20"/>
  <c r="A570" i="20"/>
  <c r="C569" i="20"/>
  <c r="A569" i="20"/>
  <c r="C568" i="20"/>
  <c r="A568" i="20"/>
  <c r="C567" i="20"/>
  <c r="A567" i="20"/>
  <c r="C566" i="20"/>
  <c r="A566" i="20"/>
  <c r="C565" i="20"/>
  <c r="A565" i="20"/>
  <c r="C564" i="20"/>
  <c r="A564" i="20"/>
  <c r="C563" i="20"/>
  <c r="A563" i="20"/>
  <c r="C562" i="20"/>
  <c r="A562" i="20"/>
  <c r="C561" i="20"/>
  <c r="A561" i="20"/>
  <c r="C560" i="20"/>
  <c r="A560" i="20"/>
  <c r="C559" i="20"/>
  <c r="A559" i="20"/>
  <c r="C558" i="20"/>
  <c r="A558" i="20"/>
  <c r="C557" i="20"/>
  <c r="A557" i="20"/>
  <c r="C556" i="20"/>
  <c r="A556" i="20"/>
  <c r="C555" i="20"/>
  <c r="A555" i="20"/>
  <c r="C554" i="20"/>
  <c r="A554" i="20"/>
  <c r="C553" i="20"/>
  <c r="A553" i="20"/>
  <c r="C552" i="20"/>
  <c r="A552" i="20"/>
  <c r="C551" i="20"/>
  <c r="A551" i="20"/>
  <c r="C550" i="20"/>
  <c r="A550" i="20"/>
  <c r="C549" i="20"/>
  <c r="A549" i="20"/>
  <c r="C548" i="20"/>
  <c r="A548" i="20"/>
  <c r="C547" i="20"/>
  <c r="A547" i="20"/>
  <c r="C546" i="20"/>
  <c r="A546" i="20"/>
  <c r="C545" i="20"/>
  <c r="A545" i="20"/>
  <c r="C544" i="20"/>
  <c r="A544" i="20"/>
  <c r="C543" i="20"/>
  <c r="A543" i="20"/>
  <c r="C542" i="20"/>
  <c r="A542" i="20"/>
  <c r="C541" i="20"/>
  <c r="A541" i="20"/>
  <c r="C540" i="20"/>
  <c r="A540" i="20"/>
  <c r="C539" i="20"/>
  <c r="A539" i="20"/>
  <c r="C538" i="20"/>
  <c r="A538" i="20"/>
  <c r="C537" i="20"/>
  <c r="A537" i="20"/>
  <c r="C536" i="20"/>
  <c r="A536" i="20"/>
  <c r="C535" i="20"/>
  <c r="A535" i="20"/>
  <c r="C534" i="20"/>
  <c r="A534" i="20"/>
  <c r="C533" i="20"/>
  <c r="A533" i="20"/>
  <c r="C532" i="20"/>
  <c r="A532" i="20"/>
  <c r="C531" i="20"/>
  <c r="A531" i="20"/>
  <c r="C530" i="20"/>
  <c r="A530" i="20"/>
  <c r="C529" i="20"/>
  <c r="A529" i="20"/>
  <c r="C528" i="20"/>
  <c r="A528" i="20"/>
  <c r="C527" i="20"/>
  <c r="A527" i="20"/>
  <c r="C526" i="20"/>
  <c r="A526" i="20"/>
  <c r="C525" i="20"/>
  <c r="A525" i="20"/>
  <c r="C524" i="20"/>
  <c r="A524" i="20"/>
  <c r="C523" i="20"/>
  <c r="A523" i="20"/>
  <c r="C522" i="20"/>
  <c r="A522" i="20"/>
  <c r="C521" i="20"/>
  <c r="A521" i="20"/>
  <c r="C520" i="20"/>
  <c r="A520" i="20"/>
  <c r="C519" i="20"/>
  <c r="A519" i="20"/>
  <c r="C518" i="20"/>
  <c r="A518" i="20"/>
  <c r="C517" i="20"/>
  <c r="A517" i="20"/>
  <c r="C516" i="20"/>
  <c r="A516" i="20"/>
  <c r="C515" i="20"/>
  <c r="A515" i="20"/>
  <c r="C514" i="20"/>
  <c r="A514" i="20"/>
  <c r="C513" i="20"/>
  <c r="A513" i="20"/>
  <c r="C512" i="20"/>
  <c r="A512" i="20"/>
  <c r="C511" i="20"/>
  <c r="A511" i="20"/>
  <c r="C510" i="20"/>
  <c r="A510" i="20"/>
  <c r="C509" i="20"/>
  <c r="A509" i="20"/>
  <c r="C508" i="20"/>
  <c r="A508" i="20"/>
  <c r="C507" i="20"/>
  <c r="A507" i="20"/>
  <c r="C506" i="20"/>
  <c r="A506" i="20"/>
  <c r="C505" i="20"/>
  <c r="A505" i="20"/>
  <c r="C504" i="20"/>
  <c r="A504" i="20"/>
  <c r="C503" i="20"/>
  <c r="A503" i="20"/>
  <c r="C502" i="20"/>
  <c r="A502" i="20"/>
  <c r="C501" i="20"/>
  <c r="A501" i="20"/>
  <c r="C500" i="20"/>
  <c r="A500" i="20"/>
  <c r="C499" i="20"/>
  <c r="A499" i="20"/>
  <c r="C498" i="20"/>
  <c r="A498" i="20"/>
  <c r="C497" i="20"/>
  <c r="A497" i="20"/>
  <c r="C496" i="20"/>
  <c r="A496" i="20"/>
  <c r="C495" i="20"/>
  <c r="A495" i="20"/>
  <c r="C494" i="20"/>
  <c r="A494" i="20"/>
  <c r="C493" i="20"/>
  <c r="A493" i="20"/>
  <c r="C492" i="20"/>
  <c r="A492" i="20"/>
  <c r="C491" i="20"/>
  <c r="A491" i="20"/>
  <c r="C490" i="20"/>
  <c r="A490" i="20"/>
  <c r="C489" i="20"/>
  <c r="A489" i="20"/>
  <c r="C488" i="20"/>
  <c r="A488" i="20"/>
  <c r="C487" i="20"/>
  <c r="A487" i="20"/>
  <c r="C486" i="20"/>
  <c r="A486" i="20"/>
  <c r="C485" i="20"/>
  <c r="A485" i="20"/>
  <c r="C484" i="20"/>
  <c r="A484" i="20"/>
  <c r="C483" i="20"/>
  <c r="A483" i="20"/>
  <c r="C482" i="20"/>
  <c r="A482" i="20"/>
  <c r="C481" i="20"/>
  <c r="A481" i="20"/>
  <c r="C480" i="20"/>
  <c r="A480" i="20"/>
  <c r="C479" i="20"/>
  <c r="A479" i="20"/>
  <c r="C478" i="20"/>
  <c r="A478" i="20"/>
  <c r="C477" i="20"/>
  <c r="A477" i="20"/>
  <c r="C476" i="20"/>
  <c r="A476" i="20"/>
  <c r="C475" i="20"/>
  <c r="A475" i="20"/>
  <c r="C474" i="20"/>
  <c r="A474" i="20"/>
  <c r="C473" i="20"/>
  <c r="A473" i="20"/>
  <c r="C472" i="20"/>
  <c r="A472" i="20"/>
  <c r="C471" i="20"/>
  <c r="A471" i="20"/>
  <c r="C470" i="20"/>
  <c r="A470" i="20"/>
  <c r="C469" i="20"/>
  <c r="A469" i="20"/>
  <c r="C468" i="20"/>
  <c r="A468" i="20"/>
  <c r="C467" i="20"/>
  <c r="A467" i="20"/>
  <c r="C466" i="20"/>
  <c r="A466" i="20"/>
  <c r="C465" i="20"/>
  <c r="A465" i="20"/>
  <c r="C464" i="20"/>
  <c r="A464" i="20"/>
  <c r="C463" i="20"/>
  <c r="A463" i="20"/>
  <c r="C462" i="20"/>
  <c r="A462" i="20"/>
  <c r="C461" i="20"/>
  <c r="A461" i="20"/>
  <c r="C460" i="20"/>
  <c r="A460" i="20"/>
  <c r="C459" i="20"/>
  <c r="A459" i="20"/>
  <c r="C458" i="20"/>
  <c r="A458" i="20"/>
  <c r="C457" i="20"/>
  <c r="A457" i="20"/>
  <c r="C456" i="20"/>
  <c r="A456" i="20"/>
  <c r="C455" i="20"/>
  <c r="A455" i="20"/>
  <c r="C454" i="20"/>
  <c r="A454" i="20"/>
  <c r="C453" i="20"/>
  <c r="A453" i="20"/>
  <c r="C452" i="20"/>
  <c r="A452" i="20"/>
  <c r="C451" i="20"/>
  <c r="A451" i="20"/>
  <c r="C450" i="20"/>
  <c r="A450" i="20"/>
  <c r="C449" i="20"/>
  <c r="A449" i="20"/>
  <c r="C448" i="20"/>
  <c r="A448" i="20"/>
  <c r="C447" i="20"/>
  <c r="A447" i="20"/>
  <c r="C446" i="20"/>
  <c r="A446" i="20"/>
  <c r="C445" i="20"/>
  <c r="A445" i="20"/>
  <c r="C444" i="20"/>
  <c r="A444" i="20"/>
  <c r="C443" i="20"/>
  <c r="A443" i="20"/>
  <c r="C442" i="20"/>
  <c r="A442" i="20"/>
  <c r="C441" i="20"/>
  <c r="A441" i="20"/>
  <c r="C440" i="20"/>
  <c r="A440" i="20"/>
  <c r="C439" i="20"/>
  <c r="A439" i="20"/>
  <c r="C438" i="20"/>
  <c r="A438" i="20"/>
  <c r="C437" i="20"/>
  <c r="A437" i="20"/>
  <c r="C436" i="20"/>
  <c r="A436" i="20"/>
  <c r="C435" i="20"/>
  <c r="A435" i="20"/>
  <c r="C434" i="20"/>
  <c r="A434" i="20"/>
  <c r="C433" i="20"/>
  <c r="A433" i="20"/>
  <c r="C432" i="20"/>
  <c r="A432" i="20"/>
  <c r="C431" i="20"/>
  <c r="A431" i="20"/>
  <c r="C430" i="20"/>
  <c r="A430" i="20"/>
  <c r="C429" i="20"/>
  <c r="A429" i="20"/>
  <c r="C428" i="20"/>
  <c r="A428" i="20"/>
  <c r="C427" i="20"/>
  <c r="A427" i="20"/>
  <c r="C426" i="20"/>
  <c r="A426" i="20"/>
  <c r="C425" i="20"/>
  <c r="A425" i="20"/>
  <c r="C424" i="20"/>
  <c r="A424" i="20"/>
  <c r="C423" i="20"/>
  <c r="A423" i="20"/>
  <c r="C422" i="20"/>
  <c r="A422" i="20"/>
  <c r="C421" i="20"/>
  <c r="A421" i="20"/>
  <c r="C420" i="20"/>
  <c r="A420" i="20"/>
  <c r="C419" i="20"/>
  <c r="A419" i="20"/>
  <c r="C418" i="20"/>
  <c r="A418" i="20"/>
  <c r="C417" i="20"/>
  <c r="A417" i="20"/>
  <c r="C416" i="20"/>
  <c r="A416" i="20"/>
  <c r="C415" i="20"/>
  <c r="A415" i="20"/>
  <c r="C414" i="20"/>
  <c r="A414" i="20"/>
  <c r="C413" i="20"/>
  <c r="A413" i="20"/>
  <c r="C412" i="20"/>
  <c r="A412" i="20"/>
  <c r="C411" i="20"/>
  <c r="A411" i="20"/>
  <c r="C410" i="20"/>
  <c r="A410" i="20"/>
  <c r="C409" i="20"/>
  <c r="A409" i="20"/>
  <c r="C408" i="20"/>
  <c r="A408" i="20"/>
  <c r="C407" i="20"/>
  <c r="A407" i="20"/>
  <c r="C406" i="20"/>
  <c r="A406" i="20"/>
  <c r="C405" i="20"/>
  <c r="A405" i="20"/>
  <c r="C404" i="20"/>
  <c r="A404" i="20"/>
  <c r="C403" i="20"/>
  <c r="A403" i="20"/>
  <c r="C402" i="20"/>
  <c r="A402" i="20"/>
  <c r="C401" i="20"/>
  <c r="A401" i="20"/>
  <c r="C400" i="20"/>
  <c r="A400" i="20"/>
  <c r="C399" i="20"/>
  <c r="A399" i="20"/>
  <c r="C398" i="20"/>
  <c r="A398" i="20"/>
  <c r="C397" i="20"/>
  <c r="A397" i="20"/>
  <c r="C396" i="20"/>
  <c r="A396" i="20"/>
  <c r="C395" i="20"/>
  <c r="A395" i="20"/>
  <c r="C394" i="20"/>
  <c r="A394" i="20"/>
  <c r="C393" i="20"/>
  <c r="A393" i="20"/>
  <c r="C392" i="20"/>
  <c r="A392" i="20"/>
  <c r="C391" i="20"/>
  <c r="A391" i="20"/>
  <c r="C390" i="20"/>
  <c r="A390" i="20"/>
  <c r="C389" i="20"/>
  <c r="A389" i="20"/>
  <c r="C388" i="20"/>
  <c r="A388" i="20"/>
  <c r="C387" i="20"/>
  <c r="A387" i="20"/>
  <c r="C386" i="20"/>
  <c r="A386" i="20"/>
  <c r="C385" i="20"/>
  <c r="A385" i="20"/>
  <c r="C384" i="20"/>
  <c r="A384" i="20"/>
  <c r="C383" i="20"/>
  <c r="A383" i="20"/>
  <c r="C382" i="20"/>
  <c r="A382" i="20"/>
  <c r="C381" i="20"/>
  <c r="A381" i="20"/>
  <c r="C380" i="20"/>
  <c r="A380" i="20"/>
  <c r="C379" i="20"/>
  <c r="A379" i="20"/>
  <c r="C378" i="20"/>
  <c r="A378" i="20"/>
  <c r="C377" i="20"/>
  <c r="A377" i="20"/>
  <c r="C376" i="20"/>
  <c r="A376" i="20"/>
  <c r="C375" i="20"/>
  <c r="A375" i="20"/>
  <c r="C374" i="20"/>
  <c r="A374" i="20"/>
  <c r="C373" i="20"/>
  <c r="A373" i="20"/>
  <c r="C372" i="20"/>
  <c r="A372" i="20"/>
  <c r="C371" i="20"/>
  <c r="A371" i="20"/>
  <c r="C370" i="20"/>
  <c r="A370" i="20"/>
  <c r="C369" i="20"/>
  <c r="A369" i="20"/>
  <c r="C368" i="20"/>
  <c r="A368" i="20"/>
  <c r="C367" i="20"/>
  <c r="A367" i="20"/>
  <c r="C366" i="20"/>
  <c r="A366" i="20"/>
  <c r="C365" i="20"/>
  <c r="A365" i="20"/>
  <c r="C364" i="20"/>
  <c r="A364" i="20"/>
  <c r="C363" i="20"/>
  <c r="A363" i="20"/>
  <c r="C362" i="20"/>
  <c r="A362" i="20"/>
  <c r="C361" i="20"/>
  <c r="A361" i="20"/>
  <c r="C360" i="20"/>
  <c r="A360" i="20"/>
  <c r="C359" i="20"/>
  <c r="A359" i="20"/>
  <c r="C358" i="20"/>
  <c r="A358" i="20"/>
  <c r="C357" i="20"/>
  <c r="A357" i="20"/>
  <c r="C356" i="20"/>
  <c r="A356" i="20"/>
  <c r="C355" i="20"/>
  <c r="A355" i="20"/>
  <c r="C354" i="20"/>
  <c r="A354" i="20"/>
  <c r="C353" i="20"/>
  <c r="A353" i="20"/>
  <c r="C352" i="20"/>
  <c r="A352" i="20"/>
  <c r="C351" i="20"/>
  <c r="A351" i="20"/>
  <c r="C350" i="20"/>
  <c r="A350" i="20"/>
  <c r="C349" i="20"/>
  <c r="A349" i="20"/>
  <c r="C348" i="20"/>
  <c r="A348" i="20"/>
  <c r="C347" i="20"/>
  <c r="A347" i="20"/>
  <c r="C346" i="20"/>
  <c r="A346" i="20"/>
  <c r="C345" i="20"/>
  <c r="A345" i="20"/>
  <c r="C344" i="20"/>
  <c r="A344" i="20"/>
  <c r="C343" i="20"/>
  <c r="A343" i="20"/>
  <c r="C342" i="20"/>
  <c r="A342" i="20"/>
  <c r="C341" i="20"/>
  <c r="A341" i="20"/>
  <c r="C340" i="20"/>
  <c r="A340" i="20"/>
  <c r="C339" i="20"/>
  <c r="A339" i="20"/>
  <c r="C338" i="20"/>
  <c r="A338" i="20"/>
  <c r="C337" i="20"/>
  <c r="A337" i="20"/>
  <c r="C336" i="20"/>
  <c r="A336" i="20"/>
  <c r="C335" i="20"/>
  <c r="A335" i="20"/>
  <c r="C334" i="20"/>
  <c r="A334" i="20"/>
  <c r="C333" i="20"/>
  <c r="A333" i="20"/>
  <c r="C332" i="20"/>
  <c r="A332" i="20"/>
  <c r="C331" i="20"/>
  <c r="A331" i="20"/>
  <c r="C330" i="20"/>
  <c r="A330" i="20"/>
  <c r="C329" i="20"/>
  <c r="A329" i="20"/>
  <c r="C328" i="20"/>
  <c r="A328" i="20"/>
  <c r="C327" i="20"/>
  <c r="A327" i="20"/>
  <c r="C326" i="20"/>
  <c r="A326" i="20"/>
  <c r="C325" i="20"/>
  <c r="A325" i="20"/>
  <c r="C324" i="20"/>
  <c r="A324" i="20"/>
  <c r="C323" i="20"/>
  <c r="A323" i="20"/>
  <c r="C322" i="20"/>
  <c r="A322" i="20"/>
  <c r="C321" i="20"/>
  <c r="A321" i="20"/>
  <c r="C320" i="20"/>
  <c r="A320" i="20"/>
  <c r="C319" i="20"/>
  <c r="A319" i="20"/>
  <c r="C318" i="20"/>
  <c r="A318" i="20"/>
  <c r="C317" i="20"/>
  <c r="A317" i="20"/>
  <c r="C316" i="20"/>
  <c r="A316" i="20"/>
  <c r="C315" i="20"/>
  <c r="A315" i="20"/>
  <c r="C314" i="20"/>
  <c r="A314" i="20"/>
  <c r="C313" i="20"/>
  <c r="A313" i="20"/>
  <c r="C312" i="20"/>
  <c r="A312" i="20"/>
  <c r="C311" i="20"/>
  <c r="A311" i="20"/>
  <c r="C310" i="20"/>
  <c r="A310" i="20"/>
  <c r="C309" i="20"/>
  <c r="A309" i="20"/>
  <c r="C308" i="20"/>
  <c r="A308" i="20"/>
  <c r="C307" i="20"/>
  <c r="A307" i="20"/>
  <c r="C306" i="20"/>
  <c r="A306" i="20"/>
  <c r="C305" i="20"/>
  <c r="A305" i="20"/>
  <c r="C304" i="20"/>
  <c r="A304" i="20"/>
  <c r="C303" i="20"/>
  <c r="A303" i="20"/>
  <c r="C302" i="20"/>
  <c r="A302" i="20"/>
  <c r="C301" i="20"/>
  <c r="A301" i="20"/>
  <c r="C300" i="20"/>
  <c r="A300" i="20"/>
  <c r="C299" i="20"/>
  <c r="A299" i="20"/>
  <c r="C298" i="20"/>
  <c r="A298" i="20"/>
  <c r="C297" i="20"/>
  <c r="A297" i="20"/>
  <c r="C296" i="20"/>
  <c r="A296" i="20"/>
  <c r="C295" i="20"/>
  <c r="A295" i="20"/>
  <c r="C294" i="20"/>
  <c r="A294" i="20"/>
  <c r="C293" i="20"/>
  <c r="A293" i="20"/>
  <c r="C292" i="20"/>
  <c r="A292" i="20"/>
  <c r="C291" i="20"/>
  <c r="A291" i="20"/>
  <c r="C290" i="20"/>
  <c r="A290" i="20"/>
  <c r="C289" i="20"/>
  <c r="A289" i="20"/>
  <c r="C288" i="20"/>
  <c r="A288" i="20"/>
  <c r="C287" i="20"/>
  <c r="A287" i="20"/>
  <c r="C286" i="20"/>
  <c r="A286" i="20"/>
  <c r="C285" i="20"/>
  <c r="A285" i="20"/>
  <c r="C284" i="20"/>
  <c r="A284" i="20"/>
  <c r="C283" i="20"/>
  <c r="A283" i="20"/>
  <c r="C282" i="20"/>
  <c r="A282" i="20"/>
  <c r="C281" i="20"/>
  <c r="A281" i="20"/>
  <c r="C280" i="20"/>
  <c r="A280" i="20"/>
  <c r="C279" i="20"/>
  <c r="A279" i="20"/>
  <c r="C278" i="20"/>
  <c r="A278" i="20"/>
  <c r="C277" i="20"/>
  <c r="A277" i="20"/>
  <c r="C276" i="20"/>
  <c r="A276" i="20"/>
  <c r="C275" i="20"/>
  <c r="A275" i="20"/>
  <c r="C274" i="20"/>
  <c r="A274" i="20"/>
  <c r="C273" i="20"/>
  <c r="A273" i="20"/>
  <c r="C272" i="20"/>
  <c r="A272" i="20"/>
  <c r="C271" i="20"/>
  <c r="A271" i="20"/>
  <c r="C270" i="20"/>
  <c r="A270" i="20"/>
  <c r="C269" i="20"/>
  <c r="A269" i="20"/>
  <c r="C268" i="20"/>
  <c r="A268" i="20"/>
  <c r="C267" i="20"/>
  <c r="A267" i="20"/>
  <c r="C266" i="20"/>
  <c r="A266" i="20"/>
  <c r="C265" i="20"/>
  <c r="A265" i="20"/>
  <c r="C264" i="20"/>
  <c r="A264" i="20"/>
  <c r="C263" i="20"/>
  <c r="A263" i="20"/>
  <c r="C262" i="20"/>
  <c r="A262" i="20"/>
  <c r="C261" i="20"/>
  <c r="A261" i="20"/>
  <c r="C260" i="20"/>
  <c r="A260" i="20"/>
  <c r="C259" i="20"/>
  <c r="A259" i="20"/>
  <c r="C258" i="20"/>
  <c r="A258" i="20"/>
  <c r="C257" i="20"/>
  <c r="A257" i="20"/>
  <c r="C256" i="20"/>
  <c r="A256" i="20"/>
  <c r="C255" i="20"/>
  <c r="A255" i="20"/>
  <c r="C254" i="20"/>
  <c r="A254" i="20"/>
  <c r="C253" i="20"/>
  <c r="A253" i="20"/>
  <c r="C201" i="20"/>
  <c r="A201" i="20"/>
  <c r="C200" i="20"/>
  <c r="A200" i="20"/>
  <c r="C199" i="20"/>
  <c r="A199" i="20"/>
  <c r="C198" i="20"/>
  <c r="A198" i="20"/>
  <c r="C197" i="20"/>
  <c r="A197" i="20"/>
  <c r="C196" i="20"/>
  <c r="A196" i="20"/>
  <c r="C195" i="20"/>
  <c r="A195" i="20"/>
  <c r="C194" i="20"/>
  <c r="A194" i="20"/>
  <c r="C193" i="20"/>
  <c r="A193" i="20"/>
  <c r="C192" i="20"/>
  <c r="A192" i="20"/>
  <c r="C191" i="20"/>
  <c r="A191" i="20"/>
  <c r="C190" i="20"/>
  <c r="A190" i="20"/>
  <c r="C189" i="20"/>
  <c r="A189" i="20"/>
  <c r="C188" i="20"/>
  <c r="A188" i="20"/>
  <c r="C187" i="20"/>
  <c r="A187" i="20"/>
  <c r="C186" i="20"/>
  <c r="A186" i="20"/>
  <c r="C185" i="20"/>
  <c r="A185" i="20"/>
  <c r="C184" i="20"/>
  <c r="A184" i="20"/>
  <c r="C183" i="20"/>
  <c r="A183" i="20"/>
  <c r="C182" i="20"/>
  <c r="A182" i="20"/>
  <c r="C181" i="20"/>
  <c r="A181" i="20"/>
  <c r="C180" i="20"/>
  <c r="A180" i="20"/>
  <c r="C179" i="20"/>
  <c r="A179" i="20"/>
  <c r="C178" i="20"/>
  <c r="A178" i="20"/>
  <c r="C177" i="20"/>
  <c r="A177" i="20"/>
  <c r="C176" i="20"/>
  <c r="A176" i="20"/>
  <c r="C175" i="20"/>
  <c r="A175" i="20"/>
  <c r="C174" i="20"/>
  <c r="A174" i="20"/>
  <c r="C173" i="20"/>
  <c r="A173" i="20"/>
  <c r="C172" i="20"/>
  <c r="A172" i="20"/>
  <c r="C171" i="20"/>
  <c r="A171" i="20"/>
  <c r="C170" i="20"/>
  <c r="A170" i="20"/>
  <c r="C169" i="20"/>
  <c r="A169" i="20"/>
  <c r="C168" i="20"/>
  <c r="A168" i="20"/>
  <c r="C167" i="20"/>
  <c r="A167" i="20"/>
  <c r="C166" i="20"/>
  <c r="A166" i="20"/>
  <c r="C165" i="20"/>
  <c r="A165" i="20"/>
  <c r="C164" i="20"/>
  <c r="A164" i="20"/>
  <c r="C163" i="20"/>
  <c r="A163" i="20"/>
  <c r="C162" i="20"/>
  <c r="A162" i="20"/>
  <c r="C161" i="20"/>
  <c r="A161" i="20"/>
  <c r="C160" i="20"/>
  <c r="A160" i="20"/>
  <c r="C159" i="20"/>
  <c r="A159" i="20"/>
  <c r="C158" i="20"/>
  <c r="A158" i="20"/>
  <c r="C157" i="20"/>
  <c r="A157" i="20"/>
  <c r="C156" i="20"/>
  <c r="A156" i="20"/>
  <c r="C155" i="20"/>
  <c r="A155" i="20"/>
  <c r="C154" i="20"/>
  <c r="A154" i="20"/>
  <c r="C153" i="20"/>
  <c r="A153" i="20"/>
  <c r="C152" i="20"/>
  <c r="A152" i="20"/>
  <c r="C151" i="20"/>
  <c r="A151" i="20"/>
  <c r="C150" i="20"/>
  <c r="A150" i="20"/>
  <c r="C149" i="20"/>
  <c r="A149" i="20"/>
  <c r="C148" i="20"/>
  <c r="A148" i="20"/>
  <c r="C147" i="20"/>
  <c r="A147" i="20"/>
  <c r="C146" i="20"/>
  <c r="A146" i="20"/>
  <c r="C145" i="20"/>
  <c r="A145" i="20"/>
  <c r="C144" i="20"/>
  <c r="A144" i="20"/>
  <c r="C143" i="20"/>
  <c r="A143" i="20"/>
  <c r="C142" i="20"/>
  <c r="A142" i="20"/>
  <c r="C141" i="20"/>
  <c r="A141" i="20"/>
  <c r="C140" i="20"/>
  <c r="A140" i="20"/>
  <c r="C139" i="20"/>
  <c r="A139" i="20"/>
  <c r="C138" i="20"/>
  <c r="A138" i="20"/>
  <c r="C137" i="20"/>
  <c r="A137" i="20"/>
  <c r="C136" i="20"/>
  <c r="A136" i="20"/>
  <c r="C135" i="20"/>
  <c r="A135" i="20"/>
  <c r="C134" i="20"/>
  <c r="A134" i="20"/>
  <c r="C133" i="20"/>
  <c r="A133" i="20"/>
  <c r="C132" i="20"/>
  <c r="A132" i="20"/>
  <c r="C131" i="20"/>
  <c r="A131" i="20"/>
  <c r="C130" i="20"/>
  <c r="A130" i="20"/>
  <c r="C129" i="20"/>
  <c r="A129" i="20"/>
  <c r="C128" i="20"/>
  <c r="A128" i="20"/>
  <c r="C127" i="20"/>
  <c r="A127" i="20"/>
  <c r="C126" i="20"/>
  <c r="A126" i="20"/>
  <c r="C125" i="20"/>
  <c r="A125" i="20"/>
  <c r="C124" i="20"/>
  <c r="A124" i="20"/>
  <c r="C123" i="20"/>
  <c r="A123" i="20"/>
  <c r="C122" i="20"/>
  <c r="A122" i="20"/>
  <c r="C121" i="20"/>
  <c r="A121" i="20"/>
  <c r="C120" i="20"/>
  <c r="A120" i="20"/>
  <c r="C119" i="20"/>
  <c r="A119" i="20"/>
  <c r="C118" i="20"/>
  <c r="A118" i="20"/>
  <c r="C117" i="20"/>
  <c r="A117" i="20"/>
  <c r="C116" i="20"/>
  <c r="A116" i="20"/>
  <c r="C115" i="20"/>
  <c r="A115" i="20"/>
  <c r="C114" i="20"/>
  <c r="A114" i="20"/>
  <c r="C113" i="20"/>
  <c r="A113" i="20"/>
  <c r="C112" i="20"/>
  <c r="A112" i="20"/>
  <c r="C111" i="20"/>
  <c r="A111" i="20"/>
  <c r="C110" i="20"/>
  <c r="A110" i="20"/>
  <c r="C109" i="20"/>
  <c r="A109" i="20"/>
  <c r="C108" i="20"/>
  <c r="A108" i="20"/>
  <c r="C107" i="20"/>
  <c r="A107" i="20"/>
  <c r="C106" i="20"/>
  <c r="A106" i="20"/>
  <c r="C105" i="20"/>
  <c r="A105" i="20"/>
  <c r="C104" i="20"/>
  <c r="A104" i="20"/>
  <c r="C103" i="20"/>
  <c r="A103" i="20"/>
  <c r="C102" i="20"/>
  <c r="A102" i="20"/>
  <c r="C101" i="20"/>
  <c r="A101" i="20"/>
  <c r="C100" i="20"/>
  <c r="A100" i="20"/>
  <c r="C99" i="20"/>
  <c r="A99" i="20"/>
  <c r="C98" i="20"/>
  <c r="A98" i="20"/>
  <c r="C97" i="20"/>
  <c r="A97" i="20"/>
  <c r="C96" i="20"/>
  <c r="A96" i="20"/>
  <c r="C95" i="20"/>
  <c r="A95" i="20"/>
  <c r="C94" i="20"/>
  <c r="A94" i="20"/>
  <c r="C93" i="20"/>
  <c r="A93" i="20"/>
  <c r="C92" i="20"/>
  <c r="A92" i="20"/>
  <c r="C91" i="20"/>
  <c r="A91" i="20"/>
  <c r="C90" i="20"/>
  <c r="A90" i="20"/>
  <c r="C89" i="20"/>
  <c r="A89" i="20"/>
  <c r="C88" i="20"/>
  <c r="A88" i="20"/>
  <c r="C87" i="20"/>
  <c r="A87" i="20"/>
  <c r="C86" i="20"/>
  <c r="A86" i="20"/>
  <c r="C85" i="20"/>
  <c r="A85" i="20"/>
  <c r="C84" i="20"/>
  <c r="A84" i="20"/>
  <c r="C83" i="20"/>
  <c r="A83" i="20"/>
  <c r="C82" i="20"/>
  <c r="A82" i="20"/>
  <c r="C81" i="20"/>
  <c r="A81" i="20"/>
  <c r="C80" i="20"/>
  <c r="A80" i="20"/>
  <c r="C79" i="20"/>
  <c r="A79" i="20"/>
  <c r="C78" i="20"/>
  <c r="A78" i="20"/>
  <c r="C77" i="20"/>
  <c r="A77" i="20"/>
  <c r="C76" i="20"/>
  <c r="A76" i="20"/>
  <c r="C75" i="20"/>
  <c r="A75" i="20"/>
  <c r="C74" i="20"/>
  <c r="A74" i="20"/>
  <c r="C73" i="20"/>
  <c r="A73" i="20"/>
  <c r="C72" i="20"/>
  <c r="A72" i="20"/>
  <c r="C71" i="20"/>
  <c r="A71" i="20"/>
  <c r="C70" i="20"/>
  <c r="A70" i="20"/>
  <c r="C69" i="20"/>
  <c r="A69" i="20"/>
  <c r="C68" i="20"/>
  <c r="A68" i="20"/>
  <c r="C67" i="20"/>
  <c r="A67" i="20"/>
  <c r="C66" i="20"/>
  <c r="A66" i="20"/>
  <c r="C65" i="20"/>
  <c r="A65" i="20"/>
  <c r="C64" i="20"/>
  <c r="A64" i="20"/>
  <c r="C63" i="20"/>
  <c r="A63" i="20"/>
  <c r="C62" i="20"/>
  <c r="A62" i="20"/>
  <c r="C61" i="20"/>
  <c r="A61" i="20"/>
  <c r="C60" i="20"/>
  <c r="A60" i="20"/>
  <c r="C59" i="20"/>
  <c r="A59" i="20"/>
  <c r="C58" i="20"/>
  <c r="A58" i="20"/>
  <c r="C57" i="20"/>
  <c r="A57" i="20"/>
  <c r="C56" i="20"/>
  <c r="A56" i="20"/>
  <c r="C55" i="20"/>
  <c r="A55" i="20"/>
  <c r="C54" i="20"/>
  <c r="A54" i="20"/>
  <c r="C53" i="20"/>
  <c r="A53" i="20"/>
  <c r="C52" i="20"/>
  <c r="A52" i="20"/>
  <c r="C51" i="20"/>
  <c r="A51" i="20"/>
  <c r="C50" i="20"/>
  <c r="A50" i="20"/>
  <c r="C49" i="20"/>
  <c r="A49" i="20"/>
  <c r="C48" i="20"/>
  <c r="A48" i="20"/>
  <c r="C47" i="20"/>
  <c r="A47" i="20"/>
  <c r="C46" i="20"/>
  <c r="A46" i="20"/>
  <c r="C45" i="20"/>
  <c r="A45" i="20"/>
  <c r="C44" i="20"/>
  <c r="A44" i="20"/>
  <c r="C43" i="20"/>
  <c r="A43" i="20"/>
  <c r="C42" i="20"/>
  <c r="A42" i="20"/>
  <c r="C41" i="20"/>
  <c r="A41" i="20"/>
  <c r="C40" i="20"/>
  <c r="A40" i="20"/>
  <c r="C39" i="20"/>
  <c r="A39" i="20"/>
  <c r="C38" i="20"/>
  <c r="A38" i="20"/>
  <c r="C37" i="20"/>
  <c r="A37" i="20"/>
  <c r="C36" i="20"/>
  <c r="A36" i="20"/>
  <c r="C35" i="20"/>
  <c r="A35" i="20"/>
  <c r="C34" i="20"/>
  <c r="A34" i="20"/>
  <c r="C33" i="20"/>
  <c r="A33" i="20"/>
  <c r="C32" i="20"/>
  <c r="A32" i="20"/>
  <c r="C31" i="20"/>
  <c r="A31" i="20"/>
  <c r="C30" i="20"/>
  <c r="A30" i="20"/>
  <c r="C29" i="20"/>
  <c r="A29" i="20"/>
  <c r="C28" i="20"/>
  <c r="A28" i="20"/>
  <c r="C27" i="20"/>
  <c r="A27" i="20"/>
  <c r="C26" i="20"/>
  <c r="A26" i="20"/>
  <c r="C25" i="20"/>
  <c r="A25" i="20"/>
  <c r="C24" i="20"/>
  <c r="A24" i="20"/>
  <c r="C23" i="20"/>
  <c r="A23" i="20"/>
  <c r="C22" i="20"/>
  <c r="A22" i="20"/>
  <c r="C21" i="20"/>
  <c r="A21" i="20"/>
  <c r="C20" i="20"/>
  <c r="A20" i="20"/>
  <c r="C19" i="20"/>
  <c r="A19" i="20"/>
  <c r="C18" i="20"/>
  <c r="A18" i="20"/>
  <c r="C17" i="20"/>
  <c r="A17" i="20"/>
  <c r="C16" i="20"/>
  <c r="A16" i="20"/>
  <c r="C15" i="20"/>
  <c r="A15" i="20"/>
  <c r="C14" i="20"/>
  <c r="A14" i="20"/>
  <c r="C13" i="20"/>
  <c r="A13" i="20"/>
  <c r="C12" i="20"/>
  <c r="A12" i="20"/>
  <c r="C11" i="20"/>
  <c r="A11" i="20"/>
  <c r="C10" i="20"/>
  <c r="A10" i="20"/>
  <c r="C9" i="20"/>
  <c r="A9" i="20"/>
  <c r="W2" i="20"/>
  <c r="V2" i="20"/>
  <c r="U2" i="20"/>
  <c r="T2" i="20"/>
  <c r="S2" i="20"/>
  <c r="R2" i="20"/>
  <c r="Q2" i="20"/>
  <c r="C1209" i="19"/>
  <c r="A1209" i="19"/>
  <c r="C1208" i="19"/>
  <c r="A1208" i="19"/>
  <c r="C1207" i="19"/>
  <c r="A1207" i="19"/>
  <c r="C1206" i="19"/>
  <c r="A1206" i="19"/>
  <c r="C1205" i="19"/>
  <c r="A1205" i="19"/>
  <c r="C1204" i="19"/>
  <c r="A1204" i="19"/>
  <c r="C1203" i="19"/>
  <c r="A1203" i="19"/>
  <c r="C1202" i="19"/>
  <c r="A1202" i="19"/>
  <c r="C1201" i="19"/>
  <c r="A1201" i="19"/>
  <c r="C1200" i="19"/>
  <c r="A1200" i="19"/>
  <c r="C1199" i="19"/>
  <c r="A1199" i="19"/>
  <c r="C1198" i="19"/>
  <c r="A1198" i="19"/>
  <c r="C1197" i="19"/>
  <c r="A1197" i="19"/>
  <c r="C1196" i="19"/>
  <c r="A1196" i="19"/>
  <c r="C1195" i="19"/>
  <c r="A1195" i="19"/>
  <c r="C1194" i="19"/>
  <c r="A1194" i="19"/>
  <c r="C1193" i="19"/>
  <c r="A1193" i="19"/>
  <c r="C1192" i="19"/>
  <c r="A1192" i="19"/>
  <c r="C1191" i="19"/>
  <c r="A1191" i="19"/>
  <c r="C1190" i="19"/>
  <c r="A1190" i="19"/>
  <c r="C1189" i="19"/>
  <c r="A1189" i="19"/>
  <c r="C1188" i="19"/>
  <c r="A1188" i="19"/>
  <c r="C1187" i="19"/>
  <c r="A1187" i="19"/>
  <c r="C1186" i="19"/>
  <c r="A1186" i="19"/>
  <c r="C1185" i="19"/>
  <c r="A1185" i="19"/>
  <c r="C1184" i="19"/>
  <c r="A1184" i="19"/>
  <c r="C1183" i="19"/>
  <c r="A1183" i="19"/>
  <c r="C1182" i="19"/>
  <c r="A1182" i="19"/>
  <c r="C1181" i="19"/>
  <c r="A1181" i="19"/>
  <c r="C1180" i="19"/>
  <c r="A1180" i="19"/>
  <c r="C1179" i="19"/>
  <c r="A1179" i="19"/>
  <c r="C1178" i="19"/>
  <c r="A1178" i="19"/>
  <c r="C1177" i="19"/>
  <c r="A1177" i="19"/>
  <c r="C1176" i="19"/>
  <c r="A1176" i="19"/>
  <c r="C1175" i="19"/>
  <c r="A1175" i="19"/>
  <c r="C1174" i="19"/>
  <c r="A1174" i="19"/>
  <c r="C1173" i="19"/>
  <c r="A1173" i="19"/>
  <c r="C1172" i="19"/>
  <c r="A1172" i="19"/>
  <c r="C1171" i="19"/>
  <c r="A1171" i="19"/>
  <c r="C1170" i="19"/>
  <c r="A1170" i="19"/>
  <c r="C1169" i="19"/>
  <c r="A1169" i="19"/>
  <c r="C1168" i="19"/>
  <c r="A1168" i="19"/>
  <c r="C1167" i="19"/>
  <c r="A1167" i="19"/>
  <c r="C1166" i="19"/>
  <c r="A1166" i="19"/>
  <c r="C1165" i="19"/>
  <c r="A1165" i="19"/>
  <c r="C1164" i="19"/>
  <c r="A1164" i="19"/>
  <c r="C1163" i="19"/>
  <c r="A1163" i="19"/>
  <c r="C1162" i="19"/>
  <c r="A1162" i="19"/>
  <c r="C1161" i="19"/>
  <c r="A1161" i="19"/>
  <c r="C1160" i="19"/>
  <c r="A1160" i="19"/>
  <c r="C1159" i="19"/>
  <c r="A1159" i="19"/>
  <c r="C1158" i="19"/>
  <c r="A1158" i="19"/>
  <c r="C1157" i="19"/>
  <c r="A1157" i="19"/>
  <c r="C1156" i="19"/>
  <c r="A1156" i="19"/>
  <c r="C1155" i="19"/>
  <c r="A1155" i="19"/>
  <c r="C1154" i="19"/>
  <c r="A1154" i="19"/>
  <c r="C1153" i="19"/>
  <c r="A1153" i="19"/>
  <c r="C1152" i="19"/>
  <c r="A1152" i="19"/>
  <c r="C1151" i="19"/>
  <c r="A1151" i="19"/>
  <c r="C1150" i="19"/>
  <c r="A1150" i="19"/>
  <c r="C1149" i="19"/>
  <c r="A1149" i="19"/>
  <c r="C1148" i="19"/>
  <c r="A1148" i="19"/>
  <c r="C1147" i="19"/>
  <c r="A1147" i="19"/>
  <c r="C1146" i="19"/>
  <c r="A1146" i="19"/>
  <c r="C1145" i="19"/>
  <c r="A1145" i="19"/>
  <c r="C1144" i="19"/>
  <c r="A1144" i="19"/>
  <c r="C1143" i="19"/>
  <c r="A1143" i="19"/>
  <c r="C1142" i="19"/>
  <c r="A1142" i="19"/>
  <c r="C1141" i="19"/>
  <c r="A1141" i="19"/>
  <c r="C1140" i="19"/>
  <c r="A1140" i="19"/>
  <c r="C1139" i="19"/>
  <c r="A1139" i="19"/>
  <c r="C1138" i="19"/>
  <c r="A1138" i="19"/>
  <c r="C1137" i="19"/>
  <c r="A1137" i="19"/>
  <c r="C1136" i="19"/>
  <c r="A1136" i="19"/>
  <c r="C1135" i="19"/>
  <c r="A1135" i="19"/>
  <c r="C1134" i="19"/>
  <c r="A1134" i="19"/>
  <c r="C1133" i="19"/>
  <c r="A1133" i="19"/>
  <c r="C1132" i="19"/>
  <c r="A1132" i="19"/>
  <c r="C1131" i="19"/>
  <c r="A1131" i="19"/>
  <c r="C1130" i="19"/>
  <c r="A1130" i="19"/>
  <c r="C1129" i="19"/>
  <c r="A1129" i="19"/>
  <c r="C1128" i="19"/>
  <c r="A1128" i="19"/>
  <c r="C1127" i="19"/>
  <c r="A1127" i="19"/>
  <c r="C1126" i="19"/>
  <c r="A1126" i="19"/>
  <c r="C1125" i="19"/>
  <c r="A1125" i="19"/>
  <c r="C1124" i="19"/>
  <c r="A1124" i="19"/>
  <c r="C1123" i="19"/>
  <c r="A1123" i="19"/>
  <c r="C1122" i="19"/>
  <c r="A1122" i="19"/>
  <c r="C1121" i="19"/>
  <c r="A1121" i="19"/>
  <c r="C1120" i="19"/>
  <c r="A1120" i="19"/>
  <c r="C1119" i="19"/>
  <c r="A1119" i="19"/>
  <c r="C1118" i="19"/>
  <c r="A1118" i="19"/>
  <c r="C1117" i="19"/>
  <c r="A1117" i="19"/>
  <c r="C1116" i="19"/>
  <c r="A1116" i="19"/>
  <c r="C1115" i="19"/>
  <c r="A1115" i="19"/>
  <c r="C1114" i="19"/>
  <c r="A1114" i="19"/>
  <c r="C1113" i="19"/>
  <c r="A1113" i="19"/>
  <c r="C1112" i="19"/>
  <c r="A1112" i="19"/>
  <c r="C1111" i="19"/>
  <c r="A1111" i="19"/>
  <c r="C1110" i="19"/>
  <c r="A1110" i="19"/>
  <c r="C1109" i="19"/>
  <c r="A1109" i="19"/>
  <c r="C1108" i="19"/>
  <c r="A1108" i="19"/>
  <c r="C1107" i="19"/>
  <c r="A1107" i="19"/>
  <c r="C1106" i="19"/>
  <c r="A1106" i="19"/>
  <c r="C1105" i="19"/>
  <c r="A1105" i="19"/>
  <c r="C1104" i="19"/>
  <c r="A1104" i="19"/>
  <c r="C1103" i="19"/>
  <c r="A1103" i="19"/>
  <c r="C1102" i="19"/>
  <c r="A1102" i="19"/>
  <c r="C1101" i="19"/>
  <c r="A1101" i="19"/>
  <c r="C1100" i="19"/>
  <c r="A1100" i="19"/>
  <c r="C1099" i="19"/>
  <c r="A1099" i="19"/>
  <c r="C1098" i="19"/>
  <c r="A1098" i="19"/>
  <c r="C1097" i="19"/>
  <c r="A1097" i="19"/>
  <c r="C1096" i="19"/>
  <c r="A1096" i="19"/>
  <c r="C1095" i="19"/>
  <c r="A1095" i="19"/>
  <c r="C1094" i="19"/>
  <c r="A1094" i="19"/>
  <c r="C1093" i="19"/>
  <c r="A1093" i="19"/>
  <c r="C1092" i="19"/>
  <c r="A1092" i="19"/>
  <c r="C1091" i="19"/>
  <c r="A1091" i="19"/>
  <c r="C1090" i="19"/>
  <c r="A1090" i="19"/>
  <c r="C1089" i="19"/>
  <c r="A1089" i="19"/>
  <c r="C1088" i="19"/>
  <c r="A1088" i="19"/>
  <c r="C1087" i="19"/>
  <c r="A1087" i="19"/>
  <c r="C1086" i="19"/>
  <c r="A1086" i="19"/>
  <c r="C1085" i="19"/>
  <c r="A1085" i="19"/>
  <c r="C1084" i="19"/>
  <c r="A1084" i="19"/>
  <c r="C1083" i="19"/>
  <c r="A1083" i="19"/>
  <c r="C1082" i="19"/>
  <c r="A1082" i="19"/>
  <c r="C1081" i="19"/>
  <c r="A1081" i="19"/>
  <c r="C1080" i="19"/>
  <c r="A1080" i="19"/>
  <c r="C1079" i="19"/>
  <c r="A1079" i="19"/>
  <c r="C1078" i="19"/>
  <c r="A1078" i="19"/>
  <c r="C1077" i="19"/>
  <c r="A1077" i="19"/>
  <c r="C1076" i="19"/>
  <c r="A1076" i="19"/>
  <c r="C1075" i="19"/>
  <c r="A1075" i="19"/>
  <c r="C1074" i="19"/>
  <c r="A1074" i="19"/>
  <c r="C1073" i="19"/>
  <c r="A1073" i="19"/>
  <c r="C1072" i="19"/>
  <c r="A1072" i="19"/>
  <c r="C1071" i="19"/>
  <c r="A1071" i="19"/>
  <c r="C1070" i="19"/>
  <c r="A1070" i="19"/>
  <c r="C1069" i="19"/>
  <c r="A1069" i="19"/>
  <c r="C1068" i="19"/>
  <c r="A1068" i="19"/>
  <c r="C1067" i="19"/>
  <c r="A1067" i="19"/>
  <c r="C1066" i="19"/>
  <c r="A1066" i="19"/>
  <c r="C1065" i="19"/>
  <c r="A1065" i="19"/>
  <c r="C1064" i="19"/>
  <c r="A1064" i="19"/>
  <c r="C1063" i="19"/>
  <c r="A1063" i="19"/>
  <c r="C1062" i="19"/>
  <c r="A1062" i="19"/>
  <c r="C1061" i="19"/>
  <c r="A1061" i="19"/>
  <c r="C1060" i="19"/>
  <c r="A1060" i="19"/>
  <c r="C1059" i="19"/>
  <c r="A1059" i="19"/>
  <c r="C1058" i="19"/>
  <c r="A1058" i="19"/>
  <c r="C1057" i="19"/>
  <c r="A1057" i="19"/>
  <c r="C1056" i="19"/>
  <c r="A1056" i="19"/>
  <c r="C1055" i="19"/>
  <c r="A1055" i="19"/>
  <c r="C1054" i="19"/>
  <c r="A1054" i="19"/>
  <c r="C1053" i="19"/>
  <c r="A1053" i="19"/>
  <c r="C1052" i="19"/>
  <c r="A1052" i="19"/>
  <c r="C1051" i="19"/>
  <c r="A1051" i="19"/>
  <c r="C1050" i="19"/>
  <c r="A1050" i="19"/>
  <c r="C1049" i="19"/>
  <c r="A1049" i="19"/>
  <c r="C1048" i="19"/>
  <c r="A1048" i="19"/>
  <c r="C1047" i="19"/>
  <c r="A1047" i="19"/>
  <c r="C1046" i="19"/>
  <c r="A1046" i="19"/>
  <c r="C1045" i="19"/>
  <c r="A1045" i="19"/>
  <c r="C1044" i="19"/>
  <c r="A1044" i="19"/>
  <c r="C1043" i="19"/>
  <c r="A1043" i="19"/>
  <c r="C1042" i="19"/>
  <c r="A1042" i="19"/>
  <c r="C1041" i="19"/>
  <c r="A1041" i="19"/>
  <c r="C1040" i="19"/>
  <c r="A1040" i="19"/>
  <c r="C1039" i="19"/>
  <c r="A1039" i="19"/>
  <c r="C1038" i="19"/>
  <c r="A1038" i="19"/>
  <c r="C1037" i="19"/>
  <c r="A1037" i="19"/>
  <c r="C1036" i="19"/>
  <c r="A1036" i="19"/>
  <c r="C1035" i="19"/>
  <c r="A1035" i="19"/>
  <c r="C1034" i="19"/>
  <c r="A1034" i="19"/>
  <c r="C1033" i="19"/>
  <c r="A1033" i="19"/>
  <c r="C1032" i="19"/>
  <c r="A1032" i="19"/>
  <c r="C1031" i="19"/>
  <c r="A1031" i="19"/>
  <c r="C1030" i="19"/>
  <c r="A1030" i="19"/>
  <c r="C1029" i="19"/>
  <c r="A1029" i="19"/>
  <c r="C1028" i="19"/>
  <c r="A1028" i="19"/>
  <c r="C1027" i="19"/>
  <c r="A1027" i="19"/>
  <c r="C1026" i="19"/>
  <c r="A1026" i="19"/>
  <c r="C1025" i="19"/>
  <c r="A1025" i="19"/>
  <c r="C1024" i="19"/>
  <c r="A1024" i="19"/>
  <c r="C1023" i="19"/>
  <c r="A1023" i="19"/>
  <c r="C1022" i="19"/>
  <c r="A1022" i="19"/>
  <c r="C1021" i="19"/>
  <c r="A1021" i="19"/>
  <c r="C1020" i="19"/>
  <c r="A1020" i="19"/>
  <c r="C1019" i="19"/>
  <c r="A1019" i="19"/>
  <c r="C1018" i="19"/>
  <c r="A1018" i="19"/>
  <c r="C1017" i="19"/>
  <c r="A1017" i="19"/>
  <c r="C1016" i="19"/>
  <c r="A1016" i="19"/>
  <c r="C1015" i="19"/>
  <c r="A1015" i="19"/>
  <c r="C1014" i="19"/>
  <c r="A1014" i="19"/>
  <c r="C1013" i="19"/>
  <c r="A1013" i="19"/>
  <c r="C1012" i="19"/>
  <c r="A1012" i="19"/>
  <c r="C1011" i="19"/>
  <c r="A1011" i="19"/>
  <c r="C1010" i="19"/>
  <c r="A1010" i="19"/>
  <c r="C1009" i="19"/>
  <c r="A1009" i="19"/>
  <c r="C1008" i="19"/>
  <c r="A1008" i="19"/>
  <c r="C1007" i="19"/>
  <c r="A1007" i="19"/>
  <c r="C1006" i="19"/>
  <c r="A1006" i="19"/>
  <c r="C1005" i="19"/>
  <c r="A1005" i="19"/>
  <c r="C1004" i="19"/>
  <c r="A1004" i="19"/>
  <c r="C1003" i="19"/>
  <c r="A1003" i="19"/>
  <c r="C1002" i="19"/>
  <c r="A1002" i="19"/>
  <c r="C1001" i="19"/>
  <c r="A1001" i="19"/>
  <c r="C1000" i="19"/>
  <c r="A1000" i="19"/>
  <c r="C999" i="19"/>
  <c r="A999" i="19"/>
  <c r="C998" i="19"/>
  <c r="A998" i="19"/>
  <c r="C997" i="19"/>
  <c r="A997" i="19"/>
  <c r="C996" i="19"/>
  <c r="A996" i="19"/>
  <c r="C995" i="19"/>
  <c r="A995" i="19"/>
  <c r="C994" i="19"/>
  <c r="A994" i="19"/>
  <c r="C993" i="19"/>
  <c r="A993" i="19"/>
  <c r="C992" i="19"/>
  <c r="A992" i="19"/>
  <c r="C991" i="19"/>
  <c r="A991" i="19"/>
  <c r="C990" i="19"/>
  <c r="A990" i="19"/>
  <c r="C989" i="19"/>
  <c r="A989" i="19"/>
  <c r="C988" i="19"/>
  <c r="A988" i="19"/>
  <c r="C987" i="19"/>
  <c r="A987" i="19"/>
  <c r="C986" i="19"/>
  <c r="A986" i="19"/>
  <c r="C985" i="19"/>
  <c r="A985" i="19"/>
  <c r="C984" i="19"/>
  <c r="A984" i="19"/>
  <c r="C983" i="19"/>
  <c r="A983" i="19"/>
  <c r="C982" i="19"/>
  <c r="A982" i="19"/>
  <c r="C981" i="19"/>
  <c r="A981" i="19"/>
  <c r="C980" i="19"/>
  <c r="A980" i="19"/>
  <c r="C978" i="19"/>
  <c r="A977" i="19"/>
  <c r="C976" i="19"/>
  <c r="C975" i="19"/>
  <c r="A974" i="19"/>
  <c r="C974" i="19"/>
  <c r="A973" i="19"/>
  <c r="C971" i="19"/>
  <c r="C970" i="19"/>
  <c r="A970" i="19"/>
  <c r="A967" i="19"/>
  <c r="A966" i="19"/>
  <c r="A964" i="19"/>
  <c r="C964" i="19"/>
  <c r="A961" i="19"/>
  <c r="A960" i="19"/>
  <c r="C959" i="19"/>
  <c r="A958" i="19"/>
  <c r="C958" i="19"/>
  <c r="A957" i="19"/>
  <c r="C955" i="19"/>
  <c r="C952" i="19"/>
  <c r="A952" i="19"/>
  <c r="C951" i="19"/>
  <c r="A948" i="19"/>
  <c r="C948" i="19"/>
  <c r="C946" i="19"/>
  <c r="A945" i="19"/>
  <c r="C944" i="19"/>
  <c r="A942" i="19"/>
  <c r="A940" i="19"/>
  <c r="C940" i="19"/>
  <c r="A939" i="19"/>
  <c r="A937" i="19"/>
  <c r="C936" i="19"/>
  <c r="A934" i="19"/>
  <c r="A932" i="19"/>
  <c r="C932" i="19"/>
  <c r="A931" i="19"/>
  <c r="A929" i="19"/>
  <c r="C928" i="19"/>
  <c r="A927" i="19"/>
  <c r="A926" i="19"/>
  <c r="C925" i="19"/>
  <c r="C924" i="19"/>
  <c r="A923" i="19"/>
  <c r="C922" i="19"/>
  <c r="A922" i="19"/>
  <c r="C921" i="19"/>
  <c r="A920" i="19"/>
  <c r="A919" i="19"/>
  <c r="C917" i="19"/>
  <c r="A915" i="19"/>
  <c r="C915" i="19"/>
  <c r="C914" i="19"/>
  <c r="A914" i="19"/>
  <c r="A912" i="19"/>
  <c r="A911" i="19"/>
  <c r="C909" i="19"/>
  <c r="A908" i="19"/>
  <c r="A907" i="19"/>
  <c r="C907" i="19"/>
  <c r="C906" i="19"/>
  <c r="A906" i="19"/>
  <c r="A905" i="19"/>
  <c r="C905" i="19"/>
  <c r="A904" i="19"/>
  <c r="A903" i="19"/>
  <c r="C901" i="19"/>
  <c r="C900" i="19"/>
  <c r="C898" i="19"/>
  <c r="A898" i="19"/>
  <c r="C897" i="19"/>
  <c r="A896" i="19"/>
  <c r="A895" i="19"/>
  <c r="C893" i="19"/>
  <c r="A891" i="19"/>
  <c r="C891" i="19"/>
  <c r="C890" i="19"/>
  <c r="A890" i="19"/>
  <c r="C889" i="19"/>
  <c r="A888" i="19"/>
  <c r="A887" i="19"/>
  <c r="C885" i="19"/>
  <c r="A883" i="19"/>
  <c r="C883" i="19"/>
  <c r="C882" i="19"/>
  <c r="A882" i="19"/>
  <c r="A880" i="19"/>
  <c r="A879" i="19"/>
  <c r="C877" i="19"/>
  <c r="A876" i="19"/>
  <c r="A875" i="19"/>
  <c r="C875" i="19"/>
  <c r="C874" i="19"/>
  <c r="A874" i="19"/>
  <c r="C873" i="19"/>
  <c r="A872" i="19"/>
  <c r="A871" i="19"/>
  <c r="C869" i="19"/>
  <c r="C868" i="19"/>
  <c r="C866" i="19"/>
  <c r="A866" i="19"/>
  <c r="C865" i="19"/>
  <c r="A864" i="19"/>
  <c r="A863" i="19"/>
  <c r="C861" i="19"/>
  <c r="C860" i="19"/>
  <c r="A859" i="19"/>
  <c r="C858" i="19"/>
  <c r="A858" i="19"/>
  <c r="C857" i="19"/>
  <c r="A856" i="19"/>
  <c r="A855" i="19"/>
  <c r="C853" i="19"/>
  <c r="C852" i="19"/>
  <c r="C850" i="19"/>
  <c r="A850" i="19"/>
  <c r="A848" i="19"/>
  <c r="A847" i="19"/>
  <c r="C845" i="19"/>
  <c r="A844" i="19"/>
  <c r="A843" i="19"/>
  <c r="C843" i="19"/>
  <c r="C842" i="19"/>
  <c r="A842" i="19"/>
  <c r="A840" i="19"/>
  <c r="A839" i="19"/>
  <c r="C837" i="19"/>
  <c r="C836" i="19"/>
  <c r="A835" i="19"/>
  <c r="C834" i="19"/>
  <c r="A834" i="19"/>
  <c r="C833" i="19"/>
  <c r="A832" i="19"/>
  <c r="A831" i="19"/>
  <c r="C829" i="19"/>
  <c r="C828" i="19"/>
  <c r="A827" i="19"/>
  <c r="C826" i="19"/>
  <c r="A826" i="19"/>
  <c r="C825" i="19"/>
  <c r="A824" i="19"/>
  <c r="A823" i="19"/>
  <c r="C821" i="19"/>
  <c r="C820" i="19"/>
  <c r="C818" i="19"/>
  <c r="A818" i="19"/>
  <c r="A816" i="19"/>
  <c r="A815" i="19"/>
  <c r="C813" i="19"/>
  <c r="A812" i="19"/>
  <c r="A811" i="19"/>
  <c r="C811" i="19"/>
  <c r="C810" i="19"/>
  <c r="A810" i="19"/>
  <c r="C808" i="19"/>
  <c r="A808" i="19"/>
  <c r="A807" i="19"/>
  <c r="C805" i="19"/>
  <c r="C804" i="19"/>
  <c r="A803" i="19"/>
  <c r="C802" i="19"/>
  <c r="A802" i="19"/>
  <c r="C801" i="19"/>
  <c r="A800" i="19"/>
  <c r="A799" i="19"/>
  <c r="C797" i="19"/>
  <c r="A795" i="19"/>
  <c r="C795" i="19"/>
  <c r="C794" i="19"/>
  <c r="A794" i="19"/>
  <c r="C793" i="19"/>
  <c r="C792" i="19"/>
  <c r="A792" i="19"/>
  <c r="A791" i="19"/>
  <c r="C789" i="19"/>
  <c r="A787" i="19"/>
  <c r="C787" i="19"/>
  <c r="C786" i="19"/>
  <c r="A786" i="19"/>
  <c r="A784" i="19"/>
  <c r="A783" i="19"/>
  <c r="C781" i="19"/>
  <c r="A780" i="19"/>
  <c r="A779" i="19"/>
  <c r="C779" i="19"/>
  <c r="C778" i="19"/>
  <c r="A778" i="19"/>
  <c r="C777" i="19"/>
  <c r="A776" i="19"/>
  <c r="A775" i="19"/>
  <c r="C773" i="19"/>
  <c r="C772" i="19"/>
  <c r="C770" i="19"/>
  <c r="A770" i="19"/>
  <c r="C769" i="19"/>
  <c r="A768" i="19"/>
  <c r="A767" i="19"/>
  <c r="C765" i="19"/>
  <c r="C764" i="19"/>
  <c r="A763" i="19"/>
  <c r="C762" i="19"/>
  <c r="A762" i="19"/>
  <c r="C761" i="19"/>
  <c r="A760" i="19"/>
  <c r="A759" i="19"/>
  <c r="C756" i="19"/>
  <c r="A756" i="19"/>
  <c r="A755" i="19"/>
  <c r="C754" i="19"/>
  <c r="A754" i="19"/>
  <c r="A753" i="19"/>
  <c r="C751" i="19"/>
  <c r="C750" i="19"/>
  <c r="C748" i="19"/>
  <c r="A748" i="19"/>
  <c r="C746" i="19"/>
  <c r="A746" i="19"/>
  <c r="A745" i="19"/>
  <c r="C743" i="19"/>
  <c r="C742" i="19"/>
  <c r="C740" i="19"/>
  <c r="A740" i="19"/>
  <c r="C739" i="19"/>
  <c r="C738" i="19"/>
  <c r="A738" i="19"/>
  <c r="A737" i="19"/>
  <c r="C735" i="19"/>
  <c r="C734" i="19"/>
  <c r="C732" i="19"/>
  <c r="A732" i="19"/>
  <c r="C731" i="19"/>
  <c r="C730" i="19"/>
  <c r="A730" i="19"/>
  <c r="A729" i="19"/>
  <c r="C727" i="19"/>
  <c r="C726" i="19"/>
  <c r="C724" i="19"/>
  <c r="A724" i="19"/>
  <c r="A723" i="19"/>
  <c r="C722" i="19"/>
  <c r="A722" i="19"/>
  <c r="A721" i="19"/>
  <c r="C719" i="19"/>
  <c r="C718" i="19"/>
  <c r="C716" i="19"/>
  <c r="A716" i="19"/>
  <c r="C714" i="19"/>
  <c r="A714" i="19"/>
  <c r="A713" i="19"/>
  <c r="C711" i="19"/>
  <c r="C710" i="19"/>
  <c r="C708" i="19"/>
  <c r="A708" i="19"/>
  <c r="C707" i="19"/>
  <c r="C706" i="19"/>
  <c r="A706" i="19"/>
  <c r="A705" i="19"/>
  <c r="C703" i="19"/>
  <c r="C702" i="19"/>
  <c r="C700" i="19"/>
  <c r="A700" i="19"/>
  <c r="C699" i="19"/>
  <c r="C697" i="19"/>
  <c r="C695" i="19"/>
  <c r="C694" i="19"/>
  <c r="A693" i="19"/>
  <c r="C693" i="19"/>
  <c r="A692" i="19"/>
  <c r="C690" i="19"/>
  <c r="C687" i="19"/>
  <c r="A687" i="19"/>
  <c r="A683" i="19"/>
  <c r="C683" i="19"/>
  <c r="A680" i="19"/>
  <c r="C678" i="19"/>
  <c r="C677" i="19"/>
  <c r="C676" i="19"/>
  <c r="C675" i="19"/>
  <c r="A675" i="19"/>
  <c r="C672" i="19"/>
  <c r="C671" i="19"/>
  <c r="A670" i="19"/>
  <c r="C669" i="19"/>
  <c r="A668" i="19"/>
  <c r="C668" i="19"/>
  <c r="C666" i="19"/>
  <c r="A666" i="19"/>
  <c r="C664" i="19"/>
  <c r="C663" i="19"/>
  <c r="A662" i="19"/>
  <c r="C661" i="19"/>
  <c r="C660" i="19"/>
  <c r="C659" i="19"/>
  <c r="A659" i="19"/>
  <c r="C656" i="19"/>
  <c r="C655" i="19"/>
  <c r="A654" i="19"/>
  <c r="C653" i="19"/>
  <c r="A652" i="19"/>
  <c r="C652" i="19"/>
  <c r="C650" i="19"/>
  <c r="A650" i="19"/>
  <c r="C648" i="19"/>
  <c r="C647" i="19"/>
  <c r="A647" i="19"/>
  <c r="A646" i="19"/>
  <c r="C645" i="19"/>
  <c r="C644" i="19"/>
  <c r="C643" i="19"/>
  <c r="C642" i="19"/>
  <c r="A642" i="19"/>
  <c r="C640" i="19"/>
  <c r="C639" i="19"/>
  <c r="A638" i="19"/>
  <c r="C637" i="19"/>
  <c r="A636" i="19"/>
  <c r="C636" i="19"/>
  <c r="A635" i="19"/>
  <c r="C634" i="19"/>
  <c r="A634" i="19"/>
  <c r="C632" i="19"/>
  <c r="C631" i="19"/>
  <c r="A631" i="19"/>
  <c r="A630" i="19"/>
  <c r="C629" i="19"/>
  <c r="A628" i="19"/>
  <c r="C628" i="19"/>
  <c r="C626" i="19"/>
  <c r="A626" i="19"/>
  <c r="C624" i="19"/>
  <c r="C623" i="19"/>
  <c r="A623" i="19"/>
  <c r="C621" i="19"/>
  <c r="C620" i="19"/>
  <c r="C619" i="19"/>
  <c r="C618" i="19"/>
  <c r="C616" i="19"/>
  <c r="C615" i="19"/>
  <c r="A615" i="19"/>
  <c r="C613" i="19"/>
  <c r="C612" i="19"/>
  <c r="C611" i="19"/>
  <c r="A611" i="19"/>
  <c r="C608" i="19"/>
  <c r="C607" i="19"/>
  <c r="A607" i="19"/>
  <c r="A606" i="19"/>
  <c r="C605" i="19"/>
  <c r="C604" i="19"/>
  <c r="A603" i="19"/>
  <c r="C602" i="19"/>
  <c r="A602" i="19"/>
  <c r="C600" i="19"/>
  <c r="C599" i="19"/>
  <c r="A598" i="19"/>
  <c r="C597" i="19"/>
  <c r="C596" i="19"/>
  <c r="C595" i="19"/>
  <c r="C594" i="19"/>
  <c r="A594" i="19"/>
  <c r="C592" i="19"/>
  <c r="C591" i="19"/>
  <c r="A591" i="19"/>
  <c r="C589" i="19"/>
  <c r="C588" i="19"/>
  <c r="C587" i="19"/>
  <c r="A587" i="19"/>
  <c r="C584" i="19"/>
  <c r="C583" i="19"/>
  <c r="A582" i="19"/>
  <c r="C581" i="19"/>
  <c r="A580" i="19"/>
  <c r="C580" i="19"/>
  <c r="C578" i="19"/>
  <c r="A578" i="19"/>
  <c r="C576" i="19"/>
  <c r="C575" i="19"/>
  <c r="A575" i="19"/>
  <c r="A574" i="19"/>
  <c r="C573" i="19"/>
  <c r="C572" i="19"/>
  <c r="C571" i="19"/>
  <c r="C570" i="19"/>
  <c r="A570" i="19"/>
  <c r="C567" i="19"/>
  <c r="A566" i="19"/>
  <c r="C565" i="19"/>
  <c r="C564" i="19"/>
  <c r="A563" i="19"/>
  <c r="C562" i="19"/>
  <c r="A562" i="19"/>
  <c r="C559" i="19"/>
  <c r="A559" i="19"/>
  <c r="A558" i="19"/>
  <c r="C557" i="19"/>
  <c r="A556" i="19"/>
  <c r="C556" i="19"/>
  <c r="C554" i="19"/>
  <c r="A554" i="19"/>
  <c r="A551" i="19"/>
  <c r="C551" i="19"/>
  <c r="C549" i="19"/>
  <c r="C548" i="19"/>
  <c r="A547" i="19"/>
  <c r="A543" i="19"/>
  <c r="C543" i="19"/>
  <c r="A542" i="19"/>
  <c r="C541" i="19"/>
  <c r="C540" i="19"/>
  <c r="A539" i="19"/>
  <c r="C538" i="19"/>
  <c r="A538" i="19"/>
  <c r="A535" i="19"/>
  <c r="C535" i="19"/>
  <c r="C533" i="19"/>
  <c r="C532" i="19"/>
  <c r="A531" i="19"/>
  <c r="C527" i="19"/>
  <c r="A527" i="19"/>
  <c r="A526" i="19"/>
  <c r="C525" i="19"/>
  <c r="C524" i="19"/>
  <c r="A523" i="19"/>
  <c r="C522" i="19"/>
  <c r="A522" i="19"/>
  <c r="A519" i="19"/>
  <c r="C519" i="19"/>
  <c r="A518" i="19"/>
  <c r="C517" i="19"/>
  <c r="C516" i="19"/>
  <c r="C515" i="19"/>
  <c r="C514" i="19"/>
  <c r="A514" i="19"/>
  <c r="A511" i="19"/>
  <c r="C511" i="19"/>
  <c r="A510" i="19"/>
  <c r="C509" i="19"/>
  <c r="C508" i="19"/>
  <c r="A507" i="19"/>
  <c r="C506" i="19"/>
  <c r="A506" i="19"/>
  <c r="A503" i="19"/>
  <c r="C503" i="19"/>
  <c r="A502" i="19"/>
  <c r="C501" i="19"/>
  <c r="C500" i="19"/>
  <c r="A499" i="19"/>
  <c r="C498" i="19"/>
  <c r="A498" i="19"/>
  <c r="C495" i="19"/>
  <c r="A494" i="19"/>
  <c r="C493" i="19"/>
  <c r="C492" i="19"/>
  <c r="A491" i="19"/>
  <c r="C490" i="19"/>
  <c r="A490" i="19"/>
  <c r="A487" i="19"/>
  <c r="C487" i="19"/>
  <c r="C485" i="19"/>
  <c r="C484" i="19"/>
  <c r="A483" i="19"/>
  <c r="C482" i="19"/>
  <c r="A479" i="19"/>
  <c r="C479" i="19"/>
  <c r="A478" i="19"/>
  <c r="C477" i="19"/>
  <c r="C476" i="19"/>
  <c r="A475" i="19"/>
  <c r="C474" i="19"/>
  <c r="A474" i="19"/>
  <c r="C471" i="19"/>
  <c r="A470" i="19"/>
  <c r="C469" i="19"/>
  <c r="C468" i="19"/>
  <c r="C467" i="19"/>
  <c r="C466" i="19"/>
  <c r="A463" i="19"/>
  <c r="C463" i="19"/>
  <c r="A462" i="19"/>
  <c r="C461" i="19"/>
  <c r="C460" i="19"/>
  <c r="A459" i="19"/>
  <c r="C458" i="19"/>
  <c r="A458" i="19"/>
  <c r="A455" i="19"/>
  <c r="A454" i="19"/>
  <c r="C453" i="19"/>
  <c r="A452" i="19"/>
  <c r="C452" i="19"/>
  <c r="C450" i="19"/>
  <c r="A450" i="19"/>
  <c r="C448" i="19"/>
  <c r="C447" i="19"/>
  <c r="A447" i="19"/>
  <c r="C445" i="19"/>
  <c r="C444" i="19"/>
  <c r="A443" i="19"/>
  <c r="C442" i="19"/>
  <c r="A439" i="19"/>
  <c r="C439" i="19"/>
  <c r="A438" i="19"/>
  <c r="C437" i="19"/>
  <c r="C436" i="19"/>
  <c r="A435" i="19"/>
  <c r="C434" i="19"/>
  <c r="A434" i="19"/>
  <c r="C431" i="19"/>
  <c r="A431" i="19"/>
  <c r="A430" i="19"/>
  <c r="C429" i="19"/>
  <c r="C428" i="19"/>
  <c r="A427" i="19"/>
  <c r="C426" i="19"/>
  <c r="A426" i="19"/>
  <c r="C423" i="19"/>
  <c r="A423" i="19"/>
  <c r="C421" i="19"/>
  <c r="C420" i="19"/>
  <c r="A419" i="19"/>
  <c r="C418" i="19"/>
  <c r="C415" i="19"/>
  <c r="A415" i="19"/>
  <c r="C413" i="19"/>
  <c r="C412" i="19"/>
  <c r="C411" i="19"/>
  <c r="A411" i="19"/>
  <c r="C407" i="19"/>
  <c r="A407" i="19"/>
  <c r="A406" i="19"/>
  <c r="C405" i="19"/>
  <c r="A404" i="19"/>
  <c r="C404" i="19"/>
  <c r="A403" i="19"/>
  <c r="C402" i="19"/>
  <c r="A402" i="19"/>
  <c r="C399" i="19"/>
  <c r="A399" i="19"/>
  <c r="A398" i="19"/>
  <c r="C397" i="19"/>
  <c r="A396" i="19"/>
  <c r="C396" i="19"/>
  <c r="C394" i="19"/>
  <c r="A394" i="19"/>
  <c r="C391" i="19"/>
  <c r="A390" i="19"/>
  <c r="C389" i="19"/>
  <c r="C388" i="19"/>
  <c r="C387" i="19"/>
  <c r="A387" i="19"/>
  <c r="C384" i="19"/>
  <c r="C383" i="19"/>
  <c r="A382" i="19"/>
  <c r="C381" i="19"/>
  <c r="C380" i="19"/>
  <c r="C378" i="19"/>
  <c r="A378" i="19"/>
  <c r="C375" i="19"/>
  <c r="A375" i="19"/>
  <c r="A374" i="19"/>
  <c r="C373" i="19"/>
  <c r="C372" i="19"/>
  <c r="A371" i="19"/>
  <c r="C370" i="19"/>
  <c r="A370" i="19"/>
  <c r="C367" i="19"/>
  <c r="A367" i="19"/>
  <c r="C365" i="19"/>
  <c r="C364" i="19"/>
  <c r="A363" i="19"/>
  <c r="C359" i="19"/>
  <c r="A359" i="19"/>
  <c r="C357" i="19"/>
  <c r="C356" i="19"/>
  <c r="A355" i="19"/>
  <c r="C353" i="19"/>
  <c r="A352" i="19"/>
  <c r="A351" i="19"/>
  <c r="C351" i="19"/>
  <c r="C350" i="19"/>
  <c r="A350" i="19"/>
  <c r="C349" i="19"/>
  <c r="C348" i="19"/>
  <c r="A348" i="19"/>
  <c r="A347" i="19"/>
  <c r="C345" i="19"/>
  <c r="C344" i="19"/>
  <c r="C342" i="19"/>
  <c r="A342" i="19"/>
  <c r="A341" i="19"/>
  <c r="A340" i="19"/>
  <c r="A339" i="19"/>
  <c r="C337" i="19"/>
  <c r="A335" i="19"/>
  <c r="C335" i="19"/>
  <c r="C334" i="19"/>
  <c r="A334" i="19"/>
  <c r="C333" i="19"/>
  <c r="A332" i="19"/>
  <c r="A331" i="19"/>
  <c r="C329" i="19"/>
  <c r="C328" i="19"/>
  <c r="A327" i="19"/>
  <c r="C326" i="19"/>
  <c r="A326" i="19"/>
  <c r="A324" i="19"/>
  <c r="A323" i="19"/>
  <c r="C321" i="19"/>
  <c r="C320" i="19"/>
  <c r="A319" i="19"/>
  <c r="C319" i="19"/>
  <c r="C318" i="19"/>
  <c r="A318" i="19"/>
  <c r="C317" i="19"/>
  <c r="A316" i="19"/>
  <c r="A315" i="19"/>
  <c r="C313" i="19"/>
  <c r="C312" i="19"/>
  <c r="A311" i="19"/>
  <c r="C310" i="19"/>
  <c r="A310" i="19"/>
  <c r="A309" i="19"/>
  <c r="A308" i="19"/>
  <c r="A307" i="19"/>
  <c r="C305" i="19"/>
  <c r="A303" i="19"/>
  <c r="C303" i="19"/>
  <c r="C302" i="19"/>
  <c r="A302" i="19"/>
  <c r="C301" i="19"/>
  <c r="A300" i="19"/>
  <c r="A299" i="19"/>
  <c r="C297" i="19"/>
  <c r="C296" i="19"/>
  <c r="C294" i="19"/>
  <c r="A294" i="19"/>
  <c r="A292" i="19"/>
  <c r="A291" i="19"/>
  <c r="X290" i="19"/>
  <c r="A290" i="19"/>
  <c r="X289" i="19"/>
  <c r="A289" i="19"/>
  <c r="C289" i="19"/>
  <c r="X288" i="19"/>
  <c r="A288" i="19"/>
  <c r="C288" i="19"/>
  <c r="X287" i="19"/>
  <c r="A287" i="19"/>
  <c r="X286" i="19"/>
  <c r="A286" i="19"/>
  <c r="X285" i="19"/>
  <c r="A285" i="19"/>
  <c r="C285" i="19"/>
  <c r="X284" i="19"/>
  <c r="C284" i="19"/>
  <c r="X283" i="19"/>
  <c r="A283" i="19"/>
  <c r="X282" i="19"/>
  <c r="X281" i="19"/>
  <c r="X280" i="19"/>
  <c r="C280" i="19"/>
  <c r="A279" i="19"/>
  <c r="C276" i="19"/>
  <c r="A275" i="19"/>
  <c r="C272" i="19"/>
  <c r="A271" i="19"/>
  <c r="C270" i="19"/>
  <c r="C268" i="19"/>
  <c r="A267" i="19"/>
  <c r="A266" i="19"/>
  <c r="A265" i="19"/>
  <c r="C265" i="19"/>
  <c r="A264" i="19"/>
  <c r="C264" i="19"/>
  <c r="A263" i="19"/>
  <c r="C262" i="19"/>
  <c r="C260" i="19"/>
  <c r="A259" i="19"/>
  <c r="C258" i="19"/>
  <c r="C256" i="19"/>
  <c r="A255" i="19"/>
  <c r="C254" i="19"/>
  <c r="C252" i="19"/>
  <c r="A251" i="19"/>
  <c r="C250" i="19"/>
  <c r="C249" i="19"/>
  <c r="C246" i="19"/>
  <c r="C244" i="19"/>
  <c r="C243" i="19"/>
  <c r="C242" i="19"/>
  <c r="A241" i="19"/>
  <c r="A239" i="19"/>
  <c r="C238" i="19"/>
  <c r="C236" i="19"/>
  <c r="C235" i="19"/>
  <c r="A235" i="19"/>
  <c r="C234" i="19"/>
  <c r="A233" i="19"/>
  <c r="A232" i="19"/>
  <c r="A231" i="19"/>
  <c r="C230" i="19"/>
  <c r="C228" i="19"/>
  <c r="A227" i="19"/>
  <c r="C224" i="19"/>
  <c r="A223" i="19"/>
  <c r="C220" i="19"/>
  <c r="A219" i="19"/>
  <c r="C216" i="19"/>
  <c r="A215" i="19"/>
  <c r="C212" i="19"/>
  <c r="A211" i="19"/>
  <c r="C210" i="19"/>
  <c r="A210" i="19"/>
  <c r="C208" i="19"/>
  <c r="A207" i="19"/>
  <c r="C204" i="19"/>
  <c r="A203" i="19"/>
  <c r="C202" i="19"/>
  <c r="C201" i="19"/>
  <c r="A201" i="19"/>
  <c r="C200" i="19"/>
  <c r="A199" i="19"/>
  <c r="C198" i="19"/>
  <c r="A198" i="19"/>
  <c r="C196" i="19"/>
  <c r="C195" i="19"/>
  <c r="C194" i="19"/>
  <c r="C192" i="19"/>
  <c r="A191" i="19"/>
  <c r="C190" i="19"/>
  <c r="A190" i="19"/>
  <c r="A189" i="19"/>
  <c r="A185" i="19"/>
  <c r="A183" i="19"/>
  <c r="C183" i="19"/>
  <c r="C182" i="19"/>
  <c r="A181" i="19"/>
  <c r="C181" i="19"/>
  <c r="C180" i="19"/>
  <c r="A179" i="19"/>
  <c r="C179" i="19"/>
  <c r="C178" i="19"/>
  <c r="A177" i="19"/>
  <c r="C177" i="19"/>
  <c r="C176" i="19"/>
  <c r="A175" i="19"/>
  <c r="C175" i="19"/>
  <c r="C174" i="19"/>
  <c r="A173" i="19"/>
  <c r="C173" i="19"/>
  <c r="C172" i="19"/>
  <c r="A171" i="19"/>
  <c r="C171" i="19"/>
  <c r="C170" i="19"/>
  <c r="A169" i="19"/>
  <c r="C169" i="19"/>
  <c r="C168" i="19"/>
  <c r="A167" i="19"/>
  <c r="C167" i="19"/>
  <c r="C166" i="19"/>
  <c r="A165" i="19"/>
  <c r="C165" i="19"/>
  <c r="C164" i="19"/>
  <c r="A163" i="19"/>
  <c r="C163" i="19"/>
  <c r="C162" i="19"/>
  <c r="A161" i="19"/>
  <c r="C161" i="19"/>
  <c r="C160" i="19"/>
  <c r="A159" i="19"/>
  <c r="C159" i="19"/>
  <c r="A158" i="19"/>
  <c r="A157" i="19"/>
  <c r="A155" i="19"/>
  <c r="A154" i="19"/>
  <c r="A152" i="19"/>
  <c r="C151" i="19"/>
  <c r="A150" i="19"/>
  <c r="A149" i="19"/>
  <c r="A146" i="19"/>
  <c r="A145" i="19"/>
  <c r="A144" i="19"/>
  <c r="C143" i="19"/>
  <c r="A142" i="19"/>
  <c r="A141" i="19"/>
  <c r="C139" i="19"/>
  <c r="C138" i="19"/>
  <c r="C137" i="19"/>
  <c r="A136" i="19"/>
  <c r="C135" i="19"/>
  <c r="A133" i="19"/>
  <c r="C132" i="19"/>
  <c r="A131" i="19"/>
  <c r="C130" i="19"/>
  <c r="A128" i="19"/>
  <c r="A125" i="19"/>
  <c r="A123" i="19"/>
  <c r="C122" i="19"/>
  <c r="A120" i="19"/>
  <c r="A117" i="19"/>
  <c r="C116" i="19"/>
  <c r="A115" i="19"/>
  <c r="C114" i="19"/>
  <c r="C113" i="19"/>
  <c r="A113" i="19"/>
  <c r="A112" i="19"/>
  <c r="A109" i="19"/>
  <c r="A108" i="19"/>
  <c r="A107" i="19"/>
  <c r="C106" i="19"/>
  <c r="A105" i="19"/>
  <c r="A104" i="19"/>
  <c r="A101" i="19"/>
  <c r="C100" i="19"/>
  <c r="A99" i="19"/>
  <c r="C98" i="19"/>
  <c r="A96" i="19"/>
  <c r="A93" i="19"/>
  <c r="A88" i="19"/>
  <c r="C87" i="19"/>
  <c r="A86" i="19"/>
  <c r="C85" i="19"/>
  <c r="A84" i="19"/>
  <c r="C84" i="19"/>
  <c r="C79" i="19"/>
  <c r="A79" i="19"/>
  <c r="C78" i="19"/>
  <c r="A78" i="19"/>
  <c r="C76" i="19"/>
  <c r="A75" i="19"/>
  <c r="C75" i="19"/>
  <c r="C73" i="19"/>
  <c r="C71" i="19"/>
  <c r="A71" i="19"/>
  <c r="C70" i="19"/>
  <c r="C69" i="19"/>
  <c r="A69" i="19"/>
  <c r="C68" i="19"/>
  <c r="C67" i="19"/>
  <c r="A67" i="19"/>
  <c r="C66" i="19"/>
  <c r="C65" i="19"/>
  <c r="A65" i="19"/>
  <c r="C64" i="19"/>
  <c r="A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7" i="19"/>
  <c r="C16" i="19"/>
  <c r="C15" i="19"/>
  <c r="C14" i="19"/>
  <c r="C13" i="19"/>
  <c r="C12" i="19"/>
  <c r="C11" i="19"/>
  <c r="C10" i="19"/>
  <c r="C9" i="19"/>
  <c r="C6" i="19"/>
  <c r="C943" i="18"/>
  <c r="A943" i="18"/>
  <c r="C942" i="18"/>
  <c r="A942" i="18"/>
  <c r="C941" i="18"/>
  <c r="A941" i="18"/>
  <c r="C940" i="18"/>
  <c r="A940" i="18"/>
  <c r="C939" i="18"/>
  <c r="A939" i="18"/>
  <c r="C938" i="18"/>
  <c r="A938" i="18"/>
  <c r="C937" i="18"/>
  <c r="A937" i="18"/>
  <c r="C936" i="18"/>
  <c r="A936" i="18"/>
  <c r="C935" i="18"/>
  <c r="A935" i="18"/>
  <c r="C934" i="18"/>
  <c r="A934" i="18"/>
  <c r="C933" i="18"/>
  <c r="A933" i="18"/>
  <c r="C932" i="18"/>
  <c r="A932" i="18"/>
  <c r="C931" i="18"/>
  <c r="A931" i="18"/>
  <c r="C930" i="18"/>
  <c r="A930" i="18"/>
  <c r="C929" i="18"/>
  <c r="A929" i="18"/>
  <c r="C928" i="18"/>
  <c r="A928" i="18"/>
  <c r="C927" i="18"/>
  <c r="A927" i="18"/>
  <c r="C926" i="18"/>
  <c r="A926" i="18"/>
  <c r="C925" i="18"/>
  <c r="A925" i="18"/>
  <c r="C924" i="18"/>
  <c r="A924" i="18"/>
  <c r="C923" i="18"/>
  <c r="A923" i="18"/>
  <c r="C922" i="18"/>
  <c r="A922" i="18"/>
  <c r="C921" i="18"/>
  <c r="A921" i="18"/>
  <c r="C920" i="18"/>
  <c r="A920" i="18"/>
  <c r="C919" i="18"/>
  <c r="A919" i="18"/>
  <c r="C918" i="18"/>
  <c r="A918" i="18"/>
  <c r="C917" i="18"/>
  <c r="A917" i="18"/>
  <c r="C916" i="18"/>
  <c r="A916" i="18"/>
  <c r="C915" i="18"/>
  <c r="A915" i="18"/>
  <c r="C914" i="18"/>
  <c r="A914" i="18"/>
  <c r="C913" i="18"/>
  <c r="A913" i="18"/>
  <c r="C912" i="18"/>
  <c r="A912" i="18"/>
  <c r="C911" i="18"/>
  <c r="A911" i="18"/>
  <c r="C910" i="18"/>
  <c r="A910" i="18"/>
  <c r="C909" i="18"/>
  <c r="A909" i="18"/>
  <c r="C908" i="18"/>
  <c r="A908" i="18"/>
  <c r="C907" i="18"/>
  <c r="A907" i="18"/>
  <c r="C906" i="18"/>
  <c r="A906" i="18"/>
  <c r="C905" i="18"/>
  <c r="A905" i="18"/>
  <c r="C904" i="18"/>
  <c r="A904" i="18"/>
  <c r="C903" i="18"/>
  <c r="A903" i="18"/>
  <c r="C902" i="18"/>
  <c r="A902" i="18"/>
  <c r="C901" i="18"/>
  <c r="A901" i="18"/>
  <c r="C900" i="18"/>
  <c r="A900" i="18"/>
  <c r="C899" i="18"/>
  <c r="A899" i="18"/>
  <c r="C898" i="18"/>
  <c r="A898" i="18"/>
  <c r="C897" i="18"/>
  <c r="A897" i="18"/>
  <c r="C896" i="18"/>
  <c r="A896" i="18"/>
  <c r="C895" i="18"/>
  <c r="A895" i="18"/>
  <c r="C894" i="18"/>
  <c r="A894" i="18"/>
  <c r="C893" i="18"/>
  <c r="A893" i="18"/>
  <c r="C892" i="18"/>
  <c r="A892" i="18"/>
  <c r="C891" i="18"/>
  <c r="A891" i="18"/>
  <c r="C890" i="18"/>
  <c r="A890" i="18"/>
  <c r="C889" i="18"/>
  <c r="A889" i="18"/>
  <c r="C888" i="18"/>
  <c r="A888" i="18"/>
  <c r="C887" i="18"/>
  <c r="A887" i="18"/>
  <c r="C886" i="18"/>
  <c r="A886" i="18"/>
  <c r="C885" i="18"/>
  <c r="A885" i="18"/>
  <c r="C884" i="18"/>
  <c r="A884" i="18"/>
  <c r="C883" i="18"/>
  <c r="A883" i="18"/>
  <c r="C882" i="18"/>
  <c r="A882" i="18"/>
  <c r="C881" i="18"/>
  <c r="A881" i="18"/>
  <c r="C880" i="18"/>
  <c r="A880" i="18"/>
  <c r="C879" i="18"/>
  <c r="A879" i="18"/>
  <c r="C878" i="18"/>
  <c r="A878" i="18"/>
  <c r="C877" i="18"/>
  <c r="A877" i="18"/>
  <c r="C876" i="18"/>
  <c r="A876" i="18"/>
  <c r="C875" i="18"/>
  <c r="A875" i="18"/>
  <c r="C874" i="18"/>
  <c r="A874" i="18"/>
  <c r="C873" i="18"/>
  <c r="A873" i="18"/>
  <c r="C872" i="18"/>
  <c r="A872" i="18"/>
  <c r="C871" i="18"/>
  <c r="A871" i="18"/>
  <c r="C870" i="18"/>
  <c r="A870" i="18"/>
  <c r="C869" i="18"/>
  <c r="A869" i="18"/>
  <c r="C868" i="18"/>
  <c r="A868" i="18"/>
  <c r="C867" i="18"/>
  <c r="A867" i="18"/>
  <c r="C866" i="18"/>
  <c r="A866" i="18"/>
  <c r="C865" i="18"/>
  <c r="A865" i="18"/>
  <c r="C864" i="18"/>
  <c r="A864" i="18"/>
  <c r="C863" i="18"/>
  <c r="A863" i="18"/>
  <c r="C862" i="18"/>
  <c r="A862" i="18"/>
  <c r="C861" i="18"/>
  <c r="A861" i="18"/>
  <c r="C860" i="18"/>
  <c r="A860" i="18"/>
  <c r="C859" i="18"/>
  <c r="A859" i="18"/>
  <c r="C858" i="18"/>
  <c r="A858" i="18"/>
  <c r="C857" i="18"/>
  <c r="A857" i="18"/>
  <c r="C856" i="18"/>
  <c r="A856" i="18"/>
  <c r="C855" i="18"/>
  <c r="A855" i="18"/>
  <c r="C854" i="18"/>
  <c r="A854" i="18"/>
  <c r="C853" i="18"/>
  <c r="A853" i="18"/>
  <c r="C852" i="18"/>
  <c r="A852" i="18"/>
  <c r="C851" i="18"/>
  <c r="A851" i="18"/>
  <c r="C850" i="18"/>
  <c r="A850" i="18"/>
  <c r="C849" i="18"/>
  <c r="A849" i="18"/>
  <c r="C848" i="18"/>
  <c r="A848" i="18"/>
  <c r="C847" i="18"/>
  <c r="A847" i="18"/>
  <c r="C846" i="18"/>
  <c r="A846" i="18"/>
  <c r="C845" i="18"/>
  <c r="A845" i="18"/>
  <c r="C844" i="18"/>
  <c r="A844" i="18"/>
  <c r="C843" i="18"/>
  <c r="A843" i="18"/>
  <c r="C842" i="18"/>
  <c r="A842" i="18"/>
  <c r="C841" i="18"/>
  <c r="A841" i="18"/>
  <c r="C840" i="18"/>
  <c r="A840" i="18"/>
  <c r="C839" i="18"/>
  <c r="A839" i="18"/>
  <c r="C838" i="18"/>
  <c r="A838" i="18"/>
  <c r="C837" i="18"/>
  <c r="A837" i="18"/>
  <c r="C836" i="18"/>
  <c r="A836" i="18"/>
  <c r="C835" i="18"/>
  <c r="A835" i="18"/>
  <c r="C834" i="18"/>
  <c r="A834" i="18"/>
  <c r="C833" i="18"/>
  <c r="A833" i="18"/>
  <c r="C832" i="18"/>
  <c r="A832" i="18"/>
  <c r="C831" i="18"/>
  <c r="A831" i="18"/>
  <c r="C830" i="18"/>
  <c r="A830" i="18"/>
  <c r="C829" i="18"/>
  <c r="A829" i="18"/>
  <c r="C828" i="18"/>
  <c r="A828" i="18"/>
  <c r="C827" i="18"/>
  <c r="A827" i="18"/>
  <c r="C826" i="18"/>
  <c r="A826" i="18"/>
  <c r="C825" i="18"/>
  <c r="A825" i="18"/>
  <c r="C824" i="18"/>
  <c r="A824" i="18"/>
  <c r="C823" i="18"/>
  <c r="A823" i="18"/>
  <c r="C822" i="18"/>
  <c r="A822" i="18"/>
  <c r="C821" i="18"/>
  <c r="A821" i="18"/>
  <c r="C820" i="18"/>
  <c r="A820" i="18"/>
  <c r="C819" i="18"/>
  <c r="A819" i="18"/>
  <c r="C818" i="18"/>
  <c r="A818" i="18"/>
  <c r="C817" i="18"/>
  <c r="A817" i="18"/>
  <c r="C816" i="18"/>
  <c r="A816" i="18"/>
  <c r="C815" i="18"/>
  <c r="A815" i="18"/>
  <c r="C814" i="18"/>
  <c r="A814" i="18"/>
  <c r="C813" i="18"/>
  <c r="A813" i="18"/>
  <c r="C812" i="18"/>
  <c r="A812" i="18"/>
  <c r="C811" i="18"/>
  <c r="A811" i="18"/>
  <c r="C810" i="18"/>
  <c r="A810" i="18"/>
  <c r="C809" i="18"/>
  <c r="A809" i="18"/>
  <c r="C808" i="18"/>
  <c r="A808" i="18"/>
  <c r="C807" i="18"/>
  <c r="A807" i="18"/>
  <c r="C806" i="18"/>
  <c r="A806" i="18"/>
  <c r="C805" i="18"/>
  <c r="A805" i="18"/>
  <c r="C804" i="18"/>
  <c r="A804" i="18"/>
  <c r="C803" i="18"/>
  <c r="A803" i="18"/>
  <c r="C802" i="18"/>
  <c r="A802" i="18"/>
  <c r="C801" i="18"/>
  <c r="A801" i="18"/>
  <c r="C800" i="18"/>
  <c r="A800" i="18"/>
  <c r="C799" i="18"/>
  <c r="A799" i="18"/>
  <c r="C798" i="18"/>
  <c r="A798" i="18"/>
  <c r="C797" i="18"/>
  <c r="A797" i="18"/>
  <c r="C796" i="18"/>
  <c r="A796" i="18"/>
  <c r="C795" i="18"/>
  <c r="A795" i="18"/>
  <c r="C794" i="18"/>
  <c r="A794" i="18"/>
  <c r="C793" i="18"/>
  <c r="A793" i="18"/>
  <c r="C792" i="18"/>
  <c r="A792" i="18"/>
  <c r="C791" i="18"/>
  <c r="A791" i="18"/>
  <c r="C790" i="18"/>
  <c r="A790" i="18"/>
  <c r="C789" i="18"/>
  <c r="A789" i="18"/>
  <c r="C788" i="18"/>
  <c r="A788" i="18"/>
  <c r="C787" i="18"/>
  <c r="A787" i="18"/>
  <c r="A784" i="18"/>
  <c r="C784" i="18"/>
  <c r="C782" i="18"/>
  <c r="A782" i="18"/>
  <c r="C780" i="18"/>
  <c r="A779" i="18"/>
  <c r="C779" i="18"/>
  <c r="C778" i="18"/>
  <c r="A778" i="18"/>
  <c r="C776" i="18"/>
  <c r="A775" i="18"/>
  <c r="C775" i="18"/>
  <c r="C774" i="18"/>
  <c r="A774" i="18"/>
  <c r="C772" i="18"/>
  <c r="A771" i="18"/>
  <c r="C771" i="18"/>
  <c r="C770" i="18"/>
  <c r="A770" i="18"/>
  <c r="C768" i="18"/>
  <c r="A767" i="18"/>
  <c r="C767" i="18"/>
  <c r="C766" i="18"/>
  <c r="A766" i="18"/>
  <c r="C764" i="18"/>
  <c r="A763" i="18"/>
  <c r="C763" i="18"/>
  <c r="C762" i="18"/>
  <c r="A762" i="18"/>
  <c r="C760" i="18"/>
  <c r="A759" i="18"/>
  <c r="C759" i="18"/>
  <c r="C758" i="18"/>
  <c r="A758" i="18"/>
  <c r="C756" i="18"/>
  <c r="A755" i="18"/>
  <c r="C755" i="18"/>
  <c r="C754" i="18"/>
  <c r="A754" i="18"/>
  <c r="C752" i="18"/>
  <c r="A751" i="18"/>
  <c r="C751" i="18"/>
  <c r="C750" i="18"/>
  <c r="A750" i="18"/>
  <c r="C748" i="18"/>
  <c r="A747" i="18"/>
  <c r="C747" i="18"/>
  <c r="C746" i="18"/>
  <c r="A746" i="18"/>
  <c r="C744" i="18"/>
  <c r="A743" i="18"/>
  <c r="C743" i="18"/>
  <c r="C742" i="18"/>
  <c r="A742" i="18"/>
  <c r="A741" i="18"/>
  <c r="C740" i="18"/>
  <c r="A740" i="18"/>
  <c r="C738" i="18"/>
  <c r="A738" i="18"/>
  <c r="A737" i="18"/>
  <c r="C736" i="18"/>
  <c r="A736" i="18"/>
  <c r="C734" i="18"/>
  <c r="A734" i="18"/>
  <c r="A733" i="18"/>
  <c r="C732" i="18"/>
  <c r="A732" i="18"/>
  <c r="C730" i="18"/>
  <c r="A730" i="18"/>
  <c r="A729" i="18"/>
  <c r="C728" i="18"/>
  <c r="A728" i="18"/>
  <c r="C726" i="18"/>
  <c r="A726" i="18"/>
  <c r="A725" i="18"/>
  <c r="C724" i="18"/>
  <c r="A724" i="18"/>
  <c r="C722" i="18"/>
  <c r="A722" i="18"/>
  <c r="A721" i="18"/>
  <c r="C720" i="18"/>
  <c r="A720" i="18"/>
  <c r="C718" i="18"/>
  <c r="A718" i="18"/>
  <c r="A717" i="18"/>
  <c r="C716" i="18"/>
  <c r="A716" i="18"/>
  <c r="C714" i="18"/>
  <c r="A714" i="18"/>
  <c r="A713" i="18"/>
  <c r="C712" i="18"/>
  <c r="A712" i="18"/>
  <c r="C710" i="18"/>
  <c r="A710" i="18"/>
  <c r="A709" i="18"/>
  <c r="C708" i="18"/>
  <c r="A708" i="18"/>
  <c r="C706" i="18"/>
  <c r="A705" i="18"/>
  <c r="C704" i="18"/>
  <c r="A704" i="18"/>
  <c r="A701" i="18"/>
  <c r="C700" i="18"/>
  <c r="A700" i="18"/>
  <c r="C698" i="18"/>
  <c r="A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A580" i="18"/>
  <c r="A578" i="18"/>
  <c r="C578" i="18"/>
  <c r="A577" i="18"/>
  <c r="C577" i="18"/>
  <c r="C576" i="18"/>
  <c r="A576" i="18"/>
  <c r="A574" i="18"/>
  <c r="C574" i="18"/>
  <c r="A573" i="18"/>
  <c r="C573" i="18"/>
  <c r="C572" i="18"/>
  <c r="A572" i="18"/>
  <c r="A570" i="18"/>
  <c r="C570" i="18"/>
  <c r="A569" i="18"/>
  <c r="C569" i="18"/>
  <c r="C568" i="18"/>
  <c r="A568" i="18"/>
  <c r="A566" i="18"/>
  <c r="C566" i="18"/>
  <c r="A565" i="18"/>
  <c r="C565" i="18"/>
  <c r="C564" i="18"/>
  <c r="A564" i="18"/>
  <c r="C488" i="18"/>
  <c r="C486" i="18"/>
  <c r="C484" i="18"/>
  <c r="C482" i="18"/>
  <c r="C480" i="18"/>
  <c r="C478" i="18"/>
  <c r="C476" i="18"/>
  <c r="C474" i="18"/>
  <c r="C472" i="18"/>
  <c r="C470" i="18"/>
  <c r="C468" i="18"/>
  <c r="C466" i="18"/>
  <c r="C464" i="18"/>
  <c r="C462" i="18"/>
  <c r="C460" i="18"/>
  <c r="C458" i="18"/>
  <c r="C456" i="18"/>
  <c r="C454" i="18"/>
  <c r="C452" i="18"/>
  <c r="C450" i="18"/>
  <c r="C448" i="18"/>
  <c r="C446" i="18"/>
  <c r="C444" i="18"/>
  <c r="C442" i="18"/>
  <c r="C440" i="18"/>
  <c r="C438" i="18"/>
  <c r="C436" i="18"/>
  <c r="C434" i="18"/>
  <c r="C432" i="18"/>
  <c r="C430" i="18"/>
  <c r="C428" i="18"/>
  <c r="C426" i="18"/>
  <c r="C424" i="18"/>
  <c r="A424" i="18"/>
  <c r="C422" i="18"/>
  <c r="A422" i="18"/>
  <c r="C420" i="18"/>
  <c r="A420" i="18"/>
  <c r="C418" i="18"/>
  <c r="A418" i="18"/>
  <c r="C416" i="18"/>
  <c r="A416" i="18"/>
  <c r="C414" i="18"/>
  <c r="A414" i="18"/>
  <c r="C412" i="18"/>
  <c r="A412" i="18"/>
  <c r="C410" i="18"/>
  <c r="A410" i="18"/>
  <c r="C408" i="18"/>
  <c r="A408" i="18"/>
  <c r="C406" i="18"/>
  <c r="A406" i="18"/>
  <c r="C404" i="18"/>
  <c r="A404" i="18"/>
  <c r="C402" i="18"/>
  <c r="A402" i="18"/>
  <c r="C400" i="18"/>
  <c r="A400" i="18"/>
  <c r="C398" i="18"/>
  <c r="A398" i="18"/>
  <c r="C396" i="18"/>
  <c r="A396" i="18"/>
  <c r="C394" i="18"/>
  <c r="A394" i="18"/>
  <c r="C392" i="18"/>
  <c r="A392" i="18"/>
  <c r="C390" i="18"/>
  <c r="A390" i="18"/>
  <c r="C388" i="18"/>
  <c r="A388" i="18"/>
  <c r="C386" i="18"/>
  <c r="A386" i="18"/>
  <c r="C384" i="18"/>
  <c r="A384" i="18"/>
  <c r="C382" i="18"/>
  <c r="A382" i="18"/>
  <c r="C380" i="18"/>
  <c r="A380" i="18"/>
  <c r="C378" i="18"/>
  <c r="A378" i="18"/>
  <c r="C376" i="18"/>
  <c r="A376" i="18"/>
  <c r="C374" i="18"/>
  <c r="A374" i="18"/>
  <c r="C372" i="18"/>
  <c r="A372" i="18"/>
  <c r="C370" i="18"/>
  <c r="A370" i="18"/>
  <c r="C368" i="18"/>
  <c r="A368" i="18"/>
  <c r="C366" i="18"/>
  <c r="A366" i="18"/>
  <c r="C364" i="18"/>
  <c r="A364" i="18"/>
  <c r="C362" i="18"/>
  <c r="A362" i="18"/>
  <c r="C360" i="18"/>
  <c r="A360" i="18"/>
  <c r="C358" i="18"/>
  <c r="A358" i="18"/>
  <c r="C356" i="18"/>
  <c r="A356" i="18"/>
  <c r="C354" i="18"/>
  <c r="A354" i="18"/>
  <c r="C352" i="18"/>
  <c r="A352" i="18"/>
  <c r="C350" i="18"/>
  <c r="A350" i="18"/>
  <c r="C348" i="18"/>
  <c r="A348" i="18"/>
  <c r="C346" i="18"/>
  <c r="A346" i="18"/>
  <c r="C344" i="18"/>
  <c r="A344" i="18"/>
  <c r="C342" i="18"/>
  <c r="A342" i="18"/>
  <c r="C340" i="18"/>
  <c r="A340" i="18"/>
  <c r="C338" i="18"/>
  <c r="A338" i="18"/>
  <c r="C336" i="18"/>
  <c r="A336" i="18"/>
  <c r="C334" i="18"/>
  <c r="A334" i="18"/>
  <c r="C332" i="18"/>
  <c r="A332" i="18"/>
  <c r="C330" i="18"/>
  <c r="A330" i="18"/>
  <c r="C328" i="18"/>
  <c r="A328" i="18"/>
  <c r="C326" i="18"/>
  <c r="A326" i="18"/>
  <c r="C324" i="18"/>
  <c r="A324" i="18"/>
  <c r="C322" i="18"/>
  <c r="A322" i="18"/>
  <c r="C320" i="18"/>
  <c r="A320" i="18"/>
  <c r="C318" i="18"/>
  <c r="A318" i="18"/>
  <c r="C316" i="18"/>
  <c r="A316" i="18"/>
  <c r="C314" i="18"/>
  <c r="A314" i="18"/>
  <c r="C312" i="18"/>
  <c r="A312" i="18"/>
  <c r="C310" i="18"/>
  <c r="A310" i="18"/>
  <c r="C308" i="18"/>
  <c r="A308" i="18"/>
  <c r="C306" i="18"/>
  <c r="A306" i="18"/>
  <c r="C305" i="18"/>
  <c r="C304" i="18"/>
  <c r="C302" i="18"/>
  <c r="A302" i="18"/>
  <c r="C301" i="18"/>
  <c r="C300" i="18"/>
  <c r="C298" i="18"/>
  <c r="A298" i="18"/>
  <c r="C297" i="18"/>
  <c r="C296" i="18"/>
  <c r="C294" i="18"/>
  <c r="A294" i="18"/>
  <c r="C293" i="18"/>
  <c r="C292" i="18"/>
  <c r="C290" i="18"/>
  <c r="A290" i="18"/>
  <c r="C289" i="18"/>
  <c r="C288" i="18"/>
  <c r="C286" i="18"/>
  <c r="A286" i="18"/>
  <c r="C285" i="18"/>
  <c r="C284" i="18"/>
  <c r="C282" i="18"/>
  <c r="A282" i="18"/>
  <c r="C281" i="18"/>
  <c r="C280" i="18"/>
  <c r="C278" i="18"/>
  <c r="A278" i="18"/>
  <c r="C276" i="18"/>
  <c r="C274" i="18"/>
  <c r="A274" i="18"/>
  <c r="C272" i="18"/>
  <c r="C270" i="18"/>
  <c r="A270" i="18"/>
  <c r="C268" i="18"/>
  <c r="C266" i="18"/>
  <c r="A266" i="18"/>
  <c r="C264" i="18"/>
  <c r="A262" i="18"/>
  <c r="C260" i="18"/>
  <c r="A258" i="18"/>
  <c r="C256" i="18"/>
  <c r="C254" i="18"/>
  <c r="A254" i="18"/>
  <c r="C253" i="18"/>
  <c r="C252" i="18"/>
  <c r="C251" i="18"/>
  <c r="A251" i="18"/>
  <c r="C249" i="18"/>
  <c r="A249" i="18"/>
  <c r="C246" i="18"/>
  <c r="C245" i="18"/>
  <c r="C244" i="18"/>
  <c r="A243" i="18"/>
  <c r="C242" i="18"/>
  <c r="A241" i="18"/>
  <c r="C240" i="18"/>
  <c r="A239" i="18"/>
  <c r="C238" i="18"/>
  <c r="A237" i="18"/>
  <c r="A235" i="18"/>
  <c r="C234" i="18"/>
  <c r="A233" i="18"/>
  <c r="C232" i="18"/>
  <c r="C230" i="18"/>
  <c r="C229" i="18"/>
  <c r="C228" i="18"/>
  <c r="A227" i="18"/>
  <c r="C226" i="18"/>
  <c r="A226" i="18"/>
  <c r="C225" i="18"/>
  <c r="A221" i="18"/>
  <c r="C221" i="18"/>
  <c r="A220" i="18"/>
  <c r="C220" i="18"/>
  <c r="A219" i="18"/>
  <c r="C219" i="18"/>
  <c r="C215" i="18"/>
  <c r="A215" i="18"/>
  <c r="A214" i="18"/>
  <c r="C214" i="18"/>
  <c r="C213" i="18"/>
  <c r="A213" i="18"/>
  <c r="A209" i="18"/>
  <c r="C209" i="18"/>
  <c r="A207" i="18"/>
  <c r="C207" i="18"/>
  <c r="C203" i="18"/>
  <c r="A203" i="18"/>
  <c r="C202" i="18"/>
  <c r="A202" i="18"/>
  <c r="A201" i="18"/>
  <c r="C201" i="18"/>
  <c r="A196" i="18"/>
  <c r="C196" i="18"/>
  <c r="C191" i="18"/>
  <c r="A191" i="18"/>
  <c r="A190" i="18"/>
  <c r="C190" i="18"/>
  <c r="C189" i="18"/>
  <c r="A189" i="18"/>
  <c r="A185" i="18"/>
  <c r="C185" i="18"/>
  <c r="A183" i="18"/>
  <c r="C183" i="18"/>
  <c r="A179" i="18"/>
  <c r="C179" i="18"/>
  <c r="C178" i="18"/>
  <c r="A178" i="18"/>
  <c r="A177" i="18"/>
  <c r="C177" i="18"/>
  <c r="A172" i="18"/>
  <c r="C172" i="18"/>
  <c r="C167" i="18"/>
  <c r="A167" i="18"/>
  <c r="A166" i="18"/>
  <c r="C166" i="18"/>
  <c r="C165" i="18"/>
  <c r="A165" i="18"/>
  <c r="A161" i="18"/>
  <c r="C161" i="18"/>
  <c r="A159" i="18"/>
  <c r="C159" i="18"/>
  <c r="A155" i="18"/>
  <c r="C155" i="18"/>
  <c r="C154" i="18"/>
  <c r="A154" i="18"/>
  <c r="A153" i="18"/>
  <c r="C153" i="18"/>
  <c r="A148" i="18"/>
  <c r="C148" i="18"/>
  <c r="A146" i="18"/>
  <c r="A145" i="18"/>
  <c r="A144" i="18"/>
  <c r="C143" i="18"/>
  <c r="A143" i="18"/>
  <c r="A142" i="18"/>
  <c r="C142" i="18"/>
  <c r="C141" i="18"/>
  <c r="A141" i="18"/>
  <c r="A137" i="18"/>
  <c r="C137" i="18"/>
  <c r="A136" i="18"/>
  <c r="C136" i="18"/>
  <c r="A135" i="18"/>
  <c r="C135" i="18"/>
  <c r="A134" i="18"/>
  <c r="C134" i="18"/>
  <c r="A133" i="18"/>
  <c r="A132" i="18"/>
  <c r="A131" i="18"/>
  <c r="A130" i="18"/>
  <c r="A129" i="18"/>
  <c r="C125" i="18"/>
  <c r="C124" i="18"/>
  <c r="C123" i="18"/>
  <c r="A122" i="18"/>
  <c r="C122" i="18"/>
  <c r="A121" i="18"/>
  <c r="A120" i="18"/>
  <c r="C119" i="18"/>
  <c r="A119" i="18"/>
  <c r="A118" i="18"/>
  <c r="C118" i="18"/>
  <c r="C117" i="18"/>
  <c r="A117" i="18"/>
  <c r="A113" i="18"/>
  <c r="C113" i="18"/>
  <c r="A112" i="18"/>
  <c r="C112" i="18"/>
  <c r="A111" i="18"/>
  <c r="C111" i="18"/>
  <c r="A110" i="18"/>
  <c r="C110" i="18"/>
  <c r="A109" i="18"/>
  <c r="C109" i="18"/>
  <c r="A108" i="18"/>
  <c r="A107" i="18"/>
  <c r="A97" i="18"/>
  <c r="C97" i="18"/>
  <c r="A96" i="18"/>
  <c r="A93" i="18"/>
  <c r="C93" i="18"/>
  <c r="A92" i="18"/>
  <c r="A91" i="18"/>
  <c r="C90" i="18"/>
  <c r="A90" i="18"/>
  <c r="C89" i="18"/>
  <c r="C88" i="18"/>
  <c r="C87" i="18"/>
  <c r="A86" i="18"/>
  <c r="C86" i="18"/>
  <c r="C85" i="18"/>
  <c r="A85" i="18"/>
  <c r="A84" i="18"/>
  <c r="C84" i="18"/>
  <c r="A83" i="18"/>
  <c r="C83" i="18"/>
  <c r="A82" i="18"/>
  <c r="C82" i="18"/>
  <c r="A81" i="18"/>
  <c r="C81" i="18"/>
  <c r="A80" i="18"/>
  <c r="C80" i="18"/>
  <c r="A79" i="18"/>
  <c r="C79" i="18"/>
  <c r="A78" i="18"/>
  <c r="C78" i="18"/>
  <c r="A77" i="18"/>
  <c r="C77" i="18"/>
  <c r="A76" i="18"/>
  <c r="C76" i="18"/>
  <c r="A75" i="18"/>
  <c r="C75" i="18"/>
  <c r="A74" i="18"/>
  <c r="C74" i="18"/>
  <c r="A73" i="18"/>
  <c r="C73" i="18"/>
  <c r="A72" i="18"/>
  <c r="C72" i="18"/>
  <c r="A71" i="18"/>
  <c r="C71" i="18"/>
  <c r="A70" i="18"/>
  <c r="C70" i="18"/>
  <c r="A69" i="18"/>
  <c r="C69" i="18"/>
  <c r="A68" i="18"/>
  <c r="C68" i="18"/>
  <c r="A67" i="18"/>
  <c r="C67" i="18"/>
  <c r="A66" i="18"/>
  <c r="C66" i="18"/>
  <c r="A65" i="18"/>
  <c r="C65" i="18"/>
  <c r="A64" i="18"/>
  <c r="C64" i="18"/>
  <c r="A63" i="18"/>
  <c r="C63" i="18"/>
  <c r="A62" i="18"/>
  <c r="C62" i="18"/>
  <c r="A61" i="18"/>
  <c r="C61" i="18"/>
  <c r="A60" i="18"/>
  <c r="C60" i="18"/>
  <c r="A59" i="18"/>
  <c r="C59" i="18"/>
  <c r="A58" i="18"/>
  <c r="C58" i="18"/>
  <c r="A57" i="18"/>
  <c r="C57" i="18"/>
  <c r="A56" i="18"/>
  <c r="C56" i="18"/>
  <c r="A55" i="18"/>
  <c r="C55" i="18"/>
  <c r="A54" i="18"/>
  <c r="C54" i="18"/>
  <c r="A53" i="18"/>
  <c r="C53" i="18"/>
  <c r="A52" i="18"/>
  <c r="C52" i="18"/>
  <c r="A51" i="18"/>
  <c r="C51" i="18"/>
  <c r="A50" i="18"/>
  <c r="C50" i="18"/>
  <c r="A49" i="18"/>
  <c r="C49" i="18"/>
  <c r="A48" i="18"/>
  <c r="C48" i="18"/>
  <c r="A47" i="18"/>
  <c r="C47" i="18"/>
  <c r="A46" i="18"/>
  <c r="C46" i="18"/>
  <c r="A45" i="18"/>
  <c r="C45" i="18"/>
  <c r="A44" i="18"/>
  <c r="C44" i="18"/>
  <c r="A43" i="18"/>
  <c r="C43" i="18"/>
  <c r="A42" i="18"/>
  <c r="C42" i="18"/>
  <c r="A41" i="18"/>
  <c r="C41" i="18"/>
  <c r="A40" i="18"/>
  <c r="C40" i="18"/>
  <c r="A39" i="18"/>
  <c r="C39" i="18"/>
  <c r="A38" i="18"/>
  <c r="C38" i="18"/>
  <c r="A37" i="18"/>
  <c r="C37" i="18"/>
  <c r="A36" i="18"/>
  <c r="C36" i="18"/>
  <c r="A35" i="18"/>
  <c r="C35" i="18"/>
  <c r="A34" i="18"/>
  <c r="C34" i="18"/>
  <c r="A33" i="18"/>
  <c r="C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8" i="18"/>
  <c r="C7" i="18"/>
  <c r="B7" i="18" s="1"/>
  <c r="A7" i="18"/>
  <c r="C791" i="17"/>
  <c r="A791" i="17"/>
  <c r="C789" i="17"/>
  <c r="A789" i="17"/>
  <c r="C787" i="17"/>
  <c r="A787" i="17"/>
  <c r="C785" i="17"/>
  <c r="A785" i="17"/>
  <c r="C783" i="17"/>
  <c r="A783" i="17"/>
  <c r="C781" i="17"/>
  <c r="A781" i="17"/>
  <c r="C779" i="17"/>
  <c r="A779" i="17"/>
  <c r="C777" i="17"/>
  <c r="A777" i="17"/>
  <c r="C775" i="17"/>
  <c r="A775" i="17"/>
  <c r="C773" i="17"/>
  <c r="A773" i="17"/>
  <c r="C771" i="17"/>
  <c r="A771" i="17"/>
  <c r="C769" i="17"/>
  <c r="A769" i="17"/>
  <c r="C767" i="17"/>
  <c r="A767" i="17"/>
  <c r="C765" i="17"/>
  <c r="A765" i="17"/>
  <c r="C763" i="17"/>
  <c r="A763" i="17"/>
  <c r="C761" i="17"/>
  <c r="A761" i="17"/>
  <c r="C759" i="17"/>
  <c r="A759" i="17"/>
  <c r="C757" i="17"/>
  <c r="A757" i="17"/>
  <c r="C755" i="17"/>
  <c r="A755" i="17"/>
  <c r="C753" i="17"/>
  <c r="A753" i="17"/>
  <c r="C751" i="17"/>
  <c r="A751" i="17"/>
  <c r="C749" i="17"/>
  <c r="A749" i="17"/>
  <c r="C747" i="17"/>
  <c r="A747" i="17"/>
  <c r="C745" i="17"/>
  <c r="A745" i="17"/>
  <c r="C743" i="17"/>
  <c r="A743" i="17"/>
  <c r="C741" i="17"/>
  <c r="A741" i="17"/>
  <c r="C739" i="17"/>
  <c r="A739" i="17"/>
  <c r="C737" i="17"/>
  <c r="A737" i="17"/>
  <c r="C735" i="17"/>
  <c r="A735" i="17"/>
  <c r="C733" i="17"/>
  <c r="A733" i="17"/>
  <c r="C731" i="17"/>
  <c r="A731" i="17"/>
  <c r="C729" i="17"/>
  <c r="A729" i="17"/>
  <c r="C727" i="17"/>
  <c r="A727" i="17"/>
  <c r="C724" i="17"/>
  <c r="A724" i="17"/>
  <c r="C722" i="17"/>
  <c r="A722" i="17"/>
  <c r="C720" i="17"/>
  <c r="A720" i="17"/>
  <c r="C718" i="17"/>
  <c r="A718" i="17"/>
  <c r="C716" i="17"/>
  <c r="A716" i="17"/>
  <c r="A714" i="17"/>
  <c r="A713" i="17"/>
  <c r="A710" i="17"/>
  <c r="A709" i="17"/>
  <c r="C708" i="17"/>
  <c r="A708" i="17"/>
  <c r="C706" i="17"/>
  <c r="A706" i="17"/>
  <c r="C705" i="17"/>
  <c r="C704" i="17"/>
  <c r="A704" i="17"/>
  <c r="C701" i="17"/>
  <c r="C700" i="17"/>
  <c r="A700" i="17"/>
  <c r="C697" i="17"/>
  <c r="C696" i="17"/>
  <c r="A696" i="17"/>
  <c r="C693" i="17"/>
  <c r="C692" i="17"/>
  <c r="A692" i="17"/>
  <c r="C689" i="17"/>
  <c r="C688" i="17"/>
  <c r="A688" i="17"/>
  <c r="C685" i="17"/>
  <c r="C684" i="17"/>
  <c r="A684" i="17"/>
  <c r="C681" i="17"/>
  <c r="C680" i="17"/>
  <c r="A680" i="17"/>
  <c r="C677" i="17"/>
  <c r="C676" i="17"/>
  <c r="A676" i="17"/>
  <c r="C673" i="17"/>
  <c r="C672" i="17"/>
  <c r="A672" i="17"/>
  <c r="C669" i="17"/>
  <c r="C668" i="17"/>
  <c r="A668" i="17"/>
  <c r="C665" i="17"/>
  <c r="C664" i="17"/>
  <c r="A664" i="17"/>
  <c r="C661" i="17"/>
  <c r="C660" i="17"/>
  <c r="A660" i="17"/>
  <c r="C657" i="17"/>
  <c r="C656" i="17"/>
  <c r="A656" i="17"/>
  <c r="C653" i="17"/>
  <c r="C652" i="17"/>
  <c r="A652" i="17"/>
  <c r="C649" i="17"/>
  <c r="C648" i="17"/>
  <c r="A648" i="17"/>
  <c r="C645" i="17"/>
  <c r="C644" i="17"/>
  <c r="A644" i="17"/>
  <c r="C641" i="17"/>
  <c r="C640" i="17"/>
  <c r="A640" i="17"/>
  <c r="C637" i="17"/>
  <c r="C636" i="17"/>
  <c r="A636" i="17"/>
  <c r="C633" i="17"/>
  <c r="C632" i="17"/>
  <c r="A632" i="17"/>
  <c r="C629" i="17"/>
  <c r="A628" i="17"/>
  <c r="A626" i="17"/>
  <c r="A624" i="17"/>
  <c r="A622" i="17"/>
  <c r="A620" i="17"/>
  <c r="A618" i="17"/>
  <c r="A616" i="17"/>
  <c r="A615" i="17"/>
  <c r="A614" i="17"/>
  <c r="C613" i="17"/>
  <c r="A613" i="17"/>
  <c r="A612" i="17"/>
  <c r="A611" i="17"/>
  <c r="A610" i="17"/>
  <c r="C609" i="17"/>
  <c r="A609" i="17"/>
  <c r="A608" i="17"/>
  <c r="A607" i="17"/>
  <c r="A606" i="17"/>
  <c r="C605" i="17"/>
  <c r="A605" i="17"/>
  <c r="A604" i="17"/>
  <c r="A603" i="17"/>
  <c r="A602" i="17"/>
  <c r="C601" i="17"/>
  <c r="A601" i="17"/>
  <c r="A600" i="17"/>
  <c r="A599" i="17"/>
  <c r="A598" i="17"/>
  <c r="C597" i="17"/>
  <c r="A597" i="17"/>
  <c r="A596" i="17"/>
  <c r="A595" i="17"/>
  <c r="A594" i="17"/>
  <c r="C593" i="17"/>
  <c r="A593" i="17"/>
  <c r="A592" i="17"/>
  <c r="A591" i="17"/>
  <c r="A590" i="17"/>
  <c r="C589" i="17"/>
  <c r="A589" i="17"/>
  <c r="C588" i="17"/>
  <c r="A586" i="17"/>
  <c r="A584" i="17"/>
  <c r="A582" i="17"/>
  <c r="A580" i="17"/>
  <c r="A578" i="17"/>
  <c r="A576" i="17"/>
  <c r="A574" i="17"/>
  <c r="A572" i="17"/>
  <c r="A570" i="17"/>
  <c r="A568" i="17"/>
  <c r="A566" i="17"/>
  <c r="A564" i="17"/>
  <c r="A562" i="17"/>
  <c r="A560" i="17"/>
  <c r="A558" i="17"/>
  <c r="A556" i="17"/>
  <c r="A554" i="17"/>
  <c r="A552" i="17"/>
  <c r="A550" i="17"/>
  <c r="C549" i="17"/>
  <c r="C548" i="17"/>
  <c r="A548" i="17"/>
  <c r="C547" i="17"/>
  <c r="C546" i="17"/>
  <c r="A546" i="17"/>
  <c r="C545" i="17"/>
  <c r="C544" i="17"/>
  <c r="A544" i="17"/>
  <c r="C543" i="17"/>
  <c r="C542" i="17"/>
  <c r="A542" i="17"/>
  <c r="C541" i="17"/>
  <c r="C540" i="17"/>
  <c r="A540" i="17"/>
  <c r="C539" i="17"/>
  <c r="C538" i="17"/>
  <c r="A538" i="17"/>
  <c r="C537" i="17"/>
  <c r="C536" i="17"/>
  <c r="A536" i="17"/>
  <c r="C535" i="17"/>
  <c r="C534" i="17"/>
  <c r="A534" i="17"/>
  <c r="C533" i="17"/>
  <c r="C532" i="17"/>
  <c r="A532" i="17"/>
  <c r="C531" i="17"/>
  <c r="C530" i="17"/>
  <c r="A530" i="17"/>
  <c r="C529" i="17"/>
  <c r="C528" i="17"/>
  <c r="A528" i="17"/>
  <c r="C527" i="17"/>
  <c r="C526" i="17"/>
  <c r="A526" i="17"/>
  <c r="C525" i="17"/>
  <c r="C524" i="17"/>
  <c r="A524" i="17"/>
  <c r="C523" i="17"/>
  <c r="C522" i="17"/>
  <c r="A522" i="17"/>
  <c r="C521" i="17"/>
  <c r="C520" i="17"/>
  <c r="A520" i="17"/>
  <c r="C519" i="17"/>
  <c r="C518" i="17"/>
  <c r="A518" i="17"/>
  <c r="C517" i="17"/>
  <c r="C516" i="17"/>
  <c r="A516" i="17"/>
  <c r="C515" i="17"/>
  <c r="C514" i="17"/>
  <c r="A514" i="17"/>
  <c r="C513" i="17"/>
  <c r="C512" i="17"/>
  <c r="A512" i="17"/>
  <c r="C511" i="17"/>
  <c r="C510" i="17"/>
  <c r="A510" i="17"/>
  <c r="C509" i="17"/>
  <c r="C508" i="17"/>
  <c r="A508" i="17"/>
  <c r="C507" i="17"/>
  <c r="C506" i="17"/>
  <c r="C505" i="17"/>
  <c r="C504" i="17"/>
  <c r="A504" i="17"/>
  <c r="C503" i="17"/>
  <c r="C502" i="17"/>
  <c r="C501" i="17"/>
  <c r="C499" i="17"/>
  <c r="C498" i="17"/>
  <c r="C497" i="17"/>
  <c r="C495" i="17"/>
  <c r="C494" i="17"/>
  <c r="C493" i="17"/>
  <c r="C491" i="17"/>
  <c r="C490" i="17"/>
  <c r="C489" i="17"/>
  <c r="C487" i="17"/>
  <c r="C486" i="17"/>
  <c r="C485" i="17"/>
  <c r="C483" i="17"/>
  <c r="C482" i="17"/>
  <c r="C481" i="17"/>
  <c r="C479" i="17"/>
  <c r="C478" i="17"/>
  <c r="C477" i="17"/>
  <c r="C475" i="17"/>
  <c r="C474" i="17"/>
  <c r="C473" i="17"/>
  <c r="C471" i="17"/>
  <c r="C470" i="17"/>
  <c r="C469" i="17"/>
  <c r="C467" i="17"/>
  <c r="C466" i="17"/>
  <c r="C465" i="17"/>
  <c r="C464" i="17"/>
  <c r="C463" i="17"/>
  <c r="A463" i="17"/>
  <c r="C462" i="17"/>
  <c r="C461" i="17"/>
  <c r="C460" i="17"/>
  <c r="C459" i="17"/>
  <c r="A459" i="17"/>
  <c r="C458" i="17"/>
  <c r="C457" i="17"/>
  <c r="C456" i="17"/>
  <c r="C455" i="17"/>
  <c r="A455" i="17"/>
  <c r="C454" i="17"/>
  <c r="C453" i="17"/>
  <c r="C452" i="17"/>
  <c r="C451" i="17"/>
  <c r="A451" i="17"/>
  <c r="C450" i="17"/>
  <c r="C449" i="17"/>
  <c r="C448" i="17"/>
  <c r="C447" i="17"/>
  <c r="A447" i="17"/>
  <c r="C446" i="17"/>
  <c r="C445" i="17"/>
  <c r="C444" i="17"/>
  <c r="C443" i="17"/>
  <c r="A443" i="17"/>
  <c r="C442" i="17"/>
  <c r="C441" i="17"/>
  <c r="C440" i="17"/>
  <c r="C439" i="17"/>
  <c r="A439" i="17"/>
  <c r="C438" i="17"/>
  <c r="C437" i="17"/>
  <c r="C436" i="17"/>
  <c r="C435" i="17"/>
  <c r="A435" i="17"/>
  <c r="C434" i="17"/>
  <c r="C433" i="17"/>
  <c r="C432" i="17"/>
  <c r="C431" i="17"/>
  <c r="A431" i="17"/>
  <c r="C430" i="17"/>
  <c r="C429" i="17"/>
  <c r="C428" i="17"/>
  <c r="C427" i="17"/>
  <c r="A427" i="17"/>
  <c r="C426" i="17"/>
  <c r="C425" i="17"/>
  <c r="C424" i="17"/>
  <c r="C423" i="17"/>
  <c r="A423" i="17"/>
  <c r="C422" i="17"/>
  <c r="C421" i="17"/>
  <c r="C420" i="17"/>
  <c r="C419" i="17"/>
  <c r="A419" i="17"/>
  <c r="C418" i="17"/>
  <c r="C417" i="17"/>
  <c r="C416" i="17"/>
  <c r="C415" i="17"/>
  <c r="A415" i="17"/>
  <c r="C414" i="17"/>
  <c r="C413" i="17"/>
  <c r="C412" i="17"/>
  <c r="C411" i="17"/>
  <c r="A411" i="17"/>
  <c r="C410" i="17"/>
  <c r="C409" i="17"/>
  <c r="C408" i="17"/>
  <c r="C407" i="17"/>
  <c r="A407" i="17"/>
  <c r="C406" i="17"/>
  <c r="C405" i="17"/>
  <c r="C404" i="17"/>
  <c r="C403" i="17"/>
  <c r="A403" i="17"/>
  <c r="C402" i="17"/>
  <c r="C401" i="17"/>
  <c r="C400" i="17"/>
  <c r="C399" i="17"/>
  <c r="A399" i="17"/>
  <c r="C398" i="17"/>
  <c r="C397" i="17"/>
  <c r="C396" i="17"/>
  <c r="C395" i="17"/>
  <c r="A395" i="17"/>
  <c r="C394" i="17"/>
  <c r="C393" i="17"/>
  <c r="C392" i="17"/>
  <c r="C391" i="17"/>
  <c r="A391" i="17"/>
  <c r="C390" i="17"/>
  <c r="C389" i="17"/>
  <c r="C388" i="17"/>
  <c r="C387" i="17"/>
  <c r="A387" i="17"/>
  <c r="C386" i="17"/>
  <c r="C385" i="17"/>
  <c r="C384" i="17"/>
  <c r="C383" i="17"/>
  <c r="A383" i="17"/>
  <c r="C382" i="17"/>
  <c r="C381" i="17"/>
  <c r="C380" i="17"/>
  <c r="C379" i="17"/>
  <c r="A379" i="17"/>
  <c r="C378" i="17"/>
  <c r="C377" i="17"/>
  <c r="C376" i="17"/>
  <c r="C375" i="17"/>
  <c r="A375" i="17"/>
  <c r="C374" i="17"/>
  <c r="C373" i="17"/>
  <c r="C372" i="17"/>
  <c r="C371" i="17"/>
  <c r="A371" i="17"/>
  <c r="C370" i="17"/>
  <c r="C369" i="17"/>
  <c r="C368" i="17"/>
  <c r="C367" i="17"/>
  <c r="A367" i="17"/>
  <c r="C366" i="17"/>
  <c r="C365" i="17"/>
  <c r="C364" i="17"/>
  <c r="C363" i="17"/>
  <c r="A363" i="17"/>
  <c r="C362" i="17"/>
  <c r="C361" i="17"/>
  <c r="C360" i="17"/>
  <c r="C359" i="17"/>
  <c r="A359" i="17"/>
  <c r="C358" i="17"/>
  <c r="A356" i="17"/>
  <c r="A355" i="17"/>
  <c r="C354" i="17"/>
  <c r="A352" i="17"/>
  <c r="A351" i="17"/>
  <c r="C350" i="17"/>
  <c r="A348" i="17"/>
  <c r="A347" i="17"/>
  <c r="C346" i="17"/>
  <c r="A344" i="17"/>
  <c r="A343" i="17"/>
  <c r="C342" i="17"/>
  <c r="A340" i="17"/>
  <c r="A339" i="17"/>
  <c r="C338" i="17"/>
  <c r="A336" i="17"/>
  <c r="A335" i="17"/>
  <c r="C334" i="17"/>
  <c r="A332" i="17"/>
  <c r="A331" i="17"/>
  <c r="C330" i="17"/>
  <c r="A328" i="17"/>
  <c r="A327" i="17"/>
  <c r="C326" i="17"/>
  <c r="A324" i="17"/>
  <c r="A323" i="17"/>
  <c r="C322" i="17"/>
  <c r="A320" i="17"/>
  <c r="A319" i="17"/>
  <c r="C318" i="17"/>
  <c r="A316" i="17"/>
  <c r="A315" i="17"/>
  <c r="C314" i="17"/>
  <c r="A312" i="17"/>
  <c r="A311" i="17"/>
  <c r="C310" i="17"/>
  <c r="A308" i="17"/>
  <c r="A307" i="17"/>
  <c r="C306" i="17"/>
  <c r="C305" i="17"/>
  <c r="C304" i="17"/>
  <c r="A304" i="17"/>
  <c r="A303" i="17"/>
  <c r="A302" i="17"/>
  <c r="C301" i="17"/>
  <c r="A299" i="17"/>
  <c r="C299" i="17"/>
  <c r="C298" i="17"/>
  <c r="C297" i="17"/>
  <c r="C296" i="17"/>
  <c r="A296" i="17"/>
  <c r="A295" i="17"/>
  <c r="A294" i="17"/>
  <c r="C293" i="17"/>
  <c r="A291" i="17"/>
  <c r="C291" i="17"/>
  <c r="C290" i="17"/>
  <c r="C289" i="17"/>
  <c r="C288" i="17"/>
  <c r="A288" i="17"/>
  <c r="C286" i="17"/>
  <c r="C285" i="17"/>
  <c r="C283" i="17"/>
  <c r="C282" i="17"/>
  <c r="C281" i="17"/>
  <c r="C280" i="17"/>
  <c r="A280" i="17"/>
  <c r="C278" i="17"/>
  <c r="C277" i="17"/>
  <c r="A275" i="17"/>
  <c r="C275" i="17"/>
  <c r="C274" i="17"/>
  <c r="C273" i="17"/>
  <c r="C272" i="17"/>
  <c r="A272" i="17"/>
  <c r="A270" i="17"/>
  <c r="C269" i="17"/>
  <c r="A267" i="17"/>
  <c r="C267" i="17"/>
  <c r="C266" i="17"/>
  <c r="C265" i="17"/>
  <c r="C264" i="17"/>
  <c r="A264" i="17"/>
  <c r="A262" i="17"/>
  <c r="C261" i="17"/>
  <c r="A259" i="17"/>
  <c r="C259" i="17"/>
  <c r="C258" i="17"/>
  <c r="C257" i="17"/>
  <c r="C256" i="17"/>
  <c r="A256" i="17"/>
  <c r="A254" i="17"/>
  <c r="A252" i="17"/>
  <c r="A250" i="17"/>
  <c r="C247" i="17"/>
  <c r="A244" i="17"/>
  <c r="A242" i="17"/>
  <c r="C241" i="17"/>
  <c r="A241" i="17"/>
  <c r="C240" i="17"/>
  <c r="A240" i="17"/>
  <c r="C239" i="17"/>
  <c r="A237" i="17"/>
  <c r="C236" i="17"/>
  <c r="A236" i="17"/>
  <c r="C233" i="17"/>
  <c r="A233" i="17"/>
  <c r="C232" i="17"/>
  <c r="A232" i="17"/>
  <c r="C231" i="17"/>
  <c r="A229" i="17"/>
  <c r="A228" i="17"/>
  <c r="A226" i="17"/>
  <c r="C225" i="17"/>
  <c r="A224" i="17"/>
  <c r="C221" i="17"/>
  <c r="A220" i="17"/>
  <c r="A218" i="17"/>
  <c r="C217" i="17"/>
  <c r="A216" i="17"/>
  <c r="C213" i="17"/>
  <c r="A212" i="17"/>
  <c r="A210" i="17"/>
  <c r="C209" i="17"/>
  <c r="A208" i="17"/>
  <c r="C205" i="17"/>
  <c r="A204" i="17"/>
  <c r="A202" i="17"/>
  <c r="C201" i="17"/>
  <c r="A200" i="17"/>
  <c r="C197" i="17"/>
  <c r="C196" i="17"/>
  <c r="A196" i="17"/>
  <c r="C195" i="17"/>
  <c r="C194" i="17"/>
  <c r="C193" i="17"/>
  <c r="A192" i="17"/>
  <c r="C191" i="17"/>
  <c r="C190" i="17"/>
  <c r="C189" i="17"/>
  <c r="A188" i="17"/>
  <c r="C187" i="17"/>
  <c r="C186" i="17"/>
  <c r="C185" i="17"/>
  <c r="C184" i="17"/>
  <c r="A184" i="17"/>
  <c r="C183" i="17"/>
  <c r="C181" i="17"/>
  <c r="A180" i="17"/>
  <c r="A178" i="17"/>
  <c r="C177" i="17"/>
  <c r="C176" i="17"/>
  <c r="A176" i="17"/>
  <c r="C175" i="17"/>
  <c r="C174" i="17"/>
  <c r="A173" i="17"/>
  <c r="C173" i="17"/>
  <c r="C172" i="17"/>
  <c r="A172" i="17"/>
  <c r="C171" i="17"/>
  <c r="A169" i="17"/>
  <c r="C168" i="17"/>
  <c r="C167" i="17"/>
  <c r="A165" i="17"/>
  <c r="C164" i="17"/>
  <c r="C163" i="17"/>
  <c r="A161" i="17"/>
  <c r="C160" i="17"/>
  <c r="C159" i="17"/>
  <c r="A157" i="17"/>
  <c r="C156" i="17"/>
  <c r="C155" i="17"/>
  <c r="A153" i="17"/>
  <c r="C152" i="17"/>
  <c r="C151" i="17"/>
  <c r="A149" i="17"/>
  <c r="C148" i="17"/>
  <c r="C147" i="17"/>
  <c r="A145" i="17"/>
  <c r="C144" i="17"/>
  <c r="C143" i="17"/>
  <c r="C142" i="17"/>
  <c r="A141" i="17"/>
  <c r="C140" i="17"/>
  <c r="C138" i="17"/>
  <c r="A138" i="17"/>
  <c r="A137" i="17"/>
  <c r="C136" i="17"/>
  <c r="C134" i="17"/>
  <c r="A133" i="17"/>
  <c r="C132" i="17"/>
  <c r="C130" i="17"/>
  <c r="A130" i="17"/>
  <c r="C129" i="17"/>
  <c r="A129" i="17"/>
  <c r="A128" i="17"/>
  <c r="A127" i="17"/>
  <c r="A126" i="17"/>
  <c r="A125" i="17"/>
  <c r="A124" i="17"/>
  <c r="C123" i="17"/>
  <c r="A123" i="17"/>
  <c r="C122" i="17"/>
  <c r="A120" i="17"/>
  <c r="C119" i="17"/>
  <c r="C118" i="17"/>
  <c r="A117" i="17"/>
  <c r="C117" i="17"/>
  <c r="C115" i="17"/>
  <c r="C114" i="17"/>
  <c r="C112" i="17"/>
  <c r="C111" i="17"/>
  <c r="C110" i="17"/>
  <c r="C109" i="17"/>
  <c r="A109" i="17"/>
  <c r="C106" i="17"/>
  <c r="A106" i="17"/>
  <c r="A105" i="17"/>
  <c r="C104" i="17"/>
  <c r="C103" i="17"/>
  <c r="A101" i="17"/>
  <c r="C100" i="17"/>
  <c r="C99" i="17"/>
  <c r="C96" i="17"/>
  <c r="C95" i="17"/>
  <c r="C94" i="17"/>
  <c r="C92" i="17"/>
  <c r="C90" i="17"/>
  <c r="C89" i="17"/>
  <c r="C88" i="17"/>
  <c r="C87" i="17"/>
  <c r="C84" i="17"/>
  <c r="C83" i="17"/>
  <c r="C82" i="17"/>
  <c r="C81" i="17"/>
  <c r="A81" i="17"/>
  <c r="C80" i="17"/>
  <c r="C79" i="17"/>
  <c r="C78" i="17"/>
  <c r="C77" i="17"/>
  <c r="A77" i="17"/>
  <c r="C76" i="17"/>
  <c r="C75" i="17"/>
  <c r="C74" i="17"/>
  <c r="C73" i="17"/>
  <c r="A73" i="17"/>
  <c r="C72" i="17"/>
  <c r="C71" i="17"/>
  <c r="C70" i="17"/>
  <c r="C69" i="17"/>
  <c r="A69" i="17"/>
  <c r="C68" i="17"/>
  <c r="C67" i="17"/>
  <c r="C66" i="17"/>
  <c r="C65" i="17"/>
  <c r="A65" i="17"/>
  <c r="C64" i="17"/>
  <c r="C63" i="17"/>
  <c r="C62" i="17"/>
  <c r="C61" i="17"/>
  <c r="A61" i="17"/>
  <c r="C60" i="17"/>
  <c r="C59" i="17"/>
  <c r="C58" i="17"/>
  <c r="C57" i="17"/>
  <c r="A57" i="17"/>
  <c r="C56" i="17"/>
  <c r="C55" i="17"/>
  <c r="C54" i="17"/>
  <c r="C53" i="17"/>
  <c r="A53" i="17"/>
  <c r="C52" i="17"/>
  <c r="C51" i="17"/>
  <c r="C50" i="17"/>
  <c r="C49" i="17"/>
  <c r="A49" i="17"/>
  <c r="C48" i="17"/>
  <c r="C47" i="17"/>
  <c r="C46" i="17"/>
  <c r="C45" i="17"/>
  <c r="A45" i="17"/>
  <c r="C44" i="17"/>
  <c r="C43" i="17"/>
  <c r="C42" i="17"/>
  <c r="C41" i="17"/>
  <c r="A41" i="17"/>
  <c r="C40" i="17"/>
  <c r="C39" i="17"/>
  <c r="C38" i="17"/>
  <c r="C37" i="17"/>
  <c r="A37" i="17"/>
  <c r="C36" i="17"/>
  <c r="C35" i="17"/>
  <c r="C34" i="17"/>
  <c r="C33" i="17"/>
  <c r="A33" i="17"/>
  <c r="C32" i="17"/>
  <c r="C31" i="17"/>
  <c r="C30" i="17"/>
  <c r="C29" i="17"/>
  <c r="A29" i="17"/>
  <c r="C28" i="17"/>
  <c r="C27" i="17"/>
  <c r="C26" i="17"/>
  <c r="C25" i="17"/>
  <c r="A25" i="17"/>
  <c r="C24" i="17"/>
  <c r="C23" i="17"/>
  <c r="C22" i="17"/>
  <c r="C21" i="17"/>
  <c r="A21" i="17"/>
  <c r="C20" i="17"/>
  <c r="C19" i="17"/>
  <c r="C18" i="17"/>
  <c r="C17" i="17"/>
  <c r="A17" i="17"/>
  <c r="C16" i="17"/>
  <c r="C15" i="17"/>
  <c r="C14" i="17"/>
  <c r="C13" i="17"/>
  <c r="A13" i="17"/>
  <c r="C12" i="17"/>
  <c r="C11" i="17"/>
  <c r="C10" i="17"/>
  <c r="C9" i="17"/>
  <c r="A9" i="17"/>
  <c r="C8" i="17"/>
  <c r="C7" i="17"/>
  <c r="B600" i="16"/>
  <c r="A600" i="16"/>
  <c r="B599" i="16"/>
  <c r="A599" i="16"/>
  <c r="B598" i="16"/>
  <c r="A598" i="16"/>
  <c r="B597" i="16"/>
  <c r="A597" i="16"/>
  <c r="B596" i="16"/>
  <c r="A596" i="16"/>
  <c r="B595" i="16"/>
  <c r="A595" i="16"/>
  <c r="B594" i="16"/>
  <c r="A594" i="16"/>
  <c r="B593" i="16"/>
  <c r="A593" i="16"/>
  <c r="B592" i="16"/>
  <c r="A592" i="16"/>
  <c r="B591" i="16"/>
  <c r="A591" i="16"/>
  <c r="B590" i="16"/>
  <c r="A590" i="16"/>
  <c r="B589" i="16"/>
  <c r="A589" i="16"/>
  <c r="B588" i="16"/>
  <c r="A588" i="16"/>
  <c r="B587" i="16"/>
  <c r="A587" i="16"/>
  <c r="B586" i="16"/>
  <c r="A586" i="16"/>
  <c r="B585" i="16"/>
  <c r="A585" i="16"/>
  <c r="B584" i="16"/>
  <c r="A584" i="16"/>
  <c r="B583" i="16"/>
  <c r="A583" i="16"/>
  <c r="B582" i="16"/>
  <c r="A582" i="16"/>
  <c r="B581" i="16"/>
  <c r="A581" i="16"/>
  <c r="B580" i="16"/>
  <c r="A580" i="16"/>
  <c r="B579" i="16"/>
  <c r="A579" i="16"/>
  <c r="B578" i="16"/>
  <c r="A578" i="16"/>
  <c r="B577" i="16"/>
  <c r="A577" i="16"/>
  <c r="B576" i="16"/>
  <c r="A576" i="16"/>
  <c r="B575" i="16"/>
  <c r="A575" i="16"/>
  <c r="B574" i="16"/>
  <c r="A574" i="16"/>
  <c r="B573" i="16"/>
  <c r="A573" i="16"/>
  <c r="B572" i="16"/>
  <c r="A572" i="16"/>
  <c r="B571" i="16"/>
  <c r="A571" i="16"/>
  <c r="B570" i="16"/>
  <c r="A570" i="16"/>
  <c r="B569" i="16"/>
  <c r="A569" i="16"/>
  <c r="B568" i="16"/>
  <c r="A568" i="16"/>
  <c r="B567" i="16"/>
  <c r="A567" i="16"/>
  <c r="B566" i="16"/>
  <c r="A566" i="16"/>
  <c r="B565" i="16"/>
  <c r="A565" i="16"/>
  <c r="B564" i="16"/>
  <c r="A564" i="16"/>
  <c r="B563" i="16"/>
  <c r="A563" i="16"/>
  <c r="B562" i="16"/>
  <c r="A562" i="16"/>
  <c r="B561" i="16"/>
  <c r="A561" i="16"/>
  <c r="B560" i="16"/>
  <c r="A560" i="16"/>
  <c r="B559" i="16"/>
  <c r="A559" i="16"/>
  <c r="B558" i="16"/>
  <c r="A558" i="16"/>
  <c r="B557" i="16"/>
  <c r="A557" i="16"/>
  <c r="B556" i="16"/>
  <c r="A556" i="16"/>
  <c r="B555" i="16"/>
  <c r="A555" i="16"/>
  <c r="B554" i="16"/>
  <c r="A554" i="16"/>
  <c r="B553" i="16"/>
  <c r="A553" i="16"/>
  <c r="B552" i="16"/>
  <c r="A552" i="16"/>
  <c r="B551" i="16"/>
  <c r="A551" i="16"/>
  <c r="B550" i="16"/>
  <c r="A550" i="16"/>
  <c r="B549" i="16"/>
  <c r="A549" i="16"/>
  <c r="B548" i="16"/>
  <c r="A548" i="16"/>
  <c r="B547" i="16"/>
  <c r="A547" i="16"/>
  <c r="B546" i="16"/>
  <c r="A546" i="16"/>
  <c r="B545" i="16"/>
  <c r="A545" i="16"/>
  <c r="B544" i="16"/>
  <c r="A544" i="16"/>
  <c r="B543" i="16"/>
  <c r="A543" i="16"/>
  <c r="B542" i="16"/>
  <c r="A542" i="16"/>
  <c r="B541" i="16"/>
  <c r="A541" i="16"/>
  <c r="B540" i="16"/>
  <c r="A540" i="16"/>
  <c r="B539" i="16"/>
  <c r="A539" i="16"/>
  <c r="B538" i="16"/>
  <c r="A538" i="16"/>
  <c r="B537" i="16"/>
  <c r="A537" i="16"/>
  <c r="B536" i="16"/>
  <c r="A536" i="16"/>
  <c r="B535" i="16"/>
  <c r="A535" i="16"/>
  <c r="B534" i="16"/>
  <c r="A534" i="16"/>
  <c r="B533" i="16"/>
  <c r="A533" i="16"/>
  <c r="B532" i="16"/>
  <c r="A532" i="16"/>
  <c r="B531" i="16"/>
  <c r="A531" i="16"/>
  <c r="B530" i="16"/>
  <c r="A530" i="16"/>
  <c r="B529" i="16"/>
  <c r="A529" i="16"/>
  <c r="B528" i="16"/>
  <c r="A528" i="16"/>
  <c r="B527" i="16"/>
  <c r="A527" i="16"/>
  <c r="B526" i="16"/>
  <c r="A526" i="16"/>
  <c r="B525" i="16"/>
  <c r="A525" i="16"/>
  <c r="B524" i="16"/>
  <c r="A524" i="16"/>
  <c r="B523" i="16"/>
  <c r="A523" i="16"/>
  <c r="B522" i="16"/>
  <c r="A522" i="16"/>
  <c r="B521" i="16"/>
  <c r="A521" i="16"/>
  <c r="B520" i="16"/>
  <c r="A520" i="16"/>
  <c r="B519" i="16"/>
  <c r="A519" i="16"/>
  <c r="B518" i="16"/>
  <c r="A518" i="16"/>
  <c r="B517" i="16"/>
  <c r="A517" i="16"/>
  <c r="B516" i="16"/>
  <c r="A516" i="16"/>
  <c r="B515" i="16"/>
  <c r="A515" i="16"/>
  <c r="B514" i="16"/>
  <c r="A514" i="16"/>
  <c r="B513" i="16"/>
  <c r="A513" i="16"/>
  <c r="B512" i="16"/>
  <c r="A512" i="16"/>
  <c r="B511" i="16"/>
  <c r="A511" i="16"/>
  <c r="B510" i="16"/>
  <c r="A510" i="16"/>
  <c r="B509" i="16"/>
  <c r="A509" i="16"/>
  <c r="B508" i="16"/>
  <c r="A508" i="16"/>
  <c r="B507" i="16"/>
  <c r="A507" i="16"/>
  <c r="B506" i="16"/>
  <c r="A506" i="16"/>
  <c r="B505" i="16"/>
  <c r="A505" i="16"/>
  <c r="B504" i="16"/>
  <c r="A504" i="16"/>
  <c r="B503" i="16"/>
  <c r="A503" i="16"/>
  <c r="B502" i="16"/>
  <c r="A502" i="16"/>
  <c r="B501" i="16"/>
  <c r="A501" i="16"/>
  <c r="B500" i="16"/>
  <c r="A500" i="16"/>
  <c r="B499" i="16"/>
  <c r="A499" i="16"/>
  <c r="B498" i="16"/>
  <c r="A498" i="16"/>
  <c r="B497" i="16"/>
  <c r="A497" i="16"/>
  <c r="B496" i="16"/>
  <c r="A496" i="16"/>
  <c r="B495" i="16"/>
  <c r="A495" i="16"/>
  <c r="B494" i="16"/>
  <c r="A494" i="16"/>
  <c r="B493" i="16"/>
  <c r="A493" i="16"/>
  <c r="B492" i="16"/>
  <c r="A492" i="16"/>
  <c r="B491" i="16"/>
  <c r="A491" i="16"/>
  <c r="B490" i="16"/>
  <c r="A490" i="16"/>
  <c r="B489" i="16"/>
  <c r="A489" i="16"/>
  <c r="B488" i="16"/>
  <c r="A488" i="16"/>
  <c r="B487" i="16"/>
  <c r="A487" i="16"/>
  <c r="B486" i="16"/>
  <c r="A486" i="16"/>
  <c r="B485" i="16"/>
  <c r="A485" i="16"/>
  <c r="B484" i="16"/>
  <c r="A484" i="16"/>
  <c r="B483" i="16"/>
  <c r="A483" i="16"/>
  <c r="B482" i="16"/>
  <c r="A482" i="16"/>
  <c r="B481" i="16"/>
  <c r="A481" i="16"/>
  <c r="B480" i="16"/>
  <c r="A480" i="16"/>
  <c r="B479" i="16"/>
  <c r="A479" i="16"/>
  <c r="B478" i="16"/>
  <c r="A478" i="16"/>
  <c r="B477" i="16"/>
  <c r="A477" i="16"/>
  <c r="B476" i="16"/>
  <c r="A476" i="16"/>
  <c r="B475" i="16"/>
  <c r="A475" i="16"/>
  <c r="B474" i="16"/>
  <c r="A474" i="16"/>
  <c r="B473" i="16"/>
  <c r="A473" i="16"/>
  <c r="B472" i="16"/>
  <c r="A472" i="16"/>
  <c r="B471" i="16"/>
  <c r="A471" i="16"/>
  <c r="B470" i="16"/>
  <c r="A470" i="16"/>
  <c r="B469" i="16"/>
  <c r="A469" i="16"/>
  <c r="B468" i="16"/>
  <c r="A468" i="16"/>
  <c r="B467" i="16"/>
  <c r="A467" i="16"/>
  <c r="B466" i="16"/>
  <c r="A466" i="16"/>
  <c r="B465" i="16"/>
  <c r="A465" i="16"/>
  <c r="B464" i="16"/>
  <c r="A464" i="16"/>
  <c r="B463" i="16"/>
  <c r="A463" i="16"/>
  <c r="B462" i="16"/>
  <c r="A462" i="16"/>
  <c r="B461" i="16"/>
  <c r="A461" i="16"/>
  <c r="B460" i="16"/>
  <c r="A460" i="16"/>
  <c r="B459" i="16"/>
  <c r="A459" i="16"/>
  <c r="B458" i="16"/>
  <c r="A458" i="16"/>
  <c r="B457" i="16"/>
  <c r="A457" i="16"/>
  <c r="B456" i="16"/>
  <c r="A456" i="16"/>
  <c r="B455" i="16"/>
  <c r="A455" i="16"/>
  <c r="B454" i="16"/>
  <c r="A454" i="16"/>
  <c r="B453" i="16"/>
  <c r="A453" i="16"/>
  <c r="B452" i="16"/>
  <c r="A452" i="16"/>
  <c r="B451" i="16"/>
  <c r="A451" i="16"/>
  <c r="B450" i="16"/>
  <c r="A450" i="16"/>
  <c r="B449" i="16"/>
  <c r="A449" i="16"/>
  <c r="B448" i="16"/>
  <c r="A448" i="16"/>
  <c r="B447" i="16"/>
  <c r="A447" i="16"/>
  <c r="B446" i="16"/>
  <c r="A446" i="16"/>
  <c r="B445" i="16"/>
  <c r="A445" i="16"/>
  <c r="B444" i="16"/>
  <c r="A444" i="16"/>
  <c r="B443" i="16"/>
  <c r="A443" i="16"/>
  <c r="B442" i="16"/>
  <c r="A442" i="16"/>
  <c r="B441" i="16"/>
  <c r="A441" i="16"/>
  <c r="B440" i="16"/>
  <c r="A440" i="16"/>
  <c r="B439" i="16"/>
  <c r="A439" i="16"/>
  <c r="B438" i="16"/>
  <c r="A438" i="16"/>
  <c r="B437" i="16"/>
  <c r="A437" i="16"/>
  <c r="B436" i="16"/>
  <c r="A436" i="16"/>
  <c r="B435" i="16"/>
  <c r="A435" i="16"/>
  <c r="B434" i="16"/>
  <c r="A434" i="16"/>
  <c r="B433" i="16"/>
  <c r="A433" i="16"/>
  <c r="B432" i="16"/>
  <c r="A432" i="16"/>
  <c r="B431" i="16"/>
  <c r="A431" i="16"/>
  <c r="B430" i="16"/>
  <c r="A430" i="16"/>
  <c r="B429" i="16"/>
  <c r="A429" i="16"/>
  <c r="B428" i="16"/>
  <c r="A428" i="16"/>
  <c r="B427" i="16"/>
  <c r="A427" i="16"/>
  <c r="B426" i="16"/>
  <c r="A426" i="16"/>
  <c r="B425" i="16"/>
  <c r="A425" i="16"/>
  <c r="B424" i="16"/>
  <c r="A424" i="16"/>
  <c r="B423" i="16"/>
  <c r="A423" i="16"/>
  <c r="B422" i="16"/>
  <c r="A422" i="16"/>
  <c r="B421" i="16"/>
  <c r="A421" i="16"/>
  <c r="B420" i="16"/>
  <c r="A420" i="16"/>
  <c r="B419" i="16"/>
  <c r="A419" i="16"/>
  <c r="B418" i="16"/>
  <c r="A418" i="16"/>
  <c r="B417" i="16"/>
  <c r="A417" i="16"/>
  <c r="B416" i="16"/>
  <c r="A416" i="16"/>
  <c r="B415" i="16"/>
  <c r="A415" i="16"/>
  <c r="B414" i="16"/>
  <c r="A414" i="16"/>
  <c r="B413" i="16"/>
  <c r="A413" i="16"/>
  <c r="B412" i="16"/>
  <c r="A412" i="16"/>
  <c r="B411" i="16"/>
  <c r="A411" i="16"/>
  <c r="B410" i="16"/>
  <c r="A410" i="16"/>
  <c r="B409" i="16"/>
  <c r="A409" i="16"/>
  <c r="B408" i="16"/>
  <c r="A408" i="16"/>
  <c r="B407" i="16"/>
  <c r="A407" i="16"/>
  <c r="B406" i="16"/>
  <c r="A406" i="16"/>
  <c r="B405" i="16"/>
  <c r="A405" i="16"/>
  <c r="B404" i="16"/>
  <c r="A404" i="16"/>
  <c r="B403" i="16"/>
  <c r="A403" i="16"/>
  <c r="B402" i="16"/>
  <c r="A402" i="16"/>
  <c r="B401" i="16"/>
  <c r="A401" i="16"/>
  <c r="B400" i="16"/>
  <c r="A400" i="16"/>
  <c r="B399" i="16"/>
  <c r="A399" i="16"/>
  <c r="B398" i="16"/>
  <c r="A398" i="16"/>
  <c r="B397" i="16"/>
  <c r="A397" i="16"/>
  <c r="B396" i="16"/>
  <c r="A396" i="16"/>
  <c r="B395" i="16"/>
  <c r="A395" i="16"/>
  <c r="B394" i="16"/>
  <c r="A394" i="16"/>
  <c r="B393" i="16"/>
  <c r="A393" i="16"/>
  <c r="B392" i="16"/>
  <c r="A392" i="16"/>
  <c r="B391" i="16"/>
  <c r="A391" i="16"/>
  <c r="B390" i="16"/>
  <c r="A390" i="16"/>
  <c r="B389" i="16"/>
  <c r="A389" i="16"/>
  <c r="B388" i="16"/>
  <c r="A388" i="16"/>
  <c r="B387" i="16"/>
  <c r="A387" i="16"/>
  <c r="B386" i="16"/>
  <c r="A386" i="16"/>
  <c r="B385" i="16"/>
  <c r="A385" i="16"/>
  <c r="B384" i="16"/>
  <c r="A384" i="16"/>
  <c r="B383" i="16"/>
  <c r="A383" i="16"/>
  <c r="B382" i="16"/>
  <c r="A382" i="16"/>
  <c r="B381" i="16"/>
  <c r="A381" i="16"/>
  <c r="B380" i="16"/>
  <c r="A380" i="16"/>
  <c r="B379" i="16"/>
  <c r="A379" i="16"/>
  <c r="B378" i="16"/>
  <c r="A378" i="16"/>
  <c r="B377" i="16"/>
  <c r="A377" i="16"/>
  <c r="B376" i="16"/>
  <c r="A376" i="16"/>
  <c r="B375" i="16"/>
  <c r="A375" i="16"/>
  <c r="B374" i="16"/>
  <c r="A374" i="16"/>
  <c r="B373" i="16"/>
  <c r="A373" i="16"/>
  <c r="B372" i="16"/>
  <c r="A372" i="16"/>
  <c r="B371" i="16"/>
  <c r="A371" i="16"/>
  <c r="B370" i="16"/>
  <c r="A370" i="16"/>
  <c r="B369" i="16"/>
  <c r="A369" i="16"/>
  <c r="B368" i="16"/>
  <c r="A368" i="16"/>
  <c r="B367" i="16"/>
  <c r="A367" i="16"/>
  <c r="B366" i="16"/>
  <c r="A366" i="16"/>
  <c r="B365" i="16"/>
  <c r="A365" i="16"/>
  <c r="B364" i="16"/>
  <c r="A364" i="16"/>
  <c r="B363" i="16"/>
  <c r="A363" i="16"/>
  <c r="B362" i="16"/>
  <c r="A362" i="16"/>
  <c r="B361" i="16"/>
  <c r="A361" i="16"/>
  <c r="B360" i="16"/>
  <c r="A360" i="16"/>
  <c r="B359" i="16"/>
  <c r="A359" i="16"/>
  <c r="B358" i="16"/>
  <c r="A358" i="16"/>
  <c r="B357" i="16"/>
  <c r="A357" i="16"/>
  <c r="B356" i="16"/>
  <c r="A356" i="16"/>
  <c r="B355" i="16"/>
  <c r="A355" i="16"/>
  <c r="B354" i="16"/>
  <c r="A354" i="16"/>
  <c r="B353" i="16"/>
  <c r="A353" i="16"/>
  <c r="B352" i="16"/>
  <c r="A352" i="16"/>
  <c r="B351" i="16"/>
  <c r="A351" i="16"/>
  <c r="B350" i="16"/>
  <c r="A350" i="16"/>
  <c r="B349" i="16"/>
  <c r="A349" i="16"/>
  <c r="B348" i="16"/>
  <c r="A348" i="16"/>
  <c r="B347" i="16"/>
  <c r="A347" i="16"/>
  <c r="B346" i="16"/>
  <c r="A346" i="16"/>
  <c r="B345" i="16"/>
  <c r="A345" i="16"/>
  <c r="B344" i="16"/>
  <c r="A344" i="16"/>
  <c r="B343" i="16"/>
  <c r="A343" i="16"/>
  <c r="B342" i="16"/>
  <c r="A342" i="16"/>
  <c r="B341" i="16"/>
  <c r="A341" i="16"/>
  <c r="B340" i="16"/>
  <c r="A340" i="16"/>
  <c r="B339" i="16"/>
  <c r="A339" i="16"/>
  <c r="B338" i="16"/>
  <c r="A338" i="16"/>
  <c r="B337" i="16"/>
  <c r="A337" i="16"/>
  <c r="B336" i="16"/>
  <c r="A336" i="16"/>
  <c r="B335" i="16"/>
  <c r="A335" i="16"/>
  <c r="B334" i="16"/>
  <c r="A334" i="16"/>
  <c r="B333" i="16"/>
  <c r="A333" i="16"/>
  <c r="B332" i="16"/>
  <c r="A332" i="16"/>
  <c r="B331" i="16"/>
  <c r="A331" i="16"/>
  <c r="B330" i="16"/>
  <c r="A330" i="16"/>
  <c r="B329" i="16"/>
  <c r="A329" i="16"/>
  <c r="B328" i="16"/>
  <c r="A328" i="16"/>
  <c r="B327" i="16"/>
  <c r="A327" i="16"/>
  <c r="B326" i="16"/>
  <c r="A326" i="16"/>
  <c r="B325" i="16"/>
  <c r="A325" i="16"/>
  <c r="B324" i="16"/>
  <c r="A324" i="16"/>
  <c r="B323" i="16"/>
  <c r="A323" i="16"/>
  <c r="B322" i="16"/>
  <c r="A322" i="16"/>
  <c r="B321" i="16"/>
  <c r="A321" i="16"/>
  <c r="B320" i="16"/>
  <c r="A320" i="16"/>
  <c r="B319" i="16"/>
  <c r="A319" i="16"/>
  <c r="B318" i="16"/>
  <c r="A318" i="16"/>
  <c r="B317" i="16"/>
  <c r="A317" i="16"/>
  <c r="B316" i="16"/>
  <c r="A316" i="16"/>
  <c r="B315" i="16"/>
  <c r="A315" i="16"/>
  <c r="B314" i="16"/>
  <c r="A314" i="16"/>
  <c r="B313" i="16"/>
  <c r="A313" i="16"/>
  <c r="B312" i="16"/>
  <c r="A312" i="16"/>
  <c r="B311" i="16"/>
  <c r="A311" i="16"/>
  <c r="B310" i="16"/>
  <c r="A310" i="16"/>
  <c r="B309" i="16"/>
  <c r="A309" i="16"/>
  <c r="B308" i="16"/>
  <c r="A308" i="16"/>
  <c r="B307" i="16"/>
  <c r="A307" i="16"/>
  <c r="B306" i="16"/>
  <c r="A306" i="16"/>
  <c r="B305" i="16"/>
  <c r="A305" i="16"/>
  <c r="B304" i="16"/>
  <c r="A304" i="16"/>
  <c r="B303" i="16"/>
  <c r="A303" i="16"/>
  <c r="B302" i="16"/>
  <c r="A302" i="16"/>
  <c r="B301" i="16"/>
  <c r="A301" i="16"/>
  <c r="B300" i="16"/>
  <c r="A300" i="16"/>
  <c r="B299" i="16"/>
  <c r="A299" i="16"/>
  <c r="B298" i="16"/>
  <c r="A298" i="16"/>
  <c r="B297" i="16"/>
  <c r="A297" i="16"/>
  <c r="B296" i="16"/>
  <c r="A296" i="16"/>
  <c r="B295" i="16"/>
  <c r="A295" i="16"/>
  <c r="B294" i="16"/>
  <c r="A294" i="16"/>
  <c r="B293" i="16"/>
  <c r="A293" i="16"/>
  <c r="B292" i="16"/>
  <c r="A292" i="16"/>
  <c r="B291" i="16"/>
  <c r="A291" i="16"/>
  <c r="B290" i="16"/>
  <c r="A290" i="16"/>
  <c r="B289" i="16"/>
  <c r="A289" i="16"/>
  <c r="B288" i="16"/>
  <c r="A288" i="16"/>
  <c r="B287" i="16"/>
  <c r="A287" i="16"/>
  <c r="B286" i="16"/>
  <c r="A286" i="16"/>
  <c r="B285" i="16"/>
  <c r="A285" i="16"/>
  <c r="B284" i="16"/>
  <c r="A284" i="16"/>
  <c r="B283" i="16"/>
  <c r="A283" i="16"/>
  <c r="B282" i="16"/>
  <c r="A282" i="16"/>
  <c r="B281" i="16"/>
  <c r="A281" i="16"/>
  <c r="B280" i="16"/>
  <c r="A280" i="16"/>
  <c r="B279" i="16"/>
  <c r="A279" i="16"/>
  <c r="B278" i="16"/>
  <c r="A278" i="16"/>
  <c r="B277" i="16"/>
  <c r="A277" i="16"/>
  <c r="B276" i="16"/>
  <c r="A276" i="16"/>
  <c r="B275" i="16"/>
  <c r="A275" i="16"/>
  <c r="B274" i="16"/>
  <c r="A274" i="16"/>
  <c r="B273" i="16"/>
  <c r="A273" i="16"/>
  <c r="B272" i="16"/>
  <c r="A272" i="16"/>
  <c r="B271" i="16"/>
  <c r="A271" i="16"/>
  <c r="B270" i="16"/>
  <c r="A270" i="16"/>
  <c r="B269" i="16"/>
  <c r="A269" i="16"/>
  <c r="B268" i="16"/>
  <c r="A268" i="16"/>
  <c r="B267" i="16"/>
  <c r="A267" i="16"/>
  <c r="B266" i="16"/>
  <c r="A266" i="16"/>
  <c r="B265" i="16"/>
  <c r="A265" i="16"/>
  <c r="B264" i="16"/>
  <c r="A264" i="16"/>
  <c r="B263" i="16"/>
  <c r="A263" i="16"/>
  <c r="B262" i="16"/>
  <c r="A262" i="16"/>
  <c r="B261" i="16"/>
  <c r="A261" i="16"/>
  <c r="B260" i="16"/>
  <c r="A260" i="16"/>
  <c r="B259" i="16"/>
  <c r="A259" i="16"/>
  <c r="B258" i="16"/>
  <c r="A258" i="16"/>
  <c r="B257" i="16"/>
  <c r="A257" i="16"/>
  <c r="B256" i="16"/>
  <c r="A256" i="16"/>
  <c r="B255" i="16"/>
  <c r="A255" i="16"/>
  <c r="B254" i="16"/>
  <c r="A254" i="16"/>
  <c r="B253" i="16"/>
  <c r="A253" i="16"/>
  <c r="B252" i="16"/>
  <c r="A252" i="16"/>
  <c r="B251" i="16"/>
  <c r="A251" i="16"/>
  <c r="B250" i="16"/>
  <c r="A250" i="16"/>
  <c r="B249" i="16"/>
  <c r="A249" i="16"/>
  <c r="B248" i="16"/>
  <c r="A248" i="16"/>
  <c r="B247" i="16"/>
  <c r="A247" i="16"/>
  <c r="B246" i="16"/>
  <c r="A246" i="16"/>
  <c r="B245" i="16"/>
  <c r="A245" i="16"/>
  <c r="B244" i="16"/>
  <c r="A244" i="16"/>
  <c r="B243" i="16"/>
  <c r="A243" i="16"/>
  <c r="B242" i="16"/>
  <c r="A242" i="16"/>
  <c r="B241" i="16"/>
  <c r="A241" i="16"/>
  <c r="B240" i="16"/>
  <c r="A240" i="16"/>
  <c r="B239" i="16"/>
  <c r="A239" i="16"/>
  <c r="B238" i="16"/>
  <c r="A238" i="16"/>
  <c r="B237" i="16"/>
  <c r="A237" i="16"/>
  <c r="B236" i="16"/>
  <c r="A236" i="16"/>
  <c r="B235" i="16"/>
  <c r="A235" i="16"/>
  <c r="B234" i="16"/>
  <c r="A234" i="16"/>
  <c r="B233" i="16"/>
  <c r="A233" i="16"/>
  <c r="B232" i="16"/>
  <c r="A232" i="16"/>
  <c r="B231" i="16"/>
  <c r="A231" i="16"/>
  <c r="B230" i="16"/>
  <c r="A230" i="16"/>
  <c r="B229" i="16"/>
  <c r="A229" i="16"/>
  <c r="B228" i="16"/>
  <c r="A228" i="16"/>
  <c r="B227" i="16"/>
  <c r="A227" i="16"/>
  <c r="B226" i="16"/>
  <c r="A226" i="16"/>
  <c r="B225" i="16"/>
  <c r="A225" i="16"/>
  <c r="B224" i="16"/>
  <c r="A224" i="16"/>
  <c r="B223" i="16"/>
  <c r="A223" i="16"/>
  <c r="B222" i="16"/>
  <c r="A222" i="16"/>
  <c r="B221" i="16"/>
  <c r="A221" i="16"/>
  <c r="B220" i="16"/>
  <c r="A220" i="16"/>
  <c r="B219" i="16"/>
  <c r="A219" i="16"/>
  <c r="B218" i="16"/>
  <c r="A218" i="16"/>
  <c r="B217" i="16"/>
  <c r="A217" i="16"/>
  <c r="B216" i="16"/>
  <c r="A216" i="16"/>
  <c r="B215" i="16"/>
  <c r="A215" i="16"/>
  <c r="B214" i="16"/>
  <c r="A214" i="16"/>
  <c r="B213" i="16"/>
  <c r="A213" i="16"/>
  <c r="B212" i="16"/>
  <c r="A212" i="16"/>
  <c r="B211" i="16"/>
  <c r="A211" i="16"/>
  <c r="B210" i="16"/>
  <c r="A210" i="16"/>
  <c r="B209" i="16"/>
  <c r="A209" i="16"/>
  <c r="B208" i="16"/>
  <c r="A208" i="16"/>
  <c r="B207" i="16"/>
  <c r="A207" i="16"/>
  <c r="B206" i="16"/>
  <c r="A206" i="16"/>
  <c r="B205" i="16"/>
  <c r="A205" i="16"/>
  <c r="B204" i="16"/>
  <c r="A204" i="16"/>
  <c r="B203" i="16"/>
  <c r="A203" i="16"/>
  <c r="B202" i="16"/>
  <c r="A202" i="16"/>
  <c r="B201" i="16"/>
  <c r="A201" i="16"/>
  <c r="B200" i="16"/>
  <c r="A200" i="16"/>
  <c r="B199" i="16"/>
  <c r="A199" i="16"/>
  <c r="B198" i="16"/>
  <c r="A198" i="16"/>
  <c r="B197" i="16"/>
  <c r="A197" i="16"/>
  <c r="B196" i="16"/>
  <c r="A196" i="16"/>
  <c r="B195" i="16"/>
  <c r="A195" i="16"/>
  <c r="B194" i="16"/>
  <c r="A194" i="16"/>
  <c r="B193" i="16"/>
  <c r="A193" i="16"/>
  <c r="B192" i="16"/>
  <c r="A192" i="16"/>
  <c r="B191" i="16"/>
  <c r="A191" i="16"/>
  <c r="B190" i="16"/>
  <c r="A190" i="16"/>
  <c r="B189" i="16"/>
  <c r="A189" i="16"/>
  <c r="B188" i="16"/>
  <c r="A188" i="16"/>
  <c r="B187" i="16"/>
  <c r="A187" i="16"/>
  <c r="B186" i="16"/>
  <c r="A186" i="16"/>
  <c r="B185" i="16"/>
  <c r="A185" i="16"/>
  <c r="B184" i="16"/>
  <c r="A184" i="16"/>
  <c r="B183" i="16"/>
  <c r="A183" i="16"/>
  <c r="B182" i="16"/>
  <c r="A182" i="16"/>
  <c r="B181" i="16"/>
  <c r="A181" i="16"/>
  <c r="B180" i="16"/>
  <c r="A180" i="16"/>
  <c r="B179" i="16"/>
  <c r="A179" i="16"/>
  <c r="B178" i="16"/>
  <c r="A178" i="16"/>
  <c r="B177" i="16"/>
  <c r="A177" i="16"/>
  <c r="B176" i="16"/>
  <c r="A176" i="16"/>
  <c r="B175" i="16"/>
  <c r="A175" i="16"/>
  <c r="B174" i="16"/>
  <c r="A174" i="16"/>
  <c r="B173" i="16"/>
  <c r="A173" i="16"/>
  <c r="B172" i="16"/>
  <c r="A172" i="16"/>
  <c r="B171" i="16"/>
  <c r="A171" i="16"/>
  <c r="B170" i="16"/>
  <c r="A170" i="16"/>
  <c r="B169" i="16"/>
  <c r="A169" i="16"/>
  <c r="B168" i="16"/>
  <c r="A168" i="16"/>
  <c r="B167" i="16"/>
  <c r="A167" i="16"/>
  <c r="B166" i="16"/>
  <c r="A166" i="16"/>
  <c r="B165" i="16"/>
  <c r="A165" i="16"/>
  <c r="B164" i="16"/>
  <c r="A164" i="16"/>
  <c r="B163" i="16"/>
  <c r="A163" i="16"/>
  <c r="B162" i="16"/>
  <c r="A162" i="16"/>
  <c r="B161" i="16"/>
  <c r="A161" i="16"/>
  <c r="B160" i="16"/>
  <c r="A160" i="16"/>
  <c r="B159" i="16"/>
  <c r="A159" i="16"/>
  <c r="B158" i="16"/>
  <c r="A158" i="16"/>
  <c r="B157" i="16"/>
  <c r="A157" i="16"/>
  <c r="B156" i="16"/>
  <c r="A156" i="16"/>
  <c r="B155" i="16"/>
  <c r="A155" i="16"/>
  <c r="B154" i="16"/>
  <c r="A154" i="16"/>
  <c r="B153" i="16"/>
  <c r="A153" i="16"/>
  <c r="B152" i="16"/>
  <c r="A152" i="16"/>
  <c r="B151" i="16"/>
  <c r="A151" i="16"/>
  <c r="B150" i="16"/>
  <c r="A150" i="16"/>
  <c r="B149" i="16"/>
  <c r="A149" i="16"/>
  <c r="B148" i="16"/>
  <c r="A148" i="16"/>
  <c r="B147" i="16"/>
  <c r="A147" i="16"/>
  <c r="B146" i="16"/>
  <c r="A146" i="16"/>
  <c r="B145" i="16"/>
  <c r="A145" i="16"/>
  <c r="B144" i="16"/>
  <c r="A144" i="16"/>
  <c r="B143" i="16"/>
  <c r="A143" i="16"/>
  <c r="B142" i="16"/>
  <c r="A142" i="16"/>
  <c r="B141" i="16"/>
  <c r="A141" i="16"/>
  <c r="B140" i="16"/>
  <c r="A140" i="16"/>
  <c r="B139" i="16"/>
  <c r="A139" i="16"/>
  <c r="B138" i="16"/>
  <c r="A138" i="16"/>
  <c r="B137" i="16"/>
  <c r="A137" i="16"/>
  <c r="B136" i="16"/>
  <c r="A136" i="16"/>
  <c r="B135" i="16"/>
  <c r="A135" i="16"/>
  <c r="B134" i="16"/>
  <c r="A134" i="16"/>
  <c r="B133" i="16"/>
  <c r="A133" i="16"/>
  <c r="B132" i="16"/>
  <c r="A132" i="16"/>
  <c r="B131" i="16"/>
  <c r="A131" i="16"/>
  <c r="B130" i="16"/>
  <c r="A130" i="16"/>
  <c r="B129" i="16"/>
  <c r="A129" i="16"/>
  <c r="B128" i="16"/>
  <c r="A128" i="16"/>
  <c r="B127" i="16"/>
  <c r="A127" i="16"/>
  <c r="B126" i="16"/>
  <c r="A126" i="16"/>
  <c r="B125" i="16"/>
  <c r="A125" i="16"/>
  <c r="B124" i="16"/>
  <c r="A124" i="16"/>
  <c r="B123" i="16"/>
  <c r="A123" i="16"/>
  <c r="B122" i="16"/>
  <c r="A122" i="16"/>
  <c r="B121" i="16"/>
  <c r="A121" i="16"/>
  <c r="B120" i="16"/>
  <c r="A120" i="16"/>
  <c r="B119" i="16"/>
  <c r="A119" i="16"/>
  <c r="B118" i="16"/>
  <c r="A118" i="16"/>
  <c r="B117" i="16"/>
  <c r="A117" i="16"/>
  <c r="B116" i="16"/>
  <c r="A116" i="16"/>
  <c r="B115" i="16"/>
  <c r="A115" i="16"/>
  <c r="B114" i="16"/>
  <c r="A114" i="16"/>
  <c r="B113" i="16"/>
  <c r="A113" i="16"/>
  <c r="B112" i="16"/>
  <c r="A112" i="16"/>
  <c r="B111" i="16"/>
  <c r="A111" i="16"/>
  <c r="B110" i="16"/>
  <c r="A110" i="16"/>
  <c r="B109" i="16"/>
  <c r="A109" i="16"/>
  <c r="B108" i="16"/>
  <c r="A108" i="16"/>
  <c r="B107" i="16"/>
  <c r="A107" i="16"/>
  <c r="B106" i="16"/>
  <c r="A106" i="16"/>
  <c r="B105" i="16"/>
  <c r="A105" i="16"/>
  <c r="B104" i="16"/>
  <c r="A104" i="16"/>
  <c r="B103" i="16"/>
  <c r="A103" i="16"/>
  <c r="B102" i="16"/>
  <c r="A102" i="16"/>
  <c r="B101" i="16"/>
  <c r="A101" i="16"/>
  <c r="B100" i="16"/>
  <c r="A100" i="16"/>
  <c r="B99" i="16"/>
  <c r="A99" i="16"/>
  <c r="B98" i="16"/>
  <c r="A98" i="16"/>
  <c r="B97" i="16"/>
  <c r="A97" i="16"/>
  <c r="B96" i="16"/>
  <c r="A96" i="16"/>
  <c r="B95" i="16"/>
  <c r="A95" i="16"/>
  <c r="B94" i="16"/>
  <c r="A94" i="16"/>
  <c r="B93" i="16"/>
  <c r="A93" i="16"/>
  <c r="B92" i="16"/>
  <c r="A92" i="16"/>
  <c r="B91" i="16"/>
  <c r="A91" i="16"/>
  <c r="B90" i="16"/>
  <c r="A90" i="16"/>
  <c r="B89" i="16"/>
  <c r="A89" i="16"/>
  <c r="B88" i="16"/>
  <c r="A88" i="16"/>
  <c r="B87" i="16"/>
  <c r="A87" i="16"/>
  <c r="B86" i="16"/>
  <c r="A86" i="16"/>
  <c r="B85" i="16"/>
  <c r="A85" i="16"/>
  <c r="B84" i="16"/>
  <c r="A84" i="16"/>
  <c r="B83" i="16"/>
  <c r="A83" i="16"/>
  <c r="B82" i="16"/>
  <c r="A82" i="16"/>
  <c r="B81" i="16"/>
  <c r="A81" i="16"/>
  <c r="B80" i="16"/>
  <c r="A80" i="16"/>
  <c r="B79" i="16"/>
  <c r="A79" i="16"/>
  <c r="B78" i="16"/>
  <c r="A78" i="16"/>
  <c r="B77" i="16"/>
  <c r="A77" i="16"/>
  <c r="B76" i="16"/>
  <c r="A76" i="16"/>
  <c r="B75" i="16"/>
  <c r="A75" i="16"/>
  <c r="B74" i="16"/>
  <c r="A74" i="16"/>
  <c r="B73" i="16"/>
  <c r="A73" i="16"/>
  <c r="B72" i="16"/>
  <c r="A72" i="16"/>
  <c r="B71" i="16"/>
  <c r="A71" i="16"/>
  <c r="B70" i="16"/>
  <c r="A70" i="16"/>
  <c r="B69" i="16"/>
  <c r="A69" i="16"/>
  <c r="B68" i="16"/>
  <c r="A68" i="16"/>
  <c r="B67" i="16"/>
  <c r="A67" i="16"/>
  <c r="B66" i="16"/>
  <c r="A66" i="16"/>
  <c r="B65" i="16"/>
  <c r="A65" i="16"/>
  <c r="B64" i="16"/>
  <c r="A64" i="16"/>
  <c r="B63" i="16"/>
  <c r="A63" i="16"/>
  <c r="B62" i="16"/>
  <c r="A62" i="16"/>
  <c r="B61" i="16"/>
  <c r="A61" i="16"/>
  <c r="B60" i="16"/>
  <c r="A60" i="16"/>
  <c r="B59" i="16"/>
  <c r="A59" i="16"/>
  <c r="B58" i="16"/>
  <c r="A58" i="16"/>
  <c r="B57" i="16"/>
  <c r="A57" i="16"/>
  <c r="B56" i="16"/>
  <c r="A56" i="16"/>
  <c r="B55" i="16"/>
  <c r="A55" i="16"/>
  <c r="B54" i="16"/>
  <c r="A54" i="16"/>
  <c r="B53" i="16"/>
  <c r="A53" i="16"/>
  <c r="B52" i="16"/>
  <c r="A52" i="16"/>
  <c r="B51" i="16"/>
  <c r="A51" i="16"/>
  <c r="B50" i="16"/>
  <c r="A50" i="16"/>
  <c r="B49" i="16"/>
  <c r="A49" i="16"/>
  <c r="B48" i="16"/>
  <c r="A48" i="16"/>
  <c r="B47" i="16"/>
  <c r="A47" i="16"/>
  <c r="B46" i="16"/>
  <c r="A46" i="16"/>
  <c r="B45" i="16"/>
  <c r="A45" i="16"/>
  <c r="B44" i="16"/>
  <c r="A44" i="16"/>
  <c r="B43" i="16"/>
  <c r="A43" i="16"/>
  <c r="B42" i="16"/>
  <c r="A42" i="16"/>
  <c r="B41" i="16"/>
  <c r="A41" i="16"/>
  <c r="B40" i="16"/>
  <c r="A40" i="16"/>
  <c r="B39" i="16"/>
  <c r="A39" i="16"/>
  <c r="B38" i="16"/>
  <c r="A38" i="16"/>
  <c r="B37" i="16"/>
  <c r="A37" i="16"/>
  <c r="B36" i="16"/>
  <c r="A36" i="16"/>
  <c r="B35" i="16"/>
  <c r="A35" i="16"/>
  <c r="B34" i="16"/>
  <c r="A34" i="16"/>
  <c r="B33" i="16"/>
  <c r="A33" i="16"/>
  <c r="B32" i="16"/>
  <c r="A32" i="16"/>
  <c r="B31" i="16"/>
  <c r="A31" i="16"/>
  <c r="B30" i="16"/>
  <c r="A30" i="16"/>
  <c r="B29" i="16"/>
  <c r="A29" i="16"/>
  <c r="B28" i="16"/>
  <c r="A28" i="16"/>
  <c r="B27" i="16"/>
  <c r="A27" i="16"/>
  <c r="B26" i="16"/>
  <c r="A26" i="16"/>
  <c r="B25" i="16"/>
  <c r="A25" i="16"/>
  <c r="B24" i="16"/>
  <c r="A24" i="16"/>
  <c r="B23" i="16"/>
  <c r="A23" i="16"/>
  <c r="B22" i="16"/>
  <c r="A22" i="16"/>
  <c r="B21" i="16"/>
  <c r="A21" i="16"/>
  <c r="B20" i="16"/>
  <c r="A20" i="16"/>
  <c r="B19" i="16"/>
  <c r="A19" i="16"/>
  <c r="B18" i="16"/>
  <c r="A18" i="16"/>
  <c r="B17" i="16"/>
  <c r="A17" i="16"/>
  <c r="B16" i="16"/>
  <c r="A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AA5" i="16"/>
  <c r="AA111" i="16" s="1"/>
  <c r="C785" i="15"/>
  <c r="A785" i="15"/>
  <c r="C784" i="15"/>
  <c r="A784" i="15"/>
  <c r="C783" i="15"/>
  <c r="A783" i="15"/>
  <c r="C782" i="15"/>
  <c r="A782" i="15"/>
  <c r="C781" i="15"/>
  <c r="A781" i="15"/>
  <c r="C780" i="15"/>
  <c r="A780" i="15"/>
  <c r="C779" i="15"/>
  <c r="A779" i="15"/>
  <c r="C778" i="15"/>
  <c r="A778" i="15"/>
  <c r="C777" i="15"/>
  <c r="A777" i="15"/>
  <c r="C776" i="15"/>
  <c r="A776" i="15"/>
  <c r="C775" i="15"/>
  <c r="A775" i="15"/>
  <c r="C774" i="15"/>
  <c r="A774" i="15"/>
  <c r="C773" i="15"/>
  <c r="A773" i="15"/>
  <c r="C772" i="15"/>
  <c r="A772" i="15"/>
  <c r="C771" i="15"/>
  <c r="A771" i="15"/>
  <c r="C770" i="15"/>
  <c r="A770" i="15"/>
  <c r="C769" i="15"/>
  <c r="A769" i="15"/>
  <c r="C768" i="15"/>
  <c r="A768" i="15"/>
  <c r="C767" i="15"/>
  <c r="A767" i="15"/>
  <c r="C766" i="15"/>
  <c r="A766" i="15"/>
  <c r="C765" i="15"/>
  <c r="A765" i="15"/>
  <c r="C764" i="15"/>
  <c r="A764" i="15"/>
  <c r="C763" i="15"/>
  <c r="A763" i="15"/>
  <c r="C762" i="15"/>
  <c r="A762" i="15"/>
  <c r="C761" i="15"/>
  <c r="A761" i="15"/>
  <c r="C760" i="15"/>
  <c r="A760" i="15"/>
  <c r="C759" i="15"/>
  <c r="A759" i="15"/>
  <c r="C758" i="15"/>
  <c r="A758" i="15"/>
  <c r="C757" i="15"/>
  <c r="A757" i="15"/>
  <c r="C756" i="15"/>
  <c r="A756" i="15"/>
  <c r="C755" i="15"/>
  <c r="A755" i="15"/>
  <c r="C754" i="15"/>
  <c r="A754" i="15"/>
  <c r="C753" i="15"/>
  <c r="A753" i="15"/>
  <c r="C752" i="15"/>
  <c r="A752" i="15"/>
  <c r="C751" i="15"/>
  <c r="A751" i="15"/>
  <c r="C750" i="15"/>
  <c r="A750" i="15"/>
  <c r="C749" i="15"/>
  <c r="A749" i="15"/>
  <c r="C748" i="15"/>
  <c r="A748" i="15"/>
  <c r="C747" i="15"/>
  <c r="A747" i="15"/>
  <c r="C746" i="15"/>
  <c r="A746" i="15"/>
  <c r="C745" i="15"/>
  <c r="A745" i="15"/>
  <c r="C744" i="15"/>
  <c r="A744" i="15"/>
  <c r="C743" i="15"/>
  <c r="A743" i="15"/>
  <c r="C742" i="15"/>
  <c r="A742" i="15"/>
  <c r="C741" i="15"/>
  <c r="A741" i="15"/>
  <c r="C740" i="15"/>
  <c r="A740" i="15"/>
  <c r="C739" i="15"/>
  <c r="A739" i="15"/>
  <c r="C738" i="15"/>
  <c r="A738" i="15"/>
  <c r="C737" i="15"/>
  <c r="A737" i="15"/>
  <c r="C736" i="15"/>
  <c r="A736" i="15"/>
  <c r="C735" i="15"/>
  <c r="A735" i="15"/>
  <c r="C734" i="15"/>
  <c r="A734" i="15"/>
  <c r="C733" i="15"/>
  <c r="A733" i="15"/>
  <c r="C732" i="15"/>
  <c r="A732" i="15"/>
  <c r="C731" i="15"/>
  <c r="A731" i="15"/>
  <c r="C730" i="15"/>
  <c r="A730" i="15"/>
  <c r="C729" i="15"/>
  <c r="A729" i="15"/>
  <c r="C728" i="15"/>
  <c r="A728" i="15"/>
  <c r="C727" i="15"/>
  <c r="A727" i="15"/>
  <c r="C726" i="15"/>
  <c r="A726" i="15"/>
  <c r="C725" i="15"/>
  <c r="A725" i="15"/>
  <c r="C724" i="15"/>
  <c r="A724" i="15"/>
  <c r="C723" i="15"/>
  <c r="A723" i="15"/>
  <c r="C722" i="15"/>
  <c r="A722" i="15"/>
  <c r="C721" i="15"/>
  <c r="A721" i="15"/>
  <c r="C720" i="15"/>
  <c r="A720" i="15"/>
  <c r="C719" i="15"/>
  <c r="A719" i="15"/>
  <c r="C718" i="15"/>
  <c r="A718" i="15"/>
  <c r="C717" i="15"/>
  <c r="A717" i="15"/>
  <c r="C716" i="15"/>
  <c r="A716" i="15"/>
  <c r="C715" i="15"/>
  <c r="A715" i="15"/>
  <c r="C714" i="15"/>
  <c r="A714" i="15"/>
  <c r="C713" i="15"/>
  <c r="A713" i="15"/>
  <c r="C712" i="15"/>
  <c r="A712" i="15"/>
  <c r="C711" i="15"/>
  <c r="A711" i="15"/>
  <c r="C710" i="15"/>
  <c r="A710" i="15"/>
  <c r="C709" i="15"/>
  <c r="A709" i="15"/>
  <c r="C708" i="15"/>
  <c r="A708" i="15"/>
  <c r="C707" i="15"/>
  <c r="A707" i="15"/>
  <c r="C706" i="15"/>
  <c r="A706" i="15"/>
  <c r="C705" i="15"/>
  <c r="A705" i="15"/>
  <c r="C704" i="15"/>
  <c r="A704" i="15"/>
  <c r="C703" i="15"/>
  <c r="A703" i="15"/>
  <c r="C702" i="15"/>
  <c r="A702" i="15"/>
  <c r="C701" i="15"/>
  <c r="A701" i="15"/>
  <c r="C700" i="15"/>
  <c r="A700" i="15"/>
  <c r="C699" i="15"/>
  <c r="A699" i="15"/>
  <c r="C698" i="15"/>
  <c r="A698" i="15"/>
  <c r="C697" i="15"/>
  <c r="A697" i="15"/>
  <c r="C696" i="15"/>
  <c r="A696" i="15"/>
  <c r="C695" i="15"/>
  <c r="A695" i="15"/>
  <c r="C694" i="15"/>
  <c r="A694" i="15"/>
  <c r="C693" i="15"/>
  <c r="A693" i="15"/>
  <c r="C692" i="15"/>
  <c r="A692" i="15"/>
  <c r="C691" i="15"/>
  <c r="A691" i="15"/>
  <c r="C690" i="15"/>
  <c r="A690" i="15"/>
  <c r="C689" i="15"/>
  <c r="A689" i="15"/>
  <c r="C688" i="15"/>
  <c r="A688" i="15"/>
  <c r="C687" i="15"/>
  <c r="A687" i="15"/>
  <c r="C686" i="15"/>
  <c r="A686" i="15"/>
  <c r="C685" i="15"/>
  <c r="A685" i="15"/>
  <c r="C684" i="15"/>
  <c r="A684" i="15"/>
  <c r="C683" i="15"/>
  <c r="A683" i="15"/>
  <c r="C682" i="15"/>
  <c r="A682" i="15"/>
  <c r="C681" i="15"/>
  <c r="A681" i="15"/>
  <c r="C680" i="15"/>
  <c r="A680" i="15"/>
  <c r="C679" i="15"/>
  <c r="A679" i="15"/>
  <c r="C678" i="15"/>
  <c r="A678" i="15"/>
  <c r="C677" i="15"/>
  <c r="A677" i="15"/>
  <c r="C676" i="15"/>
  <c r="A676" i="15"/>
  <c r="C675" i="15"/>
  <c r="A675" i="15"/>
  <c r="C674" i="15"/>
  <c r="A674" i="15"/>
  <c r="C673" i="15"/>
  <c r="A673" i="15"/>
  <c r="C672" i="15"/>
  <c r="A672" i="15"/>
  <c r="C671" i="15"/>
  <c r="A671" i="15"/>
  <c r="C670" i="15"/>
  <c r="A670" i="15"/>
  <c r="C669" i="15"/>
  <c r="A669" i="15"/>
  <c r="C668" i="15"/>
  <c r="A668" i="15"/>
  <c r="C667" i="15"/>
  <c r="A667" i="15"/>
  <c r="C666" i="15"/>
  <c r="A666" i="15"/>
  <c r="C665" i="15"/>
  <c r="A665" i="15"/>
  <c r="C664" i="15"/>
  <c r="A664" i="15"/>
  <c r="C663" i="15"/>
  <c r="A663" i="15"/>
  <c r="C662" i="15"/>
  <c r="A662" i="15"/>
  <c r="C661" i="15"/>
  <c r="A661" i="15"/>
  <c r="C660" i="15"/>
  <c r="A660" i="15"/>
  <c r="C659" i="15"/>
  <c r="A659" i="15"/>
  <c r="C658" i="15"/>
  <c r="A658" i="15"/>
  <c r="C657" i="15"/>
  <c r="A657" i="15"/>
  <c r="C656" i="15"/>
  <c r="A656" i="15"/>
  <c r="C655" i="15"/>
  <c r="A655" i="15"/>
  <c r="C654" i="15"/>
  <c r="A654" i="15"/>
  <c r="C653" i="15"/>
  <c r="A653" i="15"/>
  <c r="C652" i="15"/>
  <c r="A652" i="15"/>
  <c r="C651" i="15"/>
  <c r="A651" i="15"/>
  <c r="C650" i="15"/>
  <c r="A650" i="15"/>
  <c r="C649" i="15"/>
  <c r="A649" i="15"/>
  <c r="C648" i="15"/>
  <c r="A648" i="15"/>
  <c r="C647" i="15"/>
  <c r="A647" i="15"/>
  <c r="C646" i="15"/>
  <c r="A646" i="15"/>
  <c r="C645" i="15"/>
  <c r="A645" i="15"/>
  <c r="C644" i="15"/>
  <c r="A644" i="15"/>
  <c r="C643" i="15"/>
  <c r="A643" i="15"/>
  <c r="C642" i="15"/>
  <c r="A642" i="15"/>
  <c r="C641" i="15"/>
  <c r="A641" i="15"/>
  <c r="C640" i="15"/>
  <c r="A640" i="15"/>
  <c r="C639" i="15"/>
  <c r="A639" i="15"/>
  <c r="C638" i="15"/>
  <c r="A638" i="15"/>
  <c r="C637" i="15"/>
  <c r="A637" i="15"/>
  <c r="C636" i="15"/>
  <c r="A636" i="15"/>
  <c r="C635" i="15"/>
  <c r="A635" i="15"/>
  <c r="C634" i="15"/>
  <c r="A634" i="15"/>
  <c r="C633" i="15"/>
  <c r="A633" i="15"/>
  <c r="C632" i="15"/>
  <c r="A632" i="15"/>
  <c r="C631" i="15"/>
  <c r="A631" i="15"/>
  <c r="C630" i="15"/>
  <c r="A630" i="15"/>
  <c r="C629" i="15"/>
  <c r="A629" i="15"/>
  <c r="C628" i="15"/>
  <c r="A628" i="15"/>
  <c r="C627" i="15"/>
  <c r="A627" i="15"/>
  <c r="C626" i="15"/>
  <c r="A626" i="15"/>
  <c r="C625" i="15"/>
  <c r="A625" i="15"/>
  <c r="C624" i="15"/>
  <c r="A624" i="15"/>
  <c r="C623" i="15"/>
  <c r="A623" i="15"/>
  <c r="C622" i="15"/>
  <c r="A622" i="15"/>
  <c r="C621" i="15"/>
  <c r="A621" i="15"/>
  <c r="C620" i="15"/>
  <c r="A620" i="15"/>
  <c r="C619" i="15"/>
  <c r="A619" i="15"/>
  <c r="C618" i="15"/>
  <c r="A618" i="15"/>
  <c r="C617" i="15"/>
  <c r="A617" i="15"/>
  <c r="C616" i="15"/>
  <c r="A616" i="15"/>
  <c r="C615" i="15"/>
  <c r="A615" i="15"/>
  <c r="C614" i="15"/>
  <c r="A614" i="15"/>
  <c r="C613" i="15"/>
  <c r="A613" i="15"/>
  <c r="C612" i="15"/>
  <c r="A612" i="15"/>
  <c r="C611" i="15"/>
  <c r="A611" i="15"/>
  <c r="C610" i="15"/>
  <c r="A610" i="15"/>
  <c r="C609" i="15"/>
  <c r="A609" i="15"/>
  <c r="C608" i="15"/>
  <c r="A608" i="15"/>
  <c r="C607" i="15"/>
  <c r="A607" i="15"/>
  <c r="C606" i="15"/>
  <c r="A606" i="15"/>
  <c r="C605" i="15"/>
  <c r="A605" i="15"/>
  <c r="C604" i="15"/>
  <c r="A604" i="15"/>
  <c r="C603" i="15"/>
  <c r="A603" i="15"/>
  <c r="C602" i="15"/>
  <c r="A602" i="15"/>
  <c r="C601" i="15"/>
  <c r="A601" i="15"/>
  <c r="C600" i="15"/>
  <c r="A600" i="15"/>
  <c r="C599" i="15"/>
  <c r="A599" i="15"/>
  <c r="C598" i="15"/>
  <c r="A598" i="15"/>
  <c r="C597" i="15"/>
  <c r="A597" i="15"/>
  <c r="C596" i="15"/>
  <c r="A596" i="15"/>
  <c r="C595" i="15"/>
  <c r="A595" i="15"/>
  <c r="C594" i="15"/>
  <c r="A594" i="15"/>
  <c r="C593" i="15"/>
  <c r="A593" i="15"/>
  <c r="C592" i="15"/>
  <c r="A592" i="15"/>
  <c r="C591" i="15"/>
  <c r="A591" i="15"/>
  <c r="C590" i="15"/>
  <c r="A590" i="15"/>
  <c r="C589" i="15"/>
  <c r="A589" i="15"/>
  <c r="C588" i="15"/>
  <c r="A588" i="15"/>
  <c r="C587" i="15"/>
  <c r="A587" i="15"/>
  <c r="C586" i="15"/>
  <c r="A586" i="15"/>
  <c r="C585" i="15"/>
  <c r="A585" i="15"/>
  <c r="C584" i="15"/>
  <c r="A584" i="15"/>
  <c r="C583" i="15"/>
  <c r="A583" i="15"/>
  <c r="C582" i="15"/>
  <c r="A582" i="15"/>
  <c r="C581" i="15"/>
  <c r="A581" i="15"/>
  <c r="C580" i="15"/>
  <c r="A580" i="15"/>
  <c r="C579" i="15"/>
  <c r="A579" i="15"/>
  <c r="C578" i="15"/>
  <c r="A578" i="15"/>
  <c r="C577" i="15"/>
  <c r="A577" i="15"/>
  <c r="C576" i="15"/>
  <c r="A576" i="15"/>
  <c r="C575" i="15"/>
  <c r="A575" i="15"/>
  <c r="C574" i="15"/>
  <c r="A574" i="15"/>
  <c r="C573" i="15"/>
  <c r="A573" i="15"/>
  <c r="C572" i="15"/>
  <c r="A572" i="15"/>
  <c r="C571" i="15"/>
  <c r="A571" i="15"/>
  <c r="C570" i="15"/>
  <c r="A570" i="15"/>
  <c r="C569" i="15"/>
  <c r="A569" i="15"/>
  <c r="C568" i="15"/>
  <c r="A568" i="15"/>
  <c r="C567" i="15"/>
  <c r="A567" i="15"/>
  <c r="C566" i="15"/>
  <c r="A566" i="15"/>
  <c r="C565" i="15"/>
  <c r="A565" i="15"/>
  <c r="C564" i="15"/>
  <c r="A564" i="15"/>
  <c r="C563" i="15"/>
  <c r="A563" i="15"/>
  <c r="C562" i="15"/>
  <c r="A562" i="15"/>
  <c r="C561" i="15"/>
  <c r="A561" i="15"/>
  <c r="C560" i="15"/>
  <c r="A560" i="15"/>
  <c r="C559" i="15"/>
  <c r="A559" i="15"/>
  <c r="C558" i="15"/>
  <c r="A558" i="15"/>
  <c r="C557" i="15"/>
  <c r="A557" i="15"/>
  <c r="C556" i="15"/>
  <c r="A556" i="15"/>
  <c r="C555" i="15"/>
  <c r="A555" i="15"/>
  <c r="C554" i="15"/>
  <c r="A554" i="15"/>
  <c r="C553" i="15"/>
  <c r="A553" i="15"/>
  <c r="C552" i="15"/>
  <c r="A552" i="15"/>
  <c r="C551" i="15"/>
  <c r="A551" i="15"/>
  <c r="C550" i="15"/>
  <c r="A550" i="15"/>
  <c r="C549" i="15"/>
  <c r="A549" i="15"/>
  <c r="C548" i="15"/>
  <c r="A548" i="15"/>
  <c r="C547" i="15"/>
  <c r="A547" i="15"/>
  <c r="C546" i="15"/>
  <c r="A546" i="15"/>
  <c r="C545" i="15"/>
  <c r="A545" i="15"/>
  <c r="C544" i="15"/>
  <c r="A544" i="15"/>
  <c r="C543" i="15"/>
  <c r="A543" i="15"/>
  <c r="C542" i="15"/>
  <c r="A542" i="15"/>
  <c r="C541" i="15"/>
  <c r="A541" i="15"/>
  <c r="C540" i="15"/>
  <c r="A540" i="15"/>
  <c r="C539" i="15"/>
  <c r="A539" i="15"/>
  <c r="C538" i="15"/>
  <c r="A538" i="15"/>
  <c r="C537" i="15"/>
  <c r="A537" i="15"/>
  <c r="C536" i="15"/>
  <c r="A536" i="15"/>
  <c r="C535" i="15"/>
  <c r="A535" i="15"/>
  <c r="C534" i="15"/>
  <c r="A534" i="15"/>
  <c r="C533" i="15"/>
  <c r="A533" i="15"/>
  <c r="C532" i="15"/>
  <c r="A532" i="15"/>
  <c r="C531" i="15"/>
  <c r="A531" i="15"/>
  <c r="C530" i="15"/>
  <c r="A530" i="15"/>
  <c r="C529" i="15"/>
  <c r="A529" i="15"/>
  <c r="C528" i="15"/>
  <c r="A528" i="15"/>
  <c r="C527" i="15"/>
  <c r="A527" i="15"/>
  <c r="C526" i="15"/>
  <c r="A526" i="15"/>
  <c r="C525" i="15"/>
  <c r="A525" i="15"/>
  <c r="C524" i="15"/>
  <c r="A524" i="15"/>
  <c r="C523" i="15"/>
  <c r="A523" i="15"/>
  <c r="C522" i="15"/>
  <c r="A522" i="15"/>
  <c r="C521" i="15"/>
  <c r="A521" i="15"/>
  <c r="C520" i="15"/>
  <c r="A520" i="15"/>
  <c r="C519" i="15"/>
  <c r="A519" i="15"/>
  <c r="C518" i="15"/>
  <c r="A518" i="15"/>
  <c r="C517" i="15"/>
  <c r="A517" i="15"/>
  <c r="C516" i="15"/>
  <c r="A516" i="15"/>
  <c r="C515" i="15"/>
  <c r="A515" i="15"/>
  <c r="C514" i="15"/>
  <c r="A514" i="15"/>
  <c r="C513" i="15"/>
  <c r="A513" i="15"/>
  <c r="C512" i="15"/>
  <c r="A512" i="15"/>
  <c r="C511" i="15"/>
  <c r="A511" i="15"/>
  <c r="C510" i="15"/>
  <c r="A510" i="15"/>
  <c r="C509" i="15"/>
  <c r="A509" i="15"/>
  <c r="C508" i="15"/>
  <c r="A508" i="15"/>
  <c r="C507" i="15"/>
  <c r="A507" i="15"/>
  <c r="C506" i="15"/>
  <c r="A506" i="15"/>
  <c r="C505" i="15"/>
  <c r="A505" i="15"/>
  <c r="C504" i="15"/>
  <c r="A504" i="15"/>
  <c r="C503" i="15"/>
  <c r="A503" i="15"/>
  <c r="C502" i="15"/>
  <c r="A502" i="15"/>
  <c r="C501" i="15"/>
  <c r="A501" i="15"/>
  <c r="C500" i="15"/>
  <c r="A500" i="15"/>
  <c r="C499" i="15"/>
  <c r="A499" i="15"/>
  <c r="C498" i="15"/>
  <c r="A498" i="15"/>
  <c r="C497" i="15"/>
  <c r="A497" i="15"/>
  <c r="C496" i="15"/>
  <c r="A496" i="15"/>
  <c r="C495" i="15"/>
  <c r="A495" i="15"/>
  <c r="C494" i="15"/>
  <c r="A494" i="15"/>
  <c r="C493" i="15"/>
  <c r="A493" i="15"/>
  <c r="C492" i="15"/>
  <c r="A492" i="15"/>
  <c r="C491" i="15"/>
  <c r="A491" i="15"/>
  <c r="C490" i="15"/>
  <c r="A490" i="15"/>
  <c r="C489" i="15"/>
  <c r="A489" i="15"/>
  <c r="C488" i="15"/>
  <c r="A488" i="15"/>
  <c r="C487" i="15"/>
  <c r="A487" i="15"/>
  <c r="C486" i="15"/>
  <c r="A486" i="15"/>
  <c r="C485" i="15"/>
  <c r="A485" i="15"/>
  <c r="C484" i="15"/>
  <c r="A484" i="15"/>
  <c r="C483" i="15"/>
  <c r="A483" i="15"/>
  <c r="C482" i="15"/>
  <c r="A482" i="15"/>
  <c r="C481" i="15"/>
  <c r="A481" i="15"/>
  <c r="C480" i="15"/>
  <c r="A480" i="15"/>
  <c r="C479" i="15"/>
  <c r="A479" i="15"/>
  <c r="C478" i="15"/>
  <c r="A478" i="15"/>
  <c r="C477" i="15"/>
  <c r="A477" i="15"/>
  <c r="C476" i="15"/>
  <c r="A476" i="15"/>
  <c r="C475" i="15"/>
  <c r="A475" i="15"/>
  <c r="C474" i="15"/>
  <c r="A474" i="15"/>
  <c r="C473" i="15"/>
  <c r="A473" i="15"/>
  <c r="C472" i="15"/>
  <c r="A472" i="15"/>
  <c r="C471" i="15"/>
  <c r="A471" i="15"/>
  <c r="C470" i="15"/>
  <c r="A470" i="15"/>
  <c r="C469" i="15"/>
  <c r="A469" i="15"/>
  <c r="C468" i="15"/>
  <c r="A468" i="15"/>
  <c r="C467" i="15"/>
  <c r="A467" i="15"/>
  <c r="C466" i="15"/>
  <c r="A466" i="15"/>
  <c r="C465" i="15"/>
  <c r="A465" i="15"/>
  <c r="C464" i="15"/>
  <c r="A464" i="15"/>
  <c r="C463" i="15"/>
  <c r="A463" i="15"/>
  <c r="C462" i="15"/>
  <c r="A462" i="15"/>
  <c r="C461" i="15"/>
  <c r="A461" i="15"/>
  <c r="C460" i="15"/>
  <c r="A460" i="15"/>
  <c r="C459" i="15"/>
  <c r="A459" i="15"/>
  <c r="C458" i="15"/>
  <c r="A458" i="15"/>
  <c r="C457" i="15"/>
  <c r="A457" i="15"/>
  <c r="C456" i="15"/>
  <c r="A456" i="15"/>
  <c r="C455" i="15"/>
  <c r="A455" i="15"/>
  <c r="C453" i="15"/>
  <c r="C452" i="15"/>
  <c r="C451" i="15"/>
  <c r="C450" i="15"/>
  <c r="C448" i="15"/>
  <c r="C444" i="15"/>
  <c r="C443" i="15"/>
  <c r="C442" i="15"/>
  <c r="C440" i="15"/>
  <c r="A439" i="15"/>
  <c r="C436" i="15"/>
  <c r="C435" i="15"/>
  <c r="C434" i="15"/>
  <c r="C432" i="15"/>
  <c r="C431" i="15"/>
  <c r="C428" i="15"/>
  <c r="C427" i="15"/>
  <c r="C426" i="15"/>
  <c r="C424" i="15"/>
  <c r="A423" i="15"/>
  <c r="C420" i="15"/>
  <c r="C419" i="15"/>
  <c r="C418" i="15"/>
  <c r="C416" i="15"/>
  <c r="C412" i="15"/>
  <c r="C411" i="15"/>
  <c r="C410" i="15"/>
  <c r="C408" i="15"/>
  <c r="A407" i="15"/>
  <c r="C404" i="15"/>
  <c r="C403" i="15"/>
  <c r="C402" i="15"/>
  <c r="C400" i="15"/>
  <c r="C399" i="15"/>
  <c r="C396" i="15"/>
  <c r="C395" i="15"/>
  <c r="C394" i="15"/>
  <c r="C392" i="15"/>
  <c r="C391" i="15"/>
  <c r="C390" i="15"/>
  <c r="C388" i="15"/>
  <c r="C387" i="15"/>
  <c r="C384" i="15"/>
  <c r="C383" i="15"/>
  <c r="C382" i="15"/>
  <c r="C380" i="15"/>
  <c r="C379" i="15"/>
  <c r="C378" i="15"/>
  <c r="C376" i="15"/>
  <c r="C375" i="15"/>
  <c r="C374" i="15"/>
  <c r="C372" i="15"/>
  <c r="C371" i="15"/>
  <c r="C368" i="15"/>
  <c r="C367" i="15"/>
  <c r="A366" i="15"/>
  <c r="C364" i="15"/>
  <c r="C363" i="15"/>
  <c r="C362" i="15"/>
  <c r="C360" i="15"/>
  <c r="C359" i="15"/>
  <c r="A358" i="15"/>
  <c r="C356" i="15"/>
  <c r="C355" i="15"/>
  <c r="C352" i="15"/>
  <c r="C351" i="15"/>
  <c r="A350" i="15"/>
  <c r="C348" i="15"/>
  <c r="C347" i="15"/>
  <c r="C346" i="15"/>
  <c r="C344" i="15"/>
  <c r="C343" i="15"/>
  <c r="A342" i="15"/>
  <c r="C340" i="15"/>
  <c r="C339" i="15"/>
  <c r="C336" i="15"/>
  <c r="C335" i="15"/>
  <c r="C334" i="15"/>
  <c r="C332" i="15"/>
  <c r="C331" i="15"/>
  <c r="C330" i="15"/>
  <c r="C328" i="15"/>
  <c r="C327" i="15"/>
  <c r="A326" i="15"/>
  <c r="C324" i="15"/>
  <c r="C323" i="15"/>
  <c r="C320" i="15"/>
  <c r="C319" i="15"/>
  <c r="A318" i="15"/>
  <c r="C316" i="15"/>
  <c r="C315" i="15"/>
  <c r="C314" i="15"/>
  <c r="C312" i="15"/>
  <c r="C311" i="15"/>
  <c r="A310" i="15"/>
  <c r="C308" i="15"/>
  <c r="C307" i="15"/>
  <c r="A306" i="15"/>
  <c r="A304" i="15"/>
  <c r="C303" i="15"/>
  <c r="A302" i="15"/>
  <c r="A300" i="15"/>
  <c r="C299" i="15"/>
  <c r="A298" i="15"/>
  <c r="A296" i="15"/>
  <c r="C295" i="15"/>
  <c r="A294" i="15"/>
  <c r="A292" i="15"/>
  <c r="C291" i="15"/>
  <c r="A290" i="15"/>
  <c r="A288" i="15"/>
  <c r="C287" i="15"/>
  <c r="A286" i="15"/>
  <c r="A284" i="15"/>
  <c r="C283" i="15"/>
  <c r="A282" i="15"/>
  <c r="A280" i="15"/>
  <c r="C279" i="15"/>
  <c r="A278" i="15"/>
  <c r="A276" i="15"/>
  <c r="C275" i="15"/>
  <c r="A274" i="15"/>
  <c r="A270" i="15"/>
  <c r="C269" i="15"/>
  <c r="A268" i="15"/>
  <c r="A267" i="15"/>
  <c r="C267" i="15"/>
  <c r="A266" i="15"/>
  <c r="C265" i="15"/>
  <c r="A264" i="15"/>
  <c r="A263" i="15"/>
  <c r="C263" i="15"/>
  <c r="A262" i="15"/>
  <c r="C261" i="15"/>
  <c r="A260" i="15"/>
  <c r="A259" i="15"/>
  <c r="C259" i="15"/>
  <c r="A258" i="15"/>
  <c r="C257" i="15"/>
  <c r="A256" i="15"/>
  <c r="A255" i="15"/>
  <c r="C255" i="15"/>
  <c r="A254" i="15"/>
  <c r="C252" i="15"/>
  <c r="C251" i="15"/>
  <c r="A251" i="15"/>
  <c r="C249" i="15"/>
  <c r="A249" i="15"/>
  <c r="C248" i="15"/>
  <c r="A248" i="15"/>
  <c r="A247" i="15"/>
  <c r="C245" i="15"/>
  <c r="C244" i="15"/>
  <c r="A244" i="15"/>
  <c r="C242" i="15"/>
  <c r="A242" i="15"/>
  <c r="A241" i="15"/>
  <c r="C239" i="15"/>
  <c r="A239" i="15"/>
  <c r="C238" i="15"/>
  <c r="A238" i="15"/>
  <c r="A237" i="15"/>
  <c r="C234" i="15"/>
  <c r="A234" i="15"/>
  <c r="A233" i="15"/>
  <c r="C231" i="15"/>
  <c r="A231" i="15"/>
  <c r="C230" i="15"/>
  <c r="A230" i="15"/>
  <c r="A229" i="15"/>
  <c r="C226" i="15"/>
  <c r="A226" i="15"/>
  <c r="A225" i="15"/>
  <c r="C223" i="15"/>
  <c r="A223" i="15"/>
  <c r="C222" i="15"/>
  <c r="A222" i="15"/>
  <c r="A221" i="15"/>
  <c r="C218" i="15"/>
  <c r="A218" i="15"/>
  <c r="A217" i="15"/>
  <c r="C215" i="15"/>
  <c r="A215" i="15"/>
  <c r="C214" i="15"/>
  <c r="A214" i="15"/>
  <c r="A213" i="15"/>
  <c r="C210" i="15"/>
  <c r="A210" i="15"/>
  <c r="A209" i="15"/>
  <c r="C207" i="15"/>
  <c r="A207" i="15"/>
  <c r="C206" i="15"/>
  <c r="A206" i="15"/>
  <c r="A205" i="15"/>
  <c r="C202" i="15"/>
  <c r="A202" i="15"/>
  <c r="A201" i="15"/>
  <c r="C199" i="15"/>
  <c r="A199" i="15"/>
  <c r="C198" i="15"/>
  <c r="A198" i="15"/>
  <c r="A197" i="15"/>
  <c r="C194" i="15"/>
  <c r="C193" i="15"/>
  <c r="C192" i="15"/>
  <c r="A192" i="15"/>
  <c r="C191" i="15"/>
  <c r="C190" i="15"/>
  <c r="C189" i="15"/>
  <c r="C188" i="15"/>
  <c r="A188" i="15"/>
  <c r="C187" i="15"/>
  <c r="C186" i="15"/>
  <c r="C185" i="15"/>
  <c r="C184" i="15"/>
  <c r="A184" i="15"/>
  <c r="C183" i="15"/>
  <c r="C182" i="15"/>
  <c r="C181" i="15"/>
  <c r="C180" i="15"/>
  <c r="A180" i="15"/>
  <c r="C179" i="15"/>
  <c r="C178" i="15"/>
  <c r="C177" i="15"/>
  <c r="C176" i="15"/>
  <c r="A176" i="15"/>
  <c r="C175" i="15"/>
  <c r="C174" i="15"/>
  <c r="C173" i="15"/>
  <c r="C172" i="15"/>
  <c r="A172" i="15"/>
  <c r="C171" i="15"/>
  <c r="C170" i="15"/>
  <c r="C169" i="15"/>
  <c r="C168" i="15"/>
  <c r="A168" i="15"/>
  <c r="C167" i="15"/>
  <c r="C166" i="15"/>
  <c r="C165" i="15"/>
  <c r="C164" i="15"/>
  <c r="A164" i="15"/>
  <c r="C163" i="15"/>
  <c r="C162" i="15"/>
  <c r="C161" i="15"/>
  <c r="C160" i="15"/>
  <c r="A160" i="15"/>
  <c r="C159" i="15"/>
  <c r="C158" i="15"/>
  <c r="C157" i="15"/>
  <c r="C156" i="15"/>
  <c r="A156" i="15"/>
  <c r="C155" i="15"/>
  <c r="C154" i="15"/>
  <c r="C153" i="15"/>
  <c r="C152" i="15"/>
  <c r="A152" i="15"/>
  <c r="C151" i="15"/>
  <c r="C150" i="15"/>
  <c r="C149" i="15"/>
  <c r="C148" i="15"/>
  <c r="A148" i="15"/>
  <c r="C147" i="15"/>
  <c r="C146" i="15"/>
  <c r="C145" i="15"/>
  <c r="C144" i="15"/>
  <c r="A144" i="15"/>
  <c r="C143" i="15"/>
  <c r="C142" i="15"/>
  <c r="C141" i="15"/>
  <c r="A140" i="15"/>
  <c r="C140" i="15"/>
  <c r="C139" i="15"/>
  <c r="C138" i="15"/>
  <c r="C137" i="15"/>
  <c r="C136" i="15"/>
  <c r="A136" i="15"/>
  <c r="C135" i="15"/>
  <c r="C134" i="15"/>
  <c r="C133" i="15"/>
  <c r="C132" i="15"/>
  <c r="A132" i="15"/>
  <c r="C131" i="15"/>
  <c r="C130" i="15"/>
  <c r="C127" i="15"/>
  <c r="A127" i="15"/>
  <c r="C126" i="15"/>
  <c r="A126" i="15"/>
  <c r="A125" i="15"/>
  <c r="C124" i="15"/>
  <c r="C123" i="15"/>
  <c r="A122" i="15"/>
  <c r="C122" i="15"/>
  <c r="A121" i="15"/>
  <c r="C120" i="15"/>
  <c r="A120" i="15"/>
  <c r="C118" i="15"/>
  <c r="C117" i="15"/>
  <c r="C116" i="15"/>
  <c r="C115" i="15"/>
  <c r="A115" i="15"/>
  <c r="C114" i="15"/>
  <c r="A114" i="15"/>
  <c r="C113" i="15"/>
  <c r="C112" i="15"/>
  <c r="C111" i="15"/>
  <c r="C110" i="15"/>
  <c r="C109" i="15"/>
  <c r="A105" i="15"/>
  <c r="C104" i="15"/>
  <c r="A102" i="15"/>
  <c r="A101" i="15"/>
  <c r="C100" i="15"/>
  <c r="A98" i="15"/>
  <c r="C97" i="15"/>
  <c r="C96" i="15"/>
  <c r="C95" i="15"/>
  <c r="C94" i="15"/>
  <c r="C93" i="15"/>
  <c r="C92" i="15"/>
  <c r="C90" i="15"/>
  <c r="C89" i="15"/>
  <c r="A89" i="15"/>
  <c r="C88" i="15"/>
  <c r="C84" i="15"/>
  <c r="C83" i="15"/>
  <c r="A82" i="15"/>
  <c r="C82" i="15"/>
  <c r="A80" i="15"/>
  <c r="C80" i="15"/>
  <c r="C79" i="15"/>
  <c r="A79" i="15"/>
  <c r="A78" i="15"/>
  <c r="C78" i="15"/>
  <c r="C77" i="15"/>
  <c r="A77" i="15"/>
  <c r="A76" i="15"/>
  <c r="C76" i="15"/>
  <c r="C75" i="15"/>
  <c r="A74" i="15"/>
  <c r="C74" i="15"/>
  <c r="A72" i="15"/>
  <c r="C72" i="15"/>
  <c r="C71" i="15"/>
  <c r="A71" i="15"/>
  <c r="A70" i="15"/>
  <c r="C70" i="15"/>
  <c r="C69" i="15"/>
  <c r="A69" i="15"/>
  <c r="A68" i="15"/>
  <c r="C68" i="15"/>
  <c r="C67" i="15"/>
  <c r="A66" i="15"/>
  <c r="C66" i="15"/>
  <c r="A64" i="15"/>
  <c r="C64" i="15"/>
  <c r="C63" i="15"/>
  <c r="C62" i="15"/>
  <c r="A61" i="15"/>
  <c r="C61" i="15"/>
  <c r="A60" i="15"/>
  <c r="C60" i="15"/>
  <c r="C59" i="15"/>
  <c r="C58" i="15"/>
  <c r="A57" i="15"/>
  <c r="C57" i="15"/>
  <c r="A56" i="15"/>
  <c r="C56" i="15"/>
  <c r="C55" i="15"/>
  <c r="C54" i="15"/>
  <c r="A53" i="15"/>
  <c r="C53" i="15"/>
  <c r="A52" i="15"/>
  <c r="C52" i="15"/>
  <c r="C51" i="15"/>
  <c r="C50" i="15"/>
  <c r="A49" i="15"/>
  <c r="C49" i="15"/>
  <c r="A48" i="15"/>
  <c r="C48" i="15"/>
  <c r="C47" i="15"/>
  <c r="C46" i="15"/>
  <c r="A45" i="15"/>
  <c r="C45" i="15"/>
  <c r="A44" i="15"/>
  <c r="C44" i="15"/>
  <c r="C43" i="15"/>
  <c r="C42" i="15"/>
  <c r="A41" i="15"/>
  <c r="C41" i="15"/>
  <c r="A40" i="15"/>
  <c r="C40" i="15"/>
  <c r="C39" i="15"/>
  <c r="C38" i="15"/>
  <c r="A37" i="15"/>
  <c r="C37" i="15"/>
  <c r="A36" i="15"/>
  <c r="C36" i="15"/>
  <c r="C35" i="15"/>
  <c r="C34" i="15"/>
  <c r="A33" i="15"/>
  <c r="C33" i="15"/>
  <c r="A32" i="15"/>
  <c r="C32" i="15"/>
  <c r="C31" i="15"/>
  <c r="C30" i="15"/>
  <c r="A29" i="15"/>
  <c r="C29" i="15"/>
  <c r="A28" i="15"/>
  <c r="C28" i="15"/>
  <c r="C27" i="15"/>
  <c r="C26" i="15"/>
  <c r="A25" i="15"/>
  <c r="C25" i="15"/>
  <c r="A24" i="15"/>
  <c r="C24" i="15"/>
  <c r="A23" i="15"/>
  <c r="C23" i="15"/>
  <c r="C22" i="15"/>
  <c r="A21" i="15"/>
  <c r="C21" i="15"/>
  <c r="A20" i="15"/>
  <c r="C20" i="15"/>
  <c r="A19" i="15"/>
  <c r="C19" i="15"/>
  <c r="C18" i="15"/>
  <c r="A17" i="15"/>
  <c r="C17" i="15"/>
  <c r="A16" i="15"/>
  <c r="C16" i="15"/>
  <c r="A15" i="15"/>
  <c r="C15" i="15"/>
  <c r="C14" i="15"/>
  <c r="A13" i="15"/>
  <c r="C13" i="15"/>
  <c r="A12" i="15"/>
  <c r="C12" i="15"/>
  <c r="A11" i="15"/>
  <c r="C11" i="15"/>
  <c r="C10" i="15"/>
  <c r="A9" i="15"/>
  <c r="C9" i="15"/>
  <c r="A8" i="15"/>
  <c r="C8" i="15"/>
  <c r="C7" i="15"/>
  <c r="A7" i="15"/>
  <c r="X238" i="21"/>
  <c r="X221" i="21"/>
  <c r="X218" i="21"/>
  <c r="X211" i="21"/>
  <c r="X202" i="21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X163" i="21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X107" i="21"/>
  <c r="L110" i="14"/>
  <c r="L109" i="14"/>
  <c r="L108" i="14"/>
  <c r="L107" i="14"/>
  <c r="L106" i="14"/>
  <c r="L105" i="14"/>
  <c r="X101" i="21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I78" i="14"/>
  <c r="H78" i="14"/>
  <c r="G78" i="14"/>
  <c r="L77" i="14"/>
  <c r="I77" i="14"/>
  <c r="H77" i="14"/>
  <c r="G77" i="14"/>
  <c r="L76" i="14"/>
  <c r="I76" i="14"/>
  <c r="H76" i="14"/>
  <c r="G76" i="14"/>
  <c r="L75" i="14"/>
  <c r="I75" i="14"/>
  <c r="H75" i="14"/>
  <c r="G75" i="14"/>
  <c r="L74" i="14"/>
  <c r="I74" i="14"/>
  <c r="H74" i="14"/>
  <c r="G74" i="14"/>
  <c r="L73" i="14"/>
  <c r="I73" i="14"/>
  <c r="H73" i="14"/>
  <c r="G73" i="14"/>
  <c r="L72" i="14"/>
  <c r="I72" i="14"/>
  <c r="H72" i="14"/>
  <c r="G72" i="14"/>
  <c r="L71" i="14"/>
  <c r="I71" i="14"/>
  <c r="H71" i="14"/>
  <c r="G71" i="14"/>
  <c r="L70" i="14"/>
  <c r="I70" i="14"/>
  <c r="H70" i="14"/>
  <c r="G70" i="14"/>
  <c r="L69" i="14"/>
  <c r="I69" i="14"/>
  <c r="H69" i="14"/>
  <c r="G69" i="14"/>
  <c r="L68" i="14"/>
  <c r="I68" i="14"/>
  <c r="H68" i="14"/>
  <c r="G68" i="14"/>
  <c r="L67" i="14"/>
  <c r="I67" i="14"/>
  <c r="H67" i="14"/>
  <c r="G67" i="14"/>
  <c r="L66" i="14"/>
  <c r="I66" i="14"/>
  <c r="H66" i="14"/>
  <c r="G66" i="14"/>
  <c r="L65" i="14"/>
  <c r="I65" i="14"/>
  <c r="H65" i="14"/>
  <c r="G65" i="14"/>
  <c r="L64" i="14"/>
  <c r="I64" i="14"/>
  <c r="H64" i="14"/>
  <c r="G64" i="14"/>
  <c r="L63" i="14"/>
  <c r="I63" i="14"/>
  <c r="H63" i="14"/>
  <c r="G63" i="14"/>
  <c r="L62" i="14"/>
  <c r="I62" i="14"/>
  <c r="H62" i="14"/>
  <c r="G62" i="14"/>
  <c r="L61" i="14"/>
  <c r="I61" i="14"/>
  <c r="H61" i="14"/>
  <c r="G61" i="14"/>
  <c r="L60" i="14"/>
  <c r="I60" i="14"/>
  <c r="H60" i="14"/>
  <c r="G60" i="14"/>
  <c r="L59" i="14"/>
  <c r="I59" i="14"/>
  <c r="H59" i="14"/>
  <c r="G59" i="14"/>
  <c r="L58" i="14"/>
  <c r="I58" i="14"/>
  <c r="H58" i="14"/>
  <c r="G58" i="14"/>
  <c r="X54" i="21"/>
  <c r="L57" i="14"/>
  <c r="I57" i="14"/>
  <c r="H57" i="14"/>
  <c r="G57" i="14"/>
  <c r="L56" i="14"/>
  <c r="I56" i="14"/>
  <c r="H56" i="14"/>
  <c r="G56" i="14"/>
  <c r="L55" i="14"/>
  <c r="I55" i="14"/>
  <c r="H55" i="14"/>
  <c r="G55" i="14"/>
  <c r="L54" i="14"/>
  <c r="I54" i="14"/>
  <c r="H54" i="14"/>
  <c r="G54" i="14"/>
  <c r="L53" i="14"/>
  <c r="I53" i="14"/>
  <c r="H53" i="14"/>
  <c r="G53" i="14"/>
  <c r="L52" i="14"/>
  <c r="I52" i="14"/>
  <c r="H52" i="14"/>
  <c r="G52" i="14"/>
  <c r="L51" i="14"/>
  <c r="I51" i="14"/>
  <c r="H51" i="14"/>
  <c r="G51" i="14"/>
  <c r="L50" i="14"/>
  <c r="I50" i="14"/>
  <c r="H50" i="14"/>
  <c r="G50" i="14"/>
  <c r="L49" i="14"/>
  <c r="I49" i="14"/>
  <c r="H49" i="14"/>
  <c r="G49" i="14"/>
  <c r="L48" i="14"/>
  <c r="I48" i="14"/>
  <c r="H48" i="14"/>
  <c r="G48" i="14"/>
  <c r="L47" i="14"/>
  <c r="I47" i="14"/>
  <c r="H47" i="14"/>
  <c r="G47" i="14"/>
  <c r="L46" i="14"/>
  <c r="I46" i="14"/>
  <c r="H46" i="14"/>
  <c r="G46" i="14"/>
  <c r="L45" i="14"/>
  <c r="I45" i="14"/>
  <c r="H45" i="14"/>
  <c r="G45" i="14"/>
  <c r="L44" i="14"/>
  <c r="I44" i="14"/>
  <c r="H44" i="14"/>
  <c r="G44" i="14"/>
  <c r="L43" i="14"/>
  <c r="I43" i="14"/>
  <c r="H43" i="14"/>
  <c r="G43" i="14"/>
  <c r="L42" i="14"/>
  <c r="I42" i="14"/>
  <c r="H42" i="14"/>
  <c r="G42" i="14"/>
  <c r="L41" i="14"/>
  <c r="I41" i="14"/>
  <c r="H41" i="14"/>
  <c r="G41" i="14"/>
  <c r="L40" i="14"/>
  <c r="I40" i="14"/>
  <c r="H40" i="14"/>
  <c r="G40" i="14"/>
  <c r="L39" i="14"/>
  <c r="I39" i="14"/>
  <c r="H39" i="14"/>
  <c r="G39" i="14"/>
  <c r="L38" i="14"/>
  <c r="I38" i="14"/>
  <c r="H38" i="14"/>
  <c r="G38" i="14"/>
  <c r="L37" i="14"/>
  <c r="I37" i="14"/>
  <c r="H37" i="14"/>
  <c r="G37" i="14"/>
  <c r="L36" i="14"/>
  <c r="I36" i="14"/>
  <c r="H36" i="14"/>
  <c r="G36" i="14"/>
  <c r="L35" i="14"/>
  <c r="I35" i="14"/>
  <c r="H35" i="14"/>
  <c r="G35" i="14"/>
  <c r="L34" i="14"/>
  <c r="I34" i="14"/>
  <c r="H34" i="14"/>
  <c r="G34" i="14"/>
  <c r="L33" i="14"/>
  <c r="I33" i="14"/>
  <c r="H33" i="14"/>
  <c r="G33" i="14"/>
  <c r="L32" i="14"/>
  <c r="I32" i="14"/>
  <c r="H32" i="14"/>
  <c r="G32" i="14"/>
  <c r="L31" i="14"/>
  <c r="I31" i="14"/>
  <c r="H31" i="14"/>
  <c r="G31" i="14"/>
  <c r="L30" i="14"/>
  <c r="I30" i="14"/>
  <c r="H30" i="14"/>
  <c r="G30" i="14"/>
  <c r="L29" i="14"/>
  <c r="I29" i="14"/>
  <c r="H29" i="14"/>
  <c r="G29" i="14"/>
  <c r="L28" i="14"/>
  <c r="I28" i="14"/>
  <c r="H28" i="14"/>
  <c r="G28" i="14"/>
  <c r="L27" i="14"/>
  <c r="I27" i="14"/>
  <c r="H27" i="14"/>
  <c r="G27" i="14"/>
  <c r="L26" i="14"/>
  <c r="I26" i="14"/>
  <c r="H26" i="14"/>
  <c r="G26" i="14"/>
  <c r="L25" i="14"/>
  <c r="I25" i="14"/>
  <c r="H25" i="14"/>
  <c r="G25" i="14"/>
  <c r="X21" i="21"/>
  <c r="L24" i="14"/>
  <c r="I24" i="14"/>
  <c r="H24" i="14"/>
  <c r="G24" i="14"/>
  <c r="L23" i="14"/>
  <c r="I23" i="14"/>
  <c r="H23" i="14"/>
  <c r="G23" i="14"/>
  <c r="L22" i="14"/>
  <c r="I22" i="14"/>
  <c r="H22" i="14"/>
  <c r="G22" i="14"/>
  <c r="L21" i="14"/>
  <c r="I21" i="14"/>
  <c r="H21" i="14"/>
  <c r="G21" i="14"/>
  <c r="L20" i="14"/>
  <c r="I20" i="14"/>
  <c r="H20" i="14"/>
  <c r="G20" i="14"/>
  <c r="L19" i="14"/>
  <c r="I19" i="14"/>
  <c r="H19" i="14"/>
  <c r="G19" i="14"/>
  <c r="L18" i="14"/>
  <c r="I18" i="14"/>
  <c r="H18" i="14"/>
  <c r="G18" i="14"/>
  <c r="L17" i="14"/>
  <c r="I17" i="14"/>
  <c r="H17" i="14"/>
  <c r="G17" i="14"/>
  <c r="L16" i="14"/>
  <c r="I16" i="14"/>
  <c r="H16" i="14"/>
  <c r="G16" i="14"/>
  <c r="L15" i="14"/>
  <c r="I15" i="14"/>
  <c r="H15" i="14"/>
  <c r="G15" i="14"/>
  <c r="X11" i="21"/>
  <c r="L14" i="14"/>
  <c r="I14" i="14"/>
  <c r="H14" i="14"/>
  <c r="G14" i="14"/>
  <c r="L13" i="14"/>
  <c r="I13" i="14"/>
  <c r="H13" i="14"/>
  <c r="G13" i="14"/>
  <c r="L12" i="14"/>
  <c r="I12" i="14"/>
  <c r="H12" i="14"/>
  <c r="G12" i="14"/>
  <c r="L11" i="14"/>
  <c r="I11" i="14"/>
  <c r="H11" i="14"/>
  <c r="G11" i="14"/>
  <c r="L10" i="14"/>
  <c r="I10" i="14"/>
  <c r="H10" i="14"/>
  <c r="G10" i="14"/>
  <c r="L9" i="14"/>
  <c r="I9" i="14"/>
  <c r="H9" i="14"/>
  <c r="G9" i="14"/>
  <c r="P8" i="12"/>
  <c r="P31" i="12" s="1"/>
  <c r="O8" i="12"/>
  <c r="O31" i="12" s="1"/>
  <c r="N8" i="12"/>
  <c r="N31" i="12" s="1"/>
  <c r="M8" i="12"/>
  <c r="L8" i="12"/>
  <c r="L31" i="12" s="1"/>
  <c r="K8" i="12"/>
  <c r="J8" i="12"/>
  <c r="J31" i="12" s="1"/>
  <c r="I8" i="12"/>
  <c r="H8" i="12"/>
  <c r="H31" i="12" s="1"/>
  <c r="G8" i="12"/>
  <c r="F8" i="12"/>
  <c r="F31" i="12" s="1"/>
  <c r="E8" i="12"/>
  <c r="D8" i="12"/>
  <c r="D31" i="12" s="1"/>
  <c r="C8" i="12"/>
  <c r="C31" i="12" s="1"/>
  <c r="B8" i="12"/>
  <c r="B31" i="12" s="1"/>
  <c r="G4" i="10"/>
  <c r="E4" i="10"/>
  <c r="G3" i="10"/>
  <c r="E3" i="10"/>
  <c r="C3" i="10"/>
  <c r="G2" i="10"/>
  <c r="E2" i="10"/>
  <c r="C2" i="10"/>
  <c r="AW10" i="9"/>
  <c r="AV10" i="9"/>
  <c r="AU10" i="9"/>
  <c r="AT10" i="9"/>
  <c r="AS10" i="9"/>
  <c r="AR10" i="9"/>
  <c r="AQ10" i="9"/>
  <c r="AP10" i="9"/>
  <c r="AO10" i="9"/>
  <c r="N10" i="9"/>
  <c r="D10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AV9" i="9"/>
  <c r="AU9" i="9"/>
  <c r="AS9" i="9"/>
  <c r="AR9" i="9"/>
  <c r="AP9" i="9"/>
  <c r="AO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V9" i="9"/>
  <c r="U9" i="9"/>
  <c r="T9" i="9"/>
  <c r="S9" i="9"/>
  <c r="R9" i="9"/>
  <c r="Q9" i="9"/>
  <c r="P9" i="9"/>
  <c r="O9" i="9"/>
  <c r="N9" i="9"/>
  <c r="L9" i="9"/>
  <c r="K9" i="9"/>
  <c r="J9" i="9"/>
  <c r="I9" i="9"/>
  <c r="H9" i="9"/>
  <c r="G9" i="9"/>
  <c r="F9" i="9"/>
  <c r="E9" i="9"/>
  <c r="D9" i="9"/>
  <c r="M6" i="9"/>
  <c r="K6" i="9"/>
  <c r="I6" i="9"/>
  <c r="G4" i="9"/>
  <c r="G3" i="9"/>
  <c r="C3" i="9"/>
  <c r="M2" i="9"/>
  <c r="G2" i="9"/>
  <c r="C2" i="9"/>
  <c r="CV12" i="9"/>
  <c r="DB12" i="9" s="1"/>
  <c r="CU12" i="9"/>
  <c r="DA12" i="9" s="1"/>
  <c r="CX12" i="9"/>
  <c r="DD12" i="9" s="1"/>
  <c r="K20" i="7"/>
  <c r="CT11" i="9" s="1"/>
  <c r="CZ11" i="9" s="1"/>
  <c r="I6" i="7"/>
  <c r="I5" i="7"/>
  <c r="C4" i="7"/>
  <c r="Z10" i="5"/>
  <c r="Y10" i="5"/>
  <c r="X10" i="5"/>
  <c r="W10" i="5"/>
  <c r="V10" i="5"/>
  <c r="U10" i="5"/>
  <c r="G4" i="5"/>
  <c r="G3" i="5"/>
  <c r="C3" i="5"/>
  <c r="C6" i="7" s="1"/>
  <c r="M2" i="5"/>
  <c r="G2" i="5"/>
  <c r="C2" i="5"/>
  <c r="AC10" i="4"/>
  <c r="AB10" i="4"/>
  <c r="AA10" i="4"/>
  <c r="Z10" i="4"/>
  <c r="Y10" i="4"/>
  <c r="X10" i="4"/>
  <c r="G4" i="4"/>
  <c r="G3" i="4"/>
  <c r="M2" i="4"/>
  <c r="G2" i="4"/>
  <c r="C2" i="4"/>
  <c r="R10" i="3"/>
  <c r="Q10" i="3"/>
  <c r="G4" i="3"/>
  <c r="G3" i="3"/>
  <c r="C3" i="3"/>
  <c r="M2" i="3"/>
  <c r="G2" i="3"/>
  <c r="C2" i="3"/>
  <c r="R10" i="1"/>
  <c r="Q10" i="1"/>
  <c r="A101" i="21" l="1"/>
  <c r="A26" i="21"/>
  <c r="C325" i="21"/>
  <c r="C150" i="21"/>
  <c r="A64" i="21"/>
  <c r="C16" i="21"/>
  <c r="C120" i="21"/>
  <c r="C82" i="21"/>
  <c r="C45" i="21"/>
  <c r="C8" i="21"/>
  <c r="Q233" i="1"/>
  <c r="C11" i="9"/>
  <c r="C11" i="5"/>
  <c r="S402" i="14"/>
  <c r="R233" i="1"/>
  <c r="B12" i="3"/>
  <c r="B21" i="7"/>
  <c r="C12" i="3"/>
  <c r="C12" i="5"/>
  <c r="C12" i="9"/>
  <c r="C12" i="4"/>
  <c r="G6" i="3"/>
  <c r="S442" i="14"/>
  <c r="S443" i="14"/>
  <c r="S431" i="14"/>
  <c r="S423" i="14"/>
  <c r="S419" i="14"/>
  <c r="S415" i="14"/>
  <c r="C5" i="13"/>
  <c r="C5" i="1" s="1"/>
  <c r="E6" i="1"/>
  <c r="S403" i="14"/>
  <c r="U402" i="14"/>
  <c r="X399" i="21" s="1"/>
  <c r="X335" i="21"/>
  <c r="S398" i="14"/>
  <c r="M284" i="15"/>
  <c r="S455" i="14"/>
  <c r="S439" i="14"/>
  <c r="S436" i="14"/>
  <c r="S435" i="14"/>
  <c r="S430" i="14"/>
  <c r="M396" i="15"/>
  <c r="M348" i="15"/>
  <c r="M332" i="15"/>
  <c r="S451" i="14"/>
  <c r="A555" i="21"/>
  <c r="C161" i="21"/>
  <c r="A133" i="21"/>
  <c r="C113" i="21"/>
  <c r="A94" i="21"/>
  <c r="C74" i="21"/>
  <c r="C55" i="21"/>
  <c r="C38" i="21"/>
  <c r="M358" i="15"/>
  <c r="M337" i="15"/>
  <c r="M258" i="15"/>
  <c r="M255" i="15"/>
  <c r="M294" i="15"/>
  <c r="S427" i="14"/>
  <c r="M267" i="15"/>
  <c r="M264" i="15"/>
  <c r="M326" i="15"/>
  <c r="M305" i="15"/>
  <c r="S447" i="14"/>
  <c r="M275" i="15"/>
  <c r="M247" i="15"/>
  <c r="S450" i="14"/>
  <c r="S444" i="14"/>
  <c r="S438" i="14"/>
  <c r="S418" i="14"/>
  <c r="S406" i="14"/>
  <c r="S400" i="14"/>
  <c r="S452" i="14"/>
  <c r="S446" i="14"/>
  <c r="S426" i="14"/>
  <c r="S420" i="14"/>
  <c r="S414" i="14"/>
  <c r="S454" i="14"/>
  <c r="S434" i="14"/>
  <c r="S428" i="14"/>
  <c r="S422" i="14"/>
  <c r="S399" i="14"/>
  <c r="F6" i="5"/>
  <c r="F6" i="9" s="1"/>
  <c r="F6" i="10" s="1"/>
  <c r="M366" i="15"/>
  <c r="C693" i="21"/>
  <c r="A482" i="21"/>
  <c r="A407" i="21"/>
  <c r="C341" i="21"/>
  <c r="C309" i="21"/>
  <c r="C293" i="21"/>
  <c r="C261" i="21"/>
  <c r="C254" i="21"/>
  <c r="A185" i="21"/>
  <c r="M378" i="15"/>
  <c r="M314" i="15"/>
  <c r="M308" i="15"/>
  <c r="M260" i="15"/>
  <c r="S456" i="14"/>
  <c r="S448" i="14"/>
  <c r="S440" i="14"/>
  <c r="S432" i="14"/>
  <c r="S424" i="14"/>
  <c r="S416" i="14"/>
  <c r="S407" i="14"/>
  <c r="S410" i="14"/>
  <c r="S457" i="14"/>
  <c r="S453" i="14"/>
  <c r="S449" i="14"/>
  <c r="S445" i="14"/>
  <c r="S441" i="14"/>
  <c r="S437" i="14"/>
  <c r="S433" i="14"/>
  <c r="S429" i="14"/>
  <c r="S425" i="14"/>
  <c r="S421" i="14"/>
  <c r="S417" i="14"/>
  <c r="S413" i="14"/>
  <c r="S411" i="14"/>
  <c r="M250" i="15"/>
  <c r="M246" i="15"/>
  <c r="X251" i="21"/>
  <c r="X247" i="21"/>
  <c r="X243" i="21"/>
  <c r="U405" i="14"/>
  <c r="X402" i="21" s="1"/>
  <c r="S405" i="14"/>
  <c r="X386" i="21"/>
  <c r="U401" i="14"/>
  <c r="X398" i="21" s="1"/>
  <c r="S401" i="14"/>
  <c r="X382" i="21"/>
  <c r="X366" i="21"/>
  <c r="X350" i="21"/>
  <c r="X334" i="21"/>
  <c r="X318" i="21"/>
  <c r="X302" i="21"/>
  <c r="X286" i="21"/>
  <c r="U409" i="14"/>
  <c r="X406" i="21" s="1"/>
  <c r="S409" i="14"/>
  <c r="X390" i="21"/>
  <c r="X394" i="21"/>
  <c r="X370" i="21"/>
  <c r="X354" i="21"/>
  <c r="X338" i="21"/>
  <c r="X322" i="21"/>
  <c r="X306" i="21"/>
  <c r="X290" i="21"/>
  <c r="S412" i="14"/>
  <c r="S408" i="14"/>
  <c r="S404" i="14"/>
  <c r="X374" i="21"/>
  <c r="X358" i="21"/>
  <c r="X342" i="21"/>
  <c r="X326" i="21"/>
  <c r="X310" i="21"/>
  <c r="X294" i="21"/>
  <c r="X378" i="21"/>
  <c r="X362" i="21"/>
  <c r="X346" i="21"/>
  <c r="X330" i="21"/>
  <c r="X314" i="21"/>
  <c r="X298" i="21"/>
  <c r="X282" i="21"/>
  <c r="X262" i="21"/>
  <c r="S10" i="14"/>
  <c r="C11" i="3"/>
  <c r="C11" i="4"/>
  <c r="F6" i="3"/>
  <c r="W17" i="21"/>
  <c r="W6" i="21"/>
  <c r="W16" i="21"/>
  <c r="W19" i="21"/>
  <c r="W20" i="21"/>
  <c r="W23" i="21"/>
  <c r="W24" i="21"/>
  <c r="W25" i="21"/>
  <c r="W21" i="21"/>
  <c r="W22" i="21"/>
  <c r="G6" i="4"/>
  <c r="B13" i="3"/>
  <c r="B11" i="3"/>
  <c r="B11" i="4"/>
  <c r="AA78" i="16"/>
  <c r="AA30" i="16"/>
  <c r="AA63" i="16"/>
  <c r="AA110" i="16"/>
  <c r="AA60" i="16"/>
  <c r="C904" i="21"/>
  <c r="B9" i="17"/>
  <c r="C825" i="21"/>
  <c r="C771" i="21"/>
  <c r="C731" i="21"/>
  <c r="C656" i="21"/>
  <c r="C617" i="21"/>
  <c r="A583" i="21"/>
  <c r="C537" i="21"/>
  <c r="C520" i="21"/>
  <c r="A503" i="21"/>
  <c r="C465" i="21"/>
  <c r="A444" i="21"/>
  <c r="C426" i="21"/>
  <c r="A390" i="21"/>
  <c r="C372" i="21"/>
  <c r="A355" i="21"/>
  <c r="A338" i="21"/>
  <c r="C334" i="21"/>
  <c r="A330" i="21"/>
  <c r="A322" i="21"/>
  <c r="C317" i="21"/>
  <c r="A314" i="21"/>
  <c r="A306" i="21"/>
  <c r="C302" i="21"/>
  <c r="A298" i="21"/>
  <c r="C286" i="21"/>
  <c r="A279" i="21"/>
  <c r="C277" i="21"/>
  <c r="C270" i="21"/>
  <c r="A263" i="21"/>
  <c r="A244" i="21"/>
  <c r="A241" i="21"/>
  <c r="C192" i="21"/>
  <c r="C176" i="21"/>
  <c r="C169" i="21"/>
  <c r="A164" i="21"/>
  <c r="C159" i="21"/>
  <c r="C156" i="21"/>
  <c r="A152" i="21"/>
  <c r="A147" i="21"/>
  <c r="C145" i="21"/>
  <c r="C142" i="21"/>
  <c r="C129" i="21"/>
  <c r="A126" i="21"/>
  <c r="C123" i="21"/>
  <c r="A117" i="21"/>
  <c r="A116" i="21"/>
  <c r="C114" i="21"/>
  <c r="A110" i="21"/>
  <c r="C107" i="21"/>
  <c r="C104" i="21"/>
  <c r="A100" i="21"/>
  <c r="C98" i="21"/>
  <c r="C97" i="21"/>
  <c r="C91" i="21"/>
  <c r="C90" i="21"/>
  <c r="A87" i="21"/>
  <c r="C80" i="21"/>
  <c r="A77" i="21"/>
  <c r="A76" i="21"/>
  <c r="C73" i="21"/>
  <c r="A70" i="21"/>
  <c r="C67" i="21"/>
  <c r="C61" i="21"/>
  <c r="A58" i="21"/>
  <c r="A57" i="21"/>
  <c r="C54" i="21"/>
  <c r="A51" i="21"/>
  <c r="C48" i="21"/>
  <c r="A42" i="21"/>
  <c r="A41" i="21"/>
  <c r="C39" i="21"/>
  <c r="A35" i="21"/>
  <c r="C32" i="21"/>
  <c r="C29" i="21"/>
  <c r="C25" i="21"/>
  <c r="C20" i="21"/>
  <c r="C19" i="21"/>
  <c r="C15" i="21"/>
  <c r="C12" i="21"/>
  <c r="C11" i="21"/>
  <c r="AA14" i="16"/>
  <c r="AA31" i="16"/>
  <c r="AA76" i="16"/>
  <c r="AA108" i="16"/>
  <c r="AA47" i="16"/>
  <c r="AA62" i="16"/>
  <c r="AA92" i="16"/>
  <c r="AA12" i="16"/>
  <c r="AA44" i="16"/>
  <c r="AA94" i="16"/>
  <c r="C4" i="10"/>
  <c r="B12" i="4"/>
  <c r="B11" i="9"/>
  <c r="B20" i="7"/>
  <c r="B13" i="5"/>
  <c r="L9" i="16"/>
  <c r="W10" i="21"/>
  <c r="W15" i="21"/>
  <c r="X81" i="21"/>
  <c r="X89" i="21"/>
  <c r="X97" i="21"/>
  <c r="X105" i="21"/>
  <c r="X113" i="21"/>
  <c r="X121" i="21"/>
  <c r="X129" i="21"/>
  <c r="X137" i="21"/>
  <c r="X145" i="21"/>
  <c r="X153" i="21"/>
  <c r="X161" i="21"/>
  <c r="X169" i="21"/>
  <c r="X177" i="21"/>
  <c r="X185" i="21"/>
  <c r="W7" i="21"/>
  <c r="S9" i="14"/>
  <c r="C13" i="4"/>
  <c r="C13" i="3"/>
  <c r="C13" i="5"/>
  <c r="B12" i="9"/>
  <c r="B12" i="5"/>
  <c r="W12" i="21"/>
  <c r="W14" i="21"/>
  <c r="B9" i="15"/>
  <c r="AA15" i="16"/>
  <c r="AA28" i="16"/>
  <c r="AA46" i="16"/>
  <c r="AA79" i="16"/>
  <c r="AA95" i="16"/>
  <c r="B15" i="17"/>
  <c r="M8" i="15"/>
  <c r="L10" i="15" s="1"/>
  <c r="M236" i="15"/>
  <c r="M220" i="15"/>
  <c r="M204" i="15"/>
  <c r="M64" i="15"/>
  <c r="M48" i="15"/>
  <c r="M32" i="15"/>
  <c r="M16" i="15"/>
  <c r="M12" i="15"/>
  <c r="W9" i="21"/>
  <c r="C952" i="21"/>
  <c r="A949" i="21"/>
  <c r="C947" i="21"/>
  <c r="A945" i="21"/>
  <c r="C943" i="21"/>
  <c r="C939" i="21"/>
  <c r="C935" i="21"/>
  <c r="C933" i="21"/>
  <c r="C931" i="21"/>
  <c r="A929" i="21"/>
  <c r="C927" i="21"/>
  <c r="A926" i="21"/>
  <c r="A921" i="21"/>
  <c r="C920" i="21"/>
  <c r="C919" i="21"/>
  <c r="A917" i="21"/>
  <c r="A915" i="21"/>
  <c r="C912" i="21"/>
  <c r="A910" i="21"/>
  <c r="C908" i="21"/>
  <c r="C901" i="21"/>
  <c r="C897" i="21"/>
  <c r="C892" i="21"/>
  <c r="C888" i="21"/>
  <c r="A875" i="21"/>
  <c r="A871" i="21"/>
  <c r="C864" i="21"/>
  <c r="A859" i="21"/>
  <c r="C857" i="21"/>
  <c r="A855" i="21"/>
  <c r="A851" i="21"/>
  <c r="C849" i="21"/>
  <c r="C845" i="21"/>
  <c r="C844" i="21"/>
  <c r="C837" i="21"/>
  <c r="C833" i="21"/>
  <c r="C832" i="21"/>
  <c r="A825" i="21"/>
  <c r="A819" i="21"/>
  <c r="A818" i="21"/>
  <c r="C816" i="21"/>
  <c r="A814" i="21"/>
  <c r="C807" i="21"/>
  <c r="C803" i="21"/>
  <c r="A802" i="21"/>
  <c r="C801" i="21"/>
  <c r="C799" i="21"/>
  <c r="A798" i="21"/>
  <c r="C796" i="21"/>
  <c r="C793" i="21"/>
  <c r="A787" i="21"/>
  <c r="A786" i="21"/>
  <c r="A782" i="21"/>
  <c r="C780" i="21"/>
  <c r="A777" i="21"/>
  <c r="C775" i="21"/>
  <c r="C769" i="21"/>
  <c r="A766" i="21"/>
  <c r="C764" i="21"/>
  <c r="C761" i="21"/>
  <c r="A755" i="21"/>
  <c r="A754" i="21"/>
  <c r="C748" i="21"/>
  <c r="C743" i="21"/>
  <c r="C739" i="21"/>
  <c r="C737" i="21"/>
  <c r="C732" i="21"/>
  <c r="A730" i="21"/>
  <c r="A727" i="21"/>
  <c r="C724" i="21"/>
  <c r="A722" i="21"/>
  <c r="A718" i="21"/>
  <c r="C717" i="21"/>
  <c r="C716" i="21"/>
  <c r="A713" i="21"/>
  <c r="C712" i="21"/>
  <c r="C708" i="21"/>
  <c r="A706" i="21"/>
  <c r="C705" i="21"/>
  <c r="C700" i="21"/>
  <c r="C698" i="21"/>
  <c r="A697" i="21"/>
  <c r="C696" i="21"/>
  <c r="C695" i="21"/>
  <c r="C692" i="21"/>
  <c r="A690" i="21"/>
  <c r="A687" i="21"/>
  <c r="C685" i="21"/>
  <c r="C684" i="21"/>
  <c r="A682" i="21"/>
  <c r="C680" i="21"/>
  <c r="A673" i="21"/>
  <c r="C668" i="21"/>
  <c r="C667" i="21"/>
  <c r="A665" i="21"/>
  <c r="A663" i="21"/>
  <c r="C661" i="21"/>
  <c r="C659" i="21"/>
  <c r="C657" i="21"/>
  <c r="C650" i="21"/>
  <c r="C649" i="21"/>
  <c r="A647" i="21"/>
  <c r="C645" i="21"/>
  <c r="C643" i="21"/>
  <c r="C641" i="21"/>
  <c r="C638" i="21"/>
  <c r="C634" i="21"/>
  <c r="C633" i="21"/>
  <c r="A631" i="21"/>
  <c r="C629" i="21"/>
  <c r="C627" i="21"/>
  <c r="C625" i="21"/>
  <c r="A619" i="21"/>
  <c r="C613" i="21"/>
  <c r="C611" i="21"/>
  <c r="C609" i="21"/>
  <c r="A604" i="21"/>
  <c r="A603" i="21"/>
  <c r="C602" i="21"/>
  <c r="C601" i="21"/>
  <c r="A599" i="21"/>
  <c r="C597" i="21"/>
  <c r="C593" i="21"/>
  <c r="A590" i="21"/>
  <c r="A587" i="21"/>
  <c r="C585" i="21"/>
  <c r="C581" i="21"/>
  <c r="C577" i="21"/>
  <c r="A576" i="21"/>
  <c r="A572" i="21"/>
  <c r="C569" i="21"/>
  <c r="A567" i="21"/>
  <c r="C565" i="21"/>
  <c r="C561" i="21"/>
  <c r="A556" i="21"/>
  <c r="C6" i="21"/>
  <c r="B6" i="21" s="1"/>
  <c r="C554" i="21"/>
  <c r="C553" i="21"/>
  <c r="A551" i="21"/>
  <c r="C548" i="21"/>
  <c r="C545" i="21"/>
  <c r="A544" i="21"/>
  <c r="C542" i="21"/>
  <c r="C540" i="21"/>
  <c r="A539" i="21"/>
  <c r="C538" i="21"/>
  <c r="A535" i="21"/>
  <c r="C533" i="21"/>
  <c r="C530" i="21"/>
  <c r="C529" i="21"/>
  <c r="A528" i="21"/>
  <c r="A523" i="21"/>
  <c r="C522" i="21"/>
  <c r="C521" i="21"/>
  <c r="A520" i="21"/>
  <c r="A519" i="21"/>
  <c r="C517" i="21"/>
  <c r="C516" i="21"/>
  <c r="C513" i="21"/>
  <c r="A512" i="21"/>
  <c r="C510" i="21"/>
  <c r="A508" i="21"/>
  <c r="C506" i="21"/>
  <c r="C505" i="21"/>
  <c r="C501" i="21"/>
  <c r="C498" i="21"/>
  <c r="A496" i="21"/>
  <c r="C494" i="21"/>
  <c r="A491" i="21"/>
  <c r="C490" i="21"/>
  <c r="C488" i="21"/>
  <c r="A487" i="21"/>
  <c r="C484" i="21"/>
  <c r="C481" i="21"/>
  <c r="A480" i="21"/>
  <c r="C474" i="21"/>
  <c r="C473" i="21"/>
  <c r="A471" i="21"/>
  <c r="C469" i="21"/>
  <c r="A468" i="21"/>
  <c r="A459" i="21"/>
  <c r="C458" i="21"/>
  <c r="C456" i="21"/>
  <c r="A455" i="21"/>
  <c r="C453" i="21"/>
  <c r="C452" i="21"/>
  <c r="C449" i="21"/>
  <c r="A448" i="21"/>
  <c r="C442" i="21"/>
  <c r="C441" i="21"/>
  <c r="C440" i="21"/>
  <c r="C436" i="21"/>
  <c r="C433" i="21"/>
  <c r="A432" i="21"/>
  <c r="A427" i="21"/>
  <c r="A423" i="21"/>
  <c r="C420" i="21"/>
  <c r="C417" i="21"/>
  <c r="A416" i="21"/>
  <c r="A412" i="21"/>
  <c r="A411" i="21"/>
  <c r="C410" i="21"/>
  <c r="C409" i="21"/>
  <c r="C408" i="21"/>
  <c r="C405" i="21"/>
  <c r="C401" i="21"/>
  <c r="A400" i="21"/>
  <c r="C397" i="21"/>
  <c r="C396" i="21"/>
  <c r="A395" i="21"/>
  <c r="A394" i="21"/>
  <c r="C392" i="21"/>
  <c r="C390" i="21"/>
  <c r="C389" i="21"/>
  <c r="A387" i="21"/>
  <c r="A386" i="21"/>
  <c r="C384" i="21"/>
  <c r="C381" i="21"/>
  <c r="C380" i="21"/>
  <c r="A378" i="21"/>
  <c r="C376" i="21"/>
  <c r="C373" i="21"/>
  <c r="C365" i="21"/>
  <c r="C364" i="21"/>
  <c r="A363" i="21"/>
  <c r="A362" i="21"/>
  <c r="C360" i="21"/>
  <c r="A358" i="21"/>
  <c r="C356" i="21"/>
  <c r="A354" i="21"/>
  <c r="C351" i="21"/>
  <c r="A350" i="21"/>
  <c r="A347" i="21"/>
  <c r="C344" i="21"/>
  <c r="A342" i="21"/>
  <c r="A341" i="21"/>
  <c r="C340" i="21"/>
  <c r="A339" i="21"/>
  <c r="C336" i="21"/>
  <c r="A335" i="21"/>
  <c r="A334" i="21"/>
  <c r="C333" i="21"/>
  <c r="A331" i="21"/>
  <c r="C328" i="21"/>
  <c r="C327" i="21"/>
  <c r="A326" i="21"/>
  <c r="A325" i="21"/>
  <c r="C324" i="21"/>
  <c r="A323" i="21"/>
  <c r="C320" i="21"/>
  <c r="C319" i="21"/>
  <c r="A318" i="21"/>
  <c r="A317" i="21"/>
  <c r="C316" i="21"/>
  <c r="A315" i="21"/>
  <c r="C312" i="21"/>
  <c r="A310" i="21"/>
  <c r="A309" i="21"/>
  <c r="A308" i="21"/>
  <c r="A307" i="21"/>
  <c r="C304" i="21"/>
  <c r="A303" i="21"/>
  <c r="A302" i="21"/>
  <c r="C301" i="21"/>
  <c r="A299" i="21"/>
  <c r="C296" i="21"/>
  <c r="C295" i="21"/>
  <c r="A294" i="21"/>
  <c r="A293" i="21"/>
  <c r="C292" i="21"/>
  <c r="A291" i="21"/>
  <c r="C290" i="21"/>
  <c r="C289" i="21"/>
  <c r="A287" i="21"/>
  <c r="C285" i="21"/>
  <c r="A283" i="21"/>
  <c r="C282" i="21"/>
  <c r="C281" i="21"/>
  <c r="C278" i="21"/>
  <c r="A275" i="21"/>
  <c r="C274" i="21"/>
  <c r="C273" i="21"/>
  <c r="A271" i="21"/>
  <c r="C269" i="21"/>
  <c r="A267" i="21"/>
  <c r="C266" i="21"/>
  <c r="C265" i="21"/>
  <c r="C262" i="21"/>
  <c r="A259" i="21"/>
  <c r="C258" i="21"/>
  <c r="C257" i="21"/>
  <c r="A255" i="21"/>
  <c r="C253" i="21"/>
  <c r="A251" i="21"/>
  <c r="C250" i="21"/>
  <c r="C248" i="21"/>
  <c r="A247" i="21"/>
  <c r="A245" i="21"/>
  <c r="A243" i="21"/>
  <c r="A242" i="21"/>
  <c r="C241" i="21"/>
  <c r="C240" i="21"/>
  <c r="A239" i="21"/>
  <c r="C238" i="21"/>
  <c r="A237" i="21"/>
  <c r="C236" i="21"/>
  <c r="A235" i="21"/>
  <c r="A233" i="21"/>
  <c r="C232" i="21"/>
  <c r="A229" i="21"/>
  <c r="A228" i="21"/>
  <c r="C225" i="21"/>
  <c r="A224" i="21"/>
  <c r="C221" i="21"/>
  <c r="A220" i="21"/>
  <c r="C217" i="21"/>
  <c r="A216" i="21"/>
  <c r="C213" i="21"/>
  <c r="A212" i="21"/>
  <c r="C209" i="21"/>
  <c r="A208" i="21"/>
  <c r="C205" i="21"/>
  <c r="A204" i="21"/>
  <c r="C201" i="21"/>
  <c r="A200" i="21"/>
  <c r="C197" i="21"/>
  <c r="A196" i="21"/>
  <c r="C195" i="21"/>
  <c r="A193" i="21"/>
  <c r="A190" i="21"/>
  <c r="C189" i="21"/>
  <c r="A188" i="21"/>
  <c r="C187" i="21"/>
  <c r="C184" i="21"/>
  <c r="A182" i="21"/>
  <c r="C181" i="21"/>
  <c r="A180" i="21"/>
  <c r="C179" i="21"/>
  <c r="A177" i="21"/>
  <c r="A174" i="21"/>
  <c r="C173" i="21"/>
  <c r="A172" i="21"/>
  <c r="A171" i="21"/>
  <c r="A168" i="21"/>
  <c r="C165" i="21"/>
  <c r="A160" i="21"/>
  <c r="A159" i="21"/>
  <c r="A158" i="21"/>
  <c r="A157" i="21"/>
  <c r="A156" i="21"/>
  <c r="C155" i="21"/>
  <c r="C153" i="21"/>
  <c r="C152" i="21"/>
  <c r="A150" i="21"/>
  <c r="A149" i="21"/>
  <c r="C148" i="21"/>
  <c r="C147" i="21"/>
  <c r="C146" i="21"/>
  <c r="A145" i="21"/>
  <c r="C144" i="21"/>
  <c r="C143" i="21"/>
  <c r="C141" i="21"/>
  <c r="C133" i="21"/>
  <c r="C132" i="21"/>
  <c r="C130" i="21"/>
  <c r="A129" i="21"/>
  <c r="C128" i="21"/>
  <c r="C127" i="21"/>
  <c r="C126" i="21"/>
  <c r="A125" i="21"/>
  <c r="C124" i="21"/>
  <c r="C122" i="21"/>
  <c r="A121" i="21"/>
  <c r="A120" i="21"/>
  <c r="C119" i="21"/>
  <c r="C118" i="21"/>
  <c r="C117" i="21"/>
  <c r="C116" i="21"/>
  <c r="C115" i="21"/>
  <c r="A114" i="21"/>
  <c r="A113" i="21"/>
  <c r="C112" i="21"/>
  <c r="C111" i="21"/>
  <c r="C110" i="21"/>
  <c r="A109" i="21"/>
  <c r="C108" i="21"/>
  <c r="C106" i="21"/>
  <c r="A105" i="21"/>
  <c r="A104" i="21"/>
  <c r="C103" i="21"/>
  <c r="C102" i="21"/>
  <c r="C101" i="21"/>
  <c r="C100" i="21"/>
  <c r="C99" i="21"/>
  <c r="A98" i="21"/>
  <c r="A97" i="21"/>
  <c r="C96" i="21"/>
  <c r="C95" i="21"/>
  <c r="C94" i="21"/>
  <c r="A93" i="21"/>
  <c r="C92" i="21"/>
  <c r="A91" i="21"/>
  <c r="A90" i="21"/>
  <c r="C89" i="21"/>
  <c r="C88" i="21"/>
  <c r="C87" i="21"/>
  <c r="A86" i="21"/>
  <c r="A85" i="21"/>
  <c r="C84" i="21"/>
  <c r="C83" i="21"/>
  <c r="C81" i="21"/>
  <c r="A80" i="21"/>
  <c r="C79" i="21"/>
  <c r="C78" i="21"/>
  <c r="C77" i="21"/>
  <c r="C76" i="21"/>
  <c r="C75" i="21"/>
  <c r="A74" i="21"/>
  <c r="A73" i="21"/>
  <c r="C72" i="21"/>
  <c r="C71" i="21"/>
  <c r="C70" i="21"/>
  <c r="A69" i="21"/>
  <c r="C68" i="21"/>
  <c r="C66" i="21"/>
  <c r="A65" i="21"/>
  <c r="C63" i="21"/>
  <c r="A62" i="21"/>
  <c r="A61" i="21"/>
  <c r="C60" i="21"/>
  <c r="C59" i="21"/>
  <c r="C58" i="21"/>
  <c r="C57" i="21"/>
  <c r="C56" i="21"/>
  <c r="A55" i="21"/>
  <c r="A54" i="21"/>
  <c r="C53" i="21"/>
  <c r="C52" i="21"/>
  <c r="C51" i="21"/>
  <c r="A50" i="21"/>
  <c r="C49" i="21"/>
  <c r="C47" i="21"/>
  <c r="A46" i="21"/>
  <c r="A45" i="21"/>
  <c r="C44" i="21"/>
  <c r="C43" i="21"/>
  <c r="C42" i="21"/>
  <c r="C41" i="21"/>
  <c r="C40" i="21"/>
  <c r="A39" i="21"/>
  <c r="A38" i="21"/>
  <c r="C37" i="21"/>
  <c r="C36" i="21"/>
  <c r="C35" i="21"/>
  <c r="A34" i="21"/>
  <c r="C33" i="21"/>
  <c r="C31" i="21"/>
  <c r="A30" i="21"/>
  <c r="A29" i="21"/>
  <c r="C28" i="21"/>
  <c r="C27" i="21"/>
  <c r="C26" i="21"/>
  <c r="A25" i="21"/>
  <c r="A24" i="21"/>
  <c r="C23" i="21"/>
  <c r="C22" i="21"/>
  <c r="C21" i="21"/>
  <c r="A20" i="21"/>
  <c r="A19" i="21"/>
  <c r="C18" i="21"/>
  <c r="A17" i="21"/>
  <c r="A16" i="21"/>
  <c r="A15" i="21"/>
  <c r="C14" i="21"/>
  <c r="A13" i="21"/>
  <c r="A12" i="21"/>
  <c r="A11" i="21"/>
  <c r="C10" i="21"/>
  <c r="A9" i="21"/>
  <c r="A7" i="21"/>
  <c r="N9" i="12"/>
  <c r="N10" i="12" s="1"/>
  <c r="W13" i="21"/>
  <c r="W11" i="21"/>
  <c r="C978" i="21"/>
  <c r="C970" i="21"/>
  <c r="A970" i="21"/>
  <c r="A966" i="21"/>
  <c r="C966" i="21"/>
  <c r="C962" i="21"/>
  <c r="A960" i="21"/>
  <c r="C960" i="21"/>
  <c r="A946" i="21"/>
  <c r="C946" i="21"/>
  <c r="C941" i="21"/>
  <c r="A941" i="21"/>
  <c r="C936" i="21"/>
  <c r="A909" i="21"/>
  <c r="C909" i="21"/>
  <c r="C903" i="21"/>
  <c r="A903" i="21"/>
  <c r="A893" i="21"/>
  <c r="C893" i="21"/>
  <c r="A891" i="21"/>
  <c r="C891" i="21"/>
  <c r="C847" i="21"/>
  <c r="A847" i="21"/>
  <c r="C838" i="21"/>
  <c r="A838" i="21"/>
  <c r="A835" i="21"/>
  <c r="A827" i="21"/>
  <c r="A821" i="21"/>
  <c r="C821" i="21"/>
  <c r="C811" i="21"/>
  <c r="A811" i="21"/>
  <c r="C776" i="21"/>
  <c r="C773" i="21"/>
  <c r="A773" i="21"/>
  <c r="A751" i="21"/>
  <c r="C751" i="21"/>
  <c r="C747" i="21"/>
  <c r="A747" i="21"/>
  <c r="C744" i="21"/>
  <c r="A738" i="21"/>
  <c r="A735" i="21"/>
  <c r="C735" i="21"/>
  <c r="C729" i="21"/>
  <c r="A729" i="21"/>
  <c r="C709" i="21"/>
  <c r="C689" i="21"/>
  <c r="A689" i="21"/>
  <c r="A679" i="21"/>
  <c r="C679" i="21"/>
  <c r="A670" i="21"/>
  <c r="C654" i="21"/>
  <c r="A654" i="21"/>
  <c r="C644" i="21"/>
  <c r="A644" i="21"/>
  <c r="C632" i="21"/>
  <c r="C628" i="21"/>
  <c r="A615" i="21"/>
  <c r="C608" i="21"/>
  <c r="A608" i="21"/>
  <c r="A600" i="21"/>
  <c r="C600" i="21"/>
  <c r="C594" i="21"/>
  <c r="A594" i="21"/>
  <c r="A588" i="21"/>
  <c r="C586" i="21"/>
  <c r="A584" i="21"/>
  <c r="C584" i="21"/>
  <c r="C500" i="21"/>
  <c r="A500" i="21"/>
  <c r="A475" i="21"/>
  <c r="C450" i="21"/>
  <c r="A450" i="21"/>
  <c r="A434" i="21"/>
  <c r="C434" i="21"/>
  <c r="C418" i="21"/>
  <c r="A418" i="21"/>
  <c r="C402" i="21"/>
  <c r="C382" i="21"/>
  <c r="A382" i="21"/>
  <c r="C368" i="21"/>
  <c r="C349" i="21"/>
  <c r="A349" i="21"/>
  <c r="A10" i="21"/>
  <c r="A14" i="21"/>
  <c r="A18" i="21"/>
  <c r="C24" i="21"/>
  <c r="A31" i="21"/>
  <c r="C34" i="21"/>
  <c r="A37" i="21"/>
  <c r="A47" i="21"/>
  <c r="C50" i="21"/>
  <c r="A53" i="21"/>
  <c r="A63" i="21"/>
  <c r="A66" i="21"/>
  <c r="C69" i="21"/>
  <c r="A72" i="21"/>
  <c r="C86" i="21"/>
  <c r="A89" i="21"/>
  <c r="C93" i="21"/>
  <c r="A96" i="21"/>
  <c r="A106" i="21"/>
  <c r="C109" i="21"/>
  <c r="A112" i="21"/>
  <c r="A122" i="21"/>
  <c r="C125" i="21"/>
  <c r="A128" i="21"/>
  <c r="C149" i="21"/>
  <c r="C245" i="21"/>
  <c r="C310" i="21"/>
  <c r="C342" i="21"/>
  <c r="C358" i="21"/>
  <c r="C468" i="21"/>
  <c r="A542" i="21"/>
  <c r="C590" i="21"/>
  <c r="A628" i="21"/>
  <c r="C665" i="21"/>
  <c r="C917" i="21"/>
  <c r="C950" i="21"/>
  <c r="A937" i="21"/>
  <c r="C930" i="21"/>
  <c r="A925" i="21"/>
  <c r="C925" i="21"/>
  <c r="A923" i="21"/>
  <c r="A913" i="21"/>
  <c r="A905" i="21"/>
  <c r="C905" i="21"/>
  <c r="C885" i="21"/>
  <c r="A883" i="21"/>
  <c r="A879" i="21"/>
  <c r="C877" i="21"/>
  <c r="C873" i="21"/>
  <c r="C872" i="21"/>
  <c r="C870" i="21"/>
  <c r="A870" i="21"/>
  <c r="A867" i="21"/>
  <c r="A862" i="21"/>
  <c r="C862" i="21"/>
  <c r="C840" i="21"/>
  <c r="A836" i="21"/>
  <c r="C836" i="21"/>
  <c r="C812" i="21"/>
  <c r="C808" i="21"/>
  <c r="A783" i="21"/>
  <c r="C783" i="21"/>
  <c r="C767" i="21"/>
  <c r="A757" i="21"/>
  <c r="C757" i="21"/>
  <c r="C741" i="21"/>
  <c r="A741" i="21"/>
  <c r="A731" i="21"/>
  <c r="C719" i="21"/>
  <c r="C715" i="21"/>
  <c r="A715" i="21"/>
  <c r="A707" i="21"/>
  <c r="C707" i="21"/>
  <c r="C701" i="21"/>
  <c r="A686" i="21"/>
  <c r="C677" i="21"/>
  <c r="A677" i="21"/>
  <c r="A671" i="21"/>
  <c r="C671" i="21"/>
  <c r="A666" i="21"/>
  <c r="A648" i="21"/>
  <c r="C622" i="21"/>
  <c r="A622" i="21"/>
  <c r="A616" i="21"/>
  <c r="C616" i="21"/>
  <c r="C612" i="21"/>
  <c r="A612" i="21"/>
  <c r="C606" i="21"/>
  <c r="A606" i="21"/>
  <c r="C580" i="21"/>
  <c r="A580" i="21"/>
  <c r="A571" i="21"/>
  <c r="A568" i="21"/>
  <c r="C568" i="21"/>
  <c r="C558" i="21"/>
  <c r="A558" i="21"/>
  <c r="C549" i="21"/>
  <c r="C532" i="21"/>
  <c r="A532" i="21"/>
  <c r="C526" i="21"/>
  <c r="A526" i="21"/>
  <c r="A507" i="21"/>
  <c r="C485" i="21"/>
  <c r="C482" i="21"/>
  <c r="C478" i="21"/>
  <c r="C472" i="21"/>
  <c r="C462" i="21"/>
  <c r="A462" i="21"/>
  <c r="A443" i="21"/>
  <c r="C430" i="21"/>
  <c r="A430" i="21"/>
  <c r="C424" i="21"/>
  <c r="C414" i="21"/>
  <c r="A414" i="21"/>
  <c r="A398" i="21"/>
  <c r="C374" i="21"/>
  <c r="A374" i="21"/>
  <c r="A366" i="21"/>
  <c r="C357" i="21"/>
  <c r="A357" i="21"/>
  <c r="A346" i="21"/>
  <c r="C9" i="21"/>
  <c r="C13" i="21"/>
  <c r="C17" i="21"/>
  <c r="A21" i="21"/>
  <c r="A27" i="21"/>
  <c r="C30" i="21"/>
  <c r="A33" i="21"/>
  <c r="A43" i="21"/>
  <c r="C46" i="21"/>
  <c r="A49" i="21"/>
  <c r="A59" i="21"/>
  <c r="C62" i="21"/>
  <c r="C65" i="21"/>
  <c r="A68" i="21"/>
  <c r="A78" i="21"/>
  <c r="A83" i="21"/>
  <c r="A92" i="21"/>
  <c r="A102" i="21"/>
  <c r="C105" i="21"/>
  <c r="A108" i="21"/>
  <c r="A118" i="21"/>
  <c r="C121" i="21"/>
  <c r="A124" i="21"/>
  <c r="A143" i="21"/>
  <c r="C235" i="21"/>
  <c r="C243" i="21"/>
  <c r="A301" i="21"/>
  <c r="A333" i="21"/>
  <c r="C398" i="21"/>
  <c r="A436" i="21"/>
  <c r="A494" i="21"/>
  <c r="A548" i="21"/>
  <c r="A638" i="21"/>
  <c r="C673" i="21"/>
  <c r="C713" i="21"/>
  <c r="A793" i="21"/>
  <c r="C867" i="21"/>
  <c r="A954" i="21"/>
  <c r="C954" i="21"/>
  <c r="C948" i="21"/>
  <c r="C938" i="21"/>
  <c r="A933" i="21"/>
  <c r="C928" i="21"/>
  <c r="A922" i="21"/>
  <c r="C922" i="21"/>
  <c r="A914" i="21"/>
  <c r="C914" i="21"/>
  <c r="C911" i="21"/>
  <c r="A907" i="21"/>
  <c r="C907" i="21"/>
  <c r="A900" i="21"/>
  <c r="C900" i="21"/>
  <c r="C896" i="21"/>
  <c r="A896" i="21"/>
  <c r="A889" i="21"/>
  <c r="C889" i="21"/>
  <c r="C887" i="21"/>
  <c r="A887" i="21"/>
  <c r="C881" i="21"/>
  <c r="A878" i="21"/>
  <c r="C869" i="21"/>
  <c r="C865" i="21"/>
  <c r="A856" i="21"/>
  <c r="C856" i="21"/>
  <c r="C843" i="21"/>
  <c r="A843" i="21"/>
  <c r="C841" i="21"/>
  <c r="C830" i="21"/>
  <c r="A830" i="21"/>
  <c r="A815" i="21"/>
  <c r="C815" i="21"/>
  <c r="C805" i="21"/>
  <c r="C800" i="21"/>
  <c r="A789" i="21"/>
  <c r="C789" i="21"/>
  <c r="C779" i="21"/>
  <c r="A779" i="21"/>
  <c r="A770" i="21"/>
  <c r="C768" i="21"/>
  <c r="A750" i="21"/>
  <c r="A745" i="21"/>
  <c r="A734" i="21"/>
  <c r="C723" i="21"/>
  <c r="A723" i="21"/>
  <c r="A702" i="21"/>
  <c r="C683" i="21"/>
  <c r="A660" i="21"/>
  <c r="C660" i="21"/>
  <c r="A656" i="21"/>
  <c r="A651" i="21"/>
  <c r="A635" i="21"/>
  <c r="A618" i="21"/>
  <c r="C618" i="21"/>
  <c r="C574" i="21"/>
  <c r="A574" i="21"/>
  <c r="C570" i="21"/>
  <c r="C562" i="21"/>
  <c r="A562" i="21"/>
  <c r="A552" i="21"/>
  <c r="A536" i="21"/>
  <c r="C536" i="21"/>
  <c r="A514" i="21"/>
  <c r="A510" i="21"/>
  <c r="A504" i="21"/>
  <c r="C504" i="21"/>
  <c r="C497" i="21"/>
  <c r="A476" i="21"/>
  <c r="A466" i="21"/>
  <c r="C466" i="21"/>
  <c r="A464" i="21"/>
  <c r="C446" i="21"/>
  <c r="A446" i="21"/>
  <c r="A439" i="21"/>
  <c r="C437" i="21"/>
  <c r="C421" i="21"/>
  <c r="C404" i="21"/>
  <c r="A404" i="21"/>
  <c r="C388" i="21"/>
  <c r="A379" i="21"/>
  <c r="A371" i="21"/>
  <c r="A370" i="21"/>
  <c r="C352" i="21"/>
  <c r="C348" i="21"/>
  <c r="C366" i="21"/>
  <c r="A402" i="21"/>
  <c r="A478" i="21"/>
  <c r="C514" i="21"/>
  <c r="C552" i="21"/>
  <c r="C648" i="21"/>
  <c r="C722" i="21"/>
  <c r="A761" i="21"/>
  <c r="A805" i="21"/>
  <c r="A952" i="21"/>
  <c r="A976" i="21"/>
  <c r="C968" i="21"/>
  <c r="A968" i="21"/>
  <c r="C976" i="21"/>
  <c r="B9" i="18"/>
  <c r="B13" i="17"/>
  <c r="B23" i="17"/>
  <c r="B11" i="17"/>
  <c r="B27" i="17"/>
  <c r="B30" i="17"/>
  <c r="B14" i="15"/>
  <c r="B10" i="15"/>
  <c r="B42" i="15"/>
  <c r="X26" i="21"/>
  <c r="X42" i="21"/>
  <c r="X58" i="21"/>
  <c r="C224" i="20"/>
  <c r="C208" i="20"/>
  <c r="C216" i="20"/>
  <c r="A227" i="20"/>
  <c r="C242" i="20"/>
  <c r="C220" i="20"/>
  <c r="C134" i="21"/>
  <c r="A134" i="21"/>
  <c r="A138" i="21"/>
  <c r="C138" i="21"/>
  <c r="C170" i="21"/>
  <c r="A170" i="21"/>
  <c r="C890" i="21"/>
  <c r="A890" i="21"/>
  <c r="C232" i="20"/>
  <c r="C236" i="20"/>
  <c r="A252" i="20"/>
  <c r="A6" i="21"/>
  <c r="C7" i="21"/>
  <c r="A8" i="21"/>
  <c r="A22" i="21"/>
  <c r="A28" i="21"/>
  <c r="A32" i="21"/>
  <c r="A36" i="21"/>
  <c r="A40" i="21"/>
  <c r="A44" i="21"/>
  <c r="A48" i="21"/>
  <c r="A52" i="21"/>
  <c r="A56" i="21"/>
  <c r="A60" i="21"/>
  <c r="A67" i="21"/>
  <c r="A71" i="21"/>
  <c r="A75" i="21"/>
  <c r="A79" i="21"/>
  <c r="A82" i="21"/>
  <c r="A88" i="21"/>
  <c r="A95" i="21"/>
  <c r="A99" i="21"/>
  <c r="A103" i="21"/>
  <c r="A107" i="21"/>
  <c r="A111" i="21"/>
  <c r="A115" i="21"/>
  <c r="A119" i="21"/>
  <c r="A123" i="21"/>
  <c r="A127" i="21"/>
  <c r="C131" i="21"/>
  <c r="A131" i="21"/>
  <c r="C137" i="21"/>
  <c r="A137" i="21"/>
  <c r="A142" i="21"/>
  <c r="A144" i="21"/>
  <c r="C151" i="21"/>
  <c r="A151" i="21"/>
  <c r="A183" i="21"/>
  <c r="C183" i="21"/>
  <c r="C212" i="20"/>
  <c r="A250" i="20"/>
  <c r="A23" i="21"/>
  <c r="C64" i="21"/>
  <c r="C85" i="21"/>
  <c r="A132" i="21"/>
  <c r="A136" i="21"/>
  <c r="C136" i="21"/>
  <c r="A140" i="21"/>
  <c r="C140" i="21"/>
  <c r="A146" i="21"/>
  <c r="A148" i="21"/>
  <c r="C204" i="20"/>
  <c r="C211" i="20"/>
  <c r="C228" i="20"/>
  <c r="A246" i="20"/>
  <c r="A81" i="21"/>
  <c r="A84" i="21"/>
  <c r="A130" i="21"/>
  <c r="C135" i="21"/>
  <c r="A135" i="21"/>
  <c r="C139" i="21"/>
  <c r="A139" i="21"/>
  <c r="A167" i="21"/>
  <c r="C167" i="21"/>
  <c r="C178" i="21"/>
  <c r="A178" i="21"/>
  <c r="C218" i="21"/>
  <c r="A218" i="21"/>
  <c r="A256" i="21"/>
  <c r="C256" i="21"/>
  <c r="A264" i="21"/>
  <c r="C264" i="21"/>
  <c r="A272" i="21"/>
  <c r="C272" i="21"/>
  <c r="A280" i="21"/>
  <c r="C280" i="21"/>
  <c r="A288" i="21"/>
  <c r="C288" i="21"/>
  <c r="A300" i="21"/>
  <c r="C300" i="21"/>
  <c r="A141" i="21"/>
  <c r="A154" i="21"/>
  <c r="C154" i="21"/>
  <c r="C157" i="21"/>
  <c r="A175" i="21"/>
  <c r="C175" i="21"/>
  <c r="A203" i="21"/>
  <c r="C203" i="21"/>
  <c r="C206" i="21"/>
  <c r="A206" i="21"/>
  <c r="A155" i="21"/>
  <c r="C162" i="21"/>
  <c r="A162" i="21"/>
  <c r="C194" i="21"/>
  <c r="A194" i="21"/>
  <c r="C337" i="21"/>
  <c r="A337" i="21"/>
  <c r="A509" i="21"/>
  <c r="C509" i="21"/>
  <c r="A153" i="21"/>
  <c r="C158" i="21"/>
  <c r="A163" i="21"/>
  <c r="C163" i="21"/>
  <c r="C166" i="21"/>
  <c r="A166" i="21"/>
  <c r="C186" i="21"/>
  <c r="A186" i="21"/>
  <c r="A191" i="21"/>
  <c r="C191" i="21"/>
  <c r="A199" i="21"/>
  <c r="C199" i="21"/>
  <c r="C202" i="21"/>
  <c r="A202" i="21"/>
  <c r="A215" i="21"/>
  <c r="C215" i="21"/>
  <c r="C406" i="21"/>
  <c r="A406" i="21"/>
  <c r="C160" i="21"/>
  <c r="A165" i="21"/>
  <c r="C168" i="21"/>
  <c r="C171" i="21"/>
  <c r="A173" i="21"/>
  <c r="A181" i="21"/>
  <c r="A189" i="21"/>
  <c r="A197" i="21"/>
  <c r="C198" i="21"/>
  <c r="A198" i="21"/>
  <c r="A219" i="21"/>
  <c r="C219" i="21"/>
  <c r="C222" i="21"/>
  <c r="A222" i="21"/>
  <c r="C393" i="21"/>
  <c r="A393" i="21"/>
  <c r="C399" i="21"/>
  <c r="A399" i="21"/>
  <c r="C534" i="21"/>
  <c r="A534" i="21"/>
  <c r="C174" i="21"/>
  <c r="A176" i="21"/>
  <c r="C177" i="21"/>
  <c r="A179" i="21"/>
  <c r="C182" i="21"/>
  <c r="A184" i="21"/>
  <c r="C185" i="21"/>
  <c r="A187" i="21"/>
  <c r="C190" i="21"/>
  <c r="A192" i="21"/>
  <c r="C193" i="21"/>
  <c r="A195" i="21"/>
  <c r="C200" i="21"/>
  <c r="A205" i="21"/>
  <c r="A207" i="21"/>
  <c r="C207" i="21"/>
  <c r="C210" i="21"/>
  <c r="A210" i="21"/>
  <c r="A223" i="21"/>
  <c r="C223" i="21"/>
  <c r="C226" i="21"/>
  <c r="A226" i="21"/>
  <c r="A249" i="21"/>
  <c r="A252" i="21"/>
  <c r="C252" i="21"/>
  <c r="A260" i="21"/>
  <c r="C260" i="21"/>
  <c r="A268" i="21"/>
  <c r="C268" i="21"/>
  <c r="A276" i="21"/>
  <c r="C276" i="21"/>
  <c r="A284" i="21"/>
  <c r="C284" i="21"/>
  <c r="C305" i="21"/>
  <c r="A305" i="21"/>
  <c r="A332" i="21"/>
  <c r="C332" i="21"/>
  <c r="A343" i="21"/>
  <c r="C343" i="21"/>
  <c r="A524" i="21"/>
  <c r="C524" i="21"/>
  <c r="C527" i="21"/>
  <c r="A527" i="21"/>
  <c r="A161" i="21"/>
  <c r="C164" i="21"/>
  <c r="A169" i="21"/>
  <c r="C172" i="21"/>
  <c r="C180" i="21"/>
  <c r="C188" i="21"/>
  <c r="C196" i="21"/>
  <c r="A211" i="21"/>
  <c r="C211" i="21"/>
  <c r="C214" i="21"/>
  <c r="A214" i="21"/>
  <c r="A227" i="21"/>
  <c r="C227" i="21"/>
  <c r="A230" i="21"/>
  <c r="C230" i="21"/>
  <c r="A234" i="21"/>
  <c r="C234" i="21"/>
  <c r="A311" i="21"/>
  <c r="C311" i="21"/>
  <c r="C361" i="21"/>
  <c r="A361" i="21"/>
  <c r="A383" i="21"/>
  <c r="C383" i="21"/>
  <c r="A201" i="21"/>
  <c r="C204" i="21"/>
  <c r="A209" i="21"/>
  <c r="C212" i="21"/>
  <c r="A217" i="21"/>
  <c r="C220" i="21"/>
  <c r="A225" i="21"/>
  <c r="C228" i="21"/>
  <c r="C247" i="21"/>
  <c r="A292" i="21"/>
  <c r="C297" i="21"/>
  <c r="A297" i="21"/>
  <c r="A324" i="21"/>
  <c r="C329" i="21"/>
  <c r="A329" i="21"/>
  <c r="A356" i="21"/>
  <c r="A359" i="21"/>
  <c r="C359" i="21"/>
  <c r="C369" i="21"/>
  <c r="A369" i="21"/>
  <c r="A391" i="21"/>
  <c r="C391" i="21"/>
  <c r="A477" i="21"/>
  <c r="C477" i="21"/>
  <c r="A492" i="21"/>
  <c r="C492" i="21"/>
  <c r="C495" i="21"/>
  <c r="A495" i="21"/>
  <c r="C502" i="21"/>
  <c r="A502" i="21"/>
  <c r="A557" i="21"/>
  <c r="C557" i="21"/>
  <c r="A688" i="21"/>
  <c r="C688" i="21"/>
  <c r="A691" i="21"/>
  <c r="C691" i="21"/>
  <c r="C294" i="21"/>
  <c r="A295" i="21"/>
  <c r="C303" i="21"/>
  <c r="C308" i="21"/>
  <c r="A316" i="21"/>
  <c r="C321" i="21"/>
  <c r="A321" i="21"/>
  <c r="C326" i="21"/>
  <c r="A327" i="21"/>
  <c r="C335" i="21"/>
  <c r="A348" i="21"/>
  <c r="C353" i="21"/>
  <c r="A353" i="21"/>
  <c r="A367" i="21"/>
  <c r="C367" i="21"/>
  <c r="C377" i="21"/>
  <c r="A377" i="21"/>
  <c r="A445" i="21"/>
  <c r="C445" i="21"/>
  <c r="A460" i="21"/>
  <c r="C460" i="21"/>
  <c r="C463" i="21"/>
  <c r="A463" i="21"/>
  <c r="C470" i="21"/>
  <c r="A470" i="21"/>
  <c r="C208" i="21"/>
  <c r="A213" i="21"/>
  <c r="C216" i="21"/>
  <c r="A221" i="21"/>
  <c r="C224" i="21"/>
  <c r="C231" i="21"/>
  <c r="A231" i="21"/>
  <c r="A240" i="21"/>
  <c r="A246" i="21"/>
  <c r="C246" i="21"/>
  <c r="A253" i="21"/>
  <c r="A257" i="21"/>
  <c r="A261" i="21"/>
  <c r="A265" i="21"/>
  <c r="A269" i="21"/>
  <c r="A273" i="21"/>
  <c r="A277" i="21"/>
  <c r="A281" i="21"/>
  <c r="A285" i="21"/>
  <c r="A289" i="21"/>
  <c r="C313" i="21"/>
  <c r="A313" i="21"/>
  <c r="C318" i="21"/>
  <c r="A319" i="21"/>
  <c r="A340" i="21"/>
  <c r="C345" i="21"/>
  <c r="A345" i="21"/>
  <c r="C350" i="21"/>
  <c r="A351" i="21"/>
  <c r="A375" i="21"/>
  <c r="C375" i="21"/>
  <c r="C385" i="21"/>
  <c r="A385" i="21"/>
  <c r="A413" i="21"/>
  <c r="C413" i="21"/>
  <c r="A428" i="21"/>
  <c r="C428" i="21"/>
  <c r="C431" i="21"/>
  <c r="A431" i="21"/>
  <c r="C438" i="21"/>
  <c r="A438" i="21"/>
  <c r="A589" i="21"/>
  <c r="C589" i="21"/>
  <c r="A753" i="21"/>
  <c r="C753" i="21"/>
  <c r="C763" i="21"/>
  <c r="A763" i="21"/>
  <c r="A364" i="21"/>
  <c r="A365" i="21"/>
  <c r="A372" i="21"/>
  <c r="A373" i="21"/>
  <c r="A380" i="21"/>
  <c r="A381" i="21"/>
  <c r="A388" i="21"/>
  <c r="A389" i="21"/>
  <c r="A396" i="21"/>
  <c r="A397" i="21"/>
  <c r="C403" i="21"/>
  <c r="A403" i="21"/>
  <c r="A408" i="21"/>
  <c r="A410" i="21"/>
  <c r="C416" i="21"/>
  <c r="A417" i="21"/>
  <c r="C435" i="21"/>
  <c r="A435" i="21"/>
  <c r="A440" i="21"/>
  <c r="A442" i="21"/>
  <c r="C448" i="21"/>
  <c r="A449" i="21"/>
  <c r="C467" i="21"/>
  <c r="A467" i="21"/>
  <c r="A472" i="21"/>
  <c r="A474" i="21"/>
  <c r="C480" i="21"/>
  <c r="A481" i="21"/>
  <c r="C499" i="21"/>
  <c r="A499" i="21"/>
  <c r="A506" i="21"/>
  <c r="C512" i="21"/>
  <c r="A513" i="21"/>
  <c r="C531" i="21"/>
  <c r="A531" i="21"/>
  <c r="A538" i="21"/>
  <c r="C564" i="21"/>
  <c r="A564" i="21"/>
  <c r="C596" i="21"/>
  <c r="A596" i="21"/>
  <c r="C624" i="21"/>
  <c r="A624" i="21"/>
  <c r="C640" i="21"/>
  <c r="A640" i="21"/>
  <c r="C681" i="21"/>
  <c r="A681" i="21"/>
  <c r="C746" i="21"/>
  <c r="A746" i="21"/>
  <c r="A232" i="21"/>
  <c r="A238" i="21"/>
  <c r="C239" i="21"/>
  <c r="C298" i="21"/>
  <c r="C306" i="21"/>
  <c r="C314" i="21"/>
  <c r="C322" i="21"/>
  <c r="C330" i="21"/>
  <c r="C338" i="21"/>
  <c r="C346" i="21"/>
  <c r="C354" i="21"/>
  <c r="C362" i="21"/>
  <c r="C370" i="21"/>
  <c r="C378" i="21"/>
  <c r="C386" i="21"/>
  <c r="C394" i="21"/>
  <c r="C415" i="21"/>
  <c r="A415" i="21"/>
  <c r="C422" i="21"/>
  <c r="A422" i="21"/>
  <c r="C425" i="21"/>
  <c r="A429" i="21"/>
  <c r="C429" i="21"/>
  <c r="C447" i="21"/>
  <c r="A447" i="21"/>
  <c r="C454" i="21"/>
  <c r="A454" i="21"/>
  <c r="C457" i="21"/>
  <c r="A461" i="21"/>
  <c r="C461" i="21"/>
  <c r="C479" i="21"/>
  <c r="A479" i="21"/>
  <c r="C486" i="21"/>
  <c r="A486" i="21"/>
  <c r="C489" i="21"/>
  <c r="A493" i="21"/>
  <c r="C493" i="21"/>
  <c r="C511" i="21"/>
  <c r="A511" i="21"/>
  <c r="C518" i="21"/>
  <c r="A518" i="21"/>
  <c r="A525" i="21"/>
  <c r="C525" i="21"/>
  <c r="C543" i="21"/>
  <c r="A543" i="21"/>
  <c r="C546" i="21"/>
  <c r="A546" i="21"/>
  <c r="C547" i="21"/>
  <c r="A547" i="21"/>
  <c r="C575" i="21"/>
  <c r="A575" i="21"/>
  <c r="C578" i="21"/>
  <c r="A578" i="21"/>
  <c r="C579" i="21"/>
  <c r="A579" i="21"/>
  <c r="C607" i="21"/>
  <c r="A607" i="21"/>
  <c r="C614" i="21"/>
  <c r="A614" i="21"/>
  <c r="A621" i="21"/>
  <c r="C621" i="21"/>
  <c r="A637" i="21"/>
  <c r="C637" i="21"/>
  <c r="C642" i="21"/>
  <c r="A642" i="21"/>
  <c r="C658" i="21"/>
  <c r="A658" i="21"/>
  <c r="A676" i="21"/>
  <c r="C676" i="21"/>
  <c r="C699" i="21"/>
  <c r="A699" i="21"/>
  <c r="A703" i="21"/>
  <c r="C703" i="21"/>
  <c r="C714" i="21"/>
  <c r="A714" i="21"/>
  <c r="C726" i="21"/>
  <c r="A726" i="21"/>
  <c r="A733" i="21"/>
  <c r="C733" i="21"/>
  <c r="A792" i="21"/>
  <c r="C792" i="21"/>
  <c r="C809" i="21"/>
  <c r="A809" i="21"/>
  <c r="C854" i="21"/>
  <c r="A854" i="21"/>
  <c r="C229" i="21"/>
  <c r="C233" i="21"/>
  <c r="A236" i="21"/>
  <c r="C237" i="21"/>
  <c r="C242" i="21"/>
  <c r="C244" i="21"/>
  <c r="A248" i="21"/>
  <c r="C249" i="21"/>
  <c r="A250" i="21"/>
  <c r="C251" i="21"/>
  <c r="A254" i="21"/>
  <c r="C255" i="21"/>
  <c r="A258" i="21"/>
  <c r="C259" i="21"/>
  <c r="A262" i="21"/>
  <c r="C263" i="21"/>
  <c r="A266" i="21"/>
  <c r="C267" i="21"/>
  <c r="A270" i="21"/>
  <c r="C271" i="21"/>
  <c r="A274" i="21"/>
  <c r="C275" i="21"/>
  <c r="A278" i="21"/>
  <c r="C279" i="21"/>
  <c r="A282" i="21"/>
  <c r="C283" i="21"/>
  <c r="A286" i="21"/>
  <c r="C287" i="21"/>
  <c r="A290" i="21"/>
  <c r="C291" i="21"/>
  <c r="A296" i="21"/>
  <c r="C299" i="21"/>
  <c r="A304" i="21"/>
  <c r="C307" i="21"/>
  <c r="A312" i="21"/>
  <c r="C315" i="21"/>
  <c r="A320" i="21"/>
  <c r="C323" i="21"/>
  <c r="A328" i="21"/>
  <c r="C331" i="21"/>
  <c r="A336" i="21"/>
  <c r="C339" i="21"/>
  <c r="A344" i="21"/>
  <c r="C347" i="21"/>
  <c r="A352" i="21"/>
  <c r="C355" i="21"/>
  <c r="A360" i="21"/>
  <c r="C363" i="21"/>
  <c r="A368" i="21"/>
  <c r="C371" i="21"/>
  <c r="A376" i="21"/>
  <c r="C379" i="21"/>
  <c r="A384" i="21"/>
  <c r="C387" i="21"/>
  <c r="A392" i="21"/>
  <c r="C395" i="21"/>
  <c r="C400" i="21"/>
  <c r="A401" i="21"/>
  <c r="C412" i="21"/>
  <c r="C419" i="21"/>
  <c r="A419" i="21"/>
  <c r="A420" i="21"/>
  <c r="A424" i="21"/>
  <c r="A426" i="21"/>
  <c r="C432" i="21"/>
  <c r="A433" i="21"/>
  <c r="C444" i="21"/>
  <c r="C451" i="21"/>
  <c r="A451" i="21"/>
  <c r="A452" i="21"/>
  <c r="A456" i="21"/>
  <c r="A458" i="21"/>
  <c r="C464" i="21"/>
  <c r="A465" i="21"/>
  <c r="C476" i="21"/>
  <c r="C483" i="21"/>
  <c r="A483" i="21"/>
  <c r="A484" i="21"/>
  <c r="A488" i="21"/>
  <c r="A490" i="21"/>
  <c r="C496" i="21"/>
  <c r="A497" i="21"/>
  <c r="A498" i="21"/>
  <c r="C508" i="21"/>
  <c r="C515" i="21"/>
  <c r="A515" i="21"/>
  <c r="A516" i="21"/>
  <c r="A522" i="21"/>
  <c r="C528" i="21"/>
  <c r="A529" i="21"/>
  <c r="A530" i="21"/>
  <c r="C550" i="21"/>
  <c r="A550" i="21"/>
  <c r="A554" i="21"/>
  <c r="C560" i="21"/>
  <c r="A560" i="21"/>
  <c r="A561" i="21"/>
  <c r="C572" i="21"/>
  <c r="C582" i="21"/>
  <c r="A582" i="21"/>
  <c r="A586" i="21"/>
  <c r="C592" i="21"/>
  <c r="A592" i="21"/>
  <c r="A593" i="21"/>
  <c r="C604" i="21"/>
  <c r="C630" i="21"/>
  <c r="A630" i="21"/>
  <c r="A632" i="21"/>
  <c r="A652" i="21"/>
  <c r="C652" i="21"/>
  <c r="C655" i="21"/>
  <c r="A655" i="21"/>
  <c r="C675" i="21"/>
  <c r="A675" i="21"/>
  <c r="C721" i="21"/>
  <c r="A721" i="21"/>
  <c r="C725" i="21"/>
  <c r="A725" i="21"/>
  <c r="A728" i="21"/>
  <c r="C728" i="21"/>
  <c r="C759" i="21"/>
  <c r="A759" i="21"/>
  <c r="C791" i="21"/>
  <c r="A791" i="21"/>
  <c r="A824" i="21"/>
  <c r="C824" i="21"/>
  <c r="A405" i="21"/>
  <c r="C407" i="21"/>
  <c r="A421" i="21"/>
  <c r="C423" i="21"/>
  <c r="A437" i="21"/>
  <c r="C439" i="21"/>
  <c r="A453" i="21"/>
  <c r="C455" i="21"/>
  <c r="A469" i="21"/>
  <c r="C471" i="21"/>
  <c r="A485" i="21"/>
  <c r="C487" i="21"/>
  <c r="A501" i="21"/>
  <c r="C503" i="21"/>
  <c r="A517" i="21"/>
  <c r="C519" i="21"/>
  <c r="A533" i="21"/>
  <c r="C535" i="21"/>
  <c r="A541" i="21"/>
  <c r="C541" i="21"/>
  <c r="C559" i="21"/>
  <c r="A559" i="21"/>
  <c r="C566" i="21"/>
  <c r="A566" i="21"/>
  <c r="A573" i="21"/>
  <c r="C573" i="21"/>
  <c r="C591" i="21"/>
  <c r="A591" i="21"/>
  <c r="C598" i="21"/>
  <c r="A598" i="21"/>
  <c r="A605" i="21"/>
  <c r="C605" i="21"/>
  <c r="C626" i="21"/>
  <c r="A626" i="21"/>
  <c r="A636" i="21"/>
  <c r="C636" i="21"/>
  <c r="C639" i="21"/>
  <c r="A639" i="21"/>
  <c r="A650" i="21"/>
  <c r="C662" i="21"/>
  <c r="A662" i="21"/>
  <c r="A669" i="21"/>
  <c r="C669" i="21"/>
  <c r="A693" i="21"/>
  <c r="C778" i="21"/>
  <c r="A778" i="21"/>
  <c r="A785" i="21"/>
  <c r="C785" i="21"/>
  <c r="C795" i="21"/>
  <c r="A795" i="21"/>
  <c r="C823" i="21"/>
  <c r="A823" i="21"/>
  <c r="A829" i="21"/>
  <c r="C829" i="21"/>
  <c r="C839" i="21"/>
  <c r="A839" i="21"/>
  <c r="A409" i="21"/>
  <c r="C411" i="21"/>
  <c r="A425" i="21"/>
  <c r="C427" i="21"/>
  <c r="A441" i="21"/>
  <c r="C443" i="21"/>
  <c r="A457" i="21"/>
  <c r="C459" i="21"/>
  <c r="A473" i="21"/>
  <c r="C475" i="21"/>
  <c r="A489" i="21"/>
  <c r="C491" i="21"/>
  <c r="A505" i="21"/>
  <c r="C507" i="21"/>
  <c r="A521" i="21"/>
  <c r="C523" i="21"/>
  <c r="A537" i="21"/>
  <c r="C539" i="21"/>
  <c r="A540" i="21"/>
  <c r="C544" i="21"/>
  <c r="A545" i="21"/>
  <c r="C556" i="21"/>
  <c r="C563" i="21"/>
  <c r="A563" i="21"/>
  <c r="A570" i="21"/>
  <c r="C576" i="21"/>
  <c r="A577" i="21"/>
  <c r="C588" i="21"/>
  <c r="C595" i="21"/>
  <c r="A595" i="21"/>
  <c r="A602" i="21"/>
  <c r="C610" i="21"/>
  <c r="A610" i="21"/>
  <c r="A620" i="21"/>
  <c r="C620" i="21"/>
  <c r="C623" i="21"/>
  <c r="A623" i="21"/>
  <c r="A634" i="21"/>
  <c r="C646" i="21"/>
  <c r="A646" i="21"/>
  <c r="A653" i="21"/>
  <c r="C653" i="21"/>
  <c r="A664" i="21"/>
  <c r="C664" i="21"/>
  <c r="A667" i="21"/>
  <c r="C674" i="21"/>
  <c r="A674" i="21"/>
  <c r="A705" i="21"/>
  <c r="C711" i="21"/>
  <c r="A711" i="21"/>
  <c r="A760" i="21"/>
  <c r="C760" i="21"/>
  <c r="C810" i="21"/>
  <c r="A810" i="21"/>
  <c r="A817" i="21"/>
  <c r="C817" i="21"/>
  <c r="A861" i="21"/>
  <c r="C861" i="21"/>
  <c r="A609" i="21"/>
  <c r="A625" i="21"/>
  <c r="A641" i="21"/>
  <c r="A657" i="21"/>
  <c r="A672" i="21"/>
  <c r="C672" i="21"/>
  <c r="C710" i="21"/>
  <c r="A710" i="21"/>
  <c r="A712" i="21"/>
  <c r="A717" i="21"/>
  <c r="A724" i="21"/>
  <c r="A736" i="21"/>
  <c r="C736" i="21"/>
  <c r="A740" i="21"/>
  <c r="C740" i="21"/>
  <c r="C758" i="21"/>
  <c r="A758" i="21"/>
  <c r="C765" i="21"/>
  <c r="A765" i="21"/>
  <c r="A772" i="21"/>
  <c r="C772" i="21"/>
  <c r="C790" i="21"/>
  <c r="A790" i="21"/>
  <c r="C797" i="21"/>
  <c r="A797" i="21"/>
  <c r="A804" i="21"/>
  <c r="C804" i="21"/>
  <c r="C822" i="21"/>
  <c r="A822" i="21"/>
  <c r="C850" i="21"/>
  <c r="A850" i="21"/>
  <c r="A852" i="21"/>
  <c r="C852" i="21"/>
  <c r="C918" i="21"/>
  <c r="A918" i="21"/>
  <c r="C964" i="21"/>
  <c r="A964" i="21"/>
  <c r="C974" i="21"/>
  <c r="A974" i="21"/>
  <c r="A549" i="21"/>
  <c r="C551" i="21"/>
  <c r="A565" i="21"/>
  <c r="C567" i="21"/>
  <c r="A581" i="21"/>
  <c r="C583" i="21"/>
  <c r="A597" i="21"/>
  <c r="C599" i="21"/>
  <c r="A613" i="21"/>
  <c r="C615" i="21"/>
  <c r="A629" i="21"/>
  <c r="C631" i="21"/>
  <c r="A645" i="21"/>
  <c r="C647" i="21"/>
  <c r="A661" i="21"/>
  <c r="C663" i="21"/>
  <c r="C682" i="21"/>
  <c r="A683" i="21"/>
  <c r="C687" i="21"/>
  <c r="C694" i="21"/>
  <c r="A694" i="21"/>
  <c r="A695" i="21"/>
  <c r="A696" i="21"/>
  <c r="A701" i="21"/>
  <c r="C706" i="21"/>
  <c r="A708" i="21"/>
  <c r="A709" i="21"/>
  <c r="A720" i="21"/>
  <c r="C720" i="21"/>
  <c r="A737" i="21"/>
  <c r="A744" i="21"/>
  <c r="C755" i="21"/>
  <c r="C762" i="21"/>
  <c r="A762" i="21"/>
  <c r="A767" i="21"/>
  <c r="A769" i="21"/>
  <c r="A776" i="21"/>
  <c r="C787" i="21"/>
  <c r="C794" i="21"/>
  <c r="A794" i="21"/>
  <c r="A799" i="21"/>
  <c r="A801" i="21"/>
  <c r="A808" i="21"/>
  <c r="C819" i="21"/>
  <c r="C826" i="21"/>
  <c r="A826" i="21"/>
  <c r="A831" i="21"/>
  <c r="C846" i="21"/>
  <c r="A846" i="21"/>
  <c r="A848" i="21"/>
  <c r="C848" i="21"/>
  <c r="C858" i="21"/>
  <c r="A858" i="21"/>
  <c r="A863" i="21"/>
  <c r="C942" i="21"/>
  <c r="A942" i="21"/>
  <c r="A553" i="21"/>
  <c r="C555" i="21"/>
  <c r="A569" i="21"/>
  <c r="C571" i="21"/>
  <c r="A585" i="21"/>
  <c r="C587" i="21"/>
  <c r="A601" i="21"/>
  <c r="C603" i="21"/>
  <c r="A611" i="21"/>
  <c r="A617" i="21"/>
  <c r="C619" i="21"/>
  <c r="A627" i="21"/>
  <c r="A633" i="21"/>
  <c r="C635" i="21"/>
  <c r="A643" i="21"/>
  <c r="A649" i="21"/>
  <c r="C651" i="21"/>
  <c r="A659" i="21"/>
  <c r="C666" i="21"/>
  <c r="C678" i="21"/>
  <c r="A678" i="21"/>
  <c r="A680" i="21"/>
  <c r="A685" i="21"/>
  <c r="C690" i="21"/>
  <c r="A692" i="21"/>
  <c r="C697" i="21"/>
  <c r="A698" i="21"/>
  <c r="A704" i="21"/>
  <c r="C704" i="21"/>
  <c r="A719" i="21"/>
  <c r="C727" i="21"/>
  <c r="C730" i="21"/>
  <c r="A739" i="21"/>
  <c r="C742" i="21"/>
  <c r="A742" i="21"/>
  <c r="A743" i="21"/>
  <c r="C745" i="21"/>
  <c r="C749" i="21"/>
  <c r="A749" i="21"/>
  <c r="C752" i="21"/>
  <c r="A756" i="21"/>
  <c r="C756" i="21"/>
  <c r="A771" i="21"/>
  <c r="C774" i="21"/>
  <c r="A774" i="21"/>
  <c r="A775" i="21"/>
  <c r="C777" i="21"/>
  <c r="C781" i="21"/>
  <c r="A781" i="21"/>
  <c r="C784" i="21"/>
  <c r="A788" i="21"/>
  <c r="C788" i="21"/>
  <c r="A803" i="21"/>
  <c r="C806" i="21"/>
  <c r="A806" i="21"/>
  <c r="A807" i="21"/>
  <c r="C813" i="21"/>
  <c r="A813" i="21"/>
  <c r="A820" i="21"/>
  <c r="C820" i="21"/>
  <c r="A853" i="21"/>
  <c r="C853" i="21"/>
  <c r="C871" i="21"/>
  <c r="A872" i="21"/>
  <c r="A876" i="21"/>
  <c r="C876" i="21"/>
  <c r="C879" i="21"/>
  <c r="C895" i="21"/>
  <c r="A895" i="21"/>
  <c r="C906" i="21"/>
  <c r="A906" i="21"/>
  <c r="C934" i="21"/>
  <c r="A934" i="21"/>
  <c r="A668" i="21"/>
  <c r="C670" i="21"/>
  <c r="A684" i="21"/>
  <c r="C686" i="21"/>
  <c r="A700" i="21"/>
  <c r="C702" i="21"/>
  <c r="A716" i="21"/>
  <c r="C718" i="21"/>
  <c r="A732" i="21"/>
  <c r="C734" i="21"/>
  <c r="A748" i="21"/>
  <c r="C750" i="21"/>
  <c r="A764" i="21"/>
  <c r="C766" i="21"/>
  <c r="A780" i="21"/>
  <c r="C782" i="21"/>
  <c r="A796" i="21"/>
  <c r="C798" i="21"/>
  <c r="A812" i="21"/>
  <c r="C814" i="21"/>
  <c r="A828" i="21"/>
  <c r="C828" i="21"/>
  <c r="C834" i="21"/>
  <c r="A834" i="21"/>
  <c r="A837" i="21"/>
  <c r="A840" i="21"/>
  <c r="A844" i="21"/>
  <c r="C851" i="21"/>
  <c r="A860" i="21"/>
  <c r="C860" i="21"/>
  <c r="C866" i="21"/>
  <c r="A866" i="21"/>
  <c r="A869" i="21"/>
  <c r="C738" i="21"/>
  <c r="A752" i="21"/>
  <c r="C754" i="21"/>
  <c r="A768" i="21"/>
  <c r="C770" i="21"/>
  <c r="A784" i="21"/>
  <c r="C786" i="21"/>
  <c r="A800" i="21"/>
  <c r="C802" i="21"/>
  <c r="A816" i="21"/>
  <c r="C818" i="21"/>
  <c r="C827" i="21"/>
  <c r="C831" i="21"/>
  <c r="A832" i="21"/>
  <c r="C842" i="21"/>
  <c r="A842" i="21"/>
  <c r="A845" i="21"/>
  <c r="C855" i="21"/>
  <c r="C859" i="21"/>
  <c r="C863" i="21"/>
  <c r="A864" i="21"/>
  <c r="A868" i="21"/>
  <c r="C868" i="21"/>
  <c r="C874" i="21"/>
  <c r="A874" i="21"/>
  <c r="A877" i="21"/>
  <c r="A885" i="21"/>
  <c r="C886" i="21"/>
  <c r="A886" i="21"/>
  <c r="C899" i="21"/>
  <c r="A899" i="21"/>
  <c r="A901" i="21"/>
  <c r="C902" i="21"/>
  <c r="A902" i="21"/>
  <c r="C878" i="21"/>
  <c r="A881" i="21"/>
  <c r="C882" i="21"/>
  <c r="A882" i="21"/>
  <c r="A884" i="21"/>
  <c r="C884" i="21"/>
  <c r="A892" i="21"/>
  <c r="A897" i="21"/>
  <c r="C898" i="21"/>
  <c r="A898" i="21"/>
  <c r="A908" i="21"/>
  <c r="A916" i="21"/>
  <c r="C916" i="21"/>
  <c r="A924" i="21"/>
  <c r="C924" i="21"/>
  <c r="A932" i="21"/>
  <c r="C932" i="21"/>
  <c r="A940" i="21"/>
  <c r="C940" i="21"/>
  <c r="C958" i="21"/>
  <c r="A958" i="21"/>
  <c r="A833" i="21"/>
  <c r="C835" i="21"/>
  <c r="A841" i="21"/>
  <c r="A849" i="21"/>
  <c r="A857" i="21"/>
  <c r="A865" i="21"/>
  <c r="A873" i="21"/>
  <c r="C875" i="21"/>
  <c r="A880" i="21"/>
  <c r="C880" i="21"/>
  <c r="C883" i="21"/>
  <c r="A888" i="21"/>
  <c r="C894" i="21"/>
  <c r="A894" i="21"/>
  <c r="A904" i="21"/>
  <c r="C965" i="21"/>
  <c r="A965" i="21"/>
  <c r="A919" i="21"/>
  <c r="A935" i="21"/>
  <c r="A943" i="21"/>
  <c r="C944" i="21"/>
  <c r="A944" i="21"/>
  <c r="A951" i="21"/>
  <c r="C951" i="21"/>
  <c r="A967" i="21"/>
  <c r="C967" i="21"/>
  <c r="A912" i="21"/>
  <c r="C915" i="21"/>
  <c r="A920" i="21"/>
  <c r="C923" i="21"/>
  <c r="A928" i="21"/>
  <c r="A936" i="21"/>
  <c r="A948" i="21"/>
  <c r="C956" i="21"/>
  <c r="A956" i="21"/>
  <c r="C957" i="21"/>
  <c r="A957" i="21"/>
  <c r="C972" i="21"/>
  <c r="A972" i="21"/>
  <c r="C973" i="21"/>
  <c r="A973" i="21"/>
  <c r="C910" i="21"/>
  <c r="A911" i="21"/>
  <c r="C913" i="21"/>
  <c r="C921" i="21"/>
  <c r="C926" i="21"/>
  <c r="A927" i="21"/>
  <c r="C929" i="21"/>
  <c r="A930" i="21"/>
  <c r="A931" i="21"/>
  <c r="C937" i="21"/>
  <c r="A938" i="21"/>
  <c r="A939" i="21"/>
  <c r="A950" i="21"/>
  <c r="A959" i="21"/>
  <c r="C959" i="21"/>
  <c r="A962" i="21"/>
  <c r="A975" i="21"/>
  <c r="C975" i="21"/>
  <c r="A978" i="21"/>
  <c r="C945" i="21"/>
  <c r="A955" i="21"/>
  <c r="C955" i="21"/>
  <c r="A963" i="21"/>
  <c r="C963" i="21"/>
  <c r="A971" i="21"/>
  <c r="C971" i="21"/>
  <c r="A979" i="21"/>
  <c r="C979" i="21"/>
  <c r="A947" i="21"/>
  <c r="C949" i="21"/>
  <c r="C953" i="21"/>
  <c r="A953" i="21"/>
  <c r="C961" i="21"/>
  <c r="A961" i="21"/>
  <c r="C969" i="21"/>
  <c r="A969" i="21"/>
  <c r="C977" i="21"/>
  <c r="A977" i="21"/>
  <c r="C215" i="20"/>
  <c r="A231" i="20"/>
  <c r="A240" i="20"/>
  <c r="C203" i="20"/>
  <c r="C219" i="20"/>
  <c r="A225" i="20"/>
  <c r="A235" i="20"/>
  <c r="A244" i="20"/>
  <c r="A245" i="20"/>
  <c r="A251" i="20"/>
  <c r="C207" i="20"/>
  <c r="C223" i="20"/>
  <c r="A239" i="20"/>
  <c r="A242" i="20"/>
  <c r="C246" i="20"/>
  <c r="C252" i="20"/>
  <c r="C202" i="20"/>
  <c r="A202" i="20"/>
  <c r="C205" i="20"/>
  <c r="A205" i="20"/>
  <c r="C206" i="20"/>
  <c r="A206" i="20"/>
  <c r="C209" i="20"/>
  <c r="A209" i="20"/>
  <c r="C210" i="20"/>
  <c r="A210" i="20"/>
  <c r="C213" i="20"/>
  <c r="A213" i="20"/>
  <c r="C214" i="20"/>
  <c r="A214" i="20"/>
  <c r="C217" i="20"/>
  <c r="A217" i="20"/>
  <c r="C218" i="20"/>
  <c r="A218" i="20"/>
  <c r="C221" i="20"/>
  <c r="A221" i="20"/>
  <c r="C222" i="20"/>
  <c r="A222" i="20"/>
  <c r="A203" i="20"/>
  <c r="A207" i="20"/>
  <c r="A211" i="20"/>
  <c r="A215" i="20"/>
  <c r="A219" i="20"/>
  <c r="A223" i="20"/>
  <c r="A226" i="20"/>
  <c r="C226" i="20"/>
  <c r="A204" i="20"/>
  <c r="A208" i="20"/>
  <c r="A212" i="20"/>
  <c r="A216" i="20"/>
  <c r="A220" i="20"/>
  <c r="A224" i="20"/>
  <c r="C229" i="20"/>
  <c r="A229" i="20"/>
  <c r="C230" i="20"/>
  <c r="A230" i="20"/>
  <c r="C233" i="20"/>
  <c r="A233" i="20"/>
  <c r="C234" i="20"/>
  <c r="A234" i="20"/>
  <c r="C237" i="20"/>
  <c r="A237" i="20"/>
  <c r="C238" i="20"/>
  <c r="A238" i="20"/>
  <c r="C243" i="20"/>
  <c r="A243" i="20"/>
  <c r="A241" i="20"/>
  <c r="C225" i="20"/>
  <c r="C227" i="20"/>
  <c r="A228" i="20"/>
  <c r="C231" i="20"/>
  <c r="A232" i="20"/>
  <c r="C235" i="20"/>
  <c r="A236" i="20"/>
  <c r="C239" i="20"/>
  <c r="C248" i="20"/>
  <c r="A248" i="20"/>
  <c r="C249" i="20"/>
  <c r="A249" i="20"/>
  <c r="C241" i="20"/>
  <c r="C245" i="20"/>
  <c r="C251" i="20"/>
  <c r="C240" i="20"/>
  <c r="C244" i="20"/>
  <c r="C247" i="20"/>
  <c r="A247" i="20"/>
  <c r="C250" i="20"/>
  <c r="B6" i="19"/>
  <c r="C18" i="19"/>
  <c r="A77" i="19"/>
  <c r="C77" i="19"/>
  <c r="A80" i="19"/>
  <c r="C80" i="19"/>
  <c r="C82" i="19"/>
  <c r="A82" i="19"/>
  <c r="C129" i="19"/>
  <c r="A129" i="19"/>
  <c r="A841" i="19"/>
  <c r="C841" i="19"/>
  <c r="A9" i="19"/>
  <c r="A11" i="19"/>
  <c r="A13" i="19"/>
  <c r="A15" i="19"/>
  <c r="A17" i="19"/>
  <c r="A19" i="19"/>
  <c r="A21" i="19"/>
  <c r="A23" i="19"/>
  <c r="A25" i="19"/>
  <c r="A27" i="19"/>
  <c r="A29" i="19"/>
  <c r="A31" i="19"/>
  <c r="A33" i="19"/>
  <c r="A35" i="19"/>
  <c r="A37" i="19"/>
  <c r="A39" i="19"/>
  <c r="A41" i="19"/>
  <c r="A43" i="19"/>
  <c r="A45" i="19"/>
  <c r="A47" i="19"/>
  <c r="A49" i="19"/>
  <c r="A51" i="19"/>
  <c r="A53" i="19"/>
  <c r="A55" i="19"/>
  <c r="A57" i="19"/>
  <c r="A59" i="19"/>
  <c r="A61" i="19"/>
  <c r="A63" i="19"/>
  <c r="A76" i="19"/>
  <c r="A92" i="19"/>
  <c r="C92" i="19"/>
  <c r="A6" i="19"/>
  <c r="A7" i="19"/>
  <c r="C7" i="19"/>
  <c r="A10" i="19"/>
  <c r="A12" i="19"/>
  <c r="A14" i="19"/>
  <c r="A16" i="19"/>
  <c r="A18" i="19"/>
  <c r="A20" i="19"/>
  <c r="A22" i="19"/>
  <c r="A24" i="19"/>
  <c r="A26" i="19"/>
  <c r="A28" i="19"/>
  <c r="A30" i="19"/>
  <c r="A32" i="19"/>
  <c r="A34" i="19"/>
  <c r="A36" i="19"/>
  <c r="A38" i="19"/>
  <c r="A40" i="19"/>
  <c r="A42" i="19"/>
  <c r="A44" i="19"/>
  <c r="A46" i="19"/>
  <c r="A48" i="19"/>
  <c r="A50" i="19"/>
  <c r="A52" i="19"/>
  <c r="A54" i="19"/>
  <c r="A56" i="19"/>
  <c r="A58" i="19"/>
  <c r="A60" i="19"/>
  <c r="A62" i="19"/>
  <c r="C74" i="19"/>
  <c r="A74" i="19"/>
  <c r="C95" i="19"/>
  <c r="A95" i="19"/>
  <c r="A102" i="19"/>
  <c r="C102" i="19"/>
  <c r="A124" i="19"/>
  <c r="C124" i="19"/>
  <c r="C8" i="19"/>
  <c r="A8" i="19"/>
  <c r="A66" i="19"/>
  <c r="A68" i="19"/>
  <c r="A70" i="19"/>
  <c r="A72" i="19"/>
  <c r="C72" i="19"/>
  <c r="C97" i="19"/>
  <c r="A97" i="19"/>
  <c r="C127" i="19"/>
  <c r="A127" i="19"/>
  <c r="A87" i="19"/>
  <c r="C90" i="19"/>
  <c r="A90" i="19"/>
  <c r="A94" i="19"/>
  <c r="C94" i="19"/>
  <c r="C108" i="19"/>
  <c r="A116" i="19"/>
  <c r="C119" i="19"/>
  <c r="A119" i="19"/>
  <c r="C121" i="19"/>
  <c r="A126" i="19"/>
  <c r="C126" i="19"/>
  <c r="A138" i="19"/>
  <c r="A139" i="19"/>
  <c r="C145" i="19"/>
  <c r="C193" i="19"/>
  <c r="A193" i="19"/>
  <c r="A73" i="19"/>
  <c r="A89" i="19"/>
  <c r="C89" i="19"/>
  <c r="C111" i="19"/>
  <c r="A111" i="19"/>
  <c r="A118" i="19"/>
  <c r="C118" i="19"/>
  <c r="C140" i="19"/>
  <c r="A140" i="19"/>
  <c r="A153" i="19"/>
  <c r="C153" i="19"/>
  <c r="C156" i="19"/>
  <c r="A156" i="19"/>
  <c r="C81" i="19"/>
  <c r="A81" i="19"/>
  <c r="C83" i="19"/>
  <c r="A83" i="19"/>
  <c r="A85" i="19"/>
  <c r="A100" i="19"/>
  <c r="C103" i="19"/>
  <c r="A103" i="19"/>
  <c r="C105" i="19"/>
  <c r="A110" i="19"/>
  <c r="C110" i="19"/>
  <c r="A121" i="19"/>
  <c r="A132" i="19"/>
  <c r="C142" i="19"/>
  <c r="A147" i="19"/>
  <c r="C147" i="19"/>
  <c r="C148" i="19"/>
  <c r="A148" i="19"/>
  <c r="C88" i="19"/>
  <c r="C91" i="19"/>
  <c r="A91" i="19"/>
  <c r="C93" i="19"/>
  <c r="C96" i="19"/>
  <c r="A98" i="19"/>
  <c r="C101" i="19"/>
  <c r="C104" i="19"/>
  <c r="A106" i="19"/>
  <c r="C109" i="19"/>
  <c r="C112" i="19"/>
  <c r="A114" i="19"/>
  <c r="C117" i="19"/>
  <c r="C120" i="19"/>
  <c r="A122" i="19"/>
  <c r="C125" i="19"/>
  <c r="C128" i="19"/>
  <c r="A130" i="19"/>
  <c r="C133" i="19"/>
  <c r="C136" i="19"/>
  <c r="A137" i="19"/>
  <c r="C141" i="19"/>
  <c r="A143" i="19"/>
  <c r="C146" i="19"/>
  <c r="C149" i="19"/>
  <c r="A151" i="19"/>
  <c r="C154" i="19"/>
  <c r="C157" i="19"/>
  <c r="A160" i="19"/>
  <c r="A162" i="19"/>
  <c r="A164" i="19"/>
  <c r="A166" i="19"/>
  <c r="A168" i="19"/>
  <c r="A170" i="19"/>
  <c r="A172" i="19"/>
  <c r="A174" i="19"/>
  <c r="A176" i="19"/>
  <c r="A178" i="19"/>
  <c r="A180" i="19"/>
  <c r="A182" i="19"/>
  <c r="C184" i="19"/>
  <c r="C188" i="19"/>
  <c r="C86" i="19"/>
  <c r="C99" i="19"/>
  <c r="C107" i="19"/>
  <c r="C115" i="19"/>
  <c r="C123" i="19"/>
  <c r="C131" i="19"/>
  <c r="C134" i="19"/>
  <c r="A134" i="19"/>
  <c r="A135" i="19"/>
  <c r="C144" i="19"/>
  <c r="C152" i="19"/>
  <c r="C155" i="19"/>
  <c r="A186" i="19"/>
  <c r="C186" i="19"/>
  <c r="A214" i="19"/>
  <c r="C214" i="19"/>
  <c r="A325" i="19"/>
  <c r="C325" i="19"/>
  <c r="C379" i="19"/>
  <c r="A379" i="19"/>
  <c r="C410" i="19"/>
  <c r="A410" i="19"/>
  <c r="C451" i="19"/>
  <c r="A451" i="19"/>
  <c r="C150" i="19"/>
  <c r="C158" i="19"/>
  <c r="C217" i="19"/>
  <c r="A217" i="19"/>
  <c r="C343" i="19"/>
  <c r="A343" i="19"/>
  <c r="C187" i="19"/>
  <c r="A195" i="19"/>
  <c r="C203" i="19"/>
  <c r="C205" i="19"/>
  <c r="A205" i="19"/>
  <c r="A218" i="19"/>
  <c r="C218" i="19"/>
  <c r="C221" i="19"/>
  <c r="A221" i="19"/>
  <c r="C237" i="19"/>
  <c r="A237" i="19"/>
  <c r="C298" i="19"/>
  <c r="A298" i="19"/>
  <c r="A336" i="19"/>
  <c r="C336" i="19"/>
  <c r="A440" i="19"/>
  <c r="C440" i="19"/>
  <c r="A496" i="19"/>
  <c r="C496" i="19"/>
  <c r="A521" i="19"/>
  <c r="C521" i="19"/>
  <c r="C530" i="19"/>
  <c r="A530" i="19"/>
  <c r="C658" i="19"/>
  <c r="A658" i="19"/>
  <c r="C720" i="19"/>
  <c r="A720" i="19"/>
  <c r="C752" i="19"/>
  <c r="A752" i="19"/>
  <c r="C918" i="19"/>
  <c r="A918" i="19"/>
  <c r="A184" i="19"/>
  <c r="A188" i="19"/>
  <c r="A194" i="19"/>
  <c r="A206" i="19"/>
  <c r="C206" i="19"/>
  <c r="C209" i="19"/>
  <c r="A209" i="19"/>
  <c r="A222" i="19"/>
  <c r="C222" i="19"/>
  <c r="C225" i="19"/>
  <c r="A225" i="19"/>
  <c r="C229" i="19"/>
  <c r="A229" i="19"/>
  <c r="A293" i="19"/>
  <c r="C293" i="19"/>
  <c r="C395" i="19"/>
  <c r="A395" i="19"/>
  <c r="A633" i="19"/>
  <c r="C633" i="19"/>
  <c r="C185" i="19"/>
  <c r="A187" i="19"/>
  <c r="A196" i="19"/>
  <c r="C197" i="19"/>
  <c r="A197" i="19"/>
  <c r="A202" i="19"/>
  <c r="C213" i="19"/>
  <c r="A213" i="19"/>
  <c r="A226" i="19"/>
  <c r="C226" i="19"/>
  <c r="C248" i="19"/>
  <c r="A248" i="19"/>
  <c r="A304" i="19"/>
  <c r="C304" i="19"/>
  <c r="C330" i="19"/>
  <c r="A330" i="19"/>
  <c r="A416" i="19"/>
  <c r="C416" i="19"/>
  <c r="A464" i="19"/>
  <c r="C464" i="19"/>
  <c r="A473" i="19"/>
  <c r="C473" i="19"/>
  <c r="A208" i="19"/>
  <c r="C211" i="19"/>
  <c r="A216" i="19"/>
  <c r="C219" i="19"/>
  <c r="A224" i="19"/>
  <c r="C227" i="19"/>
  <c r="A240" i="19"/>
  <c r="C240" i="19"/>
  <c r="A247" i="19"/>
  <c r="C247" i="19"/>
  <c r="C274" i="19"/>
  <c r="C278" i="19"/>
  <c r="C282" i="19"/>
  <c r="A296" i="19"/>
  <c r="C309" i="19"/>
  <c r="A317" i="19"/>
  <c r="C322" i="19"/>
  <c r="A322" i="19"/>
  <c r="C327" i="19"/>
  <c r="A328" i="19"/>
  <c r="C341" i="19"/>
  <c r="A349" i="19"/>
  <c r="C354" i="19"/>
  <c r="A354" i="19"/>
  <c r="A358" i="19"/>
  <c r="A360" i="19"/>
  <c r="C360" i="19"/>
  <c r="A505" i="19"/>
  <c r="C505" i="19"/>
  <c r="C555" i="19"/>
  <c r="A555" i="19"/>
  <c r="A568" i="19"/>
  <c r="C568" i="19"/>
  <c r="C712" i="19"/>
  <c r="A712" i="19"/>
  <c r="C744" i="19"/>
  <c r="A744" i="19"/>
  <c r="C782" i="19"/>
  <c r="A782" i="19"/>
  <c r="A892" i="19"/>
  <c r="C892" i="19"/>
  <c r="C899" i="19"/>
  <c r="A899" i="19"/>
  <c r="A230" i="19"/>
  <c r="C232" i="19"/>
  <c r="C233" i="19"/>
  <c r="A234" i="19"/>
  <c r="A238" i="19"/>
  <c r="C295" i="19"/>
  <c r="A295" i="19"/>
  <c r="C314" i="19"/>
  <c r="A314" i="19"/>
  <c r="C346" i="19"/>
  <c r="A346" i="19"/>
  <c r="A377" i="19"/>
  <c r="C377" i="19"/>
  <c r="C386" i="19"/>
  <c r="A386" i="19"/>
  <c r="A393" i="19"/>
  <c r="C393" i="19"/>
  <c r="A401" i="19"/>
  <c r="C401" i="19"/>
  <c r="A408" i="19"/>
  <c r="C408" i="19"/>
  <c r="A425" i="19"/>
  <c r="C425" i="19"/>
  <c r="A433" i="19"/>
  <c r="C433" i="19"/>
  <c r="A457" i="19"/>
  <c r="C457" i="19"/>
  <c r="A480" i="19"/>
  <c r="C480" i="19"/>
  <c r="A489" i="19"/>
  <c r="C489" i="19"/>
  <c r="C579" i="19"/>
  <c r="A579" i="19"/>
  <c r="C627" i="19"/>
  <c r="A627" i="19"/>
  <c r="C667" i="19"/>
  <c r="A667" i="19"/>
  <c r="C685" i="19"/>
  <c r="A685" i="19"/>
  <c r="C189" i="19"/>
  <c r="C191" i="19"/>
  <c r="A192" i="19"/>
  <c r="C199" i="19"/>
  <c r="A200" i="19"/>
  <c r="A204" i="19"/>
  <c r="C207" i="19"/>
  <c r="A212" i="19"/>
  <c r="C215" i="19"/>
  <c r="A220" i="19"/>
  <c r="C223" i="19"/>
  <c r="A228" i="19"/>
  <c r="C231" i="19"/>
  <c r="A236" i="19"/>
  <c r="C239" i="19"/>
  <c r="C241" i="19"/>
  <c r="A243" i="19"/>
  <c r="A245" i="19"/>
  <c r="C245" i="19"/>
  <c r="A250" i="19"/>
  <c r="C253" i="19"/>
  <c r="A253" i="19"/>
  <c r="A254" i="19"/>
  <c r="C257" i="19"/>
  <c r="A257" i="19"/>
  <c r="A258" i="19"/>
  <c r="C261" i="19"/>
  <c r="A261" i="19"/>
  <c r="A262" i="19"/>
  <c r="C269" i="19"/>
  <c r="A269" i="19"/>
  <c r="A270" i="19"/>
  <c r="C273" i="19"/>
  <c r="A273" i="19"/>
  <c r="A274" i="19"/>
  <c r="C277" i="19"/>
  <c r="A277" i="19"/>
  <c r="A278" i="19"/>
  <c r="C281" i="19"/>
  <c r="A281" i="19"/>
  <c r="A282" i="19"/>
  <c r="A301" i="19"/>
  <c r="C306" i="19"/>
  <c r="A306" i="19"/>
  <c r="C311" i="19"/>
  <c r="A312" i="19"/>
  <c r="A333" i="19"/>
  <c r="C338" i="19"/>
  <c r="A338" i="19"/>
  <c r="A344" i="19"/>
  <c r="C352" i="19"/>
  <c r="C362" i="19"/>
  <c r="A362" i="19"/>
  <c r="A368" i="19"/>
  <c r="C368" i="19"/>
  <c r="A512" i="19"/>
  <c r="C512" i="19"/>
  <c r="C546" i="19"/>
  <c r="A546" i="19"/>
  <c r="A561" i="19"/>
  <c r="C561" i="19"/>
  <c r="C586" i="19"/>
  <c r="A586" i="19"/>
  <c r="A601" i="19"/>
  <c r="C601" i="19"/>
  <c r="C610" i="19"/>
  <c r="A610" i="19"/>
  <c r="C651" i="19"/>
  <c r="A651" i="19"/>
  <c r="C674" i="19"/>
  <c r="A674" i="19"/>
  <c r="C725" i="19"/>
  <c r="A725" i="19"/>
  <c r="C757" i="19"/>
  <c r="A757" i="19"/>
  <c r="C886" i="19"/>
  <c r="A886" i="19"/>
  <c r="A449" i="19"/>
  <c r="C449" i="19"/>
  <c r="A516" i="19"/>
  <c r="A528" i="19"/>
  <c r="C528" i="19"/>
  <c r="A537" i="19"/>
  <c r="C537" i="19"/>
  <c r="A544" i="19"/>
  <c r="C544" i="19"/>
  <c r="A553" i="19"/>
  <c r="C553" i="19"/>
  <c r="A572" i="19"/>
  <c r="A577" i="19"/>
  <c r="C577" i="19"/>
  <c r="A596" i="19"/>
  <c r="A620" i="19"/>
  <c r="A625" i="19"/>
  <c r="C625" i="19"/>
  <c r="A644" i="19"/>
  <c r="A649" i="19"/>
  <c r="C649" i="19"/>
  <c r="A665" i="19"/>
  <c r="C665" i="19"/>
  <c r="A707" i="19"/>
  <c r="A715" i="19"/>
  <c r="C715" i="19"/>
  <c r="A747" i="19"/>
  <c r="C747" i="19"/>
  <c r="A796" i="19"/>
  <c r="C796" i="19"/>
  <c r="C878" i="19"/>
  <c r="A878" i="19"/>
  <c r="A884" i="19"/>
  <c r="C884" i="19"/>
  <c r="C910" i="19"/>
  <c r="A910" i="19"/>
  <c r="A933" i="19"/>
  <c r="C933" i="19"/>
  <c r="A244" i="19"/>
  <c r="A246" i="19"/>
  <c r="C267" i="19"/>
  <c r="C287" i="19"/>
  <c r="C291" i="19"/>
  <c r="C307" i="19"/>
  <c r="A320" i="19"/>
  <c r="C331" i="19"/>
  <c r="C355" i="19"/>
  <c r="A369" i="19"/>
  <c r="C369" i="19"/>
  <c r="A388" i="19"/>
  <c r="A400" i="19"/>
  <c r="C400" i="19"/>
  <c r="A417" i="19"/>
  <c r="C417" i="19"/>
  <c r="A418" i="19"/>
  <c r="A422" i="19"/>
  <c r="A432" i="19"/>
  <c r="C432" i="19"/>
  <c r="A441" i="19"/>
  <c r="C441" i="19"/>
  <c r="A442" i="19"/>
  <c r="A446" i="19"/>
  <c r="A456" i="19"/>
  <c r="C456" i="19"/>
  <c r="A465" i="19"/>
  <c r="C465" i="19"/>
  <c r="A466" i="19"/>
  <c r="A472" i="19"/>
  <c r="C472" i="19"/>
  <c r="A481" i="19"/>
  <c r="C481" i="19"/>
  <c r="A482" i="19"/>
  <c r="A486" i="19"/>
  <c r="A488" i="19"/>
  <c r="C488" i="19"/>
  <c r="A497" i="19"/>
  <c r="C497" i="19"/>
  <c r="A504" i="19"/>
  <c r="C504" i="19"/>
  <c r="A513" i="19"/>
  <c r="C513" i="19"/>
  <c r="A520" i="19"/>
  <c r="C520" i="19"/>
  <c r="A560" i="19"/>
  <c r="C560" i="19"/>
  <c r="A569" i="19"/>
  <c r="C569" i="19"/>
  <c r="A588" i="19"/>
  <c r="A593" i="19"/>
  <c r="C593" i="19"/>
  <c r="A612" i="19"/>
  <c r="A617" i="19"/>
  <c r="C617" i="19"/>
  <c r="A618" i="19"/>
  <c r="A622" i="19"/>
  <c r="A641" i="19"/>
  <c r="C641" i="19"/>
  <c r="A660" i="19"/>
  <c r="A676" i="19"/>
  <c r="C684" i="19"/>
  <c r="A684" i="19"/>
  <c r="C689" i="19"/>
  <c r="A689" i="19"/>
  <c r="C691" i="19"/>
  <c r="A691" i="19"/>
  <c r="C701" i="19"/>
  <c r="A701" i="19"/>
  <c r="A739" i="19"/>
  <c r="A881" i="19"/>
  <c r="C881" i="19"/>
  <c r="C938" i="19"/>
  <c r="A938" i="19"/>
  <c r="A242" i="19"/>
  <c r="A249" i="19"/>
  <c r="C251" i="19"/>
  <c r="A252" i="19"/>
  <c r="C255" i="19"/>
  <c r="A256" i="19"/>
  <c r="C259" i="19"/>
  <c r="A260" i="19"/>
  <c r="C263" i="19"/>
  <c r="C266" i="19"/>
  <c r="A268" i="19"/>
  <c r="C271" i="19"/>
  <c r="A272" i="19"/>
  <c r="C275" i="19"/>
  <c r="A276" i="19"/>
  <c r="C279" i="19"/>
  <c r="A280" i="19"/>
  <c r="C283" i="19"/>
  <c r="A284" i="19"/>
  <c r="C286" i="19"/>
  <c r="C290" i="19"/>
  <c r="C292" i="19"/>
  <c r="A297" i="19"/>
  <c r="C299" i="19"/>
  <c r="C300" i="19"/>
  <c r="A305" i="19"/>
  <c r="C308" i="19"/>
  <c r="A313" i="19"/>
  <c r="C315" i="19"/>
  <c r="C316" i="19"/>
  <c r="A321" i="19"/>
  <c r="C323" i="19"/>
  <c r="C324" i="19"/>
  <c r="A329" i="19"/>
  <c r="C332" i="19"/>
  <c r="A337" i="19"/>
  <c r="C339" i="19"/>
  <c r="C340" i="19"/>
  <c r="A345" i="19"/>
  <c r="C347" i="19"/>
  <c r="A353" i="19"/>
  <c r="A361" i="19"/>
  <c r="C361" i="19"/>
  <c r="A366" i="19"/>
  <c r="A376" i="19"/>
  <c r="C376" i="19"/>
  <c r="A385" i="19"/>
  <c r="C385" i="19"/>
  <c r="A392" i="19"/>
  <c r="C392" i="19"/>
  <c r="C403" i="19"/>
  <c r="A409" i="19"/>
  <c r="C409" i="19"/>
  <c r="A414" i="19"/>
  <c r="A424" i="19"/>
  <c r="C424" i="19"/>
  <c r="A467" i="19"/>
  <c r="A515" i="19"/>
  <c r="C523" i="19"/>
  <c r="A529" i="19"/>
  <c r="C529" i="19"/>
  <c r="A534" i="19"/>
  <c r="A536" i="19"/>
  <c r="C536" i="19"/>
  <c r="A545" i="19"/>
  <c r="C545" i="19"/>
  <c r="A550" i="19"/>
  <c r="A552" i="19"/>
  <c r="C552" i="19"/>
  <c r="A571" i="19"/>
  <c r="A585" i="19"/>
  <c r="C585" i="19"/>
  <c r="A590" i="19"/>
  <c r="A595" i="19"/>
  <c r="C603" i="19"/>
  <c r="A604" i="19"/>
  <c r="A609" i="19"/>
  <c r="C609" i="19"/>
  <c r="A614" i="19"/>
  <c r="A619" i="19"/>
  <c r="C635" i="19"/>
  <c r="A643" i="19"/>
  <c r="A657" i="19"/>
  <c r="C657" i="19"/>
  <c r="A673" i="19"/>
  <c r="C673" i="19"/>
  <c r="A679" i="19"/>
  <c r="C679" i="19"/>
  <c r="A681" i="19"/>
  <c r="C681" i="19"/>
  <c r="A686" i="19"/>
  <c r="C686" i="19"/>
  <c r="A696" i="19"/>
  <c r="A698" i="19"/>
  <c r="C698" i="19"/>
  <c r="C733" i="19"/>
  <c r="A733" i="19"/>
  <c r="C758" i="19"/>
  <c r="A758" i="19"/>
  <c r="C763" i="19"/>
  <c r="A764" i="19"/>
  <c r="C771" i="19"/>
  <c r="A771" i="19"/>
  <c r="C790" i="19"/>
  <c r="A790" i="19"/>
  <c r="A809" i="19"/>
  <c r="C809" i="19"/>
  <c r="A849" i="19"/>
  <c r="C849" i="19"/>
  <c r="A357" i="19"/>
  <c r="A365" i="19"/>
  <c r="A373" i="19"/>
  <c r="A381" i="19"/>
  <c r="A389" i="19"/>
  <c r="A397" i="19"/>
  <c r="A405" i="19"/>
  <c r="A413" i="19"/>
  <c r="A421" i="19"/>
  <c r="A429" i="19"/>
  <c r="A437" i="19"/>
  <c r="A445" i="19"/>
  <c r="A453" i="19"/>
  <c r="C455" i="19"/>
  <c r="A461" i="19"/>
  <c r="A469" i="19"/>
  <c r="A477" i="19"/>
  <c r="A485" i="19"/>
  <c r="A493" i="19"/>
  <c r="A501" i="19"/>
  <c r="A509" i="19"/>
  <c r="A517" i="19"/>
  <c r="A525" i="19"/>
  <c r="A533" i="19"/>
  <c r="A541" i="19"/>
  <c r="A549" i="19"/>
  <c r="A557" i="19"/>
  <c r="A565" i="19"/>
  <c r="A573" i="19"/>
  <c r="A581" i="19"/>
  <c r="A589" i="19"/>
  <c r="A597" i="19"/>
  <c r="A605" i="19"/>
  <c r="A613" i="19"/>
  <c r="A621" i="19"/>
  <c r="A629" i="19"/>
  <c r="A637" i="19"/>
  <c r="A645" i="19"/>
  <c r="A653" i="19"/>
  <c r="A661" i="19"/>
  <c r="A669" i="19"/>
  <c r="A677" i="19"/>
  <c r="C688" i="19"/>
  <c r="A688" i="19"/>
  <c r="A695" i="19"/>
  <c r="A699" i="19"/>
  <c r="C704" i="19"/>
  <c r="A704" i="19"/>
  <c r="C717" i="19"/>
  <c r="A717" i="19"/>
  <c r="C723" i="19"/>
  <c r="A731" i="19"/>
  <c r="C736" i="19"/>
  <c r="A736" i="19"/>
  <c r="C749" i="19"/>
  <c r="A749" i="19"/>
  <c r="C755" i="19"/>
  <c r="A785" i="19"/>
  <c r="C785" i="19"/>
  <c r="A788" i="19"/>
  <c r="C788" i="19"/>
  <c r="C814" i="19"/>
  <c r="A814" i="19"/>
  <c r="C822" i="19"/>
  <c r="A822" i="19"/>
  <c r="C827" i="19"/>
  <c r="A828" i="19"/>
  <c r="A873" i="19"/>
  <c r="A913" i="19"/>
  <c r="C913" i="19"/>
  <c r="A916" i="19"/>
  <c r="C916" i="19"/>
  <c r="C930" i="19"/>
  <c r="A930" i="19"/>
  <c r="C954" i="19"/>
  <c r="A954" i="19"/>
  <c r="A356" i="19"/>
  <c r="C358" i="19"/>
  <c r="C363" i="19"/>
  <c r="A364" i="19"/>
  <c r="C366" i="19"/>
  <c r="C371" i="19"/>
  <c r="A372" i="19"/>
  <c r="C374" i="19"/>
  <c r="A380" i="19"/>
  <c r="C382" i="19"/>
  <c r="A383" i="19"/>
  <c r="A384" i="19"/>
  <c r="C390" i="19"/>
  <c r="A391" i="19"/>
  <c r="C398" i="19"/>
  <c r="C406" i="19"/>
  <c r="A412" i="19"/>
  <c r="C414" i="19"/>
  <c r="C419" i="19"/>
  <c r="A420" i="19"/>
  <c r="C422" i="19"/>
  <c r="C427" i="19"/>
  <c r="A428" i="19"/>
  <c r="C430" i="19"/>
  <c r="C435" i="19"/>
  <c r="A436" i="19"/>
  <c r="C438" i="19"/>
  <c r="C443" i="19"/>
  <c r="A444" i="19"/>
  <c r="C446" i="19"/>
  <c r="A448" i="19"/>
  <c r="C454" i="19"/>
  <c r="C459" i="19"/>
  <c r="A460" i="19"/>
  <c r="C462" i="19"/>
  <c r="A468" i="19"/>
  <c r="C470" i="19"/>
  <c r="A471" i="19"/>
  <c r="C475" i="19"/>
  <c r="A476" i="19"/>
  <c r="C478" i="19"/>
  <c r="C483" i="19"/>
  <c r="A484" i="19"/>
  <c r="C486" i="19"/>
  <c r="C491" i="19"/>
  <c r="A492" i="19"/>
  <c r="C494" i="19"/>
  <c r="A495" i="19"/>
  <c r="C499" i="19"/>
  <c r="A500" i="19"/>
  <c r="C502" i="19"/>
  <c r="C507" i="19"/>
  <c r="A508" i="19"/>
  <c r="C510" i="19"/>
  <c r="C518" i="19"/>
  <c r="A524" i="19"/>
  <c r="C526" i="19"/>
  <c r="C531" i="19"/>
  <c r="A532" i="19"/>
  <c r="C534" i="19"/>
  <c r="C539" i="19"/>
  <c r="A540" i="19"/>
  <c r="C542" i="19"/>
  <c r="C547" i="19"/>
  <c r="A548" i="19"/>
  <c r="C550" i="19"/>
  <c r="C558" i="19"/>
  <c r="C563" i="19"/>
  <c r="A564" i="19"/>
  <c r="C566" i="19"/>
  <c r="A567" i="19"/>
  <c r="C574" i="19"/>
  <c r="A576" i="19"/>
  <c r="C582" i="19"/>
  <c r="A583" i="19"/>
  <c r="A584" i="19"/>
  <c r="C590" i="19"/>
  <c r="A592" i="19"/>
  <c r="C598" i="19"/>
  <c r="A599" i="19"/>
  <c r="A600" i="19"/>
  <c r="C606" i="19"/>
  <c r="A608" i="19"/>
  <c r="C614" i="19"/>
  <c r="A616" i="19"/>
  <c r="C622" i="19"/>
  <c r="A624" i="19"/>
  <c r="C630" i="19"/>
  <c r="A632" i="19"/>
  <c r="C638" i="19"/>
  <c r="A639" i="19"/>
  <c r="A640" i="19"/>
  <c r="C646" i="19"/>
  <c r="A648" i="19"/>
  <c r="C654" i="19"/>
  <c r="A655" i="19"/>
  <c r="A656" i="19"/>
  <c r="C662" i="19"/>
  <c r="A663" i="19"/>
  <c r="A664" i="19"/>
  <c r="C670" i="19"/>
  <c r="A671" i="19"/>
  <c r="A672" i="19"/>
  <c r="A682" i="19"/>
  <c r="C682" i="19"/>
  <c r="A697" i="19"/>
  <c r="C709" i="19"/>
  <c r="A709" i="19"/>
  <c r="C728" i="19"/>
  <c r="A728" i="19"/>
  <c r="C741" i="19"/>
  <c r="A741" i="19"/>
  <c r="A777" i="19"/>
  <c r="A817" i="19"/>
  <c r="C817" i="19"/>
  <c r="C846" i="19"/>
  <c r="A846" i="19"/>
  <c r="C854" i="19"/>
  <c r="A854" i="19"/>
  <c r="C859" i="19"/>
  <c r="A860" i="19"/>
  <c r="C867" i="19"/>
  <c r="A867" i="19"/>
  <c r="A941" i="19"/>
  <c r="C941" i="19"/>
  <c r="A976" i="19"/>
  <c r="A690" i="19"/>
  <c r="C692" i="19"/>
  <c r="A702" i="19"/>
  <c r="A710" i="19"/>
  <c r="A718" i="19"/>
  <c r="A726" i="19"/>
  <c r="A734" i="19"/>
  <c r="A742" i="19"/>
  <c r="A750" i="19"/>
  <c r="A769" i="19"/>
  <c r="C774" i="19"/>
  <c r="A774" i="19"/>
  <c r="A801" i="19"/>
  <c r="C806" i="19"/>
  <c r="A806" i="19"/>
  <c r="C819" i="19"/>
  <c r="A819" i="19"/>
  <c r="A833" i="19"/>
  <c r="C838" i="19"/>
  <c r="A838" i="19"/>
  <c r="C851" i="19"/>
  <c r="A851" i="19"/>
  <c r="A865" i="19"/>
  <c r="C870" i="19"/>
  <c r="A870" i="19"/>
  <c r="A897" i="19"/>
  <c r="C902" i="19"/>
  <c r="A902" i="19"/>
  <c r="C965" i="19"/>
  <c r="A965" i="19"/>
  <c r="C972" i="19"/>
  <c r="A972" i="19"/>
  <c r="A678" i="19"/>
  <c r="C680" i="19"/>
  <c r="A694" i="19"/>
  <c r="C696" i="19"/>
  <c r="A703" i="19"/>
  <c r="C705" i="19"/>
  <c r="A711" i="19"/>
  <c r="C713" i="19"/>
  <c r="A719" i="19"/>
  <c r="C721" i="19"/>
  <c r="A727" i="19"/>
  <c r="C729" i="19"/>
  <c r="A735" i="19"/>
  <c r="C737" i="19"/>
  <c r="A743" i="19"/>
  <c r="C745" i="19"/>
  <c r="A751" i="19"/>
  <c r="C753" i="19"/>
  <c r="A761" i="19"/>
  <c r="C766" i="19"/>
  <c r="A766" i="19"/>
  <c r="C780" i="19"/>
  <c r="A793" i="19"/>
  <c r="C798" i="19"/>
  <c r="A798" i="19"/>
  <c r="C803" i="19"/>
  <c r="A804" i="19"/>
  <c r="C812" i="19"/>
  <c r="A825" i="19"/>
  <c r="C830" i="19"/>
  <c r="A830" i="19"/>
  <c r="C835" i="19"/>
  <c r="A836" i="19"/>
  <c r="C844" i="19"/>
  <c r="A857" i="19"/>
  <c r="C862" i="19"/>
  <c r="A862" i="19"/>
  <c r="C876" i="19"/>
  <c r="A889" i="19"/>
  <c r="C894" i="19"/>
  <c r="A894" i="19"/>
  <c r="A900" i="19"/>
  <c r="C908" i="19"/>
  <c r="A921" i="19"/>
  <c r="A947" i="19"/>
  <c r="C947" i="19"/>
  <c r="A962" i="19"/>
  <c r="C962" i="19"/>
  <c r="C759" i="19"/>
  <c r="C767" i="19"/>
  <c r="A772" i="19"/>
  <c r="C775" i="19"/>
  <c r="C783" i="19"/>
  <c r="C799" i="19"/>
  <c r="C815" i="19"/>
  <c r="A820" i="19"/>
  <c r="C831" i="19"/>
  <c r="C839" i="19"/>
  <c r="A852" i="19"/>
  <c r="C855" i="19"/>
  <c r="C863" i="19"/>
  <c r="A868" i="19"/>
  <c r="C871" i="19"/>
  <c r="C879" i="19"/>
  <c r="C903" i="19"/>
  <c r="C911" i="19"/>
  <c r="C919" i="19"/>
  <c r="A925" i="19"/>
  <c r="C943" i="19"/>
  <c r="A943" i="19"/>
  <c r="A944" i="19"/>
  <c r="C760" i="19"/>
  <c r="A765" i="19"/>
  <c r="C768" i="19"/>
  <c r="A773" i="19"/>
  <c r="C776" i="19"/>
  <c r="A781" i="19"/>
  <c r="C784" i="19"/>
  <c r="A789" i="19"/>
  <c r="C791" i="19"/>
  <c r="A797" i="19"/>
  <c r="C800" i="19"/>
  <c r="A805" i="19"/>
  <c r="C807" i="19"/>
  <c r="A813" i="19"/>
  <c r="C816" i="19"/>
  <c r="A821" i="19"/>
  <c r="C823" i="19"/>
  <c r="C824" i="19"/>
  <c r="A829" i="19"/>
  <c r="C832" i="19"/>
  <c r="A837" i="19"/>
  <c r="C840" i="19"/>
  <c r="A845" i="19"/>
  <c r="C847" i="19"/>
  <c r="C848" i="19"/>
  <c r="A853" i="19"/>
  <c r="C856" i="19"/>
  <c r="A861" i="19"/>
  <c r="C864" i="19"/>
  <c r="A869" i="19"/>
  <c r="C872" i="19"/>
  <c r="A877" i="19"/>
  <c r="C880" i="19"/>
  <c r="A885" i="19"/>
  <c r="C887" i="19"/>
  <c r="C888" i="19"/>
  <c r="A893" i="19"/>
  <c r="C895" i="19"/>
  <c r="C896" i="19"/>
  <c r="A901" i="19"/>
  <c r="C904" i="19"/>
  <c r="A909" i="19"/>
  <c r="C912" i="19"/>
  <c r="A917" i="19"/>
  <c r="C920" i="19"/>
  <c r="C927" i="19"/>
  <c r="A928" i="19"/>
  <c r="C935" i="19"/>
  <c r="A935" i="19"/>
  <c r="C950" i="19"/>
  <c r="A950" i="19"/>
  <c r="A951" i="19"/>
  <c r="C968" i="19"/>
  <c r="A968" i="19"/>
  <c r="C969" i="19"/>
  <c r="A969" i="19"/>
  <c r="A979" i="19"/>
  <c r="C979" i="19"/>
  <c r="C923" i="19"/>
  <c r="A924" i="19"/>
  <c r="C926" i="19"/>
  <c r="C929" i="19"/>
  <c r="C934" i="19"/>
  <c r="A936" i="19"/>
  <c r="C937" i="19"/>
  <c r="C942" i="19"/>
  <c r="A946" i="19"/>
  <c r="C949" i="19"/>
  <c r="A949" i="19"/>
  <c r="C956" i="19"/>
  <c r="A956" i="19"/>
  <c r="C960" i="19"/>
  <c r="A963" i="19"/>
  <c r="C963" i="19"/>
  <c r="C967" i="19"/>
  <c r="A978" i="19"/>
  <c r="C931" i="19"/>
  <c r="C939" i="19"/>
  <c r="C953" i="19"/>
  <c r="A953" i="19"/>
  <c r="C966" i="19"/>
  <c r="A955" i="19"/>
  <c r="C957" i="19"/>
  <c r="A971" i="19"/>
  <c r="C973" i="19"/>
  <c r="C945" i="19"/>
  <c r="A959" i="19"/>
  <c r="C961" i="19"/>
  <c r="A975" i="19"/>
  <c r="C977" i="19"/>
  <c r="C128" i="18"/>
  <c r="A128" i="18"/>
  <c r="A205" i="18"/>
  <c r="C205" i="18"/>
  <c r="C311" i="18"/>
  <c r="A311" i="18"/>
  <c r="C327" i="18"/>
  <c r="A327" i="18"/>
  <c r="C343" i="18"/>
  <c r="A343" i="18"/>
  <c r="C351" i="18"/>
  <c r="A351" i="18"/>
  <c r="C359" i="18"/>
  <c r="A359" i="18"/>
  <c r="C375" i="18"/>
  <c r="A375" i="18"/>
  <c r="A431" i="18"/>
  <c r="C431" i="18"/>
  <c r="A439" i="18"/>
  <c r="C439" i="18"/>
  <c r="A463" i="18"/>
  <c r="C463" i="18"/>
  <c r="C506" i="18"/>
  <c r="A506" i="18"/>
  <c r="C554" i="18"/>
  <c r="A554" i="18"/>
  <c r="C571" i="18"/>
  <c r="A571" i="18"/>
  <c r="B8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A87" i="18"/>
  <c r="A88" i="18"/>
  <c r="A89" i="18"/>
  <c r="C95" i="18"/>
  <c r="A95" i="18"/>
  <c r="C99" i="18"/>
  <c r="A99" i="18"/>
  <c r="C103" i="18"/>
  <c r="A103" i="18"/>
  <c r="C107" i="18"/>
  <c r="C114" i="18"/>
  <c r="A114" i="18"/>
  <c r="C120" i="18"/>
  <c r="A124" i="18"/>
  <c r="C129" i="18"/>
  <c r="C131" i="18"/>
  <c r="C140" i="18"/>
  <c r="A140" i="18"/>
  <c r="C149" i="18"/>
  <c r="A149" i="18"/>
  <c r="C173" i="18"/>
  <c r="A173" i="18"/>
  <c r="C197" i="18"/>
  <c r="A197" i="18"/>
  <c r="A204" i="18"/>
  <c r="C204" i="18"/>
  <c r="C102" i="18"/>
  <c r="A102" i="18"/>
  <c r="C106" i="18"/>
  <c r="A106" i="18"/>
  <c r="C139" i="18"/>
  <c r="A139" i="18"/>
  <c r="C147" i="18"/>
  <c r="A147" i="18"/>
  <c r="C208" i="18"/>
  <c r="A208" i="18"/>
  <c r="C367" i="18"/>
  <c r="A367" i="18"/>
  <c r="C383" i="18"/>
  <c r="A383" i="18"/>
  <c r="C391" i="18"/>
  <c r="A391" i="18"/>
  <c r="C399" i="18"/>
  <c r="A399" i="18"/>
  <c r="C407" i="18"/>
  <c r="A407" i="18"/>
  <c r="C415" i="18"/>
  <c r="A415" i="18"/>
  <c r="A447" i="18"/>
  <c r="C447" i="18"/>
  <c r="A455" i="18"/>
  <c r="C455" i="18"/>
  <c r="A471" i="18"/>
  <c r="C471" i="18"/>
  <c r="A479" i="18"/>
  <c r="C479" i="18"/>
  <c r="A487" i="18"/>
  <c r="C487" i="18"/>
  <c r="C490" i="18"/>
  <c r="A490" i="18"/>
  <c r="C494" i="18"/>
  <c r="A494" i="18"/>
  <c r="C518" i="18"/>
  <c r="A518" i="18"/>
  <c r="C522" i="18"/>
  <c r="A522" i="18"/>
  <c r="C526" i="18"/>
  <c r="A526" i="18"/>
  <c r="C530" i="18"/>
  <c r="A530" i="18"/>
  <c r="C534" i="18"/>
  <c r="A534" i="18"/>
  <c r="C538" i="18"/>
  <c r="A538" i="18"/>
  <c r="C542" i="18"/>
  <c r="A542" i="18"/>
  <c r="C550" i="18"/>
  <c r="A550" i="18"/>
  <c r="C562" i="18"/>
  <c r="A562" i="18"/>
  <c r="C92" i="18"/>
  <c r="C96" i="18"/>
  <c r="C100" i="18"/>
  <c r="A100" i="18"/>
  <c r="C104" i="18"/>
  <c r="A104" i="18"/>
  <c r="C115" i="18"/>
  <c r="A115" i="18"/>
  <c r="C121" i="18"/>
  <c r="C126" i="18"/>
  <c r="A126" i="18"/>
  <c r="C132" i="18"/>
  <c r="A158" i="18"/>
  <c r="C158" i="18"/>
  <c r="A182" i="18"/>
  <c r="C182" i="18"/>
  <c r="C248" i="18"/>
  <c r="A248" i="18"/>
  <c r="C94" i="18"/>
  <c r="A94" i="18"/>
  <c r="C98" i="18"/>
  <c r="A98" i="18"/>
  <c r="A156" i="18"/>
  <c r="C156" i="18"/>
  <c r="C171" i="18"/>
  <c r="A171" i="18"/>
  <c r="A180" i="18"/>
  <c r="C180" i="18"/>
  <c r="C195" i="18"/>
  <c r="A195" i="18"/>
  <c r="C319" i="18"/>
  <c r="A319" i="18"/>
  <c r="C335" i="18"/>
  <c r="A335" i="18"/>
  <c r="C423" i="18"/>
  <c r="A423" i="18"/>
  <c r="C498" i="18"/>
  <c r="A498" i="18"/>
  <c r="C502" i="18"/>
  <c r="A502" i="18"/>
  <c r="C510" i="18"/>
  <c r="A510" i="18"/>
  <c r="C514" i="18"/>
  <c r="A514" i="18"/>
  <c r="C546" i="18"/>
  <c r="A546" i="18"/>
  <c r="C558" i="18"/>
  <c r="A558" i="18"/>
  <c r="C91" i="18"/>
  <c r="C101" i="18"/>
  <c r="A101" i="18"/>
  <c r="C105" i="18"/>
  <c r="A105" i="18"/>
  <c r="C108" i="18"/>
  <c r="C116" i="18"/>
  <c r="A116" i="18"/>
  <c r="A123" i="18"/>
  <c r="A125" i="18"/>
  <c r="C127" i="18"/>
  <c r="A127" i="18"/>
  <c r="C130" i="18"/>
  <c r="C133" i="18"/>
  <c r="C138" i="18"/>
  <c r="A138" i="18"/>
  <c r="C144" i="18"/>
  <c r="A157" i="18"/>
  <c r="C157" i="18"/>
  <c r="C160" i="18"/>
  <c r="A160" i="18"/>
  <c r="A181" i="18"/>
  <c r="C181" i="18"/>
  <c r="C184" i="18"/>
  <c r="A184" i="18"/>
  <c r="A206" i="18"/>
  <c r="C206" i="18"/>
  <c r="C162" i="18"/>
  <c r="A162" i="18"/>
  <c r="C163" i="18"/>
  <c r="A163" i="18"/>
  <c r="C164" i="18"/>
  <c r="A164" i="18"/>
  <c r="C186" i="18"/>
  <c r="A186" i="18"/>
  <c r="C187" i="18"/>
  <c r="A187" i="18"/>
  <c r="C188" i="18"/>
  <c r="A188" i="18"/>
  <c r="C210" i="18"/>
  <c r="A210" i="18"/>
  <c r="C211" i="18"/>
  <c r="A211" i="18"/>
  <c r="C212" i="18"/>
  <c r="A212" i="18"/>
  <c r="C222" i="18"/>
  <c r="A222" i="18"/>
  <c r="C250" i="18"/>
  <c r="A250" i="18"/>
  <c r="C309" i="18"/>
  <c r="A309" i="18"/>
  <c r="C317" i="18"/>
  <c r="A317" i="18"/>
  <c r="C325" i="18"/>
  <c r="A325" i="18"/>
  <c r="C333" i="18"/>
  <c r="A333" i="18"/>
  <c r="C341" i="18"/>
  <c r="A341" i="18"/>
  <c r="C349" i="18"/>
  <c r="A349" i="18"/>
  <c r="C357" i="18"/>
  <c r="A357" i="18"/>
  <c r="C365" i="18"/>
  <c r="A365" i="18"/>
  <c r="C373" i="18"/>
  <c r="A373" i="18"/>
  <c r="C381" i="18"/>
  <c r="A381" i="18"/>
  <c r="C389" i="18"/>
  <c r="A389" i="18"/>
  <c r="C397" i="18"/>
  <c r="A397" i="18"/>
  <c r="C405" i="18"/>
  <c r="A405" i="18"/>
  <c r="C413" i="18"/>
  <c r="A413" i="18"/>
  <c r="C421" i="18"/>
  <c r="A421" i="18"/>
  <c r="C145" i="18"/>
  <c r="C146" i="18"/>
  <c r="A168" i="18"/>
  <c r="C168" i="18"/>
  <c r="A169" i="18"/>
  <c r="C169" i="18"/>
  <c r="A170" i="18"/>
  <c r="C170" i="18"/>
  <c r="A192" i="18"/>
  <c r="C192" i="18"/>
  <c r="A193" i="18"/>
  <c r="C193" i="18"/>
  <c r="A194" i="18"/>
  <c r="C194" i="18"/>
  <c r="A216" i="18"/>
  <c r="C216" i="18"/>
  <c r="A217" i="18"/>
  <c r="C217" i="18"/>
  <c r="A218" i="18"/>
  <c r="C218" i="18"/>
  <c r="C223" i="18"/>
  <c r="A223" i="18"/>
  <c r="C236" i="18"/>
  <c r="A236" i="18"/>
  <c r="C307" i="18"/>
  <c r="A307" i="18"/>
  <c r="C315" i="18"/>
  <c r="A315" i="18"/>
  <c r="C323" i="18"/>
  <c r="A323" i="18"/>
  <c r="C331" i="18"/>
  <c r="A331" i="18"/>
  <c r="C339" i="18"/>
  <c r="A339" i="18"/>
  <c r="C347" i="18"/>
  <c r="A347" i="18"/>
  <c r="C355" i="18"/>
  <c r="A355" i="18"/>
  <c r="C363" i="18"/>
  <c r="A363" i="18"/>
  <c r="C371" i="18"/>
  <c r="A371" i="18"/>
  <c r="C379" i="18"/>
  <c r="A379" i="18"/>
  <c r="C387" i="18"/>
  <c r="A387" i="18"/>
  <c r="C395" i="18"/>
  <c r="A395" i="18"/>
  <c r="C403" i="18"/>
  <c r="A403" i="18"/>
  <c r="C411" i="18"/>
  <c r="A411" i="18"/>
  <c r="C419" i="18"/>
  <c r="A419" i="18"/>
  <c r="C150" i="18"/>
  <c r="A150" i="18"/>
  <c r="C151" i="18"/>
  <c r="A151" i="18"/>
  <c r="C152" i="18"/>
  <c r="A152" i="18"/>
  <c r="C174" i="18"/>
  <c r="A174" i="18"/>
  <c r="C175" i="18"/>
  <c r="A175" i="18"/>
  <c r="C176" i="18"/>
  <c r="A176" i="18"/>
  <c r="C198" i="18"/>
  <c r="A198" i="18"/>
  <c r="C199" i="18"/>
  <c r="A199" i="18"/>
  <c r="C200" i="18"/>
  <c r="A200" i="18"/>
  <c r="C224" i="18"/>
  <c r="A224" i="18"/>
  <c r="A225" i="18"/>
  <c r="A231" i="18"/>
  <c r="C231" i="18"/>
  <c r="C313" i="18"/>
  <c r="A313" i="18"/>
  <c r="C321" i="18"/>
  <c r="A321" i="18"/>
  <c r="C329" i="18"/>
  <c r="A329" i="18"/>
  <c r="C337" i="18"/>
  <c r="A337" i="18"/>
  <c r="C345" i="18"/>
  <c r="A345" i="18"/>
  <c r="C353" i="18"/>
  <c r="A353" i="18"/>
  <c r="C361" i="18"/>
  <c r="A361" i="18"/>
  <c r="C369" i="18"/>
  <c r="A369" i="18"/>
  <c r="C377" i="18"/>
  <c r="A377" i="18"/>
  <c r="C385" i="18"/>
  <c r="A385" i="18"/>
  <c r="C393" i="18"/>
  <c r="A393" i="18"/>
  <c r="C401" i="18"/>
  <c r="A401" i="18"/>
  <c r="C409" i="18"/>
  <c r="A409" i="18"/>
  <c r="C417" i="18"/>
  <c r="A417" i="18"/>
  <c r="C227" i="18"/>
  <c r="A228" i="18"/>
  <c r="A232" i="18"/>
  <c r="C233" i="18"/>
  <c r="A234" i="18"/>
  <c r="C237" i="18"/>
  <c r="A240" i="18"/>
  <c r="C243" i="18"/>
  <c r="A245" i="18"/>
  <c r="A256" i="18"/>
  <c r="A257" i="18"/>
  <c r="C257" i="18"/>
  <c r="C258" i="18"/>
  <c r="A260" i="18"/>
  <c r="A261" i="18"/>
  <c r="C261" i="18"/>
  <c r="C262" i="18"/>
  <c r="A264" i="18"/>
  <c r="A265" i="18"/>
  <c r="C265" i="18"/>
  <c r="A268" i="18"/>
  <c r="A269" i="18"/>
  <c r="C269" i="18"/>
  <c r="A272" i="18"/>
  <c r="A273" i="18"/>
  <c r="C273" i="18"/>
  <c r="A276" i="18"/>
  <c r="A277" i="18"/>
  <c r="C277" i="18"/>
  <c r="A280" i="18"/>
  <c r="A284" i="18"/>
  <c r="A288" i="18"/>
  <c r="A292" i="18"/>
  <c r="A296" i="18"/>
  <c r="A300" i="18"/>
  <c r="A304" i="18"/>
  <c r="A429" i="18"/>
  <c r="C429" i="18"/>
  <c r="A437" i="18"/>
  <c r="C437" i="18"/>
  <c r="A445" i="18"/>
  <c r="C445" i="18"/>
  <c r="A453" i="18"/>
  <c r="C453" i="18"/>
  <c r="A461" i="18"/>
  <c r="C461" i="18"/>
  <c r="A469" i="18"/>
  <c r="C469" i="18"/>
  <c r="A477" i="18"/>
  <c r="C477" i="18"/>
  <c r="A485" i="18"/>
  <c r="C485" i="18"/>
  <c r="A229" i="18"/>
  <c r="C239" i="18"/>
  <c r="A252" i="18"/>
  <c r="A427" i="18"/>
  <c r="C427" i="18"/>
  <c r="A435" i="18"/>
  <c r="C435" i="18"/>
  <c r="A443" i="18"/>
  <c r="C443" i="18"/>
  <c r="A451" i="18"/>
  <c r="C451" i="18"/>
  <c r="A459" i="18"/>
  <c r="C459" i="18"/>
  <c r="A467" i="18"/>
  <c r="C467" i="18"/>
  <c r="A475" i="18"/>
  <c r="C475" i="18"/>
  <c r="A483" i="18"/>
  <c r="C483" i="18"/>
  <c r="A230" i="18"/>
  <c r="C235" i="18"/>
  <c r="A238" i="18"/>
  <c r="C241" i="18"/>
  <c r="A242" i="18"/>
  <c r="A244" i="18"/>
  <c r="A246" i="18"/>
  <c r="A247" i="18"/>
  <c r="C247" i="18"/>
  <c r="A253" i="18"/>
  <c r="C255" i="18"/>
  <c r="A255" i="18"/>
  <c r="C259" i="18"/>
  <c r="A259" i="18"/>
  <c r="C263" i="18"/>
  <c r="A263" i="18"/>
  <c r="C267" i="18"/>
  <c r="A267" i="18"/>
  <c r="C271" i="18"/>
  <c r="A271" i="18"/>
  <c r="C275" i="18"/>
  <c r="A275" i="18"/>
  <c r="C279" i="18"/>
  <c r="A279" i="18"/>
  <c r="A281" i="18"/>
  <c r="C283" i="18"/>
  <c r="A283" i="18"/>
  <c r="A285" i="18"/>
  <c r="C287" i="18"/>
  <c r="A287" i="18"/>
  <c r="A289" i="18"/>
  <c r="C291" i="18"/>
  <c r="A291" i="18"/>
  <c r="A293" i="18"/>
  <c r="C295" i="18"/>
  <c r="A295" i="18"/>
  <c r="A297" i="18"/>
  <c r="C299" i="18"/>
  <c r="A299" i="18"/>
  <c r="A301" i="18"/>
  <c r="C303" i="18"/>
  <c r="A303" i="18"/>
  <c r="A305" i="18"/>
  <c r="A425" i="18"/>
  <c r="C425" i="18"/>
  <c r="A433" i="18"/>
  <c r="C433" i="18"/>
  <c r="A441" i="18"/>
  <c r="C441" i="18"/>
  <c r="A449" i="18"/>
  <c r="C449" i="18"/>
  <c r="A457" i="18"/>
  <c r="C457" i="18"/>
  <c r="A465" i="18"/>
  <c r="C465" i="18"/>
  <c r="A473" i="18"/>
  <c r="C473" i="18"/>
  <c r="A481" i="18"/>
  <c r="C481" i="18"/>
  <c r="C491" i="18"/>
  <c r="A491" i="18"/>
  <c r="C495" i="18"/>
  <c r="A495" i="18"/>
  <c r="C499" i="18"/>
  <c r="A499" i="18"/>
  <c r="C503" i="18"/>
  <c r="A503" i="18"/>
  <c r="C507" i="18"/>
  <c r="A507" i="18"/>
  <c r="C511" i="18"/>
  <c r="A511" i="18"/>
  <c r="C515" i="18"/>
  <c r="A515" i="18"/>
  <c r="C519" i="18"/>
  <c r="A519" i="18"/>
  <c r="C523" i="18"/>
  <c r="A523" i="18"/>
  <c r="C527" i="18"/>
  <c r="A527" i="18"/>
  <c r="C531" i="18"/>
  <c r="A531" i="18"/>
  <c r="C535" i="18"/>
  <c r="A535" i="18"/>
  <c r="C539" i="18"/>
  <c r="A539" i="18"/>
  <c r="C543" i="18"/>
  <c r="A543" i="18"/>
  <c r="C547" i="18"/>
  <c r="A547" i="18"/>
  <c r="C551" i="18"/>
  <c r="A551" i="18"/>
  <c r="C555" i="18"/>
  <c r="A555" i="18"/>
  <c r="C559" i="18"/>
  <c r="A559" i="18"/>
  <c r="C567" i="18"/>
  <c r="A567" i="18"/>
  <c r="A783" i="18"/>
  <c r="C783" i="18"/>
  <c r="A426" i="18"/>
  <c r="A428" i="18"/>
  <c r="A430" i="18"/>
  <c r="A432" i="18"/>
  <c r="A434" i="18"/>
  <c r="A436" i="18"/>
  <c r="A438" i="18"/>
  <c r="A440" i="18"/>
  <c r="A442" i="18"/>
  <c r="A444" i="18"/>
  <c r="A446" i="18"/>
  <c r="A448" i="18"/>
  <c r="A450" i="18"/>
  <c r="A452" i="18"/>
  <c r="A454" i="18"/>
  <c r="A456" i="18"/>
  <c r="A458" i="18"/>
  <c r="A460" i="18"/>
  <c r="A462" i="18"/>
  <c r="A464" i="18"/>
  <c r="A466" i="18"/>
  <c r="A468" i="18"/>
  <c r="A470" i="18"/>
  <c r="A472" i="18"/>
  <c r="A474" i="18"/>
  <c r="A476" i="18"/>
  <c r="A478" i="18"/>
  <c r="A480" i="18"/>
  <c r="A482" i="18"/>
  <c r="A484" i="18"/>
  <c r="A486" i="18"/>
  <c r="A488" i="18"/>
  <c r="C492" i="18"/>
  <c r="A492" i="18"/>
  <c r="C496" i="18"/>
  <c r="A496" i="18"/>
  <c r="C500" i="18"/>
  <c r="A500" i="18"/>
  <c r="C504" i="18"/>
  <c r="A504" i="18"/>
  <c r="C508" i="18"/>
  <c r="A508" i="18"/>
  <c r="C512" i="18"/>
  <c r="A512" i="18"/>
  <c r="C516" i="18"/>
  <c r="A516" i="18"/>
  <c r="C520" i="18"/>
  <c r="A520" i="18"/>
  <c r="C524" i="18"/>
  <c r="A524" i="18"/>
  <c r="C528" i="18"/>
  <c r="A528" i="18"/>
  <c r="C532" i="18"/>
  <c r="A532" i="18"/>
  <c r="C536" i="18"/>
  <c r="A536" i="18"/>
  <c r="C540" i="18"/>
  <c r="A540" i="18"/>
  <c r="C544" i="18"/>
  <c r="A544" i="18"/>
  <c r="C548" i="18"/>
  <c r="A548" i="18"/>
  <c r="C552" i="18"/>
  <c r="A552" i="18"/>
  <c r="C556" i="18"/>
  <c r="A556" i="18"/>
  <c r="C560" i="18"/>
  <c r="A560" i="18"/>
  <c r="C563" i="18"/>
  <c r="A563" i="18"/>
  <c r="C579" i="18"/>
  <c r="A579" i="18"/>
  <c r="C489" i="18"/>
  <c r="A489" i="18"/>
  <c r="C493" i="18"/>
  <c r="A493" i="18"/>
  <c r="C497" i="18"/>
  <c r="A497" i="18"/>
  <c r="C501" i="18"/>
  <c r="A501" i="18"/>
  <c r="C505" i="18"/>
  <c r="A505" i="18"/>
  <c r="C509" i="18"/>
  <c r="A509" i="18"/>
  <c r="C513" i="18"/>
  <c r="A513" i="18"/>
  <c r="C517" i="18"/>
  <c r="A517" i="18"/>
  <c r="C521" i="18"/>
  <c r="A521" i="18"/>
  <c r="C525" i="18"/>
  <c r="A525" i="18"/>
  <c r="C529" i="18"/>
  <c r="A529" i="18"/>
  <c r="C533" i="18"/>
  <c r="A533" i="18"/>
  <c r="C537" i="18"/>
  <c r="A537" i="18"/>
  <c r="C541" i="18"/>
  <c r="A541" i="18"/>
  <c r="C545" i="18"/>
  <c r="A545" i="18"/>
  <c r="C549" i="18"/>
  <c r="A549" i="18"/>
  <c r="C553" i="18"/>
  <c r="A553" i="18"/>
  <c r="C557" i="18"/>
  <c r="A557" i="18"/>
  <c r="C561" i="18"/>
  <c r="A561" i="18"/>
  <c r="C575" i="18"/>
  <c r="A575" i="18"/>
  <c r="C702" i="18"/>
  <c r="A702" i="18"/>
  <c r="A581" i="18"/>
  <c r="A583" i="18"/>
  <c r="A585" i="18"/>
  <c r="A587" i="18"/>
  <c r="A589" i="18"/>
  <c r="A591" i="18"/>
  <c r="A593" i="18"/>
  <c r="A595" i="18"/>
  <c r="A597" i="18"/>
  <c r="A599" i="18"/>
  <c r="A601" i="18"/>
  <c r="A603" i="18"/>
  <c r="A605" i="18"/>
  <c r="A607" i="18"/>
  <c r="A609" i="18"/>
  <c r="A611" i="18"/>
  <c r="A613" i="18"/>
  <c r="A615" i="18"/>
  <c r="A617" i="18"/>
  <c r="A619" i="18"/>
  <c r="A621" i="18"/>
  <c r="A623" i="18"/>
  <c r="A625" i="18"/>
  <c r="A627" i="18"/>
  <c r="A629" i="18"/>
  <c r="A631" i="18"/>
  <c r="A633" i="18"/>
  <c r="A635" i="18"/>
  <c r="A637" i="18"/>
  <c r="A639" i="18"/>
  <c r="A641" i="18"/>
  <c r="A643" i="18"/>
  <c r="A645" i="18"/>
  <c r="A647" i="18"/>
  <c r="A649" i="18"/>
  <c r="A651" i="18"/>
  <c r="A653" i="18"/>
  <c r="A655" i="18"/>
  <c r="A657" i="18"/>
  <c r="A659" i="18"/>
  <c r="A661" i="18"/>
  <c r="A663" i="18"/>
  <c r="A665" i="18"/>
  <c r="A667" i="18"/>
  <c r="A669" i="18"/>
  <c r="A671" i="18"/>
  <c r="A673" i="18"/>
  <c r="A675" i="18"/>
  <c r="A677" i="18"/>
  <c r="A679" i="18"/>
  <c r="A681" i="18"/>
  <c r="A683" i="18"/>
  <c r="A685" i="18"/>
  <c r="A687" i="18"/>
  <c r="A689" i="18"/>
  <c r="A691" i="18"/>
  <c r="A693" i="18"/>
  <c r="A695" i="18"/>
  <c r="A698" i="18"/>
  <c r="A703" i="18"/>
  <c r="A706" i="18"/>
  <c r="A711" i="18"/>
  <c r="A719" i="18"/>
  <c r="A727" i="18"/>
  <c r="A735" i="18"/>
  <c r="A582" i="18"/>
  <c r="A584" i="18"/>
  <c r="A586" i="18"/>
  <c r="A588" i="18"/>
  <c r="A590" i="18"/>
  <c r="A592" i="18"/>
  <c r="A594" i="18"/>
  <c r="A596" i="18"/>
  <c r="A598" i="18"/>
  <c r="A600" i="18"/>
  <c r="A602" i="18"/>
  <c r="A604" i="18"/>
  <c r="A606" i="18"/>
  <c r="A608" i="18"/>
  <c r="A610" i="18"/>
  <c r="A612" i="18"/>
  <c r="A614" i="18"/>
  <c r="A616" i="18"/>
  <c r="A618" i="18"/>
  <c r="A620" i="18"/>
  <c r="A622" i="18"/>
  <c r="A624" i="18"/>
  <c r="A626" i="18"/>
  <c r="A628" i="18"/>
  <c r="A630" i="18"/>
  <c r="A632" i="18"/>
  <c r="A634" i="18"/>
  <c r="A636" i="18"/>
  <c r="A638" i="18"/>
  <c r="A640" i="18"/>
  <c r="A642" i="18"/>
  <c r="A644" i="18"/>
  <c r="A646" i="18"/>
  <c r="A648" i="18"/>
  <c r="A650" i="18"/>
  <c r="A652" i="18"/>
  <c r="A654" i="18"/>
  <c r="A656" i="18"/>
  <c r="A658" i="18"/>
  <c r="A660" i="18"/>
  <c r="A662" i="18"/>
  <c r="A664" i="18"/>
  <c r="A666" i="18"/>
  <c r="A668" i="18"/>
  <c r="A670" i="18"/>
  <c r="A672" i="18"/>
  <c r="A674" i="18"/>
  <c r="A676" i="18"/>
  <c r="A678" i="18"/>
  <c r="A680" i="18"/>
  <c r="A682" i="18"/>
  <c r="A684" i="18"/>
  <c r="A686" i="18"/>
  <c r="A688" i="18"/>
  <c r="A690" i="18"/>
  <c r="A692" i="18"/>
  <c r="A694" i="18"/>
  <c r="A696" i="18"/>
  <c r="A699" i="18"/>
  <c r="A707" i="18"/>
  <c r="A715" i="18"/>
  <c r="A723" i="18"/>
  <c r="A731" i="18"/>
  <c r="A739" i="18"/>
  <c r="A785" i="18"/>
  <c r="C785" i="18"/>
  <c r="A744" i="18"/>
  <c r="A748" i="18"/>
  <c r="A752" i="18"/>
  <c r="A756" i="18"/>
  <c r="A760" i="18"/>
  <c r="A764" i="18"/>
  <c r="A768" i="18"/>
  <c r="A772" i="18"/>
  <c r="A776" i="18"/>
  <c r="A780" i="18"/>
  <c r="C697" i="18"/>
  <c r="C699" i="18"/>
  <c r="C701" i="18"/>
  <c r="C703" i="18"/>
  <c r="C705" i="18"/>
  <c r="C707" i="18"/>
  <c r="C709" i="18"/>
  <c r="C711" i="18"/>
  <c r="C713" i="18"/>
  <c r="C715" i="18"/>
  <c r="C717" i="18"/>
  <c r="C719" i="18"/>
  <c r="C721" i="18"/>
  <c r="C723" i="18"/>
  <c r="C725" i="18"/>
  <c r="C727" i="18"/>
  <c r="C729" i="18"/>
  <c r="C731" i="18"/>
  <c r="C733" i="18"/>
  <c r="C735" i="18"/>
  <c r="C737" i="18"/>
  <c r="C739" i="18"/>
  <c r="C741" i="18"/>
  <c r="C745" i="18"/>
  <c r="A745" i="18"/>
  <c r="C749" i="18"/>
  <c r="A749" i="18"/>
  <c r="C753" i="18"/>
  <c r="A753" i="18"/>
  <c r="C757" i="18"/>
  <c r="A757" i="18"/>
  <c r="C761" i="18"/>
  <c r="A761" i="18"/>
  <c r="C765" i="18"/>
  <c r="A765" i="18"/>
  <c r="C769" i="18"/>
  <c r="A769" i="18"/>
  <c r="C773" i="18"/>
  <c r="A773" i="18"/>
  <c r="C777" i="18"/>
  <c r="A777" i="18"/>
  <c r="C781" i="18"/>
  <c r="A781" i="18"/>
  <c r="C786" i="18"/>
  <c r="A786" i="18"/>
  <c r="B43" i="17"/>
  <c r="B59" i="17"/>
  <c r="B31" i="17"/>
  <c r="B63" i="17"/>
  <c r="B79" i="17"/>
  <c r="B75" i="17"/>
  <c r="B47" i="17"/>
  <c r="B39" i="17"/>
  <c r="B55" i="17"/>
  <c r="B71" i="17"/>
  <c r="B16" i="17"/>
  <c r="B32" i="17"/>
  <c r="B35" i="17"/>
  <c r="B45" i="17"/>
  <c r="B48" i="17"/>
  <c r="B61" i="17"/>
  <c r="B77" i="17"/>
  <c r="B14" i="17"/>
  <c r="B28" i="17"/>
  <c r="B41" i="17"/>
  <c r="B44" i="17"/>
  <c r="B57" i="17"/>
  <c r="B60" i="17"/>
  <c r="B76" i="17"/>
  <c r="A107" i="17"/>
  <c r="C107" i="17"/>
  <c r="B8" i="17"/>
  <c r="B10" i="17"/>
  <c r="B21" i="17"/>
  <c r="B24" i="17"/>
  <c r="B26" i="17"/>
  <c r="B37" i="17"/>
  <c r="B40" i="17"/>
  <c r="B42" i="17"/>
  <c r="B53" i="17"/>
  <c r="B56" i="17"/>
  <c r="B58" i="17"/>
  <c r="B69" i="17"/>
  <c r="B72" i="17"/>
  <c r="B74" i="17"/>
  <c r="A85" i="17"/>
  <c r="C85" i="17"/>
  <c r="B18" i="17"/>
  <c r="B19" i="17"/>
  <c r="B29" i="17"/>
  <c r="B34" i="17"/>
  <c r="B50" i="17"/>
  <c r="B51" i="17"/>
  <c r="B64" i="17"/>
  <c r="B66" i="17"/>
  <c r="B67" i="17"/>
  <c r="B80" i="17"/>
  <c r="B82" i="17"/>
  <c r="A91" i="17"/>
  <c r="C91" i="17"/>
  <c r="C98" i="17"/>
  <c r="A98" i="17"/>
  <c r="C108" i="17"/>
  <c r="A108" i="17"/>
  <c r="B12" i="17"/>
  <c r="B25" i="17"/>
  <c r="B46" i="17"/>
  <c r="B62" i="17"/>
  <c r="B73" i="17"/>
  <c r="B78" i="17"/>
  <c r="C86" i="17"/>
  <c r="A86" i="17"/>
  <c r="B7" i="17"/>
  <c r="B17" i="17"/>
  <c r="B20" i="17"/>
  <c r="B22" i="17"/>
  <c r="B33" i="17"/>
  <c r="B36" i="17"/>
  <c r="B38" i="17"/>
  <c r="B49" i="17"/>
  <c r="B52" i="17"/>
  <c r="B54" i="17"/>
  <c r="B65" i="17"/>
  <c r="B68" i="17"/>
  <c r="B70" i="17"/>
  <c r="B81" i="17"/>
  <c r="A89" i="17"/>
  <c r="A95" i="17"/>
  <c r="C102" i="17"/>
  <c r="A102" i="17"/>
  <c r="A182" i="17"/>
  <c r="C182" i="17"/>
  <c r="A214" i="17"/>
  <c r="C214" i="17"/>
  <c r="A227" i="17"/>
  <c r="C227" i="17"/>
  <c r="C717" i="17"/>
  <c r="A717" i="17"/>
  <c r="C725" i="17"/>
  <c r="A725" i="17"/>
  <c r="C728" i="17"/>
  <c r="A728" i="17"/>
  <c r="C736" i="17"/>
  <c r="A736" i="17"/>
  <c r="C776" i="17"/>
  <c r="A776" i="17"/>
  <c r="C792" i="17"/>
  <c r="A792" i="17"/>
  <c r="A10" i="17"/>
  <c r="A14" i="17"/>
  <c r="A18" i="17"/>
  <c r="A22" i="17"/>
  <c r="A26" i="17"/>
  <c r="A30" i="17"/>
  <c r="A34" i="17"/>
  <c r="A38" i="17"/>
  <c r="A42" i="17"/>
  <c r="A46" i="17"/>
  <c r="A50" i="17"/>
  <c r="A54" i="17"/>
  <c r="A58" i="17"/>
  <c r="A62" i="17"/>
  <c r="A66" i="17"/>
  <c r="A70" i="17"/>
  <c r="A74" i="17"/>
  <c r="A78" i="17"/>
  <c r="A82" i="17"/>
  <c r="B83" i="17"/>
  <c r="A92" i="17"/>
  <c r="C93" i="17"/>
  <c r="A93" i="17"/>
  <c r="A110" i="17"/>
  <c r="A114" i="17"/>
  <c r="A119" i="17"/>
  <c r="C135" i="17"/>
  <c r="A135" i="17"/>
  <c r="C154" i="17"/>
  <c r="A154" i="17"/>
  <c r="C170" i="17"/>
  <c r="A170" i="17"/>
  <c r="A313" i="17"/>
  <c r="C313" i="17"/>
  <c r="C116" i="17"/>
  <c r="A116" i="17"/>
  <c r="C158" i="17"/>
  <c r="A158" i="17"/>
  <c r="A222" i="17"/>
  <c r="C222" i="17"/>
  <c r="C744" i="17"/>
  <c r="A744" i="17"/>
  <c r="C752" i="17"/>
  <c r="A752" i="17"/>
  <c r="C760" i="17"/>
  <c r="A760" i="17"/>
  <c r="C768" i="17"/>
  <c r="A768" i="17"/>
  <c r="C784" i="17"/>
  <c r="A784" i="17"/>
  <c r="A7" i="17"/>
  <c r="A11" i="17"/>
  <c r="A15" i="17"/>
  <c r="A19" i="17"/>
  <c r="A23" i="17"/>
  <c r="A27" i="17"/>
  <c r="A31" i="17"/>
  <c r="A35" i="17"/>
  <c r="A39" i="17"/>
  <c r="A43" i="17"/>
  <c r="A47" i="17"/>
  <c r="A51" i="17"/>
  <c r="A55" i="17"/>
  <c r="A59" i="17"/>
  <c r="A63" i="17"/>
  <c r="A67" i="17"/>
  <c r="A71" i="17"/>
  <c r="A75" i="17"/>
  <c r="A79" i="17"/>
  <c r="A83" i="17"/>
  <c r="B84" i="17"/>
  <c r="A87" i="17"/>
  <c r="A99" i="17"/>
  <c r="A103" i="17"/>
  <c r="A111" i="17"/>
  <c r="A115" i="17"/>
  <c r="A118" i="17"/>
  <c r="A121" i="17"/>
  <c r="C121" i="17"/>
  <c r="A122" i="17"/>
  <c r="A134" i="17"/>
  <c r="A142" i="17"/>
  <c r="C150" i="17"/>
  <c r="A150" i="17"/>
  <c r="C166" i="17"/>
  <c r="A166" i="17"/>
  <c r="A198" i="17"/>
  <c r="C198" i="17"/>
  <c r="A203" i="17"/>
  <c r="C203" i="17"/>
  <c r="A8" i="17"/>
  <c r="A12" i="17"/>
  <c r="A16" i="17"/>
  <c r="A20" i="17"/>
  <c r="A24" i="17"/>
  <c r="A28" i="17"/>
  <c r="A32" i="17"/>
  <c r="A36" i="17"/>
  <c r="A40" i="17"/>
  <c r="A44" i="17"/>
  <c r="A48" i="17"/>
  <c r="A52" i="17"/>
  <c r="A56" i="17"/>
  <c r="A60" i="17"/>
  <c r="A64" i="17"/>
  <c r="A68" i="17"/>
  <c r="A72" i="17"/>
  <c r="A76" i="17"/>
  <c r="A80" i="17"/>
  <c r="A84" i="17"/>
  <c r="A88" i="17"/>
  <c r="A90" i="17"/>
  <c r="A94" i="17"/>
  <c r="A96" i="17"/>
  <c r="C97" i="17"/>
  <c r="A97" i="17"/>
  <c r="A100" i="17"/>
  <c r="C101" i="17"/>
  <c r="A104" i="17"/>
  <c r="C105" i="17"/>
  <c r="A112" i="17"/>
  <c r="C113" i="17"/>
  <c r="A113" i="17"/>
  <c r="C120" i="17"/>
  <c r="C131" i="17"/>
  <c r="A131" i="17"/>
  <c r="C139" i="17"/>
  <c r="A139" i="17"/>
  <c r="C146" i="17"/>
  <c r="A146" i="17"/>
  <c r="C162" i="17"/>
  <c r="A162" i="17"/>
  <c r="A179" i="17"/>
  <c r="C179" i="17"/>
  <c r="A206" i="17"/>
  <c r="C206" i="17"/>
  <c r="A211" i="17"/>
  <c r="C211" i="17"/>
  <c r="A219" i="17"/>
  <c r="C219" i="17"/>
  <c r="C234" i="17"/>
  <c r="A234" i="17"/>
  <c r="A235" i="17"/>
  <c r="C235" i="17"/>
  <c r="C246" i="17"/>
  <c r="A246" i="17"/>
  <c r="A353" i="17"/>
  <c r="C353" i="17"/>
  <c r="C124" i="17"/>
  <c r="C125" i="17"/>
  <c r="C126" i="17"/>
  <c r="C127" i="17"/>
  <c r="C128" i="17"/>
  <c r="A143" i="17"/>
  <c r="A147" i="17"/>
  <c r="A151" i="17"/>
  <c r="A155" i="17"/>
  <c r="A159" i="17"/>
  <c r="A163" i="17"/>
  <c r="A167" i="17"/>
  <c r="A171" i="17"/>
  <c r="A177" i="17"/>
  <c r="A185" i="17"/>
  <c r="A199" i="17"/>
  <c r="C199" i="17"/>
  <c r="A207" i="17"/>
  <c r="C207" i="17"/>
  <c r="A215" i="17"/>
  <c r="C215" i="17"/>
  <c r="A223" i="17"/>
  <c r="C223" i="17"/>
  <c r="C268" i="17"/>
  <c r="A268" i="17"/>
  <c r="C271" i="17"/>
  <c r="A271" i="17"/>
  <c r="C276" i="17"/>
  <c r="A276" i="17"/>
  <c r="C279" i="17"/>
  <c r="A279" i="17"/>
  <c r="A345" i="17"/>
  <c r="C345" i="17"/>
  <c r="A132" i="17"/>
  <c r="C133" i="17"/>
  <c r="A136" i="17"/>
  <c r="C137" i="17"/>
  <c r="A140" i="17"/>
  <c r="C141" i="17"/>
  <c r="A144" i="17"/>
  <c r="C145" i="17"/>
  <c r="A148" i="17"/>
  <c r="C149" i="17"/>
  <c r="A152" i="17"/>
  <c r="C153" i="17"/>
  <c r="A156" i="17"/>
  <c r="C157" i="17"/>
  <c r="A160" i="17"/>
  <c r="C161" i="17"/>
  <c r="A164" i="17"/>
  <c r="C165" i="17"/>
  <c r="A168" i="17"/>
  <c r="C169" i="17"/>
  <c r="C178" i="17"/>
  <c r="C202" i="17"/>
  <c r="C210" i="17"/>
  <c r="C218" i="17"/>
  <c r="C226" i="17"/>
  <c r="A321" i="17"/>
  <c r="C321" i="17"/>
  <c r="A468" i="17"/>
  <c r="C468" i="17"/>
  <c r="A476" i="17"/>
  <c r="C476" i="17"/>
  <c r="A484" i="17"/>
  <c r="C484" i="17"/>
  <c r="A492" i="17"/>
  <c r="C492" i="17"/>
  <c r="A500" i="17"/>
  <c r="C500" i="17"/>
  <c r="A174" i="17"/>
  <c r="A186" i="17"/>
  <c r="A190" i="17"/>
  <c r="A194" i="17"/>
  <c r="C230" i="17"/>
  <c r="A230" i="17"/>
  <c r="A231" i="17"/>
  <c r="C238" i="17"/>
  <c r="A238" i="17"/>
  <c r="A239" i="17"/>
  <c r="C249" i="17"/>
  <c r="A249" i="17"/>
  <c r="C300" i="17"/>
  <c r="A300" i="17"/>
  <c r="A337" i="17"/>
  <c r="C337" i="17"/>
  <c r="A175" i="17"/>
  <c r="C180" i="17"/>
  <c r="A181" i="17"/>
  <c r="A183" i="17"/>
  <c r="A187" i="17"/>
  <c r="C188" i="17"/>
  <c r="A189" i="17"/>
  <c r="A191" i="17"/>
  <c r="C192" i="17"/>
  <c r="A193" i="17"/>
  <c r="A195" i="17"/>
  <c r="A197" i="17"/>
  <c r="C200" i="17"/>
  <c r="A201" i="17"/>
  <c r="C204" i="17"/>
  <c r="A205" i="17"/>
  <c r="C208" i="17"/>
  <c r="A209" i="17"/>
  <c r="C212" i="17"/>
  <c r="A213" i="17"/>
  <c r="C216" i="17"/>
  <c r="A217" i="17"/>
  <c r="C220" i="17"/>
  <c r="A221" i="17"/>
  <c r="C224" i="17"/>
  <c r="A225" i="17"/>
  <c r="C228" i="17"/>
  <c r="C229" i="17"/>
  <c r="C237" i="17"/>
  <c r="C245" i="17"/>
  <c r="A245" i="17"/>
  <c r="C251" i="17"/>
  <c r="A251" i="17"/>
  <c r="A329" i="17"/>
  <c r="C329" i="17"/>
  <c r="C255" i="17"/>
  <c r="A255" i="17"/>
  <c r="C284" i="17"/>
  <c r="A284" i="17"/>
  <c r="C287" i="17"/>
  <c r="A287" i="17"/>
  <c r="A309" i="17"/>
  <c r="C309" i="17"/>
  <c r="A317" i="17"/>
  <c r="C317" i="17"/>
  <c r="A325" i="17"/>
  <c r="C325" i="17"/>
  <c r="A333" i="17"/>
  <c r="C333" i="17"/>
  <c r="A341" i="17"/>
  <c r="C341" i="17"/>
  <c r="A349" i="17"/>
  <c r="C349" i="17"/>
  <c r="A357" i="17"/>
  <c r="C357" i="17"/>
  <c r="A472" i="17"/>
  <c r="C472" i="17"/>
  <c r="A480" i="17"/>
  <c r="C480" i="17"/>
  <c r="A488" i="17"/>
  <c r="C488" i="17"/>
  <c r="A496" i="17"/>
  <c r="C496" i="17"/>
  <c r="C242" i="17"/>
  <c r="C243" i="17"/>
  <c r="A243" i="17"/>
  <c r="A248" i="17"/>
  <c r="C248" i="17"/>
  <c r="C253" i="17"/>
  <c r="A253" i="17"/>
  <c r="C260" i="17"/>
  <c r="A260" i="17"/>
  <c r="C263" i="17"/>
  <c r="A263" i="17"/>
  <c r="C292" i="17"/>
  <c r="A292" i="17"/>
  <c r="A247" i="17"/>
  <c r="C250" i="17"/>
  <c r="C252" i="17"/>
  <c r="A257" i="17"/>
  <c r="A265" i="17"/>
  <c r="A273" i="17"/>
  <c r="A281" i="17"/>
  <c r="A282" i="17"/>
  <c r="A289" i="17"/>
  <c r="A297" i="17"/>
  <c r="A305" i="17"/>
  <c r="A362" i="17"/>
  <c r="A366" i="17"/>
  <c r="A370" i="17"/>
  <c r="A374" i="17"/>
  <c r="A378" i="17"/>
  <c r="A382" i="17"/>
  <c r="A386" i="17"/>
  <c r="A390" i="17"/>
  <c r="A394" i="17"/>
  <c r="A398" i="17"/>
  <c r="A402" i="17"/>
  <c r="A406" i="17"/>
  <c r="A410" i="17"/>
  <c r="A414" i="17"/>
  <c r="A418" i="17"/>
  <c r="A422" i="17"/>
  <c r="A426" i="17"/>
  <c r="A430" i="17"/>
  <c r="A434" i="17"/>
  <c r="A438" i="17"/>
  <c r="A442" i="17"/>
  <c r="A446" i="17"/>
  <c r="A450" i="17"/>
  <c r="A454" i="17"/>
  <c r="A458" i="17"/>
  <c r="A462" i="17"/>
  <c r="A466" i="17"/>
  <c r="A587" i="17"/>
  <c r="C587" i="17"/>
  <c r="C262" i="17"/>
  <c r="C270" i="17"/>
  <c r="C294" i="17"/>
  <c r="C302" i="17"/>
  <c r="C308" i="17"/>
  <c r="C312" i="17"/>
  <c r="C316" i="17"/>
  <c r="C320" i="17"/>
  <c r="C324" i="17"/>
  <c r="C328" i="17"/>
  <c r="C332" i="17"/>
  <c r="C336" i="17"/>
  <c r="C340" i="17"/>
  <c r="C344" i="17"/>
  <c r="C348" i="17"/>
  <c r="C352" i="17"/>
  <c r="C356" i="17"/>
  <c r="A361" i="17"/>
  <c r="A365" i="17"/>
  <c r="A369" i="17"/>
  <c r="A373" i="17"/>
  <c r="A377" i="17"/>
  <c r="A381" i="17"/>
  <c r="A385" i="17"/>
  <c r="A389" i="17"/>
  <c r="A393" i="17"/>
  <c r="A397" i="17"/>
  <c r="A401" i="17"/>
  <c r="A405" i="17"/>
  <c r="A409" i="17"/>
  <c r="A413" i="17"/>
  <c r="A417" i="17"/>
  <c r="A421" i="17"/>
  <c r="A425" i="17"/>
  <c r="A429" i="17"/>
  <c r="A433" i="17"/>
  <c r="A437" i="17"/>
  <c r="A441" i="17"/>
  <c r="A445" i="17"/>
  <c r="A449" i="17"/>
  <c r="A453" i="17"/>
  <c r="A457" i="17"/>
  <c r="A461" i="17"/>
  <c r="A465" i="17"/>
  <c r="C244" i="17"/>
  <c r="C254" i="17"/>
  <c r="A258" i="17"/>
  <c r="A261" i="17"/>
  <c r="A266" i="17"/>
  <c r="A269" i="17"/>
  <c r="A274" i="17"/>
  <c r="A277" i="17"/>
  <c r="A278" i="17"/>
  <c r="A283" i="17"/>
  <c r="A285" i="17"/>
  <c r="A286" i="17"/>
  <c r="A290" i="17"/>
  <c r="A293" i="17"/>
  <c r="C295" i="17"/>
  <c r="A298" i="17"/>
  <c r="A301" i="17"/>
  <c r="C303" i="17"/>
  <c r="A306" i="17"/>
  <c r="C307" i="17"/>
  <c r="A310" i="17"/>
  <c r="C311" i="17"/>
  <c r="A314" i="17"/>
  <c r="C315" i="17"/>
  <c r="A318" i="17"/>
  <c r="C319" i="17"/>
  <c r="A322" i="17"/>
  <c r="C323" i="17"/>
  <c r="A326" i="17"/>
  <c r="C327" i="17"/>
  <c r="A330" i="17"/>
  <c r="C331" i="17"/>
  <c r="A334" i="17"/>
  <c r="C335" i="17"/>
  <c r="A338" i="17"/>
  <c r="C339" i="17"/>
  <c r="A342" i="17"/>
  <c r="C343" i="17"/>
  <c r="A346" i="17"/>
  <c r="C347" i="17"/>
  <c r="A350" i="17"/>
  <c r="C351" i="17"/>
  <c r="A354" i="17"/>
  <c r="C355" i="17"/>
  <c r="A358" i="17"/>
  <c r="A360" i="17"/>
  <c r="A364" i="17"/>
  <c r="A368" i="17"/>
  <c r="A372" i="17"/>
  <c r="A376" i="17"/>
  <c r="A380" i="17"/>
  <c r="A384" i="17"/>
  <c r="A388" i="17"/>
  <c r="A392" i="17"/>
  <c r="A396" i="17"/>
  <c r="A400" i="17"/>
  <c r="A404" i="17"/>
  <c r="A408" i="17"/>
  <c r="A412" i="17"/>
  <c r="A416" i="17"/>
  <c r="A420" i="17"/>
  <c r="A424" i="17"/>
  <c r="A428" i="17"/>
  <c r="A432" i="17"/>
  <c r="A436" i="17"/>
  <c r="A440" i="17"/>
  <c r="A444" i="17"/>
  <c r="A448" i="17"/>
  <c r="A452" i="17"/>
  <c r="A456" i="17"/>
  <c r="A460" i="17"/>
  <c r="A464" i="17"/>
  <c r="A467" i="17"/>
  <c r="A471" i="17"/>
  <c r="A475" i="17"/>
  <c r="A479" i="17"/>
  <c r="A483" i="17"/>
  <c r="A487" i="17"/>
  <c r="A491" i="17"/>
  <c r="A495" i="17"/>
  <c r="A499" i="17"/>
  <c r="A503" i="17"/>
  <c r="A507" i="17"/>
  <c r="A470" i="17"/>
  <c r="A474" i="17"/>
  <c r="A478" i="17"/>
  <c r="A482" i="17"/>
  <c r="A486" i="17"/>
  <c r="A490" i="17"/>
  <c r="A494" i="17"/>
  <c r="A498" i="17"/>
  <c r="A502" i="17"/>
  <c r="A506" i="17"/>
  <c r="A509" i="17"/>
  <c r="A511" i="17"/>
  <c r="A513" i="17"/>
  <c r="A515" i="17"/>
  <c r="A517" i="17"/>
  <c r="A519" i="17"/>
  <c r="A521" i="17"/>
  <c r="A523" i="17"/>
  <c r="A525" i="17"/>
  <c r="A527" i="17"/>
  <c r="A529" i="17"/>
  <c r="A531" i="17"/>
  <c r="A533" i="17"/>
  <c r="A535" i="17"/>
  <c r="A537" i="17"/>
  <c r="A539" i="17"/>
  <c r="A541" i="17"/>
  <c r="A543" i="17"/>
  <c r="A545" i="17"/>
  <c r="A547" i="17"/>
  <c r="A549" i="17"/>
  <c r="A551" i="17"/>
  <c r="A553" i="17"/>
  <c r="A555" i="17"/>
  <c r="A557" i="17"/>
  <c r="A559" i="17"/>
  <c r="A561" i="17"/>
  <c r="A563" i="17"/>
  <c r="A565" i="17"/>
  <c r="A567" i="17"/>
  <c r="A569" i="17"/>
  <c r="A571" i="17"/>
  <c r="A573" i="17"/>
  <c r="A575" i="17"/>
  <c r="A577" i="17"/>
  <c r="A579" i="17"/>
  <c r="A581" i="17"/>
  <c r="A583" i="17"/>
  <c r="A585" i="17"/>
  <c r="C630" i="17"/>
  <c r="A630" i="17"/>
  <c r="C635" i="17"/>
  <c r="A635" i="17"/>
  <c r="C638" i="17"/>
  <c r="A638" i="17"/>
  <c r="C643" i="17"/>
  <c r="A643" i="17"/>
  <c r="C646" i="17"/>
  <c r="A646" i="17"/>
  <c r="C651" i="17"/>
  <c r="A651" i="17"/>
  <c r="C654" i="17"/>
  <c r="A654" i="17"/>
  <c r="C659" i="17"/>
  <c r="A659" i="17"/>
  <c r="C662" i="17"/>
  <c r="A662" i="17"/>
  <c r="C667" i="17"/>
  <c r="A667" i="17"/>
  <c r="C670" i="17"/>
  <c r="A670" i="17"/>
  <c r="C675" i="17"/>
  <c r="A675" i="17"/>
  <c r="C678" i="17"/>
  <c r="A678" i="17"/>
  <c r="C683" i="17"/>
  <c r="A683" i="17"/>
  <c r="C686" i="17"/>
  <c r="A686" i="17"/>
  <c r="C691" i="17"/>
  <c r="A691" i="17"/>
  <c r="C694" i="17"/>
  <c r="A694" i="17"/>
  <c r="C699" i="17"/>
  <c r="A699" i="17"/>
  <c r="C702" i="17"/>
  <c r="A702" i="17"/>
  <c r="A469" i="17"/>
  <c r="A473" i="17"/>
  <c r="A477" i="17"/>
  <c r="A481" i="17"/>
  <c r="A485" i="17"/>
  <c r="A489" i="17"/>
  <c r="A493" i="17"/>
  <c r="A497" i="17"/>
  <c r="A501" i="17"/>
  <c r="A505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92" i="17"/>
  <c r="C596" i="17"/>
  <c r="C600" i="17"/>
  <c r="C604" i="17"/>
  <c r="C608" i="17"/>
  <c r="C612" i="17"/>
  <c r="C616" i="17"/>
  <c r="A633" i="17"/>
  <c r="A641" i="17"/>
  <c r="A649" i="17"/>
  <c r="A657" i="17"/>
  <c r="A665" i="17"/>
  <c r="A673" i="17"/>
  <c r="A681" i="17"/>
  <c r="A689" i="17"/>
  <c r="A697" i="17"/>
  <c r="C715" i="17"/>
  <c r="A715" i="17"/>
  <c r="C723" i="17"/>
  <c r="A723" i="17"/>
  <c r="C591" i="17"/>
  <c r="C595" i="17"/>
  <c r="C599" i="17"/>
  <c r="C603" i="17"/>
  <c r="C607" i="17"/>
  <c r="C611" i="17"/>
  <c r="C615" i="17"/>
  <c r="C631" i="17"/>
  <c r="A631" i="17"/>
  <c r="C634" i="17"/>
  <c r="A634" i="17"/>
  <c r="C639" i="17"/>
  <c r="A639" i="17"/>
  <c r="C642" i="17"/>
  <c r="A642" i="17"/>
  <c r="C647" i="17"/>
  <c r="A647" i="17"/>
  <c r="C650" i="17"/>
  <c r="A650" i="17"/>
  <c r="C655" i="17"/>
  <c r="A655" i="17"/>
  <c r="C658" i="17"/>
  <c r="A658" i="17"/>
  <c r="C663" i="17"/>
  <c r="A663" i="17"/>
  <c r="C666" i="17"/>
  <c r="A666" i="17"/>
  <c r="C671" i="17"/>
  <c r="A671" i="17"/>
  <c r="C674" i="17"/>
  <c r="A674" i="17"/>
  <c r="C679" i="17"/>
  <c r="A679" i="17"/>
  <c r="C682" i="17"/>
  <c r="A682" i="17"/>
  <c r="C687" i="17"/>
  <c r="A687" i="17"/>
  <c r="C690" i="17"/>
  <c r="A690" i="17"/>
  <c r="C695" i="17"/>
  <c r="A695" i="17"/>
  <c r="C698" i="17"/>
  <c r="A698" i="17"/>
  <c r="C703" i="17"/>
  <c r="A703" i="17"/>
  <c r="C707" i="17"/>
  <c r="A707" i="17"/>
  <c r="C721" i="17"/>
  <c r="A721" i="17"/>
  <c r="A588" i="17"/>
  <c r="C590" i="17"/>
  <c r="C594" i="17"/>
  <c r="C598" i="17"/>
  <c r="C602" i="17"/>
  <c r="C606" i="17"/>
  <c r="C610" i="17"/>
  <c r="C614" i="17"/>
  <c r="A617" i="17"/>
  <c r="A619" i="17"/>
  <c r="A621" i="17"/>
  <c r="A623" i="17"/>
  <c r="A625" i="17"/>
  <c r="A627" i="17"/>
  <c r="A629" i="17"/>
  <c r="A637" i="17"/>
  <c r="A645" i="17"/>
  <c r="A653" i="17"/>
  <c r="A661" i="17"/>
  <c r="A669" i="17"/>
  <c r="A677" i="17"/>
  <c r="A685" i="17"/>
  <c r="A693" i="17"/>
  <c r="A701" i="17"/>
  <c r="A705" i="17"/>
  <c r="C712" i="17"/>
  <c r="A712" i="17"/>
  <c r="C719" i="17"/>
  <c r="A719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709" i="17"/>
  <c r="C726" i="17"/>
  <c r="A726" i="17"/>
  <c r="C734" i="17"/>
  <c r="A734" i="17"/>
  <c r="C742" i="17"/>
  <c r="A742" i="17"/>
  <c r="C750" i="17"/>
  <c r="A750" i="17"/>
  <c r="C758" i="17"/>
  <c r="A758" i="17"/>
  <c r="C766" i="17"/>
  <c r="A766" i="17"/>
  <c r="C774" i="17"/>
  <c r="A774" i="17"/>
  <c r="C782" i="17"/>
  <c r="A782" i="17"/>
  <c r="C790" i="17"/>
  <c r="A790" i="17"/>
  <c r="C711" i="17"/>
  <c r="A711" i="17"/>
  <c r="C732" i="17"/>
  <c r="A732" i="17"/>
  <c r="C740" i="17"/>
  <c r="A740" i="17"/>
  <c r="C748" i="17"/>
  <c r="A748" i="17"/>
  <c r="C756" i="17"/>
  <c r="A756" i="17"/>
  <c r="C764" i="17"/>
  <c r="A764" i="17"/>
  <c r="C772" i="17"/>
  <c r="A772" i="17"/>
  <c r="C780" i="17"/>
  <c r="A780" i="17"/>
  <c r="C788" i="17"/>
  <c r="A788" i="17"/>
  <c r="C713" i="17"/>
  <c r="C730" i="17"/>
  <c r="A730" i="17"/>
  <c r="C738" i="17"/>
  <c r="A738" i="17"/>
  <c r="C746" i="17"/>
  <c r="A746" i="17"/>
  <c r="C754" i="17"/>
  <c r="A754" i="17"/>
  <c r="C762" i="17"/>
  <c r="A762" i="17"/>
  <c r="C770" i="17"/>
  <c r="A770" i="17"/>
  <c r="C778" i="17"/>
  <c r="A778" i="17"/>
  <c r="C786" i="17"/>
  <c r="A786" i="17"/>
  <c r="C710" i="17"/>
  <c r="C714" i="17"/>
  <c r="L41" i="16"/>
  <c r="L57" i="16"/>
  <c r="L66" i="16"/>
  <c r="L89" i="16"/>
  <c r="L98" i="16"/>
  <c r="L118" i="16"/>
  <c r="L290" i="16"/>
  <c r="L286" i="16"/>
  <c r="L282" i="16"/>
  <c r="L278" i="16"/>
  <c r="L274" i="16"/>
  <c r="L270" i="16"/>
  <c r="L266" i="16"/>
  <c r="L262" i="16"/>
  <c r="L258" i="16"/>
  <c r="L254" i="16"/>
  <c r="L288" i="16"/>
  <c r="L284" i="16"/>
  <c r="L280" i="16"/>
  <c r="L276" i="16"/>
  <c r="L272" i="16"/>
  <c r="L268" i="16"/>
  <c r="L264" i="16"/>
  <c r="L260" i="16"/>
  <c r="L256" i="16"/>
  <c r="L252" i="16"/>
  <c r="L244" i="16"/>
  <c r="L291" i="16"/>
  <c r="L283" i="16"/>
  <c r="L275" i="16"/>
  <c r="L267" i="16"/>
  <c r="L259" i="16"/>
  <c r="L251" i="16"/>
  <c r="L287" i="16"/>
  <c r="L279" i="16"/>
  <c r="L271" i="16"/>
  <c r="L263" i="16"/>
  <c r="L255" i="16"/>
  <c r="L243" i="16"/>
  <c r="L281" i="16"/>
  <c r="L265" i="16"/>
  <c r="L249" i="16"/>
  <c r="L289" i="16"/>
  <c r="L273" i="16"/>
  <c r="L257" i="16"/>
  <c r="L248" i="16"/>
  <c r="L245" i="16"/>
  <c r="L285" i="16"/>
  <c r="L253" i="16"/>
  <c r="L237" i="16"/>
  <c r="L233" i="16"/>
  <c r="L229" i="16"/>
  <c r="L225" i="16"/>
  <c r="L221" i="16"/>
  <c r="L217" i="16"/>
  <c r="L213" i="16"/>
  <c r="L261" i="16"/>
  <c r="L246" i="16"/>
  <c r="L277" i="16"/>
  <c r="L247" i="16"/>
  <c r="L240" i="16"/>
  <c r="L160" i="16"/>
  <c r="L242" i="16"/>
  <c r="L130" i="16"/>
  <c r="L102" i="16"/>
  <c r="L86" i="16"/>
  <c r="L70" i="16"/>
  <c r="L54" i="16"/>
  <c r="L38" i="16"/>
  <c r="L22" i="16"/>
  <c r="L146" i="16"/>
  <c r="L110" i="16"/>
  <c r="L94" i="16"/>
  <c r="L78" i="16"/>
  <c r="L62" i="16"/>
  <c r="L46" i="16"/>
  <c r="L30" i="16"/>
  <c r="L14" i="16"/>
  <c r="L7" i="16"/>
  <c r="L8" i="16"/>
  <c r="L11" i="16"/>
  <c r="L12" i="16"/>
  <c r="L24" i="16"/>
  <c r="L27" i="16"/>
  <c r="L28" i="16"/>
  <c r="L39" i="16"/>
  <c r="L40" i="16"/>
  <c r="L43" i="16"/>
  <c r="L44" i="16"/>
  <c r="L55" i="16"/>
  <c r="L56" i="16"/>
  <c r="L59" i="16"/>
  <c r="L60" i="16"/>
  <c r="L71" i="16"/>
  <c r="L72" i="16"/>
  <c r="L75" i="16"/>
  <c r="L76" i="16"/>
  <c r="L87" i="16"/>
  <c r="L88" i="16"/>
  <c r="L91" i="16"/>
  <c r="L92" i="16"/>
  <c r="L103" i="16"/>
  <c r="L104" i="16"/>
  <c r="L107" i="16"/>
  <c r="L108" i="16"/>
  <c r="L120" i="16"/>
  <c r="L124" i="16"/>
  <c r="L128" i="16"/>
  <c r="L136" i="16"/>
  <c r="L145" i="16"/>
  <c r="L150" i="16"/>
  <c r="L152" i="16"/>
  <c r="L154" i="16"/>
  <c r="L167" i="16"/>
  <c r="L25" i="16"/>
  <c r="L34" i="16"/>
  <c r="L73" i="16"/>
  <c r="L82" i="16"/>
  <c r="L105" i="16"/>
  <c r="L114" i="16"/>
  <c r="L126" i="16"/>
  <c r="L129" i="16"/>
  <c r="L157" i="16"/>
  <c r="L23" i="16"/>
  <c r="AA113" i="16"/>
  <c r="AA109" i="16"/>
  <c r="AA105" i="16"/>
  <c r="AA101" i="16"/>
  <c r="AA97" i="16"/>
  <c r="AA93" i="16"/>
  <c r="AA89" i="16"/>
  <c r="AA85" i="16"/>
  <c r="AA81" i="16"/>
  <c r="AA77" i="16"/>
  <c r="AA73" i="16"/>
  <c r="AA69" i="16"/>
  <c r="AA65" i="16"/>
  <c r="AA61" i="16"/>
  <c r="AA57" i="16"/>
  <c r="AA53" i="16"/>
  <c r="AA49" i="16"/>
  <c r="AA45" i="16"/>
  <c r="AA41" i="16"/>
  <c r="AA37" i="16"/>
  <c r="AA33" i="16"/>
  <c r="AA29" i="16"/>
  <c r="AA25" i="16"/>
  <c r="AA21" i="16"/>
  <c r="AA17" i="16"/>
  <c r="AA13" i="16"/>
  <c r="AA9" i="16"/>
  <c r="AA115" i="16"/>
  <c r="AA112" i="16"/>
  <c r="AA106" i="16"/>
  <c r="AA99" i="16"/>
  <c r="AA96" i="16"/>
  <c r="AA90" i="16"/>
  <c r="AA83" i="16"/>
  <c r="AA80" i="16"/>
  <c r="AA74" i="16"/>
  <c r="AA67" i="16"/>
  <c r="AA64" i="16"/>
  <c r="AA58" i="16"/>
  <c r="AA51" i="16"/>
  <c r="AA48" i="16"/>
  <c r="AA42" i="16"/>
  <c r="AA35" i="16"/>
  <c r="AA32" i="16"/>
  <c r="AA26" i="16"/>
  <c r="AA19" i="16"/>
  <c r="AA16" i="16"/>
  <c r="AA10" i="16"/>
  <c r="AA114" i="16"/>
  <c r="AA107" i="16"/>
  <c r="AA104" i="16"/>
  <c r="AA98" i="16"/>
  <c r="AA91" i="16"/>
  <c r="AA88" i="16"/>
  <c r="AA82" i="16"/>
  <c r="AA75" i="16"/>
  <c r="AA72" i="16"/>
  <c r="AA66" i="16"/>
  <c r="AA59" i="16"/>
  <c r="AA56" i="16"/>
  <c r="AA50" i="16"/>
  <c r="AA43" i="16"/>
  <c r="AA40" i="16"/>
  <c r="AA34" i="16"/>
  <c r="AA27" i="16"/>
  <c r="AA24" i="16"/>
  <c r="AA18" i="16"/>
  <c r="AA11" i="16"/>
  <c r="AA8" i="16"/>
  <c r="AA7" i="16"/>
  <c r="L10" i="16"/>
  <c r="L17" i="16"/>
  <c r="L20" i="16"/>
  <c r="AA20" i="16"/>
  <c r="AA22" i="16"/>
  <c r="AA23" i="16"/>
  <c r="L26" i="16"/>
  <c r="L33" i="16"/>
  <c r="L36" i="16"/>
  <c r="AA36" i="16"/>
  <c r="AA38" i="16"/>
  <c r="AA39" i="16"/>
  <c r="L42" i="16"/>
  <c r="L49" i="16"/>
  <c r="L52" i="16"/>
  <c r="AA52" i="16"/>
  <c r="AA54" i="16"/>
  <c r="AA55" i="16"/>
  <c r="L58" i="16"/>
  <c r="L65" i="16"/>
  <c r="L68" i="16"/>
  <c r="AA68" i="16"/>
  <c r="AA70" i="16"/>
  <c r="AA71" i="16"/>
  <c r="L74" i="16"/>
  <c r="L81" i="16"/>
  <c r="L84" i="16"/>
  <c r="AA84" i="16"/>
  <c r="AA86" i="16"/>
  <c r="AA87" i="16"/>
  <c r="L90" i="16"/>
  <c r="L97" i="16"/>
  <c r="L100" i="16"/>
  <c r="AA100" i="16"/>
  <c r="AA102" i="16"/>
  <c r="AA103" i="16"/>
  <c r="L106" i="16"/>
  <c r="L113" i="16"/>
  <c r="L116" i="16"/>
  <c r="AA116" i="16"/>
  <c r="L135" i="16"/>
  <c r="L138" i="16"/>
  <c r="L142" i="16"/>
  <c r="L156" i="16"/>
  <c r="L158" i="16"/>
  <c r="L18" i="16"/>
  <c r="L50" i="16"/>
  <c r="L122" i="16"/>
  <c r="L140" i="16"/>
  <c r="L15" i="16"/>
  <c r="L16" i="16"/>
  <c r="L19" i="16"/>
  <c r="L31" i="16"/>
  <c r="L32" i="16"/>
  <c r="L35" i="16"/>
  <c r="L47" i="16"/>
  <c r="L48" i="16"/>
  <c r="L51" i="16"/>
  <c r="L63" i="16"/>
  <c r="L64" i="16"/>
  <c r="L67" i="16"/>
  <c r="L79" i="16"/>
  <c r="L80" i="16"/>
  <c r="L83" i="16"/>
  <c r="L95" i="16"/>
  <c r="L96" i="16"/>
  <c r="L99" i="16"/>
  <c r="L111" i="16"/>
  <c r="L112" i="16"/>
  <c r="L115" i="16"/>
  <c r="L119" i="16"/>
  <c r="L123" i="16"/>
  <c r="L127" i="16"/>
  <c r="L134" i="16"/>
  <c r="L141" i="16"/>
  <c r="L144" i="16"/>
  <c r="L163" i="16"/>
  <c r="L171" i="16"/>
  <c r="L216" i="16"/>
  <c r="L232" i="16"/>
  <c r="L236" i="16"/>
  <c r="L269" i="16"/>
  <c r="L13" i="16"/>
  <c r="L29" i="16"/>
  <c r="L45" i="16"/>
  <c r="L61" i="16"/>
  <c r="L77" i="16"/>
  <c r="L93" i="16"/>
  <c r="L109" i="16"/>
  <c r="L121" i="16"/>
  <c r="L137" i="16"/>
  <c r="L148" i="16"/>
  <c r="L149" i="16"/>
  <c r="L159" i="16"/>
  <c r="L164" i="16"/>
  <c r="L168" i="16"/>
  <c r="L172" i="16"/>
  <c r="L212" i="16"/>
  <c r="L228" i="16"/>
  <c r="L21" i="16"/>
  <c r="L37" i="16"/>
  <c r="L53" i="16"/>
  <c r="L69" i="16"/>
  <c r="L85" i="16"/>
  <c r="L101" i="16"/>
  <c r="L117" i="16"/>
  <c r="L125" i="16"/>
  <c r="L132" i="16"/>
  <c r="L133" i="16"/>
  <c r="L143" i="16"/>
  <c r="L153" i="16"/>
  <c r="L162" i="16"/>
  <c r="L166" i="16"/>
  <c r="L170" i="16"/>
  <c r="L220" i="16"/>
  <c r="L151" i="16"/>
  <c r="L161" i="16"/>
  <c r="L165" i="16"/>
  <c r="L169" i="16"/>
  <c r="L224" i="16"/>
  <c r="L174" i="16"/>
  <c r="L176" i="16"/>
  <c r="L178" i="16"/>
  <c r="L180" i="16"/>
  <c r="L182" i="16"/>
  <c r="L184" i="16"/>
  <c r="L185" i="16"/>
  <c r="L187" i="16"/>
  <c r="L189" i="16"/>
  <c r="L191" i="16"/>
  <c r="L193" i="16"/>
  <c r="L195" i="16"/>
  <c r="L197" i="16"/>
  <c r="L199" i="16"/>
  <c r="L202" i="16"/>
  <c r="L204" i="16"/>
  <c r="L206" i="16"/>
  <c r="L209" i="16"/>
  <c r="L131" i="16"/>
  <c r="L139" i="16"/>
  <c r="L147" i="16"/>
  <c r="L155" i="16"/>
  <c r="L211" i="16"/>
  <c r="L215" i="16"/>
  <c r="L219" i="16"/>
  <c r="L223" i="16"/>
  <c r="L227" i="16"/>
  <c r="L231" i="16"/>
  <c r="L235" i="16"/>
  <c r="L173" i="16"/>
  <c r="L175" i="16"/>
  <c r="L177" i="16"/>
  <c r="L179" i="16"/>
  <c r="L181" i="16"/>
  <c r="L183" i="16"/>
  <c r="L186" i="16"/>
  <c r="L188" i="16"/>
  <c r="L190" i="16"/>
  <c r="L192" i="16"/>
  <c r="L194" i="16"/>
  <c r="L196" i="16"/>
  <c r="L198" i="16"/>
  <c r="L200" i="16"/>
  <c r="L201" i="16"/>
  <c r="L203" i="16"/>
  <c r="L205" i="16"/>
  <c r="L207" i="16"/>
  <c r="L208" i="16"/>
  <c r="L241" i="16"/>
  <c r="L214" i="16"/>
  <c r="L222" i="16"/>
  <c r="L230" i="16"/>
  <c r="L238" i="16"/>
  <c r="L239" i="16"/>
  <c r="L210" i="16"/>
  <c r="L218" i="16"/>
  <c r="L226" i="16"/>
  <c r="L234" i="16"/>
  <c r="B34" i="15"/>
  <c r="B30" i="15"/>
  <c r="B18" i="15"/>
  <c r="B46" i="15"/>
  <c r="L7" i="15"/>
  <c r="B38" i="15"/>
  <c r="A91" i="15"/>
  <c r="C91" i="15"/>
  <c r="A10" i="15"/>
  <c r="B11" i="15"/>
  <c r="A14" i="15"/>
  <c r="B15" i="15"/>
  <c r="A18" i="15"/>
  <c r="B19" i="15"/>
  <c r="A22" i="15"/>
  <c r="B23" i="15"/>
  <c r="A26" i="15"/>
  <c r="B27" i="15"/>
  <c r="A30" i="15"/>
  <c r="B31" i="15"/>
  <c r="A34" i="15"/>
  <c r="B35" i="15"/>
  <c r="A38" i="15"/>
  <c r="B39" i="15"/>
  <c r="A42" i="15"/>
  <c r="B43" i="15"/>
  <c r="A46" i="15"/>
  <c r="B47" i="15"/>
  <c r="A50" i="15"/>
  <c r="B51" i="15"/>
  <c r="B54" i="15"/>
  <c r="B55" i="15"/>
  <c r="B62" i="15"/>
  <c r="C65" i="15"/>
  <c r="B65" i="15" s="1"/>
  <c r="A65" i="15"/>
  <c r="B22" i="15"/>
  <c r="B50" i="15"/>
  <c r="B12" i="15"/>
  <c r="B16" i="15"/>
  <c r="B20" i="15"/>
  <c r="B24" i="15"/>
  <c r="A27" i="15"/>
  <c r="B28" i="15"/>
  <c r="A31" i="15"/>
  <c r="B32" i="15"/>
  <c r="A35" i="15"/>
  <c r="B36" i="15"/>
  <c r="A39" i="15"/>
  <c r="B40" i="15"/>
  <c r="A43" i="15"/>
  <c r="B44" i="15"/>
  <c r="A47" i="15"/>
  <c r="B48" i="15"/>
  <c r="A51" i="15"/>
  <c r="B52" i="15"/>
  <c r="B53" i="15"/>
  <c r="A54" i="15"/>
  <c r="C73" i="15"/>
  <c r="A73" i="15"/>
  <c r="B26" i="15"/>
  <c r="B13" i="15"/>
  <c r="B17" i="15"/>
  <c r="B21" i="15"/>
  <c r="B25" i="15"/>
  <c r="B29" i="15"/>
  <c r="B33" i="15"/>
  <c r="B37" i="15"/>
  <c r="B41" i="15"/>
  <c r="B45" i="15"/>
  <c r="B49" i="15"/>
  <c r="B58" i="15"/>
  <c r="C81" i="15"/>
  <c r="A81" i="15"/>
  <c r="C273" i="15"/>
  <c r="A273" i="15"/>
  <c r="A58" i="15"/>
  <c r="B59" i="15"/>
  <c r="A62" i="15"/>
  <c r="B63" i="15"/>
  <c r="C87" i="15"/>
  <c r="A87" i="15"/>
  <c r="C103" i="15"/>
  <c r="A103" i="15"/>
  <c r="C106" i="15"/>
  <c r="A106" i="15"/>
  <c r="C195" i="15"/>
  <c r="A195" i="15"/>
  <c r="C203" i="15"/>
  <c r="A203" i="15"/>
  <c r="C211" i="15"/>
  <c r="A211" i="15"/>
  <c r="C219" i="15"/>
  <c r="A219" i="15"/>
  <c r="C227" i="15"/>
  <c r="A227" i="15"/>
  <c r="C235" i="15"/>
  <c r="A235" i="15"/>
  <c r="C281" i="15"/>
  <c r="A281" i="15"/>
  <c r="A55" i="15"/>
  <c r="B56" i="15"/>
  <c r="A59" i="15"/>
  <c r="B60" i="15"/>
  <c r="A63" i="15"/>
  <c r="B64" i="15"/>
  <c r="A86" i="15"/>
  <c r="C86" i="15"/>
  <c r="C99" i="15"/>
  <c r="A99" i="15"/>
  <c r="A108" i="15"/>
  <c r="C108" i="15"/>
  <c r="C271" i="15"/>
  <c r="A271" i="15"/>
  <c r="C289" i="15"/>
  <c r="A289" i="15"/>
  <c r="B57" i="15"/>
  <c r="B61" i="15"/>
  <c r="A67" i="15"/>
  <c r="A75" i="15"/>
  <c r="A85" i="15"/>
  <c r="C85" i="15"/>
  <c r="A95" i="15"/>
  <c r="A107" i="15"/>
  <c r="C107" i="15"/>
  <c r="A119" i="15"/>
  <c r="C128" i="15"/>
  <c r="A128" i="15"/>
  <c r="C129" i="15"/>
  <c r="A129" i="15"/>
  <c r="C196" i="15"/>
  <c r="A196" i="15"/>
  <c r="C204" i="15"/>
  <c r="A204" i="15"/>
  <c r="C212" i="15"/>
  <c r="A212" i="15"/>
  <c r="C220" i="15"/>
  <c r="A220" i="15"/>
  <c r="C228" i="15"/>
  <c r="A228" i="15"/>
  <c r="C236" i="15"/>
  <c r="A236" i="15"/>
  <c r="A381" i="15"/>
  <c r="C381" i="15"/>
  <c r="A430" i="15"/>
  <c r="C430" i="15"/>
  <c r="A110" i="15"/>
  <c r="A118" i="15"/>
  <c r="A124" i="15"/>
  <c r="A131" i="15"/>
  <c r="A135" i="15"/>
  <c r="A143" i="15"/>
  <c r="A147" i="15"/>
  <c r="A151" i="15"/>
  <c r="A155" i="15"/>
  <c r="A163" i="15"/>
  <c r="A171" i="15"/>
  <c r="A175" i="15"/>
  <c r="A179" i="15"/>
  <c r="A183" i="15"/>
  <c r="C243" i="15"/>
  <c r="A243" i="15"/>
  <c r="C318" i="15"/>
  <c r="C350" i="15"/>
  <c r="A377" i="15"/>
  <c r="C377" i="15"/>
  <c r="A417" i="15"/>
  <c r="C417" i="15"/>
  <c r="C423" i="15"/>
  <c r="A83" i="15"/>
  <c r="C101" i="15"/>
  <c r="C105" i="15"/>
  <c r="A109" i="15"/>
  <c r="A111" i="15"/>
  <c r="C121" i="15"/>
  <c r="A130" i="15"/>
  <c r="A134" i="15"/>
  <c r="A138" i="15"/>
  <c r="A142" i="15"/>
  <c r="A146" i="15"/>
  <c r="A150" i="15"/>
  <c r="A154" i="15"/>
  <c r="A158" i="15"/>
  <c r="A162" i="15"/>
  <c r="A166" i="15"/>
  <c r="A170" i="15"/>
  <c r="A174" i="15"/>
  <c r="A178" i="15"/>
  <c r="A182" i="15"/>
  <c r="A186" i="15"/>
  <c r="A190" i="15"/>
  <c r="A194" i="15"/>
  <c r="C200" i="15"/>
  <c r="A200" i="15"/>
  <c r="C208" i="15"/>
  <c r="A208" i="15"/>
  <c r="C216" i="15"/>
  <c r="A216" i="15"/>
  <c r="C224" i="15"/>
  <c r="A224" i="15"/>
  <c r="C232" i="15"/>
  <c r="A232" i="15"/>
  <c r="C240" i="15"/>
  <c r="A240" i="15"/>
  <c r="A245" i="15"/>
  <c r="A252" i="15"/>
  <c r="A272" i="15"/>
  <c r="C272" i="15"/>
  <c r="A313" i="15"/>
  <c r="C313" i="15"/>
  <c r="A334" i="15"/>
  <c r="A345" i="15"/>
  <c r="C345" i="15"/>
  <c r="A393" i="15"/>
  <c r="C393" i="15"/>
  <c r="A398" i="15"/>
  <c r="C398" i="15"/>
  <c r="A415" i="15"/>
  <c r="C415" i="15"/>
  <c r="C297" i="15"/>
  <c r="A297" i="15"/>
  <c r="C305" i="15"/>
  <c r="A305" i="15"/>
  <c r="A329" i="15"/>
  <c r="C329" i="15"/>
  <c r="A361" i="15"/>
  <c r="C361" i="15"/>
  <c r="A425" i="15"/>
  <c r="C425" i="15"/>
  <c r="A447" i="15"/>
  <c r="C447" i="15"/>
  <c r="A92" i="15"/>
  <c r="A93" i="15"/>
  <c r="A139" i="15"/>
  <c r="A159" i="15"/>
  <c r="A167" i="15"/>
  <c r="A187" i="15"/>
  <c r="A191" i="15"/>
  <c r="C250" i="15"/>
  <c r="A250" i="15"/>
  <c r="A317" i="15"/>
  <c r="C317" i="15"/>
  <c r="A338" i="15"/>
  <c r="C338" i="15"/>
  <c r="A349" i="15"/>
  <c r="C349" i="15"/>
  <c r="A422" i="15"/>
  <c r="C422" i="15"/>
  <c r="A84" i="15"/>
  <c r="A88" i="15"/>
  <c r="A90" i="15"/>
  <c r="A94" i="15"/>
  <c r="A96" i="15"/>
  <c r="A97" i="15"/>
  <c r="C98" i="15"/>
  <c r="A100" i="15"/>
  <c r="C102" i="15"/>
  <c r="A104" i="15"/>
  <c r="A112" i="15"/>
  <c r="A113" i="15"/>
  <c r="A116" i="15"/>
  <c r="A117" i="15"/>
  <c r="C119" i="15"/>
  <c r="A123" i="15"/>
  <c r="C125" i="15"/>
  <c r="A133" i="15"/>
  <c r="A137" i="15"/>
  <c r="A141" i="15"/>
  <c r="A145" i="15"/>
  <c r="A149" i="15"/>
  <c r="A153" i="15"/>
  <c r="A157" i="15"/>
  <c r="A161" i="15"/>
  <c r="A165" i="15"/>
  <c r="A169" i="15"/>
  <c r="A173" i="15"/>
  <c r="A177" i="15"/>
  <c r="A181" i="15"/>
  <c r="A185" i="15"/>
  <c r="A189" i="15"/>
  <c r="A193" i="15"/>
  <c r="C246" i="15"/>
  <c r="A246" i="15"/>
  <c r="C253" i="15"/>
  <c r="A253" i="15"/>
  <c r="A322" i="15"/>
  <c r="C322" i="15"/>
  <c r="A333" i="15"/>
  <c r="C333" i="15"/>
  <c r="A354" i="15"/>
  <c r="C354" i="15"/>
  <c r="A365" i="15"/>
  <c r="C365" i="15"/>
  <c r="C366" i="15"/>
  <c r="A449" i="15"/>
  <c r="C449" i="15"/>
  <c r="A257" i="15"/>
  <c r="A261" i="15"/>
  <c r="A265" i="15"/>
  <c r="A269" i="15"/>
  <c r="A321" i="15"/>
  <c r="C321" i="15"/>
  <c r="A337" i="15"/>
  <c r="C337" i="15"/>
  <c r="A353" i="15"/>
  <c r="C353" i="15"/>
  <c r="A386" i="15"/>
  <c r="C386" i="15"/>
  <c r="A409" i="15"/>
  <c r="C409" i="15"/>
  <c r="A414" i="15"/>
  <c r="C414" i="15"/>
  <c r="A441" i="15"/>
  <c r="C441" i="15"/>
  <c r="A446" i="15"/>
  <c r="C446" i="15"/>
  <c r="C197" i="15"/>
  <c r="C201" i="15"/>
  <c r="C205" i="15"/>
  <c r="C209" i="15"/>
  <c r="C213" i="15"/>
  <c r="C217" i="15"/>
  <c r="C221" i="15"/>
  <c r="C225" i="15"/>
  <c r="C229" i="15"/>
  <c r="C233" i="15"/>
  <c r="C237" i="15"/>
  <c r="C241" i="15"/>
  <c r="C247" i="15"/>
  <c r="C254" i="15"/>
  <c r="C256" i="15"/>
  <c r="C258" i="15"/>
  <c r="C260" i="15"/>
  <c r="C262" i="15"/>
  <c r="C264" i="15"/>
  <c r="C266" i="15"/>
  <c r="C268" i="15"/>
  <c r="C277" i="15"/>
  <c r="A277" i="15"/>
  <c r="C285" i="15"/>
  <c r="A285" i="15"/>
  <c r="C293" i="15"/>
  <c r="A293" i="15"/>
  <c r="C301" i="15"/>
  <c r="A301" i="15"/>
  <c r="A309" i="15"/>
  <c r="C309" i="15"/>
  <c r="C310" i="15"/>
  <c r="A314" i="15"/>
  <c r="A325" i="15"/>
  <c r="C325" i="15"/>
  <c r="C326" i="15"/>
  <c r="A330" i="15"/>
  <c r="A341" i="15"/>
  <c r="C341" i="15"/>
  <c r="C342" i="15"/>
  <c r="A346" i="15"/>
  <c r="A357" i="15"/>
  <c r="C357" i="15"/>
  <c r="C358" i="15"/>
  <c r="A362" i="15"/>
  <c r="A370" i="15"/>
  <c r="C370" i="15"/>
  <c r="A382" i="15"/>
  <c r="A399" i="15"/>
  <c r="A401" i="15"/>
  <c r="C401" i="15"/>
  <c r="A406" i="15"/>
  <c r="C406" i="15"/>
  <c r="C407" i="15"/>
  <c r="A431" i="15"/>
  <c r="A433" i="15"/>
  <c r="C433" i="15"/>
  <c r="A438" i="15"/>
  <c r="C438" i="15"/>
  <c r="C439" i="15"/>
  <c r="C270" i="15"/>
  <c r="C274" i="15"/>
  <c r="C276" i="15"/>
  <c r="C278" i="15"/>
  <c r="C280" i="15"/>
  <c r="C282" i="15"/>
  <c r="C284" i="15"/>
  <c r="C286" i="15"/>
  <c r="C288" i="15"/>
  <c r="C290" i="15"/>
  <c r="C292" i="15"/>
  <c r="C294" i="15"/>
  <c r="C296" i="15"/>
  <c r="C298" i="15"/>
  <c r="C300" i="15"/>
  <c r="C302" i="15"/>
  <c r="C304" i="15"/>
  <c r="C306" i="15"/>
  <c r="A308" i="15"/>
  <c r="A312" i="15"/>
  <c r="A316" i="15"/>
  <c r="A320" i="15"/>
  <c r="A324" i="15"/>
  <c r="A328" i="15"/>
  <c r="A332" i="15"/>
  <c r="A336" i="15"/>
  <c r="A340" i="15"/>
  <c r="A344" i="15"/>
  <c r="A348" i="15"/>
  <c r="A352" i="15"/>
  <c r="A356" i="15"/>
  <c r="A360" i="15"/>
  <c r="A364" i="15"/>
  <c r="A369" i="15"/>
  <c r="C369" i="15"/>
  <c r="A374" i="15"/>
  <c r="A385" i="15"/>
  <c r="C385" i="15"/>
  <c r="A390" i="15"/>
  <c r="A275" i="15"/>
  <c r="A279" i="15"/>
  <c r="A283" i="15"/>
  <c r="A287" i="15"/>
  <c r="A291" i="15"/>
  <c r="A295" i="15"/>
  <c r="A299" i="15"/>
  <c r="A303" i="15"/>
  <c r="A307" i="15"/>
  <c r="A311" i="15"/>
  <c r="A315" i="15"/>
  <c r="A319" i="15"/>
  <c r="A323" i="15"/>
  <c r="A327" i="15"/>
  <c r="A331" i="15"/>
  <c r="A335" i="15"/>
  <c r="A339" i="15"/>
  <c r="A343" i="15"/>
  <c r="A347" i="15"/>
  <c r="A351" i="15"/>
  <c r="A355" i="15"/>
  <c r="A359" i="15"/>
  <c r="A363" i="15"/>
  <c r="A373" i="15"/>
  <c r="C373" i="15"/>
  <c r="A378" i="15"/>
  <c r="A389" i="15"/>
  <c r="C389" i="15"/>
  <c r="A454" i="15"/>
  <c r="C454" i="15"/>
  <c r="A368" i="15"/>
  <c r="A372" i="15"/>
  <c r="A376" i="15"/>
  <c r="A380" i="15"/>
  <c r="A384" i="15"/>
  <c r="A388" i="15"/>
  <c r="A392" i="15"/>
  <c r="A395" i="15"/>
  <c r="A397" i="15"/>
  <c r="C397" i="15"/>
  <c r="A403" i="15"/>
  <c r="A405" i="15"/>
  <c r="C405" i="15"/>
  <c r="A411" i="15"/>
  <c r="A413" i="15"/>
  <c r="C413" i="15"/>
  <c r="A419" i="15"/>
  <c r="A421" i="15"/>
  <c r="C421" i="15"/>
  <c r="A427" i="15"/>
  <c r="A429" i="15"/>
  <c r="C429" i="15"/>
  <c r="A435" i="15"/>
  <c r="A437" i="15"/>
  <c r="C437" i="15"/>
  <c r="A443" i="15"/>
  <c r="A445" i="15"/>
  <c r="C445" i="15"/>
  <c r="A451" i="15"/>
  <c r="A367" i="15"/>
  <c r="A371" i="15"/>
  <c r="A375" i="15"/>
  <c r="A379" i="15"/>
  <c r="A383" i="15"/>
  <c r="A387" i="15"/>
  <c r="A391" i="15"/>
  <c r="A394" i="15"/>
  <c r="A402" i="15"/>
  <c r="A410" i="15"/>
  <c r="A418" i="15"/>
  <c r="A426" i="15"/>
  <c r="A434" i="15"/>
  <c r="A442" i="15"/>
  <c r="A450" i="15"/>
  <c r="A396" i="15"/>
  <c r="A400" i="15"/>
  <c r="A404" i="15"/>
  <c r="A408" i="15"/>
  <c r="A412" i="15"/>
  <c r="A416" i="15"/>
  <c r="A420" i="15"/>
  <c r="A424" i="15"/>
  <c r="A428" i="15"/>
  <c r="A432" i="15"/>
  <c r="A436" i="15"/>
  <c r="A440" i="15"/>
  <c r="A444" i="15"/>
  <c r="A448" i="15"/>
  <c r="A452" i="15"/>
  <c r="A453" i="15"/>
  <c r="AY10" i="9"/>
  <c r="I244" i="7"/>
  <c r="G244" i="7"/>
  <c r="G243" i="7"/>
  <c r="G245" i="7"/>
  <c r="O20" i="7"/>
  <c r="CX11" i="9" s="1"/>
  <c r="DD11" i="9" s="1"/>
  <c r="CT12" i="9"/>
  <c r="CZ12" i="9" s="1"/>
  <c r="CS12" i="9"/>
  <c r="CY12" i="9" s="1"/>
  <c r="CW12" i="9"/>
  <c r="DC12" i="9" s="1"/>
  <c r="D244" i="7"/>
  <c r="D245" i="7"/>
  <c r="D243" i="7"/>
  <c r="H244" i="7"/>
  <c r="H245" i="7"/>
  <c r="H243" i="7"/>
  <c r="L20" i="7"/>
  <c r="CU11" i="9" s="1"/>
  <c r="DA11" i="9" s="1"/>
  <c r="E245" i="7"/>
  <c r="E243" i="7"/>
  <c r="I245" i="7"/>
  <c r="I243" i="7"/>
  <c r="M20" i="7"/>
  <c r="CV11" i="9" s="1"/>
  <c r="DB11" i="9" s="1"/>
  <c r="F245" i="7"/>
  <c r="F243" i="7"/>
  <c r="F244" i="7"/>
  <c r="J20" i="7"/>
  <c r="E244" i="7"/>
  <c r="BB10" i="9"/>
  <c r="AX10" i="9"/>
  <c r="BA10" i="9"/>
  <c r="AZ10" i="9"/>
  <c r="BC10" i="9"/>
  <c r="E31" i="12"/>
  <c r="I31" i="12"/>
  <c r="I9" i="12"/>
  <c r="I10" i="12" s="1"/>
  <c r="M31" i="12"/>
  <c r="P9" i="12"/>
  <c r="P10" i="12" s="1"/>
  <c r="C9" i="12"/>
  <c r="C10" i="12" s="1"/>
  <c r="O9" i="12"/>
  <c r="O10" i="12" s="1"/>
  <c r="G31" i="12"/>
  <c r="K31" i="12"/>
  <c r="B75" i="15" l="1"/>
  <c r="B69" i="15"/>
  <c r="B66" i="15"/>
  <c r="C5" i="5"/>
  <c r="C5" i="9"/>
  <c r="C5" i="3"/>
  <c r="C5" i="4"/>
  <c r="B624" i="15"/>
  <c r="L31" i="15"/>
  <c r="L64" i="15"/>
  <c r="W42" i="21"/>
  <c r="L150" i="15"/>
  <c r="L164" i="15"/>
  <c r="L163" i="15"/>
  <c r="L104" i="15"/>
  <c r="L44" i="15"/>
  <c r="L114" i="15"/>
  <c r="L190" i="15"/>
  <c r="L217" i="15"/>
  <c r="L55" i="15"/>
  <c r="W185" i="21"/>
  <c r="W169" i="21"/>
  <c r="W153" i="21"/>
  <c r="W137" i="21"/>
  <c r="W121" i="21"/>
  <c r="W105" i="21"/>
  <c r="W89" i="21"/>
  <c r="L131" i="15"/>
  <c r="L110" i="15"/>
  <c r="L92" i="15"/>
  <c r="L169" i="15"/>
  <c r="L256" i="15"/>
  <c r="L94" i="15"/>
  <c r="L11" i="15"/>
  <c r="L45" i="15"/>
  <c r="L246" i="15"/>
  <c r="L88" i="15"/>
  <c r="L206" i="15"/>
  <c r="L236" i="15"/>
  <c r="L182" i="15"/>
  <c r="L13" i="15"/>
  <c r="W72" i="21"/>
  <c r="W210" i="21"/>
  <c r="W209" i="21"/>
  <c r="W452" i="21"/>
  <c r="W284" i="21"/>
  <c r="W54" i="21"/>
  <c r="W147" i="21"/>
  <c r="W172" i="21"/>
  <c r="W46" i="21"/>
  <c r="W151" i="21"/>
  <c r="W219" i="21"/>
  <c r="W66" i="21"/>
  <c r="W170" i="21"/>
  <c r="W74" i="21"/>
  <c r="W457" i="21"/>
  <c r="W300" i="21"/>
  <c r="W449" i="21"/>
  <c r="W371" i="21"/>
  <c r="W475" i="21"/>
  <c r="W445" i="21"/>
  <c r="W420" i="21"/>
  <c r="W376" i="21"/>
  <c r="W370" i="21"/>
  <c r="W357" i="21"/>
  <c r="W403" i="21"/>
  <c r="W291" i="21"/>
  <c r="W352" i="21"/>
  <c r="W433" i="21"/>
  <c r="W491" i="21"/>
  <c r="W365" i="21"/>
  <c r="W489" i="21"/>
  <c r="W362" i="21"/>
  <c r="W431" i="21"/>
  <c r="W292" i="21"/>
  <c r="W311" i="21"/>
  <c r="W487" i="21"/>
  <c r="W339" i="21"/>
  <c r="W271" i="21"/>
  <c r="W313" i="21"/>
  <c r="W343" i="21"/>
  <c r="W364" i="21"/>
  <c r="W394" i="21"/>
  <c r="W412" i="21"/>
  <c r="W427" i="21"/>
  <c r="W451" i="21"/>
  <c r="W469" i="21"/>
  <c r="W484" i="21"/>
  <c r="W345" i="21"/>
  <c r="W421" i="21"/>
  <c r="W424" i="21"/>
  <c r="W366" i="21"/>
  <c r="W315" i="21"/>
  <c r="W402" i="21"/>
  <c r="W351" i="21"/>
  <c r="W227" i="21"/>
  <c r="W256" i="21"/>
  <c r="W303" i="21"/>
  <c r="W179" i="21"/>
  <c r="W244" i="21"/>
  <c r="W181" i="21"/>
  <c r="W199" i="21"/>
  <c r="W230" i="21"/>
  <c r="W255" i="21"/>
  <c r="W312" i="21"/>
  <c r="W294" i="21"/>
  <c r="W280" i="21"/>
  <c r="W213" i="21"/>
  <c r="W289" i="21"/>
  <c r="W301" i="21"/>
  <c r="W221" i="21"/>
  <c r="W190" i="21"/>
  <c r="W272" i="21"/>
  <c r="W226" i="21"/>
  <c r="W204" i="21"/>
  <c r="W187" i="21"/>
  <c r="W175" i="21"/>
  <c r="W216" i="21"/>
  <c r="W237" i="21"/>
  <c r="W184" i="21"/>
  <c r="W180" i="21"/>
  <c r="W159" i="21"/>
  <c r="W142" i="21"/>
  <c r="W102" i="21"/>
  <c r="W122" i="21"/>
  <c r="W109" i="21"/>
  <c r="W117" i="21"/>
  <c r="W135" i="21"/>
  <c r="W163" i="21"/>
  <c r="W93" i="21"/>
  <c r="W134" i="21"/>
  <c r="W114" i="21"/>
  <c r="W94" i="21"/>
  <c r="W127" i="21"/>
  <c r="W119" i="21"/>
  <c r="W101" i="21"/>
  <c r="W57" i="21"/>
  <c r="W76" i="21"/>
  <c r="W60" i="21"/>
  <c r="W32" i="21"/>
  <c r="W31" i="21"/>
  <c r="W65" i="21"/>
  <c r="W40" i="21"/>
  <c r="W34" i="21"/>
  <c r="W53" i="21"/>
  <c r="W141" i="21"/>
  <c r="W215" i="21"/>
  <c r="W73" i="21"/>
  <c r="W245" i="21"/>
  <c r="W392" i="21"/>
  <c r="W242" i="21"/>
  <c r="W56" i="21"/>
  <c r="W156" i="21"/>
  <c r="W176" i="21"/>
  <c r="W232" i="21"/>
  <c r="W30" i="21"/>
  <c r="W75" i="21"/>
  <c r="W139" i="21"/>
  <c r="W162" i="21"/>
  <c r="W342" i="21"/>
  <c r="W446" i="21"/>
  <c r="W267" i="21"/>
  <c r="W490" i="21"/>
  <c r="W406" i="21"/>
  <c r="W454" i="21"/>
  <c r="W350" i="21"/>
  <c r="W456" i="21"/>
  <c r="W442" i="21"/>
  <c r="W375" i="21"/>
  <c r="W333" i="21"/>
  <c r="W367" i="21"/>
  <c r="W436" i="21"/>
  <c r="W310" i="21"/>
  <c r="W400" i="21"/>
  <c r="W459" i="21"/>
  <c r="W460" i="21"/>
  <c r="W413" i="21"/>
  <c r="W349" i="21"/>
  <c r="W450" i="21"/>
  <c r="W423" i="21"/>
  <c r="W393" i="21"/>
  <c r="W359" i="21"/>
  <c r="W327" i="21"/>
  <c r="W465" i="21"/>
  <c r="W401" i="21"/>
  <c r="W290" i="21"/>
  <c r="W483" i="21"/>
  <c r="W383" i="21"/>
  <c r="W336" i="21"/>
  <c r="W281" i="21"/>
  <c r="W275" i="21"/>
  <c r="W322" i="21"/>
  <c r="W346" i="21"/>
  <c r="W374" i="21"/>
  <c r="W397" i="21"/>
  <c r="W415" i="21"/>
  <c r="W432" i="21"/>
  <c r="W455" i="21"/>
  <c r="W473" i="21"/>
  <c r="W266" i="21"/>
  <c r="W363" i="21"/>
  <c r="W439" i="21"/>
  <c r="W417" i="21"/>
  <c r="W334" i="21"/>
  <c r="W325" i="21"/>
  <c r="W314" i="21"/>
  <c r="W384" i="21"/>
  <c r="W287" i="21"/>
  <c r="W249" i="21"/>
  <c r="W257" i="21"/>
  <c r="W192" i="21"/>
  <c r="W251" i="21"/>
  <c r="W189" i="21"/>
  <c r="W212" i="21"/>
  <c r="W235" i="21"/>
  <c r="W273" i="21"/>
  <c r="W307" i="21"/>
  <c r="W263" i="21"/>
  <c r="W285" i="21"/>
  <c r="W276" i="21"/>
  <c r="W254" i="21"/>
  <c r="W202" i="21"/>
  <c r="W186" i="21"/>
  <c r="W234" i="21"/>
  <c r="W229" i="21"/>
  <c r="W173" i="21"/>
  <c r="W157" i="21"/>
  <c r="W144" i="21"/>
  <c r="W104" i="21"/>
  <c r="W124" i="21"/>
  <c r="W111" i="21"/>
  <c r="W154" i="21"/>
  <c r="W132" i="21"/>
  <c r="W112" i="21"/>
  <c r="W85" i="21"/>
  <c r="W125" i="21"/>
  <c r="W107" i="21"/>
  <c r="W86" i="21"/>
  <c r="W79" i="21"/>
  <c r="W71" i="21"/>
  <c r="W36" i="21"/>
  <c r="W45" i="21"/>
  <c r="W50" i="21"/>
  <c r="W26" i="21"/>
  <c r="W29" i="21"/>
  <c r="W63" i="21"/>
  <c r="W143" i="21"/>
  <c r="W220" i="21"/>
  <c r="W231" i="21"/>
  <c r="W49" i="21"/>
  <c r="W340" i="21"/>
  <c r="W474" i="21"/>
  <c r="W246" i="21"/>
  <c r="W35" i="21"/>
  <c r="W67" i="21"/>
  <c r="W165" i="21"/>
  <c r="W200" i="21"/>
  <c r="W59" i="21"/>
  <c r="W80" i="21"/>
  <c r="W214" i="21"/>
  <c r="W90" i="21"/>
  <c r="W265" i="21"/>
  <c r="W429" i="21"/>
  <c r="W486" i="21"/>
  <c r="W360" i="21"/>
  <c r="W492" i="21"/>
  <c r="W410" i="21"/>
  <c r="W470" i="21"/>
  <c r="W453" i="21"/>
  <c r="W395" i="21"/>
  <c r="W373" i="21"/>
  <c r="W379" i="21"/>
  <c r="W481" i="21"/>
  <c r="W321" i="21"/>
  <c r="W425" i="21"/>
  <c r="W463" i="21"/>
  <c r="W405" i="21"/>
  <c r="W344" i="21"/>
  <c r="W464" i="21"/>
  <c r="W416" i="21"/>
  <c r="W387" i="21"/>
  <c r="W347" i="21"/>
  <c r="W461" i="21"/>
  <c r="W353" i="21"/>
  <c r="W479" i="21"/>
  <c r="W380" i="21"/>
  <c r="W355" i="21"/>
  <c r="W279" i="21"/>
  <c r="W299" i="21"/>
  <c r="W331" i="21"/>
  <c r="W356" i="21"/>
  <c r="W381" i="21"/>
  <c r="W399" i="21"/>
  <c r="W419" i="21"/>
  <c r="W440" i="21"/>
  <c r="W462" i="21"/>
  <c r="W477" i="21"/>
  <c r="W317" i="21"/>
  <c r="W396" i="21"/>
  <c r="W409" i="21"/>
  <c r="W323" i="21"/>
  <c r="W305" i="21"/>
  <c r="W377" i="21"/>
  <c r="W332" i="21"/>
  <c r="W252" i="21"/>
  <c r="W262" i="21"/>
  <c r="W197" i="21"/>
  <c r="W269" i="21"/>
  <c r="W193" i="21"/>
  <c r="W217" i="21"/>
  <c r="W241" i="21"/>
  <c r="W306" i="21"/>
  <c r="W302" i="21"/>
  <c r="W261" i="21"/>
  <c r="W283" i="21"/>
  <c r="W250" i="21"/>
  <c r="W183" i="21"/>
  <c r="W222" i="21"/>
  <c r="W247" i="21"/>
  <c r="W211" i="21"/>
  <c r="W164" i="21"/>
  <c r="W92" i="21"/>
  <c r="W146" i="21"/>
  <c r="W106" i="21"/>
  <c r="W126" i="21"/>
  <c r="W131" i="21"/>
  <c r="W149" i="21"/>
  <c r="W152" i="21"/>
  <c r="W99" i="21"/>
  <c r="W130" i="21"/>
  <c r="W110" i="21"/>
  <c r="W84" i="21"/>
  <c r="W123" i="21"/>
  <c r="W77" i="21"/>
  <c r="W69" i="21"/>
  <c r="W39" i="21"/>
  <c r="W82" i="21"/>
  <c r="W44" i="21"/>
  <c r="W55" i="21"/>
  <c r="W47" i="21"/>
  <c r="W27" i="21"/>
  <c r="W70" i="21"/>
  <c r="W207" i="21"/>
  <c r="W223" i="21"/>
  <c r="W233" i="21"/>
  <c r="W37" i="21"/>
  <c r="W441" i="21"/>
  <c r="W270" i="21"/>
  <c r="W274" i="21"/>
  <c r="W167" i="21"/>
  <c r="W203" i="21"/>
  <c r="W62" i="21"/>
  <c r="W91" i="21"/>
  <c r="W182" i="21"/>
  <c r="W174" i="21"/>
  <c r="W259" i="21"/>
  <c r="W471" i="21"/>
  <c r="W411" i="21"/>
  <c r="W482" i="21"/>
  <c r="W330" i="21"/>
  <c r="W426" i="21"/>
  <c r="W386" i="21"/>
  <c r="W372" i="21"/>
  <c r="W354" i="21"/>
  <c r="W382" i="21"/>
  <c r="W485" i="21"/>
  <c r="W326" i="21"/>
  <c r="W430" i="21"/>
  <c r="W467" i="21"/>
  <c r="W476" i="21"/>
  <c r="W443" i="21"/>
  <c r="W390" i="21"/>
  <c r="W472" i="21"/>
  <c r="W447" i="21"/>
  <c r="W385" i="21"/>
  <c r="W337" i="21"/>
  <c r="W293" i="21"/>
  <c r="W434" i="21"/>
  <c r="W329" i="21"/>
  <c r="W437" i="21"/>
  <c r="W404" i="21"/>
  <c r="W341" i="21"/>
  <c r="W309" i="21"/>
  <c r="W260" i="21"/>
  <c r="W304" i="21"/>
  <c r="W335" i="21"/>
  <c r="W361" i="21"/>
  <c r="W389" i="21"/>
  <c r="W407" i="21"/>
  <c r="W422" i="21"/>
  <c r="W444" i="21"/>
  <c r="W466" i="21"/>
  <c r="W480" i="21"/>
  <c r="W324" i="21"/>
  <c r="W414" i="21"/>
  <c r="W391" i="21"/>
  <c r="W316" i="21"/>
  <c r="W286" i="21"/>
  <c r="W435" i="21"/>
  <c r="W369" i="21"/>
  <c r="W224" i="21"/>
  <c r="W253" i="21"/>
  <c r="W295" i="21"/>
  <c r="W205" i="21"/>
  <c r="W277" i="21"/>
  <c r="W194" i="21"/>
  <c r="W225" i="21"/>
  <c r="W240" i="21"/>
  <c r="W320" i="21"/>
  <c r="W296" i="21"/>
  <c r="W282" i="21"/>
  <c r="W236" i="21"/>
  <c r="W297" i="21"/>
  <c r="W264" i="21"/>
  <c r="W319" i="21"/>
  <c r="W243" i="21"/>
  <c r="W195" i="21"/>
  <c r="W206" i="21"/>
  <c r="W239" i="21"/>
  <c r="W171" i="21"/>
  <c r="W201" i="21"/>
  <c r="W155" i="21"/>
  <c r="W196" i="21"/>
  <c r="W160" i="21"/>
  <c r="W140" i="21"/>
  <c r="W100" i="21"/>
  <c r="W120" i="21"/>
  <c r="W150" i="21"/>
  <c r="W115" i="21"/>
  <c r="W133" i="21"/>
  <c r="W191" i="21"/>
  <c r="W166" i="21"/>
  <c r="W95" i="21"/>
  <c r="W136" i="21"/>
  <c r="W116" i="21"/>
  <c r="W96" i="21"/>
  <c r="W103" i="21"/>
  <c r="W83" i="21"/>
  <c r="W64" i="21"/>
  <c r="W41" i="21"/>
  <c r="W87" i="21"/>
  <c r="W52" i="21"/>
  <c r="W51" i="21"/>
  <c r="W61" i="21"/>
  <c r="W43" i="21"/>
  <c r="W33" i="21"/>
  <c r="W177" i="21"/>
  <c r="W161" i="21"/>
  <c r="W145" i="21"/>
  <c r="W129" i="21"/>
  <c r="W113" i="21"/>
  <c r="W97" i="21"/>
  <c r="W81" i="21"/>
  <c r="L229" i="15"/>
  <c r="L258" i="15"/>
  <c r="L280" i="15"/>
  <c r="B426" i="18"/>
  <c r="B1124" i="19"/>
  <c r="L225" i="15"/>
  <c r="L235" i="15"/>
  <c r="B789" i="17"/>
  <c r="L276" i="15"/>
  <c r="L209" i="15"/>
  <c r="L253" i="15"/>
  <c r="L85" i="15"/>
  <c r="L139" i="15"/>
  <c r="B74" i="15"/>
  <c r="L112" i="15"/>
  <c r="L81" i="15"/>
  <c r="L36" i="15"/>
  <c r="L133" i="15"/>
  <c r="L34" i="15"/>
  <c r="L24" i="15"/>
  <c r="L161" i="15"/>
  <c r="L25" i="15"/>
  <c r="L69" i="15"/>
  <c r="L50" i="15"/>
  <c r="L70" i="15"/>
  <c r="L99" i="15"/>
  <c r="L120" i="15"/>
  <c r="L234" i="15"/>
  <c r="L282" i="15"/>
  <c r="L275" i="15"/>
  <c r="B249" i="18"/>
  <c r="B456" i="15"/>
  <c r="L158" i="15"/>
  <c r="L184" i="15"/>
  <c r="L136" i="15"/>
  <c r="L171" i="15"/>
  <c r="B80" i="15"/>
  <c r="B70" i="15"/>
  <c r="L39" i="15"/>
  <c r="L196" i="15"/>
  <c r="L58" i="15"/>
  <c r="L127" i="15"/>
  <c r="L277" i="15"/>
  <c r="L199" i="15"/>
  <c r="L263" i="15"/>
  <c r="C6" i="10"/>
  <c r="B454" i="15"/>
  <c r="L194" i="15"/>
  <c r="L134" i="15"/>
  <c r="L152" i="15"/>
  <c r="L173" i="15"/>
  <c r="B71" i="15"/>
  <c r="B77" i="15"/>
  <c r="L165" i="15"/>
  <c r="B670" i="18"/>
  <c r="L186" i="15"/>
  <c r="L166" i="15"/>
  <c r="B502" i="15"/>
  <c r="L180" i="15"/>
  <c r="L132" i="15"/>
  <c r="L179" i="15"/>
  <c r="L147" i="15"/>
  <c r="B79" i="15"/>
  <c r="B67" i="15"/>
  <c r="L47" i="15"/>
  <c r="L15" i="15"/>
  <c r="L32" i="15"/>
  <c r="L38" i="15"/>
  <c r="L14" i="15"/>
  <c r="L145" i="15"/>
  <c r="L29" i="15"/>
  <c r="L20" i="15"/>
  <c r="L271" i="15"/>
  <c r="L247" i="15"/>
  <c r="L51" i="15"/>
  <c r="L59" i="15"/>
  <c r="L72" i="15"/>
  <c r="L197" i="15"/>
  <c r="L103" i="15"/>
  <c r="L285" i="15"/>
  <c r="L208" i="15"/>
  <c r="L203" i="15"/>
  <c r="L267" i="15"/>
  <c r="L238" i="15"/>
  <c r="L286" i="15"/>
  <c r="L279" i="15"/>
  <c r="L174" i="15"/>
  <c r="L142" i="15"/>
  <c r="L148" i="15"/>
  <c r="L187" i="15"/>
  <c r="L155" i="15"/>
  <c r="L168" i="15"/>
  <c r="L157" i="15"/>
  <c r="L78" i="15"/>
  <c r="L185" i="15"/>
  <c r="B72" i="15"/>
  <c r="L62" i="15"/>
  <c r="L149" i="15"/>
  <c r="B78" i="15"/>
  <c r="L23" i="15"/>
  <c r="B73" i="15"/>
  <c r="L22" i="15"/>
  <c r="L8" i="15"/>
  <c r="L41" i="15"/>
  <c r="L9" i="15"/>
  <c r="L48" i="15"/>
  <c r="L67" i="15"/>
  <c r="L71" i="15"/>
  <c r="L293" i="15"/>
  <c r="L54" i="15"/>
  <c r="L63" i="15"/>
  <c r="L80" i="15"/>
  <c r="L221" i="15"/>
  <c r="L228" i="15"/>
  <c r="L216" i="15"/>
  <c r="L231" i="15"/>
  <c r="L202" i="15"/>
  <c r="L269" i="15"/>
  <c r="I4" i="7"/>
  <c r="L303" i="15"/>
  <c r="L287" i="15"/>
  <c r="L304" i="15"/>
  <c r="L288" i="15"/>
  <c r="L272" i="15"/>
  <c r="L294" i="15"/>
  <c r="L278" i="15"/>
  <c r="L264" i="15"/>
  <c r="L265" i="15"/>
  <c r="L248" i="15"/>
  <c r="L230" i="15"/>
  <c r="L214" i="15"/>
  <c r="L198" i="15"/>
  <c r="L281" i="15"/>
  <c r="L259" i="15"/>
  <c r="L245" i="15"/>
  <c r="L227" i="15"/>
  <c r="L211" i="15"/>
  <c r="L195" i="15"/>
  <c r="L232" i="15"/>
  <c r="L200" i="15"/>
  <c r="L262" i="15"/>
  <c r="L204" i="15"/>
  <c r="L87" i="15"/>
  <c r="L213" i="15"/>
  <c r="L115" i="15"/>
  <c r="L76" i="15"/>
  <c r="L68" i="15"/>
  <c r="L61" i="15"/>
  <c r="L57" i="15"/>
  <c r="L53" i="15"/>
  <c r="L49" i="15"/>
  <c r="L220" i="15"/>
  <c r="L98" i="15"/>
  <c r="L102" i="15"/>
  <c r="L125" i="15"/>
  <c r="L21" i="15"/>
  <c r="L37" i="15"/>
  <c r="L65" i="15"/>
  <c r="L177" i="15"/>
  <c r="L12" i="15"/>
  <c r="L28" i="15"/>
  <c r="L30" i="15"/>
  <c r="L46" i="15"/>
  <c r="L241" i="15"/>
  <c r="L19" i="15"/>
  <c r="L27" i="15"/>
  <c r="L35" i="15"/>
  <c r="L43" i="15"/>
  <c r="L201" i="15"/>
  <c r="L84" i="15"/>
  <c r="L96" i="15"/>
  <c r="L181" i="15"/>
  <c r="L90" i="15"/>
  <c r="L105" i="15"/>
  <c r="L117" i="15"/>
  <c r="L101" i="15"/>
  <c r="L123" i="15"/>
  <c r="L189" i="15"/>
  <c r="L122" i="15"/>
  <c r="L140" i="15"/>
  <c r="L192" i="15"/>
  <c r="L156" i="15"/>
  <c r="L172" i="15"/>
  <c r="L111" i="15"/>
  <c r="L130" i="15"/>
  <c r="L138" i="15"/>
  <c r="L146" i="15"/>
  <c r="L154" i="15"/>
  <c r="L162" i="15"/>
  <c r="L170" i="15"/>
  <c r="L178" i="15"/>
  <c r="L299" i="15"/>
  <c r="L283" i="15"/>
  <c r="L300" i="15"/>
  <c r="L284" i="15"/>
  <c r="L306" i="15"/>
  <c r="L290" i="15"/>
  <c r="L274" i="15"/>
  <c r="L260" i="15"/>
  <c r="L261" i="15"/>
  <c r="L244" i="15"/>
  <c r="L226" i="15"/>
  <c r="L210" i="15"/>
  <c r="L305" i="15"/>
  <c r="L273" i="15"/>
  <c r="L255" i="15"/>
  <c r="L239" i="15"/>
  <c r="L223" i="15"/>
  <c r="L207" i="15"/>
  <c r="L266" i="15"/>
  <c r="L224" i="15"/>
  <c r="L126" i="15"/>
  <c r="L301" i="15"/>
  <c r="L254" i="15"/>
  <c r="L128" i="15"/>
  <c r="L237" i="15"/>
  <c r="L205" i="15"/>
  <c r="L100" i="15"/>
  <c r="L74" i="15"/>
  <c r="L66" i="15"/>
  <c r="L60" i="15"/>
  <c r="L56" i="15"/>
  <c r="L52" i="15"/>
  <c r="L212" i="15"/>
  <c r="L79" i="15"/>
  <c r="L77" i="15"/>
  <c r="L75" i="15"/>
  <c r="L40" i="15"/>
  <c r="L17" i="15"/>
  <c r="L33" i="15"/>
  <c r="L119" i="15"/>
  <c r="L193" i="15"/>
  <c r="L16" i="15"/>
  <c r="L18" i="15"/>
  <c r="L26" i="15"/>
  <c r="L42" i="15"/>
  <c r="L73" i="15"/>
  <c r="L233" i="15"/>
  <c r="L137" i="15"/>
  <c r="L153" i="15"/>
  <c r="L141" i="15"/>
  <c r="L91" i="15"/>
  <c r="L160" i="15"/>
  <c r="L135" i="15"/>
  <c r="L143" i="15"/>
  <c r="L151" i="15"/>
  <c r="L159" i="15"/>
  <c r="L167" i="15"/>
  <c r="L175" i="15"/>
  <c r="L183" i="15"/>
  <c r="L191" i="15"/>
  <c r="L107" i="15"/>
  <c r="L144" i="15"/>
  <c r="L176" i="15"/>
  <c r="L188" i="15"/>
  <c r="L83" i="15"/>
  <c r="L240" i="15"/>
  <c r="L215" i="15"/>
  <c r="L249" i="15"/>
  <c r="L289" i="15"/>
  <c r="L218" i="15"/>
  <c r="L251" i="15"/>
  <c r="L268" i="15"/>
  <c r="L298" i="15"/>
  <c r="L292" i="15"/>
  <c r="L291" i="15"/>
  <c r="L219" i="15"/>
  <c r="L252" i="15"/>
  <c r="L297" i="15"/>
  <c r="L222" i="15"/>
  <c r="L257" i="15"/>
  <c r="L270" i="15"/>
  <c r="L302" i="15"/>
  <c r="L296" i="15"/>
  <c r="L295" i="15"/>
  <c r="B144" i="15"/>
  <c r="B764" i="15"/>
  <c r="B584" i="15"/>
  <c r="B448" i="15"/>
  <c r="B252" i="15"/>
  <c r="B208" i="17"/>
  <c r="B85" i="17"/>
  <c r="B773" i="17"/>
  <c r="B546" i="17"/>
  <c r="B708" i="17"/>
  <c r="B741" i="17"/>
  <c r="B458" i="18"/>
  <c r="B47" i="21"/>
  <c r="B1076" i="19"/>
  <c r="B988" i="19"/>
  <c r="B7" i="21"/>
  <c r="AJ134" i="21" s="1"/>
  <c r="O139" i="5" s="1"/>
  <c r="BO139" i="9" s="1"/>
  <c r="B1058" i="21"/>
  <c r="B106" i="21"/>
  <c r="B564" i="15"/>
  <c r="B715" i="15"/>
  <c r="B757" i="17"/>
  <c r="B229" i="17"/>
  <c r="B224" i="17"/>
  <c r="B192" i="17"/>
  <c r="B188" i="17"/>
  <c r="B176" i="17"/>
  <c r="B101" i="17"/>
  <c r="B850" i="18"/>
  <c r="B649" i="18"/>
  <c r="B586" i="18"/>
  <c r="B585" i="18"/>
  <c r="B779" i="18"/>
  <c r="B712" i="15"/>
  <c r="B155" i="15"/>
  <c r="B244" i="17"/>
  <c r="B185" i="17"/>
  <c r="B174" i="19"/>
  <c r="B584" i="17"/>
  <c r="B580" i="17"/>
  <c r="B576" i="17"/>
  <c r="B572" i="17"/>
  <c r="B568" i="17"/>
  <c r="B564" i="17"/>
  <c r="B560" i="17"/>
  <c r="B556" i="17"/>
  <c r="B552" i="17"/>
  <c r="B638" i="18"/>
  <c r="B617" i="18"/>
  <c r="B618" i="18"/>
  <c r="B920" i="19"/>
  <c r="B904" i="19"/>
  <c r="B880" i="19"/>
  <c r="B864" i="19"/>
  <c r="B848" i="19"/>
  <c r="B823" i="19"/>
  <c r="B807" i="19"/>
  <c r="B791" i="19"/>
  <c r="B776" i="19"/>
  <c r="B760" i="19"/>
  <c r="B662" i="19"/>
  <c r="B638" i="19"/>
  <c r="B622" i="19"/>
  <c r="B606" i="19"/>
  <c r="B582" i="19"/>
  <c r="B566" i="19"/>
  <c r="B550" i="19"/>
  <c r="B531" i="19"/>
  <c r="B510" i="19"/>
  <c r="B483" i="19"/>
  <c r="B446" i="19"/>
  <c r="B427" i="19"/>
  <c r="B414" i="19"/>
  <c r="B382" i="19"/>
  <c r="B371" i="19"/>
  <c r="B358" i="19"/>
  <c r="B1067" i="19"/>
  <c r="B561" i="18"/>
  <c r="B553" i="18"/>
  <c r="B545" i="18"/>
  <c r="B537" i="18"/>
  <c r="B529" i="18"/>
  <c r="B521" i="18"/>
  <c r="B513" i="18"/>
  <c r="B505" i="18"/>
  <c r="B497" i="18"/>
  <c r="B489" i="18"/>
  <c r="B73" i="19"/>
  <c r="B934" i="18"/>
  <c r="B862" i="18"/>
  <c r="B681" i="18"/>
  <c r="B152" i="18"/>
  <c r="B150" i="18"/>
  <c r="B144" i="18"/>
  <c r="B116" i="18"/>
  <c r="B108" i="18"/>
  <c r="B34" i="18"/>
  <c r="B718" i="21"/>
  <c r="B686" i="21"/>
  <c r="B977" i="21"/>
  <c r="B961" i="21"/>
  <c r="B166" i="21"/>
  <c r="B1186" i="21"/>
  <c r="B1154" i="21"/>
  <c r="B1026" i="21"/>
  <c r="B678" i="21"/>
  <c r="B603" i="21"/>
  <c r="B571" i="21"/>
  <c r="B548" i="21"/>
  <c r="B154" i="21"/>
  <c r="B144" i="21"/>
  <c r="B114" i="21"/>
  <c r="B55" i="21"/>
  <c r="B1122" i="21"/>
  <c r="B994" i="21"/>
  <c r="B1062" i="21"/>
  <c r="B921" i="21"/>
  <c r="B880" i="21"/>
  <c r="B835" i="21"/>
  <c r="B831" i="21"/>
  <c r="B802" i="21"/>
  <c r="B770" i="21"/>
  <c r="B738" i="21"/>
  <c r="B237" i="21"/>
  <c r="B122" i="21"/>
  <c r="B87" i="21"/>
  <c r="B63" i="21"/>
  <c r="B31" i="21"/>
  <c r="B1090" i="21"/>
  <c r="B915" i="21"/>
  <c r="B889" i="21"/>
  <c r="B541" i="21"/>
  <c r="B519" i="21"/>
  <c r="B487" i="21"/>
  <c r="B455" i="21"/>
  <c r="B423" i="21"/>
  <c r="B236" i="21"/>
  <c r="B224" i="21"/>
  <c r="B188" i="21"/>
  <c r="B172" i="21"/>
  <c r="B168" i="21"/>
  <c r="B158" i="21"/>
  <c r="B135" i="21"/>
  <c r="B98" i="21"/>
  <c r="B39" i="21"/>
  <c r="B1044" i="19"/>
  <c r="B949" i="19"/>
  <c r="B162" i="19"/>
  <c r="B123" i="19"/>
  <c r="B107" i="19"/>
  <c r="B86" i="19"/>
  <c r="B855" i="19"/>
  <c r="B935" i="19"/>
  <c r="B1164" i="19"/>
  <c r="B1012" i="19"/>
  <c r="B1003" i="19"/>
  <c r="B952" i="19"/>
  <c r="B753" i="19"/>
  <c r="B737" i="19"/>
  <c r="B721" i="19"/>
  <c r="B705" i="19"/>
  <c r="B680" i="19"/>
  <c r="B352" i="19"/>
  <c r="B306" i="19"/>
  <c r="B281" i="19"/>
  <c r="B261" i="19"/>
  <c r="B215" i="19"/>
  <c r="B191" i="19"/>
  <c r="B158" i="19"/>
  <c r="B75" i="19"/>
  <c r="B184" i="19"/>
  <c r="B960" i="19"/>
  <c r="B1168" i="19"/>
  <c r="B1108" i="19"/>
  <c r="B1188" i="19"/>
  <c r="B966" i="19"/>
  <c r="B178" i="19"/>
  <c r="B914" i="18"/>
  <c r="B926" i="18"/>
  <c r="B753" i="18"/>
  <c r="B678" i="18"/>
  <c r="B646" i="18"/>
  <c r="B689" i="18"/>
  <c r="B657" i="18"/>
  <c r="B625" i="18"/>
  <c r="B593" i="18"/>
  <c r="B594" i="18"/>
  <c r="B466" i="18"/>
  <c r="B434" i="18"/>
  <c r="B473" i="18"/>
  <c r="B457" i="18"/>
  <c r="B441" i="18"/>
  <c r="B425" i="18"/>
  <c r="B303" i="18"/>
  <c r="B287" i="18"/>
  <c r="B275" i="18"/>
  <c r="B267" i="18"/>
  <c r="B259" i="18"/>
  <c r="B138" i="18"/>
  <c r="B32" i="18"/>
  <c r="B28" i="18"/>
  <c r="B24" i="18"/>
  <c r="B20" i="18"/>
  <c r="B16" i="18"/>
  <c r="B12" i="18"/>
  <c r="B191" i="18"/>
  <c r="B870" i="18"/>
  <c r="B798" i="18"/>
  <c r="B763" i="18"/>
  <c r="B741" i="18"/>
  <c r="B733" i="18"/>
  <c r="B725" i="18"/>
  <c r="B717" i="18"/>
  <c r="B709" i="18"/>
  <c r="B701" i="18"/>
  <c r="B694" i="18"/>
  <c r="B662" i="18"/>
  <c r="B630" i="18"/>
  <c r="B673" i="18"/>
  <c r="B641" i="18"/>
  <c r="B609" i="18"/>
  <c r="B574" i="18"/>
  <c r="B610" i="18"/>
  <c r="B482" i="18"/>
  <c r="B450" i="18"/>
  <c r="B227" i="18"/>
  <c r="B224" i="18"/>
  <c r="B201" i="18"/>
  <c r="B199" i="18"/>
  <c r="B145" i="18"/>
  <c r="B133" i="18"/>
  <c r="B30" i="18"/>
  <c r="B26" i="18"/>
  <c r="B22" i="18"/>
  <c r="B18" i="18"/>
  <c r="B14" i="18"/>
  <c r="B806" i="18"/>
  <c r="B769" i="18"/>
  <c r="B747" i="18"/>
  <c r="B734" i="18"/>
  <c r="B686" i="18"/>
  <c r="B654" i="18"/>
  <c r="B665" i="18"/>
  <c r="B633" i="18"/>
  <c r="B601" i="18"/>
  <c r="B602" i="18"/>
  <c r="B575" i="18"/>
  <c r="B474" i="18"/>
  <c r="B442" i="18"/>
  <c r="B234" i="18"/>
  <c r="B233" i="18"/>
  <c r="B252" i="18"/>
  <c r="B230" i="18"/>
  <c r="B166" i="18"/>
  <c r="B29" i="18"/>
  <c r="B25" i="18"/>
  <c r="B21" i="18"/>
  <c r="B17" i="18"/>
  <c r="B13" i="18"/>
  <c r="B187" i="17"/>
  <c r="B714" i="17"/>
  <c r="B783" i="17"/>
  <c r="B751" i="17"/>
  <c r="B598" i="17"/>
  <c r="B514" i="17"/>
  <c r="B347" i="17"/>
  <c r="B331" i="17"/>
  <c r="B307" i="17"/>
  <c r="B710" i="17"/>
  <c r="B781" i="17"/>
  <c r="B765" i="17"/>
  <c r="B749" i="17"/>
  <c r="B626" i="17"/>
  <c r="B622" i="17"/>
  <c r="B618" i="17"/>
  <c r="B594" i="17"/>
  <c r="B550" i="17"/>
  <c r="B295" i="17"/>
  <c r="B399" i="17"/>
  <c r="B180" i="17"/>
  <c r="B126" i="17"/>
  <c r="B136" i="17"/>
  <c r="B767" i="17"/>
  <c r="B713" i="17"/>
  <c r="B614" i="17"/>
  <c r="B355" i="17"/>
  <c r="B339" i="17"/>
  <c r="B323" i="17"/>
  <c r="B315" i="17"/>
  <c r="B96" i="17"/>
  <c r="B92" i="17"/>
  <c r="B791" i="17"/>
  <c r="B775" i="17"/>
  <c r="B759" i="17"/>
  <c r="B743" i="17"/>
  <c r="B709" i="17"/>
  <c r="B617" i="17"/>
  <c r="B590" i="17"/>
  <c r="B165" i="17"/>
  <c r="B157" i="17"/>
  <c r="B149" i="17"/>
  <c r="B141" i="17"/>
  <c r="B133" i="17"/>
  <c r="B171" i="17"/>
  <c r="B90" i="17"/>
  <c r="B88" i="17"/>
  <c r="B732" i="15"/>
  <c r="B500" i="15"/>
  <c r="B680" i="15"/>
  <c r="B595" i="15"/>
  <c r="B400" i="15"/>
  <c r="B251" i="15"/>
  <c r="B199" i="15"/>
  <c r="B236" i="15"/>
  <c r="B204" i="15"/>
  <c r="B700" i="15"/>
  <c r="B496" i="15"/>
  <c r="B776" i="15"/>
  <c r="B648" i="15"/>
  <c r="B520" i="15"/>
  <c r="B531" i="15"/>
  <c r="B519" i="15"/>
  <c r="B416" i="15"/>
  <c r="B588" i="15"/>
  <c r="B752" i="15"/>
  <c r="B436" i="15"/>
  <c r="B388" i="15"/>
  <c r="B369" i="15"/>
  <c r="B300" i="15"/>
  <c r="B292" i="15"/>
  <c r="B284" i="15"/>
  <c r="B276" i="15"/>
  <c r="B257" i="15"/>
  <c r="B240" i="15"/>
  <c r="B82" i="15"/>
  <c r="B529" i="15"/>
  <c r="B560" i="15"/>
  <c r="B552" i="15"/>
  <c r="B651" i="15"/>
  <c r="B367" i="15"/>
  <c r="B220" i="15"/>
  <c r="B187" i="15"/>
  <c r="B176" i="15"/>
  <c r="B668" i="15"/>
  <c r="B628" i="15"/>
  <c r="B744" i="15"/>
  <c r="B616" i="15"/>
  <c r="B488" i="15"/>
  <c r="B775" i="15"/>
  <c r="B432" i="15"/>
  <c r="B562" i="15"/>
  <c r="B620" i="15"/>
  <c r="B404" i="15"/>
  <c r="B1172" i="21"/>
  <c r="B1076" i="21"/>
  <c r="B978" i="21"/>
  <c r="B927" i="21"/>
  <c r="B924" i="21"/>
  <c r="B882" i="21"/>
  <c r="B868" i="21"/>
  <c r="B885" i="21"/>
  <c r="B750" i="21"/>
  <c r="B892" i="21"/>
  <c r="B806" i="21"/>
  <c r="B730" i="21"/>
  <c r="B908" i="21"/>
  <c r="B846" i="21"/>
  <c r="B776" i="21"/>
  <c r="B715" i="21"/>
  <c r="B622" i="21"/>
  <c r="B644" i="21"/>
  <c r="B669" i="21"/>
  <c r="B608" i="21"/>
  <c r="B648" i="21"/>
  <c r="B550" i="21"/>
  <c r="B494" i="21"/>
  <c r="B723" i="21"/>
  <c r="B621" i="21"/>
  <c r="B554" i="21"/>
  <c r="B522" i="21"/>
  <c r="B472" i="21"/>
  <c r="B425" i="21"/>
  <c r="B376" i="21"/>
  <c r="B344" i="21"/>
  <c r="B301" i="21"/>
  <c r="B746" i="21"/>
  <c r="B516" i="21"/>
  <c r="B452" i="21"/>
  <c r="B506" i="21"/>
  <c r="B313" i="21"/>
  <c r="B405" i="21"/>
  <c r="B340" i="21"/>
  <c r="B688" i="21"/>
  <c r="B434" i="21"/>
  <c r="B334" i="21"/>
  <c r="B585" i="21"/>
  <c r="B254" i="21"/>
  <c r="B527" i="21"/>
  <c r="B260" i="21"/>
  <c r="B185" i="21"/>
  <c r="B295" i="21"/>
  <c r="B232" i="21"/>
  <c r="B198" i="21"/>
  <c r="B186" i="21"/>
  <c r="B488" i="21"/>
  <c r="B77" i="21"/>
  <c r="B46" i="21"/>
  <c r="B95" i="21"/>
  <c r="B41" i="21"/>
  <c r="B16" i="21"/>
  <c r="B120" i="21"/>
  <c r="B88" i="21"/>
  <c r="B22" i="21"/>
  <c r="B150" i="21"/>
  <c r="B800" i="21"/>
  <c r="B896" i="21"/>
  <c r="B1187" i="21"/>
  <c r="B1107" i="21"/>
  <c r="B999" i="21"/>
  <c r="B1191" i="21"/>
  <c r="B985" i="21"/>
  <c r="B1033" i="21"/>
  <c r="B1081" i="21"/>
  <c r="B1129" i="21"/>
  <c r="B1177" i="21"/>
  <c r="B1209" i="21"/>
  <c r="B1184" i="21"/>
  <c r="B1152" i="21"/>
  <c r="B1120" i="21"/>
  <c r="B1088" i="21"/>
  <c r="B1056" i="21"/>
  <c r="B1024" i="21"/>
  <c r="B992" i="21"/>
  <c r="B1198" i="21"/>
  <c r="B1166" i="21"/>
  <c r="B1134" i="21"/>
  <c r="B1102" i="21"/>
  <c r="B1070" i="21"/>
  <c r="B1038" i="21"/>
  <c r="B1006" i="21"/>
  <c r="B979" i="21"/>
  <c r="B963" i="21"/>
  <c r="B945" i="21"/>
  <c r="B1188" i="21"/>
  <c r="B1156" i="21"/>
  <c r="B1124" i="21"/>
  <c r="B1092" i="21"/>
  <c r="B1060" i="21"/>
  <c r="B1028" i="21"/>
  <c r="B996" i="21"/>
  <c r="B970" i="21"/>
  <c r="B954" i="21"/>
  <c r="B929" i="21"/>
  <c r="B913" i="21"/>
  <c r="B973" i="21"/>
  <c r="B966" i="21"/>
  <c r="B956" i="21"/>
  <c r="B1178" i="21"/>
  <c r="B1146" i="21"/>
  <c r="B1114" i="21"/>
  <c r="B1082" i="21"/>
  <c r="B1050" i="21"/>
  <c r="B1018" i="21"/>
  <c r="B986" i="21"/>
  <c r="B967" i="21"/>
  <c r="B933" i="21"/>
  <c r="B965" i="21"/>
  <c r="B919" i="21"/>
  <c r="B903" i="21"/>
  <c r="B884" i="21"/>
  <c r="B902" i="21"/>
  <c r="B855" i="21"/>
  <c r="B842" i="21"/>
  <c r="B827" i="21"/>
  <c r="B904" i="21"/>
  <c r="B877" i="21"/>
  <c r="B866" i="21"/>
  <c r="B851" i="21"/>
  <c r="B830" i="21"/>
  <c r="B934" i="21"/>
  <c r="B897" i="21"/>
  <c r="B879" i="21"/>
  <c r="B871" i="21"/>
  <c r="B847" i="21"/>
  <c r="B813" i="21"/>
  <c r="B784" i="21"/>
  <c r="B767" i="21"/>
  <c r="B727" i="21"/>
  <c r="B666" i="21"/>
  <c r="B619" i="21"/>
  <c r="B865" i="21"/>
  <c r="B848" i="21"/>
  <c r="B833" i="21"/>
  <c r="B825" i="21"/>
  <c r="B805" i="21"/>
  <c r="B794" i="21"/>
  <c r="B773" i="21"/>
  <c r="B762" i="21"/>
  <c r="B741" i="21"/>
  <c r="B713" i="21"/>
  <c r="B694" i="21"/>
  <c r="B682" i="21"/>
  <c r="B647" i="21"/>
  <c r="B615" i="21"/>
  <c r="B583" i="21"/>
  <c r="B551" i="21"/>
  <c r="B918" i="21"/>
  <c r="B852" i="21"/>
  <c r="B837" i="21"/>
  <c r="B815" i="21"/>
  <c r="B801" i="21"/>
  <c r="B772" i="21"/>
  <c r="B765" i="21"/>
  <c r="B751" i="21"/>
  <c r="B737" i="21"/>
  <c r="B701" i="21"/>
  <c r="B810" i="21"/>
  <c r="B731" i="21"/>
  <c r="B711" i="21"/>
  <c r="B649" i="21"/>
  <c r="B641" i="21"/>
  <c r="B620" i="21"/>
  <c r="B595" i="21"/>
  <c r="B576" i="21"/>
  <c r="B563" i="21"/>
  <c r="B539" i="21"/>
  <c r="B507" i="21"/>
  <c r="B475" i="21"/>
  <c r="B443" i="21"/>
  <c r="B411" i="21"/>
  <c r="B839" i="21"/>
  <c r="B823" i="21"/>
  <c r="B795" i="21"/>
  <c r="B778" i="21"/>
  <c r="B712" i="21"/>
  <c r="B657" i="21"/>
  <c r="B636" i="21"/>
  <c r="B605" i="21"/>
  <c r="B598" i="21"/>
  <c r="B584" i="21"/>
  <c r="B570" i="21"/>
  <c r="B559" i="21"/>
  <c r="B791" i="21"/>
  <c r="B693" i="21"/>
  <c r="B655" i="21"/>
  <c r="B604" i="21"/>
  <c r="B592" i="21"/>
  <c r="B572" i="21"/>
  <c r="B560" i="21"/>
  <c r="B532" i="21"/>
  <c r="B526" i="21"/>
  <c r="B515" i="21"/>
  <c r="B483" i="21"/>
  <c r="B464" i="21"/>
  <c r="B436" i="21"/>
  <c r="B419" i="21"/>
  <c r="B400" i="21"/>
  <c r="B387" i="21"/>
  <c r="B371" i="21"/>
  <c r="B355" i="21"/>
  <c r="B339" i="21"/>
  <c r="B323" i="21"/>
  <c r="B307" i="21"/>
  <c r="B291" i="21"/>
  <c r="B283" i="21"/>
  <c r="B275" i="21"/>
  <c r="B267" i="21"/>
  <c r="B259" i="21"/>
  <c r="B251" i="21"/>
  <c r="B244" i="21"/>
  <c r="B854" i="21"/>
  <c r="B809" i="21"/>
  <c r="B719" i="21"/>
  <c r="B642" i="21"/>
  <c r="B529" i="21"/>
  <c r="B504" i="21"/>
  <c r="B490" i="21"/>
  <c r="B482" i="21"/>
  <c r="B465" i="21"/>
  <c r="B457" i="21"/>
  <c r="B429" i="21"/>
  <c r="B415" i="21"/>
  <c r="B394" i="21"/>
  <c r="B384" i="21"/>
  <c r="B373" i="21"/>
  <c r="B362" i="21"/>
  <c r="B352" i="21"/>
  <c r="B341" i="21"/>
  <c r="B330" i="21"/>
  <c r="B320" i="21"/>
  <c r="B309" i="21"/>
  <c r="B298" i="21"/>
  <c r="B739" i="21"/>
  <c r="B667" i="21"/>
  <c r="B629" i="21"/>
  <c r="B596" i="21"/>
  <c r="B564" i="21"/>
  <c r="B501" i="21"/>
  <c r="B431" i="21"/>
  <c r="B375" i="21"/>
  <c r="B350" i="21"/>
  <c r="B538" i="21"/>
  <c r="B470" i="21"/>
  <c r="B417" i="21"/>
  <c r="B402" i="21"/>
  <c r="B372" i="21"/>
  <c r="B335" i="21"/>
  <c r="B321" i="21"/>
  <c r="B282" i="21"/>
  <c r="B477" i="21"/>
  <c r="B442" i="21"/>
  <c r="B396" i="21"/>
  <c r="B302" i="21"/>
  <c r="B204" i="21"/>
  <c r="B565" i="21"/>
  <c r="B311" i="21"/>
  <c r="B281" i="21"/>
  <c r="B265" i="21"/>
  <c r="B227" i="21"/>
  <c r="B214" i="21"/>
  <c r="B524" i="21"/>
  <c r="B453" i="21"/>
  <c r="B332" i="21"/>
  <c r="B305" i="21"/>
  <c r="B243" i="21"/>
  <c r="B225" i="21"/>
  <c r="B190" i="21"/>
  <c r="B177" i="21"/>
  <c r="B650" i="21"/>
  <c r="B485" i="21"/>
  <c r="B374" i="21"/>
  <c r="B285" i="21"/>
  <c r="B266" i="21"/>
  <c r="B250" i="21"/>
  <c r="B219" i="21"/>
  <c r="B201" i="21"/>
  <c r="B187" i="21"/>
  <c r="B235" i="21"/>
  <c r="B202" i="21"/>
  <c r="B191" i="21"/>
  <c r="B181" i="21"/>
  <c r="B165" i="21"/>
  <c r="B155" i="21"/>
  <c r="B149" i="21"/>
  <c r="B189" i="21"/>
  <c r="B162" i="21"/>
  <c r="B206" i="21"/>
  <c r="B197" i="21"/>
  <c r="B300" i="21"/>
  <c r="B280" i="21"/>
  <c r="B264" i="21"/>
  <c r="B178" i="21"/>
  <c r="B143" i="21"/>
  <c r="B139" i="21"/>
  <c r="B78" i="21"/>
  <c r="B70" i="21"/>
  <c r="B152" i="21"/>
  <c r="B136" i="21"/>
  <c r="B183" i="21"/>
  <c r="B137" i="21"/>
  <c r="B890" i="21"/>
  <c r="B192" i="21"/>
  <c r="B156" i="21"/>
  <c r="B129" i="21"/>
  <c r="B121" i="21"/>
  <c r="B113" i="21"/>
  <c r="B105" i="21"/>
  <c r="B97" i="21"/>
  <c r="B25" i="21"/>
  <c r="B123" i="21"/>
  <c r="B107" i="21"/>
  <c r="B89" i="21"/>
  <c r="B71" i="21"/>
  <c r="B53" i="21"/>
  <c r="B37" i="21"/>
  <c r="B21" i="21"/>
  <c r="B19" i="21"/>
  <c r="B15" i="21"/>
  <c r="B11" i="21"/>
  <c r="B23" i="21"/>
  <c r="B116" i="21"/>
  <c r="B100" i="21"/>
  <c r="B83" i="21"/>
  <c r="B68" i="21"/>
  <c r="B48" i="21"/>
  <c r="B32" i="21"/>
  <c r="B8" i="21"/>
  <c r="B421" i="21"/>
  <c r="B613" i="21"/>
  <c r="B661" i="21"/>
  <c r="B807" i="21"/>
  <c r="B659" i="21"/>
  <c r="B995" i="21"/>
  <c r="B1091" i="21"/>
  <c r="B938" i="21"/>
  <c r="B1155" i="21"/>
  <c r="B1007" i="21"/>
  <c r="B1135" i="21"/>
  <c r="B1011" i="21"/>
  <c r="B1139" i="21"/>
  <c r="B1023" i="21"/>
  <c r="B1151" i="21"/>
  <c r="B1015" i="21"/>
  <c r="B1079" i="21"/>
  <c r="B1143" i="21"/>
  <c r="B1207" i="21"/>
  <c r="B1035" i="21"/>
  <c r="B1099" i="21"/>
  <c r="B1163" i="21"/>
  <c r="B989" i="21"/>
  <c r="B1005" i="21"/>
  <c r="B1021" i="21"/>
  <c r="B1037" i="21"/>
  <c r="B1053" i="21"/>
  <c r="B1069" i="21"/>
  <c r="B1085" i="21"/>
  <c r="B1101" i="21"/>
  <c r="B1117" i="21"/>
  <c r="B1133" i="21"/>
  <c r="B1149" i="21"/>
  <c r="B1165" i="21"/>
  <c r="B1181" i="21"/>
  <c r="B1197" i="21"/>
  <c r="B1180" i="21"/>
  <c r="B1116" i="21"/>
  <c r="B1052" i="21"/>
  <c r="B988" i="21"/>
  <c r="B1190" i="21"/>
  <c r="B1158" i="21"/>
  <c r="B1126" i="21"/>
  <c r="B1094" i="21"/>
  <c r="B1030" i="21"/>
  <c r="B998" i="21"/>
  <c r="B968" i="21"/>
  <c r="B1140" i="21"/>
  <c r="B1044" i="21"/>
  <c r="B944" i="21"/>
  <c r="B909" i="21"/>
  <c r="B891" i="21"/>
  <c r="B834" i="21"/>
  <c r="B752" i="21"/>
  <c r="B706" i="21"/>
  <c r="B857" i="21"/>
  <c r="B822" i="21"/>
  <c r="B729" i="21"/>
  <c r="B672" i="21"/>
  <c r="B700" i="21"/>
  <c r="B617" i="21"/>
  <c r="B695" i="21"/>
  <c r="B639" i="21"/>
  <c r="B824" i="21"/>
  <c r="B609" i="21"/>
  <c r="B528" i="21"/>
  <c r="B430" i="21"/>
  <c r="B676" i="21"/>
  <c r="B586" i="21"/>
  <c r="B546" i="21"/>
  <c r="B486" i="21"/>
  <c r="B450" i="21"/>
  <c r="B397" i="21"/>
  <c r="B354" i="21"/>
  <c r="B322" i="21"/>
  <c r="B640" i="21"/>
  <c r="B420" i="21"/>
  <c r="B413" i="21"/>
  <c r="B460" i="21"/>
  <c r="B358" i="21"/>
  <c r="B286" i="21"/>
  <c r="B502" i="21"/>
  <c r="B359" i="21"/>
  <c r="B228" i="21"/>
  <c r="B270" i="21"/>
  <c r="B276" i="21"/>
  <c r="B207" i="21"/>
  <c r="B473" i="21"/>
  <c r="B269" i="21"/>
  <c r="B221" i="21"/>
  <c r="B179" i="21"/>
  <c r="B175" i="21"/>
  <c r="B356" i="21"/>
  <c r="B153" i="21"/>
  <c r="B217" i="21"/>
  <c r="B169" i="21"/>
  <c r="B146" i="21"/>
  <c r="B132" i="21"/>
  <c r="B90" i="21"/>
  <c r="B62" i="21"/>
  <c r="B30" i="21"/>
  <c r="B111" i="21"/>
  <c r="B57" i="21"/>
  <c r="B12" i="21"/>
  <c r="B72" i="21"/>
  <c r="B36" i="21"/>
  <c r="B836" i="21"/>
  <c r="B930" i="21"/>
  <c r="B1103" i="21"/>
  <c r="B991" i="21"/>
  <c r="B1127" i="21"/>
  <c r="B1083" i="21"/>
  <c r="B1001" i="21"/>
  <c r="B1065" i="21"/>
  <c r="B1145" i="21"/>
  <c r="B1193" i="21"/>
  <c r="B1202" i="21"/>
  <c r="B1170" i="21"/>
  <c r="B1138" i="21"/>
  <c r="B1106" i="21"/>
  <c r="B1074" i="21"/>
  <c r="B1042" i="21"/>
  <c r="B1010" i="21"/>
  <c r="B980" i="21"/>
  <c r="B969" i="21"/>
  <c r="B953" i="21"/>
  <c r="B1196" i="21"/>
  <c r="B1164" i="21"/>
  <c r="B1132" i="21"/>
  <c r="B1100" i="21"/>
  <c r="B1068" i="21"/>
  <c r="B1036" i="21"/>
  <c r="B1004" i="21"/>
  <c r="B1194" i="21"/>
  <c r="B1162" i="21"/>
  <c r="B1130" i="21"/>
  <c r="B1098" i="21"/>
  <c r="B1066" i="21"/>
  <c r="B1034" i="21"/>
  <c r="B1002" i="21"/>
  <c r="B937" i="21"/>
  <c r="B952" i="21"/>
  <c r="B923" i="21"/>
  <c r="B1208" i="21"/>
  <c r="B1176" i="21"/>
  <c r="B1144" i="21"/>
  <c r="B1112" i="21"/>
  <c r="B1080" i="21"/>
  <c r="B1048" i="21"/>
  <c r="B1016" i="21"/>
  <c r="B984" i="21"/>
  <c r="B948" i="21"/>
  <c r="B941" i="21"/>
  <c r="B928" i="21"/>
  <c r="B917" i="21"/>
  <c r="B943" i="21"/>
  <c r="B911" i="21"/>
  <c r="B887" i="21"/>
  <c r="B875" i="21"/>
  <c r="B932" i="21"/>
  <c r="B916" i="21"/>
  <c r="B907" i="21"/>
  <c r="B893" i="21"/>
  <c r="B878" i="21"/>
  <c r="B886" i="21"/>
  <c r="B874" i="21"/>
  <c r="B849" i="21"/>
  <c r="B838" i="21"/>
  <c r="B818" i="21"/>
  <c r="B786" i="21"/>
  <c r="B754" i="21"/>
  <c r="B901" i="21"/>
  <c r="B873" i="21"/>
  <c r="B862" i="21"/>
  <c r="B845" i="21"/>
  <c r="B828" i="21"/>
  <c r="B798" i="21"/>
  <c r="B766" i="21"/>
  <c r="B734" i="21"/>
  <c r="B702" i="21"/>
  <c r="B670" i="21"/>
  <c r="B931" i="21"/>
  <c r="B876" i="21"/>
  <c r="B856" i="21"/>
  <c r="B820" i="21"/>
  <c r="B799" i="21"/>
  <c r="B756" i="21"/>
  <c r="B749" i="21"/>
  <c r="B742" i="21"/>
  <c r="B697" i="21"/>
  <c r="B635" i="21"/>
  <c r="B587" i="21"/>
  <c r="B555" i="21"/>
  <c r="B942" i="21"/>
  <c r="B819" i="21"/>
  <c r="B787" i="21"/>
  <c r="B755" i="21"/>
  <c r="B692" i="21"/>
  <c r="B673" i="21"/>
  <c r="B964" i="21"/>
  <c r="B869" i="21"/>
  <c r="B832" i="21"/>
  <c r="B808" i="21"/>
  <c r="B790" i="21"/>
  <c r="B761" i="21"/>
  <c r="B744" i="21"/>
  <c r="B736" i="21"/>
  <c r="B722" i="21"/>
  <c r="B689" i="21"/>
  <c r="B665" i="21"/>
  <c r="B638" i="21"/>
  <c r="B606" i="21"/>
  <c r="B817" i="21"/>
  <c r="B789" i="21"/>
  <c r="B724" i="21"/>
  <c r="B707" i="21"/>
  <c r="B674" i="21"/>
  <c r="B656" i="21"/>
  <c r="B610" i="21"/>
  <c r="B588" i="21"/>
  <c r="B574" i="21"/>
  <c r="B562" i="21"/>
  <c r="B544" i="21"/>
  <c r="B829" i="21"/>
  <c r="B812" i="21"/>
  <c r="B785" i="21"/>
  <c r="B757" i="21"/>
  <c r="B709" i="21"/>
  <c r="B685" i="21"/>
  <c r="B626" i="21"/>
  <c r="B594" i="21"/>
  <c r="B577" i="21"/>
  <c r="B552" i="21"/>
  <c r="B535" i="21"/>
  <c r="B503" i="21"/>
  <c r="B471" i="21"/>
  <c r="B439" i="21"/>
  <c r="B407" i="21"/>
  <c r="B816" i="21"/>
  <c r="B780" i="21"/>
  <c r="B759" i="21"/>
  <c r="B725" i="21"/>
  <c r="B652" i="21"/>
  <c r="B600" i="21"/>
  <c r="B568" i="21"/>
  <c r="B514" i="21"/>
  <c r="B476" i="21"/>
  <c r="B462" i="21"/>
  <c r="B412" i="21"/>
  <c r="B398" i="21"/>
  <c r="B242" i="21"/>
  <c r="B233" i="21"/>
  <c r="B840" i="21"/>
  <c r="B792" i="21"/>
  <c r="B637" i="21"/>
  <c r="B607" i="21"/>
  <c r="B579" i="21"/>
  <c r="B575" i="21"/>
  <c r="B547" i="21"/>
  <c r="B543" i="21"/>
  <c r="B525" i="21"/>
  <c r="B518" i="21"/>
  <c r="B497" i="21"/>
  <c r="B489" i="21"/>
  <c r="B461" i="21"/>
  <c r="B447" i="21"/>
  <c r="B422" i="21"/>
  <c r="B408" i="21"/>
  <c r="B392" i="21"/>
  <c r="B381" i="21"/>
  <c r="B370" i="21"/>
  <c r="B360" i="21"/>
  <c r="B349" i="21"/>
  <c r="B338" i="21"/>
  <c r="B328" i="21"/>
  <c r="B317" i="21"/>
  <c r="B306" i="21"/>
  <c r="B296" i="21"/>
  <c r="B239" i="21"/>
  <c r="B843" i="21"/>
  <c r="B645" i="21"/>
  <c r="B590" i="21"/>
  <c r="B558" i="21"/>
  <c r="B531" i="21"/>
  <c r="B512" i="21"/>
  <c r="B499" i="21"/>
  <c r="B480" i="21"/>
  <c r="B448" i="21"/>
  <c r="B416" i="21"/>
  <c r="B748" i="21"/>
  <c r="B520" i="21"/>
  <c r="B428" i="21"/>
  <c r="B318" i="21"/>
  <c r="B208" i="21"/>
  <c r="B533" i="21"/>
  <c r="B445" i="21"/>
  <c r="B410" i="21"/>
  <c r="B390" i="21"/>
  <c r="B367" i="21"/>
  <c r="B353" i="21"/>
  <c r="B294" i="21"/>
  <c r="B691" i="21"/>
  <c r="B632" i="21"/>
  <c r="B505" i="21"/>
  <c r="B495" i="21"/>
  <c r="B441" i="21"/>
  <c r="B391" i="21"/>
  <c r="B369" i="21"/>
  <c r="B329" i="21"/>
  <c r="B247" i="21"/>
  <c r="B212" i="21"/>
  <c r="B517" i="21"/>
  <c r="B361" i="21"/>
  <c r="B278" i="21"/>
  <c r="B262" i="21"/>
  <c r="B245" i="21"/>
  <c r="B230" i="21"/>
  <c r="B213" i="21"/>
  <c r="B196" i="21"/>
  <c r="B180" i="21"/>
  <c r="B388" i="21"/>
  <c r="B284" i="21"/>
  <c r="B268" i="21"/>
  <c r="B252" i="21"/>
  <c r="B223" i="21"/>
  <c r="B210" i="21"/>
  <c r="B182" i="21"/>
  <c r="B537" i="21"/>
  <c r="B481" i="21"/>
  <c r="B399" i="21"/>
  <c r="B351" i="21"/>
  <c r="B277" i="21"/>
  <c r="B261" i="21"/>
  <c r="B241" i="21"/>
  <c r="B195" i="21"/>
  <c r="B406" i="21"/>
  <c r="B215" i="21"/>
  <c r="B199" i="21"/>
  <c r="B163" i="21"/>
  <c r="B509" i="21"/>
  <c r="B337" i="21"/>
  <c r="B176" i="21"/>
  <c r="B161" i="21"/>
  <c r="B203" i="21"/>
  <c r="B184" i="21"/>
  <c r="B218" i="21"/>
  <c r="B142" i="21"/>
  <c r="B126" i="21"/>
  <c r="B118" i="21"/>
  <c r="B110" i="21"/>
  <c r="B102" i="21"/>
  <c r="B94" i="21"/>
  <c r="B59" i="21"/>
  <c r="B51" i="21"/>
  <c r="B43" i="21"/>
  <c r="B35" i="21"/>
  <c r="B140" i="21"/>
  <c r="B881" i="21"/>
  <c r="B148" i="21"/>
  <c r="B138" i="21"/>
  <c r="B86" i="21"/>
  <c r="B73" i="21"/>
  <c r="B65" i="21"/>
  <c r="B58" i="21"/>
  <c r="B50" i="21"/>
  <c r="B42" i="21"/>
  <c r="B34" i="21"/>
  <c r="B119" i="21"/>
  <c r="B103" i="21"/>
  <c r="B82" i="21"/>
  <c r="B67" i="21"/>
  <c r="B49" i="21"/>
  <c r="B33" i="21"/>
  <c r="B18" i="21"/>
  <c r="B14" i="21"/>
  <c r="B10" i="21"/>
  <c r="B128" i="21"/>
  <c r="B112" i="21"/>
  <c r="B96" i="21"/>
  <c r="B80" i="21"/>
  <c r="B60" i="21"/>
  <c r="B44" i="21"/>
  <c r="B28" i="21"/>
  <c r="B569" i="21"/>
  <c r="B627" i="21"/>
  <c r="B684" i="21"/>
  <c r="B611" i="21"/>
  <c r="B679" i="21"/>
  <c r="B671" i="21"/>
  <c r="B914" i="21"/>
  <c r="B1123" i="21"/>
  <c r="B900" i="21"/>
  <c r="B1039" i="21"/>
  <c r="B1167" i="21"/>
  <c r="B1043" i="21"/>
  <c r="B1171" i="21"/>
  <c r="B1055" i="21"/>
  <c r="B1183" i="21"/>
  <c r="B1031" i="21"/>
  <c r="B1095" i="21"/>
  <c r="B1159" i="21"/>
  <c r="B987" i="21"/>
  <c r="B1051" i="21"/>
  <c r="B1115" i="21"/>
  <c r="B1179" i="21"/>
  <c r="B993" i="21"/>
  <c r="B1009" i="21"/>
  <c r="B1025" i="21"/>
  <c r="B1041" i="21"/>
  <c r="B1057" i="21"/>
  <c r="B1073" i="21"/>
  <c r="B1089" i="21"/>
  <c r="B1105" i="21"/>
  <c r="B1121" i="21"/>
  <c r="B1137" i="21"/>
  <c r="B1153" i="21"/>
  <c r="B1169" i="21"/>
  <c r="B1185" i="21"/>
  <c r="B1201" i="21"/>
  <c r="B1148" i="21"/>
  <c r="B1084" i="21"/>
  <c r="B1020" i="21"/>
  <c r="B1204" i="21"/>
  <c r="B1108" i="21"/>
  <c r="B1012" i="21"/>
  <c r="B951" i="21"/>
  <c r="B920" i="21"/>
  <c r="B940" i="21"/>
  <c r="B898" i="21"/>
  <c r="B899" i="21"/>
  <c r="B859" i="21"/>
  <c r="B841" i="21"/>
  <c r="B814" i="21"/>
  <c r="B782" i="21"/>
  <c r="B906" i="21"/>
  <c r="B777" i="21"/>
  <c r="B690" i="21"/>
  <c r="B960" i="21"/>
  <c r="B858" i="21"/>
  <c r="B826" i="21"/>
  <c r="B974" i="21"/>
  <c r="B850" i="21"/>
  <c r="B793" i="21"/>
  <c r="B758" i="21"/>
  <c r="B708" i="21"/>
  <c r="B654" i="21"/>
  <c r="B861" i="21"/>
  <c r="B664" i="21"/>
  <c r="B623" i="21"/>
  <c r="B716" i="21"/>
  <c r="B660" i="21"/>
  <c r="B633" i="21"/>
  <c r="B591" i="21"/>
  <c r="B764" i="21"/>
  <c r="B721" i="21"/>
  <c r="B582" i="21"/>
  <c r="B500" i="21"/>
  <c r="B444" i="21"/>
  <c r="B733" i="21"/>
  <c r="B703" i="21"/>
  <c r="B612" i="21"/>
  <c r="B578" i="21"/>
  <c r="B536" i="21"/>
  <c r="B511" i="21"/>
  <c r="B458" i="21"/>
  <c r="B433" i="21"/>
  <c r="B386" i="21"/>
  <c r="B365" i="21"/>
  <c r="B333" i="21"/>
  <c r="B312" i="21"/>
  <c r="B248" i="21"/>
  <c r="B680" i="21"/>
  <c r="B484" i="21"/>
  <c r="B753" i="21"/>
  <c r="B589" i="21"/>
  <c r="B380" i="21"/>
  <c r="B553" i="21"/>
  <c r="B424" i="21"/>
  <c r="B377" i="21"/>
  <c r="B303" i="21"/>
  <c r="B557" i="21"/>
  <c r="B449" i="21"/>
  <c r="B382" i="21"/>
  <c r="B316" i="21"/>
  <c r="B327" i="21"/>
  <c r="B289" i="21"/>
  <c r="B466" i="21"/>
  <c r="B226" i="21"/>
  <c r="B200" i="21"/>
  <c r="B534" i="21"/>
  <c r="B393" i="21"/>
  <c r="B253" i="21"/>
  <c r="B205" i="21"/>
  <c r="B194" i="21"/>
  <c r="B69" i="21"/>
  <c r="B54" i="21"/>
  <c r="B38" i="21"/>
  <c r="B127" i="21"/>
  <c r="B75" i="21"/>
  <c r="B27" i="21"/>
  <c r="B20" i="21"/>
  <c r="B130" i="21"/>
  <c r="B104" i="21"/>
  <c r="B52" i="21"/>
  <c r="B601" i="21"/>
  <c r="B844" i="21"/>
  <c r="B768" i="21"/>
  <c r="B1027" i="21"/>
  <c r="B981" i="21"/>
  <c r="B1119" i="21"/>
  <c r="B1063" i="21"/>
  <c r="B1019" i="21"/>
  <c r="B1147" i="21"/>
  <c r="B1017" i="21"/>
  <c r="B1049" i="21"/>
  <c r="B1097" i="21"/>
  <c r="B1113" i="21"/>
  <c r="B1161" i="21"/>
  <c r="B1200" i="21"/>
  <c r="B1168" i="21"/>
  <c r="B1136" i="21"/>
  <c r="B1104" i="21"/>
  <c r="B1072" i="21"/>
  <c r="B1040" i="21"/>
  <c r="B1008" i="21"/>
  <c r="B949" i="21"/>
  <c r="B1182" i="21"/>
  <c r="B1150" i="21"/>
  <c r="B1118" i="21"/>
  <c r="B1086" i="21"/>
  <c r="B1054" i="21"/>
  <c r="B1022" i="21"/>
  <c r="B990" i="21"/>
  <c r="B971" i="21"/>
  <c r="B955" i="21"/>
  <c r="B1192" i="21"/>
  <c r="B1160" i="21"/>
  <c r="B1128" i="21"/>
  <c r="B1096" i="21"/>
  <c r="B1064" i="21"/>
  <c r="B1032" i="21"/>
  <c r="B1000" i="21"/>
  <c r="B975" i="21"/>
  <c r="B959" i="21"/>
  <c r="B946" i="21"/>
  <c r="B926" i="21"/>
  <c r="B910" i="21"/>
  <c r="B972" i="21"/>
  <c r="B957" i="21"/>
  <c r="B1206" i="21"/>
  <c r="B1174" i="21"/>
  <c r="B1142" i="21"/>
  <c r="B1110" i="21"/>
  <c r="B1078" i="21"/>
  <c r="B1046" i="21"/>
  <c r="B1014" i="21"/>
  <c r="B982" i="21"/>
  <c r="B962" i="21"/>
  <c r="B936" i="21"/>
  <c r="B925" i="21"/>
  <c r="B912" i="21"/>
  <c r="B935" i="21"/>
  <c r="B905" i="21"/>
  <c r="B894" i="21"/>
  <c r="B883" i="21"/>
  <c r="B958" i="21"/>
  <c r="B976" i="21"/>
  <c r="B870" i="21"/>
  <c r="B863" i="21"/>
  <c r="B888" i="21"/>
  <c r="B860" i="21"/>
  <c r="B895" i="21"/>
  <c r="B853" i="21"/>
  <c r="B788" i="21"/>
  <c r="B781" i="21"/>
  <c r="B774" i="21"/>
  <c r="B745" i="21"/>
  <c r="B704" i="21"/>
  <c r="B651" i="21"/>
  <c r="B939" i="21"/>
  <c r="B811" i="21"/>
  <c r="B779" i="21"/>
  <c r="B747" i="21"/>
  <c r="B720" i="21"/>
  <c r="B687" i="21"/>
  <c r="B663" i="21"/>
  <c r="B631" i="21"/>
  <c r="B599" i="21"/>
  <c r="B567" i="21"/>
  <c r="B950" i="21"/>
  <c r="B864" i="21"/>
  <c r="B804" i="21"/>
  <c r="B797" i="21"/>
  <c r="B783" i="21"/>
  <c r="B769" i="21"/>
  <c r="B740" i="21"/>
  <c r="B710" i="21"/>
  <c r="B677" i="21"/>
  <c r="B867" i="21"/>
  <c r="B760" i="21"/>
  <c r="B717" i="21"/>
  <c r="B653" i="21"/>
  <c r="B646" i="21"/>
  <c r="B618" i="21"/>
  <c r="B580" i="21"/>
  <c r="B556" i="21"/>
  <c r="B542" i="21"/>
  <c r="B523" i="21"/>
  <c r="B491" i="21"/>
  <c r="B459" i="21"/>
  <c r="B427" i="21"/>
  <c r="B872" i="21"/>
  <c r="B803" i="21"/>
  <c r="B732" i="21"/>
  <c r="B705" i="21"/>
  <c r="B683" i="21"/>
  <c r="B662" i="21"/>
  <c r="B634" i="21"/>
  <c r="B616" i="21"/>
  <c r="B602" i="21"/>
  <c r="B573" i="21"/>
  <c r="B566" i="21"/>
  <c r="B545" i="21"/>
  <c r="B796" i="21"/>
  <c r="B771" i="21"/>
  <c r="B728" i="21"/>
  <c r="B675" i="21"/>
  <c r="B630" i="21"/>
  <c r="B508" i="21"/>
  <c r="B496" i="21"/>
  <c r="B468" i="21"/>
  <c r="B451" i="21"/>
  <c r="B432" i="21"/>
  <c r="B404" i="21"/>
  <c r="B395" i="21"/>
  <c r="B379" i="21"/>
  <c r="B363" i="21"/>
  <c r="B347" i="21"/>
  <c r="B331" i="21"/>
  <c r="B315" i="21"/>
  <c r="B299" i="21"/>
  <c r="B287" i="21"/>
  <c r="B279" i="21"/>
  <c r="B271" i="21"/>
  <c r="B263" i="21"/>
  <c r="B255" i="21"/>
  <c r="B249" i="21"/>
  <c r="B229" i="21"/>
  <c r="B821" i="21"/>
  <c r="B726" i="21"/>
  <c r="B714" i="21"/>
  <c r="B699" i="21"/>
  <c r="B658" i="21"/>
  <c r="B614" i="21"/>
  <c r="B593" i="21"/>
  <c r="B561" i="21"/>
  <c r="B540" i="21"/>
  <c r="B493" i="21"/>
  <c r="B479" i="21"/>
  <c r="B454" i="21"/>
  <c r="B440" i="21"/>
  <c r="B426" i="21"/>
  <c r="B418" i="21"/>
  <c r="B401" i="21"/>
  <c r="B389" i="21"/>
  <c r="B378" i="21"/>
  <c r="B368" i="21"/>
  <c r="B357" i="21"/>
  <c r="B346" i="21"/>
  <c r="B336" i="21"/>
  <c r="B325" i="21"/>
  <c r="B314" i="21"/>
  <c r="B304" i="21"/>
  <c r="B293" i="21"/>
  <c r="B681" i="21"/>
  <c r="B624" i="21"/>
  <c r="B581" i="21"/>
  <c r="B549" i="21"/>
  <c r="B530" i="21"/>
  <c r="B510" i="21"/>
  <c r="B498" i="21"/>
  <c r="B478" i="21"/>
  <c r="B467" i="21"/>
  <c r="B446" i="21"/>
  <c r="B435" i="21"/>
  <c r="B414" i="21"/>
  <c r="B403" i="21"/>
  <c r="B763" i="21"/>
  <c r="B668" i="21"/>
  <c r="B513" i="21"/>
  <c r="B438" i="21"/>
  <c r="B385" i="21"/>
  <c r="B366" i="21"/>
  <c r="B345" i="21"/>
  <c r="B246" i="21"/>
  <c r="B231" i="21"/>
  <c r="B216" i="21"/>
  <c r="B625" i="21"/>
  <c r="B521" i="21"/>
  <c r="B463" i="21"/>
  <c r="B409" i="21"/>
  <c r="B326" i="21"/>
  <c r="B308" i="21"/>
  <c r="B290" i="21"/>
  <c r="B628" i="21"/>
  <c r="B492" i="21"/>
  <c r="B456" i="21"/>
  <c r="B437" i="21"/>
  <c r="B364" i="21"/>
  <c r="B348" i="21"/>
  <c r="B297" i="21"/>
  <c r="B238" i="21"/>
  <c r="B220" i="21"/>
  <c r="B383" i="21"/>
  <c r="B342" i="21"/>
  <c r="B292" i="21"/>
  <c r="B273" i="21"/>
  <c r="B257" i="21"/>
  <c r="B234" i="21"/>
  <c r="B211" i="21"/>
  <c r="B164" i="21"/>
  <c r="B469" i="21"/>
  <c r="B343" i="21"/>
  <c r="B319" i="21"/>
  <c r="B209" i="21"/>
  <c r="B193" i="21"/>
  <c r="B174" i="21"/>
  <c r="B474" i="21"/>
  <c r="B324" i="21"/>
  <c r="B274" i="21"/>
  <c r="B258" i="21"/>
  <c r="B240" i="21"/>
  <c r="B222" i="21"/>
  <c r="B171" i="21"/>
  <c r="B160" i="21"/>
  <c r="B310" i="21"/>
  <c r="B145" i="21"/>
  <c r="B159" i="21"/>
  <c r="B157" i="21"/>
  <c r="B288" i="21"/>
  <c r="B272" i="21"/>
  <c r="B256" i="21"/>
  <c r="B167" i="21"/>
  <c r="B74" i="21"/>
  <c r="B66" i="21"/>
  <c r="B173" i="21"/>
  <c r="B151" i="21"/>
  <c r="B131" i="21"/>
  <c r="B597" i="21"/>
  <c r="B170" i="21"/>
  <c r="B147" i="21"/>
  <c r="B133" i="21"/>
  <c r="B125" i="21"/>
  <c r="B117" i="21"/>
  <c r="B109" i="21"/>
  <c r="B101" i="21"/>
  <c r="B93" i="21"/>
  <c r="B115" i="21"/>
  <c r="B99" i="21"/>
  <c r="B79" i="21"/>
  <c r="B61" i="21"/>
  <c r="B45" i="21"/>
  <c r="B29" i="21"/>
  <c r="B26" i="21"/>
  <c r="B17" i="21"/>
  <c r="B13" i="21"/>
  <c r="B9" i="21"/>
  <c r="B124" i="21"/>
  <c r="B108" i="21"/>
  <c r="B92" i="21"/>
  <c r="B76" i="21"/>
  <c r="B56" i="21"/>
  <c r="B40" i="21"/>
  <c r="B24" i="21"/>
  <c r="B696" i="21"/>
  <c r="B643" i="21"/>
  <c r="B775" i="21"/>
  <c r="B698" i="21"/>
  <c r="B743" i="21"/>
  <c r="B735" i="21"/>
  <c r="B922" i="21"/>
  <c r="B947" i="21"/>
  <c r="B1059" i="21"/>
  <c r="B1071" i="21"/>
  <c r="B1199" i="21"/>
  <c r="B1075" i="21"/>
  <c r="B1203" i="21"/>
  <c r="B1087" i="21"/>
  <c r="B983" i="21"/>
  <c r="B1047" i="21"/>
  <c r="B1111" i="21"/>
  <c r="B1175" i="21"/>
  <c r="B1003" i="21"/>
  <c r="B1067" i="21"/>
  <c r="B1131" i="21"/>
  <c r="B1195" i="21"/>
  <c r="B997" i="21"/>
  <c r="B1013" i="21"/>
  <c r="B1029" i="21"/>
  <c r="B1045" i="21"/>
  <c r="B1061" i="21"/>
  <c r="B1077" i="21"/>
  <c r="B1093" i="21"/>
  <c r="B1109" i="21"/>
  <c r="B1125" i="21"/>
  <c r="B1141" i="21"/>
  <c r="B1157" i="21"/>
  <c r="B1173" i="21"/>
  <c r="B1189" i="21"/>
  <c r="B1205" i="21"/>
  <c r="B1088" i="19"/>
  <c r="B974" i="19"/>
  <c r="B979" i="19"/>
  <c r="B1016" i="19"/>
  <c r="B911" i="19"/>
  <c r="B885" i="19"/>
  <c r="B866" i="19"/>
  <c r="B775" i="19"/>
  <c r="B780" i="19"/>
  <c r="B925" i="19"/>
  <c r="B793" i="19"/>
  <c r="B692" i="19"/>
  <c r="B693" i="19"/>
  <c r="B883" i="19"/>
  <c r="B814" i="19"/>
  <c r="B733" i="19"/>
  <c r="B396" i="19"/>
  <c r="B593" i="19"/>
  <c r="B577" i="19"/>
  <c r="B368" i="19"/>
  <c r="B584" i="19"/>
  <c r="B196" i="19"/>
  <c r="B325" i="19"/>
  <c r="B1209" i="19"/>
  <c r="B1152" i="19"/>
  <c r="B977" i="19"/>
  <c r="B945" i="19"/>
  <c r="B1148" i="19"/>
  <c r="B1100" i="19"/>
  <c r="B1068" i="19"/>
  <c r="B1036" i="19"/>
  <c r="B1004" i="19"/>
  <c r="B957" i="19"/>
  <c r="B1160" i="19"/>
  <c r="B1115" i="19"/>
  <c r="B1051" i="19"/>
  <c r="B996" i="19"/>
  <c r="B964" i="19"/>
  <c r="B939" i="19"/>
  <c r="B1072" i="19"/>
  <c r="B1008" i="19"/>
  <c r="B967" i="19"/>
  <c r="B934" i="19"/>
  <c r="B923" i="19"/>
  <c r="B1075" i="19"/>
  <c r="B968" i="19"/>
  <c r="B950" i="19"/>
  <c r="B932" i="19"/>
  <c r="B888" i="19"/>
  <c r="B847" i="19"/>
  <c r="B832" i="19"/>
  <c r="B1112" i="19"/>
  <c r="B978" i="19"/>
  <c r="B943" i="19"/>
  <c r="B919" i="19"/>
  <c r="B909" i="19"/>
  <c r="B898" i="19"/>
  <c r="B882" i="19"/>
  <c r="B871" i="19"/>
  <c r="B863" i="19"/>
  <c r="B853" i="19"/>
  <c r="B842" i="19"/>
  <c r="B831" i="19"/>
  <c r="B810" i="19"/>
  <c r="B797" i="19"/>
  <c r="B759" i="19"/>
  <c r="B991" i="19"/>
  <c r="B907" i="19"/>
  <c r="B889" i="19"/>
  <c r="B843" i="19"/>
  <c r="B825" i="19"/>
  <c r="B779" i="19"/>
  <c r="B761" i="19"/>
  <c r="B743" i="19"/>
  <c r="B708" i="19"/>
  <c r="B788" i="19"/>
  <c r="B777" i="19"/>
  <c r="B687" i="19"/>
  <c r="B928" i="19"/>
  <c r="B809" i="19"/>
  <c r="B452" i="19"/>
  <c r="B409" i="19"/>
  <c r="B701" i="19"/>
  <c r="B549" i="19"/>
  <c r="B476" i="19"/>
  <c r="B465" i="19"/>
  <c r="B417" i="19"/>
  <c r="B329" i="19"/>
  <c r="B305" i="19"/>
  <c r="B665" i="19"/>
  <c r="B522" i="19"/>
  <c r="B449" i="19"/>
  <c r="B651" i="19"/>
  <c r="B669" i="19"/>
  <c r="B516" i="19"/>
  <c r="B408" i="19"/>
  <c r="B393" i="19"/>
  <c r="B377" i="19"/>
  <c r="B270" i="19"/>
  <c r="B240" i="19"/>
  <c r="B330" i="19"/>
  <c r="B397" i="19"/>
  <c r="B225" i="19"/>
  <c r="B220" i="19"/>
  <c r="B453" i="19"/>
  <c r="B410" i="19"/>
  <c r="B1024" i="19"/>
  <c r="B1107" i="19"/>
  <c r="B922" i="19"/>
  <c r="B901" i="19"/>
  <c r="B874" i="19"/>
  <c r="B845" i="19"/>
  <c r="B762" i="19"/>
  <c r="B876" i="19"/>
  <c r="B830" i="19"/>
  <c r="B808" i="19"/>
  <c r="B724" i="19"/>
  <c r="B867" i="19"/>
  <c r="B854" i="19"/>
  <c r="B817" i="19"/>
  <c r="B688" i="19"/>
  <c r="B1032" i="19"/>
  <c r="B545" i="19"/>
  <c r="B641" i="19"/>
  <c r="B690" i="19"/>
  <c r="B535" i="19"/>
  <c r="B640" i="19"/>
  <c r="B219" i="19"/>
  <c r="B298" i="19"/>
  <c r="B1200" i="19"/>
  <c r="B1136" i="19"/>
  <c r="B1196" i="19"/>
  <c r="B1132" i="19"/>
  <c r="B1092" i="19"/>
  <c r="B1060" i="19"/>
  <c r="B1028" i="19"/>
  <c r="B992" i="19"/>
  <c r="B1156" i="19"/>
  <c r="B1099" i="19"/>
  <c r="B1035" i="19"/>
  <c r="B994" i="19"/>
  <c r="B931" i="19"/>
  <c r="B1056" i="19"/>
  <c r="B984" i="19"/>
  <c r="B963" i="19"/>
  <c r="B956" i="19"/>
  <c r="B942" i="19"/>
  <c r="B929" i="19"/>
  <c r="B1176" i="19"/>
  <c r="B1043" i="19"/>
  <c r="B958" i="19"/>
  <c r="B946" i="19"/>
  <c r="B912" i="19"/>
  <c r="B896" i="19"/>
  <c r="B887" i="19"/>
  <c r="B872" i="19"/>
  <c r="B856" i="19"/>
  <c r="B816" i="19"/>
  <c r="B800" i="19"/>
  <c r="B784" i="19"/>
  <c r="B768" i="19"/>
  <c r="B1080" i="19"/>
  <c r="B951" i="19"/>
  <c r="B940" i="19"/>
  <c r="B917" i="19"/>
  <c r="B906" i="19"/>
  <c r="B893" i="19"/>
  <c r="B879" i="19"/>
  <c r="B869" i="19"/>
  <c r="B861" i="19"/>
  <c r="B839" i="19"/>
  <c r="B829" i="19"/>
  <c r="B818" i="19"/>
  <c r="B805" i="19"/>
  <c r="B794" i="19"/>
  <c r="B781" i="19"/>
  <c r="B770" i="19"/>
  <c r="B1144" i="19"/>
  <c r="B894" i="19"/>
  <c r="B862" i="19"/>
  <c r="B835" i="19"/>
  <c r="B812" i="19"/>
  <c r="B798" i="19"/>
  <c r="B766" i="19"/>
  <c r="B745" i="19"/>
  <c r="B729" i="19"/>
  <c r="B713" i="19"/>
  <c r="B696" i="19"/>
  <c r="B1091" i="19"/>
  <c r="B875" i="19"/>
  <c r="B857" i="19"/>
  <c r="B806" i="19"/>
  <c r="B756" i="19"/>
  <c r="B727" i="19"/>
  <c r="B716" i="19"/>
  <c r="B703" i="19"/>
  <c r="B1059" i="19"/>
  <c r="B915" i="19"/>
  <c r="B730" i="19"/>
  <c r="B709" i="19"/>
  <c r="B630" i="19"/>
  <c r="B614" i="19"/>
  <c r="B574" i="19"/>
  <c r="B563" i="19"/>
  <c r="B547" i="19"/>
  <c r="B534" i="19"/>
  <c r="B507" i="19"/>
  <c r="B486" i="19"/>
  <c r="B454" i="19"/>
  <c r="B443" i="19"/>
  <c r="B430" i="19"/>
  <c r="B406" i="19"/>
  <c r="B374" i="19"/>
  <c r="B1096" i="19"/>
  <c r="B954" i="19"/>
  <c r="B924" i="19"/>
  <c r="B868" i="19"/>
  <c r="B822" i="19"/>
  <c r="B755" i="19"/>
  <c r="B736" i="19"/>
  <c r="B717" i="19"/>
  <c r="B681" i="19"/>
  <c r="B673" i="19"/>
  <c r="B618" i="19"/>
  <c r="B605" i="19"/>
  <c r="B594" i="19"/>
  <c r="B580" i="19"/>
  <c r="B509" i="19"/>
  <c r="B424" i="19"/>
  <c r="B873" i="19"/>
  <c r="B661" i="19"/>
  <c r="B613" i="19"/>
  <c r="B564" i="19"/>
  <c r="B520" i="19"/>
  <c r="B508" i="19"/>
  <c r="B389" i="19"/>
  <c r="B355" i="19"/>
  <c r="B291" i="19"/>
  <c r="B634" i="19"/>
  <c r="B597" i="19"/>
  <c r="B548" i="19"/>
  <c r="B764" i="19"/>
  <c r="B627" i="19"/>
  <c r="B431" i="19"/>
  <c r="B319" i="19"/>
  <c r="B233" i="19"/>
  <c r="B899" i="19"/>
  <c r="B250" i="19"/>
  <c r="B203" i="19"/>
  <c r="B187" i="19"/>
  <c r="B170" i="19"/>
  <c r="B834" i="19"/>
  <c r="B821" i="19"/>
  <c r="B813" i="19"/>
  <c r="B799" i="19"/>
  <c r="B786" i="19"/>
  <c r="B1000" i="19"/>
  <c r="B947" i="19"/>
  <c r="B844" i="19"/>
  <c r="B803" i="19"/>
  <c r="B748" i="19"/>
  <c r="B735" i="19"/>
  <c r="B941" i="19"/>
  <c r="B728" i="19"/>
  <c r="B976" i="19"/>
  <c r="B827" i="19"/>
  <c r="B704" i="19"/>
  <c r="B828" i="19"/>
  <c r="B556" i="19"/>
  <c r="B677" i="19"/>
  <c r="B369" i="19"/>
  <c r="B884" i="19"/>
  <c r="B865" i="19"/>
  <c r="B474" i="19"/>
  <c r="B480" i="19"/>
  <c r="B349" i="19"/>
  <c r="B1184" i="19"/>
  <c r="B1120" i="19"/>
  <c r="B961" i="19"/>
  <c r="B1180" i="19"/>
  <c r="B1116" i="19"/>
  <c r="B1084" i="19"/>
  <c r="B1052" i="19"/>
  <c r="B1020" i="19"/>
  <c r="B973" i="19"/>
  <c r="B1192" i="19"/>
  <c r="B1128" i="19"/>
  <c r="B1083" i="19"/>
  <c r="B1019" i="19"/>
  <c r="B970" i="19"/>
  <c r="B953" i="19"/>
  <c r="B1104" i="19"/>
  <c r="B1040" i="19"/>
  <c r="B937" i="19"/>
  <c r="B926" i="19"/>
  <c r="B1172" i="19"/>
  <c r="B1011" i="19"/>
  <c r="B969" i="19"/>
  <c r="B927" i="19"/>
  <c r="B895" i="19"/>
  <c r="B840" i="19"/>
  <c r="B824" i="19"/>
  <c r="B1048" i="19"/>
  <c r="B914" i="19"/>
  <c r="B903" i="19"/>
  <c r="B890" i="19"/>
  <c r="B877" i="19"/>
  <c r="B858" i="19"/>
  <c r="B850" i="19"/>
  <c r="B837" i="19"/>
  <c r="B826" i="19"/>
  <c r="B815" i="19"/>
  <c r="B802" i="19"/>
  <c r="B789" i="19"/>
  <c r="B778" i="19"/>
  <c r="B767" i="19"/>
  <c r="B1064" i="19"/>
  <c r="B908" i="19"/>
  <c r="B1027" i="19"/>
  <c r="B965" i="19"/>
  <c r="B902" i="19"/>
  <c r="B838" i="19"/>
  <c r="B819" i="19"/>
  <c r="B740" i="19"/>
  <c r="B711" i="19"/>
  <c r="B833" i="19"/>
  <c r="B772" i="19"/>
  <c r="B654" i="19"/>
  <c r="B598" i="19"/>
  <c r="B558" i="19"/>
  <c r="B542" i="19"/>
  <c r="B518" i="19"/>
  <c r="B502" i="19"/>
  <c r="B494" i="19"/>
  <c r="B475" i="19"/>
  <c r="B462" i="19"/>
  <c r="B438" i="19"/>
  <c r="B419" i="19"/>
  <c r="B398" i="19"/>
  <c r="B363" i="19"/>
  <c r="B980" i="19"/>
  <c r="B948" i="19"/>
  <c r="B916" i="19"/>
  <c r="B905" i="19"/>
  <c r="B785" i="19"/>
  <c r="B637" i="19"/>
  <c r="B525" i="19"/>
  <c r="B477" i="19"/>
  <c r="B370" i="19"/>
  <c r="B357" i="19"/>
  <c r="B340" i="19"/>
  <c r="B316" i="19"/>
  <c r="B292" i="19"/>
  <c r="B283" i="19"/>
  <c r="B275" i="19"/>
  <c r="B266" i="19"/>
  <c r="B587" i="19"/>
  <c r="B441" i="19"/>
  <c r="B404" i="19"/>
  <c r="B342" i="19"/>
  <c r="B318" i="19"/>
  <c r="B1204" i="19"/>
  <c r="B571" i="19"/>
  <c r="B506" i="19"/>
  <c r="B754" i="19"/>
  <c r="B421" i="19"/>
  <c r="B348" i="19"/>
  <c r="B265" i="19"/>
  <c r="B644" i="19"/>
  <c r="B423" i="19"/>
  <c r="B226" i="19"/>
  <c r="B521" i="19"/>
  <c r="B440" i="19"/>
  <c r="B236" i="19"/>
  <c r="B182" i="19"/>
  <c r="B166" i="19"/>
  <c r="B147" i="19"/>
  <c r="B114" i="19"/>
  <c r="B105" i="19"/>
  <c r="B130" i="19"/>
  <c r="B132" i="19"/>
  <c r="B320" i="19"/>
  <c r="B160" i="19"/>
  <c r="B164" i="19"/>
  <c r="B168" i="19"/>
  <c r="B172" i="19"/>
  <c r="B176" i="19"/>
  <c r="B180" i="19"/>
  <c r="B212" i="19"/>
  <c r="B312" i="19"/>
  <c r="B367" i="19"/>
  <c r="B228" i="19"/>
  <c r="B484" i="19"/>
  <c r="B224" i="19"/>
  <c r="B246" i="19"/>
  <c r="B344" i="19"/>
  <c r="B620" i="19"/>
  <c r="B258" i="19"/>
  <c r="B375" i="19"/>
  <c r="B600" i="19"/>
  <c r="B707" i="19"/>
  <c r="B731" i="19"/>
  <c r="B769" i="19"/>
  <c r="B289" i="19"/>
  <c r="B372" i="19"/>
  <c r="B468" i="19"/>
  <c r="B551" i="19"/>
  <c r="B592" i="19"/>
  <c r="B629" i="19"/>
  <c r="B891" i="19"/>
  <c r="B388" i="19"/>
  <c r="B653" i="19"/>
  <c r="B445" i="19"/>
  <c r="B467" i="19"/>
  <c r="B490" i="19"/>
  <c r="B573" i="19"/>
  <c r="B595" i="19"/>
  <c r="B612" i="19"/>
  <c r="B660" i="19"/>
  <c r="B678" i="19"/>
  <c r="B702" i="19"/>
  <c r="B739" i="19"/>
  <c r="B944" i="19"/>
  <c r="B242" i="19"/>
  <c r="B297" i="19"/>
  <c r="B310" i="19"/>
  <c r="B321" i="19"/>
  <c r="B334" i="19"/>
  <c r="B350" i="19"/>
  <c r="B365" i="19"/>
  <c r="B387" i="19"/>
  <c r="B413" i="19"/>
  <c r="B436" i="19"/>
  <c r="B460" i="19"/>
  <c r="B533" i="19"/>
  <c r="B589" i="19"/>
  <c r="B611" i="19"/>
  <c r="B636" i="19"/>
  <c r="B659" i="19"/>
  <c r="B675" i="19"/>
  <c r="B710" i="19"/>
  <c r="B795" i="19"/>
  <c r="B405" i="19"/>
  <c r="B418" i="19"/>
  <c r="B437" i="19"/>
  <c r="B466" i="19"/>
  <c r="B493" i="19"/>
  <c r="B540" i="19"/>
  <c r="B570" i="19"/>
  <c r="B628" i="19"/>
  <c r="B668" i="19"/>
  <c r="B699" i="19"/>
  <c r="B746" i="19"/>
  <c r="B738" i="19"/>
  <c r="B151" i="19"/>
  <c r="B100" i="19"/>
  <c r="B138" i="19"/>
  <c r="B192" i="19"/>
  <c r="B234" i="19"/>
  <c r="B381" i="19"/>
  <c r="B161" i="19"/>
  <c r="B165" i="19"/>
  <c r="B169" i="19"/>
  <c r="B173" i="19"/>
  <c r="B177" i="19"/>
  <c r="B181" i="19"/>
  <c r="B238" i="19"/>
  <c r="B328" i="19"/>
  <c r="B195" i="19"/>
  <c r="B335" i="19"/>
  <c r="B572" i="19"/>
  <c r="B201" i="19"/>
  <c r="B384" i="19"/>
  <c r="B262" i="19"/>
  <c r="B412" i="19"/>
  <c r="B608" i="19"/>
  <c r="B244" i="19"/>
  <c r="B444" i="19"/>
  <c r="B616" i="19"/>
  <c r="B632" i="19"/>
  <c r="B726" i="19"/>
  <c r="B402" i="19"/>
  <c r="B559" i="19"/>
  <c r="B469" i="19"/>
  <c r="B501" i="19"/>
  <c r="B517" i="19"/>
  <c r="B532" i="19"/>
  <c r="B562" i="19"/>
  <c r="B619" i="19"/>
  <c r="B645" i="19"/>
  <c r="B683" i="19"/>
  <c r="B742" i="19"/>
  <c r="B971" i="19"/>
  <c r="B302" i="19"/>
  <c r="B313" i="19"/>
  <c r="B326" i="19"/>
  <c r="B337" i="19"/>
  <c r="B353" i="19"/>
  <c r="B426" i="19"/>
  <c r="B450" i="19"/>
  <c r="B492" i="19"/>
  <c r="B538" i="19"/>
  <c r="B578" i="19"/>
  <c r="B697" i="19"/>
  <c r="B734" i="19"/>
  <c r="B860" i="19"/>
  <c r="B380" i="19"/>
  <c r="B442" i="19"/>
  <c r="B498" i="19"/>
  <c r="B652" i="19"/>
  <c r="B714" i="19"/>
  <c r="B706" i="19"/>
  <c r="B801" i="19"/>
  <c r="B787" i="19"/>
  <c r="B900" i="19"/>
  <c r="B700" i="19"/>
  <c r="B719" i="19"/>
  <c r="B732" i="19"/>
  <c r="B751" i="19"/>
  <c r="B811" i="19"/>
  <c r="B921" i="19"/>
  <c r="B936" i="19"/>
  <c r="B1140" i="19"/>
  <c r="B765" i="19"/>
  <c r="B773" i="19"/>
  <c r="B200" i="19"/>
  <c r="B194" i="19"/>
  <c r="B113" i="19"/>
  <c r="B122" i="19"/>
  <c r="B202" i="19"/>
  <c r="B198" i="19"/>
  <c r="B317" i="19"/>
  <c r="B159" i="19"/>
  <c r="B163" i="19"/>
  <c r="B167" i="19"/>
  <c r="B171" i="19"/>
  <c r="B175" i="19"/>
  <c r="B179" i="19"/>
  <c r="B183" i="19"/>
  <c r="B303" i="19"/>
  <c r="B216" i="19"/>
  <c r="B204" i="19"/>
  <c r="B230" i="19"/>
  <c r="B364" i="19"/>
  <c r="B429" i="19"/>
  <c r="B208" i="19"/>
  <c r="B296" i="19"/>
  <c r="B235" i="19"/>
  <c r="B243" i="19"/>
  <c r="B254" i="19"/>
  <c r="B557" i="19"/>
  <c r="B596" i="19"/>
  <c r="B672" i="19"/>
  <c r="B718" i="19"/>
  <c r="B750" i="19"/>
  <c r="B836" i="19"/>
  <c r="B285" i="19"/>
  <c r="B301" i="19"/>
  <c r="B333" i="19"/>
  <c r="B351" i="19"/>
  <c r="B420" i="19"/>
  <c r="B487" i="19"/>
  <c r="B541" i="19"/>
  <c r="B581" i="19"/>
  <c r="B656" i="19"/>
  <c r="B804" i="19"/>
  <c r="B373" i="19"/>
  <c r="B500" i="19"/>
  <c r="B722" i="19"/>
  <c r="B434" i="19"/>
  <c r="B458" i="19"/>
  <c r="B485" i="19"/>
  <c r="B515" i="19"/>
  <c r="B588" i="19"/>
  <c r="B602" i="19"/>
  <c r="B621" i="19"/>
  <c r="B643" i="19"/>
  <c r="B676" i="19"/>
  <c r="B695" i="19"/>
  <c r="B897" i="19"/>
  <c r="B1208" i="19"/>
  <c r="B249" i="19"/>
  <c r="B294" i="19"/>
  <c r="B345" i="19"/>
  <c r="B356" i="19"/>
  <c r="B378" i="19"/>
  <c r="B394" i="19"/>
  <c r="B411" i="19"/>
  <c r="B524" i="19"/>
  <c r="B554" i="19"/>
  <c r="B604" i="19"/>
  <c r="B626" i="19"/>
  <c r="B650" i="19"/>
  <c r="B666" i="19"/>
  <c r="B792" i="19"/>
  <c r="B955" i="19"/>
  <c r="B428" i="19"/>
  <c r="B461" i="19"/>
  <c r="B482" i="19"/>
  <c r="B514" i="19"/>
  <c r="B565" i="19"/>
  <c r="B642" i="19"/>
  <c r="B133" i="19"/>
  <c r="B125" i="19"/>
  <c r="B117" i="19"/>
  <c r="B109" i="19"/>
  <c r="B101" i="19"/>
  <c r="B93" i="19"/>
  <c r="B790" i="19"/>
  <c r="B763" i="19"/>
  <c r="B698" i="19"/>
  <c r="B657" i="19"/>
  <c r="B536" i="19"/>
  <c r="B403" i="19"/>
  <c r="B385" i="19"/>
  <c r="B332" i="19"/>
  <c r="B308" i="19"/>
  <c r="B259" i="19"/>
  <c r="B251" i="19"/>
  <c r="B691" i="19"/>
  <c r="B684" i="19"/>
  <c r="B497" i="19"/>
  <c r="B456" i="19"/>
  <c r="B432" i="19"/>
  <c r="B331" i="19"/>
  <c r="B307" i="19"/>
  <c r="B933" i="19"/>
  <c r="B878" i="19"/>
  <c r="B747" i="19"/>
  <c r="B715" i="19"/>
  <c r="B649" i="19"/>
  <c r="B537" i="19"/>
  <c r="B757" i="19"/>
  <c r="B601" i="19"/>
  <c r="B561" i="19"/>
  <c r="B546" i="19"/>
  <c r="B362" i="19"/>
  <c r="B338" i="19"/>
  <c r="B277" i="19"/>
  <c r="B257" i="19"/>
  <c r="B239" i="19"/>
  <c r="B207" i="19"/>
  <c r="B685" i="19"/>
  <c r="B457" i="19"/>
  <c r="B386" i="19"/>
  <c r="B360" i="19"/>
  <c r="B354" i="19"/>
  <c r="B327" i="19"/>
  <c r="B309" i="19"/>
  <c r="B274" i="19"/>
  <c r="B211" i="19"/>
  <c r="B473" i="19"/>
  <c r="B416" i="19"/>
  <c r="B197" i="19"/>
  <c r="B633" i="19"/>
  <c r="B209" i="19"/>
  <c r="B918" i="19"/>
  <c r="B720" i="19"/>
  <c r="B530" i="19"/>
  <c r="B336" i="19"/>
  <c r="B237" i="19"/>
  <c r="B221" i="19"/>
  <c r="B379" i="19"/>
  <c r="B152" i="19"/>
  <c r="B188" i="19"/>
  <c r="B136" i="19"/>
  <c r="B128" i="19"/>
  <c r="B120" i="19"/>
  <c r="B112" i="19"/>
  <c r="B104" i="19"/>
  <c r="B96" i="19"/>
  <c r="B88" i="19"/>
  <c r="B148" i="19"/>
  <c r="B140" i="19"/>
  <c r="B89" i="19"/>
  <c r="B193" i="19"/>
  <c r="B90" i="19"/>
  <c r="B68" i="19"/>
  <c r="B65" i="19"/>
  <c r="B67" i="19"/>
  <c r="B71" i="19"/>
  <c r="B53" i="19"/>
  <c r="B35" i="19"/>
  <c r="B22" i="19"/>
  <c r="B15" i="19"/>
  <c r="B156" i="19"/>
  <c r="B126" i="19"/>
  <c r="B119" i="19"/>
  <c r="B94" i="19"/>
  <c r="B97" i="19"/>
  <c r="B49" i="19"/>
  <c r="B33" i="19"/>
  <c r="B20" i="19"/>
  <c r="B139" i="19"/>
  <c r="B70" i="19"/>
  <c r="B783" i="19"/>
  <c r="B962" i="19"/>
  <c r="B972" i="19"/>
  <c r="B870" i="19"/>
  <c r="B851" i="19"/>
  <c r="B774" i="19"/>
  <c r="B859" i="19"/>
  <c r="B846" i="19"/>
  <c r="B741" i="19"/>
  <c r="B682" i="19"/>
  <c r="B670" i="19"/>
  <c r="B646" i="19"/>
  <c r="B590" i="19"/>
  <c r="B539" i="19"/>
  <c r="B526" i="19"/>
  <c r="B499" i="19"/>
  <c r="B491" i="19"/>
  <c r="B478" i="19"/>
  <c r="B470" i="19"/>
  <c r="B459" i="19"/>
  <c r="B435" i="19"/>
  <c r="B422" i="19"/>
  <c r="B390" i="19"/>
  <c r="B366" i="19"/>
  <c r="B930" i="19"/>
  <c r="B913" i="19"/>
  <c r="B749" i="19"/>
  <c r="B455" i="19"/>
  <c r="B849" i="19"/>
  <c r="B771" i="19"/>
  <c r="B758" i="19"/>
  <c r="B635" i="19"/>
  <c r="B552" i="19"/>
  <c r="B523" i="19"/>
  <c r="B392" i="19"/>
  <c r="B339" i="19"/>
  <c r="B324" i="19"/>
  <c r="B315" i="19"/>
  <c r="B300" i="19"/>
  <c r="B290" i="19"/>
  <c r="B263" i="19"/>
  <c r="B255" i="19"/>
  <c r="B938" i="19"/>
  <c r="B689" i="19"/>
  <c r="B560" i="19"/>
  <c r="B504" i="19"/>
  <c r="B472" i="19"/>
  <c r="B400" i="19"/>
  <c r="B287" i="19"/>
  <c r="B796" i="19"/>
  <c r="B625" i="19"/>
  <c r="B544" i="19"/>
  <c r="B886" i="19"/>
  <c r="B674" i="19"/>
  <c r="B512" i="19"/>
  <c r="B269" i="19"/>
  <c r="B245" i="19"/>
  <c r="B241" i="19"/>
  <c r="B223" i="19"/>
  <c r="B189" i="19"/>
  <c r="B579" i="19"/>
  <c r="B489" i="19"/>
  <c r="B425" i="19"/>
  <c r="B295" i="19"/>
  <c r="B232" i="19"/>
  <c r="B892" i="19"/>
  <c r="B782" i="19"/>
  <c r="B744" i="19"/>
  <c r="B712" i="19"/>
  <c r="B568" i="19"/>
  <c r="B555" i="19"/>
  <c r="B341" i="19"/>
  <c r="B322" i="19"/>
  <c r="B282" i="19"/>
  <c r="B247" i="19"/>
  <c r="B227" i="19"/>
  <c r="B464" i="19"/>
  <c r="B304" i="19"/>
  <c r="B248" i="19"/>
  <c r="B213" i="19"/>
  <c r="B229" i="19"/>
  <c r="B206" i="19"/>
  <c r="B752" i="19"/>
  <c r="B658" i="19"/>
  <c r="B218" i="19"/>
  <c r="B217" i="19"/>
  <c r="B214" i="19"/>
  <c r="B144" i="19"/>
  <c r="B157" i="19"/>
  <c r="B149" i="19"/>
  <c r="B83" i="19"/>
  <c r="B153" i="19"/>
  <c r="B118" i="19"/>
  <c r="B111" i="19"/>
  <c r="B108" i="19"/>
  <c r="B143" i="19"/>
  <c r="B127" i="19"/>
  <c r="B76" i="19"/>
  <c r="B46" i="19"/>
  <c r="B30" i="19"/>
  <c r="B14" i="19"/>
  <c r="B95" i="19"/>
  <c r="B69" i="19"/>
  <c r="B45" i="19"/>
  <c r="B723" i="19"/>
  <c r="B686" i="19"/>
  <c r="B679" i="19"/>
  <c r="B609" i="19"/>
  <c r="B603" i="19"/>
  <c r="B585" i="19"/>
  <c r="B529" i="19"/>
  <c r="B376" i="19"/>
  <c r="B361" i="19"/>
  <c r="B347" i="19"/>
  <c r="B323" i="19"/>
  <c r="B299" i="19"/>
  <c r="B286" i="19"/>
  <c r="B279" i="19"/>
  <c r="B271" i="19"/>
  <c r="B881" i="19"/>
  <c r="B617" i="19"/>
  <c r="B569" i="19"/>
  <c r="B513" i="19"/>
  <c r="B488" i="19"/>
  <c r="B481" i="19"/>
  <c r="B267" i="19"/>
  <c r="B910" i="19"/>
  <c r="B553" i="19"/>
  <c r="B528" i="19"/>
  <c r="B725" i="19"/>
  <c r="B610" i="19"/>
  <c r="B586" i="19"/>
  <c r="B311" i="19"/>
  <c r="B273" i="19"/>
  <c r="B253" i="19"/>
  <c r="B231" i="19"/>
  <c r="B199" i="19"/>
  <c r="B667" i="19"/>
  <c r="B433" i="19"/>
  <c r="B401" i="19"/>
  <c r="B346" i="19"/>
  <c r="B314" i="19"/>
  <c r="B505" i="19"/>
  <c r="B278" i="19"/>
  <c r="B185" i="19"/>
  <c r="B395" i="19"/>
  <c r="B293" i="19"/>
  <c r="B222" i="19"/>
  <c r="B496" i="19"/>
  <c r="B205" i="19"/>
  <c r="B343" i="19"/>
  <c r="B150" i="19"/>
  <c r="B451" i="19"/>
  <c r="B186" i="19"/>
  <c r="B155" i="19"/>
  <c r="B131" i="19"/>
  <c r="B115" i="19"/>
  <c r="B99" i="19"/>
  <c r="B154" i="19"/>
  <c r="B146" i="19"/>
  <c r="B142" i="19"/>
  <c r="B110" i="19"/>
  <c r="B103" i="19"/>
  <c r="B145" i="19"/>
  <c r="B121" i="19"/>
  <c r="B98" i="19"/>
  <c r="B135" i="19"/>
  <c r="B106" i="19"/>
  <c r="B78" i="19"/>
  <c r="B72" i="19"/>
  <c r="B56" i="19"/>
  <c r="B40" i="19"/>
  <c r="B27" i="19"/>
  <c r="B12" i="19"/>
  <c r="B124" i="19"/>
  <c r="B102" i="19"/>
  <c r="B74" i="19"/>
  <c r="B66" i="19"/>
  <c r="B1205" i="19"/>
  <c r="B31" i="19"/>
  <c r="B48" i="19"/>
  <c r="B37" i="19"/>
  <c r="B17" i="19"/>
  <c r="B116" i="19"/>
  <c r="B82" i="19"/>
  <c r="B62" i="19"/>
  <c r="B57" i="19"/>
  <c r="B44" i="19"/>
  <c r="B34" i="19"/>
  <c r="B24" i="19"/>
  <c r="B13" i="19"/>
  <c r="B852" i="19"/>
  <c r="B415" i="19"/>
  <c r="B280" i="19"/>
  <c r="B252" i="19"/>
  <c r="B284" i="19"/>
  <c r="B463" i="19"/>
  <c r="B567" i="19"/>
  <c r="B576" i="19"/>
  <c r="B639" i="19"/>
  <c r="B583" i="19"/>
  <c r="B399" i="19"/>
  <c r="B599" i="19"/>
  <c r="B391" i="19"/>
  <c r="B647" i="19"/>
  <c r="B1098" i="19"/>
  <c r="B1095" i="19"/>
  <c r="B1002" i="19"/>
  <c r="B1050" i="19"/>
  <c r="B1199" i="19"/>
  <c r="B1111" i="19"/>
  <c r="B1010" i="19"/>
  <c r="B1074" i="19"/>
  <c r="B1171" i="19"/>
  <c r="B1007" i="19"/>
  <c r="B1071" i="19"/>
  <c r="B1151" i="19"/>
  <c r="B995" i="19"/>
  <c r="B1022" i="19"/>
  <c r="B1054" i="19"/>
  <c r="B1086" i="19"/>
  <c r="B1127" i="19"/>
  <c r="B1191" i="19"/>
  <c r="B1131" i="19"/>
  <c r="B1195" i="19"/>
  <c r="B1130" i="19"/>
  <c r="B1146" i="19"/>
  <c r="B1162" i="19"/>
  <c r="B1178" i="19"/>
  <c r="B1194" i="19"/>
  <c r="B1001" i="19"/>
  <c r="B1017" i="19"/>
  <c r="B1033" i="19"/>
  <c r="B1049" i="19"/>
  <c r="B1065" i="19"/>
  <c r="B1081" i="19"/>
  <c r="B1097" i="19"/>
  <c r="B1113" i="19"/>
  <c r="B1129" i="19"/>
  <c r="B1145" i="19"/>
  <c r="B1161" i="19"/>
  <c r="B1177" i="19"/>
  <c r="B1193" i="19"/>
  <c r="B841" i="19"/>
  <c r="B129" i="19"/>
  <c r="B77" i="19"/>
  <c r="B61" i="19"/>
  <c r="B54" i="19"/>
  <c r="B42" i="19"/>
  <c r="B32" i="19"/>
  <c r="B21" i="19"/>
  <c r="B10" i="19"/>
  <c r="B59" i="19"/>
  <c r="B256" i="19"/>
  <c r="B288" i="19"/>
  <c r="B260" i="19"/>
  <c r="B383" i="19"/>
  <c r="B495" i="19"/>
  <c r="B999" i="19"/>
  <c r="B591" i="19"/>
  <c r="B664" i="19"/>
  <c r="B607" i="19"/>
  <c r="B471" i="19"/>
  <c r="B631" i="19"/>
  <c r="B447" i="19"/>
  <c r="B663" i="19"/>
  <c r="B1167" i="19"/>
  <c r="B1187" i="19"/>
  <c r="B1066" i="19"/>
  <c r="B1082" i="19"/>
  <c r="B1015" i="19"/>
  <c r="B1155" i="19"/>
  <c r="B1026" i="19"/>
  <c r="B1090" i="19"/>
  <c r="B1203" i="19"/>
  <c r="B1023" i="19"/>
  <c r="B1087" i="19"/>
  <c r="B1183" i="19"/>
  <c r="B998" i="19"/>
  <c r="B1030" i="19"/>
  <c r="B1062" i="19"/>
  <c r="B1094" i="19"/>
  <c r="B1143" i="19"/>
  <c r="B1207" i="19"/>
  <c r="B1147" i="19"/>
  <c r="B1118" i="19"/>
  <c r="B1134" i="19"/>
  <c r="B1150" i="19"/>
  <c r="B1166" i="19"/>
  <c r="B1182" i="19"/>
  <c r="B1198" i="19"/>
  <c r="B1005" i="19"/>
  <c r="B1021" i="19"/>
  <c r="B1037" i="19"/>
  <c r="B1053" i="19"/>
  <c r="B1069" i="19"/>
  <c r="B1085" i="19"/>
  <c r="B1101" i="19"/>
  <c r="B1117" i="19"/>
  <c r="B1133" i="19"/>
  <c r="B1149" i="19"/>
  <c r="B1165" i="19"/>
  <c r="B1181" i="19"/>
  <c r="B1197" i="19"/>
  <c r="B55" i="19"/>
  <c r="B43" i="19"/>
  <c r="B25" i="19"/>
  <c r="B11" i="19"/>
  <c r="B79" i="19"/>
  <c r="B87" i="19"/>
  <c r="B60" i="19"/>
  <c r="B52" i="19"/>
  <c r="B38" i="19"/>
  <c r="B28" i="19"/>
  <c r="B18" i="19"/>
  <c r="B29" i="19"/>
  <c r="B39" i="19"/>
  <c r="B190" i="19"/>
  <c r="B264" i="19"/>
  <c r="B511" i="19"/>
  <c r="B268" i="19"/>
  <c r="B439" i="19"/>
  <c r="B694" i="19"/>
  <c r="B407" i="19"/>
  <c r="B615" i="19"/>
  <c r="B527" i="19"/>
  <c r="B655" i="19"/>
  <c r="B503" i="19"/>
  <c r="B820" i="19"/>
  <c r="B575" i="19"/>
  <c r="B1034" i="19"/>
  <c r="B1063" i="19"/>
  <c r="B959" i="19"/>
  <c r="B987" i="19"/>
  <c r="B1114" i="19"/>
  <c r="B1047" i="19"/>
  <c r="B986" i="19"/>
  <c r="B1042" i="19"/>
  <c r="B1106" i="19"/>
  <c r="B975" i="19"/>
  <c r="B1039" i="19"/>
  <c r="B1103" i="19"/>
  <c r="B982" i="19"/>
  <c r="B1006" i="19"/>
  <c r="B1038" i="19"/>
  <c r="B1070" i="19"/>
  <c r="B1102" i="19"/>
  <c r="B1159" i="19"/>
  <c r="B981" i="19"/>
  <c r="B1163" i="19"/>
  <c r="B1122" i="19"/>
  <c r="B1138" i="19"/>
  <c r="B1154" i="19"/>
  <c r="B1170" i="19"/>
  <c r="B1186" i="19"/>
  <c r="B1202" i="19"/>
  <c r="B1009" i="19"/>
  <c r="B1025" i="19"/>
  <c r="B1041" i="19"/>
  <c r="B1057" i="19"/>
  <c r="B1073" i="19"/>
  <c r="B1089" i="19"/>
  <c r="B1105" i="19"/>
  <c r="B1121" i="19"/>
  <c r="B1137" i="19"/>
  <c r="B1153" i="19"/>
  <c r="B1169" i="19"/>
  <c r="B1185" i="19"/>
  <c r="B1201" i="19"/>
  <c r="B50" i="19"/>
  <c r="B41" i="19"/>
  <c r="B23" i="19"/>
  <c r="B9" i="19"/>
  <c r="B92" i="19"/>
  <c r="B137" i="19"/>
  <c r="B80" i="19"/>
  <c r="B63" i="19"/>
  <c r="B58" i="19"/>
  <c r="B47" i="19"/>
  <c r="B36" i="19"/>
  <c r="B26" i="19"/>
  <c r="B16" i="19"/>
  <c r="B51" i="19"/>
  <c r="B19" i="19"/>
  <c r="B210" i="19"/>
  <c r="B272" i="19"/>
  <c r="B648" i="19"/>
  <c r="B276" i="19"/>
  <c r="B448" i="19"/>
  <c r="B359" i="19"/>
  <c r="B479" i="19"/>
  <c r="B624" i="19"/>
  <c r="B543" i="19"/>
  <c r="B671" i="19"/>
  <c r="B519" i="19"/>
  <c r="B1123" i="19"/>
  <c r="B623" i="19"/>
  <c r="B990" i="19"/>
  <c r="B1031" i="19"/>
  <c r="B993" i="19"/>
  <c r="B1018" i="19"/>
  <c r="B1135" i="19"/>
  <c r="B1079" i="19"/>
  <c r="B989" i="19"/>
  <c r="B1058" i="19"/>
  <c r="B1139" i="19"/>
  <c r="B983" i="19"/>
  <c r="B1055" i="19"/>
  <c r="B1119" i="19"/>
  <c r="B985" i="19"/>
  <c r="B1014" i="19"/>
  <c r="B1046" i="19"/>
  <c r="B1078" i="19"/>
  <c r="B1110" i="19"/>
  <c r="B1175" i="19"/>
  <c r="B997" i="19"/>
  <c r="B1179" i="19"/>
  <c r="B1126" i="19"/>
  <c r="B1142" i="19"/>
  <c r="B1158" i="19"/>
  <c r="B1174" i="19"/>
  <c r="B1190" i="19"/>
  <c r="B1206" i="19"/>
  <c r="B1013" i="19"/>
  <c r="B1029" i="19"/>
  <c r="B1045" i="19"/>
  <c r="B1061" i="19"/>
  <c r="B1077" i="19"/>
  <c r="B1093" i="19"/>
  <c r="B1109" i="19"/>
  <c r="B1125" i="19"/>
  <c r="B1141" i="19"/>
  <c r="B1157" i="19"/>
  <c r="B1173" i="19"/>
  <c r="B1189" i="19"/>
  <c r="B411" i="18"/>
  <c r="B395" i="18"/>
  <c r="B379" i="18"/>
  <c r="B363" i="18"/>
  <c r="B347" i="18"/>
  <c r="B331" i="18"/>
  <c r="B315" i="18"/>
  <c r="B292" i="18"/>
  <c r="B260" i="18"/>
  <c r="B232" i="18"/>
  <c r="B421" i="18"/>
  <c r="B405" i="18"/>
  <c r="B389" i="18"/>
  <c r="B373" i="18"/>
  <c r="B357" i="18"/>
  <c r="B341" i="18"/>
  <c r="B325" i="18"/>
  <c r="B309" i="18"/>
  <c r="B242" i="18"/>
  <c r="B220" i="18"/>
  <c r="B211" i="18"/>
  <c r="B187" i="18"/>
  <c r="B163" i="18"/>
  <c r="B206" i="18"/>
  <c r="B196" i="18"/>
  <c r="B181" i="18"/>
  <c r="B160" i="18"/>
  <c r="B136" i="18"/>
  <c r="B111" i="18"/>
  <c r="B101" i="18"/>
  <c r="B281" i="18"/>
  <c r="B297" i="18"/>
  <c r="B889" i="18"/>
  <c r="B805" i="18"/>
  <c r="B933" i="18"/>
  <c r="B905" i="18"/>
  <c r="B853" i="18"/>
  <c r="B813" i="18"/>
  <c r="B877" i="18"/>
  <c r="B941" i="18"/>
  <c r="B849" i="18"/>
  <c r="B913" i="18"/>
  <c r="B796" i="18"/>
  <c r="B812" i="18"/>
  <c r="B828" i="18"/>
  <c r="B844" i="18"/>
  <c r="B860" i="18"/>
  <c r="B876" i="18"/>
  <c r="B892" i="18"/>
  <c r="B908" i="18"/>
  <c r="B924" i="18"/>
  <c r="B940" i="18"/>
  <c r="B799" i="18"/>
  <c r="B815" i="18"/>
  <c r="B831" i="18"/>
  <c r="B847" i="18"/>
  <c r="B863" i="18"/>
  <c r="B879" i="18"/>
  <c r="B895" i="18"/>
  <c r="B911" i="18"/>
  <c r="B927" i="18"/>
  <c r="B296" i="18"/>
  <c r="B156" i="18"/>
  <c r="B132" i="18"/>
  <c r="B126" i="18"/>
  <c r="B100" i="18"/>
  <c r="B93" i="18"/>
  <c r="B938" i="18"/>
  <c r="B772" i="18"/>
  <c r="B742" i="18"/>
  <c r="B718" i="18"/>
  <c r="B560" i="18"/>
  <c r="B528" i="18"/>
  <c r="B504" i="18"/>
  <c r="B555" i="18"/>
  <c r="B531" i="18"/>
  <c r="B515" i="18"/>
  <c r="B491" i="18"/>
  <c r="B483" i="18"/>
  <c r="B435" i="18"/>
  <c r="B414" i="18"/>
  <c r="B390" i="18"/>
  <c r="B366" i="18"/>
  <c r="B342" i="18"/>
  <c r="B318" i="18"/>
  <c r="B282" i="18"/>
  <c r="B918" i="18"/>
  <c r="B854" i="18"/>
  <c r="B790" i="18"/>
  <c r="B898" i="18"/>
  <c r="B834" i="18"/>
  <c r="B786" i="18"/>
  <c r="B922" i="18"/>
  <c r="B858" i="18"/>
  <c r="B794" i="18"/>
  <c r="B773" i="18"/>
  <c r="B767" i="18"/>
  <c r="B757" i="18"/>
  <c r="B751" i="18"/>
  <c r="B739" i="18"/>
  <c r="B731" i="18"/>
  <c r="B723" i="18"/>
  <c r="B715" i="18"/>
  <c r="B707" i="18"/>
  <c r="B699" i="18"/>
  <c r="B778" i="18"/>
  <c r="B758" i="18"/>
  <c r="B931" i="18"/>
  <c r="B874" i="18"/>
  <c r="B810" i="18"/>
  <c r="B770" i="18"/>
  <c r="B760" i="18"/>
  <c r="B748" i="18"/>
  <c r="B740" i="18"/>
  <c r="B732" i="18"/>
  <c r="B724" i="18"/>
  <c r="B716" i="18"/>
  <c r="B708" i="18"/>
  <c r="B704" i="18"/>
  <c r="B706" i="18"/>
  <c r="B692" i="18"/>
  <c r="B684" i="18"/>
  <c r="B676" i="18"/>
  <c r="B668" i="18"/>
  <c r="B660" i="18"/>
  <c r="B652" i="18"/>
  <c r="B644" i="18"/>
  <c r="B636" i="18"/>
  <c r="B628" i="18"/>
  <c r="B700" i="18"/>
  <c r="B695" i="18"/>
  <c r="B687" i="18"/>
  <c r="B679" i="18"/>
  <c r="B671" i="18"/>
  <c r="B663" i="18"/>
  <c r="B655" i="18"/>
  <c r="B647" i="18"/>
  <c r="B639" i="18"/>
  <c r="B631" i="18"/>
  <c r="B623" i="18"/>
  <c r="B615" i="18"/>
  <c r="B607" i="18"/>
  <c r="B599" i="18"/>
  <c r="B591" i="18"/>
  <c r="B583" i="18"/>
  <c r="B570" i="18"/>
  <c r="B624" i="18"/>
  <c r="B616" i="18"/>
  <c r="B608" i="18"/>
  <c r="B600" i="18"/>
  <c r="B592" i="18"/>
  <c r="B584" i="18"/>
  <c r="B569" i="18"/>
  <c r="B577" i="18"/>
  <c r="B488" i="18"/>
  <c r="B480" i="18"/>
  <c r="B472" i="18"/>
  <c r="B464" i="18"/>
  <c r="B456" i="18"/>
  <c r="B448" i="18"/>
  <c r="B440" i="18"/>
  <c r="B432" i="18"/>
  <c r="B424" i="18"/>
  <c r="B291" i="18"/>
  <c r="B247" i="18"/>
  <c r="B235" i="18"/>
  <c r="B420" i="18"/>
  <c r="B412" i="18"/>
  <c r="B404" i="18"/>
  <c r="B396" i="18"/>
  <c r="B388" i="18"/>
  <c r="B380" i="18"/>
  <c r="B372" i="18"/>
  <c r="B364" i="18"/>
  <c r="B356" i="18"/>
  <c r="B348" i="18"/>
  <c r="B340" i="18"/>
  <c r="B332" i="18"/>
  <c r="B324" i="18"/>
  <c r="B316" i="18"/>
  <c r="B308" i="18"/>
  <c r="B294" i="18"/>
  <c r="B278" i="18"/>
  <c r="B254" i="18"/>
  <c r="B246" i="18"/>
  <c r="B477" i="18"/>
  <c r="B461" i="18"/>
  <c r="B445" i="18"/>
  <c r="B429" i="18"/>
  <c r="B273" i="18"/>
  <c r="B417" i="18"/>
  <c r="B401" i="18"/>
  <c r="B385" i="18"/>
  <c r="B369" i="18"/>
  <c r="B353" i="18"/>
  <c r="B337" i="18"/>
  <c r="B321" i="18"/>
  <c r="B226" i="18"/>
  <c r="B190" i="18"/>
  <c r="B176" i="18"/>
  <c r="B174" i="18"/>
  <c r="B155" i="18"/>
  <c r="B284" i="18"/>
  <c r="B240" i="18"/>
  <c r="B228" i="18"/>
  <c r="B218" i="18"/>
  <c r="B216" i="18"/>
  <c r="B194" i="18"/>
  <c r="B192" i="18"/>
  <c r="B170" i="18"/>
  <c r="B168" i="18"/>
  <c r="B146" i="18"/>
  <c r="B225" i="18"/>
  <c r="B172" i="18"/>
  <c r="B157" i="18"/>
  <c r="B127" i="18"/>
  <c r="B238" i="18"/>
  <c r="B285" i="18"/>
  <c r="B301" i="18"/>
  <c r="B793" i="18"/>
  <c r="B837" i="18"/>
  <c r="B809" i="18"/>
  <c r="B937" i="18"/>
  <c r="B885" i="18"/>
  <c r="B829" i="18"/>
  <c r="B893" i="18"/>
  <c r="B801" i="18"/>
  <c r="B865" i="18"/>
  <c r="B929" i="18"/>
  <c r="B800" i="18"/>
  <c r="B816" i="18"/>
  <c r="B832" i="18"/>
  <c r="B848" i="18"/>
  <c r="B864" i="18"/>
  <c r="B880" i="18"/>
  <c r="B896" i="18"/>
  <c r="B912" i="18"/>
  <c r="B928" i="18"/>
  <c r="B787" i="18"/>
  <c r="B803" i="18"/>
  <c r="B819" i="18"/>
  <c r="B835" i="18"/>
  <c r="B851" i="18"/>
  <c r="B867" i="18"/>
  <c r="B883" i="18"/>
  <c r="B899" i="18"/>
  <c r="B915" i="18"/>
  <c r="B564" i="18"/>
  <c r="B546" i="18"/>
  <c r="B510" i="18"/>
  <c r="B498" i="18"/>
  <c r="B335" i="18"/>
  <c r="B280" i="18"/>
  <c r="B195" i="18"/>
  <c r="B94" i="18"/>
  <c r="B202" i="18"/>
  <c r="B178" i="18"/>
  <c r="B154" i="18"/>
  <c r="B878" i="18"/>
  <c r="B814" i="18"/>
  <c r="B764" i="18"/>
  <c r="B750" i="18"/>
  <c r="B726" i="18"/>
  <c r="B710" i="18"/>
  <c r="B702" i="18"/>
  <c r="B572" i="18"/>
  <c r="B544" i="18"/>
  <c r="B520" i="18"/>
  <c r="B496" i="18"/>
  <c r="B547" i="18"/>
  <c r="B523" i="18"/>
  <c r="B499" i="18"/>
  <c r="B467" i="18"/>
  <c r="B422" i="18"/>
  <c r="B398" i="18"/>
  <c r="B374" i="18"/>
  <c r="B350" i="18"/>
  <c r="B326" i="18"/>
  <c r="B298" i="18"/>
  <c r="B269" i="18"/>
  <c r="B902" i="18"/>
  <c r="B838" i="18"/>
  <c r="B939" i="18"/>
  <c r="B882" i="18"/>
  <c r="B818" i="18"/>
  <c r="B784" i="18"/>
  <c r="B894" i="18"/>
  <c r="B830" i="18"/>
  <c r="B777" i="18"/>
  <c r="B771" i="18"/>
  <c r="B761" i="18"/>
  <c r="B755" i="18"/>
  <c r="B745" i="18"/>
  <c r="B737" i="18"/>
  <c r="B729" i="18"/>
  <c r="B721" i="18"/>
  <c r="B713" i="18"/>
  <c r="B705" i="18"/>
  <c r="B697" i="18"/>
  <c r="B910" i="18"/>
  <c r="B846" i="18"/>
  <c r="B780" i="18"/>
  <c r="B768" i="18"/>
  <c r="B756" i="18"/>
  <c r="B746" i="18"/>
  <c r="B738" i="18"/>
  <c r="B730" i="18"/>
  <c r="B722" i="18"/>
  <c r="B714" i="18"/>
  <c r="B785" i="18"/>
  <c r="B698" i="18"/>
  <c r="B690" i="18"/>
  <c r="B682" i="18"/>
  <c r="B674" i="18"/>
  <c r="B666" i="18"/>
  <c r="B658" i="18"/>
  <c r="B650" i="18"/>
  <c r="B642" i="18"/>
  <c r="B634" i="18"/>
  <c r="B626" i="18"/>
  <c r="B693" i="18"/>
  <c r="B685" i="18"/>
  <c r="B677" i="18"/>
  <c r="B669" i="18"/>
  <c r="B661" i="18"/>
  <c r="B653" i="18"/>
  <c r="B645" i="18"/>
  <c r="B637" i="18"/>
  <c r="B629" i="18"/>
  <c r="B621" i="18"/>
  <c r="B613" i="18"/>
  <c r="B605" i="18"/>
  <c r="B597" i="18"/>
  <c r="B589" i="18"/>
  <c r="B581" i="18"/>
  <c r="B566" i="18"/>
  <c r="B622" i="18"/>
  <c r="B614" i="18"/>
  <c r="B606" i="18"/>
  <c r="B598" i="18"/>
  <c r="B590" i="18"/>
  <c r="B582" i="18"/>
  <c r="B568" i="18"/>
  <c r="B557" i="18"/>
  <c r="B549" i="18"/>
  <c r="B541" i="18"/>
  <c r="B533" i="18"/>
  <c r="B525" i="18"/>
  <c r="B517" i="18"/>
  <c r="B509" i="18"/>
  <c r="B501" i="18"/>
  <c r="B493" i="18"/>
  <c r="B579" i="18"/>
  <c r="B563" i="18"/>
  <c r="B556" i="18"/>
  <c r="B548" i="18"/>
  <c r="B540" i="18"/>
  <c r="B532" i="18"/>
  <c r="B524" i="18"/>
  <c r="B516" i="18"/>
  <c r="B508" i="18"/>
  <c r="B500" i="18"/>
  <c r="B492" i="18"/>
  <c r="B576" i="18"/>
  <c r="B559" i="18"/>
  <c r="B551" i="18"/>
  <c r="B543" i="18"/>
  <c r="B535" i="18"/>
  <c r="B527" i="18"/>
  <c r="B519" i="18"/>
  <c r="B511" i="18"/>
  <c r="B503" i="18"/>
  <c r="B495" i="18"/>
  <c r="B486" i="18"/>
  <c r="B478" i="18"/>
  <c r="B470" i="18"/>
  <c r="B462" i="18"/>
  <c r="B454" i="18"/>
  <c r="B446" i="18"/>
  <c r="B438" i="18"/>
  <c r="B430" i="18"/>
  <c r="B481" i="18"/>
  <c r="B465" i="18"/>
  <c r="B449" i="18"/>
  <c r="B433" i="18"/>
  <c r="B295" i="18"/>
  <c r="B279" i="18"/>
  <c r="B271" i="18"/>
  <c r="B263" i="18"/>
  <c r="B255" i="18"/>
  <c r="B475" i="18"/>
  <c r="B459" i="18"/>
  <c r="B443" i="18"/>
  <c r="B427" i="18"/>
  <c r="B418" i="18"/>
  <c r="B410" i="18"/>
  <c r="B402" i="18"/>
  <c r="B394" i="18"/>
  <c r="B386" i="18"/>
  <c r="B378" i="18"/>
  <c r="B370" i="18"/>
  <c r="B362" i="18"/>
  <c r="B354" i="18"/>
  <c r="B346" i="18"/>
  <c r="B338" i="18"/>
  <c r="B330" i="18"/>
  <c r="B322" i="18"/>
  <c r="B314" i="18"/>
  <c r="B306" i="18"/>
  <c r="B290" i="18"/>
  <c r="B274" i="18"/>
  <c r="B244" i="18"/>
  <c r="B277" i="18"/>
  <c r="B262" i="18"/>
  <c r="B258" i="18"/>
  <c r="B237" i="18"/>
  <c r="B231" i="18"/>
  <c r="B221" i="18"/>
  <c r="B214" i="18"/>
  <c r="B200" i="18"/>
  <c r="B198" i="18"/>
  <c r="B179" i="18"/>
  <c r="B153" i="18"/>
  <c r="B151" i="18"/>
  <c r="B419" i="18"/>
  <c r="B403" i="18"/>
  <c r="B387" i="18"/>
  <c r="B371" i="18"/>
  <c r="B355" i="18"/>
  <c r="B339" i="18"/>
  <c r="B323" i="18"/>
  <c r="B307" i="18"/>
  <c r="B276" i="18"/>
  <c r="B413" i="18"/>
  <c r="B397" i="18"/>
  <c r="B381" i="18"/>
  <c r="B365" i="18"/>
  <c r="B349" i="18"/>
  <c r="B333" i="18"/>
  <c r="B317" i="18"/>
  <c r="B250" i="18"/>
  <c r="B212" i="18"/>
  <c r="B210" i="18"/>
  <c r="B188" i="18"/>
  <c r="B186" i="18"/>
  <c r="B164" i="18"/>
  <c r="B162" i="18"/>
  <c r="B148" i="18"/>
  <c r="B130" i="18"/>
  <c r="B113" i="18"/>
  <c r="B105" i="18"/>
  <c r="B229" i="18"/>
  <c r="B289" i="18"/>
  <c r="B305" i="18"/>
  <c r="B921" i="18"/>
  <c r="B869" i="18"/>
  <c r="B841" i="18"/>
  <c r="B789" i="18"/>
  <c r="B917" i="18"/>
  <c r="B845" i="18"/>
  <c r="B909" i="18"/>
  <c r="B817" i="18"/>
  <c r="B881" i="18"/>
  <c r="B788" i="18"/>
  <c r="B804" i="18"/>
  <c r="B820" i="18"/>
  <c r="B836" i="18"/>
  <c r="B852" i="18"/>
  <c r="B868" i="18"/>
  <c r="B884" i="18"/>
  <c r="B900" i="18"/>
  <c r="B916" i="18"/>
  <c r="B932" i="18"/>
  <c r="B791" i="18"/>
  <c r="B807" i="18"/>
  <c r="B823" i="18"/>
  <c r="B839" i="18"/>
  <c r="B855" i="18"/>
  <c r="B871" i="18"/>
  <c r="B887" i="18"/>
  <c r="B903" i="18"/>
  <c r="B919" i="18"/>
  <c r="B171" i="18"/>
  <c r="B121" i="18"/>
  <c r="B104" i="18"/>
  <c r="B552" i="18"/>
  <c r="B536" i="18"/>
  <c r="B512" i="18"/>
  <c r="B567" i="18"/>
  <c r="B539" i="18"/>
  <c r="B507" i="18"/>
  <c r="B451" i="18"/>
  <c r="B406" i="18"/>
  <c r="B382" i="18"/>
  <c r="B358" i="18"/>
  <c r="B334" i="18"/>
  <c r="B310" i="18"/>
  <c r="B266" i="18"/>
  <c r="B943" i="18"/>
  <c r="B886" i="18"/>
  <c r="B822" i="18"/>
  <c r="B930" i="18"/>
  <c r="B866" i="18"/>
  <c r="B802" i="18"/>
  <c r="B782" i="18"/>
  <c r="B890" i="18"/>
  <c r="B826" i="18"/>
  <c r="B781" i="18"/>
  <c r="B775" i="18"/>
  <c r="B765" i="18"/>
  <c r="B759" i="18"/>
  <c r="B749" i="18"/>
  <c r="B743" i="18"/>
  <c r="B735" i="18"/>
  <c r="B727" i="18"/>
  <c r="B719" i="18"/>
  <c r="B711" i="18"/>
  <c r="B703" i="18"/>
  <c r="B935" i="18"/>
  <c r="B774" i="18"/>
  <c r="B762" i="18"/>
  <c r="B754" i="18"/>
  <c r="B942" i="18"/>
  <c r="B906" i="18"/>
  <c r="B842" i="18"/>
  <c r="B776" i="18"/>
  <c r="B766" i="18"/>
  <c r="B752" i="18"/>
  <c r="B744" i="18"/>
  <c r="B736" i="18"/>
  <c r="B728" i="18"/>
  <c r="B720" i="18"/>
  <c r="B712" i="18"/>
  <c r="B696" i="18"/>
  <c r="B688" i="18"/>
  <c r="B680" i="18"/>
  <c r="B672" i="18"/>
  <c r="B664" i="18"/>
  <c r="B656" i="18"/>
  <c r="B648" i="18"/>
  <c r="B640" i="18"/>
  <c r="B632" i="18"/>
  <c r="B691" i="18"/>
  <c r="B683" i="18"/>
  <c r="B675" i="18"/>
  <c r="B667" i="18"/>
  <c r="B659" i="18"/>
  <c r="B651" i="18"/>
  <c r="B643" i="18"/>
  <c r="B635" i="18"/>
  <c r="B627" i="18"/>
  <c r="B619" i="18"/>
  <c r="B611" i="18"/>
  <c r="B603" i="18"/>
  <c r="B595" i="18"/>
  <c r="B587" i="18"/>
  <c r="B578" i="18"/>
  <c r="B620" i="18"/>
  <c r="B612" i="18"/>
  <c r="B604" i="18"/>
  <c r="B596" i="18"/>
  <c r="B588" i="18"/>
  <c r="B573" i="18"/>
  <c r="B783" i="18"/>
  <c r="B484" i="18"/>
  <c r="B476" i="18"/>
  <c r="B468" i="18"/>
  <c r="B460" i="18"/>
  <c r="B452" i="18"/>
  <c r="B444" i="18"/>
  <c r="B436" i="18"/>
  <c r="B428" i="18"/>
  <c r="B299" i="18"/>
  <c r="B283" i="18"/>
  <c r="B241" i="18"/>
  <c r="B416" i="18"/>
  <c r="B408" i="18"/>
  <c r="B400" i="18"/>
  <c r="B392" i="18"/>
  <c r="B384" i="18"/>
  <c r="B376" i="18"/>
  <c r="B368" i="18"/>
  <c r="B360" i="18"/>
  <c r="B352" i="18"/>
  <c r="B344" i="18"/>
  <c r="B336" i="18"/>
  <c r="B328" i="18"/>
  <c r="B320" i="18"/>
  <c r="B312" i="18"/>
  <c r="B302" i="18"/>
  <c r="B286" i="18"/>
  <c r="B270" i="18"/>
  <c r="B251" i="18"/>
  <c r="B239" i="18"/>
  <c r="B485" i="18"/>
  <c r="B469" i="18"/>
  <c r="B453" i="18"/>
  <c r="B437" i="18"/>
  <c r="B265" i="18"/>
  <c r="B261" i="18"/>
  <c r="B257" i="18"/>
  <c r="B243" i="18"/>
  <c r="B409" i="18"/>
  <c r="B393" i="18"/>
  <c r="B377" i="18"/>
  <c r="B361" i="18"/>
  <c r="B345" i="18"/>
  <c r="B329" i="18"/>
  <c r="B313" i="18"/>
  <c r="B219" i="18"/>
  <c r="B203" i="18"/>
  <c r="B177" i="18"/>
  <c r="B175" i="18"/>
  <c r="B300" i="18"/>
  <c r="B268" i="18"/>
  <c r="B236" i="18"/>
  <c r="B223" i="18"/>
  <c r="B217" i="18"/>
  <c r="B193" i="18"/>
  <c r="B169" i="18"/>
  <c r="B245" i="18"/>
  <c r="B222" i="18"/>
  <c r="B209" i="18"/>
  <c r="B184" i="18"/>
  <c r="B91" i="18"/>
  <c r="B213" i="18"/>
  <c r="B97" i="18"/>
  <c r="B118" i="18"/>
  <c r="B161" i="18"/>
  <c r="B112" i="18"/>
  <c r="B137" i="18"/>
  <c r="B215" i="18"/>
  <c r="B119" i="18"/>
  <c r="B256" i="18"/>
  <c r="B183" i="18"/>
  <c r="B125" i="18"/>
  <c r="B288" i="18"/>
  <c r="B124" i="18"/>
  <c r="B143" i="18"/>
  <c r="B185" i="18"/>
  <c r="B207" i="18"/>
  <c r="B110" i="18"/>
  <c r="B135" i="18"/>
  <c r="B159" i="18"/>
  <c r="B580" i="18"/>
  <c r="B253" i="18"/>
  <c r="B293" i="18"/>
  <c r="B857" i="18"/>
  <c r="B825" i="18"/>
  <c r="B901" i="18"/>
  <c r="B873" i="18"/>
  <c r="B821" i="18"/>
  <c r="B797" i="18"/>
  <c r="B861" i="18"/>
  <c r="B925" i="18"/>
  <c r="B833" i="18"/>
  <c r="B897" i="18"/>
  <c r="B792" i="18"/>
  <c r="B808" i="18"/>
  <c r="B824" i="18"/>
  <c r="B840" i="18"/>
  <c r="B856" i="18"/>
  <c r="B872" i="18"/>
  <c r="B888" i="18"/>
  <c r="B904" i="18"/>
  <c r="B920" i="18"/>
  <c r="B936" i="18"/>
  <c r="B795" i="18"/>
  <c r="B811" i="18"/>
  <c r="B827" i="18"/>
  <c r="B843" i="18"/>
  <c r="B859" i="18"/>
  <c r="B875" i="18"/>
  <c r="B891" i="18"/>
  <c r="B907" i="18"/>
  <c r="B923" i="18"/>
  <c r="B558" i="18"/>
  <c r="B514" i="18"/>
  <c r="B502" i="18"/>
  <c r="B423" i="18"/>
  <c r="B319" i="18"/>
  <c r="B180" i="18"/>
  <c r="B167" i="18"/>
  <c r="B98" i="18"/>
  <c r="B182" i="18"/>
  <c r="B158" i="18"/>
  <c r="B141" i="18"/>
  <c r="B115" i="18"/>
  <c r="B96" i="18"/>
  <c r="B550" i="18"/>
  <c r="B538" i="18"/>
  <c r="B530" i="18"/>
  <c r="B522" i="18"/>
  <c r="B494" i="18"/>
  <c r="B407" i="18"/>
  <c r="B391" i="18"/>
  <c r="B367" i="18"/>
  <c r="B208" i="18"/>
  <c r="B147" i="18"/>
  <c r="B106" i="18"/>
  <c r="B197" i="18"/>
  <c r="B103" i="18"/>
  <c r="B463" i="18"/>
  <c r="B431" i="18"/>
  <c r="B205" i="18"/>
  <c r="B165" i="18"/>
  <c r="B117" i="18"/>
  <c r="B86" i="18"/>
  <c r="B77" i="18"/>
  <c r="B69" i="18"/>
  <c r="B61" i="18"/>
  <c r="B53" i="18"/>
  <c r="B45" i="18"/>
  <c r="B37" i="18"/>
  <c r="B87" i="18"/>
  <c r="B82" i="18"/>
  <c r="B50" i="18"/>
  <c r="B479" i="18"/>
  <c r="B455" i="18"/>
  <c r="B204" i="18"/>
  <c r="B131" i="18"/>
  <c r="B120" i="18"/>
  <c r="B114" i="18"/>
  <c r="B554" i="18"/>
  <c r="B359" i="18"/>
  <c r="B343" i="18"/>
  <c r="B311" i="18"/>
  <c r="B83" i="18"/>
  <c r="B75" i="18"/>
  <c r="B67" i="18"/>
  <c r="B59" i="18"/>
  <c r="B51" i="18"/>
  <c r="B43" i="18"/>
  <c r="B35" i="18"/>
  <c r="B74" i="18"/>
  <c r="B42" i="18"/>
  <c r="B562" i="18"/>
  <c r="B542" i="18"/>
  <c r="B534" i="18"/>
  <c r="B526" i="18"/>
  <c r="B518" i="18"/>
  <c r="B490" i="18"/>
  <c r="B415" i="18"/>
  <c r="B399" i="18"/>
  <c r="B383" i="18"/>
  <c r="B102" i="18"/>
  <c r="B149" i="18"/>
  <c r="B129" i="18"/>
  <c r="B107" i="18"/>
  <c r="B99" i="18"/>
  <c r="B95" i="18"/>
  <c r="B571" i="18"/>
  <c r="B439" i="18"/>
  <c r="B304" i="18"/>
  <c r="B189" i="18"/>
  <c r="B128" i="18"/>
  <c r="B81" i="18"/>
  <c r="B73" i="18"/>
  <c r="B65" i="18"/>
  <c r="B57" i="18"/>
  <c r="B49" i="18"/>
  <c r="B41" i="18"/>
  <c r="B33" i="18"/>
  <c r="B84" i="18"/>
  <c r="B66" i="18"/>
  <c r="B248" i="18"/>
  <c r="B92" i="18"/>
  <c r="B487" i="18"/>
  <c r="B471" i="18"/>
  <c r="B447" i="18"/>
  <c r="B139" i="18"/>
  <c r="B173" i="18"/>
  <c r="B140" i="18"/>
  <c r="B31" i="18"/>
  <c r="B27" i="18"/>
  <c r="B23" i="18"/>
  <c r="B19" i="18"/>
  <c r="B15" i="18"/>
  <c r="B11" i="18"/>
  <c r="B272" i="18"/>
  <c r="B36" i="18"/>
  <c r="B44" i="18"/>
  <c r="B52" i="18"/>
  <c r="B60" i="18"/>
  <c r="B68" i="18"/>
  <c r="B76" i="18"/>
  <c r="B122" i="18"/>
  <c r="B85" i="18"/>
  <c r="B38" i="18"/>
  <c r="B46" i="18"/>
  <c r="B54" i="18"/>
  <c r="B62" i="18"/>
  <c r="B70" i="18"/>
  <c r="B78" i="18"/>
  <c r="B88" i="18"/>
  <c r="B40" i="18"/>
  <c r="B48" i="18"/>
  <c r="B56" i="18"/>
  <c r="B64" i="18"/>
  <c r="B72" i="18"/>
  <c r="B80" i="18"/>
  <c r="B90" i="18"/>
  <c r="B109" i="18"/>
  <c r="B565" i="18"/>
  <c r="B506" i="18"/>
  <c r="B375" i="18"/>
  <c r="B351" i="18"/>
  <c r="B327" i="18"/>
  <c r="B264" i="18"/>
  <c r="B142" i="18"/>
  <c r="B123" i="18"/>
  <c r="B79" i="18"/>
  <c r="B71" i="18"/>
  <c r="B63" i="18"/>
  <c r="B55" i="18"/>
  <c r="B47" i="18"/>
  <c r="B39" i="18"/>
  <c r="B89" i="18"/>
  <c r="B134" i="18"/>
  <c r="B58" i="18"/>
  <c r="B735" i="17"/>
  <c r="B727" i="17"/>
  <c r="B778" i="17"/>
  <c r="B762" i="17"/>
  <c r="B746" i="17"/>
  <c r="B730" i="17"/>
  <c r="B720" i="17"/>
  <c r="B711" i="17"/>
  <c r="B696" i="17"/>
  <c r="B680" i="17"/>
  <c r="B664" i="17"/>
  <c r="B648" i="17"/>
  <c r="B632" i="17"/>
  <c r="B698" i="17"/>
  <c r="B685" i="17"/>
  <c r="B679" i="17"/>
  <c r="B666" i="17"/>
  <c r="B653" i="17"/>
  <c r="B647" i="17"/>
  <c r="B634" i="17"/>
  <c r="B615" i="17"/>
  <c r="B599" i="17"/>
  <c r="B723" i="17"/>
  <c r="B705" i="17"/>
  <c r="B612" i="17"/>
  <c r="B596" i="17"/>
  <c r="B694" i="17"/>
  <c r="B681" i="17"/>
  <c r="B675" i="17"/>
  <c r="B662" i="17"/>
  <c r="B649" i="17"/>
  <c r="B643" i="17"/>
  <c r="B630" i="17"/>
  <c r="B613" i="17"/>
  <c r="B532" i="17"/>
  <c r="B507" i="17"/>
  <c r="B495" i="17"/>
  <c r="B479" i="17"/>
  <c r="B352" i="17"/>
  <c r="B336" i="17"/>
  <c r="B320" i="17"/>
  <c r="B304" i="17"/>
  <c r="B294" i="17"/>
  <c r="B280" i="17"/>
  <c r="B269" i="17"/>
  <c r="B256" i="17"/>
  <c r="B534" i="17"/>
  <c r="B250" i="17"/>
  <c r="B541" i="17"/>
  <c r="B509" i="17"/>
  <c r="B477" i="17"/>
  <c r="B452" i="17"/>
  <c r="B423" i="17"/>
  <c r="B410" i="17"/>
  <c r="B394" i="17"/>
  <c r="B378" i="17"/>
  <c r="B346" i="17"/>
  <c r="B306" i="17"/>
  <c r="B274" i="17"/>
  <c r="B253" i="17"/>
  <c r="B547" i="17"/>
  <c r="B502" i="17"/>
  <c r="B488" i="17"/>
  <c r="B458" i="17"/>
  <c r="B427" i="17"/>
  <c r="B392" i="17"/>
  <c r="B287" i="17"/>
  <c r="B255" i="17"/>
  <c r="B733" i="17"/>
  <c r="B780" i="17"/>
  <c r="B764" i="17"/>
  <c r="B748" i="17"/>
  <c r="B732" i="17"/>
  <c r="B718" i="17"/>
  <c r="B782" i="17"/>
  <c r="B766" i="17"/>
  <c r="B750" i="17"/>
  <c r="B734" i="17"/>
  <c r="B704" i="17"/>
  <c r="B625" i="17"/>
  <c r="B621" i="17"/>
  <c r="B712" i="17"/>
  <c r="B610" i="17"/>
  <c r="B721" i="17"/>
  <c r="B703" i="17"/>
  <c r="B690" i="17"/>
  <c r="B677" i="17"/>
  <c r="B671" i="17"/>
  <c r="B658" i="17"/>
  <c r="B645" i="17"/>
  <c r="B639" i="17"/>
  <c r="B611" i="17"/>
  <c r="B595" i="17"/>
  <c r="B700" i="17"/>
  <c r="B684" i="17"/>
  <c r="B668" i="17"/>
  <c r="B652" i="17"/>
  <c r="B636" i="17"/>
  <c r="B608" i="17"/>
  <c r="B592" i="17"/>
  <c r="B583" i="17"/>
  <c r="B579" i="17"/>
  <c r="B575" i="17"/>
  <c r="B571" i="17"/>
  <c r="B567" i="17"/>
  <c r="B563" i="17"/>
  <c r="B559" i="17"/>
  <c r="B555" i="17"/>
  <c r="B551" i="17"/>
  <c r="B699" i="17"/>
  <c r="B686" i="17"/>
  <c r="B673" i="17"/>
  <c r="B667" i="17"/>
  <c r="B654" i="17"/>
  <c r="B641" i="17"/>
  <c r="B635" i="17"/>
  <c r="B605" i="17"/>
  <c r="B538" i="17"/>
  <c r="B597" i="17"/>
  <c r="B524" i="17"/>
  <c r="B504" i="17"/>
  <c r="B491" i="17"/>
  <c r="B475" i="17"/>
  <c r="B348" i="17"/>
  <c r="B332" i="17"/>
  <c r="B316" i="17"/>
  <c r="B302" i="17"/>
  <c r="B293" i="17"/>
  <c r="B277" i="17"/>
  <c r="B264" i="17"/>
  <c r="B587" i="17"/>
  <c r="B526" i="17"/>
  <c r="B537" i="17"/>
  <c r="B501" i="17"/>
  <c r="B469" i="17"/>
  <c r="B439" i="17"/>
  <c r="B422" i="17"/>
  <c r="B403" i="17"/>
  <c r="B387" i="17"/>
  <c r="B370" i="17"/>
  <c r="B338" i="17"/>
  <c r="B297" i="17"/>
  <c r="B265" i="17"/>
  <c r="B260" i="17"/>
  <c r="B248" i="17"/>
  <c r="B243" i="17"/>
  <c r="B418" i="17"/>
  <c r="B450" i="17"/>
  <c r="B247" i="17"/>
  <c r="B257" i="17"/>
  <c r="B322" i="17"/>
  <c r="B354" i="17"/>
  <c r="B371" i="17"/>
  <c r="B282" i="17"/>
  <c r="B536" i="17"/>
  <c r="B472" i="17"/>
  <c r="B456" i="17"/>
  <c r="B426" i="17"/>
  <c r="B376" i="17"/>
  <c r="B367" i="17"/>
  <c r="B787" i="17"/>
  <c r="B779" i="17"/>
  <c r="B771" i="17"/>
  <c r="B763" i="17"/>
  <c r="B755" i="17"/>
  <c r="B747" i="17"/>
  <c r="B739" i="17"/>
  <c r="B731" i="17"/>
  <c r="B786" i="17"/>
  <c r="B770" i="17"/>
  <c r="B754" i="17"/>
  <c r="B738" i="17"/>
  <c r="B724" i="17"/>
  <c r="B716" i="17"/>
  <c r="B628" i="17"/>
  <c r="B624" i="17"/>
  <c r="B620" i="17"/>
  <c r="B688" i="17"/>
  <c r="B672" i="17"/>
  <c r="B656" i="17"/>
  <c r="B640" i="17"/>
  <c r="B606" i="17"/>
  <c r="B701" i="17"/>
  <c r="B695" i="17"/>
  <c r="B682" i="17"/>
  <c r="B669" i="17"/>
  <c r="B663" i="17"/>
  <c r="B650" i="17"/>
  <c r="B637" i="17"/>
  <c r="B631" i="17"/>
  <c r="B607" i="17"/>
  <c r="B591" i="17"/>
  <c r="B715" i="17"/>
  <c r="B604" i="17"/>
  <c r="B586" i="17"/>
  <c r="B582" i="17"/>
  <c r="B578" i="17"/>
  <c r="B574" i="17"/>
  <c r="B570" i="17"/>
  <c r="B566" i="17"/>
  <c r="B562" i="17"/>
  <c r="B558" i="17"/>
  <c r="B554" i="17"/>
  <c r="B697" i="17"/>
  <c r="B691" i="17"/>
  <c r="B678" i="17"/>
  <c r="B665" i="17"/>
  <c r="B659" i="17"/>
  <c r="B646" i="17"/>
  <c r="B633" i="17"/>
  <c r="B589" i="17"/>
  <c r="B530" i="17"/>
  <c r="B351" i="17"/>
  <c r="B343" i="17"/>
  <c r="B335" i="17"/>
  <c r="B327" i="17"/>
  <c r="B319" i="17"/>
  <c r="B311" i="17"/>
  <c r="B303" i="17"/>
  <c r="B254" i="17"/>
  <c r="B548" i="17"/>
  <c r="B516" i="17"/>
  <c r="B503" i="17"/>
  <c r="B487" i="17"/>
  <c r="B471" i="17"/>
  <c r="B344" i="17"/>
  <c r="B328" i="17"/>
  <c r="B312" i="17"/>
  <c r="B301" i="17"/>
  <c r="B288" i="17"/>
  <c r="B272" i="17"/>
  <c r="B262" i="17"/>
  <c r="B518" i="17"/>
  <c r="B609" i="17"/>
  <c r="B523" i="17"/>
  <c r="B493" i="17"/>
  <c r="B455" i="17"/>
  <c r="B438" i="17"/>
  <c r="B420" i="17"/>
  <c r="B402" i="17"/>
  <c r="B386" i="17"/>
  <c r="B363" i="17"/>
  <c r="B330" i="17"/>
  <c r="B529" i="17"/>
  <c r="B486" i="17"/>
  <c r="B443" i="17"/>
  <c r="B408" i="17"/>
  <c r="B368" i="17"/>
  <c r="B289" i="17"/>
  <c r="B284" i="17"/>
  <c r="B462" i="17"/>
  <c r="B329" i="17"/>
  <c r="B785" i="17"/>
  <c r="B777" i="17"/>
  <c r="B769" i="17"/>
  <c r="B761" i="17"/>
  <c r="B753" i="17"/>
  <c r="B745" i="17"/>
  <c r="B737" i="17"/>
  <c r="B729" i="17"/>
  <c r="B788" i="17"/>
  <c r="B772" i="17"/>
  <c r="B756" i="17"/>
  <c r="B740" i="17"/>
  <c r="B722" i="17"/>
  <c r="B790" i="17"/>
  <c r="B774" i="17"/>
  <c r="B758" i="17"/>
  <c r="B742" i="17"/>
  <c r="B726" i="17"/>
  <c r="B627" i="17"/>
  <c r="B623" i="17"/>
  <c r="B619" i="17"/>
  <c r="B719" i="17"/>
  <c r="B602" i="17"/>
  <c r="B707" i="17"/>
  <c r="B693" i="17"/>
  <c r="B687" i="17"/>
  <c r="B674" i="17"/>
  <c r="B661" i="17"/>
  <c r="B655" i="17"/>
  <c r="B642" i="17"/>
  <c r="B629" i="17"/>
  <c r="B603" i="17"/>
  <c r="B706" i="17"/>
  <c r="B692" i="17"/>
  <c r="B676" i="17"/>
  <c r="B660" i="17"/>
  <c r="B644" i="17"/>
  <c r="B616" i="17"/>
  <c r="B600" i="17"/>
  <c r="B585" i="17"/>
  <c r="B581" i="17"/>
  <c r="B577" i="17"/>
  <c r="B573" i="17"/>
  <c r="B569" i="17"/>
  <c r="B565" i="17"/>
  <c r="B561" i="17"/>
  <c r="B557" i="17"/>
  <c r="B553" i="17"/>
  <c r="B601" i="17"/>
  <c r="B702" i="17"/>
  <c r="B689" i="17"/>
  <c r="B683" i="17"/>
  <c r="B670" i="17"/>
  <c r="B657" i="17"/>
  <c r="B651" i="17"/>
  <c r="B638" i="17"/>
  <c r="B522" i="17"/>
  <c r="B540" i="17"/>
  <c r="B508" i="17"/>
  <c r="B499" i="17"/>
  <c r="B483" i="17"/>
  <c r="B467" i="17"/>
  <c r="B356" i="17"/>
  <c r="B340" i="17"/>
  <c r="B324" i="17"/>
  <c r="B308" i="17"/>
  <c r="B296" i="17"/>
  <c r="B285" i="17"/>
  <c r="B270" i="17"/>
  <c r="B261" i="17"/>
  <c r="B542" i="17"/>
  <c r="B510" i="17"/>
  <c r="B252" i="17"/>
  <c r="B544" i="17"/>
  <c r="B512" i="17"/>
  <c r="B485" i="17"/>
  <c r="B454" i="17"/>
  <c r="B436" i="17"/>
  <c r="B411" i="17"/>
  <c r="B395" i="17"/>
  <c r="B379" i="17"/>
  <c r="B362" i="17"/>
  <c r="B314" i="17"/>
  <c r="B292" i="17"/>
  <c r="B263" i="17"/>
  <c r="B593" i="17"/>
  <c r="B515" i="17"/>
  <c r="B494" i="17"/>
  <c r="B480" i="17"/>
  <c r="B470" i="17"/>
  <c r="B440" i="17"/>
  <c r="B400" i="17"/>
  <c r="B360" i="17"/>
  <c r="B430" i="17"/>
  <c r="B505" i="17"/>
  <c r="B473" i="17"/>
  <c r="B444" i="17"/>
  <c r="B407" i="17"/>
  <c r="B375" i="17"/>
  <c r="B337" i="17"/>
  <c r="B528" i="17"/>
  <c r="B500" i="17"/>
  <c r="B482" i="17"/>
  <c r="B468" i="17"/>
  <c r="B448" i="17"/>
  <c r="B388" i="17"/>
  <c r="B258" i="17"/>
  <c r="B210" i="17"/>
  <c r="B197" i="17"/>
  <c r="B184" i="17"/>
  <c r="B359" i="17"/>
  <c r="B520" i="17"/>
  <c r="B460" i="17"/>
  <c r="B409" i="17"/>
  <c r="B271" i="17"/>
  <c r="B232" i="17"/>
  <c r="B207" i="17"/>
  <c r="B353" i="17"/>
  <c r="B235" i="17"/>
  <c r="B177" i="17"/>
  <c r="B219" i="17"/>
  <c r="B206" i="17"/>
  <c r="B179" i="17"/>
  <c r="B147" i="17"/>
  <c r="B389" i="17"/>
  <c r="B377" i="17"/>
  <c r="B151" i="17"/>
  <c r="B117" i="17"/>
  <c r="B222" i="17"/>
  <c r="B134" i="17"/>
  <c r="B110" i="17"/>
  <c r="B195" i="17"/>
  <c r="B135" i="17"/>
  <c r="B122" i="17"/>
  <c r="B792" i="17"/>
  <c r="B736" i="17"/>
  <c r="B725" i="17"/>
  <c r="B429" i="17"/>
  <c r="B214" i="17"/>
  <c r="B182" i="17"/>
  <c r="B103" i="17"/>
  <c r="B231" i="17"/>
  <c r="B99" i="17"/>
  <c r="B91" i="17"/>
  <c r="B190" i="17"/>
  <c r="B148" i="17"/>
  <c r="B174" i="17"/>
  <c r="B132" i="17"/>
  <c r="B421" i="17"/>
  <c r="B393" i="17"/>
  <c r="B299" i="17"/>
  <c r="B535" i="17"/>
  <c r="B416" i="17"/>
  <c r="B242" i="17"/>
  <c r="B533" i="17"/>
  <c r="B496" i="17"/>
  <c r="B478" i="17"/>
  <c r="B459" i="17"/>
  <c r="B442" i="17"/>
  <c r="B424" i="17"/>
  <c r="B384" i="17"/>
  <c r="B357" i="17"/>
  <c r="B341" i="17"/>
  <c r="B325" i="17"/>
  <c r="B309" i="17"/>
  <c r="B266" i="17"/>
  <c r="B451" i="17"/>
  <c r="B419" i="17"/>
  <c r="B398" i="17"/>
  <c r="B366" i="17"/>
  <c r="B278" i="17"/>
  <c r="B245" i="17"/>
  <c r="B228" i="17"/>
  <c r="B212" i="17"/>
  <c r="B497" i="17"/>
  <c r="B465" i="17"/>
  <c r="B433" i="17"/>
  <c r="B406" i="17"/>
  <c r="B374" i="17"/>
  <c r="B300" i="17"/>
  <c r="B230" i="17"/>
  <c r="B525" i="17"/>
  <c r="B490" i="17"/>
  <c r="B476" i="17"/>
  <c r="B397" i="17"/>
  <c r="B326" i="17"/>
  <c r="B218" i="17"/>
  <c r="B205" i="17"/>
  <c r="B181" i="17"/>
  <c r="B173" i="17"/>
  <c r="B358" i="17"/>
  <c r="B201" i="17"/>
  <c r="B172" i="17"/>
  <c r="B517" i="17"/>
  <c r="B415" i="17"/>
  <c r="B369" i="17"/>
  <c r="B281" i="17"/>
  <c r="B276" i="17"/>
  <c r="B215" i="17"/>
  <c r="B125" i="17"/>
  <c r="B196" i="17"/>
  <c r="B241" i="17"/>
  <c r="B383" i="17"/>
  <c r="B239" i="17"/>
  <c r="B198" i="17"/>
  <c r="B175" i="17"/>
  <c r="B130" i="17"/>
  <c r="B784" i="17"/>
  <c r="B760" i="17"/>
  <c r="B744" i="17"/>
  <c r="B158" i="17"/>
  <c r="B119" i="17"/>
  <c r="B401" i="17"/>
  <c r="B233" i="17"/>
  <c r="B186" i="17"/>
  <c r="B170" i="17"/>
  <c r="B154" i="17"/>
  <c r="B428" i="17"/>
  <c r="B94" i="17"/>
  <c r="B100" i="17"/>
  <c r="B164" i="17"/>
  <c r="B144" i="17"/>
  <c r="B140" i="17"/>
  <c r="B259" i="17"/>
  <c r="B453" i="17"/>
  <c r="B425" i="17"/>
  <c r="B283" i="17"/>
  <c r="B588" i="17"/>
  <c r="B104" i="17"/>
  <c r="B396" i="17"/>
  <c r="B364" i="17"/>
  <c r="B290" i="17"/>
  <c r="B237" i="17"/>
  <c r="B216" i="17"/>
  <c r="B200" i="17"/>
  <c r="B549" i="17"/>
  <c r="B489" i="17"/>
  <c r="B464" i="17"/>
  <c r="B432" i="17"/>
  <c r="B404" i="17"/>
  <c r="B372" i="17"/>
  <c r="B310" i="17"/>
  <c r="B238" i="17"/>
  <c r="B521" i="17"/>
  <c r="B498" i="17"/>
  <c r="B484" i="17"/>
  <c r="B466" i="17"/>
  <c r="B391" i="17"/>
  <c r="B321" i="17"/>
  <c r="B226" i="17"/>
  <c r="B213" i="17"/>
  <c r="B189" i="17"/>
  <c r="B169" i="17"/>
  <c r="B161" i="17"/>
  <c r="B153" i="17"/>
  <c r="B145" i="17"/>
  <c r="B137" i="17"/>
  <c r="B434" i="17"/>
  <c r="B225" i="17"/>
  <c r="B193" i="17"/>
  <c r="B539" i="17"/>
  <c r="B513" i="17"/>
  <c r="B414" i="17"/>
  <c r="B350" i="17"/>
  <c r="B273" i="17"/>
  <c r="B268" i="17"/>
  <c r="B223" i="17"/>
  <c r="B128" i="17"/>
  <c r="B435" i="17"/>
  <c r="B211" i="17"/>
  <c r="B162" i="17"/>
  <c r="B120" i="17"/>
  <c r="B105" i="17"/>
  <c r="B382" i="17"/>
  <c r="B217" i="17"/>
  <c r="B166" i="17"/>
  <c r="B138" i="17"/>
  <c r="B112" i="17"/>
  <c r="B446" i="17"/>
  <c r="B191" i="17"/>
  <c r="B143" i="17"/>
  <c r="B318" i="17"/>
  <c r="B776" i="17"/>
  <c r="B728" i="17"/>
  <c r="B717" i="17"/>
  <c r="B227" i="17"/>
  <c r="B115" i="17"/>
  <c r="B441" i="17"/>
  <c r="B152" i="17"/>
  <c r="B160" i="17"/>
  <c r="B156" i="17"/>
  <c r="B519" i="17"/>
  <c r="B527" i="17"/>
  <c r="B457" i="17"/>
  <c r="B511" i="17"/>
  <c r="B114" i="17"/>
  <c r="B87" i="17"/>
  <c r="B349" i="17"/>
  <c r="B333" i="17"/>
  <c r="B317" i="17"/>
  <c r="B298" i="17"/>
  <c r="B463" i="17"/>
  <c r="B431" i="17"/>
  <c r="B405" i="17"/>
  <c r="B373" i="17"/>
  <c r="B334" i="17"/>
  <c r="B286" i="17"/>
  <c r="B251" i="17"/>
  <c r="B236" i="17"/>
  <c r="B220" i="17"/>
  <c r="B204" i="17"/>
  <c r="B545" i="17"/>
  <c r="B481" i="17"/>
  <c r="B445" i="17"/>
  <c r="B413" i="17"/>
  <c r="B381" i="17"/>
  <c r="B342" i="17"/>
  <c r="B305" i="17"/>
  <c r="B249" i="17"/>
  <c r="B506" i="17"/>
  <c r="B492" i="17"/>
  <c r="B474" i="17"/>
  <c r="B449" i="17"/>
  <c r="B390" i="17"/>
  <c r="B221" i="17"/>
  <c r="B202" i="17"/>
  <c r="B178" i="17"/>
  <c r="B365" i="17"/>
  <c r="B531" i="17"/>
  <c r="B461" i="17"/>
  <c r="B412" i="17"/>
  <c r="B345" i="17"/>
  <c r="B279" i="17"/>
  <c r="B240" i="17"/>
  <c r="B199" i="17"/>
  <c r="B127" i="17"/>
  <c r="B417" i="17"/>
  <c r="B246" i="17"/>
  <c r="B209" i="17"/>
  <c r="B234" i="17"/>
  <c r="B183" i="17"/>
  <c r="B163" i="17"/>
  <c r="B146" i="17"/>
  <c r="B139" i="17"/>
  <c r="B131" i="17"/>
  <c r="B380" i="17"/>
  <c r="B203" i="17"/>
  <c r="B194" i="17"/>
  <c r="B167" i="17"/>
  <c r="B150" i="17"/>
  <c r="B768" i="17"/>
  <c r="B752" i="17"/>
  <c r="B437" i="17"/>
  <c r="B159" i="17"/>
  <c r="B142" i="17"/>
  <c r="B313" i="17"/>
  <c r="B155" i="17"/>
  <c r="B123" i="17"/>
  <c r="B111" i="17"/>
  <c r="B447" i="17"/>
  <c r="B102" i="17"/>
  <c r="B98" i="17"/>
  <c r="B168" i="17"/>
  <c r="B385" i="17"/>
  <c r="B361" i="17"/>
  <c r="B267" i="17"/>
  <c r="B291" i="17"/>
  <c r="B275" i="17"/>
  <c r="B543" i="17"/>
  <c r="B107" i="17"/>
  <c r="B390" i="15"/>
  <c r="B425" i="15"/>
  <c r="B417" i="15"/>
  <c r="B166" i="15"/>
  <c r="B81" i="15"/>
  <c r="B143" i="15"/>
  <c r="B175" i="15"/>
  <c r="B156" i="15"/>
  <c r="B172" i="15"/>
  <c r="B188" i="15"/>
  <c r="B137" i="15"/>
  <c r="B149" i="15"/>
  <c r="B165" i="15"/>
  <c r="B181" i="15"/>
  <c r="B263" i="15"/>
  <c r="B117" i="15"/>
  <c r="B339" i="15"/>
  <c r="B115" i="15"/>
  <c r="B348" i="15"/>
  <c r="B223" i="15"/>
  <c r="B265" i="15"/>
  <c r="B466" i="15"/>
  <c r="B547" i="15"/>
  <c r="B316" i="15"/>
  <c r="B245" i="15"/>
  <c r="B384" i="15"/>
  <c r="B431" i="15"/>
  <c r="B656" i="15"/>
  <c r="B691" i="15"/>
  <c r="B210" i="15"/>
  <c r="B226" i="15"/>
  <c r="B242" i="15"/>
  <c r="B279" i="15"/>
  <c r="B308" i="15"/>
  <c r="B324" i="15"/>
  <c r="B340" i="15"/>
  <c r="B356" i="15"/>
  <c r="B463" i="15"/>
  <c r="B319" i="15"/>
  <c r="B328" i="15"/>
  <c r="B351" i="15"/>
  <c r="B360" i="15"/>
  <c r="B411" i="15"/>
  <c r="B594" i="15"/>
  <c r="B720" i="15"/>
  <c r="B755" i="15"/>
  <c r="B372" i="15"/>
  <c r="B534" i="15"/>
  <c r="B383" i="15"/>
  <c r="B394" i="15"/>
  <c r="B410" i="15"/>
  <c r="B426" i="15"/>
  <c r="B442" i="15"/>
  <c r="B527" i="15"/>
  <c r="B695" i="15"/>
  <c r="B759" i="15"/>
  <c r="B498" i="15"/>
  <c r="B515" i="15"/>
  <c r="B568" i="15"/>
  <c r="B626" i="15"/>
  <c r="B643" i="15"/>
  <c r="B455" i="15"/>
  <c r="B583" i="15"/>
  <c r="B672" i="15"/>
  <c r="B711" i="15"/>
  <c r="B747" i="15"/>
  <c r="B476" i="15"/>
  <c r="B111" i="15"/>
  <c r="B150" i="15"/>
  <c r="B182" i="15"/>
  <c r="B255" i="15"/>
  <c r="B112" i="15"/>
  <c r="B145" i="15"/>
  <c r="B161" i="15"/>
  <c r="B177" i="15"/>
  <c r="B193" i="15"/>
  <c r="B291" i="15"/>
  <c r="B84" i="15"/>
  <c r="B96" i="15"/>
  <c r="B139" i="15"/>
  <c r="B151" i="15"/>
  <c r="B167" i="15"/>
  <c r="B183" i="15"/>
  <c r="B334" i="15"/>
  <c r="B148" i="15"/>
  <c r="B164" i="15"/>
  <c r="B180" i="15"/>
  <c r="B261" i="15"/>
  <c r="B378" i="15"/>
  <c r="B314" i="15"/>
  <c r="B427" i="15"/>
  <c r="B126" i="15"/>
  <c r="B215" i="15"/>
  <c r="B323" i="15"/>
  <c r="B355" i="15"/>
  <c r="B470" i="15"/>
  <c r="B380" i="15"/>
  <c r="B249" i="15"/>
  <c r="B352" i="15"/>
  <c r="B330" i="15"/>
  <c r="B336" i="15"/>
  <c r="B362" i="15"/>
  <c r="B387" i="15"/>
  <c r="B435" i="15"/>
  <c r="B663" i="15"/>
  <c r="B198" i="15"/>
  <c r="B214" i="15"/>
  <c r="B230" i="15"/>
  <c r="B244" i="15"/>
  <c r="B287" i="15"/>
  <c r="B315" i="15"/>
  <c r="B331" i="15"/>
  <c r="B347" i="15"/>
  <c r="B363" i="15"/>
  <c r="B615" i="15"/>
  <c r="B123" i="15"/>
  <c r="B283" i="15"/>
  <c r="B88" i="15"/>
  <c r="B159" i="15"/>
  <c r="B191" i="15"/>
  <c r="B133" i="15"/>
  <c r="B147" i="15"/>
  <c r="B163" i="15"/>
  <c r="B179" i="15"/>
  <c r="B269" i="15"/>
  <c r="B122" i="15"/>
  <c r="B140" i="15"/>
  <c r="B90" i="15"/>
  <c r="B153" i="15"/>
  <c r="B169" i="15"/>
  <c r="B185" i="15"/>
  <c r="B275" i="15"/>
  <c r="B359" i="15"/>
  <c r="B487" i="15"/>
  <c r="B114" i="15"/>
  <c r="B207" i="15"/>
  <c r="B239" i="15"/>
  <c r="B472" i="15"/>
  <c r="B591" i="15"/>
  <c r="B346" i="15"/>
  <c r="B399" i="15"/>
  <c r="B556" i="15"/>
  <c r="B311" i="15"/>
  <c r="B332" i="15"/>
  <c r="B343" i="15"/>
  <c r="B364" i="15"/>
  <c r="B368" i="15"/>
  <c r="B391" i="15"/>
  <c r="B667" i="15"/>
  <c r="B202" i="15"/>
  <c r="B218" i="15"/>
  <c r="B234" i="15"/>
  <c r="B248" i="15"/>
  <c r="B295" i="15"/>
  <c r="B371" i="15"/>
  <c r="B419" i="15"/>
  <c r="B312" i="15"/>
  <c r="B335" i="15"/>
  <c r="B344" i="15"/>
  <c r="B600" i="15"/>
  <c r="B731" i="15"/>
  <c r="B379" i="15"/>
  <c r="B538" i="15"/>
  <c r="B376" i="15"/>
  <c r="B402" i="15"/>
  <c r="B418" i="15"/>
  <c r="B434" i="15"/>
  <c r="B450" i="15"/>
  <c r="B549" i="15"/>
  <c r="B514" i="15"/>
  <c r="B513" i="15"/>
  <c r="B507" i="15"/>
  <c r="B493" i="15"/>
  <c r="B553" i="15"/>
  <c r="B734" i="15"/>
  <c r="B685" i="15"/>
  <c r="B749" i="15"/>
  <c r="B194" i="15"/>
  <c r="B131" i="15"/>
  <c r="B756" i="15"/>
  <c r="B724" i="15"/>
  <c r="B692" i="15"/>
  <c r="B660" i="15"/>
  <c r="B608" i="15"/>
  <c r="B544" i="15"/>
  <c r="B480" i="15"/>
  <c r="B612" i="15"/>
  <c r="B548" i="15"/>
  <c r="B484" i="15"/>
  <c r="B767" i="15"/>
  <c r="B735" i="15"/>
  <c r="B703" i="15"/>
  <c r="B671" i="15"/>
  <c r="B646" i="15"/>
  <c r="B614" i="15"/>
  <c r="B582" i="15"/>
  <c r="B550" i="15"/>
  <c r="B518" i="15"/>
  <c r="B486" i="15"/>
  <c r="B636" i="15"/>
  <c r="B572" i="15"/>
  <c r="B508" i="15"/>
  <c r="B768" i="15"/>
  <c r="B704" i="15"/>
  <c r="B647" i="15"/>
  <c r="B495" i="15"/>
  <c r="B634" i="15"/>
  <c r="B579" i="15"/>
  <c r="B524" i="15"/>
  <c r="B460" i="15"/>
  <c r="B429" i="15"/>
  <c r="B397" i="15"/>
  <c r="B707" i="15"/>
  <c r="B611" i="15"/>
  <c r="B428" i="15"/>
  <c r="B396" i="15"/>
  <c r="B536" i="15"/>
  <c r="B602" i="15"/>
  <c r="B438" i="15"/>
  <c r="B358" i="15"/>
  <c r="B342" i="15"/>
  <c r="B326" i="15"/>
  <c r="B310" i="15"/>
  <c r="B301" i="15"/>
  <c r="B451" i="15"/>
  <c r="B353" i="15"/>
  <c r="B321" i="15"/>
  <c r="B238" i="15"/>
  <c r="B449" i="15"/>
  <c r="B127" i="15"/>
  <c r="B208" i="15"/>
  <c r="B243" i="15"/>
  <c r="B107" i="15"/>
  <c r="B92" i="15"/>
  <c r="B132" i="15"/>
  <c r="B281" i="15"/>
  <c r="B110" i="15"/>
  <c r="B465" i="15"/>
  <c r="B754" i="15"/>
  <c r="B587" i="15"/>
  <c r="B565" i="15"/>
  <c r="B635" i="15"/>
  <c r="B557" i="15"/>
  <c r="B617" i="15"/>
  <c r="B766" i="15"/>
  <c r="B701" i="15"/>
  <c r="B765" i="15"/>
  <c r="B178" i="15"/>
  <c r="B551" i="15"/>
  <c r="B375" i="15"/>
  <c r="B382" i="15"/>
  <c r="B381" i="15"/>
  <c r="B780" i="15"/>
  <c r="B748" i="15"/>
  <c r="B716" i="15"/>
  <c r="B684" i="15"/>
  <c r="B652" i="15"/>
  <c r="B592" i="15"/>
  <c r="B528" i="15"/>
  <c r="B464" i="15"/>
  <c r="B596" i="15"/>
  <c r="B532" i="15"/>
  <c r="B468" i="15"/>
  <c r="B760" i="15"/>
  <c r="B728" i="15"/>
  <c r="B696" i="15"/>
  <c r="B664" i="15"/>
  <c r="B631" i="15"/>
  <c r="B599" i="15"/>
  <c r="B567" i="15"/>
  <c r="B535" i="15"/>
  <c r="B503" i="15"/>
  <c r="B471" i="15"/>
  <c r="B627" i="15"/>
  <c r="B563" i="15"/>
  <c r="B499" i="15"/>
  <c r="B743" i="15"/>
  <c r="B683" i="15"/>
  <c r="B623" i="15"/>
  <c r="B453" i="15"/>
  <c r="B440" i="15"/>
  <c r="B424" i="15"/>
  <c r="B408" i="15"/>
  <c r="B632" i="15"/>
  <c r="B570" i="15"/>
  <c r="B506" i="15"/>
  <c r="B437" i="15"/>
  <c r="B405" i="15"/>
  <c r="B699" i="15"/>
  <c r="B492" i="15"/>
  <c r="B452" i="15"/>
  <c r="B420" i="15"/>
  <c r="B392" i="15"/>
  <c r="B373" i="15"/>
  <c r="B530" i="15"/>
  <c r="B304" i="15"/>
  <c r="B296" i="15"/>
  <c r="B288" i="15"/>
  <c r="B280" i="15"/>
  <c r="B270" i="15"/>
  <c r="B598" i="15"/>
  <c r="B407" i="15"/>
  <c r="B370" i="15"/>
  <c r="B222" i="15"/>
  <c r="B403" i="15"/>
  <c r="B474" i="15"/>
  <c r="B327" i="15"/>
  <c r="B307" i="15"/>
  <c r="B171" i="15"/>
  <c r="B136" i="15"/>
  <c r="B128" i="15"/>
  <c r="B192" i="15"/>
  <c r="B160" i="15"/>
  <c r="B135" i="15"/>
  <c r="B134" i="15"/>
  <c r="B154" i="15"/>
  <c r="B610" i="15"/>
  <c r="B526" i="15"/>
  <c r="B706" i="15"/>
  <c r="B606" i="15"/>
  <c r="B698" i="15"/>
  <c r="B621" i="15"/>
  <c r="B670" i="15"/>
  <c r="B653" i="15"/>
  <c r="B717" i="15"/>
  <c r="B781" i="15"/>
  <c r="B162" i="15"/>
  <c r="B727" i="15"/>
  <c r="B409" i="15"/>
  <c r="B675" i="15"/>
  <c r="B374" i="15"/>
  <c r="B772" i="15"/>
  <c r="B740" i="15"/>
  <c r="B708" i="15"/>
  <c r="B676" i="15"/>
  <c r="B640" i="15"/>
  <c r="B576" i="15"/>
  <c r="B512" i="15"/>
  <c r="B644" i="15"/>
  <c r="B580" i="15"/>
  <c r="B516" i="15"/>
  <c r="B783" i="15"/>
  <c r="B751" i="15"/>
  <c r="B719" i="15"/>
  <c r="B687" i="15"/>
  <c r="B655" i="15"/>
  <c r="B618" i="15"/>
  <c r="B586" i="15"/>
  <c r="B554" i="15"/>
  <c r="B522" i="15"/>
  <c r="B490" i="15"/>
  <c r="B458" i="15"/>
  <c r="B604" i="15"/>
  <c r="B540" i="15"/>
  <c r="B467" i="15"/>
  <c r="B736" i="15"/>
  <c r="B679" i="15"/>
  <c r="B559" i="15"/>
  <c r="B630" i="15"/>
  <c r="B566" i="15"/>
  <c r="B504" i="15"/>
  <c r="B445" i="15"/>
  <c r="B413" i="15"/>
  <c r="B771" i="15"/>
  <c r="B688" i="15"/>
  <c r="B483" i="15"/>
  <c r="B444" i="15"/>
  <c r="B412" i="15"/>
  <c r="B739" i="15"/>
  <c r="B443" i="15"/>
  <c r="B433" i="15"/>
  <c r="B293" i="15"/>
  <c r="B277" i="15"/>
  <c r="B262" i="15"/>
  <c r="B254" i="15"/>
  <c r="B233" i="15"/>
  <c r="B217" i="15"/>
  <c r="B201" i="15"/>
  <c r="B337" i="15"/>
  <c r="B303" i="15"/>
  <c r="B206" i="15"/>
  <c r="B395" i="15"/>
  <c r="B98" i="15"/>
  <c r="B784" i="15"/>
  <c r="B320" i="15"/>
  <c r="B305" i="15"/>
  <c r="B415" i="15"/>
  <c r="B393" i="15"/>
  <c r="B231" i="15"/>
  <c r="B120" i="15"/>
  <c r="B289" i="15"/>
  <c r="B267" i="15"/>
  <c r="B555" i="15"/>
  <c r="B607" i="15"/>
  <c r="B478" i="15"/>
  <c r="B641" i="15"/>
  <c r="B762" i="15"/>
  <c r="B489" i="15"/>
  <c r="B702" i="15"/>
  <c r="B669" i="15"/>
  <c r="B733" i="15"/>
  <c r="B146" i="15"/>
  <c r="B389" i="15"/>
  <c r="B306" i="15"/>
  <c r="B298" i="15"/>
  <c r="B290" i="15"/>
  <c r="B282" i="15"/>
  <c r="B274" i="15"/>
  <c r="B439" i="15"/>
  <c r="B406" i="15"/>
  <c r="B357" i="15"/>
  <c r="B325" i="15"/>
  <c r="B268" i="15"/>
  <c r="B260" i="15"/>
  <c r="B247" i="15"/>
  <c r="B229" i="15"/>
  <c r="B213" i="15"/>
  <c r="B197" i="15"/>
  <c r="B446" i="15"/>
  <c r="B125" i="15"/>
  <c r="B317" i="15"/>
  <c r="B250" i="15"/>
  <c r="B329" i="15"/>
  <c r="B272" i="15"/>
  <c r="B216" i="15"/>
  <c r="B105" i="15"/>
  <c r="B318" i="15"/>
  <c r="B99" i="15"/>
  <c r="B227" i="15"/>
  <c r="B211" i="15"/>
  <c r="B195" i="15"/>
  <c r="B273" i="15"/>
  <c r="B130" i="15"/>
  <c r="B170" i="15"/>
  <c r="B491" i="15"/>
  <c r="B659" i="15"/>
  <c r="B619" i="15"/>
  <c r="B722" i="15"/>
  <c r="B639" i="15"/>
  <c r="B613" i="15"/>
  <c r="B462" i="15"/>
  <c r="B543" i="15"/>
  <c r="B645" i="15"/>
  <c r="B523" i="15"/>
  <c r="B625" i="15"/>
  <c r="B738" i="15"/>
  <c r="B481" i="15"/>
  <c r="B533" i="15"/>
  <c r="B574" i="15"/>
  <c r="B609" i="15"/>
  <c r="B763" i="15"/>
  <c r="B539" i="15"/>
  <c r="B650" i="15"/>
  <c r="B714" i="15"/>
  <c r="B778" i="15"/>
  <c r="B509" i="15"/>
  <c r="B573" i="15"/>
  <c r="B637" i="15"/>
  <c r="B505" i="15"/>
  <c r="B569" i="15"/>
  <c r="B633" i="15"/>
  <c r="B678" i="15"/>
  <c r="B710" i="15"/>
  <c r="B742" i="15"/>
  <c r="B774" i="15"/>
  <c r="B657" i="15"/>
  <c r="B673" i="15"/>
  <c r="B689" i="15"/>
  <c r="B705" i="15"/>
  <c r="B721" i="15"/>
  <c r="B737" i="15"/>
  <c r="B753" i="15"/>
  <c r="B769" i="15"/>
  <c r="B785" i="15"/>
  <c r="B190" i="15"/>
  <c r="B174" i="15"/>
  <c r="B158" i="15"/>
  <c r="B142" i="15"/>
  <c r="B104" i="15"/>
  <c r="B68" i="15"/>
  <c r="B285" i="15"/>
  <c r="B266" i="15"/>
  <c r="B258" i="15"/>
  <c r="B241" i="15"/>
  <c r="B225" i="15"/>
  <c r="B209" i="15"/>
  <c r="B414" i="15"/>
  <c r="B386" i="15"/>
  <c r="B366" i="15"/>
  <c r="B246" i="15"/>
  <c r="B102" i="15"/>
  <c r="B422" i="15"/>
  <c r="B338" i="15"/>
  <c r="B447" i="15"/>
  <c r="B297" i="15"/>
  <c r="B398" i="15"/>
  <c r="B224" i="15"/>
  <c r="B101" i="15"/>
  <c r="B377" i="15"/>
  <c r="B350" i="15"/>
  <c r="B430" i="15"/>
  <c r="B228" i="15"/>
  <c r="B212" i="15"/>
  <c r="B196" i="15"/>
  <c r="B85" i="15"/>
  <c r="B271" i="15"/>
  <c r="B103" i="15"/>
  <c r="B87" i="15"/>
  <c r="B100" i="15"/>
  <c r="B186" i="15"/>
  <c r="B558" i="15"/>
  <c r="B259" i="15"/>
  <c r="B723" i="15"/>
  <c r="B511" i="15"/>
  <c r="B485" i="15"/>
  <c r="B622" i="15"/>
  <c r="B479" i="15"/>
  <c r="B581" i="15"/>
  <c r="B459" i="15"/>
  <c r="B561" i="15"/>
  <c r="B642" i="15"/>
  <c r="B770" i="15"/>
  <c r="B501" i="15"/>
  <c r="B542" i="15"/>
  <c r="B577" i="15"/>
  <c r="B629" i="15"/>
  <c r="B779" i="15"/>
  <c r="B571" i="15"/>
  <c r="B666" i="15"/>
  <c r="B730" i="15"/>
  <c r="B461" i="15"/>
  <c r="B525" i="15"/>
  <c r="B589" i="15"/>
  <c r="B457" i="15"/>
  <c r="B521" i="15"/>
  <c r="B585" i="15"/>
  <c r="B654" i="15"/>
  <c r="B686" i="15"/>
  <c r="B718" i="15"/>
  <c r="B750" i="15"/>
  <c r="B782" i="15"/>
  <c r="B661" i="15"/>
  <c r="B677" i="15"/>
  <c r="B693" i="15"/>
  <c r="B709" i="15"/>
  <c r="B725" i="15"/>
  <c r="B741" i="15"/>
  <c r="B757" i="15"/>
  <c r="B773" i="15"/>
  <c r="B299" i="15"/>
  <c r="B189" i="15"/>
  <c r="B173" i="15"/>
  <c r="B157" i="15"/>
  <c r="B141" i="15"/>
  <c r="B91" i="15"/>
  <c r="B421" i="15"/>
  <c r="B385" i="15"/>
  <c r="B302" i="15"/>
  <c r="B294" i="15"/>
  <c r="B286" i="15"/>
  <c r="B278" i="15"/>
  <c r="B401" i="15"/>
  <c r="B341" i="15"/>
  <c r="B309" i="15"/>
  <c r="B264" i="15"/>
  <c r="B256" i="15"/>
  <c r="B237" i="15"/>
  <c r="B221" i="15"/>
  <c r="B205" i="15"/>
  <c r="B441" i="15"/>
  <c r="B365" i="15"/>
  <c r="B354" i="15"/>
  <c r="B333" i="15"/>
  <c r="B322" i="15"/>
  <c r="B253" i="15"/>
  <c r="B119" i="15"/>
  <c r="B349" i="15"/>
  <c r="B361" i="15"/>
  <c r="B345" i="15"/>
  <c r="B313" i="15"/>
  <c r="B232" i="15"/>
  <c r="B200" i="15"/>
  <c r="B423" i="15"/>
  <c r="B235" i="15"/>
  <c r="B219" i="15"/>
  <c r="B203" i="15"/>
  <c r="B83" i="15"/>
  <c r="B76" i="15"/>
  <c r="B94" i="15"/>
  <c r="B593" i="15"/>
  <c r="B482" i="15"/>
  <c r="B658" i="15"/>
  <c r="B575" i="15"/>
  <c r="B546" i="15"/>
  <c r="B494" i="15"/>
  <c r="B690" i="15"/>
  <c r="B517" i="15"/>
  <c r="B590" i="15"/>
  <c r="B497" i="15"/>
  <c r="B578" i="15"/>
  <c r="B674" i="15"/>
  <c r="B469" i="15"/>
  <c r="B510" i="15"/>
  <c r="B545" i="15"/>
  <c r="B597" i="15"/>
  <c r="B638" i="15"/>
  <c r="B475" i="15"/>
  <c r="B603" i="15"/>
  <c r="B682" i="15"/>
  <c r="B746" i="15"/>
  <c r="B477" i="15"/>
  <c r="B541" i="15"/>
  <c r="B605" i="15"/>
  <c r="B473" i="15"/>
  <c r="B537" i="15"/>
  <c r="B601" i="15"/>
  <c r="B662" i="15"/>
  <c r="B694" i="15"/>
  <c r="B726" i="15"/>
  <c r="B758" i="15"/>
  <c r="B649" i="15"/>
  <c r="B665" i="15"/>
  <c r="B681" i="15"/>
  <c r="B697" i="15"/>
  <c r="B713" i="15"/>
  <c r="B729" i="15"/>
  <c r="B745" i="15"/>
  <c r="B761" i="15"/>
  <c r="B777" i="15"/>
  <c r="B184" i="15"/>
  <c r="B168" i="15"/>
  <c r="B152" i="15"/>
  <c r="B138" i="15"/>
  <c r="I247" i="7"/>
  <c r="G246" i="7"/>
  <c r="F246" i="7"/>
  <c r="H246" i="7"/>
  <c r="G247" i="7"/>
  <c r="H247" i="7"/>
  <c r="CS11" i="9"/>
  <c r="CY11" i="9" s="1"/>
  <c r="N20" i="7"/>
  <c r="CW11" i="9" s="1"/>
  <c r="DC11" i="9" s="1"/>
  <c r="E247" i="7"/>
  <c r="F247" i="7"/>
  <c r="I246" i="7"/>
  <c r="D247" i="7"/>
  <c r="F9" i="12"/>
  <c r="F10" i="12" s="1"/>
  <c r="L9" i="12"/>
  <c r="L10" i="12" s="1"/>
  <c r="D9" i="12"/>
  <c r="D10" i="12" s="1"/>
  <c r="J9" i="12"/>
  <c r="J10" i="12" s="1"/>
  <c r="H9" i="12"/>
  <c r="H10" i="12" s="1"/>
  <c r="B9" i="12"/>
  <c r="B10" i="12" s="1"/>
  <c r="K9" i="12"/>
  <c r="K10" i="12" s="1"/>
  <c r="M9" i="12"/>
  <c r="M10" i="12" s="1"/>
  <c r="E9" i="12"/>
  <c r="E10" i="12" s="1"/>
  <c r="G9" i="12"/>
  <c r="G10" i="12" s="1"/>
  <c r="E246" i="7"/>
  <c r="D246" i="7"/>
  <c r="DP233" i="9"/>
  <c r="DL233" i="9"/>
  <c r="BC233" i="9"/>
  <c r="AY233" i="9"/>
  <c r="DO233" i="9"/>
  <c r="DK233" i="9"/>
  <c r="BB233" i="9"/>
  <c r="AX233" i="9"/>
  <c r="AZ233" i="9"/>
  <c r="DN233" i="9"/>
  <c r="BA233" i="9"/>
  <c r="DM233" i="9"/>
  <c r="AM134" i="21" l="1"/>
  <c r="R139" i="5" s="1"/>
  <c r="BR139" i="9" s="1"/>
  <c r="AB134" i="21"/>
  <c r="G139" i="5" s="1"/>
  <c r="BG139" i="9" s="1"/>
  <c r="AA19" i="21"/>
  <c r="F24" i="5" s="1"/>
  <c r="BF24" i="9" s="1"/>
  <c r="AI134" i="21"/>
  <c r="N139" i="5" s="1"/>
  <c r="BN139" i="9" s="1"/>
  <c r="AI17" i="21"/>
  <c r="N22" i="5" s="1"/>
  <c r="BN22" i="9" s="1"/>
  <c r="N256" i="15"/>
  <c r="N256" i="16" s="1"/>
  <c r="P246" i="15"/>
  <c r="AJ454" i="21"/>
  <c r="AG475" i="21"/>
  <c r="AF445" i="21"/>
  <c r="AI372" i="21"/>
  <c r="AC379" i="21"/>
  <c r="AJ425" i="21"/>
  <c r="AA460" i="21"/>
  <c r="AF413" i="21"/>
  <c r="AN464" i="21"/>
  <c r="AB416" i="21"/>
  <c r="AB487" i="21"/>
  <c r="AI437" i="21"/>
  <c r="AE309" i="21"/>
  <c r="AA260" i="21"/>
  <c r="AI361" i="21"/>
  <c r="AD389" i="21"/>
  <c r="AI444" i="21"/>
  <c r="AM466" i="21"/>
  <c r="AJ414" i="21"/>
  <c r="AG435" i="21"/>
  <c r="AB369" i="21"/>
  <c r="AD295" i="21"/>
  <c r="AA197" i="21"/>
  <c r="F202" i="5" s="1"/>
  <c r="BF202" i="9" s="1"/>
  <c r="AM197" i="21"/>
  <c r="R202" i="5" s="1"/>
  <c r="BR202" i="9" s="1"/>
  <c r="AN197" i="21"/>
  <c r="S202" i="5" s="1"/>
  <c r="BS202" i="9" s="1"/>
  <c r="AG197" i="21"/>
  <c r="L202" i="5" s="1"/>
  <c r="BL202" i="9" s="1"/>
  <c r="AI269" i="21"/>
  <c r="AK241" i="21"/>
  <c r="AA306" i="21"/>
  <c r="AM283" i="21"/>
  <c r="AN221" i="21"/>
  <c r="S226" i="5" s="1"/>
  <c r="BS226" i="9" s="1"/>
  <c r="AE221" i="21"/>
  <c r="J226" i="5" s="1"/>
  <c r="BJ226" i="9" s="1"/>
  <c r="AA221" i="21"/>
  <c r="F226" i="5" s="1"/>
  <c r="BF226" i="9" s="1"/>
  <c r="AL221" i="21"/>
  <c r="Q226" i="5" s="1"/>
  <c r="BQ226" i="9" s="1"/>
  <c r="AI190" i="21"/>
  <c r="N195" i="5" s="1"/>
  <c r="BN195" i="9" s="1"/>
  <c r="AJ239" i="21"/>
  <c r="AN171" i="21"/>
  <c r="S176" i="5" s="1"/>
  <c r="BS176" i="9" s="1"/>
  <c r="AC196" i="21"/>
  <c r="H201" i="5" s="1"/>
  <c r="BH201" i="9" s="1"/>
  <c r="Y196" i="21"/>
  <c r="D201" i="5" s="1"/>
  <c r="BD201" i="9" s="1"/>
  <c r="AG196" i="21"/>
  <c r="L201" i="5" s="1"/>
  <c r="BL201" i="9" s="1"/>
  <c r="AF196" i="21"/>
  <c r="K201" i="5" s="1"/>
  <c r="BK201" i="9" s="1"/>
  <c r="Z160" i="21"/>
  <c r="E165" i="5" s="1"/>
  <c r="BE165" i="9" s="1"/>
  <c r="AB140" i="21"/>
  <c r="G145" i="5" s="1"/>
  <c r="BG145" i="9" s="1"/>
  <c r="AE120" i="21"/>
  <c r="J125" i="5" s="1"/>
  <c r="BJ125" i="9" s="1"/>
  <c r="AA120" i="21"/>
  <c r="F125" i="5" s="1"/>
  <c r="BF125" i="9" s="1"/>
  <c r="AB120" i="21"/>
  <c r="G125" i="5" s="1"/>
  <c r="BG125" i="9" s="1"/>
  <c r="Z120" i="21"/>
  <c r="E125" i="5" s="1"/>
  <c r="BE125" i="9" s="1"/>
  <c r="AL191" i="21"/>
  <c r="Q196" i="5" s="1"/>
  <c r="BQ196" i="9" s="1"/>
  <c r="AG191" i="21"/>
  <c r="L196" i="5" s="1"/>
  <c r="BL196" i="9" s="1"/>
  <c r="AN191" i="21"/>
  <c r="S196" i="5" s="1"/>
  <c r="BS196" i="9" s="1"/>
  <c r="AI191" i="21"/>
  <c r="N196" i="5" s="1"/>
  <c r="BN196" i="9" s="1"/>
  <c r="AN166" i="21"/>
  <c r="S171" i="5" s="1"/>
  <c r="BS171" i="9" s="1"/>
  <c r="AJ110" i="21"/>
  <c r="O115" i="5" s="1"/>
  <c r="BO115" i="9" s="1"/>
  <c r="AN110" i="21"/>
  <c r="S115" i="5" s="1"/>
  <c r="BS115" i="9" s="1"/>
  <c r="AG110" i="21"/>
  <c r="L115" i="5" s="1"/>
  <c r="BL115" i="9" s="1"/>
  <c r="AA110" i="21"/>
  <c r="F115" i="5" s="1"/>
  <c r="BF115" i="9" s="1"/>
  <c r="AL107" i="21"/>
  <c r="Q112" i="5" s="1"/>
  <c r="BQ112" i="9" s="1"/>
  <c r="AC79" i="21"/>
  <c r="H84" i="5" s="1"/>
  <c r="BH84" i="9" s="1"/>
  <c r="AK79" i="21"/>
  <c r="P84" i="5" s="1"/>
  <c r="BP84" i="9" s="1"/>
  <c r="AN79" i="21"/>
  <c r="S84" i="5" s="1"/>
  <c r="BS84" i="9" s="1"/>
  <c r="AN71" i="21"/>
  <c r="S76" i="5" s="1"/>
  <c r="BS76" i="9" s="1"/>
  <c r="AJ50" i="21"/>
  <c r="O55" i="5" s="1"/>
  <c r="BO55" i="9" s="1"/>
  <c r="AC50" i="21"/>
  <c r="H55" i="5" s="1"/>
  <c r="BH55" i="9" s="1"/>
  <c r="AL50" i="21"/>
  <c r="Q55" i="5" s="1"/>
  <c r="BQ55" i="9" s="1"/>
  <c r="AL26" i="21"/>
  <c r="Q31" i="5" s="1"/>
  <c r="BQ31" i="9" s="1"/>
  <c r="AJ25" i="21"/>
  <c r="O30" i="5" s="1"/>
  <c r="BO30" i="9" s="1"/>
  <c r="AC25" i="21"/>
  <c r="H30" i="5" s="1"/>
  <c r="BH30" i="9" s="1"/>
  <c r="AD25" i="21"/>
  <c r="I30" i="5" s="1"/>
  <c r="BI30" i="9" s="1"/>
  <c r="AF436" i="21"/>
  <c r="AI365" i="21"/>
  <c r="AE365" i="21"/>
  <c r="Z365" i="21"/>
  <c r="AJ327" i="21"/>
  <c r="AG462" i="21"/>
  <c r="AN396" i="21"/>
  <c r="AN377" i="21"/>
  <c r="AG192" i="21"/>
  <c r="L197" i="5" s="1"/>
  <c r="BL197" i="9" s="1"/>
  <c r="AI192" i="21"/>
  <c r="N197" i="5" s="1"/>
  <c r="BN197" i="9" s="1"/>
  <c r="AF192" i="21"/>
  <c r="K197" i="5" s="1"/>
  <c r="BK197" i="9" s="1"/>
  <c r="AE235" i="21"/>
  <c r="AN235" i="21"/>
  <c r="AC235" i="21"/>
  <c r="AD319" i="21"/>
  <c r="AD211" i="21"/>
  <c r="I216" i="5" s="1"/>
  <c r="BI216" i="9" s="1"/>
  <c r="AM113" i="21"/>
  <c r="R118" i="5" s="1"/>
  <c r="BR118" i="9" s="1"/>
  <c r="Y113" i="21"/>
  <c r="D118" i="5" s="1"/>
  <c r="BD118" i="9" s="1"/>
  <c r="AL113" i="21"/>
  <c r="Q118" i="5" s="1"/>
  <c r="BQ118" i="9" s="1"/>
  <c r="AL32" i="21"/>
  <c r="Q37" i="5" s="1"/>
  <c r="BQ37" i="9" s="1"/>
  <c r="Z40" i="21"/>
  <c r="E45" i="5" s="1"/>
  <c r="BE45" i="9" s="1"/>
  <c r="AG40" i="21"/>
  <c r="L45" i="5" s="1"/>
  <c r="BL45" i="9" s="1"/>
  <c r="AA40" i="21"/>
  <c r="F45" i="5" s="1"/>
  <c r="BF45" i="9" s="1"/>
  <c r="AH410" i="21"/>
  <c r="AE456" i="21"/>
  <c r="AI442" i="21"/>
  <c r="AN376" i="21"/>
  <c r="AK376" i="21"/>
  <c r="AD376" i="21"/>
  <c r="AG326" i="21"/>
  <c r="AK385" i="21"/>
  <c r="AC401" i="21"/>
  <c r="Y292" i="21"/>
  <c r="AH271" i="21"/>
  <c r="AL394" i="21"/>
  <c r="AJ469" i="21"/>
  <c r="AD424" i="21"/>
  <c r="AG351" i="21"/>
  <c r="AI225" i="21"/>
  <c r="N230" i="5" s="1"/>
  <c r="BN230" i="9" s="1"/>
  <c r="Z225" i="21"/>
  <c r="E230" i="5" s="1"/>
  <c r="BE230" i="9" s="1"/>
  <c r="AF204" i="21"/>
  <c r="K209" i="5" s="1"/>
  <c r="BK209" i="9" s="1"/>
  <c r="AC204" i="21"/>
  <c r="H209" i="5" s="1"/>
  <c r="BH209" i="9" s="1"/>
  <c r="Z237" i="21"/>
  <c r="AJ237" i="21"/>
  <c r="AA142" i="21"/>
  <c r="F147" i="5" s="1"/>
  <c r="BF147" i="9" s="1"/>
  <c r="AJ142" i="21"/>
  <c r="O147" i="5" s="1"/>
  <c r="BO147" i="9" s="1"/>
  <c r="Y122" i="21"/>
  <c r="D127" i="5" s="1"/>
  <c r="BD127" i="9" s="1"/>
  <c r="Y117" i="21"/>
  <c r="D122" i="5" s="1"/>
  <c r="BD122" i="9" s="1"/>
  <c r="Z117" i="21"/>
  <c r="E122" i="5" s="1"/>
  <c r="BE122" i="9" s="1"/>
  <c r="Z116" i="21"/>
  <c r="E121" i="5" s="1"/>
  <c r="BE121" i="9" s="1"/>
  <c r="AA116" i="21"/>
  <c r="F121" i="5" s="1"/>
  <c r="BF121" i="9" s="1"/>
  <c r="AF69" i="21"/>
  <c r="K74" i="5" s="1"/>
  <c r="BK74" i="9" s="1"/>
  <c r="AH69" i="21"/>
  <c r="M74" i="5" s="1"/>
  <c r="BM74" i="9" s="1"/>
  <c r="AD55" i="21"/>
  <c r="I60" i="5" s="1"/>
  <c r="BI60" i="9" s="1"/>
  <c r="AL55" i="21"/>
  <c r="Q60" i="5" s="1"/>
  <c r="BQ60" i="9" s="1"/>
  <c r="AD24" i="21"/>
  <c r="I29" i="5" s="1"/>
  <c r="BI29" i="9" s="1"/>
  <c r="AJ24" i="21"/>
  <c r="O29" i="5" s="1"/>
  <c r="BO29" i="9" s="1"/>
  <c r="Y367" i="21"/>
  <c r="AJ329" i="21"/>
  <c r="Y279" i="21"/>
  <c r="AK146" i="21"/>
  <c r="P151" i="5" s="1"/>
  <c r="BP151" i="9" s="1"/>
  <c r="AD146" i="21"/>
  <c r="I151" i="5" s="1"/>
  <c r="BI151" i="9" s="1"/>
  <c r="Z119" i="21"/>
  <c r="E124" i="5" s="1"/>
  <c r="BE124" i="9" s="1"/>
  <c r="AG119" i="21"/>
  <c r="L124" i="5" s="1"/>
  <c r="BL124" i="9" s="1"/>
  <c r="AC60" i="21"/>
  <c r="H65" i="5" s="1"/>
  <c r="BH65" i="9" s="1"/>
  <c r="AH60" i="21"/>
  <c r="M65" i="5" s="1"/>
  <c r="BM65" i="9" s="1"/>
  <c r="AM291" i="21"/>
  <c r="Y443" i="21"/>
  <c r="AM461" i="21"/>
  <c r="AD415" i="21"/>
  <c r="AF179" i="21"/>
  <c r="K184" i="5" s="1"/>
  <c r="BK184" i="9" s="1"/>
  <c r="AM230" i="21"/>
  <c r="AJ312" i="21"/>
  <c r="AL186" i="21"/>
  <c r="Q191" i="5" s="1"/>
  <c r="BQ191" i="9" s="1"/>
  <c r="AM137" i="21"/>
  <c r="R142" i="5" s="1"/>
  <c r="BR142" i="9" s="1"/>
  <c r="AI93" i="21"/>
  <c r="N98" i="5" s="1"/>
  <c r="BN98" i="9" s="1"/>
  <c r="AK21" i="21"/>
  <c r="P26" i="5" s="1"/>
  <c r="BP26" i="9" s="1"/>
  <c r="Y22" i="21"/>
  <c r="D27" i="5" s="1"/>
  <c r="BD27" i="9" s="1"/>
  <c r="AD371" i="21"/>
  <c r="AJ85" i="21"/>
  <c r="O90" i="5" s="1"/>
  <c r="BO90" i="9" s="1"/>
  <c r="AA23" i="21"/>
  <c r="F28" i="5" s="1"/>
  <c r="BF28" i="9" s="1"/>
  <c r="AH19" i="21"/>
  <c r="M24" i="5" s="1"/>
  <c r="BM24" i="9" s="1"/>
  <c r="AA177" i="21"/>
  <c r="F182" i="5" s="1"/>
  <c r="BF182" i="9" s="1"/>
  <c r="Z51" i="21"/>
  <c r="E56" i="5" s="1"/>
  <c r="BE56" i="9" s="1"/>
  <c r="AM454" i="21"/>
  <c r="AN475" i="21"/>
  <c r="AD445" i="21"/>
  <c r="AD386" i="21"/>
  <c r="AC372" i="21"/>
  <c r="Z425" i="21"/>
  <c r="AD463" i="21"/>
  <c r="AD460" i="21"/>
  <c r="AM413" i="21"/>
  <c r="Z464" i="21"/>
  <c r="AF416" i="21"/>
  <c r="AN487" i="21"/>
  <c r="AF437" i="21"/>
  <c r="Y309" i="21"/>
  <c r="AB260" i="21"/>
  <c r="AD361" i="21"/>
  <c r="AG389" i="21"/>
  <c r="AE444" i="21"/>
  <c r="AH414" i="21"/>
  <c r="AF391" i="21"/>
  <c r="AF435" i="21"/>
  <c r="AJ369" i="21"/>
  <c r="AN295" i="21"/>
  <c r="AH197" i="21"/>
  <c r="M202" i="5" s="1"/>
  <c r="BM202" i="9" s="1"/>
  <c r="AB197" i="21"/>
  <c r="G202" i="5" s="1"/>
  <c r="BG202" i="9" s="1"/>
  <c r="AI197" i="21"/>
  <c r="N202" i="5" s="1"/>
  <c r="BN202" i="9" s="1"/>
  <c r="AC197" i="21"/>
  <c r="H202" i="5" s="1"/>
  <c r="BH202" i="9" s="1"/>
  <c r="AA269" i="21"/>
  <c r="AG241" i="21"/>
  <c r="AK283" i="21"/>
  <c r="AF221" i="21"/>
  <c r="K226" i="5" s="1"/>
  <c r="BK226" i="9" s="1"/>
  <c r="AJ221" i="21"/>
  <c r="O226" i="5" s="1"/>
  <c r="BO226" i="9" s="1"/>
  <c r="AM221" i="21"/>
  <c r="R226" i="5" s="1"/>
  <c r="BR226" i="9" s="1"/>
  <c r="AH221" i="21"/>
  <c r="M226" i="5" s="1"/>
  <c r="BM226" i="9" s="1"/>
  <c r="AB190" i="21"/>
  <c r="G195" i="5" s="1"/>
  <c r="BG195" i="9" s="1"/>
  <c r="AN239" i="21"/>
  <c r="AB171" i="21"/>
  <c r="G176" i="5" s="1"/>
  <c r="BG176" i="9" s="1"/>
  <c r="AI196" i="21"/>
  <c r="N201" i="5" s="1"/>
  <c r="BN201" i="9" s="1"/>
  <c r="AK196" i="21"/>
  <c r="P201" i="5" s="1"/>
  <c r="BP201" i="9" s="1"/>
  <c r="AA196" i="21"/>
  <c r="F201" i="5" s="1"/>
  <c r="BF201" i="9" s="1"/>
  <c r="AB196" i="21"/>
  <c r="G201" i="5" s="1"/>
  <c r="BG201" i="9" s="1"/>
  <c r="AG120" i="21"/>
  <c r="L125" i="5" s="1"/>
  <c r="BL125" i="9" s="1"/>
  <c r="AK120" i="21"/>
  <c r="P125" i="5" s="1"/>
  <c r="BP125" i="9" s="1"/>
  <c r="AN120" i="21"/>
  <c r="S125" i="5" s="1"/>
  <c r="BS125" i="9" s="1"/>
  <c r="AL120" i="21"/>
  <c r="Q125" i="5" s="1"/>
  <c r="BQ125" i="9" s="1"/>
  <c r="AJ150" i="21"/>
  <c r="O155" i="5" s="1"/>
  <c r="BO155" i="9" s="1"/>
  <c r="AB191" i="21"/>
  <c r="G196" i="5" s="1"/>
  <c r="BG196" i="9" s="1"/>
  <c r="Y191" i="21"/>
  <c r="D196" i="5" s="1"/>
  <c r="BD196" i="9" s="1"/>
  <c r="AH191" i="21"/>
  <c r="M196" i="5" s="1"/>
  <c r="BM196" i="9" s="1"/>
  <c r="AE191" i="21"/>
  <c r="J196" i="5" s="1"/>
  <c r="BJ196" i="9" s="1"/>
  <c r="AB110" i="21"/>
  <c r="G115" i="5" s="1"/>
  <c r="BG115" i="9" s="1"/>
  <c r="AF110" i="21"/>
  <c r="K115" i="5" s="1"/>
  <c r="BK115" i="9" s="1"/>
  <c r="Y110" i="21"/>
  <c r="D115" i="5" s="1"/>
  <c r="BD115" i="9" s="1"/>
  <c r="AJ84" i="21"/>
  <c r="O89" i="5" s="1"/>
  <c r="BO89" i="9" s="1"/>
  <c r="AG107" i="21"/>
  <c r="L112" i="5" s="1"/>
  <c r="BL112" i="9" s="1"/>
  <c r="Z79" i="21"/>
  <c r="E84" i="5" s="1"/>
  <c r="BE84" i="9" s="1"/>
  <c r="AD79" i="21"/>
  <c r="I84" i="5" s="1"/>
  <c r="BI84" i="9" s="1"/>
  <c r="AJ79" i="21"/>
  <c r="O84" i="5" s="1"/>
  <c r="BO84" i="9" s="1"/>
  <c r="AJ36" i="21"/>
  <c r="O41" i="5" s="1"/>
  <c r="BO41" i="9" s="1"/>
  <c r="AG50" i="21"/>
  <c r="L55" i="5" s="1"/>
  <c r="BL55" i="9" s="1"/>
  <c r="AM50" i="21"/>
  <c r="R55" i="5" s="1"/>
  <c r="BR55" i="9" s="1"/>
  <c r="AD50" i="21"/>
  <c r="I55" i="5" s="1"/>
  <c r="BI55" i="9" s="1"/>
  <c r="Y26" i="21"/>
  <c r="D31" i="5" s="1"/>
  <c r="BD31" i="9" s="1"/>
  <c r="AE25" i="21"/>
  <c r="J30" i="5" s="1"/>
  <c r="BJ30" i="9" s="1"/>
  <c r="AG25" i="21"/>
  <c r="L30" i="5" s="1"/>
  <c r="BL30" i="9" s="1"/>
  <c r="Z25" i="21"/>
  <c r="E30" i="5" s="1"/>
  <c r="BE30" i="9" s="1"/>
  <c r="AB365" i="21"/>
  <c r="AK365" i="21"/>
  <c r="Y365" i="21"/>
  <c r="AK423" i="21"/>
  <c r="AL327" i="21"/>
  <c r="AE462" i="21"/>
  <c r="AN409" i="21"/>
  <c r="AK192" i="21"/>
  <c r="P197" i="5" s="1"/>
  <c r="BP197" i="9" s="1"/>
  <c r="AM192" i="21"/>
  <c r="R197" i="5" s="1"/>
  <c r="BR197" i="9" s="1"/>
  <c r="AD192" i="21"/>
  <c r="I197" i="5" s="1"/>
  <c r="BI197" i="9" s="1"/>
  <c r="AF235" i="21"/>
  <c r="AJ235" i="21"/>
  <c r="AI235" i="21"/>
  <c r="AA285" i="21"/>
  <c r="AK319" i="21"/>
  <c r="AM211" i="21"/>
  <c r="R216" i="5" s="1"/>
  <c r="BR216" i="9" s="1"/>
  <c r="AC113" i="21"/>
  <c r="H118" i="5" s="1"/>
  <c r="BH118" i="9" s="1"/>
  <c r="AN113" i="21"/>
  <c r="S118" i="5" s="1"/>
  <c r="BS118" i="9" s="1"/>
  <c r="AH113" i="21"/>
  <c r="M118" i="5" s="1"/>
  <c r="BM118" i="9" s="1"/>
  <c r="Y40" i="21"/>
  <c r="D45" i="5" s="1"/>
  <c r="BD45" i="9" s="1"/>
  <c r="AN40" i="21"/>
  <c r="S45" i="5" s="1"/>
  <c r="BS45" i="9" s="1"/>
  <c r="AB40" i="21"/>
  <c r="G45" i="5" s="1"/>
  <c r="BG45" i="9" s="1"/>
  <c r="AN34" i="21"/>
  <c r="S39" i="5" s="1"/>
  <c r="BS39" i="9" s="1"/>
  <c r="AC410" i="21"/>
  <c r="AC456" i="21"/>
  <c r="AI376" i="21"/>
  <c r="AC376" i="21"/>
  <c r="AF376" i="21"/>
  <c r="AB370" i="21"/>
  <c r="AF326" i="21"/>
  <c r="Y385" i="21"/>
  <c r="AD292" i="21"/>
  <c r="AJ483" i="21"/>
  <c r="AB271" i="21"/>
  <c r="AF394" i="21"/>
  <c r="AD412" i="21"/>
  <c r="AI469" i="21"/>
  <c r="AL424" i="21"/>
  <c r="AJ351" i="21"/>
  <c r="AG225" i="21"/>
  <c r="L230" i="5" s="1"/>
  <c r="BL230" i="9" s="1"/>
  <c r="AJ225" i="21"/>
  <c r="O230" i="5" s="1"/>
  <c r="BO230" i="9" s="1"/>
  <c r="AJ282" i="21"/>
  <c r="AN204" i="21"/>
  <c r="S209" i="5" s="1"/>
  <c r="BS209" i="9" s="1"/>
  <c r="AD204" i="21"/>
  <c r="I209" i="5" s="1"/>
  <c r="BI209" i="9" s="1"/>
  <c r="AD175" i="21"/>
  <c r="I180" i="5" s="1"/>
  <c r="BI180" i="9" s="1"/>
  <c r="AD237" i="21"/>
  <c r="AB237" i="21"/>
  <c r="Y142" i="21"/>
  <c r="D147" i="5" s="1"/>
  <c r="BD147" i="9" s="1"/>
  <c r="AB142" i="21"/>
  <c r="G147" i="5" s="1"/>
  <c r="BG147" i="9" s="1"/>
  <c r="AM117" i="21"/>
  <c r="R122" i="5" s="1"/>
  <c r="BR122" i="9" s="1"/>
  <c r="AJ117" i="21"/>
  <c r="O122" i="5" s="1"/>
  <c r="BO122" i="9" s="1"/>
  <c r="AL136" i="21"/>
  <c r="Q141" i="5" s="1"/>
  <c r="BQ141" i="9" s="1"/>
  <c r="AF116" i="21"/>
  <c r="K121" i="5" s="1"/>
  <c r="BK121" i="9" s="1"/>
  <c r="AG116" i="21"/>
  <c r="L121" i="5" s="1"/>
  <c r="BL121" i="9" s="1"/>
  <c r="AL69" i="21"/>
  <c r="Q74" i="5" s="1"/>
  <c r="BQ74" i="9" s="1"/>
  <c r="AK69" i="21"/>
  <c r="P74" i="5" s="1"/>
  <c r="BP74" i="9" s="1"/>
  <c r="Z55" i="21"/>
  <c r="E60" i="5" s="1"/>
  <c r="BE60" i="9" s="1"/>
  <c r="AA55" i="21"/>
  <c r="F60" i="5" s="1"/>
  <c r="BF60" i="9" s="1"/>
  <c r="AM24" i="21"/>
  <c r="R29" i="5" s="1"/>
  <c r="BR29" i="9" s="1"/>
  <c r="Z24" i="21"/>
  <c r="E29" i="5" s="1"/>
  <c r="BE29" i="9" s="1"/>
  <c r="AN367" i="21"/>
  <c r="AB329" i="21"/>
  <c r="AI356" i="21"/>
  <c r="AI146" i="21"/>
  <c r="N151" i="5" s="1"/>
  <c r="BN151" i="9" s="1"/>
  <c r="AN146" i="21"/>
  <c r="S151" i="5" s="1"/>
  <c r="BS151" i="9" s="1"/>
  <c r="Z131" i="21"/>
  <c r="E136" i="5" s="1"/>
  <c r="BE136" i="9" s="1"/>
  <c r="AF119" i="21"/>
  <c r="K124" i="5" s="1"/>
  <c r="BK124" i="9" s="1"/>
  <c r="Y119" i="21"/>
  <c r="D124" i="5" s="1"/>
  <c r="BD124" i="9" s="1"/>
  <c r="AB60" i="21"/>
  <c r="G65" i="5" s="1"/>
  <c r="BG65" i="9" s="1"/>
  <c r="Z60" i="21"/>
  <c r="E65" i="5" s="1"/>
  <c r="BE65" i="9" s="1"/>
  <c r="AE291" i="21"/>
  <c r="AE443" i="21"/>
  <c r="AF417" i="21"/>
  <c r="AA179" i="21"/>
  <c r="F184" i="5" s="1"/>
  <c r="BF184" i="9" s="1"/>
  <c r="AE230" i="21"/>
  <c r="AE280" i="21"/>
  <c r="AN177" i="21"/>
  <c r="S182" i="5" s="1"/>
  <c r="BS182" i="9" s="1"/>
  <c r="AI137" i="21"/>
  <c r="N142" i="5" s="1"/>
  <c r="BN142" i="9" s="1"/>
  <c r="AD64" i="21"/>
  <c r="I69" i="5" s="1"/>
  <c r="BI69" i="9" s="1"/>
  <c r="AE21" i="21"/>
  <c r="J26" i="5" s="1"/>
  <c r="BJ26" i="9" s="1"/>
  <c r="AL22" i="21"/>
  <c r="Q27" i="5" s="1"/>
  <c r="BQ27" i="9" s="1"/>
  <c r="AC440" i="21"/>
  <c r="AL454" i="21"/>
  <c r="AE475" i="21"/>
  <c r="AH445" i="21"/>
  <c r="AB372" i="21"/>
  <c r="AB379" i="21"/>
  <c r="AA425" i="21"/>
  <c r="AC463" i="21"/>
  <c r="Y460" i="21"/>
  <c r="Z349" i="21"/>
  <c r="AC464" i="21"/>
  <c r="AL416" i="21"/>
  <c r="AE487" i="21"/>
  <c r="Y437" i="21"/>
  <c r="AB309" i="21"/>
  <c r="AH260" i="21"/>
  <c r="Z361" i="21"/>
  <c r="Y444" i="21"/>
  <c r="AK466" i="21"/>
  <c r="AD414" i="21"/>
  <c r="AN391" i="21"/>
  <c r="AM435" i="21"/>
  <c r="AC369" i="21"/>
  <c r="AJ295" i="21"/>
  <c r="Z197" i="21"/>
  <c r="E202" i="5" s="1"/>
  <c r="BE202" i="9" s="1"/>
  <c r="AL197" i="21"/>
  <c r="Q202" i="5" s="1"/>
  <c r="BQ202" i="9" s="1"/>
  <c r="AD197" i="21"/>
  <c r="I202" i="5" s="1"/>
  <c r="BI202" i="9" s="1"/>
  <c r="Y197" i="21"/>
  <c r="D202" i="5" s="1"/>
  <c r="BD202" i="9" s="1"/>
  <c r="AJ241" i="21"/>
  <c r="AK306" i="21"/>
  <c r="Z283" i="21"/>
  <c r="Y221" i="21"/>
  <c r="D226" i="5" s="1"/>
  <c r="BD226" i="9" s="1"/>
  <c r="AC221" i="21"/>
  <c r="H226" i="5" s="1"/>
  <c r="BH226" i="9" s="1"/>
  <c r="AG221" i="21"/>
  <c r="L226" i="5" s="1"/>
  <c r="BL226" i="9" s="1"/>
  <c r="AD221" i="21"/>
  <c r="I226" i="5" s="1"/>
  <c r="BI226" i="9" s="1"/>
  <c r="AA190" i="21"/>
  <c r="F195" i="5" s="1"/>
  <c r="BF195" i="9" s="1"/>
  <c r="AE239" i="21"/>
  <c r="AE196" i="21"/>
  <c r="J201" i="5" s="1"/>
  <c r="BJ201" i="9" s="1"/>
  <c r="Z196" i="21"/>
  <c r="E201" i="5" s="1"/>
  <c r="BE201" i="9" s="1"/>
  <c r="AD196" i="21"/>
  <c r="I201" i="5" s="1"/>
  <c r="BI201" i="9" s="1"/>
  <c r="AN196" i="21"/>
  <c r="S201" i="5" s="1"/>
  <c r="BS201" i="9" s="1"/>
  <c r="AN160" i="21"/>
  <c r="S165" i="5" s="1"/>
  <c r="BS165" i="9" s="1"/>
  <c r="Y120" i="21"/>
  <c r="D125" i="5" s="1"/>
  <c r="BD125" i="9" s="1"/>
  <c r="AC120" i="21"/>
  <c r="H125" i="5" s="1"/>
  <c r="BH125" i="9" s="1"/>
  <c r="AJ120" i="21"/>
  <c r="O125" i="5" s="1"/>
  <c r="BO125" i="9" s="1"/>
  <c r="AH120" i="21"/>
  <c r="M125" i="5" s="1"/>
  <c r="BM125" i="9" s="1"/>
  <c r="AL150" i="21"/>
  <c r="Q155" i="5" s="1"/>
  <c r="BQ155" i="9" s="1"/>
  <c r="AJ191" i="21"/>
  <c r="O196" i="5" s="1"/>
  <c r="BO196" i="9" s="1"/>
  <c r="AK191" i="21"/>
  <c r="P196" i="5" s="1"/>
  <c r="BP196" i="9" s="1"/>
  <c r="AC191" i="21"/>
  <c r="H196" i="5" s="1"/>
  <c r="BH196" i="9" s="1"/>
  <c r="AA191" i="21"/>
  <c r="F196" i="5" s="1"/>
  <c r="BF196" i="9" s="1"/>
  <c r="AJ152" i="21"/>
  <c r="O157" i="5" s="1"/>
  <c r="BO157" i="9" s="1"/>
  <c r="AH110" i="21"/>
  <c r="M115" i="5" s="1"/>
  <c r="BM115" i="9" s="1"/>
  <c r="AD110" i="21"/>
  <c r="I115" i="5" s="1"/>
  <c r="BI115" i="9" s="1"/>
  <c r="AM110" i="21"/>
  <c r="R115" i="5" s="1"/>
  <c r="BR115" i="9" s="1"/>
  <c r="AD84" i="21"/>
  <c r="I89" i="5" s="1"/>
  <c r="BI89" i="9" s="1"/>
  <c r="Y97" i="21"/>
  <c r="D102" i="5" s="1"/>
  <c r="BD102" i="9" s="1"/>
  <c r="AM79" i="21"/>
  <c r="R84" i="5" s="1"/>
  <c r="BR84" i="9" s="1"/>
  <c r="AL79" i="21"/>
  <c r="Q84" i="5" s="1"/>
  <c r="BQ84" i="9" s="1"/>
  <c r="AB79" i="21"/>
  <c r="G84" i="5" s="1"/>
  <c r="BG84" i="9" s="1"/>
  <c r="Z36" i="21"/>
  <c r="E41" i="5" s="1"/>
  <c r="BE41" i="9" s="1"/>
  <c r="AN50" i="21"/>
  <c r="S55" i="5" s="1"/>
  <c r="BS55" i="9" s="1"/>
  <c r="AE50" i="21"/>
  <c r="J55" i="5" s="1"/>
  <c r="BJ55" i="9" s="1"/>
  <c r="Z50" i="21"/>
  <c r="E55" i="5" s="1"/>
  <c r="BE55" i="9" s="1"/>
  <c r="AA25" i="21"/>
  <c r="F30" i="5" s="1"/>
  <c r="BF30" i="9" s="1"/>
  <c r="AN25" i="21"/>
  <c r="S30" i="5" s="1"/>
  <c r="BS30" i="9" s="1"/>
  <c r="AB25" i="21"/>
  <c r="G30" i="5" s="1"/>
  <c r="BG30" i="9" s="1"/>
  <c r="AM365" i="21"/>
  <c r="AF365" i="21"/>
  <c r="AL365" i="21"/>
  <c r="AK327" i="21"/>
  <c r="AG327" i="21"/>
  <c r="AD396" i="21"/>
  <c r="Z377" i="21"/>
  <c r="AA192" i="21"/>
  <c r="F197" i="5" s="1"/>
  <c r="BF197" i="9" s="1"/>
  <c r="AC192" i="21"/>
  <c r="H197" i="5" s="1"/>
  <c r="BH197" i="9" s="1"/>
  <c r="AN192" i="21"/>
  <c r="S197" i="5" s="1"/>
  <c r="BS197" i="9" s="1"/>
  <c r="Z235" i="21"/>
  <c r="AB235" i="21"/>
  <c r="AK235" i="21"/>
  <c r="AI285" i="21"/>
  <c r="AM319" i="21"/>
  <c r="AL106" i="21"/>
  <c r="Q111" i="5" s="1"/>
  <c r="BQ111" i="9" s="1"/>
  <c r="AI113" i="21"/>
  <c r="N118" i="5" s="1"/>
  <c r="BN118" i="9" s="1"/>
  <c r="AJ113" i="21"/>
  <c r="O118" i="5" s="1"/>
  <c r="BO118" i="9" s="1"/>
  <c r="Z113" i="21"/>
  <c r="E118" i="5" s="1"/>
  <c r="BE118" i="9" s="1"/>
  <c r="AJ40" i="21"/>
  <c r="O45" i="5" s="1"/>
  <c r="BO45" i="9" s="1"/>
  <c r="AH40" i="21"/>
  <c r="M45" i="5" s="1"/>
  <c r="BM45" i="9" s="1"/>
  <c r="AI40" i="21"/>
  <c r="N45" i="5" s="1"/>
  <c r="BN45" i="9" s="1"/>
  <c r="AL456" i="21"/>
  <c r="AF456" i="21"/>
  <c r="Y376" i="21"/>
  <c r="AM376" i="21"/>
  <c r="AL376" i="21"/>
  <c r="AH326" i="21"/>
  <c r="AA337" i="21"/>
  <c r="AE292" i="21"/>
  <c r="AN483" i="21"/>
  <c r="AG271" i="21"/>
  <c r="AJ394" i="21"/>
  <c r="Z469" i="21"/>
  <c r="AM345" i="21"/>
  <c r="AI424" i="21"/>
  <c r="AH351" i="21"/>
  <c r="AM225" i="21"/>
  <c r="R230" i="5" s="1"/>
  <c r="BR230" i="9" s="1"/>
  <c r="Y225" i="21"/>
  <c r="D230" i="5" s="1"/>
  <c r="BD230" i="9" s="1"/>
  <c r="AD282" i="21"/>
  <c r="AL204" i="21"/>
  <c r="Q209" i="5" s="1"/>
  <c r="BQ209" i="9" s="1"/>
  <c r="AH204" i="21"/>
  <c r="M209" i="5" s="1"/>
  <c r="BM209" i="9" s="1"/>
  <c r="AA237" i="21"/>
  <c r="AM237" i="21"/>
  <c r="AE142" i="21"/>
  <c r="J147" i="5" s="1"/>
  <c r="BJ147" i="9" s="1"/>
  <c r="AH142" i="21"/>
  <c r="M147" i="5" s="1"/>
  <c r="BM147" i="9" s="1"/>
  <c r="AC117" i="21"/>
  <c r="H122" i="5" s="1"/>
  <c r="BH122" i="9" s="1"/>
  <c r="AB117" i="21"/>
  <c r="G122" i="5" s="1"/>
  <c r="BG122" i="9" s="1"/>
  <c r="AD116" i="21"/>
  <c r="I121" i="5" s="1"/>
  <c r="BI121" i="9" s="1"/>
  <c r="Y116" i="21"/>
  <c r="D121" i="5" s="1"/>
  <c r="BD121" i="9" s="1"/>
  <c r="AB105" i="21"/>
  <c r="G110" i="5" s="1"/>
  <c r="BG110" i="9" s="1"/>
  <c r="AN69" i="21"/>
  <c r="S74" i="5" s="1"/>
  <c r="BS74" i="9" s="1"/>
  <c r="AC69" i="21"/>
  <c r="H74" i="5" s="1"/>
  <c r="BH74" i="9" s="1"/>
  <c r="Y55" i="21"/>
  <c r="D60" i="5" s="1"/>
  <c r="BD60" i="9" s="1"/>
  <c r="AJ55" i="21"/>
  <c r="O60" i="5" s="1"/>
  <c r="BO60" i="9" s="1"/>
  <c r="AB24" i="21"/>
  <c r="G29" i="5" s="1"/>
  <c r="BG29" i="9" s="1"/>
  <c r="AG24" i="21"/>
  <c r="L29" i="5" s="1"/>
  <c r="BL29" i="9" s="1"/>
  <c r="AK367" i="21"/>
  <c r="AN450" i="21"/>
  <c r="AJ355" i="21"/>
  <c r="AA356" i="21"/>
  <c r="AG146" i="21"/>
  <c r="L151" i="5" s="1"/>
  <c r="BL151" i="9" s="1"/>
  <c r="AF146" i="21"/>
  <c r="K151" i="5" s="1"/>
  <c r="BK151" i="9" s="1"/>
  <c r="AD119" i="21"/>
  <c r="I124" i="5" s="1"/>
  <c r="BI124" i="9" s="1"/>
  <c r="AI119" i="21"/>
  <c r="N124" i="5" s="1"/>
  <c r="BN124" i="9" s="1"/>
  <c r="AF60" i="21"/>
  <c r="K65" i="5" s="1"/>
  <c r="BK65" i="9" s="1"/>
  <c r="AI60" i="21"/>
  <c r="N65" i="5" s="1"/>
  <c r="BN65" i="9" s="1"/>
  <c r="AM357" i="21"/>
  <c r="AF291" i="21"/>
  <c r="AH390" i="21"/>
  <c r="AN275" i="21"/>
  <c r="AE384" i="21"/>
  <c r="AB179" i="21"/>
  <c r="G184" i="5" s="1"/>
  <c r="BG184" i="9" s="1"/>
  <c r="AA230" i="21"/>
  <c r="AB280" i="21"/>
  <c r="AN157" i="21"/>
  <c r="S162" i="5" s="1"/>
  <c r="BS162" i="9" s="1"/>
  <c r="AL137" i="21"/>
  <c r="Q142" i="5" s="1"/>
  <c r="BQ142" i="9" s="1"/>
  <c r="AF51" i="21"/>
  <c r="K56" i="5" s="1"/>
  <c r="BK56" i="9" s="1"/>
  <c r="AD21" i="21"/>
  <c r="I26" i="5" s="1"/>
  <c r="BI26" i="9" s="1"/>
  <c r="AI22" i="21"/>
  <c r="N27" i="5" s="1"/>
  <c r="BN27" i="9" s="1"/>
  <c r="AL16" i="21"/>
  <c r="Q21" i="5" s="1"/>
  <c r="BQ21" i="9" s="1"/>
  <c r="Y478" i="21"/>
  <c r="AD17" i="21"/>
  <c r="I22" i="5" s="1"/>
  <c r="BI22" i="9" s="1"/>
  <c r="AG48" i="21"/>
  <c r="L53" i="5" s="1"/>
  <c r="BL53" i="9" s="1"/>
  <c r="AH88" i="21"/>
  <c r="M93" i="5" s="1"/>
  <c r="BM93" i="9" s="1"/>
  <c r="AH98" i="21"/>
  <c r="M103" i="5" s="1"/>
  <c r="BM103" i="9" s="1"/>
  <c r="AG218" i="21"/>
  <c r="L223" i="5" s="1"/>
  <c r="BL223" i="9" s="1"/>
  <c r="AH228" i="21"/>
  <c r="AL368" i="21"/>
  <c r="AL278" i="21"/>
  <c r="AD258" i="21"/>
  <c r="AL258" i="21"/>
  <c r="AF288" i="21"/>
  <c r="AI348" i="21"/>
  <c r="Z388" i="21"/>
  <c r="AI428" i="21"/>
  <c r="AM458" i="21"/>
  <c r="AI488" i="21"/>
  <c r="AE258" i="21"/>
  <c r="AF268" i="21"/>
  <c r="AI328" i="21"/>
  <c r="AN348" i="21"/>
  <c r="AF388" i="21"/>
  <c r="AD448" i="21"/>
  <c r="AN458" i="21"/>
  <c r="AE488" i="21"/>
  <c r="AL268" i="21"/>
  <c r="AI388" i="21"/>
  <c r="AH458" i="21"/>
  <c r="AC268" i="21"/>
  <c r="AK348" i="21"/>
  <c r="AC458" i="21"/>
  <c r="AK258" i="21"/>
  <c r="AD348" i="21"/>
  <c r="AN388" i="21"/>
  <c r="AL488" i="21"/>
  <c r="AL288" i="21"/>
  <c r="AH388" i="21"/>
  <c r="AN478" i="21"/>
  <c r="Z248" i="21"/>
  <c r="AN428" i="21"/>
  <c r="AA428" i="21"/>
  <c r="AF38" i="21"/>
  <c r="K43" i="5" s="1"/>
  <c r="BK43" i="9" s="1"/>
  <c r="AI168" i="21"/>
  <c r="N173" i="5" s="1"/>
  <c r="BN173" i="9" s="1"/>
  <c r="AM28" i="21"/>
  <c r="R33" i="5" s="1"/>
  <c r="BR33" i="9" s="1"/>
  <c r="AA88" i="21"/>
  <c r="F93" i="5" s="1"/>
  <c r="BF93" i="9" s="1"/>
  <c r="AN188" i="21"/>
  <c r="S193" i="5" s="1"/>
  <c r="BS193" i="9" s="1"/>
  <c r="AB448" i="21"/>
  <c r="AB418" i="21"/>
  <c r="AF428" i="21"/>
  <c r="AL38" i="21"/>
  <c r="Q43" i="5" s="1"/>
  <c r="BQ43" i="9" s="1"/>
  <c r="AC168" i="21"/>
  <c r="H173" i="5" s="1"/>
  <c r="BH173" i="9" s="1"/>
  <c r="AG28" i="21"/>
  <c r="L33" i="5" s="1"/>
  <c r="BL33" i="9" s="1"/>
  <c r="AI88" i="21"/>
  <c r="N93" i="5" s="1"/>
  <c r="BN93" i="9" s="1"/>
  <c r="Y188" i="21"/>
  <c r="D193" i="5" s="1"/>
  <c r="BD193" i="9" s="1"/>
  <c r="AD428" i="21"/>
  <c r="AM418" i="21"/>
  <c r="AL428" i="21"/>
  <c r="AJ38" i="21"/>
  <c r="O43" i="5" s="1"/>
  <c r="BO43" i="9" s="1"/>
  <c r="AN148" i="21"/>
  <c r="S153" i="5" s="1"/>
  <c r="BS153" i="9" s="1"/>
  <c r="AN28" i="21"/>
  <c r="S33" i="5" s="1"/>
  <c r="BS33" i="9" s="1"/>
  <c r="AN88" i="21"/>
  <c r="S93" i="5" s="1"/>
  <c r="BS93" i="9" s="1"/>
  <c r="AC188" i="21"/>
  <c r="H193" i="5" s="1"/>
  <c r="BH193" i="9" s="1"/>
  <c r="AJ248" i="21"/>
  <c r="AL448" i="21"/>
  <c r="AH308" i="21"/>
  <c r="AA38" i="21"/>
  <c r="F43" i="5" s="1"/>
  <c r="BF43" i="9" s="1"/>
  <c r="AA168" i="21"/>
  <c r="F173" i="5" s="1"/>
  <c r="BF173" i="9" s="1"/>
  <c r="AM48" i="21"/>
  <c r="R53" i="5" s="1"/>
  <c r="BR53" i="9" s="1"/>
  <c r="AB238" i="21"/>
  <c r="AG208" i="21"/>
  <c r="L213" i="5" s="1"/>
  <c r="BL213" i="9" s="1"/>
  <c r="Z18" i="21"/>
  <c r="E23" i="5" s="1"/>
  <c r="BE23" i="9" s="1"/>
  <c r="AC68" i="21"/>
  <c r="H73" i="5" s="1"/>
  <c r="BH73" i="9" s="1"/>
  <c r="Y198" i="21"/>
  <c r="D203" i="5" s="1"/>
  <c r="BD203" i="9" s="1"/>
  <c r="AD138" i="21"/>
  <c r="I143" i="5" s="1"/>
  <c r="BI143" i="9" s="1"/>
  <c r="AG118" i="21"/>
  <c r="L123" i="5" s="1"/>
  <c r="BL123" i="9" s="1"/>
  <c r="AM468" i="21"/>
  <c r="AJ478" i="21"/>
  <c r="AF278" i="21"/>
  <c r="AM478" i="21"/>
  <c r="AG408" i="21"/>
  <c r="AF378" i="21"/>
  <c r="AD398" i="21"/>
  <c r="AA318" i="21"/>
  <c r="Y308" i="21"/>
  <c r="Y328" i="21"/>
  <c r="AB288" i="21"/>
  <c r="AJ228" i="21"/>
  <c r="AC178" i="21"/>
  <c r="H183" i="5" s="1"/>
  <c r="BH183" i="9" s="1"/>
  <c r="AG198" i="21"/>
  <c r="L203" i="5" s="1"/>
  <c r="BL203" i="9" s="1"/>
  <c r="AG158" i="21"/>
  <c r="L163" i="5" s="1"/>
  <c r="BL163" i="9" s="1"/>
  <c r="AL168" i="21"/>
  <c r="Q173" i="5" s="1"/>
  <c r="BQ173" i="9" s="1"/>
  <c r="AM168" i="21"/>
  <c r="R173" i="5" s="1"/>
  <c r="BR173" i="9" s="1"/>
  <c r="AC108" i="21"/>
  <c r="H113" i="5" s="1"/>
  <c r="BH113" i="9" s="1"/>
  <c r="AM88" i="21"/>
  <c r="R93" i="5" s="1"/>
  <c r="BR93" i="9" s="1"/>
  <c r="AE78" i="21"/>
  <c r="J83" i="5" s="1"/>
  <c r="BJ83" i="9" s="1"/>
  <c r="AB23" i="21"/>
  <c r="G28" i="5" s="1"/>
  <c r="BG28" i="9" s="1"/>
  <c r="Z17" i="21"/>
  <c r="E22" i="5" s="1"/>
  <c r="BE22" i="9" s="1"/>
  <c r="AL18" i="21"/>
  <c r="Q23" i="5" s="1"/>
  <c r="BQ23" i="9" s="1"/>
  <c r="AN218" i="21"/>
  <c r="S223" i="5" s="1"/>
  <c r="BS223" i="9" s="1"/>
  <c r="AL108" i="21"/>
  <c r="Q113" i="5" s="1"/>
  <c r="BQ113" i="9" s="1"/>
  <c r="AM208" i="21"/>
  <c r="R213" i="5" s="1"/>
  <c r="BR213" i="9" s="1"/>
  <c r="AJ68" i="21"/>
  <c r="O73" i="5" s="1"/>
  <c r="BO73" i="9" s="1"/>
  <c r="AJ128" i="21"/>
  <c r="O133" i="5" s="1"/>
  <c r="BO133" i="9" s="1"/>
  <c r="AG138" i="21"/>
  <c r="L143" i="5" s="1"/>
  <c r="BL143" i="9" s="1"/>
  <c r="AF118" i="21"/>
  <c r="K123" i="5" s="1"/>
  <c r="BK123" i="9" s="1"/>
  <c r="AH188" i="21"/>
  <c r="M193" i="5" s="1"/>
  <c r="BM193" i="9" s="1"/>
  <c r="AM238" i="21"/>
  <c r="AA208" i="21"/>
  <c r="F213" i="5" s="1"/>
  <c r="BF213" i="9" s="1"/>
  <c r="AN68" i="21"/>
  <c r="S73" i="5" s="1"/>
  <c r="BS73" i="9" s="1"/>
  <c r="AN128" i="21"/>
  <c r="S133" i="5" s="1"/>
  <c r="BS133" i="9" s="1"/>
  <c r="AK138" i="21"/>
  <c r="P143" i="5" s="1"/>
  <c r="BP143" i="9" s="1"/>
  <c r="AK118" i="21"/>
  <c r="P123" i="5" s="1"/>
  <c r="BP123" i="9" s="1"/>
  <c r="AE468" i="21"/>
  <c r="AI478" i="21"/>
  <c r="AC278" i="21"/>
  <c r="AC408" i="21"/>
  <c r="AC438" i="21"/>
  <c r="AK378" i="21"/>
  <c r="AF418" i="21"/>
  <c r="AH318" i="21"/>
  <c r="AG308" i="21"/>
  <c r="AI358" i="21"/>
  <c r="AE288" i="21"/>
  <c r="AI228" i="21"/>
  <c r="AJ198" i="21"/>
  <c r="O203" i="5" s="1"/>
  <c r="BO203" i="9" s="1"/>
  <c r="AM198" i="21"/>
  <c r="R203" i="5" s="1"/>
  <c r="BR203" i="9" s="1"/>
  <c r="Y158" i="21"/>
  <c r="D163" i="5" s="1"/>
  <c r="BD163" i="9" s="1"/>
  <c r="AD168" i="21"/>
  <c r="I173" i="5" s="1"/>
  <c r="BI173" i="9" s="1"/>
  <c r="AN98" i="21"/>
  <c r="S103" i="5" s="1"/>
  <c r="BS103" i="9" s="1"/>
  <c r="AK128" i="21"/>
  <c r="P133" i="5" s="1"/>
  <c r="BP133" i="9" s="1"/>
  <c r="AB88" i="21"/>
  <c r="G93" i="5" s="1"/>
  <c r="BG93" i="9" s="1"/>
  <c r="AG78" i="21"/>
  <c r="L83" i="5" s="1"/>
  <c r="BL83" i="9" s="1"/>
  <c r="AK38" i="21"/>
  <c r="P43" i="5" s="1"/>
  <c r="BP43" i="9" s="1"/>
  <c r="AG17" i="21"/>
  <c r="L22" i="5" s="1"/>
  <c r="BL22" i="9" s="1"/>
  <c r="AE18" i="21"/>
  <c r="J23" i="5" s="1"/>
  <c r="BJ23" i="9" s="1"/>
  <c r="AI188" i="21"/>
  <c r="N193" i="5" s="1"/>
  <c r="BN193" i="9" s="1"/>
  <c r="AC238" i="21"/>
  <c r="AD208" i="21"/>
  <c r="I213" i="5" s="1"/>
  <c r="BI213" i="9" s="1"/>
  <c r="Y18" i="21"/>
  <c r="D23" i="5" s="1"/>
  <c r="BD23" i="9" s="1"/>
  <c r="AA68" i="21"/>
  <c r="F73" i="5" s="1"/>
  <c r="BF73" i="9" s="1"/>
  <c r="AB138" i="21"/>
  <c r="G143" i="5" s="1"/>
  <c r="BG143" i="9" s="1"/>
  <c r="Z118" i="21"/>
  <c r="E123" i="5" s="1"/>
  <c r="BE123" i="9" s="1"/>
  <c r="Y78" i="21"/>
  <c r="D83" i="5" s="1"/>
  <c r="BD83" i="9" s="1"/>
  <c r="AB468" i="21"/>
  <c r="AD278" i="21"/>
  <c r="AD408" i="21"/>
  <c r="AE438" i="21"/>
  <c r="AI398" i="21"/>
  <c r="AH378" i="21"/>
  <c r="AD368" i="21"/>
  <c r="AB318" i="21"/>
  <c r="AC308" i="21"/>
  <c r="AK328" i="21"/>
  <c r="Z228" i="21"/>
  <c r="AI268" i="21"/>
  <c r="AB178" i="21"/>
  <c r="G183" i="5" s="1"/>
  <c r="BG183" i="9" s="1"/>
  <c r="AF17" i="21"/>
  <c r="K22" i="5" s="1"/>
  <c r="BK22" i="9" s="1"/>
  <c r="AI78" i="21"/>
  <c r="N83" i="5" s="1"/>
  <c r="BN83" i="9" s="1"/>
  <c r="AG108" i="21"/>
  <c r="L113" i="5" s="1"/>
  <c r="BL113" i="9" s="1"/>
  <c r="Y98" i="21"/>
  <c r="D103" i="5" s="1"/>
  <c r="BD103" i="9" s="1"/>
  <c r="AL198" i="21"/>
  <c r="Q203" i="5" s="1"/>
  <c r="BQ203" i="9" s="1"/>
  <c r="AE328" i="21"/>
  <c r="Z398" i="21"/>
  <c r="AD248" i="21"/>
  <c r="Y268" i="21"/>
  <c r="AH328" i="21"/>
  <c r="AM348" i="21"/>
  <c r="AE388" i="21"/>
  <c r="AA458" i="21"/>
  <c r="AC468" i="21"/>
  <c r="AN488" i="21"/>
  <c r="AI258" i="21"/>
  <c r="AK268" i="21"/>
  <c r="AB348" i="21"/>
  <c r="AC368" i="21"/>
  <c r="AL388" i="21"/>
  <c r="AB458" i="21"/>
  <c r="AN468" i="21"/>
  <c r="AJ488" i="21"/>
  <c r="AN288" i="21"/>
  <c r="AE428" i="21"/>
  <c r="AF488" i="21"/>
  <c r="AN268" i="21"/>
  <c r="AB388" i="21"/>
  <c r="AK458" i="21"/>
  <c r="AG268" i="21"/>
  <c r="AL348" i="21"/>
  <c r="AD458" i="21"/>
  <c r="AF258" i="21"/>
  <c r="Y348" i="21"/>
  <c r="Z428" i="21"/>
  <c r="AB488" i="21"/>
  <c r="Y488" i="21"/>
  <c r="AI418" i="21"/>
  <c r="AH428" i="21"/>
  <c r="AM38" i="21"/>
  <c r="R43" i="5" s="1"/>
  <c r="BR43" i="9" s="1"/>
  <c r="AK168" i="21"/>
  <c r="P173" i="5" s="1"/>
  <c r="BP173" i="9" s="1"/>
  <c r="AD48" i="21"/>
  <c r="I53" i="5" s="1"/>
  <c r="BI53" i="9" s="1"/>
  <c r="AF88" i="21"/>
  <c r="K93" i="5" s="1"/>
  <c r="BK93" i="9" s="1"/>
  <c r="AK188" i="21"/>
  <c r="P193" i="5" s="1"/>
  <c r="BP193" i="9" s="1"/>
  <c r="AM248" i="21"/>
  <c r="Y448" i="21"/>
  <c r="AM428" i="21"/>
  <c r="AD38" i="21"/>
  <c r="I43" i="5" s="1"/>
  <c r="BI43" i="9" s="1"/>
  <c r="Y168" i="21"/>
  <c r="D173" i="5" s="1"/>
  <c r="BD173" i="9" s="1"/>
  <c r="AI48" i="21"/>
  <c r="N53" i="5" s="1"/>
  <c r="BN53" i="9" s="1"/>
  <c r="Z188" i="21"/>
  <c r="E193" i="5" s="1"/>
  <c r="BE193" i="9" s="1"/>
  <c r="Z218" i="21"/>
  <c r="E223" i="5" s="1"/>
  <c r="BE223" i="9" s="1"/>
  <c r="AH248" i="21"/>
  <c r="Z448" i="21"/>
  <c r="Z308" i="21"/>
  <c r="AB38" i="21"/>
  <c r="G43" i="5" s="1"/>
  <c r="BG43" i="9" s="1"/>
  <c r="AJ168" i="21"/>
  <c r="O173" i="5" s="1"/>
  <c r="BO173" i="9" s="1"/>
  <c r="AN48" i="21"/>
  <c r="S53" i="5" s="1"/>
  <c r="BS53" i="9" s="1"/>
  <c r="AD188" i="21"/>
  <c r="I193" i="5" s="1"/>
  <c r="BI193" i="9" s="1"/>
  <c r="AF218" i="21"/>
  <c r="K223" i="5" s="1"/>
  <c r="BK223" i="9" s="1"/>
  <c r="AM448" i="21"/>
  <c r="AH448" i="21"/>
  <c r="AK388" i="21"/>
  <c r="AH38" i="21"/>
  <c r="M43" i="5" s="1"/>
  <c r="BM43" i="9" s="1"/>
  <c r="AE168" i="21"/>
  <c r="J173" i="5" s="1"/>
  <c r="BJ173" i="9" s="1"/>
  <c r="AJ188" i="21"/>
  <c r="O193" i="5" s="1"/>
  <c r="BO193" i="9" s="1"/>
  <c r="AI238" i="21"/>
  <c r="AH208" i="21"/>
  <c r="M213" i="5" s="1"/>
  <c r="BM213" i="9" s="1"/>
  <c r="AK18" i="21"/>
  <c r="P23" i="5" s="1"/>
  <c r="BP23" i="9" s="1"/>
  <c r="AD68" i="21"/>
  <c r="I73" i="5" s="1"/>
  <c r="BI73" i="9" s="1"/>
  <c r="AJ178" i="21"/>
  <c r="O183" i="5" s="1"/>
  <c r="BO183" i="9" s="1"/>
  <c r="AE138" i="21"/>
  <c r="J143" i="5" s="1"/>
  <c r="BJ143" i="9" s="1"/>
  <c r="AM118" i="21"/>
  <c r="R123" i="5" s="1"/>
  <c r="BR123" i="9" s="1"/>
  <c r="AJ468" i="21"/>
  <c r="AH278" i="21"/>
  <c r="AH408" i="21"/>
  <c r="AI438" i="21"/>
  <c r="AM398" i="21"/>
  <c r="AM378" i="21"/>
  <c r="AH368" i="21"/>
  <c r="AI318" i="21"/>
  <c r="AK308" i="21"/>
  <c r="Z328" i="21"/>
  <c r="AD228" i="21"/>
  <c r="AM268" i="21"/>
  <c r="AH178" i="21"/>
  <c r="M183" i="5" s="1"/>
  <c r="BM183" i="9" s="1"/>
  <c r="AA218" i="21"/>
  <c r="F223" i="5" s="1"/>
  <c r="BF223" i="9" s="1"/>
  <c r="AI158" i="21"/>
  <c r="N163" i="5" s="1"/>
  <c r="BN163" i="9" s="1"/>
  <c r="AK98" i="21"/>
  <c r="P103" i="5" s="1"/>
  <c r="BP103" i="9" s="1"/>
  <c r="AH128" i="21"/>
  <c r="M133" i="5" s="1"/>
  <c r="BM133" i="9" s="1"/>
  <c r="AE108" i="21"/>
  <c r="J113" i="5" s="1"/>
  <c r="BJ113" i="9" s="1"/>
  <c r="AK148" i="21"/>
  <c r="P153" i="5" s="1"/>
  <c r="BP153" i="9" s="1"/>
  <c r="AF78" i="21"/>
  <c r="K83" i="5" s="1"/>
  <c r="BK83" i="9" s="1"/>
  <c r="AE20" i="21"/>
  <c r="J25" i="5" s="1"/>
  <c r="BJ25" i="9" s="1"/>
  <c r="Z28" i="21"/>
  <c r="E33" i="5" s="1"/>
  <c r="BE33" i="9" s="1"/>
  <c r="Y48" i="21"/>
  <c r="D53" i="5" s="1"/>
  <c r="BD53" i="9" s="1"/>
  <c r="AA238" i="21"/>
  <c r="AJ108" i="21"/>
  <c r="O113" i="5" s="1"/>
  <c r="BO113" i="9" s="1"/>
  <c r="AN208" i="21"/>
  <c r="S213" i="5" s="1"/>
  <c r="BS213" i="9" s="1"/>
  <c r="AG68" i="21"/>
  <c r="L73" i="5" s="1"/>
  <c r="BL73" i="9" s="1"/>
  <c r="AC198" i="21"/>
  <c r="H203" i="5" s="1"/>
  <c r="BH203" i="9" s="1"/>
  <c r="AH138" i="21"/>
  <c r="M143" i="5" s="1"/>
  <c r="BM143" i="9" s="1"/>
  <c r="AL118" i="21"/>
  <c r="Q123" i="5" s="1"/>
  <c r="BQ123" i="9" s="1"/>
  <c r="Y218" i="21"/>
  <c r="D223" i="5" s="1"/>
  <c r="BD223" i="9" s="1"/>
  <c r="AD108" i="21"/>
  <c r="I113" i="5" s="1"/>
  <c r="BI113" i="9" s="1"/>
  <c r="AB208" i="21"/>
  <c r="G213" i="5" s="1"/>
  <c r="BG213" i="9" s="1"/>
  <c r="AK68" i="21"/>
  <c r="P73" i="5" s="1"/>
  <c r="BP73" i="9" s="1"/>
  <c r="AF198" i="21"/>
  <c r="K203" i="5" s="1"/>
  <c r="BK203" i="9" s="1"/>
  <c r="AL138" i="21"/>
  <c r="Q143" i="5" s="1"/>
  <c r="BQ143" i="9" s="1"/>
  <c r="AC118" i="21"/>
  <c r="H123" i="5" s="1"/>
  <c r="BH123" i="9" s="1"/>
  <c r="AG468" i="21"/>
  <c r="Z278" i="21"/>
  <c r="Z408" i="21"/>
  <c r="AA438" i="21"/>
  <c r="AE398" i="21"/>
  <c r="AB378" i="21"/>
  <c r="Z368" i="21"/>
  <c r="AK318" i="21"/>
  <c r="AN308" i="21"/>
  <c r="AG328" i="21"/>
  <c r="AM288" i="21"/>
  <c r="AE268" i="21"/>
  <c r="AH18" i="21"/>
  <c r="M23" i="5" s="1"/>
  <c r="BM23" i="9" s="1"/>
  <c r="AA28" i="21"/>
  <c r="F33" i="5" s="1"/>
  <c r="BF33" i="9" s="1"/>
  <c r="AL128" i="21"/>
  <c r="Q133" i="5" s="1"/>
  <c r="BQ133" i="9" s="1"/>
  <c r="AI128" i="21"/>
  <c r="N133" i="5" s="1"/>
  <c r="BN133" i="9" s="1"/>
  <c r="AJ158" i="21"/>
  <c r="O163" i="5" s="1"/>
  <c r="BO163" i="9" s="1"/>
  <c r="AM178" i="21"/>
  <c r="R183" i="5" s="1"/>
  <c r="BR183" i="9" s="1"/>
  <c r="AD308" i="21"/>
  <c r="AM438" i="21"/>
  <c r="AI248" i="21"/>
  <c r="AC258" i="21"/>
  <c r="AD268" i="21"/>
  <c r="AA348" i="21"/>
  <c r="Y368" i="21"/>
  <c r="AJ388" i="21"/>
  <c r="AE458" i="21"/>
  <c r="AE478" i="21"/>
  <c r="AN248" i="21"/>
  <c r="AM258" i="21"/>
  <c r="AI288" i="21"/>
  <c r="AF348" i="21"/>
  <c r="AN368" i="21"/>
  <c r="AN418" i="21"/>
  <c r="AF458" i="21"/>
  <c r="AF478" i="21"/>
  <c r="AG258" i="21"/>
  <c r="Z348" i="21"/>
  <c r="AI448" i="21"/>
  <c r="AA258" i="21"/>
  <c r="AA288" i="21"/>
  <c r="AM388" i="21"/>
  <c r="AH488" i="21"/>
  <c r="AD288" i="21"/>
  <c r="AE368" i="21"/>
  <c r="AL458" i="21"/>
  <c r="AN258" i="21"/>
  <c r="AG348" i="21"/>
  <c r="Y458" i="21"/>
  <c r="AM488" i="21"/>
  <c r="AL248" i="21"/>
  <c r="AJ448" i="21"/>
  <c r="Y388" i="21"/>
  <c r="AB148" i="21"/>
  <c r="G153" i="5" s="1"/>
  <c r="BG153" i="9" s="1"/>
  <c r="AE228" i="21"/>
  <c r="AE48" i="21"/>
  <c r="J53" i="5" s="1"/>
  <c r="BJ53" i="9" s="1"/>
  <c r="AL188" i="21"/>
  <c r="Q193" i="5" s="1"/>
  <c r="BQ193" i="9" s="1"/>
  <c r="AJ218" i="21"/>
  <c r="O223" i="5" s="1"/>
  <c r="BO223" i="9" s="1"/>
  <c r="AF248" i="21"/>
  <c r="AA448" i="21"/>
  <c r="AC388" i="21"/>
  <c r="AF148" i="21"/>
  <c r="K153" i="5" s="1"/>
  <c r="BK153" i="9" s="1"/>
  <c r="AM228" i="21"/>
  <c r="AJ48" i="21"/>
  <c r="O53" i="5" s="1"/>
  <c r="BO53" i="9" s="1"/>
  <c r="AA188" i="21"/>
  <c r="F193" i="5" s="1"/>
  <c r="BF193" i="9" s="1"/>
  <c r="AC218" i="21"/>
  <c r="H223" i="5" s="1"/>
  <c r="BH223" i="9" s="1"/>
  <c r="AA248" i="21"/>
  <c r="AF448" i="21"/>
  <c r="AG388" i="21"/>
  <c r="AI38" i="21"/>
  <c r="N43" i="5" s="1"/>
  <c r="BN43" i="9" s="1"/>
  <c r="AF168" i="21"/>
  <c r="K173" i="5" s="1"/>
  <c r="BK173" i="9" s="1"/>
  <c r="AA48" i="21"/>
  <c r="F53" i="5" s="1"/>
  <c r="BF53" i="9" s="1"/>
  <c r="AE188" i="21"/>
  <c r="J193" i="5" s="1"/>
  <c r="BJ193" i="9" s="1"/>
  <c r="AB328" i="21"/>
  <c r="AH418" i="21"/>
  <c r="AK428" i="21"/>
  <c r="AF328" i="21"/>
  <c r="AN38" i="21"/>
  <c r="S43" i="5" s="1"/>
  <c r="BS43" i="9" s="1"/>
  <c r="AN168" i="21"/>
  <c r="S173" i="5" s="1"/>
  <c r="BS173" i="9" s="1"/>
  <c r="AD218" i="21"/>
  <c r="I223" i="5" s="1"/>
  <c r="BI223" i="9" s="1"/>
  <c r="AB108" i="21"/>
  <c r="G113" i="5" s="1"/>
  <c r="BG113" i="9" s="1"/>
  <c r="AI208" i="21"/>
  <c r="N213" i="5" s="1"/>
  <c r="BN213" i="9" s="1"/>
  <c r="AG18" i="21"/>
  <c r="L23" i="5" s="1"/>
  <c r="BL23" i="9" s="1"/>
  <c r="AE68" i="21"/>
  <c r="J73" i="5" s="1"/>
  <c r="BJ73" i="9" s="1"/>
  <c r="AF138" i="21"/>
  <c r="K143" i="5" s="1"/>
  <c r="BK143" i="9" s="1"/>
  <c r="Y118" i="21"/>
  <c r="D123" i="5" s="1"/>
  <c r="BD123" i="9" s="1"/>
  <c r="AH78" i="21"/>
  <c r="M83" i="5" s="1"/>
  <c r="BM83" i="9" s="1"/>
  <c r="AK478" i="21"/>
  <c r="AJ278" i="21"/>
  <c r="AJ408" i="21"/>
  <c r="AJ438" i="21"/>
  <c r="AB398" i="21"/>
  <c r="AG418" i="21"/>
  <c r="AK368" i="21"/>
  <c r="AN318" i="21"/>
  <c r="AC488" i="21"/>
  <c r="AD328" i="21"/>
  <c r="AF228" i="21"/>
  <c r="AK248" i="21"/>
  <c r="AN178" i="21"/>
  <c r="S183" i="5" s="1"/>
  <c r="BS183" i="9" s="1"/>
  <c r="AB218" i="21"/>
  <c r="G223" i="5" s="1"/>
  <c r="BG223" i="9" s="1"/>
  <c r="AB158" i="21"/>
  <c r="G163" i="5" s="1"/>
  <c r="BG163" i="9" s="1"/>
  <c r="AB98" i="21"/>
  <c r="G103" i="5" s="1"/>
  <c r="BG103" i="9" s="1"/>
  <c r="AE128" i="21"/>
  <c r="J133" i="5" s="1"/>
  <c r="BJ133" i="9" s="1"/>
  <c r="AD88" i="21"/>
  <c r="I93" i="5" s="1"/>
  <c r="BI93" i="9" s="1"/>
  <c r="AM148" i="21"/>
  <c r="R153" i="5" s="1"/>
  <c r="BR153" i="9" s="1"/>
  <c r="AK48" i="21"/>
  <c r="P53" i="5" s="1"/>
  <c r="BP53" i="9" s="1"/>
  <c r="AB17" i="21"/>
  <c r="G22" i="5" s="1"/>
  <c r="BG22" i="9" s="1"/>
  <c r="AG20" i="21"/>
  <c r="L25" i="5" s="1"/>
  <c r="BL25" i="9" s="1"/>
  <c r="AC88" i="21"/>
  <c r="H93" i="5" s="1"/>
  <c r="BH93" i="9" s="1"/>
  <c r="AG238" i="21"/>
  <c r="AK208" i="21"/>
  <c r="P213" i="5" s="1"/>
  <c r="BP213" i="9" s="1"/>
  <c r="AB18" i="21"/>
  <c r="G23" i="5" s="1"/>
  <c r="BG23" i="9" s="1"/>
  <c r="AH68" i="21"/>
  <c r="M73" i="5" s="1"/>
  <c r="BM73" i="9" s="1"/>
  <c r="AL178" i="21"/>
  <c r="Q183" i="5" s="1"/>
  <c r="BQ183" i="9" s="1"/>
  <c r="AI138" i="21"/>
  <c r="N143" i="5" s="1"/>
  <c r="BN143" i="9" s="1"/>
  <c r="AL78" i="21"/>
  <c r="Q83" i="5" s="1"/>
  <c r="BQ83" i="9" s="1"/>
  <c r="Y238" i="21"/>
  <c r="Y208" i="21"/>
  <c r="D213" i="5" s="1"/>
  <c r="BD213" i="9" s="1"/>
  <c r="AJ18" i="21"/>
  <c r="O23" i="5" s="1"/>
  <c r="BO23" i="9" s="1"/>
  <c r="AL68" i="21"/>
  <c r="Q73" i="5" s="1"/>
  <c r="BQ73" i="9" s="1"/>
  <c r="AD178" i="21"/>
  <c r="I183" i="5" s="1"/>
  <c r="BI183" i="9" s="1"/>
  <c r="AM138" i="21"/>
  <c r="R143" i="5" s="1"/>
  <c r="BR143" i="9" s="1"/>
  <c r="AB78" i="21"/>
  <c r="G83" i="5" s="1"/>
  <c r="BG83" i="9" s="1"/>
  <c r="AC478" i="21"/>
  <c r="Y278" i="21"/>
  <c r="Y408" i="21"/>
  <c r="Y438" i="21"/>
  <c r="AF398" i="21"/>
  <c r="Y418" i="21"/>
  <c r="AA368" i="21"/>
  <c r="AM318" i="21"/>
  <c r="AK488" i="21"/>
  <c r="AJ328" i="21"/>
  <c r="AL228" i="21"/>
  <c r="AC248" i="21"/>
  <c r="Z178" i="21"/>
  <c r="E183" i="5" s="1"/>
  <c r="BE183" i="9" s="1"/>
  <c r="AI218" i="21"/>
  <c r="N223" i="5" s="1"/>
  <c r="BN223" i="9" s="1"/>
  <c r="Z158" i="21"/>
  <c r="E163" i="5" s="1"/>
  <c r="BE163" i="9" s="1"/>
  <c r="AE98" i="21"/>
  <c r="J103" i="5" s="1"/>
  <c r="BJ103" i="9" s="1"/>
  <c r="AK88" i="21"/>
  <c r="P93" i="5" s="1"/>
  <c r="BP93" i="9" s="1"/>
  <c r="AM108" i="21"/>
  <c r="R113" i="5" s="1"/>
  <c r="BR113" i="9" s="1"/>
  <c r="AE148" i="21"/>
  <c r="J153" i="5" s="1"/>
  <c r="BJ153" i="9" s="1"/>
  <c r="AJ78" i="21"/>
  <c r="O83" i="5" s="1"/>
  <c r="BO83" i="9" s="1"/>
  <c r="AF28" i="21"/>
  <c r="K33" i="5" s="1"/>
  <c r="BK33" i="9" s="1"/>
  <c r="AH28" i="21"/>
  <c r="M33" i="5" s="1"/>
  <c r="BM33" i="9" s="1"/>
  <c r="Y28" i="21"/>
  <c r="D33" i="5" s="1"/>
  <c r="BD33" i="9" s="1"/>
  <c r="AE238" i="21"/>
  <c r="AN108" i="21"/>
  <c r="S113" i="5" s="1"/>
  <c r="BS113" i="9" s="1"/>
  <c r="AF208" i="21"/>
  <c r="K213" i="5" s="1"/>
  <c r="BK213" i="9" s="1"/>
  <c r="Y68" i="21"/>
  <c r="D73" i="5" s="1"/>
  <c r="BD73" i="9" s="1"/>
  <c r="AB128" i="21"/>
  <c r="G133" i="5" s="1"/>
  <c r="BG133" i="9" s="1"/>
  <c r="Z138" i="21"/>
  <c r="E143" i="5" s="1"/>
  <c r="BE143" i="9" s="1"/>
  <c r="AB118" i="21"/>
  <c r="G123" i="5" s="1"/>
  <c r="BG123" i="9" s="1"/>
  <c r="AH468" i="21"/>
  <c r="AH478" i="21"/>
  <c r="AM278" i="21"/>
  <c r="AK408" i="21"/>
  <c r="AK438" i="21"/>
  <c r="Y378" i="21"/>
  <c r="AE418" i="21"/>
  <c r="AM368" i="21"/>
  <c r="AI308" i="21"/>
  <c r="AC448" i="21"/>
  <c r="AG288" i="21"/>
  <c r="AG228" i="21"/>
  <c r="AH238" i="21"/>
  <c r="AA198" i="21"/>
  <c r="F203" i="5" s="1"/>
  <c r="BF203" i="9" s="1"/>
  <c r="AI16" i="21"/>
  <c r="N21" i="5" s="1"/>
  <c r="BN21" i="9" s="1"/>
  <c r="AD23" i="21"/>
  <c r="I28" i="5" s="1"/>
  <c r="BI28" i="9" s="1"/>
  <c r="Y148" i="21"/>
  <c r="D153" i="5" s="1"/>
  <c r="BD153" i="9" s="1"/>
  <c r="AG168" i="21"/>
  <c r="L173" i="5" s="1"/>
  <c r="BL173" i="9" s="1"/>
  <c r="AK158" i="21"/>
  <c r="P163" i="5" s="1"/>
  <c r="BP163" i="9" s="1"/>
  <c r="Y248" i="21"/>
  <c r="AC318" i="21"/>
  <c r="AL408" i="21"/>
  <c r="Z258" i="21"/>
  <c r="AH258" i="21"/>
  <c r="AJ268" i="21"/>
  <c r="AE348" i="21"/>
  <c r="AJ368" i="21"/>
  <c r="AD418" i="21"/>
  <c r="AI458" i="21"/>
  <c r="AD488" i="21"/>
  <c r="Y258" i="21"/>
  <c r="Z268" i="21"/>
  <c r="AJ308" i="21"/>
  <c r="AJ348" i="21"/>
  <c r="AA388" i="21"/>
  <c r="AJ428" i="21"/>
  <c r="AJ458" i="21"/>
  <c r="Z488" i="21"/>
  <c r="AB268" i="21"/>
  <c r="AH348" i="21"/>
  <c r="Z458" i="21"/>
  <c r="AJ258" i="21"/>
  <c r="AC348" i="21"/>
  <c r="AN448" i="21"/>
  <c r="AB258" i="21"/>
  <c r="AA328" i="21"/>
  <c r="AD388" i="21"/>
  <c r="AA488" i="21"/>
  <c r="AH268" i="21"/>
  <c r="AI368" i="21"/>
  <c r="AG458" i="21"/>
  <c r="AI408" i="21"/>
  <c r="AE248" i="21"/>
  <c r="Y428" i="21"/>
  <c r="Z38" i="21"/>
  <c r="E43" i="5" s="1"/>
  <c r="BE43" i="9" s="1"/>
  <c r="AL148" i="21"/>
  <c r="Q153" i="5" s="1"/>
  <c r="BQ153" i="9" s="1"/>
  <c r="AI28" i="21"/>
  <c r="N33" i="5" s="1"/>
  <c r="BN33" i="9" s="1"/>
  <c r="AL48" i="21"/>
  <c r="Q53" i="5" s="1"/>
  <c r="BQ53" i="9" s="1"/>
  <c r="AM188" i="21"/>
  <c r="R193" i="5" s="1"/>
  <c r="BR193" i="9" s="1"/>
  <c r="AF158" i="21"/>
  <c r="K163" i="5" s="1"/>
  <c r="BK163" i="9" s="1"/>
  <c r="AG438" i="21"/>
  <c r="AC428" i="21"/>
  <c r="AE38" i="21"/>
  <c r="J43" i="5" s="1"/>
  <c r="BJ43" i="9" s="1"/>
  <c r="AD148" i="21"/>
  <c r="I153" i="5" s="1"/>
  <c r="BI153" i="9" s="1"/>
  <c r="AB28" i="21"/>
  <c r="G33" i="5" s="1"/>
  <c r="BG33" i="9" s="1"/>
  <c r="AB48" i="21"/>
  <c r="G53" i="5" s="1"/>
  <c r="BG53" i="9" s="1"/>
  <c r="AB188" i="21"/>
  <c r="G193" i="5" s="1"/>
  <c r="BG193" i="9" s="1"/>
  <c r="AI98" i="21"/>
  <c r="N103" i="5" s="1"/>
  <c r="BN103" i="9" s="1"/>
  <c r="AH438" i="21"/>
  <c r="AG428" i="21"/>
  <c r="AN328" i="21"/>
  <c r="AH148" i="21"/>
  <c r="M153" i="5" s="1"/>
  <c r="BM153" i="9" s="1"/>
  <c r="AJ28" i="21"/>
  <c r="O33" i="5" s="1"/>
  <c r="BO33" i="9" s="1"/>
  <c r="AH48" i="21"/>
  <c r="M53" i="5" s="1"/>
  <c r="BM53" i="9" s="1"/>
  <c r="AF188" i="21"/>
  <c r="K193" i="5" s="1"/>
  <c r="BK193" i="9" s="1"/>
  <c r="AB248" i="21"/>
  <c r="AE448" i="21"/>
  <c r="AB428" i="21"/>
  <c r="AM328" i="21"/>
  <c r="Z148" i="21"/>
  <c r="E153" i="5" s="1"/>
  <c r="BE153" i="9" s="1"/>
  <c r="AC28" i="21"/>
  <c r="H33" i="5" s="1"/>
  <c r="BH33" i="9" s="1"/>
  <c r="AJ238" i="21"/>
  <c r="AF108" i="21"/>
  <c r="K113" i="5" s="1"/>
  <c r="BK113" i="9" s="1"/>
  <c r="AJ208" i="21"/>
  <c r="O213" i="5" s="1"/>
  <c r="BO213" i="9" s="1"/>
  <c r="AF68" i="21"/>
  <c r="K73" i="5" s="1"/>
  <c r="BK73" i="9" s="1"/>
  <c r="AF128" i="21"/>
  <c r="K133" i="5" s="1"/>
  <c r="BK133" i="9" s="1"/>
  <c r="AC138" i="21"/>
  <c r="H143" i="5" s="1"/>
  <c r="BH143" i="9" s="1"/>
  <c r="AA118" i="21"/>
  <c r="F123" i="5" s="1"/>
  <c r="BF123" i="9" s="1"/>
  <c r="AL468" i="21"/>
  <c r="AL478" i="21"/>
  <c r="AA278" i="21"/>
  <c r="AB408" i="21"/>
  <c r="AB438" i="21"/>
  <c r="AC378" i="21"/>
  <c r="AJ418" i="21"/>
  <c r="Z318" i="21"/>
  <c r="AM308" i="21"/>
  <c r="AA358" i="21"/>
  <c r="AK288" i="21"/>
  <c r="AN228" i="21"/>
  <c r="AL238" i="21"/>
  <c r="AE198" i="21"/>
  <c r="J203" i="5" s="1"/>
  <c r="BJ203" i="9" s="1"/>
  <c r="AD198" i="21"/>
  <c r="I203" i="5" s="1"/>
  <c r="BI203" i="9" s="1"/>
  <c r="AN158" i="21"/>
  <c r="S163" i="5" s="1"/>
  <c r="BS163" i="9" s="1"/>
  <c r="AD118" i="21"/>
  <c r="I123" i="5" s="1"/>
  <c r="BI123" i="9" s="1"/>
  <c r="AG188" i="21"/>
  <c r="L193" i="5" s="1"/>
  <c r="BL193" i="9" s="1"/>
  <c r="AI68" i="21"/>
  <c r="N73" i="5" s="1"/>
  <c r="BN73" i="9" s="1"/>
  <c r="AF238" i="21"/>
  <c r="AN138" i="21"/>
  <c r="S143" i="5" s="1"/>
  <c r="BS143" i="9" s="1"/>
  <c r="AG278" i="21"/>
  <c r="Z418" i="21"/>
  <c r="AC288" i="21"/>
  <c r="AI178" i="21"/>
  <c r="N183" i="5" s="1"/>
  <c r="BN183" i="9" s="1"/>
  <c r="AD158" i="21"/>
  <c r="I163" i="5" s="1"/>
  <c r="BI163" i="9" s="1"/>
  <c r="AM128" i="21"/>
  <c r="R133" i="5" s="1"/>
  <c r="BR133" i="9" s="1"/>
  <c r="AD128" i="21"/>
  <c r="I133" i="5" s="1"/>
  <c r="BI133" i="9" s="1"/>
  <c r="AJ17" i="21"/>
  <c r="O22" i="5" s="1"/>
  <c r="BO22" i="9" s="1"/>
  <c r="AF48" i="21"/>
  <c r="K53" i="5" s="1"/>
  <c r="BK53" i="9" s="1"/>
  <c r="AC208" i="21"/>
  <c r="H213" i="5" s="1"/>
  <c r="BH213" i="9" s="1"/>
  <c r="Z68" i="21"/>
  <c r="E73" i="5" s="1"/>
  <c r="BE73" i="9" s="1"/>
  <c r="AA138" i="21"/>
  <c r="F143" i="5" s="1"/>
  <c r="BF143" i="9" s="1"/>
  <c r="AI468" i="21"/>
  <c r="AN278" i="21"/>
  <c r="AN438" i="21"/>
  <c r="AL418" i="21"/>
  <c r="AL308" i="21"/>
  <c r="AJ288" i="21"/>
  <c r="Y178" i="21"/>
  <c r="D183" i="5" s="1"/>
  <c r="BD183" i="9" s="1"/>
  <c r="AA18" i="21"/>
  <c r="F23" i="5" s="1"/>
  <c r="BF23" i="9" s="1"/>
  <c r="AK28" i="21"/>
  <c r="P33" i="5" s="1"/>
  <c r="BP33" i="9" s="1"/>
  <c r="AG88" i="21"/>
  <c r="L93" i="5" s="1"/>
  <c r="BL93" i="9" s="1"/>
  <c r="AF98" i="21"/>
  <c r="K103" i="5" s="1"/>
  <c r="BK103" i="9" s="1"/>
  <c r="AC158" i="21"/>
  <c r="H163" i="5" s="1"/>
  <c r="BH163" i="9" s="1"/>
  <c r="AA268" i="21"/>
  <c r="AF318" i="21"/>
  <c r="AF468" i="21"/>
  <c r="AG38" i="21"/>
  <c r="L43" i="5" s="1"/>
  <c r="BL43" i="9" s="1"/>
  <c r="AJ88" i="21"/>
  <c r="O93" i="5" s="1"/>
  <c r="BO93" i="9" s="1"/>
  <c r="AD98" i="21"/>
  <c r="I103" i="5" s="1"/>
  <c r="BI103" i="9" s="1"/>
  <c r="AE178" i="21"/>
  <c r="J183" i="5" s="1"/>
  <c r="BJ183" i="9" s="1"/>
  <c r="AB228" i="21"/>
  <c r="AD318" i="21"/>
  <c r="AM408" i="21"/>
  <c r="AL17" i="21"/>
  <c r="Q22" i="5" s="1"/>
  <c r="BQ22" i="9" s="1"/>
  <c r="Z78" i="21"/>
  <c r="E83" i="5" s="1"/>
  <c r="BE83" i="9" s="1"/>
  <c r="AA108" i="21"/>
  <c r="F113" i="5" s="1"/>
  <c r="BF113" i="9" s="1"/>
  <c r="AG98" i="21"/>
  <c r="L103" i="5" s="1"/>
  <c r="BL103" i="9" s="1"/>
  <c r="AH198" i="21"/>
  <c r="M203" i="5" s="1"/>
  <c r="BM203" i="9" s="1"/>
  <c r="Y288" i="21"/>
  <c r="AL98" i="21"/>
  <c r="Q103" i="5" s="1"/>
  <c r="BQ103" i="9" s="1"/>
  <c r="AC38" i="21"/>
  <c r="H43" i="5" s="1"/>
  <c r="BH43" i="9" s="1"/>
  <c r="AN238" i="21"/>
  <c r="AJ138" i="21"/>
  <c r="O143" i="5" s="1"/>
  <c r="BO143" i="9" s="1"/>
  <c r="Z208" i="21"/>
  <c r="E213" i="5" s="1"/>
  <c r="BE213" i="9" s="1"/>
  <c r="AJ118" i="21"/>
  <c r="O123" i="5" s="1"/>
  <c r="BO123" i="9" s="1"/>
  <c r="AF408" i="21"/>
  <c r="AG368" i="21"/>
  <c r="Y228" i="21"/>
  <c r="Z198" i="21"/>
  <c r="E203" i="5" s="1"/>
  <c r="BE203" i="9" s="1"/>
  <c r="AC98" i="21"/>
  <c r="H103" i="5" s="1"/>
  <c r="BH103" i="9" s="1"/>
  <c r="AK108" i="21"/>
  <c r="P113" i="5" s="1"/>
  <c r="BP113" i="9" s="1"/>
  <c r="AM78" i="21"/>
  <c r="R83" i="5" s="1"/>
  <c r="BR83" i="9" s="1"/>
  <c r="AH17" i="21"/>
  <c r="M22" i="5" s="1"/>
  <c r="BM22" i="9" s="1"/>
  <c r="AK218" i="21"/>
  <c r="P223" i="5" s="1"/>
  <c r="BP223" i="9" s="1"/>
  <c r="AE208" i="21"/>
  <c r="J213" i="5" s="1"/>
  <c r="BJ213" i="9" s="1"/>
  <c r="Z128" i="21"/>
  <c r="E133" i="5" s="1"/>
  <c r="BE133" i="9" s="1"/>
  <c r="AN118" i="21"/>
  <c r="S123" i="5" s="1"/>
  <c r="BS123" i="9" s="1"/>
  <c r="AG478" i="21"/>
  <c r="AE408" i="21"/>
  <c r="AK398" i="21"/>
  <c r="AF368" i="21"/>
  <c r="AG488" i="21"/>
  <c r="AA228" i="21"/>
  <c r="AF178" i="21"/>
  <c r="K183" i="5" s="1"/>
  <c r="BK183" i="9" s="1"/>
  <c r="AL28" i="21"/>
  <c r="Q33" i="5" s="1"/>
  <c r="BQ33" i="9" s="1"/>
  <c r="AC78" i="21"/>
  <c r="H83" i="5" s="1"/>
  <c r="BH83" i="9" s="1"/>
  <c r="Z88" i="21"/>
  <c r="E93" i="5" s="1"/>
  <c r="BE93" i="9" s="1"/>
  <c r="AJ98" i="21"/>
  <c r="O103" i="5" s="1"/>
  <c r="BO103" i="9" s="1"/>
  <c r="AM218" i="21"/>
  <c r="R223" i="5" s="1"/>
  <c r="BR223" i="9" s="1"/>
  <c r="AH288" i="21"/>
  <c r="AE378" i="21"/>
  <c r="AI278" i="21"/>
  <c r="AI18" i="21"/>
  <c r="N23" i="5" s="1"/>
  <c r="BN23" i="9" s="1"/>
  <c r="AK78" i="21"/>
  <c r="P83" i="5" s="1"/>
  <c r="BP83" i="9" s="1"/>
  <c r="AI108" i="21"/>
  <c r="N113" i="5" s="1"/>
  <c r="BN113" i="9" s="1"/>
  <c r="Z98" i="21"/>
  <c r="E103" i="5" s="1"/>
  <c r="BE103" i="9" s="1"/>
  <c r="AE218" i="21"/>
  <c r="J223" i="5" s="1"/>
  <c r="BJ223" i="9" s="1"/>
  <c r="Z288" i="21"/>
  <c r="AA418" i="21"/>
  <c r="AK278" i="21"/>
  <c r="AN17" i="21"/>
  <c r="S22" i="5" s="1"/>
  <c r="BS22" i="9" s="1"/>
  <c r="AH118" i="21"/>
  <c r="M123" i="5" s="1"/>
  <c r="BM123" i="9" s="1"/>
  <c r="Y128" i="21"/>
  <c r="D133" i="5" s="1"/>
  <c r="BD133" i="9" s="1"/>
  <c r="AL158" i="21"/>
  <c r="Q163" i="5" s="1"/>
  <c r="BQ163" i="9" s="1"/>
  <c r="AA178" i="21"/>
  <c r="F183" i="5" s="1"/>
  <c r="BF183" i="9" s="1"/>
  <c r="AK448" i="21"/>
  <c r="AG398" i="21"/>
  <c r="Z478" i="21"/>
  <c r="AN19" i="21"/>
  <c r="S24" i="5" s="1"/>
  <c r="BS24" i="9" s="1"/>
  <c r="AM298" i="21"/>
  <c r="AN298" i="21"/>
  <c r="AK298" i="21"/>
  <c r="AH298" i="21"/>
  <c r="AK338" i="21"/>
  <c r="AL338" i="21"/>
  <c r="AM338" i="21"/>
  <c r="AB338" i="21"/>
  <c r="AD358" i="21"/>
  <c r="AC128" i="21"/>
  <c r="H133" i="5" s="1"/>
  <c r="BH133" i="9" s="1"/>
  <c r="Y17" i="21"/>
  <c r="D22" i="5" s="1"/>
  <c r="BD22" i="9" s="1"/>
  <c r="AL208" i="21"/>
  <c r="Q213" i="5" s="1"/>
  <c r="BQ213" i="9" s="1"/>
  <c r="AE118" i="21"/>
  <c r="J123" i="5" s="1"/>
  <c r="BJ123" i="9" s="1"/>
  <c r="AN18" i="21"/>
  <c r="S23" i="5" s="1"/>
  <c r="BS23" i="9" s="1"/>
  <c r="AD468" i="21"/>
  <c r="AF438" i="21"/>
  <c r="AE308" i="21"/>
  <c r="AD238" i="21"/>
  <c r="AL218" i="21"/>
  <c r="Q223" i="5" s="1"/>
  <c r="BQ223" i="9" s="1"/>
  <c r="AM98" i="21"/>
  <c r="R103" i="5" s="1"/>
  <c r="BR103" i="9" s="1"/>
  <c r="AL88" i="21"/>
  <c r="Q93" i="5" s="1"/>
  <c r="BQ93" i="9" s="1"/>
  <c r="AC48" i="21"/>
  <c r="H53" i="5" s="1"/>
  <c r="BH53" i="9" s="1"/>
  <c r="AJ16" i="21"/>
  <c r="O21" i="5" s="1"/>
  <c r="BO21" i="9" s="1"/>
  <c r="AK238" i="21"/>
  <c r="AC18" i="21"/>
  <c r="H23" i="5" s="1"/>
  <c r="BH23" i="9" s="1"/>
  <c r="AK198" i="21"/>
  <c r="P203" i="5" s="1"/>
  <c r="BP203" i="9" s="1"/>
  <c r="AI118" i="21"/>
  <c r="N123" i="5" s="1"/>
  <c r="BN123" i="9" s="1"/>
  <c r="AB478" i="21"/>
  <c r="AN408" i="21"/>
  <c r="AA378" i="21"/>
  <c r="AL318" i="21"/>
  <c r="AM358" i="21"/>
  <c r="AC228" i="21"/>
  <c r="AK17" i="21"/>
  <c r="P22" i="5" s="1"/>
  <c r="BP22" i="9" s="1"/>
  <c r="AA78" i="21"/>
  <c r="F83" i="5" s="1"/>
  <c r="BF83" i="9" s="1"/>
  <c r="Y108" i="21"/>
  <c r="D113" i="5" s="1"/>
  <c r="BD113" i="9" s="1"/>
  <c r="AH168" i="21"/>
  <c r="M173" i="5" s="1"/>
  <c r="BM173" i="9" s="1"/>
  <c r="AB198" i="21"/>
  <c r="G203" i="5" s="1"/>
  <c r="BG203" i="9" s="1"/>
  <c r="AC328" i="21"/>
  <c r="AL378" i="21"/>
  <c r="AK468" i="21"/>
  <c r="AD28" i="21"/>
  <c r="I33" i="5" s="1"/>
  <c r="BI33" i="9" s="1"/>
  <c r="AN78" i="21"/>
  <c r="S83" i="5" s="1"/>
  <c r="BS83" i="9" s="1"/>
  <c r="AE88" i="21"/>
  <c r="J93" i="5" s="1"/>
  <c r="BJ93" i="9" s="1"/>
  <c r="AM18" i="21"/>
  <c r="R23" i="5" s="1"/>
  <c r="BR23" i="9" s="1"/>
  <c r="AF18" i="21"/>
  <c r="K23" i="5" s="1"/>
  <c r="BK23" i="9" s="1"/>
  <c r="Z48" i="21"/>
  <c r="E53" i="5" s="1"/>
  <c r="BE53" i="9" s="1"/>
  <c r="AM68" i="21"/>
  <c r="R73" i="5" s="1"/>
  <c r="BR73" i="9" s="1"/>
  <c r="AD478" i="21"/>
  <c r="AL398" i="21"/>
  <c r="AG448" i="21"/>
  <c r="AK178" i="21"/>
  <c r="P183" i="5" s="1"/>
  <c r="BP183" i="9" s="1"/>
  <c r="AA158" i="21"/>
  <c r="F163" i="5" s="1"/>
  <c r="BF163" i="9" s="1"/>
  <c r="AB168" i="21"/>
  <c r="G173" i="5" s="1"/>
  <c r="BG173" i="9" s="1"/>
  <c r="AC148" i="21"/>
  <c r="H153" i="5" s="1"/>
  <c r="BH153" i="9" s="1"/>
  <c r="AK23" i="21"/>
  <c r="P28" i="5" s="1"/>
  <c r="BP28" i="9" s="1"/>
  <c r="AD18" i="21"/>
  <c r="I23" i="5" s="1"/>
  <c r="BI23" i="9" s="1"/>
  <c r="Z108" i="21"/>
  <c r="E113" i="5" s="1"/>
  <c r="BE113" i="9" s="1"/>
  <c r="AB68" i="21"/>
  <c r="G73" i="5" s="1"/>
  <c r="BG73" i="9" s="1"/>
  <c r="Y138" i="21"/>
  <c r="D143" i="5" s="1"/>
  <c r="BD143" i="9" s="1"/>
  <c r="AD78" i="21"/>
  <c r="I83" i="5" s="1"/>
  <c r="BI83" i="9" s="1"/>
  <c r="AE278" i="21"/>
  <c r="AD438" i="21"/>
  <c r="AC418" i="21"/>
  <c r="AE318" i="21"/>
  <c r="AL328" i="21"/>
  <c r="AG248" i="21"/>
  <c r="AN20" i="21"/>
  <c r="S25" i="5" s="1"/>
  <c r="BS25" i="9" s="1"/>
  <c r="AI148" i="21"/>
  <c r="N153" i="5" s="1"/>
  <c r="BN153" i="9" s="1"/>
  <c r="AA128" i="21"/>
  <c r="F133" i="5" s="1"/>
  <c r="BF133" i="9" s="1"/>
  <c r="AH158" i="21"/>
  <c r="M163" i="5" s="1"/>
  <c r="BM163" i="9" s="1"/>
  <c r="AG178" i="21"/>
  <c r="L183" i="5" s="1"/>
  <c r="BL183" i="9" s="1"/>
  <c r="AF308" i="21"/>
  <c r="AA398" i="21"/>
  <c r="Y468" i="21"/>
  <c r="AG128" i="21"/>
  <c r="L133" i="5" s="1"/>
  <c r="BL133" i="9" s="1"/>
  <c r="AI198" i="21"/>
  <c r="N203" i="5" s="1"/>
  <c r="BN203" i="9" s="1"/>
  <c r="AG378" i="21"/>
  <c r="AE28" i="21"/>
  <c r="J33" i="5" s="1"/>
  <c r="BJ33" i="9" s="1"/>
  <c r="AJ148" i="21"/>
  <c r="O153" i="5" s="1"/>
  <c r="BO153" i="9" s="1"/>
  <c r="Z238" i="21"/>
  <c r="AK418" i="21"/>
  <c r="Z468" i="21"/>
  <c r="AB298" i="21"/>
  <c r="AC298" i="21"/>
  <c r="AL298" i="21"/>
  <c r="Z338" i="21"/>
  <c r="AE338" i="21"/>
  <c r="AF338" i="21"/>
  <c r="Z358" i="21"/>
  <c r="AN358" i="21"/>
  <c r="AH358" i="21"/>
  <c r="AN398" i="21"/>
  <c r="Z378" i="21"/>
  <c r="AJ318" i="21"/>
  <c r="AC23" i="21"/>
  <c r="H28" i="5" s="1"/>
  <c r="BH28" i="9" s="1"/>
  <c r="AJ19" i="21"/>
  <c r="O24" i="5" s="1"/>
  <c r="BO24" i="9" s="1"/>
  <c r="AE23" i="21"/>
  <c r="J28" i="5" s="1"/>
  <c r="BJ28" i="9" s="1"/>
  <c r="Y16" i="21"/>
  <c r="D21" i="5" s="1"/>
  <c r="BD21" i="9" s="1"/>
  <c r="AM23" i="21"/>
  <c r="R28" i="5" s="1"/>
  <c r="BR28" i="9" s="1"/>
  <c r="AN16" i="21"/>
  <c r="S21" i="5" s="1"/>
  <c r="BS21" i="9" s="1"/>
  <c r="Y58" i="21"/>
  <c r="D63" i="5" s="1"/>
  <c r="BD63" i="9" s="1"/>
  <c r="Z58" i="21"/>
  <c r="E63" i="5" s="1"/>
  <c r="BE63" i="9" s="1"/>
  <c r="AA58" i="21"/>
  <c r="F63" i="5" s="1"/>
  <c r="BF63" i="9" s="1"/>
  <c r="AB58" i="21"/>
  <c r="G63" i="5" s="1"/>
  <c r="BG63" i="9" s="1"/>
  <c r="Y42" i="21"/>
  <c r="D47" i="5" s="1"/>
  <c r="BD47" i="9" s="1"/>
  <c r="AG42" i="21"/>
  <c r="L47" i="5" s="1"/>
  <c r="BL47" i="9" s="1"/>
  <c r="AD20" i="21"/>
  <c r="I25" i="5" s="1"/>
  <c r="BI25" i="9" s="1"/>
  <c r="AH20" i="21"/>
  <c r="M25" i="5" s="1"/>
  <c r="BM25" i="9" s="1"/>
  <c r="AC19" i="21"/>
  <c r="H24" i="5" s="1"/>
  <c r="BH24" i="9" s="1"/>
  <c r="AD19" i="21"/>
  <c r="I24" i="5" s="1"/>
  <c r="BI24" i="9" s="1"/>
  <c r="AK19" i="21"/>
  <c r="P24" i="5" s="1"/>
  <c r="BP24" i="9" s="1"/>
  <c r="Z16" i="21"/>
  <c r="E21" i="5" s="1"/>
  <c r="BE21" i="9" s="1"/>
  <c r="AE17" i="21"/>
  <c r="J22" i="5" s="1"/>
  <c r="BJ22" i="9" s="1"/>
  <c r="AC149" i="21"/>
  <c r="H154" i="5" s="1"/>
  <c r="BH154" i="9" s="1"/>
  <c r="AF371" i="21"/>
  <c r="AE22" i="21"/>
  <c r="J27" i="5" s="1"/>
  <c r="BJ27" i="9" s="1"/>
  <c r="AG22" i="21"/>
  <c r="L27" i="5" s="1"/>
  <c r="BL27" i="9" s="1"/>
  <c r="AN22" i="21"/>
  <c r="S27" i="5" s="1"/>
  <c r="BS27" i="9" s="1"/>
  <c r="Z22" i="21"/>
  <c r="E27" i="5" s="1"/>
  <c r="BE27" i="9" s="1"/>
  <c r="Z21" i="21"/>
  <c r="E26" i="5" s="1"/>
  <c r="BE26" i="9" s="1"/>
  <c r="Y21" i="21"/>
  <c r="D26" i="5" s="1"/>
  <c r="BD26" i="9" s="1"/>
  <c r="AF21" i="21"/>
  <c r="K26" i="5" s="1"/>
  <c r="BK26" i="9" s="1"/>
  <c r="AM21" i="21"/>
  <c r="R26" i="5" s="1"/>
  <c r="BR26" i="9" s="1"/>
  <c r="Z64" i="21"/>
  <c r="E69" i="5" s="1"/>
  <c r="BE69" i="9" s="1"/>
  <c r="AJ137" i="21"/>
  <c r="O142" i="5" s="1"/>
  <c r="BO142" i="9" s="1"/>
  <c r="AH137" i="21"/>
  <c r="M142" i="5" s="1"/>
  <c r="BM142" i="9" s="1"/>
  <c r="AA137" i="21"/>
  <c r="F142" i="5" s="1"/>
  <c r="BF142" i="9" s="1"/>
  <c r="AE137" i="21"/>
  <c r="J142" i="5" s="1"/>
  <c r="BJ142" i="9" s="1"/>
  <c r="AB157" i="21"/>
  <c r="G162" i="5" s="1"/>
  <c r="BG162" i="9" s="1"/>
  <c r="AK177" i="21"/>
  <c r="P182" i="5" s="1"/>
  <c r="BP182" i="9" s="1"/>
  <c r="AI186" i="21"/>
  <c r="N191" i="5" s="1"/>
  <c r="BN191" i="9" s="1"/>
  <c r="AH280" i="21"/>
  <c r="AG280" i="21"/>
  <c r="AJ230" i="21"/>
  <c r="AI230" i="21"/>
  <c r="AK230" i="21"/>
  <c r="AG230" i="21"/>
  <c r="AH179" i="21"/>
  <c r="M184" i="5" s="1"/>
  <c r="BM184" i="9" s="1"/>
  <c r="AJ179" i="21"/>
  <c r="O184" i="5" s="1"/>
  <c r="BO184" i="9" s="1"/>
  <c r="AK179" i="21"/>
  <c r="P184" i="5" s="1"/>
  <c r="BP184" i="9" s="1"/>
  <c r="AG179" i="21"/>
  <c r="L184" i="5" s="1"/>
  <c r="BL184" i="9" s="1"/>
  <c r="AD384" i="21"/>
  <c r="Y397" i="21"/>
  <c r="Y275" i="21"/>
  <c r="AC461" i="21"/>
  <c r="AH443" i="21"/>
  <c r="AJ291" i="21"/>
  <c r="Y291" i="21"/>
  <c r="AL60" i="21"/>
  <c r="Q65" i="5" s="1"/>
  <c r="BQ65" i="9" s="1"/>
  <c r="AM60" i="21"/>
  <c r="R65" i="5" s="1"/>
  <c r="BR65" i="9" s="1"/>
  <c r="AK60" i="21"/>
  <c r="P65" i="5" s="1"/>
  <c r="BP65" i="9" s="1"/>
  <c r="AG60" i="21"/>
  <c r="L65" i="5" s="1"/>
  <c r="BL65" i="9" s="1"/>
  <c r="AK119" i="21"/>
  <c r="P124" i="5" s="1"/>
  <c r="BP124" i="9" s="1"/>
  <c r="AM119" i="21"/>
  <c r="R124" i="5" s="1"/>
  <c r="BR124" i="9" s="1"/>
  <c r="AH119" i="21"/>
  <c r="M124" i="5" s="1"/>
  <c r="BM124" i="9" s="1"/>
  <c r="AL119" i="21"/>
  <c r="Q124" i="5" s="1"/>
  <c r="BQ124" i="9" s="1"/>
  <c r="AH146" i="21"/>
  <c r="M151" i="5" s="1"/>
  <c r="BM151" i="9" s="1"/>
  <c r="AJ146" i="21"/>
  <c r="O151" i="5" s="1"/>
  <c r="BO151" i="9" s="1"/>
  <c r="AE146" i="21"/>
  <c r="J151" i="5" s="1"/>
  <c r="BJ151" i="9" s="1"/>
  <c r="AA146" i="21"/>
  <c r="F151" i="5" s="1"/>
  <c r="BF151" i="9" s="1"/>
  <c r="AG356" i="21"/>
  <c r="AM355" i="21"/>
  <c r="AL329" i="21"/>
  <c r="AL450" i="21"/>
  <c r="AB367" i="21"/>
  <c r="AD367" i="21"/>
  <c r="AK24" i="21"/>
  <c r="P29" i="5" s="1"/>
  <c r="BP29" i="9" s="1"/>
  <c r="AA24" i="21"/>
  <c r="F29" i="5" s="1"/>
  <c r="BF29" i="9" s="1"/>
  <c r="AH24" i="21"/>
  <c r="M29" i="5" s="1"/>
  <c r="BM29" i="9" s="1"/>
  <c r="AI24" i="21"/>
  <c r="N29" i="5" s="1"/>
  <c r="BN29" i="9" s="1"/>
  <c r="AN55" i="21"/>
  <c r="S60" i="5" s="1"/>
  <c r="BS60" i="9" s="1"/>
  <c r="AC55" i="21"/>
  <c r="H60" i="5" s="1"/>
  <c r="BH60" i="9" s="1"/>
  <c r="AI55" i="21"/>
  <c r="N60" i="5" s="1"/>
  <c r="BN60" i="9" s="1"/>
  <c r="AE55" i="21"/>
  <c r="J60" i="5" s="1"/>
  <c r="BJ60" i="9" s="1"/>
  <c r="AG69" i="21"/>
  <c r="L74" i="5" s="1"/>
  <c r="BL74" i="9" s="1"/>
  <c r="AM69" i="21"/>
  <c r="R74" i="5" s="1"/>
  <c r="BR74" i="9" s="1"/>
  <c r="AA69" i="21"/>
  <c r="F74" i="5" s="1"/>
  <c r="BF74" i="9" s="1"/>
  <c r="Z69" i="21"/>
  <c r="E74" i="5" s="1"/>
  <c r="BE74" i="9" s="1"/>
  <c r="AC116" i="21"/>
  <c r="H121" i="5" s="1"/>
  <c r="BH121" i="9" s="1"/>
  <c r="AE116" i="21"/>
  <c r="J121" i="5" s="1"/>
  <c r="BJ121" i="9" s="1"/>
  <c r="AL116" i="21"/>
  <c r="Q121" i="5" s="1"/>
  <c r="BQ121" i="9" s="1"/>
  <c r="AH116" i="21"/>
  <c r="M121" i="5" s="1"/>
  <c r="BM121" i="9" s="1"/>
  <c r="AD117" i="21"/>
  <c r="I122" i="5" s="1"/>
  <c r="BI122" i="9" s="1"/>
  <c r="AF117" i="21"/>
  <c r="K122" i="5" s="1"/>
  <c r="BK122" i="9" s="1"/>
  <c r="AG117" i="21"/>
  <c r="L122" i="5" s="1"/>
  <c r="BL122" i="9" s="1"/>
  <c r="AK117" i="21"/>
  <c r="P122" i="5" s="1"/>
  <c r="BP122" i="9" s="1"/>
  <c r="AM102" i="21"/>
  <c r="R107" i="5" s="1"/>
  <c r="BR107" i="9" s="1"/>
  <c r="AL142" i="21"/>
  <c r="Q147" i="5" s="1"/>
  <c r="BQ147" i="9" s="1"/>
  <c r="AN142" i="21"/>
  <c r="S147" i="5" s="1"/>
  <c r="BS147" i="9" s="1"/>
  <c r="AM142" i="21"/>
  <c r="R147" i="5" s="1"/>
  <c r="BR147" i="9" s="1"/>
  <c r="AI142" i="21"/>
  <c r="N147" i="5" s="1"/>
  <c r="BN147" i="9" s="1"/>
  <c r="AL184" i="21"/>
  <c r="Q189" i="5" s="1"/>
  <c r="BQ189" i="9" s="1"/>
  <c r="AN237" i="21"/>
  <c r="Y237" i="21"/>
  <c r="AO237" i="21" s="1"/>
  <c r="AE237" i="21"/>
  <c r="AG237" i="21"/>
  <c r="AG204" i="21"/>
  <c r="L209" i="5" s="1"/>
  <c r="BL209" i="9" s="1"/>
  <c r="AM204" i="21"/>
  <c r="R209" i="5" s="1"/>
  <c r="BR209" i="9" s="1"/>
  <c r="Z204" i="21"/>
  <c r="E209" i="5" s="1"/>
  <c r="BE209" i="9" s="1"/>
  <c r="AE204" i="21"/>
  <c r="J209" i="5" s="1"/>
  <c r="BJ209" i="9" s="1"/>
  <c r="AM282" i="21"/>
  <c r="AD225" i="21"/>
  <c r="I230" i="5" s="1"/>
  <c r="BI230" i="9" s="1"/>
  <c r="AE225" i="21"/>
  <c r="J230" i="5" s="1"/>
  <c r="BJ230" i="9" s="1"/>
  <c r="AC225" i="21"/>
  <c r="H230" i="5" s="1"/>
  <c r="BH230" i="9" s="1"/>
  <c r="AN225" i="21"/>
  <c r="S230" i="5" s="1"/>
  <c r="BS230" i="9" s="1"/>
  <c r="AD256" i="21"/>
  <c r="AN351" i="21"/>
  <c r="Z351" i="21"/>
  <c r="AM424" i="21"/>
  <c r="AF424" i="21"/>
  <c r="AE469" i="21"/>
  <c r="AK469" i="21"/>
  <c r="AA427" i="21"/>
  <c r="AB394" i="21"/>
  <c r="AA394" i="21"/>
  <c r="AL271" i="21"/>
  <c r="Y271" i="21"/>
  <c r="AD483" i="21"/>
  <c r="AK483" i="21"/>
  <c r="AK292" i="21"/>
  <c r="AL292" i="21"/>
  <c r="AH108" i="21"/>
  <c r="M113" i="5" s="1"/>
  <c r="BM113" i="9" s="1"/>
  <c r="AH218" i="21"/>
  <c r="M223" i="5" s="1"/>
  <c r="BM223" i="9" s="1"/>
  <c r="AL438" i="21"/>
  <c r="Y38" i="21"/>
  <c r="D43" i="5" s="1"/>
  <c r="BD43" i="9" s="1"/>
  <c r="AA98" i="21"/>
  <c r="F103" i="5" s="1"/>
  <c r="BF103" i="9" s="1"/>
  <c r="AK228" i="21"/>
  <c r="Z438" i="21"/>
  <c r="AF23" i="21"/>
  <c r="K28" i="5" s="1"/>
  <c r="BK28" i="9" s="1"/>
  <c r="AD16" i="21"/>
  <c r="I21" i="5" s="1"/>
  <c r="BI21" i="9" s="1"/>
  <c r="AA298" i="21"/>
  <c r="AF298" i="21"/>
  <c r="AG298" i="21"/>
  <c r="Y338" i="21"/>
  <c r="AD338" i="21"/>
  <c r="AI338" i="21"/>
  <c r="AF358" i="21"/>
  <c r="AG358" i="21"/>
  <c r="AC398" i="21"/>
  <c r="AJ398" i="21"/>
  <c r="AD378" i="21"/>
  <c r="Y318" i="21"/>
  <c r="Y20" i="21"/>
  <c r="D25" i="5" s="1"/>
  <c r="BD25" i="9" s="1"/>
  <c r="AF19" i="21"/>
  <c r="K24" i="5" s="1"/>
  <c r="BK24" i="9" s="1"/>
  <c r="AC16" i="21"/>
  <c r="H21" i="5" s="1"/>
  <c r="BH21" i="9" s="1"/>
  <c r="Y23" i="21"/>
  <c r="D28" i="5" s="1"/>
  <c r="BD28" i="9" s="1"/>
  <c r="AB16" i="21"/>
  <c r="G21" i="5" s="1"/>
  <c r="BG21" i="9" s="1"/>
  <c r="AJ23" i="21"/>
  <c r="O28" i="5" s="1"/>
  <c r="BO28" i="9" s="1"/>
  <c r="AM16" i="21"/>
  <c r="R21" i="5" s="1"/>
  <c r="BR21" i="9" s="1"/>
  <c r="AC58" i="21"/>
  <c r="H63" i="5" s="1"/>
  <c r="BH63" i="9" s="1"/>
  <c r="AD58" i="21"/>
  <c r="I63" i="5" s="1"/>
  <c r="BI63" i="9" s="1"/>
  <c r="AE58" i="21"/>
  <c r="J63" i="5" s="1"/>
  <c r="BJ63" i="9" s="1"/>
  <c r="AF58" i="21"/>
  <c r="K63" i="5" s="1"/>
  <c r="BK63" i="9" s="1"/>
  <c r="Z42" i="21"/>
  <c r="E47" i="5" s="1"/>
  <c r="BE47" i="9" s="1"/>
  <c r="AH42" i="21"/>
  <c r="M47" i="5" s="1"/>
  <c r="BM47" i="9" s="1"/>
  <c r="AB20" i="21"/>
  <c r="G25" i="5" s="1"/>
  <c r="BG25" i="9" s="1"/>
  <c r="AA20" i="21"/>
  <c r="F25" i="5" s="1"/>
  <c r="BF25" i="9" s="1"/>
  <c r="AC17" i="21"/>
  <c r="H22" i="5" s="1"/>
  <c r="BH22" i="9" s="1"/>
  <c r="Z168" i="21"/>
  <c r="E173" i="5" s="1"/>
  <c r="BE173" i="9" s="1"/>
  <c r="AE358" i="21"/>
  <c r="AA478" i="21"/>
  <c r="AG148" i="21"/>
  <c r="L153" i="5" s="1"/>
  <c r="BL153" i="9" s="1"/>
  <c r="AE158" i="21"/>
  <c r="J163" i="5" s="1"/>
  <c r="BJ163" i="9" s="1"/>
  <c r="AA308" i="21"/>
  <c r="AA408" i="21"/>
  <c r="Z20" i="21"/>
  <c r="E25" i="5" s="1"/>
  <c r="BE25" i="9" s="1"/>
  <c r="AE298" i="21"/>
  <c r="AJ298" i="21"/>
  <c r="Z298" i="21"/>
  <c r="AC338" i="21"/>
  <c r="AH338" i="21"/>
  <c r="AJ338" i="21"/>
  <c r="Y358" i="21"/>
  <c r="AK358" i="21"/>
  <c r="AB358" i="21"/>
  <c r="Y398" i="21"/>
  <c r="AN378" i="21"/>
  <c r="AG318" i="21"/>
  <c r="AC20" i="21"/>
  <c r="H25" i="5" s="1"/>
  <c r="BH25" i="9" s="1"/>
  <c r="AK20" i="21"/>
  <c r="P25" i="5" s="1"/>
  <c r="BP25" i="9" s="1"/>
  <c r="AF16" i="21"/>
  <c r="K21" i="5" s="1"/>
  <c r="BK21" i="9" s="1"/>
  <c r="AN23" i="21"/>
  <c r="S28" i="5" s="1"/>
  <c r="BS28" i="9" s="1"/>
  <c r="AA16" i="21"/>
  <c r="F21" i="5" s="1"/>
  <c r="BF21" i="9" s="1"/>
  <c r="AI23" i="21"/>
  <c r="N28" i="5" s="1"/>
  <c r="BN28" i="9" s="1"/>
  <c r="AG58" i="21"/>
  <c r="L63" i="5" s="1"/>
  <c r="BL63" i="9" s="1"/>
  <c r="AH58" i="21"/>
  <c r="M63" i="5" s="1"/>
  <c r="BM63" i="9" s="1"/>
  <c r="AI58" i="21"/>
  <c r="N63" i="5" s="1"/>
  <c r="BN63" i="9" s="1"/>
  <c r="AJ58" i="21"/>
  <c r="O63" i="5" s="1"/>
  <c r="BO63" i="9" s="1"/>
  <c r="AN42" i="21"/>
  <c r="S47" i="5" s="1"/>
  <c r="BS47" i="9" s="1"/>
  <c r="AC42" i="21"/>
  <c r="H47" i="5" s="1"/>
  <c r="BH47" i="9" s="1"/>
  <c r="AM20" i="21"/>
  <c r="R25" i="5" s="1"/>
  <c r="BR25" i="9" s="1"/>
  <c r="AL20" i="21"/>
  <c r="Q25" i="5" s="1"/>
  <c r="BQ25" i="9" s="1"/>
  <c r="AM19" i="21"/>
  <c r="R24" i="5" s="1"/>
  <c r="BR24" i="9" s="1"/>
  <c r="Z19" i="21"/>
  <c r="E24" i="5" s="1"/>
  <c r="BE24" i="9" s="1"/>
  <c r="AG19" i="21"/>
  <c r="L24" i="5" s="1"/>
  <c r="BL24" i="9" s="1"/>
  <c r="AG23" i="21"/>
  <c r="L28" i="5" s="1"/>
  <c r="BL28" i="9" s="1"/>
  <c r="AH16" i="21"/>
  <c r="M21" i="5" s="1"/>
  <c r="BM21" i="9" s="1"/>
  <c r="AA17" i="21"/>
  <c r="F22" i="5" s="1"/>
  <c r="BF22" i="9" s="1"/>
  <c r="Y85" i="21"/>
  <c r="D90" i="5" s="1"/>
  <c r="BD90" i="9" s="1"/>
  <c r="AG169" i="21"/>
  <c r="L174" i="5" s="1"/>
  <c r="BL174" i="9" s="1"/>
  <c r="AA373" i="21"/>
  <c r="AN371" i="21"/>
  <c r="AM22" i="21"/>
  <c r="R27" i="5" s="1"/>
  <c r="BR27" i="9" s="1"/>
  <c r="AC22" i="21"/>
  <c r="H27" i="5" s="1"/>
  <c r="BH27" i="9" s="1"/>
  <c r="AD22" i="21"/>
  <c r="I27" i="5" s="1"/>
  <c r="BI27" i="9" s="1"/>
  <c r="AK22" i="21"/>
  <c r="P27" i="5" s="1"/>
  <c r="BP27" i="9" s="1"/>
  <c r="AH21" i="21"/>
  <c r="M26" i="5" s="1"/>
  <c r="BM26" i="9" s="1"/>
  <c r="AJ21" i="21"/>
  <c r="O26" i="5" s="1"/>
  <c r="BO26" i="9" s="1"/>
  <c r="AB21" i="21"/>
  <c r="G26" i="5" s="1"/>
  <c r="BG26" i="9" s="1"/>
  <c r="AI21" i="21"/>
  <c r="N26" i="5" s="1"/>
  <c r="BN26" i="9" s="1"/>
  <c r="AB137" i="21"/>
  <c r="G142" i="5" s="1"/>
  <c r="BG142" i="9" s="1"/>
  <c r="Z137" i="21"/>
  <c r="E142" i="5" s="1"/>
  <c r="BE142" i="9" s="1"/>
  <c r="Y137" i="21"/>
  <c r="D142" i="5" s="1"/>
  <c r="BD142" i="9" s="1"/>
  <c r="AC137" i="21"/>
  <c r="H142" i="5" s="1"/>
  <c r="BH142" i="9" s="1"/>
  <c r="AD111" i="21"/>
  <c r="I116" i="5" s="1"/>
  <c r="BI116" i="9" s="1"/>
  <c r="AA157" i="21"/>
  <c r="F162" i="5" s="1"/>
  <c r="BF162" i="9" s="1"/>
  <c r="Y186" i="21"/>
  <c r="D191" i="5" s="1"/>
  <c r="BD191" i="9" s="1"/>
  <c r="AK254" i="21"/>
  <c r="AF280" i="21"/>
  <c r="AK280" i="21"/>
  <c r="AB230" i="21"/>
  <c r="Y230" i="21"/>
  <c r="AO230" i="21" s="1"/>
  <c r="AH230" i="21"/>
  <c r="AL230" i="21"/>
  <c r="Z179" i="21"/>
  <c r="E184" i="5" s="1"/>
  <c r="BE184" i="9" s="1"/>
  <c r="Y179" i="21"/>
  <c r="D184" i="5" s="1"/>
  <c r="BD184" i="9" s="1"/>
  <c r="AI179" i="21"/>
  <c r="N184" i="5" s="1"/>
  <c r="BN184" i="9" s="1"/>
  <c r="AN179" i="21"/>
  <c r="S184" i="5" s="1"/>
  <c r="BS184" i="9" s="1"/>
  <c r="AE287" i="21"/>
  <c r="AD417" i="21"/>
  <c r="AK322" i="21"/>
  <c r="Z461" i="21"/>
  <c r="AJ362" i="21"/>
  <c r="AC443" i="21"/>
  <c r="Z352" i="21"/>
  <c r="AK291" i="21"/>
  <c r="AD291" i="21"/>
  <c r="AD60" i="21"/>
  <c r="I65" i="5" s="1"/>
  <c r="BI65" i="9" s="1"/>
  <c r="AE60" i="21"/>
  <c r="J65" i="5" s="1"/>
  <c r="BJ65" i="9" s="1"/>
  <c r="AJ60" i="21"/>
  <c r="O65" i="5" s="1"/>
  <c r="BO65" i="9" s="1"/>
  <c r="Y60" i="21"/>
  <c r="D65" i="5" s="1"/>
  <c r="BD65" i="9" s="1"/>
  <c r="AC119" i="21"/>
  <c r="H124" i="5" s="1"/>
  <c r="BH124" i="9" s="1"/>
  <c r="AE119" i="21"/>
  <c r="J124" i="5" s="1"/>
  <c r="BJ124" i="9" s="1"/>
  <c r="AN119" i="21"/>
  <c r="S124" i="5" s="1"/>
  <c r="BS124" i="9" s="1"/>
  <c r="AJ119" i="21"/>
  <c r="O124" i="5" s="1"/>
  <c r="BO124" i="9" s="1"/>
  <c r="Z146" i="21"/>
  <c r="E151" i="5" s="1"/>
  <c r="BE151" i="9" s="1"/>
  <c r="AB146" i="21"/>
  <c r="G151" i="5" s="1"/>
  <c r="BG151" i="9" s="1"/>
  <c r="AC146" i="21"/>
  <c r="H151" i="5" s="1"/>
  <c r="BH151" i="9" s="1"/>
  <c r="Y146" i="21"/>
  <c r="D151" i="5" s="1"/>
  <c r="BD151" i="9" s="1"/>
  <c r="AK356" i="21"/>
  <c r="Y355" i="21"/>
  <c r="AI329" i="21"/>
  <c r="AJ450" i="21"/>
  <c r="AC367" i="21"/>
  <c r="AL367" i="21"/>
  <c r="AC24" i="21"/>
  <c r="H29" i="5" s="1"/>
  <c r="BH29" i="9" s="1"/>
  <c r="AE24" i="21"/>
  <c r="J29" i="5" s="1"/>
  <c r="BJ29" i="9" s="1"/>
  <c r="AL24" i="21"/>
  <c r="Q29" i="5" s="1"/>
  <c r="BQ29" i="9" s="1"/>
  <c r="AN24" i="21"/>
  <c r="S29" i="5" s="1"/>
  <c r="BS29" i="9" s="1"/>
  <c r="AF55" i="21"/>
  <c r="K60" i="5" s="1"/>
  <c r="BK60" i="9" s="1"/>
  <c r="AG55" i="21"/>
  <c r="L60" i="5" s="1"/>
  <c r="BL60" i="9" s="1"/>
  <c r="AM55" i="21"/>
  <c r="R60" i="5" s="1"/>
  <c r="BR60" i="9" s="1"/>
  <c r="AK55" i="21"/>
  <c r="P60" i="5" s="1"/>
  <c r="BP60" i="9" s="1"/>
  <c r="Y69" i="21"/>
  <c r="D74" i="5" s="1"/>
  <c r="BD74" i="9" s="1"/>
  <c r="AB69" i="21"/>
  <c r="G74" i="5" s="1"/>
  <c r="BG74" i="9" s="1"/>
  <c r="AI69" i="21"/>
  <c r="N74" i="5" s="1"/>
  <c r="BN74" i="9" s="1"/>
  <c r="AE69" i="21"/>
  <c r="J74" i="5" s="1"/>
  <c r="BJ74" i="9" s="1"/>
  <c r="AA105" i="21"/>
  <c r="F110" i="5" s="1"/>
  <c r="BF110" i="9" s="1"/>
  <c r="AK116" i="21"/>
  <c r="P121" i="5" s="1"/>
  <c r="BP121" i="9" s="1"/>
  <c r="AM116" i="21"/>
  <c r="R121" i="5" s="1"/>
  <c r="BR121" i="9" s="1"/>
  <c r="AN116" i="21"/>
  <c r="S121" i="5" s="1"/>
  <c r="BS121" i="9" s="1"/>
  <c r="AJ116" i="21"/>
  <c r="O121" i="5" s="1"/>
  <c r="BO121" i="9" s="1"/>
  <c r="AI163" i="21"/>
  <c r="N168" i="5" s="1"/>
  <c r="BN168" i="9" s="1"/>
  <c r="AL117" i="21"/>
  <c r="Q122" i="5" s="1"/>
  <c r="BQ122" i="9" s="1"/>
  <c r="AN117" i="21"/>
  <c r="S122" i="5" s="1"/>
  <c r="BS122" i="9" s="1"/>
  <c r="AI117" i="21"/>
  <c r="N122" i="5" s="1"/>
  <c r="BN122" i="9" s="1"/>
  <c r="AE117" i="21"/>
  <c r="J122" i="5" s="1"/>
  <c r="BJ122" i="9" s="1"/>
  <c r="AD142" i="21"/>
  <c r="I147" i="5" s="1"/>
  <c r="BI147" i="9" s="1"/>
  <c r="AF142" i="21"/>
  <c r="K147" i="5" s="1"/>
  <c r="BK147" i="9" s="1"/>
  <c r="AK142" i="21"/>
  <c r="P147" i="5" s="1"/>
  <c r="BP147" i="9" s="1"/>
  <c r="AG142" i="21"/>
  <c r="L147" i="5" s="1"/>
  <c r="BL147" i="9" s="1"/>
  <c r="AE180" i="21"/>
  <c r="J185" i="5" s="1"/>
  <c r="BJ185" i="9" s="1"/>
  <c r="AF237" i="21"/>
  <c r="AH237" i="21"/>
  <c r="AI237" i="21"/>
  <c r="AL237" i="21"/>
  <c r="Y204" i="21"/>
  <c r="D209" i="5" s="1"/>
  <c r="BD209" i="9" s="1"/>
  <c r="AB204" i="21"/>
  <c r="G209" i="5" s="1"/>
  <c r="BG209" i="9" s="1"/>
  <c r="AJ204" i="21"/>
  <c r="O209" i="5" s="1"/>
  <c r="BO209" i="9" s="1"/>
  <c r="AA204" i="21"/>
  <c r="F209" i="5" s="1"/>
  <c r="BF209" i="9" s="1"/>
  <c r="AB272" i="21"/>
  <c r="AN282" i="21"/>
  <c r="AL225" i="21"/>
  <c r="Q230" i="5" s="1"/>
  <c r="BQ230" i="9" s="1"/>
  <c r="AB225" i="21"/>
  <c r="G230" i="5" s="1"/>
  <c r="BG230" i="9" s="1"/>
  <c r="AF225" i="21"/>
  <c r="K230" i="5" s="1"/>
  <c r="BK230" i="9" s="1"/>
  <c r="AA225" i="21"/>
  <c r="F230" i="5" s="1"/>
  <c r="BF230" i="9" s="1"/>
  <c r="AI351" i="21"/>
  <c r="AB351" i="21"/>
  <c r="AE366" i="21"/>
  <c r="AC424" i="21"/>
  <c r="Z424" i="21"/>
  <c r="AF469" i="21"/>
  <c r="AH469" i="21"/>
  <c r="Z394" i="21"/>
  <c r="AI394" i="21"/>
  <c r="AI343" i="21"/>
  <c r="AC271" i="21"/>
  <c r="AE271" i="21"/>
  <c r="AE483" i="21"/>
  <c r="AI311" i="21"/>
  <c r="Z292" i="21"/>
  <c r="AI292" i="21"/>
  <c r="AF385" i="21"/>
  <c r="AB430" i="21"/>
  <c r="AK326" i="21"/>
  <c r="Z376" i="21"/>
  <c r="AA376" i="21"/>
  <c r="AG376" i="21"/>
  <c r="AE376" i="21"/>
  <c r="Y442" i="21"/>
  <c r="Y456" i="21"/>
  <c r="AD456" i="21"/>
  <c r="AA410" i="21"/>
  <c r="AH34" i="21"/>
  <c r="M39" i="5" s="1"/>
  <c r="BM39" i="9" s="1"/>
  <c r="AM40" i="21"/>
  <c r="R45" i="5" s="1"/>
  <c r="BR45" i="9" s="1"/>
  <c r="AC40" i="21"/>
  <c r="H45" i="5" s="1"/>
  <c r="BH45" i="9" s="1"/>
  <c r="AK40" i="21"/>
  <c r="P45" i="5" s="1"/>
  <c r="BP45" i="9" s="1"/>
  <c r="AF40" i="21"/>
  <c r="K45" i="5" s="1"/>
  <c r="BK45" i="9" s="1"/>
  <c r="AD113" i="21"/>
  <c r="I118" i="5" s="1"/>
  <c r="BI118" i="9" s="1"/>
  <c r="AF113" i="21"/>
  <c r="K118" i="5" s="1"/>
  <c r="BK118" i="9" s="1"/>
  <c r="AG113" i="21"/>
  <c r="L118" i="5" s="1"/>
  <c r="BL118" i="9" s="1"/>
  <c r="AK113" i="21"/>
  <c r="P118" i="5" s="1"/>
  <c r="BP118" i="9" s="1"/>
  <c r="AK106" i="21"/>
  <c r="P111" i="5" s="1"/>
  <c r="BP111" i="9" s="1"/>
  <c r="AI319" i="21"/>
  <c r="AG285" i="21"/>
  <c r="Y235" i="21"/>
  <c r="AD235" i="21"/>
  <c r="AH235" i="21"/>
  <c r="AL235" i="21"/>
  <c r="AB192" i="21"/>
  <c r="G197" i="5" s="1"/>
  <c r="BG197" i="9" s="1"/>
  <c r="Y192" i="21"/>
  <c r="D197" i="5" s="1"/>
  <c r="BD197" i="9" s="1"/>
  <c r="AL192" i="21"/>
  <c r="Q197" i="5" s="1"/>
  <c r="BQ197" i="9" s="1"/>
  <c r="Z192" i="21"/>
  <c r="E197" i="5" s="1"/>
  <c r="BE197" i="9" s="1"/>
  <c r="AE377" i="21"/>
  <c r="AE409" i="21"/>
  <c r="AM396" i="21"/>
  <c r="AE327" i="21"/>
  <c r="AC327" i="21"/>
  <c r="AD423" i="21"/>
  <c r="AH365" i="21"/>
  <c r="AJ365" i="21"/>
  <c r="AG365" i="21"/>
  <c r="AN365" i="21"/>
  <c r="AH25" i="21"/>
  <c r="M30" i="5" s="1"/>
  <c r="BM30" i="9" s="1"/>
  <c r="AM25" i="21"/>
  <c r="R30" i="5" s="1"/>
  <c r="BR30" i="9" s="1"/>
  <c r="Y25" i="21"/>
  <c r="D30" i="5" s="1"/>
  <c r="BD30" i="9" s="1"/>
  <c r="AF25" i="21"/>
  <c r="K30" i="5" s="1"/>
  <c r="BK30" i="9" s="1"/>
  <c r="AH50" i="21"/>
  <c r="M55" i="5" s="1"/>
  <c r="BM55" i="9" s="1"/>
  <c r="AI50" i="21"/>
  <c r="N55" i="5" s="1"/>
  <c r="BN55" i="9" s="1"/>
  <c r="AF50" i="21"/>
  <c r="K55" i="5" s="1"/>
  <c r="BK55" i="9" s="1"/>
  <c r="Y50" i="21"/>
  <c r="D55" i="5" s="1"/>
  <c r="BD55" i="9" s="1"/>
  <c r="AE71" i="21"/>
  <c r="J76" i="5" s="1"/>
  <c r="BJ76" i="9" s="1"/>
  <c r="AF79" i="21"/>
  <c r="K84" i="5" s="1"/>
  <c r="BK84" i="9" s="1"/>
  <c r="AG79" i="21"/>
  <c r="L84" i="5" s="1"/>
  <c r="BL84" i="9" s="1"/>
  <c r="Y79" i="21"/>
  <c r="D84" i="5" s="1"/>
  <c r="BD84" i="9" s="1"/>
  <c r="AH79" i="21"/>
  <c r="M84" i="5" s="1"/>
  <c r="BM84" i="9" s="1"/>
  <c r="AF97" i="21"/>
  <c r="K102" i="5" s="1"/>
  <c r="BK102" i="9" s="1"/>
  <c r="AL125" i="21"/>
  <c r="Q130" i="5" s="1"/>
  <c r="BQ130" i="9" s="1"/>
  <c r="AE110" i="21"/>
  <c r="J115" i="5" s="1"/>
  <c r="BJ115" i="9" s="1"/>
  <c r="AC110" i="21"/>
  <c r="H115" i="5" s="1"/>
  <c r="BH115" i="9" s="1"/>
  <c r="AL110" i="21"/>
  <c r="Q115" i="5" s="1"/>
  <c r="BQ115" i="9" s="1"/>
  <c r="AA148" i="21"/>
  <c r="F153" i="5" s="1"/>
  <c r="BF153" i="9" s="1"/>
  <c r="AM158" i="21"/>
  <c r="R163" i="5" s="1"/>
  <c r="BR163" i="9" s="1"/>
  <c r="AB308" i="21"/>
  <c r="AA468" i="21"/>
  <c r="AG16" i="21"/>
  <c r="L21" i="5" s="1"/>
  <c r="BL21" i="9" s="1"/>
  <c r="Y88" i="21"/>
  <c r="D93" i="5" s="1"/>
  <c r="BD93" i="9" s="1"/>
  <c r="AN198" i="21"/>
  <c r="S203" i="5" s="1"/>
  <c r="BS203" i="9" s="1"/>
  <c r="AB368" i="21"/>
  <c r="AB278" i="21"/>
  <c r="AI298" i="21"/>
  <c r="Y298" i="21"/>
  <c r="AD298" i="21"/>
  <c r="AG338" i="21"/>
  <c r="AA338" i="21"/>
  <c r="AN338" i="21"/>
  <c r="AJ358" i="21"/>
  <c r="AC358" i="21"/>
  <c r="AL358" i="21"/>
  <c r="AH398" i="21"/>
  <c r="AJ378" i="21"/>
  <c r="AI378" i="21"/>
  <c r="AJ20" i="21"/>
  <c r="O25" i="5" s="1"/>
  <c r="BO25" i="9" s="1"/>
  <c r="AI20" i="21"/>
  <c r="N25" i="5" s="1"/>
  <c r="BN25" i="9" s="1"/>
  <c r="AE16" i="21"/>
  <c r="J21" i="5" s="1"/>
  <c r="BJ21" i="9" s="1"/>
  <c r="Z23" i="21"/>
  <c r="E28" i="5" s="1"/>
  <c r="BE28" i="9" s="1"/>
  <c r="AK16" i="21"/>
  <c r="P21" i="5" s="1"/>
  <c r="BP21" i="9" s="1"/>
  <c r="AH23" i="21"/>
  <c r="M28" i="5" s="1"/>
  <c r="BM28" i="9" s="1"/>
  <c r="AK58" i="21"/>
  <c r="P63" i="5" s="1"/>
  <c r="BP63" i="9" s="1"/>
  <c r="AL58" i="21"/>
  <c r="Q63" i="5" s="1"/>
  <c r="BQ63" i="9" s="1"/>
  <c r="AM58" i="21"/>
  <c r="R63" i="5" s="1"/>
  <c r="BR63" i="9" s="1"/>
  <c r="AN58" i="21"/>
  <c r="S63" i="5" s="1"/>
  <c r="BS63" i="9" s="1"/>
  <c r="AK42" i="21"/>
  <c r="P47" i="5" s="1"/>
  <c r="BP47" i="9" s="1"/>
  <c r="AD42" i="21"/>
  <c r="I47" i="5" s="1"/>
  <c r="BI47" i="9" s="1"/>
  <c r="AF20" i="21"/>
  <c r="K25" i="5" s="1"/>
  <c r="BK25" i="9" s="1"/>
  <c r="AB19" i="21"/>
  <c r="G24" i="5" s="1"/>
  <c r="BG24" i="9" s="1"/>
  <c r="Y19" i="21"/>
  <c r="D24" i="5" s="1"/>
  <c r="BD24" i="9" s="1"/>
  <c r="AE19" i="21"/>
  <c r="J24" i="5" s="1"/>
  <c r="BJ24" i="9" s="1"/>
  <c r="AL19" i="21"/>
  <c r="Q24" i="5" s="1"/>
  <c r="BQ24" i="9" s="1"/>
  <c r="AL23" i="21"/>
  <c r="Q28" i="5" s="1"/>
  <c r="BQ28" i="9" s="1"/>
  <c r="AM17" i="21"/>
  <c r="R22" i="5" s="1"/>
  <c r="BR22" i="9" s="1"/>
  <c r="AM149" i="21"/>
  <c r="R154" i="5" s="1"/>
  <c r="BR154" i="9" s="1"/>
  <c r="AH247" i="21"/>
  <c r="AA371" i="21"/>
  <c r="AA22" i="21"/>
  <c r="F27" i="5" s="1"/>
  <c r="BF27" i="9" s="1"/>
  <c r="AB22" i="21"/>
  <c r="G27" i="5" s="1"/>
  <c r="BG27" i="9" s="1"/>
  <c r="AH22" i="21"/>
  <c r="M27" i="5" s="1"/>
  <c r="BM27" i="9" s="1"/>
  <c r="AJ22" i="21"/>
  <c r="O27" i="5" s="1"/>
  <c r="BO27" i="9" s="1"/>
  <c r="AL21" i="21"/>
  <c r="Q26" i="5" s="1"/>
  <c r="BQ26" i="9" s="1"/>
  <c r="AA21" i="21"/>
  <c r="F26" i="5" s="1"/>
  <c r="BF26" i="9" s="1"/>
  <c r="AG21" i="21"/>
  <c r="L26" i="5" s="1"/>
  <c r="BL26" i="9" s="1"/>
  <c r="AN21" i="21"/>
  <c r="S26" i="5" s="1"/>
  <c r="BS26" i="9" s="1"/>
  <c r="AM52" i="21"/>
  <c r="R57" i="5" s="1"/>
  <c r="BR57" i="9" s="1"/>
  <c r="AE94" i="21"/>
  <c r="J99" i="5" s="1"/>
  <c r="BJ99" i="9" s="1"/>
  <c r="AF137" i="21"/>
  <c r="K142" i="5" s="1"/>
  <c r="BK142" i="9" s="1"/>
  <c r="AD137" i="21"/>
  <c r="I142" i="5" s="1"/>
  <c r="BI142" i="9" s="1"/>
  <c r="AG137" i="21"/>
  <c r="L142" i="5" s="1"/>
  <c r="BL142" i="9" s="1"/>
  <c r="AK137" i="21"/>
  <c r="P142" i="5" s="1"/>
  <c r="BP142" i="9" s="1"/>
  <c r="AA111" i="21"/>
  <c r="F116" i="5" s="1"/>
  <c r="BF116" i="9" s="1"/>
  <c r="AC157" i="21"/>
  <c r="H162" i="5" s="1"/>
  <c r="BH162" i="9" s="1"/>
  <c r="AD177" i="21"/>
  <c r="I182" i="5" s="1"/>
  <c r="BI182" i="9" s="1"/>
  <c r="AH186" i="21"/>
  <c r="M191" i="5" s="1"/>
  <c r="BM191" i="9" s="1"/>
  <c r="AC280" i="21"/>
  <c r="AD280" i="21"/>
  <c r="AF230" i="21"/>
  <c r="AD230" i="21"/>
  <c r="AC230" i="21"/>
  <c r="Z230" i="21"/>
  <c r="AD179" i="21"/>
  <c r="I184" i="5" s="1"/>
  <c r="BI184" i="9" s="1"/>
  <c r="AE179" i="21"/>
  <c r="J184" i="5" s="1"/>
  <c r="BJ184" i="9" s="1"/>
  <c r="AC179" i="21"/>
  <c r="H184" i="5" s="1"/>
  <c r="BH184" i="9" s="1"/>
  <c r="O319" i="15"/>
  <c r="O319" i="16" s="1"/>
  <c r="X319" i="16" s="1"/>
  <c r="Q319" i="18" s="1"/>
  <c r="N345" i="15"/>
  <c r="Q317" i="15"/>
  <c r="Q317" i="16" s="1"/>
  <c r="Z317" i="16" s="1"/>
  <c r="N317" i="20" s="1"/>
  <c r="O345" i="15"/>
  <c r="O345" i="16" s="1"/>
  <c r="X345" i="16" s="1"/>
  <c r="Q345" i="18" s="1"/>
  <c r="P368" i="15"/>
  <c r="R390" i="15"/>
  <c r="N313" i="15"/>
  <c r="N372" i="15"/>
  <c r="R310" i="15"/>
  <c r="R310" i="16" s="1"/>
  <c r="N340" i="15"/>
  <c r="R315" i="15"/>
  <c r="R315" i="16" s="1"/>
  <c r="R343" i="15"/>
  <c r="R343" i="16" s="1"/>
  <c r="P364" i="15"/>
  <c r="R386" i="15"/>
  <c r="N392" i="15"/>
  <c r="Q327" i="15"/>
  <c r="Q327" i="16" s="1"/>
  <c r="Z327" i="16" s="1"/>
  <c r="N327" i="20" s="1"/>
  <c r="R363" i="15"/>
  <c r="R327" i="15"/>
  <c r="R327" i="16" s="1"/>
  <c r="P352" i="15"/>
  <c r="R374" i="15"/>
  <c r="O395" i="15"/>
  <c r="N333" i="15"/>
  <c r="N388" i="15"/>
  <c r="R243" i="15"/>
  <c r="R243" i="16" s="1"/>
  <c r="N331" i="15"/>
  <c r="R379" i="15"/>
  <c r="Q333" i="15"/>
  <c r="Q333" i="16" s="1"/>
  <c r="Z333" i="16" s="1"/>
  <c r="N333" i="20" s="1"/>
  <c r="R358" i="15"/>
  <c r="O379" i="15"/>
  <c r="N339" i="15"/>
  <c r="N348" i="15"/>
  <c r="P328" i="15"/>
  <c r="P328" i="16" s="1"/>
  <c r="Y328" i="16" s="1"/>
  <c r="R367" i="15"/>
  <c r="N327" i="15"/>
  <c r="R354" i="15"/>
  <c r="O375" i="15"/>
  <c r="P396" i="15"/>
  <c r="Q310" i="15"/>
  <c r="Q310" i="16" s="1"/>
  <c r="Z310" i="16" s="1"/>
  <c r="N310" i="20" s="1"/>
  <c r="P339" i="15"/>
  <c r="P339" i="16" s="1"/>
  <c r="Y339" i="16" s="1"/>
  <c r="R395" i="15"/>
  <c r="P340" i="15"/>
  <c r="P340" i="16" s="1"/>
  <c r="Y340" i="16" s="1"/>
  <c r="O363" i="15"/>
  <c r="P384" i="15"/>
  <c r="Q324" i="15"/>
  <c r="Q324" i="16" s="1"/>
  <c r="Z324" i="16" s="1"/>
  <c r="N324" i="20" s="1"/>
  <c r="R356" i="15"/>
  <c r="O333" i="15"/>
  <c r="O333" i="16" s="1"/>
  <c r="X333" i="16" s="1"/>
  <c r="Q333" i="18" s="1"/>
  <c r="P335" i="15"/>
  <c r="P335" i="16" s="1"/>
  <c r="Y335" i="16" s="1"/>
  <c r="P380" i="15"/>
  <c r="R335" i="15"/>
  <c r="R335" i="16" s="1"/>
  <c r="R308" i="15"/>
  <c r="R308" i="16" s="1"/>
  <c r="N307" i="15"/>
  <c r="P326" i="15"/>
  <c r="P326" i="16" s="1"/>
  <c r="Y326" i="16" s="1"/>
  <c r="P334" i="15"/>
  <c r="P334" i="16" s="1"/>
  <c r="Y334" i="16" s="1"/>
  <c r="Q348" i="15"/>
  <c r="Q348" i="16" s="1"/>
  <c r="Z348" i="16" s="1"/>
  <c r="N348" i="20" s="1"/>
  <c r="P370" i="15"/>
  <c r="R326" i="15"/>
  <c r="R326" i="16" s="1"/>
  <c r="Q340" i="15"/>
  <c r="Q340" i="16" s="1"/>
  <c r="Z340" i="16" s="1"/>
  <c r="N340" i="20" s="1"/>
  <c r="R349" i="15"/>
  <c r="R349" i="16" s="1"/>
  <c r="R361" i="15"/>
  <c r="P371" i="15"/>
  <c r="O381" i="15"/>
  <c r="Q389" i="15"/>
  <c r="N308" i="15"/>
  <c r="R334" i="15"/>
  <c r="R334" i="16" s="1"/>
  <c r="P365" i="15"/>
  <c r="Q374" i="15"/>
  <c r="O382" i="15"/>
  <c r="Q396" i="15"/>
  <c r="O318" i="15"/>
  <c r="O318" i="16" s="1"/>
  <c r="X318" i="16" s="1"/>
  <c r="Q318" i="18" s="1"/>
  <c r="O327" i="15"/>
  <c r="O327" i="16" s="1"/>
  <c r="X327" i="16" s="1"/>
  <c r="Q327" i="18" s="1"/>
  <c r="O341" i="15"/>
  <c r="O341" i="16" s="1"/>
  <c r="X341" i="16" s="1"/>
  <c r="Q341" i="18" s="1"/>
  <c r="O349" i="15"/>
  <c r="O349" i="16" s="1"/>
  <c r="X349" i="16" s="1"/>
  <c r="Q349" i="18" s="1"/>
  <c r="N361" i="15"/>
  <c r="Q372" i="15"/>
  <c r="Q397" i="15"/>
  <c r="Q318" i="15"/>
  <c r="Q318" i="16" s="1"/>
  <c r="Z318" i="16" s="1"/>
  <c r="N318" i="20" s="1"/>
  <c r="R332" i="15"/>
  <c r="R332" i="16" s="1"/>
  <c r="Q342" i="15"/>
  <c r="Q342" i="16" s="1"/>
  <c r="Z342" i="16" s="1"/>
  <c r="N342" i="20" s="1"/>
  <c r="P358" i="15"/>
  <c r="O374" i="15"/>
  <c r="N381" i="15"/>
  <c r="O390" i="15"/>
  <c r="N397" i="15"/>
  <c r="P393" i="15"/>
  <c r="O384" i="15"/>
  <c r="N359" i="15"/>
  <c r="N369" i="15"/>
  <c r="Q320" i="15"/>
  <c r="Q320" i="16" s="1"/>
  <c r="Z320" i="16" s="1"/>
  <c r="N320" i="20" s="1"/>
  <c r="N377" i="15"/>
  <c r="O331" i="15"/>
  <c r="O331" i="16" s="1"/>
  <c r="X331" i="16" s="1"/>
  <c r="Q331" i="18" s="1"/>
  <c r="N354" i="15"/>
  <c r="R385" i="15"/>
  <c r="Q353" i="15"/>
  <c r="N320" i="15"/>
  <c r="P242" i="15"/>
  <c r="O340" i="15"/>
  <c r="O340" i="16" s="1"/>
  <c r="X340" i="16" s="1"/>
  <c r="Q340" i="18" s="1"/>
  <c r="O392" i="15"/>
  <c r="P329" i="15"/>
  <c r="P329" i="16" s="1"/>
  <c r="Y329" i="16" s="1"/>
  <c r="O393" i="15"/>
  <c r="P353" i="15"/>
  <c r="N309" i="15"/>
  <c r="P363" i="15"/>
  <c r="O324" i="15"/>
  <c r="O324" i="16" s="1"/>
  <c r="X324" i="16" s="1"/>
  <c r="Q324" i="18" s="1"/>
  <c r="Q351" i="15"/>
  <c r="Q376" i="15"/>
  <c r="P343" i="15"/>
  <c r="P343" i="16" s="1"/>
  <c r="Y343" i="16" s="1"/>
  <c r="P309" i="15"/>
  <c r="P309" i="16" s="1"/>
  <c r="Y309" i="16" s="1"/>
  <c r="O352" i="15"/>
  <c r="P351" i="15"/>
  <c r="O396" i="15"/>
  <c r="N370" i="15"/>
  <c r="O320" i="15"/>
  <c r="O320" i="16" s="1"/>
  <c r="X320" i="16" s="1"/>
  <c r="Q320" i="18" s="1"/>
  <c r="Q378" i="15"/>
  <c r="R329" i="15"/>
  <c r="R329" i="16" s="1"/>
  <c r="O360" i="15"/>
  <c r="Q392" i="15"/>
  <c r="O361" i="15"/>
  <c r="N322" i="15"/>
  <c r="N242" i="15"/>
  <c r="N242" i="16" s="1"/>
  <c r="N395" i="15"/>
  <c r="N386" i="15"/>
  <c r="O310" i="15"/>
  <c r="O310" i="16" s="1"/>
  <c r="X310" i="16" s="1"/>
  <c r="Q310" i="18" s="1"/>
  <c r="P312" i="15"/>
  <c r="P312" i="16" s="1"/>
  <c r="Y312" i="16" s="1"/>
  <c r="P357" i="15"/>
  <c r="O309" i="15"/>
  <c r="O309" i="16" s="1"/>
  <c r="X309" i="16" s="1"/>
  <c r="Q309" i="18" s="1"/>
  <c r="Q368" i="15"/>
  <c r="P317" i="15"/>
  <c r="P317" i="16" s="1"/>
  <c r="Y317" i="16" s="1"/>
  <c r="P314" i="15"/>
  <c r="P314" i="16" s="1"/>
  <c r="Y314" i="16" s="1"/>
  <c r="N366" i="15"/>
  <c r="R328" i="15"/>
  <c r="R328" i="16" s="1"/>
  <c r="O308" i="15"/>
  <c r="O308" i="16" s="1"/>
  <c r="X308" i="16" s="1"/>
  <c r="Q308" i="18" s="1"/>
  <c r="R388" i="15"/>
  <c r="R392" i="15"/>
  <c r="R360" i="15"/>
  <c r="P323" i="15"/>
  <c r="P323" i="16" s="1"/>
  <c r="Y323" i="16" s="1"/>
  <c r="R355" i="15"/>
  <c r="Q323" i="15"/>
  <c r="Q323" i="16" s="1"/>
  <c r="Z323" i="16" s="1"/>
  <c r="N323" i="20" s="1"/>
  <c r="O355" i="15"/>
  <c r="P376" i="15"/>
  <c r="R333" i="15"/>
  <c r="R333" i="16" s="1"/>
  <c r="N335" i="15"/>
  <c r="N396" i="15"/>
  <c r="O307" i="15"/>
  <c r="O307" i="16" s="1"/>
  <c r="X307" i="16" s="1"/>
  <c r="Q307" i="18" s="1"/>
  <c r="Q337" i="15"/>
  <c r="Q337" i="16" s="1"/>
  <c r="Z337" i="16" s="1"/>
  <c r="N337" i="20" s="1"/>
  <c r="R391" i="15"/>
  <c r="Q339" i="15"/>
  <c r="Q339" i="16" s="1"/>
  <c r="Z339" i="16" s="1"/>
  <c r="N339" i="20" s="1"/>
  <c r="R362" i="15"/>
  <c r="O383" i="15"/>
  <c r="N323" i="15"/>
  <c r="N356" i="15"/>
  <c r="R351" i="15"/>
  <c r="P348" i="15"/>
  <c r="P348" i="16" s="1"/>
  <c r="Y348" i="16" s="1"/>
  <c r="O391" i="15"/>
  <c r="R348" i="15"/>
  <c r="R348" i="16" s="1"/>
  <c r="P310" i="15"/>
  <c r="P310" i="16" s="1"/>
  <c r="Y310" i="16" s="1"/>
  <c r="N312" i="15"/>
  <c r="P327" i="15"/>
  <c r="P327" i="16" s="1"/>
  <c r="Y327" i="16" s="1"/>
  <c r="N338" i="15"/>
  <c r="P349" i="15"/>
  <c r="P349" i="16" s="1"/>
  <c r="Y349" i="16" s="1"/>
  <c r="R318" i="15"/>
  <c r="R318" i="16" s="1"/>
  <c r="Q330" i="15"/>
  <c r="Q330" i="16" s="1"/>
  <c r="Z330" i="16" s="1"/>
  <c r="N330" i="20" s="1"/>
  <c r="R341" i="15"/>
  <c r="R341" i="16" s="1"/>
  <c r="Q355" i="15"/>
  <c r="Q363" i="15"/>
  <c r="P373" i="15"/>
  <c r="P383" i="15"/>
  <c r="P390" i="15"/>
  <c r="O312" i="15"/>
  <c r="O312" i="16" s="1"/>
  <c r="X312" i="16" s="1"/>
  <c r="Q312" i="18" s="1"/>
  <c r="R338" i="15"/>
  <c r="R338" i="16" s="1"/>
  <c r="Q366" i="15"/>
  <c r="P378" i="15"/>
  <c r="R389" i="15"/>
  <c r="P397" i="15"/>
  <c r="Q319" i="15"/>
  <c r="Q319" i="16" s="1"/>
  <c r="Z319" i="16" s="1"/>
  <c r="N319" i="20" s="1"/>
  <c r="O330" i="15"/>
  <c r="O330" i="16" s="1"/>
  <c r="X330" i="16" s="1"/>
  <c r="Q330" i="18" s="1"/>
  <c r="N342" i="15"/>
  <c r="Q356" i="15"/>
  <c r="Q362" i="15"/>
  <c r="Q381" i="15"/>
  <c r="Q309" i="15"/>
  <c r="Q309" i="16" s="1"/>
  <c r="Z309" i="16" s="1"/>
  <c r="N309" i="20" s="1"/>
  <c r="O323" i="15"/>
  <c r="O323" i="16" s="1"/>
  <c r="X323" i="16" s="1"/>
  <c r="Q323" i="18" s="1"/>
  <c r="O334" i="15"/>
  <c r="O334" i="16" s="1"/>
  <c r="X334" i="16" s="1"/>
  <c r="Q334" i="18" s="1"/>
  <c r="Q346" i="15"/>
  <c r="Q346" i="16" s="1"/>
  <c r="Z346" i="16" s="1"/>
  <c r="N346" i="20" s="1"/>
  <c r="Q359" i="15"/>
  <c r="P375" i="15"/>
  <c r="R381" i="15"/>
  <c r="P391" i="15"/>
  <c r="R397" i="15"/>
  <c r="N385" i="15"/>
  <c r="N337" i="15"/>
  <c r="O343" i="15"/>
  <c r="O343" i="16" s="1"/>
  <c r="X343" i="16" s="1"/>
  <c r="Q343" i="18" s="1"/>
  <c r="P354" i="15"/>
  <c r="Q314" i="15"/>
  <c r="Q314" i="16" s="1"/>
  <c r="Z314" i="16" s="1"/>
  <c r="N314" i="20" s="1"/>
  <c r="N363" i="15"/>
  <c r="R325" i="15"/>
  <c r="R325" i="16" s="1"/>
  <c r="N351" i="15"/>
  <c r="O378" i="15"/>
  <c r="P346" i="15"/>
  <c r="P346" i="16" s="1"/>
  <c r="Y346" i="16" s="1"/>
  <c r="O313" i="15"/>
  <c r="O313" i="16" s="1"/>
  <c r="X313" i="16" s="1"/>
  <c r="Q313" i="18" s="1"/>
  <c r="O242" i="15"/>
  <c r="N391" i="15"/>
  <c r="O376" i="15"/>
  <c r="O368" i="15"/>
  <c r="O377" i="15"/>
  <c r="P336" i="15"/>
  <c r="P336" i="16" s="1"/>
  <c r="Y336" i="16" s="1"/>
  <c r="N393" i="15"/>
  <c r="N347" i="15"/>
  <c r="N321" i="15"/>
  <c r="O336" i="15"/>
  <c r="O336" i="16" s="1"/>
  <c r="X336" i="16" s="1"/>
  <c r="Q336" i="18" s="1"/>
  <c r="O369" i="15"/>
  <c r="O332" i="15"/>
  <c r="O332" i="16" s="1"/>
  <c r="X332" i="16" s="1"/>
  <c r="Q332" i="18" s="1"/>
  <c r="Q242" i="15"/>
  <c r="O326" i="15"/>
  <c r="O326" i="16" s="1"/>
  <c r="X326" i="16" s="1"/>
  <c r="Q326" i="18" s="1"/>
  <c r="O389" i="15"/>
  <c r="O364" i="15"/>
  <c r="N367" i="15"/>
  <c r="P316" i="15"/>
  <c r="P316" i="16" s="1"/>
  <c r="Y316" i="16" s="1"/>
  <c r="Q369" i="15"/>
  <c r="R324" i="15"/>
  <c r="R324" i="16" s="1"/>
  <c r="N353" i="15"/>
  <c r="P382" i="15"/>
  <c r="Q350" i="15"/>
  <c r="N316" i="15"/>
  <c r="P243" i="15"/>
  <c r="N387" i="15"/>
  <c r="P341" i="15"/>
  <c r="P341" i="16" s="1"/>
  <c r="Y341" i="16" s="1"/>
  <c r="P361" i="15"/>
  <c r="Q387" i="15"/>
  <c r="N328" i="15"/>
  <c r="Q394" i="15"/>
  <c r="N350" i="15"/>
  <c r="Q360" i="15"/>
  <c r="Q386" i="15"/>
  <c r="Q357" i="15"/>
  <c r="R322" i="15"/>
  <c r="R322" i="16" s="1"/>
  <c r="R242" i="15"/>
  <c r="R242" i="16" s="1"/>
  <c r="R380" i="15"/>
  <c r="R384" i="15"/>
  <c r="R352" i="15"/>
  <c r="N329" i="15"/>
  <c r="R371" i="15"/>
  <c r="Q328" i="15"/>
  <c r="Q328" i="16" s="1"/>
  <c r="Z328" i="16" s="1"/>
  <c r="N328" i="20" s="1"/>
  <c r="P360" i="15"/>
  <c r="R382" i="15"/>
  <c r="R323" i="15"/>
  <c r="R323" i="16" s="1"/>
  <c r="N352" i="15"/>
  <c r="O317" i="15"/>
  <c r="O317" i="16" s="1"/>
  <c r="X317" i="16" s="1"/>
  <c r="Q317" i="18" s="1"/>
  <c r="P344" i="15"/>
  <c r="P344" i="16" s="1"/>
  <c r="Y344" i="16" s="1"/>
  <c r="P315" i="15"/>
  <c r="P315" i="16" s="1"/>
  <c r="Y315" i="16" s="1"/>
  <c r="Q344" i="15"/>
  <c r="Q344" i="16" s="1"/>
  <c r="Z344" i="16" s="1"/>
  <c r="N344" i="20" s="1"/>
  <c r="O367" i="15"/>
  <c r="P388" i="15"/>
  <c r="R313" i="15"/>
  <c r="R313" i="16" s="1"/>
  <c r="N368" i="15"/>
  <c r="N250" i="15"/>
  <c r="N250" i="16" s="1"/>
  <c r="N243" i="15"/>
  <c r="N243" i="16" s="1"/>
  <c r="R383" i="15"/>
  <c r="O359" i="15"/>
  <c r="Q329" i="15"/>
  <c r="Q329" i="16" s="1"/>
  <c r="Z329" i="16" s="1"/>
  <c r="N329" i="20" s="1"/>
  <c r="N360" i="15"/>
  <c r="R312" i="15"/>
  <c r="R312" i="16" s="1"/>
  <c r="N318" i="15"/>
  <c r="N330" i="15"/>
  <c r="N341" i="15"/>
  <c r="O350" i="15"/>
  <c r="R320" i="15"/>
  <c r="R320" i="16" s="1"/>
  <c r="Q334" i="15"/>
  <c r="Q334" i="16" s="1"/>
  <c r="Z334" i="16" s="1"/>
  <c r="N334" i="20" s="1"/>
  <c r="R342" i="15"/>
  <c r="R342" i="16" s="1"/>
  <c r="R357" i="15"/>
  <c r="N365" i="15"/>
  <c r="P374" i="15"/>
  <c r="Q385" i="15"/>
  <c r="Q391" i="15"/>
  <c r="Q322" i="15"/>
  <c r="Q322" i="16" s="1"/>
  <c r="Z322" i="16" s="1"/>
  <c r="N322" i="20" s="1"/>
  <c r="O347" i="15"/>
  <c r="O347" i="16" s="1"/>
  <c r="X347" i="16" s="1"/>
  <c r="Q347" i="18" s="1"/>
  <c r="P369" i="15"/>
  <c r="Q380" i="15"/>
  <c r="Q390" i="15"/>
  <c r="Q311" i="15"/>
  <c r="Q311" i="16" s="1"/>
  <c r="Z311" i="16" s="1"/>
  <c r="N311" i="20" s="1"/>
  <c r="R321" i="15"/>
  <c r="R321" i="16" s="1"/>
  <c r="Q332" i="15"/>
  <c r="Q332" i="16" s="1"/>
  <c r="Z332" i="16" s="1"/>
  <c r="N332" i="20" s="1"/>
  <c r="O346" i="15"/>
  <c r="O346" i="16" s="1"/>
  <c r="X346" i="16" s="1"/>
  <c r="Q346" i="18" s="1"/>
  <c r="O358" i="15"/>
  <c r="Q364" i="15"/>
  <c r="Q382" i="15"/>
  <c r="R311" i="15"/>
  <c r="R311" i="16" s="1"/>
  <c r="P330" i="15"/>
  <c r="P330" i="16" s="1"/>
  <c r="Y330" i="16" s="1"/>
  <c r="P338" i="15"/>
  <c r="P338" i="16" s="1"/>
  <c r="Y338" i="16" s="1"/>
  <c r="Q349" i="15"/>
  <c r="Q349" i="16" s="1"/>
  <c r="Z349" i="16" s="1"/>
  <c r="N349" i="20" s="1"/>
  <c r="Q361" i="15"/>
  <c r="Q377" i="15"/>
  <c r="O385" i="15"/>
  <c r="Q393" i="15"/>
  <c r="N371" i="15"/>
  <c r="N374" i="15"/>
  <c r="N382" i="15"/>
  <c r="P333" i="15"/>
  <c r="P333" i="16" s="1"/>
  <c r="Y333" i="16" s="1"/>
  <c r="R337" i="15"/>
  <c r="R337" i="16" s="1"/>
  <c r="R393" i="15"/>
  <c r="P350" i="15"/>
  <c r="P321" i="15"/>
  <c r="P321" i="16" s="1"/>
  <c r="Y321" i="16" s="1"/>
  <c r="O337" i="15"/>
  <c r="O337" i="16" s="1"/>
  <c r="X337" i="16" s="1"/>
  <c r="Q337" i="18" s="1"/>
  <c r="O370" i="15"/>
  <c r="R336" i="15"/>
  <c r="R336" i="16" s="1"/>
  <c r="P311" i="15"/>
  <c r="P311" i="16" s="1"/>
  <c r="Y311" i="16" s="1"/>
  <c r="O388" i="15"/>
  <c r="N379" i="15"/>
  <c r="P318" i="15"/>
  <c r="P318" i="16" s="1"/>
  <c r="Y318" i="16" s="1"/>
  <c r="N358" i="15"/>
  <c r="R369" i="15"/>
  <c r="Q325" i="15"/>
  <c r="Q325" i="16" s="1"/>
  <c r="Z325" i="16" s="1"/>
  <c r="N325" i="20" s="1"/>
  <c r="Q384" i="15"/>
  <c r="R344" i="15"/>
  <c r="R344" i="16" s="1"/>
  <c r="Q307" i="15"/>
  <c r="Q307" i="16" s="1"/>
  <c r="Z307" i="16" s="1"/>
  <c r="N307" i="20" s="1"/>
  <c r="O394" i="15"/>
  <c r="P362" i="15"/>
  <c r="N325" i="15"/>
  <c r="O243" i="15"/>
  <c r="N390" i="15"/>
  <c r="O372" i="15"/>
  <c r="O356" i="15"/>
  <c r="O362" i="15"/>
  <c r="R309" i="15"/>
  <c r="R309" i="16" s="1"/>
  <c r="N357" i="15"/>
  <c r="O321" i="15"/>
  <c r="O321" i="16" s="1"/>
  <c r="X321" i="16" s="1"/>
  <c r="Q321" i="18" s="1"/>
  <c r="Q336" i="15"/>
  <c r="Q336" i="16" s="1"/>
  <c r="Z336" i="16" s="1"/>
  <c r="N336" i="20" s="1"/>
  <c r="N373" i="15"/>
  <c r="O342" i="15"/>
  <c r="O342" i="16" s="1"/>
  <c r="O311" i="15"/>
  <c r="O311" i="16" s="1"/>
  <c r="X311" i="16" s="1"/>
  <c r="Q311" i="18" s="1"/>
  <c r="O373" i="15"/>
  <c r="N375" i="15"/>
  <c r="N394" i="15"/>
  <c r="O354" i="15"/>
  <c r="Q370" i="15"/>
  <c r="P320" i="15"/>
  <c r="P320" i="16" s="1"/>
  <c r="Y320" i="16" s="1"/>
  <c r="O386" i="15"/>
  <c r="N346" i="15"/>
  <c r="R353" i="15"/>
  <c r="P379" i="15"/>
  <c r="P347" i="15"/>
  <c r="P347" i="16" s="1"/>
  <c r="Y347" i="16" s="1"/>
  <c r="R314" i="15"/>
  <c r="R314" i="16" s="1"/>
  <c r="Q243" i="15"/>
  <c r="R372" i="15"/>
  <c r="R376" i="15"/>
  <c r="P307" i="15"/>
  <c r="P307" i="16" s="1"/>
  <c r="Y307" i="16" s="1"/>
  <c r="O335" i="15"/>
  <c r="O335" i="16" s="1"/>
  <c r="X335" i="16" s="1"/>
  <c r="Q335" i="18" s="1"/>
  <c r="R387" i="15"/>
  <c r="N343" i="15"/>
  <c r="R366" i="15"/>
  <c r="O387" i="15"/>
  <c r="P313" i="15"/>
  <c r="P313" i="16" s="1"/>
  <c r="Y313" i="16" s="1"/>
  <c r="N364" i="15"/>
  <c r="Q321" i="15"/>
  <c r="Q321" i="16" s="1"/>
  <c r="Z321" i="16" s="1"/>
  <c r="N321" i="20" s="1"/>
  <c r="P319" i="15"/>
  <c r="P319" i="16" s="1"/>
  <c r="Y319" i="16" s="1"/>
  <c r="R370" i="15"/>
  <c r="N317" i="15"/>
  <c r="N376" i="15"/>
  <c r="O315" i="15"/>
  <c r="O315" i="16" s="1"/>
  <c r="X315" i="16" s="1"/>
  <c r="Q315" i="18" s="1"/>
  <c r="P322" i="15"/>
  <c r="P322" i="16" s="1"/>
  <c r="Y322" i="16" s="1"/>
  <c r="R330" i="15"/>
  <c r="R330" i="16" s="1"/>
  <c r="R345" i="15"/>
  <c r="R345" i="16" s="1"/>
  <c r="O365" i="15"/>
  <c r="O322" i="15"/>
  <c r="O322" i="16" s="1"/>
  <c r="X322" i="16" s="1"/>
  <c r="Q322" i="18" s="1"/>
  <c r="Q338" i="15"/>
  <c r="Q338" i="16" s="1"/>
  <c r="Z338" i="16" s="1"/>
  <c r="N338" i="20" s="1"/>
  <c r="Q345" i="15"/>
  <c r="Q345" i="16" s="1"/>
  <c r="Z345" i="16" s="1"/>
  <c r="N345" i="20" s="1"/>
  <c r="Q358" i="15"/>
  <c r="O366" i="15"/>
  <c r="Q375" i="15"/>
  <c r="Q388" i="15"/>
  <c r="O397" i="15"/>
  <c r="N332" i="15"/>
  <c r="N349" i="15"/>
  <c r="R373" i="15"/>
  <c r="P381" i="15"/>
  <c r="P394" i="15"/>
  <c r="Q312" i="15"/>
  <c r="Q312" i="16" s="1"/>
  <c r="Z312" i="16" s="1"/>
  <c r="N312" i="20" s="1"/>
  <c r="O325" i="15"/>
  <c r="O325" i="16" s="1"/>
  <c r="X325" i="16" s="1"/>
  <c r="Q325" i="18" s="1"/>
  <c r="N334" i="15"/>
  <c r="R347" i="15"/>
  <c r="R347" i="16" s="1"/>
  <c r="P359" i="15"/>
  <c r="Q365" i="15"/>
  <c r="N389" i="15"/>
  <c r="R316" i="15"/>
  <c r="R316" i="16" s="1"/>
  <c r="Q331" i="15"/>
  <c r="Q331" i="16" s="1"/>
  <c r="Z331" i="16" s="1"/>
  <c r="N331" i="20" s="1"/>
  <c r="Q341" i="15"/>
  <c r="Q341" i="16" s="1"/>
  <c r="Z341" i="16" s="1"/>
  <c r="N341" i="20" s="1"/>
  <c r="P355" i="15"/>
  <c r="R365" i="15"/>
  <c r="Q379" i="15"/>
  <c r="P389" i="15"/>
  <c r="Q395" i="15"/>
  <c r="P345" i="15"/>
  <c r="P345" i="16" s="1"/>
  <c r="Y345" i="16" s="1"/>
  <c r="O338" i="15"/>
  <c r="O338" i="16" s="1"/>
  <c r="X338" i="16" s="1"/>
  <c r="Q338" i="18" s="1"/>
  <c r="N336" i="15"/>
  <c r="P386" i="15"/>
  <c r="P325" i="15"/>
  <c r="P325" i="16" s="1"/>
  <c r="Y325" i="16" s="1"/>
  <c r="P385" i="15"/>
  <c r="R346" i="15"/>
  <c r="R346" i="16" s="1"/>
  <c r="R317" i="15"/>
  <c r="R317" i="16" s="1"/>
  <c r="P395" i="15"/>
  <c r="P366" i="15"/>
  <c r="N326" i="15"/>
  <c r="Q308" i="15"/>
  <c r="Q308" i="16" s="1"/>
  <c r="Z308" i="16" s="1"/>
  <c r="N308" i="20" s="1"/>
  <c r="O357" i="15"/>
  <c r="N355" i="15"/>
  <c r="O380" i="15"/>
  <c r="P342" i="15"/>
  <c r="P342" i="16" s="1"/>
  <c r="Y342" i="16" s="1"/>
  <c r="N362" i="15"/>
  <c r="O316" i="15"/>
  <c r="O316" i="16" s="1"/>
  <c r="X316" i="16" s="1"/>
  <c r="Q316" i="18" s="1"/>
  <c r="Q373" i="15"/>
  <c r="P331" i="15"/>
  <c r="P331" i="16" s="1"/>
  <c r="Y331" i="16" s="1"/>
  <c r="Q354" i="15"/>
  <c r="Q383" i="15"/>
  <c r="Q352" i="15"/>
  <c r="Q313" i="15"/>
  <c r="Q313" i="16" s="1"/>
  <c r="Z313" i="16" s="1"/>
  <c r="N313" i="20" s="1"/>
  <c r="N383" i="15"/>
  <c r="P377" i="15"/>
  <c r="Q315" i="15"/>
  <c r="Q315" i="16" s="1"/>
  <c r="Z315" i="16" s="1"/>
  <c r="N315" i="20" s="1"/>
  <c r="O339" i="15"/>
  <c r="O339" i="16" s="1"/>
  <c r="X339" i="16" s="1"/>
  <c r="Q339" i="18" s="1"/>
  <c r="O328" i="15"/>
  <c r="O328" i="16" s="1"/>
  <c r="X328" i="16" s="1"/>
  <c r="Q328" i="18" s="1"/>
  <c r="P387" i="15"/>
  <c r="Q347" i="15"/>
  <c r="Q347" i="16" s="1"/>
  <c r="Z347" i="16" s="1"/>
  <c r="N347" i="20" s="1"/>
  <c r="R307" i="15"/>
  <c r="R307" i="16" s="1"/>
  <c r="O314" i="15"/>
  <c r="O314" i="16" s="1"/>
  <c r="X314" i="16" s="1"/>
  <c r="Q314" i="18" s="1"/>
  <c r="P367" i="15"/>
  <c r="P332" i="15"/>
  <c r="P332" i="16" s="1"/>
  <c r="Y332" i="16" s="1"/>
  <c r="P308" i="15"/>
  <c r="P308" i="16" s="1"/>
  <c r="Y308" i="16" s="1"/>
  <c r="O348" i="15"/>
  <c r="O348" i="16" s="1"/>
  <c r="X348" i="16" s="1"/>
  <c r="Q348" i="18" s="1"/>
  <c r="O344" i="15"/>
  <c r="O344" i="16" s="1"/>
  <c r="X344" i="16" s="1"/>
  <c r="Q344" i="18" s="1"/>
  <c r="O353" i="15"/>
  <c r="Q335" i="15"/>
  <c r="Q335" i="16" s="1"/>
  <c r="Z335" i="16" s="1"/>
  <c r="N335" i="20" s="1"/>
  <c r="Q367" i="15"/>
  <c r="Q316" i="15"/>
  <c r="Q316" i="16" s="1"/>
  <c r="Z316" i="16" s="1"/>
  <c r="N316" i="20" s="1"/>
  <c r="R377" i="15"/>
  <c r="Q326" i="15"/>
  <c r="Q326" i="16" s="1"/>
  <c r="Z326" i="16" s="1"/>
  <c r="N326" i="20" s="1"/>
  <c r="P337" i="15"/>
  <c r="P337" i="16" s="1"/>
  <c r="Y337" i="16" s="1"/>
  <c r="Q371" i="15"/>
  <c r="R340" i="15"/>
  <c r="R340" i="16" s="1"/>
  <c r="N311" i="15"/>
  <c r="R396" i="15"/>
  <c r="R364" i="15"/>
  <c r="N315" i="15"/>
  <c r="R319" i="15"/>
  <c r="R319" i="16" s="1"/>
  <c r="N324" i="15"/>
  <c r="P324" i="15"/>
  <c r="P324" i="16" s="1"/>
  <c r="Y324" i="16" s="1"/>
  <c r="P372" i="15"/>
  <c r="N319" i="15"/>
  <c r="N378" i="15"/>
  <c r="P250" i="15"/>
  <c r="P250" i="16" s="1"/>
  <c r="Y250" i="16" s="1"/>
  <c r="R368" i="15"/>
  <c r="R350" i="15"/>
  <c r="N380" i="15"/>
  <c r="R331" i="15"/>
  <c r="R331" i="16" s="1"/>
  <c r="O329" i="15"/>
  <c r="O329" i="16" s="1"/>
  <c r="X329" i="16" s="1"/>
  <c r="Q329" i="18" s="1"/>
  <c r="R378" i="15"/>
  <c r="N344" i="15"/>
  <c r="Q250" i="15"/>
  <c r="N310" i="15"/>
  <c r="O371" i="15"/>
  <c r="R359" i="15"/>
  <c r="O351" i="15"/>
  <c r="R394" i="15"/>
  <c r="N384" i="15"/>
  <c r="R250" i="15"/>
  <c r="R250" i="16" s="1"/>
  <c r="Q343" i="15"/>
  <c r="Q343" i="16" s="1"/>
  <c r="Z343" i="16" s="1"/>
  <c r="N343" i="20" s="1"/>
  <c r="P392" i="15"/>
  <c r="R375" i="15"/>
  <c r="P356" i="15"/>
  <c r="R339" i="15"/>
  <c r="R339" i="16" s="1"/>
  <c r="N314" i="15"/>
  <c r="O250" i="15"/>
  <c r="AC454" i="21"/>
  <c r="AJ350" i="21"/>
  <c r="AH475" i="21"/>
  <c r="AC445" i="21"/>
  <c r="AK372" i="21"/>
  <c r="AJ379" i="21"/>
  <c r="Y425" i="21"/>
  <c r="AB463" i="21"/>
  <c r="AG413" i="21"/>
  <c r="AJ464" i="21"/>
  <c r="AD487" i="21"/>
  <c r="AG309" i="21"/>
  <c r="AN361" i="21"/>
  <c r="AE389" i="21"/>
  <c r="AL444" i="21"/>
  <c r="Y466" i="21"/>
  <c r="AN414" i="21"/>
  <c r="AB391" i="21"/>
  <c r="AI435" i="21"/>
  <c r="AG295" i="21"/>
  <c r="AJ197" i="21"/>
  <c r="O202" i="5" s="1"/>
  <c r="BO202" i="9" s="1"/>
  <c r="AF197" i="21"/>
  <c r="K202" i="5" s="1"/>
  <c r="BK202" i="9" s="1"/>
  <c r="AE197" i="21"/>
  <c r="J202" i="5" s="1"/>
  <c r="BJ202" i="9" s="1"/>
  <c r="AK197" i="21"/>
  <c r="P202" i="5" s="1"/>
  <c r="BP202" i="9" s="1"/>
  <c r="AM269" i="21"/>
  <c r="Z241" i="21"/>
  <c r="AD306" i="21"/>
  <c r="Y283" i="21"/>
  <c r="AK221" i="21"/>
  <c r="P226" i="5" s="1"/>
  <c r="BP226" i="9" s="1"/>
  <c r="AI221" i="21"/>
  <c r="N226" i="5" s="1"/>
  <c r="BN226" i="9" s="1"/>
  <c r="AB221" i="21"/>
  <c r="G226" i="5" s="1"/>
  <c r="BG226" i="9" s="1"/>
  <c r="Z221" i="21"/>
  <c r="E226" i="5" s="1"/>
  <c r="BE226" i="9" s="1"/>
  <c r="AG239" i="21"/>
  <c r="AJ171" i="21"/>
  <c r="O176" i="5" s="1"/>
  <c r="BO176" i="9" s="1"/>
  <c r="AM196" i="21"/>
  <c r="R201" i="5" s="1"/>
  <c r="BR201" i="9" s="1"/>
  <c r="AH196" i="21"/>
  <c r="M201" i="5" s="1"/>
  <c r="BM201" i="9" s="1"/>
  <c r="AL196" i="21"/>
  <c r="Q201" i="5" s="1"/>
  <c r="BQ201" i="9" s="1"/>
  <c r="AJ196" i="21"/>
  <c r="O201" i="5" s="1"/>
  <c r="BO201" i="9" s="1"/>
  <c r="AL160" i="21"/>
  <c r="Q165" i="5" s="1"/>
  <c r="BQ165" i="9" s="1"/>
  <c r="AM120" i="21"/>
  <c r="R125" i="5" s="1"/>
  <c r="BR125" i="9" s="1"/>
  <c r="AI120" i="21"/>
  <c r="N125" i="5" s="1"/>
  <c r="BN125" i="9" s="1"/>
  <c r="AF120" i="21"/>
  <c r="K125" i="5" s="1"/>
  <c r="BK125" i="9" s="1"/>
  <c r="AD120" i="21"/>
  <c r="I125" i="5" s="1"/>
  <c r="BI125" i="9" s="1"/>
  <c r="AF191" i="21"/>
  <c r="K196" i="5" s="1"/>
  <c r="BK196" i="9" s="1"/>
  <c r="Z191" i="21"/>
  <c r="E196" i="5" s="1"/>
  <c r="BE196" i="9" s="1"/>
  <c r="AD191" i="21"/>
  <c r="I196" i="5" s="1"/>
  <c r="BI196" i="9" s="1"/>
  <c r="AM191" i="21"/>
  <c r="R196" i="5" s="1"/>
  <c r="BR196" i="9" s="1"/>
  <c r="AL166" i="21"/>
  <c r="Q171" i="5" s="1"/>
  <c r="BQ171" i="9" s="1"/>
  <c r="AB152" i="21"/>
  <c r="G157" i="5" s="1"/>
  <c r="BG157" i="9" s="1"/>
  <c r="Z110" i="21"/>
  <c r="E115" i="5" s="1"/>
  <c r="BE115" i="9" s="1"/>
  <c r="AK110" i="21"/>
  <c r="P115" i="5" s="1"/>
  <c r="BP115" i="9" s="1"/>
  <c r="AI110" i="21"/>
  <c r="N115" i="5" s="1"/>
  <c r="BN115" i="9" s="1"/>
  <c r="AK125" i="21"/>
  <c r="P130" i="5" s="1"/>
  <c r="BP130" i="9" s="1"/>
  <c r="AI79" i="21"/>
  <c r="N84" i="5" s="1"/>
  <c r="BN84" i="9" s="1"/>
  <c r="AE79" i="21"/>
  <c r="J84" i="5" s="1"/>
  <c r="BJ84" i="9" s="1"/>
  <c r="AA79" i="21"/>
  <c r="F84" i="5" s="1"/>
  <c r="BF84" i="9" s="1"/>
  <c r="AB50" i="21"/>
  <c r="G55" i="5" s="1"/>
  <c r="BG55" i="9" s="1"/>
  <c r="AK50" i="21"/>
  <c r="P55" i="5" s="1"/>
  <c r="BP55" i="9" s="1"/>
  <c r="AA50" i="21"/>
  <c r="F55" i="5" s="1"/>
  <c r="BF55" i="9" s="1"/>
  <c r="AK25" i="21"/>
  <c r="P30" i="5" s="1"/>
  <c r="BP30" i="9" s="1"/>
  <c r="AI25" i="21"/>
  <c r="N30" i="5" s="1"/>
  <c r="BN30" i="9" s="1"/>
  <c r="AL25" i="21"/>
  <c r="Q30" i="5" s="1"/>
  <c r="BQ30" i="9" s="1"/>
  <c r="AK436" i="21"/>
  <c r="AC365" i="21"/>
  <c r="AA365" i="21"/>
  <c r="AD365" i="21"/>
  <c r="AD327" i="21"/>
  <c r="AI327" i="21"/>
  <c r="Z396" i="21"/>
  <c r="AJ377" i="21"/>
  <c r="AH192" i="21"/>
  <c r="M197" i="5" s="1"/>
  <c r="BM197" i="9" s="1"/>
  <c r="AE192" i="21"/>
  <c r="J197" i="5" s="1"/>
  <c r="BJ197" i="9" s="1"/>
  <c r="AJ192" i="21"/>
  <c r="O197" i="5" s="1"/>
  <c r="BO197" i="9" s="1"/>
  <c r="AM235" i="21"/>
  <c r="AA235" i="21"/>
  <c r="AG235" i="21"/>
  <c r="AK285" i="21"/>
  <c r="AI222" i="21"/>
  <c r="N227" i="5" s="1"/>
  <c r="BN227" i="9" s="1"/>
  <c r="AE113" i="21"/>
  <c r="J118" i="5" s="1"/>
  <c r="BJ118" i="9" s="1"/>
  <c r="AA113" i="21"/>
  <c r="F118" i="5" s="1"/>
  <c r="BF118" i="9" s="1"/>
  <c r="AB113" i="21"/>
  <c r="G118" i="5" s="1"/>
  <c r="BG118" i="9" s="1"/>
  <c r="AF32" i="21"/>
  <c r="K37" i="5" s="1"/>
  <c r="BK37" i="9" s="1"/>
  <c r="AD40" i="21"/>
  <c r="I45" i="5" s="1"/>
  <c r="BI45" i="9" s="1"/>
  <c r="AL40" i="21"/>
  <c r="Q45" i="5" s="1"/>
  <c r="BQ45" i="9" s="1"/>
  <c r="AE40" i="21"/>
  <c r="J45" i="5" s="1"/>
  <c r="BJ45" i="9" s="1"/>
  <c r="AL410" i="21"/>
  <c r="AM456" i="21"/>
  <c r="AB456" i="21"/>
  <c r="AJ376" i="21"/>
  <c r="AB376" i="21"/>
  <c r="AH376" i="21"/>
  <c r="AI354" i="21"/>
  <c r="AL385" i="21"/>
  <c r="AF465" i="21"/>
  <c r="AB292" i="21"/>
  <c r="AA483" i="21"/>
  <c r="AK271" i="21"/>
  <c r="AC394" i="21"/>
  <c r="AD469" i="21"/>
  <c r="Y424" i="21"/>
  <c r="AJ315" i="21"/>
  <c r="AE351" i="21"/>
  <c r="AK225" i="21"/>
  <c r="P230" i="5" s="1"/>
  <c r="BP230" i="9" s="1"/>
  <c r="AH225" i="21"/>
  <c r="M230" i="5" s="1"/>
  <c r="BM230" i="9" s="1"/>
  <c r="AI204" i="21"/>
  <c r="N209" i="5" s="1"/>
  <c r="BN209" i="9" s="1"/>
  <c r="AK204" i="21"/>
  <c r="P209" i="5" s="1"/>
  <c r="BP209" i="9" s="1"/>
  <c r="AK237" i="21"/>
  <c r="AC237" i="21"/>
  <c r="AC142" i="21"/>
  <c r="H147" i="5" s="1"/>
  <c r="BH147" i="9" s="1"/>
  <c r="Z142" i="21"/>
  <c r="E147" i="5" s="1"/>
  <c r="BE147" i="9" s="1"/>
  <c r="AA117" i="21"/>
  <c r="F122" i="5" s="1"/>
  <c r="BF122" i="9" s="1"/>
  <c r="AH117" i="21"/>
  <c r="M122" i="5" s="1"/>
  <c r="BM122" i="9" s="1"/>
  <c r="AB116" i="21"/>
  <c r="G121" i="5" s="1"/>
  <c r="BG121" i="9" s="1"/>
  <c r="AI116" i="21"/>
  <c r="N121" i="5" s="1"/>
  <c r="BN121" i="9" s="1"/>
  <c r="AJ69" i="21"/>
  <c r="O74" i="5" s="1"/>
  <c r="BO74" i="9" s="1"/>
  <c r="AD69" i="21"/>
  <c r="I74" i="5" s="1"/>
  <c r="BI74" i="9" s="1"/>
  <c r="AF39" i="21"/>
  <c r="K44" i="5" s="1"/>
  <c r="BK44" i="9" s="1"/>
  <c r="AH55" i="21"/>
  <c r="M60" i="5" s="1"/>
  <c r="BM60" i="9" s="1"/>
  <c r="AB55" i="21"/>
  <c r="G60" i="5" s="1"/>
  <c r="BG60" i="9" s="1"/>
  <c r="AF24" i="21"/>
  <c r="K29" i="5" s="1"/>
  <c r="BK29" i="9" s="1"/>
  <c r="Y24" i="21"/>
  <c r="D29" i="5" s="1"/>
  <c r="BD29" i="9" s="1"/>
  <c r="AG367" i="21"/>
  <c r="AA450" i="21"/>
  <c r="Z355" i="21"/>
  <c r="AJ263" i="21"/>
  <c r="AM146" i="21"/>
  <c r="R151" i="5" s="1"/>
  <c r="BR151" i="9" s="1"/>
  <c r="AL146" i="21"/>
  <c r="Q151" i="5" s="1"/>
  <c r="BQ151" i="9" s="1"/>
  <c r="AB119" i="21"/>
  <c r="G124" i="5" s="1"/>
  <c r="BG124" i="9" s="1"/>
  <c r="AA119" i="21"/>
  <c r="F124" i="5" s="1"/>
  <c r="BF124" i="9" s="1"/>
  <c r="AN60" i="21"/>
  <c r="S65" i="5" s="1"/>
  <c r="BS65" i="9" s="1"/>
  <c r="AA60" i="21"/>
  <c r="F65" i="5" s="1"/>
  <c r="BF65" i="9" s="1"/>
  <c r="AL291" i="21"/>
  <c r="AI433" i="21"/>
  <c r="AB461" i="21"/>
  <c r="AJ397" i="21"/>
  <c r="AM179" i="21"/>
  <c r="R184" i="5" s="1"/>
  <c r="BR184" i="9" s="1"/>
  <c r="AL179" i="21"/>
  <c r="Q184" i="5" s="1"/>
  <c r="BQ184" i="9" s="1"/>
  <c r="AN230" i="21"/>
  <c r="AN137" i="21"/>
  <c r="S142" i="5" s="1"/>
  <c r="BS142" i="9" s="1"/>
  <c r="AC21" i="21"/>
  <c r="H26" i="5" s="1"/>
  <c r="BH26" i="9" s="1"/>
  <c r="AF22" i="21"/>
  <c r="K27" i="5" s="1"/>
  <c r="BK27" i="9" s="1"/>
  <c r="AF92" i="21"/>
  <c r="K97" i="5" s="1"/>
  <c r="BK97" i="9" s="1"/>
  <c r="AI19" i="21"/>
  <c r="N24" i="5" s="1"/>
  <c r="BN24" i="9" s="1"/>
  <c r="Y247" i="21"/>
  <c r="Y440" i="21"/>
  <c r="AE373" i="21"/>
  <c r="AB459" i="21"/>
  <c r="AF367" i="21"/>
  <c r="AJ456" i="21"/>
  <c r="AJ280" i="21"/>
  <c r="AM351" i="21"/>
  <c r="AA424" i="21"/>
  <c r="AM469" i="21"/>
  <c r="AD394" i="21"/>
  <c r="Z271" i="21"/>
  <c r="AC292" i="21"/>
  <c r="AN291" i="21"/>
  <c r="AG371" i="21"/>
  <c r="AL42" i="21"/>
  <c r="Q47" i="5" s="1"/>
  <c r="BQ47" i="9" s="1"/>
  <c r="AA155" i="21"/>
  <c r="F160" i="5" s="1"/>
  <c r="BF160" i="9" s="1"/>
  <c r="AM206" i="21"/>
  <c r="R211" i="5" s="1"/>
  <c r="BR211" i="9" s="1"/>
  <c r="AK296" i="21"/>
  <c r="AG286" i="21"/>
  <c r="AE324" i="21"/>
  <c r="AJ341" i="21"/>
  <c r="AJ476" i="21"/>
  <c r="AL485" i="21"/>
  <c r="AH386" i="21"/>
  <c r="AL77" i="21"/>
  <c r="Q82" i="5" s="1"/>
  <c r="BQ82" i="9" s="1"/>
  <c r="AF261" i="21"/>
  <c r="AF262" i="21"/>
  <c r="AM305" i="21"/>
  <c r="AC112" i="21"/>
  <c r="H117" i="5" s="1"/>
  <c r="BH117" i="9" s="1"/>
  <c r="AH202" i="21"/>
  <c r="M207" i="5" s="1"/>
  <c r="BM207" i="9" s="1"/>
  <c r="AB257" i="21"/>
  <c r="Y455" i="21"/>
  <c r="AD374" i="21"/>
  <c r="AK290" i="21"/>
  <c r="AK400" i="21"/>
  <c r="AL333" i="21"/>
  <c r="Z350" i="21"/>
  <c r="AN159" i="21"/>
  <c r="S164" i="5" s="1"/>
  <c r="BS164" i="9" s="1"/>
  <c r="AA226" i="21"/>
  <c r="F231" i="5" s="1"/>
  <c r="AE199" i="21"/>
  <c r="J204" i="5" s="1"/>
  <c r="BJ204" i="9" s="1"/>
  <c r="AB303" i="21"/>
  <c r="AB402" i="21"/>
  <c r="AH451" i="21"/>
  <c r="AD339" i="21"/>
  <c r="AG431" i="21"/>
  <c r="AF420" i="21"/>
  <c r="AL95" i="21"/>
  <c r="Q100" i="5" s="1"/>
  <c r="BQ100" i="9" s="1"/>
  <c r="AK115" i="21"/>
  <c r="P120" i="5" s="1"/>
  <c r="BP120" i="9" s="1"/>
  <c r="AL140" i="21"/>
  <c r="Q145" i="5" s="1"/>
  <c r="BQ145" i="9" s="1"/>
  <c r="AC201" i="21"/>
  <c r="H206" i="5" s="1"/>
  <c r="BH206" i="9" s="1"/>
  <c r="AF195" i="21"/>
  <c r="K200" i="5" s="1"/>
  <c r="BK200" i="9" s="1"/>
  <c r="AC297" i="21"/>
  <c r="AD320" i="21"/>
  <c r="AB277" i="21"/>
  <c r="AJ224" i="21"/>
  <c r="O229" i="5" s="1"/>
  <c r="BO229" i="9" s="1"/>
  <c r="AL316" i="21"/>
  <c r="AJ480" i="21"/>
  <c r="AL407" i="21"/>
  <c r="Y304" i="21"/>
  <c r="AB404" i="21"/>
  <c r="Z293" i="21"/>
  <c r="AB472" i="21"/>
  <c r="AD467" i="21"/>
  <c r="AE382" i="21"/>
  <c r="AM426" i="21"/>
  <c r="AE27" i="21"/>
  <c r="J32" i="5" s="1"/>
  <c r="BJ32" i="9" s="1"/>
  <c r="AM99" i="21"/>
  <c r="R104" i="5" s="1"/>
  <c r="BR104" i="9" s="1"/>
  <c r="AA302" i="21"/>
  <c r="AH193" i="21"/>
  <c r="M198" i="5" s="1"/>
  <c r="BM198" i="9" s="1"/>
  <c r="Z252" i="21"/>
  <c r="AF477" i="21"/>
  <c r="AG399" i="21"/>
  <c r="AE479" i="21"/>
  <c r="AN387" i="21"/>
  <c r="AC405" i="21"/>
  <c r="AJ481" i="21"/>
  <c r="AL36" i="21"/>
  <c r="Q41" i="5" s="1"/>
  <c r="BQ41" i="9" s="1"/>
  <c r="AK107" i="21"/>
  <c r="P112" i="5" s="1"/>
  <c r="BP112" i="9" s="1"/>
  <c r="AK104" i="21"/>
  <c r="P109" i="5" s="1"/>
  <c r="BP109" i="9" s="1"/>
  <c r="AD432" i="21"/>
  <c r="AH401" i="21"/>
  <c r="AD413" i="21"/>
  <c r="AI375" i="21"/>
  <c r="Z454" i="21"/>
  <c r="AE31" i="21"/>
  <c r="J36" i="5" s="1"/>
  <c r="BJ36" i="9" s="1"/>
  <c r="AK163" i="21"/>
  <c r="P168" i="5" s="1"/>
  <c r="BP168" i="9" s="1"/>
  <c r="AH122" i="21"/>
  <c r="M127" i="5" s="1"/>
  <c r="BM127" i="9" s="1"/>
  <c r="AF180" i="21"/>
  <c r="K185" i="5" s="1"/>
  <c r="BK185" i="9" s="1"/>
  <c r="AJ175" i="21"/>
  <c r="O180" i="5" s="1"/>
  <c r="BO180" i="9" s="1"/>
  <c r="AN272" i="21"/>
  <c r="AD289" i="21"/>
  <c r="AM181" i="21"/>
  <c r="R186" i="5" s="1"/>
  <c r="BR186" i="9" s="1"/>
  <c r="AI256" i="21"/>
  <c r="AC315" i="21"/>
  <c r="AJ345" i="21"/>
  <c r="AH427" i="21"/>
  <c r="AN343" i="21"/>
  <c r="AH487" i="21"/>
  <c r="AH433" i="21"/>
  <c r="AI357" i="21"/>
  <c r="AJ445" i="21"/>
  <c r="AG105" i="21"/>
  <c r="L110" i="5" s="1"/>
  <c r="BL110" i="9" s="1"/>
  <c r="AH169" i="21"/>
  <c r="M174" i="5" s="1"/>
  <c r="BM174" i="9" s="1"/>
  <c r="AM97" i="21"/>
  <c r="R102" i="5" s="1"/>
  <c r="BR102" i="9" s="1"/>
  <c r="AI166" i="21"/>
  <c r="N171" i="5" s="1"/>
  <c r="BN171" i="9" s="1"/>
  <c r="AK160" i="21"/>
  <c r="P165" i="5" s="1"/>
  <c r="BP165" i="9" s="1"/>
  <c r="AC171" i="21"/>
  <c r="H176" i="5" s="1"/>
  <c r="BH176" i="9" s="1"/>
  <c r="AD243" i="21"/>
  <c r="Z240" i="21"/>
  <c r="AF205" i="21"/>
  <c r="K210" i="5" s="1"/>
  <c r="BK210" i="9" s="1"/>
  <c r="AE391" i="21"/>
  <c r="AI466" i="21"/>
  <c r="AH389" i="21"/>
  <c r="AD260" i="21"/>
  <c r="AH337" i="21"/>
  <c r="AN430" i="21"/>
  <c r="AK354" i="21"/>
  <c r="AF47" i="21"/>
  <c r="K52" i="5" s="1"/>
  <c r="BK52" i="9" s="1"/>
  <c r="Z39" i="21"/>
  <c r="E44" i="5" s="1"/>
  <c r="BE44" i="9" s="1"/>
  <c r="AA84" i="21"/>
  <c r="F89" i="5" s="1"/>
  <c r="BF89" i="9" s="1"/>
  <c r="AH106" i="21"/>
  <c r="M111" i="5" s="1"/>
  <c r="BM111" i="9" s="1"/>
  <c r="Z211" i="21"/>
  <c r="E216" i="5" s="1"/>
  <c r="BE216" i="9" s="1"/>
  <c r="AN306" i="21"/>
  <c r="AF269" i="21"/>
  <c r="AG409" i="21"/>
  <c r="AJ462" i="21"/>
  <c r="AG353" i="21"/>
  <c r="AJ463" i="21"/>
  <c r="AD379" i="21"/>
  <c r="AM26" i="21"/>
  <c r="R31" i="5" s="1"/>
  <c r="BR31" i="9" s="1"/>
  <c r="AM125" i="21"/>
  <c r="R130" i="5" s="1"/>
  <c r="BR130" i="9" s="1"/>
  <c r="AD276" i="21"/>
  <c r="AH465" i="21"/>
  <c r="AG460" i="21"/>
  <c r="AI436" i="21"/>
  <c r="Y34" i="21"/>
  <c r="D39" i="5" s="1"/>
  <c r="BD39" i="9" s="1"/>
  <c r="AB32" i="21"/>
  <c r="G37" i="5" s="1"/>
  <c r="BG37" i="9" s="1"/>
  <c r="AK135" i="21"/>
  <c r="P140" i="5" s="1"/>
  <c r="BP140" i="9" s="1"/>
  <c r="AA184" i="21"/>
  <c r="F189" i="5" s="1"/>
  <c r="BF189" i="9" s="1"/>
  <c r="AE484" i="21"/>
  <c r="AG489" i="21"/>
  <c r="AE370" i="21"/>
  <c r="AK475" i="21"/>
  <c r="R246" i="15"/>
  <c r="R246" i="16" s="1"/>
  <c r="O256" i="15"/>
  <c r="AL481" i="21"/>
  <c r="AG387" i="21"/>
  <c r="AI201" i="21"/>
  <c r="N206" i="5" s="1"/>
  <c r="BN206" i="9" s="1"/>
  <c r="AK99" i="21"/>
  <c r="P104" i="5" s="1"/>
  <c r="BP104" i="9" s="1"/>
  <c r="AE426" i="21"/>
  <c r="AF481" i="21"/>
  <c r="Y404" i="21"/>
  <c r="AI252" i="21"/>
  <c r="Z304" i="21"/>
  <c r="AE407" i="21"/>
  <c r="AG480" i="21"/>
  <c r="AK316" i="21"/>
  <c r="AA224" i="21"/>
  <c r="F229" i="5" s="1"/>
  <c r="BF229" i="9" s="1"/>
  <c r="AC193" i="21"/>
  <c r="H198" i="5" s="1"/>
  <c r="BH198" i="9" s="1"/>
  <c r="AB302" i="21"/>
  <c r="AA115" i="21"/>
  <c r="F120" i="5" s="1"/>
  <c r="BF120" i="9" s="1"/>
  <c r="AM239" i="21"/>
  <c r="Y239" i="21"/>
  <c r="AF239" i="21"/>
  <c r="AL239" i="21"/>
  <c r="AA239" i="21"/>
  <c r="AC239" i="21"/>
  <c r="AD239" i="21"/>
  <c r="AK239" i="21"/>
  <c r="AA319" i="21"/>
  <c r="AC319" i="21"/>
  <c r="AJ319" i="21"/>
  <c r="AL319" i="21"/>
  <c r="AE319" i="21"/>
  <c r="AH319" i="21"/>
  <c r="Z319" i="21"/>
  <c r="Y319" i="21"/>
  <c r="AL282" i="21"/>
  <c r="Y282" i="21"/>
  <c r="AI282" i="21"/>
  <c r="AA282" i="21"/>
  <c r="Z282" i="21"/>
  <c r="AB282" i="21"/>
  <c r="AE282" i="21"/>
  <c r="AC282" i="21"/>
  <c r="AB295" i="21"/>
  <c r="AC295" i="21"/>
  <c r="AE295" i="21"/>
  <c r="Y295" i="21"/>
  <c r="AF295" i="21"/>
  <c r="AH295" i="21"/>
  <c r="AK295" i="21"/>
  <c r="AA295" i="21"/>
  <c r="AA435" i="21"/>
  <c r="AC435" i="21"/>
  <c r="AD435" i="21"/>
  <c r="AB435" i="21"/>
  <c r="AE435" i="21"/>
  <c r="AH435" i="21"/>
  <c r="AJ435" i="21"/>
  <c r="AK435" i="21"/>
  <c r="AB414" i="21"/>
  <c r="Z414" i="21"/>
  <c r="AG414" i="21"/>
  <c r="AC414" i="21"/>
  <c r="AF414" i="21"/>
  <c r="AE414" i="21"/>
  <c r="AL414" i="21"/>
  <c r="Y414" i="21"/>
  <c r="AM444" i="21"/>
  <c r="AN444" i="21"/>
  <c r="AG444" i="21"/>
  <c r="AC444" i="21"/>
  <c r="AA444" i="21"/>
  <c r="AB444" i="21"/>
  <c r="AD444" i="21"/>
  <c r="AK444" i="21"/>
  <c r="AH361" i="21"/>
  <c r="AM361" i="21"/>
  <c r="AA361" i="21"/>
  <c r="AJ361" i="21"/>
  <c r="AL361" i="21"/>
  <c r="AC361" i="21"/>
  <c r="AK361" i="21"/>
  <c r="Y361" i="21"/>
  <c r="AF309" i="21"/>
  <c r="AH309" i="21"/>
  <c r="AL309" i="21"/>
  <c r="AK309" i="21"/>
  <c r="AJ309" i="21"/>
  <c r="AM309" i="21"/>
  <c r="Z309" i="21"/>
  <c r="AD309" i="21"/>
  <c r="AD329" i="21"/>
  <c r="AG329" i="21"/>
  <c r="AN329" i="21"/>
  <c r="AK329" i="21"/>
  <c r="AH329" i="21"/>
  <c r="AM329" i="21"/>
  <c r="AA329" i="21"/>
  <c r="AC329" i="21"/>
  <c r="AJ385" i="21"/>
  <c r="AI385" i="21"/>
  <c r="AH385" i="21"/>
  <c r="AC385" i="21"/>
  <c r="AN385" i="21"/>
  <c r="Z385" i="21"/>
  <c r="AA385" i="21"/>
  <c r="AG385" i="21"/>
  <c r="AL443" i="21"/>
  <c r="AM443" i="21"/>
  <c r="AK443" i="21"/>
  <c r="AN443" i="21"/>
  <c r="Z443" i="21"/>
  <c r="AA443" i="21"/>
  <c r="AB443" i="21"/>
  <c r="AF443" i="21"/>
  <c r="Z326" i="21"/>
  <c r="Y326" i="21"/>
  <c r="AM326" i="21"/>
  <c r="AC326" i="21"/>
  <c r="AD326" i="21"/>
  <c r="AE326" i="21"/>
  <c r="AA326" i="21"/>
  <c r="AI326" i="21"/>
  <c r="AH372" i="21"/>
  <c r="AN372" i="21"/>
  <c r="AA372" i="21"/>
  <c r="AG372" i="21"/>
  <c r="AL372" i="21"/>
  <c r="Y372" i="21"/>
  <c r="AE283" i="21"/>
  <c r="AD283" i="21"/>
  <c r="AL283" i="21"/>
  <c r="AC283" i="21"/>
  <c r="AI283" i="21"/>
  <c r="AJ283" i="21"/>
  <c r="AH283" i="21"/>
  <c r="AF283" i="21"/>
  <c r="Y241" i="21"/>
  <c r="AA241" i="21"/>
  <c r="AI241" i="21"/>
  <c r="AB241" i="21"/>
  <c r="AC241" i="21"/>
  <c r="AF241" i="21"/>
  <c r="AN241" i="21"/>
  <c r="AM241" i="21"/>
  <c r="AM377" i="21"/>
  <c r="Y377" i="21"/>
  <c r="AL377" i="21"/>
  <c r="AG377" i="21"/>
  <c r="AA377" i="21"/>
  <c r="AC377" i="21"/>
  <c r="AD377" i="21"/>
  <c r="AF377" i="21"/>
  <c r="AF396" i="21"/>
  <c r="AE396" i="21"/>
  <c r="AL396" i="21"/>
  <c r="Y396" i="21"/>
  <c r="AJ396" i="21"/>
  <c r="AK396" i="21"/>
  <c r="AC396" i="21"/>
  <c r="AH396" i="21"/>
  <c r="AJ356" i="21"/>
  <c r="AL356" i="21"/>
  <c r="AE356" i="21"/>
  <c r="Z356" i="21"/>
  <c r="AN356" i="21"/>
  <c r="AC356" i="21"/>
  <c r="Y356" i="21"/>
  <c r="AD356" i="21"/>
  <c r="AE355" i="21"/>
  <c r="AF355" i="21"/>
  <c r="AL355" i="21"/>
  <c r="AD355" i="21"/>
  <c r="AI355" i="21"/>
  <c r="AK355" i="21"/>
  <c r="AH355" i="21"/>
  <c r="AN355" i="21"/>
  <c r="AD461" i="21"/>
  <c r="AE461" i="21"/>
  <c r="AK461" i="21"/>
  <c r="AG461" i="21"/>
  <c r="AH461" i="21"/>
  <c r="AI461" i="21"/>
  <c r="AF461" i="21"/>
  <c r="Y461" i="21"/>
  <c r="AG464" i="21"/>
  <c r="AH464" i="21"/>
  <c r="AA464" i="21"/>
  <c r="AM464" i="21"/>
  <c r="AK464" i="21"/>
  <c r="AL464" i="21"/>
  <c r="AI464" i="21"/>
  <c r="AB464" i="21"/>
  <c r="AB425" i="21"/>
  <c r="AC425" i="21"/>
  <c r="AD425" i="21"/>
  <c r="AE425" i="21"/>
  <c r="AF425" i="21"/>
  <c r="AH425" i="21"/>
  <c r="AI425" i="21"/>
  <c r="AK425" i="21"/>
  <c r="AJ410" i="21"/>
  <c r="AM410" i="21"/>
  <c r="Z410" i="21"/>
  <c r="AE410" i="21"/>
  <c r="AN410" i="21"/>
  <c r="Y410" i="21"/>
  <c r="AK410" i="21"/>
  <c r="AG410" i="21"/>
  <c r="Y285" i="21"/>
  <c r="AB285" i="21"/>
  <c r="AE285" i="21"/>
  <c r="AL285" i="21"/>
  <c r="AC285" i="21"/>
  <c r="AH285" i="21"/>
  <c r="AJ285" i="21"/>
  <c r="AN285" i="21"/>
  <c r="AJ384" i="21"/>
  <c r="AA384" i="21"/>
  <c r="AL384" i="21"/>
  <c r="AG417" i="21"/>
  <c r="AN417" i="21"/>
  <c r="AA473" i="21"/>
  <c r="AD473" i="21"/>
  <c r="AB473" i="21"/>
  <c r="Y473" i="21"/>
  <c r="AC397" i="21"/>
  <c r="AK397" i="21"/>
  <c r="AL397" i="21"/>
  <c r="AB397" i="21"/>
  <c r="AE397" i="21"/>
  <c r="Z275" i="21"/>
  <c r="AA275" i="21"/>
  <c r="AE275" i="21"/>
  <c r="AH275" i="21"/>
  <c r="AG275" i="21"/>
  <c r="AH483" i="21"/>
  <c r="AI483" i="21"/>
  <c r="Y483" i="21"/>
  <c r="AB483" i="21"/>
  <c r="AL483" i="21"/>
  <c r="AM483" i="21"/>
  <c r="AG483" i="21"/>
  <c r="AC483" i="21"/>
  <c r="AM327" i="21"/>
  <c r="Z327" i="21"/>
  <c r="Y327" i="21"/>
  <c r="AF327" i="21"/>
  <c r="AA327" i="21"/>
  <c r="AB327" i="21"/>
  <c r="AH327" i="21"/>
  <c r="AN327" i="21"/>
  <c r="AD450" i="21"/>
  <c r="AE450" i="21"/>
  <c r="AG450" i="21"/>
  <c r="AK450" i="21"/>
  <c r="AH450" i="21"/>
  <c r="AI450" i="21"/>
  <c r="AB450" i="21"/>
  <c r="AC450" i="21"/>
  <c r="AF372" i="21"/>
  <c r="AJ372" i="21"/>
  <c r="AD372" i="21"/>
  <c r="AG425" i="21"/>
  <c r="AM425" i="21"/>
  <c r="AF464" i="21"/>
  <c r="Y464" i="21"/>
  <c r="AA309" i="21"/>
  <c r="AC309" i="21"/>
  <c r="AF361" i="21"/>
  <c r="AG361" i="21"/>
  <c r="Z444" i="21"/>
  <c r="AJ444" i="21"/>
  <c r="AM414" i="21"/>
  <c r="AA414" i="21"/>
  <c r="Z435" i="21"/>
  <c r="Y435" i="21"/>
  <c r="AL295" i="21"/>
  <c r="Z295" i="21"/>
  <c r="AH241" i="21"/>
  <c r="AD241" i="21"/>
  <c r="AG283" i="21"/>
  <c r="AA283" i="21"/>
  <c r="AB239" i="21"/>
  <c r="AH239" i="21"/>
  <c r="AG396" i="21"/>
  <c r="AB396" i="21"/>
  <c r="AK377" i="21"/>
  <c r="AH377" i="21"/>
  <c r="AF285" i="21"/>
  <c r="Z285" i="21"/>
  <c r="AG319" i="21"/>
  <c r="AB319" i="21"/>
  <c r="AI410" i="21"/>
  <c r="AF410" i="21"/>
  <c r="AB326" i="21"/>
  <c r="AJ326" i="21"/>
  <c r="AE385" i="21"/>
  <c r="AB385" i="21"/>
  <c r="AF483" i="21"/>
  <c r="Z483" i="21"/>
  <c r="AK282" i="21"/>
  <c r="AG282" i="21"/>
  <c r="Y450" i="21"/>
  <c r="Z450" i="21"/>
  <c r="AF329" i="21"/>
  <c r="Z329" i="21"/>
  <c r="AG355" i="21"/>
  <c r="AA355" i="21"/>
  <c r="AM356" i="21"/>
  <c r="AF356" i="21"/>
  <c r="AJ443" i="21"/>
  <c r="AD443" i="21"/>
  <c r="AJ461" i="21"/>
  <c r="AA461" i="21"/>
  <c r="AL275" i="21"/>
  <c r="AI397" i="21"/>
  <c r="AK473" i="21"/>
  <c r="AB417" i="21"/>
  <c r="AH422" i="21"/>
  <c r="AN422" i="21"/>
  <c r="AN347" i="21"/>
  <c r="Z347" i="21"/>
  <c r="AF321" i="21"/>
  <c r="AH321" i="21"/>
  <c r="AM372" i="21"/>
  <c r="AE372" i="21"/>
  <c r="Z372" i="21"/>
  <c r="AL425" i="21"/>
  <c r="AN425" i="21"/>
  <c r="AE464" i="21"/>
  <c r="AD464" i="21"/>
  <c r="AI309" i="21"/>
  <c r="AN309" i="21"/>
  <c r="AE361" i="21"/>
  <c r="AB361" i="21"/>
  <c r="AH444" i="21"/>
  <c r="AF444" i="21"/>
  <c r="AI414" i="21"/>
  <c r="AK414" i="21"/>
  <c r="AL435" i="21"/>
  <c r="AN435" i="21"/>
  <c r="AI295" i="21"/>
  <c r="AM295" i="21"/>
  <c r="AE241" i="21"/>
  <c r="AL241" i="21"/>
  <c r="AN283" i="21"/>
  <c r="AB283" i="21"/>
  <c r="Z239" i="21"/>
  <c r="AI239" i="21"/>
  <c r="AI396" i="21"/>
  <c r="AA396" i="21"/>
  <c r="AB377" i="21"/>
  <c r="AI377" i="21"/>
  <c r="AD285" i="21"/>
  <c r="AM285" i="21"/>
  <c r="AF319" i="21"/>
  <c r="AN319" i="21"/>
  <c r="AD410" i="21"/>
  <c r="AB410" i="21"/>
  <c r="AN326" i="21"/>
  <c r="AL326" i="21"/>
  <c r="AM385" i="21"/>
  <c r="AD385" i="21"/>
  <c r="AF282" i="21"/>
  <c r="AH282" i="21"/>
  <c r="AF450" i="21"/>
  <c r="AM450" i="21"/>
  <c r="AE329" i="21"/>
  <c r="Y329" i="21"/>
  <c r="AC355" i="21"/>
  <c r="AB355" i="21"/>
  <c r="AH356" i="21"/>
  <c r="AB356" i="21"/>
  <c r="AG443" i="21"/>
  <c r="AI443" i="21"/>
  <c r="AN461" i="21"/>
  <c r="AL461" i="21"/>
  <c r="AB275" i="21"/>
  <c r="AD397" i="21"/>
  <c r="AF473" i="21"/>
  <c r="AA417" i="21"/>
  <c r="AI456" i="21"/>
  <c r="AH456" i="21"/>
  <c r="AK456" i="21"/>
  <c r="AN456" i="21"/>
  <c r="AF292" i="21"/>
  <c r="AA292" i="21"/>
  <c r="AM292" i="21"/>
  <c r="AG292" i="21"/>
  <c r="AM271" i="21"/>
  <c r="AN271" i="21"/>
  <c r="AF271" i="21"/>
  <c r="AD271" i="21"/>
  <c r="AE394" i="21"/>
  <c r="Y394" i="21"/>
  <c r="AM394" i="21"/>
  <c r="AH394" i="21"/>
  <c r="Y469" i="21"/>
  <c r="AC469" i="21"/>
  <c r="AB469" i="21"/>
  <c r="AA469" i="21"/>
  <c r="AJ424" i="21"/>
  <c r="AN424" i="21"/>
  <c r="AG424" i="21"/>
  <c r="AE424" i="21"/>
  <c r="AF351" i="21"/>
  <c r="AD351" i="21"/>
  <c r="AC351" i="21"/>
  <c r="AA351" i="21"/>
  <c r="AA367" i="21"/>
  <c r="AE367" i="21"/>
  <c r="AM367" i="21"/>
  <c r="AJ367" i="21"/>
  <c r="AA291" i="21"/>
  <c r="AH291" i="21"/>
  <c r="Z291" i="21"/>
  <c r="AB291" i="21"/>
  <c r="Y280" i="21"/>
  <c r="AL280" i="21"/>
  <c r="Z280" i="21"/>
  <c r="AN280" i="21"/>
  <c r="AM371" i="21"/>
  <c r="AC371" i="21"/>
  <c r="AF459" i="21"/>
  <c r="AA456" i="21"/>
  <c r="Z456" i="21"/>
  <c r="AG456" i="21"/>
  <c r="AN292" i="21"/>
  <c r="AJ292" i="21"/>
  <c r="AH292" i="21"/>
  <c r="AJ271" i="21"/>
  <c r="AI271" i="21"/>
  <c r="AA271" i="21"/>
  <c r="AK394" i="21"/>
  <c r="AN394" i="21"/>
  <c r="AG394" i="21"/>
  <c r="AG469" i="21"/>
  <c r="AL469" i="21"/>
  <c r="AN469" i="21"/>
  <c r="AK424" i="21"/>
  <c r="AH424" i="21"/>
  <c r="AB424" i="21"/>
  <c r="AK351" i="21"/>
  <c r="AL351" i="21"/>
  <c r="Y351" i="21"/>
  <c r="Z367" i="21"/>
  <c r="AI367" i="21"/>
  <c r="AH367" i="21"/>
  <c r="AG291" i="21"/>
  <c r="AI291" i="21"/>
  <c r="AC291" i="21"/>
  <c r="AI280" i="21"/>
  <c r="AA280" i="21"/>
  <c r="AM280" i="21"/>
  <c r="AH371" i="21"/>
  <c r="Y371" i="21"/>
  <c r="AK454" i="21"/>
  <c r="AB454" i="21"/>
  <c r="AI454" i="21"/>
  <c r="AH454" i="21"/>
  <c r="AE445" i="21"/>
  <c r="Z445" i="21"/>
  <c r="Y445" i="21"/>
  <c r="AB445" i="21"/>
  <c r="AD481" i="21"/>
  <c r="AB481" i="21"/>
  <c r="AL413" i="21"/>
  <c r="AN413" i="21"/>
  <c r="Z413" i="21"/>
  <c r="AI413" i="21"/>
  <c r="AF387" i="21"/>
  <c r="AC487" i="21"/>
  <c r="AF487" i="21"/>
  <c r="AA487" i="21"/>
  <c r="Z487" i="21"/>
  <c r="AD404" i="21"/>
  <c r="AB304" i="21"/>
  <c r="AD407" i="21"/>
  <c r="AD480" i="21"/>
  <c r="AJ316" i="21"/>
  <c r="AH224" i="21"/>
  <c r="M229" i="5" s="1"/>
  <c r="BM229" i="9" s="1"/>
  <c r="Y193" i="21"/>
  <c r="D198" i="5" s="1"/>
  <c r="BD198" i="9" s="1"/>
  <c r="AM302" i="21"/>
  <c r="AG201" i="21"/>
  <c r="L206" i="5" s="1"/>
  <c r="BL206" i="9" s="1"/>
  <c r="AI140" i="21"/>
  <c r="N145" i="5" s="1"/>
  <c r="BN145" i="9" s="1"/>
  <c r="AD115" i="21"/>
  <c r="I120" i="5" s="1"/>
  <c r="BI120" i="9" s="1"/>
  <c r="AA99" i="21"/>
  <c r="F104" i="5" s="1"/>
  <c r="BF104" i="9" s="1"/>
  <c r="AD107" i="21"/>
  <c r="I112" i="5" s="1"/>
  <c r="BI112" i="9" s="1"/>
  <c r="AI107" i="21"/>
  <c r="N112" i="5" s="1"/>
  <c r="BN112" i="9" s="1"/>
  <c r="AI36" i="21"/>
  <c r="N41" i="5" s="1"/>
  <c r="BN41" i="9" s="1"/>
  <c r="AK399" i="21"/>
  <c r="AG195" i="21"/>
  <c r="L200" i="5" s="1"/>
  <c r="BL200" i="9" s="1"/>
  <c r="AE401" i="21"/>
  <c r="AD343" i="21"/>
  <c r="AE427" i="21"/>
  <c r="AD345" i="21"/>
  <c r="AA315" i="21"/>
  <c r="Y256" i="21"/>
  <c r="AL272" i="21"/>
  <c r="AB175" i="21"/>
  <c r="G180" i="5" s="1"/>
  <c r="BG180" i="9" s="1"/>
  <c r="AA180" i="21"/>
  <c r="F185" i="5" s="1"/>
  <c r="BF185" i="9" s="1"/>
  <c r="AG122" i="21"/>
  <c r="L127" i="5" s="1"/>
  <c r="BL127" i="9" s="1"/>
  <c r="AD163" i="21"/>
  <c r="I168" i="5" s="1"/>
  <c r="BI168" i="9" s="1"/>
  <c r="AN105" i="21"/>
  <c r="S110" i="5" s="1"/>
  <c r="BS110" i="9" s="1"/>
  <c r="AC105" i="21"/>
  <c r="H110" i="5" s="1"/>
  <c r="BH110" i="9" s="1"/>
  <c r="AD169" i="21"/>
  <c r="I174" i="5" s="1"/>
  <c r="BI174" i="9" s="1"/>
  <c r="AN454" i="21"/>
  <c r="AG454" i="21"/>
  <c r="AE454" i="21"/>
  <c r="AD454" i="21"/>
  <c r="AM445" i="21"/>
  <c r="AI445" i="21"/>
  <c r="AK445" i="21"/>
  <c r="AN445" i="21"/>
  <c r="AA481" i="21"/>
  <c r="AC481" i="21"/>
  <c r="AB413" i="21"/>
  <c r="AC413" i="21"/>
  <c r="AJ413" i="21"/>
  <c r="AE413" i="21"/>
  <c r="Y387" i="21"/>
  <c r="AK487" i="21"/>
  <c r="AG487" i="21"/>
  <c r="AM487" i="21"/>
  <c r="AL487" i="21"/>
  <c r="AH404" i="21"/>
  <c r="AF304" i="21"/>
  <c r="AC407" i="21"/>
  <c r="AN480" i="21"/>
  <c r="Y316" i="21"/>
  <c r="AG224" i="21"/>
  <c r="L229" i="5" s="1"/>
  <c r="BL229" i="9" s="1"/>
  <c r="AN193" i="21"/>
  <c r="S198" i="5" s="1"/>
  <c r="BS198" i="9" s="1"/>
  <c r="AH302" i="21"/>
  <c r="AH201" i="21"/>
  <c r="M206" i="5" s="1"/>
  <c r="BM206" i="9" s="1"/>
  <c r="AC140" i="21"/>
  <c r="H145" i="5" s="1"/>
  <c r="BH145" i="9" s="1"/>
  <c r="AJ115" i="21"/>
  <c r="O120" i="5" s="1"/>
  <c r="BO120" i="9" s="1"/>
  <c r="Y99" i="21"/>
  <c r="D104" i="5" s="1"/>
  <c r="BD104" i="9" s="1"/>
  <c r="Z107" i="21"/>
  <c r="E112" i="5" s="1"/>
  <c r="BE112" i="9" s="1"/>
  <c r="AC36" i="21"/>
  <c r="H41" i="5" s="1"/>
  <c r="BH41" i="9" s="1"/>
  <c r="AM405" i="21"/>
  <c r="AF401" i="21"/>
  <c r="Z343" i="21"/>
  <c r="AG427" i="21"/>
  <c r="AE345" i="21"/>
  <c r="AM315" i="21"/>
  <c r="AJ256" i="21"/>
  <c r="Z272" i="21"/>
  <c r="AF175" i="21"/>
  <c r="K180" i="5" s="1"/>
  <c r="BK180" i="9" s="1"/>
  <c r="AN180" i="21"/>
  <c r="S185" i="5" s="1"/>
  <c r="BS185" i="9" s="1"/>
  <c r="AL122" i="21"/>
  <c r="Q127" i="5" s="1"/>
  <c r="BQ127" i="9" s="1"/>
  <c r="AA163" i="21"/>
  <c r="F168" i="5" s="1"/>
  <c r="BF168" i="9" s="1"/>
  <c r="AF105" i="21"/>
  <c r="K110" i="5" s="1"/>
  <c r="BK110" i="9" s="1"/>
  <c r="Y105" i="21"/>
  <c r="D110" i="5" s="1"/>
  <c r="BD110" i="9" s="1"/>
  <c r="AM375" i="21"/>
  <c r="AM169" i="21"/>
  <c r="R174" i="5" s="1"/>
  <c r="BR174" i="9" s="1"/>
  <c r="AF454" i="21"/>
  <c r="Y454" i="21"/>
  <c r="AA454" i="21"/>
  <c r="AL445" i="21"/>
  <c r="AA445" i="21"/>
  <c r="AG445" i="21"/>
  <c r="AH481" i="21"/>
  <c r="Y481" i="21"/>
  <c r="AH413" i="21"/>
  <c r="AK413" i="21"/>
  <c r="AJ487" i="21"/>
  <c r="Y487" i="21"/>
  <c r="AI487" i="21"/>
  <c r="AF36" i="21"/>
  <c r="K41" i="5" s="1"/>
  <c r="BK41" i="9" s="1"/>
  <c r="AJ105" i="21"/>
  <c r="O110" i="5" s="1"/>
  <c r="BO110" i="9" s="1"/>
  <c r="AE105" i="21"/>
  <c r="J110" i="5" s="1"/>
  <c r="BJ110" i="9" s="1"/>
  <c r="Z43" i="21"/>
  <c r="E48" i="5" s="1"/>
  <c r="BE48" i="9" s="1"/>
  <c r="AA43" i="21"/>
  <c r="F48" i="5" s="1"/>
  <c r="BF48" i="9" s="1"/>
  <c r="AF43" i="21"/>
  <c r="K48" i="5" s="1"/>
  <c r="BK48" i="9" s="1"/>
  <c r="AB43" i="21"/>
  <c r="G48" i="5" s="1"/>
  <c r="BG48" i="9" s="1"/>
  <c r="AD43" i="21"/>
  <c r="I48" i="5" s="1"/>
  <c r="BI48" i="9" s="1"/>
  <c r="AI43" i="21"/>
  <c r="N48" i="5" s="1"/>
  <c r="BN48" i="9" s="1"/>
  <c r="AG43" i="21"/>
  <c r="L48" i="5" s="1"/>
  <c r="BL48" i="9" s="1"/>
  <c r="AH43" i="21"/>
  <c r="M48" i="5" s="1"/>
  <c r="BM48" i="9" s="1"/>
  <c r="AM43" i="21"/>
  <c r="R48" i="5" s="1"/>
  <c r="BR48" i="9" s="1"/>
  <c r="AC43" i="21"/>
  <c r="H48" i="5" s="1"/>
  <c r="BH48" i="9" s="1"/>
  <c r="AL43" i="21"/>
  <c r="Q48" i="5" s="1"/>
  <c r="BQ48" i="9" s="1"/>
  <c r="AJ43" i="21"/>
  <c r="O48" i="5" s="1"/>
  <c r="BO48" i="9" s="1"/>
  <c r="AE43" i="21"/>
  <c r="J48" i="5" s="1"/>
  <c r="BJ48" i="9" s="1"/>
  <c r="AK43" i="21"/>
  <c r="P48" i="5" s="1"/>
  <c r="BP48" i="9" s="1"/>
  <c r="AN43" i="21"/>
  <c r="S48" i="5" s="1"/>
  <c r="BS48" i="9" s="1"/>
  <c r="Y43" i="21"/>
  <c r="D48" i="5" s="1"/>
  <c r="BD48" i="9" s="1"/>
  <c r="AF87" i="21"/>
  <c r="K92" i="5" s="1"/>
  <c r="BK92" i="9" s="1"/>
  <c r="AG87" i="21"/>
  <c r="L92" i="5" s="1"/>
  <c r="BL92" i="9" s="1"/>
  <c r="AI87" i="21"/>
  <c r="N92" i="5" s="1"/>
  <c r="BN92" i="9" s="1"/>
  <c r="AH87" i="21"/>
  <c r="M92" i="5" s="1"/>
  <c r="BM92" i="9" s="1"/>
  <c r="AJ87" i="21"/>
  <c r="O92" i="5" s="1"/>
  <c r="BO92" i="9" s="1"/>
  <c r="Y87" i="21"/>
  <c r="D92" i="5" s="1"/>
  <c r="BD92" i="9" s="1"/>
  <c r="AE87" i="21"/>
  <c r="J92" i="5" s="1"/>
  <c r="BJ92" i="9" s="1"/>
  <c r="AN87" i="21"/>
  <c r="S92" i="5" s="1"/>
  <c r="BS92" i="9" s="1"/>
  <c r="AD87" i="21"/>
  <c r="I92" i="5" s="1"/>
  <c r="BI92" i="9" s="1"/>
  <c r="Z87" i="21"/>
  <c r="E92" i="5" s="1"/>
  <c r="BE92" i="9" s="1"/>
  <c r="AC87" i="21"/>
  <c r="H92" i="5" s="1"/>
  <c r="BH92" i="9" s="1"/>
  <c r="AB87" i="21"/>
  <c r="G92" i="5" s="1"/>
  <c r="BG92" i="9" s="1"/>
  <c r="AM87" i="21"/>
  <c r="R92" i="5" s="1"/>
  <c r="BR92" i="9" s="1"/>
  <c r="AK87" i="21"/>
  <c r="P92" i="5" s="1"/>
  <c r="BP92" i="9" s="1"/>
  <c r="AA87" i="21"/>
  <c r="F92" i="5" s="1"/>
  <c r="BF92" i="9" s="1"/>
  <c r="AM103" i="21"/>
  <c r="R108" i="5" s="1"/>
  <c r="BR108" i="9" s="1"/>
  <c r="AK103" i="21"/>
  <c r="P108" i="5" s="1"/>
  <c r="BP108" i="9" s="1"/>
  <c r="AH103" i="21"/>
  <c r="M108" i="5" s="1"/>
  <c r="BM108" i="9" s="1"/>
  <c r="AD103" i="21"/>
  <c r="I108" i="5" s="1"/>
  <c r="BI108" i="9" s="1"/>
  <c r="Y103" i="21"/>
  <c r="D108" i="5" s="1"/>
  <c r="BD108" i="9" s="1"/>
  <c r="AN103" i="21"/>
  <c r="S108" i="5" s="1"/>
  <c r="BS108" i="9" s="1"/>
  <c r="AL103" i="21"/>
  <c r="Q108" i="5" s="1"/>
  <c r="BQ108" i="9" s="1"/>
  <c r="AA103" i="21"/>
  <c r="F108" i="5" s="1"/>
  <c r="BF108" i="9" s="1"/>
  <c r="AC103" i="21"/>
  <c r="H108" i="5" s="1"/>
  <c r="BH108" i="9" s="1"/>
  <c r="Z103" i="21"/>
  <c r="E108" i="5" s="1"/>
  <c r="BE108" i="9" s="1"/>
  <c r="AF103" i="21"/>
  <c r="K108" i="5" s="1"/>
  <c r="BK108" i="9" s="1"/>
  <c r="AE103" i="21"/>
  <c r="J108" i="5" s="1"/>
  <c r="BJ108" i="9" s="1"/>
  <c r="AB103" i="21"/>
  <c r="G108" i="5" s="1"/>
  <c r="BG108" i="9" s="1"/>
  <c r="AG103" i="21"/>
  <c r="L108" i="5" s="1"/>
  <c r="BL108" i="9" s="1"/>
  <c r="AJ103" i="21"/>
  <c r="O108" i="5" s="1"/>
  <c r="BO108" i="9" s="1"/>
  <c r="Y95" i="21"/>
  <c r="D100" i="5" s="1"/>
  <c r="BD100" i="9" s="1"/>
  <c r="AB95" i="21"/>
  <c r="G100" i="5" s="1"/>
  <c r="BG100" i="9" s="1"/>
  <c r="AE95" i="21"/>
  <c r="J100" i="5" s="1"/>
  <c r="BJ100" i="9" s="1"/>
  <c r="AF95" i="21"/>
  <c r="K100" i="5" s="1"/>
  <c r="BK100" i="9" s="1"/>
  <c r="AC95" i="21"/>
  <c r="H100" i="5" s="1"/>
  <c r="BH100" i="9" s="1"/>
  <c r="AH95" i="21"/>
  <c r="M100" i="5" s="1"/>
  <c r="BM100" i="9" s="1"/>
  <c r="AJ95" i="21"/>
  <c r="O100" i="5" s="1"/>
  <c r="BO100" i="9" s="1"/>
  <c r="AI95" i="21"/>
  <c r="N100" i="5" s="1"/>
  <c r="BN100" i="9" s="1"/>
  <c r="AG95" i="21"/>
  <c r="L100" i="5" s="1"/>
  <c r="BL100" i="9" s="1"/>
  <c r="AD95" i="21"/>
  <c r="I100" i="5" s="1"/>
  <c r="BI100" i="9" s="1"/>
  <c r="AK95" i="21"/>
  <c r="P100" i="5" s="1"/>
  <c r="BP100" i="9" s="1"/>
  <c r="AN95" i="21"/>
  <c r="S100" i="5" s="1"/>
  <c r="BS100" i="9" s="1"/>
  <c r="AN115" i="21"/>
  <c r="S120" i="5" s="1"/>
  <c r="BS120" i="9" s="1"/>
  <c r="AL115" i="21"/>
  <c r="Q120" i="5" s="1"/>
  <c r="BQ120" i="9" s="1"/>
  <c r="AI115" i="21"/>
  <c r="N120" i="5" s="1"/>
  <c r="BN120" i="9" s="1"/>
  <c r="AM115" i="21"/>
  <c r="R120" i="5" s="1"/>
  <c r="BR120" i="9" s="1"/>
  <c r="AB115" i="21"/>
  <c r="G120" i="5" s="1"/>
  <c r="BG120" i="9" s="1"/>
  <c r="Z115" i="21"/>
  <c r="E120" i="5" s="1"/>
  <c r="BE120" i="9" s="1"/>
  <c r="Y115" i="21"/>
  <c r="D120" i="5" s="1"/>
  <c r="BD120" i="9" s="1"/>
  <c r="AC115" i="21"/>
  <c r="H120" i="5" s="1"/>
  <c r="BH120" i="9" s="1"/>
  <c r="AF140" i="21"/>
  <c r="K145" i="5" s="1"/>
  <c r="BK145" i="9" s="1"/>
  <c r="AD140" i="21"/>
  <c r="I145" i="5" s="1"/>
  <c r="BI145" i="9" s="1"/>
  <c r="AK140" i="21"/>
  <c r="P145" i="5" s="1"/>
  <c r="BP145" i="9" s="1"/>
  <c r="AG140" i="21"/>
  <c r="L145" i="5" s="1"/>
  <c r="BL145" i="9" s="1"/>
  <c r="AJ140" i="21"/>
  <c r="O145" i="5" s="1"/>
  <c r="BO145" i="9" s="1"/>
  <c r="AH140" i="21"/>
  <c r="M145" i="5" s="1"/>
  <c r="BM145" i="9" s="1"/>
  <c r="AE140" i="21"/>
  <c r="J145" i="5" s="1"/>
  <c r="BJ145" i="9" s="1"/>
  <c r="AA140" i="21"/>
  <c r="F145" i="5" s="1"/>
  <c r="BF145" i="9" s="1"/>
  <c r="AL201" i="21"/>
  <c r="Q206" i="5" s="1"/>
  <c r="BQ206" i="9" s="1"/>
  <c r="AE201" i="21"/>
  <c r="J206" i="5" s="1"/>
  <c r="BJ206" i="9" s="1"/>
  <c r="AA201" i="21"/>
  <c r="F206" i="5" s="1"/>
  <c r="BF206" i="9" s="1"/>
  <c r="AF201" i="21"/>
  <c r="K206" i="5" s="1"/>
  <c r="BK206" i="9" s="1"/>
  <c r="Z201" i="21"/>
  <c r="E206" i="5" s="1"/>
  <c r="BE206" i="9" s="1"/>
  <c r="AB201" i="21"/>
  <c r="G206" i="5" s="1"/>
  <c r="BG206" i="9" s="1"/>
  <c r="AK201" i="21"/>
  <c r="P206" i="5" s="1"/>
  <c r="BP206" i="9" s="1"/>
  <c r="AJ201" i="21"/>
  <c r="O206" i="5" s="1"/>
  <c r="BO206" i="9" s="1"/>
  <c r="AM195" i="21"/>
  <c r="R200" i="5" s="1"/>
  <c r="BR200" i="9" s="1"/>
  <c r="AC195" i="21"/>
  <c r="H200" i="5" s="1"/>
  <c r="BH200" i="9" s="1"/>
  <c r="AD195" i="21"/>
  <c r="I200" i="5" s="1"/>
  <c r="BI200" i="9" s="1"/>
  <c r="Y195" i="21"/>
  <c r="D200" i="5" s="1"/>
  <c r="BD200" i="9" s="1"/>
  <c r="AA195" i="21"/>
  <c r="F200" i="5" s="1"/>
  <c r="BF200" i="9" s="1"/>
  <c r="Z195" i="21"/>
  <c r="E200" i="5" s="1"/>
  <c r="BE200" i="9" s="1"/>
  <c r="AJ195" i="21"/>
  <c r="O200" i="5" s="1"/>
  <c r="BO200" i="9" s="1"/>
  <c r="AN195" i="21"/>
  <c r="S200" i="5" s="1"/>
  <c r="BS200" i="9" s="1"/>
  <c r="Z297" i="21"/>
  <c r="AB297" i="21"/>
  <c r="AG297" i="21"/>
  <c r="AK297" i="21"/>
  <c r="AD297" i="21"/>
  <c r="Y297" i="21"/>
  <c r="AN297" i="21"/>
  <c r="AM297" i="21"/>
  <c r="AH297" i="21"/>
  <c r="AA297" i="21"/>
  <c r="AL297" i="21"/>
  <c r="AI297" i="21"/>
  <c r="AN320" i="21"/>
  <c r="AC320" i="21"/>
  <c r="AA320" i="21"/>
  <c r="AE320" i="21"/>
  <c r="AB320" i="21"/>
  <c r="Y320" i="21"/>
  <c r="AK320" i="21"/>
  <c r="AL320" i="21"/>
  <c r="AI320" i="21"/>
  <c r="AG320" i="21"/>
  <c r="AF320" i="21"/>
  <c r="Z320" i="21"/>
  <c r="AJ277" i="21"/>
  <c r="AL277" i="21"/>
  <c r="AH277" i="21"/>
  <c r="AE277" i="21"/>
  <c r="AN277" i="21"/>
  <c r="Y277" i="21"/>
  <c r="Z277" i="21"/>
  <c r="AM277" i="21"/>
  <c r="AA277" i="21"/>
  <c r="AK277" i="21"/>
  <c r="AG277" i="21"/>
  <c r="AC277" i="21"/>
  <c r="AK224" i="21"/>
  <c r="P229" i="5" s="1"/>
  <c r="BP229" i="9" s="1"/>
  <c r="Z224" i="21"/>
  <c r="E229" i="5" s="1"/>
  <c r="BE229" i="9" s="1"/>
  <c r="AI224" i="21"/>
  <c r="N229" i="5" s="1"/>
  <c r="BN229" i="9" s="1"/>
  <c r="AE224" i="21"/>
  <c r="J229" i="5" s="1"/>
  <c r="BJ229" i="9" s="1"/>
  <c r="Y224" i="21"/>
  <c r="D229" i="5" s="1"/>
  <c r="BD229" i="9" s="1"/>
  <c r="AB224" i="21"/>
  <c r="G229" i="5" s="1"/>
  <c r="BG229" i="9" s="1"/>
  <c r="AF224" i="21"/>
  <c r="K229" i="5" s="1"/>
  <c r="BK229" i="9" s="1"/>
  <c r="AD224" i="21"/>
  <c r="I229" i="5" s="1"/>
  <c r="BI229" i="9" s="1"/>
  <c r="AA316" i="21"/>
  <c r="AB316" i="21"/>
  <c r="AF316" i="21"/>
  <c r="Z316" i="21"/>
  <c r="AE316" i="21"/>
  <c r="AG316" i="21"/>
  <c r="AN316" i="21"/>
  <c r="AC316" i="21"/>
  <c r="AA480" i="21"/>
  <c r="AB480" i="21"/>
  <c r="Z480" i="21"/>
  <c r="Y480" i="21"/>
  <c r="AE480" i="21"/>
  <c r="AF480" i="21"/>
  <c r="AH480" i="21"/>
  <c r="AL480" i="21"/>
  <c r="AB407" i="21"/>
  <c r="AA407" i="21"/>
  <c r="AH407" i="21"/>
  <c r="Z407" i="21"/>
  <c r="AF407" i="21"/>
  <c r="AG407" i="21"/>
  <c r="AM407" i="21"/>
  <c r="AK407" i="21"/>
  <c r="AD304" i="21"/>
  <c r="AI304" i="21"/>
  <c r="AM304" i="21"/>
  <c r="AA304" i="21"/>
  <c r="AH304" i="21"/>
  <c r="AN304" i="21"/>
  <c r="AE304" i="21"/>
  <c r="AK304" i="21"/>
  <c r="AC404" i="21"/>
  <c r="AF404" i="21"/>
  <c r="AM404" i="21"/>
  <c r="AE404" i="21"/>
  <c r="AG404" i="21"/>
  <c r="AL404" i="21"/>
  <c r="AI404" i="21"/>
  <c r="AN404" i="21"/>
  <c r="AH293" i="21"/>
  <c r="AJ293" i="21"/>
  <c r="AC293" i="21"/>
  <c r="AK293" i="21"/>
  <c r="AL293" i="21"/>
  <c r="AB293" i="21"/>
  <c r="AN293" i="21"/>
  <c r="AA293" i="21"/>
  <c r="Y293" i="21"/>
  <c r="AF293" i="21"/>
  <c r="AE293" i="21"/>
  <c r="AI293" i="21"/>
  <c r="AD472" i="21"/>
  <c r="AE472" i="21"/>
  <c r="AG472" i="21"/>
  <c r="AC472" i="21"/>
  <c r="AH472" i="21"/>
  <c r="AM472" i="21"/>
  <c r="AN472" i="21"/>
  <c r="AL472" i="21"/>
  <c r="Y472" i="21"/>
  <c r="AF472" i="21"/>
  <c r="AF467" i="21"/>
  <c r="AC467" i="21"/>
  <c r="AI467" i="21"/>
  <c r="AE467" i="21"/>
  <c r="AJ467" i="21"/>
  <c r="AK467" i="21"/>
  <c r="AH467" i="21"/>
  <c r="AN467" i="21"/>
  <c r="AA467" i="21"/>
  <c r="AM467" i="21"/>
  <c r="AK382" i="21"/>
  <c r="Z382" i="21"/>
  <c r="AH382" i="21"/>
  <c r="AD382" i="21"/>
  <c r="AJ382" i="21"/>
  <c r="AA382" i="21"/>
  <c r="Y382" i="21"/>
  <c r="AI382" i="21"/>
  <c r="AF382" i="21"/>
  <c r="AL382" i="21"/>
  <c r="AK426" i="21"/>
  <c r="AA426" i="21"/>
  <c r="AN426" i="21"/>
  <c r="AB426" i="21"/>
  <c r="Y426" i="21"/>
  <c r="Z426" i="21"/>
  <c r="AF426" i="21"/>
  <c r="AH426" i="21"/>
  <c r="AN27" i="21"/>
  <c r="S32" i="5" s="1"/>
  <c r="BS32" i="9" s="1"/>
  <c r="AA27" i="21"/>
  <c r="F32" i="5" s="1"/>
  <c r="BF32" i="9" s="1"/>
  <c r="AH27" i="21"/>
  <c r="M32" i="5" s="1"/>
  <c r="BM32" i="9" s="1"/>
  <c r="AD27" i="21"/>
  <c r="I32" i="5" s="1"/>
  <c r="BI32" i="9" s="1"/>
  <c r="AB27" i="21"/>
  <c r="G32" i="5" s="1"/>
  <c r="BG32" i="9" s="1"/>
  <c r="Z27" i="21"/>
  <c r="E32" i="5" s="1"/>
  <c r="BE32" i="9" s="1"/>
  <c r="AG27" i="21"/>
  <c r="L32" i="5" s="1"/>
  <c r="BL32" i="9" s="1"/>
  <c r="AM27" i="21"/>
  <c r="R32" i="5" s="1"/>
  <c r="BR32" i="9" s="1"/>
  <c r="AK27" i="21"/>
  <c r="P32" i="5" s="1"/>
  <c r="BP32" i="9" s="1"/>
  <c r="Y27" i="21"/>
  <c r="D32" i="5" s="1"/>
  <c r="BD32" i="9" s="1"/>
  <c r="AF27" i="21"/>
  <c r="K32" i="5" s="1"/>
  <c r="BK32" i="9" s="1"/>
  <c r="AL27" i="21"/>
  <c r="Q32" i="5" s="1"/>
  <c r="BQ32" i="9" s="1"/>
  <c r="AJ27" i="21"/>
  <c r="O32" i="5" s="1"/>
  <c r="BO32" i="9" s="1"/>
  <c r="AC27" i="21"/>
  <c r="H32" i="5" s="1"/>
  <c r="BH32" i="9" s="1"/>
  <c r="AM82" i="21"/>
  <c r="R87" i="5" s="1"/>
  <c r="BR87" i="9" s="1"/>
  <c r="Z82" i="21"/>
  <c r="E87" i="5" s="1"/>
  <c r="BE87" i="9" s="1"/>
  <c r="AD82" i="21"/>
  <c r="I87" i="5" s="1"/>
  <c r="BI87" i="9" s="1"/>
  <c r="AL82" i="21"/>
  <c r="Q87" i="5" s="1"/>
  <c r="BQ87" i="9" s="1"/>
  <c r="AA82" i="21"/>
  <c r="F87" i="5" s="1"/>
  <c r="BF87" i="9" s="1"/>
  <c r="AC82" i="21"/>
  <c r="H87" i="5" s="1"/>
  <c r="BH87" i="9" s="1"/>
  <c r="AG82" i="21"/>
  <c r="L87" i="5" s="1"/>
  <c r="BL87" i="9" s="1"/>
  <c r="AK82" i="21"/>
  <c r="P87" i="5" s="1"/>
  <c r="BP87" i="9" s="1"/>
  <c r="AN82" i="21"/>
  <c r="S87" i="5" s="1"/>
  <c r="BS87" i="9" s="1"/>
  <c r="AF82" i="21"/>
  <c r="K87" i="5" s="1"/>
  <c r="BK87" i="9" s="1"/>
  <c r="AE82" i="21"/>
  <c r="J87" i="5" s="1"/>
  <c r="BJ87" i="9" s="1"/>
  <c r="AB82" i="21"/>
  <c r="G87" i="5" s="1"/>
  <c r="BG87" i="9" s="1"/>
  <c r="AI82" i="21"/>
  <c r="N87" i="5" s="1"/>
  <c r="BN87" i="9" s="1"/>
  <c r="AJ82" i="21"/>
  <c r="O87" i="5" s="1"/>
  <c r="BO87" i="9" s="1"/>
  <c r="AG123" i="21"/>
  <c r="L128" i="5" s="1"/>
  <c r="BL128" i="9" s="1"/>
  <c r="AI123" i="21"/>
  <c r="N128" i="5" s="1"/>
  <c r="BN128" i="9" s="1"/>
  <c r="Z123" i="21"/>
  <c r="E128" i="5" s="1"/>
  <c r="BE128" i="9" s="1"/>
  <c r="AL123" i="21"/>
  <c r="Q128" i="5" s="1"/>
  <c r="BQ128" i="9" s="1"/>
  <c r="AK123" i="21"/>
  <c r="P128" i="5" s="1"/>
  <c r="BP128" i="9" s="1"/>
  <c r="AM123" i="21"/>
  <c r="R128" i="5" s="1"/>
  <c r="BR128" i="9" s="1"/>
  <c r="AH123" i="21"/>
  <c r="M128" i="5" s="1"/>
  <c r="BM128" i="9" s="1"/>
  <c r="AD123" i="21"/>
  <c r="I128" i="5" s="1"/>
  <c r="BI128" i="9" s="1"/>
  <c r="AA123" i="21"/>
  <c r="F128" i="5" s="1"/>
  <c r="BF128" i="9" s="1"/>
  <c r="AB123" i="21"/>
  <c r="G128" i="5" s="1"/>
  <c r="BG128" i="9" s="1"/>
  <c r="AE123" i="21"/>
  <c r="J128" i="5" s="1"/>
  <c r="BJ128" i="9" s="1"/>
  <c r="AJ123" i="21"/>
  <c r="O128" i="5" s="1"/>
  <c r="BO128" i="9" s="1"/>
  <c r="Y123" i="21"/>
  <c r="D128" i="5" s="1"/>
  <c r="BD128" i="9" s="1"/>
  <c r="Z99" i="21"/>
  <c r="E104" i="5" s="1"/>
  <c r="BE104" i="9" s="1"/>
  <c r="AB99" i="21"/>
  <c r="G104" i="5" s="1"/>
  <c r="BG104" i="9" s="1"/>
  <c r="AE99" i="21"/>
  <c r="J104" i="5" s="1"/>
  <c r="BJ104" i="9" s="1"/>
  <c r="AF99" i="21"/>
  <c r="K104" i="5" s="1"/>
  <c r="BK104" i="9" s="1"/>
  <c r="AD99" i="21"/>
  <c r="I104" i="5" s="1"/>
  <c r="BI104" i="9" s="1"/>
  <c r="AG99" i="21"/>
  <c r="L104" i="5" s="1"/>
  <c r="BL104" i="9" s="1"/>
  <c r="AJ99" i="21"/>
  <c r="O104" i="5" s="1"/>
  <c r="BO104" i="9" s="1"/>
  <c r="AI99" i="21"/>
  <c r="N104" i="5" s="1"/>
  <c r="BN104" i="9" s="1"/>
  <c r="AF126" i="21"/>
  <c r="K131" i="5" s="1"/>
  <c r="BK131" i="9" s="1"/>
  <c r="AD126" i="21"/>
  <c r="I131" i="5" s="1"/>
  <c r="BI131" i="9" s="1"/>
  <c r="AI126" i="21"/>
  <c r="N131" i="5" s="1"/>
  <c r="BN131" i="9" s="1"/>
  <c r="AM126" i="21"/>
  <c r="R131" i="5" s="1"/>
  <c r="BR131" i="9" s="1"/>
  <c r="AJ126" i="21"/>
  <c r="O131" i="5" s="1"/>
  <c r="BO131" i="9" s="1"/>
  <c r="AL126" i="21"/>
  <c r="Q131" i="5" s="1"/>
  <c r="BQ131" i="9" s="1"/>
  <c r="AE126" i="21"/>
  <c r="J131" i="5" s="1"/>
  <c r="BJ131" i="9" s="1"/>
  <c r="AN126" i="21"/>
  <c r="S131" i="5" s="1"/>
  <c r="BS131" i="9" s="1"/>
  <c r="AA126" i="21"/>
  <c r="F131" i="5" s="1"/>
  <c r="BF131" i="9" s="1"/>
  <c r="Y126" i="21"/>
  <c r="D131" i="5" s="1"/>
  <c r="BD131" i="9" s="1"/>
  <c r="AC126" i="21"/>
  <c r="H131" i="5" s="1"/>
  <c r="BH131" i="9" s="1"/>
  <c r="AB126" i="21"/>
  <c r="G131" i="5" s="1"/>
  <c r="BG131" i="9" s="1"/>
  <c r="AK126" i="21"/>
  <c r="P131" i="5" s="1"/>
  <c r="BP131" i="9" s="1"/>
  <c r="Z126" i="21"/>
  <c r="E131" i="5" s="1"/>
  <c r="BE131" i="9" s="1"/>
  <c r="AH126" i="21"/>
  <c r="M131" i="5" s="1"/>
  <c r="BM131" i="9" s="1"/>
  <c r="AG126" i="21"/>
  <c r="L131" i="5" s="1"/>
  <c r="BL131" i="9" s="1"/>
  <c r="Y164" i="21"/>
  <c r="D169" i="5" s="1"/>
  <c r="BD169" i="9" s="1"/>
  <c r="AD164" i="21"/>
  <c r="I169" i="5" s="1"/>
  <c r="BI169" i="9" s="1"/>
  <c r="AE164" i="21"/>
  <c r="J169" i="5" s="1"/>
  <c r="BJ169" i="9" s="1"/>
  <c r="AA164" i="21"/>
  <c r="F169" i="5" s="1"/>
  <c r="BF169" i="9" s="1"/>
  <c r="AC164" i="21"/>
  <c r="H169" i="5" s="1"/>
  <c r="BH169" i="9" s="1"/>
  <c r="AN164" i="21"/>
  <c r="S169" i="5" s="1"/>
  <c r="BS169" i="9" s="1"/>
  <c r="AH164" i="21"/>
  <c r="M169" i="5" s="1"/>
  <c r="BM169" i="9" s="1"/>
  <c r="AG164" i="21"/>
  <c r="L169" i="5" s="1"/>
  <c r="BL169" i="9" s="1"/>
  <c r="Z164" i="21"/>
  <c r="E169" i="5" s="1"/>
  <c r="BE169" i="9" s="1"/>
  <c r="AL164" i="21"/>
  <c r="Q169" i="5" s="1"/>
  <c r="BQ169" i="9" s="1"/>
  <c r="AK164" i="21"/>
  <c r="P169" i="5" s="1"/>
  <c r="BP169" i="9" s="1"/>
  <c r="AB164" i="21"/>
  <c r="G169" i="5" s="1"/>
  <c r="BG169" i="9" s="1"/>
  <c r="AI164" i="21"/>
  <c r="N169" i="5" s="1"/>
  <c r="BN169" i="9" s="1"/>
  <c r="AM164" i="21"/>
  <c r="R169" i="5" s="1"/>
  <c r="BR169" i="9" s="1"/>
  <c r="AJ164" i="21"/>
  <c r="O169" i="5" s="1"/>
  <c r="BO169" i="9" s="1"/>
  <c r="AF164" i="21"/>
  <c r="K169" i="5" s="1"/>
  <c r="BK169" i="9" s="1"/>
  <c r="AD183" i="21"/>
  <c r="I188" i="5" s="1"/>
  <c r="BI188" i="9" s="1"/>
  <c r="AG183" i="21"/>
  <c r="L188" i="5" s="1"/>
  <c r="BL188" i="9" s="1"/>
  <c r="AA183" i="21"/>
  <c r="F188" i="5" s="1"/>
  <c r="BF188" i="9" s="1"/>
  <c r="AF183" i="21"/>
  <c r="K188" i="5" s="1"/>
  <c r="BK188" i="9" s="1"/>
  <c r="AH183" i="21"/>
  <c r="M188" i="5" s="1"/>
  <c r="BM188" i="9" s="1"/>
  <c r="AC183" i="21"/>
  <c r="H188" i="5" s="1"/>
  <c r="BH188" i="9" s="1"/>
  <c r="AN183" i="21"/>
  <c r="S188" i="5" s="1"/>
  <c r="BS188" i="9" s="1"/>
  <c r="AL183" i="21"/>
  <c r="Q188" i="5" s="1"/>
  <c r="BQ188" i="9" s="1"/>
  <c r="AJ183" i="21"/>
  <c r="O188" i="5" s="1"/>
  <c r="BO188" i="9" s="1"/>
  <c r="Y183" i="21"/>
  <c r="D188" i="5" s="1"/>
  <c r="BD188" i="9" s="1"/>
  <c r="AK183" i="21"/>
  <c r="P188" i="5" s="1"/>
  <c r="BP188" i="9" s="1"/>
  <c r="Z183" i="21"/>
  <c r="E188" i="5" s="1"/>
  <c r="BE188" i="9" s="1"/>
  <c r="AE183" i="21"/>
  <c r="J188" i="5" s="1"/>
  <c r="BJ188" i="9" s="1"/>
  <c r="AB183" i="21"/>
  <c r="G188" i="5" s="1"/>
  <c r="BG188" i="9" s="1"/>
  <c r="AM183" i="21"/>
  <c r="R188" i="5" s="1"/>
  <c r="BR188" i="9" s="1"/>
  <c r="AI183" i="21"/>
  <c r="N188" i="5" s="1"/>
  <c r="BN188" i="9" s="1"/>
  <c r="AF302" i="21"/>
  <c r="AD302" i="21"/>
  <c r="AC302" i="21"/>
  <c r="Z302" i="21"/>
  <c r="AJ302" i="21"/>
  <c r="AI302" i="21"/>
  <c r="AK302" i="21"/>
  <c r="AL302" i="21"/>
  <c r="AG193" i="21"/>
  <c r="L198" i="5" s="1"/>
  <c r="BL198" i="9" s="1"/>
  <c r="AL193" i="21"/>
  <c r="Q198" i="5" s="1"/>
  <c r="BQ198" i="9" s="1"/>
  <c r="AD193" i="21"/>
  <c r="I198" i="5" s="1"/>
  <c r="BI198" i="9" s="1"/>
  <c r="AB193" i="21"/>
  <c r="G198" i="5" s="1"/>
  <c r="BG198" i="9" s="1"/>
  <c r="AK193" i="21"/>
  <c r="P198" i="5" s="1"/>
  <c r="BP198" i="9" s="1"/>
  <c r="Z193" i="21"/>
  <c r="E198" i="5" s="1"/>
  <c r="BE198" i="9" s="1"/>
  <c r="AM193" i="21"/>
  <c r="R198" i="5" s="1"/>
  <c r="BR198" i="9" s="1"/>
  <c r="AJ193" i="21"/>
  <c r="O198" i="5" s="1"/>
  <c r="BO198" i="9" s="1"/>
  <c r="AK252" i="21"/>
  <c r="AA252" i="21"/>
  <c r="AH252" i="21"/>
  <c r="AJ252" i="21"/>
  <c r="Y252" i="21"/>
  <c r="AD252" i="21"/>
  <c r="AF252" i="21"/>
  <c r="AM252" i="21"/>
  <c r="AI323" i="21"/>
  <c r="AK323" i="21"/>
  <c r="AN323" i="21"/>
  <c r="AC323" i="21"/>
  <c r="AM323" i="21"/>
  <c r="AH323" i="21"/>
  <c r="Y323" i="21"/>
  <c r="Z323" i="21"/>
  <c r="AD323" i="21"/>
  <c r="AJ323" i="21"/>
  <c r="AF323" i="21"/>
  <c r="AB323" i="21"/>
  <c r="AG323" i="21"/>
  <c r="AL323" i="21"/>
  <c r="AA323" i="21"/>
  <c r="AM477" i="21"/>
  <c r="AN477" i="21"/>
  <c r="AL477" i="21"/>
  <c r="AG477" i="21"/>
  <c r="AA477" i="21"/>
  <c r="AB477" i="21"/>
  <c r="AC477" i="21"/>
  <c r="Y477" i="21"/>
  <c r="AJ477" i="21"/>
  <c r="Z477" i="21"/>
  <c r="AE477" i="21"/>
  <c r="AK477" i="21"/>
  <c r="AI477" i="21"/>
  <c r="AD477" i="21"/>
  <c r="AN399" i="21"/>
  <c r="AC399" i="21"/>
  <c r="AE399" i="21"/>
  <c r="Y399" i="21"/>
  <c r="AB399" i="21"/>
  <c r="AA399" i="21"/>
  <c r="AH399" i="21"/>
  <c r="Z399" i="21"/>
  <c r="AK299" i="21"/>
  <c r="AE299" i="21"/>
  <c r="AM299" i="21"/>
  <c r="AA299" i="21"/>
  <c r="AD299" i="21"/>
  <c r="Z299" i="21"/>
  <c r="AB299" i="21"/>
  <c r="Y299" i="21"/>
  <c r="AI299" i="21"/>
  <c r="AF299" i="21"/>
  <c r="AG299" i="21"/>
  <c r="AJ299" i="21"/>
  <c r="AN299" i="21"/>
  <c r="AC299" i="21"/>
  <c r="AL299" i="21"/>
  <c r="Z479" i="21"/>
  <c r="AA479" i="21"/>
  <c r="AF479" i="21"/>
  <c r="AC479" i="21"/>
  <c r="AD479" i="21"/>
  <c r="AI479" i="21"/>
  <c r="AG479" i="21"/>
  <c r="AH479" i="21"/>
  <c r="AM479" i="21"/>
  <c r="AB479" i="21"/>
  <c r="AN479" i="21"/>
  <c r="Y479" i="21"/>
  <c r="AL479" i="21"/>
  <c r="AJ479" i="21"/>
  <c r="Z387" i="21"/>
  <c r="AC387" i="21"/>
  <c r="AE387" i="21"/>
  <c r="AB387" i="21"/>
  <c r="AD387" i="21"/>
  <c r="AI387" i="21"/>
  <c r="AJ387" i="21"/>
  <c r="AM387" i="21"/>
  <c r="AD405" i="21"/>
  <c r="AI405" i="21"/>
  <c r="AJ405" i="21"/>
  <c r="AB405" i="21"/>
  <c r="AH405" i="21"/>
  <c r="Y405" i="21"/>
  <c r="AK405" i="21"/>
  <c r="AL405" i="21"/>
  <c r="AE405" i="21"/>
  <c r="AF405" i="21"/>
  <c r="AK453" i="21"/>
  <c r="AL453" i="21"/>
  <c r="AM453" i="21"/>
  <c r="AF453" i="21"/>
  <c r="Y453" i="21"/>
  <c r="Z453" i="21"/>
  <c r="AB453" i="21"/>
  <c r="AI453" i="21"/>
  <c r="AH453" i="21"/>
  <c r="AA453" i="21"/>
  <c r="AC453" i="21"/>
  <c r="AJ453" i="21"/>
  <c r="AG453" i="21"/>
  <c r="AE453" i="21"/>
  <c r="AM29" i="21"/>
  <c r="R34" i="5" s="1"/>
  <c r="BR34" i="9" s="1"/>
  <c r="Y29" i="21"/>
  <c r="D34" i="5" s="1"/>
  <c r="BD34" i="9" s="1"/>
  <c r="AG29" i="21"/>
  <c r="L34" i="5" s="1"/>
  <c r="BL34" i="9" s="1"/>
  <c r="AJ29" i="21"/>
  <c r="O34" i="5" s="1"/>
  <c r="BO34" i="9" s="1"/>
  <c r="AA29" i="21"/>
  <c r="F34" i="5" s="1"/>
  <c r="BF34" i="9" s="1"/>
  <c r="AC29" i="21"/>
  <c r="H34" i="5" s="1"/>
  <c r="BH34" i="9" s="1"/>
  <c r="AF29" i="21"/>
  <c r="K34" i="5" s="1"/>
  <c r="BK34" i="9" s="1"/>
  <c r="AK29" i="21"/>
  <c r="P34" i="5" s="1"/>
  <c r="BP34" i="9" s="1"/>
  <c r="AN29" i="21"/>
  <c r="S34" i="5" s="1"/>
  <c r="BS34" i="9" s="1"/>
  <c r="AD29" i="21"/>
  <c r="I34" i="5" s="1"/>
  <c r="BI34" i="9" s="1"/>
  <c r="AE29" i="21"/>
  <c r="J34" i="5" s="1"/>
  <c r="BJ34" i="9" s="1"/>
  <c r="AL29" i="21"/>
  <c r="Q34" i="5" s="1"/>
  <c r="BQ34" i="9" s="1"/>
  <c r="AI29" i="21"/>
  <c r="N34" i="5" s="1"/>
  <c r="BN34" i="9" s="1"/>
  <c r="Z29" i="21"/>
  <c r="E34" i="5" s="1"/>
  <c r="BE34" i="9" s="1"/>
  <c r="AD36" i="21"/>
  <c r="I41" i="5" s="1"/>
  <c r="BI41" i="9" s="1"/>
  <c r="AG36" i="21"/>
  <c r="L41" i="5" s="1"/>
  <c r="BL41" i="9" s="1"/>
  <c r="AN36" i="21"/>
  <c r="S41" i="5" s="1"/>
  <c r="BS41" i="9" s="1"/>
  <c r="AK36" i="21"/>
  <c r="P41" i="5" s="1"/>
  <c r="BP41" i="9" s="1"/>
  <c r="AH36" i="21"/>
  <c r="M41" i="5" s="1"/>
  <c r="BM41" i="9" s="1"/>
  <c r="AM36" i="21"/>
  <c r="R41" i="5" s="1"/>
  <c r="BR41" i="9" s="1"/>
  <c r="Y36" i="21"/>
  <c r="D41" i="5" s="1"/>
  <c r="BD41" i="9" s="1"/>
  <c r="AE36" i="21"/>
  <c r="J41" i="5" s="1"/>
  <c r="BJ41" i="9" s="1"/>
  <c r="AA107" i="21"/>
  <c r="F112" i="5" s="1"/>
  <c r="BF112" i="9" s="1"/>
  <c r="Y107" i="21"/>
  <c r="D112" i="5" s="1"/>
  <c r="BD112" i="9" s="1"/>
  <c r="AF107" i="21"/>
  <c r="K112" i="5" s="1"/>
  <c r="BK112" i="9" s="1"/>
  <c r="AB107" i="21"/>
  <c r="G112" i="5" s="1"/>
  <c r="BG112" i="9" s="1"/>
  <c r="AE107" i="21"/>
  <c r="J112" i="5" s="1"/>
  <c r="BJ112" i="9" s="1"/>
  <c r="AC107" i="21"/>
  <c r="H112" i="5" s="1"/>
  <c r="BH112" i="9" s="1"/>
  <c r="AN107" i="21"/>
  <c r="S112" i="5" s="1"/>
  <c r="BS112" i="9" s="1"/>
  <c r="AJ107" i="21"/>
  <c r="O112" i="5" s="1"/>
  <c r="BO112" i="9" s="1"/>
  <c r="AM132" i="21"/>
  <c r="R137" i="5" s="1"/>
  <c r="BR137" i="9" s="1"/>
  <c r="AK132" i="21"/>
  <c r="P137" i="5" s="1"/>
  <c r="BP137" i="9" s="1"/>
  <c r="AN132" i="21"/>
  <c r="S137" i="5" s="1"/>
  <c r="BS137" i="9" s="1"/>
  <c r="AJ132" i="21"/>
  <c r="O137" i="5" s="1"/>
  <c r="BO137" i="9" s="1"/>
  <c r="Y132" i="21"/>
  <c r="D137" i="5" s="1"/>
  <c r="BD137" i="9" s="1"/>
  <c r="AL132" i="21"/>
  <c r="Q137" i="5" s="1"/>
  <c r="BQ137" i="9" s="1"/>
  <c r="AB132" i="21"/>
  <c r="G137" i="5" s="1"/>
  <c r="BG137" i="9" s="1"/>
  <c r="AA132" i="21"/>
  <c r="F137" i="5" s="1"/>
  <c r="BF137" i="9" s="1"/>
  <c r="AC132" i="21"/>
  <c r="H137" i="5" s="1"/>
  <c r="BH137" i="9" s="1"/>
  <c r="AF132" i="21"/>
  <c r="K137" i="5" s="1"/>
  <c r="BK137" i="9" s="1"/>
  <c r="AD132" i="21"/>
  <c r="I137" i="5" s="1"/>
  <c r="BI137" i="9" s="1"/>
  <c r="AE132" i="21"/>
  <c r="J137" i="5" s="1"/>
  <c r="BJ137" i="9" s="1"/>
  <c r="Z132" i="21"/>
  <c r="E137" i="5" s="1"/>
  <c r="BE137" i="9" s="1"/>
  <c r="AG132" i="21"/>
  <c r="L137" i="5" s="1"/>
  <c r="BL137" i="9" s="1"/>
  <c r="AH132" i="21"/>
  <c r="M137" i="5" s="1"/>
  <c r="BM137" i="9" s="1"/>
  <c r="AJ104" i="21"/>
  <c r="O109" i="5" s="1"/>
  <c r="BO109" i="9" s="1"/>
  <c r="AH104" i="21"/>
  <c r="M109" i="5" s="1"/>
  <c r="BM109" i="9" s="1"/>
  <c r="AC104" i="21"/>
  <c r="H109" i="5" s="1"/>
  <c r="BH109" i="9" s="1"/>
  <c r="Y104" i="21"/>
  <c r="D109" i="5" s="1"/>
  <c r="BD109" i="9" s="1"/>
  <c r="AN104" i="21"/>
  <c r="S109" i="5" s="1"/>
  <c r="BS109" i="9" s="1"/>
  <c r="AA104" i="21"/>
  <c r="F109" i="5" s="1"/>
  <c r="BF109" i="9" s="1"/>
  <c r="AM104" i="21"/>
  <c r="R109" i="5" s="1"/>
  <c r="BR109" i="9" s="1"/>
  <c r="Z104" i="21"/>
  <c r="E109" i="5" s="1"/>
  <c r="BE109" i="9" s="1"/>
  <c r="AI104" i="21"/>
  <c r="N109" i="5" s="1"/>
  <c r="BN109" i="9" s="1"/>
  <c r="AG104" i="21"/>
  <c r="L109" i="5" s="1"/>
  <c r="BL109" i="9" s="1"/>
  <c r="AD104" i="21"/>
  <c r="I109" i="5" s="1"/>
  <c r="BI109" i="9" s="1"/>
  <c r="AL104" i="21"/>
  <c r="Q109" i="5" s="1"/>
  <c r="BQ109" i="9" s="1"/>
  <c r="AE104" i="21"/>
  <c r="J109" i="5" s="1"/>
  <c r="BJ109" i="9" s="1"/>
  <c r="AB104" i="21"/>
  <c r="G109" i="5" s="1"/>
  <c r="BG109" i="9" s="1"/>
  <c r="AF104" i="21"/>
  <c r="K109" i="5" s="1"/>
  <c r="BK109" i="9" s="1"/>
  <c r="AA229" i="21"/>
  <c r="AC229" i="21"/>
  <c r="AG229" i="21"/>
  <c r="AK229" i="21"/>
  <c r="AE229" i="21"/>
  <c r="AN229" i="21"/>
  <c r="AD229" i="21"/>
  <c r="AI229" i="21"/>
  <c r="Z229" i="21"/>
  <c r="Y229" i="21"/>
  <c r="AB229" i="21"/>
  <c r="AJ229" i="21"/>
  <c r="AH229" i="21"/>
  <c r="AF229" i="21"/>
  <c r="AL229" i="21"/>
  <c r="AA254" i="21"/>
  <c r="AC254" i="21"/>
  <c r="AF254" i="21"/>
  <c r="AB254" i="21"/>
  <c r="AE254" i="21"/>
  <c r="AN254" i="21"/>
  <c r="AG254" i="21"/>
  <c r="AI254" i="21"/>
  <c r="Z254" i="21"/>
  <c r="AJ254" i="21"/>
  <c r="AM254" i="21"/>
  <c r="Y254" i="21"/>
  <c r="AH254" i="21"/>
  <c r="AL254" i="21"/>
  <c r="AD254" i="21"/>
  <c r="AG307" i="21"/>
  <c r="AN307" i="21"/>
  <c r="AL307" i="21"/>
  <c r="Z307" i="21"/>
  <c r="AK307" i="21"/>
  <c r="AJ307" i="21"/>
  <c r="AF307" i="21"/>
  <c r="AD307" i="21"/>
  <c r="AA307" i="21"/>
  <c r="AH307" i="21"/>
  <c r="AI307" i="21"/>
  <c r="AB307" i="21"/>
  <c r="Y307" i="21"/>
  <c r="AC307" i="21"/>
  <c r="AE307" i="21"/>
  <c r="AG189" i="21"/>
  <c r="L194" i="5" s="1"/>
  <c r="BL194" i="9" s="1"/>
  <c r="AN189" i="21"/>
  <c r="S194" i="5" s="1"/>
  <c r="BS194" i="9" s="1"/>
  <c r="AL189" i="21"/>
  <c r="Q194" i="5" s="1"/>
  <c r="BQ194" i="9" s="1"/>
  <c r="Z189" i="21"/>
  <c r="E194" i="5" s="1"/>
  <c r="BE194" i="9" s="1"/>
  <c r="AK189" i="21"/>
  <c r="P194" i="5" s="1"/>
  <c r="BP194" i="9" s="1"/>
  <c r="AH189" i="21"/>
  <c r="M194" i="5" s="1"/>
  <c r="BM194" i="9" s="1"/>
  <c r="AF189" i="21"/>
  <c r="K194" i="5" s="1"/>
  <c r="BK194" i="9" s="1"/>
  <c r="AD189" i="21"/>
  <c r="I194" i="5" s="1"/>
  <c r="BI194" i="9" s="1"/>
  <c r="AB189" i="21"/>
  <c r="G194" i="5" s="1"/>
  <c r="BG194" i="9" s="1"/>
  <c r="AJ189" i="21"/>
  <c r="O194" i="5" s="1"/>
  <c r="BO194" i="9" s="1"/>
  <c r="Y189" i="21"/>
  <c r="D194" i="5" s="1"/>
  <c r="BD194" i="9" s="1"/>
  <c r="AE189" i="21"/>
  <c r="J194" i="5" s="1"/>
  <c r="BJ194" i="9" s="1"/>
  <c r="AC189" i="21"/>
  <c r="H194" i="5" s="1"/>
  <c r="BH194" i="9" s="1"/>
  <c r="AM189" i="21"/>
  <c r="R194" i="5" s="1"/>
  <c r="BR194" i="9" s="1"/>
  <c r="AI189" i="21"/>
  <c r="N194" i="5" s="1"/>
  <c r="BN194" i="9" s="1"/>
  <c r="AA189" i="21"/>
  <c r="F194" i="5" s="1"/>
  <c r="BF194" i="9" s="1"/>
  <c r="AH249" i="21"/>
  <c r="AN249" i="21"/>
  <c r="AE249" i="21"/>
  <c r="Y249" i="21"/>
  <c r="AL249" i="21"/>
  <c r="AA249" i="21"/>
  <c r="AG249" i="21"/>
  <c r="AB249" i="21"/>
  <c r="AI249" i="21"/>
  <c r="AM249" i="21"/>
  <c r="Z249" i="21"/>
  <c r="AF249" i="21"/>
  <c r="AC249" i="21"/>
  <c r="AK249" i="21"/>
  <c r="AJ249" i="21"/>
  <c r="Y325" i="21"/>
  <c r="AB325" i="21"/>
  <c r="AJ325" i="21"/>
  <c r="AN325" i="21"/>
  <c r="AC325" i="21"/>
  <c r="AH325" i="21"/>
  <c r="AE325" i="21"/>
  <c r="AA325" i="21"/>
  <c r="AK325" i="21"/>
  <c r="Z325" i="21"/>
  <c r="AM325" i="21"/>
  <c r="AI325" i="21"/>
  <c r="AF325" i="21"/>
  <c r="AG325" i="21"/>
  <c r="AD325" i="21"/>
  <c r="AJ363" i="21"/>
  <c r="AK363" i="21"/>
  <c r="AD363" i="21"/>
  <c r="Y363" i="21"/>
  <c r="AN363" i="21"/>
  <c r="AA363" i="21"/>
  <c r="AH363" i="21"/>
  <c r="AI363" i="21"/>
  <c r="AE363" i="21"/>
  <c r="AC363" i="21"/>
  <c r="AB363" i="21"/>
  <c r="AG363" i="21"/>
  <c r="Z363" i="21"/>
  <c r="AL363" i="21"/>
  <c r="AM363" i="21"/>
  <c r="AB432" i="21"/>
  <c r="AA432" i="21"/>
  <c r="AH432" i="21"/>
  <c r="AK432" i="21"/>
  <c r="AF432" i="21"/>
  <c r="AG432" i="21"/>
  <c r="AM432" i="21"/>
  <c r="AN432" i="21"/>
  <c r="AE432" i="21"/>
  <c r="AL432" i="21"/>
  <c r="Z432" i="21"/>
  <c r="Y432" i="21"/>
  <c r="AJ432" i="21"/>
  <c r="AI432" i="21"/>
  <c r="AC432" i="21"/>
  <c r="AG346" i="21"/>
  <c r="AM346" i="21"/>
  <c r="AE346" i="21"/>
  <c r="AA346" i="21"/>
  <c r="AK346" i="21"/>
  <c r="AI346" i="21"/>
  <c r="AJ346" i="21"/>
  <c r="AB346" i="21"/>
  <c r="AN346" i="21"/>
  <c r="AL346" i="21"/>
  <c r="Y346" i="21"/>
  <c r="AF346" i="21"/>
  <c r="AC346" i="21"/>
  <c r="Z346" i="21"/>
  <c r="AH346" i="21"/>
  <c r="AC336" i="21"/>
  <c r="AE336" i="21"/>
  <c r="AF336" i="21"/>
  <c r="AN336" i="21"/>
  <c r="AG336" i="21"/>
  <c r="AD336" i="21"/>
  <c r="AA336" i="21"/>
  <c r="AK336" i="21"/>
  <c r="AL336" i="21"/>
  <c r="AB336" i="21"/>
  <c r="Z336" i="21"/>
  <c r="AH336" i="21"/>
  <c r="AJ336" i="21"/>
  <c r="AM336" i="21"/>
  <c r="AL401" i="21"/>
  <c r="AB401" i="21"/>
  <c r="AI401" i="21"/>
  <c r="AN401" i="21"/>
  <c r="Z401" i="21"/>
  <c r="AA401" i="21"/>
  <c r="AG401" i="21"/>
  <c r="Y401" i="21"/>
  <c r="AK401" i="21"/>
  <c r="AJ401" i="21"/>
  <c r="AD401" i="21"/>
  <c r="AM401" i="21"/>
  <c r="AK393" i="21"/>
  <c r="AA393" i="21"/>
  <c r="AB393" i="21"/>
  <c r="AH393" i="21"/>
  <c r="Z393" i="21"/>
  <c r="AL393" i="21"/>
  <c r="AD393" i="21"/>
  <c r="Y393" i="21"/>
  <c r="AE393" i="21"/>
  <c r="AI393" i="21"/>
  <c r="AF393" i="21"/>
  <c r="AC393" i="21"/>
  <c r="AM393" i="21"/>
  <c r="AG393" i="21"/>
  <c r="AJ393" i="21"/>
  <c r="AN393" i="21"/>
  <c r="AA413" i="21"/>
  <c r="Y413" i="21"/>
  <c r="AC310" i="21"/>
  <c r="AE310" i="21"/>
  <c r="AN310" i="21"/>
  <c r="AF310" i="21"/>
  <c r="AG310" i="21"/>
  <c r="AA310" i="21"/>
  <c r="AL310" i="21"/>
  <c r="AK310" i="21"/>
  <c r="AH310" i="21"/>
  <c r="AM310" i="21"/>
  <c r="AI310" i="21"/>
  <c r="Y310" i="21"/>
  <c r="AB310" i="21"/>
  <c r="Z310" i="21"/>
  <c r="AJ310" i="21"/>
  <c r="AD426" i="21"/>
  <c r="AG426" i="21"/>
  <c r="AD399" i="21"/>
  <c r="AJ399" i="21"/>
  <c r="AE252" i="21"/>
  <c r="AG252" i="21"/>
  <c r="AL195" i="21"/>
  <c r="Q200" i="5" s="1"/>
  <c r="BQ200" i="9" s="1"/>
  <c r="AI195" i="21"/>
  <c r="N200" i="5" s="1"/>
  <c r="BN200" i="9" s="1"/>
  <c r="AN382" i="21"/>
  <c r="AG467" i="21"/>
  <c r="AA405" i="21"/>
  <c r="Z405" i="21"/>
  <c r="AI472" i="21"/>
  <c r="AM293" i="21"/>
  <c r="AI277" i="21"/>
  <c r="AJ320" i="21"/>
  <c r="AJ297" i="21"/>
  <c r="Z95" i="21"/>
  <c r="E100" i="5" s="1"/>
  <c r="BE100" i="9" s="1"/>
  <c r="AN123" i="21"/>
  <c r="S128" i="5" s="1"/>
  <c r="BS128" i="9" s="1"/>
  <c r="Y82" i="21"/>
  <c r="D87" i="5" s="1"/>
  <c r="BD87" i="9" s="1"/>
  <c r="AB29" i="21"/>
  <c r="G34" i="5" s="1"/>
  <c r="BG34" i="9" s="1"/>
  <c r="AN453" i="21"/>
  <c r="AD346" i="21"/>
  <c r="AD249" i="21"/>
  <c r="AM229" i="21"/>
  <c r="AI132" i="21"/>
  <c r="N137" i="5" s="1"/>
  <c r="BN137" i="9" s="1"/>
  <c r="Z481" i="21"/>
  <c r="AM481" i="21"/>
  <c r="AK481" i="21"/>
  <c r="AN481" i="21"/>
  <c r="AK387" i="21"/>
  <c r="AL387" i="21"/>
  <c r="AJ404" i="21"/>
  <c r="AA404" i="21"/>
  <c r="AJ304" i="21"/>
  <c r="AC304" i="21"/>
  <c r="AI407" i="21"/>
  <c r="AN407" i="21"/>
  <c r="AK480" i="21"/>
  <c r="AM480" i="21"/>
  <c r="AH316" i="21"/>
  <c r="AM316" i="21"/>
  <c r="AN224" i="21"/>
  <c r="S229" i="5" s="1"/>
  <c r="BS229" i="9" s="1"/>
  <c r="AC224" i="21"/>
  <c r="H229" i="5" s="1"/>
  <c r="BH229" i="9" s="1"/>
  <c r="AI193" i="21"/>
  <c r="N198" i="5" s="1"/>
  <c r="BN198" i="9" s="1"/>
  <c r="AF193" i="21"/>
  <c r="K198" i="5" s="1"/>
  <c r="BK198" i="9" s="1"/>
  <c r="AG302" i="21"/>
  <c r="Y302" i="21"/>
  <c r="Y201" i="21"/>
  <c r="D206" i="5" s="1"/>
  <c r="BD206" i="9" s="1"/>
  <c r="AD201" i="21"/>
  <c r="I206" i="5" s="1"/>
  <c r="BI206" i="9" s="1"/>
  <c r="Y140" i="21"/>
  <c r="D145" i="5" s="1"/>
  <c r="BD145" i="9" s="1"/>
  <c r="Z140" i="21"/>
  <c r="E145" i="5" s="1"/>
  <c r="BE145" i="9" s="1"/>
  <c r="AG115" i="21"/>
  <c r="L120" i="5" s="1"/>
  <c r="BL120" i="9" s="1"/>
  <c r="AF115" i="21"/>
  <c r="K120" i="5" s="1"/>
  <c r="BK120" i="9" s="1"/>
  <c r="AN99" i="21"/>
  <c r="S104" i="5" s="1"/>
  <c r="BS104" i="9" s="1"/>
  <c r="AL99" i="21"/>
  <c r="Q104" i="5" s="1"/>
  <c r="BQ104" i="9" s="1"/>
  <c r="AH107" i="21"/>
  <c r="M112" i="5" s="1"/>
  <c r="BM112" i="9" s="1"/>
  <c r="AM107" i="21"/>
  <c r="R112" i="5" s="1"/>
  <c r="BR112" i="9" s="1"/>
  <c r="AA36" i="21"/>
  <c r="F41" i="5" s="1"/>
  <c r="BF41" i="9" s="1"/>
  <c r="AB36" i="21"/>
  <c r="G41" i="5" s="1"/>
  <c r="BG41" i="9" s="1"/>
  <c r="AL426" i="21"/>
  <c r="AC426" i="21"/>
  <c r="AM399" i="21"/>
  <c r="AF399" i="21"/>
  <c r="AL252" i="21"/>
  <c r="AC252" i="21"/>
  <c r="AB195" i="21"/>
  <c r="G200" i="5" s="1"/>
  <c r="BG200" i="9" s="1"/>
  <c r="AE195" i="21"/>
  <c r="J200" i="5" s="1"/>
  <c r="BJ200" i="9" s="1"/>
  <c r="AM382" i="21"/>
  <c r="AG382" i="21"/>
  <c r="Z467" i="21"/>
  <c r="Y467" i="21"/>
  <c r="AG405" i="21"/>
  <c r="AK472" i="21"/>
  <c r="AA472" i="21"/>
  <c r="AG293" i="21"/>
  <c r="AD277" i="21"/>
  <c r="AM320" i="21"/>
  <c r="AE297" i="21"/>
  <c r="AM95" i="21"/>
  <c r="R100" i="5" s="1"/>
  <c r="BR100" i="9" s="1"/>
  <c r="AF123" i="21"/>
  <c r="K128" i="5" s="1"/>
  <c r="BK128" i="9" s="1"/>
  <c r="AH82" i="21"/>
  <c r="M87" i="5" s="1"/>
  <c r="BM87" i="9" s="1"/>
  <c r="AH29" i="21"/>
  <c r="M34" i="5" s="1"/>
  <c r="BM34" i="9" s="1"/>
  <c r="AD453" i="21"/>
  <c r="AI336" i="21"/>
  <c r="AL325" i="21"/>
  <c r="AL87" i="21"/>
  <c r="Q92" i="5" s="1"/>
  <c r="BQ92" i="9" s="1"/>
  <c r="AH299" i="21"/>
  <c r="AE323" i="21"/>
  <c r="AI481" i="21"/>
  <c r="AE481" i="21"/>
  <c r="AG481" i="21"/>
  <c r="AA387" i="21"/>
  <c r="AH387" i="21"/>
  <c r="Z404" i="21"/>
  <c r="AK404" i="21"/>
  <c r="AG304" i="21"/>
  <c r="AL304" i="21"/>
  <c r="Y407" i="21"/>
  <c r="AJ407" i="21"/>
  <c r="AC480" i="21"/>
  <c r="AI480" i="21"/>
  <c r="AD316" i="21"/>
  <c r="AI316" i="21"/>
  <c r="AL224" i="21"/>
  <c r="Q229" i="5" s="1"/>
  <c r="BQ229" i="9" s="1"/>
  <c r="AM224" i="21"/>
  <c r="R229" i="5" s="1"/>
  <c r="BR229" i="9" s="1"/>
  <c r="AE193" i="21"/>
  <c r="J198" i="5" s="1"/>
  <c r="BJ198" i="9" s="1"/>
  <c r="AA193" i="21"/>
  <c r="F198" i="5" s="1"/>
  <c r="BF198" i="9" s="1"/>
  <c r="AE302" i="21"/>
  <c r="AN302" i="21"/>
  <c r="AN201" i="21"/>
  <c r="S206" i="5" s="1"/>
  <c r="BS206" i="9" s="1"/>
  <c r="AM201" i="21"/>
  <c r="R206" i="5" s="1"/>
  <c r="BR206" i="9" s="1"/>
  <c r="AM140" i="21"/>
  <c r="R145" i="5" s="1"/>
  <c r="BR145" i="9" s="1"/>
  <c r="AN140" i="21"/>
  <c r="S145" i="5" s="1"/>
  <c r="BS145" i="9" s="1"/>
  <c r="AE115" i="21"/>
  <c r="J120" i="5" s="1"/>
  <c r="BJ120" i="9" s="1"/>
  <c r="AH115" i="21"/>
  <c r="M120" i="5" s="1"/>
  <c r="BM120" i="9" s="1"/>
  <c r="AC99" i="21"/>
  <c r="H104" i="5" s="1"/>
  <c r="BH104" i="9" s="1"/>
  <c r="AH99" i="21"/>
  <c r="M104" i="5" s="1"/>
  <c r="BM104" i="9" s="1"/>
  <c r="AI426" i="21"/>
  <c r="AJ426" i="21"/>
  <c r="AI399" i="21"/>
  <c r="AL399" i="21"/>
  <c r="AB252" i="21"/>
  <c r="AN252" i="21"/>
  <c r="AH195" i="21"/>
  <c r="M200" i="5" s="1"/>
  <c r="BM200" i="9" s="1"/>
  <c r="AK195" i="21"/>
  <c r="P200" i="5" s="1"/>
  <c r="BP200" i="9" s="1"/>
  <c r="AB382" i="21"/>
  <c r="AC382" i="21"/>
  <c r="AL467" i="21"/>
  <c r="AB467" i="21"/>
  <c r="AN405" i="21"/>
  <c r="AJ472" i="21"/>
  <c r="Z472" i="21"/>
  <c r="AD293" i="21"/>
  <c r="AF277" i="21"/>
  <c r="AH320" i="21"/>
  <c r="AF297" i="21"/>
  <c r="AA95" i="21"/>
  <c r="F100" i="5" s="1"/>
  <c r="BF100" i="9" s="1"/>
  <c r="AC123" i="21"/>
  <c r="H128" i="5" s="1"/>
  <c r="BH128" i="9" s="1"/>
  <c r="AI27" i="21"/>
  <c r="N32" i="5" s="1"/>
  <c r="BN32" i="9" s="1"/>
  <c r="AH477" i="21"/>
  <c r="AK479" i="21"/>
  <c r="Y336" i="21"/>
  <c r="AF363" i="21"/>
  <c r="AI103" i="21"/>
  <c r="N108" i="5" s="1"/>
  <c r="BN108" i="9" s="1"/>
  <c r="AD310" i="21"/>
  <c r="AM307" i="21"/>
  <c r="AK375" i="21"/>
  <c r="Z375" i="21"/>
  <c r="AL375" i="21"/>
  <c r="AF375" i="21"/>
  <c r="Y375" i="21"/>
  <c r="AD375" i="21"/>
  <c r="AE375" i="21"/>
  <c r="AB375" i="21"/>
  <c r="AK31" i="21"/>
  <c r="P36" i="5" s="1"/>
  <c r="BP36" i="9" s="1"/>
  <c r="AB31" i="21"/>
  <c r="G36" i="5" s="1"/>
  <c r="BG36" i="9" s="1"/>
  <c r="Z31" i="21"/>
  <c r="E36" i="5" s="1"/>
  <c r="BE36" i="9" s="1"/>
  <c r="AM31" i="21"/>
  <c r="R36" i="5" s="1"/>
  <c r="BR36" i="9" s="1"/>
  <c r="AA31" i="21"/>
  <c r="F36" i="5" s="1"/>
  <c r="BF36" i="9" s="1"/>
  <c r="AD31" i="21"/>
  <c r="I36" i="5" s="1"/>
  <c r="BI36" i="9" s="1"/>
  <c r="AH31" i="21"/>
  <c r="M36" i="5" s="1"/>
  <c r="BM36" i="9" s="1"/>
  <c r="Y31" i="21"/>
  <c r="D36" i="5" s="1"/>
  <c r="BD36" i="9" s="1"/>
  <c r="AF31" i="21"/>
  <c r="K36" i="5" s="1"/>
  <c r="BK36" i="9" s="1"/>
  <c r="AJ31" i="21"/>
  <c r="O36" i="5" s="1"/>
  <c r="BO36" i="9" s="1"/>
  <c r="AI31" i="21"/>
  <c r="N36" i="5" s="1"/>
  <c r="BN36" i="9" s="1"/>
  <c r="AC31" i="21"/>
  <c r="H36" i="5" s="1"/>
  <c r="BH36" i="9" s="1"/>
  <c r="AN31" i="21"/>
  <c r="S36" i="5" s="1"/>
  <c r="BS36" i="9" s="1"/>
  <c r="AL57" i="21"/>
  <c r="Q62" i="5" s="1"/>
  <c r="BQ62" i="9" s="1"/>
  <c r="AB57" i="21"/>
  <c r="G62" i="5" s="1"/>
  <c r="BG62" i="9" s="1"/>
  <c r="AJ57" i="21"/>
  <c r="O62" i="5" s="1"/>
  <c r="BO62" i="9" s="1"/>
  <c r="AE57" i="21"/>
  <c r="J62" i="5" s="1"/>
  <c r="BJ62" i="9" s="1"/>
  <c r="AA57" i="21"/>
  <c r="F62" i="5" s="1"/>
  <c r="BF62" i="9" s="1"/>
  <c r="AM57" i="21"/>
  <c r="R62" i="5" s="1"/>
  <c r="BR62" i="9" s="1"/>
  <c r="AI57" i="21"/>
  <c r="N62" i="5" s="1"/>
  <c r="BN62" i="9" s="1"/>
  <c r="Z57" i="21"/>
  <c r="E62" i="5" s="1"/>
  <c r="BE62" i="9" s="1"/>
  <c r="AF57" i="21"/>
  <c r="K62" i="5" s="1"/>
  <c r="BK62" i="9" s="1"/>
  <c r="Y57" i="21"/>
  <c r="D62" i="5" s="1"/>
  <c r="BD62" i="9" s="1"/>
  <c r="AH57" i="21"/>
  <c r="M62" i="5" s="1"/>
  <c r="BM62" i="9" s="1"/>
  <c r="AN57" i="21"/>
  <c r="S62" i="5" s="1"/>
  <c r="BS62" i="9" s="1"/>
  <c r="AK57" i="21"/>
  <c r="P62" i="5" s="1"/>
  <c r="BP62" i="9" s="1"/>
  <c r="AJ94" i="21"/>
  <c r="O99" i="5" s="1"/>
  <c r="BO99" i="9" s="1"/>
  <c r="AK94" i="21"/>
  <c r="P99" i="5" s="1"/>
  <c r="BP99" i="9" s="1"/>
  <c r="AA94" i="21"/>
  <c r="F99" i="5" s="1"/>
  <c r="BF99" i="9" s="1"/>
  <c r="Y94" i="21"/>
  <c r="D99" i="5" s="1"/>
  <c r="BD99" i="9" s="1"/>
  <c r="AN94" i="21"/>
  <c r="S99" i="5" s="1"/>
  <c r="BS99" i="9" s="1"/>
  <c r="AH94" i="21"/>
  <c r="M99" i="5" s="1"/>
  <c r="BM99" i="9" s="1"/>
  <c r="AG94" i="21"/>
  <c r="L99" i="5" s="1"/>
  <c r="BL99" i="9" s="1"/>
  <c r="Z94" i="21"/>
  <c r="E99" i="5" s="1"/>
  <c r="BE99" i="9" s="1"/>
  <c r="AM94" i="21"/>
  <c r="R99" i="5" s="1"/>
  <c r="BR99" i="9" s="1"/>
  <c r="AI94" i="21"/>
  <c r="N99" i="5" s="1"/>
  <c r="BN99" i="9" s="1"/>
  <c r="AB94" i="21"/>
  <c r="G99" i="5" s="1"/>
  <c r="BG99" i="9" s="1"/>
  <c r="AL94" i="21"/>
  <c r="Q99" i="5" s="1"/>
  <c r="BQ99" i="9" s="1"/>
  <c r="AF94" i="21"/>
  <c r="K99" i="5" s="1"/>
  <c r="BK99" i="9" s="1"/>
  <c r="AD94" i="21"/>
  <c r="I99" i="5" s="1"/>
  <c r="BI99" i="9" s="1"/>
  <c r="AB163" i="21"/>
  <c r="G168" i="5" s="1"/>
  <c r="BG168" i="9" s="1"/>
  <c r="Z163" i="21"/>
  <c r="E168" i="5" s="1"/>
  <c r="BE168" i="9" s="1"/>
  <c r="AG163" i="21"/>
  <c r="L168" i="5" s="1"/>
  <c r="BL168" i="9" s="1"/>
  <c r="AM163" i="21"/>
  <c r="R168" i="5" s="1"/>
  <c r="BR168" i="9" s="1"/>
  <c r="AF163" i="21"/>
  <c r="K168" i="5" s="1"/>
  <c r="BK168" i="9" s="1"/>
  <c r="AE163" i="21"/>
  <c r="J168" i="5" s="1"/>
  <c r="BJ168" i="9" s="1"/>
  <c r="AL163" i="21"/>
  <c r="Q168" i="5" s="1"/>
  <c r="BQ168" i="9" s="1"/>
  <c r="Y163" i="21"/>
  <c r="D168" i="5" s="1"/>
  <c r="BD168" i="9" s="1"/>
  <c r="AB122" i="21"/>
  <c r="G127" i="5" s="1"/>
  <c r="BG127" i="9" s="1"/>
  <c r="Z122" i="21"/>
  <c r="E127" i="5" s="1"/>
  <c r="BE127" i="9" s="1"/>
  <c r="AA122" i="21"/>
  <c r="F127" i="5" s="1"/>
  <c r="BF127" i="9" s="1"/>
  <c r="AE122" i="21"/>
  <c r="J127" i="5" s="1"/>
  <c r="BJ127" i="9" s="1"/>
  <c r="AF122" i="21"/>
  <c r="K127" i="5" s="1"/>
  <c r="BK127" i="9" s="1"/>
  <c r="AD122" i="21"/>
  <c r="I127" i="5" s="1"/>
  <c r="BI127" i="9" s="1"/>
  <c r="AI122" i="21"/>
  <c r="N127" i="5" s="1"/>
  <c r="BN127" i="9" s="1"/>
  <c r="AM122" i="21"/>
  <c r="R127" i="5" s="1"/>
  <c r="BR127" i="9" s="1"/>
  <c r="AI180" i="21"/>
  <c r="N185" i="5" s="1"/>
  <c r="BN185" i="9" s="1"/>
  <c r="AL180" i="21"/>
  <c r="Q185" i="5" s="1"/>
  <c r="BQ185" i="9" s="1"/>
  <c r="AD180" i="21"/>
  <c r="I185" i="5" s="1"/>
  <c r="BI185" i="9" s="1"/>
  <c r="AC180" i="21"/>
  <c r="H185" i="5" s="1"/>
  <c r="BH185" i="9" s="1"/>
  <c r="AM180" i="21"/>
  <c r="R185" i="5" s="1"/>
  <c r="BR185" i="9" s="1"/>
  <c r="Y180" i="21"/>
  <c r="D185" i="5" s="1"/>
  <c r="BD185" i="9" s="1"/>
  <c r="AH180" i="21"/>
  <c r="M185" i="5" s="1"/>
  <c r="BM185" i="9" s="1"/>
  <c r="AK180" i="21"/>
  <c r="P185" i="5" s="1"/>
  <c r="BP185" i="9" s="1"/>
  <c r="Y175" i="21"/>
  <c r="D180" i="5" s="1"/>
  <c r="BD180" i="9" s="1"/>
  <c r="Z175" i="21"/>
  <c r="E180" i="5" s="1"/>
  <c r="BE180" i="9" s="1"/>
  <c r="AM175" i="21"/>
  <c r="R180" i="5" s="1"/>
  <c r="BR180" i="9" s="1"/>
  <c r="AI175" i="21"/>
  <c r="N180" i="5" s="1"/>
  <c r="BN180" i="9" s="1"/>
  <c r="AC175" i="21"/>
  <c r="H180" i="5" s="1"/>
  <c r="BH180" i="9" s="1"/>
  <c r="AE175" i="21"/>
  <c r="J180" i="5" s="1"/>
  <c r="BJ180" i="9" s="1"/>
  <c r="AA175" i="21"/>
  <c r="F180" i="5" s="1"/>
  <c r="BF180" i="9" s="1"/>
  <c r="AL175" i="21"/>
  <c r="Q180" i="5" s="1"/>
  <c r="BQ180" i="9" s="1"/>
  <c r="AA272" i="21"/>
  <c r="AC272" i="21"/>
  <c r="AF272" i="21"/>
  <c r="AJ272" i="21"/>
  <c r="AE272" i="21"/>
  <c r="AH272" i="21"/>
  <c r="AK272" i="21"/>
  <c r="AD272" i="21"/>
  <c r="AH289" i="21"/>
  <c r="AM289" i="21"/>
  <c r="AI289" i="21"/>
  <c r="AF289" i="21"/>
  <c r="AL289" i="21"/>
  <c r="AE289" i="21"/>
  <c r="AC289" i="21"/>
  <c r="AB289" i="21"/>
  <c r="AJ289" i="21"/>
  <c r="AN289" i="21"/>
  <c r="AG289" i="21"/>
  <c r="Y289" i="21"/>
  <c r="AI312" i="21"/>
  <c r="AM312" i="21"/>
  <c r="AF312" i="21"/>
  <c r="AH312" i="21"/>
  <c r="AN312" i="21"/>
  <c r="Y312" i="21"/>
  <c r="AL312" i="21"/>
  <c r="AB312" i="21"/>
  <c r="AA312" i="21"/>
  <c r="AG312" i="21"/>
  <c r="AE312" i="21"/>
  <c r="Z312" i="21"/>
  <c r="AN181" i="21"/>
  <c r="S186" i="5" s="1"/>
  <c r="BS186" i="9" s="1"/>
  <c r="Y181" i="21"/>
  <c r="D186" i="5" s="1"/>
  <c r="BD186" i="9" s="1"/>
  <c r="AK181" i="21"/>
  <c r="P186" i="5" s="1"/>
  <c r="BP186" i="9" s="1"/>
  <c r="AI181" i="21"/>
  <c r="N186" i="5" s="1"/>
  <c r="BN186" i="9" s="1"/>
  <c r="AB181" i="21"/>
  <c r="G186" i="5" s="1"/>
  <c r="BG186" i="9" s="1"/>
  <c r="AC181" i="21"/>
  <c r="H186" i="5" s="1"/>
  <c r="BH186" i="9" s="1"/>
  <c r="AE181" i="21"/>
  <c r="J186" i="5" s="1"/>
  <c r="BJ186" i="9" s="1"/>
  <c r="AD181" i="21"/>
  <c r="I186" i="5" s="1"/>
  <c r="BI186" i="9" s="1"/>
  <c r="AF181" i="21"/>
  <c r="K186" i="5" s="1"/>
  <c r="BK186" i="9" s="1"/>
  <c r="AL181" i="21"/>
  <c r="Q186" i="5" s="1"/>
  <c r="BQ186" i="9" s="1"/>
  <c r="AJ181" i="21"/>
  <c r="O186" i="5" s="1"/>
  <c r="BO186" i="9" s="1"/>
  <c r="AA181" i="21"/>
  <c r="F186" i="5" s="1"/>
  <c r="BF186" i="9" s="1"/>
  <c r="AC256" i="21"/>
  <c r="AF256" i="21"/>
  <c r="AN256" i="21"/>
  <c r="Z256" i="21"/>
  <c r="AG256" i="21"/>
  <c r="AL256" i="21"/>
  <c r="AE256" i="21"/>
  <c r="AB256" i="21"/>
  <c r="Z315" i="21"/>
  <c r="Y315" i="21"/>
  <c r="AK315" i="21"/>
  <c r="AB315" i="21"/>
  <c r="AD315" i="21"/>
  <c r="AE315" i="21"/>
  <c r="AF315" i="21"/>
  <c r="AI315" i="21"/>
  <c r="AN345" i="21"/>
  <c r="AA345" i="21"/>
  <c r="AH345" i="21"/>
  <c r="Y345" i="21"/>
  <c r="AB345" i="21"/>
  <c r="Z345" i="21"/>
  <c r="AG345" i="21"/>
  <c r="AC345" i="21"/>
  <c r="AL427" i="21"/>
  <c r="AC427" i="21"/>
  <c r="AF427" i="21"/>
  <c r="Y427" i="21"/>
  <c r="Z427" i="21"/>
  <c r="AB427" i="21"/>
  <c r="AI427" i="21"/>
  <c r="AJ427" i="21"/>
  <c r="AH343" i="21"/>
  <c r="AM343" i="21"/>
  <c r="AA343" i="21"/>
  <c r="AJ343" i="21"/>
  <c r="AL343" i="21"/>
  <c r="AC343" i="21"/>
  <c r="AK343" i="21"/>
  <c r="Y343" i="21"/>
  <c r="AM362" i="21"/>
  <c r="Z362" i="21"/>
  <c r="AN362" i="21"/>
  <c r="AB362" i="21"/>
  <c r="Y362" i="21"/>
  <c r="AK362" i="21"/>
  <c r="AL362" i="21"/>
  <c r="AA362" i="21"/>
  <c r="AD362" i="21"/>
  <c r="AC362" i="21"/>
  <c r="Y433" i="21"/>
  <c r="AD433" i="21"/>
  <c r="AE433" i="21"/>
  <c r="AF433" i="21"/>
  <c r="AC433" i="21"/>
  <c r="AN433" i="21"/>
  <c r="AM433" i="21"/>
  <c r="AG433" i="21"/>
  <c r="Z433" i="21"/>
  <c r="AL433" i="21"/>
  <c r="AK357" i="21"/>
  <c r="Z357" i="21"/>
  <c r="AH357" i="21"/>
  <c r="AL357" i="21"/>
  <c r="Y357" i="21"/>
  <c r="AD357" i="21"/>
  <c r="AE357" i="21"/>
  <c r="AB357" i="21"/>
  <c r="AA375" i="21"/>
  <c r="AG375" i="21"/>
  <c r="AF357" i="21"/>
  <c r="AG357" i="21"/>
  <c r="AA433" i="21"/>
  <c r="AK433" i="21"/>
  <c r="AH362" i="21"/>
  <c r="AI362" i="21"/>
  <c r="AH181" i="21"/>
  <c r="M186" i="5" s="1"/>
  <c r="BM186" i="9" s="1"/>
  <c r="AD312" i="21"/>
  <c r="Z289" i="21"/>
  <c r="AC57" i="21"/>
  <c r="H62" i="5" s="1"/>
  <c r="BH62" i="9" s="1"/>
  <c r="AL31" i="21"/>
  <c r="Q36" i="5" s="1"/>
  <c r="BQ36" i="9" s="1"/>
  <c r="AF343" i="21"/>
  <c r="AG343" i="21"/>
  <c r="AN427" i="21"/>
  <c r="AD427" i="21"/>
  <c r="AL345" i="21"/>
  <c r="AF345" i="21"/>
  <c r="AG315" i="21"/>
  <c r="AL315" i="21"/>
  <c r="AM256" i="21"/>
  <c r="AA256" i="21"/>
  <c r="Y272" i="21"/>
  <c r="AM272" i="21"/>
  <c r="AN175" i="21"/>
  <c r="S180" i="5" s="1"/>
  <c r="BS180" i="9" s="1"/>
  <c r="AK175" i="21"/>
  <c r="P180" i="5" s="1"/>
  <c r="BP180" i="9" s="1"/>
  <c r="AJ180" i="21"/>
  <c r="O185" i="5" s="1"/>
  <c r="BO185" i="9" s="1"/>
  <c r="AG180" i="21"/>
  <c r="L185" i="5" s="1"/>
  <c r="BL185" i="9" s="1"/>
  <c r="AK122" i="21"/>
  <c r="P127" i="5" s="1"/>
  <c r="BP127" i="9" s="1"/>
  <c r="AN122" i="21"/>
  <c r="S127" i="5" s="1"/>
  <c r="BS127" i="9" s="1"/>
  <c r="AH163" i="21"/>
  <c r="M168" i="5" s="1"/>
  <c r="BM168" i="9" s="1"/>
  <c r="AN163" i="21"/>
  <c r="S168" i="5" s="1"/>
  <c r="BS168" i="9" s="1"/>
  <c r="AJ375" i="21"/>
  <c r="AC375" i="21"/>
  <c r="AJ357" i="21"/>
  <c r="AC357" i="21"/>
  <c r="AB433" i="21"/>
  <c r="AG362" i="21"/>
  <c r="AE362" i="21"/>
  <c r="Z181" i="21"/>
  <c r="E186" i="5" s="1"/>
  <c r="BE186" i="9" s="1"/>
  <c r="AK312" i="21"/>
  <c r="AK289" i="21"/>
  <c r="AG57" i="21"/>
  <c r="L62" i="5" s="1"/>
  <c r="BL62" i="9" s="1"/>
  <c r="AG31" i="21"/>
  <c r="L36" i="5" s="1"/>
  <c r="BL36" i="9" s="1"/>
  <c r="AE343" i="21"/>
  <c r="AB343" i="21"/>
  <c r="AK427" i="21"/>
  <c r="AM427" i="21"/>
  <c r="AI345" i="21"/>
  <c r="AK345" i="21"/>
  <c r="AN315" i="21"/>
  <c r="AH315" i="21"/>
  <c r="AH256" i="21"/>
  <c r="AK256" i="21"/>
  <c r="AG272" i="21"/>
  <c r="AI272" i="21"/>
  <c r="AH175" i="21"/>
  <c r="M180" i="5" s="1"/>
  <c r="BM180" i="9" s="1"/>
  <c r="AG175" i="21"/>
  <c r="L180" i="5" s="1"/>
  <c r="BL180" i="9" s="1"/>
  <c r="Z180" i="21"/>
  <c r="E185" i="5" s="1"/>
  <c r="BE185" i="9" s="1"/>
  <c r="AB180" i="21"/>
  <c r="G185" i="5" s="1"/>
  <c r="BG185" i="9" s="1"/>
  <c r="AC122" i="21"/>
  <c r="H127" i="5" s="1"/>
  <c r="BH127" i="9" s="1"/>
  <c r="AJ122" i="21"/>
  <c r="O127" i="5" s="1"/>
  <c r="BO127" i="9" s="1"/>
  <c r="AC163" i="21"/>
  <c r="H168" i="5" s="1"/>
  <c r="BH168" i="9" s="1"/>
  <c r="AJ163" i="21"/>
  <c r="O168" i="5" s="1"/>
  <c r="BO168" i="9" s="1"/>
  <c r="AH375" i="21"/>
  <c r="AN375" i="21"/>
  <c r="AA357" i="21"/>
  <c r="AN357" i="21"/>
  <c r="AJ433" i="21"/>
  <c r="AF362" i="21"/>
  <c r="AG181" i="21"/>
  <c r="L186" i="5" s="1"/>
  <c r="BL186" i="9" s="1"/>
  <c r="AC312" i="21"/>
  <c r="AA289" i="21"/>
  <c r="AC94" i="21"/>
  <c r="H99" i="5" s="1"/>
  <c r="BH99" i="9" s="1"/>
  <c r="AD57" i="21"/>
  <c r="I62" i="5" s="1"/>
  <c r="BI62" i="9" s="1"/>
  <c r="AA169" i="21"/>
  <c r="F174" i="5" s="1"/>
  <c r="BF174" i="9" s="1"/>
  <c r="Y169" i="21"/>
  <c r="D174" i="5" s="1"/>
  <c r="BD174" i="9" s="1"/>
  <c r="AK169" i="21"/>
  <c r="P174" i="5" s="1"/>
  <c r="BP174" i="9" s="1"/>
  <c r="AN169" i="21"/>
  <c r="S174" i="5" s="1"/>
  <c r="BS174" i="9" s="1"/>
  <c r="AE169" i="21"/>
  <c r="J174" i="5" s="1"/>
  <c r="BJ174" i="9" s="1"/>
  <c r="AJ169" i="21"/>
  <c r="O174" i="5" s="1"/>
  <c r="BO174" i="9" s="1"/>
  <c r="Z169" i="21"/>
  <c r="E174" i="5" s="1"/>
  <c r="BE174" i="9" s="1"/>
  <c r="AI169" i="21"/>
  <c r="N174" i="5" s="1"/>
  <c r="BN174" i="9" s="1"/>
  <c r="AC169" i="21"/>
  <c r="H174" i="5" s="1"/>
  <c r="BH174" i="9" s="1"/>
  <c r="AB169" i="21"/>
  <c r="G174" i="5" s="1"/>
  <c r="BG174" i="9" s="1"/>
  <c r="AL105" i="21"/>
  <c r="Q110" i="5" s="1"/>
  <c r="BQ110" i="9" s="1"/>
  <c r="AH105" i="21"/>
  <c r="M110" i="5" s="1"/>
  <c r="BM110" i="9" s="1"/>
  <c r="AM105" i="21"/>
  <c r="R110" i="5" s="1"/>
  <c r="BR110" i="9" s="1"/>
  <c r="AK105" i="21"/>
  <c r="P110" i="5" s="1"/>
  <c r="BP110" i="9" s="1"/>
  <c r="AL169" i="21"/>
  <c r="Q174" i="5" s="1"/>
  <c r="BQ174" i="9" s="1"/>
  <c r="AD105" i="21"/>
  <c r="I110" i="5" s="1"/>
  <c r="BI110" i="9" s="1"/>
  <c r="Z105" i="21"/>
  <c r="E110" i="5" s="1"/>
  <c r="BE110" i="9" s="1"/>
  <c r="AI105" i="21"/>
  <c r="N110" i="5" s="1"/>
  <c r="BN110" i="9" s="1"/>
  <c r="AF169" i="21"/>
  <c r="K174" i="5" s="1"/>
  <c r="BK174" i="9" s="1"/>
  <c r="AH161" i="21"/>
  <c r="M166" i="5" s="1"/>
  <c r="BM166" i="9" s="1"/>
  <c r="AM161" i="21"/>
  <c r="R166" i="5" s="1"/>
  <c r="BR166" i="9" s="1"/>
  <c r="Y161" i="21"/>
  <c r="D166" i="5" s="1"/>
  <c r="BD166" i="9" s="1"/>
  <c r="AF161" i="21"/>
  <c r="K166" i="5" s="1"/>
  <c r="BK166" i="9" s="1"/>
  <c r="AL161" i="21"/>
  <c r="Q166" i="5" s="1"/>
  <c r="BQ166" i="9" s="1"/>
  <c r="AC161" i="21"/>
  <c r="H166" i="5" s="1"/>
  <c r="BH166" i="9" s="1"/>
  <c r="AE161" i="21"/>
  <c r="J166" i="5" s="1"/>
  <c r="BJ166" i="9" s="1"/>
  <c r="AK161" i="21"/>
  <c r="P166" i="5" s="1"/>
  <c r="BP166" i="9" s="1"/>
  <c r="AD161" i="21"/>
  <c r="I166" i="5" s="1"/>
  <c r="BI166" i="9" s="1"/>
  <c r="AN161" i="21"/>
  <c r="S166" i="5" s="1"/>
  <c r="BS166" i="9" s="1"/>
  <c r="AB161" i="21"/>
  <c r="G166" i="5" s="1"/>
  <c r="BG166" i="9" s="1"/>
  <c r="AJ161" i="21"/>
  <c r="O166" i="5" s="1"/>
  <c r="BO166" i="9" s="1"/>
  <c r="AG161" i="21"/>
  <c r="L166" i="5" s="1"/>
  <c r="BL166" i="9" s="1"/>
  <c r="AA161" i="21"/>
  <c r="F166" i="5" s="1"/>
  <c r="BF166" i="9" s="1"/>
  <c r="Z161" i="21"/>
  <c r="E166" i="5" s="1"/>
  <c r="BE166" i="9" s="1"/>
  <c r="AI161" i="21"/>
  <c r="N166" i="5" s="1"/>
  <c r="BN166" i="9" s="1"/>
  <c r="Z96" i="21"/>
  <c r="E101" i="5" s="1"/>
  <c r="BE101" i="9" s="1"/>
  <c r="Y96" i="21"/>
  <c r="D101" i="5" s="1"/>
  <c r="BD101" i="9" s="1"/>
  <c r="AG96" i="21"/>
  <c r="L101" i="5" s="1"/>
  <c r="BL101" i="9" s="1"/>
  <c r="AA96" i="21"/>
  <c r="F101" i="5" s="1"/>
  <c r="BF101" i="9" s="1"/>
  <c r="AD96" i="21"/>
  <c r="I101" i="5" s="1"/>
  <c r="BI101" i="9" s="1"/>
  <c r="AE96" i="21"/>
  <c r="J101" i="5" s="1"/>
  <c r="BJ101" i="9" s="1"/>
  <c r="AM96" i="21"/>
  <c r="R101" i="5" s="1"/>
  <c r="BR101" i="9" s="1"/>
  <c r="AK96" i="21"/>
  <c r="P101" i="5" s="1"/>
  <c r="BP101" i="9" s="1"/>
  <c r="AH96" i="21"/>
  <c r="M101" i="5" s="1"/>
  <c r="BM101" i="9" s="1"/>
  <c r="AF96" i="21"/>
  <c r="K101" i="5" s="1"/>
  <c r="BK101" i="9" s="1"/>
  <c r="AL96" i="21"/>
  <c r="Q101" i="5" s="1"/>
  <c r="BQ101" i="9" s="1"/>
  <c r="AI96" i="21"/>
  <c r="N101" i="5" s="1"/>
  <c r="BN101" i="9" s="1"/>
  <c r="AJ96" i="21"/>
  <c r="O101" i="5" s="1"/>
  <c r="BO101" i="9" s="1"/>
  <c r="AC96" i="21"/>
  <c r="H101" i="5" s="1"/>
  <c r="BH101" i="9" s="1"/>
  <c r="Y150" i="21"/>
  <c r="D155" i="5" s="1"/>
  <c r="BD155" i="9" s="1"/>
  <c r="AA150" i="21"/>
  <c r="F155" i="5" s="1"/>
  <c r="BF155" i="9" s="1"/>
  <c r="AH150" i="21"/>
  <c r="M155" i="5" s="1"/>
  <c r="BM155" i="9" s="1"/>
  <c r="AN150" i="21"/>
  <c r="S155" i="5" s="1"/>
  <c r="BS155" i="9" s="1"/>
  <c r="AC150" i="21"/>
  <c r="H155" i="5" s="1"/>
  <c r="BH155" i="9" s="1"/>
  <c r="AF150" i="21"/>
  <c r="K155" i="5" s="1"/>
  <c r="BK155" i="9" s="1"/>
  <c r="AM150" i="21"/>
  <c r="R155" i="5" s="1"/>
  <c r="BR155" i="9" s="1"/>
  <c r="AE150" i="21"/>
  <c r="J155" i="5" s="1"/>
  <c r="BJ155" i="9" s="1"/>
  <c r="AD236" i="21"/>
  <c r="AF236" i="21"/>
  <c r="AE236" i="21"/>
  <c r="AN236" i="21"/>
  <c r="AH236" i="21"/>
  <c r="AK236" i="21"/>
  <c r="AM236" i="21"/>
  <c r="AB236" i="21"/>
  <c r="AL236" i="21"/>
  <c r="Y236" i="21"/>
  <c r="AA236" i="21"/>
  <c r="AG236" i="21"/>
  <c r="AC236" i="21"/>
  <c r="AI236" i="21"/>
  <c r="AI369" i="21"/>
  <c r="AN369" i="21"/>
  <c r="AG369" i="21"/>
  <c r="AF369" i="21"/>
  <c r="AK437" i="21"/>
  <c r="AB437" i="21"/>
  <c r="Z437" i="21"/>
  <c r="AN437" i="21"/>
  <c r="AL390" i="21"/>
  <c r="AA390" i="21"/>
  <c r="AB390" i="21"/>
  <c r="AN390" i="21"/>
  <c r="Z390" i="21"/>
  <c r="Y390" i="21"/>
  <c r="AF390" i="21"/>
  <c r="AM390" i="21"/>
  <c r="AE390" i="21"/>
  <c r="AC390" i="21"/>
  <c r="AJ390" i="21"/>
  <c r="AG390" i="21"/>
  <c r="AD390" i="21"/>
  <c r="AK390" i="21"/>
  <c r="AE152" i="21"/>
  <c r="J157" i="5" s="1"/>
  <c r="BJ157" i="9" s="1"/>
  <c r="AF152" i="21"/>
  <c r="K157" i="5" s="1"/>
  <c r="BK157" i="9" s="1"/>
  <c r="AL152" i="21"/>
  <c r="Q157" i="5" s="1"/>
  <c r="BQ157" i="9" s="1"/>
  <c r="Y152" i="21"/>
  <c r="D157" i="5" s="1"/>
  <c r="BD157" i="9" s="1"/>
  <c r="AI152" i="21"/>
  <c r="N157" i="5" s="1"/>
  <c r="BN157" i="9" s="1"/>
  <c r="AK152" i="21"/>
  <c r="P157" i="5" s="1"/>
  <c r="BP157" i="9" s="1"/>
  <c r="AC152" i="21"/>
  <c r="H157" i="5" s="1"/>
  <c r="BH157" i="9" s="1"/>
  <c r="AD152" i="21"/>
  <c r="I157" i="5" s="1"/>
  <c r="BI157" i="9" s="1"/>
  <c r="AI250" i="21"/>
  <c r="AK250" i="21"/>
  <c r="AD250" i="21"/>
  <c r="Y250" i="21"/>
  <c r="AM250" i="21"/>
  <c r="AC250" i="21"/>
  <c r="AG250" i="21"/>
  <c r="AL250" i="21"/>
  <c r="Z250" i="21"/>
  <c r="AB250" i="21"/>
  <c r="AF250" i="21"/>
  <c r="AJ250" i="21"/>
  <c r="AA250" i="21"/>
  <c r="AH250" i="21"/>
  <c r="AN250" i="21"/>
  <c r="AK332" i="21"/>
  <c r="AE332" i="21"/>
  <c r="AN332" i="21"/>
  <c r="AI332" i="21"/>
  <c r="Y332" i="21"/>
  <c r="AB332" i="21"/>
  <c r="AL332" i="21"/>
  <c r="AA332" i="21"/>
  <c r="AM332" i="21"/>
  <c r="AJ332" i="21"/>
  <c r="AC332" i="21"/>
  <c r="Z332" i="21"/>
  <c r="AD332" i="21"/>
  <c r="AG332" i="21"/>
  <c r="AH332" i="21"/>
  <c r="AF332" i="21"/>
  <c r="AJ381" i="21"/>
  <c r="AL381" i="21"/>
  <c r="AE381" i="21"/>
  <c r="Z381" i="21"/>
  <c r="AN381" i="21"/>
  <c r="AC381" i="21"/>
  <c r="Y381" i="21"/>
  <c r="AD381" i="21"/>
  <c r="AA381" i="21"/>
  <c r="AI381" i="21"/>
  <c r="AG381" i="21"/>
  <c r="AK381" i="21"/>
  <c r="AH381" i="21"/>
  <c r="AM381" i="21"/>
  <c r="AB381" i="21"/>
  <c r="AF381" i="21"/>
  <c r="AD416" i="21"/>
  <c r="AE416" i="21"/>
  <c r="AK416" i="21"/>
  <c r="AM416" i="21"/>
  <c r="AF470" i="21"/>
  <c r="AC470" i="21"/>
  <c r="AM470" i="21"/>
  <c r="AA470" i="21"/>
  <c r="AJ470" i="21"/>
  <c r="AG470" i="21"/>
  <c r="Z470" i="21"/>
  <c r="AI470" i="21"/>
  <c r="AB470" i="21"/>
  <c r="AE470" i="21"/>
  <c r="AN470" i="21"/>
  <c r="AH470" i="21"/>
  <c r="Y470" i="21"/>
  <c r="AD470" i="21"/>
  <c r="AM71" i="21"/>
  <c r="R76" i="5" s="1"/>
  <c r="BR76" i="9" s="1"/>
  <c r="AC71" i="21"/>
  <c r="H76" i="5" s="1"/>
  <c r="BH76" i="9" s="1"/>
  <c r="AF71" i="21"/>
  <c r="K76" i="5" s="1"/>
  <c r="BK76" i="9" s="1"/>
  <c r="AK71" i="21"/>
  <c r="P76" i="5" s="1"/>
  <c r="BP76" i="9" s="1"/>
  <c r="AA71" i="21"/>
  <c r="F76" i="5" s="1"/>
  <c r="BF76" i="9" s="1"/>
  <c r="AB71" i="21"/>
  <c r="G76" i="5" s="1"/>
  <c r="BG76" i="9" s="1"/>
  <c r="AH71" i="21"/>
  <c r="M76" i="5" s="1"/>
  <c r="BM76" i="9" s="1"/>
  <c r="Y71" i="21"/>
  <c r="D76" i="5" s="1"/>
  <c r="BD76" i="9" s="1"/>
  <c r="AB144" i="21"/>
  <c r="G149" i="5" s="1"/>
  <c r="BG149" i="9" s="1"/>
  <c r="Z144" i="21"/>
  <c r="E149" i="5" s="1"/>
  <c r="BE149" i="9" s="1"/>
  <c r="AC144" i="21"/>
  <c r="H149" i="5" s="1"/>
  <c r="BH149" i="9" s="1"/>
  <c r="Y144" i="21"/>
  <c r="D149" i="5" s="1"/>
  <c r="BD149" i="9" s="1"/>
  <c r="AF144" i="21"/>
  <c r="K149" i="5" s="1"/>
  <c r="BK149" i="9" s="1"/>
  <c r="AD144" i="21"/>
  <c r="I149" i="5" s="1"/>
  <c r="BI149" i="9" s="1"/>
  <c r="AK144" i="21"/>
  <c r="P149" i="5" s="1"/>
  <c r="BP149" i="9" s="1"/>
  <c r="AG144" i="21"/>
  <c r="L149" i="5" s="1"/>
  <c r="BL149" i="9" s="1"/>
  <c r="AL144" i="21"/>
  <c r="Q149" i="5" s="1"/>
  <c r="BQ149" i="9" s="1"/>
  <c r="AI144" i="21"/>
  <c r="N149" i="5" s="1"/>
  <c r="BN149" i="9" s="1"/>
  <c r="AJ144" i="21"/>
  <c r="O149" i="5" s="1"/>
  <c r="BO149" i="9" s="1"/>
  <c r="AE144" i="21"/>
  <c r="J149" i="5" s="1"/>
  <c r="BJ149" i="9" s="1"/>
  <c r="AN144" i="21"/>
  <c r="S149" i="5" s="1"/>
  <c r="BS149" i="9" s="1"/>
  <c r="AM144" i="21"/>
  <c r="R149" i="5" s="1"/>
  <c r="BR149" i="9" s="1"/>
  <c r="AH144" i="21"/>
  <c r="M149" i="5" s="1"/>
  <c r="BM149" i="9" s="1"/>
  <c r="AA144" i="21"/>
  <c r="F149" i="5" s="1"/>
  <c r="BF149" i="9" s="1"/>
  <c r="AN273" i="21"/>
  <c r="AA273" i="21"/>
  <c r="Z273" i="21"/>
  <c r="AM273" i="21"/>
  <c r="AB273" i="21"/>
  <c r="Y273" i="21"/>
  <c r="AG273" i="21"/>
  <c r="AK273" i="21"/>
  <c r="AI273" i="21"/>
  <c r="AE273" i="21"/>
  <c r="AF273" i="21"/>
  <c r="AL273" i="21"/>
  <c r="AC273" i="21"/>
  <c r="AJ273" i="21"/>
  <c r="AD273" i="21"/>
  <c r="AH273" i="21"/>
  <c r="AM334" i="21"/>
  <c r="AC334" i="21"/>
  <c r="Z334" i="21"/>
  <c r="Y334" i="21"/>
  <c r="AE334" i="21"/>
  <c r="AL334" i="21"/>
  <c r="AF334" i="21"/>
  <c r="AI334" i="21"/>
  <c r="AJ334" i="21"/>
  <c r="AH334" i="21"/>
  <c r="AB334" i="21"/>
  <c r="AD334" i="21"/>
  <c r="AN334" i="21"/>
  <c r="AK334" i="21"/>
  <c r="AA334" i="21"/>
  <c r="Z322" i="21"/>
  <c r="AC322" i="21"/>
  <c r="AF322" i="21"/>
  <c r="AA322" i="21"/>
  <c r="AD322" i="21"/>
  <c r="AI322" i="21"/>
  <c r="AM322" i="21"/>
  <c r="AB322" i="21"/>
  <c r="Y322" i="21"/>
  <c r="AJ322" i="21"/>
  <c r="AH322" i="21"/>
  <c r="AE322" i="21"/>
  <c r="AL322" i="21"/>
  <c r="AG322" i="21"/>
  <c r="AL423" i="21"/>
  <c r="AA423" i="21"/>
  <c r="AN423" i="21"/>
  <c r="AI423" i="21"/>
  <c r="Z423" i="21"/>
  <c r="Y423" i="21"/>
  <c r="AF423" i="21"/>
  <c r="AG423" i="21"/>
  <c r="AC442" i="21"/>
  <c r="AD442" i="21"/>
  <c r="AM442" i="21"/>
  <c r="AA442" i="21"/>
  <c r="AG442" i="21"/>
  <c r="AH442" i="21"/>
  <c r="AF442" i="21"/>
  <c r="AB442" i="21"/>
  <c r="AK442" i="21"/>
  <c r="AL442" i="21"/>
  <c r="Y101" i="21"/>
  <c r="D106" i="5" s="1"/>
  <c r="BD106" i="9" s="1"/>
  <c r="AA101" i="21"/>
  <c r="F106" i="5" s="1"/>
  <c r="BF106" i="9" s="1"/>
  <c r="AF101" i="21"/>
  <c r="K106" i="5" s="1"/>
  <c r="BK106" i="9" s="1"/>
  <c r="AB101" i="21"/>
  <c r="G106" i="5" s="1"/>
  <c r="BG106" i="9" s="1"/>
  <c r="AC101" i="21"/>
  <c r="H106" i="5" s="1"/>
  <c r="BH106" i="9" s="1"/>
  <c r="AE101" i="21"/>
  <c r="J106" i="5" s="1"/>
  <c r="BJ106" i="9" s="1"/>
  <c r="AN101" i="21"/>
  <c r="S106" i="5" s="1"/>
  <c r="BS106" i="9" s="1"/>
  <c r="AJ101" i="21"/>
  <c r="O106" i="5" s="1"/>
  <c r="BO106" i="9" s="1"/>
  <c r="AG101" i="21"/>
  <c r="L106" i="5" s="1"/>
  <c r="BL106" i="9" s="1"/>
  <c r="Z101" i="21"/>
  <c r="E106" i="5" s="1"/>
  <c r="BE106" i="9" s="1"/>
  <c r="AK101" i="21"/>
  <c r="P106" i="5" s="1"/>
  <c r="BP106" i="9" s="1"/>
  <c r="AH101" i="21"/>
  <c r="M106" i="5" s="1"/>
  <c r="BM106" i="9" s="1"/>
  <c r="AI101" i="21"/>
  <c r="N106" i="5" s="1"/>
  <c r="BN106" i="9" s="1"/>
  <c r="AM101" i="21"/>
  <c r="R106" i="5" s="1"/>
  <c r="BR106" i="9" s="1"/>
  <c r="AD101" i="21"/>
  <c r="I106" i="5" s="1"/>
  <c r="BI106" i="9" s="1"/>
  <c r="AL101" i="21"/>
  <c r="Q106" i="5" s="1"/>
  <c r="BQ106" i="9" s="1"/>
  <c r="AL102" i="21"/>
  <c r="Q107" i="5" s="1"/>
  <c r="BQ107" i="9" s="1"/>
  <c r="AN102" i="21"/>
  <c r="S107" i="5" s="1"/>
  <c r="BS107" i="9" s="1"/>
  <c r="AK102" i="21"/>
  <c r="P107" i="5" s="1"/>
  <c r="BP107" i="9" s="1"/>
  <c r="Y102" i="21"/>
  <c r="D107" i="5" s="1"/>
  <c r="BD107" i="9" s="1"/>
  <c r="Z102" i="21"/>
  <c r="E107" i="5" s="1"/>
  <c r="BE107" i="9" s="1"/>
  <c r="AB102" i="21"/>
  <c r="G107" i="5" s="1"/>
  <c r="BG107" i="9" s="1"/>
  <c r="AA102" i="21"/>
  <c r="F107" i="5" s="1"/>
  <c r="BF107" i="9" s="1"/>
  <c r="AE102" i="21"/>
  <c r="J107" i="5" s="1"/>
  <c r="BJ107" i="9" s="1"/>
  <c r="AJ102" i="21"/>
  <c r="O107" i="5" s="1"/>
  <c r="BO107" i="9" s="1"/>
  <c r="AG102" i="21"/>
  <c r="L107" i="5" s="1"/>
  <c r="BL107" i="9" s="1"/>
  <c r="AD102" i="21"/>
  <c r="I107" i="5" s="1"/>
  <c r="BI107" i="9" s="1"/>
  <c r="AI102" i="21"/>
  <c r="N107" i="5" s="1"/>
  <c r="BN107" i="9" s="1"/>
  <c r="AH102" i="21"/>
  <c r="M107" i="5" s="1"/>
  <c r="BM107" i="9" s="1"/>
  <c r="AC102" i="21"/>
  <c r="H107" i="5" s="1"/>
  <c r="BH107" i="9" s="1"/>
  <c r="AH190" i="21"/>
  <c r="M195" i="5" s="1"/>
  <c r="BM195" i="9" s="1"/>
  <c r="AK190" i="21"/>
  <c r="P195" i="5" s="1"/>
  <c r="BP195" i="9" s="1"/>
  <c r="AM190" i="21"/>
  <c r="R195" i="5" s="1"/>
  <c r="BR195" i="9" s="1"/>
  <c r="Y190" i="21"/>
  <c r="D195" i="5" s="1"/>
  <c r="BD195" i="9" s="1"/>
  <c r="AN255" i="21"/>
  <c r="AA255" i="21"/>
  <c r="AH255" i="21"/>
  <c r="AK255" i="21"/>
  <c r="AB255" i="21"/>
  <c r="Y255" i="21"/>
  <c r="AG255" i="21"/>
  <c r="Z255" i="21"/>
  <c r="AI255" i="21"/>
  <c r="AM255" i="21"/>
  <c r="AF255" i="21"/>
  <c r="AL255" i="21"/>
  <c r="AJ255" i="21"/>
  <c r="AE255" i="21"/>
  <c r="AD255" i="21"/>
  <c r="AI366" i="21"/>
  <c r="AL366" i="21"/>
  <c r="AF366" i="21"/>
  <c r="AD366" i="21"/>
  <c r="AM366" i="21"/>
  <c r="AC366" i="21"/>
  <c r="Y366" i="21"/>
  <c r="AK366" i="21"/>
  <c r="AB366" i="21"/>
  <c r="AJ366" i="21"/>
  <c r="AG366" i="21"/>
  <c r="Z366" i="21"/>
  <c r="AA366" i="21"/>
  <c r="AH366" i="21"/>
  <c r="AJ313" i="21"/>
  <c r="AK313" i="21"/>
  <c r="AD313" i="21"/>
  <c r="AC313" i="21"/>
  <c r="AN313" i="21"/>
  <c r="Y313" i="21"/>
  <c r="AH313" i="21"/>
  <c r="Z313" i="21"/>
  <c r="AL313" i="21"/>
  <c r="AE313" i="21"/>
  <c r="AA313" i="21"/>
  <c r="AB313" i="21"/>
  <c r="AG313" i="21"/>
  <c r="AI313" i="21"/>
  <c r="AL311" i="21"/>
  <c r="AC311" i="21"/>
  <c r="AA311" i="21"/>
  <c r="AE311" i="21"/>
  <c r="Z311" i="21"/>
  <c r="AB311" i="21"/>
  <c r="AJ311" i="21"/>
  <c r="AK311" i="21"/>
  <c r="AD311" i="21"/>
  <c r="AG311" i="21"/>
  <c r="Y311" i="21"/>
  <c r="AF311" i="21"/>
  <c r="O246" i="15"/>
  <c r="Q256" i="15"/>
  <c r="AF475" i="21"/>
  <c r="AJ475" i="21"/>
  <c r="AD475" i="21"/>
  <c r="AC475" i="21"/>
  <c r="AK379" i="21"/>
  <c r="AE379" i="21"/>
  <c r="AL379" i="21"/>
  <c r="AE463" i="21"/>
  <c r="AI463" i="21"/>
  <c r="Y463" i="21"/>
  <c r="AE460" i="21"/>
  <c r="AN460" i="21"/>
  <c r="Z460" i="21"/>
  <c r="AN416" i="21"/>
  <c r="AA416" i="21"/>
  <c r="AH416" i="21"/>
  <c r="AE437" i="21"/>
  <c r="AM437" i="21"/>
  <c r="AA437" i="21"/>
  <c r="AN260" i="21"/>
  <c r="AJ260" i="21"/>
  <c r="Z389" i="21"/>
  <c r="AM389" i="21"/>
  <c r="AC389" i="21"/>
  <c r="AL466" i="21"/>
  <c r="AN466" i="21"/>
  <c r="AK391" i="21"/>
  <c r="AH391" i="21"/>
  <c r="AM391" i="21"/>
  <c r="AL369" i="21"/>
  <c r="AD369" i="21"/>
  <c r="AM369" i="21"/>
  <c r="AC269" i="21"/>
  <c r="AD269" i="21"/>
  <c r="AN269" i="21"/>
  <c r="Z306" i="21"/>
  <c r="AI306" i="21"/>
  <c r="AG190" i="21"/>
  <c r="L195" i="5" s="1"/>
  <c r="BL195" i="9" s="1"/>
  <c r="AJ190" i="21"/>
  <c r="O195" i="5" s="1"/>
  <c r="BO195" i="9" s="1"/>
  <c r="AL190" i="21"/>
  <c r="Q195" i="5" s="1"/>
  <c r="BQ195" i="9" s="1"/>
  <c r="AD171" i="21"/>
  <c r="I176" i="5" s="1"/>
  <c r="BI176" i="9" s="1"/>
  <c r="AF171" i="21"/>
  <c r="K176" i="5" s="1"/>
  <c r="BK176" i="9" s="1"/>
  <c r="AK171" i="21"/>
  <c r="P176" i="5" s="1"/>
  <c r="BP176" i="9" s="1"/>
  <c r="AD160" i="21"/>
  <c r="I165" i="5" s="1"/>
  <c r="BI165" i="9" s="1"/>
  <c r="AF160" i="21"/>
  <c r="K165" i="5" s="1"/>
  <c r="BK165" i="9" s="1"/>
  <c r="AI150" i="21"/>
  <c r="N155" i="5" s="1"/>
  <c r="BN155" i="9" s="1"/>
  <c r="AK150" i="21"/>
  <c r="P155" i="5" s="1"/>
  <c r="BP155" i="9" s="1"/>
  <c r="Z166" i="21"/>
  <c r="E171" i="5" s="1"/>
  <c r="BE171" i="9" s="1"/>
  <c r="AM166" i="21"/>
  <c r="R171" i="5" s="1"/>
  <c r="BR171" i="9" s="1"/>
  <c r="AN152" i="21"/>
  <c r="S157" i="5" s="1"/>
  <c r="BS157" i="9" s="1"/>
  <c r="Z152" i="21"/>
  <c r="E157" i="5" s="1"/>
  <c r="BE157" i="9" s="1"/>
  <c r="AE84" i="21"/>
  <c r="J89" i="5" s="1"/>
  <c r="BJ89" i="9" s="1"/>
  <c r="AB125" i="21"/>
  <c r="G130" i="5" s="1"/>
  <c r="BG130" i="9" s="1"/>
  <c r="Y125" i="21"/>
  <c r="D130" i="5" s="1"/>
  <c r="BD130" i="9" s="1"/>
  <c r="AK97" i="21"/>
  <c r="P102" i="5" s="1"/>
  <c r="BP102" i="9" s="1"/>
  <c r="AB97" i="21"/>
  <c r="G102" i="5" s="1"/>
  <c r="BG102" i="9" s="1"/>
  <c r="Z71" i="21"/>
  <c r="E76" i="5" s="1"/>
  <c r="BE76" i="9" s="1"/>
  <c r="AL71" i="21"/>
  <c r="Q76" i="5" s="1"/>
  <c r="BQ76" i="9" s="1"/>
  <c r="AG26" i="21"/>
  <c r="L31" i="5" s="1"/>
  <c r="BL31" i="9" s="1"/>
  <c r="AL436" i="21"/>
  <c r="AB423" i="21"/>
  <c r="AJ423" i="21"/>
  <c r="AK462" i="21"/>
  <c r="Y409" i="21"/>
  <c r="AL409" i="21"/>
  <c r="AJ211" i="21"/>
  <c r="O216" i="5" s="1"/>
  <c r="BO216" i="9" s="1"/>
  <c r="AI211" i="21"/>
  <c r="N216" i="5" s="1"/>
  <c r="BN216" i="9" s="1"/>
  <c r="AC106" i="21"/>
  <c r="H111" i="5" s="1"/>
  <c r="BH111" i="9" s="1"/>
  <c r="AK32" i="21"/>
  <c r="P37" i="5" s="1"/>
  <c r="BP37" i="9" s="1"/>
  <c r="AH32" i="21"/>
  <c r="M37" i="5" s="1"/>
  <c r="BM37" i="9" s="1"/>
  <c r="Z34" i="21"/>
  <c r="E39" i="5" s="1"/>
  <c r="BE39" i="9" s="1"/>
  <c r="AJ34" i="21"/>
  <c r="O39" i="5" s="1"/>
  <c r="BO39" i="9" s="1"/>
  <c r="AN442" i="21"/>
  <c r="AL370" i="21"/>
  <c r="AD354" i="21"/>
  <c r="AM337" i="21"/>
  <c r="AI465" i="21"/>
  <c r="AM311" i="21"/>
  <c r="AM313" i="21"/>
  <c r="AH484" i="21"/>
  <c r="AK205" i="21"/>
  <c r="P210" i="5" s="1"/>
  <c r="BP210" i="9" s="1"/>
  <c r="AF102" i="21"/>
  <c r="K107" i="5" s="1"/>
  <c r="BK107" i="9" s="1"/>
  <c r="AN96" i="21"/>
  <c r="S101" i="5" s="1"/>
  <c r="BS101" i="9" s="1"/>
  <c r="AL470" i="21"/>
  <c r="AI489" i="21"/>
  <c r="AN322" i="21"/>
  <c r="AM61" i="21"/>
  <c r="R66" i="5" s="1"/>
  <c r="BR66" i="9" s="1"/>
  <c r="AN61" i="21"/>
  <c r="S66" i="5" s="1"/>
  <c r="BS66" i="9" s="1"/>
  <c r="AG61" i="21"/>
  <c r="L66" i="5" s="1"/>
  <c r="BL66" i="9" s="1"/>
  <c r="Z61" i="21"/>
  <c r="E66" i="5" s="1"/>
  <c r="BE66" i="9" s="1"/>
  <c r="AA61" i="21"/>
  <c r="F66" i="5" s="1"/>
  <c r="BF66" i="9" s="1"/>
  <c r="AB61" i="21"/>
  <c r="G66" i="5" s="1"/>
  <c r="BG66" i="9" s="1"/>
  <c r="AD61" i="21"/>
  <c r="I66" i="5" s="1"/>
  <c r="BI66" i="9" s="1"/>
  <c r="AC61" i="21"/>
  <c r="H66" i="5" s="1"/>
  <c r="BH66" i="9" s="1"/>
  <c r="AJ61" i="21"/>
  <c r="O66" i="5" s="1"/>
  <c r="BO66" i="9" s="1"/>
  <c r="AK61" i="21"/>
  <c r="P66" i="5" s="1"/>
  <c r="BP66" i="9" s="1"/>
  <c r="AE61" i="21"/>
  <c r="J66" i="5" s="1"/>
  <c r="BJ66" i="9" s="1"/>
  <c r="AL61" i="21"/>
  <c r="Q66" i="5" s="1"/>
  <c r="BQ66" i="9" s="1"/>
  <c r="AH61" i="21"/>
  <c r="M66" i="5" s="1"/>
  <c r="BM66" i="9" s="1"/>
  <c r="AI61" i="21"/>
  <c r="N66" i="5" s="1"/>
  <c r="BN66" i="9" s="1"/>
  <c r="AF61" i="21"/>
  <c r="K66" i="5" s="1"/>
  <c r="BK66" i="9" s="1"/>
  <c r="Y61" i="21"/>
  <c r="D66" i="5" s="1"/>
  <c r="BD66" i="9" s="1"/>
  <c r="AJ41" i="21"/>
  <c r="O46" i="5" s="1"/>
  <c r="BO46" i="9" s="1"/>
  <c r="AM41" i="21"/>
  <c r="R46" i="5" s="1"/>
  <c r="BR46" i="9" s="1"/>
  <c r="Z41" i="21"/>
  <c r="E46" i="5" s="1"/>
  <c r="BE46" i="9" s="1"/>
  <c r="AG41" i="21"/>
  <c r="L46" i="5" s="1"/>
  <c r="BL46" i="9" s="1"/>
  <c r="AN41" i="21"/>
  <c r="S46" i="5" s="1"/>
  <c r="BS46" i="9" s="1"/>
  <c r="Y41" i="21"/>
  <c r="D46" i="5" s="1"/>
  <c r="BD46" i="9" s="1"/>
  <c r="AK41" i="21"/>
  <c r="P46" i="5" s="1"/>
  <c r="BP46" i="9" s="1"/>
  <c r="AE41" i="21"/>
  <c r="J46" i="5" s="1"/>
  <c r="BJ46" i="9" s="1"/>
  <c r="AC41" i="21"/>
  <c r="H46" i="5" s="1"/>
  <c r="BH46" i="9" s="1"/>
  <c r="AA41" i="21"/>
  <c r="F46" i="5" s="1"/>
  <c r="BF46" i="9" s="1"/>
  <c r="AH41" i="21"/>
  <c r="M46" i="5" s="1"/>
  <c r="BM46" i="9" s="1"/>
  <c r="AL41" i="21"/>
  <c r="Q46" i="5" s="1"/>
  <c r="BQ46" i="9" s="1"/>
  <c r="AD41" i="21"/>
  <c r="I46" i="5" s="1"/>
  <c r="BI46" i="9" s="1"/>
  <c r="AI41" i="21"/>
  <c r="N46" i="5" s="1"/>
  <c r="BN46" i="9" s="1"/>
  <c r="AB41" i="21"/>
  <c r="G46" i="5" s="1"/>
  <c r="BG46" i="9" s="1"/>
  <c r="AF41" i="21"/>
  <c r="K46" i="5" s="1"/>
  <c r="BK46" i="9" s="1"/>
  <c r="AG160" i="21"/>
  <c r="L165" i="5" s="1"/>
  <c r="BL165" i="9" s="1"/>
  <c r="AJ160" i="21"/>
  <c r="O165" i="5" s="1"/>
  <c r="BO165" i="9" s="1"/>
  <c r="AB160" i="21"/>
  <c r="G165" i="5" s="1"/>
  <c r="BG165" i="9" s="1"/>
  <c r="AI160" i="21"/>
  <c r="N165" i="5" s="1"/>
  <c r="BN165" i="9" s="1"/>
  <c r="AB240" i="21"/>
  <c r="Y240" i="21"/>
  <c r="AE240" i="21"/>
  <c r="AL240" i="21"/>
  <c r="AF240" i="21"/>
  <c r="AD240" i="21"/>
  <c r="AK240" i="21"/>
  <c r="AC240" i="21"/>
  <c r="AJ240" i="21"/>
  <c r="AA240" i="21"/>
  <c r="AN240" i="21"/>
  <c r="AG240" i="21"/>
  <c r="AI240" i="21"/>
  <c r="AH240" i="21"/>
  <c r="AE466" i="21"/>
  <c r="AF466" i="21"/>
  <c r="AG466" i="21"/>
  <c r="AD466" i="21"/>
  <c r="Z260" i="21"/>
  <c r="Y260" i="21"/>
  <c r="AG260" i="21"/>
  <c r="AF260" i="21"/>
  <c r="AL430" i="21"/>
  <c r="Y430" i="21"/>
  <c r="AM430" i="21"/>
  <c r="AK430" i="21"/>
  <c r="Z430" i="21"/>
  <c r="AC430" i="21"/>
  <c r="AE430" i="21"/>
  <c r="AF430" i="21"/>
  <c r="AD430" i="21"/>
  <c r="AI430" i="21"/>
  <c r="AJ430" i="21"/>
  <c r="AA430" i="21"/>
  <c r="AC84" i="21"/>
  <c r="H89" i="5" s="1"/>
  <c r="BH89" i="9" s="1"/>
  <c r="AF84" i="21"/>
  <c r="K89" i="5" s="1"/>
  <c r="BK89" i="9" s="1"/>
  <c r="AN84" i="21"/>
  <c r="S89" i="5" s="1"/>
  <c r="BS89" i="9" s="1"/>
  <c r="AH84" i="21"/>
  <c r="M89" i="5" s="1"/>
  <c r="BM89" i="9" s="1"/>
  <c r="AG84" i="21"/>
  <c r="L89" i="5" s="1"/>
  <c r="BL89" i="9" s="1"/>
  <c r="AL84" i="21"/>
  <c r="Q89" i="5" s="1"/>
  <c r="BQ89" i="9" s="1"/>
  <c r="AB84" i="21"/>
  <c r="G89" i="5" s="1"/>
  <c r="BG89" i="9" s="1"/>
  <c r="Z84" i="21"/>
  <c r="E89" i="5" s="1"/>
  <c r="BE89" i="9" s="1"/>
  <c r="Z106" i="21"/>
  <c r="E111" i="5" s="1"/>
  <c r="BE111" i="9" s="1"/>
  <c r="AB106" i="21"/>
  <c r="G111" i="5" s="1"/>
  <c r="BG111" i="9" s="1"/>
  <c r="AA106" i="21"/>
  <c r="F111" i="5" s="1"/>
  <c r="BF111" i="9" s="1"/>
  <c r="AE106" i="21"/>
  <c r="J111" i="5" s="1"/>
  <c r="BJ111" i="9" s="1"/>
  <c r="AD106" i="21"/>
  <c r="I111" i="5" s="1"/>
  <c r="BI111" i="9" s="1"/>
  <c r="AF106" i="21"/>
  <c r="K111" i="5" s="1"/>
  <c r="BK111" i="9" s="1"/>
  <c r="AI106" i="21"/>
  <c r="N111" i="5" s="1"/>
  <c r="BN111" i="9" s="1"/>
  <c r="AM106" i="21"/>
  <c r="R111" i="5" s="1"/>
  <c r="BR111" i="9" s="1"/>
  <c r="AJ306" i="21"/>
  <c r="AL306" i="21"/>
  <c r="AM306" i="21"/>
  <c r="AH306" i="21"/>
  <c r="AM462" i="21"/>
  <c r="AN462" i="21"/>
  <c r="AH462" i="21"/>
  <c r="AL462" i="21"/>
  <c r="AA462" i="21"/>
  <c r="AB462" i="21"/>
  <c r="Y462" i="21"/>
  <c r="AD462" i="21"/>
  <c r="AK353" i="21"/>
  <c r="AB353" i="21"/>
  <c r="AI353" i="21"/>
  <c r="AJ353" i="21"/>
  <c r="Y353" i="21"/>
  <c r="AA353" i="21"/>
  <c r="AH353" i="21"/>
  <c r="AD353" i="21"/>
  <c r="AF353" i="21"/>
  <c r="AN353" i="21"/>
  <c r="AL353" i="21"/>
  <c r="Z353" i="21"/>
  <c r="AC353" i="21"/>
  <c r="AM353" i="21"/>
  <c r="AE26" i="21"/>
  <c r="J31" i="5" s="1"/>
  <c r="BJ31" i="9" s="1"/>
  <c r="AD26" i="21"/>
  <c r="I31" i="5" s="1"/>
  <c r="BI31" i="9" s="1"/>
  <c r="AK26" i="21"/>
  <c r="P31" i="5" s="1"/>
  <c r="BP31" i="9" s="1"/>
  <c r="AN26" i="21"/>
  <c r="S31" i="5" s="1"/>
  <c r="BS31" i="9" s="1"/>
  <c r="AI26" i="21"/>
  <c r="N31" i="5" s="1"/>
  <c r="BN31" i="9" s="1"/>
  <c r="AJ26" i="21"/>
  <c r="O31" i="5" s="1"/>
  <c r="BO31" i="9" s="1"/>
  <c r="AB26" i="21"/>
  <c r="G31" i="5" s="1"/>
  <c r="BG31" i="9" s="1"/>
  <c r="AC26" i="21"/>
  <c r="H31" i="5" s="1"/>
  <c r="BH31" i="9" s="1"/>
  <c r="AJ234" i="21"/>
  <c r="AL234" i="21"/>
  <c r="AI234" i="21"/>
  <c r="AE234" i="21"/>
  <c r="AN234" i="21"/>
  <c r="Z234" i="21"/>
  <c r="AD234" i="21"/>
  <c r="Y234" i="21"/>
  <c r="AF234" i="21"/>
  <c r="AC234" i="21"/>
  <c r="AA234" i="21"/>
  <c r="AK234" i="21"/>
  <c r="AG234" i="21"/>
  <c r="AM234" i="21"/>
  <c r="AB234" i="21"/>
  <c r="AJ251" i="21"/>
  <c r="AL251" i="21"/>
  <c r="AE251" i="21"/>
  <c r="AM251" i="21"/>
  <c r="AN251" i="21"/>
  <c r="Y251" i="21"/>
  <c r="AH251" i="21"/>
  <c r="AK251" i="21"/>
  <c r="AF251" i="21"/>
  <c r="AI251" i="21"/>
  <c r="AA251" i="21"/>
  <c r="Z251" i="21"/>
  <c r="AG251" i="21"/>
  <c r="AC251" i="21"/>
  <c r="AN266" i="21"/>
  <c r="AC266" i="21"/>
  <c r="AI266" i="21"/>
  <c r="AD266" i="21"/>
  <c r="AF266" i="21"/>
  <c r="AK266" i="21"/>
  <c r="AA266" i="21"/>
  <c r="AJ266" i="21"/>
  <c r="AH266" i="21"/>
  <c r="AL266" i="21"/>
  <c r="Z266" i="21"/>
  <c r="AM266" i="21"/>
  <c r="AG266" i="21"/>
  <c r="AE266" i="21"/>
  <c r="Y266" i="21"/>
  <c r="Z383" i="21"/>
  <c r="AA383" i="21"/>
  <c r="AG383" i="21"/>
  <c r="AJ383" i="21"/>
  <c r="AD383" i="21"/>
  <c r="AF383" i="21"/>
  <c r="AM383" i="21"/>
  <c r="AC383" i="21"/>
  <c r="AB383" i="21"/>
  <c r="AE383" i="21"/>
  <c r="AH383" i="21"/>
  <c r="AI383" i="21"/>
  <c r="AL383" i="21"/>
  <c r="Y383" i="21"/>
  <c r="AN436" i="21"/>
  <c r="Z436" i="21"/>
  <c r="AH436" i="21"/>
  <c r="AM436" i="21"/>
  <c r="AB436" i="21"/>
  <c r="Y436" i="21"/>
  <c r="AE436" i="21"/>
  <c r="AA436" i="21"/>
  <c r="AE114" i="21"/>
  <c r="J119" i="5" s="1"/>
  <c r="BJ119" i="9" s="1"/>
  <c r="AC114" i="21"/>
  <c r="H119" i="5" s="1"/>
  <c r="BH119" i="9" s="1"/>
  <c r="AL114" i="21"/>
  <c r="Q119" i="5" s="1"/>
  <c r="BQ119" i="9" s="1"/>
  <c r="AH114" i="21"/>
  <c r="M119" i="5" s="1"/>
  <c r="BM119" i="9" s="1"/>
  <c r="AI114" i="21"/>
  <c r="N119" i="5" s="1"/>
  <c r="BN119" i="9" s="1"/>
  <c r="AG114" i="21"/>
  <c r="L119" i="5" s="1"/>
  <c r="BL119" i="9" s="1"/>
  <c r="AF114" i="21"/>
  <c r="K119" i="5" s="1"/>
  <c r="BK119" i="9" s="1"/>
  <c r="AB114" i="21"/>
  <c r="G119" i="5" s="1"/>
  <c r="BG119" i="9" s="1"/>
  <c r="AM114" i="21"/>
  <c r="R119" i="5" s="1"/>
  <c r="BR119" i="9" s="1"/>
  <c r="AN114" i="21"/>
  <c r="S119" i="5" s="1"/>
  <c r="BS119" i="9" s="1"/>
  <c r="Y114" i="21"/>
  <c r="D119" i="5" s="1"/>
  <c r="BD119" i="9" s="1"/>
  <c r="Z114" i="21"/>
  <c r="E119" i="5" s="1"/>
  <c r="BE119" i="9" s="1"/>
  <c r="AK114" i="21"/>
  <c r="P119" i="5" s="1"/>
  <c r="BP119" i="9" s="1"/>
  <c r="AD114" i="21"/>
  <c r="I119" i="5" s="1"/>
  <c r="BI119" i="9" s="1"/>
  <c r="AJ114" i="21"/>
  <c r="O119" i="5" s="1"/>
  <c r="BO119" i="9" s="1"/>
  <c r="AA114" i="21"/>
  <c r="F119" i="5" s="1"/>
  <c r="BF119" i="9" s="1"/>
  <c r="AD187" i="21"/>
  <c r="I192" i="5" s="1"/>
  <c r="BI192" i="9" s="1"/>
  <c r="AE187" i="21"/>
  <c r="J192" i="5" s="1"/>
  <c r="BJ192" i="9" s="1"/>
  <c r="AG187" i="21"/>
  <c r="L192" i="5" s="1"/>
  <c r="BL192" i="9" s="1"/>
  <c r="AM187" i="21"/>
  <c r="R192" i="5" s="1"/>
  <c r="BR192" i="9" s="1"/>
  <c r="AH187" i="21"/>
  <c r="M192" i="5" s="1"/>
  <c r="BM192" i="9" s="1"/>
  <c r="AJ187" i="21"/>
  <c r="O192" i="5" s="1"/>
  <c r="BO192" i="9" s="1"/>
  <c r="AA187" i="21"/>
  <c r="F192" i="5" s="1"/>
  <c r="BF192" i="9" s="1"/>
  <c r="AF187" i="21"/>
  <c r="K192" i="5" s="1"/>
  <c r="BK192" i="9" s="1"/>
  <c r="AL187" i="21"/>
  <c r="Q192" i="5" s="1"/>
  <c r="BQ192" i="9" s="1"/>
  <c r="AI187" i="21"/>
  <c r="N192" i="5" s="1"/>
  <c r="BN192" i="9" s="1"/>
  <c r="Y187" i="21"/>
  <c r="D192" i="5" s="1"/>
  <c r="BD192" i="9" s="1"/>
  <c r="AB187" i="21"/>
  <c r="G192" i="5" s="1"/>
  <c r="BG192" i="9" s="1"/>
  <c r="AC187" i="21"/>
  <c r="H192" i="5" s="1"/>
  <c r="BH192" i="9" s="1"/>
  <c r="AN187" i="21"/>
  <c r="S192" i="5" s="1"/>
  <c r="BS192" i="9" s="1"/>
  <c r="AN227" i="21"/>
  <c r="AD227" i="21"/>
  <c r="AL227" i="21"/>
  <c r="AI227" i="21"/>
  <c r="AB227" i="21"/>
  <c r="AC227" i="21"/>
  <c r="AK227" i="21"/>
  <c r="Z227" i="21"/>
  <c r="AM227" i="21"/>
  <c r="AA227" i="21"/>
  <c r="AF227" i="21"/>
  <c r="Y227" i="21"/>
  <c r="AJ227" i="21"/>
  <c r="AE227" i="21"/>
  <c r="AH412" i="21"/>
  <c r="AM412" i="21"/>
  <c r="AA412" i="21"/>
  <c r="Y412" i="21"/>
  <c r="AL412" i="21"/>
  <c r="AC412" i="21"/>
  <c r="AK412" i="21"/>
  <c r="AJ412" i="21"/>
  <c r="AB412" i="21"/>
  <c r="AE412" i="21"/>
  <c r="AG412" i="21"/>
  <c r="AF412" i="21"/>
  <c r="Z412" i="21"/>
  <c r="AI412" i="21"/>
  <c r="AF352" i="21"/>
  <c r="AD352" i="21"/>
  <c r="AK352" i="21"/>
  <c r="AH352" i="21"/>
  <c r="AJ352" i="21"/>
  <c r="AI352" i="21"/>
  <c r="AC352" i="21"/>
  <c r="AA352" i="21"/>
  <c r="AB352" i="21"/>
  <c r="AE352" i="21"/>
  <c r="AN352" i="21"/>
  <c r="AM352" i="21"/>
  <c r="Y352" i="21"/>
  <c r="AG352" i="21"/>
  <c r="N246" i="15"/>
  <c r="N246" i="16" s="1"/>
  <c r="Q246" i="15"/>
  <c r="P256" i="15"/>
  <c r="AI475" i="21"/>
  <c r="AB475" i="21"/>
  <c r="Z475" i="21"/>
  <c r="Y475" i="21"/>
  <c r="AA379" i="21"/>
  <c r="Y379" i="21"/>
  <c r="AM463" i="21"/>
  <c r="AA463" i="21"/>
  <c r="AM460" i="21"/>
  <c r="AF460" i="21"/>
  <c r="AI416" i="21"/>
  <c r="AJ416" i="21"/>
  <c r="Z416" i="21"/>
  <c r="AD437" i="21"/>
  <c r="AH437" i="21"/>
  <c r="AG437" i="21"/>
  <c r="AK260" i="21"/>
  <c r="AC260" i="21"/>
  <c r="AE260" i="21"/>
  <c r="AL389" i="21"/>
  <c r="AF389" i="21"/>
  <c r="AH466" i="21"/>
  <c r="AJ466" i="21"/>
  <c r="AA466" i="21"/>
  <c r="Z391" i="21"/>
  <c r="AC391" i="21"/>
  <c r="AK369" i="21"/>
  <c r="Y369" i="21"/>
  <c r="AE369" i="21"/>
  <c r="AK269" i="21"/>
  <c r="Y269" i="21"/>
  <c r="Y306" i="21"/>
  <c r="AC306" i="21"/>
  <c r="AF306" i="21"/>
  <c r="AN190" i="21"/>
  <c r="S195" i="5" s="1"/>
  <c r="BS195" i="9" s="1"/>
  <c r="AC190" i="21"/>
  <c r="H195" i="5" s="1"/>
  <c r="BH195" i="9" s="1"/>
  <c r="AD190" i="21"/>
  <c r="I195" i="5" s="1"/>
  <c r="BI195" i="9" s="1"/>
  <c r="AL171" i="21"/>
  <c r="Q176" i="5" s="1"/>
  <c r="BQ176" i="9" s="1"/>
  <c r="Z171" i="21"/>
  <c r="E176" i="5" s="1"/>
  <c r="BE176" i="9" s="1"/>
  <c r="AM160" i="21"/>
  <c r="R165" i="5" s="1"/>
  <c r="BR165" i="9" s="1"/>
  <c r="AA160" i="21"/>
  <c r="F165" i="5" s="1"/>
  <c r="BF165" i="9" s="1"/>
  <c r="AC160" i="21"/>
  <c r="H165" i="5" s="1"/>
  <c r="BH165" i="9" s="1"/>
  <c r="AD150" i="21"/>
  <c r="I155" i="5" s="1"/>
  <c r="BI155" i="9" s="1"/>
  <c r="AG150" i="21"/>
  <c r="L155" i="5" s="1"/>
  <c r="BL155" i="9" s="1"/>
  <c r="AG166" i="21"/>
  <c r="L171" i="5" s="1"/>
  <c r="BL171" i="9" s="1"/>
  <c r="AH152" i="21"/>
  <c r="M157" i="5" s="1"/>
  <c r="BM157" i="9" s="1"/>
  <c r="AM152" i="21"/>
  <c r="R157" i="5" s="1"/>
  <c r="BR157" i="9" s="1"/>
  <c r="AM84" i="21"/>
  <c r="R89" i="5" s="1"/>
  <c r="BR89" i="9" s="1"/>
  <c r="AK84" i="21"/>
  <c r="P89" i="5" s="1"/>
  <c r="BP89" i="9" s="1"/>
  <c r="AH125" i="21"/>
  <c r="M130" i="5" s="1"/>
  <c r="BM130" i="9" s="1"/>
  <c r="Z97" i="21"/>
  <c r="E102" i="5" s="1"/>
  <c r="BE102" i="9" s="1"/>
  <c r="AJ71" i="21"/>
  <c r="O76" i="5" s="1"/>
  <c r="BO76" i="9" s="1"/>
  <c r="AG71" i="21"/>
  <c r="L76" i="5" s="1"/>
  <c r="BL76" i="9" s="1"/>
  <c r="AF26" i="21"/>
  <c r="K31" i="5" s="1"/>
  <c r="BK31" i="9" s="1"/>
  <c r="AA26" i="21"/>
  <c r="F31" i="5" s="1"/>
  <c r="BF31" i="9" s="1"/>
  <c r="AC436" i="21"/>
  <c r="AD436" i="21"/>
  <c r="AM423" i="21"/>
  <c r="AE423" i="21"/>
  <c r="AC462" i="21"/>
  <c r="AF462" i="21"/>
  <c r="AF409" i="21"/>
  <c r="Y211" i="21"/>
  <c r="D216" i="5" s="1"/>
  <c r="BD216" i="9" s="1"/>
  <c r="AG106" i="21"/>
  <c r="L111" i="5" s="1"/>
  <c r="BL111" i="9" s="1"/>
  <c r="AN106" i="21"/>
  <c r="S111" i="5" s="1"/>
  <c r="BS111" i="9" s="1"/>
  <c r="AA32" i="21"/>
  <c r="F37" i="5" s="1"/>
  <c r="BF37" i="9" s="1"/>
  <c r="AC34" i="21"/>
  <c r="H39" i="5" s="1"/>
  <c r="BH39" i="9" s="1"/>
  <c r="AE442" i="21"/>
  <c r="AH430" i="21"/>
  <c r="AH311" i="21"/>
  <c r="AF313" i="21"/>
  <c r="AG227" i="21"/>
  <c r="AJ236" i="21"/>
  <c r="AK187" i="21"/>
  <c r="P192" i="5" s="1"/>
  <c r="BP192" i="9" s="1"/>
  <c r="AB96" i="21"/>
  <c r="G101" i="5" s="1"/>
  <c r="BG101" i="9" s="1"/>
  <c r="AD251" i="21"/>
  <c r="AK470" i="21"/>
  <c r="AN383" i="21"/>
  <c r="AG334" i="21"/>
  <c r="AC255" i="21"/>
  <c r="AE250" i="21"/>
  <c r="AH234" i="21"/>
  <c r="AE97" i="21"/>
  <c r="J102" i="5" s="1"/>
  <c r="BJ102" i="9" s="1"/>
  <c r="AG97" i="21"/>
  <c r="L102" i="5" s="1"/>
  <c r="BL102" i="9" s="1"/>
  <c r="AJ97" i="21"/>
  <c r="O102" i="5" s="1"/>
  <c r="BO102" i="9" s="1"/>
  <c r="AC97" i="21"/>
  <c r="H102" i="5" s="1"/>
  <c r="BH102" i="9" s="1"/>
  <c r="AI97" i="21"/>
  <c r="N102" i="5" s="1"/>
  <c r="BN102" i="9" s="1"/>
  <c r="AL97" i="21"/>
  <c r="Q102" i="5" s="1"/>
  <c r="BQ102" i="9" s="1"/>
  <c r="AH97" i="21"/>
  <c r="M102" i="5" s="1"/>
  <c r="BM102" i="9" s="1"/>
  <c r="AN97" i="21"/>
  <c r="S102" i="5" s="1"/>
  <c r="BS102" i="9" s="1"/>
  <c r="AA166" i="21"/>
  <c r="F171" i="5" s="1"/>
  <c r="BF171" i="9" s="1"/>
  <c r="AC166" i="21"/>
  <c r="H171" i="5" s="1"/>
  <c r="BH171" i="9" s="1"/>
  <c r="AD166" i="21"/>
  <c r="I171" i="5" s="1"/>
  <c r="BI171" i="9" s="1"/>
  <c r="AK166" i="21"/>
  <c r="P171" i="5" s="1"/>
  <c r="BP171" i="9" s="1"/>
  <c r="AE166" i="21"/>
  <c r="J171" i="5" s="1"/>
  <c r="BJ171" i="9" s="1"/>
  <c r="AH166" i="21"/>
  <c r="M171" i="5" s="1"/>
  <c r="BM171" i="9" s="1"/>
  <c r="AJ166" i="21"/>
  <c r="O171" i="5" s="1"/>
  <c r="BO171" i="9" s="1"/>
  <c r="AB166" i="21"/>
  <c r="G171" i="5" s="1"/>
  <c r="BG171" i="9" s="1"/>
  <c r="AG171" i="21"/>
  <c r="L176" i="5" s="1"/>
  <c r="BL176" i="9" s="1"/>
  <c r="AM171" i="21"/>
  <c r="R176" i="5" s="1"/>
  <c r="BR176" i="9" s="1"/>
  <c r="AA171" i="21"/>
  <c r="F176" i="5" s="1"/>
  <c r="BF176" i="9" s="1"/>
  <c r="AE171" i="21"/>
  <c r="J176" i="5" s="1"/>
  <c r="BJ176" i="9" s="1"/>
  <c r="AA243" i="21"/>
  <c r="Z243" i="21"/>
  <c r="AH243" i="21"/>
  <c r="AB243" i="21"/>
  <c r="AE243" i="21"/>
  <c r="AF243" i="21"/>
  <c r="AN243" i="21"/>
  <c r="AL243" i="21"/>
  <c r="AC243" i="21"/>
  <c r="AG243" i="21"/>
  <c r="AI243" i="21"/>
  <c r="Y243" i="21"/>
  <c r="AM243" i="21"/>
  <c r="AJ243" i="21"/>
  <c r="Z205" i="21"/>
  <c r="E210" i="5" s="1"/>
  <c r="BE210" i="9" s="1"/>
  <c r="Y205" i="21"/>
  <c r="D210" i="5" s="1"/>
  <c r="BD210" i="9" s="1"/>
  <c r="AM205" i="21"/>
  <c r="R210" i="5" s="1"/>
  <c r="BR210" i="9" s="1"/>
  <c r="AA205" i="21"/>
  <c r="F210" i="5" s="1"/>
  <c r="BF210" i="9" s="1"/>
  <c r="AD205" i="21"/>
  <c r="I210" i="5" s="1"/>
  <c r="BI210" i="9" s="1"/>
  <c r="AE205" i="21"/>
  <c r="J210" i="5" s="1"/>
  <c r="BJ210" i="9" s="1"/>
  <c r="AC205" i="21"/>
  <c r="H210" i="5" s="1"/>
  <c r="BH210" i="9" s="1"/>
  <c r="AI205" i="21"/>
  <c r="N210" i="5" s="1"/>
  <c r="BN210" i="9" s="1"/>
  <c r="AH205" i="21"/>
  <c r="M210" i="5" s="1"/>
  <c r="BM210" i="9" s="1"/>
  <c r="AN205" i="21"/>
  <c r="S210" i="5" s="1"/>
  <c r="BS210" i="9" s="1"/>
  <c r="AL205" i="21"/>
  <c r="Q210" i="5" s="1"/>
  <c r="BQ210" i="9" s="1"/>
  <c r="AG205" i="21"/>
  <c r="L210" i="5" s="1"/>
  <c r="BL210" i="9" s="1"/>
  <c r="AJ205" i="21"/>
  <c r="O210" i="5" s="1"/>
  <c r="BO210" i="9" s="1"/>
  <c r="AB205" i="21"/>
  <c r="G210" i="5" s="1"/>
  <c r="BG210" i="9" s="1"/>
  <c r="AI391" i="21"/>
  <c r="AL391" i="21"/>
  <c r="Y391" i="21"/>
  <c r="AD391" i="21"/>
  <c r="Y389" i="21"/>
  <c r="AB389" i="21"/>
  <c r="AI389" i="21"/>
  <c r="AJ389" i="21"/>
  <c r="AL337" i="21"/>
  <c r="Y337" i="21"/>
  <c r="AI337" i="21"/>
  <c r="AC337" i="21"/>
  <c r="Z337" i="21"/>
  <c r="AB337" i="21"/>
  <c r="AF337" i="21"/>
  <c r="AE337" i="21"/>
  <c r="AD337" i="21"/>
  <c r="AG337" i="21"/>
  <c r="AN337" i="21"/>
  <c r="AJ337" i="21"/>
  <c r="AH354" i="21"/>
  <c r="AN354" i="21"/>
  <c r="AF354" i="21"/>
  <c r="AM354" i="21"/>
  <c r="AL354" i="21"/>
  <c r="Y354" i="21"/>
  <c r="AG354" i="21"/>
  <c r="AB354" i="21"/>
  <c r="Z354" i="21"/>
  <c r="AC354" i="21"/>
  <c r="AE354" i="21"/>
  <c r="AA354" i="21"/>
  <c r="AD47" i="21"/>
  <c r="I52" i="5" s="1"/>
  <c r="BI52" i="9" s="1"/>
  <c r="AE47" i="21"/>
  <c r="J52" i="5" s="1"/>
  <c r="BJ52" i="9" s="1"/>
  <c r="AN47" i="21"/>
  <c r="S52" i="5" s="1"/>
  <c r="BS52" i="9" s="1"/>
  <c r="AK47" i="21"/>
  <c r="P52" i="5" s="1"/>
  <c r="BP52" i="9" s="1"/>
  <c r="AH47" i="21"/>
  <c r="M52" i="5" s="1"/>
  <c r="BM52" i="9" s="1"/>
  <c r="AI47" i="21"/>
  <c r="N52" i="5" s="1"/>
  <c r="BN52" i="9" s="1"/>
  <c r="Y47" i="21"/>
  <c r="D52" i="5" s="1"/>
  <c r="BD52" i="9" s="1"/>
  <c r="AB47" i="21"/>
  <c r="G52" i="5" s="1"/>
  <c r="BG52" i="9" s="1"/>
  <c r="AL47" i="21"/>
  <c r="Q52" i="5" s="1"/>
  <c r="BQ52" i="9" s="1"/>
  <c r="AG47" i="21"/>
  <c r="L52" i="5" s="1"/>
  <c r="BL52" i="9" s="1"/>
  <c r="AA47" i="21"/>
  <c r="F52" i="5" s="1"/>
  <c r="BF52" i="9" s="1"/>
  <c r="AJ47" i="21"/>
  <c r="O52" i="5" s="1"/>
  <c r="BO52" i="9" s="1"/>
  <c r="AM47" i="21"/>
  <c r="R52" i="5" s="1"/>
  <c r="BR52" i="9" s="1"/>
  <c r="AC47" i="21"/>
  <c r="H52" i="5" s="1"/>
  <c r="BH52" i="9" s="1"/>
  <c r="AD39" i="21"/>
  <c r="I44" i="5" s="1"/>
  <c r="BI44" i="9" s="1"/>
  <c r="AE39" i="21"/>
  <c r="J44" i="5" s="1"/>
  <c r="BJ44" i="9" s="1"/>
  <c r="AK39" i="21"/>
  <c r="P44" i="5" s="1"/>
  <c r="BP44" i="9" s="1"/>
  <c r="AN39" i="21"/>
  <c r="S44" i="5" s="1"/>
  <c r="BS44" i="9" s="1"/>
  <c r="AH39" i="21"/>
  <c r="M44" i="5" s="1"/>
  <c r="BM44" i="9" s="1"/>
  <c r="AJ39" i="21"/>
  <c r="O44" i="5" s="1"/>
  <c r="BO44" i="9" s="1"/>
  <c r="AB39" i="21"/>
  <c r="G44" i="5" s="1"/>
  <c r="BG44" i="9" s="1"/>
  <c r="AI39" i="21"/>
  <c r="N44" i="5" s="1"/>
  <c r="BN44" i="9" s="1"/>
  <c r="AL39" i="21"/>
  <c r="Q44" i="5" s="1"/>
  <c r="BQ44" i="9" s="1"/>
  <c r="AM39" i="21"/>
  <c r="R44" i="5" s="1"/>
  <c r="BR44" i="9" s="1"/>
  <c r="Y39" i="21"/>
  <c r="D44" i="5" s="1"/>
  <c r="BD44" i="9" s="1"/>
  <c r="AC39" i="21"/>
  <c r="H44" i="5" s="1"/>
  <c r="BH44" i="9" s="1"/>
  <c r="AA39" i="21"/>
  <c r="F44" i="5" s="1"/>
  <c r="BF44" i="9" s="1"/>
  <c r="AG39" i="21"/>
  <c r="L44" i="5" s="1"/>
  <c r="BL44" i="9" s="1"/>
  <c r="AA211" i="21"/>
  <c r="F216" i="5" s="1"/>
  <c r="BF216" i="9" s="1"/>
  <c r="AC211" i="21"/>
  <c r="H216" i="5" s="1"/>
  <c r="BH216" i="9" s="1"/>
  <c r="AG211" i="21"/>
  <c r="L216" i="5" s="1"/>
  <c r="BL216" i="9" s="1"/>
  <c r="AK211" i="21"/>
  <c r="P216" i="5" s="1"/>
  <c r="BP216" i="9" s="1"/>
  <c r="AE211" i="21"/>
  <c r="J216" i="5" s="1"/>
  <c r="BJ216" i="9" s="1"/>
  <c r="AH211" i="21"/>
  <c r="M216" i="5" s="1"/>
  <c r="BM216" i="9" s="1"/>
  <c r="AB211" i="21"/>
  <c r="G216" i="5" s="1"/>
  <c r="BG216" i="9" s="1"/>
  <c r="AL211" i="21"/>
  <c r="Q216" i="5" s="1"/>
  <c r="BQ216" i="9" s="1"/>
  <c r="AJ269" i="21"/>
  <c r="AL269" i="21"/>
  <c r="AH269" i="21"/>
  <c r="AE269" i="21"/>
  <c r="AM409" i="21"/>
  <c r="AC409" i="21"/>
  <c r="AK409" i="21"/>
  <c r="AJ409" i="21"/>
  <c r="AA409" i="21"/>
  <c r="AB409" i="21"/>
  <c r="AH409" i="21"/>
  <c r="AD409" i="21"/>
  <c r="AE279" i="21"/>
  <c r="AG279" i="21"/>
  <c r="AJ279" i="21"/>
  <c r="AH279" i="21"/>
  <c r="AI279" i="21"/>
  <c r="AL279" i="21"/>
  <c r="AC279" i="21"/>
  <c r="AK279" i="21"/>
  <c r="AA279" i="21"/>
  <c r="AD279" i="21"/>
  <c r="AM279" i="21"/>
  <c r="AN279" i="21"/>
  <c r="AB279" i="21"/>
  <c r="AF279" i="21"/>
  <c r="AN463" i="21"/>
  <c r="AK463" i="21"/>
  <c r="AL463" i="21"/>
  <c r="AH463" i="21"/>
  <c r="AH379" i="21"/>
  <c r="AN379" i="21"/>
  <c r="AF379" i="21"/>
  <c r="AM379" i="21"/>
  <c r="AE125" i="21"/>
  <c r="J130" i="5" s="1"/>
  <c r="BJ130" i="9" s="1"/>
  <c r="AC125" i="21"/>
  <c r="H130" i="5" s="1"/>
  <c r="BH130" i="9" s="1"/>
  <c r="AN125" i="21"/>
  <c r="S130" i="5" s="1"/>
  <c r="BS130" i="9" s="1"/>
  <c r="AJ125" i="21"/>
  <c r="O130" i="5" s="1"/>
  <c r="BO130" i="9" s="1"/>
  <c r="AI125" i="21"/>
  <c r="N130" i="5" s="1"/>
  <c r="BN130" i="9" s="1"/>
  <c r="AG125" i="21"/>
  <c r="L130" i="5" s="1"/>
  <c r="BL130" i="9" s="1"/>
  <c r="Z125" i="21"/>
  <c r="E130" i="5" s="1"/>
  <c r="BE130" i="9" s="1"/>
  <c r="AD125" i="21"/>
  <c r="I130" i="5" s="1"/>
  <c r="BI130" i="9" s="1"/>
  <c r="AN154" i="21"/>
  <c r="S159" i="5" s="1"/>
  <c r="BS159" i="9" s="1"/>
  <c r="AK154" i="21"/>
  <c r="P159" i="5" s="1"/>
  <c r="BP159" i="9" s="1"/>
  <c r="AL154" i="21"/>
  <c r="Q159" i="5" s="1"/>
  <c r="BQ159" i="9" s="1"/>
  <c r="AA154" i="21"/>
  <c r="F159" i="5" s="1"/>
  <c r="BF159" i="9" s="1"/>
  <c r="AB154" i="21"/>
  <c r="G159" i="5" s="1"/>
  <c r="BG159" i="9" s="1"/>
  <c r="Y154" i="21"/>
  <c r="D159" i="5" s="1"/>
  <c r="BD159" i="9" s="1"/>
  <c r="Z154" i="21"/>
  <c r="E159" i="5" s="1"/>
  <c r="BE159" i="9" s="1"/>
  <c r="AE154" i="21"/>
  <c r="J159" i="5" s="1"/>
  <c r="BJ159" i="9" s="1"/>
  <c r="AG154" i="21"/>
  <c r="L159" i="5" s="1"/>
  <c r="BL159" i="9" s="1"/>
  <c r="AM154" i="21"/>
  <c r="R159" i="5" s="1"/>
  <c r="BR159" i="9" s="1"/>
  <c r="AF154" i="21"/>
  <c r="K159" i="5" s="1"/>
  <c r="BK159" i="9" s="1"/>
  <c r="AD154" i="21"/>
  <c r="I159" i="5" s="1"/>
  <c r="BI159" i="9" s="1"/>
  <c r="AI154" i="21"/>
  <c r="N159" i="5" s="1"/>
  <c r="BN159" i="9" s="1"/>
  <c r="AJ154" i="21"/>
  <c r="O159" i="5" s="1"/>
  <c r="BO159" i="9" s="1"/>
  <c r="AC154" i="21"/>
  <c r="H159" i="5" s="1"/>
  <c r="BH159" i="9" s="1"/>
  <c r="AH154" i="21"/>
  <c r="M159" i="5" s="1"/>
  <c r="BM159" i="9" s="1"/>
  <c r="AM276" i="21"/>
  <c r="AC276" i="21"/>
  <c r="Y276" i="21"/>
  <c r="AB276" i="21"/>
  <c r="AA276" i="21"/>
  <c r="Z276" i="21"/>
  <c r="AH276" i="21"/>
  <c r="AJ276" i="21"/>
  <c r="AK276" i="21"/>
  <c r="AL276" i="21"/>
  <c r="AE276" i="21"/>
  <c r="AN276" i="21"/>
  <c r="AI276" i="21"/>
  <c r="AG276" i="21"/>
  <c r="AI287" i="21"/>
  <c r="AL287" i="21"/>
  <c r="AC287" i="21"/>
  <c r="AH287" i="21"/>
  <c r="AM287" i="21"/>
  <c r="Y287" i="21"/>
  <c r="AN287" i="21"/>
  <c r="AK287" i="21"/>
  <c r="AB287" i="21"/>
  <c r="AF287" i="21"/>
  <c r="AG287" i="21"/>
  <c r="Z287" i="21"/>
  <c r="AA287" i="21"/>
  <c r="AD287" i="21"/>
  <c r="AJ287" i="21"/>
  <c r="AC415" i="21"/>
  <c r="AH415" i="21"/>
  <c r="AN415" i="21"/>
  <c r="AL415" i="21"/>
  <c r="AG415" i="21"/>
  <c r="AM415" i="21"/>
  <c r="AE415" i="21"/>
  <c r="AA415" i="21"/>
  <c r="Y415" i="21"/>
  <c r="AI415" i="21"/>
  <c r="AK415" i="21"/>
  <c r="AF415" i="21"/>
  <c r="AB415" i="21"/>
  <c r="Z415" i="21"/>
  <c r="AL465" i="21"/>
  <c r="AM465" i="21"/>
  <c r="AN465" i="21"/>
  <c r="AJ465" i="21"/>
  <c r="Z465" i="21"/>
  <c r="AA465" i="21"/>
  <c r="AC465" i="21"/>
  <c r="AB465" i="21"/>
  <c r="AD465" i="21"/>
  <c r="AE465" i="21"/>
  <c r="AK465" i="21"/>
  <c r="Y465" i="21"/>
  <c r="AK460" i="21"/>
  <c r="AL460" i="21"/>
  <c r="AI460" i="21"/>
  <c r="AJ460" i="21"/>
  <c r="AB34" i="21"/>
  <c r="G39" i="5" s="1"/>
  <c r="BG39" i="9" s="1"/>
  <c r="AA34" i="21"/>
  <c r="F39" i="5" s="1"/>
  <c r="BF39" i="9" s="1"/>
  <c r="AE34" i="21"/>
  <c r="J39" i="5" s="1"/>
  <c r="BJ39" i="9" s="1"/>
  <c r="AD34" i="21"/>
  <c r="I39" i="5" s="1"/>
  <c r="BI39" i="9" s="1"/>
  <c r="AF34" i="21"/>
  <c r="K39" i="5" s="1"/>
  <c r="BK39" i="9" s="1"/>
  <c r="AG34" i="21"/>
  <c r="L39" i="5" s="1"/>
  <c r="BL39" i="9" s="1"/>
  <c r="AM34" i="21"/>
  <c r="R39" i="5" s="1"/>
  <c r="BR39" i="9" s="1"/>
  <c r="AI34" i="21"/>
  <c r="N39" i="5" s="1"/>
  <c r="BN39" i="9" s="1"/>
  <c r="Z32" i="21"/>
  <c r="E37" i="5" s="1"/>
  <c r="BE37" i="9" s="1"/>
  <c r="AC32" i="21"/>
  <c r="H37" i="5" s="1"/>
  <c r="BH37" i="9" s="1"/>
  <c r="AJ32" i="21"/>
  <c r="O37" i="5" s="1"/>
  <c r="BO37" i="9" s="1"/>
  <c r="AG32" i="21"/>
  <c r="L37" i="5" s="1"/>
  <c r="BL37" i="9" s="1"/>
  <c r="AD32" i="21"/>
  <c r="I37" i="5" s="1"/>
  <c r="BI37" i="9" s="1"/>
  <c r="AI32" i="21"/>
  <c r="N37" i="5" s="1"/>
  <c r="BN37" i="9" s="1"/>
  <c r="AE32" i="21"/>
  <c r="J37" i="5" s="1"/>
  <c r="BJ37" i="9" s="1"/>
  <c r="Y32" i="21"/>
  <c r="D37" i="5" s="1"/>
  <c r="BD37" i="9" s="1"/>
  <c r="AL135" i="21"/>
  <c r="Q140" i="5" s="1"/>
  <c r="BQ140" i="9" s="1"/>
  <c r="AN135" i="21"/>
  <c r="S140" i="5" s="1"/>
  <c r="BS140" i="9" s="1"/>
  <c r="AI135" i="21"/>
  <c r="N140" i="5" s="1"/>
  <c r="BN140" i="9" s="1"/>
  <c r="AE135" i="21"/>
  <c r="J140" i="5" s="1"/>
  <c r="BJ140" i="9" s="1"/>
  <c r="Z135" i="21"/>
  <c r="E140" i="5" s="1"/>
  <c r="BE140" i="9" s="1"/>
  <c r="AB135" i="21"/>
  <c r="G140" i="5" s="1"/>
  <c r="BG140" i="9" s="1"/>
  <c r="Y135" i="21"/>
  <c r="D140" i="5" s="1"/>
  <c r="BD140" i="9" s="1"/>
  <c r="AC135" i="21"/>
  <c r="H140" i="5" s="1"/>
  <c r="BH140" i="9" s="1"/>
  <c r="AJ135" i="21"/>
  <c r="O140" i="5" s="1"/>
  <c r="BO140" i="9" s="1"/>
  <c r="AM135" i="21"/>
  <c r="R140" i="5" s="1"/>
  <c r="BR140" i="9" s="1"/>
  <c r="AD135" i="21"/>
  <c r="I140" i="5" s="1"/>
  <c r="BI140" i="9" s="1"/>
  <c r="AG135" i="21"/>
  <c r="L140" i="5" s="1"/>
  <c r="BL140" i="9" s="1"/>
  <c r="AH135" i="21"/>
  <c r="M140" i="5" s="1"/>
  <c r="BM140" i="9" s="1"/>
  <c r="AA135" i="21"/>
  <c r="F140" i="5" s="1"/>
  <c r="BF140" i="9" s="1"/>
  <c r="AE184" i="21"/>
  <c r="J189" i="5" s="1"/>
  <c r="BJ189" i="9" s="1"/>
  <c r="AD184" i="21"/>
  <c r="I189" i="5" s="1"/>
  <c r="BI189" i="9" s="1"/>
  <c r="Z184" i="21"/>
  <c r="E189" i="5" s="1"/>
  <c r="BE189" i="9" s="1"/>
  <c r="AC184" i="21"/>
  <c r="H189" i="5" s="1"/>
  <c r="BH189" i="9" s="1"/>
  <c r="AI184" i="21"/>
  <c r="N189" i="5" s="1"/>
  <c r="BN189" i="9" s="1"/>
  <c r="AJ184" i="21"/>
  <c r="O189" i="5" s="1"/>
  <c r="BO189" i="9" s="1"/>
  <c r="AH184" i="21"/>
  <c r="M189" i="5" s="1"/>
  <c r="BM189" i="9" s="1"/>
  <c r="AN184" i="21"/>
  <c r="S189" i="5" s="1"/>
  <c r="BS189" i="9" s="1"/>
  <c r="AM184" i="21"/>
  <c r="R189" i="5" s="1"/>
  <c r="BR189" i="9" s="1"/>
  <c r="AB184" i="21"/>
  <c r="G189" i="5" s="1"/>
  <c r="BG189" i="9" s="1"/>
  <c r="Y184" i="21"/>
  <c r="D189" i="5" s="1"/>
  <c r="BD189" i="9" s="1"/>
  <c r="AK184" i="21"/>
  <c r="P189" i="5" s="1"/>
  <c r="BP189" i="9" s="1"/>
  <c r="AF184" i="21"/>
  <c r="K189" i="5" s="1"/>
  <c r="BK189" i="9" s="1"/>
  <c r="AG184" i="21"/>
  <c r="L189" i="5" s="1"/>
  <c r="BL189" i="9" s="1"/>
  <c r="AK213" i="21"/>
  <c r="P218" i="5" s="1"/>
  <c r="BP218" i="9" s="1"/>
  <c r="AD213" i="21"/>
  <c r="I218" i="5" s="1"/>
  <c r="BI218" i="9" s="1"/>
  <c r="Z213" i="21"/>
  <c r="E218" i="5" s="1"/>
  <c r="BE218" i="9" s="1"/>
  <c r="AI213" i="21"/>
  <c r="N218" i="5" s="1"/>
  <c r="BN218" i="9" s="1"/>
  <c r="Y213" i="21"/>
  <c r="D218" i="5" s="1"/>
  <c r="BD218" i="9" s="1"/>
  <c r="AA213" i="21"/>
  <c r="F218" i="5" s="1"/>
  <c r="BF218" i="9" s="1"/>
  <c r="AJ213" i="21"/>
  <c r="O218" i="5" s="1"/>
  <c r="BO218" i="9" s="1"/>
  <c r="AH213" i="21"/>
  <c r="M218" i="5" s="1"/>
  <c r="BM218" i="9" s="1"/>
  <c r="AL213" i="21"/>
  <c r="Q218" i="5" s="1"/>
  <c r="BQ218" i="9" s="1"/>
  <c r="AB213" i="21"/>
  <c r="G218" i="5" s="1"/>
  <c r="BG218" i="9" s="1"/>
  <c r="AC213" i="21"/>
  <c r="H218" i="5" s="1"/>
  <c r="BH218" i="9" s="1"/>
  <c r="AE213" i="21"/>
  <c r="J218" i="5" s="1"/>
  <c r="BJ218" i="9" s="1"/>
  <c r="AG213" i="21"/>
  <c r="L218" i="5" s="1"/>
  <c r="BL218" i="9" s="1"/>
  <c r="AM213" i="21"/>
  <c r="R218" i="5" s="1"/>
  <c r="BR218" i="9" s="1"/>
  <c r="AF213" i="21"/>
  <c r="K218" i="5" s="1"/>
  <c r="BK218" i="9" s="1"/>
  <c r="AN213" i="21"/>
  <c r="S218" i="5" s="1"/>
  <c r="BS218" i="9" s="1"/>
  <c r="AN244" i="21"/>
  <c r="Y244" i="21"/>
  <c r="AK244" i="21"/>
  <c r="AH244" i="21"/>
  <c r="AB244" i="21"/>
  <c r="AA244" i="21"/>
  <c r="AD244" i="21"/>
  <c r="AC244" i="21"/>
  <c r="AL244" i="21"/>
  <c r="AE244" i="21"/>
  <c r="AF244" i="21"/>
  <c r="AI244" i="21"/>
  <c r="AJ244" i="21"/>
  <c r="Z244" i="21"/>
  <c r="AG244" i="21"/>
  <c r="AM244" i="21"/>
  <c r="AI484" i="21"/>
  <c r="AJ484" i="21"/>
  <c r="AC484" i="21"/>
  <c r="AL484" i="21"/>
  <c r="AM484" i="21"/>
  <c r="AN484" i="21"/>
  <c r="AK484" i="21"/>
  <c r="Y484" i="21"/>
  <c r="AB484" i="21"/>
  <c r="AG484" i="21"/>
  <c r="AF484" i="21"/>
  <c r="AD484" i="21"/>
  <c r="AA484" i="21"/>
  <c r="Z484" i="21"/>
  <c r="Z489" i="21"/>
  <c r="AF489" i="21"/>
  <c r="AN489" i="21"/>
  <c r="AB489" i="21"/>
  <c r="Y489" i="21"/>
  <c r="AD489" i="21"/>
  <c r="AM489" i="21"/>
  <c r="AJ489" i="21"/>
  <c r="AH489" i="21"/>
  <c r="AE489" i="21"/>
  <c r="AL489" i="21"/>
  <c r="AK489" i="21"/>
  <c r="AC489" i="21"/>
  <c r="AA489" i="21"/>
  <c r="AF370" i="21"/>
  <c r="AD370" i="21"/>
  <c r="AK370" i="21"/>
  <c r="AG370" i="21"/>
  <c r="AJ370" i="21"/>
  <c r="AI370" i="21"/>
  <c r="AH370" i="21"/>
  <c r="AM370" i="21"/>
  <c r="AN370" i="21"/>
  <c r="Z370" i="21"/>
  <c r="AA370" i="21"/>
  <c r="AC370" i="21"/>
  <c r="AI121" i="21"/>
  <c r="N126" i="5" s="1"/>
  <c r="BN126" i="9" s="1"/>
  <c r="AG121" i="21"/>
  <c r="L126" i="5" s="1"/>
  <c r="BL126" i="9" s="1"/>
  <c r="Z121" i="21"/>
  <c r="E126" i="5" s="1"/>
  <c r="BE126" i="9" s="1"/>
  <c r="AD121" i="21"/>
  <c r="I126" i="5" s="1"/>
  <c r="BI126" i="9" s="1"/>
  <c r="AM121" i="21"/>
  <c r="R126" i="5" s="1"/>
  <c r="BR126" i="9" s="1"/>
  <c r="AK121" i="21"/>
  <c r="P126" i="5" s="1"/>
  <c r="BP126" i="9" s="1"/>
  <c r="AH121" i="21"/>
  <c r="M126" i="5" s="1"/>
  <c r="BM126" i="9" s="1"/>
  <c r="AL121" i="21"/>
  <c r="Q126" i="5" s="1"/>
  <c r="BQ126" i="9" s="1"/>
  <c r="Y121" i="21"/>
  <c r="D126" i="5" s="1"/>
  <c r="BD126" i="9" s="1"/>
  <c r="AB121" i="21"/>
  <c r="G126" i="5" s="1"/>
  <c r="BG126" i="9" s="1"/>
  <c r="AC121" i="21"/>
  <c r="H126" i="5" s="1"/>
  <c r="BH126" i="9" s="1"/>
  <c r="AJ121" i="21"/>
  <c r="O126" i="5" s="1"/>
  <c r="BO126" i="9" s="1"/>
  <c r="AF121" i="21"/>
  <c r="K126" i="5" s="1"/>
  <c r="BK126" i="9" s="1"/>
  <c r="AN121" i="21"/>
  <c r="S126" i="5" s="1"/>
  <c r="BS126" i="9" s="1"/>
  <c r="AA121" i="21"/>
  <c r="F126" i="5" s="1"/>
  <c r="BF126" i="9" s="1"/>
  <c r="AE121" i="21"/>
  <c r="J126" i="5" s="1"/>
  <c r="BJ126" i="9" s="1"/>
  <c r="R256" i="15"/>
  <c r="R256" i="16" s="1"/>
  <c r="AA475" i="21"/>
  <c r="AM475" i="21"/>
  <c r="AL475" i="21"/>
  <c r="AG379" i="21"/>
  <c r="AI379" i="21"/>
  <c r="Z379" i="21"/>
  <c r="Z463" i="21"/>
  <c r="AG463" i="21"/>
  <c r="AF463" i="21"/>
  <c r="AB460" i="21"/>
  <c r="AH460" i="21"/>
  <c r="AC460" i="21"/>
  <c r="AC416" i="21"/>
  <c r="AG416" i="21"/>
  <c r="Y416" i="21"/>
  <c r="AJ437" i="21"/>
  <c r="AL437" i="21"/>
  <c r="AC437" i="21"/>
  <c r="AI260" i="21"/>
  <c r="AM260" i="21"/>
  <c r="AL260" i="21"/>
  <c r="AA389" i="21"/>
  <c r="AN389" i="21"/>
  <c r="AK389" i="21"/>
  <c r="AC466" i="21"/>
  <c r="Z466" i="21"/>
  <c r="AB466" i="21"/>
  <c r="AJ391" i="21"/>
  <c r="AG391" i="21"/>
  <c r="AA391" i="21"/>
  <c r="Z369" i="21"/>
  <c r="AH369" i="21"/>
  <c r="AA369" i="21"/>
  <c r="Z269" i="21"/>
  <c r="AG269" i="21"/>
  <c r="AB269" i="21"/>
  <c r="AE306" i="21"/>
  <c r="AG306" i="21"/>
  <c r="AB306" i="21"/>
  <c r="AE190" i="21"/>
  <c r="J195" i="5" s="1"/>
  <c r="BJ195" i="9" s="1"/>
  <c r="AF190" i="21"/>
  <c r="K195" i="5" s="1"/>
  <c r="BK195" i="9" s="1"/>
  <c r="Z190" i="21"/>
  <c r="E195" i="5" s="1"/>
  <c r="BE195" i="9" s="1"/>
  <c r="AI171" i="21"/>
  <c r="N176" i="5" s="1"/>
  <c r="BN176" i="9" s="1"/>
  <c r="AH171" i="21"/>
  <c r="M176" i="5" s="1"/>
  <c r="BM176" i="9" s="1"/>
  <c r="Y171" i="21"/>
  <c r="D176" i="5" s="1"/>
  <c r="BD176" i="9" s="1"/>
  <c r="AH160" i="21"/>
  <c r="M165" i="5" s="1"/>
  <c r="BM165" i="9" s="1"/>
  <c r="AE160" i="21"/>
  <c r="J165" i="5" s="1"/>
  <c r="BJ165" i="9" s="1"/>
  <c r="Y160" i="21"/>
  <c r="D165" i="5" s="1"/>
  <c r="BD165" i="9" s="1"/>
  <c r="Z150" i="21"/>
  <c r="E155" i="5" s="1"/>
  <c r="BE155" i="9" s="1"/>
  <c r="AB150" i="21"/>
  <c r="G155" i="5" s="1"/>
  <c r="BG155" i="9" s="1"/>
  <c r="AF166" i="21"/>
  <c r="K171" i="5" s="1"/>
  <c r="BK171" i="9" s="1"/>
  <c r="Y166" i="21"/>
  <c r="D171" i="5" s="1"/>
  <c r="BD171" i="9" s="1"/>
  <c r="AG152" i="21"/>
  <c r="L157" i="5" s="1"/>
  <c r="BL157" i="9" s="1"/>
  <c r="AA152" i="21"/>
  <c r="F157" i="5" s="1"/>
  <c r="BF157" i="9" s="1"/>
  <c r="AI84" i="21"/>
  <c r="N89" i="5" s="1"/>
  <c r="BN89" i="9" s="1"/>
  <c r="Y84" i="21"/>
  <c r="D89" i="5" s="1"/>
  <c r="BD89" i="9" s="1"/>
  <c r="AF125" i="21"/>
  <c r="K130" i="5" s="1"/>
  <c r="BK130" i="9" s="1"/>
  <c r="AA125" i="21"/>
  <c r="F130" i="5" s="1"/>
  <c r="BF130" i="9" s="1"/>
  <c r="AD97" i="21"/>
  <c r="I102" i="5" s="1"/>
  <c r="BI102" i="9" s="1"/>
  <c r="AA97" i="21"/>
  <c r="F102" i="5" s="1"/>
  <c r="BF102" i="9" s="1"/>
  <c r="AD71" i="21"/>
  <c r="I76" i="5" s="1"/>
  <c r="BI76" i="9" s="1"/>
  <c r="AI71" i="21"/>
  <c r="N76" i="5" s="1"/>
  <c r="BN76" i="9" s="1"/>
  <c r="AH26" i="21"/>
  <c r="M31" i="5" s="1"/>
  <c r="BM31" i="9" s="1"/>
  <c r="Z26" i="21"/>
  <c r="E31" i="5" s="1"/>
  <c r="BE31" i="9" s="1"/>
  <c r="AG436" i="21"/>
  <c r="AJ436" i="21"/>
  <c r="AC423" i="21"/>
  <c r="AH423" i="21"/>
  <c r="Z462" i="21"/>
  <c r="AI462" i="21"/>
  <c r="Z409" i="21"/>
  <c r="AI409" i="21"/>
  <c r="AF211" i="21"/>
  <c r="K216" i="5" s="1"/>
  <c r="BK216" i="9" s="1"/>
  <c r="AN211" i="21"/>
  <c r="S216" i="5" s="1"/>
  <c r="BS216" i="9" s="1"/>
  <c r="Y106" i="21"/>
  <c r="D111" i="5" s="1"/>
  <c r="BD111" i="9" s="1"/>
  <c r="AJ106" i="21"/>
  <c r="O111" i="5" s="1"/>
  <c r="BO111" i="9" s="1"/>
  <c r="AM32" i="21"/>
  <c r="R37" i="5" s="1"/>
  <c r="BR37" i="9" s="1"/>
  <c r="AN32" i="21"/>
  <c r="S37" i="5" s="1"/>
  <c r="BS37" i="9" s="1"/>
  <c r="AK34" i="21"/>
  <c r="P39" i="5" s="1"/>
  <c r="BP39" i="9" s="1"/>
  <c r="AL34" i="21"/>
  <c r="Q39" i="5" s="1"/>
  <c r="BQ39" i="9" s="1"/>
  <c r="AJ442" i="21"/>
  <c r="Z442" i="21"/>
  <c r="Y370" i="21"/>
  <c r="AJ354" i="21"/>
  <c r="AG430" i="21"/>
  <c r="AK337" i="21"/>
  <c r="AG465" i="21"/>
  <c r="AN311" i="21"/>
  <c r="AN412" i="21"/>
  <c r="AN366" i="21"/>
  <c r="AH227" i="21"/>
  <c r="AM240" i="21"/>
  <c r="Z236" i="21"/>
  <c r="AF276" i="21"/>
  <c r="Z187" i="21"/>
  <c r="E192" i="5" s="1"/>
  <c r="BE192" i="9" s="1"/>
  <c r="AF135" i="21"/>
  <c r="K140" i="5" s="1"/>
  <c r="BK140" i="9" s="1"/>
  <c r="Z47" i="21"/>
  <c r="E52" i="5" s="1"/>
  <c r="BE52" i="9" s="1"/>
  <c r="Z279" i="21"/>
  <c r="AB251" i="21"/>
  <c r="AK243" i="21"/>
  <c r="AL352" i="21"/>
  <c r="AI390" i="21"/>
  <c r="AE353" i="21"/>
  <c r="AK383" i="21"/>
  <c r="AJ415" i="21"/>
  <c r="AB266" i="21"/>
  <c r="AI177" i="21"/>
  <c r="N182" i="5" s="1"/>
  <c r="BN182" i="9" s="1"/>
  <c r="AJ177" i="21"/>
  <c r="O182" i="5" s="1"/>
  <c r="BO182" i="9" s="1"/>
  <c r="AL177" i="21"/>
  <c r="Q182" i="5" s="1"/>
  <c r="BQ182" i="9" s="1"/>
  <c r="AB177" i="21"/>
  <c r="G182" i="5" s="1"/>
  <c r="BG182" i="9" s="1"/>
  <c r="AM177" i="21"/>
  <c r="R182" i="5" s="1"/>
  <c r="BR182" i="9" s="1"/>
  <c r="AC177" i="21"/>
  <c r="H182" i="5" s="1"/>
  <c r="BH182" i="9" s="1"/>
  <c r="AH177" i="21"/>
  <c r="M182" i="5" s="1"/>
  <c r="BM182" i="9" s="1"/>
  <c r="AG177" i="21"/>
  <c r="L182" i="5" s="1"/>
  <c r="BL182" i="9" s="1"/>
  <c r="AM51" i="21"/>
  <c r="R56" i="5" s="1"/>
  <c r="BR56" i="9" s="1"/>
  <c r="AN51" i="21"/>
  <c r="S56" i="5" s="1"/>
  <c r="BS56" i="9" s="1"/>
  <c r="AH51" i="21"/>
  <c r="M56" i="5" s="1"/>
  <c r="BM56" i="9" s="1"/>
  <c r="AL51" i="21"/>
  <c r="Q56" i="5" s="1"/>
  <c r="BQ56" i="9" s="1"/>
  <c r="AA51" i="21"/>
  <c r="F56" i="5" s="1"/>
  <c r="BF56" i="9" s="1"/>
  <c r="AB51" i="21"/>
  <c r="G56" i="5" s="1"/>
  <c r="BG56" i="9" s="1"/>
  <c r="Y51" i="21"/>
  <c r="D56" i="5" s="1"/>
  <c r="BD56" i="9" s="1"/>
  <c r="AC51" i="21"/>
  <c r="H56" i="5" s="1"/>
  <c r="BH56" i="9" s="1"/>
  <c r="AJ51" i="21"/>
  <c r="O56" i="5" s="1"/>
  <c r="BO56" i="9" s="1"/>
  <c r="AK51" i="21"/>
  <c r="P56" i="5" s="1"/>
  <c r="BP56" i="9" s="1"/>
  <c r="AE51" i="21"/>
  <c r="J56" i="5" s="1"/>
  <c r="BJ56" i="9" s="1"/>
  <c r="AG51" i="21"/>
  <c r="L56" i="5" s="1"/>
  <c r="BL56" i="9" s="1"/>
  <c r="AH64" i="21"/>
  <c r="M69" i="5" s="1"/>
  <c r="BM69" i="9" s="1"/>
  <c r="AI64" i="21"/>
  <c r="N69" i="5" s="1"/>
  <c r="BN69" i="9" s="1"/>
  <c r="AC64" i="21"/>
  <c r="H69" i="5" s="1"/>
  <c r="BH69" i="9" s="1"/>
  <c r="AN64" i="21"/>
  <c r="S69" i="5" s="1"/>
  <c r="BS69" i="9" s="1"/>
  <c r="AL64" i="21"/>
  <c r="Q69" i="5" s="1"/>
  <c r="BQ69" i="9" s="1"/>
  <c r="AM64" i="21"/>
  <c r="R69" i="5" s="1"/>
  <c r="BR69" i="9" s="1"/>
  <c r="AK64" i="21"/>
  <c r="P69" i="5" s="1"/>
  <c r="BP69" i="9" s="1"/>
  <c r="Y64" i="21"/>
  <c r="D69" i="5" s="1"/>
  <c r="BD69" i="9" s="1"/>
  <c r="AA64" i="21"/>
  <c r="F69" i="5" s="1"/>
  <c r="BF69" i="9" s="1"/>
  <c r="AF64" i="21"/>
  <c r="K69" i="5" s="1"/>
  <c r="BK69" i="9" s="1"/>
  <c r="AE64" i="21"/>
  <c r="J69" i="5" s="1"/>
  <c r="BJ69" i="9" s="1"/>
  <c r="AG64" i="21"/>
  <c r="L69" i="5" s="1"/>
  <c r="BL69" i="9" s="1"/>
  <c r="AB149" i="21"/>
  <c r="G154" i="5" s="1"/>
  <c r="BG154" i="9" s="1"/>
  <c r="Y149" i="21"/>
  <c r="D154" i="5" s="1"/>
  <c r="BD154" i="9" s="1"/>
  <c r="AE149" i="21"/>
  <c r="J154" i="5" s="1"/>
  <c r="BJ154" i="9" s="1"/>
  <c r="AL149" i="21"/>
  <c r="Q154" i="5" s="1"/>
  <c r="BQ154" i="9" s="1"/>
  <c r="AF149" i="21"/>
  <c r="K154" i="5" s="1"/>
  <c r="BK154" i="9" s="1"/>
  <c r="AD149" i="21"/>
  <c r="I154" i="5" s="1"/>
  <c r="BI154" i="9" s="1"/>
  <c r="AK149" i="21"/>
  <c r="P154" i="5" s="1"/>
  <c r="BP154" i="9" s="1"/>
  <c r="AH149" i="21"/>
  <c r="M154" i="5" s="1"/>
  <c r="BM154" i="9" s="1"/>
  <c r="AJ149" i="21"/>
  <c r="O154" i="5" s="1"/>
  <c r="BO154" i="9" s="1"/>
  <c r="AA149" i="21"/>
  <c r="F154" i="5" s="1"/>
  <c r="BF154" i="9" s="1"/>
  <c r="AN149" i="21"/>
  <c r="S154" i="5" s="1"/>
  <c r="BS154" i="9" s="1"/>
  <c r="AG149" i="21"/>
  <c r="L154" i="5" s="1"/>
  <c r="BL154" i="9" s="1"/>
  <c r="AM247" i="21"/>
  <c r="Z247" i="21"/>
  <c r="AJ247" i="21"/>
  <c r="AG247" i="21"/>
  <c r="AA247" i="21"/>
  <c r="AC247" i="21"/>
  <c r="AF247" i="21"/>
  <c r="AB247" i="21"/>
  <c r="AN247" i="21"/>
  <c r="AD247" i="21"/>
  <c r="AE247" i="21"/>
  <c r="AK247" i="21"/>
  <c r="AG440" i="21"/>
  <c r="AM440" i="21"/>
  <c r="AA440" i="21"/>
  <c r="AJ440" i="21"/>
  <c r="AK440" i="21"/>
  <c r="AD440" i="21"/>
  <c r="AL440" i="21"/>
  <c r="AF440" i="21"/>
  <c r="AB440" i="21"/>
  <c r="AE440" i="21"/>
  <c r="AH440" i="21"/>
  <c r="Z440" i="21"/>
  <c r="AI373" i="21"/>
  <c r="AK373" i="21"/>
  <c r="AC373" i="21"/>
  <c r="Y373" i="21"/>
  <c r="AM373" i="21"/>
  <c r="AB373" i="21"/>
  <c r="AN373" i="21"/>
  <c r="AH373" i="21"/>
  <c r="Z373" i="21"/>
  <c r="AD373" i="21"/>
  <c r="AF373" i="21"/>
  <c r="AJ373" i="21"/>
  <c r="Z85" i="21"/>
  <c r="E90" i="5" s="1"/>
  <c r="BE90" i="9" s="1"/>
  <c r="AC85" i="21"/>
  <c r="H90" i="5" s="1"/>
  <c r="BH90" i="9" s="1"/>
  <c r="AF85" i="21"/>
  <c r="K90" i="5" s="1"/>
  <c r="BK90" i="9" s="1"/>
  <c r="AE85" i="21"/>
  <c r="J90" i="5" s="1"/>
  <c r="BJ90" i="9" s="1"/>
  <c r="AD85" i="21"/>
  <c r="I90" i="5" s="1"/>
  <c r="BI90" i="9" s="1"/>
  <c r="AI85" i="21"/>
  <c r="N90" i="5" s="1"/>
  <c r="BN90" i="9" s="1"/>
  <c r="AK85" i="21"/>
  <c r="P90" i="5" s="1"/>
  <c r="BP90" i="9" s="1"/>
  <c r="AG85" i="21"/>
  <c r="L90" i="5" s="1"/>
  <c r="BL90" i="9" s="1"/>
  <c r="AH85" i="21"/>
  <c r="M90" i="5" s="1"/>
  <c r="BM90" i="9" s="1"/>
  <c r="AB85" i="21"/>
  <c r="G90" i="5" s="1"/>
  <c r="BG90" i="9" s="1"/>
  <c r="AL85" i="21"/>
  <c r="Q90" i="5" s="1"/>
  <c r="BQ90" i="9" s="1"/>
  <c r="AM85" i="21"/>
  <c r="R90" i="5" s="1"/>
  <c r="BR90" i="9" s="1"/>
  <c r="AN111" i="21"/>
  <c r="S116" i="5" s="1"/>
  <c r="BS116" i="9" s="1"/>
  <c r="AL111" i="21"/>
  <c r="Q116" i="5" s="1"/>
  <c r="BQ116" i="9" s="1"/>
  <c r="AI111" i="21"/>
  <c r="N116" i="5" s="1"/>
  <c r="BN116" i="9" s="1"/>
  <c r="AM111" i="21"/>
  <c r="R116" i="5" s="1"/>
  <c r="BR116" i="9" s="1"/>
  <c r="AB111" i="21"/>
  <c r="G116" i="5" s="1"/>
  <c r="BG116" i="9" s="1"/>
  <c r="Z111" i="21"/>
  <c r="E116" i="5" s="1"/>
  <c r="BE116" i="9" s="1"/>
  <c r="Y111" i="21"/>
  <c r="D116" i="5" s="1"/>
  <c r="BD116" i="9" s="1"/>
  <c r="AC111" i="21"/>
  <c r="H116" i="5" s="1"/>
  <c r="BH116" i="9" s="1"/>
  <c r="AH111" i="21"/>
  <c r="M116" i="5" s="1"/>
  <c r="BM116" i="9" s="1"/>
  <c r="AE111" i="21"/>
  <c r="J116" i="5" s="1"/>
  <c r="BJ116" i="9" s="1"/>
  <c r="AF111" i="21"/>
  <c r="K116" i="5" s="1"/>
  <c r="BK116" i="9" s="1"/>
  <c r="AG111" i="21"/>
  <c r="L116" i="5" s="1"/>
  <c r="BL116" i="9" s="1"/>
  <c r="AI157" i="21"/>
  <c r="N162" i="5" s="1"/>
  <c r="BN162" i="9" s="1"/>
  <c r="AG157" i="21"/>
  <c r="L162" i="5" s="1"/>
  <c r="BL162" i="9" s="1"/>
  <c r="AD157" i="21"/>
  <c r="I162" i="5" s="1"/>
  <c r="BI162" i="9" s="1"/>
  <c r="Z157" i="21"/>
  <c r="E162" i="5" s="1"/>
  <c r="BE162" i="9" s="1"/>
  <c r="AM157" i="21"/>
  <c r="R162" i="5" s="1"/>
  <c r="BR162" i="9" s="1"/>
  <c r="AK157" i="21"/>
  <c r="P162" i="5" s="1"/>
  <c r="BP162" i="9" s="1"/>
  <c r="AL157" i="21"/>
  <c r="Q162" i="5" s="1"/>
  <c r="BQ162" i="9" s="1"/>
  <c r="AH157" i="21"/>
  <c r="M162" i="5" s="1"/>
  <c r="BM162" i="9" s="1"/>
  <c r="AG186" i="21"/>
  <c r="L191" i="5" s="1"/>
  <c r="BL191" i="9" s="1"/>
  <c r="AM186" i="21"/>
  <c r="R191" i="5" s="1"/>
  <c r="BR191" i="9" s="1"/>
  <c r="Z186" i="21"/>
  <c r="E191" i="5" s="1"/>
  <c r="BE191" i="9" s="1"/>
  <c r="AE186" i="21"/>
  <c r="J191" i="5" s="1"/>
  <c r="BJ191" i="9" s="1"/>
  <c r="AK186" i="21"/>
  <c r="P191" i="5" s="1"/>
  <c r="BP191" i="9" s="1"/>
  <c r="AA186" i="21"/>
  <c r="F191" i="5" s="1"/>
  <c r="BF191" i="9" s="1"/>
  <c r="AJ186" i="21"/>
  <c r="O191" i="5" s="1"/>
  <c r="BO191" i="9" s="1"/>
  <c r="AN186" i="21"/>
  <c r="S191" i="5" s="1"/>
  <c r="BS191" i="9" s="1"/>
  <c r="AI384" i="21"/>
  <c r="AN384" i="21"/>
  <c r="AG384" i="21"/>
  <c r="AM384" i="21"/>
  <c r="Y384" i="21"/>
  <c r="Z384" i="21"/>
  <c r="AB384" i="21"/>
  <c r="AM417" i="21"/>
  <c r="AC417" i="21"/>
  <c r="Y417" i="21"/>
  <c r="Z417" i="21"/>
  <c r="AM473" i="21"/>
  <c r="AN473" i="21"/>
  <c r="AL473" i="21"/>
  <c r="Z473" i="21"/>
  <c r="AJ459" i="21"/>
  <c r="AG459" i="21"/>
  <c r="AD459" i="21"/>
  <c r="AE459" i="21"/>
  <c r="AN459" i="21"/>
  <c r="AK459" i="21"/>
  <c r="AL459" i="21"/>
  <c r="AM459" i="21"/>
  <c r="Y459" i="21"/>
  <c r="AH459" i="21"/>
  <c r="AC459" i="21"/>
  <c r="Z459" i="21"/>
  <c r="AM275" i="21"/>
  <c r="AK275" i="21"/>
  <c r="AI275" i="21"/>
  <c r="AD275" i="21"/>
  <c r="AF397" i="21"/>
  <c r="AA397" i="21"/>
  <c r="AM397" i="21"/>
  <c r="AG397" i="21"/>
  <c r="AH473" i="21"/>
  <c r="AC473" i="21"/>
  <c r="AI473" i="21"/>
  <c r="AK417" i="21"/>
  <c r="AH417" i="21"/>
  <c r="AI417" i="21"/>
  <c r="AF384" i="21"/>
  <c r="AH384" i="21"/>
  <c r="AD186" i="21"/>
  <c r="I191" i="5" s="1"/>
  <c r="BI191" i="9" s="1"/>
  <c r="AB186" i="21"/>
  <c r="G191" i="5" s="1"/>
  <c r="BG191" i="9" s="1"/>
  <c r="Z177" i="21"/>
  <c r="E182" i="5" s="1"/>
  <c r="BE182" i="9" s="1"/>
  <c r="Y177" i="21"/>
  <c r="D182" i="5" s="1"/>
  <c r="BD182" i="9" s="1"/>
  <c r="AF157" i="21"/>
  <c r="K162" i="5" s="1"/>
  <c r="BK162" i="9" s="1"/>
  <c r="Y157" i="21"/>
  <c r="D162" i="5" s="1"/>
  <c r="BD162" i="9" s="1"/>
  <c r="AJ111" i="21"/>
  <c r="O116" i="5" s="1"/>
  <c r="BO116" i="9" s="1"/>
  <c r="AJ64" i="21"/>
  <c r="O69" i="5" s="1"/>
  <c r="BO69" i="9" s="1"/>
  <c r="AI51" i="21"/>
  <c r="N56" i="5" s="1"/>
  <c r="BN56" i="9" s="1"/>
  <c r="AL373" i="21"/>
  <c r="AI459" i="21"/>
  <c r="AN440" i="21"/>
  <c r="AI247" i="21"/>
  <c r="Z149" i="21"/>
  <c r="E154" i="5" s="1"/>
  <c r="BE154" i="9" s="1"/>
  <c r="AA85" i="21"/>
  <c r="F90" i="5" s="1"/>
  <c r="BF90" i="9" s="1"/>
  <c r="AJ275" i="21"/>
  <c r="AF275" i="21"/>
  <c r="AC275" i="21"/>
  <c r="Z397" i="21"/>
  <c r="AN397" i="21"/>
  <c r="AH397" i="21"/>
  <c r="AG473" i="21"/>
  <c r="AJ473" i="21"/>
  <c r="AE473" i="21"/>
  <c r="AJ417" i="21"/>
  <c r="AL417" i="21"/>
  <c r="AE417" i="21"/>
  <c r="AK384" i="21"/>
  <c r="AC384" i="21"/>
  <c r="AF186" i="21"/>
  <c r="K191" i="5" s="1"/>
  <c r="BK191" i="9" s="1"/>
  <c r="AC186" i="21"/>
  <c r="H191" i="5" s="1"/>
  <c r="BH191" i="9" s="1"/>
  <c r="AF177" i="21"/>
  <c r="K182" i="5" s="1"/>
  <c r="BK182" i="9" s="1"/>
  <c r="AE177" i="21"/>
  <c r="J182" i="5" s="1"/>
  <c r="BJ182" i="9" s="1"/>
  <c r="AJ157" i="21"/>
  <c r="O162" i="5" s="1"/>
  <c r="BO162" i="9" s="1"/>
  <c r="AE157" i="21"/>
  <c r="J162" i="5" s="1"/>
  <c r="BJ162" i="9" s="1"/>
  <c r="AK111" i="21"/>
  <c r="P116" i="5" s="1"/>
  <c r="BP116" i="9" s="1"/>
  <c r="AB64" i="21"/>
  <c r="G69" i="5" s="1"/>
  <c r="BG69" i="9" s="1"/>
  <c r="AD51" i="21"/>
  <c r="I56" i="5" s="1"/>
  <c r="BI56" i="9" s="1"/>
  <c r="AG373" i="21"/>
  <c r="AA459" i="21"/>
  <c r="AI440" i="21"/>
  <c r="AL247" i="21"/>
  <c r="AI149" i="21"/>
  <c r="N154" i="5" s="1"/>
  <c r="BN154" i="9" s="1"/>
  <c r="AN85" i="21"/>
  <c r="S90" i="5" s="1"/>
  <c r="BS90" i="9" s="1"/>
  <c r="Y134" i="21"/>
  <c r="D139" i="5" s="1"/>
  <c r="BD139" i="9" s="1"/>
  <c r="AA134" i="21"/>
  <c r="F139" i="5" s="1"/>
  <c r="BF139" i="9" s="1"/>
  <c r="AD134" i="21"/>
  <c r="I139" i="5" s="1"/>
  <c r="BI139" i="9" s="1"/>
  <c r="Z134" i="21"/>
  <c r="E139" i="5" s="1"/>
  <c r="BE139" i="9" s="1"/>
  <c r="AC134" i="21"/>
  <c r="H139" i="5" s="1"/>
  <c r="BH139" i="9" s="1"/>
  <c r="AE134" i="21"/>
  <c r="J139" i="5" s="1"/>
  <c r="BJ139" i="9" s="1"/>
  <c r="AL134" i="21"/>
  <c r="Q139" i="5" s="1"/>
  <c r="BQ139" i="9" s="1"/>
  <c r="AH134" i="21"/>
  <c r="M139" i="5" s="1"/>
  <c r="BM139" i="9" s="1"/>
  <c r="AN134" i="21"/>
  <c r="S139" i="5" s="1"/>
  <c r="BS139" i="9" s="1"/>
  <c r="AK134" i="21"/>
  <c r="P139" i="5" s="1"/>
  <c r="BP139" i="9" s="1"/>
  <c r="AF134" i="21"/>
  <c r="K139" i="5" s="1"/>
  <c r="BK139" i="9" s="1"/>
  <c r="AG134" i="21"/>
  <c r="L139" i="5" s="1"/>
  <c r="BL139" i="9" s="1"/>
  <c r="AE371" i="21"/>
  <c r="AJ371" i="21"/>
  <c r="AB371" i="21"/>
  <c r="AK371" i="21"/>
  <c r="AM42" i="21"/>
  <c r="R47" i="5" s="1"/>
  <c r="BR47" i="9" s="1"/>
  <c r="AF42" i="21"/>
  <c r="K47" i="5" s="1"/>
  <c r="BK47" i="9" s="1"/>
  <c r="AJ42" i="21"/>
  <c r="O47" i="5" s="1"/>
  <c r="BO47" i="9" s="1"/>
  <c r="AE42" i="21"/>
  <c r="J47" i="5" s="1"/>
  <c r="BJ47" i="9" s="1"/>
  <c r="AI371" i="21"/>
  <c r="Z371" i="21"/>
  <c r="AL371" i="21"/>
  <c r="AB42" i="21"/>
  <c r="G47" i="5" s="1"/>
  <c r="BG47" i="9" s="1"/>
  <c r="AI42" i="21"/>
  <c r="N47" i="5" s="1"/>
  <c r="BN47" i="9" s="1"/>
  <c r="AA42" i="21"/>
  <c r="F47" i="5" s="1"/>
  <c r="BF47" i="9" s="1"/>
  <c r="AI33" i="21"/>
  <c r="N38" i="5" s="1"/>
  <c r="BN38" i="9" s="1"/>
  <c r="AB33" i="21"/>
  <c r="G38" i="5" s="1"/>
  <c r="BG38" i="9" s="1"/>
  <c r="AE33" i="21"/>
  <c r="J38" i="5" s="1"/>
  <c r="BJ38" i="9" s="1"/>
  <c r="AF33" i="21"/>
  <c r="K38" i="5" s="1"/>
  <c r="BK38" i="9" s="1"/>
  <c r="AI136" i="21"/>
  <c r="N141" i="5" s="1"/>
  <c r="BN141" i="9" s="1"/>
  <c r="AH136" i="21"/>
  <c r="M141" i="5" s="1"/>
  <c r="BM141" i="9" s="1"/>
  <c r="AE136" i="21"/>
  <c r="J141" i="5" s="1"/>
  <c r="BJ141" i="9" s="1"/>
  <c r="AC136" i="21"/>
  <c r="H141" i="5" s="1"/>
  <c r="BH141" i="9" s="1"/>
  <c r="AN100" i="21"/>
  <c r="S105" i="5" s="1"/>
  <c r="BS105" i="9" s="1"/>
  <c r="AH100" i="21"/>
  <c r="M105" i="5" s="1"/>
  <c r="BM105" i="9" s="1"/>
  <c r="AC100" i="21"/>
  <c r="H105" i="5" s="1"/>
  <c r="BH105" i="9" s="1"/>
  <c r="Y100" i="21"/>
  <c r="D105" i="5" s="1"/>
  <c r="BD105" i="9" s="1"/>
  <c r="AL264" i="21"/>
  <c r="AM264" i="21"/>
  <c r="AI264" i="21"/>
  <c r="AN264" i="21"/>
  <c r="Z194" i="21"/>
  <c r="E199" i="5" s="1"/>
  <c r="BE199" i="9" s="1"/>
  <c r="AA194" i="21"/>
  <c r="F199" i="5" s="1"/>
  <c r="BF199" i="9" s="1"/>
  <c r="AE194" i="21"/>
  <c r="J199" i="5" s="1"/>
  <c r="BJ199" i="9" s="1"/>
  <c r="AJ194" i="21"/>
  <c r="O199" i="5" s="1"/>
  <c r="BO199" i="9" s="1"/>
  <c r="AJ324" i="21"/>
  <c r="AD324" i="21"/>
  <c r="AF324" i="21"/>
  <c r="AJ335" i="21"/>
  <c r="Z335" i="21"/>
  <c r="Z434" i="21"/>
  <c r="AC434" i="21"/>
  <c r="AL434" i="21"/>
  <c r="AB434" i="21"/>
  <c r="AJ485" i="21"/>
  <c r="AI485" i="21"/>
  <c r="AF485" i="21"/>
  <c r="AC485" i="21"/>
  <c r="Y130" i="21"/>
  <c r="D135" i="5" s="1"/>
  <c r="BD135" i="9" s="1"/>
  <c r="AN130" i="21"/>
  <c r="S135" i="5" s="1"/>
  <c r="BS135" i="9" s="1"/>
  <c r="AJ130" i="21"/>
  <c r="O135" i="5" s="1"/>
  <c r="BO135" i="9" s="1"/>
  <c r="AK130" i="21"/>
  <c r="P135" i="5" s="1"/>
  <c r="BP135" i="9" s="1"/>
  <c r="AM222" i="21"/>
  <c r="R227" i="5" s="1"/>
  <c r="BR227" i="9" s="1"/>
  <c r="AJ222" i="21"/>
  <c r="O227" i="5" s="1"/>
  <c r="BO227" i="9" s="1"/>
  <c r="AL222" i="21"/>
  <c r="Q227" i="5" s="1"/>
  <c r="BQ227" i="9" s="1"/>
  <c r="AB222" i="21"/>
  <c r="G227" i="5" s="1"/>
  <c r="BG227" i="9" s="1"/>
  <c r="AK217" i="21"/>
  <c r="P222" i="5" s="1"/>
  <c r="BP222" i="9" s="1"/>
  <c r="AF217" i="21"/>
  <c r="K222" i="5" s="1"/>
  <c r="BK222" i="9" s="1"/>
  <c r="AG217" i="21"/>
  <c r="L222" i="5" s="1"/>
  <c r="BL222" i="9" s="1"/>
  <c r="AN217" i="21"/>
  <c r="S222" i="5" s="1"/>
  <c r="BS222" i="9" s="1"/>
  <c r="AB317" i="21"/>
  <c r="AI317" i="21"/>
  <c r="AN317" i="21"/>
  <c r="Y317" i="21"/>
  <c r="AF331" i="21"/>
  <c r="Z331" i="21"/>
  <c r="AI331" i="21"/>
  <c r="Y331" i="21"/>
  <c r="AM344" i="21"/>
  <c r="AL344" i="21"/>
  <c r="AI344" i="21"/>
  <c r="AJ344" i="21"/>
  <c r="Y492" i="21"/>
  <c r="AL492" i="21"/>
  <c r="AJ492" i="21"/>
  <c r="AK492" i="21"/>
  <c r="AJ45" i="21"/>
  <c r="O50" i="5" s="1"/>
  <c r="BO50" i="9" s="1"/>
  <c r="AC45" i="21"/>
  <c r="H50" i="5" s="1"/>
  <c r="BH50" i="9" s="1"/>
  <c r="AL45" i="21"/>
  <c r="Q50" i="5" s="1"/>
  <c r="BQ50" i="9" s="1"/>
  <c r="AH45" i="21"/>
  <c r="M50" i="5" s="1"/>
  <c r="BM50" i="9" s="1"/>
  <c r="AA86" i="21"/>
  <c r="F91" i="5" s="1"/>
  <c r="BF91" i="9" s="1"/>
  <c r="AL86" i="21"/>
  <c r="Q91" i="5" s="1"/>
  <c r="BQ91" i="9" s="1"/>
  <c r="AJ86" i="21"/>
  <c r="O91" i="5" s="1"/>
  <c r="BO91" i="9" s="1"/>
  <c r="AM86" i="21"/>
  <c r="R91" i="5" s="1"/>
  <c r="BR91" i="9" s="1"/>
  <c r="AM173" i="21"/>
  <c r="R178" i="5" s="1"/>
  <c r="BR178" i="9" s="1"/>
  <c r="AH173" i="21"/>
  <c r="M178" i="5" s="1"/>
  <c r="BM178" i="9" s="1"/>
  <c r="AI173" i="21"/>
  <c r="N178" i="5" s="1"/>
  <c r="BN178" i="9" s="1"/>
  <c r="AL173" i="21"/>
  <c r="Q178" i="5" s="1"/>
  <c r="BQ178" i="9" s="1"/>
  <c r="AJ212" i="21"/>
  <c r="O217" i="5" s="1"/>
  <c r="BO217" i="9" s="1"/>
  <c r="AD212" i="21"/>
  <c r="I217" i="5" s="1"/>
  <c r="BI217" i="9" s="1"/>
  <c r="AC212" i="21"/>
  <c r="H217" i="5" s="1"/>
  <c r="BH217" i="9" s="1"/>
  <c r="AM212" i="21"/>
  <c r="R217" i="5" s="1"/>
  <c r="BR217" i="9" s="1"/>
  <c r="AF439" i="21"/>
  <c r="AB439" i="21"/>
  <c r="Z439" i="21"/>
  <c r="AG439" i="21"/>
  <c r="AC281" i="21"/>
  <c r="Y281" i="21"/>
  <c r="Z281" i="21"/>
  <c r="AH281" i="21"/>
  <c r="Y349" i="21"/>
  <c r="AK349" i="21"/>
  <c r="Y127" i="21"/>
  <c r="D132" i="5" s="1"/>
  <c r="BD132" i="9" s="1"/>
  <c r="AK127" i="21"/>
  <c r="P132" i="5" s="1"/>
  <c r="BP132" i="9" s="1"/>
  <c r="AM127" i="21"/>
  <c r="R132" i="5" s="1"/>
  <c r="BR132" i="9" s="1"/>
  <c r="AH127" i="21"/>
  <c r="M132" i="5" s="1"/>
  <c r="BM132" i="9" s="1"/>
  <c r="AM93" i="21"/>
  <c r="R98" i="5" s="1"/>
  <c r="BR98" i="9" s="1"/>
  <c r="AJ93" i="21"/>
  <c r="O98" i="5" s="1"/>
  <c r="BO98" i="9" s="1"/>
  <c r="AC93" i="21"/>
  <c r="H98" i="5" s="1"/>
  <c r="BH98" i="9" s="1"/>
  <c r="Z93" i="21"/>
  <c r="E98" i="5" s="1"/>
  <c r="BE98" i="9" s="1"/>
  <c r="AF216" i="21"/>
  <c r="K221" i="5" s="1"/>
  <c r="BK221" i="9" s="1"/>
  <c r="AA216" i="21"/>
  <c r="F221" i="5" s="1"/>
  <c r="BF221" i="9" s="1"/>
  <c r="AH216" i="21"/>
  <c r="M221" i="5" s="1"/>
  <c r="BM221" i="9" s="1"/>
  <c r="AK216" i="21"/>
  <c r="P221" i="5" s="1"/>
  <c r="BP221" i="9" s="1"/>
  <c r="AI294" i="21"/>
  <c r="AE294" i="21"/>
  <c r="AG294" i="21"/>
  <c r="AJ294" i="21"/>
  <c r="AI402" i="21"/>
  <c r="AE402" i="21"/>
  <c r="AH402" i="21"/>
  <c r="AJ402" i="21"/>
  <c r="AK364" i="21"/>
  <c r="AG364" i="21"/>
  <c r="AM364" i="21"/>
  <c r="AE364" i="21"/>
  <c r="AK339" i="21"/>
  <c r="AG339" i="21"/>
  <c r="AL339" i="21"/>
  <c r="AH339" i="21"/>
  <c r="AB403" i="21"/>
  <c r="AH403" i="21"/>
  <c r="AC403" i="21"/>
  <c r="AN403" i="21"/>
  <c r="AN350" i="21"/>
  <c r="AC420" i="21"/>
  <c r="Y431" i="21"/>
  <c r="Y341" i="21"/>
  <c r="AD335" i="21"/>
  <c r="AM130" i="21"/>
  <c r="R135" i="5" s="1"/>
  <c r="BR135" i="9" s="1"/>
  <c r="AF45" i="21"/>
  <c r="K50" i="5" s="1"/>
  <c r="BK50" i="9" s="1"/>
  <c r="AC344" i="21"/>
  <c r="AA364" i="21"/>
  <c r="AH264" i="21"/>
  <c r="Z403" i="21"/>
  <c r="Y33" i="21"/>
  <c r="D38" i="5" s="1"/>
  <c r="BD38" i="9" s="1"/>
  <c r="AI434" i="21"/>
  <c r="AL127" i="21"/>
  <c r="Q132" i="5" s="1"/>
  <c r="BQ132" i="9" s="1"/>
  <c r="AF129" i="21"/>
  <c r="K134" i="5" s="1"/>
  <c r="BK134" i="9" s="1"/>
  <c r="Z129" i="21"/>
  <c r="E134" i="5" s="1"/>
  <c r="BE134" i="9" s="1"/>
  <c r="Y129" i="21"/>
  <c r="D134" i="5" s="1"/>
  <c r="BD134" i="9" s="1"/>
  <c r="AC129" i="21"/>
  <c r="H134" i="5" s="1"/>
  <c r="BH134" i="9" s="1"/>
  <c r="AG52" i="21"/>
  <c r="L57" i="5" s="1"/>
  <c r="BL57" i="9" s="1"/>
  <c r="AD52" i="21"/>
  <c r="I57" i="5" s="1"/>
  <c r="BI57" i="9" s="1"/>
  <c r="AC52" i="21"/>
  <c r="H57" i="5" s="1"/>
  <c r="BH57" i="9" s="1"/>
  <c r="AF52" i="21"/>
  <c r="K57" i="5" s="1"/>
  <c r="BK57" i="9" s="1"/>
  <c r="AN133" i="21"/>
  <c r="S138" i="5" s="1"/>
  <c r="BS138" i="9" s="1"/>
  <c r="AH133" i="21"/>
  <c r="M138" i="5" s="1"/>
  <c r="BM138" i="9" s="1"/>
  <c r="AA133" i="21"/>
  <c r="F138" i="5" s="1"/>
  <c r="BF138" i="9" s="1"/>
  <c r="AE133" i="21"/>
  <c r="J138" i="5" s="1"/>
  <c r="BJ138" i="9" s="1"/>
  <c r="AA206" i="21"/>
  <c r="F211" i="5" s="1"/>
  <c r="BF211" i="9" s="1"/>
  <c r="AN206" i="21"/>
  <c r="S211" i="5" s="1"/>
  <c r="BS211" i="9" s="1"/>
  <c r="AJ206" i="21"/>
  <c r="O211" i="5" s="1"/>
  <c r="BO211" i="9" s="1"/>
  <c r="AG206" i="21"/>
  <c r="L211" i="5" s="1"/>
  <c r="BL211" i="9" s="1"/>
  <c r="Z253" i="21"/>
  <c r="AB253" i="21"/>
  <c r="AL253" i="21"/>
  <c r="AC253" i="21"/>
  <c r="AG422" i="21"/>
  <c r="AJ422" i="21"/>
  <c r="AL447" i="21"/>
  <c r="AF447" i="21"/>
  <c r="AH447" i="21"/>
  <c r="AI447" i="21"/>
  <c r="AC386" i="21"/>
  <c r="Y386" i="21"/>
  <c r="AE44" i="21"/>
  <c r="J49" i="5" s="1"/>
  <c r="BJ49" i="9" s="1"/>
  <c r="AA44" i="21"/>
  <c r="F49" i="5" s="1"/>
  <c r="BF49" i="9" s="1"/>
  <c r="AB44" i="21"/>
  <c r="G49" i="5" s="1"/>
  <c r="BG49" i="9" s="1"/>
  <c r="Z44" i="21"/>
  <c r="E49" i="5" s="1"/>
  <c r="BE49" i="9" s="1"/>
  <c r="AD131" i="21"/>
  <c r="I136" i="5" s="1"/>
  <c r="BI136" i="9" s="1"/>
  <c r="AB131" i="21"/>
  <c r="G136" i="5" s="1"/>
  <c r="BG136" i="9" s="1"/>
  <c r="Y131" i="21"/>
  <c r="D136" i="5" s="1"/>
  <c r="BD136" i="9" s="1"/>
  <c r="AC131" i="21"/>
  <c r="H136" i="5" s="1"/>
  <c r="BH136" i="9" s="1"/>
  <c r="AM261" i="21"/>
  <c r="AN261" i="21"/>
  <c r="AI261" i="21"/>
  <c r="AL261" i="21"/>
  <c r="AA305" i="21"/>
  <c r="AB305" i="21"/>
  <c r="AG305" i="21"/>
  <c r="Y305" i="21"/>
  <c r="AE380" i="21"/>
  <c r="Z380" i="21"/>
  <c r="AG380" i="21"/>
  <c r="AJ380" i="21"/>
  <c r="AG321" i="21"/>
  <c r="AC321" i="21"/>
  <c r="AD124" i="21"/>
  <c r="I129" i="5" s="1"/>
  <c r="BI129" i="9" s="1"/>
  <c r="AB124" i="21"/>
  <c r="G129" i="5" s="1"/>
  <c r="BG129" i="9" s="1"/>
  <c r="AA124" i="21"/>
  <c r="F129" i="5" s="1"/>
  <c r="BF129" i="9" s="1"/>
  <c r="AE124" i="21"/>
  <c r="J129" i="5" s="1"/>
  <c r="BJ129" i="9" s="1"/>
  <c r="AK263" i="21"/>
  <c r="AF263" i="21"/>
  <c r="AA263" i="21"/>
  <c r="AG263" i="21"/>
  <c r="AK314" i="21"/>
  <c r="AG314" i="21"/>
  <c r="AM314" i="21"/>
  <c r="AN314" i="21"/>
  <c r="AF374" i="21"/>
  <c r="AB374" i="21"/>
  <c r="AA374" i="21"/>
  <c r="AH374" i="21"/>
  <c r="AB359" i="21"/>
  <c r="Y359" i="21"/>
  <c r="AK359" i="21"/>
  <c r="AG359" i="21"/>
  <c r="Z333" i="21"/>
  <c r="AA333" i="21"/>
  <c r="AI333" i="21"/>
  <c r="AF333" i="21"/>
  <c r="AF76" i="21"/>
  <c r="K81" i="5" s="1"/>
  <c r="BK81" i="9" s="1"/>
  <c r="Z76" i="21"/>
  <c r="E81" i="5" s="1"/>
  <c r="BE81" i="9" s="1"/>
  <c r="AL76" i="21"/>
  <c r="Q81" i="5" s="1"/>
  <c r="BQ81" i="9" s="1"/>
  <c r="AA76" i="21"/>
  <c r="F81" i="5" s="1"/>
  <c r="BF81" i="9" s="1"/>
  <c r="Z109" i="21"/>
  <c r="E114" i="5" s="1"/>
  <c r="BE114" i="9" s="1"/>
  <c r="AE109" i="21"/>
  <c r="J114" i="5" s="1"/>
  <c r="BJ114" i="9" s="1"/>
  <c r="AL109" i="21"/>
  <c r="Q114" i="5" s="1"/>
  <c r="BQ114" i="9" s="1"/>
  <c r="AN109" i="21"/>
  <c r="S114" i="5" s="1"/>
  <c r="BS114" i="9" s="1"/>
  <c r="AM301" i="21"/>
  <c r="AI301" i="21"/>
  <c r="AN301" i="21"/>
  <c r="AJ301" i="21"/>
  <c r="AJ199" i="21"/>
  <c r="O204" i="5" s="1"/>
  <c r="BO204" i="9" s="1"/>
  <c r="AF199" i="21"/>
  <c r="K204" i="5" s="1"/>
  <c r="BK204" i="9" s="1"/>
  <c r="AH199" i="21"/>
  <c r="M204" i="5" s="1"/>
  <c r="BM204" i="9" s="1"/>
  <c r="AA199" i="21"/>
  <c r="F204" i="5" s="1"/>
  <c r="BF204" i="9" s="1"/>
  <c r="AN421" i="21"/>
  <c r="AJ421" i="21"/>
  <c r="AK421" i="21"/>
  <c r="AC421" i="21"/>
  <c r="AB491" i="21"/>
  <c r="AM491" i="21"/>
  <c r="AI491" i="21"/>
  <c r="AN491" i="21"/>
  <c r="AB350" i="21"/>
  <c r="AA386" i="21"/>
  <c r="AH349" i="21"/>
  <c r="AH335" i="21"/>
  <c r="AC422" i="21"/>
  <c r="AG253" i="21"/>
  <c r="AD301" i="21"/>
  <c r="AJ100" i="21"/>
  <c r="O105" i="5" s="1"/>
  <c r="BO105" i="9" s="1"/>
  <c r="AC86" i="21"/>
  <c r="H91" i="5" s="1"/>
  <c r="BH91" i="9" s="1"/>
  <c r="AA380" i="21"/>
  <c r="AD492" i="21"/>
  <c r="AC447" i="21"/>
  <c r="AN359" i="21"/>
  <c r="AF212" i="21"/>
  <c r="K217" i="5" s="1"/>
  <c r="BK217" i="9" s="1"/>
  <c r="AB76" i="21"/>
  <c r="G81" i="5" s="1"/>
  <c r="BG81" i="9" s="1"/>
  <c r="AA491" i="21"/>
  <c r="AD439" i="21"/>
  <c r="AK294" i="21"/>
  <c r="Z124" i="21"/>
  <c r="E129" i="5" s="1"/>
  <c r="BE129" i="9" s="1"/>
  <c r="AK317" i="21"/>
  <c r="AB83" i="21"/>
  <c r="G88" i="5" s="1"/>
  <c r="BG88" i="9" s="1"/>
  <c r="AK83" i="21"/>
  <c r="P88" i="5" s="1"/>
  <c r="BP88" i="9" s="1"/>
  <c r="Y83" i="21"/>
  <c r="D88" i="5" s="1"/>
  <c r="BD88" i="9" s="1"/>
  <c r="AA83" i="21"/>
  <c r="F88" i="5" s="1"/>
  <c r="BF88" i="9" s="1"/>
  <c r="AG155" i="21"/>
  <c r="L160" i="5" s="1"/>
  <c r="BL160" i="9" s="1"/>
  <c r="AB155" i="21"/>
  <c r="G160" i="5" s="1"/>
  <c r="BG160" i="9" s="1"/>
  <c r="AF155" i="21"/>
  <c r="K160" i="5" s="1"/>
  <c r="BK160" i="9" s="1"/>
  <c r="AC155" i="21"/>
  <c r="H160" i="5" s="1"/>
  <c r="BH160" i="9" s="1"/>
  <c r="Y296" i="21"/>
  <c r="AB296" i="21"/>
  <c r="AI296" i="21"/>
  <c r="AD296" i="21"/>
  <c r="AD286" i="21"/>
  <c r="AC286" i="21"/>
  <c r="Z286" i="21"/>
  <c r="Y286" i="21"/>
  <c r="AE341" i="21"/>
  <c r="AM341" i="21"/>
  <c r="Z476" i="21"/>
  <c r="AN476" i="21"/>
  <c r="AL476" i="21"/>
  <c r="AM476" i="21"/>
  <c r="Y77" i="21"/>
  <c r="D82" i="5" s="1"/>
  <c r="BD82" i="9" s="1"/>
  <c r="AK77" i="21"/>
  <c r="P82" i="5" s="1"/>
  <c r="BP82" i="9" s="1"/>
  <c r="Z77" i="21"/>
  <c r="E82" i="5" s="1"/>
  <c r="BE82" i="9" s="1"/>
  <c r="AI77" i="21"/>
  <c r="N82" i="5" s="1"/>
  <c r="BN82" i="9" s="1"/>
  <c r="AL92" i="21"/>
  <c r="Q97" i="5" s="1"/>
  <c r="BQ97" i="9" s="1"/>
  <c r="AH92" i="21"/>
  <c r="M97" i="5" s="1"/>
  <c r="BM97" i="9" s="1"/>
  <c r="AM92" i="21"/>
  <c r="R97" i="5" s="1"/>
  <c r="BR97" i="9" s="1"/>
  <c r="AA92" i="21"/>
  <c r="F97" i="5" s="1"/>
  <c r="BF97" i="9" s="1"/>
  <c r="AJ262" i="21"/>
  <c r="AH262" i="21"/>
  <c r="AK262" i="21"/>
  <c r="Y262" i="21"/>
  <c r="Z419" i="21"/>
  <c r="AC419" i="21"/>
  <c r="AJ419" i="21"/>
  <c r="AE419" i="21"/>
  <c r="AD347" i="21"/>
  <c r="Y347" i="21"/>
  <c r="AA395" i="21"/>
  <c r="Z395" i="21"/>
  <c r="AL395" i="21"/>
  <c r="AH395" i="21"/>
  <c r="AG112" i="21"/>
  <c r="L117" i="5" s="1"/>
  <c r="BL117" i="9" s="1"/>
  <c r="AE112" i="21"/>
  <c r="J117" i="5" s="1"/>
  <c r="BJ117" i="9" s="1"/>
  <c r="AL112" i="21"/>
  <c r="Q117" i="5" s="1"/>
  <c r="BQ117" i="9" s="1"/>
  <c r="AH112" i="21"/>
  <c r="M117" i="5" s="1"/>
  <c r="BM117" i="9" s="1"/>
  <c r="AM202" i="21"/>
  <c r="R207" i="5" s="1"/>
  <c r="BR207" i="9" s="1"/>
  <c r="AL202" i="21"/>
  <c r="Q207" i="5" s="1"/>
  <c r="BQ207" i="9" s="1"/>
  <c r="AI202" i="21"/>
  <c r="N207" i="5" s="1"/>
  <c r="BN207" i="9" s="1"/>
  <c r="AJ202" i="21"/>
  <c r="O207" i="5" s="1"/>
  <c r="BO207" i="9" s="1"/>
  <c r="Z257" i="21"/>
  <c r="AL257" i="21"/>
  <c r="AA257" i="21"/>
  <c r="AG257" i="21"/>
  <c r="AE455" i="21"/>
  <c r="AA455" i="21"/>
  <c r="AB455" i="21"/>
  <c r="AC455" i="21"/>
  <c r="AA290" i="21"/>
  <c r="AH290" i="21"/>
  <c r="AM290" i="21"/>
  <c r="AB290" i="21"/>
  <c r="Y400" i="21"/>
  <c r="Z400" i="21"/>
  <c r="AM400" i="21"/>
  <c r="AH400" i="21"/>
  <c r="AE65" i="21"/>
  <c r="J70" i="5" s="1"/>
  <c r="BJ70" i="9" s="1"/>
  <c r="AB65" i="21"/>
  <c r="G70" i="5" s="1"/>
  <c r="BG70" i="9" s="1"/>
  <c r="AD65" i="21"/>
  <c r="I70" i="5" s="1"/>
  <c r="BI70" i="9" s="1"/>
  <c r="AK65" i="21"/>
  <c r="P70" i="5" s="1"/>
  <c r="BP70" i="9" s="1"/>
  <c r="Z159" i="21"/>
  <c r="E164" i="5" s="1"/>
  <c r="BE164" i="9" s="1"/>
  <c r="AM159" i="21"/>
  <c r="R164" i="5" s="1"/>
  <c r="BR164" i="9" s="1"/>
  <c r="AI159" i="21"/>
  <c r="N164" i="5" s="1"/>
  <c r="BN164" i="9" s="1"/>
  <c r="AL159" i="21"/>
  <c r="Q164" i="5" s="1"/>
  <c r="BQ164" i="9" s="1"/>
  <c r="AE226" i="21"/>
  <c r="J231" i="5" s="1"/>
  <c r="AB226" i="21"/>
  <c r="G231" i="5" s="1"/>
  <c r="BG231" i="9" s="1"/>
  <c r="AK226" i="21"/>
  <c r="P231" i="5" s="1"/>
  <c r="BP231" i="9" s="1"/>
  <c r="Z226" i="21"/>
  <c r="E231" i="5" s="1"/>
  <c r="AK303" i="21"/>
  <c r="AG303" i="21"/>
  <c r="AL303" i="21"/>
  <c r="Z303" i="21"/>
  <c r="AM451" i="21"/>
  <c r="AI451" i="21"/>
  <c r="AJ451" i="21"/>
  <c r="AD451" i="21"/>
  <c r="AE431" i="21"/>
  <c r="Z431" i="21"/>
  <c r="AE420" i="21"/>
  <c r="AA420" i="21"/>
  <c r="AL350" i="21"/>
  <c r="Y420" i="21"/>
  <c r="AJ321" i="21"/>
  <c r="AL349" i="21"/>
  <c r="AF347" i="21"/>
  <c r="AA431" i="21"/>
  <c r="AA341" i="21"/>
  <c r="AF335" i="21"/>
  <c r="AC324" i="21"/>
  <c r="AJ217" i="21"/>
  <c r="O222" i="5" s="1"/>
  <c r="BO222" i="9" s="1"/>
  <c r="AJ133" i="21"/>
  <c r="O138" i="5" s="1"/>
  <c r="BO138" i="9" s="1"/>
  <c r="AB331" i="21"/>
  <c r="Y421" i="21"/>
  <c r="AL194" i="21"/>
  <c r="Q199" i="5" s="1"/>
  <c r="BQ199" i="9" s="1"/>
  <c r="AB216" i="21"/>
  <c r="G221" i="5" s="1"/>
  <c r="BG221" i="9" s="1"/>
  <c r="AI109" i="21"/>
  <c r="N114" i="5" s="1"/>
  <c r="BN114" i="9" s="1"/>
  <c r="AL44" i="21"/>
  <c r="Q49" i="5" s="1"/>
  <c r="BQ49" i="9" s="1"/>
  <c r="AM395" i="21"/>
  <c r="AL419" i="21"/>
  <c r="AA65" i="21"/>
  <c r="F70" i="5" s="1"/>
  <c r="BF70" i="9" s="1"/>
  <c r="AF281" i="21"/>
  <c r="Z314" i="21"/>
  <c r="AF173" i="21"/>
  <c r="K178" i="5" s="1"/>
  <c r="BK178" i="9" s="1"/>
  <c r="AB129" i="21"/>
  <c r="G134" i="5" s="1"/>
  <c r="BG134" i="9" s="1"/>
  <c r="Z83" i="21"/>
  <c r="E88" i="5" s="1"/>
  <c r="BE88" i="9" s="1"/>
  <c r="BX233" i="9"/>
  <c r="AI182" i="21"/>
  <c r="N187" i="5" s="1"/>
  <c r="BN187" i="9" s="1"/>
  <c r="AK182" i="21"/>
  <c r="P187" i="5" s="1"/>
  <c r="BP187" i="9" s="1"/>
  <c r="AA182" i="21"/>
  <c r="F187" i="5" s="1"/>
  <c r="BF187" i="9" s="1"/>
  <c r="AL182" i="21"/>
  <c r="Q187" i="5" s="1"/>
  <c r="BQ187" i="9" s="1"/>
  <c r="Y182" i="21"/>
  <c r="D187" i="5" s="1"/>
  <c r="BD187" i="9" s="1"/>
  <c r="Z182" i="21"/>
  <c r="E187" i="5" s="1"/>
  <c r="BE187" i="9" s="1"/>
  <c r="AH182" i="21"/>
  <c r="M187" i="5" s="1"/>
  <c r="BM187" i="9" s="1"/>
  <c r="AD182" i="21"/>
  <c r="I187" i="5" s="1"/>
  <c r="BI187" i="9" s="1"/>
  <c r="AC182" i="21"/>
  <c r="H187" i="5" s="1"/>
  <c r="BH187" i="9" s="1"/>
  <c r="AE182" i="21"/>
  <c r="J187" i="5" s="1"/>
  <c r="BJ187" i="9" s="1"/>
  <c r="AN182" i="21"/>
  <c r="S187" i="5" s="1"/>
  <c r="BS187" i="9" s="1"/>
  <c r="AM182" i="21"/>
  <c r="R187" i="5" s="1"/>
  <c r="BR187" i="9" s="1"/>
  <c r="AG182" i="21"/>
  <c r="L187" i="5" s="1"/>
  <c r="BL187" i="9" s="1"/>
  <c r="AJ182" i="21"/>
  <c r="O187" i="5" s="1"/>
  <c r="BO187" i="9" s="1"/>
  <c r="AB182" i="21"/>
  <c r="G187" i="5" s="1"/>
  <c r="BG187" i="9" s="1"/>
  <c r="AF182" i="21"/>
  <c r="K187" i="5" s="1"/>
  <c r="BK187" i="9" s="1"/>
  <c r="AE49" i="21"/>
  <c r="J54" i="5" s="1"/>
  <c r="BJ54" i="9" s="1"/>
  <c r="AK49" i="21"/>
  <c r="P54" i="5" s="1"/>
  <c r="BP54" i="9" s="1"/>
  <c r="AL49" i="21"/>
  <c r="Q54" i="5" s="1"/>
  <c r="BQ54" i="9" s="1"/>
  <c r="AI49" i="21"/>
  <c r="N54" i="5" s="1"/>
  <c r="BN54" i="9" s="1"/>
  <c r="Y49" i="21"/>
  <c r="D54" i="5" s="1"/>
  <c r="BD54" i="9" s="1"/>
  <c r="Z49" i="21"/>
  <c r="E54" i="5" s="1"/>
  <c r="BE54" i="9" s="1"/>
  <c r="AF49" i="21"/>
  <c r="K54" i="5" s="1"/>
  <c r="BK54" i="9" s="1"/>
  <c r="AM49" i="21"/>
  <c r="R54" i="5" s="1"/>
  <c r="BR54" i="9" s="1"/>
  <c r="AC49" i="21"/>
  <c r="H54" i="5" s="1"/>
  <c r="BH54" i="9" s="1"/>
  <c r="AD49" i="21"/>
  <c r="I54" i="5" s="1"/>
  <c r="BI54" i="9" s="1"/>
  <c r="AN49" i="21"/>
  <c r="S54" i="5" s="1"/>
  <c r="BS54" i="9" s="1"/>
  <c r="AB49" i="21"/>
  <c r="G54" i="5" s="1"/>
  <c r="BG54" i="9" s="1"/>
  <c r="AG49" i="21"/>
  <c r="L54" i="5" s="1"/>
  <c r="BL54" i="9" s="1"/>
  <c r="AH49" i="21"/>
  <c r="M54" i="5" s="1"/>
  <c r="BM54" i="9" s="1"/>
  <c r="AA49" i="21"/>
  <c r="F54" i="5" s="1"/>
  <c r="BF54" i="9" s="1"/>
  <c r="AJ49" i="21"/>
  <c r="O54" i="5" s="1"/>
  <c r="BO54" i="9" s="1"/>
  <c r="AF267" i="21"/>
  <c r="AG267" i="21"/>
  <c r="AM267" i="21"/>
  <c r="AA267" i="21"/>
  <c r="AI267" i="21"/>
  <c r="AK267" i="21"/>
  <c r="Z267" i="21"/>
  <c r="AL267" i="21"/>
  <c r="Y267" i="21"/>
  <c r="AB267" i="21"/>
  <c r="AE267" i="21"/>
  <c r="AD267" i="21"/>
  <c r="AC267" i="21"/>
  <c r="AH267" i="21"/>
  <c r="AJ267" i="21"/>
  <c r="AN267" i="21"/>
  <c r="AA392" i="21"/>
  <c r="AL392" i="21"/>
  <c r="AN392" i="21"/>
  <c r="Y392" i="21"/>
  <c r="Z392" i="21"/>
  <c r="AB392" i="21"/>
  <c r="AC392" i="21"/>
  <c r="AD392" i="21"/>
  <c r="AK392" i="21"/>
  <c r="AF392" i="21"/>
  <c r="AH392" i="21"/>
  <c r="AI392" i="21"/>
  <c r="AE392" i="21"/>
  <c r="AJ392" i="21"/>
  <c r="AM392" i="21"/>
  <c r="AG392" i="21"/>
  <c r="AK449" i="21"/>
  <c r="AL449" i="21"/>
  <c r="AM449" i="21"/>
  <c r="AN449" i="21"/>
  <c r="Y449" i="21"/>
  <c r="Z449" i="21"/>
  <c r="AB449" i="21"/>
  <c r="AC449" i="21"/>
  <c r="AD449" i="21"/>
  <c r="AJ449" i="21"/>
  <c r="AA449" i="21"/>
  <c r="AG449" i="21"/>
  <c r="AH449" i="21"/>
  <c r="AE449" i="21"/>
  <c r="AI449" i="21"/>
  <c r="AF449" i="21"/>
  <c r="Z153" i="21"/>
  <c r="E158" i="5" s="1"/>
  <c r="BE158" i="9" s="1"/>
  <c r="AH153" i="21"/>
  <c r="M158" i="5" s="1"/>
  <c r="BM158" i="9" s="1"/>
  <c r="AL153" i="21"/>
  <c r="Q158" i="5" s="1"/>
  <c r="BQ158" i="9" s="1"/>
  <c r="AE153" i="21"/>
  <c r="J158" i="5" s="1"/>
  <c r="BJ158" i="9" s="1"/>
  <c r="AF153" i="21"/>
  <c r="K158" i="5" s="1"/>
  <c r="BK158" i="9" s="1"/>
  <c r="AC153" i="21"/>
  <c r="H158" i="5" s="1"/>
  <c r="BH158" i="9" s="1"/>
  <c r="AI153" i="21"/>
  <c r="N158" i="5" s="1"/>
  <c r="BN158" i="9" s="1"/>
  <c r="AJ153" i="21"/>
  <c r="O158" i="5" s="1"/>
  <c r="BO158" i="9" s="1"/>
  <c r="AG153" i="21"/>
  <c r="L158" i="5" s="1"/>
  <c r="BL158" i="9" s="1"/>
  <c r="AD153" i="21"/>
  <c r="I158" i="5" s="1"/>
  <c r="BI158" i="9" s="1"/>
  <c r="AM153" i="21"/>
  <c r="R158" i="5" s="1"/>
  <c r="BR158" i="9" s="1"/>
  <c r="AN153" i="21"/>
  <c r="S158" i="5" s="1"/>
  <c r="BS158" i="9" s="1"/>
  <c r="AK153" i="21"/>
  <c r="P158" i="5" s="1"/>
  <c r="BP158" i="9" s="1"/>
  <c r="AA153" i="21"/>
  <c r="F158" i="5" s="1"/>
  <c r="BF158" i="9" s="1"/>
  <c r="AB153" i="21"/>
  <c r="G158" i="5" s="1"/>
  <c r="BG158" i="9" s="1"/>
  <c r="Y153" i="21"/>
  <c r="D158" i="5" s="1"/>
  <c r="BD158" i="9" s="1"/>
  <c r="Y350" i="21"/>
  <c r="AC350" i="21"/>
  <c r="AK350" i="21"/>
  <c r="AH350" i="21"/>
  <c r="AG420" i="21"/>
  <c r="AL420" i="21"/>
  <c r="Z420" i="21"/>
  <c r="AM420" i="21"/>
  <c r="AI386" i="21"/>
  <c r="AJ386" i="21"/>
  <c r="AB386" i="21"/>
  <c r="AK386" i="21"/>
  <c r="AD321" i="21"/>
  <c r="AM321" i="21"/>
  <c r="AA321" i="21"/>
  <c r="Y321" i="21"/>
  <c r="AF349" i="21"/>
  <c r="AA349" i="21"/>
  <c r="AN349" i="21"/>
  <c r="AG349" i="21"/>
  <c r="AM347" i="21"/>
  <c r="AI347" i="21"/>
  <c r="AA347" i="21"/>
  <c r="AL347" i="21"/>
  <c r="AN431" i="21"/>
  <c r="AH431" i="21"/>
  <c r="AB431" i="21"/>
  <c r="AM431" i="21"/>
  <c r="AG341" i="21"/>
  <c r="AK341" i="21"/>
  <c r="AH341" i="21"/>
  <c r="AF341" i="21"/>
  <c r="AG335" i="21"/>
  <c r="AI335" i="21"/>
  <c r="AC335" i="21"/>
  <c r="AB335" i="21"/>
  <c r="AE422" i="21"/>
  <c r="AI422" i="21"/>
  <c r="AB422" i="21"/>
  <c r="Y422" i="21"/>
  <c r="AL324" i="21"/>
  <c r="AH324" i="21"/>
  <c r="Z324" i="21"/>
  <c r="AB324" i="21"/>
  <c r="AF286" i="21"/>
  <c r="AK286" i="21"/>
  <c r="AB286" i="21"/>
  <c r="AL286" i="21"/>
  <c r="Y253" i="21"/>
  <c r="AE253" i="21"/>
  <c r="AK253" i="21"/>
  <c r="AH253" i="21"/>
  <c r="Z217" i="21"/>
  <c r="E222" i="5" s="1"/>
  <c r="BE222" i="9" s="1"/>
  <c r="AB217" i="21"/>
  <c r="G222" i="5" s="1"/>
  <c r="BG222" i="9" s="1"/>
  <c r="AI217" i="21"/>
  <c r="N222" i="5" s="1"/>
  <c r="BN222" i="9" s="1"/>
  <c r="AC217" i="21"/>
  <c r="H222" i="5" s="1"/>
  <c r="BH222" i="9" s="1"/>
  <c r="AC261" i="21"/>
  <c r="AJ261" i="21"/>
  <c r="AG261" i="21"/>
  <c r="AE261" i="21"/>
  <c r="AL301" i="21"/>
  <c r="AB301" i="21"/>
  <c r="AH301" i="21"/>
  <c r="AE301" i="21"/>
  <c r="AC206" i="21"/>
  <c r="H211" i="5" s="1"/>
  <c r="BH211" i="9" s="1"/>
  <c r="AF206" i="21"/>
  <c r="K211" i="5" s="1"/>
  <c r="BK211" i="9" s="1"/>
  <c r="AH206" i="21"/>
  <c r="M211" i="5" s="1"/>
  <c r="BM211" i="9" s="1"/>
  <c r="AB206" i="21"/>
  <c r="G211" i="5" s="1"/>
  <c r="BG211" i="9" s="1"/>
  <c r="AL155" i="21"/>
  <c r="Q160" i="5" s="1"/>
  <c r="BQ160" i="9" s="1"/>
  <c r="AM155" i="21"/>
  <c r="R160" i="5" s="1"/>
  <c r="BR160" i="9" s="1"/>
  <c r="Z155" i="21"/>
  <c r="E160" i="5" s="1"/>
  <c r="BE160" i="9" s="1"/>
  <c r="Y155" i="21"/>
  <c r="D160" i="5" s="1"/>
  <c r="BD160" i="9" s="1"/>
  <c r="AM100" i="21"/>
  <c r="R105" i="5" s="1"/>
  <c r="BR105" i="9" s="1"/>
  <c r="AI100" i="21"/>
  <c r="N105" i="5" s="1"/>
  <c r="BN105" i="9" s="1"/>
  <c r="AD100" i="21"/>
  <c r="I105" i="5" s="1"/>
  <c r="BI105" i="9" s="1"/>
  <c r="AF100" i="21"/>
  <c r="K105" i="5" s="1"/>
  <c r="BK105" i="9" s="1"/>
  <c r="AK133" i="21"/>
  <c r="P138" i="5" s="1"/>
  <c r="BP138" i="9" s="1"/>
  <c r="AG133" i="21"/>
  <c r="L138" i="5" s="1"/>
  <c r="BL138" i="9" s="1"/>
  <c r="AD133" i="21"/>
  <c r="I138" i="5" s="1"/>
  <c r="BI138" i="9" s="1"/>
  <c r="AF133" i="21"/>
  <c r="K138" i="5" s="1"/>
  <c r="BK138" i="9" s="1"/>
  <c r="AB130" i="21"/>
  <c r="G135" i="5" s="1"/>
  <c r="BG135" i="9" s="1"/>
  <c r="AF130" i="21"/>
  <c r="K135" i="5" s="1"/>
  <c r="BK135" i="9" s="1"/>
  <c r="AI130" i="21"/>
  <c r="N135" i="5" s="1"/>
  <c r="BN135" i="9" s="1"/>
  <c r="AG130" i="21"/>
  <c r="L135" i="5" s="1"/>
  <c r="BL135" i="9" s="1"/>
  <c r="Y86" i="21"/>
  <c r="D91" i="5" s="1"/>
  <c r="BD91" i="9" s="1"/>
  <c r="AB86" i="21"/>
  <c r="G91" i="5" s="1"/>
  <c r="BG91" i="9" s="1"/>
  <c r="AK86" i="21"/>
  <c r="P91" i="5" s="1"/>
  <c r="BP91" i="9" s="1"/>
  <c r="AI86" i="21"/>
  <c r="N91" i="5" s="1"/>
  <c r="BN91" i="9" s="1"/>
  <c r="AA45" i="21"/>
  <c r="F50" i="5" s="1"/>
  <c r="BF50" i="9" s="1"/>
  <c r="AD45" i="21"/>
  <c r="I50" i="5" s="1"/>
  <c r="BI50" i="9" s="1"/>
  <c r="Y45" i="21"/>
  <c r="D50" i="5" s="1"/>
  <c r="BD50" i="9" s="1"/>
  <c r="AB45" i="21"/>
  <c r="G50" i="5" s="1"/>
  <c r="BG50" i="9" s="1"/>
  <c r="AC380" i="21"/>
  <c r="Y380" i="21"/>
  <c r="AB380" i="21"/>
  <c r="AM380" i="21"/>
  <c r="AA331" i="21"/>
  <c r="AH331" i="21"/>
  <c r="AC331" i="21"/>
  <c r="AN331" i="21"/>
  <c r="AN222" i="21"/>
  <c r="S227" i="5" s="1"/>
  <c r="BS227" i="9" s="1"/>
  <c r="AF222" i="21"/>
  <c r="K227" i="5" s="1"/>
  <c r="BK227" i="9" s="1"/>
  <c r="AD222" i="21"/>
  <c r="I227" i="5" s="1"/>
  <c r="BI227" i="9" s="1"/>
  <c r="AE222" i="21"/>
  <c r="J227" i="5" s="1"/>
  <c r="BJ227" i="9" s="1"/>
  <c r="Z492" i="21"/>
  <c r="AA492" i="21"/>
  <c r="AM492" i="21"/>
  <c r="AG492" i="21"/>
  <c r="Z485" i="21"/>
  <c r="AD485" i="21"/>
  <c r="Y485" i="21"/>
  <c r="AB485" i="21"/>
  <c r="AH344" i="21"/>
  <c r="AK344" i="21"/>
  <c r="AD344" i="21"/>
  <c r="AE344" i="21"/>
  <c r="Y447" i="21"/>
  <c r="AJ447" i="21"/>
  <c r="AE447" i="21"/>
  <c r="AD447" i="21"/>
  <c r="AJ339" i="21"/>
  <c r="Z339" i="21"/>
  <c r="AF339" i="21"/>
  <c r="AC339" i="21"/>
  <c r="Z364" i="21"/>
  <c r="AN364" i="21"/>
  <c r="AH364" i="21"/>
  <c r="AC364" i="21"/>
  <c r="Z451" i="21"/>
  <c r="AK451" i="21"/>
  <c r="AF451" i="21"/>
  <c r="AE451" i="21"/>
  <c r="AI421" i="21"/>
  <c r="AL421" i="21"/>
  <c r="AE421" i="21"/>
  <c r="AF421" i="21"/>
  <c r="AL402" i="21"/>
  <c r="AD402" i="21"/>
  <c r="AC402" i="21"/>
  <c r="AA402" i="21"/>
  <c r="AD303" i="21"/>
  <c r="AH303" i="21"/>
  <c r="AF303" i="21"/>
  <c r="AC303" i="21"/>
  <c r="Y194" i="21"/>
  <c r="D199" i="5" s="1"/>
  <c r="BD199" i="9" s="1"/>
  <c r="AK194" i="21"/>
  <c r="P199" i="5" s="1"/>
  <c r="BP199" i="9" s="1"/>
  <c r="AN194" i="21"/>
  <c r="S199" i="5" s="1"/>
  <c r="BS199" i="9" s="1"/>
  <c r="AH194" i="21"/>
  <c r="M199" i="5" s="1"/>
  <c r="BM199" i="9" s="1"/>
  <c r="AL296" i="21"/>
  <c r="AF296" i="21"/>
  <c r="AJ296" i="21"/>
  <c r="AG296" i="21"/>
  <c r="AF264" i="21"/>
  <c r="AJ264" i="21"/>
  <c r="AG264" i="21"/>
  <c r="AD264" i="21"/>
  <c r="AC226" i="21"/>
  <c r="H231" i="5" s="1"/>
  <c r="AN226" i="21"/>
  <c r="S231" i="5" s="1"/>
  <c r="BS231" i="9" s="1"/>
  <c r="AD226" i="21"/>
  <c r="I231" i="5" s="1"/>
  <c r="BI231" i="9" s="1"/>
  <c r="AM226" i="21"/>
  <c r="R231" i="5" s="1"/>
  <c r="BR231" i="9" s="1"/>
  <c r="AM216" i="21"/>
  <c r="R221" i="5" s="1"/>
  <c r="BR221" i="9" s="1"/>
  <c r="AD216" i="21"/>
  <c r="I221" i="5" s="1"/>
  <c r="BI221" i="9" s="1"/>
  <c r="Z216" i="21"/>
  <c r="E221" i="5" s="1"/>
  <c r="BE221" i="9" s="1"/>
  <c r="AN216" i="21"/>
  <c r="S221" i="5" s="1"/>
  <c r="BS221" i="9" s="1"/>
  <c r="AA159" i="21"/>
  <c r="F164" i="5" s="1"/>
  <c r="BF164" i="9" s="1"/>
  <c r="AE159" i="21"/>
  <c r="J164" i="5" s="1"/>
  <c r="BJ164" i="9" s="1"/>
  <c r="AJ159" i="21"/>
  <c r="O164" i="5" s="1"/>
  <c r="BO164" i="9" s="1"/>
  <c r="AH159" i="21"/>
  <c r="M164" i="5" s="1"/>
  <c r="BM164" i="9" s="1"/>
  <c r="AM109" i="21"/>
  <c r="R114" i="5" s="1"/>
  <c r="BR114" i="9" s="1"/>
  <c r="AA109" i="21"/>
  <c r="F114" i="5" s="1"/>
  <c r="BF114" i="9" s="1"/>
  <c r="AJ109" i="21"/>
  <c r="O114" i="5" s="1"/>
  <c r="BO114" i="9" s="1"/>
  <c r="AH109" i="21"/>
  <c r="M114" i="5" s="1"/>
  <c r="BM114" i="9" s="1"/>
  <c r="Z136" i="21"/>
  <c r="E141" i="5" s="1"/>
  <c r="BE141" i="9" s="1"/>
  <c r="AD136" i="21"/>
  <c r="I141" i="5" s="1"/>
  <c r="BI141" i="9" s="1"/>
  <c r="Y136" i="21"/>
  <c r="D141" i="5" s="1"/>
  <c r="BD141" i="9" s="1"/>
  <c r="AA136" i="21"/>
  <c r="F141" i="5" s="1"/>
  <c r="BF141" i="9" s="1"/>
  <c r="AE77" i="21"/>
  <c r="J82" i="5" s="1"/>
  <c r="BJ82" i="9" s="1"/>
  <c r="AA77" i="21"/>
  <c r="F82" i="5" s="1"/>
  <c r="BF82" i="9" s="1"/>
  <c r="AM77" i="21"/>
  <c r="R82" i="5" s="1"/>
  <c r="BR82" i="9" s="1"/>
  <c r="AG77" i="21"/>
  <c r="L82" i="5" s="1"/>
  <c r="BL82" i="9" s="1"/>
  <c r="AG44" i="21"/>
  <c r="L49" i="5" s="1"/>
  <c r="BL49" i="9" s="1"/>
  <c r="AK44" i="21"/>
  <c r="P49" i="5" s="1"/>
  <c r="BP49" i="9" s="1"/>
  <c r="AN44" i="21"/>
  <c r="S49" i="5" s="1"/>
  <c r="BS49" i="9" s="1"/>
  <c r="AM44" i="21"/>
  <c r="R49" i="5" s="1"/>
  <c r="BR49" i="9" s="1"/>
  <c r="AG395" i="21"/>
  <c r="AB395" i="21"/>
  <c r="AJ395" i="21"/>
  <c r="AI395" i="21"/>
  <c r="AC333" i="21"/>
  <c r="AB333" i="21"/>
  <c r="AJ333" i="21"/>
  <c r="AH333" i="21"/>
  <c r="AL400" i="21"/>
  <c r="AB400" i="21"/>
  <c r="AN400" i="21"/>
  <c r="AG400" i="21"/>
  <c r="AE359" i="21"/>
  <c r="Z359" i="21"/>
  <c r="AM359" i="21"/>
  <c r="AJ359" i="21"/>
  <c r="AF419" i="21"/>
  <c r="Y419" i="21"/>
  <c r="AM419" i="21"/>
  <c r="AH419" i="21"/>
  <c r="AJ305" i="21"/>
  <c r="AN305" i="21"/>
  <c r="AK305" i="21"/>
  <c r="AI305" i="21"/>
  <c r="AL262" i="21"/>
  <c r="AE262" i="21"/>
  <c r="AC262" i="21"/>
  <c r="AB262" i="21"/>
  <c r="AL212" i="21"/>
  <c r="Q217" i="5" s="1"/>
  <c r="BQ217" i="9" s="1"/>
  <c r="AH212" i="21"/>
  <c r="M217" i="5" s="1"/>
  <c r="BM217" i="9" s="1"/>
  <c r="Y212" i="21"/>
  <c r="D217" i="5" s="1"/>
  <c r="BD217" i="9" s="1"/>
  <c r="AB212" i="21"/>
  <c r="G217" i="5" s="1"/>
  <c r="BG217" i="9" s="1"/>
  <c r="AN263" i="21"/>
  <c r="AM263" i="21"/>
  <c r="AE263" i="21"/>
  <c r="AC263" i="21"/>
  <c r="AE131" i="21"/>
  <c r="J136" i="5" s="1"/>
  <c r="BJ136" i="9" s="1"/>
  <c r="AI131" i="21"/>
  <c r="N136" i="5" s="1"/>
  <c r="BN136" i="9" s="1"/>
  <c r="AN131" i="21"/>
  <c r="S136" i="5" s="1"/>
  <c r="BS136" i="9" s="1"/>
  <c r="AL131" i="21"/>
  <c r="Q136" i="5" s="1"/>
  <c r="BQ136" i="9" s="1"/>
  <c r="Z112" i="21"/>
  <c r="E117" i="5" s="1"/>
  <c r="BE117" i="9" s="1"/>
  <c r="AD112" i="21"/>
  <c r="I117" i="5" s="1"/>
  <c r="BI117" i="9" s="1"/>
  <c r="AA112" i="21"/>
  <c r="F117" i="5" s="1"/>
  <c r="BF117" i="9" s="1"/>
  <c r="Y112" i="21"/>
  <c r="D117" i="5" s="1"/>
  <c r="BD117" i="9" s="1"/>
  <c r="AI76" i="21"/>
  <c r="N81" i="5" s="1"/>
  <c r="BN81" i="9" s="1"/>
  <c r="AM76" i="21"/>
  <c r="R81" i="5" s="1"/>
  <c r="BR81" i="9" s="1"/>
  <c r="AD76" i="21"/>
  <c r="I81" i="5" s="1"/>
  <c r="BI81" i="9" s="1"/>
  <c r="AN76" i="21"/>
  <c r="S81" i="5" s="1"/>
  <c r="BS81" i="9" s="1"/>
  <c r="AH65" i="21"/>
  <c r="M70" i="5" s="1"/>
  <c r="BM70" i="9" s="1"/>
  <c r="AG65" i="21"/>
  <c r="L70" i="5" s="1"/>
  <c r="BL70" i="9" s="1"/>
  <c r="AN65" i="21"/>
  <c r="S70" i="5" s="1"/>
  <c r="BS70" i="9" s="1"/>
  <c r="AM65" i="21"/>
  <c r="R70" i="5" s="1"/>
  <c r="BR70" i="9" s="1"/>
  <c r="AA403" i="21"/>
  <c r="AG403" i="21"/>
  <c r="AI403" i="21"/>
  <c r="AJ403" i="21"/>
  <c r="Y491" i="21"/>
  <c r="AC491" i="21"/>
  <c r="AK491" i="21"/>
  <c r="AJ491" i="21"/>
  <c r="AK476" i="21"/>
  <c r="AB476" i="21"/>
  <c r="AI476" i="21"/>
  <c r="AH476" i="21"/>
  <c r="AF290" i="21"/>
  <c r="Z290" i="21"/>
  <c r="AJ290" i="21"/>
  <c r="AI290" i="21"/>
  <c r="AA281" i="21"/>
  <c r="AN281" i="21"/>
  <c r="AB281" i="21"/>
  <c r="AK281" i="21"/>
  <c r="AE374" i="21"/>
  <c r="AK374" i="21"/>
  <c r="AC374" i="21"/>
  <c r="AN374" i="21"/>
  <c r="AH455" i="21"/>
  <c r="AL455" i="21"/>
  <c r="AN455" i="21"/>
  <c r="AM455" i="21"/>
  <c r="AH439" i="21"/>
  <c r="AM439" i="21"/>
  <c r="AA439" i="21"/>
  <c r="AN439" i="21"/>
  <c r="AL314" i="21"/>
  <c r="AE314" i="21"/>
  <c r="AH314" i="21"/>
  <c r="AC314" i="21"/>
  <c r="Y257" i="21"/>
  <c r="AE257" i="21"/>
  <c r="AN257" i="21"/>
  <c r="AH257" i="21"/>
  <c r="AL199" i="21"/>
  <c r="Q204" i="5" s="1"/>
  <c r="BQ204" i="9" s="1"/>
  <c r="AG199" i="21"/>
  <c r="L204" i="5" s="1"/>
  <c r="BL204" i="9" s="1"/>
  <c r="AC199" i="21"/>
  <c r="H204" i="5" s="1"/>
  <c r="BH204" i="9" s="1"/>
  <c r="AB199" i="21"/>
  <c r="G204" i="5" s="1"/>
  <c r="BG204" i="9" s="1"/>
  <c r="AC294" i="21"/>
  <c r="AD294" i="21"/>
  <c r="AB294" i="21"/>
  <c r="AA294" i="21"/>
  <c r="AC202" i="21"/>
  <c r="H207" i="5" s="1"/>
  <c r="BH207" i="9" s="1"/>
  <c r="AN202" i="21"/>
  <c r="S207" i="5" s="1"/>
  <c r="BS207" i="9" s="1"/>
  <c r="AD202" i="21"/>
  <c r="I207" i="5" s="1"/>
  <c r="BI207" i="9" s="1"/>
  <c r="AE202" i="21"/>
  <c r="J207" i="5" s="1"/>
  <c r="BJ207" i="9" s="1"/>
  <c r="AC173" i="21"/>
  <c r="H178" i="5" s="1"/>
  <c r="BH178" i="9" s="1"/>
  <c r="Y173" i="21"/>
  <c r="D178" i="5" s="1"/>
  <c r="BD178" i="9" s="1"/>
  <c r="AG173" i="21"/>
  <c r="L178" i="5" s="1"/>
  <c r="BL178" i="9" s="1"/>
  <c r="AE173" i="21"/>
  <c r="J178" i="5" s="1"/>
  <c r="BJ178" i="9" s="1"/>
  <c r="AG124" i="21"/>
  <c r="L129" i="5" s="1"/>
  <c r="BL129" i="9" s="1"/>
  <c r="AK124" i="21"/>
  <c r="P129" i="5" s="1"/>
  <c r="BP129" i="9" s="1"/>
  <c r="AN124" i="21"/>
  <c r="S129" i="5" s="1"/>
  <c r="BS129" i="9" s="1"/>
  <c r="AL124" i="21"/>
  <c r="Q129" i="5" s="1"/>
  <c r="BQ129" i="9" s="1"/>
  <c r="AM129" i="21"/>
  <c r="R134" i="5" s="1"/>
  <c r="BR134" i="9" s="1"/>
  <c r="AI129" i="21"/>
  <c r="N134" i="5" s="1"/>
  <c r="BN134" i="9" s="1"/>
  <c r="AL129" i="21"/>
  <c r="Q134" i="5" s="1"/>
  <c r="BQ134" i="9" s="1"/>
  <c r="AN129" i="21"/>
  <c r="S134" i="5" s="1"/>
  <c r="BS134" i="9" s="1"/>
  <c r="AH93" i="21"/>
  <c r="M98" i="5" s="1"/>
  <c r="BM98" i="9" s="1"/>
  <c r="AL93" i="21"/>
  <c r="Q98" i="5" s="1"/>
  <c r="BQ98" i="9" s="1"/>
  <c r="AD93" i="21"/>
  <c r="I98" i="5" s="1"/>
  <c r="BI98" i="9" s="1"/>
  <c r="AE93" i="21"/>
  <c r="J98" i="5" s="1"/>
  <c r="BJ98" i="9" s="1"/>
  <c r="AG83" i="21"/>
  <c r="L88" i="5" s="1"/>
  <c r="BL88" i="9" s="1"/>
  <c r="AL83" i="21"/>
  <c r="Q88" i="5" s="1"/>
  <c r="BQ88" i="9" s="1"/>
  <c r="AN83" i="21"/>
  <c r="S88" i="5" s="1"/>
  <c r="BS88" i="9" s="1"/>
  <c r="AJ83" i="21"/>
  <c r="O88" i="5" s="1"/>
  <c r="BO88" i="9" s="1"/>
  <c r="AJ52" i="21"/>
  <c r="O57" i="5" s="1"/>
  <c r="BO57" i="9" s="1"/>
  <c r="AH52" i="21"/>
  <c r="M57" i="5" s="1"/>
  <c r="BM57" i="9" s="1"/>
  <c r="AA52" i="21"/>
  <c r="F57" i="5" s="1"/>
  <c r="BF57" i="9" s="1"/>
  <c r="Y52" i="21"/>
  <c r="D57" i="5" s="1"/>
  <c r="BD57" i="9" s="1"/>
  <c r="AJ33" i="21"/>
  <c r="O38" i="5" s="1"/>
  <c r="BO38" i="9" s="1"/>
  <c r="AL33" i="21"/>
  <c r="Q38" i="5" s="1"/>
  <c r="BQ38" i="9" s="1"/>
  <c r="Z33" i="21"/>
  <c r="E38" i="5" s="1"/>
  <c r="BE38" i="9" s="1"/>
  <c r="AA33" i="21"/>
  <c r="F38" i="5" s="1"/>
  <c r="BF38" i="9" s="1"/>
  <c r="Y434" i="21"/>
  <c r="AE434" i="21"/>
  <c r="AK434" i="21"/>
  <c r="AH434" i="21"/>
  <c r="AG317" i="21"/>
  <c r="AA317" i="21"/>
  <c r="AM317" i="21"/>
  <c r="AJ317" i="21"/>
  <c r="AN92" i="21"/>
  <c r="S97" i="5" s="1"/>
  <c r="BS97" i="9" s="1"/>
  <c r="AJ92" i="21"/>
  <c r="O97" i="5" s="1"/>
  <c r="BO97" i="9" s="1"/>
  <c r="AG92" i="21"/>
  <c r="L97" i="5" s="1"/>
  <c r="BL97" i="9" s="1"/>
  <c r="AD92" i="21"/>
  <c r="I97" i="5" s="1"/>
  <c r="BI97" i="9" s="1"/>
  <c r="AD127" i="21"/>
  <c r="I132" i="5" s="1"/>
  <c r="BI132" i="9" s="1"/>
  <c r="Z127" i="21"/>
  <c r="E132" i="5" s="1"/>
  <c r="BE132" i="9" s="1"/>
  <c r="AI127" i="21"/>
  <c r="N132" i="5" s="1"/>
  <c r="BN132" i="9" s="1"/>
  <c r="AG127" i="21"/>
  <c r="L132" i="5" s="1"/>
  <c r="BL132" i="9" s="1"/>
  <c r="AE81" i="21"/>
  <c r="J86" i="5" s="1"/>
  <c r="BJ86" i="9" s="1"/>
  <c r="AH81" i="21"/>
  <c r="M86" i="5" s="1"/>
  <c r="BM86" i="9" s="1"/>
  <c r="AK81" i="21"/>
  <c r="P86" i="5" s="1"/>
  <c r="BP86" i="9" s="1"/>
  <c r="AB81" i="21"/>
  <c r="G86" i="5" s="1"/>
  <c r="BG86" i="9" s="1"/>
  <c r="AL81" i="21"/>
  <c r="Q86" i="5" s="1"/>
  <c r="BQ86" i="9" s="1"/>
  <c r="Y81" i="21"/>
  <c r="D86" i="5" s="1"/>
  <c r="BD86" i="9" s="1"/>
  <c r="AI81" i="21"/>
  <c r="N86" i="5" s="1"/>
  <c r="BN86" i="9" s="1"/>
  <c r="AM81" i="21"/>
  <c r="R86" i="5" s="1"/>
  <c r="BR86" i="9" s="1"/>
  <c r="Z81" i="21"/>
  <c r="E86" i="5" s="1"/>
  <c r="BE86" i="9" s="1"/>
  <c r="AA81" i="21"/>
  <c r="F86" i="5" s="1"/>
  <c r="BF86" i="9" s="1"/>
  <c r="AG81" i="21"/>
  <c r="L86" i="5" s="1"/>
  <c r="BL86" i="9" s="1"/>
  <c r="AC81" i="21"/>
  <c r="H86" i="5" s="1"/>
  <c r="BH86" i="9" s="1"/>
  <c r="AD81" i="21"/>
  <c r="I86" i="5" s="1"/>
  <c r="BI86" i="9" s="1"/>
  <c r="AF81" i="21"/>
  <c r="K86" i="5" s="1"/>
  <c r="BK86" i="9" s="1"/>
  <c r="AN81" i="21"/>
  <c r="S86" i="5" s="1"/>
  <c r="BS86" i="9" s="1"/>
  <c r="AJ81" i="21"/>
  <c r="O86" i="5" s="1"/>
  <c r="BO86" i="9" s="1"/>
  <c r="AF145" i="21"/>
  <c r="K150" i="5" s="1"/>
  <c r="BK150" i="9" s="1"/>
  <c r="AN145" i="21"/>
  <c r="S150" i="5" s="1"/>
  <c r="BS150" i="9" s="1"/>
  <c r="AK145" i="21"/>
  <c r="P150" i="5" s="1"/>
  <c r="BP150" i="9" s="1"/>
  <c r="AM145" i="21"/>
  <c r="R150" i="5" s="1"/>
  <c r="BR150" i="9" s="1"/>
  <c r="AJ145" i="21"/>
  <c r="O150" i="5" s="1"/>
  <c r="BO150" i="9" s="1"/>
  <c r="Y145" i="21"/>
  <c r="D150" i="5" s="1"/>
  <c r="BD150" i="9" s="1"/>
  <c r="AA145" i="21"/>
  <c r="F150" i="5" s="1"/>
  <c r="BF150" i="9" s="1"/>
  <c r="Z145" i="21"/>
  <c r="E150" i="5" s="1"/>
  <c r="BE150" i="9" s="1"/>
  <c r="AD145" i="21"/>
  <c r="I150" i="5" s="1"/>
  <c r="BI150" i="9" s="1"/>
  <c r="AC145" i="21"/>
  <c r="H150" i="5" s="1"/>
  <c r="BH150" i="9" s="1"/>
  <c r="AE145" i="21"/>
  <c r="J150" i="5" s="1"/>
  <c r="BJ150" i="9" s="1"/>
  <c r="AH145" i="21"/>
  <c r="M150" i="5" s="1"/>
  <c r="BM150" i="9" s="1"/>
  <c r="AL145" i="21"/>
  <c r="Q150" i="5" s="1"/>
  <c r="BQ150" i="9" s="1"/>
  <c r="AG145" i="21"/>
  <c r="L150" i="5" s="1"/>
  <c r="BL150" i="9" s="1"/>
  <c r="AI145" i="21"/>
  <c r="N150" i="5" s="1"/>
  <c r="BN150" i="9" s="1"/>
  <c r="AB145" i="21"/>
  <c r="G150" i="5" s="1"/>
  <c r="BG150" i="9" s="1"/>
  <c r="AF471" i="21"/>
  <c r="AI471" i="21"/>
  <c r="AC471" i="21"/>
  <c r="AD471" i="21"/>
  <c r="AJ471" i="21"/>
  <c r="AA471" i="21"/>
  <c r="AG471" i="21"/>
  <c r="AH471" i="21"/>
  <c r="AE471" i="21"/>
  <c r="AK471" i="21"/>
  <c r="AL471" i="21"/>
  <c r="AM471" i="21"/>
  <c r="AN471" i="21"/>
  <c r="Y471" i="21"/>
  <c r="Z471" i="21"/>
  <c r="AB471" i="21"/>
  <c r="AA91" i="21"/>
  <c r="F96" i="5" s="1"/>
  <c r="BF96" i="9" s="1"/>
  <c r="AF91" i="21"/>
  <c r="K96" i="5" s="1"/>
  <c r="BK96" i="9" s="1"/>
  <c r="AI91" i="21"/>
  <c r="N96" i="5" s="1"/>
  <c r="BN96" i="9" s="1"/>
  <c r="AG91" i="21"/>
  <c r="L96" i="5" s="1"/>
  <c r="BL96" i="9" s="1"/>
  <c r="AJ91" i="21"/>
  <c r="O96" i="5" s="1"/>
  <c r="BO96" i="9" s="1"/>
  <c r="AN91" i="21"/>
  <c r="S96" i="5" s="1"/>
  <c r="BS96" i="9" s="1"/>
  <c r="AL91" i="21"/>
  <c r="Q96" i="5" s="1"/>
  <c r="BQ96" i="9" s="1"/>
  <c r="AK91" i="21"/>
  <c r="P96" i="5" s="1"/>
  <c r="BP96" i="9" s="1"/>
  <c r="AB91" i="21"/>
  <c r="G96" i="5" s="1"/>
  <c r="BG96" i="9" s="1"/>
  <c r="AD91" i="21"/>
  <c r="I96" i="5" s="1"/>
  <c r="BI96" i="9" s="1"/>
  <c r="Y91" i="21"/>
  <c r="D96" i="5" s="1"/>
  <c r="BD96" i="9" s="1"/>
  <c r="Z91" i="21"/>
  <c r="E96" i="5" s="1"/>
  <c r="BE96" i="9" s="1"/>
  <c r="AH91" i="21"/>
  <c r="M96" i="5" s="1"/>
  <c r="BM96" i="9" s="1"/>
  <c r="AC91" i="21"/>
  <c r="H96" i="5" s="1"/>
  <c r="BH96" i="9" s="1"/>
  <c r="AE91" i="21"/>
  <c r="J96" i="5" s="1"/>
  <c r="BJ96" i="9" s="1"/>
  <c r="AM91" i="21"/>
  <c r="R96" i="5" s="1"/>
  <c r="BR96" i="9" s="1"/>
  <c r="AG274" i="21"/>
  <c r="AL274" i="21"/>
  <c r="AH274" i="21"/>
  <c r="AE274" i="21"/>
  <c r="AK274" i="21"/>
  <c r="AD274" i="21"/>
  <c r="Z274" i="21"/>
  <c r="AM274" i="21"/>
  <c r="Y274" i="21"/>
  <c r="AA274" i="21"/>
  <c r="AI274" i="21"/>
  <c r="AJ274" i="21"/>
  <c r="AC274" i="21"/>
  <c r="AF274" i="21"/>
  <c r="AN274" i="21"/>
  <c r="AB274" i="21"/>
  <c r="AD233" i="21"/>
  <c r="AA233" i="21"/>
  <c r="Z233" i="21"/>
  <c r="AG233" i="21"/>
  <c r="AC233" i="21"/>
  <c r="AE233" i="21"/>
  <c r="AF233" i="21"/>
  <c r="AN233" i="21"/>
  <c r="AJ233" i="21"/>
  <c r="AI233" i="21"/>
  <c r="AK233" i="21"/>
  <c r="AB233" i="21"/>
  <c r="AL233" i="21"/>
  <c r="AM233" i="21"/>
  <c r="Y233" i="21"/>
  <c r="AH233" i="21"/>
  <c r="AK360" i="21"/>
  <c r="AA360" i="21"/>
  <c r="AM360" i="21"/>
  <c r="AI360" i="21"/>
  <c r="Y360" i="21"/>
  <c r="Z360" i="21"/>
  <c r="AF360" i="21"/>
  <c r="AD360" i="21"/>
  <c r="AC360" i="21"/>
  <c r="AE360" i="21"/>
  <c r="AL360" i="21"/>
  <c r="AN360" i="21"/>
  <c r="AG360" i="21"/>
  <c r="AJ360" i="21"/>
  <c r="AB360" i="21"/>
  <c r="AH360" i="21"/>
  <c r="AB90" i="21"/>
  <c r="G95" i="5" s="1"/>
  <c r="BG95" i="9" s="1"/>
  <c r="AC90" i="21"/>
  <c r="H95" i="5" s="1"/>
  <c r="BH95" i="9" s="1"/>
  <c r="AE90" i="21"/>
  <c r="J95" i="5" s="1"/>
  <c r="BJ95" i="9" s="1"/>
  <c r="AI90" i="21"/>
  <c r="N95" i="5" s="1"/>
  <c r="BN95" i="9" s="1"/>
  <c r="AF90" i="21"/>
  <c r="K95" i="5" s="1"/>
  <c r="BK95" i="9" s="1"/>
  <c r="AH90" i="21"/>
  <c r="M95" i="5" s="1"/>
  <c r="BM95" i="9" s="1"/>
  <c r="AK90" i="21"/>
  <c r="P95" i="5" s="1"/>
  <c r="BP95" i="9" s="1"/>
  <c r="AA90" i="21"/>
  <c r="F95" i="5" s="1"/>
  <c r="BF95" i="9" s="1"/>
  <c r="AJ90" i="21"/>
  <c r="O95" i="5" s="1"/>
  <c r="BO95" i="9" s="1"/>
  <c r="AM90" i="21"/>
  <c r="R95" i="5" s="1"/>
  <c r="BR95" i="9" s="1"/>
  <c r="AG90" i="21"/>
  <c r="L95" i="5" s="1"/>
  <c r="BL95" i="9" s="1"/>
  <c r="AL90" i="21"/>
  <c r="Q95" i="5" s="1"/>
  <c r="BQ95" i="9" s="1"/>
  <c r="AN90" i="21"/>
  <c r="S95" i="5" s="1"/>
  <c r="BS95" i="9" s="1"/>
  <c r="Z90" i="21"/>
  <c r="E95" i="5" s="1"/>
  <c r="BE95" i="9" s="1"/>
  <c r="Y90" i="21"/>
  <c r="D95" i="5" s="1"/>
  <c r="BD95" i="9" s="1"/>
  <c r="AD90" i="21"/>
  <c r="I95" i="5" s="1"/>
  <c r="BI95" i="9" s="1"/>
  <c r="AH200" i="21"/>
  <c r="M205" i="5" s="1"/>
  <c r="BM205" i="9" s="1"/>
  <c r="AG200" i="21"/>
  <c r="L205" i="5" s="1"/>
  <c r="BL205" i="9" s="1"/>
  <c r="AJ200" i="21"/>
  <c r="O205" i="5" s="1"/>
  <c r="BO205" i="9" s="1"/>
  <c r="AL200" i="21"/>
  <c r="Q205" i="5" s="1"/>
  <c r="BQ205" i="9" s="1"/>
  <c r="AN200" i="21"/>
  <c r="S205" i="5" s="1"/>
  <c r="BS205" i="9" s="1"/>
  <c r="AK200" i="21"/>
  <c r="P205" i="5" s="1"/>
  <c r="BP205" i="9" s="1"/>
  <c r="AB200" i="21"/>
  <c r="G205" i="5" s="1"/>
  <c r="BG205" i="9" s="1"/>
  <c r="AD200" i="21"/>
  <c r="I205" i="5" s="1"/>
  <c r="BI205" i="9" s="1"/>
  <c r="Y200" i="21"/>
  <c r="D205" i="5" s="1"/>
  <c r="BD205" i="9" s="1"/>
  <c r="Z200" i="21"/>
  <c r="E205" i="5" s="1"/>
  <c r="BE205" i="9" s="1"/>
  <c r="AI200" i="21"/>
  <c r="N205" i="5" s="1"/>
  <c r="BN205" i="9" s="1"/>
  <c r="AM200" i="21"/>
  <c r="R205" i="5" s="1"/>
  <c r="BR205" i="9" s="1"/>
  <c r="AC200" i="21"/>
  <c r="H205" i="5" s="1"/>
  <c r="BH205" i="9" s="1"/>
  <c r="AE200" i="21"/>
  <c r="J205" i="5" s="1"/>
  <c r="BJ205" i="9" s="1"/>
  <c r="AA200" i="21"/>
  <c r="F205" i="5" s="1"/>
  <c r="BF205" i="9" s="1"/>
  <c r="AF200" i="21"/>
  <c r="K205" i="5" s="1"/>
  <c r="BK205" i="9" s="1"/>
  <c r="AG246" i="21"/>
  <c r="AH246" i="21"/>
  <c r="AK246" i="21"/>
  <c r="Y246" i="21"/>
  <c r="AE246" i="21"/>
  <c r="AL246" i="21"/>
  <c r="AC246" i="21"/>
  <c r="AJ246" i="21"/>
  <c r="Z246" i="21"/>
  <c r="AA246" i="21"/>
  <c r="AI246" i="21"/>
  <c r="AB246" i="21"/>
  <c r="AD246" i="21"/>
  <c r="AF246" i="21"/>
  <c r="AN246" i="21"/>
  <c r="AM246" i="21"/>
  <c r="Y231" i="21"/>
  <c r="AA231" i="21"/>
  <c r="AJ231" i="21"/>
  <c r="AH231" i="21"/>
  <c r="AC231" i="21"/>
  <c r="AF231" i="21"/>
  <c r="AE231" i="21"/>
  <c r="AN231" i="21"/>
  <c r="AG231" i="21"/>
  <c r="AL231" i="21"/>
  <c r="AM231" i="21"/>
  <c r="AB231" i="21"/>
  <c r="AK231" i="21"/>
  <c r="AD231" i="21"/>
  <c r="Z231" i="21"/>
  <c r="AI231" i="21"/>
  <c r="AB446" i="21"/>
  <c r="AI446" i="21"/>
  <c r="AK446" i="21"/>
  <c r="AL446" i="21"/>
  <c r="AN446" i="21"/>
  <c r="AA446" i="21"/>
  <c r="AJ446" i="21"/>
  <c r="Y446" i="21"/>
  <c r="Z446" i="21"/>
  <c r="AE446" i="21"/>
  <c r="AC446" i="21"/>
  <c r="AD446" i="21"/>
  <c r="AM446" i="21"/>
  <c r="AG446" i="21"/>
  <c r="AH446" i="21"/>
  <c r="AF446" i="21"/>
  <c r="AB75" i="21"/>
  <c r="G80" i="5" s="1"/>
  <c r="BG80" i="9" s="1"/>
  <c r="AC75" i="21"/>
  <c r="H80" i="5" s="1"/>
  <c r="BH80" i="9" s="1"/>
  <c r="AH75" i="21"/>
  <c r="M80" i="5" s="1"/>
  <c r="BM80" i="9" s="1"/>
  <c r="AN75" i="21"/>
  <c r="S80" i="5" s="1"/>
  <c r="BS80" i="9" s="1"/>
  <c r="AL75" i="21"/>
  <c r="Q80" i="5" s="1"/>
  <c r="BQ80" i="9" s="1"/>
  <c r="AA75" i="21"/>
  <c r="F80" i="5" s="1"/>
  <c r="BF80" i="9" s="1"/>
  <c r="Y75" i="21"/>
  <c r="D80" i="5" s="1"/>
  <c r="BD80" i="9" s="1"/>
  <c r="AF75" i="21"/>
  <c r="K80" i="5" s="1"/>
  <c r="BK80" i="9" s="1"/>
  <c r="AE75" i="21"/>
  <c r="J80" i="5" s="1"/>
  <c r="BJ80" i="9" s="1"/>
  <c r="AD75" i="21"/>
  <c r="I80" i="5" s="1"/>
  <c r="BI80" i="9" s="1"/>
  <c r="AK75" i="21"/>
  <c r="P80" i="5" s="1"/>
  <c r="BP80" i="9" s="1"/>
  <c r="AI75" i="21"/>
  <c r="N80" i="5" s="1"/>
  <c r="BN80" i="9" s="1"/>
  <c r="AJ75" i="21"/>
  <c r="O80" i="5" s="1"/>
  <c r="BO80" i="9" s="1"/>
  <c r="AG75" i="21"/>
  <c r="L80" i="5" s="1"/>
  <c r="BL80" i="9" s="1"/>
  <c r="AM75" i="21"/>
  <c r="R80" i="5" s="1"/>
  <c r="BR80" i="9" s="1"/>
  <c r="Z75" i="21"/>
  <c r="E80" i="5" s="1"/>
  <c r="BE80" i="9" s="1"/>
  <c r="AH156" i="21"/>
  <c r="M161" i="5" s="1"/>
  <c r="BM161" i="9" s="1"/>
  <c r="AJ156" i="21"/>
  <c r="O161" i="5" s="1"/>
  <c r="BO161" i="9" s="1"/>
  <c r="Y156" i="21"/>
  <c r="D161" i="5" s="1"/>
  <c r="BD161" i="9" s="1"/>
  <c r="AC156" i="21"/>
  <c r="H161" i="5" s="1"/>
  <c r="BH161" i="9" s="1"/>
  <c r="AL156" i="21"/>
  <c r="Q161" i="5" s="1"/>
  <c r="BQ161" i="9" s="1"/>
  <c r="AN156" i="21"/>
  <c r="S161" i="5" s="1"/>
  <c r="BS161" i="9" s="1"/>
  <c r="AG156" i="21"/>
  <c r="L161" i="5" s="1"/>
  <c r="BL161" i="9" s="1"/>
  <c r="AK156" i="21"/>
  <c r="P161" i="5" s="1"/>
  <c r="BP161" i="9" s="1"/>
  <c r="Z156" i="21"/>
  <c r="E161" i="5" s="1"/>
  <c r="BE161" i="9" s="1"/>
  <c r="AB156" i="21"/>
  <c r="G161" i="5" s="1"/>
  <c r="BG161" i="9" s="1"/>
  <c r="AE156" i="21"/>
  <c r="J161" i="5" s="1"/>
  <c r="BJ161" i="9" s="1"/>
  <c r="AA156" i="21"/>
  <c r="F161" i="5" s="1"/>
  <c r="BF161" i="9" s="1"/>
  <c r="AD156" i="21"/>
  <c r="I161" i="5" s="1"/>
  <c r="BI161" i="9" s="1"/>
  <c r="AF156" i="21"/>
  <c r="K161" i="5" s="1"/>
  <c r="BK161" i="9" s="1"/>
  <c r="AM156" i="21"/>
  <c r="R161" i="5" s="1"/>
  <c r="BR161" i="9" s="1"/>
  <c r="AI156" i="21"/>
  <c r="N161" i="5" s="1"/>
  <c r="BN161" i="9" s="1"/>
  <c r="AH245" i="21"/>
  <c r="Y245" i="21"/>
  <c r="AD245" i="21"/>
  <c r="AF245" i="21"/>
  <c r="AB245" i="21"/>
  <c r="AC245" i="21"/>
  <c r="AI245" i="21"/>
  <c r="AL245" i="21"/>
  <c r="AM245" i="21"/>
  <c r="AG245" i="21"/>
  <c r="AN245" i="21"/>
  <c r="Z245" i="21"/>
  <c r="AE245" i="21"/>
  <c r="AK245" i="21"/>
  <c r="AA245" i="21"/>
  <c r="AJ245" i="21"/>
  <c r="AB53" i="21"/>
  <c r="G58" i="5" s="1"/>
  <c r="BG58" i="9" s="1"/>
  <c r="AF53" i="21"/>
  <c r="K58" i="5" s="1"/>
  <c r="BK58" i="9" s="1"/>
  <c r="AM53" i="21"/>
  <c r="R58" i="5" s="1"/>
  <c r="BR58" i="9" s="1"/>
  <c r="AH53" i="21"/>
  <c r="M58" i="5" s="1"/>
  <c r="BM58" i="9" s="1"/>
  <c r="AN53" i="21"/>
  <c r="S58" i="5" s="1"/>
  <c r="BS58" i="9" s="1"/>
  <c r="AG53" i="21"/>
  <c r="L58" i="5" s="1"/>
  <c r="BL58" i="9" s="1"/>
  <c r="AL53" i="21"/>
  <c r="Q58" i="5" s="1"/>
  <c r="BQ58" i="9" s="1"/>
  <c r="Y53" i="21"/>
  <c r="D58" i="5" s="1"/>
  <c r="BD58" i="9" s="1"/>
  <c r="AA53" i="21"/>
  <c r="F58" i="5" s="1"/>
  <c r="BF58" i="9" s="1"/>
  <c r="Z53" i="21"/>
  <c r="E58" i="5" s="1"/>
  <c r="BE58" i="9" s="1"/>
  <c r="AC53" i="21"/>
  <c r="H58" i="5" s="1"/>
  <c r="BH58" i="9" s="1"/>
  <c r="AE53" i="21"/>
  <c r="J58" i="5" s="1"/>
  <c r="BJ58" i="9" s="1"/>
  <c r="AK53" i="21"/>
  <c r="P58" i="5" s="1"/>
  <c r="BP58" i="9" s="1"/>
  <c r="AD53" i="21"/>
  <c r="I58" i="5" s="1"/>
  <c r="BI58" i="9" s="1"/>
  <c r="AI53" i="21"/>
  <c r="N58" i="5" s="1"/>
  <c r="BN58" i="9" s="1"/>
  <c r="AJ53" i="21"/>
  <c r="O58" i="5" s="1"/>
  <c r="BO58" i="9" s="1"/>
  <c r="Z300" i="21"/>
  <c r="AA300" i="21"/>
  <c r="AG300" i="21"/>
  <c r="AC300" i="21"/>
  <c r="AD300" i="21"/>
  <c r="AF300" i="21"/>
  <c r="AN300" i="21"/>
  <c r="AE300" i="21"/>
  <c r="AH300" i="21"/>
  <c r="AK300" i="21"/>
  <c r="AB300" i="21"/>
  <c r="AM300" i="21"/>
  <c r="AJ300" i="21"/>
  <c r="AL300" i="21"/>
  <c r="Y300" i="21"/>
  <c r="AI300" i="21"/>
  <c r="AM66" i="21"/>
  <c r="R71" i="5" s="1"/>
  <c r="BR71" i="9" s="1"/>
  <c r="AD66" i="21"/>
  <c r="I71" i="5" s="1"/>
  <c r="BI71" i="9" s="1"/>
  <c r="AL66" i="21"/>
  <c r="Q71" i="5" s="1"/>
  <c r="BQ71" i="9" s="1"/>
  <c r="AJ66" i="21"/>
  <c r="O71" i="5" s="1"/>
  <c r="BO71" i="9" s="1"/>
  <c r="AG66" i="21"/>
  <c r="L71" i="5" s="1"/>
  <c r="BL71" i="9" s="1"/>
  <c r="AA66" i="21"/>
  <c r="F71" i="5" s="1"/>
  <c r="BF71" i="9" s="1"/>
  <c r="AN66" i="21"/>
  <c r="S71" i="5" s="1"/>
  <c r="BS71" i="9" s="1"/>
  <c r="AK66" i="21"/>
  <c r="P71" i="5" s="1"/>
  <c r="BP71" i="9" s="1"/>
  <c r="AI66" i="21"/>
  <c r="N71" i="5" s="1"/>
  <c r="BN71" i="9" s="1"/>
  <c r="AB66" i="21"/>
  <c r="G71" i="5" s="1"/>
  <c r="BG71" i="9" s="1"/>
  <c r="Y66" i="21"/>
  <c r="D71" i="5" s="1"/>
  <c r="BD71" i="9" s="1"/>
  <c r="Z66" i="21"/>
  <c r="E71" i="5" s="1"/>
  <c r="BE71" i="9" s="1"/>
  <c r="AE66" i="21"/>
  <c r="J71" i="5" s="1"/>
  <c r="BJ71" i="9" s="1"/>
  <c r="AF66" i="21"/>
  <c r="K71" i="5" s="1"/>
  <c r="BK71" i="9" s="1"/>
  <c r="AC66" i="21"/>
  <c r="H71" i="5" s="1"/>
  <c r="BH71" i="9" s="1"/>
  <c r="AH66" i="21"/>
  <c r="M71" i="5" s="1"/>
  <c r="BM71" i="9" s="1"/>
  <c r="AA172" i="21"/>
  <c r="F177" i="5" s="1"/>
  <c r="BF177" i="9" s="1"/>
  <c r="AF172" i="21"/>
  <c r="K177" i="5" s="1"/>
  <c r="BK177" i="9" s="1"/>
  <c r="AM172" i="21"/>
  <c r="R177" i="5" s="1"/>
  <c r="BR177" i="9" s="1"/>
  <c r="AL172" i="21"/>
  <c r="Q177" i="5" s="1"/>
  <c r="BQ177" i="9" s="1"/>
  <c r="AB172" i="21"/>
  <c r="G177" i="5" s="1"/>
  <c r="BG177" i="9" s="1"/>
  <c r="Z172" i="21"/>
  <c r="E177" i="5" s="1"/>
  <c r="BE177" i="9" s="1"/>
  <c r="Y172" i="21"/>
  <c r="D177" i="5" s="1"/>
  <c r="BD177" i="9" s="1"/>
  <c r="AI172" i="21"/>
  <c r="N177" i="5" s="1"/>
  <c r="BN177" i="9" s="1"/>
  <c r="AN172" i="21"/>
  <c r="S177" i="5" s="1"/>
  <c r="BS177" i="9" s="1"/>
  <c r="AD172" i="21"/>
  <c r="I177" i="5" s="1"/>
  <c r="BI177" i="9" s="1"/>
  <c r="AE172" i="21"/>
  <c r="J177" i="5" s="1"/>
  <c r="BJ177" i="9" s="1"/>
  <c r="AC172" i="21"/>
  <c r="H177" i="5" s="1"/>
  <c r="BH177" i="9" s="1"/>
  <c r="AG172" i="21"/>
  <c r="L177" i="5" s="1"/>
  <c r="BL177" i="9" s="1"/>
  <c r="AH172" i="21"/>
  <c r="M177" i="5" s="1"/>
  <c r="BM177" i="9" s="1"/>
  <c r="AJ172" i="21"/>
  <c r="O177" i="5" s="1"/>
  <c r="BO177" i="9" s="1"/>
  <c r="AK172" i="21"/>
  <c r="P177" i="5" s="1"/>
  <c r="BP177" i="9" s="1"/>
  <c r="AA452" i="21"/>
  <c r="AI452" i="21"/>
  <c r="AB452" i="21"/>
  <c r="Y452" i="21"/>
  <c r="AE452" i="21"/>
  <c r="AL452" i="21"/>
  <c r="AF452" i="21"/>
  <c r="AC452" i="21"/>
  <c r="AM452" i="21"/>
  <c r="AD452" i="21"/>
  <c r="AJ452" i="21"/>
  <c r="AG452" i="21"/>
  <c r="Z452" i="21"/>
  <c r="AN452" i="21"/>
  <c r="AK452" i="21"/>
  <c r="AH452" i="21"/>
  <c r="AK411" i="21"/>
  <c r="AA411" i="21"/>
  <c r="AM411" i="21"/>
  <c r="AI411" i="21"/>
  <c r="Y411" i="21"/>
  <c r="Z411" i="21"/>
  <c r="AF411" i="21"/>
  <c r="AD411" i="21"/>
  <c r="AC411" i="21"/>
  <c r="AE411" i="21"/>
  <c r="AL411" i="21"/>
  <c r="AN411" i="21"/>
  <c r="AG411" i="21"/>
  <c r="AJ411" i="21"/>
  <c r="AB411" i="21"/>
  <c r="AH411" i="21"/>
  <c r="AH37" i="21"/>
  <c r="M42" i="5" s="1"/>
  <c r="BM42" i="9" s="1"/>
  <c r="AI37" i="21"/>
  <c r="N42" i="5" s="1"/>
  <c r="BN42" i="9" s="1"/>
  <c r="AJ37" i="21"/>
  <c r="O42" i="5" s="1"/>
  <c r="BO42" i="9" s="1"/>
  <c r="AB37" i="21"/>
  <c r="G42" i="5" s="1"/>
  <c r="BG42" i="9" s="1"/>
  <c r="AG37" i="21"/>
  <c r="L42" i="5" s="1"/>
  <c r="BL42" i="9" s="1"/>
  <c r="AM37" i="21"/>
  <c r="R42" i="5" s="1"/>
  <c r="BR42" i="9" s="1"/>
  <c r="Z37" i="21"/>
  <c r="E42" i="5" s="1"/>
  <c r="BE42" i="9" s="1"/>
  <c r="AL37" i="21"/>
  <c r="Q42" i="5" s="1"/>
  <c r="BQ42" i="9" s="1"/>
  <c r="AA37" i="21"/>
  <c r="F42" i="5" s="1"/>
  <c r="BF42" i="9" s="1"/>
  <c r="Y37" i="21"/>
  <c r="D42" i="5" s="1"/>
  <c r="BD42" i="9" s="1"/>
  <c r="AF37" i="21"/>
  <c r="K42" i="5" s="1"/>
  <c r="BK42" i="9" s="1"/>
  <c r="AC37" i="21"/>
  <c r="H42" i="5" s="1"/>
  <c r="BH42" i="9" s="1"/>
  <c r="AE37" i="21"/>
  <c r="J42" i="5" s="1"/>
  <c r="BJ42" i="9" s="1"/>
  <c r="AD37" i="21"/>
  <c r="I42" i="5" s="1"/>
  <c r="BI42" i="9" s="1"/>
  <c r="AK37" i="21"/>
  <c r="P42" i="5" s="1"/>
  <c r="BP42" i="9" s="1"/>
  <c r="AN37" i="21"/>
  <c r="S42" i="5" s="1"/>
  <c r="BS42" i="9" s="1"/>
  <c r="AC59" i="21"/>
  <c r="H64" i="5" s="1"/>
  <c r="BH64" i="9" s="1"/>
  <c r="AD59" i="21"/>
  <c r="I64" i="5" s="1"/>
  <c r="BI64" i="9" s="1"/>
  <c r="AM59" i="21"/>
  <c r="R64" i="5" s="1"/>
  <c r="BR64" i="9" s="1"/>
  <c r="AB59" i="21"/>
  <c r="G64" i="5" s="1"/>
  <c r="BG64" i="9" s="1"/>
  <c r="AG59" i="21"/>
  <c r="L64" i="5" s="1"/>
  <c r="BL64" i="9" s="1"/>
  <c r="AH59" i="21"/>
  <c r="M64" i="5" s="1"/>
  <c r="BM64" i="9" s="1"/>
  <c r="AF59" i="21"/>
  <c r="K64" i="5" s="1"/>
  <c r="BK64" i="9" s="1"/>
  <c r="AI59" i="21"/>
  <c r="N64" i="5" s="1"/>
  <c r="BN64" i="9" s="1"/>
  <c r="AK59" i="21"/>
  <c r="P64" i="5" s="1"/>
  <c r="BP64" i="9" s="1"/>
  <c r="AL59" i="21"/>
  <c r="Q64" i="5" s="1"/>
  <c r="BQ64" i="9" s="1"/>
  <c r="AN59" i="21"/>
  <c r="S64" i="5" s="1"/>
  <c r="BS64" i="9" s="1"/>
  <c r="AJ59" i="21"/>
  <c r="O64" i="5" s="1"/>
  <c r="BO64" i="9" s="1"/>
  <c r="Y59" i="21"/>
  <c r="D64" i="5" s="1"/>
  <c r="BD64" i="9" s="1"/>
  <c r="Z59" i="21"/>
  <c r="E64" i="5" s="1"/>
  <c r="BE64" i="9" s="1"/>
  <c r="AE59" i="21"/>
  <c r="J64" i="5" s="1"/>
  <c r="BJ64" i="9" s="1"/>
  <c r="AA59" i="21"/>
  <c r="F64" i="5" s="1"/>
  <c r="BF64" i="9" s="1"/>
  <c r="AA63" i="21"/>
  <c r="F68" i="5" s="1"/>
  <c r="BF68" i="9" s="1"/>
  <c r="AJ63" i="21"/>
  <c r="O68" i="5" s="1"/>
  <c r="BO68" i="9" s="1"/>
  <c r="AB63" i="21"/>
  <c r="G68" i="5" s="1"/>
  <c r="BG68" i="9" s="1"/>
  <c r="AG63" i="21"/>
  <c r="L68" i="5" s="1"/>
  <c r="BL68" i="9" s="1"/>
  <c r="AH63" i="21"/>
  <c r="M68" i="5" s="1"/>
  <c r="BM68" i="9" s="1"/>
  <c r="AF63" i="21"/>
  <c r="K68" i="5" s="1"/>
  <c r="BK68" i="9" s="1"/>
  <c r="AK63" i="21"/>
  <c r="P68" i="5" s="1"/>
  <c r="BP68" i="9" s="1"/>
  <c r="AL63" i="21"/>
  <c r="Q68" i="5" s="1"/>
  <c r="BQ68" i="9" s="1"/>
  <c r="AN63" i="21"/>
  <c r="S68" i="5" s="1"/>
  <c r="BS68" i="9" s="1"/>
  <c r="Y63" i="21"/>
  <c r="D68" i="5" s="1"/>
  <c r="BD68" i="9" s="1"/>
  <c r="Z63" i="21"/>
  <c r="E68" i="5" s="1"/>
  <c r="BE68" i="9" s="1"/>
  <c r="AE63" i="21"/>
  <c r="J68" i="5" s="1"/>
  <c r="BJ68" i="9" s="1"/>
  <c r="AC63" i="21"/>
  <c r="H68" i="5" s="1"/>
  <c r="BH68" i="9" s="1"/>
  <c r="AD63" i="21"/>
  <c r="I68" i="5" s="1"/>
  <c r="BI68" i="9" s="1"/>
  <c r="AM63" i="21"/>
  <c r="R68" i="5" s="1"/>
  <c r="BR68" i="9" s="1"/>
  <c r="AI63" i="21"/>
  <c r="N68" i="5" s="1"/>
  <c r="BN68" i="9" s="1"/>
  <c r="AN176" i="21"/>
  <c r="S181" i="5" s="1"/>
  <c r="BS181" i="9" s="1"/>
  <c r="Y176" i="21"/>
  <c r="D181" i="5" s="1"/>
  <c r="BD181" i="9" s="1"/>
  <c r="AF176" i="21"/>
  <c r="K181" i="5" s="1"/>
  <c r="BK181" i="9" s="1"/>
  <c r="AK176" i="21"/>
  <c r="P181" i="5" s="1"/>
  <c r="BP181" i="9" s="1"/>
  <c r="AD176" i="21"/>
  <c r="I181" i="5" s="1"/>
  <c r="BI181" i="9" s="1"/>
  <c r="AG176" i="21"/>
  <c r="L181" i="5" s="1"/>
  <c r="BL181" i="9" s="1"/>
  <c r="AC176" i="21"/>
  <c r="H181" i="5" s="1"/>
  <c r="BH181" i="9" s="1"/>
  <c r="AH176" i="21"/>
  <c r="M181" i="5" s="1"/>
  <c r="BM181" i="9" s="1"/>
  <c r="AM176" i="21"/>
  <c r="R181" i="5" s="1"/>
  <c r="BR181" i="9" s="1"/>
  <c r="AJ176" i="21"/>
  <c r="O181" i="5" s="1"/>
  <c r="BO181" i="9" s="1"/>
  <c r="AL176" i="21"/>
  <c r="Q181" i="5" s="1"/>
  <c r="BQ181" i="9" s="1"/>
  <c r="AA176" i="21"/>
  <c r="F181" i="5" s="1"/>
  <c r="BF181" i="9" s="1"/>
  <c r="Z176" i="21"/>
  <c r="E181" i="5" s="1"/>
  <c r="BE181" i="9" s="1"/>
  <c r="AB176" i="21"/>
  <c r="G181" i="5" s="1"/>
  <c r="BG181" i="9" s="1"/>
  <c r="AI176" i="21"/>
  <c r="N181" i="5" s="1"/>
  <c r="BN181" i="9" s="1"/>
  <c r="AE176" i="21"/>
  <c r="J181" i="5" s="1"/>
  <c r="BJ181" i="9" s="1"/>
  <c r="AH170" i="21"/>
  <c r="M175" i="5" s="1"/>
  <c r="BM175" i="9" s="1"/>
  <c r="AI170" i="21"/>
  <c r="N175" i="5" s="1"/>
  <c r="BN175" i="9" s="1"/>
  <c r="AA170" i="21"/>
  <c r="F175" i="5" s="1"/>
  <c r="BF175" i="9" s="1"/>
  <c r="AB170" i="21"/>
  <c r="G175" i="5" s="1"/>
  <c r="BG175" i="9" s="1"/>
  <c r="Z170" i="21"/>
  <c r="E175" i="5" s="1"/>
  <c r="BE175" i="9" s="1"/>
  <c r="AL170" i="21"/>
  <c r="Q175" i="5" s="1"/>
  <c r="BQ175" i="9" s="1"/>
  <c r="AF170" i="21"/>
  <c r="K175" i="5" s="1"/>
  <c r="BK175" i="9" s="1"/>
  <c r="AE170" i="21"/>
  <c r="J175" i="5" s="1"/>
  <c r="BJ175" i="9" s="1"/>
  <c r="Y170" i="21"/>
  <c r="D175" i="5" s="1"/>
  <c r="BD175" i="9" s="1"/>
  <c r="AJ170" i="21"/>
  <c r="O175" i="5" s="1"/>
  <c r="BO175" i="9" s="1"/>
  <c r="AK170" i="21"/>
  <c r="P175" i="5" s="1"/>
  <c r="BP175" i="9" s="1"/>
  <c r="AG170" i="21"/>
  <c r="L175" i="5" s="1"/>
  <c r="BL175" i="9" s="1"/>
  <c r="AC170" i="21"/>
  <c r="H175" i="5" s="1"/>
  <c r="BH175" i="9" s="1"/>
  <c r="AN170" i="21"/>
  <c r="S175" i="5" s="1"/>
  <c r="BS175" i="9" s="1"/>
  <c r="AD170" i="21"/>
  <c r="I175" i="5" s="1"/>
  <c r="BI175" i="9" s="1"/>
  <c r="AM170" i="21"/>
  <c r="R175" i="5" s="1"/>
  <c r="BR175" i="9" s="1"/>
  <c r="AF46" i="21"/>
  <c r="K51" i="5" s="1"/>
  <c r="BK51" i="9" s="1"/>
  <c r="AC46" i="21"/>
  <c r="H51" i="5" s="1"/>
  <c r="BH51" i="9" s="1"/>
  <c r="AD46" i="21"/>
  <c r="I51" i="5" s="1"/>
  <c r="BI51" i="9" s="1"/>
  <c r="AI46" i="21"/>
  <c r="N51" i="5" s="1"/>
  <c r="BN51" i="9" s="1"/>
  <c r="AE46" i="21"/>
  <c r="J51" i="5" s="1"/>
  <c r="BJ51" i="9" s="1"/>
  <c r="AG46" i="21"/>
  <c r="L51" i="5" s="1"/>
  <c r="BL51" i="9" s="1"/>
  <c r="AH46" i="21"/>
  <c r="M51" i="5" s="1"/>
  <c r="BM51" i="9" s="1"/>
  <c r="AB46" i="21"/>
  <c r="G51" i="5" s="1"/>
  <c r="BG51" i="9" s="1"/>
  <c r="AM46" i="21"/>
  <c r="R51" i="5" s="1"/>
  <c r="BR51" i="9" s="1"/>
  <c r="AK46" i="21"/>
  <c r="P51" i="5" s="1"/>
  <c r="BP51" i="9" s="1"/>
  <c r="AL46" i="21"/>
  <c r="Q51" i="5" s="1"/>
  <c r="BQ51" i="9" s="1"/>
  <c r="AJ46" i="21"/>
  <c r="O51" i="5" s="1"/>
  <c r="BO51" i="9" s="1"/>
  <c r="Y46" i="21"/>
  <c r="D51" i="5" s="1"/>
  <c r="BD51" i="9" s="1"/>
  <c r="Z46" i="21"/>
  <c r="E51" i="5" s="1"/>
  <c r="BE51" i="9" s="1"/>
  <c r="AA46" i="21"/>
  <c r="F51" i="5" s="1"/>
  <c r="BF51" i="9" s="1"/>
  <c r="AN46" i="21"/>
  <c r="S51" i="5" s="1"/>
  <c r="BS51" i="9" s="1"/>
  <c r="AG72" i="21"/>
  <c r="L77" i="5" s="1"/>
  <c r="BL77" i="9" s="1"/>
  <c r="AE72" i="21"/>
  <c r="J77" i="5" s="1"/>
  <c r="BJ77" i="9" s="1"/>
  <c r="AK72" i="21"/>
  <c r="P77" i="5" s="1"/>
  <c r="BP77" i="9" s="1"/>
  <c r="Z72" i="21"/>
  <c r="E77" i="5" s="1"/>
  <c r="BE77" i="9" s="1"/>
  <c r="AJ72" i="21"/>
  <c r="O77" i="5" s="1"/>
  <c r="BO77" i="9" s="1"/>
  <c r="AM72" i="21"/>
  <c r="R77" i="5" s="1"/>
  <c r="BR77" i="9" s="1"/>
  <c r="AN72" i="21"/>
  <c r="S77" i="5" s="1"/>
  <c r="BS77" i="9" s="1"/>
  <c r="Y72" i="21"/>
  <c r="D77" i="5" s="1"/>
  <c r="BD77" i="9" s="1"/>
  <c r="AB72" i="21"/>
  <c r="G77" i="5" s="1"/>
  <c r="BG77" i="9" s="1"/>
  <c r="AC72" i="21"/>
  <c r="H77" i="5" s="1"/>
  <c r="BH77" i="9" s="1"/>
  <c r="AD72" i="21"/>
  <c r="I77" i="5" s="1"/>
  <c r="BI77" i="9" s="1"/>
  <c r="AL72" i="21"/>
  <c r="Q77" i="5" s="1"/>
  <c r="BQ77" i="9" s="1"/>
  <c r="AF72" i="21"/>
  <c r="K77" i="5" s="1"/>
  <c r="BK77" i="9" s="1"/>
  <c r="AH72" i="21"/>
  <c r="M77" i="5" s="1"/>
  <c r="BM77" i="9" s="1"/>
  <c r="AI72" i="21"/>
  <c r="N77" i="5" s="1"/>
  <c r="BN77" i="9" s="1"/>
  <c r="AA72" i="21"/>
  <c r="F77" i="5" s="1"/>
  <c r="BF77" i="9" s="1"/>
  <c r="Z89" i="21"/>
  <c r="E94" i="5" s="1"/>
  <c r="BE94" i="9" s="1"/>
  <c r="AH89" i="21"/>
  <c r="M94" i="5" s="1"/>
  <c r="BM94" i="9" s="1"/>
  <c r="AF89" i="21"/>
  <c r="K94" i="5" s="1"/>
  <c r="BK94" i="9" s="1"/>
  <c r="AC89" i="21"/>
  <c r="H94" i="5" s="1"/>
  <c r="BH94" i="9" s="1"/>
  <c r="AA89" i="21"/>
  <c r="F94" i="5" s="1"/>
  <c r="BF94" i="9" s="1"/>
  <c r="AB89" i="21"/>
  <c r="G94" i="5" s="1"/>
  <c r="BG94" i="9" s="1"/>
  <c r="AD89" i="21"/>
  <c r="I94" i="5" s="1"/>
  <c r="BI94" i="9" s="1"/>
  <c r="AE89" i="21"/>
  <c r="J94" i="5" s="1"/>
  <c r="BJ94" i="9" s="1"/>
  <c r="AG89" i="21"/>
  <c r="L94" i="5" s="1"/>
  <c r="BL94" i="9" s="1"/>
  <c r="AJ89" i="21"/>
  <c r="O94" i="5" s="1"/>
  <c r="BO94" i="9" s="1"/>
  <c r="AK89" i="21"/>
  <c r="P94" i="5" s="1"/>
  <c r="BP94" i="9" s="1"/>
  <c r="AI89" i="21"/>
  <c r="N94" i="5" s="1"/>
  <c r="BN94" i="9" s="1"/>
  <c r="AL89" i="21"/>
  <c r="Q94" i="5" s="1"/>
  <c r="BQ94" i="9" s="1"/>
  <c r="AN89" i="21"/>
  <c r="S94" i="5" s="1"/>
  <c r="BS94" i="9" s="1"/>
  <c r="AM89" i="21"/>
  <c r="R94" i="5" s="1"/>
  <c r="BR94" i="9" s="1"/>
  <c r="Y89" i="21"/>
  <c r="D94" i="5" s="1"/>
  <c r="BD94" i="9" s="1"/>
  <c r="BY233" i="9"/>
  <c r="AI350" i="21"/>
  <c r="AM350" i="21"/>
  <c r="AF350" i="21"/>
  <c r="AD350" i="21"/>
  <c r="AH420" i="21"/>
  <c r="AB420" i="21"/>
  <c r="AJ420" i="21"/>
  <c r="AI420" i="21"/>
  <c r="AE386" i="21"/>
  <c r="Z386" i="21"/>
  <c r="AL386" i="21"/>
  <c r="AG386" i="21"/>
  <c r="AN321" i="21"/>
  <c r="AI321" i="21"/>
  <c r="AE321" i="21"/>
  <c r="AK321" i="21"/>
  <c r="AM349" i="21"/>
  <c r="AJ349" i="21"/>
  <c r="AI349" i="21"/>
  <c r="AC349" i="21"/>
  <c r="AB347" i="21"/>
  <c r="AG347" i="21"/>
  <c r="AJ347" i="21"/>
  <c r="AH347" i="21"/>
  <c r="AJ431" i="21"/>
  <c r="AD431" i="21"/>
  <c r="AK431" i="21"/>
  <c r="AI431" i="21"/>
  <c r="AD341" i="21"/>
  <c r="AI341" i="21"/>
  <c r="AB341" i="21"/>
  <c r="Z341" i="21"/>
  <c r="Y335" i="21"/>
  <c r="AE335" i="21"/>
  <c r="AA335" i="21"/>
  <c r="AN335" i="21"/>
  <c r="AF422" i="21"/>
  <c r="AL422" i="21"/>
  <c r="AD422" i="21"/>
  <c r="AK422" i="21"/>
  <c r="Y324" i="21"/>
  <c r="AG324" i="21"/>
  <c r="AA324" i="21"/>
  <c r="AN324" i="21"/>
  <c r="AI286" i="21"/>
  <c r="AA286" i="21"/>
  <c r="AJ286" i="21"/>
  <c r="AH286" i="21"/>
  <c r="AM253" i="21"/>
  <c r="AN253" i="21"/>
  <c r="AF253" i="21"/>
  <c r="AD253" i="21"/>
  <c r="AL217" i="21"/>
  <c r="Q222" i="5" s="1"/>
  <c r="BQ222" i="9" s="1"/>
  <c r="AH217" i="21"/>
  <c r="M222" i="5" s="1"/>
  <c r="BM222" i="9" s="1"/>
  <c r="AD217" i="21"/>
  <c r="I222" i="5" s="1"/>
  <c r="BI222" i="9" s="1"/>
  <c r="Y217" i="21"/>
  <c r="D222" i="5" s="1"/>
  <c r="BD222" i="9" s="1"/>
  <c r="Z261" i="21"/>
  <c r="AD261" i="21"/>
  <c r="AB261" i="21"/>
  <c r="AA261" i="21"/>
  <c r="Y301" i="21"/>
  <c r="AG301" i="21"/>
  <c r="AC301" i="21"/>
  <c r="AA301" i="21"/>
  <c r="AI206" i="21"/>
  <c r="N211" i="5" s="1"/>
  <c r="BN211" i="9" s="1"/>
  <c r="AL206" i="21"/>
  <c r="Q211" i="5" s="1"/>
  <c r="BQ211" i="9" s="1"/>
  <c r="Z206" i="21"/>
  <c r="E211" i="5" s="1"/>
  <c r="BE211" i="9" s="1"/>
  <c r="AE206" i="21"/>
  <c r="J211" i="5" s="1"/>
  <c r="BJ211" i="9" s="1"/>
  <c r="AH155" i="21"/>
  <c r="M160" i="5" s="1"/>
  <c r="BM160" i="9" s="1"/>
  <c r="AD155" i="21"/>
  <c r="I160" i="5" s="1"/>
  <c r="BI160" i="9" s="1"/>
  <c r="AI155" i="21"/>
  <c r="N160" i="5" s="1"/>
  <c r="BN160" i="9" s="1"/>
  <c r="AK155" i="21"/>
  <c r="P160" i="5" s="1"/>
  <c r="BP160" i="9" s="1"/>
  <c r="AE100" i="21"/>
  <c r="J105" i="5" s="1"/>
  <c r="BJ105" i="9" s="1"/>
  <c r="AA100" i="21"/>
  <c r="F105" i="5" s="1"/>
  <c r="BF105" i="9" s="1"/>
  <c r="Z100" i="21"/>
  <c r="E105" i="5" s="1"/>
  <c r="BE105" i="9" s="1"/>
  <c r="AB100" i="21"/>
  <c r="G105" i="5" s="1"/>
  <c r="BG105" i="9" s="1"/>
  <c r="AC133" i="21"/>
  <c r="H138" i="5" s="1"/>
  <c r="BH138" i="9" s="1"/>
  <c r="Y133" i="21"/>
  <c r="D138" i="5" s="1"/>
  <c r="BD138" i="9" s="1"/>
  <c r="Z133" i="21"/>
  <c r="E138" i="5" s="1"/>
  <c r="BE138" i="9" s="1"/>
  <c r="AB133" i="21"/>
  <c r="G138" i="5" s="1"/>
  <c r="BG138" i="9" s="1"/>
  <c r="AH130" i="21"/>
  <c r="M135" i="5" s="1"/>
  <c r="BM135" i="9" s="1"/>
  <c r="AL130" i="21"/>
  <c r="Q135" i="5" s="1"/>
  <c r="BQ135" i="9" s="1"/>
  <c r="AE130" i="21"/>
  <c r="J135" i="5" s="1"/>
  <c r="BJ135" i="9" s="1"/>
  <c r="AC130" i="21"/>
  <c r="H135" i="5" s="1"/>
  <c r="BH135" i="9" s="1"/>
  <c r="AG86" i="21"/>
  <c r="L91" i="5" s="1"/>
  <c r="BL91" i="9" s="1"/>
  <c r="AN86" i="21"/>
  <c r="S91" i="5" s="1"/>
  <c r="BS91" i="9" s="1"/>
  <c r="AF86" i="21"/>
  <c r="K91" i="5" s="1"/>
  <c r="BK91" i="9" s="1"/>
  <c r="AE86" i="21"/>
  <c r="J91" i="5" s="1"/>
  <c r="BJ91" i="9" s="1"/>
  <c r="Z45" i="21"/>
  <c r="E50" i="5" s="1"/>
  <c r="BE50" i="9" s="1"/>
  <c r="AM45" i="21"/>
  <c r="R50" i="5" s="1"/>
  <c r="BR50" i="9" s="1"/>
  <c r="AK45" i="21"/>
  <c r="P50" i="5" s="1"/>
  <c r="BP50" i="9" s="1"/>
  <c r="AN45" i="21"/>
  <c r="S50" i="5" s="1"/>
  <c r="BS50" i="9" s="1"/>
  <c r="AN380" i="21"/>
  <c r="AH380" i="21"/>
  <c r="AK380" i="21"/>
  <c r="AI380" i="21"/>
  <c r="AG331" i="21"/>
  <c r="AL331" i="21"/>
  <c r="AK331" i="21"/>
  <c r="AJ331" i="21"/>
  <c r="AG222" i="21"/>
  <c r="L227" i="5" s="1"/>
  <c r="BL227" i="9" s="1"/>
  <c r="AK222" i="21"/>
  <c r="P227" i="5" s="1"/>
  <c r="BP227" i="9" s="1"/>
  <c r="Y222" i="21"/>
  <c r="D227" i="5" s="1"/>
  <c r="BD227" i="9" s="1"/>
  <c r="AA222" i="21"/>
  <c r="F227" i="5" s="1"/>
  <c r="BF227" i="9" s="1"/>
  <c r="AE492" i="21"/>
  <c r="AN492" i="21"/>
  <c r="AH492" i="21"/>
  <c r="AC492" i="21"/>
  <c r="AH485" i="21"/>
  <c r="AM485" i="21"/>
  <c r="AK485" i="21"/>
  <c r="AN485" i="21"/>
  <c r="AG344" i="21"/>
  <c r="AF344" i="21"/>
  <c r="Y344" i="21"/>
  <c r="AA344" i="21"/>
  <c r="AN447" i="21"/>
  <c r="AB447" i="21"/>
  <c r="AA447" i="21"/>
  <c r="Z447" i="21"/>
  <c r="AI339" i="21"/>
  <c r="AM339" i="21"/>
  <c r="AA339" i="21"/>
  <c r="Y339" i="21"/>
  <c r="AJ364" i="21"/>
  <c r="AI364" i="21"/>
  <c r="AB364" i="21"/>
  <c r="Y364" i="21"/>
  <c r="AG451" i="21"/>
  <c r="AC451" i="21"/>
  <c r="AB451" i="21"/>
  <c r="AA451" i="21"/>
  <c r="AD421" i="21"/>
  <c r="AG421" i="21"/>
  <c r="Z421" i="21"/>
  <c r="AB421" i="21"/>
  <c r="AK402" i="21"/>
  <c r="AG402" i="21"/>
  <c r="Y402" i="21"/>
  <c r="AM402" i="21"/>
  <c r="AN303" i="21"/>
  <c r="AM303" i="21"/>
  <c r="AA303" i="21"/>
  <c r="Y303" i="21"/>
  <c r="AF194" i="21"/>
  <c r="K199" i="5" s="1"/>
  <c r="BK199" i="9" s="1"/>
  <c r="AB194" i="21"/>
  <c r="G199" i="5" s="1"/>
  <c r="BG199" i="9" s="1"/>
  <c r="AI194" i="21"/>
  <c r="N199" i="5" s="1"/>
  <c r="BN199" i="9" s="1"/>
  <c r="AD194" i="21"/>
  <c r="I199" i="5" s="1"/>
  <c r="BI199" i="9" s="1"/>
  <c r="AA296" i="21"/>
  <c r="AM296" i="21"/>
  <c r="AE296" i="21"/>
  <c r="AC296" i="21"/>
  <c r="AK264" i="21"/>
  <c r="AE264" i="21"/>
  <c r="AB264" i="21"/>
  <c r="Z264" i="21"/>
  <c r="AJ226" i="21"/>
  <c r="O231" i="5" s="1"/>
  <c r="BO231" i="9" s="1"/>
  <c r="AF226" i="21"/>
  <c r="K231" i="5" s="1"/>
  <c r="BK231" i="9" s="1"/>
  <c r="AL226" i="21"/>
  <c r="Q231" i="5" s="1"/>
  <c r="BQ231" i="9" s="1"/>
  <c r="AI226" i="21"/>
  <c r="N231" i="5" s="1"/>
  <c r="AE216" i="21"/>
  <c r="J221" i="5" s="1"/>
  <c r="BJ221" i="9" s="1"/>
  <c r="AI216" i="21"/>
  <c r="N221" i="5" s="1"/>
  <c r="BN221" i="9" s="1"/>
  <c r="AL216" i="21"/>
  <c r="Q221" i="5" s="1"/>
  <c r="BQ221" i="9" s="1"/>
  <c r="AJ216" i="21"/>
  <c r="O221" i="5" s="1"/>
  <c r="BO221" i="9" s="1"/>
  <c r="AG159" i="21"/>
  <c r="L164" i="5" s="1"/>
  <c r="BL164" i="9" s="1"/>
  <c r="AK159" i="21"/>
  <c r="P164" i="5" s="1"/>
  <c r="BP164" i="9" s="1"/>
  <c r="AF159" i="21"/>
  <c r="K164" i="5" s="1"/>
  <c r="BK164" i="9" s="1"/>
  <c r="AD159" i="21"/>
  <c r="I164" i="5" s="1"/>
  <c r="BI164" i="9" s="1"/>
  <c r="AK109" i="21"/>
  <c r="P114" i="5" s="1"/>
  <c r="BP114" i="9" s="1"/>
  <c r="AG109" i="21"/>
  <c r="L114" i="5" s="1"/>
  <c r="BL114" i="9" s="1"/>
  <c r="AF109" i="21"/>
  <c r="K114" i="5" s="1"/>
  <c r="BK114" i="9" s="1"/>
  <c r="AD109" i="21"/>
  <c r="I114" i="5" s="1"/>
  <c r="BI114" i="9" s="1"/>
  <c r="AJ136" i="21"/>
  <c r="O141" i="5" s="1"/>
  <c r="BO141" i="9" s="1"/>
  <c r="AN136" i="21"/>
  <c r="S141" i="5" s="1"/>
  <c r="BS141" i="9" s="1"/>
  <c r="AK136" i="21"/>
  <c r="P141" i="5" s="1"/>
  <c r="BP141" i="9" s="1"/>
  <c r="AM136" i="21"/>
  <c r="R141" i="5" s="1"/>
  <c r="BR141" i="9" s="1"/>
  <c r="AJ77" i="21"/>
  <c r="O82" i="5" s="1"/>
  <c r="BO82" i="9" s="1"/>
  <c r="AN77" i="21"/>
  <c r="S82" i="5" s="1"/>
  <c r="BS82" i="9" s="1"/>
  <c r="AH77" i="21"/>
  <c r="M82" i="5" s="1"/>
  <c r="BM82" i="9" s="1"/>
  <c r="AC77" i="21"/>
  <c r="H82" i="5" s="1"/>
  <c r="BH82" i="9" s="1"/>
  <c r="AD44" i="21"/>
  <c r="I49" i="5" s="1"/>
  <c r="BI49" i="9" s="1"/>
  <c r="AC44" i="21"/>
  <c r="H49" i="5" s="1"/>
  <c r="BH49" i="9" s="1"/>
  <c r="AJ44" i="21"/>
  <c r="O49" i="5" s="1"/>
  <c r="BO49" i="9" s="1"/>
  <c r="AI44" i="21"/>
  <c r="N49" i="5" s="1"/>
  <c r="BN49" i="9" s="1"/>
  <c r="AN395" i="21"/>
  <c r="AK395" i="21"/>
  <c r="AD395" i="21"/>
  <c r="AE395" i="21"/>
  <c r="AM333" i="21"/>
  <c r="AN333" i="21"/>
  <c r="AE333" i="21"/>
  <c r="AD333" i="21"/>
  <c r="AA400" i="21"/>
  <c r="AJ400" i="21"/>
  <c r="AI400" i="21"/>
  <c r="AC400" i="21"/>
  <c r="AL359" i="21"/>
  <c r="AI359" i="21"/>
  <c r="AH359" i="21"/>
  <c r="AF359" i="21"/>
  <c r="AK419" i="21"/>
  <c r="AN419" i="21"/>
  <c r="AG419" i="21"/>
  <c r="AD419" i="21"/>
  <c r="AL305" i="21"/>
  <c r="AD305" i="21"/>
  <c r="AF305" i="21"/>
  <c r="AE305" i="21"/>
  <c r="AI262" i="21"/>
  <c r="AG262" i="21"/>
  <c r="Z262" i="21"/>
  <c r="AN262" i="21"/>
  <c r="AG212" i="21"/>
  <c r="L217" i="5" s="1"/>
  <c r="BL217" i="9" s="1"/>
  <c r="AE212" i="21"/>
  <c r="J217" i="5" s="1"/>
  <c r="BJ217" i="9" s="1"/>
  <c r="AA212" i="21"/>
  <c r="F217" i="5" s="1"/>
  <c r="BF217" i="9" s="1"/>
  <c r="AN212" i="21"/>
  <c r="S217" i="5" s="1"/>
  <c r="BS217" i="9" s="1"/>
  <c r="AL263" i="21"/>
  <c r="AH263" i="21"/>
  <c r="Z263" i="21"/>
  <c r="Y263" i="21"/>
  <c r="AM131" i="21"/>
  <c r="R136" i="5" s="1"/>
  <c r="BR136" i="9" s="1"/>
  <c r="AA131" i="21"/>
  <c r="F136" i="5" s="1"/>
  <c r="BF136" i="9" s="1"/>
  <c r="AJ131" i="21"/>
  <c r="O136" i="5" s="1"/>
  <c r="BO136" i="9" s="1"/>
  <c r="AH131" i="21"/>
  <c r="M136" i="5" s="1"/>
  <c r="BM136" i="9" s="1"/>
  <c r="AJ112" i="21"/>
  <c r="O117" i="5" s="1"/>
  <c r="BO117" i="9" s="1"/>
  <c r="AN112" i="21"/>
  <c r="S117" i="5" s="1"/>
  <c r="BS117" i="9" s="1"/>
  <c r="AM112" i="21"/>
  <c r="R117" i="5" s="1"/>
  <c r="BR117" i="9" s="1"/>
  <c r="AK112" i="21"/>
  <c r="P117" i="5" s="1"/>
  <c r="BP117" i="9" s="1"/>
  <c r="AC76" i="21"/>
  <c r="H81" i="5" s="1"/>
  <c r="BH81" i="9" s="1"/>
  <c r="AG76" i="21"/>
  <c r="L81" i="5" s="1"/>
  <c r="BL81" i="9" s="1"/>
  <c r="AK76" i="21"/>
  <c r="P81" i="5" s="1"/>
  <c r="BP81" i="9" s="1"/>
  <c r="AJ76" i="21"/>
  <c r="O81" i="5" s="1"/>
  <c r="BO81" i="9" s="1"/>
  <c r="AC65" i="21"/>
  <c r="H70" i="5" s="1"/>
  <c r="BH70" i="9" s="1"/>
  <c r="Y65" i="21"/>
  <c r="D70" i="5" s="1"/>
  <c r="BD70" i="9" s="1"/>
  <c r="AJ65" i="21"/>
  <c r="O70" i="5" s="1"/>
  <c r="BO70" i="9" s="1"/>
  <c r="AI65" i="21"/>
  <c r="N70" i="5" s="1"/>
  <c r="BN70" i="9" s="1"/>
  <c r="AM403" i="21"/>
  <c r="AK403" i="21"/>
  <c r="AD403" i="21"/>
  <c r="AF403" i="21"/>
  <c r="AH491" i="21"/>
  <c r="AL491" i="21"/>
  <c r="AE491" i="21"/>
  <c r="AF491" i="21"/>
  <c r="AC476" i="21"/>
  <c r="AG476" i="21"/>
  <c r="AE476" i="21"/>
  <c r="AD476" i="21"/>
  <c r="AN290" i="21"/>
  <c r="AL290" i="21"/>
  <c r="AD290" i="21"/>
  <c r="AE290" i="21"/>
  <c r="AL281" i="21"/>
  <c r="AD281" i="21"/>
  <c r="AJ281" i="21"/>
  <c r="AG281" i="21"/>
  <c r="Y374" i="21"/>
  <c r="Z374" i="21"/>
  <c r="AL374" i="21"/>
  <c r="AJ374" i="21"/>
  <c r="Z455" i="21"/>
  <c r="AD455" i="21"/>
  <c r="AJ455" i="21"/>
  <c r="AI455" i="21"/>
  <c r="AI439" i="21"/>
  <c r="AC439" i="21"/>
  <c r="AK439" i="21"/>
  <c r="AJ439" i="21"/>
  <c r="AJ314" i="21"/>
  <c r="AI314" i="21"/>
  <c r="AB314" i="21"/>
  <c r="Y314" i="21"/>
  <c r="AM257" i="21"/>
  <c r="AK257" i="21"/>
  <c r="AI257" i="21"/>
  <c r="AD257" i="21"/>
  <c r="AI199" i="21"/>
  <c r="N204" i="5" s="1"/>
  <c r="BN204" i="9" s="1"/>
  <c r="AD199" i="21"/>
  <c r="I204" i="5" s="1"/>
  <c r="BI204" i="9" s="1"/>
  <c r="Z199" i="21"/>
  <c r="E204" i="5" s="1"/>
  <c r="BE204" i="9" s="1"/>
  <c r="AN199" i="21"/>
  <c r="S204" i="5" s="1"/>
  <c r="BS204" i="9" s="1"/>
  <c r="AN294" i="21"/>
  <c r="AH294" i="21"/>
  <c r="Y294" i="21"/>
  <c r="AM294" i="21"/>
  <c r="AK202" i="21"/>
  <c r="P207" i="5" s="1"/>
  <c r="BP207" i="9" s="1"/>
  <c r="AG202" i="21"/>
  <c r="L207" i="5" s="1"/>
  <c r="BL207" i="9" s="1"/>
  <c r="Y202" i="21"/>
  <c r="D207" i="5" s="1"/>
  <c r="BD207" i="9" s="1"/>
  <c r="AA202" i="21"/>
  <c r="F207" i="5" s="1"/>
  <c r="BF207" i="9" s="1"/>
  <c r="Z173" i="21"/>
  <c r="E178" i="5" s="1"/>
  <c r="BE178" i="9" s="1"/>
  <c r="AK173" i="21"/>
  <c r="P178" i="5" s="1"/>
  <c r="BP178" i="9" s="1"/>
  <c r="AB173" i="21"/>
  <c r="G178" i="5" s="1"/>
  <c r="BG178" i="9" s="1"/>
  <c r="AA173" i="21"/>
  <c r="F178" i="5" s="1"/>
  <c r="BF178" i="9" s="1"/>
  <c r="Y124" i="21"/>
  <c r="D129" i="5" s="1"/>
  <c r="BD129" i="9" s="1"/>
  <c r="AC124" i="21"/>
  <c r="H129" i="5" s="1"/>
  <c r="BH129" i="9" s="1"/>
  <c r="AJ124" i="21"/>
  <c r="O129" i="5" s="1"/>
  <c r="BO129" i="9" s="1"/>
  <c r="AH124" i="21"/>
  <c r="M129" i="5" s="1"/>
  <c r="BM129" i="9" s="1"/>
  <c r="AE129" i="21"/>
  <c r="J134" i="5" s="1"/>
  <c r="BJ134" i="9" s="1"/>
  <c r="AA129" i="21"/>
  <c r="F134" i="5" s="1"/>
  <c r="BF134" i="9" s="1"/>
  <c r="AH129" i="21"/>
  <c r="M134" i="5" s="1"/>
  <c r="BM134" i="9" s="1"/>
  <c r="AJ129" i="21"/>
  <c r="O134" i="5" s="1"/>
  <c r="BO134" i="9" s="1"/>
  <c r="AF93" i="21"/>
  <c r="K98" i="5" s="1"/>
  <c r="BK98" i="9" s="1"/>
  <c r="AG93" i="21"/>
  <c r="L98" i="5" s="1"/>
  <c r="BL98" i="9" s="1"/>
  <c r="Y93" i="21"/>
  <c r="D98" i="5" s="1"/>
  <c r="BD98" i="9" s="1"/>
  <c r="AA93" i="21"/>
  <c r="F98" i="5" s="1"/>
  <c r="BF98" i="9" s="1"/>
  <c r="AC83" i="21"/>
  <c r="H88" i="5" s="1"/>
  <c r="BH88" i="9" s="1"/>
  <c r="AE83" i="21"/>
  <c r="J88" i="5" s="1"/>
  <c r="BJ88" i="9" s="1"/>
  <c r="AI83" i="21"/>
  <c r="N88" i="5" s="1"/>
  <c r="BN88" i="9" s="1"/>
  <c r="AF83" i="21"/>
  <c r="K88" i="5" s="1"/>
  <c r="BK88" i="9" s="1"/>
  <c r="AN52" i="21"/>
  <c r="S57" i="5" s="1"/>
  <c r="BS57" i="9" s="1"/>
  <c r="Z52" i="21"/>
  <c r="E57" i="5" s="1"/>
  <c r="BE57" i="9" s="1"/>
  <c r="AB52" i="21"/>
  <c r="G57" i="5" s="1"/>
  <c r="BG57" i="9" s="1"/>
  <c r="AK52" i="21"/>
  <c r="P57" i="5" s="1"/>
  <c r="BP57" i="9" s="1"/>
  <c r="AH33" i="21"/>
  <c r="M38" i="5" s="1"/>
  <c r="BM38" i="9" s="1"/>
  <c r="AN33" i="21"/>
  <c r="S38" i="5" s="1"/>
  <c r="BS38" i="9" s="1"/>
  <c r="AD33" i="21"/>
  <c r="I38" i="5" s="1"/>
  <c r="BI38" i="9" s="1"/>
  <c r="AM33" i="21"/>
  <c r="R38" i="5" s="1"/>
  <c r="BR38" i="9" s="1"/>
  <c r="AN434" i="21"/>
  <c r="AM434" i="21"/>
  <c r="AF434" i="21"/>
  <c r="AD434" i="21"/>
  <c r="Z317" i="21"/>
  <c r="AL317" i="21"/>
  <c r="AH317" i="21"/>
  <c r="AF317" i="21"/>
  <c r="AC92" i="21"/>
  <c r="H97" i="5" s="1"/>
  <c r="BH97" i="9" s="1"/>
  <c r="AE92" i="21"/>
  <c r="J97" i="5" s="1"/>
  <c r="BJ97" i="9" s="1"/>
  <c r="AB92" i="21"/>
  <c r="G97" i="5" s="1"/>
  <c r="BG97" i="9" s="1"/>
  <c r="Z92" i="21"/>
  <c r="E97" i="5" s="1"/>
  <c r="BE97" i="9" s="1"/>
  <c r="AJ127" i="21"/>
  <c r="O132" i="5" s="1"/>
  <c r="BO132" i="9" s="1"/>
  <c r="AN127" i="21"/>
  <c r="S132" i="5" s="1"/>
  <c r="BS132" i="9" s="1"/>
  <c r="AE127" i="21"/>
  <c r="J132" i="5" s="1"/>
  <c r="BJ132" i="9" s="1"/>
  <c r="AC127" i="21"/>
  <c r="H132" i="5" s="1"/>
  <c r="BH132" i="9" s="1"/>
  <c r="Z330" i="21"/>
  <c r="AI330" i="21"/>
  <c r="AJ330" i="21"/>
  <c r="AK330" i="21"/>
  <c r="AL330" i="21"/>
  <c r="AM330" i="21"/>
  <c r="AB330" i="21"/>
  <c r="AF330" i="21"/>
  <c r="AA330" i="21"/>
  <c r="Y330" i="21"/>
  <c r="AH330" i="21"/>
  <c r="AG330" i="21"/>
  <c r="AN330" i="21"/>
  <c r="AE330" i="21"/>
  <c r="AD330" i="21"/>
  <c r="AC330" i="21"/>
  <c r="AF259" i="21"/>
  <c r="AI259" i="21"/>
  <c r="AG259" i="21"/>
  <c r="AM259" i="21"/>
  <c r="AA259" i="21"/>
  <c r="AK259" i="21"/>
  <c r="Z259" i="21"/>
  <c r="AL259" i="21"/>
  <c r="Y259" i="21"/>
  <c r="AB259" i="21"/>
  <c r="AE259" i="21"/>
  <c r="AD259" i="21"/>
  <c r="AC259" i="21"/>
  <c r="AH259" i="21"/>
  <c r="AJ259" i="21"/>
  <c r="AN259" i="21"/>
  <c r="AL62" i="21"/>
  <c r="Q67" i="5" s="1"/>
  <c r="BQ67" i="9" s="1"/>
  <c r="AF62" i="21"/>
  <c r="K67" i="5" s="1"/>
  <c r="BK67" i="9" s="1"/>
  <c r="AC62" i="21"/>
  <c r="H67" i="5" s="1"/>
  <c r="BH67" i="9" s="1"/>
  <c r="AH62" i="21"/>
  <c r="M67" i="5" s="1"/>
  <c r="BM67" i="9" s="1"/>
  <c r="AD62" i="21"/>
  <c r="I67" i="5" s="1"/>
  <c r="BI67" i="9" s="1"/>
  <c r="AJ62" i="21"/>
  <c r="O67" i="5" s="1"/>
  <c r="BO67" i="9" s="1"/>
  <c r="AG62" i="21"/>
  <c r="L67" i="5" s="1"/>
  <c r="BL67" i="9" s="1"/>
  <c r="AA62" i="21"/>
  <c r="F67" i="5" s="1"/>
  <c r="BF67" i="9" s="1"/>
  <c r="AE62" i="21"/>
  <c r="J67" i="5" s="1"/>
  <c r="BJ67" i="9" s="1"/>
  <c r="AN62" i="21"/>
  <c r="S67" i="5" s="1"/>
  <c r="BS67" i="9" s="1"/>
  <c r="AK62" i="21"/>
  <c r="P67" i="5" s="1"/>
  <c r="BP67" i="9" s="1"/>
  <c r="AI62" i="21"/>
  <c r="N67" i="5" s="1"/>
  <c r="BN67" i="9" s="1"/>
  <c r="AB62" i="21"/>
  <c r="G67" i="5" s="1"/>
  <c r="BG67" i="9" s="1"/>
  <c r="Y62" i="21"/>
  <c r="D67" i="5" s="1"/>
  <c r="BD67" i="9" s="1"/>
  <c r="Z62" i="21"/>
  <c r="E67" i="5" s="1"/>
  <c r="BE67" i="9" s="1"/>
  <c r="AM62" i="21"/>
  <c r="R67" i="5" s="1"/>
  <c r="BR67" i="9" s="1"/>
  <c r="AK270" i="21"/>
  <c r="AA270" i="21"/>
  <c r="Z270" i="21"/>
  <c r="AM270" i="21"/>
  <c r="Y270" i="21"/>
  <c r="AD270" i="21"/>
  <c r="AF270" i="21"/>
  <c r="AJ270" i="21"/>
  <c r="AC270" i="21"/>
  <c r="AI270" i="21"/>
  <c r="AL270" i="21"/>
  <c r="AB270" i="21"/>
  <c r="AG270" i="21"/>
  <c r="AN270" i="21"/>
  <c r="AH270" i="21"/>
  <c r="AE270" i="21"/>
  <c r="AF223" i="21"/>
  <c r="K228" i="5" s="1"/>
  <c r="BK228" i="9" s="1"/>
  <c r="AE223" i="21"/>
  <c r="J228" i="5" s="1"/>
  <c r="BJ228" i="9" s="1"/>
  <c r="Y223" i="21"/>
  <c r="D228" i="5" s="1"/>
  <c r="BD228" i="9" s="1"/>
  <c r="AH223" i="21"/>
  <c r="M228" i="5" s="1"/>
  <c r="BM228" i="9" s="1"/>
  <c r="AJ223" i="21"/>
  <c r="O228" i="5" s="1"/>
  <c r="BO228" i="9" s="1"/>
  <c r="AK223" i="21"/>
  <c r="P228" i="5" s="1"/>
  <c r="BP228" i="9" s="1"/>
  <c r="AG223" i="21"/>
  <c r="L228" i="5" s="1"/>
  <c r="BL228" i="9" s="1"/>
  <c r="AC223" i="21"/>
  <c r="H228" i="5" s="1"/>
  <c r="BH228" i="9" s="1"/>
  <c r="AN223" i="21"/>
  <c r="S228" i="5" s="1"/>
  <c r="BS228" i="9" s="1"/>
  <c r="AD223" i="21"/>
  <c r="I228" i="5" s="1"/>
  <c r="BI228" i="9" s="1"/>
  <c r="AM223" i="21"/>
  <c r="R228" i="5" s="1"/>
  <c r="BR228" i="9" s="1"/>
  <c r="AI223" i="21"/>
  <c r="N228" i="5" s="1"/>
  <c r="BN228" i="9" s="1"/>
  <c r="AB223" i="21"/>
  <c r="G228" i="5" s="1"/>
  <c r="BG228" i="9" s="1"/>
  <c r="Z223" i="21"/>
  <c r="E228" i="5" s="1"/>
  <c r="BE228" i="9" s="1"/>
  <c r="AL223" i="21"/>
  <c r="Q228" i="5" s="1"/>
  <c r="BQ228" i="9" s="1"/>
  <c r="AA223" i="21"/>
  <c r="F228" i="5" s="1"/>
  <c r="BF228" i="9" s="1"/>
  <c r="AK486" i="21"/>
  <c r="AL486" i="21"/>
  <c r="AJ486" i="21"/>
  <c r="AE486" i="21"/>
  <c r="Y486" i="21"/>
  <c r="Z486" i="21"/>
  <c r="AA486" i="21"/>
  <c r="AM486" i="21"/>
  <c r="AC486" i="21"/>
  <c r="AD486" i="21"/>
  <c r="AI486" i="21"/>
  <c r="AF486" i="21"/>
  <c r="AG486" i="21"/>
  <c r="AH486" i="21"/>
  <c r="AB486" i="21"/>
  <c r="AN486" i="21"/>
  <c r="AB214" i="21"/>
  <c r="G219" i="5" s="1"/>
  <c r="BG219" i="9" s="1"/>
  <c r="AJ214" i="21"/>
  <c r="O219" i="5" s="1"/>
  <c r="BO219" i="9" s="1"/>
  <c r="Z214" i="21"/>
  <c r="E219" i="5" s="1"/>
  <c r="BE219" i="9" s="1"/>
  <c r="AC214" i="21"/>
  <c r="H219" i="5" s="1"/>
  <c r="BH219" i="9" s="1"/>
  <c r="AK214" i="21"/>
  <c r="P219" i="5" s="1"/>
  <c r="BP219" i="9" s="1"/>
  <c r="AA214" i="21"/>
  <c r="F219" i="5" s="1"/>
  <c r="BF219" i="9" s="1"/>
  <c r="AD214" i="21"/>
  <c r="I219" i="5" s="1"/>
  <c r="BI219" i="9" s="1"/>
  <c r="AI214" i="21"/>
  <c r="N219" i="5" s="1"/>
  <c r="BN219" i="9" s="1"/>
  <c r="Y214" i="21"/>
  <c r="D219" i="5" s="1"/>
  <c r="BD219" i="9" s="1"/>
  <c r="AG214" i="21"/>
  <c r="L219" i="5" s="1"/>
  <c r="BL219" i="9" s="1"/>
  <c r="AH214" i="21"/>
  <c r="M219" i="5" s="1"/>
  <c r="BM219" i="9" s="1"/>
  <c r="AN214" i="21"/>
  <c r="S219" i="5" s="1"/>
  <c r="BS219" i="9" s="1"/>
  <c r="AF214" i="21"/>
  <c r="K219" i="5" s="1"/>
  <c r="BK219" i="9" s="1"/>
  <c r="AL214" i="21"/>
  <c r="Q219" i="5" s="1"/>
  <c r="BQ219" i="9" s="1"/>
  <c r="AE214" i="21"/>
  <c r="J219" i="5" s="1"/>
  <c r="BJ219" i="9" s="1"/>
  <c r="AM214" i="21"/>
  <c r="R219" i="5" s="1"/>
  <c r="BR219" i="9" s="1"/>
  <c r="Y165" i="21"/>
  <c r="D170" i="5" s="1"/>
  <c r="BD170" i="9" s="1"/>
  <c r="AE165" i="21"/>
  <c r="J170" i="5" s="1"/>
  <c r="BJ170" i="9" s="1"/>
  <c r="AI165" i="21"/>
  <c r="N170" i="5" s="1"/>
  <c r="BN170" i="9" s="1"/>
  <c r="AC165" i="21"/>
  <c r="H170" i="5" s="1"/>
  <c r="BH170" i="9" s="1"/>
  <c r="Z165" i="21"/>
  <c r="E170" i="5" s="1"/>
  <c r="BE170" i="9" s="1"/>
  <c r="AA165" i="21"/>
  <c r="F170" i="5" s="1"/>
  <c r="BF170" i="9" s="1"/>
  <c r="AG165" i="21"/>
  <c r="L170" i="5" s="1"/>
  <c r="BL170" i="9" s="1"/>
  <c r="AD165" i="21"/>
  <c r="I170" i="5" s="1"/>
  <c r="BI170" i="9" s="1"/>
  <c r="AF165" i="21"/>
  <c r="K170" i="5" s="1"/>
  <c r="BK170" i="9" s="1"/>
  <c r="AM165" i="21"/>
  <c r="R170" i="5" s="1"/>
  <c r="BR170" i="9" s="1"/>
  <c r="AJ165" i="21"/>
  <c r="O170" i="5" s="1"/>
  <c r="BO170" i="9" s="1"/>
  <c r="AH165" i="21"/>
  <c r="M170" i="5" s="1"/>
  <c r="BM170" i="9" s="1"/>
  <c r="AK165" i="21"/>
  <c r="P170" i="5" s="1"/>
  <c r="BP170" i="9" s="1"/>
  <c r="AN165" i="21"/>
  <c r="S170" i="5" s="1"/>
  <c r="BS170" i="9" s="1"/>
  <c r="AL165" i="21"/>
  <c r="Q170" i="5" s="1"/>
  <c r="BQ170" i="9" s="1"/>
  <c r="AB165" i="21"/>
  <c r="G170" i="5" s="1"/>
  <c r="BG170" i="9" s="1"/>
  <c r="AF474" i="21"/>
  <c r="AC474" i="21"/>
  <c r="AM474" i="21"/>
  <c r="AD474" i="21"/>
  <c r="AJ474" i="21"/>
  <c r="AG474" i="21"/>
  <c r="Z474" i="21"/>
  <c r="AA474" i="21"/>
  <c r="AN474" i="21"/>
  <c r="AK474" i="21"/>
  <c r="AH474" i="21"/>
  <c r="AI474" i="21"/>
  <c r="AL474" i="21"/>
  <c r="AB474" i="21"/>
  <c r="Y474" i="21"/>
  <c r="AE474" i="21"/>
  <c r="AL220" i="21"/>
  <c r="Q225" i="5" s="1"/>
  <c r="BQ225" i="9" s="1"/>
  <c r="AK220" i="21"/>
  <c r="P225" i="5" s="1"/>
  <c r="BP225" i="9" s="1"/>
  <c r="AF220" i="21"/>
  <c r="K225" i="5" s="1"/>
  <c r="BK225" i="9" s="1"/>
  <c r="AN220" i="21"/>
  <c r="S225" i="5" s="1"/>
  <c r="BS225" i="9" s="1"/>
  <c r="Y220" i="21"/>
  <c r="D225" i="5" s="1"/>
  <c r="BD225" i="9" s="1"/>
  <c r="Z220" i="21"/>
  <c r="E225" i="5" s="1"/>
  <c r="BE225" i="9" s="1"/>
  <c r="AM220" i="21"/>
  <c r="R225" i="5" s="1"/>
  <c r="BR225" i="9" s="1"/>
  <c r="AB220" i="21"/>
  <c r="G225" i="5" s="1"/>
  <c r="BG225" i="9" s="1"/>
  <c r="AC220" i="21"/>
  <c r="H225" i="5" s="1"/>
  <c r="BH225" i="9" s="1"/>
  <c r="AE220" i="21"/>
  <c r="J225" i="5" s="1"/>
  <c r="BJ225" i="9" s="1"/>
  <c r="AA220" i="21"/>
  <c r="F225" i="5" s="1"/>
  <c r="BF225" i="9" s="1"/>
  <c r="AI220" i="21"/>
  <c r="N225" i="5" s="1"/>
  <c r="BN225" i="9" s="1"/>
  <c r="AG220" i="21"/>
  <c r="L225" i="5" s="1"/>
  <c r="BL225" i="9" s="1"/>
  <c r="AJ220" i="21"/>
  <c r="O225" i="5" s="1"/>
  <c r="BO225" i="9" s="1"/>
  <c r="AH220" i="21"/>
  <c r="M225" i="5" s="1"/>
  <c r="BM225" i="9" s="1"/>
  <c r="AD220" i="21"/>
  <c r="I225" i="5" s="1"/>
  <c r="BI225" i="9" s="1"/>
  <c r="AI406" i="21"/>
  <c r="AK406" i="21"/>
  <c r="Y406" i="21"/>
  <c r="AD406" i="21"/>
  <c r="AM406" i="21"/>
  <c r="AB406" i="21"/>
  <c r="AJ406" i="21"/>
  <c r="AH406" i="21"/>
  <c r="AA406" i="21"/>
  <c r="Z406" i="21"/>
  <c r="AG406" i="21"/>
  <c r="AC406" i="21"/>
  <c r="AE406" i="21"/>
  <c r="AF406" i="21"/>
  <c r="AL406" i="21"/>
  <c r="AN406" i="21"/>
  <c r="AK342" i="21"/>
  <c r="AA342" i="21"/>
  <c r="AM342" i="21"/>
  <c r="AI342" i="21"/>
  <c r="Y342" i="21"/>
  <c r="Z342" i="21"/>
  <c r="AF342" i="21"/>
  <c r="AD342" i="21"/>
  <c r="AC342" i="21"/>
  <c r="AE342" i="21"/>
  <c r="AL342" i="21"/>
  <c r="AN342" i="21"/>
  <c r="AG342" i="21"/>
  <c r="AJ342" i="21"/>
  <c r="AB342" i="21"/>
  <c r="AH342" i="21"/>
  <c r="AL30" i="21"/>
  <c r="Q35" i="5" s="1"/>
  <c r="BQ35" i="9" s="1"/>
  <c r="AK30" i="21"/>
  <c r="P35" i="5" s="1"/>
  <c r="BP35" i="9" s="1"/>
  <c r="AC30" i="21"/>
  <c r="H35" i="5" s="1"/>
  <c r="BH35" i="9" s="1"/>
  <c r="AB30" i="21"/>
  <c r="G35" i="5" s="1"/>
  <c r="BG35" i="9" s="1"/>
  <c r="Y30" i="21"/>
  <c r="D35" i="5" s="1"/>
  <c r="BD35" i="9" s="1"/>
  <c r="AG30" i="21"/>
  <c r="L35" i="5" s="1"/>
  <c r="BL35" i="9" s="1"/>
  <c r="AE30" i="21"/>
  <c r="J35" i="5" s="1"/>
  <c r="BJ35" i="9" s="1"/>
  <c r="AF30" i="21"/>
  <c r="K35" i="5" s="1"/>
  <c r="BK35" i="9" s="1"/>
  <c r="AD30" i="21"/>
  <c r="I35" i="5" s="1"/>
  <c r="BI35" i="9" s="1"/>
  <c r="AM30" i="21"/>
  <c r="R35" i="5" s="1"/>
  <c r="BR35" i="9" s="1"/>
  <c r="AJ30" i="21"/>
  <c r="O35" i="5" s="1"/>
  <c r="BO35" i="9" s="1"/>
  <c r="AI30" i="21"/>
  <c r="N35" i="5" s="1"/>
  <c r="BN35" i="9" s="1"/>
  <c r="AA30" i="21"/>
  <c r="F35" i="5" s="1"/>
  <c r="BF35" i="9" s="1"/>
  <c r="AN30" i="21"/>
  <c r="S35" i="5" s="1"/>
  <c r="BS35" i="9" s="1"/>
  <c r="Z30" i="21"/>
  <c r="E35" i="5" s="1"/>
  <c r="BE35" i="9" s="1"/>
  <c r="AH30" i="21"/>
  <c r="M35" i="5" s="1"/>
  <c r="BM35" i="9" s="1"/>
  <c r="AB56" i="21"/>
  <c r="G61" i="5" s="1"/>
  <c r="BG61" i="9" s="1"/>
  <c r="AM56" i="21"/>
  <c r="R61" i="5" s="1"/>
  <c r="BR61" i="9" s="1"/>
  <c r="AG56" i="21"/>
  <c r="L61" i="5" s="1"/>
  <c r="BL61" i="9" s="1"/>
  <c r="AN56" i="21"/>
  <c r="S61" i="5" s="1"/>
  <c r="BS61" i="9" s="1"/>
  <c r="AH56" i="21"/>
  <c r="M61" i="5" s="1"/>
  <c r="BM61" i="9" s="1"/>
  <c r="AK56" i="21"/>
  <c r="P61" i="5" s="1"/>
  <c r="BP61" i="9" s="1"/>
  <c r="Z56" i="21"/>
  <c r="E61" i="5" s="1"/>
  <c r="BE61" i="9" s="1"/>
  <c r="AA56" i="21"/>
  <c r="F61" i="5" s="1"/>
  <c r="BF61" i="9" s="1"/>
  <c r="AF56" i="21"/>
  <c r="K61" i="5" s="1"/>
  <c r="BK61" i="9" s="1"/>
  <c r="Y56" i="21"/>
  <c r="D61" i="5" s="1"/>
  <c r="BD61" i="9" s="1"/>
  <c r="AD56" i="21"/>
  <c r="I61" i="5" s="1"/>
  <c r="BI61" i="9" s="1"/>
  <c r="AE56" i="21"/>
  <c r="J61" i="5" s="1"/>
  <c r="BJ61" i="9" s="1"/>
  <c r="AL56" i="21"/>
  <c r="Q61" i="5" s="1"/>
  <c r="BQ61" i="9" s="1"/>
  <c r="AC56" i="21"/>
  <c r="H61" i="5" s="1"/>
  <c r="BH61" i="9" s="1"/>
  <c r="AI56" i="21"/>
  <c r="N61" i="5" s="1"/>
  <c r="BN61" i="9" s="1"/>
  <c r="AJ56" i="21"/>
  <c r="O61" i="5" s="1"/>
  <c r="BO61" i="9" s="1"/>
  <c r="AI73" i="21"/>
  <c r="N78" i="5" s="1"/>
  <c r="BN78" i="9" s="1"/>
  <c r="AB73" i="21"/>
  <c r="G78" i="5" s="1"/>
  <c r="BG78" i="9" s="1"/>
  <c r="AH73" i="21"/>
  <c r="M78" i="5" s="1"/>
  <c r="BM78" i="9" s="1"/>
  <c r="AM73" i="21"/>
  <c r="R78" i="5" s="1"/>
  <c r="BR78" i="9" s="1"/>
  <c r="Y73" i="21"/>
  <c r="D78" i="5" s="1"/>
  <c r="BD78" i="9" s="1"/>
  <c r="Z73" i="21"/>
  <c r="E78" i="5" s="1"/>
  <c r="BE78" i="9" s="1"/>
  <c r="AF73" i="21"/>
  <c r="K78" i="5" s="1"/>
  <c r="BK78" i="9" s="1"/>
  <c r="AN73" i="21"/>
  <c r="S78" i="5" s="1"/>
  <c r="BS78" i="9" s="1"/>
  <c r="AC73" i="21"/>
  <c r="H78" i="5" s="1"/>
  <c r="BH78" i="9" s="1"/>
  <c r="AE73" i="21"/>
  <c r="J78" i="5" s="1"/>
  <c r="BJ78" i="9" s="1"/>
  <c r="AL73" i="21"/>
  <c r="Q78" i="5" s="1"/>
  <c r="BQ78" i="9" s="1"/>
  <c r="AD73" i="21"/>
  <c r="I78" i="5" s="1"/>
  <c r="BI78" i="9" s="1"/>
  <c r="AG73" i="21"/>
  <c r="L78" i="5" s="1"/>
  <c r="BL78" i="9" s="1"/>
  <c r="AJ73" i="21"/>
  <c r="O78" i="5" s="1"/>
  <c r="BO78" i="9" s="1"/>
  <c r="AK73" i="21"/>
  <c r="P78" i="5" s="1"/>
  <c r="BP78" i="9" s="1"/>
  <c r="AA73" i="21"/>
  <c r="F78" i="5" s="1"/>
  <c r="BF78" i="9" s="1"/>
  <c r="Y457" i="21"/>
  <c r="Z457" i="21"/>
  <c r="AB457" i="21"/>
  <c r="AF457" i="21"/>
  <c r="AC457" i="21"/>
  <c r="AD457" i="21"/>
  <c r="AJ457" i="21"/>
  <c r="AG457" i="21"/>
  <c r="AH457" i="21"/>
  <c r="AE457" i="21"/>
  <c r="AI457" i="21"/>
  <c r="AK457" i="21"/>
  <c r="AL457" i="21"/>
  <c r="AM457" i="21"/>
  <c r="AN457" i="21"/>
  <c r="AA457" i="21"/>
  <c r="AI219" i="21"/>
  <c r="N224" i="5" s="1"/>
  <c r="BN224" i="9" s="1"/>
  <c r="AB219" i="21"/>
  <c r="G224" i="5" s="1"/>
  <c r="BG224" i="9" s="1"/>
  <c r="AC219" i="21"/>
  <c r="H224" i="5" s="1"/>
  <c r="BH224" i="9" s="1"/>
  <c r="AK219" i="21"/>
  <c r="P224" i="5" s="1"/>
  <c r="BP224" i="9" s="1"/>
  <c r="Z219" i="21"/>
  <c r="E224" i="5" s="1"/>
  <c r="BE224" i="9" s="1"/>
  <c r="AF219" i="21"/>
  <c r="K224" i="5" s="1"/>
  <c r="BK224" i="9" s="1"/>
  <c r="AH219" i="21"/>
  <c r="M224" i="5" s="1"/>
  <c r="BM224" i="9" s="1"/>
  <c r="Y219" i="21"/>
  <c r="D224" i="5" s="1"/>
  <c r="BD224" i="9" s="1"/>
  <c r="AG219" i="21"/>
  <c r="L224" i="5" s="1"/>
  <c r="BL224" i="9" s="1"/>
  <c r="AJ219" i="21"/>
  <c r="O224" i="5" s="1"/>
  <c r="BO224" i="9" s="1"/>
  <c r="AM219" i="21"/>
  <c r="R224" i="5" s="1"/>
  <c r="BR224" i="9" s="1"/>
  <c r="AE219" i="21"/>
  <c r="J224" i="5" s="1"/>
  <c r="BJ224" i="9" s="1"/>
  <c r="AA219" i="21"/>
  <c r="F224" i="5" s="1"/>
  <c r="BF224" i="9" s="1"/>
  <c r="AN219" i="21"/>
  <c r="S224" i="5" s="1"/>
  <c r="BS224" i="9" s="1"/>
  <c r="AD219" i="21"/>
  <c r="I224" i="5" s="1"/>
  <c r="BI224" i="9" s="1"/>
  <c r="AL219" i="21"/>
  <c r="Q224" i="5" s="1"/>
  <c r="BQ224" i="9" s="1"/>
  <c r="AF147" i="21"/>
  <c r="K152" i="5" s="1"/>
  <c r="BK152" i="9" s="1"/>
  <c r="AN147" i="21"/>
  <c r="S152" i="5" s="1"/>
  <c r="BS152" i="9" s="1"/>
  <c r="AE147" i="21"/>
  <c r="J152" i="5" s="1"/>
  <c r="BJ152" i="9" s="1"/>
  <c r="AC147" i="21"/>
  <c r="H152" i="5" s="1"/>
  <c r="BH152" i="9" s="1"/>
  <c r="AH147" i="21"/>
  <c r="M152" i="5" s="1"/>
  <c r="BM152" i="9" s="1"/>
  <c r="AL147" i="21"/>
  <c r="Q152" i="5" s="1"/>
  <c r="BQ152" i="9" s="1"/>
  <c r="AI147" i="21"/>
  <c r="N152" i="5" s="1"/>
  <c r="BN152" i="9" s="1"/>
  <c r="AG147" i="21"/>
  <c r="L152" i="5" s="1"/>
  <c r="BL152" i="9" s="1"/>
  <c r="AB147" i="21"/>
  <c r="G152" i="5" s="1"/>
  <c r="BG152" i="9" s="1"/>
  <c r="AM147" i="21"/>
  <c r="R152" i="5" s="1"/>
  <c r="BR152" i="9" s="1"/>
  <c r="AK147" i="21"/>
  <c r="P152" i="5" s="1"/>
  <c r="BP152" i="9" s="1"/>
  <c r="AJ147" i="21"/>
  <c r="O152" i="5" s="1"/>
  <c r="BO152" i="9" s="1"/>
  <c r="AA147" i="21"/>
  <c r="F152" i="5" s="1"/>
  <c r="BF152" i="9" s="1"/>
  <c r="Y147" i="21"/>
  <c r="D152" i="5" s="1"/>
  <c r="BD152" i="9" s="1"/>
  <c r="Z147" i="21"/>
  <c r="E152" i="5" s="1"/>
  <c r="BE152" i="9" s="1"/>
  <c r="AD147" i="21"/>
  <c r="I152" i="5" s="1"/>
  <c r="BI152" i="9" s="1"/>
  <c r="AB209" i="21"/>
  <c r="G214" i="5" s="1"/>
  <c r="BG214" i="9" s="1"/>
  <c r="AG209" i="21"/>
  <c r="L214" i="5" s="1"/>
  <c r="BL214" i="9" s="1"/>
  <c r="AN209" i="21"/>
  <c r="S214" i="5" s="1"/>
  <c r="BS214" i="9" s="1"/>
  <c r="AF209" i="21"/>
  <c r="K214" i="5" s="1"/>
  <c r="BK214" i="9" s="1"/>
  <c r="AK209" i="21"/>
  <c r="P214" i="5" s="1"/>
  <c r="BP214" i="9" s="1"/>
  <c r="AE209" i="21"/>
  <c r="J214" i="5" s="1"/>
  <c r="BJ214" i="9" s="1"/>
  <c r="AM209" i="21"/>
  <c r="R214" i="5" s="1"/>
  <c r="BR214" i="9" s="1"/>
  <c r="AJ209" i="21"/>
  <c r="O214" i="5" s="1"/>
  <c r="BO214" i="9" s="1"/>
  <c r="Y209" i="21"/>
  <c r="D214" i="5" s="1"/>
  <c r="BD214" i="9" s="1"/>
  <c r="AD209" i="21"/>
  <c r="I214" i="5" s="1"/>
  <c r="BI214" i="9" s="1"/>
  <c r="AL209" i="21"/>
  <c r="Q214" i="5" s="1"/>
  <c r="BQ214" i="9" s="1"/>
  <c r="AA209" i="21"/>
  <c r="F214" i="5" s="1"/>
  <c r="BF214" i="9" s="1"/>
  <c r="AC209" i="21"/>
  <c r="H214" i="5" s="1"/>
  <c r="BH214" i="9" s="1"/>
  <c r="AI209" i="21"/>
  <c r="N214" i="5" s="1"/>
  <c r="BN214" i="9" s="1"/>
  <c r="Z209" i="21"/>
  <c r="E214" i="5" s="1"/>
  <c r="BE214" i="9" s="1"/>
  <c r="AH209" i="21"/>
  <c r="M214" i="5" s="1"/>
  <c r="BM214" i="9" s="1"/>
  <c r="AD185" i="21"/>
  <c r="I190" i="5" s="1"/>
  <c r="BI190" i="9" s="1"/>
  <c r="AB185" i="21"/>
  <c r="G190" i="5" s="1"/>
  <c r="BG190" i="9" s="1"/>
  <c r="Z185" i="21"/>
  <c r="E190" i="5" s="1"/>
  <c r="BE190" i="9" s="1"/>
  <c r="AG185" i="21"/>
  <c r="L190" i="5" s="1"/>
  <c r="BL190" i="9" s="1"/>
  <c r="AI185" i="21"/>
  <c r="N190" i="5" s="1"/>
  <c r="BN190" i="9" s="1"/>
  <c r="AF185" i="21"/>
  <c r="K190" i="5" s="1"/>
  <c r="BK190" i="9" s="1"/>
  <c r="AE185" i="21"/>
  <c r="J190" i="5" s="1"/>
  <c r="BJ190" i="9" s="1"/>
  <c r="AM185" i="21"/>
  <c r="R190" i="5" s="1"/>
  <c r="BR190" i="9" s="1"/>
  <c r="AC185" i="21"/>
  <c r="H190" i="5" s="1"/>
  <c r="BH190" i="9" s="1"/>
  <c r="AJ185" i="21"/>
  <c r="O190" i="5" s="1"/>
  <c r="BO190" i="9" s="1"/>
  <c r="AK185" i="21"/>
  <c r="P190" i="5" s="1"/>
  <c r="BP190" i="9" s="1"/>
  <c r="AH185" i="21"/>
  <c r="M190" i="5" s="1"/>
  <c r="BM190" i="9" s="1"/>
  <c r="AL185" i="21"/>
  <c r="Q190" i="5" s="1"/>
  <c r="BQ190" i="9" s="1"/>
  <c r="AN185" i="21"/>
  <c r="S190" i="5" s="1"/>
  <c r="BS190" i="9" s="1"/>
  <c r="Y185" i="21"/>
  <c r="D190" i="5" s="1"/>
  <c r="BD190" i="9" s="1"/>
  <c r="AA185" i="21"/>
  <c r="F190" i="5" s="1"/>
  <c r="BF190" i="9" s="1"/>
  <c r="AF167" i="21"/>
  <c r="K172" i="5" s="1"/>
  <c r="BK172" i="9" s="1"/>
  <c r="AD167" i="21"/>
  <c r="I172" i="5" s="1"/>
  <c r="BI172" i="9" s="1"/>
  <c r="AK167" i="21"/>
  <c r="P172" i="5" s="1"/>
  <c r="BP172" i="9" s="1"/>
  <c r="AC167" i="21"/>
  <c r="H172" i="5" s="1"/>
  <c r="BH172" i="9" s="1"/>
  <c r="AJ167" i="21"/>
  <c r="O172" i="5" s="1"/>
  <c r="BO172" i="9" s="1"/>
  <c r="AI167" i="21"/>
  <c r="N172" i="5" s="1"/>
  <c r="BN172" i="9" s="1"/>
  <c r="AH167" i="21"/>
  <c r="M172" i="5" s="1"/>
  <c r="BM172" i="9" s="1"/>
  <c r="AM167" i="21"/>
  <c r="R172" i="5" s="1"/>
  <c r="BR172" i="9" s="1"/>
  <c r="AN167" i="21"/>
  <c r="S172" i="5" s="1"/>
  <c r="BS172" i="9" s="1"/>
  <c r="Z167" i="21"/>
  <c r="E172" i="5" s="1"/>
  <c r="BE172" i="9" s="1"/>
  <c r="AA167" i="21"/>
  <c r="F172" i="5" s="1"/>
  <c r="BF172" i="9" s="1"/>
  <c r="AB167" i="21"/>
  <c r="G172" i="5" s="1"/>
  <c r="BG172" i="9" s="1"/>
  <c r="Y167" i="21"/>
  <c r="D172" i="5" s="1"/>
  <c r="BD172" i="9" s="1"/>
  <c r="AE167" i="21"/>
  <c r="J172" i="5" s="1"/>
  <c r="BJ172" i="9" s="1"/>
  <c r="AL167" i="21"/>
  <c r="Q172" i="5" s="1"/>
  <c r="BQ172" i="9" s="1"/>
  <c r="AG167" i="21"/>
  <c r="L172" i="5" s="1"/>
  <c r="BL172" i="9" s="1"/>
  <c r="AI70" i="21"/>
  <c r="N75" i="5" s="1"/>
  <c r="BN75" i="9" s="1"/>
  <c r="AB70" i="21"/>
  <c r="G75" i="5" s="1"/>
  <c r="BG75" i="9" s="1"/>
  <c r="AG70" i="21"/>
  <c r="L75" i="5" s="1"/>
  <c r="BL75" i="9" s="1"/>
  <c r="AM70" i="21"/>
  <c r="R75" i="5" s="1"/>
  <c r="BR75" i="9" s="1"/>
  <c r="Z70" i="21"/>
  <c r="E75" i="5" s="1"/>
  <c r="BE75" i="9" s="1"/>
  <c r="Y70" i="21"/>
  <c r="D75" i="5" s="1"/>
  <c r="BD75" i="9" s="1"/>
  <c r="AF70" i="21"/>
  <c r="K75" i="5" s="1"/>
  <c r="BK75" i="9" s="1"/>
  <c r="AN70" i="21"/>
  <c r="S75" i="5" s="1"/>
  <c r="BS75" i="9" s="1"/>
  <c r="AD70" i="21"/>
  <c r="I75" i="5" s="1"/>
  <c r="BI75" i="9" s="1"/>
  <c r="AE70" i="21"/>
  <c r="J75" i="5" s="1"/>
  <c r="BJ75" i="9" s="1"/>
  <c r="AK70" i="21"/>
  <c r="P75" i="5" s="1"/>
  <c r="BP75" i="9" s="1"/>
  <c r="AC70" i="21"/>
  <c r="H75" i="5" s="1"/>
  <c r="BH75" i="9" s="1"/>
  <c r="AH70" i="21"/>
  <c r="M75" i="5" s="1"/>
  <c r="BM75" i="9" s="1"/>
  <c r="AJ70" i="21"/>
  <c r="O75" i="5" s="1"/>
  <c r="BO75" i="9" s="1"/>
  <c r="AL70" i="21"/>
  <c r="Q75" i="5" s="1"/>
  <c r="BQ75" i="9" s="1"/>
  <c r="AA70" i="21"/>
  <c r="F75" i="5" s="1"/>
  <c r="BF75" i="9" s="1"/>
  <c r="AF265" i="21"/>
  <c r="AM265" i="21"/>
  <c r="AB265" i="21"/>
  <c r="AK265" i="21"/>
  <c r="AA265" i="21"/>
  <c r="Y265" i="21"/>
  <c r="AG265" i="21"/>
  <c r="AC265" i="21"/>
  <c r="AE265" i="21"/>
  <c r="AD265" i="21"/>
  <c r="AL265" i="21"/>
  <c r="AN265" i="21"/>
  <c r="AI265" i="21"/>
  <c r="AJ265" i="21"/>
  <c r="Z265" i="21"/>
  <c r="AH265" i="21"/>
  <c r="AH35" i="21"/>
  <c r="M40" i="5" s="1"/>
  <c r="BM40" i="9" s="1"/>
  <c r="AC35" i="21"/>
  <c r="H40" i="5" s="1"/>
  <c r="BH40" i="9" s="1"/>
  <c r="AE35" i="21"/>
  <c r="J40" i="5" s="1"/>
  <c r="BJ40" i="9" s="1"/>
  <c r="AL35" i="21"/>
  <c r="Q40" i="5" s="1"/>
  <c r="BQ40" i="9" s="1"/>
  <c r="AD35" i="21"/>
  <c r="I40" i="5" s="1"/>
  <c r="BI40" i="9" s="1"/>
  <c r="AG35" i="21"/>
  <c r="L40" i="5" s="1"/>
  <c r="BL40" i="9" s="1"/>
  <c r="AJ35" i="21"/>
  <c r="O40" i="5" s="1"/>
  <c r="BO40" i="9" s="1"/>
  <c r="AI35" i="21"/>
  <c r="N40" i="5" s="1"/>
  <c r="BN40" i="9" s="1"/>
  <c r="AN35" i="21"/>
  <c r="S40" i="5" s="1"/>
  <c r="BS40" i="9" s="1"/>
  <c r="AK35" i="21"/>
  <c r="P40" i="5" s="1"/>
  <c r="BP40" i="9" s="1"/>
  <c r="AA35" i="21"/>
  <c r="F40" i="5" s="1"/>
  <c r="BF40" i="9" s="1"/>
  <c r="AB35" i="21"/>
  <c r="G40" i="5" s="1"/>
  <c r="BG40" i="9" s="1"/>
  <c r="Y35" i="21"/>
  <c r="D40" i="5" s="1"/>
  <c r="BD40" i="9" s="1"/>
  <c r="Z35" i="21"/>
  <c r="E40" i="5" s="1"/>
  <c r="BE40" i="9" s="1"/>
  <c r="AF35" i="21"/>
  <c r="K40" i="5" s="1"/>
  <c r="BK40" i="9" s="1"/>
  <c r="AM35" i="21"/>
  <c r="R40" i="5" s="1"/>
  <c r="BR40" i="9" s="1"/>
  <c r="AF139" i="21"/>
  <c r="K144" i="5" s="1"/>
  <c r="BK144" i="9" s="1"/>
  <c r="AA139" i="21"/>
  <c r="F144" i="5" s="1"/>
  <c r="BF144" i="9" s="1"/>
  <c r="Y139" i="21"/>
  <c r="D144" i="5" s="1"/>
  <c r="BD144" i="9" s="1"/>
  <c r="Z139" i="21"/>
  <c r="E144" i="5" s="1"/>
  <c r="BE144" i="9" s="1"/>
  <c r="AD139" i="21"/>
  <c r="I144" i="5" s="1"/>
  <c r="BI144" i="9" s="1"/>
  <c r="AE139" i="21"/>
  <c r="J144" i="5" s="1"/>
  <c r="BJ144" i="9" s="1"/>
  <c r="AC139" i="21"/>
  <c r="H144" i="5" s="1"/>
  <c r="BH144" i="9" s="1"/>
  <c r="AH139" i="21"/>
  <c r="M144" i="5" s="1"/>
  <c r="BM144" i="9" s="1"/>
  <c r="AL139" i="21"/>
  <c r="Q144" i="5" s="1"/>
  <c r="BQ144" i="9" s="1"/>
  <c r="AN139" i="21"/>
  <c r="S144" i="5" s="1"/>
  <c r="BS144" i="9" s="1"/>
  <c r="AI139" i="21"/>
  <c r="N144" i="5" s="1"/>
  <c r="BN144" i="9" s="1"/>
  <c r="AG139" i="21"/>
  <c r="L144" i="5" s="1"/>
  <c r="BL144" i="9" s="1"/>
  <c r="AB139" i="21"/>
  <c r="G144" i="5" s="1"/>
  <c r="BG144" i="9" s="1"/>
  <c r="AM139" i="21"/>
  <c r="R144" i="5" s="1"/>
  <c r="BR144" i="9" s="1"/>
  <c r="AK139" i="21"/>
  <c r="P144" i="5" s="1"/>
  <c r="BP144" i="9" s="1"/>
  <c r="AJ139" i="21"/>
  <c r="O144" i="5" s="1"/>
  <c r="BO144" i="9" s="1"/>
  <c r="AF141" i="21"/>
  <c r="K146" i="5" s="1"/>
  <c r="BK146" i="9" s="1"/>
  <c r="Y141" i="21"/>
  <c r="D146" i="5" s="1"/>
  <c r="BD146" i="9" s="1"/>
  <c r="AA141" i="21"/>
  <c r="F146" i="5" s="1"/>
  <c r="BF146" i="9" s="1"/>
  <c r="Z141" i="21"/>
  <c r="E146" i="5" s="1"/>
  <c r="BE146" i="9" s="1"/>
  <c r="AD141" i="21"/>
  <c r="I146" i="5" s="1"/>
  <c r="BI146" i="9" s="1"/>
  <c r="AC141" i="21"/>
  <c r="H146" i="5" s="1"/>
  <c r="BH146" i="9" s="1"/>
  <c r="AE141" i="21"/>
  <c r="J146" i="5" s="1"/>
  <c r="BJ146" i="9" s="1"/>
  <c r="AH141" i="21"/>
  <c r="M146" i="5" s="1"/>
  <c r="BM146" i="9" s="1"/>
  <c r="AL141" i="21"/>
  <c r="Q146" i="5" s="1"/>
  <c r="BQ146" i="9" s="1"/>
  <c r="AG141" i="21"/>
  <c r="L146" i="5" s="1"/>
  <c r="BL146" i="9" s="1"/>
  <c r="AI141" i="21"/>
  <c r="N146" i="5" s="1"/>
  <c r="BN146" i="9" s="1"/>
  <c r="AB141" i="21"/>
  <c r="G146" i="5" s="1"/>
  <c r="BG146" i="9" s="1"/>
  <c r="AK141" i="21"/>
  <c r="P146" i="5" s="1"/>
  <c r="BP146" i="9" s="1"/>
  <c r="AM141" i="21"/>
  <c r="R146" i="5" s="1"/>
  <c r="BR146" i="9" s="1"/>
  <c r="AJ141" i="21"/>
  <c r="O146" i="5" s="1"/>
  <c r="BO146" i="9" s="1"/>
  <c r="AN141" i="21"/>
  <c r="S146" i="5" s="1"/>
  <c r="BS146" i="9" s="1"/>
  <c r="AF284" i="21"/>
  <c r="AE284" i="21"/>
  <c r="AM284" i="21"/>
  <c r="AA284" i="21"/>
  <c r="AJ284" i="21"/>
  <c r="AK284" i="21"/>
  <c r="AG284" i="21"/>
  <c r="AL284" i="21"/>
  <c r="AN284" i="21"/>
  <c r="AC284" i="21"/>
  <c r="Y284" i="21"/>
  <c r="AD284" i="21"/>
  <c r="AB284" i="21"/>
  <c r="Z284" i="21"/>
  <c r="AH284" i="21"/>
  <c r="AI284" i="21"/>
  <c r="AE350" i="21"/>
  <c r="AG350" i="21"/>
  <c r="AA350" i="21"/>
  <c r="AN420" i="21"/>
  <c r="AK420" i="21"/>
  <c r="AD420" i="21"/>
  <c r="AN386" i="21"/>
  <c r="AM386" i="21"/>
  <c r="AF386" i="21"/>
  <c r="AB321" i="21"/>
  <c r="Z321" i="21"/>
  <c r="AL321" i="21"/>
  <c r="AB349" i="21"/>
  <c r="AE349" i="21"/>
  <c r="AD349" i="21"/>
  <c r="AC347" i="21"/>
  <c r="AK347" i="21"/>
  <c r="AE347" i="21"/>
  <c r="AC431" i="21"/>
  <c r="AL431" i="21"/>
  <c r="AF431" i="21"/>
  <c r="AL341" i="21"/>
  <c r="AC341" i="21"/>
  <c r="AN341" i="21"/>
  <c r="AL335" i="21"/>
  <c r="AK335" i="21"/>
  <c r="AM335" i="21"/>
  <c r="Z422" i="21"/>
  <c r="AA422" i="21"/>
  <c r="AM422" i="21"/>
  <c r="AM324" i="21"/>
  <c r="AI324" i="21"/>
  <c r="AK324" i="21"/>
  <c r="AN286" i="21"/>
  <c r="AM286" i="21"/>
  <c r="AE286" i="21"/>
  <c r="AJ253" i="21"/>
  <c r="AI253" i="21"/>
  <c r="AA253" i="21"/>
  <c r="AM217" i="21"/>
  <c r="R222" i="5" s="1"/>
  <c r="BR222" i="9" s="1"/>
  <c r="AE217" i="21"/>
  <c r="J222" i="5" s="1"/>
  <c r="BJ222" i="9" s="1"/>
  <c r="AA217" i="21"/>
  <c r="F222" i="5" s="1"/>
  <c r="BF222" i="9" s="1"/>
  <c r="AK261" i="21"/>
  <c r="AH261" i="21"/>
  <c r="Y261" i="21"/>
  <c r="AF301" i="21"/>
  <c r="AK301" i="21"/>
  <c r="Z301" i="21"/>
  <c r="Y206" i="21"/>
  <c r="D211" i="5" s="1"/>
  <c r="BD211" i="9" s="1"/>
  <c r="AD206" i="21"/>
  <c r="I211" i="5" s="1"/>
  <c r="BI211" i="9" s="1"/>
  <c r="AK206" i="21"/>
  <c r="P211" i="5" s="1"/>
  <c r="BP211" i="9" s="1"/>
  <c r="AN155" i="21"/>
  <c r="S160" i="5" s="1"/>
  <c r="BS160" i="9" s="1"/>
  <c r="AJ155" i="21"/>
  <c r="O160" i="5" s="1"/>
  <c r="BO160" i="9" s="1"/>
  <c r="AE155" i="21"/>
  <c r="J160" i="5" s="1"/>
  <c r="BJ160" i="9" s="1"/>
  <c r="AG100" i="21"/>
  <c r="L105" i="5" s="1"/>
  <c r="BL105" i="9" s="1"/>
  <c r="AK100" i="21"/>
  <c r="P105" i="5" s="1"/>
  <c r="BP105" i="9" s="1"/>
  <c r="AL100" i="21"/>
  <c r="Q105" i="5" s="1"/>
  <c r="BQ105" i="9" s="1"/>
  <c r="AM133" i="21"/>
  <c r="R138" i="5" s="1"/>
  <c r="BR138" i="9" s="1"/>
  <c r="AI133" i="21"/>
  <c r="N138" i="5" s="1"/>
  <c r="BN138" i="9" s="1"/>
  <c r="AL133" i="21"/>
  <c r="Q138" i="5" s="1"/>
  <c r="BQ138" i="9" s="1"/>
  <c r="Z130" i="21"/>
  <c r="E135" i="5" s="1"/>
  <c r="BE135" i="9" s="1"/>
  <c r="AD130" i="21"/>
  <c r="I135" i="5" s="1"/>
  <c r="BI135" i="9" s="1"/>
  <c r="AA130" i="21"/>
  <c r="F135" i="5" s="1"/>
  <c r="BF135" i="9" s="1"/>
  <c r="AD86" i="21"/>
  <c r="I91" i="5" s="1"/>
  <c r="BI91" i="9" s="1"/>
  <c r="AH86" i="21"/>
  <c r="M91" i="5" s="1"/>
  <c r="BM91" i="9" s="1"/>
  <c r="Z86" i="21"/>
  <c r="E91" i="5" s="1"/>
  <c r="BE91" i="9" s="1"/>
  <c r="AI45" i="21"/>
  <c r="N50" i="5" s="1"/>
  <c r="BN50" i="9" s="1"/>
  <c r="AE45" i="21"/>
  <c r="J50" i="5" s="1"/>
  <c r="BJ50" i="9" s="1"/>
  <c r="AG45" i="21"/>
  <c r="L50" i="5" s="1"/>
  <c r="BL50" i="9" s="1"/>
  <c r="AD380" i="21"/>
  <c r="AL380" i="21"/>
  <c r="AF380" i="21"/>
  <c r="AM331" i="21"/>
  <c r="AD331" i="21"/>
  <c r="AE331" i="21"/>
  <c r="AH222" i="21"/>
  <c r="M227" i="5" s="1"/>
  <c r="BM227" i="9" s="1"/>
  <c r="Z222" i="21"/>
  <c r="E227" i="5" s="1"/>
  <c r="BE227" i="9" s="1"/>
  <c r="AC222" i="21"/>
  <c r="H227" i="5" s="1"/>
  <c r="BH227" i="9" s="1"/>
  <c r="AF492" i="21"/>
  <c r="AI492" i="21"/>
  <c r="AB492" i="21"/>
  <c r="AA485" i="21"/>
  <c r="AE485" i="21"/>
  <c r="AG485" i="21"/>
  <c r="AB344" i="21"/>
  <c r="AN344" i="21"/>
  <c r="Z344" i="21"/>
  <c r="AG447" i="21"/>
  <c r="AK447" i="21"/>
  <c r="AM447" i="21"/>
  <c r="AB339" i="21"/>
  <c r="AN339" i="21"/>
  <c r="AE339" i="21"/>
  <c r="AL364" i="21"/>
  <c r="AF364" i="21"/>
  <c r="AD364" i="21"/>
  <c r="Y451" i="21"/>
  <c r="AL451" i="21"/>
  <c r="AN451" i="21"/>
  <c r="AH421" i="21"/>
  <c r="AM421" i="21"/>
  <c r="AA421" i="21"/>
  <c r="Z402" i="21"/>
  <c r="AF402" i="21"/>
  <c r="AN402" i="21"/>
  <c r="AJ303" i="21"/>
  <c r="AI303" i="21"/>
  <c r="AE303" i="21"/>
  <c r="AM194" i="21"/>
  <c r="R199" i="5" s="1"/>
  <c r="BR199" i="9" s="1"/>
  <c r="AG194" i="21"/>
  <c r="L199" i="5" s="1"/>
  <c r="BL199" i="9" s="1"/>
  <c r="AC194" i="21"/>
  <c r="H199" i="5" s="1"/>
  <c r="BH199" i="9" s="1"/>
  <c r="AN296" i="21"/>
  <c r="AH296" i="21"/>
  <c r="Z296" i="21"/>
  <c r="AC264" i="21"/>
  <c r="AA264" i="21"/>
  <c r="Y264" i="21"/>
  <c r="AH226" i="21"/>
  <c r="M231" i="5" s="1"/>
  <c r="BM231" i="9" s="1"/>
  <c r="Y226" i="21"/>
  <c r="D231" i="5" s="1"/>
  <c r="AG226" i="21"/>
  <c r="L231" i="5" s="1"/>
  <c r="Y216" i="21"/>
  <c r="D221" i="5" s="1"/>
  <c r="BD221" i="9" s="1"/>
  <c r="AC216" i="21"/>
  <c r="H221" i="5" s="1"/>
  <c r="BH221" i="9" s="1"/>
  <c r="AG216" i="21"/>
  <c r="L221" i="5" s="1"/>
  <c r="BL221" i="9" s="1"/>
  <c r="Y159" i="21"/>
  <c r="D164" i="5" s="1"/>
  <c r="BD164" i="9" s="1"/>
  <c r="AC159" i="21"/>
  <c r="H164" i="5" s="1"/>
  <c r="BH164" i="9" s="1"/>
  <c r="AB159" i="21"/>
  <c r="G164" i="5" s="1"/>
  <c r="BG164" i="9" s="1"/>
  <c r="AC109" i="21"/>
  <c r="H114" i="5" s="1"/>
  <c r="BH114" i="9" s="1"/>
  <c r="Y109" i="21"/>
  <c r="D114" i="5" s="1"/>
  <c r="BD114" i="9" s="1"/>
  <c r="AB109" i="21"/>
  <c r="G114" i="5" s="1"/>
  <c r="BG114" i="9" s="1"/>
  <c r="AB136" i="21"/>
  <c r="G141" i="5" s="1"/>
  <c r="BG141" i="9" s="1"/>
  <c r="AF136" i="21"/>
  <c r="K141" i="5" s="1"/>
  <c r="BK141" i="9" s="1"/>
  <c r="AG136" i="21"/>
  <c r="L141" i="5" s="1"/>
  <c r="BL141" i="9" s="1"/>
  <c r="AD77" i="21"/>
  <c r="I82" i="5" s="1"/>
  <c r="BI82" i="9" s="1"/>
  <c r="AF77" i="21"/>
  <c r="K82" i="5" s="1"/>
  <c r="BK82" i="9" s="1"/>
  <c r="AB77" i="21"/>
  <c r="G82" i="5" s="1"/>
  <c r="BG82" i="9" s="1"/>
  <c r="Y44" i="21"/>
  <c r="D49" i="5" s="1"/>
  <c r="BD49" i="9" s="1"/>
  <c r="AH44" i="21"/>
  <c r="M49" i="5" s="1"/>
  <c r="BM49" i="9" s="1"/>
  <c r="AF44" i="21"/>
  <c r="K49" i="5" s="1"/>
  <c r="BK49" i="9" s="1"/>
  <c r="AC395" i="21"/>
  <c r="AF395" i="21"/>
  <c r="Y395" i="21"/>
  <c r="AK333" i="21"/>
  <c r="AG333" i="21"/>
  <c r="Y333" i="21"/>
  <c r="AF400" i="21"/>
  <c r="AE400" i="21"/>
  <c r="AD400" i="21"/>
  <c r="AA359" i="21"/>
  <c r="AD359" i="21"/>
  <c r="AC359" i="21"/>
  <c r="AA419" i="21"/>
  <c r="AI419" i="21"/>
  <c r="AB419" i="21"/>
  <c r="AC305" i="21"/>
  <c r="AH305" i="21"/>
  <c r="Z305" i="21"/>
  <c r="AA262" i="21"/>
  <c r="AD262" i="21"/>
  <c r="AM262" i="21"/>
  <c r="Z212" i="21"/>
  <c r="E217" i="5" s="1"/>
  <c r="BE217" i="9" s="1"/>
  <c r="AK212" i="21"/>
  <c r="P217" i="5" s="1"/>
  <c r="BP217" i="9" s="1"/>
  <c r="AI212" i="21"/>
  <c r="N217" i="5" s="1"/>
  <c r="BN217" i="9" s="1"/>
  <c r="AD263" i="21"/>
  <c r="AI263" i="21"/>
  <c r="AB263" i="21"/>
  <c r="AK131" i="21"/>
  <c r="P136" i="5" s="1"/>
  <c r="BP136" i="9" s="1"/>
  <c r="AG131" i="21"/>
  <c r="L136" i="5" s="1"/>
  <c r="BL136" i="9" s="1"/>
  <c r="AF131" i="21"/>
  <c r="K136" i="5" s="1"/>
  <c r="BK136" i="9" s="1"/>
  <c r="AB112" i="21"/>
  <c r="G117" i="5" s="1"/>
  <c r="BG117" i="9" s="1"/>
  <c r="AF112" i="21"/>
  <c r="K117" i="5" s="1"/>
  <c r="BK117" i="9" s="1"/>
  <c r="AI112" i="21"/>
  <c r="N117" i="5" s="1"/>
  <c r="BN117" i="9" s="1"/>
  <c r="AH76" i="21"/>
  <c r="M81" i="5" s="1"/>
  <c r="BM81" i="9" s="1"/>
  <c r="Y76" i="21"/>
  <c r="D81" i="5" s="1"/>
  <c r="BD81" i="9" s="1"/>
  <c r="AE76" i="21"/>
  <c r="J81" i="5" s="1"/>
  <c r="BJ81" i="9" s="1"/>
  <c r="Z65" i="21"/>
  <c r="E70" i="5" s="1"/>
  <c r="BE70" i="9" s="1"/>
  <c r="AL65" i="21"/>
  <c r="Q70" i="5" s="1"/>
  <c r="BQ70" i="9" s="1"/>
  <c r="AF65" i="21"/>
  <c r="K70" i="5" s="1"/>
  <c r="BK70" i="9" s="1"/>
  <c r="AL403" i="21"/>
  <c r="AE403" i="21"/>
  <c r="Y403" i="21"/>
  <c r="AD491" i="21"/>
  <c r="AG491" i="21"/>
  <c r="Z491" i="21"/>
  <c r="AF476" i="21"/>
  <c r="Y476" i="21"/>
  <c r="AA476" i="21"/>
  <c r="AC290" i="21"/>
  <c r="AG290" i="21"/>
  <c r="Y290" i="21"/>
  <c r="AI281" i="21"/>
  <c r="AM281" i="21"/>
  <c r="AE281" i="21"/>
  <c r="AI374" i="21"/>
  <c r="AM374" i="21"/>
  <c r="AG374" i="21"/>
  <c r="AG455" i="21"/>
  <c r="AK455" i="21"/>
  <c r="AF455" i="21"/>
  <c r="Y439" i="21"/>
  <c r="AL439" i="21"/>
  <c r="AE439" i="21"/>
  <c r="AD314" i="21"/>
  <c r="AF314" i="21"/>
  <c r="AA314" i="21"/>
  <c r="AJ257" i="21"/>
  <c r="AF257" i="21"/>
  <c r="AC257" i="21"/>
  <c r="Y199" i="21"/>
  <c r="D204" i="5" s="1"/>
  <c r="BD204" i="9" s="1"/>
  <c r="AK199" i="21"/>
  <c r="P204" i="5" s="1"/>
  <c r="BP204" i="9" s="1"/>
  <c r="AM199" i="21"/>
  <c r="R204" i="5" s="1"/>
  <c r="BR204" i="9" s="1"/>
  <c r="Z294" i="21"/>
  <c r="AF294" i="21"/>
  <c r="AL294" i="21"/>
  <c r="AF202" i="21"/>
  <c r="K207" i="5" s="1"/>
  <c r="BK207" i="9" s="1"/>
  <c r="AB202" i="21"/>
  <c r="G207" i="5" s="1"/>
  <c r="BG207" i="9" s="1"/>
  <c r="Z202" i="21"/>
  <c r="E207" i="5" s="1"/>
  <c r="BE207" i="9" s="1"/>
  <c r="AJ173" i="21"/>
  <c r="O178" i="5" s="1"/>
  <c r="BO178" i="9" s="1"/>
  <c r="AN173" i="21"/>
  <c r="S178" i="5" s="1"/>
  <c r="BS178" i="9" s="1"/>
  <c r="AD173" i="21"/>
  <c r="I178" i="5" s="1"/>
  <c r="BI178" i="9" s="1"/>
  <c r="AM124" i="21"/>
  <c r="R129" i="5" s="1"/>
  <c r="BR129" i="9" s="1"/>
  <c r="AI124" i="21"/>
  <c r="N129" i="5" s="1"/>
  <c r="BN129" i="9" s="1"/>
  <c r="AF124" i="21"/>
  <c r="K129" i="5" s="1"/>
  <c r="BK129" i="9" s="1"/>
  <c r="AK129" i="21"/>
  <c r="P134" i="5" s="1"/>
  <c r="BP134" i="9" s="1"/>
  <c r="AG129" i="21"/>
  <c r="L134" i="5" s="1"/>
  <c r="BL134" i="9" s="1"/>
  <c r="AD129" i="21"/>
  <c r="I134" i="5" s="1"/>
  <c r="BI134" i="9" s="1"/>
  <c r="AK93" i="21"/>
  <c r="P98" i="5" s="1"/>
  <c r="BP98" i="9" s="1"/>
  <c r="AN93" i="21"/>
  <c r="S98" i="5" s="1"/>
  <c r="BS98" i="9" s="1"/>
  <c r="AB93" i="21"/>
  <c r="G98" i="5" s="1"/>
  <c r="BG98" i="9" s="1"/>
  <c r="AM83" i="21"/>
  <c r="R88" i="5" s="1"/>
  <c r="BR88" i="9" s="1"/>
  <c r="AH83" i="21"/>
  <c r="M88" i="5" s="1"/>
  <c r="BM88" i="9" s="1"/>
  <c r="AD83" i="21"/>
  <c r="I88" i="5" s="1"/>
  <c r="BI88" i="9" s="1"/>
  <c r="AE52" i="21"/>
  <c r="J57" i="5" s="1"/>
  <c r="BJ57" i="9" s="1"/>
  <c r="AI52" i="21"/>
  <c r="N57" i="5" s="1"/>
  <c r="BN57" i="9" s="1"/>
  <c r="AL52" i="21"/>
  <c r="Q57" i="5" s="1"/>
  <c r="BQ57" i="9" s="1"/>
  <c r="AC33" i="21"/>
  <c r="H38" i="5" s="1"/>
  <c r="BH38" i="9" s="1"/>
  <c r="AG33" i="21"/>
  <c r="L38" i="5" s="1"/>
  <c r="BL38" i="9" s="1"/>
  <c r="AK33" i="21"/>
  <c r="P38" i="5" s="1"/>
  <c r="BP38" i="9" s="1"/>
  <c r="AJ434" i="21"/>
  <c r="AG434" i="21"/>
  <c r="AA434" i="21"/>
  <c r="AD317" i="21"/>
  <c r="AE317" i="21"/>
  <c r="AC317" i="21"/>
  <c r="AI92" i="21"/>
  <c r="N97" i="5" s="1"/>
  <c r="BN97" i="9" s="1"/>
  <c r="AK92" i="21"/>
  <c r="P97" i="5" s="1"/>
  <c r="BP97" i="9" s="1"/>
  <c r="Y92" i="21"/>
  <c r="D97" i="5" s="1"/>
  <c r="BD97" i="9" s="1"/>
  <c r="AB127" i="21"/>
  <c r="G132" i="5" s="1"/>
  <c r="BG132" i="9" s="1"/>
  <c r="AF127" i="21"/>
  <c r="K132" i="5" s="1"/>
  <c r="BK132" i="9" s="1"/>
  <c r="AA127" i="21"/>
  <c r="F132" i="5" s="1"/>
  <c r="BF132" i="9" s="1"/>
  <c r="AK482" i="21"/>
  <c r="AL482" i="21"/>
  <c r="AJ482" i="21"/>
  <c r="AM482" i="21"/>
  <c r="Y482" i="21"/>
  <c r="Z482" i="21"/>
  <c r="AA482" i="21"/>
  <c r="AE482" i="21"/>
  <c r="AC482" i="21"/>
  <c r="AD482" i="21"/>
  <c r="AI482" i="21"/>
  <c r="AN482" i="21"/>
  <c r="AG482" i="21"/>
  <c r="AH482" i="21"/>
  <c r="AB482" i="21"/>
  <c r="AF482" i="21"/>
  <c r="AI174" i="21"/>
  <c r="N179" i="5" s="1"/>
  <c r="BN179" i="9" s="1"/>
  <c r="Z174" i="21"/>
  <c r="E179" i="5" s="1"/>
  <c r="BE179" i="9" s="1"/>
  <c r="AG174" i="21"/>
  <c r="L179" i="5" s="1"/>
  <c r="BL179" i="9" s="1"/>
  <c r="AN174" i="21"/>
  <c r="S179" i="5" s="1"/>
  <c r="BS179" i="9" s="1"/>
  <c r="AD174" i="21"/>
  <c r="I179" i="5" s="1"/>
  <c r="BI179" i="9" s="1"/>
  <c r="AL174" i="21"/>
  <c r="Q179" i="5" s="1"/>
  <c r="BQ179" i="9" s="1"/>
  <c r="AB174" i="21"/>
  <c r="G179" i="5" s="1"/>
  <c r="BG179" i="9" s="1"/>
  <c r="AC174" i="21"/>
  <c r="H179" i="5" s="1"/>
  <c r="BH179" i="9" s="1"/>
  <c r="AK174" i="21"/>
  <c r="P179" i="5" s="1"/>
  <c r="BP179" i="9" s="1"/>
  <c r="AA174" i="21"/>
  <c r="F179" i="5" s="1"/>
  <c r="BF179" i="9" s="1"/>
  <c r="AF174" i="21"/>
  <c r="K179" i="5" s="1"/>
  <c r="BK179" i="9" s="1"/>
  <c r="AH174" i="21"/>
  <c r="M179" i="5" s="1"/>
  <c r="BM179" i="9" s="1"/>
  <c r="Y174" i="21"/>
  <c r="D179" i="5" s="1"/>
  <c r="BD179" i="9" s="1"/>
  <c r="AJ174" i="21"/>
  <c r="O179" i="5" s="1"/>
  <c r="BO179" i="9" s="1"/>
  <c r="AM174" i="21"/>
  <c r="R179" i="5" s="1"/>
  <c r="BR179" i="9" s="1"/>
  <c r="AE174" i="21"/>
  <c r="J179" i="5" s="1"/>
  <c r="BJ179" i="9" s="1"/>
  <c r="AM203" i="21"/>
  <c r="R208" i="5" s="1"/>
  <c r="BR208" i="9" s="1"/>
  <c r="AD203" i="21"/>
  <c r="I208" i="5" s="1"/>
  <c r="BI208" i="9" s="1"/>
  <c r="AJ203" i="21"/>
  <c r="O208" i="5" s="1"/>
  <c r="BO208" i="9" s="1"/>
  <c r="AK203" i="21"/>
  <c r="P208" i="5" s="1"/>
  <c r="BP208" i="9" s="1"/>
  <c r="Y203" i="21"/>
  <c r="D208" i="5" s="1"/>
  <c r="BD208" i="9" s="1"/>
  <c r="AN203" i="21"/>
  <c r="S208" i="5" s="1"/>
  <c r="BS208" i="9" s="1"/>
  <c r="AA203" i="21"/>
  <c r="F208" i="5" s="1"/>
  <c r="BF208" i="9" s="1"/>
  <c r="AI203" i="21"/>
  <c r="N208" i="5" s="1"/>
  <c r="BN208" i="9" s="1"/>
  <c r="AB203" i="21"/>
  <c r="G208" i="5" s="1"/>
  <c r="BG208" i="9" s="1"/>
  <c r="Z203" i="21"/>
  <c r="E208" i="5" s="1"/>
  <c r="BE208" i="9" s="1"/>
  <c r="AH203" i="21"/>
  <c r="M208" i="5" s="1"/>
  <c r="BM208" i="9" s="1"/>
  <c r="AC203" i="21"/>
  <c r="H208" i="5" s="1"/>
  <c r="BH208" i="9" s="1"/>
  <c r="AF203" i="21"/>
  <c r="K208" i="5" s="1"/>
  <c r="BK208" i="9" s="1"/>
  <c r="AE203" i="21"/>
  <c r="J208" i="5" s="1"/>
  <c r="BJ208" i="9" s="1"/>
  <c r="AG203" i="21"/>
  <c r="L208" i="5" s="1"/>
  <c r="BL208" i="9" s="1"/>
  <c r="AL203" i="21"/>
  <c r="Q208" i="5" s="1"/>
  <c r="BQ208" i="9" s="1"/>
  <c r="AJ441" i="21"/>
  <c r="AG441" i="21"/>
  <c r="AA441" i="21"/>
  <c r="AE441" i="21"/>
  <c r="AN441" i="21"/>
  <c r="AK441" i="21"/>
  <c r="AI441" i="21"/>
  <c r="AL441" i="21"/>
  <c r="AM441" i="21"/>
  <c r="AB441" i="21"/>
  <c r="Y441" i="21"/>
  <c r="Z441" i="21"/>
  <c r="AD441" i="21"/>
  <c r="AF441" i="21"/>
  <c r="AC441" i="21"/>
  <c r="AH441" i="21"/>
  <c r="AF207" i="21"/>
  <c r="K212" i="5" s="1"/>
  <c r="BK212" i="9" s="1"/>
  <c r="AM207" i="21"/>
  <c r="R212" i="5" s="1"/>
  <c r="BR212" i="9" s="1"/>
  <c r="Z207" i="21"/>
  <c r="E212" i="5" s="1"/>
  <c r="BE212" i="9" s="1"/>
  <c r="Y207" i="21"/>
  <c r="D212" i="5" s="1"/>
  <c r="BD212" i="9" s="1"/>
  <c r="AG207" i="21"/>
  <c r="L212" i="5" s="1"/>
  <c r="BL212" i="9" s="1"/>
  <c r="AC207" i="21"/>
  <c r="H212" i="5" s="1"/>
  <c r="BH212" i="9" s="1"/>
  <c r="AD207" i="21"/>
  <c r="I212" i="5" s="1"/>
  <c r="BI212" i="9" s="1"/>
  <c r="AE207" i="21"/>
  <c r="J212" i="5" s="1"/>
  <c r="BJ212" i="9" s="1"/>
  <c r="AN207" i="21"/>
  <c r="S212" i="5" s="1"/>
  <c r="BS212" i="9" s="1"/>
  <c r="AK207" i="21"/>
  <c r="P212" i="5" s="1"/>
  <c r="BP212" i="9" s="1"/>
  <c r="AH207" i="21"/>
  <c r="M212" i="5" s="1"/>
  <c r="BM212" i="9" s="1"/>
  <c r="AJ207" i="21"/>
  <c r="O212" i="5" s="1"/>
  <c r="BO212" i="9" s="1"/>
  <c r="AB207" i="21"/>
  <c r="G212" i="5" s="1"/>
  <c r="BG212" i="9" s="1"/>
  <c r="AL207" i="21"/>
  <c r="Q212" i="5" s="1"/>
  <c r="BQ212" i="9" s="1"/>
  <c r="AA207" i="21"/>
  <c r="F212" i="5" s="1"/>
  <c r="BF212" i="9" s="1"/>
  <c r="AI207" i="21"/>
  <c r="N212" i="5" s="1"/>
  <c r="BN212" i="9" s="1"/>
  <c r="AI429" i="21"/>
  <c r="AG429" i="21"/>
  <c r="AL429" i="21"/>
  <c r="AD429" i="21"/>
  <c r="Z429" i="21"/>
  <c r="AJ429" i="21"/>
  <c r="AK429" i="21"/>
  <c r="AB429" i="21"/>
  <c r="AN429" i="21"/>
  <c r="Y429" i="21"/>
  <c r="AA429" i="21"/>
  <c r="AH429" i="21"/>
  <c r="AE429" i="21"/>
  <c r="AC429" i="21"/>
  <c r="AF429" i="21"/>
  <c r="AM429" i="21"/>
  <c r="AB80" i="21"/>
  <c r="G85" i="5" s="1"/>
  <c r="BG85" i="9" s="1"/>
  <c r="AJ80" i="21"/>
  <c r="O85" i="5" s="1"/>
  <c r="BO85" i="9" s="1"/>
  <c r="Y80" i="21"/>
  <c r="D85" i="5" s="1"/>
  <c r="BD85" i="9" s="1"/>
  <c r="AD80" i="21"/>
  <c r="I85" i="5" s="1"/>
  <c r="BI85" i="9" s="1"/>
  <c r="AL80" i="21"/>
  <c r="Q85" i="5" s="1"/>
  <c r="BQ85" i="9" s="1"/>
  <c r="AA80" i="21"/>
  <c r="F85" i="5" s="1"/>
  <c r="BF85" i="9" s="1"/>
  <c r="AC80" i="21"/>
  <c r="H85" i="5" s="1"/>
  <c r="BH85" i="9" s="1"/>
  <c r="AI80" i="21"/>
  <c r="N85" i="5" s="1"/>
  <c r="BN85" i="9" s="1"/>
  <c r="Z80" i="21"/>
  <c r="E85" i="5" s="1"/>
  <c r="BE85" i="9" s="1"/>
  <c r="AH80" i="21"/>
  <c r="M85" i="5" s="1"/>
  <c r="BM85" i="9" s="1"/>
  <c r="AG80" i="21"/>
  <c r="L85" i="5" s="1"/>
  <c r="BL85" i="9" s="1"/>
  <c r="AN80" i="21"/>
  <c r="S85" i="5" s="1"/>
  <c r="BS85" i="9" s="1"/>
  <c r="AF80" i="21"/>
  <c r="K85" i="5" s="1"/>
  <c r="BK85" i="9" s="1"/>
  <c r="AK80" i="21"/>
  <c r="P85" i="5" s="1"/>
  <c r="BP85" i="9" s="1"/>
  <c r="AE80" i="21"/>
  <c r="J85" i="5" s="1"/>
  <c r="BJ85" i="9" s="1"/>
  <c r="AM80" i="21"/>
  <c r="R85" i="5" s="1"/>
  <c r="BR85" i="9" s="1"/>
  <c r="AJ67" i="21"/>
  <c r="O72" i="5" s="1"/>
  <c r="BO72" i="9" s="1"/>
  <c r="Y67" i="21"/>
  <c r="D72" i="5" s="1"/>
  <c r="BD72" i="9" s="1"/>
  <c r="Z67" i="21"/>
  <c r="E72" i="5" s="1"/>
  <c r="BE72" i="9" s="1"/>
  <c r="AE67" i="21"/>
  <c r="J72" i="5" s="1"/>
  <c r="BJ72" i="9" s="1"/>
  <c r="AA67" i="21"/>
  <c r="F72" i="5" s="1"/>
  <c r="BF72" i="9" s="1"/>
  <c r="AC67" i="21"/>
  <c r="H72" i="5" s="1"/>
  <c r="BH72" i="9" s="1"/>
  <c r="AD67" i="21"/>
  <c r="I72" i="5" s="1"/>
  <c r="BI72" i="9" s="1"/>
  <c r="AM67" i="21"/>
  <c r="R72" i="5" s="1"/>
  <c r="BR72" i="9" s="1"/>
  <c r="AB67" i="21"/>
  <c r="G72" i="5" s="1"/>
  <c r="BG72" i="9" s="1"/>
  <c r="AG67" i="21"/>
  <c r="L72" i="5" s="1"/>
  <c r="BL72" i="9" s="1"/>
  <c r="AH67" i="21"/>
  <c r="M72" i="5" s="1"/>
  <c r="BM72" i="9" s="1"/>
  <c r="AF67" i="21"/>
  <c r="K72" i="5" s="1"/>
  <c r="BK72" i="9" s="1"/>
  <c r="AI67" i="21"/>
  <c r="N72" i="5" s="1"/>
  <c r="BN72" i="9" s="1"/>
  <c r="AK67" i="21"/>
  <c r="P72" i="5" s="1"/>
  <c r="BP72" i="9" s="1"/>
  <c r="AL67" i="21"/>
  <c r="Q72" i="5" s="1"/>
  <c r="BQ72" i="9" s="1"/>
  <c r="AN67" i="21"/>
  <c r="S72" i="5" s="1"/>
  <c r="BS72" i="9" s="1"/>
  <c r="AJ340" i="21"/>
  <c r="AH340" i="21"/>
  <c r="AN340" i="21"/>
  <c r="AA340" i="21"/>
  <c r="AL340" i="21"/>
  <c r="Y340" i="21"/>
  <c r="AG340" i="21"/>
  <c r="Z340" i="21"/>
  <c r="AC340" i="21"/>
  <c r="AF340" i="21"/>
  <c r="AB340" i="21"/>
  <c r="AD340" i="21"/>
  <c r="AI340" i="21"/>
  <c r="AM340" i="21"/>
  <c r="AE340" i="21"/>
  <c r="AK340" i="21"/>
  <c r="AF143" i="21"/>
  <c r="K148" i="5" s="1"/>
  <c r="BK148" i="9" s="1"/>
  <c r="AM143" i="21"/>
  <c r="R148" i="5" s="1"/>
  <c r="BR148" i="9" s="1"/>
  <c r="AK143" i="21"/>
  <c r="P148" i="5" s="1"/>
  <c r="BP148" i="9" s="1"/>
  <c r="AJ143" i="21"/>
  <c r="O148" i="5" s="1"/>
  <c r="BO148" i="9" s="1"/>
  <c r="AA143" i="21"/>
  <c r="F148" i="5" s="1"/>
  <c r="BF148" i="9" s="1"/>
  <c r="Y143" i="21"/>
  <c r="D148" i="5" s="1"/>
  <c r="BD148" i="9" s="1"/>
  <c r="Z143" i="21"/>
  <c r="E148" i="5" s="1"/>
  <c r="BE148" i="9" s="1"/>
  <c r="AD143" i="21"/>
  <c r="I148" i="5" s="1"/>
  <c r="BI148" i="9" s="1"/>
  <c r="AE143" i="21"/>
  <c r="J148" i="5" s="1"/>
  <c r="BJ148" i="9" s="1"/>
  <c r="AC143" i="21"/>
  <c r="H148" i="5" s="1"/>
  <c r="BH148" i="9" s="1"/>
  <c r="AH143" i="21"/>
  <c r="M148" i="5" s="1"/>
  <c r="BM148" i="9" s="1"/>
  <c r="AL143" i="21"/>
  <c r="Q148" i="5" s="1"/>
  <c r="BQ148" i="9" s="1"/>
  <c r="AN143" i="21"/>
  <c r="S148" i="5" s="1"/>
  <c r="BS148" i="9" s="1"/>
  <c r="AI143" i="21"/>
  <c r="N148" i="5" s="1"/>
  <c r="BN148" i="9" s="1"/>
  <c r="AG143" i="21"/>
  <c r="L148" i="5" s="1"/>
  <c r="BL148" i="9" s="1"/>
  <c r="AB143" i="21"/>
  <c r="G148" i="5" s="1"/>
  <c r="BG148" i="9" s="1"/>
  <c r="AC490" i="21"/>
  <c r="AA490" i="21"/>
  <c r="Y490" i="21"/>
  <c r="AF490" i="21"/>
  <c r="AE490" i="21"/>
  <c r="AD490" i="21"/>
  <c r="AK490" i="21"/>
  <c r="AH490" i="21"/>
  <c r="AI490" i="21"/>
  <c r="AJ490" i="21"/>
  <c r="AL490" i="21"/>
  <c r="AG490" i="21"/>
  <c r="AN490" i="21"/>
  <c r="AM490" i="21"/>
  <c r="Z490" i="21"/>
  <c r="AB490" i="21"/>
  <c r="AC162" i="21"/>
  <c r="H167" i="5" s="1"/>
  <c r="BH167" i="9" s="1"/>
  <c r="AN162" i="21"/>
  <c r="S167" i="5" s="1"/>
  <c r="BS167" i="9" s="1"/>
  <c r="AI162" i="21"/>
  <c r="N167" i="5" s="1"/>
  <c r="BN167" i="9" s="1"/>
  <c r="AJ162" i="21"/>
  <c r="O167" i="5" s="1"/>
  <c r="BO167" i="9" s="1"/>
  <c r="AB162" i="21"/>
  <c r="G167" i="5" s="1"/>
  <c r="BG167" i="9" s="1"/>
  <c r="AH162" i="21"/>
  <c r="M167" i="5" s="1"/>
  <c r="BM167" i="9" s="1"/>
  <c r="AM162" i="21"/>
  <c r="R167" i="5" s="1"/>
  <c r="BR167" i="9" s="1"/>
  <c r="Z162" i="21"/>
  <c r="E167" i="5" s="1"/>
  <c r="BE167" i="9" s="1"/>
  <c r="AG162" i="21"/>
  <c r="L167" i="5" s="1"/>
  <c r="BL167" i="9" s="1"/>
  <c r="AA162" i="21"/>
  <c r="F167" i="5" s="1"/>
  <c r="BF167" i="9" s="1"/>
  <c r="Y162" i="21"/>
  <c r="D167" i="5" s="1"/>
  <c r="BD167" i="9" s="1"/>
  <c r="AF162" i="21"/>
  <c r="K167" i="5" s="1"/>
  <c r="BK167" i="9" s="1"/>
  <c r="AL162" i="21"/>
  <c r="Q167" i="5" s="1"/>
  <c r="BQ167" i="9" s="1"/>
  <c r="AE162" i="21"/>
  <c r="J167" i="5" s="1"/>
  <c r="BJ167" i="9" s="1"/>
  <c r="AD162" i="21"/>
  <c r="I167" i="5" s="1"/>
  <c r="BI167" i="9" s="1"/>
  <c r="AK162" i="21"/>
  <c r="P167" i="5" s="1"/>
  <c r="BP167" i="9" s="1"/>
  <c r="AD232" i="21"/>
  <c r="AI232" i="21"/>
  <c r="Y232" i="21"/>
  <c r="AG232" i="21"/>
  <c r="AH232" i="21"/>
  <c r="AN232" i="21"/>
  <c r="AF232" i="21"/>
  <c r="AB232" i="21"/>
  <c r="AL232" i="21"/>
  <c r="AE232" i="21"/>
  <c r="AM232" i="21"/>
  <c r="AJ232" i="21"/>
  <c r="Z232" i="21"/>
  <c r="AC232" i="21"/>
  <c r="AK232" i="21"/>
  <c r="AA232" i="21"/>
  <c r="AG242" i="21"/>
  <c r="AL242" i="21"/>
  <c r="AA242" i="21"/>
  <c r="AJ242" i="21"/>
  <c r="Z242" i="21"/>
  <c r="AC242" i="21"/>
  <c r="AF242" i="21"/>
  <c r="AB242" i="21"/>
  <c r="AD242" i="21"/>
  <c r="AI242" i="21"/>
  <c r="AK242" i="21"/>
  <c r="AM242" i="21"/>
  <c r="AH242" i="21"/>
  <c r="AN242" i="21"/>
  <c r="Y242" i="21"/>
  <c r="AE242" i="21"/>
  <c r="AD215" i="21"/>
  <c r="I220" i="5" s="1"/>
  <c r="BI220" i="9" s="1"/>
  <c r="AL215" i="21"/>
  <c r="Q220" i="5" s="1"/>
  <c r="BQ220" i="9" s="1"/>
  <c r="AI215" i="21"/>
  <c r="N220" i="5" s="1"/>
  <c r="BN220" i="9" s="1"/>
  <c r="AK215" i="21"/>
  <c r="P220" i="5" s="1"/>
  <c r="BP220" i="9" s="1"/>
  <c r="AB215" i="21"/>
  <c r="G220" i="5" s="1"/>
  <c r="BG220" i="9" s="1"/>
  <c r="AM215" i="21"/>
  <c r="R220" i="5" s="1"/>
  <c r="BR220" i="9" s="1"/>
  <c r="Y215" i="21"/>
  <c r="D220" i="5" s="1"/>
  <c r="BD220" i="9" s="1"/>
  <c r="AH215" i="21"/>
  <c r="M220" i="5" s="1"/>
  <c r="BM220" i="9" s="1"/>
  <c r="AA215" i="21"/>
  <c r="F220" i="5" s="1"/>
  <c r="BF220" i="9" s="1"/>
  <c r="Z215" i="21"/>
  <c r="E220" i="5" s="1"/>
  <c r="BE220" i="9" s="1"/>
  <c r="AG215" i="21"/>
  <c r="L220" i="5" s="1"/>
  <c r="BL220" i="9" s="1"/>
  <c r="AC215" i="21"/>
  <c r="H220" i="5" s="1"/>
  <c r="BH220" i="9" s="1"/>
  <c r="AE215" i="21"/>
  <c r="J220" i="5" s="1"/>
  <c r="BJ220" i="9" s="1"/>
  <c r="AF215" i="21"/>
  <c r="K220" i="5" s="1"/>
  <c r="BK220" i="9" s="1"/>
  <c r="AN215" i="21"/>
  <c r="S220" i="5" s="1"/>
  <c r="BS220" i="9" s="1"/>
  <c r="AJ215" i="21"/>
  <c r="O220" i="5" s="1"/>
  <c r="BO220" i="9" s="1"/>
  <c r="Y74" i="21"/>
  <c r="D79" i="5" s="1"/>
  <c r="BD79" i="9" s="1"/>
  <c r="AA74" i="21"/>
  <c r="F79" i="5" s="1"/>
  <c r="BF79" i="9" s="1"/>
  <c r="AF74" i="21"/>
  <c r="K79" i="5" s="1"/>
  <c r="BK79" i="9" s="1"/>
  <c r="AK74" i="21"/>
  <c r="P79" i="5" s="1"/>
  <c r="BP79" i="9" s="1"/>
  <c r="AH74" i="21"/>
  <c r="M79" i="5" s="1"/>
  <c r="BM79" i="9" s="1"/>
  <c r="AM74" i="21"/>
  <c r="R79" i="5" s="1"/>
  <c r="BR79" i="9" s="1"/>
  <c r="AJ74" i="21"/>
  <c r="O79" i="5" s="1"/>
  <c r="BO79" i="9" s="1"/>
  <c r="AL74" i="21"/>
  <c r="Q79" i="5" s="1"/>
  <c r="BQ79" i="9" s="1"/>
  <c r="AC74" i="21"/>
  <c r="H79" i="5" s="1"/>
  <c r="BH79" i="9" s="1"/>
  <c r="Z74" i="21"/>
  <c r="E79" i="5" s="1"/>
  <c r="BE79" i="9" s="1"/>
  <c r="AB74" i="21"/>
  <c r="G79" i="5" s="1"/>
  <c r="BG79" i="9" s="1"/>
  <c r="AI74" i="21"/>
  <c r="N79" i="5" s="1"/>
  <c r="BN79" i="9" s="1"/>
  <c r="AD74" i="21"/>
  <c r="I79" i="5" s="1"/>
  <c r="BI79" i="9" s="1"/>
  <c r="AG74" i="21"/>
  <c r="L79" i="5" s="1"/>
  <c r="BL79" i="9" s="1"/>
  <c r="AN74" i="21"/>
  <c r="S79" i="5" s="1"/>
  <c r="BS79" i="9" s="1"/>
  <c r="AE74" i="21"/>
  <c r="J79" i="5" s="1"/>
  <c r="BJ79" i="9" s="1"/>
  <c r="AB151" i="21"/>
  <c r="G156" i="5" s="1"/>
  <c r="BG156" i="9" s="1"/>
  <c r="AM151" i="21"/>
  <c r="R156" i="5" s="1"/>
  <c r="BR156" i="9" s="1"/>
  <c r="AD151" i="21"/>
  <c r="I156" i="5" s="1"/>
  <c r="BI156" i="9" s="1"/>
  <c r="AI151" i="21"/>
  <c r="N156" i="5" s="1"/>
  <c r="BN156" i="9" s="1"/>
  <c r="AJ151" i="21"/>
  <c r="O156" i="5" s="1"/>
  <c r="BO156" i="9" s="1"/>
  <c r="AH151" i="21"/>
  <c r="M156" i="5" s="1"/>
  <c r="BM156" i="9" s="1"/>
  <c r="AN151" i="21"/>
  <c r="S156" i="5" s="1"/>
  <c r="BS156" i="9" s="1"/>
  <c r="AA151" i="21"/>
  <c r="F156" i="5" s="1"/>
  <c r="BF156" i="9" s="1"/>
  <c r="AL151" i="21"/>
  <c r="Q156" i="5" s="1"/>
  <c r="BQ156" i="9" s="1"/>
  <c r="Y151" i="21"/>
  <c r="D156" i="5" s="1"/>
  <c r="BD156" i="9" s="1"/>
  <c r="AF151" i="21"/>
  <c r="K156" i="5" s="1"/>
  <c r="BK156" i="9" s="1"/>
  <c r="AG151" i="21"/>
  <c r="L156" i="5" s="1"/>
  <c r="BL156" i="9" s="1"/>
  <c r="Z151" i="21"/>
  <c r="E156" i="5" s="1"/>
  <c r="BE156" i="9" s="1"/>
  <c r="AC151" i="21"/>
  <c r="H156" i="5" s="1"/>
  <c r="BH156" i="9" s="1"/>
  <c r="AE151" i="21"/>
  <c r="J156" i="5" s="1"/>
  <c r="BJ156" i="9" s="1"/>
  <c r="AK151" i="21"/>
  <c r="P156" i="5" s="1"/>
  <c r="BP156" i="9" s="1"/>
  <c r="AD54" i="21"/>
  <c r="I59" i="5" s="1"/>
  <c r="BI59" i="9" s="1"/>
  <c r="AH54" i="21"/>
  <c r="M59" i="5" s="1"/>
  <c r="BM59" i="9" s="1"/>
  <c r="AE54" i="21"/>
  <c r="J59" i="5" s="1"/>
  <c r="BJ59" i="9" s="1"/>
  <c r="AF54" i="21"/>
  <c r="K59" i="5" s="1"/>
  <c r="BK59" i="9" s="1"/>
  <c r="AL54" i="21"/>
  <c r="Q59" i="5" s="1"/>
  <c r="BQ59" i="9" s="1"/>
  <c r="AN54" i="21"/>
  <c r="S59" i="5" s="1"/>
  <c r="BS59" i="9" s="1"/>
  <c r="AI54" i="21"/>
  <c r="N59" i="5" s="1"/>
  <c r="BN59" i="9" s="1"/>
  <c r="AK54" i="21"/>
  <c r="P59" i="5" s="1"/>
  <c r="BP59" i="9" s="1"/>
  <c r="Y54" i="21"/>
  <c r="D59" i="5" s="1"/>
  <c r="BD59" i="9" s="1"/>
  <c r="AM54" i="21"/>
  <c r="R59" i="5" s="1"/>
  <c r="BR59" i="9" s="1"/>
  <c r="AB54" i="21"/>
  <c r="G59" i="5" s="1"/>
  <c r="BG59" i="9" s="1"/>
  <c r="AJ54" i="21"/>
  <c r="O59" i="5" s="1"/>
  <c r="BO59" i="9" s="1"/>
  <c r="AA54" i="21"/>
  <c r="F59" i="5" s="1"/>
  <c r="BF59" i="9" s="1"/>
  <c r="Z54" i="21"/>
  <c r="E59" i="5" s="1"/>
  <c r="BE59" i="9" s="1"/>
  <c r="AG54" i="21"/>
  <c r="L59" i="5" s="1"/>
  <c r="BL59" i="9" s="1"/>
  <c r="AC54" i="21"/>
  <c r="H59" i="5" s="1"/>
  <c r="BH59" i="9" s="1"/>
  <c r="AE210" i="21"/>
  <c r="J215" i="5" s="1"/>
  <c r="BJ215" i="9" s="1"/>
  <c r="Z210" i="21"/>
  <c r="E215" i="5" s="1"/>
  <c r="BE215" i="9" s="1"/>
  <c r="AA210" i="21"/>
  <c r="F215" i="5" s="1"/>
  <c r="BF215" i="9" s="1"/>
  <c r="AG210" i="21"/>
  <c r="L215" i="5" s="1"/>
  <c r="BL215" i="9" s="1"/>
  <c r="AC210" i="21"/>
  <c r="H215" i="5" s="1"/>
  <c r="BH215" i="9" s="1"/>
  <c r="AD210" i="21"/>
  <c r="I215" i="5" s="1"/>
  <c r="BI215" i="9" s="1"/>
  <c r="AF210" i="21"/>
  <c r="K215" i="5" s="1"/>
  <c r="BK215" i="9" s="1"/>
  <c r="AN210" i="21"/>
  <c r="S215" i="5" s="1"/>
  <c r="BS215" i="9" s="1"/>
  <c r="AJ210" i="21"/>
  <c r="O215" i="5" s="1"/>
  <c r="BO215" i="9" s="1"/>
  <c r="AH210" i="21"/>
  <c r="M215" i="5" s="1"/>
  <c r="BM215" i="9" s="1"/>
  <c r="AK210" i="21"/>
  <c r="P215" i="5" s="1"/>
  <c r="BP215" i="9" s="1"/>
  <c r="AB210" i="21"/>
  <c r="G215" i="5" s="1"/>
  <c r="BG215" i="9" s="1"/>
  <c r="AM210" i="21"/>
  <c r="R215" i="5" s="1"/>
  <c r="BR215" i="9" s="1"/>
  <c r="AL210" i="21"/>
  <c r="Q215" i="5" s="1"/>
  <c r="BQ215" i="9" s="1"/>
  <c r="Y210" i="21"/>
  <c r="D215" i="5" s="1"/>
  <c r="BD215" i="9" s="1"/>
  <c r="AI210" i="21"/>
  <c r="N215" i="5" s="1"/>
  <c r="BN215" i="9" s="1"/>
  <c r="N302" i="15"/>
  <c r="N302" i="16" s="1"/>
  <c r="R302" i="15"/>
  <c r="R302" i="16" s="1"/>
  <c r="O302" i="15"/>
  <c r="O302" i="16" s="1"/>
  <c r="X302" i="16" s="1"/>
  <c r="Q302" i="18" s="1"/>
  <c r="P302" i="15"/>
  <c r="P302" i="16" s="1"/>
  <c r="Y302" i="16" s="1"/>
  <c r="Q302" i="15"/>
  <c r="Q302" i="16" s="1"/>
  <c r="Z302" i="16" s="1"/>
  <c r="N302" i="20" s="1"/>
  <c r="Q297" i="15"/>
  <c r="N297" i="15"/>
  <c r="N297" i="16" s="1"/>
  <c r="R297" i="15"/>
  <c r="R297" i="16" s="1"/>
  <c r="O297" i="15"/>
  <c r="P297" i="15"/>
  <c r="P297" i="16" s="1"/>
  <c r="Y297" i="16" s="1"/>
  <c r="N291" i="15"/>
  <c r="N291" i="16" s="1"/>
  <c r="R291" i="15"/>
  <c r="R291" i="16" s="1"/>
  <c r="O291" i="15"/>
  <c r="P291" i="15"/>
  <c r="P291" i="16" s="1"/>
  <c r="Y291" i="16" s="1"/>
  <c r="Q291" i="15"/>
  <c r="N251" i="15"/>
  <c r="N251" i="16" s="1"/>
  <c r="R251" i="15"/>
  <c r="R251" i="16" s="1"/>
  <c r="O251" i="15"/>
  <c r="P251" i="15"/>
  <c r="Q251" i="15"/>
  <c r="Q305" i="15"/>
  <c r="Q305" i="16" s="1"/>
  <c r="Z305" i="16" s="1"/>
  <c r="N305" i="20" s="1"/>
  <c r="N305" i="15"/>
  <c r="N305" i="16" s="1"/>
  <c r="R305" i="15"/>
  <c r="R305" i="16" s="1"/>
  <c r="O305" i="15"/>
  <c r="O305" i="16" s="1"/>
  <c r="X305" i="16" s="1"/>
  <c r="Q305" i="18" s="1"/>
  <c r="P305" i="15"/>
  <c r="P305" i="16" s="1"/>
  <c r="Y305" i="16" s="1"/>
  <c r="P261" i="15"/>
  <c r="Q261" i="15"/>
  <c r="R261" i="15"/>
  <c r="R261" i="16" s="1"/>
  <c r="N261" i="15"/>
  <c r="N261" i="16" s="1"/>
  <c r="O261" i="15"/>
  <c r="N306" i="15"/>
  <c r="N306" i="16" s="1"/>
  <c r="R306" i="15"/>
  <c r="R306" i="16" s="1"/>
  <c r="O306" i="15"/>
  <c r="O306" i="16" s="1"/>
  <c r="X306" i="16" s="1"/>
  <c r="Q306" i="18" s="1"/>
  <c r="P306" i="15"/>
  <c r="P306" i="16" s="1"/>
  <c r="Y306" i="16" s="1"/>
  <c r="Q306" i="15"/>
  <c r="Q306" i="16" s="1"/>
  <c r="Z306" i="16" s="1"/>
  <c r="N306" i="20" s="1"/>
  <c r="O299" i="15"/>
  <c r="O299" i="16" s="1"/>
  <c r="X299" i="16" s="1"/>
  <c r="Q299" i="18" s="1"/>
  <c r="P299" i="15"/>
  <c r="P299" i="16" s="1"/>
  <c r="Y299" i="16" s="1"/>
  <c r="N299" i="15"/>
  <c r="N299" i="16" s="1"/>
  <c r="Q299" i="15"/>
  <c r="Q299" i="16" s="1"/>
  <c r="Z299" i="16" s="1"/>
  <c r="N299" i="20" s="1"/>
  <c r="R299" i="15"/>
  <c r="R299" i="16" s="1"/>
  <c r="O241" i="15"/>
  <c r="P241" i="15"/>
  <c r="N241" i="15"/>
  <c r="N241" i="16" s="1"/>
  <c r="Q241" i="15"/>
  <c r="R241" i="15"/>
  <c r="R241" i="16" s="1"/>
  <c r="P265" i="15"/>
  <c r="N265" i="15"/>
  <c r="N265" i="16" s="1"/>
  <c r="O265" i="15"/>
  <c r="Q265" i="15"/>
  <c r="R265" i="15"/>
  <c r="R265" i="16" s="1"/>
  <c r="O272" i="15"/>
  <c r="P272" i="15"/>
  <c r="Q272" i="15"/>
  <c r="N272" i="15"/>
  <c r="N272" i="16" s="1"/>
  <c r="R272" i="15"/>
  <c r="R272" i="16" s="1"/>
  <c r="O303" i="15"/>
  <c r="O303" i="16" s="1"/>
  <c r="X303" i="16" s="1"/>
  <c r="Q303" i="18" s="1"/>
  <c r="P303" i="15"/>
  <c r="P303" i="16" s="1"/>
  <c r="Y303" i="16" s="1"/>
  <c r="N303" i="15"/>
  <c r="Q303" i="15"/>
  <c r="Q303" i="16" s="1"/>
  <c r="Z303" i="16" s="1"/>
  <c r="N303" i="20" s="1"/>
  <c r="R303" i="15"/>
  <c r="R303" i="16" s="1"/>
  <c r="P269" i="15"/>
  <c r="Q269" i="15"/>
  <c r="R269" i="15"/>
  <c r="R269" i="16" s="1"/>
  <c r="N269" i="15"/>
  <c r="N269" i="16" s="1"/>
  <c r="O269" i="15"/>
  <c r="N279" i="15"/>
  <c r="N279" i="16" s="1"/>
  <c r="R279" i="15"/>
  <c r="R279" i="16" s="1"/>
  <c r="Q279" i="15"/>
  <c r="P279" i="15"/>
  <c r="O279" i="15"/>
  <c r="N247" i="15"/>
  <c r="N247" i="16" s="1"/>
  <c r="R247" i="15"/>
  <c r="R247" i="16" s="1"/>
  <c r="O247" i="15"/>
  <c r="P247" i="15"/>
  <c r="Q247" i="15"/>
  <c r="P277" i="15"/>
  <c r="Q277" i="15"/>
  <c r="R277" i="15"/>
  <c r="R277" i="16" s="1"/>
  <c r="N277" i="15"/>
  <c r="N277" i="16" s="1"/>
  <c r="O277" i="15"/>
  <c r="Q270" i="15"/>
  <c r="N270" i="15"/>
  <c r="N270" i="16" s="1"/>
  <c r="O270" i="15"/>
  <c r="P270" i="15"/>
  <c r="R270" i="15"/>
  <c r="R270" i="16" s="1"/>
  <c r="O252" i="15"/>
  <c r="R252" i="15"/>
  <c r="R252" i="16" s="1"/>
  <c r="N252" i="15"/>
  <c r="N252" i="16" s="1"/>
  <c r="Q252" i="15"/>
  <c r="P252" i="15"/>
  <c r="O292" i="15"/>
  <c r="R292" i="15"/>
  <c r="R292" i="16" s="1"/>
  <c r="N292" i="15"/>
  <c r="N292" i="16" s="1"/>
  <c r="P292" i="15"/>
  <c r="P292" i="16" s="1"/>
  <c r="Y292" i="16" s="1"/>
  <c r="Q292" i="15"/>
  <c r="N240" i="15"/>
  <c r="N240" i="16" s="1"/>
  <c r="R240" i="15"/>
  <c r="R240" i="16" s="1"/>
  <c r="O240" i="15"/>
  <c r="P240" i="15"/>
  <c r="Q240" i="15"/>
  <c r="Q239" i="15"/>
  <c r="N239" i="15"/>
  <c r="N239" i="16" s="1"/>
  <c r="R239" i="15"/>
  <c r="R239" i="16" s="1"/>
  <c r="O239" i="15"/>
  <c r="P239" i="15"/>
  <c r="O260" i="15"/>
  <c r="R260" i="15"/>
  <c r="R260" i="16" s="1"/>
  <c r="N260" i="15"/>
  <c r="N260" i="16" s="1"/>
  <c r="P260" i="15"/>
  <c r="Q260" i="15"/>
  <c r="O284" i="15"/>
  <c r="R284" i="15"/>
  <c r="R284" i="16" s="1"/>
  <c r="N284" i="15"/>
  <c r="N284" i="16" s="1"/>
  <c r="Q284" i="15"/>
  <c r="P284" i="15"/>
  <c r="P284" i="16" s="1"/>
  <c r="Y284" i="16" s="1"/>
  <c r="P245" i="15"/>
  <c r="R245" i="15"/>
  <c r="R245" i="16" s="1"/>
  <c r="N245" i="15"/>
  <c r="N245" i="16" s="1"/>
  <c r="O245" i="15"/>
  <c r="Q245" i="15"/>
  <c r="O264" i="15"/>
  <c r="P264" i="15"/>
  <c r="Q264" i="15"/>
  <c r="N264" i="15"/>
  <c r="N264" i="16" s="1"/>
  <c r="R264" i="15"/>
  <c r="R264" i="16" s="1"/>
  <c r="O288" i="15"/>
  <c r="P288" i="15"/>
  <c r="P288" i="16" s="1"/>
  <c r="Y288" i="16" s="1"/>
  <c r="Q288" i="15"/>
  <c r="N288" i="15"/>
  <c r="N288" i="16" s="1"/>
  <c r="R288" i="15"/>
  <c r="R288" i="16" s="1"/>
  <c r="P293" i="15"/>
  <c r="P293" i="16" s="1"/>
  <c r="Y293" i="16" s="1"/>
  <c r="Q293" i="15"/>
  <c r="R293" i="15"/>
  <c r="R293" i="16" s="1"/>
  <c r="N293" i="15"/>
  <c r="N293" i="16" s="1"/>
  <c r="O293" i="15"/>
  <c r="Q286" i="15"/>
  <c r="N286" i="15"/>
  <c r="N286" i="16" s="1"/>
  <c r="O286" i="15"/>
  <c r="P286" i="15"/>
  <c r="P286" i="16" s="1"/>
  <c r="Y286" i="16" s="1"/>
  <c r="R286" i="15"/>
  <c r="R286" i="16" s="1"/>
  <c r="N271" i="15"/>
  <c r="N271" i="16" s="1"/>
  <c r="R271" i="15"/>
  <c r="R271" i="16" s="1"/>
  <c r="Q271" i="15"/>
  <c r="O271" i="15"/>
  <c r="P271" i="15"/>
  <c r="P253" i="15"/>
  <c r="Q253" i="15"/>
  <c r="R253" i="15"/>
  <c r="R253" i="16" s="1"/>
  <c r="N253" i="15"/>
  <c r="N253" i="16" s="1"/>
  <c r="O253" i="15"/>
  <c r="N295" i="15"/>
  <c r="N295" i="16" s="1"/>
  <c r="R295" i="15"/>
  <c r="R295" i="16" s="1"/>
  <c r="Q295" i="15"/>
  <c r="P295" i="15"/>
  <c r="P295" i="16" s="1"/>
  <c r="Y295" i="16" s="1"/>
  <c r="O295" i="15"/>
  <c r="P257" i="15"/>
  <c r="N257" i="15"/>
  <c r="N257" i="16" s="1"/>
  <c r="O257" i="15"/>
  <c r="R257" i="15"/>
  <c r="R257" i="16" s="1"/>
  <c r="Q257" i="15"/>
  <c r="N298" i="15"/>
  <c r="N298" i="16" s="1"/>
  <c r="R298" i="15"/>
  <c r="R298" i="16" s="1"/>
  <c r="O298" i="15"/>
  <c r="O298" i="16" s="1"/>
  <c r="X298" i="16" s="1"/>
  <c r="Q298" i="18" s="1"/>
  <c r="P298" i="15"/>
  <c r="P298" i="16" s="1"/>
  <c r="Y298" i="16" s="1"/>
  <c r="Q298" i="15"/>
  <c r="Q298" i="16" s="1"/>
  <c r="Z298" i="16" s="1"/>
  <c r="N298" i="20" s="1"/>
  <c r="P289" i="15"/>
  <c r="P289" i="16" s="1"/>
  <c r="Y289" i="16" s="1"/>
  <c r="N289" i="15"/>
  <c r="N289" i="16" s="1"/>
  <c r="O289" i="15"/>
  <c r="R289" i="15"/>
  <c r="R289" i="16" s="1"/>
  <c r="Q289" i="15"/>
  <c r="Q254" i="15"/>
  <c r="N254" i="15"/>
  <c r="N254" i="16" s="1"/>
  <c r="O254" i="15"/>
  <c r="P254" i="15"/>
  <c r="R254" i="15"/>
  <c r="R254" i="16" s="1"/>
  <c r="Q266" i="15"/>
  <c r="P266" i="15"/>
  <c r="R266" i="15"/>
  <c r="R266" i="16" s="1"/>
  <c r="N266" i="15"/>
  <c r="N266" i="16" s="1"/>
  <c r="O266" i="15"/>
  <c r="N255" i="15"/>
  <c r="N255" i="16" s="1"/>
  <c r="R255" i="15"/>
  <c r="R255" i="16" s="1"/>
  <c r="Q255" i="15"/>
  <c r="O255" i="15"/>
  <c r="P255" i="15"/>
  <c r="Q274" i="15"/>
  <c r="P274" i="15"/>
  <c r="R274" i="15"/>
  <c r="R274" i="16" s="1"/>
  <c r="N274" i="15"/>
  <c r="N274" i="16" s="1"/>
  <c r="O274" i="15"/>
  <c r="P300" i="15"/>
  <c r="P300" i="16" s="1"/>
  <c r="Y300" i="16" s="1"/>
  <c r="Q300" i="15"/>
  <c r="Q300" i="16" s="1"/>
  <c r="Z300" i="16" s="1"/>
  <c r="N300" i="20" s="1"/>
  <c r="N300" i="15"/>
  <c r="O300" i="15"/>
  <c r="O300" i="16" s="1"/>
  <c r="X300" i="16" s="1"/>
  <c r="Q300" i="18" s="1"/>
  <c r="R300" i="15"/>
  <c r="R300" i="16" s="1"/>
  <c r="N259" i="15"/>
  <c r="N259" i="16" s="1"/>
  <c r="R259" i="15"/>
  <c r="R259" i="16" s="1"/>
  <c r="O259" i="15"/>
  <c r="P259" i="15"/>
  <c r="Q259" i="15"/>
  <c r="Q278" i="15"/>
  <c r="N278" i="15"/>
  <c r="N278" i="16" s="1"/>
  <c r="O278" i="15"/>
  <c r="P278" i="15"/>
  <c r="R278" i="15"/>
  <c r="R278" i="16" s="1"/>
  <c r="P304" i="15"/>
  <c r="P304" i="16" s="1"/>
  <c r="Y304" i="16" s="1"/>
  <c r="Q304" i="15"/>
  <c r="Q304" i="16" s="1"/>
  <c r="Z304" i="16" s="1"/>
  <c r="N304" i="20" s="1"/>
  <c r="N304" i="15"/>
  <c r="N304" i="16" s="1"/>
  <c r="O304" i="15"/>
  <c r="O304" i="16" s="1"/>
  <c r="X304" i="16" s="1"/>
  <c r="Q304" i="18" s="1"/>
  <c r="R304" i="15"/>
  <c r="R304" i="16" s="1"/>
  <c r="P285" i="15"/>
  <c r="P285" i="16" s="1"/>
  <c r="Y285" i="16" s="1"/>
  <c r="Q285" i="15"/>
  <c r="R285" i="15"/>
  <c r="R285" i="16" s="1"/>
  <c r="N285" i="15"/>
  <c r="N285" i="16" s="1"/>
  <c r="O285" i="15"/>
  <c r="N263" i="15"/>
  <c r="N263" i="16" s="1"/>
  <c r="R263" i="15"/>
  <c r="R263" i="16" s="1"/>
  <c r="Q263" i="15"/>
  <c r="P263" i="15"/>
  <c r="O263" i="15"/>
  <c r="N275" i="15"/>
  <c r="N275" i="16" s="1"/>
  <c r="R275" i="15"/>
  <c r="R275" i="16" s="1"/>
  <c r="O275" i="15"/>
  <c r="P275" i="15"/>
  <c r="Q275" i="15"/>
  <c r="O280" i="15"/>
  <c r="P280" i="15"/>
  <c r="Q280" i="15"/>
  <c r="N280" i="15"/>
  <c r="N280" i="16" s="1"/>
  <c r="R280" i="15"/>
  <c r="R280" i="16" s="1"/>
  <c r="O296" i="15"/>
  <c r="P296" i="15"/>
  <c r="P296" i="16" s="1"/>
  <c r="Y296" i="16" s="1"/>
  <c r="Q296" i="15"/>
  <c r="N296" i="15"/>
  <c r="N296" i="16" s="1"/>
  <c r="R296" i="15"/>
  <c r="R296" i="16" s="1"/>
  <c r="O268" i="15"/>
  <c r="R268" i="15"/>
  <c r="R268" i="16" s="1"/>
  <c r="N268" i="15"/>
  <c r="N268" i="16" s="1"/>
  <c r="Q268" i="15"/>
  <c r="P268" i="15"/>
  <c r="P249" i="15"/>
  <c r="O249" i="15"/>
  <c r="Q249" i="15"/>
  <c r="R249" i="15"/>
  <c r="R249" i="16" s="1"/>
  <c r="N249" i="15"/>
  <c r="N249" i="16" s="1"/>
  <c r="Q301" i="15"/>
  <c r="Q301" i="16" s="1"/>
  <c r="Z301" i="16" s="1"/>
  <c r="N301" i="20" s="1"/>
  <c r="N301" i="15"/>
  <c r="N301" i="16" s="1"/>
  <c r="R301" i="15"/>
  <c r="R301" i="16" s="1"/>
  <c r="O301" i="15"/>
  <c r="O301" i="16" s="1"/>
  <c r="X301" i="16" s="1"/>
  <c r="Q301" i="18" s="1"/>
  <c r="P301" i="15"/>
  <c r="P301" i="16" s="1"/>
  <c r="Y301" i="16" s="1"/>
  <c r="P273" i="15"/>
  <c r="N273" i="15"/>
  <c r="N273" i="16" s="1"/>
  <c r="O273" i="15"/>
  <c r="R273" i="15"/>
  <c r="R273" i="16" s="1"/>
  <c r="Q273" i="15"/>
  <c r="O244" i="15"/>
  <c r="N244" i="15"/>
  <c r="N244" i="16" s="1"/>
  <c r="P244" i="15"/>
  <c r="Q244" i="15"/>
  <c r="R244" i="15"/>
  <c r="R244" i="16" s="1"/>
  <c r="Q290" i="15"/>
  <c r="P290" i="15"/>
  <c r="P290" i="16" s="1"/>
  <c r="Y290" i="16" s="1"/>
  <c r="R290" i="15"/>
  <c r="R290" i="16" s="1"/>
  <c r="N290" i="15"/>
  <c r="N290" i="16" s="1"/>
  <c r="O290" i="15"/>
  <c r="N283" i="15"/>
  <c r="N283" i="16" s="1"/>
  <c r="R283" i="15"/>
  <c r="R283" i="16" s="1"/>
  <c r="O283" i="15"/>
  <c r="P283" i="15"/>
  <c r="P283" i="16" s="1"/>
  <c r="Y283" i="16" s="1"/>
  <c r="Q283" i="15"/>
  <c r="Q262" i="15"/>
  <c r="N262" i="15"/>
  <c r="N262" i="16" s="1"/>
  <c r="O262" i="15"/>
  <c r="P262" i="15"/>
  <c r="R262" i="15"/>
  <c r="R262" i="16" s="1"/>
  <c r="P281" i="15"/>
  <c r="P281" i="16" s="1"/>
  <c r="Y281" i="16" s="1"/>
  <c r="N281" i="15"/>
  <c r="N281" i="16" s="1"/>
  <c r="O281" i="15"/>
  <c r="Q281" i="15"/>
  <c r="R281" i="15"/>
  <c r="R281" i="16" s="1"/>
  <c r="O248" i="15"/>
  <c r="Q248" i="15"/>
  <c r="R248" i="15"/>
  <c r="R248" i="16" s="1"/>
  <c r="N248" i="15"/>
  <c r="N248" i="16" s="1"/>
  <c r="P248" i="15"/>
  <c r="Q294" i="15"/>
  <c r="N294" i="15"/>
  <c r="N294" i="16" s="1"/>
  <c r="O294" i="15"/>
  <c r="P294" i="15"/>
  <c r="P294" i="16" s="1"/>
  <c r="Y294" i="16" s="1"/>
  <c r="R294" i="15"/>
  <c r="R294" i="16" s="1"/>
  <c r="N287" i="15"/>
  <c r="N287" i="16" s="1"/>
  <c r="R287" i="15"/>
  <c r="R287" i="16" s="1"/>
  <c r="Q287" i="15"/>
  <c r="O287" i="15"/>
  <c r="P287" i="15"/>
  <c r="P287" i="16" s="1"/>
  <c r="Y287" i="16" s="1"/>
  <c r="N267" i="15"/>
  <c r="N267" i="16" s="1"/>
  <c r="R267" i="15"/>
  <c r="R267" i="16" s="1"/>
  <c r="O267" i="15"/>
  <c r="P267" i="15"/>
  <c r="Q267" i="15"/>
  <c r="Q282" i="15"/>
  <c r="P282" i="15"/>
  <c r="P282" i="16" s="1"/>
  <c r="Y282" i="16" s="1"/>
  <c r="R282" i="15"/>
  <c r="R282" i="16" s="1"/>
  <c r="N282" i="15"/>
  <c r="N282" i="16" s="1"/>
  <c r="O282" i="15"/>
  <c r="O276" i="15"/>
  <c r="R276" i="15"/>
  <c r="R276" i="16" s="1"/>
  <c r="N276" i="15"/>
  <c r="N276" i="16" s="1"/>
  <c r="P276" i="15"/>
  <c r="Q276" i="15"/>
  <c r="Q258" i="15"/>
  <c r="P258" i="15"/>
  <c r="R258" i="15"/>
  <c r="R258" i="16" s="1"/>
  <c r="N258" i="15"/>
  <c r="N258" i="16" s="1"/>
  <c r="O258" i="15"/>
  <c r="P197" i="15"/>
  <c r="Q238" i="15"/>
  <c r="N206" i="15"/>
  <c r="R8" i="15"/>
  <c r="R8" i="16" s="1"/>
  <c r="O228" i="15"/>
  <c r="R235" i="15"/>
  <c r="R235" i="16" s="1"/>
  <c r="P59" i="15"/>
  <c r="O71" i="15"/>
  <c r="O145" i="15"/>
  <c r="R141" i="15"/>
  <c r="R141" i="16" s="1"/>
  <c r="Q80" i="15"/>
  <c r="R29" i="15"/>
  <c r="R29" i="16" s="1"/>
  <c r="P236" i="15"/>
  <c r="O55" i="15"/>
  <c r="O67" i="15"/>
  <c r="R50" i="15"/>
  <c r="R50" i="16" s="1"/>
  <c r="O222" i="15"/>
  <c r="Q219" i="15"/>
  <c r="Q88" i="15"/>
  <c r="Q222" i="15"/>
  <c r="R219" i="15"/>
  <c r="R219" i="16" s="1"/>
  <c r="N216" i="15"/>
  <c r="N216" i="16" s="1"/>
  <c r="Q103" i="15"/>
  <c r="P72" i="15"/>
  <c r="P51" i="15"/>
  <c r="O225" i="15"/>
  <c r="N209" i="15"/>
  <c r="N209" i="16" s="1"/>
  <c r="Q84" i="15"/>
  <c r="P218" i="15"/>
  <c r="O206" i="15"/>
  <c r="P235" i="15"/>
  <c r="Q203" i="15"/>
  <c r="Q120" i="15"/>
  <c r="O229" i="15"/>
  <c r="P64" i="15"/>
  <c r="O31" i="15"/>
  <c r="Q132" i="15"/>
  <c r="AC7" i="21"/>
  <c r="H12" i="5" s="1"/>
  <c r="AN8" i="21"/>
  <c r="S13" i="5" s="1"/>
  <c r="BS13" i="9" s="1"/>
  <c r="AD8" i="21"/>
  <c r="I13" i="5" s="1"/>
  <c r="BI13" i="9" s="1"/>
  <c r="AM8" i="21"/>
  <c r="R13" i="5" s="1"/>
  <c r="BR13" i="9" s="1"/>
  <c r="AI10" i="21"/>
  <c r="N15" i="5" s="1"/>
  <c r="BN15" i="9" s="1"/>
  <c r="AH12" i="21"/>
  <c r="M17" i="5" s="1"/>
  <c r="BM17" i="9" s="1"/>
  <c r="AG14" i="21"/>
  <c r="L19" i="5" s="1"/>
  <c r="BL19" i="9" s="1"/>
  <c r="AF9" i="21"/>
  <c r="K14" i="5" s="1"/>
  <c r="BK14" i="9" s="1"/>
  <c r="AE11" i="21"/>
  <c r="J16" i="5" s="1"/>
  <c r="BJ16" i="9" s="1"/>
  <c r="AD13" i="21"/>
  <c r="I18" i="5" s="1"/>
  <c r="BI18" i="9" s="1"/>
  <c r="AA6" i="21"/>
  <c r="F11" i="5" s="1"/>
  <c r="AK7" i="21"/>
  <c r="P12" i="5" s="1"/>
  <c r="BP12" i="9" s="1"/>
  <c r="AC8" i="21"/>
  <c r="H13" i="5" s="1"/>
  <c r="BH13" i="9" s="1"/>
  <c r="AL8" i="21"/>
  <c r="Q13" i="5" s="1"/>
  <c r="BQ13" i="9" s="1"/>
  <c r="AH10" i="21"/>
  <c r="M15" i="5" s="1"/>
  <c r="BM15" i="9" s="1"/>
  <c r="AG12" i="21"/>
  <c r="L17" i="5" s="1"/>
  <c r="BL17" i="9" s="1"/>
  <c r="AE9" i="21"/>
  <c r="J14" i="5" s="1"/>
  <c r="BJ14" i="9" s="1"/>
  <c r="AD11" i="21"/>
  <c r="I16" i="5" s="1"/>
  <c r="BI16" i="9" s="1"/>
  <c r="AF15" i="21"/>
  <c r="K20" i="5" s="1"/>
  <c r="BK20" i="9" s="1"/>
  <c r="Z6" i="21"/>
  <c r="E11" i="5" s="1"/>
  <c r="BE11" i="9" s="1"/>
  <c r="AB8" i="21"/>
  <c r="G13" i="5" s="1"/>
  <c r="BG13" i="9" s="1"/>
  <c r="AG8" i="21"/>
  <c r="L13" i="5" s="1"/>
  <c r="BL13" i="9" s="1"/>
  <c r="AE8" i="21"/>
  <c r="J13" i="5" s="1"/>
  <c r="BJ13" i="9" s="1"/>
  <c r="AG10" i="21"/>
  <c r="L15" i="5" s="1"/>
  <c r="BL15" i="9" s="1"/>
  <c r="AI14" i="21"/>
  <c r="N19" i="5" s="1"/>
  <c r="BN19" i="9" s="1"/>
  <c r="AJ14" i="21"/>
  <c r="O19" i="5" s="1"/>
  <c r="BO19" i="9" s="1"/>
  <c r="AJ12" i="21"/>
  <c r="O17" i="5" s="1"/>
  <c r="BO17" i="9" s="1"/>
  <c r="AJ10" i="21"/>
  <c r="O15" i="5" s="1"/>
  <c r="BO15" i="9" s="1"/>
  <c r="AA8" i="21"/>
  <c r="F13" i="5" s="1"/>
  <c r="BF13" i="9" s="1"/>
  <c r="AH8" i="21"/>
  <c r="M13" i="5" s="1"/>
  <c r="BM13" i="9" s="1"/>
  <c r="Y8" i="21"/>
  <c r="D13" i="5" s="1"/>
  <c r="BD13" i="9" s="1"/>
  <c r="AJ8" i="21"/>
  <c r="O13" i="5" s="1"/>
  <c r="BO13" i="9" s="1"/>
  <c r="AG7" i="21"/>
  <c r="L12" i="5" s="1"/>
  <c r="AD9" i="21"/>
  <c r="I14" i="5" s="1"/>
  <c r="BI14" i="9" s="1"/>
  <c r="AF13" i="21"/>
  <c r="K18" i="5" s="1"/>
  <c r="BK18" i="9" s="1"/>
  <c r="AE15" i="21"/>
  <c r="J20" i="5" s="1"/>
  <c r="BJ20" i="9" s="1"/>
  <c r="Z7" i="21"/>
  <c r="E12" i="5" s="1"/>
  <c r="BE12" i="9" s="1"/>
  <c r="AG6" i="21"/>
  <c r="L11" i="5" s="1"/>
  <c r="Y7" i="21"/>
  <c r="D12" i="5" s="1"/>
  <c r="AF8" i="21"/>
  <c r="K13" i="5" s="1"/>
  <c r="BK13" i="9" s="1"/>
  <c r="AK8" i="21"/>
  <c r="P13" i="5" s="1"/>
  <c r="BP13" i="9" s="1"/>
  <c r="Z8" i="21"/>
  <c r="E13" i="5" s="1"/>
  <c r="BE13" i="9" s="1"/>
  <c r="AI8" i="21"/>
  <c r="N13" i="5" s="1"/>
  <c r="BN13" i="9" s="1"/>
  <c r="AI12" i="21"/>
  <c r="N17" i="5" s="1"/>
  <c r="BN17" i="9" s="1"/>
  <c r="AH14" i="21"/>
  <c r="M19" i="5" s="1"/>
  <c r="BM19" i="9" s="1"/>
  <c r="AF11" i="21"/>
  <c r="K16" i="5" s="1"/>
  <c r="BK16" i="9" s="1"/>
  <c r="AE13" i="21"/>
  <c r="J18" i="5" s="1"/>
  <c r="BJ18" i="9" s="1"/>
  <c r="AD15" i="21"/>
  <c r="I20" i="5" s="1"/>
  <c r="BI20" i="9" s="1"/>
  <c r="AI7" i="21"/>
  <c r="N12" i="5" s="1"/>
  <c r="AK12" i="21"/>
  <c r="P17" i="5" s="1"/>
  <c r="BP17" i="9" s="1"/>
  <c r="AG13" i="21"/>
  <c r="L18" i="5" s="1"/>
  <c r="BL18" i="9" s="1"/>
  <c r="AD10" i="21"/>
  <c r="I15" i="5" s="1"/>
  <c r="BI15" i="9" s="1"/>
  <c r="AD12" i="21"/>
  <c r="I17" i="5" s="1"/>
  <c r="BI17" i="9" s="1"/>
  <c r="AD14" i="21"/>
  <c r="I19" i="5" s="1"/>
  <c r="BI19" i="9" s="1"/>
  <c r="AA9" i="21"/>
  <c r="F14" i="5" s="1"/>
  <c r="BF14" i="9" s="1"/>
  <c r="AA11" i="21"/>
  <c r="F16" i="5" s="1"/>
  <c r="BF16" i="9" s="1"/>
  <c r="AA13" i="21"/>
  <c r="F18" i="5" s="1"/>
  <c r="BF18" i="9" s="1"/>
  <c r="AA15" i="21"/>
  <c r="F20" i="5" s="1"/>
  <c r="BF20" i="9" s="1"/>
  <c r="AE6" i="21"/>
  <c r="J11" i="5" s="1"/>
  <c r="AD7" i="21"/>
  <c r="I12" i="5" s="1"/>
  <c r="BI12" i="9" s="1"/>
  <c r="AD6" i="21"/>
  <c r="I11" i="5" s="1"/>
  <c r="BI11" i="9" s="1"/>
  <c r="Z14" i="21"/>
  <c r="E19" i="5" s="1"/>
  <c r="BE19" i="9" s="1"/>
  <c r="AH7" i="21"/>
  <c r="M12" i="5" s="1"/>
  <c r="BM12" i="9" s="1"/>
  <c r="AL15" i="21"/>
  <c r="Q20" i="5" s="1"/>
  <c r="BQ20" i="9" s="1"/>
  <c r="AM13" i="21"/>
  <c r="R18" i="5" s="1"/>
  <c r="BR18" i="9" s="1"/>
  <c r="AK11" i="21"/>
  <c r="P16" i="5" s="1"/>
  <c r="BP16" i="9" s="1"/>
  <c r="AA14" i="21"/>
  <c r="F19" i="5" s="1"/>
  <c r="BF19" i="9" s="1"/>
  <c r="Y10" i="21"/>
  <c r="D15" i="5" s="1"/>
  <c r="BD15" i="9" s="1"/>
  <c r="AI11" i="21"/>
  <c r="N16" i="5" s="1"/>
  <c r="BN16" i="9" s="1"/>
  <c r="AM12" i="21"/>
  <c r="R17" i="5" s="1"/>
  <c r="BR17" i="9" s="1"/>
  <c r="AA7" i="21"/>
  <c r="F12" i="5" s="1"/>
  <c r="AM15" i="21"/>
  <c r="R20" i="5" s="1"/>
  <c r="BR20" i="9" s="1"/>
  <c r="AK13" i="21"/>
  <c r="P18" i="5" s="1"/>
  <c r="BP18" i="9" s="1"/>
  <c r="AL9" i="21"/>
  <c r="Q14" i="5" s="1"/>
  <c r="BQ14" i="9" s="1"/>
  <c r="Y12" i="21"/>
  <c r="D17" i="5" s="1"/>
  <c r="BD17" i="9" s="1"/>
  <c r="Z10" i="21"/>
  <c r="E15" i="5" s="1"/>
  <c r="BE15" i="9" s="1"/>
  <c r="AB6" i="21"/>
  <c r="G11" i="5" s="1"/>
  <c r="BG11" i="9" s="1"/>
  <c r="AI9" i="21"/>
  <c r="N14" i="5" s="1"/>
  <c r="BN14" i="9" s="1"/>
  <c r="AL10" i="21"/>
  <c r="Q15" i="5" s="1"/>
  <c r="BQ15" i="9" s="1"/>
  <c r="AI6" i="21"/>
  <c r="N11" i="5" s="1"/>
  <c r="AK15" i="21"/>
  <c r="P20" i="5" s="1"/>
  <c r="BP20" i="9" s="1"/>
  <c r="AL11" i="21"/>
  <c r="Q16" i="5" s="1"/>
  <c r="BQ16" i="9" s="1"/>
  <c r="AM9" i="21"/>
  <c r="R14" i="5" s="1"/>
  <c r="BR14" i="9" s="1"/>
  <c r="Y14" i="21"/>
  <c r="D19" i="5" s="1"/>
  <c r="BD19" i="9" s="1"/>
  <c r="Z12" i="21"/>
  <c r="E17" i="5" s="1"/>
  <c r="BE17" i="9" s="1"/>
  <c r="AA10" i="21"/>
  <c r="F15" i="5" s="1"/>
  <c r="BF15" i="9" s="1"/>
  <c r="AG15" i="21"/>
  <c r="L20" i="5" s="1"/>
  <c r="BL20" i="9" s="1"/>
  <c r="AN14" i="21"/>
  <c r="S19" i="5" s="1"/>
  <c r="BS19" i="9" s="1"/>
  <c r="AC9" i="21"/>
  <c r="H14" i="5" s="1"/>
  <c r="BH14" i="9" s="1"/>
  <c r="AC11" i="21"/>
  <c r="H16" i="5" s="1"/>
  <c r="BH16" i="9" s="1"/>
  <c r="AC13" i="21"/>
  <c r="H18" i="5" s="1"/>
  <c r="BH18" i="9" s="1"/>
  <c r="AC15" i="21"/>
  <c r="H20" i="5" s="1"/>
  <c r="BH20" i="9" s="1"/>
  <c r="AF6" i="21"/>
  <c r="K11" i="5" s="1"/>
  <c r="BK11" i="9" s="1"/>
  <c r="AF7" i="21"/>
  <c r="K12" i="5" s="1"/>
  <c r="BK12" i="9" s="1"/>
  <c r="AM14" i="21"/>
  <c r="R19" i="5" s="1"/>
  <c r="BR19" i="9" s="1"/>
  <c r="AG9" i="21"/>
  <c r="L14" i="5" s="1"/>
  <c r="BL14" i="9" s="1"/>
  <c r="AH13" i="21"/>
  <c r="M18" i="5" s="1"/>
  <c r="BM18" i="9" s="1"/>
  <c r="AC10" i="21"/>
  <c r="H15" i="5" s="1"/>
  <c r="BH15" i="9" s="1"/>
  <c r="AC12" i="21"/>
  <c r="H17" i="5" s="1"/>
  <c r="BH17" i="9" s="1"/>
  <c r="AC14" i="21"/>
  <c r="H19" i="5" s="1"/>
  <c r="BH19" i="9" s="1"/>
  <c r="AN7" i="21"/>
  <c r="S12" i="5" s="1"/>
  <c r="BS12" i="9" s="1"/>
  <c r="Z9" i="21"/>
  <c r="E14" i="5" s="1"/>
  <c r="BE14" i="9" s="1"/>
  <c r="Z11" i="21"/>
  <c r="E16" i="5" s="1"/>
  <c r="BE16" i="9" s="1"/>
  <c r="Z13" i="21"/>
  <c r="E18" i="5" s="1"/>
  <c r="BE18" i="9" s="1"/>
  <c r="Z15" i="21"/>
  <c r="E20" i="5" s="1"/>
  <c r="BE20" i="9" s="1"/>
  <c r="AK6" i="21"/>
  <c r="P11" i="5" s="1"/>
  <c r="BP11" i="9" s="1"/>
  <c r="AJ7" i="21"/>
  <c r="O12" i="5" s="1"/>
  <c r="BO12" i="9" s="1"/>
  <c r="AN12" i="21"/>
  <c r="S17" i="5" s="1"/>
  <c r="BS17" i="9" s="1"/>
  <c r="AK9" i="21"/>
  <c r="P14" i="5" s="1"/>
  <c r="BP14" i="9" s="1"/>
  <c r="AM10" i="21"/>
  <c r="R15" i="5" s="1"/>
  <c r="BR15" i="9" s="1"/>
  <c r="AK14" i="21"/>
  <c r="P19" i="5" s="1"/>
  <c r="BP19" i="9" s="1"/>
  <c r="AH9" i="21"/>
  <c r="M14" i="5" s="1"/>
  <c r="BM14" i="9" s="1"/>
  <c r="AJ15" i="21"/>
  <c r="O20" i="5" s="1"/>
  <c r="BO20" i="9" s="1"/>
  <c r="AL6" i="21"/>
  <c r="Q11" i="5" s="1"/>
  <c r="BQ11" i="9" s="1"/>
  <c r="AF10" i="21"/>
  <c r="K15" i="5" s="1"/>
  <c r="BK15" i="9" s="1"/>
  <c r="AF12" i="21"/>
  <c r="K17" i="5" s="1"/>
  <c r="BK17" i="9" s="1"/>
  <c r="AF14" i="21"/>
  <c r="K19" i="5" s="1"/>
  <c r="BK19" i="9" s="1"/>
  <c r="Y9" i="21"/>
  <c r="D14" i="5" s="1"/>
  <c r="BD14" i="9" s="1"/>
  <c r="Y11" i="21"/>
  <c r="D16" i="5" s="1"/>
  <c r="BD16" i="9" s="1"/>
  <c r="Y13" i="21"/>
  <c r="D18" i="5" s="1"/>
  <c r="BD18" i="9" s="1"/>
  <c r="Y15" i="21"/>
  <c r="D20" i="5" s="1"/>
  <c r="BD20" i="9" s="1"/>
  <c r="AM7" i="21"/>
  <c r="R12" i="5" s="1"/>
  <c r="BR12" i="9" s="1"/>
  <c r="AM11" i="21"/>
  <c r="R16" i="5" s="1"/>
  <c r="BR16" i="9" s="1"/>
  <c r="AN10" i="21"/>
  <c r="S15" i="5" s="1"/>
  <c r="BS15" i="9" s="1"/>
  <c r="AJ11" i="21"/>
  <c r="O16" i="5" s="1"/>
  <c r="BO16" i="9" s="1"/>
  <c r="AH15" i="21"/>
  <c r="M20" i="5" s="1"/>
  <c r="BM20" i="9" s="1"/>
  <c r="AE10" i="21"/>
  <c r="J15" i="5" s="1"/>
  <c r="BJ15" i="9" s="1"/>
  <c r="AE12" i="21"/>
  <c r="J17" i="5" s="1"/>
  <c r="BJ17" i="9" s="1"/>
  <c r="AE14" i="21"/>
  <c r="J19" i="5" s="1"/>
  <c r="BJ19" i="9" s="1"/>
  <c r="AB9" i="21"/>
  <c r="G14" i="5" s="1"/>
  <c r="BG14" i="9" s="1"/>
  <c r="AB11" i="21"/>
  <c r="G16" i="5" s="1"/>
  <c r="BG16" i="9" s="1"/>
  <c r="AB13" i="21"/>
  <c r="G18" i="5" s="1"/>
  <c r="BG18" i="9" s="1"/>
  <c r="AB15" i="21"/>
  <c r="G20" i="5" s="1"/>
  <c r="BG20" i="9" s="1"/>
  <c r="AJ6" i="21"/>
  <c r="O11" i="5" s="1"/>
  <c r="BO11" i="9" s="1"/>
  <c r="AJ13" i="21"/>
  <c r="O18" i="5" s="1"/>
  <c r="BO18" i="9" s="1"/>
  <c r="AA12" i="21"/>
  <c r="F17" i="5" s="1"/>
  <c r="BF17" i="9" s="1"/>
  <c r="AL13" i="21"/>
  <c r="Q18" i="5" s="1"/>
  <c r="BQ18" i="9" s="1"/>
  <c r="AI13" i="21"/>
  <c r="N18" i="5" s="1"/>
  <c r="BN18" i="9" s="1"/>
  <c r="AK10" i="21"/>
  <c r="P15" i="5" s="1"/>
  <c r="BP15" i="9" s="1"/>
  <c r="AJ9" i="21"/>
  <c r="O14" i="5" s="1"/>
  <c r="BO14" i="9" s="1"/>
  <c r="AI15" i="21"/>
  <c r="N20" i="5" s="1"/>
  <c r="BN20" i="9" s="1"/>
  <c r="AL12" i="21"/>
  <c r="Q17" i="5" s="1"/>
  <c r="BQ17" i="9" s="1"/>
  <c r="AG11" i="21"/>
  <c r="L16" i="5" s="1"/>
  <c r="BL16" i="9" s="1"/>
  <c r="AL7" i="21"/>
  <c r="Q12" i="5" s="1"/>
  <c r="BQ12" i="9" s="1"/>
  <c r="AB7" i="21"/>
  <c r="G12" i="5" s="1"/>
  <c r="AC6" i="21"/>
  <c r="H11" i="5" s="1"/>
  <c r="AE7" i="21"/>
  <c r="J12" i="5" s="1"/>
  <c r="AB10" i="21"/>
  <c r="G15" i="5" s="1"/>
  <c r="BG15" i="9" s="1"/>
  <c r="AB12" i="21"/>
  <c r="G17" i="5" s="1"/>
  <c r="BG17" i="9" s="1"/>
  <c r="AB14" i="21"/>
  <c r="G19" i="5" s="1"/>
  <c r="BG19" i="9" s="1"/>
  <c r="AN9" i="21"/>
  <c r="S14" i="5" s="1"/>
  <c r="BS14" i="9" s="1"/>
  <c r="AN11" i="21"/>
  <c r="S16" i="5" s="1"/>
  <c r="BS16" i="9" s="1"/>
  <c r="AN13" i="21"/>
  <c r="S18" i="5" s="1"/>
  <c r="BS18" i="9" s="1"/>
  <c r="AN15" i="21"/>
  <c r="S20" i="5" s="1"/>
  <c r="BS20" i="9" s="1"/>
  <c r="AN6" i="21"/>
  <c r="S11" i="5" s="1"/>
  <c r="BS11" i="9" s="1"/>
  <c r="Y6" i="21"/>
  <c r="D11" i="5" s="1"/>
  <c r="AH6" i="21"/>
  <c r="M11" i="5" s="1"/>
  <c r="BM11" i="9" s="1"/>
  <c r="AL14" i="21"/>
  <c r="Q19" i="5" s="1"/>
  <c r="BQ19" i="9" s="1"/>
  <c r="AH11" i="21"/>
  <c r="M16" i="5" s="1"/>
  <c r="BM16" i="9" s="1"/>
  <c r="AM6" i="21"/>
  <c r="R11" i="5" s="1"/>
  <c r="BR11" i="9" s="1"/>
  <c r="N78" i="15"/>
  <c r="N78" i="16" s="1"/>
  <c r="O151" i="15"/>
  <c r="R152" i="15"/>
  <c r="R152" i="16" s="1"/>
  <c r="R198" i="15"/>
  <c r="R198" i="16" s="1"/>
  <c r="N190" i="15"/>
  <c r="N190" i="16" s="1"/>
  <c r="P158" i="15"/>
  <c r="O134" i="15"/>
  <c r="O184" i="15"/>
  <c r="N191" i="15"/>
  <c r="N191" i="16" s="1"/>
  <c r="R167" i="15"/>
  <c r="R167" i="16" s="1"/>
  <c r="Q143" i="15"/>
  <c r="O78" i="15"/>
  <c r="N105" i="15"/>
  <c r="N105" i="16" s="1"/>
  <c r="P36" i="15"/>
  <c r="O22" i="15"/>
  <c r="R225" i="15"/>
  <c r="R225" i="16" s="1"/>
  <c r="R44" i="15"/>
  <c r="R44" i="16" s="1"/>
  <c r="P69" i="15"/>
  <c r="Q71" i="15"/>
  <c r="Q55" i="15"/>
  <c r="R59" i="15"/>
  <c r="R59" i="16" s="1"/>
  <c r="R72" i="15"/>
  <c r="R72" i="16" s="1"/>
  <c r="O88" i="15"/>
  <c r="Q229" i="15"/>
  <c r="R236" i="15"/>
  <c r="R236" i="16" s="1"/>
  <c r="Q182" i="15"/>
  <c r="R200" i="15"/>
  <c r="R200" i="16" s="1"/>
  <c r="P76" i="15"/>
  <c r="N220" i="15"/>
  <c r="N220" i="16" s="1"/>
  <c r="P11" i="15"/>
  <c r="Q91" i="15"/>
  <c r="Q156" i="15"/>
  <c r="R130" i="15"/>
  <c r="R130" i="16" s="1"/>
  <c r="P178" i="15"/>
  <c r="O224" i="15"/>
  <c r="R10" i="15"/>
  <c r="R10" i="16" s="1"/>
  <c r="O73" i="15"/>
  <c r="Q139" i="15"/>
  <c r="Q118" i="15"/>
  <c r="N95" i="15"/>
  <c r="N95" i="16" s="1"/>
  <c r="P238" i="15"/>
  <c r="P238" i="16" s="1"/>
  <c r="Y238" i="16" s="1"/>
  <c r="P222" i="15"/>
  <c r="P206" i="15"/>
  <c r="N235" i="15"/>
  <c r="N235" i="16" s="1"/>
  <c r="N219" i="15"/>
  <c r="N219" i="16" s="1"/>
  <c r="N203" i="15"/>
  <c r="N203" i="16" s="1"/>
  <c r="O216" i="15"/>
  <c r="R120" i="15"/>
  <c r="R120" i="16" s="1"/>
  <c r="Q236" i="15"/>
  <c r="R229" i="15"/>
  <c r="R229" i="16" s="1"/>
  <c r="R88" i="15"/>
  <c r="R88" i="16" s="1"/>
  <c r="O64" i="15"/>
  <c r="R51" i="15"/>
  <c r="R51" i="16" s="1"/>
  <c r="O196" i="15"/>
  <c r="N69" i="15"/>
  <c r="N69" i="16" s="1"/>
  <c r="O44" i="15"/>
  <c r="O17" i="15"/>
  <c r="Q217" i="15"/>
  <c r="O32" i="15"/>
  <c r="O39" i="15"/>
  <c r="N137" i="15"/>
  <c r="N137" i="16" s="1"/>
  <c r="O90" i="15"/>
  <c r="N157" i="15"/>
  <c r="N157" i="16" s="1"/>
  <c r="Q92" i="15"/>
  <c r="R164" i="15"/>
  <c r="R164" i="16" s="1"/>
  <c r="Q83" i="15"/>
  <c r="R202" i="15"/>
  <c r="R202" i="16" s="1"/>
  <c r="O231" i="15"/>
  <c r="P208" i="15"/>
  <c r="P99" i="15"/>
  <c r="O70" i="15"/>
  <c r="Q50" i="15"/>
  <c r="N45" i="15"/>
  <c r="N45" i="16" s="1"/>
  <c r="Q24" i="15"/>
  <c r="N159" i="15"/>
  <c r="N159" i="16" s="1"/>
  <c r="P152" i="15"/>
  <c r="Q150" i="15"/>
  <c r="R7" i="15"/>
  <c r="R7" i="16" s="1"/>
  <c r="N68" i="15"/>
  <c r="N68" i="16" s="1"/>
  <c r="P98" i="15"/>
  <c r="Q177" i="15"/>
  <c r="P19" i="15"/>
  <c r="Q153" i="15"/>
  <c r="Q140" i="15"/>
  <c r="N172" i="15"/>
  <c r="N172" i="16" s="1"/>
  <c r="Q201" i="15"/>
  <c r="R138" i="15"/>
  <c r="R138" i="16" s="1"/>
  <c r="O186" i="15"/>
  <c r="N77" i="15"/>
  <c r="N77" i="16" s="1"/>
  <c r="R187" i="15"/>
  <c r="R187" i="16" s="1"/>
  <c r="O144" i="15"/>
  <c r="R118" i="15"/>
  <c r="R118" i="16" s="1"/>
  <c r="N196" i="15"/>
  <c r="N196" i="16" s="1"/>
  <c r="Q67" i="15"/>
  <c r="R33" i="15"/>
  <c r="R33" i="16" s="1"/>
  <c r="N38" i="15"/>
  <c r="N38" i="16" s="1"/>
  <c r="R15" i="15"/>
  <c r="R15" i="16" s="1"/>
  <c r="O233" i="15"/>
  <c r="P164" i="15"/>
  <c r="R231" i="15"/>
  <c r="R231" i="16" s="1"/>
  <c r="N221" i="15"/>
  <c r="N221" i="16" s="1"/>
  <c r="N119" i="15"/>
  <c r="N119" i="16" s="1"/>
  <c r="P14" i="15"/>
  <c r="Q101" i="15"/>
  <c r="N158" i="15"/>
  <c r="N158" i="16" s="1"/>
  <c r="P214" i="15"/>
  <c r="N211" i="15"/>
  <c r="N211" i="16" s="1"/>
  <c r="P87" i="15"/>
  <c r="R125" i="15"/>
  <c r="R125" i="16" s="1"/>
  <c r="N9" i="15"/>
  <c r="N9" i="16" s="1"/>
  <c r="P28" i="15"/>
  <c r="Q35" i="15"/>
  <c r="P153" i="15"/>
  <c r="N192" i="15"/>
  <c r="N192" i="16" s="1"/>
  <c r="N165" i="15"/>
  <c r="N165" i="16" s="1"/>
  <c r="O154" i="15"/>
  <c r="P179" i="15"/>
  <c r="N205" i="15"/>
  <c r="N205" i="16" s="1"/>
  <c r="P95" i="15"/>
  <c r="P91" i="15"/>
  <c r="O104" i="15"/>
  <c r="Q173" i="15"/>
  <c r="P110" i="15"/>
  <c r="R208" i="15"/>
  <c r="R208" i="16" s="1"/>
  <c r="O63" i="15"/>
  <c r="P175" i="15"/>
  <c r="O57" i="15"/>
  <c r="N238" i="15"/>
  <c r="N238" i="16" s="1"/>
  <c r="R222" i="15"/>
  <c r="R222" i="16" s="1"/>
  <c r="R206" i="15"/>
  <c r="R206" i="16" s="1"/>
  <c r="O235" i="15"/>
  <c r="O219" i="15"/>
  <c r="P203" i="15"/>
  <c r="O120" i="15"/>
  <c r="N103" i="15"/>
  <c r="N103" i="16" s="1"/>
  <c r="N197" i="15"/>
  <c r="N197" i="16" s="1"/>
  <c r="N64" i="15"/>
  <c r="N64" i="16" s="1"/>
  <c r="N55" i="15"/>
  <c r="N55" i="16" s="1"/>
  <c r="R71" i="15"/>
  <c r="R71" i="16" s="1"/>
  <c r="R67" i="15"/>
  <c r="R67" i="16" s="1"/>
  <c r="Q225" i="15"/>
  <c r="Q23" i="15"/>
  <c r="R233" i="15"/>
  <c r="R233" i="16" s="1"/>
  <c r="R104" i="15"/>
  <c r="R104" i="16" s="1"/>
  <c r="O189" i="15"/>
  <c r="O180" i="15"/>
  <c r="Q234" i="15"/>
  <c r="N215" i="15"/>
  <c r="N215" i="16" s="1"/>
  <c r="Q127" i="15"/>
  <c r="O58" i="15"/>
  <c r="O48" i="15"/>
  <c r="O13" i="15"/>
  <c r="R161" i="15"/>
  <c r="R161" i="16" s="1"/>
  <c r="N168" i="15"/>
  <c r="N168" i="16" s="1"/>
  <c r="R135" i="15"/>
  <c r="R135" i="16" s="1"/>
  <c r="O183" i="15"/>
  <c r="Q174" i="15"/>
  <c r="O198" i="15"/>
  <c r="Q195" i="15"/>
  <c r="R87" i="15"/>
  <c r="R87" i="16" s="1"/>
  <c r="R53" i="15"/>
  <c r="R53" i="16" s="1"/>
  <c r="N171" i="15"/>
  <c r="N171" i="16" s="1"/>
  <c r="Q9" i="15"/>
  <c r="N30" i="15"/>
  <c r="N30" i="16" s="1"/>
  <c r="P43" i="15"/>
  <c r="N123" i="15"/>
  <c r="N123" i="16" s="1"/>
  <c r="R162" i="15"/>
  <c r="R162" i="16" s="1"/>
  <c r="O223" i="15"/>
  <c r="O66" i="15"/>
  <c r="P18" i="15"/>
  <c r="P21" i="15"/>
  <c r="O129" i="15"/>
  <c r="O7" i="15"/>
  <c r="O7" i="16" s="1"/>
  <c r="X7" i="16" s="1"/>
  <c r="Q7" i="18" s="1"/>
  <c r="N200" i="15"/>
  <c r="N200" i="16" s="1"/>
  <c r="R232" i="15"/>
  <c r="R232" i="16" s="1"/>
  <c r="P232" i="15"/>
  <c r="P195" i="15"/>
  <c r="Q211" i="15"/>
  <c r="N227" i="15"/>
  <c r="N227" i="16" s="1"/>
  <c r="N198" i="15"/>
  <c r="N198" i="16" s="1"/>
  <c r="R214" i="15"/>
  <c r="R214" i="16" s="1"/>
  <c r="O214" i="15"/>
  <c r="P230" i="15"/>
  <c r="R116" i="15"/>
  <c r="R116" i="16" s="1"/>
  <c r="O190" i="15"/>
  <c r="P182" i="15"/>
  <c r="N182" i="15"/>
  <c r="N182" i="16" s="1"/>
  <c r="R174" i="15"/>
  <c r="R174" i="16" s="1"/>
  <c r="Q166" i="15"/>
  <c r="O158" i="15"/>
  <c r="P150" i="15"/>
  <c r="N150" i="15"/>
  <c r="N150" i="16" s="1"/>
  <c r="Q142" i="15"/>
  <c r="R134" i="15"/>
  <c r="R134" i="16" s="1"/>
  <c r="Q184" i="15"/>
  <c r="O152" i="15"/>
  <c r="P136" i="15"/>
  <c r="R136" i="15"/>
  <c r="R136" i="16" s="1"/>
  <c r="R191" i="15"/>
  <c r="R191" i="16" s="1"/>
  <c r="N183" i="15"/>
  <c r="N183" i="16" s="1"/>
  <c r="O175" i="15"/>
  <c r="P167" i="15"/>
  <c r="Q167" i="15"/>
  <c r="R159" i="15"/>
  <c r="R159" i="16" s="1"/>
  <c r="N151" i="15"/>
  <c r="N151" i="16" s="1"/>
  <c r="O143" i="15"/>
  <c r="P135" i="15"/>
  <c r="Q135" i="15"/>
  <c r="P168" i="15"/>
  <c r="R168" i="15"/>
  <c r="R168" i="16" s="1"/>
  <c r="O101" i="15"/>
  <c r="R78" i="15"/>
  <c r="R78" i="16" s="1"/>
  <c r="N117" i="15"/>
  <c r="N117" i="16" s="1"/>
  <c r="Q105" i="15"/>
  <c r="R81" i="15"/>
  <c r="R81" i="16" s="1"/>
  <c r="O36" i="15"/>
  <c r="Q34" i="15"/>
  <c r="R34" i="15"/>
  <c r="R34" i="16" s="1"/>
  <c r="N22" i="15"/>
  <c r="N22" i="16" s="1"/>
  <c r="O14" i="15"/>
  <c r="O24" i="15"/>
  <c r="Q8" i="15"/>
  <c r="Q8" i="16" s="1"/>
  <c r="Z8" i="16" s="1"/>
  <c r="N8" i="20" s="1"/>
  <c r="N8" i="15"/>
  <c r="N8" i="16" s="1"/>
  <c r="Q161" i="15"/>
  <c r="Q119" i="15"/>
  <c r="O45" i="15"/>
  <c r="Q29" i="15"/>
  <c r="N29" i="15"/>
  <c r="N29" i="16" s="1"/>
  <c r="R13" i="15"/>
  <c r="R13" i="16" s="1"/>
  <c r="R48" i="15"/>
  <c r="R48" i="16" s="1"/>
  <c r="O20" i="15"/>
  <c r="P50" i="15"/>
  <c r="Q54" i="15"/>
  <c r="R54" i="15"/>
  <c r="R54" i="16" s="1"/>
  <c r="N58" i="15"/>
  <c r="N58" i="16" s="1"/>
  <c r="P63" i="15"/>
  <c r="R70" i="15"/>
  <c r="R70" i="16" s="1"/>
  <c r="O80" i="15"/>
  <c r="N80" i="15"/>
  <c r="N80" i="16" s="1"/>
  <c r="P127" i="15"/>
  <c r="Q221" i="15"/>
  <c r="N99" i="15"/>
  <c r="N99" i="16" s="1"/>
  <c r="R228" i="15"/>
  <c r="R228" i="16" s="1"/>
  <c r="P228" i="15"/>
  <c r="Q114" i="15"/>
  <c r="N208" i="15"/>
  <c r="N208" i="16" s="1"/>
  <c r="P199" i="15"/>
  <c r="Q215" i="15"/>
  <c r="N231" i="15"/>
  <c r="N231" i="16" s="1"/>
  <c r="N202" i="15"/>
  <c r="N202" i="16" s="1"/>
  <c r="R218" i="15"/>
  <c r="R218" i="16" s="1"/>
  <c r="O218" i="15"/>
  <c r="P234" i="15"/>
  <c r="P83" i="15"/>
  <c r="N83" i="15"/>
  <c r="N83" i="16" s="1"/>
  <c r="Q180" i="15"/>
  <c r="O164" i="15"/>
  <c r="P148" i="15"/>
  <c r="R148" i="15"/>
  <c r="R148" i="16" s="1"/>
  <c r="N132" i="15"/>
  <c r="N132" i="16" s="1"/>
  <c r="N110" i="15"/>
  <c r="N110" i="16" s="1"/>
  <c r="P92" i="15"/>
  <c r="O92" i="15"/>
  <c r="R189" i="15"/>
  <c r="R189" i="16" s="1"/>
  <c r="O173" i="15"/>
  <c r="P157" i="15"/>
  <c r="Q157" i="15"/>
  <c r="N141" i="15"/>
  <c r="N141" i="16" s="1"/>
  <c r="N112" i="15"/>
  <c r="N112" i="16" s="1"/>
  <c r="N104" i="15"/>
  <c r="N104" i="16" s="1"/>
  <c r="P90" i="15"/>
  <c r="R90" i="15"/>
  <c r="R90" i="16" s="1"/>
  <c r="P137" i="15"/>
  <c r="Q137" i="15"/>
  <c r="N96" i="15"/>
  <c r="N96" i="16" s="1"/>
  <c r="O84" i="15"/>
  <c r="N233" i="15"/>
  <c r="N233" i="16" s="1"/>
  <c r="Q47" i="15"/>
  <c r="R47" i="15"/>
  <c r="R47" i="16" s="1"/>
  <c r="N39" i="15"/>
  <c r="N39" i="16" s="1"/>
  <c r="P31" i="15"/>
  <c r="P23" i="15"/>
  <c r="Q15" i="15"/>
  <c r="N15" i="15"/>
  <c r="N15" i="16" s="1"/>
  <c r="R32" i="15"/>
  <c r="R32" i="16" s="1"/>
  <c r="Q209" i="15"/>
  <c r="Q38" i="15"/>
  <c r="R38" i="15"/>
  <c r="R38" i="16" s="1"/>
  <c r="P217" i="15"/>
  <c r="R145" i="15"/>
  <c r="R145" i="16" s="1"/>
  <c r="Q33" i="15"/>
  <c r="N33" i="15"/>
  <c r="N33" i="16" s="1"/>
  <c r="R17" i="15"/>
  <c r="R17" i="16" s="1"/>
  <c r="N225" i="15"/>
  <c r="N225" i="16" s="1"/>
  <c r="Q44" i="15"/>
  <c r="N44" i="15"/>
  <c r="N44" i="16" s="1"/>
  <c r="N67" i="15"/>
  <c r="N67" i="16" s="1"/>
  <c r="W67" i="16" s="1"/>
  <c r="R69" i="15"/>
  <c r="R69" i="16" s="1"/>
  <c r="P71" i="15"/>
  <c r="R196" i="15"/>
  <c r="R196" i="16" s="1"/>
  <c r="P196" i="15"/>
  <c r="O51" i="15"/>
  <c r="P55" i="15"/>
  <c r="Q59" i="15"/>
  <c r="N59" i="15"/>
  <c r="N59" i="16" s="1"/>
  <c r="Q64" i="15"/>
  <c r="Q72" i="15"/>
  <c r="N88" i="15"/>
  <c r="N88" i="16" s="1"/>
  <c r="R197" i="15"/>
  <c r="R197" i="16" s="1"/>
  <c r="O197" i="15"/>
  <c r="P229" i="15"/>
  <c r="O103" i="15"/>
  <c r="N236" i="15"/>
  <c r="N236" i="16" s="1"/>
  <c r="P120" i="15"/>
  <c r="Q216" i="15"/>
  <c r="R203" i="15"/>
  <c r="R203" i="16" s="1"/>
  <c r="O203" i="15"/>
  <c r="P219" i="15"/>
  <c r="Q235" i="15"/>
  <c r="Q206" i="15"/>
  <c r="N222" i="15"/>
  <c r="N222" i="16" s="1"/>
  <c r="R238" i="15"/>
  <c r="R238" i="16" s="1"/>
  <c r="O238" i="15"/>
  <c r="Q125" i="15"/>
  <c r="N102" i="15"/>
  <c r="N102" i="16" s="1"/>
  <c r="R98" i="15"/>
  <c r="R98" i="16" s="1"/>
  <c r="Q98" i="15"/>
  <c r="O220" i="15"/>
  <c r="O49" i="15"/>
  <c r="P53" i="15"/>
  <c r="Q57" i="15"/>
  <c r="N57" i="15"/>
  <c r="N57" i="16" s="1"/>
  <c r="R61" i="15"/>
  <c r="R61" i="16" s="1"/>
  <c r="Q68" i="15"/>
  <c r="R76" i="15"/>
  <c r="R76" i="16" s="1"/>
  <c r="R115" i="15"/>
  <c r="R115" i="16" s="1"/>
  <c r="O115" i="15"/>
  <c r="P213" i="15"/>
  <c r="O87" i="15"/>
  <c r="N204" i="15"/>
  <c r="N204" i="16" s="1"/>
  <c r="N7" i="15"/>
  <c r="N7" i="16" s="1"/>
  <c r="W7" i="16" s="1"/>
  <c r="Q7" i="17" s="1"/>
  <c r="Q200" i="15"/>
  <c r="N232" i="15"/>
  <c r="N232" i="16" s="1"/>
  <c r="R195" i="15"/>
  <c r="R195" i="16" s="1"/>
  <c r="O195" i="15"/>
  <c r="P211" i="15"/>
  <c r="Q227" i="15"/>
  <c r="Q198" i="15"/>
  <c r="N214" i="15"/>
  <c r="N214" i="16" s="1"/>
  <c r="R230" i="15"/>
  <c r="R230" i="16" s="1"/>
  <c r="O230" i="15"/>
  <c r="Q190" i="15"/>
  <c r="O182" i="15"/>
  <c r="P174" i="15"/>
  <c r="N174" i="15"/>
  <c r="N174" i="16" s="1"/>
  <c r="R166" i="15"/>
  <c r="R166" i="16" s="1"/>
  <c r="Q158" i="15"/>
  <c r="O150" i="15"/>
  <c r="P142" i="15"/>
  <c r="N142" i="15"/>
  <c r="N142" i="16" s="1"/>
  <c r="Q134" i="15"/>
  <c r="N184" i="15"/>
  <c r="N184" i="16" s="1"/>
  <c r="Q152" i="15"/>
  <c r="O136" i="15"/>
  <c r="P191" i="15"/>
  <c r="Q191" i="15"/>
  <c r="R183" i="15"/>
  <c r="R183" i="16" s="1"/>
  <c r="N175" i="15"/>
  <c r="N175" i="16" s="1"/>
  <c r="O167" i="15"/>
  <c r="P159" i="15"/>
  <c r="Q159" i="15"/>
  <c r="R151" i="15"/>
  <c r="R151" i="16" s="1"/>
  <c r="N143" i="15"/>
  <c r="N143" i="16" s="1"/>
  <c r="O135" i="15"/>
  <c r="O168" i="15"/>
  <c r="R101" i="15"/>
  <c r="R101" i="16" s="1"/>
  <c r="P101" i="15"/>
  <c r="Q78" i="15"/>
  <c r="P117" i="15"/>
  <c r="Q117" i="15"/>
  <c r="O105" i="15"/>
  <c r="O81" i="15"/>
  <c r="Q81" i="15"/>
  <c r="R36" i="15"/>
  <c r="R36" i="16" s="1"/>
  <c r="P34" i="15"/>
  <c r="Q22" i="15"/>
  <c r="R22" i="15"/>
  <c r="R22" i="16" s="1"/>
  <c r="N14" i="15"/>
  <c r="N14" i="16" s="1"/>
  <c r="P24" i="15"/>
  <c r="P8" i="15"/>
  <c r="P8" i="16" s="1"/>
  <c r="Y8" i="16" s="1"/>
  <c r="X7" i="19" s="1"/>
  <c r="P161" i="15"/>
  <c r="N161" i="15"/>
  <c r="N161" i="16" s="1"/>
  <c r="P119" i="15"/>
  <c r="P45" i="15"/>
  <c r="P29" i="15"/>
  <c r="Q13" i="15"/>
  <c r="N13" i="15"/>
  <c r="N13" i="16" s="1"/>
  <c r="Q48" i="15"/>
  <c r="N48" i="15"/>
  <c r="N48" i="16" s="1"/>
  <c r="R20" i="15"/>
  <c r="R20" i="16" s="1"/>
  <c r="O50" i="15"/>
  <c r="P54" i="15"/>
  <c r="Q58" i="15"/>
  <c r="R58" i="15"/>
  <c r="R58" i="16" s="1"/>
  <c r="R63" i="15"/>
  <c r="R63" i="16" s="1"/>
  <c r="Q70" i="15"/>
  <c r="R80" i="15"/>
  <c r="R80" i="16" s="1"/>
  <c r="R127" i="15"/>
  <c r="R127" i="16" s="1"/>
  <c r="O127" i="15"/>
  <c r="P221" i="15"/>
  <c r="O99" i="15"/>
  <c r="N228" i="15"/>
  <c r="N228" i="16" s="1"/>
  <c r="O114" i="15"/>
  <c r="Q208" i="15"/>
  <c r="R199" i="15"/>
  <c r="R199" i="16" s="1"/>
  <c r="O199" i="15"/>
  <c r="P215" i="15"/>
  <c r="Q231" i="15"/>
  <c r="Q202" i="15"/>
  <c r="N218" i="15"/>
  <c r="N218" i="16" s="1"/>
  <c r="R234" i="15"/>
  <c r="R234" i="16" s="1"/>
  <c r="O234" i="15"/>
  <c r="R83" i="15"/>
  <c r="R83" i="16" s="1"/>
  <c r="N180" i="15"/>
  <c r="N180" i="16" s="1"/>
  <c r="Q164" i="15"/>
  <c r="O148" i="15"/>
  <c r="P132" i="15"/>
  <c r="R132" i="15"/>
  <c r="R132" i="16" s="1"/>
  <c r="Q110" i="15"/>
  <c r="N92" i="15"/>
  <c r="N92" i="16" s="1"/>
  <c r="N189" i="15"/>
  <c r="N189" i="16" s="1"/>
  <c r="R173" i="15"/>
  <c r="R173" i="16" s="1"/>
  <c r="O157" i="15"/>
  <c r="P141" i="15"/>
  <c r="Q141" i="15"/>
  <c r="O112" i="15"/>
  <c r="Q104" i="15"/>
  <c r="Q90" i="15"/>
  <c r="O137" i="15"/>
  <c r="P96" i="15"/>
  <c r="R96" i="15"/>
  <c r="R96" i="16" s="1"/>
  <c r="N84" i="15"/>
  <c r="N84" i="16" s="1"/>
  <c r="Q233" i="15"/>
  <c r="P47" i="15"/>
  <c r="Q39" i="15"/>
  <c r="R39" i="15"/>
  <c r="R39" i="16" s="1"/>
  <c r="N31" i="15"/>
  <c r="N31" i="16" s="1"/>
  <c r="O23" i="15"/>
  <c r="P15" i="15"/>
  <c r="Q32" i="15"/>
  <c r="N32" i="15"/>
  <c r="N32" i="16" s="1"/>
  <c r="P209" i="15"/>
  <c r="O38" i="15"/>
  <c r="R217" i="15"/>
  <c r="R217" i="16" s="1"/>
  <c r="O217" i="15"/>
  <c r="N145" i="15"/>
  <c r="N145" i="16" s="1"/>
  <c r="P33" i="15"/>
  <c r="Q17" i="15"/>
  <c r="N17" i="15"/>
  <c r="N17" i="16" s="1"/>
  <c r="P125" i="15"/>
  <c r="P102" i="15"/>
  <c r="N98" i="15"/>
  <c r="N98" i="16" s="1"/>
  <c r="R220" i="15"/>
  <c r="R220" i="16" s="1"/>
  <c r="P220" i="15"/>
  <c r="R49" i="15"/>
  <c r="R49" i="16" s="1"/>
  <c r="O53" i="15"/>
  <c r="P57" i="15"/>
  <c r="Q61" i="15"/>
  <c r="N61" i="15"/>
  <c r="N61" i="16" s="1"/>
  <c r="P68" i="15"/>
  <c r="Q76" i="15"/>
  <c r="N115" i="15"/>
  <c r="N115" i="16" s="1"/>
  <c r="R213" i="15"/>
  <c r="R213" i="16" s="1"/>
  <c r="O213" i="15"/>
  <c r="Q87" i="15"/>
  <c r="Q204" i="15"/>
  <c r="P7" i="15"/>
  <c r="P7" i="16" s="1"/>
  <c r="Y7" i="16" s="1"/>
  <c r="X6" i="19" s="1"/>
  <c r="Q7" i="15"/>
  <c r="Q7" i="16" s="1"/>
  <c r="Z7" i="16" s="1"/>
  <c r="N7" i="20" s="1"/>
  <c r="O200" i="15"/>
  <c r="Q232" i="15"/>
  <c r="N195" i="15"/>
  <c r="N195" i="16" s="1"/>
  <c r="R211" i="15"/>
  <c r="R211" i="16" s="1"/>
  <c r="O211" i="15"/>
  <c r="P227" i="15"/>
  <c r="P198" i="15"/>
  <c r="Q214" i="15"/>
  <c r="N230" i="15"/>
  <c r="N230" i="16" s="1"/>
  <c r="R190" i="15"/>
  <c r="R190" i="16" s="1"/>
  <c r="R182" i="15"/>
  <c r="R182" i="16" s="1"/>
  <c r="O174" i="15"/>
  <c r="P166" i="15"/>
  <c r="N166" i="15"/>
  <c r="N166" i="16" s="1"/>
  <c r="R158" i="15"/>
  <c r="R158" i="16" s="1"/>
  <c r="R150" i="15"/>
  <c r="R150" i="16" s="1"/>
  <c r="O142" i="15"/>
  <c r="P134" i="15"/>
  <c r="N134" i="15"/>
  <c r="N134" i="16" s="1"/>
  <c r="P184" i="15"/>
  <c r="R184" i="15"/>
  <c r="R184" i="16" s="1"/>
  <c r="N152" i="15"/>
  <c r="N152" i="16" s="1"/>
  <c r="Q136" i="15"/>
  <c r="O191" i="15"/>
  <c r="P183" i="15"/>
  <c r="Q183" i="15"/>
  <c r="R175" i="15"/>
  <c r="R175" i="16" s="1"/>
  <c r="N167" i="15"/>
  <c r="N167" i="16" s="1"/>
  <c r="O159" i="15"/>
  <c r="P151" i="15"/>
  <c r="Q151" i="15"/>
  <c r="R143" i="15"/>
  <c r="R143" i="16" s="1"/>
  <c r="N135" i="15"/>
  <c r="N135" i="16" s="1"/>
  <c r="Q168" i="15"/>
  <c r="N101" i="15"/>
  <c r="N101" i="16" s="1"/>
  <c r="P78" i="15"/>
  <c r="O117" i="15"/>
  <c r="R105" i="15"/>
  <c r="R105" i="16" s="1"/>
  <c r="P105" i="15"/>
  <c r="P81" i="15"/>
  <c r="Q36" i="15"/>
  <c r="N36" i="15"/>
  <c r="N36" i="16" s="1"/>
  <c r="O34" i="15"/>
  <c r="P22" i="15"/>
  <c r="Q14" i="15"/>
  <c r="R14" i="15"/>
  <c r="R14" i="16" s="1"/>
  <c r="R24" i="15"/>
  <c r="R24" i="16" s="1"/>
  <c r="O8" i="15"/>
  <c r="O8" i="16" s="1"/>
  <c r="X8" i="16" s="1"/>
  <c r="Q8" i="18" s="1"/>
  <c r="O161" i="15"/>
  <c r="R119" i="15"/>
  <c r="R119" i="16" s="1"/>
  <c r="O119" i="15"/>
  <c r="R45" i="15"/>
  <c r="R45" i="16" s="1"/>
  <c r="O29" i="15"/>
  <c r="P13" i="15"/>
  <c r="P48" i="15"/>
  <c r="Q20" i="15"/>
  <c r="N20" i="15"/>
  <c r="N20" i="16" s="1"/>
  <c r="N50" i="15"/>
  <c r="N50" i="16" s="1"/>
  <c r="O54" i="15"/>
  <c r="P58" i="15"/>
  <c r="Q63" i="15"/>
  <c r="N63" i="15"/>
  <c r="N63" i="16" s="1"/>
  <c r="P70" i="15"/>
  <c r="P80" i="15"/>
  <c r="N127" i="15"/>
  <c r="N127" i="16" s="1"/>
  <c r="R221" i="15"/>
  <c r="R221" i="16" s="1"/>
  <c r="O221" i="15"/>
  <c r="Q99" i="15"/>
  <c r="Q228" i="15"/>
  <c r="R114" i="15"/>
  <c r="R114" i="16" s="1"/>
  <c r="P114" i="15"/>
  <c r="O208" i="15"/>
  <c r="N199" i="15"/>
  <c r="N199" i="16" s="1"/>
  <c r="R215" i="15"/>
  <c r="R215" i="16" s="1"/>
  <c r="O215" i="15"/>
  <c r="P231" i="15"/>
  <c r="P202" i="15"/>
  <c r="Q218" i="15"/>
  <c r="N234" i="15"/>
  <c r="N234" i="16" s="1"/>
  <c r="O83" i="15"/>
  <c r="P180" i="15"/>
  <c r="R180" i="15"/>
  <c r="R180" i="16" s="1"/>
  <c r="N164" i="15"/>
  <c r="N164" i="16" s="1"/>
  <c r="Q148" i="15"/>
  <c r="O132" i="15"/>
  <c r="R110" i="15"/>
  <c r="R110" i="16" s="1"/>
  <c r="R92" i="15"/>
  <c r="R92" i="16" s="1"/>
  <c r="P189" i="15"/>
  <c r="Q189" i="15"/>
  <c r="N173" i="15"/>
  <c r="N173" i="16" s="1"/>
  <c r="R157" i="15"/>
  <c r="R157" i="16" s="1"/>
  <c r="O141" i="15"/>
  <c r="P112" i="15"/>
  <c r="R112" i="15"/>
  <c r="R112" i="16" s="1"/>
  <c r="P104" i="15"/>
  <c r="N90" i="15"/>
  <c r="N90" i="16" s="1"/>
  <c r="R137" i="15"/>
  <c r="R137" i="16" s="1"/>
  <c r="Q96" i="15"/>
  <c r="P84" i="15"/>
  <c r="R84" i="15"/>
  <c r="R84" i="16" s="1"/>
  <c r="P233" i="15"/>
  <c r="O47" i="15"/>
  <c r="P39" i="15"/>
  <c r="Q31" i="15"/>
  <c r="R31" i="15"/>
  <c r="R31" i="16" s="1"/>
  <c r="R23" i="15"/>
  <c r="R23" i="16" s="1"/>
  <c r="O15" i="15"/>
  <c r="P32" i="15"/>
  <c r="R209" i="15"/>
  <c r="R209" i="16" s="1"/>
  <c r="O209" i="15"/>
  <c r="P38" i="15"/>
  <c r="N217" i="15"/>
  <c r="N217" i="16" s="1"/>
  <c r="P145" i="15"/>
  <c r="Q145" i="15"/>
  <c r="O33" i="15"/>
  <c r="P17" i="15"/>
  <c r="P225" i="15"/>
  <c r="P44" i="15"/>
  <c r="P67" i="15"/>
  <c r="O69" i="15"/>
  <c r="Q69" i="15"/>
  <c r="N71" i="15"/>
  <c r="N71" i="16" s="1"/>
  <c r="Q196" i="15"/>
  <c r="Q51" i="15"/>
  <c r="N51" i="15"/>
  <c r="N51" i="16" s="1"/>
  <c r="R55" i="15"/>
  <c r="R55" i="16" s="1"/>
  <c r="O59" i="15"/>
  <c r="R64" i="15"/>
  <c r="R64" i="16" s="1"/>
  <c r="O72" i="15"/>
  <c r="N72" i="15"/>
  <c r="N72" i="16" s="1"/>
  <c r="P88" i="15"/>
  <c r="Q197" i="15"/>
  <c r="N229" i="15"/>
  <c r="N229" i="16" s="1"/>
  <c r="R103" i="15"/>
  <c r="R103" i="16" s="1"/>
  <c r="P103" i="15"/>
  <c r="O236" i="15"/>
  <c r="N120" i="15"/>
  <c r="N120" i="16" s="1"/>
  <c r="R216" i="15"/>
  <c r="R216" i="16" s="1"/>
  <c r="P216" i="15"/>
  <c r="O171" i="15"/>
  <c r="P94" i="15"/>
  <c r="N23" i="15"/>
  <c r="N23" i="16" s="1"/>
  <c r="N47" i="15"/>
  <c r="N47" i="16" s="1"/>
  <c r="O96" i="15"/>
  <c r="Q112" i="15"/>
  <c r="P173" i="15"/>
  <c r="O110" i="15"/>
  <c r="N148" i="15"/>
  <c r="N148" i="16" s="1"/>
  <c r="O202" i="15"/>
  <c r="Q199" i="15"/>
  <c r="N114" i="15"/>
  <c r="N114" i="16" s="1"/>
  <c r="R99" i="15"/>
  <c r="R99" i="16" s="1"/>
  <c r="N70" i="15"/>
  <c r="N70" i="16" s="1"/>
  <c r="N54" i="15"/>
  <c r="N54" i="16" s="1"/>
  <c r="P20" i="15"/>
  <c r="Q45" i="15"/>
  <c r="N24" i="15"/>
  <c r="N24" i="16" s="1"/>
  <c r="N34" i="15"/>
  <c r="N34" i="16" s="1"/>
  <c r="N81" i="15"/>
  <c r="N81" i="16" s="1"/>
  <c r="R117" i="15"/>
  <c r="R117" i="16" s="1"/>
  <c r="P143" i="15"/>
  <c r="Q175" i="15"/>
  <c r="N136" i="15"/>
  <c r="N136" i="16" s="1"/>
  <c r="R142" i="15"/>
  <c r="R142" i="16" s="1"/>
  <c r="O166" i="15"/>
  <c r="P190" i="15"/>
  <c r="Q230" i="15"/>
  <c r="R227" i="15"/>
  <c r="R227" i="16" s="1"/>
  <c r="P200" i="15"/>
  <c r="O204" i="15"/>
  <c r="Q115" i="15"/>
  <c r="P61" i="15"/>
  <c r="Q49" i="15"/>
  <c r="O125" i="15"/>
  <c r="P41" i="15"/>
  <c r="P12" i="15"/>
  <c r="Q46" i="15"/>
  <c r="R35" i="15"/>
  <c r="R35" i="16" s="1"/>
  <c r="R185" i="15"/>
  <c r="R185" i="16" s="1"/>
  <c r="O122" i="15"/>
  <c r="O107" i="15"/>
  <c r="N116" i="15"/>
  <c r="N116" i="16" s="1"/>
  <c r="R111" i="15"/>
  <c r="R111" i="16" s="1"/>
  <c r="P146" i="15"/>
  <c r="N178" i="15"/>
  <c r="N178" i="16" s="1"/>
  <c r="R155" i="15"/>
  <c r="R155" i="16" s="1"/>
  <c r="P210" i="15"/>
  <c r="N207" i="15"/>
  <c r="N207" i="16" s="1"/>
  <c r="R126" i="15"/>
  <c r="R126" i="16" s="1"/>
  <c r="O237" i="15"/>
  <c r="P74" i="15"/>
  <c r="P74" i="16" s="1"/>
  <c r="Y74" i="16" s="1"/>
  <c r="P56" i="15"/>
  <c r="N212" i="15"/>
  <c r="N212" i="16" s="1"/>
  <c r="O75" i="15"/>
  <c r="N16" i="15"/>
  <c r="N16" i="16" s="1"/>
  <c r="N42" i="15"/>
  <c r="N42" i="16" s="1"/>
  <c r="O147" i="15"/>
  <c r="R160" i="15"/>
  <c r="R160" i="16" s="1"/>
  <c r="R85" i="15"/>
  <c r="R85" i="16" s="1"/>
  <c r="N188" i="15"/>
  <c r="N188" i="16" s="1"/>
  <c r="N65" i="15"/>
  <c r="N65" i="16" s="1"/>
  <c r="Q97" i="15"/>
  <c r="Q82" i="15"/>
  <c r="P97" i="15"/>
  <c r="Q179" i="15"/>
  <c r="R237" i="15"/>
  <c r="R237" i="16" s="1"/>
  <c r="N66" i="15"/>
  <c r="N66" i="16" s="1"/>
  <c r="R52" i="15"/>
  <c r="R52" i="16" s="1"/>
  <c r="N79" i="15"/>
  <c r="N79" i="16" s="1"/>
  <c r="P40" i="15"/>
  <c r="Q16" i="15"/>
  <c r="Q73" i="15"/>
  <c r="N181" i="15"/>
  <c r="N181" i="16" s="1"/>
  <c r="R131" i="15"/>
  <c r="R131" i="16" s="1"/>
  <c r="N163" i="15"/>
  <c r="N163" i="16" s="1"/>
  <c r="R133" i="15"/>
  <c r="R133" i="16" s="1"/>
  <c r="P160" i="15"/>
  <c r="R97" i="15"/>
  <c r="R97" i="16" s="1"/>
  <c r="N86" i="15"/>
  <c r="N86" i="16" s="1"/>
  <c r="Q116" i="15"/>
  <c r="O93" i="15"/>
  <c r="O227" i="15"/>
  <c r="O232" i="15"/>
  <c r="N213" i="15"/>
  <c r="N213" i="16" s="1"/>
  <c r="O68" i="15"/>
  <c r="N49" i="15"/>
  <c r="N49" i="16" s="1"/>
  <c r="O102" i="15"/>
  <c r="O25" i="15"/>
  <c r="P177" i="15"/>
  <c r="R46" i="15"/>
  <c r="R46" i="16" s="1"/>
  <c r="R27" i="15"/>
  <c r="R27" i="16" s="1"/>
  <c r="O62" i="15"/>
  <c r="O169" i="15"/>
  <c r="Q86" i="15"/>
  <c r="Q108" i="15"/>
  <c r="N146" i="15"/>
  <c r="N146" i="16" s="1"/>
  <c r="Q170" i="15"/>
  <c r="Q194" i="15"/>
  <c r="Q226" i="15"/>
  <c r="R223" i="15"/>
  <c r="R223" i="16" s="1"/>
  <c r="O126" i="15"/>
  <c r="O128" i="15"/>
  <c r="Q100" i="15"/>
  <c r="P60" i="15"/>
  <c r="Q10" i="15"/>
  <c r="Q75" i="15"/>
  <c r="Q193" i="15"/>
  <c r="P26" i="15"/>
  <c r="O106" i="15"/>
  <c r="O149" i="15"/>
  <c r="P139" i="15"/>
  <c r="Q176" i="15"/>
  <c r="O37" i="15"/>
  <c r="O108" i="15"/>
  <c r="P124" i="15"/>
  <c r="O82" i="15"/>
  <c r="P116" i="15"/>
  <c r="R9" i="15"/>
  <c r="R9" i="16" s="1"/>
  <c r="N25" i="15"/>
  <c r="N25" i="16" s="1"/>
  <c r="Q25" i="15"/>
  <c r="O41" i="15"/>
  <c r="N177" i="15"/>
  <c r="N177" i="16" s="1"/>
  <c r="N12" i="15"/>
  <c r="N12" i="16" s="1"/>
  <c r="Q12" i="15"/>
  <c r="O28" i="15"/>
  <c r="O30" i="15"/>
  <c r="N46" i="15"/>
  <c r="N46" i="16" s="1"/>
  <c r="R11" i="15"/>
  <c r="R11" i="16" s="1"/>
  <c r="Q11" i="15"/>
  <c r="O19" i="15"/>
  <c r="O27" i="15"/>
  <c r="N35" i="15"/>
  <c r="N35" i="16" s="1"/>
  <c r="R43" i="15"/>
  <c r="R43" i="16" s="1"/>
  <c r="Q43" i="15"/>
  <c r="P62" i="15"/>
  <c r="N153" i="15"/>
  <c r="N153" i="16" s="1"/>
  <c r="N169" i="15"/>
  <c r="N169" i="16" s="1"/>
  <c r="P169" i="15"/>
  <c r="O185" i="15"/>
  <c r="R123" i="15"/>
  <c r="R123" i="16" s="1"/>
  <c r="N91" i="15"/>
  <c r="N91" i="16" s="1"/>
  <c r="R122" i="15"/>
  <c r="R122" i="16" s="1"/>
  <c r="P122" i="15"/>
  <c r="O140" i="15"/>
  <c r="Q192" i="15"/>
  <c r="Q107" i="15"/>
  <c r="P107" i="15"/>
  <c r="O156" i="15"/>
  <c r="Q172" i="15"/>
  <c r="R124" i="15"/>
  <c r="R124" i="16" s="1"/>
  <c r="N89" i="15"/>
  <c r="N89" i="16" s="1"/>
  <c r="N201" i="15"/>
  <c r="N201" i="16" s="1"/>
  <c r="R165" i="15"/>
  <c r="R165" i="16" s="1"/>
  <c r="N111" i="15"/>
  <c r="N111" i="16" s="1"/>
  <c r="P111" i="15"/>
  <c r="O130" i="15"/>
  <c r="Q138" i="15"/>
  <c r="Q146" i="15"/>
  <c r="N154" i="15"/>
  <c r="N154" i="16" s="1"/>
  <c r="P154" i="15"/>
  <c r="O162" i="15"/>
  <c r="R170" i="15"/>
  <c r="R170" i="16" s="1"/>
  <c r="R178" i="15"/>
  <c r="R178" i="16" s="1"/>
  <c r="N186" i="15"/>
  <c r="N186" i="16" s="1"/>
  <c r="P186" i="15"/>
  <c r="O194" i="15"/>
  <c r="N155" i="15"/>
  <c r="N155" i="16" s="1"/>
  <c r="R179" i="15"/>
  <c r="R179" i="16" s="1"/>
  <c r="N226" i="15"/>
  <c r="N226" i="16" s="1"/>
  <c r="Q210" i="15"/>
  <c r="P223" i="15"/>
  <c r="O207" i="15"/>
  <c r="R207" i="15"/>
  <c r="R207" i="16" s="1"/>
  <c r="Q224" i="15"/>
  <c r="P126" i="15"/>
  <c r="Q128" i="15"/>
  <c r="P237" i="15"/>
  <c r="P237" i="16" s="1"/>
  <c r="Y237" i="16" s="1"/>
  <c r="O205" i="15"/>
  <c r="R205" i="15"/>
  <c r="R205" i="16" s="1"/>
  <c r="N100" i="15"/>
  <c r="N100" i="16" s="1"/>
  <c r="Q74" i="15"/>
  <c r="P66" i="15"/>
  <c r="N60" i="15"/>
  <c r="N60" i="16" s="1"/>
  <c r="Q60" i="15"/>
  <c r="O56" i="15"/>
  <c r="P52" i="15"/>
  <c r="N10" i="15"/>
  <c r="N10" i="16" s="1"/>
  <c r="P212" i="15"/>
  <c r="R212" i="15"/>
  <c r="R212" i="16" s="1"/>
  <c r="P79" i="15"/>
  <c r="R77" i="15"/>
  <c r="R77" i="16" s="1"/>
  <c r="N75" i="15"/>
  <c r="N75" i="16" s="1"/>
  <c r="W75" i="16" s="1"/>
  <c r="N40" i="15"/>
  <c r="N40" i="16" s="1"/>
  <c r="Q40" i="15"/>
  <c r="R193" i="15"/>
  <c r="R193" i="16" s="1"/>
  <c r="R16" i="15"/>
  <c r="R16" i="16" s="1"/>
  <c r="R18" i="15"/>
  <c r="R18" i="16" s="1"/>
  <c r="Q18" i="15"/>
  <c r="O26" i="15"/>
  <c r="P42" i="15"/>
  <c r="N73" i="15"/>
  <c r="N73" i="16" s="1"/>
  <c r="N118" i="15"/>
  <c r="N118" i="16" s="1"/>
  <c r="P93" i="15"/>
  <c r="R181" i="15"/>
  <c r="R181" i="16" s="1"/>
  <c r="Q149" i="15"/>
  <c r="P149" i="15"/>
  <c r="N131" i="15"/>
  <c r="N131" i="16" s="1"/>
  <c r="R139" i="15"/>
  <c r="R139" i="16" s="1"/>
  <c r="Q147" i="15"/>
  <c r="P147" i="15"/>
  <c r="O163" i="15"/>
  <c r="N187" i="15"/>
  <c r="N187" i="16" s="1"/>
  <c r="O133" i="15"/>
  <c r="N82" i="15"/>
  <c r="N82" i="16" s="1"/>
  <c r="N160" i="15"/>
  <c r="N160" i="16" s="1"/>
  <c r="N85" i="15"/>
  <c r="N85" i="16" s="1"/>
  <c r="R144" i="15"/>
  <c r="R144" i="16" s="1"/>
  <c r="P144" i="15"/>
  <c r="O176" i="15"/>
  <c r="Q188" i="15"/>
  <c r="N21" i="15"/>
  <c r="N21" i="16" s="1"/>
  <c r="Q21" i="15"/>
  <c r="P37" i="15"/>
  <c r="R65" i="15"/>
  <c r="R65" i="16" s="1"/>
  <c r="N121" i="15"/>
  <c r="N121" i="16" s="1"/>
  <c r="Q109" i="15"/>
  <c r="Q129" i="15"/>
  <c r="Q113" i="15"/>
  <c r="R93" i="15"/>
  <c r="R93" i="16" s="1"/>
  <c r="P129" i="15"/>
  <c r="N129" i="15"/>
  <c r="N129" i="16" s="1"/>
  <c r="O113" i="15"/>
  <c r="R129" i="15"/>
  <c r="R129" i="16" s="1"/>
  <c r="N108" i="15"/>
  <c r="N108" i="16" s="1"/>
  <c r="P118" i="15"/>
  <c r="P113" i="15"/>
  <c r="P108" i="15"/>
  <c r="P89" i="15"/>
  <c r="N124" i="15"/>
  <c r="N124" i="16" s="1"/>
  <c r="Q94" i="15"/>
  <c r="Q171" i="15"/>
  <c r="P171" i="15"/>
  <c r="O9" i="15"/>
  <c r="R25" i="15"/>
  <c r="R25" i="16" s="1"/>
  <c r="N41" i="15"/>
  <c r="N41" i="16" s="1"/>
  <c r="Q41" i="15"/>
  <c r="R177" i="15"/>
  <c r="R177" i="16" s="1"/>
  <c r="R12" i="15"/>
  <c r="R12" i="16" s="1"/>
  <c r="N28" i="15"/>
  <c r="N28" i="16" s="1"/>
  <c r="Q28" i="15"/>
  <c r="P30" i="15"/>
  <c r="O46" i="15"/>
  <c r="N11" i="15"/>
  <c r="N11" i="16" s="1"/>
  <c r="R19" i="15"/>
  <c r="R19" i="16" s="1"/>
  <c r="Q19" i="15"/>
  <c r="P27" i="15"/>
  <c r="O35" i="15"/>
  <c r="N43" i="15"/>
  <c r="N43" i="16" s="1"/>
  <c r="R62" i="15"/>
  <c r="R62" i="16" s="1"/>
  <c r="Q62" i="15"/>
  <c r="R153" i="15"/>
  <c r="R153" i="16" s="1"/>
  <c r="Q169" i="15"/>
  <c r="Q185" i="15"/>
  <c r="P185" i="15"/>
  <c r="O123" i="15"/>
  <c r="R91" i="15"/>
  <c r="R91" i="16" s="1"/>
  <c r="N122" i="15"/>
  <c r="N122" i="16" s="1"/>
  <c r="R140" i="15"/>
  <c r="R140" i="16" s="1"/>
  <c r="P140" i="15"/>
  <c r="O192" i="15"/>
  <c r="R107" i="15"/>
  <c r="R107" i="16" s="1"/>
  <c r="R156" i="15"/>
  <c r="R156" i="16" s="1"/>
  <c r="P156" i="15"/>
  <c r="O172" i="15"/>
  <c r="N93" i="15"/>
  <c r="N93" i="16" s="1"/>
  <c r="O201" i="15"/>
  <c r="R201" i="15"/>
  <c r="R201" i="16" s="1"/>
  <c r="O165" i="15"/>
  <c r="Q111" i="15"/>
  <c r="N130" i="15"/>
  <c r="N130" i="16" s="1"/>
  <c r="P130" i="15"/>
  <c r="O138" i="15"/>
  <c r="R146" i="15"/>
  <c r="R146" i="16" s="1"/>
  <c r="Q154" i="15"/>
  <c r="N162" i="15"/>
  <c r="N162" i="16" s="1"/>
  <c r="P162" i="15"/>
  <c r="O170" i="15"/>
  <c r="Q178" i="15"/>
  <c r="Q186" i="15"/>
  <c r="N194" i="15"/>
  <c r="N194" i="16" s="1"/>
  <c r="P194" i="15"/>
  <c r="O155" i="15"/>
  <c r="N179" i="15"/>
  <c r="N179" i="16" s="1"/>
  <c r="O226" i="15"/>
  <c r="R226" i="15"/>
  <c r="R226" i="16" s="1"/>
  <c r="N210" i="15"/>
  <c r="N210" i="16" s="1"/>
  <c r="Q223" i="15"/>
  <c r="P207" i="15"/>
  <c r="N224" i="15"/>
  <c r="N224" i="16" s="1"/>
  <c r="Q126" i="15"/>
  <c r="N128" i="15"/>
  <c r="N128" i="16" s="1"/>
  <c r="Q237" i="15"/>
  <c r="P205" i="15"/>
  <c r="O100" i="15"/>
  <c r="R100" i="15"/>
  <c r="R100" i="16" s="1"/>
  <c r="R74" i="15"/>
  <c r="R74" i="16" s="1"/>
  <c r="Q66" i="15"/>
  <c r="R60" i="15"/>
  <c r="R60" i="16" s="1"/>
  <c r="N56" i="15"/>
  <c r="N56" i="16" s="1"/>
  <c r="Q56" i="15"/>
  <c r="O52" i="15"/>
  <c r="O10" i="15"/>
  <c r="O212" i="15"/>
  <c r="Q79" i="15"/>
  <c r="O79" i="15"/>
  <c r="P77" i="15"/>
  <c r="R75" i="15"/>
  <c r="R75" i="16" s="1"/>
  <c r="R40" i="15"/>
  <c r="R40" i="16" s="1"/>
  <c r="O193" i="15"/>
  <c r="O16" i="15"/>
  <c r="N18" i="15"/>
  <c r="N18" i="16" s="1"/>
  <c r="R26" i="15"/>
  <c r="R26" i="16" s="1"/>
  <c r="Q26" i="15"/>
  <c r="O42" i="15"/>
  <c r="R73" i="15"/>
  <c r="R73" i="16" s="1"/>
  <c r="P82" i="15"/>
  <c r="O181" i="15"/>
  <c r="N149" i="15"/>
  <c r="N149" i="16" s="1"/>
  <c r="O131" i="15"/>
  <c r="N139" i="15"/>
  <c r="N139" i="16" s="1"/>
  <c r="R147" i="15"/>
  <c r="R147" i="16" s="1"/>
  <c r="Q163" i="15"/>
  <c r="P163" i="15"/>
  <c r="O187" i="15"/>
  <c r="Q133" i="15"/>
  <c r="P133" i="15"/>
  <c r="O86" i="15"/>
  <c r="Q160" i="15"/>
  <c r="O85" i="15"/>
  <c r="N144" i="15"/>
  <c r="N144" i="16" s="1"/>
  <c r="R176" i="15"/>
  <c r="R176" i="16" s="1"/>
  <c r="P176" i="15"/>
  <c r="O188" i="15"/>
  <c r="R21" i="15"/>
  <c r="R21" i="16" s="1"/>
  <c r="N37" i="15"/>
  <c r="N37" i="16" s="1"/>
  <c r="Q37" i="15"/>
  <c r="P65" i="15"/>
  <c r="O97" i="15"/>
  <c r="N106" i="15"/>
  <c r="R109" i="15"/>
  <c r="R109" i="16" s="1"/>
  <c r="O124" i="15"/>
  <c r="P106" i="15"/>
  <c r="P106" i="16" s="1"/>
  <c r="Y106" i="16" s="1"/>
  <c r="Q121" i="15"/>
  <c r="Q95" i="15"/>
  <c r="R89" i="15"/>
  <c r="R89" i="16" s="1"/>
  <c r="Q124" i="15"/>
  <c r="R113" i="15"/>
  <c r="R113" i="16" s="1"/>
  <c r="Q93" i="15"/>
  <c r="O89" i="15"/>
  <c r="O118" i="15"/>
  <c r="N97" i="15"/>
  <c r="N97" i="16" s="1"/>
  <c r="N94" i="15"/>
  <c r="N94" i="16" s="1"/>
  <c r="R171" i="15"/>
  <c r="R171" i="16" s="1"/>
  <c r="P204" i="15"/>
  <c r="R204" i="15"/>
  <c r="R204" i="16" s="1"/>
  <c r="N87" i="15"/>
  <c r="N87" i="16" s="1"/>
  <c r="Q213" i="15"/>
  <c r="P115" i="15"/>
  <c r="N76" i="15"/>
  <c r="N76" i="16" s="1"/>
  <c r="O76" i="15"/>
  <c r="R68" i="15"/>
  <c r="R68" i="16" s="1"/>
  <c r="O61" i="15"/>
  <c r="R57" i="15"/>
  <c r="R57" i="16" s="1"/>
  <c r="N53" i="15"/>
  <c r="N53" i="16" s="1"/>
  <c r="Q53" i="15"/>
  <c r="P49" i="15"/>
  <c r="Q220" i="15"/>
  <c r="O98" i="15"/>
  <c r="Q102" i="15"/>
  <c r="R102" i="15"/>
  <c r="R102" i="16" s="1"/>
  <c r="N125" i="15"/>
  <c r="N125" i="16" s="1"/>
  <c r="P9" i="15"/>
  <c r="P25" i="15"/>
  <c r="R41" i="15"/>
  <c r="R41" i="16" s="1"/>
  <c r="O177" i="15"/>
  <c r="O12" i="15"/>
  <c r="R28" i="15"/>
  <c r="R28" i="16" s="1"/>
  <c r="R30" i="15"/>
  <c r="R30" i="16" s="1"/>
  <c r="Q30" i="15"/>
  <c r="P46" i="15"/>
  <c r="O11" i="15"/>
  <c r="N19" i="15"/>
  <c r="N19" i="16" s="1"/>
  <c r="N27" i="15"/>
  <c r="N27" i="16" s="1"/>
  <c r="Q27" i="15"/>
  <c r="P35" i="15"/>
  <c r="O43" i="15"/>
  <c r="N62" i="15"/>
  <c r="N62" i="16" s="1"/>
  <c r="O153" i="15"/>
  <c r="R169" i="15"/>
  <c r="R169" i="16" s="1"/>
  <c r="N185" i="15"/>
  <c r="N185" i="16" s="1"/>
  <c r="Q123" i="15"/>
  <c r="P123" i="15"/>
  <c r="O91" i="15"/>
  <c r="Q122" i="15"/>
  <c r="N140" i="15"/>
  <c r="N140" i="16" s="1"/>
  <c r="R192" i="15"/>
  <c r="R192" i="16" s="1"/>
  <c r="P192" i="15"/>
  <c r="N107" i="15"/>
  <c r="N107" i="16" s="1"/>
  <c r="N156" i="15"/>
  <c r="N156" i="16" s="1"/>
  <c r="R172" i="15"/>
  <c r="R172" i="16" s="1"/>
  <c r="P172" i="15"/>
  <c r="O109" i="15"/>
  <c r="P201" i="15"/>
  <c r="Q165" i="15"/>
  <c r="P165" i="15"/>
  <c r="O111" i="15"/>
  <c r="Q130" i="15"/>
  <c r="N138" i="15"/>
  <c r="N138" i="16" s="1"/>
  <c r="P138" i="15"/>
  <c r="O146" i="15"/>
  <c r="R154" i="15"/>
  <c r="R154" i="16" s="1"/>
  <c r="Q162" i="15"/>
  <c r="N170" i="15"/>
  <c r="N170" i="16" s="1"/>
  <c r="P170" i="15"/>
  <c r="O178" i="15"/>
  <c r="R186" i="15"/>
  <c r="R186" i="16" s="1"/>
  <c r="R194" i="15"/>
  <c r="R194" i="16" s="1"/>
  <c r="Q155" i="15"/>
  <c r="P155" i="15"/>
  <c r="O179" i="15"/>
  <c r="P226" i="15"/>
  <c r="O210" i="15"/>
  <c r="R210" i="15"/>
  <c r="R210" i="16" s="1"/>
  <c r="N223" i="15"/>
  <c r="N223" i="16" s="1"/>
  <c r="Q207" i="15"/>
  <c r="P224" i="15"/>
  <c r="R224" i="15"/>
  <c r="R224" i="16" s="1"/>
  <c r="N126" i="15"/>
  <c r="N126" i="16" s="1"/>
  <c r="P128" i="15"/>
  <c r="R128" i="15"/>
  <c r="R128" i="16" s="1"/>
  <c r="N237" i="15"/>
  <c r="N237" i="16" s="1"/>
  <c r="Q205" i="15"/>
  <c r="P100" i="15"/>
  <c r="N74" i="15"/>
  <c r="O74" i="15"/>
  <c r="R66" i="15"/>
  <c r="R66" i="16" s="1"/>
  <c r="O60" i="15"/>
  <c r="R56" i="15"/>
  <c r="R56" i="16" s="1"/>
  <c r="N52" i="15"/>
  <c r="N52" i="16" s="1"/>
  <c r="Q52" i="15"/>
  <c r="P10" i="15"/>
  <c r="Q212" i="15"/>
  <c r="R79" i="15"/>
  <c r="R79" i="16" s="1"/>
  <c r="Q77" i="15"/>
  <c r="O77" i="15"/>
  <c r="P75" i="15"/>
  <c r="O40" i="15"/>
  <c r="N193" i="15"/>
  <c r="N193" i="16" s="1"/>
  <c r="P193" i="15"/>
  <c r="P16" i="15"/>
  <c r="O18" i="15"/>
  <c r="N26" i="15"/>
  <c r="N26" i="16" s="1"/>
  <c r="R42" i="15"/>
  <c r="R42" i="16" s="1"/>
  <c r="Q42" i="15"/>
  <c r="P73" i="15"/>
  <c r="R95" i="15"/>
  <c r="R95" i="16" s="1"/>
  <c r="Q181" i="15"/>
  <c r="P181" i="15"/>
  <c r="R149" i="15"/>
  <c r="R149" i="16" s="1"/>
  <c r="Q131" i="15"/>
  <c r="P131" i="15"/>
  <c r="O139" i="15"/>
  <c r="N147" i="15"/>
  <c r="N147" i="16" s="1"/>
  <c r="R163" i="15"/>
  <c r="R163" i="16" s="1"/>
  <c r="Q187" i="15"/>
  <c r="P187" i="15"/>
  <c r="N133" i="15"/>
  <c r="N133" i="16" s="1"/>
  <c r="P109" i="15"/>
  <c r="O160" i="15"/>
  <c r="Q85" i="15"/>
  <c r="P85" i="15"/>
  <c r="Q144" i="15"/>
  <c r="N176" i="15"/>
  <c r="N176" i="16" s="1"/>
  <c r="R188" i="15"/>
  <c r="R188" i="16" s="1"/>
  <c r="P188" i="15"/>
  <c r="O21" i="15"/>
  <c r="R37" i="15"/>
  <c r="R37" i="16" s="1"/>
  <c r="Q65" i="15"/>
  <c r="O65" i="15"/>
  <c r="O95" i="15"/>
  <c r="Q89" i="15"/>
  <c r="P86" i="15"/>
  <c r="O121" i="15"/>
  <c r="N113" i="15"/>
  <c r="N113" i="16" s="1"/>
  <c r="R106" i="15"/>
  <c r="R106" i="16" s="1"/>
  <c r="N109" i="15"/>
  <c r="N109" i="16" s="1"/>
  <c r="Q106" i="15"/>
  <c r="R86" i="15"/>
  <c r="R86" i="16" s="1"/>
  <c r="P121" i="15"/>
  <c r="R82" i="15"/>
  <c r="R82" i="16" s="1"/>
  <c r="R121" i="15"/>
  <c r="R121" i="16" s="1"/>
  <c r="O116" i="15"/>
  <c r="R108" i="15"/>
  <c r="R108" i="16" s="1"/>
  <c r="O94" i="15"/>
  <c r="R94" i="15"/>
  <c r="R94" i="16" s="1"/>
  <c r="I248" i="7"/>
  <c r="I15" i="10" s="1"/>
  <c r="I16" i="10" s="1"/>
  <c r="H248" i="7"/>
  <c r="H15" i="10" s="1"/>
  <c r="H16" i="10" s="1"/>
  <c r="F248" i="7"/>
  <c r="F15" i="10" s="1"/>
  <c r="F16" i="10" s="1"/>
  <c r="G248" i="7"/>
  <c r="G15" i="10" s="1"/>
  <c r="G16" i="10" s="1"/>
  <c r="D248" i="7"/>
  <c r="D15" i="10" s="1"/>
  <c r="D16" i="10" s="1"/>
  <c r="E248" i="7"/>
  <c r="E15" i="10" s="1"/>
  <c r="E16" i="10" s="1"/>
  <c r="AO338" i="21" l="1"/>
  <c r="AO40" i="21"/>
  <c r="AO60" i="21"/>
  <c r="AO117" i="21"/>
  <c r="AO204" i="21"/>
  <c r="AO365" i="21"/>
  <c r="AO146" i="21"/>
  <c r="BF231" i="9"/>
  <c r="V231" i="5"/>
  <c r="BV231" i="9" s="1"/>
  <c r="CB231" i="9" s="1"/>
  <c r="AO137" i="21"/>
  <c r="AO50" i="21"/>
  <c r="AO179" i="21"/>
  <c r="AO221" i="21"/>
  <c r="AO197" i="21"/>
  <c r="U231" i="5"/>
  <c r="BU231" i="9" s="1"/>
  <c r="CA231" i="9" s="1"/>
  <c r="BD231" i="9"/>
  <c r="BN231" i="9"/>
  <c r="Z231" i="5"/>
  <c r="BZ231" i="9" s="1"/>
  <c r="CF231" i="9" s="1"/>
  <c r="W231" i="5"/>
  <c r="BW231" i="9" s="1"/>
  <c r="CC231" i="9" s="1"/>
  <c r="BH231" i="9"/>
  <c r="BL231" i="9"/>
  <c r="Y231" i="5"/>
  <c r="BY231" i="9" s="1"/>
  <c r="CE231" i="9" s="1"/>
  <c r="T231" i="5"/>
  <c r="BT231" i="9" s="1"/>
  <c r="BE231" i="9"/>
  <c r="AO21" i="21"/>
  <c r="AO79" i="21"/>
  <c r="AO58" i="21"/>
  <c r="AO271" i="21"/>
  <c r="AO298" i="21"/>
  <c r="X231" i="5"/>
  <c r="BX231" i="9" s="1"/>
  <c r="CD231" i="9" s="1"/>
  <c r="BJ231" i="9"/>
  <c r="AO142" i="21"/>
  <c r="AO69" i="21"/>
  <c r="AO113" i="21"/>
  <c r="AO24" i="21"/>
  <c r="AO376" i="21"/>
  <c r="AO116" i="21"/>
  <c r="AO196" i="21"/>
  <c r="AO22" i="21"/>
  <c r="AO192" i="21"/>
  <c r="AO157" i="21"/>
  <c r="AO25" i="21"/>
  <c r="AO19" i="21"/>
  <c r="AO119" i="21"/>
  <c r="AO225" i="21"/>
  <c r="AO110" i="21"/>
  <c r="AO120" i="21"/>
  <c r="AO55" i="21"/>
  <c r="AO235" i="21"/>
  <c r="AO191" i="21"/>
  <c r="AO23" i="21"/>
  <c r="AO17" i="21"/>
  <c r="AO20" i="21"/>
  <c r="AO16" i="21"/>
  <c r="W113" i="16"/>
  <c r="O21" i="16"/>
  <c r="X21" i="16" s="1"/>
  <c r="Q21" i="18" s="1"/>
  <c r="Q77" i="16"/>
  <c r="Z77" i="16" s="1"/>
  <c r="N77" i="20" s="1"/>
  <c r="W138" i="16"/>
  <c r="Q138" i="17" s="1"/>
  <c r="P46" i="16"/>
  <c r="Y46" i="16" s="1"/>
  <c r="X45" i="19" s="1"/>
  <c r="W53" i="16"/>
  <c r="Q53" i="17" s="1"/>
  <c r="O76" i="16"/>
  <c r="X76" i="16" s="1"/>
  <c r="Q76" i="18" s="1"/>
  <c r="W87" i="16"/>
  <c r="Q87" i="17" s="1"/>
  <c r="Q106" i="16"/>
  <c r="Z106" i="16" s="1"/>
  <c r="N106" i="20" s="1"/>
  <c r="W147" i="16"/>
  <c r="Q147" i="17" s="1"/>
  <c r="O18" i="16"/>
  <c r="X18" i="16" s="1"/>
  <c r="Q18" i="18" s="1"/>
  <c r="O40" i="16"/>
  <c r="X40" i="16" s="1"/>
  <c r="Q40" i="18" s="1"/>
  <c r="O74" i="16"/>
  <c r="X74" i="16" s="1"/>
  <c r="Q74" i="18" s="1"/>
  <c r="P155" i="16"/>
  <c r="Y155" i="16" s="1"/>
  <c r="X154" i="19" s="1"/>
  <c r="Q130" i="16"/>
  <c r="Z130" i="16" s="1"/>
  <c r="N130" i="20" s="1"/>
  <c r="W156" i="16"/>
  <c r="Q156" i="17" s="1"/>
  <c r="W62" i="16"/>
  <c r="Q62" i="17" s="1"/>
  <c r="W27" i="16"/>
  <c r="Q27" i="17" s="1"/>
  <c r="Q30" i="16"/>
  <c r="Z30" i="16" s="1"/>
  <c r="N30" i="20" s="1"/>
  <c r="Q220" i="16"/>
  <c r="Z220" i="16" s="1"/>
  <c r="N220" i="20" s="1"/>
  <c r="W76" i="16"/>
  <c r="Q76" i="17" s="1"/>
  <c r="N106" i="16"/>
  <c r="O131" i="16"/>
  <c r="X131" i="16" s="1"/>
  <c r="Q131" i="18" s="1"/>
  <c r="W18" i="16"/>
  <c r="Q18" i="17" s="1"/>
  <c r="W128" i="16"/>
  <c r="Q128" i="17" s="1"/>
  <c r="P130" i="16"/>
  <c r="Y130" i="16" s="1"/>
  <c r="X129" i="19" s="1"/>
  <c r="P140" i="16"/>
  <c r="Y140" i="16" s="1"/>
  <c r="X139" i="19" s="1"/>
  <c r="Q171" i="16"/>
  <c r="Z171" i="16" s="1"/>
  <c r="N171" i="20" s="1"/>
  <c r="W21" i="16"/>
  <c r="Q21" i="17" s="1"/>
  <c r="O133" i="16"/>
  <c r="X133" i="16" s="1"/>
  <c r="Q133" i="18" s="1"/>
  <c r="Q149" i="16"/>
  <c r="Z149" i="16" s="1"/>
  <c r="N149" i="20" s="1"/>
  <c r="O94" i="16"/>
  <c r="X94" i="16" s="1"/>
  <c r="Q94" i="18" s="1"/>
  <c r="P86" i="16"/>
  <c r="Y86" i="16" s="1"/>
  <c r="X85" i="19" s="1"/>
  <c r="AB85" i="19" s="1"/>
  <c r="G90" i="4" s="1"/>
  <c r="AA90" i="9" s="1"/>
  <c r="Q65" i="16"/>
  <c r="Z65" i="16" s="1"/>
  <c r="N65" i="20" s="1"/>
  <c r="Q85" i="16"/>
  <c r="Z85" i="16" s="1"/>
  <c r="N85" i="20" s="1"/>
  <c r="Q212" i="16"/>
  <c r="Z212" i="16" s="1"/>
  <c r="N212" i="20" s="1"/>
  <c r="N74" i="16"/>
  <c r="O210" i="16"/>
  <c r="X210" i="16" s="1"/>
  <c r="Q210" i="18" s="1"/>
  <c r="Q155" i="16"/>
  <c r="Z155" i="16" s="1"/>
  <c r="N155" i="20" s="1"/>
  <c r="O111" i="16"/>
  <c r="X111" i="16" s="1"/>
  <c r="Q111" i="18" s="1"/>
  <c r="W185" i="16"/>
  <c r="Q185" i="17" s="1"/>
  <c r="P49" i="16"/>
  <c r="Y49" i="16" s="1"/>
  <c r="X48" i="19" s="1"/>
  <c r="O61" i="16"/>
  <c r="X61" i="16" s="1"/>
  <c r="Q61" i="18" s="1"/>
  <c r="P115" i="16"/>
  <c r="Y115" i="16" s="1"/>
  <c r="X114" i="19" s="1"/>
  <c r="O118" i="16"/>
  <c r="X118" i="16" s="1"/>
  <c r="Q118" i="18" s="1"/>
  <c r="O97" i="16"/>
  <c r="X97" i="16" s="1"/>
  <c r="Q97" i="18" s="1"/>
  <c r="P133" i="16"/>
  <c r="Y133" i="16" s="1"/>
  <c r="X132" i="19" s="1"/>
  <c r="W149" i="16"/>
  <c r="O42" i="16"/>
  <c r="X42" i="16" s="1"/>
  <c r="Q42" i="18" s="1"/>
  <c r="O16" i="16"/>
  <c r="X16" i="16" s="1"/>
  <c r="Q16" i="18" s="1"/>
  <c r="O100" i="16"/>
  <c r="X100" i="16" s="1"/>
  <c r="Q100" i="18" s="1"/>
  <c r="Q126" i="16"/>
  <c r="Z126" i="16" s="1"/>
  <c r="N126" i="20" s="1"/>
  <c r="Q178" i="16"/>
  <c r="Z178" i="16" s="1"/>
  <c r="N178" i="20" s="1"/>
  <c r="W130" i="16"/>
  <c r="Q130" i="17" s="1"/>
  <c r="P185" i="16"/>
  <c r="Y185" i="16" s="1"/>
  <c r="X184" i="19" s="1"/>
  <c r="Q94" i="16"/>
  <c r="Z94" i="16" s="1"/>
  <c r="N94" i="20" s="1"/>
  <c r="Q113" i="16"/>
  <c r="Z113" i="16" s="1"/>
  <c r="N113" i="20" s="1"/>
  <c r="W85" i="16"/>
  <c r="Q85" i="17" s="1"/>
  <c r="P42" i="16"/>
  <c r="Y42" i="16" s="1"/>
  <c r="X41" i="19" s="1"/>
  <c r="W100" i="16"/>
  <c r="Q100" i="17" s="1"/>
  <c r="O207" i="16"/>
  <c r="X207" i="16" s="1"/>
  <c r="Q207" i="18" s="1"/>
  <c r="P154" i="16"/>
  <c r="Y154" i="16" s="1"/>
  <c r="X153" i="19" s="1"/>
  <c r="O130" i="16"/>
  <c r="X130" i="16" s="1"/>
  <c r="Q130" i="18" s="1"/>
  <c r="O140" i="16"/>
  <c r="X140" i="16" s="1"/>
  <c r="Q140" i="18" s="1"/>
  <c r="Q25" i="16"/>
  <c r="Z25" i="16" s="1"/>
  <c r="N25" i="20" s="1"/>
  <c r="Q176" i="16"/>
  <c r="Z176" i="16" s="1"/>
  <c r="N176" i="20" s="1"/>
  <c r="P26" i="16"/>
  <c r="Y26" i="16" s="1"/>
  <c r="X25" i="19" s="1"/>
  <c r="P60" i="16"/>
  <c r="Y60" i="16" s="1"/>
  <c r="X59" i="19" s="1"/>
  <c r="W213" i="16"/>
  <c r="Q213" i="17" s="1"/>
  <c r="P97" i="16"/>
  <c r="Y97" i="16" s="1"/>
  <c r="X96" i="19" s="1"/>
  <c r="P56" i="16"/>
  <c r="Y56" i="16" s="1"/>
  <c r="X55" i="19" s="1"/>
  <c r="W207" i="16"/>
  <c r="P146" i="16"/>
  <c r="Y146" i="16" s="1"/>
  <c r="X145" i="19" s="1"/>
  <c r="P12" i="16"/>
  <c r="Y12" i="16" s="1"/>
  <c r="X11" i="19" s="1"/>
  <c r="Q45" i="16"/>
  <c r="Z45" i="16" s="1"/>
  <c r="N45" i="20" s="1"/>
  <c r="O171" i="16"/>
  <c r="X171" i="16" s="1"/>
  <c r="Q171" i="18" s="1"/>
  <c r="Q197" i="16"/>
  <c r="Z197" i="16" s="1"/>
  <c r="N197" i="20" s="1"/>
  <c r="Q51" i="16"/>
  <c r="Z51" i="16" s="1"/>
  <c r="N51" i="20" s="1"/>
  <c r="O69" i="16"/>
  <c r="X69" i="16" s="1"/>
  <c r="Q69" i="18" s="1"/>
  <c r="P17" i="16"/>
  <c r="Y17" i="16" s="1"/>
  <c r="X16" i="19" s="1"/>
  <c r="P32" i="16"/>
  <c r="Y32" i="16" s="1"/>
  <c r="X31" i="19" s="1"/>
  <c r="W90" i="16"/>
  <c r="Q90" i="17" s="1"/>
  <c r="O141" i="16"/>
  <c r="X141" i="16" s="1"/>
  <c r="Q141" i="18" s="1"/>
  <c r="Q148" i="16"/>
  <c r="Z148" i="16" s="1"/>
  <c r="N148" i="20" s="1"/>
  <c r="P231" i="16"/>
  <c r="Y231" i="16" s="1"/>
  <c r="X230" i="19" s="1"/>
  <c r="Q99" i="16"/>
  <c r="Z99" i="16" s="1"/>
  <c r="N99" i="20" s="1"/>
  <c r="P80" i="16"/>
  <c r="Y80" i="16" s="1"/>
  <c r="X79" i="19" s="1"/>
  <c r="P81" i="16"/>
  <c r="Y81" i="16" s="1"/>
  <c r="X80" i="19" s="1"/>
  <c r="P78" i="16"/>
  <c r="Y78" i="16" s="1"/>
  <c r="X77" i="19" s="1"/>
  <c r="W167" i="16"/>
  <c r="Q167" i="17" s="1"/>
  <c r="P184" i="16"/>
  <c r="Y184" i="16" s="1"/>
  <c r="X183" i="19" s="1"/>
  <c r="Q214" i="16"/>
  <c r="Z214" i="16" s="1"/>
  <c r="N214" i="20" s="1"/>
  <c r="P68" i="16"/>
  <c r="Y68" i="16" s="1"/>
  <c r="X67" i="19" s="1"/>
  <c r="W98" i="16"/>
  <c r="Q17" i="16"/>
  <c r="Z17" i="16" s="1"/>
  <c r="N17" i="20" s="1"/>
  <c r="Q90" i="16"/>
  <c r="Z90" i="16" s="1"/>
  <c r="N90" i="20" s="1"/>
  <c r="P141" i="16"/>
  <c r="Y141" i="16" s="1"/>
  <c r="X140" i="19" s="1"/>
  <c r="O148" i="16"/>
  <c r="X148" i="16" s="1"/>
  <c r="Q148" i="18" s="1"/>
  <c r="Q231" i="16"/>
  <c r="Z231" i="16" s="1"/>
  <c r="N231" i="20" s="1"/>
  <c r="P221" i="16"/>
  <c r="Y221" i="16" s="1"/>
  <c r="X220" i="19" s="1"/>
  <c r="Q70" i="16"/>
  <c r="Z70" i="16" s="1"/>
  <c r="N70" i="20" s="1"/>
  <c r="P45" i="16"/>
  <c r="Y45" i="16" s="1"/>
  <c r="X44" i="19" s="1"/>
  <c r="Q22" i="16"/>
  <c r="Z22" i="16" s="1"/>
  <c r="N22" i="20" s="1"/>
  <c r="O135" i="16"/>
  <c r="X135" i="16" s="1"/>
  <c r="Q135" i="18" s="1"/>
  <c r="Q191" i="16"/>
  <c r="Z191" i="16" s="1"/>
  <c r="N191" i="20" s="1"/>
  <c r="O150" i="16"/>
  <c r="X150" i="16" s="1"/>
  <c r="Q150" i="18" s="1"/>
  <c r="P211" i="16"/>
  <c r="Y211" i="16" s="1"/>
  <c r="X210" i="19" s="1"/>
  <c r="P213" i="16"/>
  <c r="Y213" i="16" s="1"/>
  <c r="X212" i="19" s="1"/>
  <c r="P53" i="16"/>
  <c r="Y53" i="16" s="1"/>
  <c r="X52" i="19" s="1"/>
  <c r="P219" i="16"/>
  <c r="Y219" i="16" s="1"/>
  <c r="X218" i="19" s="1"/>
  <c r="O197" i="16"/>
  <c r="X197" i="16" s="1"/>
  <c r="Q197" i="18" s="1"/>
  <c r="Q64" i="16"/>
  <c r="Z64" i="16" s="1"/>
  <c r="N64" i="20" s="1"/>
  <c r="O51" i="16"/>
  <c r="X51" i="16" s="1"/>
  <c r="Q51" i="18" s="1"/>
  <c r="Q47" i="16"/>
  <c r="Z47" i="16" s="1"/>
  <c r="N47" i="20" s="1"/>
  <c r="Q137" i="16"/>
  <c r="Z137" i="16" s="1"/>
  <c r="N137" i="20" s="1"/>
  <c r="P92" i="16"/>
  <c r="Y92" i="16" s="1"/>
  <c r="X91" i="19" s="1"/>
  <c r="AN91" i="19" s="1"/>
  <c r="S96" i="4" s="1"/>
  <c r="AM96" i="9" s="1"/>
  <c r="P83" i="16"/>
  <c r="Y83" i="16" s="1"/>
  <c r="X82" i="19" s="1"/>
  <c r="W208" i="16"/>
  <c r="Q208" i="17" s="1"/>
  <c r="O80" i="16"/>
  <c r="X80" i="16" s="1"/>
  <c r="Q80" i="18" s="1"/>
  <c r="Q105" i="16"/>
  <c r="Z105" i="16" s="1"/>
  <c r="N105" i="20" s="1"/>
  <c r="O143" i="16"/>
  <c r="X143" i="16" s="1"/>
  <c r="Q143" i="18" s="1"/>
  <c r="P182" i="16"/>
  <c r="Y182" i="16" s="1"/>
  <c r="X181" i="19" s="1"/>
  <c r="O214" i="16"/>
  <c r="X214" i="16" s="1"/>
  <c r="Q214" i="18" s="1"/>
  <c r="Q211" i="16"/>
  <c r="Z211" i="16" s="1"/>
  <c r="N211" i="20" s="1"/>
  <c r="W200" i="16"/>
  <c r="Q200" i="17" s="1"/>
  <c r="P18" i="16"/>
  <c r="Y18" i="16" s="1"/>
  <c r="X17" i="19" s="1"/>
  <c r="W123" i="16"/>
  <c r="W171" i="16"/>
  <c r="O198" i="16"/>
  <c r="X198" i="16" s="1"/>
  <c r="Q198" i="18" s="1"/>
  <c r="W168" i="16"/>
  <c r="O58" i="16"/>
  <c r="X58" i="16" s="1"/>
  <c r="Q58" i="18" s="1"/>
  <c r="O180" i="16"/>
  <c r="X180" i="16" s="1"/>
  <c r="Q180" i="18" s="1"/>
  <c r="Q23" i="16"/>
  <c r="Z23" i="16" s="1"/>
  <c r="N23" i="20" s="1"/>
  <c r="W55" i="16"/>
  <c r="Q55" i="17" s="1"/>
  <c r="O120" i="16"/>
  <c r="X120" i="16" s="1"/>
  <c r="Q120" i="18" s="1"/>
  <c r="P175" i="16"/>
  <c r="Y175" i="16" s="1"/>
  <c r="X174" i="19" s="1"/>
  <c r="Q173" i="16"/>
  <c r="Z173" i="16" s="1"/>
  <c r="N173" i="20" s="1"/>
  <c r="W205" i="16"/>
  <c r="Q205" i="17" s="1"/>
  <c r="W192" i="16"/>
  <c r="W9" i="16"/>
  <c r="Q9" i="17" s="1"/>
  <c r="P214" i="16"/>
  <c r="Y214" i="16" s="1"/>
  <c r="X213" i="19" s="1"/>
  <c r="W119" i="16"/>
  <c r="O233" i="16"/>
  <c r="X233" i="16" s="1"/>
  <c r="Q233" i="18" s="1"/>
  <c r="Q67" i="16"/>
  <c r="Z67" i="16" s="1"/>
  <c r="N67" i="20" s="1"/>
  <c r="Q201" i="16"/>
  <c r="Z201" i="16" s="1"/>
  <c r="N201" i="20" s="1"/>
  <c r="P19" i="16"/>
  <c r="Y19" i="16" s="1"/>
  <c r="X18" i="19" s="1"/>
  <c r="Q24" i="16"/>
  <c r="Z24" i="16" s="1"/>
  <c r="N24" i="20" s="1"/>
  <c r="P99" i="16"/>
  <c r="Y99" i="16" s="1"/>
  <c r="X98" i="19" s="1"/>
  <c r="Q83" i="16"/>
  <c r="Z83" i="16" s="1"/>
  <c r="N83" i="20" s="1"/>
  <c r="O90" i="16"/>
  <c r="X90" i="16" s="1"/>
  <c r="Q90" i="18" s="1"/>
  <c r="Q217" i="16"/>
  <c r="Z217" i="16" s="1"/>
  <c r="N217" i="20" s="1"/>
  <c r="O196" i="16"/>
  <c r="X196" i="16" s="1"/>
  <c r="Q196" i="18" s="1"/>
  <c r="W203" i="16"/>
  <c r="Q203" i="17" s="1"/>
  <c r="P222" i="16"/>
  <c r="Y222" i="16" s="1"/>
  <c r="X221" i="19" s="1"/>
  <c r="Q139" i="16"/>
  <c r="Z139" i="16" s="1"/>
  <c r="N139" i="20" s="1"/>
  <c r="P178" i="16"/>
  <c r="Y178" i="16" s="1"/>
  <c r="X177" i="19" s="1"/>
  <c r="P11" i="16"/>
  <c r="Y11" i="16" s="1"/>
  <c r="X10" i="19" s="1"/>
  <c r="Q182" i="16"/>
  <c r="Z182" i="16" s="1"/>
  <c r="N182" i="20" s="1"/>
  <c r="P69" i="16"/>
  <c r="Y69" i="16" s="1"/>
  <c r="X68" i="19" s="1"/>
  <c r="P36" i="16"/>
  <c r="Y36" i="16" s="1"/>
  <c r="X35" i="19" s="1"/>
  <c r="P158" i="16"/>
  <c r="Y158" i="16" s="1"/>
  <c r="X157" i="19" s="1"/>
  <c r="O151" i="16"/>
  <c r="X151" i="16" s="1"/>
  <c r="Q151" i="18" s="1"/>
  <c r="P64" i="16"/>
  <c r="Y64" i="16" s="1"/>
  <c r="X63" i="19" s="1"/>
  <c r="P235" i="16"/>
  <c r="Y235" i="16" s="1"/>
  <c r="X234" i="19" s="1"/>
  <c r="W209" i="16"/>
  <c r="Q209" i="17" s="1"/>
  <c r="Q103" i="16"/>
  <c r="Z103" i="16" s="1"/>
  <c r="N103" i="20" s="1"/>
  <c r="Q88" i="16"/>
  <c r="Z88" i="16" s="1"/>
  <c r="N88" i="20" s="1"/>
  <c r="O67" i="16"/>
  <c r="X67" i="16" s="1"/>
  <c r="Q67" i="18" s="1"/>
  <c r="Q80" i="16"/>
  <c r="Z80" i="16" s="1"/>
  <c r="N80" i="20" s="1"/>
  <c r="P59" i="16"/>
  <c r="Y59" i="16" s="1"/>
  <c r="X58" i="19" s="1"/>
  <c r="N206" i="16"/>
  <c r="W239" i="16"/>
  <c r="Q239" i="17" s="1"/>
  <c r="O240" i="16"/>
  <c r="X240" i="16" s="1"/>
  <c r="Q240" i="18" s="1"/>
  <c r="P241" i="16"/>
  <c r="Y241" i="16" s="1"/>
  <c r="X240" i="19" s="1"/>
  <c r="Q144" i="16"/>
  <c r="Z144" i="16" s="1"/>
  <c r="N144" i="20" s="1"/>
  <c r="W26" i="16"/>
  <c r="O179" i="16"/>
  <c r="X179" i="16" s="1"/>
  <c r="Q179" i="18" s="1"/>
  <c r="O121" i="16"/>
  <c r="X121" i="16" s="1"/>
  <c r="Q121" i="18" s="1"/>
  <c r="O65" i="16"/>
  <c r="X65" i="16" s="1"/>
  <c r="Q65" i="18" s="1"/>
  <c r="P188" i="16"/>
  <c r="Y188" i="16" s="1"/>
  <c r="X187" i="19" s="1"/>
  <c r="W133" i="16"/>
  <c r="Q133" i="17" s="1"/>
  <c r="P73" i="16"/>
  <c r="Y73" i="16" s="1"/>
  <c r="X72" i="19" s="1"/>
  <c r="W237" i="16"/>
  <c r="O178" i="16"/>
  <c r="X178" i="16" s="1"/>
  <c r="Q178" i="18" s="1"/>
  <c r="P201" i="16"/>
  <c r="Y201" i="16" s="1"/>
  <c r="X200" i="19" s="1"/>
  <c r="Q123" i="16"/>
  <c r="Z123" i="16" s="1"/>
  <c r="N123" i="20" s="1"/>
  <c r="O177" i="16"/>
  <c r="X177" i="16" s="1"/>
  <c r="Q177" i="18" s="1"/>
  <c r="P163" i="16"/>
  <c r="Y163" i="16" s="1"/>
  <c r="X162" i="19" s="1"/>
  <c r="W56" i="16"/>
  <c r="Q56" i="17" s="1"/>
  <c r="W179" i="16"/>
  <c r="Q186" i="16"/>
  <c r="Z186" i="16" s="1"/>
  <c r="N186" i="20" s="1"/>
  <c r="W28" i="16"/>
  <c r="Q28" i="17" s="1"/>
  <c r="P108" i="16"/>
  <c r="Y108" i="16" s="1"/>
  <c r="X107" i="19" s="1"/>
  <c r="W121" i="16"/>
  <c r="Q121" i="17" s="1"/>
  <c r="Q147" i="16"/>
  <c r="Z147" i="16" s="1"/>
  <c r="N147" i="20" s="1"/>
  <c r="W73" i="16"/>
  <c r="Q73" i="17" s="1"/>
  <c r="W40" i="16"/>
  <c r="Q40" i="17" s="1"/>
  <c r="W109" i="16"/>
  <c r="P187" i="16"/>
  <c r="Y187" i="16" s="1"/>
  <c r="X186" i="19" s="1"/>
  <c r="O139" i="16"/>
  <c r="X139" i="16" s="1"/>
  <c r="Q139" i="18" s="1"/>
  <c r="P181" i="16"/>
  <c r="Y181" i="16" s="1"/>
  <c r="X180" i="19" s="1"/>
  <c r="Q42" i="16"/>
  <c r="Z42" i="16" s="1"/>
  <c r="N42" i="20" s="1"/>
  <c r="P16" i="16"/>
  <c r="Y16" i="16" s="1"/>
  <c r="X15" i="19" s="1"/>
  <c r="P75" i="16"/>
  <c r="Y75" i="16" s="1"/>
  <c r="X74" i="19" s="1"/>
  <c r="P224" i="16"/>
  <c r="Y224" i="16" s="1"/>
  <c r="X223" i="19" s="1"/>
  <c r="P170" i="16"/>
  <c r="Y170" i="16" s="1"/>
  <c r="X169" i="19" s="1"/>
  <c r="O146" i="16"/>
  <c r="X146" i="16" s="1"/>
  <c r="Q146" i="18" s="1"/>
  <c r="O109" i="16"/>
  <c r="X109" i="16" s="1"/>
  <c r="Q109" i="18" s="1"/>
  <c r="W107" i="16"/>
  <c r="Q107" i="17" s="1"/>
  <c r="Q122" i="16"/>
  <c r="Z122" i="16" s="1"/>
  <c r="N122" i="20" s="1"/>
  <c r="O43" i="16"/>
  <c r="X43" i="16" s="1"/>
  <c r="Q43" i="18" s="1"/>
  <c r="W19" i="16"/>
  <c r="Q19" i="17" s="1"/>
  <c r="P204" i="16"/>
  <c r="Y204" i="16" s="1"/>
  <c r="X203" i="19" s="1"/>
  <c r="Q124" i="16"/>
  <c r="Z124" i="16" s="1"/>
  <c r="N124" i="20" s="1"/>
  <c r="W144" i="16"/>
  <c r="Q163" i="16"/>
  <c r="Z163" i="16" s="1"/>
  <c r="N163" i="20" s="1"/>
  <c r="P77" i="16"/>
  <c r="Y77" i="16" s="1"/>
  <c r="X76" i="19" s="1"/>
  <c r="O10" i="16"/>
  <c r="X10" i="16" s="1"/>
  <c r="Q10" i="18" s="1"/>
  <c r="W210" i="16"/>
  <c r="O155" i="16"/>
  <c r="X155" i="16" s="1"/>
  <c r="Q155" i="18" s="1"/>
  <c r="Q154" i="16"/>
  <c r="Z154" i="16" s="1"/>
  <c r="N154" i="20" s="1"/>
  <c r="O201" i="16"/>
  <c r="X201" i="16" s="1"/>
  <c r="Q201" i="18" s="1"/>
  <c r="Q62" i="16"/>
  <c r="Z62" i="16" s="1"/>
  <c r="N62" i="20" s="1"/>
  <c r="P27" i="16"/>
  <c r="Y27" i="16" s="1"/>
  <c r="X26" i="19" s="1"/>
  <c r="O46" i="16"/>
  <c r="X46" i="16" s="1"/>
  <c r="Q46" i="18" s="1"/>
  <c r="P113" i="16"/>
  <c r="Y113" i="16" s="1"/>
  <c r="X112" i="19" s="1"/>
  <c r="O113" i="16"/>
  <c r="X113" i="16" s="1"/>
  <c r="Q113" i="18" s="1"/>
  <c r="Q188" i="16"/>
  <c r="Z188" i="16" s="1"/>
  <c r="N188" i="20" s="1"/>
  <c r="W187" i="16"/>
  <c r="Q187" i="17" s="1"/>
  <c r="P212" i="16"/>
  <c r="Y212" i="16" s="1"/>
  <c r="X211" i="19" s="1"/>
  <c r="Q60" i="16"/>
  <c r="Z60" i="16" s="1"/>
  <c r="N60" i="20" s="1"/>
  <c r="Q128" i="16"/>
  <c r="Z128" i="16" s="1"/>
  <c r="N128" i="20" s="1"/>
  <c r="W186" i="16"/>
  <c r="Q186" i="17" s="1"/>
  <c r="W201" i="16"/>
  <c r="Q201" i="17" s="1"/>
  <c r="O156" i="16"/>
  <c r="X156" i="16" s="1"/>
  <c r="Q156" i="18" s="1"/>
  <c r="W153" i="16"/>
  <c r="Q153" i="17" s="1"/>
  <c r="W35" i="16"/>
  <c r="Q35" i="17" s="1"/>
  <c r="Q12" i="16"/>
  <c r="Z12" i="16" s="1"/>
  <c r="N12" i="20" s="1"/>
  <c r="O82" i="16"/>
  <c r="X82" i="16" s="1"/>
  <c r="Q82" i="18" s="1"/>
  <c r="W146" i="16"/>
  <c r="Q146" i="17" s="1"/>
  <c r="O62" i="16"/>
  <c r="X62" i="16" s="1"/>
  <c r="Q62" i="18" s="1"/>
  <c r="O25" i="16"/>
  <c r="X25" i="16" s="1"/>
  <c r="Q25" i="18" s="1"/>
  <c r="Q116" i="16"/>
  <c r="Z116" i="16" s="1"/>
  <c r="N116" i="20" s="1"/>
  <c r="Q73" i="16"/>
  <c r="Z73" i="16" s="1"/>
  <c r="N73" i="20" s="1"/>
  <c r="W188" i="16"/>
  <c r="Q188" i="17" s="1"/>
  <c r="W42" i="16"/>
  <c r="O122" i="16"/>
  <c r="X122" i="16" s="1"/>
  <c r="Q122" i="18" s="1"/>
  <c r="P61" i="16"/>
  <c r="Y61" i="16" s="1"/>
  <c r="X60" i="19" s="1"/>
  <c r="W148" i="16"/>
  <c r="Q148" i="17" s="1"/>
  <c r="O96" i="16"/>
  <c r="X96" i="16" s="1"/>
  <c r="Q96" i="18" s="1"/>
  <c r="O236" i="16"/>
  <c r="X236" i="16" s="1"/>
  <c r="Q236" i="18" s="1"/>
  <c r="W217" i="16"/>
  <c r="Q31" i="16"/>
  <c r="Z31" i="16" s="1"/>
  <c r="N31" i="20" s="1"/>
  <c r="P189" i="16"/>
  <c r="Y189" i="16" s="1"/>
  <c r="X188" i="19" s="1"/>
  <c r="O83" i="16"/>
  <c r="X83" i="16" s="1"/>
  <c r="Q83" i="18" s="1"/>
  <c r="O208" i="16"/>
  <c r="X208" i="16" s="1"/>
  <c r="Q208" i="18" s="1"/>
  <c r="P58" i="16"/>
  <c r="Y58" i="16" s="1"/>
  <c r="X57" i="19" s="1"/>
  <c r="Q20" i="16"/>
  <c r="Z20" i="16" s="1"/>
  <c r="N20" i="20" s="1"/>
  <c r="P22" i="16"/>
  <c r="Y22" i="16" s="1"/>
  <c r="X21" i="19" s="1"/>
  <c r="O191" i="16"/>
  <c r="X191" i="16" s="1"/>
  <c r="Q191" i="18" s="1"/>
  <c r="O174" i="16"/>
  <c r="X174" i="16" s="1"/>
  <c r="Q174" i="18" s="1"/>
  <c r="O213" i="16"/>
  <c r="X213" i="16" s="1"/>
  <c r="Q213" i="18" s="1"/>
  <c r="O53" i="16"/>
  <c r="X53" i="16" s="1"/>
  <c r="Q53" i="18" s="1"/>
  <c r="Q32" i="16"/>
  <c r="Z32" i="16" s="1"/>
  <c r="N32" i="20" s="1"/>
  <c r="W84" i="16"/>
  <c r="Q84" i="17" s="1"/>
  <c r="W92" i="16"/>
  <c r="Q92" i="17" s="1"/>
  <c r="O234" i="16"/>
  <c r="X234" i="16" s="1"/>
  <c r="Q234" i="18" s="1"/>
  <c r="Q208" i="16"/>
  <c r="Z208" i="16" s="1"/>
  <c r="N208" i="20" s="1"/>
  <c r="P54" i="16"/>
  <c r="Y54" i="16" s="1"/>
  <c r="X53" i="19" s="1"/>
  <c r="Q48" i="16"/>
  <c r="Z48" i="16" s="1"/>
  <c r="N48" i="20" s="1"/>
  <c r="O81" i="16"/>
  <c r="X81" i="16" s="1"/>
  <c r="Q81" i="18" s="1"/>
  <c r="Q78" i="16"/>
  <c r="Z78" i="16" s="1"/>
  <c r="N78" i="20" s="1"/>
  <c r="P159" i="16"/>
  <c r="Y159" i="16" s="1"/>
  <c r="X158" i="19" s="1"/>
  <c r="W184" i="16"/>
  <c r="P174" i="16"/>
  <c r="Y174" i="16" s="1"/>
  <c r="X173" i="19" s="1"/>
  <c r="Q200" i="16"/>
  <c r="Z200" i="16" s="1"/>
  <c r="N200" i="20" s="1"/>
  <c r="Q68" i="16"/>
  <c r="Z68" i="16" s="1"/>
  <c r="N68" i="20" s="1"/>
  <c r="P120" i="16"/>
  <c r="Y120" i="16" s="1"/>
  <c r="X119" i="19" s="1"/>
  <c r="W225" i="16"/>
  <c r="Q209" i="16"/>
  <c r="Z209" i="16" s="1"/>
  <c r="N209" i="20" s="1"/>
  <c r="P23" i="16"/>
  <c r="Y23" i="16" s="1"/>
  <c r="X22" i="19" s="1"/>
  <c r="W104" i="16"/>
  <c r="Q104" i="17" s="1"/>
  <c r="P157" i="16"/>
  <c r="Y157" i="16" s="1"/>
  <c r="X156" i="19" s="1"/>
  <c r="P148" i="16"/>
  <c r="Y148" i="16" s="1"/>
  <c r="X147" i="19" s="1"/>
  <c r="W202" i="16"/>
  <c r="W99" i="16"/>
  <c r="O45" i="16"/>
  <c r="X45" i="16" s="1"/>
  <c r="Q45" i="18" s="1"/>
  <c r="P167" i="16"/>
  <c r="Y167" i="16" s="1"/>
  <c r="X166" i="19" s="1"/>
  <c r="O158" i="16"/>
  <c r="X158" i="16" s="1"/>
  <c r="Q158" i="18" s="1"/>
  <c r="P121" i="16"/>
  <c r="Y121" i="16" s="1"/>
  <c r="X120" i="19" s="1"/>
  <c r="Q89" i="16"/>
  <c r="Z89" i="16" s="1"/>
  <c r="N89" i="20" s="1"/>
  <c r="W176" i="16"/>
  <c r="O160" i="16"/>
  <c r="X160" i="16" s="1"/>
  <c r="Q160" i="18" s="1"/>
  <c r="Q187" i="16"/>
  <c r="Z187" i="16" s="1"/>
  <c r="N187" i="20" s="1"/>
  <c r="P131" i="16"/>
  <c r="Y131" i="16" s="1"/>
  <c r="X130" i="19" s="1"/>
  <c r="Q181" i="16"/>
  <c r="Z181" i="16" s="1"/>
  <c r="N181" i="20" s="1"/>
  <c r="P193" i="16"/>
  <c r="Y193" i="16" s="1"/>
  <c r="X192" i="19" s="1"/>
  <c r="O77" i="16"/>
  <c r="X77" i="16" s="1"/>
  <c r="Q77" i="18" s="1"/>
  <c r="P10" i="16"/>
  <c r="Y10" i="16" s="1"/>
  <c r="X9" i="19" s="1"/>
  <c r="O60" i="16"/>
  <c r="X60" i="16" s="1"/>
  <c r="Q60" i="18" s="1"/>
  <c r="P100" i="16"/>
  <c r="Y100" i="16" s="1"/>
  <c r="X99" i="19" s="1"/>
  <c r="P128" i="16"/>
  <c r="Y128" i="16" s="1"/>
  <c r="X127" i="19" s="1"/>
  <c r="Q207" i="16"/>
  <c r="Z207" i="16" s="1"/>
  <c r="N207" i="20" s="1"/>
  <c r="P226" i="16"/>
  <c r="Y226" i="16" s="1"/>
  <c r="X225" i="19" s="1"/>
  <c r="W170" i="16"/>
  <c r="Q170" i="17" s="1"/>
  <c r="P138" i="16"/>
  <c r="Y138" i="16" s="1"/>
  <c r="X137" i="19" s="1"/>
  <c r="P165" i="16"/>
  <c r="Y165" i="16" s="1"/>
  <c r="X164" i="19" s="1"/>
  <c r="P172" i="16"/>
  <c r="Y172" i="16" s="1"/>
  <c r="X171" i="19" s="1"/>
  <c r="P192" i="16"/>
  <c r="Y192" i="16" s="1"/>
  <c r="X191" i="19" s="1"/>
  <c r="O91" i="16"/>
  <c r="X91" i="16" s="1"/>
  <c r="Q91" i="18" s="1"/>
  <c r="P35" i="16"/>
  <c r="Y35" i="16" s="1"/>
  <c r="X34" i="19" s="1"/>
  <c r="O11" i="16"/>
  <c r="X11" i="16" s="1"/>
  <c r="Q11" i="18" s="1"/>
  <c r="P25" i="16"/>
  <c r="Y25" i="16" s="1"/>
  <c r="X24" i="19" s="1"/>
  <c r="Q102" i="16"/>
  <c r="Z102" i="16" s="1"/>
  <c r="N102" i="20" s="1"/>
  <c r="Q53" i="16"/>
  <c r="Z53" i="16" s="1"/>
  <c r="N53" i="20" s="1"/>
  <c r="Q213" i="16"/>
  <c r="Z213" i="16" s="1"/>
  <c r="N213" i="20" s="1"/>
  <c r="O89" i="16"/>
  <c r="X89" i="16" s="1"/>
  <c r="Q89" i="18" s="1"/>
  <c r="O124" i="16"/>
  <c r="X124" i="16" s="1"/>
  <c r="Q124" i="18" s="1"/>
  <c r="P65" i="16"/>
  <c r="Y65" i="16" s="1"/>
  <c r="X64" i="19" s="1"/>
  <c r="O188" i="16"/>
  <c r="X188" i="16" s="1"/>
  <c r="Q188" i="18" s="1"/>
  <c r="O85" i="16"/>
  <c r="X85" i="16" s="1"/>
  <c r="Q85" i="18" s="1"/>
  <c r="Q133" i="16"/>
  <c r="Z133" i="16" s="1"/>
  <c r="N133" i="20" s="1"/>
  <c r="O181" i="16"/>
  <c r="X181" i="16" s="1"/>
  <c r="Q181" i="18" s="1"/>
  <c r="Q26" i="16"/>
  <c r="Z26" i="16" s="1"/>
  <c r="N26" i="20" s="1"/>
  <c r="O193" i="16"/>
  <c r="X193" i="16" s="1"/>
  <c r="Q193" i="18" s="1"/>
  <c r="O79" i="16"/>
  <c r="X79" i="16" s="1"/>
  <c r="Q79" i="18" s="1"/>
  <c r="O52" i="16"/>
  <c r="X52" i="16" s="1"/>
  <c r="Q52" i="18" s="1"/>
  <c r="Q66" i="16"/>
  <c r="Z66" i="16" s="1"/>
  <c r="N66" i="20" s="1"/>
  <c r="P205" i="16"/>
  <c r="Y205" i="16" s="1"/>
  <c r="X204" i="19" s="1"/>
  <c r="W224" i="16"/>
  <c r="Q224" i="17" s="1"/>
  <c r="P194" i="16"/>
  <c r="Y194" i="16" s="1"/>
  <c r="X193" i="19" s="1"/>
  <c r="O170" i="16"/>
  <c r="X170" i="16" s="1"/>
  <c r="Q170" i="18" s="1"/>
  <c r="Q111" i="16"/>
  <c r="Z111" i="16" s="1"/>
  <c r="N111" i="20" s="1"/>
  <c r="W93" i="16"/>
  <c r="W122" i="16"/>
  <c r="Q185" i="16"/>
  <c r="Z185" i="16" s="1"/>
  <c r="N185" i="20" s="1"/>
  <c r="Q19" i="16"/>
  <c r="Z19" i="16" s="1"/>
  <c r="N19" i="20" s="1"/>
  <c r="P30" i="16"/>
  <c r="Y30" i="16" s="1"/>
  <c r="X29" i="19" s="1"/>
  <c r="O9" i="16"/>
  <c r="X9" i="16" s="1"/>
  <c r="Q9" i="18" s="1"/>
  <c r="P9" i="18" s="1"/>
  <c r="W9" i="18" s="1"/>
  <c r="I13" i="3" s="1"/>
  <c r="S13" i="9" s="1"/>
  <c r="W124" i="16"/>
  <c r="Q124" i="17" s="1"/>
  <c r="P118" i="16"/>
  <c r="Y118" i="16" s="1"/>
  <c r="X117" i="19" s="1"/>
  <c r="W129" i="16"/>
  <c r="Q129" i="17" s="1"/>
  <c r="Q129" i="16"/>
  <c r="Z129" i="16" s="1"/>
  <c r="N129" i="20" s="1"/>
  <c r="P37" i="16"/>
  <c r="Y37" i="16" s="1"/>
  <c r="X36" i="19" s="1"/>
  <c r="O176" i="16"/>
  <c r="X176" i="16" s="1"/>
  <c r="Q176" i="18" s="1"/>
  <c r="W160" i="16"/>
  <c r="Q160" i="17" s="1"/>
  <c r="O163" i="16"/>
  <c r="X163" i="16" s="1"/>
  <c r="Q163" i="18" s="1"/>
  <c r="W131" i="16"/>
  <c r="Q131" i="17" s="1"/>
  <c r="P93" i="16"/>
  <c r="Y93" i="16" s="1"/>
  <c r="X92" i="19" s="1"/>
  <c r="O26" i="16"/>
  <c r="X26" i="16" s="1"/>
  <c r="Q26" i="18" s="1"/>
  <c r="W10" i="16"/>
  <c r="W60" i="16"/>
  <c r="Q60" i="17" s="1"/>
  <c r="P126" i="16"/>
  <c r="Y126" i="16" s="1"/>
  <c r="X125" i="19" s="1"/>
  <c r="P223" i="16"/>
  <c r="Y223" i="16" s="1"/>
  <c r="X222" i="19" s="1"/>
  <c r="W155" i="16"/>
  <c r="Q155" i="17" s="1"/>
  <c r="W154" i="16"/>
  <c r="Q154" i="17" s="1"/>
  <c r="P111" i="16"/>
  <c r="Y111" i="16" s="1"/>
  <c r="X110" i="19" s="1"/>
  <c r="W89" i="16"/>
  <c r="P107" i="16"/>
  <c r="Y107" i="16" s="1"/>
  <c r="X106" i="19" s="1"/>
  <c r="P122" i="16"/>
  <c r="Y122" i="16" s="1"/>
  <c r="X121" i="19" s="1"/>
  <c r="O185" i="16"/>
  <c r="X185" i="16" s="1"/>
  <c r="Q185" i="18" s="1"/>
  <c r="P62" i="16"/>
  <c r="Y62" i="16" s="1"/>
  <c r="X61" i="19" s="1"/>
  <c r="O27" i="16"/>
  <c r="X27" i="16" s="1"/>
  <c r="Q27" i="18" s="1"/>
  <c r="W46" i="16"/>
  <c r="W12" i="16"/>
  <c r="W25" i="16"/>
  <c r="Q25" i="17" s="1"/>
  <c r="P124" i="16"/>
  <c r="Y124" i="16" s="1"/>
  <c r="X123" i="19" s="1"/>
  <c r="P139" i="16"/>
  <c r="Y139" i="16" s="1"/>
  <c r="X138" i="19" s="1"/>
  <c r="Q193" i="16"/>
  <c r="Z193" i="16" s="1"/>
  <c r="N193" i="20" s="1"/>
  <c r="Q100" i="16"/>
  <c r="Z100" i="16" s="1"/>
  <c r="N100" i="20" s="1"/>
  <c r="Q226" i="16"/>
  <c r="Z226" i="16" s="1"/>
  <c r="N226" i="20" s="1"/>
  <c r="Q108" i="16"/>
  <c r="Z108" i="16" s="1"/>
  <c r="N108" i="20" s="1"/>
  <c r="O102" i="16"/>
  <c r="X102" i="16" s="1"/>
  <c r="Q102" i="18" s="1"/>
  <c r="O232" i="16"/>
  <c r="X232" i="16" s="1"/>
  <c r="Q232" i="18" s="1"/>
  <c r="W86" i="16"/>
  <c r="Q86" i="17" s="1"/>
  <c r="W163" i="16"/>
  <c r="Q163" i="17" s="1"/>
  <c r="Q16" i="16"/>
  <c r="Z16" i="16" s="1"/>
  <c r="N16" i="20" s="1"/>
  <c r="W66" i="16"/>
  <c r="Q66" i="17" s="1"/>
  <c r="Q82" i="16"/>
  <c r="Z82" i="16" s="1"/>
  <c r="N82" i="20" s="1"/>
  <c r="W16" i="16"/>
  <c r="P210" i="16"/>
  <c r="P41" i="16"/>
  <c r="Y41" i="16" s="1"/>
  <c r="X40" i="19" s="1"/>
  <c r="Q115" i="16"/>
  <c r="Z115" i="16" s="1"/>
  <c r="N115" i="20" s="1"/>
  <c r="Q230" i="16"/>
  <c r="Z230" i="16" s="1"/>
  <c r="N230" i="20" s="1"/>
  <c r="W136" i="16"/>
  <c r="Q136" i="17" s="1"/>
  <c r="W81" i="16"/>
  <c r="Q81" i="17" s="1"/>
  <c r="P20" i="16"/>
  <c r="Y20" i="16" s="1"/>
  <c r="X19" i="19" s="1"/>
  <c r="W114" i="16"/>
  <c r="Q114" i="17" s="1"/>
  <c r="O110" i="16"/>
  <c r="X110" i="16" s="1"/>
  <c r="Q110" i="18" s="1"/>
  <c r="W47" i="16"/>
  <c r="Q47" i="17" s="1"/>
  <c r="P216" i="16"/>
  <c r="Y216" i="16" s="1"/>
  <c r="X215" i="19" s="1"/>
  <c r="P103" i="16"/>
  <c r="Y103" i="16" s="1"/>
  <c r="X102" i="19" s="1"/>
  <c r="P88" i="16"/>
  <c r="Y88" i="16" s="1"/>
  <c r="X87" i="19" s="1"/>
  <c r="O59" i="16"/>
  <c r="X59" i="16" s="1"/>
  <c r="Q59" i="18" s="1"/>
  <c r="Q196" i="16"/>
  <c r="Z196" i="16" s="1"/>
  <c r="N196" i="20" s="1"/>
  <c r="P67" i="16"/>
  <c r="Y67" i="16" s="1"/>
  <c r="X66" i="19" s="1"/>
  <c r="O33" i="16"/>
  <c r="X33" i="16" s="1"/>
  <c r="Q33" i="18" s="1"/>
  <c r="P38" i="16"/>
  <c r="Y38" i="16" s="1"/>
  <c r="X37" i="19" s="1"/>
  <c r="O15" i="16"/>
  <c r="X15" i="16" s="1"/>
  <c r="Q15" i="18" s="1"/>
  <c r="P39" i="16"/>
  <c r="Y39" i="16" s="1"/>
  <c r="X38" i="19" s="1"/>
  <c r="P84" i="16"/>
  <c r="Y84" i="16" s="1"/>
  <c r="X83" i="19" s="1"/>
  <c r="P104" i="16"/>
  <c r="Y104" i="16" s="1"/>
  <c r="X103" i="19" s="1"/>
  <c r="W164" i="16"/>
  <c r="Q164" i="17" s="1"/>
  <c r="W234" i="16"/>
  <c r="Q234" i="17" s="1"/>
  <c r="O215" i="16"/>
  <c r="X215" i="16" s="1"/>
  <c r="Q215" i="18" s="1"/>
  <c r="P114" i="16"/>
  <c r="Y114" i="16" s="1"/>
  <c r="X113" i="19" s="1"/>
  <c r="O221" i="16"/>
  <c r="X221" i="16" s="1"/>
  <c r="Q221" i="18" s="1"/>
  <c r="P70" i="16"/>
  <c r="Y70" i="16" s="1"/>
  <c r="X69" i="19" s="1"/>
  <c r="O54" i="16"/>
  <c r="X54" i="16" s="1"/>
  <c r="Q54" i="18" s="1"/>
  <c r="P48" i="16"/>
  <c r="Y48" i="16" s="1"/>
  <c r="X47" i="19" s="1"/>
  <c r="O119" i="16"/>
  <c r="O34" i="16"/>
  <c r="X34" i="16" s="1"/>
  <c r="Q34" i="18" s="1"/>
  <c r="P105" i="16"/>
  <c r="Y105" i="16" s="1"/>
  <c r="X104" i="19" s="1"/>
  <c r="W101" i="16"/>
  <c r="Q151" i="16"/>
  <c r="Z151" i="16" s="1"/>
  <c r="N151" i="20" s="1"/>
  <c r="Q136" i="16"/>
  <c r="Z136" i="16" s="1"/>
  <c r="N136" i="20" s="1"/>
  <c r="W134" i="16"/>
  <c r="Q134" i="17" s="1"/>
  <c r="P198" i="16"/>
  <c r="Y198" i="16" s="1"/>
  <c r="X197" i="19" s="1"/>
  <c r="W195" i="16"/>
  <c r="W61" i="16"/>
  <c r="P102" i="16"/>
  <c r="Y102" i="16" s="1"/>
  <c r="X101" i="19" s="1"/>
  <c r="P33" i="16"/>
  <c r="Y33" i="16" s="1"/>
  <c r="X32" i="19" s="1"/>
  <c r="O38" i="16"/>
  <c r="X38" i="16" s="1"/>
  <c r="Q38" i="18" s="1"/>
  <c r="P15" i="16"/>
  <c r="Y15" i="16" s="1"/>
  <c r="X14" i="19" s="1"/>
  <c r="Q39" i="16"/>
  <c r="Z39" i="16" s="1"/>
  <c r="N39" i="20" s="1"/>
  <c r="Q104" i="16"/>
  <c r="Z104" i="16" s="1"/>
  <c r="N104" i="20" s="1"/>
  <c r="O157" i="16"/>
  <c r="X157" i="16" s="1"/>
  <c r="Q157" i="18" s="1"/>
  <c r="Q110" i="16"/>
  <c r="Z110" i="16" s="1"/>
  <c r="N110" i="20" s="1"/>
  <c r="Q164" i="16"/>
  <c r="Z164" i="16" s="1"/>
  <c r="N164" i="20" s="1"/>
  <c r="P215" i="16"/>
  <c r="Y215" i="16" s="1"/>
  <c r="X214" i="19" s="1"/>
  <c r="O114" i="16"/>
  <c r="X114" i="16" s="1"/>
  <c r="Q114" i="18" s="1"/>
  <c r="O127" i="16"/>
  <c r="X127" i="16" s="1"/>
  <c r="Q127" i="18" s="1"/>
  <c r="O50" i="16"/>
  <c r="X50" i="16" s="1"/>
  <c r="Q50" i="18" s="1"/>
  <c r="W13" i="16"/>
  <c r="Q13" i="17" s="1"/>
  <c r="P119" i="16"/>
  <c r="Y119" i="16" s="1"/>
  <c r="X118" i="19" s="1"/>
  <c r="P24" i="16"/>
  <c r="Y24" i="16" s="1"/>
  <c r="X23" i="19" s="1"/>
  <c r="P34" i="16"/>
  <c r="Y34" i="16" s="1"/>
  <c r="X33" i="19" s="1"/>
  <c r="O105" i="16"/>
  <c r="X105" i="16" s="1"/>
  <c r="Q105" i="18" s="1"/>
  <c r="P101" i="16"/>
  <c r="Y101" i="16" s="1"/>
  <c r="X100" i="19" s="1"/>
  <c r="W143" i="16"/>
  <c r="Q143" i="17" s="1"/>
  <c r="O167" i="16"/>
  <c r="P191" i="16"/>
  <c r="Y191" i="16" s="1"/>
  <c r="X190" i="19" s="1"/>
  <c r="Q134" i="16"/>
  <c r="Z134" i="16" s="1"/>
  <c r="N134" i="20" s="1"/>
  <c r="Q158" i="16"/>
  <c r="Z158" i="16" s="1"/>
  <c r="N158" i="20" s="1"/>
  <c r="O182" i="16"/>
  <c r="X182" i="16" s="1"/>
  <c r="Q182" i="18" s="1"/>
  <c r="W214" i="16"/>
  <c r="O195" i="16"/>
  <c r="X195" i="16" s="1"/>
  <c r="Q195" i="18" s="1"/>
  <c r="O115" i="16"/>
  <c r="X115" i="16" s="1"/>
  <c r="Q115" i="18" s="1"/>
  <c r="O49" i="16"/>
  <c r="X49" i="16" s="1"/>
  <c r="Q49" i="18" s="1"/>
  <c r="W102" i="16"/>
  <c r="Q102" i="17" s="1"/>
  <c r="W222" i="16"/>
  <c r="O203" i="16"/>
  <c r="W236" i="16"/>
  <c r="Q236" i="17" s="1"/>
  <c r="W59" i="16"/>
  <c r="Q59" i="17" s="1"/>
  <c r="P196" i="16"/>
  <c r="Y196" i="16" s="1"/>
  <c r="X195" i="19" s="1"/>
  <c r="P217" i="16"/>
  <c r="Y217" i="16" s="1"/>
  <c r="X216" i="19" s="1"/>
  <c r="P31" i="16"/>
  <c r="Y31" i="16" s="1"/>
  <c r="X30" i="19" s="1"/>
  <c r="W233" i="16"/>
  <c r="Q233" i="17" s="1"/>
  <c r="P137" i="16"/>
  <c r="Y137" i="16" s="1"/>
  <c r="X136" i="19" s="1"/>
  <c r="W112" i="16"/>
  <c r="O173" i="16"/>
  <c r="X173" i="16" s="1"/>
  <c r="Q173" i="18" s="1"/>
  <c r="W110" i="16"/>
  <c r="O164" i="16"/>
  <c r="X164" i="16" s="1"/>
  <c r="Q164" i="18" s="1"/>
  <c r="P234" i="16"/>
  <c r="W231" i="16"/>
  <c r="Q114" i="16"/>
  <c r="Z114" i="16" s="1"/>
  <c r="N114" i="20" s="1"/>
  <c r="Q221" i="16"/>
  <c r="Z221" i="16" s="1"/>
  <c r="N221" i="20" s="1"/>
  <c r="Q54" i="16"/>
  <c r="Z54" i="16" s="1"/>
  <c r="N54" i="20" s="1"/>
  <c r="Q119" i="16"/>
  <c r="Z119" i="16" s="1"/>
  <c r="N119" i="20" s="1"/>
  <c r="O24" i="16"/>
  <c r="X24" i="16" s="1"/>
  <c r="Q24" i="18" s="1"/>
  <c r="Q34" i="16"/>
  <c r="Z34" i="16" s="1"/>
  <c r="N34" i="20" s="1"/>
  <c r="W117" i="16"/>
  <c r="P168" i="16"/>
  <c r="Y168" i="16" s="1"/>
  <c r="X167" i="19" s="1"/>
  <c r="W151" i="16"/>
  <c r="Q151" i="17" s="1"/>
  <c r="O175" i="16"/>
  <c r="X175" i="16" s="1"/>
  <c r="Q175" i="18" s="1"/>
  <c r="P136" i="16"/>
  <c r="Y136" i="16" s="1"/>
  <c r="X135" i="19" s="1"/>
  <c r="Q142" i="16"/>
  <c r="Z142" i="16" s="1"/>
  <c r="N142" i="20" s="1"/>
  <c r="Q166" i="16"/>
  <c r="Z166" i="16" s="1"/>
  <c r="N166" i="20" s="1"/>
  <c r="O190" i="16"/>
  <c r="X190" i="16" s="1"/>
  <c r="Q190" i="18" s="1"/>
  <c r="P195" i="16"/>
  <c r="Y195" i="16" s="1"/>
  <c r="X194" i="19" s="1"/>
  <c r="O66" i="16"/>
  <c r="P43" i="16"/>
  <c r="Y43" i="16" s="1"/>
  <c r="X42" i="19" s="1"/>
  <c r="Q174" i="16"/>
  <c r="Z174" i="16" s="1"/>
  <c r="N174" i="20" s="1"/>
  <c r="Q127" i="16"/>
  <c r="Z127" i="16" s="1"/>
  <c r="N127" i="20" s="1"/>
  <c r="O189" i="16"/>
  <c r="X189" i="16" s="1"/>
  <c r="Q189" i="18" s="1"/>
  <c r="Q225" i="16"/>
  <c r="Z225" i="16" s="1"/>
  <c r="N225" i="20" s="1"/>
  <c r="W64" i="16"/>
  <c r="Q64" i="17" s="1"/>
  <c r="P203" i="16"/>
  <c r="Y203" i="16" s="1"/>
  <c r="X202" i="19" s="1"/>
  <c r="O63" i="16"/>
  <c r="X63" i="16" s="1"/>
  <c r="Q63" i="18" s="1"/>
  <c r="O104" i="16"/>
  <c r="P179" i="16"/>
  <c r="Y179" i="16" s="1"/>
  <c r="X178" i="19" s="1"/>
  <c r="P153" i="16"/>
  <c r="Y153" i="16" s="1"/>
  <c r="X152" i="19" s="1"/>
  <c r="W158" i="16"/>
  <c r="W221" i="16"/>
  <c r="Q221" i="17" s="1"/>
  <c r="W196" i="16"/>
  <c r="Q196" i="17" s="1"/>
  <c r="W77" i="16"/>
  <c r="Q77" i="17" s="1"/>
  <c r="W172" i="16"/>
  <c r="Q172" i="17" s="1"/>
  <c r="Q177" i="16"/>
  <c r="Z177" i="16" s="1"/>
  <c r="N177" i="20" s="1"/>
  <c r="Q150" i="16"/>
  <c r="Z150" i="16" s="1"/>
  <c r="N150" i="20" s="1"/>
  <c r="W45" i="16"/>
  <c r="Q45" i="17" s="1"/>
  <c r="P208" i="16"/>
  <c r="Y208" i="16" s="1"/>
  <c r="X207" i="19" s="1"/>
  <c r="W137" i="16"/>
  <c r="O17" i="16"/>
  <c r="X17" i="16" s="1"/>
  <c r="Q17" i="18" s="1"/>
  <c r="Q236" i="16"/>
  <c r="Z236" i="16" s="1"/>
  <c r="N236" i="20" s="1"/>
  <c r="W219" i="16"/>
  <c r="Q219" i="17" s="1"/>
  <c r="O73" i="16"/>
  <c r="W220" i="16"/>
  <c r="W105" i="16"/>
  <c r="W191" i="16"/>
  <c r="Q191" i="17" s="1"/>
  <c r="W190" i="16"/>
  <c r="W78" i="16"/>
  <c r="Q78" i="17" s="1"/>
  <c r="O229" i="16"/>
  <c r="X229" i="16" s="1"/>
  <c r="Q229" i="18" s="1"/>
  <c r="O206" i="16"/>
  <c r="X206" i="16" s="1"/>
  <c r="Q206" i="18" s="1"/>
  <c r="O225" i="16"/>
  <c r="W216" i="16"/>
  <c r="Q216" i="17" s="1"/>
  <c r="Q219" i="16"/>
  <c r="Z219" i="16" s="1"/>
  <c r="N219" i="20" s="1"/>
  <c r="O55" i="16"/>
  <c r="Q238" i="16"/>
  <c r="Z238" i="16" s="1"/>
  <c r="N238" i="20" s="1"/>
  <c r="P239" i="16"/>
  <c r="Y239" i="16" s="1"/>
  <c r="X238" i="19" s="1"/>
  <c r="Q239" i="16"/>
  <c r="Z239" i="16" s="1"/>
  <c r="N239" i="20" s="1"/>
  <c r="O241" i="16"/>
  <c r="X241" i="16" s="1"/>
  <c r="Q241" i="18" s="1"/>
  <c r="T385" i="15"/>
  <c r="W243" i="16"/>
  <c r="P243" i="16"/>
  <c r="Y243" i="16" s="1"/>
  <c r="X242" i="19" s="1"/>
  <c r="Q242" i="16"/>
  <c r="Z242" i="16" s="1"/>
  <c r="N242" i="20" s="1"/>
  <c r="O242" i="16"/>
  <c r="X242" i="16" s="1"/>
  <c r="Q242" i="18" s="1"/>
  <c r="O116" i="16"/>
  <c r="X116" i="16" s="1"/>
  <c r="Q116" i="18" s="1"/>
  <c r="O95" i="16"/>
  <c r="X95" i="16" s="1"/>
  <c r="Q95" i="18" s="1"/>
  <c r="P109" i="16"/>
  <c r="W193" i="16"/>
  <c r="Q52" i="16"/>
  <c r="Z52" i="16" s="1"/>
  <c r="N52" i="20" s="1"/>
  <c r="Q205" i="16"/>
  <c r="Z205" i="16" s="1"/>
  <c r="N205" i="20" s="1"/>
  <c r="W126" i="16"/>
  <c r="Q126" i="17" s="1"/>
  <c r="Q162" i="16"/>
  <c r="Z162" i="16" s="1"/>
  <c r="N162" i="20" s="1"/>
  <c r="Q165" i="16"/>
  <c r="Z165" i="16" s="1"/>
  <c r="N165" i="20" s="1"/>
  <c r="O153" i="16"/>
  <c r="P9" i="16"/>
  <c r="Y9" i="16" s="1"/>
  <c r="X8" i="19" s="1"/>
  <c r="W94" i="16"/>
  <c r="Q93" i="16"/>
  <c r="Z93" i="16" s="1"/>
  <c r="N93" i="20" s="1"/>
  <c r="Q95" i="16"/>
  <c r="Z95" i="16" s="1"/>
  <c r="N95" i="20" s="1"/>
  <c r="Q37" i="16"/>
  <c r="Z37" i="16" s="1"/>
  <c r="N37" i="20" s="1"/>
  <c r="P176" i="16"/>
  <c r="Y176" i="16" s="1"/>
  <c r="X175" i="19" s="1"/>
  <c r="Q160" i="16"/>
  <c r="Z160" i="16" s="1"/>
  <c r="N160" i="20" s="1"/>
  <c r="O187" i="16"/>
  <c r="W139" i="16"/>
  <c r="Q139" i="17" s="1"/>
  <c r="P82" i="16"/>
  <c r="Y82" i="16" s="1"/>
  <c r="X81" i="19" s="1"/>
  <c r="Q79" i="16"/>
  <c r="Z79" i="16" s="1"/>
  <c r="N79" i="20" s="1"/>
  <c r="Q56" i="16"/>
  <c r="Z56" i="16" s="1"/>
  <c r="N56" i="20" s="1"/>
  <c r="Q237" i="16"/>
  <c r="Z237" i="16" s="1"/>
  <c r="N237" i="20" s="1"/>
  <c r="P207" i="16"/>
  <c r="O226" i="16"/>
  <c r="X226" i="16" s="1"/>
  <c r="Q226" i="18" s="1"/>
  <c r="W194" i="16"/>
  <c r="Q194" i="17" s="1"/>
  <c r="P162" i="16"/>
  <c r="Y162" i="16" s="1"/>
  <c r="X161" i="19" s="1"/>
  <c r="O138" i="16"/>
  <c r="O165" i="16"/>
  <c r="X165" i="16" s="1"/>
  <c r="Q165" i="18" s="1"/>
  <c r="O172" i="16"/>
  <c r="X172" i="16" s="1"/>
  <c r="Q172" i="18" s="1"/>
  <c r="O192" i="16"/>
  <c r="Q169" i="16"/>
  <c r="Z169" i="16" s="1"/>
  <c r="N169" i="20" s="1"/>
  <c r="W43" i="16"/>
  <c r="Q43" i="17" s="1"/>
  <c r="Q28" i="16"/>
  <c r="Z28" i="16" s="1"/>
  <c r="N28" i="20" s="1"/>
  <c r="Q41" i="16"/>
  <c r="Z41" i="16" s="1"/>
  <c r="N41" i="20" s="1"/>
  <c r="P171" i="16"/>
  <c r="P89" i="16"/>
  <c r="W108" i="16"/>
  <c r="Q108" i="17" s="1"/>
  <c r="P129" i="16"/>
  <c r="Y129" i="16" s="1"/>
  <c r="X128" i="19" s="1"/>
  <c r="Q109" i="16"/>
  <c r="Z109" i="16" s="1"/>
  <c r="N109" i="20" s="1"/>
  <c r="Q21" i="16"/>
  <c r="Z21" i="16" s="1"/>
  <c r="N21" i="20" s="1"/>
  <c r="P144" i="16"/>
  <c r="Y144" i="16" s="1"/>
  <c r="X143" i="19" s="1"/>
  <c r="W82" i="16"/>
  <c r="Q82" i="17" s="1"/>
  <c r="P147" i="16"/>
  <c r="Y147" i="16" s="1"/>
  <c r="X146" i="19" s="1"/>
  <c r="P149" i="16"/>
  <c r="Y149" i="16" s="1"/>
  <c r="X148" i="19" s="1"/>
  <c r="W118" i="16"/>
  <c r="Q118" i="17" s="1"/>
  <c r="Q18" i="16"/>
  <c r="Z18" i="16" s="1"/>
  <c r="N18" i="20" s="1"/>
  <c r="Q40" i="16"/>
  <c r="Z40" i="16" s="1"/>
  <c r="N40" i="20" s="1"/>
  <c r="P79" i="16"/>
  <c r="Y79" i="16" s="1"/>
  <c r="X78" i="19" s="1"/>
  <c r="P52" i="16"/>
  <c r="Y52" i="16" s="1"/>
  <c r="X51" i="19" s="1"/>
  <c r="P66" i="16"/>
  <c r="Y66" i="16" s="1"/>
  <c r="X65" i="19" s="1"/>
  <c r="O205" i="16"/>
  <c r="Q224" i="16"/>
  <c r="Z224" i="16" s="1"/>
  <c r="N224" i="20" s="1"/>
  <c r="Q210" i="16"/>
  <c r="Z210" i="16" s="1"/>
  <c r="N210" i="20" s="1"/>
  <c r="O194" i="16"/>
  <c r="X194" i="16" s="1"/>
  <c r="Q194" i="18" s="1"/>
  <c r="Q146" i="16"/>
  <c r="W111" i="16"/>
  <c r="Q107" i="16"/>
  <c r="Z107" i="16" s="1"/>
  <c r="N107" i="20" s="1"/>
  <c r="P169" i="16"/>
  <c r="Y169" i="16" s="1"/>
  <c r="X168" i="19" s="1"/>
  <c r="Q43" i="16"/>
  <c r="Z43" i="16" s="1"/>
  <c r="N43" i="20" s="1"/>
  <c r="O19" i="16"/>
  <c r="O30" i="16"/>
  <c r="X30" i="16" s="1"/>
  <c r="Q30" i="18" s="1"/>
  <c r="W177" i="16"/>
  <c r="O108" i="16"/>
  <c r="X108" i="16" s="1"/>
  <c r="Q108" i="18" s="1"/>
  <c r="O149" i="16"/>
  <c r="Q75" i="16"/>
  <c r="Z75" i="16" s="1"/>
  <c r="N75" i="20" s="1"/>
  <c r="O128" i="16"/>
  <c r="Q194" i="16"/>
  <c r="Z194" i="16" s="1"/>
  <c r="N194" i="20" s="1"/>
  <c r="Q86" i="16"/>
  <c r="Z86" i="16" s="1"/>
  <c r="N86" i="20" s="1"/>
  <c r="W49" i="16"/>
  <c r="Q49" i="17" s="1"/>
  <c r="O227" i="16"/>
  <c r="X227" i="16" s="1"/>
  <c r="Q227" i="18" s="1"/>
  <c r="P40" i="16"/>
  <c r="Q97" i="16"/>
  <c r="Z97" i="16" s="1"/>
  <c r="N97" i="20" s="1"/>
  <c r="O75" i="16"/>
  <c r="O237" i="16"/>
  <c r="W116" i="16"/>
  <c r="O125" i="16"/>
  <c r="X125" i="16" s="1"/>
  <c r="Q125" i="18" s="1"/>
  <c r="O204" i="16"/>
  <c r="X204" i="16" s="1"/>
  <c r="Q204" i="18" s="1"/>
  <c r="P190" i="16"/>
  <c r="Y190" i="16" s="1"/>
  <c r="X189" i="19" s="1"/>
  <c r="Q175" i="16"/>
  <c r="Z175" i="16" s="1"/>
  <c r="N175" i="20" s="1"/>
  <c r="W34" i="16"/>
  <c r="W54" i="16"/>
  <c r="Q54" i="17" s="1"/>
  <c r="Q199" i="16"/>
  <c r="Z199" i="16" s="1"/>
  <c r="N199" i="20" s="1"/>
  <c r="P173" i="16"/>
  <c r="Y173" i="16" s="1"/>
  <c r="X172" i="19" s="1"/>
  <c r="W23" i="16"/>
  <c r="Q23" i="17" s="1"/>
  <c r="W72" i="16"/>
  <c r="Q72" i="17" s="1"/>
  <c r="W71" i="16"/>
  <c r="Q71" i="17" s="1"/>
  <c r="P44" i="16"/>
  <c r="Y44" i="16" s="1"/>
  <c r="X43" i="19" s="1"/>
  <c r="Q145" i="16"/>
  <c r="Z145" i="16" s="1"/>
  <c r="N145" i="20" s="1"/>
  <c r="O209" i="16"/>
  <c r="O47" i="16"/>
  <c r="Q96" i="16"/>
  <c r="Z96" i="16" s="1"/>
  <c r="N96" i="20" s="1"/>
  <c r="W173" i="16"/>
  <c r="Q218" i="16"/>
  <c r="Z218" i="16" s="1"/>
  <c r="N218" i="20" s="1"/>
  <c r="W63" i="16"/>
  <c r="W50" i="16"/>
  <c r="Q50" i="17" s="1"/>
  <c r="P13" i="16"/>
  <c r="Y13" i="16" s="1"/>
  <c r="X12" i="19" s="1"/>
  <c r="W36" i="16"/>
  <c r="Q36" i="17" s="1"/>
  <c r="Q168" i="16"/>
  <c r="Z168" i="16" s="1"/>
  <c r="N168" i="20" s="1"/>
  <c r="P151" i="16"/>
  <c r="Y151" i="16" s="1"/>
  <c r="X150" i="19" s="1"/>
  <c r="Q183" i="16"/>
  <c r="Z183" i="16" s="1"/>
  <c r="N183" i="20" s="1"/>
  <c r="W152" i="16"/>
  <c r="P134" i="16"/>
  <c r="Y134" i="16" s="1"/>
  <c r="X133" i="19" s="1"/>
  <c r="W166" i="16"/>
  <c r="Q166" i="17" s="1"/>
  <c r="P227" i="16"/>
  <c r="Y227" i="16" s="1"/>
  <c r="X226" i="19" s="1"/>
  <c r="Q232" i="16"/>
  <c r="Z232" i="16" s="1"/>
  <c r="N232" i="20" s="1"/>
  <c r="Q204" i="16"/>
  <c r="Z204" i="16" s="1"/>
  <c r="N204" i="20" s="1"/>
  <c r="W115" i="16"/>
  <c r="Q115" i="17" s="1"/>
  <c r="Q61" i="16"/>
  <c r="Z61" i="16" s="1"/>
  <c r="N61" i="20" s="1"/>
  <c r="P220" i="16"/>
  <c r="Y220" i="16" s="1"/>
  <c r="X219" i="19" s="1"/>
  <c r="P125" i="16"/>
  <c r="Y125" i="16" s="1"/>
  <c r="X124" i="19" s="1"/>
  <c r="W145" i="16"/>
  <c r="P209" i="16"/>
  <c r="Y209" i="16" s="1"/>
  <c r="X208" i="19" s="1"/>
  <c r="O23" i="16"/>
  <c r="X23" i="16" s="1"/>
  <c r="Q23" i="18" s="1"/>
  <c r="P47" i="16"/>
  <c r="Y47" i="16" s="1"/>
  <c r="X46" i="19" s="1"/>
  <c r="P96" i="16"/>
  <c r="Y96" i="16" s="1"/>
  <c r="X95" i="19" s="1"/>
  <c r="O112" i="16"/>
  <c r="X112" i="16" s="1"/>
  <c r="Q112" i="18" s="1"/>
  <c r="W180" i="16"/>
  <c r="Q180" i="17" s="1"/>
  <c r="W218" i="16"/>
  <c r="Q218" i="17" s="1"/>
  <c r="O199" i="16"/>
  <c r="X199" i="16" s="1"/>
  <c r="Q199" i="18" s="1"/>
  <c r="W228" i="16"/>
  <c r="Q228" i="17" s="1"/>
  <c r="Q13" i="16"/>
  <c r="Z13" i="16" s="1"/>
  <c r="N13" i="20" s="1"/>
  <c r="W161" i="16"/>
  <c r="W14" i="16"/>
  <c r="Q117" i="16"/>
  <c r="Z117" i="16" s="1"/>
  <c r="N117" i="20" s="1"/>
  <c r="W175" i="16"/>
  <c r="O136" i="16"/>
  <c r="W142" i="16"/>
  <c r="Q190" i="16"/>
  <c r="Z190" i="16" s="1"/>
  <c r="N190" i="20" s="1"/>
  <c r="Q198" i="16"/>
  <c r="Z198" i="16" s="1"/>
  <c r="N198" i="20" s="1"/>
  <c r="W204" i="16"/>
  <c r="Q204" i="17" s="1"/>
  <c r="W57" i="16"/>
  <c r="Q57" i="17" s="1"/>
  <c r="O220" i="16"/>
  <c r="X220" i="16" s="1"/>
  <c r="Q220" i="18" s="1"/>
  <c r="Q125" i="16"/>
  <c r="Z125" i="16" s="1"/>
  <c r="N125" i="20" s="1"/>
  <c r="Q206" i="16"/>
  <c r="Z206" i="16" s="1"/>
  <c r="N206" i="20" s="1"/>
  <c r="O103" i="16"/>
  <c r="X103" i="16" s="1"/>
  <c r="Q103" i="18" s="1"/>
  <c r="W88" i="16"/>
  <c r="Q88" i="17" s="1"/>
  <c r="Q59" i="16"/>
  <c r="Z59" i="16" s="1"/>
  <c r="N59" i="20" s="1"/>
  <c r="W44" i="16"/>
  <c r="Q44" i="17" s="1"/>
  <c r="W33" i="16"/>
  <c r="W15" i="16"/>
  <c r="W39" i="16"/>
  <c r="O84" i="16"/>
  <c r="W141" i="16"/>
  <c r="W132" i="16"/>
  <c r="Q132" i="17" s="1"/>
  <c r="Q180" i="16"/>
  <c r="Z180" i="16" s="1"/>
  <c r="N180" i="20" s="1"/>
  <c r="O218" i="16"/>
  <c r="X218" i="16" s="1"/>
  <c r="Q218" i="18" s="1"/>
  <c r="Q215" i="16"/>
  <c r="Z215" i="16" s="1"/>
  <c r="N215" i="20" s="1"/>
  <c r="P228" i="16"/>
  <c r="Y228" i="16" s="1"/>
  <c r="X227" i="19" s="1"/>
  <c r="P127" i="16"/>
  <c r="Y127" i="16" s="1"/>
  <c r="X126" i="19" s="1"/>
  <c r="P63" i="16"/>
  <c r="Y63" i="16" s="1"/>
  <c r="X62" i="19" s="1"/>
  <c r="P50" i="16"/>
  <c r="Y50" i="16" s="1"/>
  <c r="X49" i="19" s="1"/>
  <c r="W29" i="16"/>
  <c r="Q29" i="17" s="1"/>
  <c r="Q161" i="16"/>
  <c r="Z161" i="16" s="1"/>
  <c r="N161" i="20" s="1"/>
  <c r="O14" i="16"/>
  <c r="X14" i="16" s="1"/>
  <c r="Q14" i="18" s="1"/>
  <c r="O36" i="16"/>
  <c r="X36" i="16" s="1"/>
  <c r="Q36" i="18" s="1"/>
  <c r="Q135" i="16"/>
  <c r="Z135" i="16" s="1"/>
  <c r="N135" i="20" s="1"/>
  <c r="W183" i="16"/>
  <c r="O152" i="16"/>
  <c r="X152" i="16" s="1"/>
  <c r="Q152" i="18" s="1"/>
  <c r="W150" i="16"/>
  <c r="W198" i="16"/>
  <c r="Q198" i="17" s="1"/>
  <c r="P232" i="16"/>
  <c r="Y232" i="16" s="1"/>
  <c r="X231" i="19" s="1"/>
  <c r="O129" i="16"/>
  <c r="O223" i="16"/>
  <c r="X223" i="16" s="1"/>
  <c r="Q223" i="18" s="1"/>
  <c r="W30" i="16"/>
  <c r="Q30" i="17" s="1"/>
  <c r="O183" i="16"/>
  <c r="X183" i="16" s="1"/>
  <c r="Q183" i="18" s="1"/>
  <c r="O13" i="16"/>
  <c r="X13" i="16" s="1"/>
  <c r="Q13" i="18" s="1"/>
  <c r="W215" i="16"/>
  <c r="Q215" i="17" s="1"/>
  <c r="W197" i="16"/>
  <c r="O219" i="16"/>
  <c r="X219" i="16" s="1"/>
  <c r="Q219" i="18" s="1"/>
  <c r="W238" i="16"/>
  <c r="Q238" i="17" s="1"/>
  <c r="P91" i="16"/>
  <c r="Y91" i="16" s="1"/>
  <c r="X90" i="19" s="1"/>
  <c r="O154" i="16"/>
  <c r="Q35" i="16"/>
  <c r="Z35" i="16" s="1"/>
  <c r="N35" i="20" s="1"/>
  <c r="P87" i="16"/>
  <c r="Y87" i="16" s="1"/>
  <c r="X86" i="19" s="1"/>
  <c r="Q101" i="16"/>
  <c r="Z101" i="16" s="1"/>
  <c r="N101" i="20" s="1"/>
  <c r="W38" i="16"/>
  <c r="O186" i="16"/>
  <c r="Q140" i="16"/>
  <c r="Z140" i="16" s="1"/>
  <c r="N140" i="20" s="1"/>
  <c r="P98" i="16"/>
  <c r="Y98" i="16" s="1"/>
  <c r="X97" i="19" s="1"/>
  <c r="P152" i="16"/>
  <c r="Y152" i="16" s="1"/>
  <c r="X151" i="19" s="1"/>
  <c r="Q50" i="16"/>
  <c r="Z50" i="16" s="1"/>
  <c r="N50" i="20" s="1"/>
  <c r="O231" i="16"/>
  <c r="X231" i="16" s="1"/>
  <c r="Q231" i="18" s="1"/>
  <c r="Q92" i="16"/>
  <c r="Z92" i="16" s="1"/>
  <c r="N92" i="20" s="1"/>
  <c r="O39" i="16"/>
  <c r="X39" i="16" s="1"/>
  <c r="Q39" i="18" s="1"/>
  <c r="O44" i="16"/>
  <c r="X44" i="16" s="1"/>
  <c r="Q44" i="18" s="1"/>
  <c r="O64" i="16"/>
  <c r="X64" i="16" s="1"/>
  <c r="Q64" i="18" s="1"/>
  <c r="W235" i="16"/>
  <c r="W95" i="16"/>
  <c r="Q156" i="16"/>
  <c r="Z156" i="16" s="1"/>
  <c r="N156" i="20" s="1"/>
  <c r="P76" i="16"/>
  <c r="Q229" i="16"/>
  <c r="Z229" i="16" s="1"/>
  <c r="N229" i="20" s="1"/>
  <c r="Q55" i="16"/>
  <c r="Z55" i="16" s="1"/>
  <c r="N55" i="20" s="1"/>
  <c r="O78" i="16"/>
  <c r="X78" i="16" s="1"/>
  <c r="Q78" i="18" s="1"/>
  <c r="O184" i="16"/>
  <c r="Q132" i="16"/>
  <c r="Z132" i="16" s="1"/>
  <c r="N132" i="20" s="1"/>
  <c r="Q120" i="16"/>
  <c r="Z120" i="16" s="1"/>
  <c r="N120" i="20" s="1"/>
  <c r="P218" i="16"/>
  <c r="Y218" i="16" s="1"/>
  <c r="X217" i="19" s="1"/>
  <c r="P51" i="16"/>
  <c r="Y51" i="16" s="1"/>
  <c r="X50" i="19" s="1"/>
  <c r="O222" i="16"/>
  <c r="X222" i="16" s="1"/>
  <c r="Q222" i="18" s="1"/>
  <c r="P236" i="16"/>
  <c r="Y236" i="16" s="1"/>
  <c r="X235" i="19" s="1"/>
  <c r="O145" i="16"/>
  <c r="X145" i="16" s="1"/>
  <c r="Q145" i="18" s="1"/>
  <c r="O228" i="16"/>
  <c r="X228" i="16" s="1"/>
  <c r="Q228" i="18" s="1"/>
  <c r="P197" i="16"/>
  <c r="Y197" i="16" s="1"/>
  <c r="X196" i="19" s="1"/>
  <c r="O239" i="16"/>
  <c r="Q240" i="16"/>
  <c r="Z240" i="16" s="1"/>
  <c r="N240" i="20" s="1"/>
  <c r="W240" i="16"/>
  <c r="Q240" i="17" s="1"/>
  <c r="Q241" i="16"/>
  <c r="Z241" i="16" s="1"/>
  <c r="N241" i="20" s="1"/>
  <c r="W242" i="16"/>
  <c r="P242" i="16"/>
  <c r="Y242" i="16" s="1"/>
  <c r="X241" i="19" s="1"/>
  <c r="Q131" i="16"/>
  <c r="W223" i="16"/>
  <c r="Q223" i="17" s="1"/>
  <c r="P123" i="16"/>
  <c r="Y123" i="16" s="1"/>
  <c r="X122" i="19" s="1"/>
  <c r="Q27" i="16"/>
  <c r="Z27" i="16" s="1"/>
  <c r="N27" i="20" s="1"/>
  <c r="O12" i="16"/>
  <c r="O98" i="16"/>
  <c r="P85" i="16"/>
  <c r="Y85" i="16" s="1"/>
  <c r="X84" i="19" s="1"/>
  <c r="AN84" i="19" s="1"/>
  <c r="S89" i="4" s="1"/>
  <c r="AM89" i="9" s="1"/>
  <c r="W52" i="16"/>
  <c r="Q52" i="17" s="1"/>
  <c r="W140" i="16"/>
  <c r="W125" i="16"/>
  <c r="Q125" i="17" s="1"/>
  <c r="W97" i="16"/>
  <c r="Q121" i="16"/>
  <c r="Z121" i="16" s="1"/>
  <c r="N121" i="20" s="1"/>
  <c r="W37" i="16"/>
  <c r="O86" i="16"/>
  <c r="O212" i="16"/>
  <c r="X212" i="16" s="1"/>
  <c r="Q212" i="18" s="1"/>
  <c r="Q223" i="16"/>
  <c r="Z223" i="16" s="1"/>
  <c r="N223" i="20" s="1"/>
  <c r="W162" i="16"/>
  <c r="Q162" i="17" s="1"/>
  <c r="P156" i="16"/>
  <c r="Y156" i="16" s="1"/>
  <c r="X155" i="19" s="1"/>
  <c r="O123" i="16"/>
  <c r="O35" i="16"/>
  <c r="W11" i="16"/>
  <c r="Q11" i="17" s="1"/>
  <c r="W41" i="16"/>
  <c r="Q41" i="17" s="1"/>
  <c r="O56" i="16"/>
  <c r="Q74" i="16"/>
  <c r="Z74" i="16" s="1"/>
  <c r="N74" i="20" s="1"/>
  <c r="W226" i="16"/>
  <c r="Q226" i="17" s="1"/>
  <c r="P186" i="16"/>
  <c r="Y186" i="16" s="1"/>
  <c r="X185" i="19" s="1"/>
  <c r="O162" i="16"/>
  <c r="X162" i="16" s="1"/>
  <c r="Q162" i="18" s="1"/>
  <c r="Q138" i="16"/>
  <c r="Z138" i="16" s="1"/>
  <c r="N138" i="20" s="1"/>
  <c r="Q172" i="16"/>
  <c r="Z172" i="16" s="1"/>
  <c r="N172" i="20" s="1"/>
  <c r="Q192" i="16"/>
  <c r="Z192" i="16" s="1"/>
  <c r="N192" i="20" s="1"/>
  <c r="W91" i="16"/>
  <c r="W169" i="16"/>
  <c r="Q169" i="17" s="1"/>
  <c r="Q11" i="16"/>
  <c r="Z11" i="16" s="1"/>
  <c r="N11" i="20" s="1"/>
  <c r="O28" i="16"/>
  <c r="O41" i="16"/>
  <c r="X41" i="16" s="1"/>
  <c r="Q41" i="18" s="1"/>
  <c r="P116" i="16"/>
  <c r="Y116" i="16" s="1"/>
  <c r="X115" i="19" s="1"/>
  <c r="O37" i="16"/>
  <c r="X37" i="16" s="1"/>
  <c r="Q37" i="18" s="1"/>
  <c r="O106" i="16"/>
  <c r="X106" i="16" s="1"/>
  <c r="Q106" i="18" s="1"/>
  <c r="Q10" i="16"/>
  <c r="O126" i="16"/>
  <c r="X126" i="16" s="1"/>
  <c r="Q126" i="18" s="1"/>
  <c r="Q170" i="16"/>
  <c r="Z170" i="16" s="1"/>
  <c r="N170" i="20" s="1"/>
  <c r="O169" i="16"/>
  <c r="X169" i="16" s="1"/>
  <c r="Q169" i="18" s="1"/>
  <c r="P177" i="16"/>
  <c r="Y177" i="16" s="1"/>
  <c r="X176" i="19" s="1"/>
  <c r="O68" i="16"/>
  <c r="X68" i="16" s="1"/>
  <c r="Q68" i="18" s="1"/>
  <c r="O93" i="16"/>
  <c r="P160" i="16"/>
  <c r="W181" i="16"/>
  <c r="W79" i="16"/>
  <c r="Q79" i="17" s="1"/>
  <c r="Q179" i="16"/>
  <c r="Z179" i="16" s="1"/>
  <c r="N179" i="20" s="1"/>
  <c r="W65" i="16"/>
  <c r="O147" i="16"/>
  <c r="W212" i="16"/>
  <c r="Q212" i="17" s="1"/>
  <c r="W178" i="16"/>
  <c r="Q178" i="17" s="1"/>
  <c r="O107" i="16"/>
  <c r="Q46" i="16"/>
  <c r="Q49" i="16"/>
  <c r="Z49" i="16" s="1"/>
  <c r="N49" i="20" s="1"/>
  <c r="P200" i="16"/>
  <c r="Y200" i="16" s="1"/>
  <c r="X199" i="19" s="1"/>
  <c r="O166" i="16"/>
  <c r="X166" i="16" s="1"/>
  <c r="Q166" i="18" s="1"/>
  <c r="P143" i="16"/>
  <c r="Y143" i="16" s="1"/>
  <c r="X142" i="19" s="1"/>
  <c r="W24" i="16"/>
  <c r="W70" i="16"/>
  <c r="Q70" i="17" s="1"/>
  <c r="O202" i="16"/>
  <c r="Q112" i="16"/>
  <c r="Z112" i="16" s="1"/>
  <c r="N112" i="20" s="1"/>
  <c r="P94" i="16"/>
  <c r="Y94" i="16" s="1"/>
  <c r="X93" i="19" s="1"/>
  <c r="W120" i="16"/>
  <c r="W229" i="16"/>
  <c r="Q229" i="17" s="1"/>
  <c r="O72" i="16"/>
  <c r="X72" i="16" s="1"/>
  <c r="Q72" i="18" s="1"/>
  <c r="W51" i="16"/>
  <c r="Q51" i="17" s="1"/>
  <c r="Q69" i="16"/>
  <c r="Z69" i="16" s="1"/>
  <c r="N69" i="20" s="1"/>
  <c r="P225" i="16"/>
  <c r="Y225" i="16" s="1"/>
  <c r="X224" i="19" s="1"/>
  <c r="P145" i="16"/>
  <c r="Y145" i="16" s="1"/>
  <c r="X144" i="19" s="1"/>
  <c r="P233" i="16"/>
  <c r="Y233" i="16" s="1"/>
  <c r="X232" i="19" s="1"/>
  <c r="P112" i="16"/>
  <c r="Y112" i="16" s="1"/>
  <c r="X111" i="19" s="1"/>
  <c r="Q189" i="16"/>
  <c r="Z189" i="16" s="1"/>
  <c r="N189" i="20" s="1"/>
  <c r="O132" i="16"/>
  <c r="X132" i="16" s="1"/>
  <c r="Q132" i="18" s="1"/>
  <c r="P180" i="16"/>
  <c r="Y180" i="16" s="1"/>
  <c r="X179" i="19" s="1"/>
  <c r="P202" i="16"/>
  <c r="Y202" i="16" s="1"/>
  <c r="X201" i="19" s="1"/>
  <c r="W199" i="16"/>
  <c r="Q228" i="16"/>
  <c r="Z228" i="16" s="1"/>
  <c r="N228" i="20" s="1"/>
  <c r="W127" i="16"/>
  <c r="Q127" i="17" s="1"/>
  <c r="Q63" i="16"/>
  <c r="Z63" i="16" s="1"/>
  <c r="N63" i="20" s="1"/>
  <c r="W20" i="16"/>
  <c r="Q20" i="17" s="1"/>
  <c r="O29" i="16"/>
  <c r="X29" i="16" s="1"/>
  <c r="Q29" i="18" s="1"/>
  <c r="O161" i="16"/>
  <c r="X161" i="16" s="1"/>
  <c r="Q161" i="18" s="1"/>
  <c r="Q14" i="16"/>
  <c r="Z14" i="16" s="1"/>
  <c r="N14" i="20" s="1"/>
  <c r="Q36" i="16"/>
  <c r="Z36" i="16" s="1"/>
  <c r="N36" i="20" s="1"/>
  <c r="O117" i="16"/>
  <c r="X117" i="16" s="1"/>
  <c r="Q117" i="18" s="1"/>
  <c r="W135" i="16"/>
  <c r="Q135" i="17" s="1"/>
  <c r="O159" i="16"/>
  <c r="X159" i="16" s="1"/>
  <c r="Q159" i="18" s="1"/>
  <c r="P183" i="16"/>
  <c r="Y183" i="16" s="1"/>
  <c r="X182" i="19" s="1"/>
  <c r="O142" i="16"/>
  <c r="X142" i="16" s="1"/>
  <c r="Q142" i="18" s="1"/>
  <c r="P166" i="16"/>
  <c r="Y166" i="16" s="1"/>
  <c r="X165" i="19" s="1"/>
  <c r="W230" i="16"/>
  <c r="O211" i="16"/>
  <c r="X211" i="16" s="1"/>
  <c r="Q211" i="18" s="1"/>
  <c r="O200" i="16"/>
  <c r="Q87" i="16"/>
  <c r="Z87" i="16" s="1"/>
  <c r="N87" i="20" s="1"/>
  <c r="Q76" i="16"/>
  <c r="Z76" i="16" s="1"/>
  <c r="N76" i="20" s="1"/>
  <c r="P57" i="16"/>
  <c r="Y57" i="16" s="1"/>
  <c r="X56" i="19" s="1"/>
  <c r="W17" i="16"/>
  <c r="Q17" i="17" s="1"/>
  <c r="O217" i="16"/>
  <c r="W32" i="16"/>
  <c r="Q32" i="17" s="1"/>
  <c r="W31" i="16"/>
  <c r="Q31" i="17" s="1"/>
  <c r="Q233" i="16"/>
  <c r="Z233" i="16" s="1"/>
  <c r="N233" i="20" s="1"/>
  <c r="O137" i="16"/>
  <c r="X137" i="16" s="1"/>
  <c r="Q137" i="18" s="1"/>
  <c r="Q141" i="16"/>
  <c r="Z141" i="16" s="1"/>
  <c r="N141" i="20" s="1"/>
  <c r="W189" i="16"/>
  <c r="Q189" i="17" s="1"/>
  <c r="P132" i="16"/>
  <c r="Y132" i="16" s="1"/>
  <c r="X131" i="19" s="1"/>
  <c r="Q202" i="16"/>
  <c r="Z202" i="16" s="1"/>
  <c r="N202" i="20" s="1"/>
  <c r="O99" i="16"/>
  <c r="Q58" i="16"/>
  <c r="Z58" i="16" s="1"/>
  <c r="N58" i="20" s="1"/>
  <c r="W48" i="16"/>
  <c r="P29" i="16"/>
  <c r="Y29" i="16" s="1"/>
  <c r="X28" i="19" s="1"/>
  <c r="P161" i="16"/>
  <c r="Y161" i="16" s="1"/>
  <c r="X160" i="19" s="1"/>
  <c r="Q81" i="16"/>
  <c r="P117" i="16"/>
  <c r="Y117" i="16" s="1"/>
  <c r="X116" i="19" s="1"/>
  <c r="O168" i="16"/>
  <c r="Q159" i="16"/>
  <c r="Z159" i="16" s="1"/>
  <c r="N159" i="20" s="1"/>
  <c r="Q152" i="16"/>
  <c r="Z152" i="16" s="1"/>
  <c r="N152" i="20" s="1"/>
  <c r="P142" i="16"/>
  <c r="Y142" i="16" s="1"/>
  <c r="X141" i="19" s="1"/>
  <c r="W174" i="16"/>
  <c r="Q174" i="17" s="1"/>
  <c r="O230" i="16"/>
  <c r="X230" i="16" s="1"/>
  <c r="Q230" i="18" s="1"/>
  <c r="Q227" i="16"/>
  <c r="Z227" i="16" s="1"/>
  <c r="N227" i="20" s="1"/>
  <c r="T232" i="16"/>
  <c r="W232" i="16"/>
  <c r="O87" i="16"/>
  <c r="Q57" i="16"/>
  <c r="Z57" i="16" s="1"/>
  <c r="N57" i="20" s="1"/>
  <c r="Q98" i="16"/>
  <c r="Z98" i="16" s="1"/>
  <c r="N98" i="20" s="1"/>
  <c r="O238" i="16"/>
  <c r="X238" i="16" s="1"/>
  <c r="Q238" i="18" s="1"/>
  <c r="Q235" i="16"/>
  <c r="Z235" i="16" s="1"/>
  <c r="N235" i="20" s="1"/>
  <c r="Q216" i="16"/>
  <c r="Z216" i="16" s="1"/>
  <c r="N216" i="20" s="1"/>
  <c r="P229" i="16"/>
  <c r="Y229" i="16" s="1"/>
  <c r="X228" i="19" s="1"/>
  <c r="Q72" i="16"/>
  <c r="Z72" i="16" s="1"/>
  <c r="N72" i="20" s="1"/>
  <c r="P55" i="16"/>
  <c r="Y55" i="16" s="1"/>
  <c r="X54" i="19" s="1"/>
  <c r="P71" i="16"/>
  <c r="Y71" i="16" s="1"/>
  <c r="X70" i="19" s="1"/>
  <c r="Q44" i="16"/>
  <c r="Z44" i="16" s="1"/>
  <c r="N44" i="20" s="1"/>
  <c r="Q33" i="16"/>
  <c r="Z33" i="16" s="1"/>
  <c r="N33" i="20" s="1"/>
  <c r="Q38" i="16"/>
  <c r="Z38" i="16" s="1"/>
  <c r="N38" i="20" s="1"/>
  <c r="Q15" i="16"/>
  <c r="Z15" i="16" s="1"/>
  <c r="N15" i="20" s="1"/>
  <c r="W96" i="16"/>
  <c r="P90" i="16"/>
  <c r="Y90" i="16" s="1"/>
  <c r="X89" i="19" s="1"/>
  <c r="Q157" i="16"/>
  <c r="Z157" i="16" s="1"/>
  <c r="N157" i="20" s="1"/>
  <c r="O92" i="16"/>
  <c r="W83" i="16"/>
  <c r="P199" i="16"/>
  <c r="Y199" i="16" s="1"/>
  <c r="X198" i="19" s="1"/>
  <c r="W80" i="16"/>
  <c r="Q80" i="17" s="1"/>
  <c r="W58" i="16"/>
  <c r="Q58" i="17" s="1"/>
  <c r="O20" i="16"/>
  <c r="X20" i="16" s="1"/>
  <c r="Q20" i="18" s="1"/>
  <c r="Q29" i="16"/>
  <c r="Z29" i="16" s="1"/>
  <c r="N29" i="20" s="1"/>
  <c r="W22" i="16"/>
  <c r="Q22" i="17" s="1"/>
  <c r="O101" i="16"/>
  <c r="X101" i="16" s="1"/>
  <c r="Q101" i="18" s="1"/>
  <c r="P135" i="16"/>
  <c r="Y135" i="16" s="1"/>
  <c r="X134" i="19" s="1"/>
  <c r="Q167" i="16"/>
  <c r="Z167" i="16" s="1"/>
  <c r="N167" i="20" s="1"/>
  <c r="Q184" i="16"/>
  <c r="Z184" i="16" s="1"/>
  <c r="N184" i="20" s="1"/>
  <c r="P150" i="16"/>
  <c r="Y150" i="16" s="1"/>
  <c r="X149" i="19" s="1"/>
  <c r="W182" i="16"/>
  <c r="P230" i="16"/>
  <c r="Y230" i="16" s="1"/>
  <c r="X229" i="19" s="1"/>
  <c r="W227" i="16"/>
  <c r="Q227" i="17" s="1"/>
  <c r="P21" i="16"/>
  <c r="Q9" i="16"/>
  <c r="Z9" i="16" s="1"/>
  <c r="N9" i="20" s="1"/>
  <c r="M9" i="20" s="1"/>
  <c r="Q195" i="16"/>
  <c r="Z195" i="16" s="1"/>
  <c r="N195" i="20" s="1"/>
  <c r="O48" i="16"/>
  <c r="X48" i="16" s="1"/>
  <c r="Q48" i="18" s="1"/>
  <c r="Q234" i="16"/>
  <c r="Z234" i="16" s="1"/>
  <c r="N234" i="20" s="1"/>
  <c r="W103" i="16"/>
  <c r="O235" i="16"/>
  <c r="X235" i="16" s="1"/>
  <c r="Q235" i="18" s="1"/>
  <c r="O57" i="16"/>
  <c r="X57" i="16" s="1"/>
  <c r="Q57" i="18" s="1"/>
  <c r="P110" i="16"/>
  <c r="Y110" i="16" s="1"/>
  <c r="X109" i="19" s="1"/>
  <c r="P95" i="16"/>
  <c r="Y95" i="16" s="1"/>
  <c r="X94" i="19" s="1"/>
  <c r="W165" i="16"/>
  <c r="P28" i="16"/>
  <c r="Y28" i="16" s="1"/>
  <c r="X27" i="19" s="1"/>
  <c r="W211" i="16"/>
  <c r="P14" i="16"/>
  <c r="Y14" i="16" s="1"/>
  <c r="X13" i="19" s="1"/>
  <c r="P164" i="16"/>
  <c r="Y164" i="16" s="1"/>
  <c r="X163" i="19" s="1"/>
  <c r="O144" i="16"/>
  <c r="Q153" i="16"/>
  <c r="Z153" i="16" s="1"/>
  <c r="N153" i="20" s="1"/>
  <c r="W68" i="16"/>
  <c r="W159" i="16"/>
  <c r="Q159" i="17" s="1"/>
  <c r="O70" i="16"/>
  <c r="X70" i="16" s="1"/>
  <c r="Q70" i="18" s="1"/>
  <c r="W157" i="16"/>
  <c r="Q157" i="17" s="1"/>
  <c r="O32" i="16"/>
  <c r="X32" i="16" s="1"/>
  <c r="Q32" i="18" s="1"/>
  <c r="W69" i="16"/>
  <c r="Q69" i="17" s="1"/>
  <c r="O216" i="16"/>
  <c r="X216" i="16" s="1"/>
  <c r="Q216" i="18" s="1"/>
  <c r="P206" i="16"/>
  <c r="Y206" i="16" s="1"/>
  <c r="X205" i="19" s="1"/>
  <c r="Q118" i="16"/>
  <c r="Z118" i="16" s="1"/>
  <c r="N118" i="20" s="1"/>
  <c r="O224" i="16"/>
  <c r="Q91" i="16"/>
  <c r="Z91" i="16" s="1"/>
  <c r="N91" i="20" s="1"/>
  <c r="O88" i="16"/>
  <c r="X88" i="16" s="1"/>
  <c r="Q88" i="18" s="1"/>
  <c r="Q71" i="16"/>
  <c r="Z71" i="16" s="1"/>
  <c r="N71" i="20" s="1"/>
  <c r="O22" i="16"/>
  <c r="X22" i="16" s="1"/>
  <c r="Q22" i="18" s="1"/>
  <c r="Q143" i="16"/>
  <c r="Z143" i="16" s="1"/>
  <c r="N143" i="20" s="1"/>
  <c r="O134" i="16"/>
  <c r="X134" i="16" s="1"/>
  <c r="Q134" i="18" s="1"/>
  <c r="O31" i="16"/>
  <c r="X31" i="16" s="1"/>
  <c r="Q31" i="18" s="1"/>
  <c r="Q203" i="16"/>
  <c r="Z203" i="16" s="1"/>
  <c r="N203" i="20" s="1"/>
  <c r="Q84" i="16"/>
  <c r="Z84" i="16" s="1"/>
  <c r="N84" i="20" s="1"/>
  <c r="P72" i="16"/>
  <c r="Y72" i="16" s="1"/>
  <c r="X71" i="19" s="1"/>
  <c r="Q222" i="16"/>
  <c r="Z222" i="16" s="1"/>
  <c r="N222" i="20" s="1"/>
  <c r="O71" i="16"/>
  <c r="X71" i="16" s="1"/>
  <c r="Q71" i="18" s="1"/>
  <c r="P240" i="16"/>
  <c r="Y240" i="16" s="1"/>
  <c r="X239" i="19" s="1"/>
  <c r="W241" i="16"/>
  <c r="Q241" i="17" s="1"/>
  <c r="T241" i="16"/>
  <c r="Q243" i="16"/>
  <c r="Z243" i="16" s="1"/>
  <c r="N243" i="20" s="1"/>
  <c r="O243" i="16"/>
  <c r="X243" i="16" s="1"/>
  <c r="Q243" i="18" s="1"/>
  <c r="O294" i="16"/>
  <c r="X294" i="16" s="1"/>
  <c r="Q294" i="18" s="1"/>
  <c r="O244" i="16"/>
  <c r="X244" i="16" s="1"/>
  <c r="Q244" i="18" s="1"/>
  <c r="W258" i="16"/>
  <c r="Q258" i="17" s="1"/>
  <c r="Q276" i="16"/>
  <c r="Z276" i="16" s="1"/>
  <c r="N276" i="20" s="1"/>
  <c r="O276" i="16"/>
  <c r="X276" i="16" s="1"/>
  <c r="Q276" i="18" s="1"/>
  <c r="Q248" i="16"/>
  <c r="Z248" i="16" s="1"/>
  <c r="N248" i="20" s="1"/>
  <c r="O281" i="16"/>
  <c r="X281" i="16" s="1"/>
  <c r="Q281" i="18" s="1"/>
  <c r="P244" i="16"/>
  <c r="Y244" i="16" s="1"/>
  <c r="X243" i="19" s="1"/>
  <c r="O249" i="16"/>
  <c r="X249" i="16" s="1"/>
  <c r="Q249" i="18" s="1"/>
  <c r="W268" i="16"/>
  <c r="Q268" i="17" s="1"/>
  <c r="O259" i="16"/>
  <c r="X259" i="16" s="1"/>
  <c r="Q259" i="18" s="1"/>
  <c r="O274" i="16"/>
  <c r="X274" i="16" s="1"/>
  <c r="Q274" i="18" s="1"/>
  <c r="P254" i="16"/>
  <c r="Y254" i="16" s="1"/>
  <c r="X253" i="19" s="1"/>
  <c r="Q289" i="16"/>
  <c r="Z289" i="16" s="1"/>
  <c r="N289" i="20" s="1"/>
  <c r="O257" i="16"/>
  <c r="X257" i="16" s="1"/>
  <c r="Q257" i="18" s="1"/>
  <c r="O253" i="16"/>
  <c r="X253" i="16" s="1"/>
  <c r="Q253" i="18" s="1"/>
  <c r="W293" i="16"/>
  <c r="Q293" i="17" s="1"/>
  <c r="O288" i="16"/>
  <c r="X288" i="16" s="1"/>
  <c r="Q288" i="18" s="1"/>
  <c r="W245" i="16"/>
  <c r="Q284" i="16"/>
  <c r="Z284" i="16" s="1"/>
  <c r="N284" i="20" s="1"/>
  <c r="O260" i="16"/>
  <c r="X260" i="16" s="1"/>
  <c r="Q260" i="18" s="1"/>
  <c r="P252" i="16"/>
  <c r="Y252" i="16" s="1"/>
  <c r="X251" i="19" s="1"/>
  <c r="P247" i="16"/>
  <c r="Y247" i="16" s="1"/>
  <c r="X246" i="19" s="1"/>
  <c r="O279" i="16"/>
  <c r="X279" i="16" s="1"/>
  <c r="Q279" i="18" s="1"/>
  <c r="W279" i="16"/>
  <c r="Q279" i="17" s="1"/>
  <c r="Q269" i="16"/>
  <c r="Z269" i="16" s="1"/>
  <c r="N269" i="20" s="1"/>
  <c r="O261" i="16"/>
  <c r="X261" i="16" s="1"/>
  <c r="Q261" i="18" s="1"/>
  <c r="P256" i="16"/>
  <c r="Y256" i="16" s="1"/>
  <c r="X255" i="19" s="1"/>
  <c r="O246" i="16"/>
  <c r="X246" i="16" s="1"/>
  <c r="Q246" i="18" s="1"/>
  <c r="W267" i="16"/>
  <c r="Q267" i="17" s="1"/>
  <c r="W273" i="16"/>
  <c r="Q273" i="17" s="1"/>
  <c r="O267" i="16"/>
  <c r="X267" i="16" s="1"/>
  <c r="Q267" i="18" s="1"/>
  <c r="O287" i="16"/>
  <c r="X287" i="16" s="1"/>
  <c r="Q287" i="18" s="1"/>
  <c r="Q294" i="16"/>
  <c r="Z294" i="16" s="1"/>
  <c r="N294" i="20" s="1"/>
  <c r="P262" i="16"/>
  <c r="Y262" i="16" s="1"/>
  <c r="X261" i="19" s="1"/>
  <c r="Q283" i="16"/>
  <c r="Z283" i="16" s="1"/>
  <c r="N283" i="20" s="1"/>
  <c r="W283" i="16"/>
  <c r="Q283" i="17" s="1"/>
  <c r="W296" i="16"/>
  <c r="Q296" i="17" s="1"/>
  <c r="O280" i="16"/>
  <c r="X280" i="16" s="1"/>
  <c r="Q280" i="18" s="1"/>
  <c r="Q263" i="16"/>
  <c r="Z263" i="16" s="1"/>
  <c r="N263" i="20" s="1"/>
  <c r="W285" i="16"/>
  <c r="Q285" i="17" s="1"/>
  <c r="W278" i="16"/>
  <c r="Q278" i="17" s="1"/>
  <c r="Q274" i="16"/>
  <c r="Z274" i="16" s="1"/>
  <c r="N274" i="20" s="1"/>
  <c r="P253" i="16"/>
  <c r="Y253" i="16" s="1"/>
  <c r="X252" i="19" s="1"/>
  <c r="O286" i="16"/>
  <c r="X286" i="16" s="1"/>
  <c r="Q286" i="18" s="1"/>
  <c r="P264" i="16"/>
  <c r="Y264" i="16" s="1"/>
  <c r="X263" i="19" s="1"/>
  <c r="Q260" i="16"/>
  <c r="Z260" i="16" s="1"/>
  <c r="N260" i="20" s="1"/>
  <c r="O252" i="16"/>
  <c r="X252" i="16" s="1"/>
  <c r="Q252" i="18" s="1"/>
  <c r="W270" i="16"/>
  <c r="Q270" i="17" s="1"/>
  <c r="W272" i="16"/>
  <c r="Q272" i="17" s="1"/>
  <c r="P265" i="16"/>
  <c r="Y265" i="16" s="1"/>
  <c r="X264" i="19" s="1"/>
  <c r="P261" i="16"/>
  <c r="Y261" i="16" s="1"/>
  <c r="X260" i="19" s="1"/>
  <c r="O251" i="16"/>
  <c r="X251" i="16" s="1"/>
  <c r="Q251" i="18" s="1"/>
  <c r="Q297" i="16"/>
  <c r="Z297" i="16" s="1"/>
  <c r="N297" i="20" s="1"/>
  <c r="P276" i="16"/>
  <c r="Y276" i="16" s="1"/>
  <c r="X275" i="19" s="1"/>
  <c r="O282" i="16"/>
  <c r="X282" i="16" s="1"/>
  <c r="Q282" i="18" s="1"/>
  <c r="Q282" i="16"/>
  <c r="Z282" i="16" s="1"/>
  <c r="N282" i="20" s="1"/>
  <c r="Q287" i="16"/>
  <c r="Z287" i="16" s="1"/>
  <c r="N287" i="20" s="1"/>
  <c r="P248" i="16"/>
  <c r="Y248" i="16" s="1"/>
  <c r="X247" i="19" s="1"/>
  <c r="O248" i="16"/>
  <c r="X248" i="16" s="1"/>
  <c r="Q248" i="18" s="1"/>
  <c r="W281" i="16"/>
  <c r="Q281" i="17" s="1"/>
  <c r="O262" i="16"/>
  <c r="X262" i="16" s="1"/>
  <c r="Q262" i="18" s="1"/>
  <c r="O290" i="16"/>
  <c r="X290" i="16" s="1"/>
  <c r="Q290" i="18" s="1"/>
  <c r="Q290" i="16"/>
  <c r="Z290" i="16" s="1"/>
  <c r="N290" i="20" s="1"/>
  <c r="W244" i="16"/>
  <c r="Q244" i="17" s="1"/>
  <c r="O273" i="16"/>
  <c r="X273" i="16" s="1"/>
  <c r="Q273" i="18" s="1"/>
  <c r="W249" i="16"/>
  <c r="Q249" i="17" s="1"/>
  <c r="P249" i="16"/>
  <c r="Y249" i="16" s="1"/>
  <c r="X248" i="19" s="1"/>
  <c r="Q296" i="16"/>
  <c r="Z296" i="16" s="1"/>
  <c r="N296" i="20" s="1"/>
  <c r="W280" i="16"/>
  <c r="Q280" i="17" s="1"/>
  <c r="Q275" i="16"/>
  <c r="Z275" i="16" s="1"/>
  <c r="N275" i="20" s="1"/>
  <c r="W275" i="16"/>
  <c r="Q275" i="17" s="1"/>
  <c r="Q278" i="16"/>
  <c r="Z278" i="16" s="1"/>
  <c r="N278" i="20" s="1"/>
  <c r="W274" i="16"/>
  <c r="Q274" i="17" s="1"/>
  <c r="P255" i="16"/>
  <c r="Y255" i="16" s="1"/>
  <c r="X254" i="19" s="1"/>
  <c r="W255" i="16"/>
  <c r="Q255" i="17" s="1"/>
  <c r="P266" i="16"/>
  <c r="Y266" i="16" s="1"/>
  <c r="X265" i="19" s="1"/>
  <c r="O254" i="16"/>
  <c r="X254" i="16" s="1"/>
  <c r="Q254" i="18" s="1"/>
  <c r="W257" i="16"/>
  <c r="Q257" i="17" s="1"/>
  <c r="Q295" i="16"/>
  <c r="Z295" i="16" s="1"/>
  <c r="N295" i="20" s="1"/>
  <c r="W253" i="16"/>
  <c r="Q253" i="17" s="1"/>
  <c r="P271" i="16"/>
  <c r="Y271" i="16" s="1"/>
  <c r="X270" i="19" s="1"/>
  <c r="W271" i="16"/>
  <c r="Q271" i="17" s="1"/>
  <c r="W286" i="16"/>
  <c r="W288" i="16"/>
  <c r="O264" i="16"/>
  <c r="X264" i="16" s="1"/>
  <c r="Q264" i="18" s="1"/>
  <c r="W284" i="16"/>
  <c r="Q284" i="17" s="1"/>
  <c r="P260" i="16"/>
  <c r="Y260" i="16" s="1"/>
  <c r="X259" i="19" s="1"/>
  <c r="W292" i="16"/>
  <c r="Q292" i="17" s="1"/>
  <c r="Q252" i="16"/>
  <c r="Z252" i="16" s="1"/>
  <c r="N252" i="20" s="1"/>
  <c r="Q270" i="16"/>
  <c r="Z270" i="16" s="1"/>
  <c r="N270" i="20" s="1"/>
  <c r="Q277" i="16"/>
  <c r="Z277" i="16" s="1"/>
  <c r="N277" i="20" s="1"/>
  <c r="O247" i="16"/>
  <c r="X247" i="16" s="1"/>
  <c r="Q247" i="18" s="1"/>
  <c r="P279" i="16"/>
  <c r="Y279" i="16" s="1"/>
  <c r="X278" i="19" s="1"/>
  <c r="O269" i="16"/>
  <c r="X269" i="16" s="1"/>
  <c r="Q269" i="18" s="1"/>
  <c r="P269" i="16"/>
  <c r="Y269" i="16" s="1"/>
  <c r="X268" i="19" s="1"/>
  <c r="Q272" i="16"/>
  <c r="Z272" i="16" s="1"/>
  <c r="N272" i="20" s="1"/>
  <c r="Q265" i="16"/>
  <c r="Z265" i="16" s="1"/>
  <c r="N265" i="20" s="1"/>
  <c r="W261" i="16"/>
  <c r="Q261" i="17" s="1"/>
  <c r="O291" i="16"/>
  <c r="X291" i="16" s="1"/>
  <c r="Q291" i="18" s="1"/>
  <c r="O297" i="16"/>
  <c r="X297" i="16" s="1"/>
  <c r="Q297" i="18" s="1"/>
  <c r="Q246" i="16"/>
  <c r="Z246" i="16" s="1"/>
  <c r="N246" i="20" s="1"/>
  <c r="Q250" i="16"/>
  <c r="Z250" i="16" s="1"/>
  <c r="N250" i="20" s="1"/>
  <c r="P246" i="16"/>
  <c r="Y246" i="16" s="1"/>
  <c r="X245" i="19" s="1"/>
  <c r="P258" i="16"/>
  <c r="Y258" i="16" s="1"/>
  <c r="X257" i="19" s="1"/>
  <c r="W276" i="16"/>
  <c r="Q276" i="17" s="1"/>
  <c r="W282" i="16"/>
  <c r="Q282" i="17" s="1"/>
  <c r="W248" i="16"/>
  <c r="Q248" i="17" s="1"/>
  <c r="P268" i="16"/>
  <c r="Y268" i="16" s="1"/>
  <c r="X267" i="19" s="1"/>
  <c r="O268" i="16"/>
  <c r="X268" i="16" s="1"/>
  <c r="Q268" i="18" s="1"/>
  <c r="P275" i="16"/>
  <c r="Y275" i="16" s="1"/>
  <c r="X274" i="19" s="1"/>
  <c r="W263" i="16"/>
  <c r="Q263" i="17" s="1"/>
  <c r="Q285" i="16"/>
  <c r="Z285" i="16" s="1"/>
  <c r="N285" i="20" s="1"/>
  <c r="Q259" i="16"/>
  <c r="Z259" i="16" s="1"/>
  <c r="N259" i="20" s="1"/>
  <c r="W259" i="16"/>
  <c r="Q259" i="17" s="1"/>
  <c r="O266" i="16"/>
  <c r="X266" i="16" s="1"/>
  <c r="Q266" i="18" s="1"/>
  <c r="P257" i="16"/>
  <c r="Y257" i="16" s="1"/>
  <c r="X256" i="19" s="1"/>
  <c r="Q293" i="16"/>
  <c r="Z293" i="16" s="1"/>
  <c r="N293" i="20" s="1"/>
  <c r="Q288" i="16"/>
  <c r="Z288" i="16" s="1"/>
  <c r="N288" i="20" s="1"/>
  <c r="Q245" i="16"/>
  <c r="Z245" i="16" s="1"/>
  <c r="N245" i="20" s="1"/>
  <c r="W260" i="16"/>
  <c r="Q260" i="17" s="1"/>
  <c r="W252" i="16"/>
  <c r="Q252" i="17" s="1"/>
  <c r="P270" i="16"/>
  <c r="Y270" i="16" s="1"/>
  <c r="X269" i="19" s="1"/>
  <c r="O277" i="16"/>
  <c r="X277" i="16" s="1"/>
  <c r="Q277" i="18" s="1"/>
  <c r="P277" i="16"/>
  <c r="Y277" i="16" s="1"/>
  <c r="X276" i="19" s="1"/>
  <c r="Q279" i="16"/>
  <c r="Z279" i="16" s="1"/>
  <c r="N279" i="20" s="1"/>
  <c r="O265" i="16"/>
  <c r="X265" i="16" s="1"/>
  <c r="Q265" i="18" s="1"/>
  <c r="Q251" i="16"/>
  <c r="Z251" i="16" s="1"/>
  <c r="N251" i="20" s="1"/>
  <c r="W246" i="16"/>
  <c r="Q246" i="17" s="1"/>
  <c r="O256" i="16"/>
  <c r="W250" i="16"/>
  <c r="Q250" i="17" s="1"/>
  <c r="W256" i="16"/>
  <c r="Q256" i="17" s="1"/>
  <c r="Q267" i="16"/>
  <c r="Z267" i="16" s="1"/>
  <c r="N267" i="20" s="1"/>
  <c r="W262" i="16"/>
  <c r="Q262" i="17" s="1"/>
  <c r="O283" i="16"/>
  <c r="X283" i="16" s="1"/>
  <c r="Q283" i="18" s="1"/>
  <c r="W290" i="16"/>
  <c r="Q280" i="16"/>
  <c r="Z280" i="16" s="1"/>
  <c r="N280" i="20" s="1"/>
  <c r="O263" i="16"/>
  <c r="P278" i="16"/>
  <c r="Y278" i="16" s="1"/>
  <c r="X277" i="19" s="1"/>
  <c r="O255" i="16"/>
  <c r="Q266" i="16"/>
  <c r="Z266" i="16" s="1"/>
  <c r="N266" i="20" s="1"/>
  <c r="W254" i="16"/>
  <c r="Q254" i="17" s="1"/>
  <c r="O289" i="16"/>
  <c r="X289" i="16" s="1"/>
  <c r="Q289" i="18" s="1"/>
  <c r="Q257" i="16"/>
  <c r="Z257" i="16" s="1"/>
  <c r="N257" i="20" s="1"/>
  <c r="O271" i="16"/>
  <c r="X271" i="16" s="1"/>
  <c r="Q271" i="18" s="1"/>
  <c r="Q286" i="16"/>
  <c r="Z286" i="16" s="1"/>
  <c r="N286" i="20" s="1"/>
  <c r="W264" i="16"/>
  <c r="Q264" i="17" s="1"/>
  <c r="P245" i="16"/>
  <c r="Y245" i="16" s="1"/>
  <c r="X244" i="19" s="1"/>
  <c r="W269" i="16"/>
  <c r="Q269" i="17" s="1"/>
  <c r="P272" i="16"/>
  <c r="Y272" i="16" s="1"/>
  <c r="X271" i="19" s="1"/>
  <c r="W251" i="16"/>
  <c r="Q251" i="17" s="1"/>
  <c r="O258" i="16"/>
  <c r="Q258" i="16"/>
  <c r="Z258" i="16" s="1"/>
  <c r="N258" i="20" s="1"/>
  <c r="P267" i="16"/>
  <c r="Y267" i="16" s="1"/>
  <c r="X266" i="19" s="1"/>
  <c r="W287" i="16"/>
  <c r="W294" i="16"/>
  <c r="Q294" i="17" s="1"/>
  <c r="Q281" i="16"/>
  <c r="Z281" i="16" s="1"/>
  <c r="N281" i="20" s="1"/>
  <c r="Q262" i="16"/>
  <c r="Q244" i="16"/>
  <c r="Q273" i="16"/>
  <c r="Z273" i="16" s="1"/>
  <c r="N273" i="20" s="1"/>
  <c r="P273" i="16"/>
  <c r="Y273" i="16" s="1"/>
  <c r="X272" i="19" s="1"/>
  <c r="Q249" i="16"/>
  <c r="Z249" i="16" s="1"/>
  <c r="N249" i="20" s="1"/>
  <c r="Q268" i="16"/>
  <c r="Z268" i="16" s="1"/>
  <c r="N268" i="20" s="1"/>
  <c r="O296" i="16"/>
  <c r="P280" i="16"/>
  <c r="Y280" i="16" s="1"/>
  <c r="X279" i="19" s="1"/>
  <c r="O275" i="16"/>
  <c r="P263" i="16"/>
  <c r="Y263" i="16" s="1"/>
  <c r="X262" i="19" s="1"/>
  <c r="O285" i="16"/>
  <c r="X285" i="16" s="1"/>
  <c r="Q285" i="18" s="1"/>
  <c r="O278" i="16"/>
  <c r="X278" i="16" s="1"/>
  <c r="Q278" i="18" s="1"/>
  <c r="P259" i="16"/>
  <c r="P274" i="16"/>
  <c r="Q255" i="16"/>
  <c r="Z255" i="16" s="1"/>
  <c r="N255" i="20" s="1"/>
  <c r="W266" i="16"/>
  <c r="Q266" i="17" s="1"/>
  <c r="Q254" i="16"/>
  <c r="W289" i="16"/>
  <c r="O295" i="16"/>
  <c r="X295" i="16" s="1"/>
  <c r="Q295" i="18" s="1"/>
  <c r="W295" i="16"/>
  <c r="Q295" i="17" s="1"/>
  <c r="Q253" i="16"/>
  <c r="Q271" i="16"/>
  <c r="Z271" i="16" s="1"/>
  <c r="N271" i="20" s="1"/>
  <c r="O293" i="16"/>
  <c r="Q264" i="16"/>
  <c r="O245" i="16"/>
  <c r="O284" i="16"/>
  <c r="X284" i="16" s="1"/>
  <c r="Q284" i="18" s="1"/>
  <c r="Q292" i="16"/>
  <c r="Z292" i="16" s="1"/>
  <c r="N292" i="20" s="1"/>
  <c r="O292" i="16"/>
  <c r="O270" i="16"/>
  <c r="X270" i="16" s="1"/>
  <c r="Q270" i="18" s="1"/>
  <c r="W277" i="16"/>
  <c r="Q277" i="17" s="1"/>
  <c r="Q247" i="16"/>
  <c r="W247" i="16"/>
  <c r="Q247" i="17" s="1"/>
  <c r="O272" i="16"/>
  <c r="X272" i="16" s="1"/>
  <c r="Q272" i="18" s="1"/>
  <c r="W265" i="16"/>
  <c r="Q265" i="17" s="1"/>
  <c r="Q261" i="16"/>
  <c r="P251" i="16"/>
  <c r="Q291" i="16"/>
  <c r="Z291" i="16" s="1"/>
  <c r="N291" i="20" s="1"/>
  <c r="W291" i="16"/>
  <c r="W297" i="16"/>
  <c r="Q256" i="16"/>
  <c r="Z256" i="16" s="1"/>
  <c r="N256" i="20" s="1"/>
  <c r="O250" i="16"/>
  <c r="X250" i="16" s="1"/>
  <c r="Q250" i="18" s="1"/>
  <c r="T351" i="15"/>
  <c r="V15" i="5"/>
  <c r="BV15" i="9" s="1"/>
  <c r="CB15" i="9" s="1"/>
  <c r="V16" i="5"/>
  <c r="BV16" i="9" s="1"/>
  <c r="CB16" i="9" s="1"/>
  <c r="X15" i="5"/>
  <c r="BX15" i="9" s="1"/>
  <c r="CD15" i="9" s="1"/>
  <c r="V19" i="5"/>
  <c r="BV19" i="9" s="1"/>
  <c r="CB19" i="9" s="1"/>
  <c r="T16" i="5"/>
  <c r="BT16" i="9" s="1"/>
  <c r="W17" i="5"/>
  <c r="BW17" i="9" s="1"/>
  <c r="CC17" i="9" s="1"/>
  <c r="W18" i="5"/>
  <c r="BW18" i="9" s="1"/>
  <c r="CC18" i="9" s="1"/>
  <c r="U17" i="5"/>
  <c r="BU17" i="9" s="1"/>
  <c r="CA17" i="9" s="1"/>
  <c r="T17" i="5"/>
  <c r="BT17" i="9" s="1"/>
  <c r="V14" i="5"/>
  <c r="BV14" i="9" s="1"/>
  <c r="CB14" i="9" s="1"/>
  <c r="Y18" i="5"/>
  <c r="BY18" i="9" s="1"/>
  <c r="CE18" i="9" s="1"/>
  <c r="X18" i="5"/>
  <c r="BX18" i="9" s="1"/>
  <c r="CD18" i="9" s="1"/>
  <c r="X20" i="5"/>
  <c r="BX20" i="9" s="1"/>
  <c r="CD20" i="9" s="1"/>
  <c r="Y19" i="5"/>
  <c r="BY19" i="9" s="1"/>
  <c r="CE19" i="9" s="1"/>
  <c r="W215" i="5"/>
  <c r="BW215" i="9" s="1"/>
  <c r="CC215" i="9" s="1"/>
  <c r="X215" i="5"/>
  <c r="BX215" i="9" s="1"/>
  <c r="CD215" i="9" s="1"/>
  <c r="U59" i="5"/>
  <c r="BU59" i="9" s="1"/>
  <c r="CA59" i="9" s="1"/>
  <c r="T59" i="5"/>
  <c r="BT59" i="9" s="1"/>
  <c r="T156" i="5"/>
  <c r="BT156" i="9" s="1"/>
  <c r="V156" i="5"/>
  <c r="BV156" i="9" s="1"/>
  <c r="CB156" i="9" s="1"/>
  <c r="W79" i="5"/>
  <c r="BW79" i="9" s="1"/>
  <c r="CC79" i="9" s="1"/>
  <c r="U79" i="5"/>
  <c r="BU79" i="9" s="1"/>
  <c r="CA79" i="9" s="1"/>
  <c r="T79" i="5"/>
  <c r="BT79" i="9" s="1"/>
  <c r="X220" i="5"/>
  <c r="BX220" i="9" s="1"/>
  <c r="CD220" i="9" s="1"/>
  <c r="V220" i="5"/>
  <c r="BV220" i="9" s="1"/>
  <c r="CB220" i="9" s="1"/>
  <c r="Y167" i="5"/>
  <c r="BY167" i="9" s="1"/>
  <c r="CE167" i="9" s="1"/>
  <c r="W167" i="5"/>
  <c r="BW167" i="9" s="1"/>
  <c r="CC167" i="9" s="1"/>
  <c r="X148" i="5"/>
  <c r="BX148" i="9" s="1"/>
  <c r="CD148" i="9" s="1"/>
  <c r="Z72" i="5"/>
  <c r="BZ72" i="9" s="1"/>
  <c r="CF72" i="9" s="1"/>
  <c r="V72" i="5"/>
  <c r="BV72" i="9" s="1"/>
  <c r="CB72" i="9" s="1"/>
  <c r="U72" i="5"/>
  <c r="BU72" i="9" s="1"/>
  <c r="CA72" i="9" s="1"/>
  <c r="V212" i="5"/>
  <c r="BV212" i="9" s="1"/>
  <c r="CB212" i="9" s="1"/>
  <c r="Y212" i="5"/>
  <c r="BY212" i="9" s="1"/>
  <c r="CE212" i="9" s="1"/>
  <c r="V208" i="5"/>
  <c r="BV208" i="9" s="1"/>
  <c r="CB208" i="9" s="1"/>
  <c r="U208" i="5"/>
  <c r="BU208" i="9" s="1"/>
  <c r="CA208" i="9" s="1"/>
  <c r="U179" i="5"/>
  <c r="BU179" i="9" s="1"/>
  <c r="CA179" i="9" s="1"/>
  <c r="Z179" i="5"/>
  <c r="BZ179" i="9" s="1"/>
  <c r="CF179" i="9" s="1"/>
  <c r="U97" i="5"/>
  <c r="BU97" i="9" s="1"/>
  <c r="CA97" i="9" s="1"/>
  <c r="T97" i="5"/>
  <c r="BT97" i="9" s="1"/>
  <c r="W38" i="5"/>
  <c r="BW38" i="9" s="1"/>
  <c r="CC38" i="9" s="1"/>
  <c r="Z117" i="5"/>
  <c r="BZ117" i="9" s="1"/>
  <c r="CF117" i="9" s="1"/>
  <c r="Y136" i="5"/>
  <c r="BY136" i="9" s="1"/>
  <c r="CE136" i="9" s="1"/>
  <c r="X141" i="5"/>
  <c r="BX141" i="9" s="1"/>
  <c r="CD141" i="9" s="1"/>
  <c r="W114" i="5"/>
  <c r="BW114" i="9" s="1"/>
  <c r="CC114" i="9" s="1"/>
  <c r="Y221" i="5"/>
  <c r="BY221" i="9" s="1"/>
  <c r="CE221" i="9" s="1"/>
  <c r="W199" i="5"/>
  <c r="BW199" i="9" s="1"/>
  <c r="CC199" i="9" s="1"/>
  <c r="Z50" i="5"/>
  <c r="BZ50" i="9" s="1"/>
  <c r="CF50" i="9" s="1"/>
  <c r="Z138" i="5"/>
  <c r="BZ138" i="9" s="1"/>
  <c r="CF138" i="9" s="1"/>
  <c r="Y105" i="5"/>
  <c r="BY105" i="9" s="1"/>
  <c r="CE105" i="9" s="1"/>
  <c r="Z146" i="5"/>
  <c r="BZ146" i="9" s="1"/>
  <c r="CF146" i="9" s="1"/>
  <c r="X146" i="5"/>
  <c r="BX146" i="9" s="1"/>
  <c r="CD146" i="9" s="1"/>
  <c r="T146" i="5"/>
  <c r="BT146" i="9" s="1"/>
  <c r="V146" i="5"/>
  <c r="BV146" i="9" s="1"/>
  <c r="CB146" i="9" s="1"/>
  <c r="Z144" i="5"/>
  <c r="BZ144" i="9" s="1"/>
  <c r="CF144" i="9" s="1"/>
  <c r="W144" i="5"/>
  <c r="BW144" i="9" s="1"/>
  <c r="CC144" i="9" s="1"/>
  <c r="U144" i="5"/>
  <c r="BU144" i="9" s="1"/>
  <c r="CA144" i="9" s="1"/>
  <c r="T144" i="5"/>
  <c r="BT144" i="9" s="1"/>
  <c r="X40" i="5"/>
  <c r="BX40" i="9" s="1"/>
  <c r="CD40" i="9" s="1"/>
  <c r="U40" i="5"/>
  <c r="BU40" i="9" s="1"/>
  <c r="CA40" i="9" s="1"/>
  <c r="Y75" i="5"/>
  <c r="BY75" i="9" s="1"/>
  <c r="CE75" i="9" s="1"/>
  <c r="U214" i="5"/>
  <c r="BU214" i="9" s="1"/>
  <c r="CA214" i="9" s="1"/>
  <c r="Y152" i="5"/>
  <c r="BY152" i="9" s="1"/>
  <c r="CE152" i="9" s="1"/>
  <c r="W152" i="5"/>
  <c r="BW152" i="9" s="1"/>
  <c r="CC152" i="9" s="1"/>
  <c r="X224" i="5"/>
  <c r="BX224" i="9" s="1"/>
  <c r="CD224" i="9" s="1"/>
  <c r="U224" i="5"/>
  <c r="BU224" i="9" s="1"/>
  <c r="CA224" i="9" s="1"/>
  <c r="T224" i="5"/>
  <c r="BT224" i="9" s="1"/>
  <c r="V78" i="5"/>
  <c r="BV78" i="9" s="1"/>
  <c r="CB78" i="9" s="1"/>
  <c r="X61" i="5"/>
  <c r="BX61" i="9" s="1"/>
  <c r="CD61" i="9" s="1"/>
  <c r="V61" i="5"/>
  <c r="BV61" i="9" s="1"/>
  <c r="CB61" i="9" s="1"/>
  <c r="Z35" i="5"/>
  <c r="BZ35" i="9" s="1"/>
  <c r="CF35" i="9" s="1"/>
  <c r="Z225" i="5"/>
  <c r="BZ225" i="9" s="1"/>
  <c r="CF225" i="9" s="1"/>
  <c r="V225" i="5"/>
  <c r="BV225" i="9" s="1"/>
  <c r="CB225" i="9" s="1"/>
  <c r="V170" i="5"/>
  <c r="BV170" i="9" s="1"/>
  <c r="CB170" i="9" s="1"/>
  <c r="W170" i="5"/>
  <c r="BW170" i="9" s="1"/>
  <c r="CC170" i="9" s="1"/>
  <c r="Z219" i="5"/>
  <c r="BZ219" i="9" s="1"/>
  <c r="CF219" i="9" s="1"/>
  <c r="W219" i="5"/>
  <c r="BW219" i="9" s="1"/>
  <c r="CC219" i="9" s="1"/>
  <c r="Z228" i="5"/>
  <c r="BZ228" i="9" s="1"/>
  <c r="CF228" i="9" s="1"/>
  <c r="W228" i="5"/>
  <c r="BW228" i="9" s="1"/>
  <c r="CC228" i="9" s="1"/>
  <c r="Z67" i="5"/>
  <c r="BZ67" i="9" s="1"/>
  <c r="CF67" i="9" s="1"/>
  <c r="W132" i="5"/>
  <c r="BW132" i="9" s="1"/>
  <c r="CC132" i="9" s="1"/>
  <c r="X88" i="5"/>
  <c r="BX88" i="9" s="1"/>
  <c r="CD88" i="9" s="1"/>
  <c r="V207" i="5"/>
  <c r="BV207" i="9" s="1"/>
  <c r="CB207" i="9" s="1"/>
  <c r="Z70" i="5"/>
  <c r="BZ70" i="9" s="1"/>
  <c r="CF70" i="9" s="1"/>
  <c r="U81" i="5"/>
  <c r="BU81" i="9" s="1"/>
  <c r="CA81" i="9" s="1"/>
  <c r="Y164" i="5"/>
  <c r="BY164" i="9" s="1"/>
  <c r="CE164" i="9" s="1"/>
  <c r="X221" i="5"/>
  <c r="BX221" i="9" s="1"/>
  <c r="CD221" i="9" s="1"/>
  <c r="Y227" i="5"/>
  <c r="BY227" i="9" s="1"/>
  <c r="CE227" i="9" s="1"/>
  <c r="Y91" i="5"/>
  <c r="BY91" i="9" s="1"/>
  <c r="CE91" i="9" s="1"/>
  <c r="W138" i="5"/>
  <c r="BW138" i="9" s="1"/>
  <c r="CC138" i="9" s="1"/>
  <c r="X105" i="5"/>
  <c r="BX105" i="9" s="1"/>
  <c r="CD105" i="9" s="1"/>
  <c r="Z211" i="5"/>
  <c r="BZ211" i="9" s="1"/>
  <c r="CF211" i="9" s="1"/>
  <c r="Z77" i="5"/>
  <c r="BZ77" i="9" s="1"/>
  <c r="CF77" i="9" s="1"/>
  <c r="Y77" i="5"/>
  <c r="BY77" i="9" s="1"/>
  <c r="CE77" i="9" s="1"/>
  <c r="V175" i="5"/>
  <c r="BV175" i="9" s="1"/>
  <c r="CB175" i="9" s="1"/>
  <c r="Z181" i="5"/>
  <c r="BZ181" i="9" s="1"/>
  <c r="CF181" i="9" s="1"/>
  <c r="W181" i="5"/>
  <c r="BW181" i="9" s="1"/>
  <c r="CC181" i="9" s="1"/>
  <c r="V68" i="5"/>
  <c r="BV68" i="9" s="1"/>
  <c r="CB68" i="9" s="1"/>
  <c r="Y64" i="5"/>
  <c r="BY64" i="9" s="1"/>
  <c r="CE64" i="9" s="1"/>
  <c r="X64" i="5"/>
  <c r="BX64" i="9" s="1"/>
  <c r="CD64" i="9" s="1"/>
  <c r="X177" i="5"/>
  <c r="BX177" i="9" s="1"/>
  <c r="CD177" i="9" s="1"/>
  <c r="U177" i="5"/>
  <c r="BU177" i="9" s="1"/>
  <c r="CA177" i="9" s="1"/>
  <c r="T177" i="5"/>
  <c r="BT177" i="9" s="1"/>
  <c r="W71" i="5"/>
  <c r="BW71" i="9" s="1"/>
  <c r="CC71" i="9" s="1"/>
  <c r="U71" i="5"/>
  <c r="BU71" i="9" s="1"/>
  <c r="CA71" i="9" s="1"/>
  <c r="Z58" i="5"/>
  <c r="BZ58" i="9" s="1"/>
  <c r="CF58" i="9" s="1"/>
  <c r="W58" i="5"/>
  <c r="BW58" i="9" s="1"/>
  <c r="CC58" i="9" s="1"/>
  <c r="X161" i="5"/>
  <c r="BX161" i="9" s="1"/>
  <c r="CD161" i="9" s="1"/>
  <c r="Y161" i="5"/>
  <c r="BY161" i="9" s="1"/>
  <c r="CE161" i="9" s="1"/>
  <c r="U161" i="5"/>
  <c r="BU161" i="9" s="1"/>
  <c r="CA161" i="9" s="1"/>
  <c r="T161" i="5"/>
  <c r="BT161" i="9" s="1"/>
  <c r="U80" i="5"/>
  <c r="BU80" i="9" s="1"/>
  <c r="CA80" i="9" s="1"/>
  <c r="T80" i="5"/>
  <c r="BT80" i="9" s="1"/>
  <c r="Z205" i="5"/>
  <c r="BZ205" i="9" s="1"/>
  <c r="CF205" i="9" s="1"/>
  <c r="V205" i="5"/>
  <c r="BV205" i="9" s="1"/>
  <c r="CB205" i="9" s="1"/>
  <c r="U95" i="5"/>
  <c r="BU95" i="9" s="1"/>
  <c r="CA95" i="9" s="1"/>
  <c r="T95" i="5"/>
  <c r="BT95" i="9" s="1"/>
  <c r="Y95" i="5"/>
  <c r="BY95" i="9" s="1"/>
  <c r="CE95" i="9" s="1"/>
  <c r="V95" i="5"/>
  <c r="BV95" i="9" s="1"/>
  <c r="CB95" i="9" s="1"/>
  <c r="X95" i="5"/>
  <c r="BX95" i="9" s="1"/>
  <c r="CD95" i="9" s="1"/>
  <c r="T96" i="5"/>
  <c r="BT96" i="9" s="1"/>
  <c r="Z96" i="5"/>
  <c r="BZ96" i="9" s="1"/>
  <c r="CF96" i="9" s="1"/>
  <c r="Z150" i="5"/>
  <c r="BZ150" i="9" s="1"/>
  <c r="CF150" i="9" s="1"/>
  <c r="X150" i="5"/>
  <c r="BX150" i="9" s="1"/>
  <c r="CD150" i="9" s="1"/>
  <c r="Y86" i="5"/>
  <c r="BY86" i="9" s="1"/>
  <c r="CE86" i="9" s="1"/>
  <c r="Z86" i="5"/>
  <c r="BZ86" i="9" s="1"/>
  <c r="CF86" i="9" s="1"/>
  <c r="Z132" i="5"/>
  <c r="BZ132" i="9" s="1"/>
  <c r="CF132" i="9" s="1"/>
  <c r="Y97" i="5"/>
  <c r="BY97" i="9" s="1"/>
  <c r="CE97" i="9" s="1"/>
  <c r="V57" i="5"/>
  <c r="BV57" i="9" s="1"/>
  <c r="CB57" i="9" s="1"/>
  <c r="Y129" i="5"/>
  <c r="BY129" i="9" s="1"/>
  <c r="CE129" i="9" s="1"/>
  <c r="W204" i="5"/>
  <c r="BW204" i="9" s="1"/>
  <c r="CC204" i="9" s="1"/>
  <c r="U217" i="5"/>
  <c r="BU217" i="9" s="1"/>
  <c r="CA217" i="9" s="1"/>
  <c r="T217" i="5"/>
  <c r="BT217" i="9" s="1"/>
  <c r="T141" i="5"/>
  <c r="BT141" i="9" s="1"/>
  <c r="U141" i="5"/>
  <c r="BU141" i="9" s="1"/>
  <c r="CA141" i="9" s="1"/>
  <c r="X227" i="5"/>
  <c r="BX227" i="9" s="1"/>
  <c r="CD227" i="9" s="1"/>
  <c r="V50" i="5"/>
  <c r="BV50" i="9" s="1"/>
  <c r="CB50" i="9" s="1"/>
  <c r="Z91" i="5"/>
  <c r="BZ91" i="9" s="1"/>
  <c r="CF91" i="9" s="1"/>
  <c r="U160" i="5"/>
  <c r="BU160" i="9" s="1"/>
  <c r="CA160" i="9" s="1"/>
  <c r="W222" i="5"/>
  <c r="BW222" i="9" s="1"/>
  <c r="CC222" i="9" s="1"/>
  <c r="Y158" i="5"/>
  <c r="BY158" i="9" s="1"/>
  <c r="CE158" i="9" s="1"/>
  <c r="U158" i="5"/>
  <c r="BU158" i="9" s="1"/>
  <c r="CA158" i="9" s="1"/>
  <c r="X158" i="5"/>
  <c r="BX158" i="9" s="1"/>
  <c r="CD158" i="9" s="1"/>
  <c r="V54" i="5"/>
  <c r="BV54" i="9" s="1"/>
  <c r="CB54" i="9" s="1"/>
  <c r="Z54" i="5"/>
  <c r="BZ54" i="9" s="1"/>
  <c r="CF54" i="9" s="1"/>
  <c r="U222" i="5"/>
  <c r="BU222" i="9" s="1"/>
  <c r="CA222" i="9" s="1"/>
  <c r="V70" i="5"/>
  <c r="BV70" i="9" s="1"/>
  <c r="CB70" i="9" s="1"/>
  <c r="V97" i="5"/>
  <c r="BV97" i="9" s="1"/>
  <c r="CB97" i="9" s="1"/>
  <c r="Z82" i="5"/>
  <c r="BZ82" i="9" s="1"/>
  <c r="CF82" i="9" s="1"/>
  <c r="V160" i="5"/>
  <c r="BV160" i="9" s="1"/>
  <c r="CB160" i="9" s="1"/>
  <c r="X49" i="5"/>
  <c r="BX49" i="9" s="1"/>
  <c r="CD49" i="9" s="1"/>
  <c r="V211" i="5"/>
  <c r="BV211" i="9" s="1"/>
  <c r="CB211" i="9" s="1"/>
  <c r="Y57" i="5"/>
  <c r="BY57" i="9" s="1"/>
  <c r="CE57" i="9" s="1"/>
  <c r="X50" i="5"/>
  <c r="BX50" i="9" s="1"/>
  <c r="CD50" i="9" s="1"/>
  <c r="W98" i="5"/>
  <c r="BW98" i="9" s="1"/>
  <c r="CC98" i="9" s="1"/>
  <c r="U135" i="5"/>
  <c r="BU135" i="9" s="1"/>
  <c r="CA135" i="9" s="1"/>
  <c r="T135" i="5"/>
  <c r="BT135" i="9" s="1"/>
  <c r="V199" i="5"/>
  <c r="BV199" i="9" s="1"/>
  <c r="CB199" i="9" s="1"/>
  <c r="Z47" i="5"/>
  <c r="BZ47" i="9" s="1"/>
  <c r="CF47" i="9" s="1"/>
  <c r="Y139" i="5"/>
  <c r="BY139" i="9" s="1"/>
  <c r="CE139" i="9" s="1"/>
  <c r="W139" i="5"/>
  <c r="BW139" i="9" s="1"/>
  <c r="CC139" i="9" s="1"/>
  <c r="T139" i="5"/>
  <c r="BT139" i="9" s="1"/>
  <c r="U139" i="5"/>
  <c r="BU139" i="9" s="1"/>
  <c r="CA139" i="9" s="1"/>
  <c r="X182" i="5"/>
  <c r="BX182" i="9" s="1"/>
  <c r="CD182" i="9" s="1"/>
  <c r="Z56" i="5"/>
  <c r="BZ56" i="9" s="1"/>
  <c r="CF56" i="9" s="1"/>
  <c r="X191" i="5"/>
  <c r="BX191" i="9" s="1"/>
  <c r="CD191" i="9" s="1"/>
  <c r="T162" i="5"/>
  <c r="BT162" i="9" s="1"/>
  <c r="Y116" i="5"/>
  <c r="BY116" i="9" s="1"/>
  <c r="CE116" i="9" s="1"/>
  <c r="W116" i="5"/>
  <c r="BW116" i="9" s="1"/>
  <c r="CC116" i="9" s="1"/>
  <c r="Y90" i="5"/>
  <c r="BY90" i="9" s="1"/>
  <c r="CE90" i="9" s="1"/>
  <c r="X90" i="5"/>
  <c r="BX90" i="9" s="1"/>
  <c r="CD90" i="9" s="1"/>
  <c r="Y69" i="5"/>
  <c r="BY69" i="9" s="1"/>
  <c r="CE69" i="9" s="1"/>
  <c r="U69" i="5"/>
  <c r="BU69" i="9" s="1"/>
  <c r="CA69" i="9" s="1"/>
  <c r="T69" i="5"/>
  <c r="BT69" i="9" s="1"/>
  <c r="W56" i="5"/>
  <c r="BW56" i="9" s="1"/>
  <c r="CC56" i="9" s="1"/>
  <c r="V182" i="5"/>
  <c r="BV182" i="9" s="1"/>
  <c r="CB182" i="9" s="1"/>
  <c r="Z76" i="5"/>
  <c r="BZ76" i="9" s="1"/>
  <c r="CF76" i="9" s="1"/>
  <c r="V130" i="5"/>
  <c r="BV130" i="9" s="1"/>
  <c r="CB130" i="9" s="1"/>
  <c r="T195" i="5"/>
  <c r="BT195" i="9" s="1"/>
  <c r="V126" i="5"/>
  <c r="BV126" i="9" s="1"/>
  <c r="CB126" i="9" s="1"/>
  <c r="W126" i="5"/>
  <c r="BW126" i="9" s="1"/>
  <c r="CC126" i="9" s="1"/>
  <c r="W218" i="5"/>
  <c r="BW218" i="9" s="1"/>
  <c r="CC218" i="9" s="1"/>
  <c r="U218" i="5"/>
  <c r="BU218" i="9" s="1"/>
  <c r="CA218" i="9" s="1"/>
  <c r="T218" i="5"/>
  <c r="BT218" i="9" s="1"/>
  <c r="Z189" i="5"/>
  <c r="BZ189" i="9" s="1"/>
  <c r="CF189" i="9" s="1"/>
  <c r="X189" i="5"/>
  <c r="BX189" i="9" s="1"/>
  <c r="CD189" i="9" s="1"/>
  <c r="U140" i="5"/>
  <c r="BU140" i="9" s="1"/>
  <c r="CA140" i="9" s="1"/>
  <c r="T140" i="5"/>
  <c r="BT140" i="9" s="1"/>
  <c r="Z140" i="5"/>
  <c r="BZ140" i="9" s="1"/>
  <c r="CF140" i="9" s="1"/>
  <c r="X37" i="5"/>
  <c r="BX37" i="9" s="1"/>
  <c r="CD37" i="9" s="1"/>
  <c r="X39" i="5"/>
  <c r="BX39" i="9" s="1"/>
  <c r="CD39" i="9" s="1"/>
  <c r="U159" i="5"/>
  <c r="BU159" i="9" s="1"/>
  <c r="CA159" i="9" s="1"/>
  <c r="Y130" i="5"/>
  <c r="BY130" i="9" s="1"/>
  <c r="CE130" i="9" s="1"/>
  <c r="W130" i="5"/>
  <c r="BW130" i="9" s="1"/>
  <c r="CC130" i="9" s="1"/>
  <c r="U44" i="5"/>
  <c r="BU44" i="9" s="1"/>
  <c r="CA44" i="9" s="1"/>
  <c r="U52" i="5"/>
  <c r="BU52" i="9" s="1"/>
  <c r="CA52" i="9" s="1"/>
  <c r="V52" i="5"/>
  <c r="BV52" i="9" s="1"/>
  <c r="CB52" i="9" s="1"/>
  <c r="V210" i="5"/>
  <c r="BV210" i="9" s="1"/>
  <c r="CB210" i="9" s="1"/>
  <c r="Y210" i="5"/>
  <c r="BY210" i="9" s="1"/>
  <c r="CE210" i="9" s="1"/>
  <c r="X210" i="5"/>
  <c r="BX210" i="9" s="1"/>
  <c r="CD210" i="9" s="1"/>
  <c r="X176" i="5"/>
  <c r="BX176" i="9" s="1"/>
  <c r="CD176" i="9" s="1"/>
  <c r="W102" i="5"/>
  <c r="BW102" i="9" s="1"/>
  <c r="CC102" i="9" s="1"/>
  <c r="V37" i="5"/>
  <c r="BV37" i="9" s="1"/>
  <c r="CB37" i="9" s="1"/>
  <c r="W165" i="5"/>
  <c r="BW165" i="9" s="1"/>
  <c r="CC165" i="9" s="1"/>
  <c r="W192" i="5"/>
  <c r="BW192" i="9" s="1"/>
  <c r="CC192" i="9" s="1"/>
  <c r="Z119" i="5"/>
  <c r="BZ119" i="9" s="1"/>
  <c r="CF119" i="9" s="1"/>
  <c r="X119" i="5"/>
  <c r="BX119" i="9" s="1"/>
  <c r="CD119" i="9" s="1"/>
  <c r="V31" i="5"/>
  <c r="BV31" i="9" s="1"/>
  <c r="CB31" i="9" s="1"/>
  <c r="Y89" i="5"/>
  <c r="BY89" i="9" s="1"/>
  <c r="CE89" i="9" s="1"/>
  <c r="W89" i="5"/>
  <c r="BW89" i="9" s="1"/>
  <c r="CC89" i="9" s="1"/>
  <c r="V165" i="5"/>
  <c r="BV165" i="9" s="1"/>
  <c r="CB165" i="9" s="1"/>
  <c r="V46" i="5"/>
  <c r="BV46" i="9" s="1"/>
  <c r="CB46" i="9" s="1"/>
  <c r="X66" i="5"/>
  <c r="BX66" i="9" s="1"/>
  <c r="CD66" i="9" s="1"/>
  <c r="Y66" i="5"/>
  <c r="BY66" i="9" s="1"/>
  <c r="CE66" i="9" s="1"/>
  <c r="Z107" i="5"/>
  <c r="BZ107" i="9" s="1"/>
  <c r="CF107" i="9" s="1"/>
  <c r="X107" i="5"/>
  <c r="BX107" i="9" s="1"/>
  <c r="CD107" i="9" s="1"/>
  <c r="U107" i="5"/>
  <c r="BU107" i="9" s="1"/>
  <c r="CA107" i="9" s="1"/>
  <c r="T107" i="5"/>
  <c r="BT107" i="9" s="1"/>
  <c r="Y106" i="5"/>
  <c r="BY106" i="9" s="1"/>
  <c r="CE106" i="9" s="1"/>
  <c r="V106" i="5"/>
  <c r="BV106" i="9" s="1"/>
  <c r="CB106" i="9" s="1"/>
  <c r="W149" i="5"/>
  <c r="BW149" i="9" s="1"/>
  <c r="CC149" i="9" s="1"/>
  <c r="X76" i="5"/>
  <c r="BX76" i="9" s="1"/>
  <c r="CD76" i="9" s="1"/>
  <c r="U157" i="5"/>
  <c r="BU157" i="9" s="1"/>
  <c r="CA157" i="9" s="1"/>
  <c r="T157" i="5"/>
  <c r="BT157" i="9" s="1"/>
  <c r="X155" i="5"/>
  <c r="BX155" i="9" s="1"/>
  <c r="CD155" i="9" s="1"/>
  <c r="W101" i="5"/>
  <c r="BW101" i="9" s="1"/>
  <c r="CC101" i="9" s="1"/>
  <c r="X101" i="5"/>
  <c r="BX101" i="9" s="1"/>
  <c r="CD101" i="9" s="1"/>
  <c r="U101" i="5"/>
  <c r="BU101" i="9" s="1"/>
  <c r="CA101" i="9" s="1"/>
  <c r="T101" i="5"/>
  <c r="BT101" i="9" s="1"/>
  <c r="Y166" i="5"/>
  <c r="BY166" i="9" s="1"/>
  <c r="CE166" i="9" s="1"/>
  <c r="W166" i="5"/>
  <c r="BW166" i="9" s="1"/>
  <c r="CC166" i="9" s="1"/>
  <c r="W174" i="5"/>
  <c r="BW174" i="9" s="1"/>
  <c r="CC174" i="9" s="1"/>
  <c r="X174" i="5"/>
  <c r="BX174" i="9" s="1"/>
  <c r="CD174" i="9" s="1"/>
  <c r="V185" i="5"/>
  <c r="BV185" i="9" s="1"/>
  <c r="CB185" i="9" s="1"/>
  <c r="T186" i="5"/>
  <c r="BT186" i="9" s="1"/>
  <c r="Y185" i="5"/>
  <c r="BY185" i="9" s="1"/>
  <c r="CE185" i="9" s="1"/>
  <c r="V186" i="5"/>
  <c r="BV186" i="9" s="1"/>
  <c r="CB186" i="9" s="1"/>
  <c r="Y186" i="5"/>
  <c r="BY186" i="9" s="1"/>
  <c r="CE186" i="9" s="1"/>
  <c r="W180" i="5"/>
  <c r="BW180" i="9" s="1"/>
  <c r="CC180" i="9" s="1"/>
  <c r="U180" i="5"/>
  <c r="BU180" i="9" s="1"/>
  <c r="CA180" i="9" s="1"/>
  <c r="Z185" i="5"/>
  <c r="BZ185" i="9" s="1"/>
  <c r="CF185" i="9" s="1"/>
  <c r="V127" i="5"/>
  <c r="BV127" i="9" s="1"/>
  <c r="CB127" i="9" s="1"/>
  <c r="V168" i="5"/>
  <c r="BV168" i="9" s="1"/>
  <c r="CB168" i="9" s="1"/>
  <c r="Y99" i="5"/>
  <c r="BY99" i="9" s="1"/>
  <c r="CE99" i="9" s="1"/>
  <c r="Y36" i="5"/>
  <c r="BY36" i="9" s="1"/>
  <c r="CE36" i="9" s="1"/>
  <c r="X36" i="5"/>
  <c r="BX36" i="9" s="1"/>
  <c r="CD36" i="9" s="1"/>
  <c r="V36" i="5"/>
  <c r="BV36" i="9" s="1"/>
  <c r="CB36" i="9" s="1"/>
  <c r="Z32" i="5"/>
  <c r="BZ32" i="9" s="1"/>
  <c r="CF32" i="9" s="1"/>
  <c r="X200" i="5"/>
  <c r="BX200" i="9" s="1"/>
  <c r="CD200" i="9" s="1"/>
  <c r="T145" i="5"/>
  <c r="BT145" i="9" s="1"/>
  <c r="W229" i="5"/>
  <c r="BW229" i="9" s="1"/>
  <c r="CC229" i="9" s="1"/>
  <c r="U87" i="5"/>
  <c r="BU87" i="9" s="1"/>
  <c r="CA87" i="9" s="1"/>
  <c r="T87" i="5"/>
  <c r="BT87" i="9" s="1"/>
  <c r="Z200" i="5"/>
  <c r="BZ200" i="9" s="1"/>
  <c r="CF200" i="9" s="1"/>
  <c r="U194" i="5"/>
  <c r="BU194" i="9" s="1"/>
  <c r="CA194" i="9" s="1"/>
  <c r="Y194" i="5"/>
  <c r="BY194" i="9" s="1"/>
  <c r="CE194" i="9" s="1"/>
  <c r="Y109" i="5"/>
  <c r="BY109" i="9" s="1"/>
  <c r="CE109" i="9" s="1"/>
  <c r="V109" i="5"/>
  <c r="BV109" i="9" s="1"/>
  <c r="CB109" i="9" s="1"/>
  <c r="W137" i="5"/>
  <c r="BW137" i="9" s="1"/>
  <c r="CC137" i="9" s="1"/>
  <c r="U137" i="5"/>
  <c r="BU137" i="9" s="1"/>
  <c r="CA137" i="9" s="1"/>
  <c r="T137" i="5"/>
  <c r="BT137" i="9" s="1"/>
  <c r="X112" i="5"/>
  <c r="BX112" i="9" s="1"/>
  <c r="CD112" i="9" s="1"/>
  <c r="X34" i="5"/>
  <c r="BX34" i="9" s="1"/>
  <c r="CD34" i="9" s="1"/>
  <c r="X188" i="5"/>
  <c r="BX188" i="9" s="1"/>
  <c r="CD188" i="9" s="1"/>
  <c r="Z169" i="5"/>
  <c r="BZ169" i="9" s="1"/>
  <c r="CF169" i="9" s="1"/>
  <c r="W169" i="5"/>
  <c r="BW169" i="9" s="1"/>
  <c r="CC169" i="9" s="1"/>
  <c r="U169" i="5"/>
  <c r="BU169" i="9" s="1"/>
  <c r="CA169" i="9" s="1"/>
  <c r="T169" i="5"/>
  <c r="BT169" i="9" s="1"/>
  <c r="T104" i="5"/>
  <c r="BT104" i="9" s="1"/>
  <c r="Z128" i="5"/>
  <c r="BZ128" i="9" s="1"/>
  <c r="CF128" i="9" s="1"/>
  <c r="V87" i="5"/>
  <c r="BV87" i="9" s="1"/>
  <c r="CB87" i="9" s="1"/>
  <c r="W32" i="5"/>
  <c r="BW32" i="9" s="1"/>
  <c r="CC32" i="9" s="1"/>
  <c r="T32" i="5"/>
  <c r="BT32" i="9" s="1"/>
  <c r="X229" i="5"/>
  <c r="BX229" i="9" s="1"/>
  <c r="CD229" i="9" s="1"/>
  <c r="U200" i="5"/>
  <c r="BU200" i="9" s="1"/>
  <c r="CA200" i="9" s="1"/>
  <c r="U206" i="5"/>
  <c r="BU206" i="9" s="1"/>
  <c r="CA206" i="9" s="1"/>
  <c r="W120" i="5"/>
  <c r="BW120" i="9" s="1"/>
  <c r="CC120" i="9" s="1"/>
  <c r="Y100" i="5"/>
  <c r="BY100" i="9" s="1"/>
  <c r="CE100" i="9" s="1"/>
  <c r="Z100" i="5"/>
  <c r="BZ100" i="9" s="1"/>
  <c r="CF100" i="9" s="1"/>
  <c r="X100" i="5"/>
  <c r="BX100" i="9" s="1"/>
  <c r="CD100" i="9" s="1"/>
  <c r="X108" i="5"/>
  <c r="BX108" i="9" s="1"/>
  <c r="CD108" i="9" s="1"/>
  <c r="Y108" i="5"/>
  <c r="BY108" i="9" s="1"/>
  <c r="CE108" i="9" s="1"/>
  <c r="T92" i="5"/>
  <c r="BT92" i="9" s="1"/>
  <c r="U92" i="5"/>
  <c r="BU92" i="9" s="1"/>
  <c r="CA92" i="9" s="1"/>
  <c r="W48" i="5"/>
  <c r="BW48" i="9" s="1"/>
  <c r="CC48" i="9" s="1"/>
  <c r="Z48" i="5"/>
  <c r="BZ48" i="9" s="1"/>
  <c r="CF48" i="9" s="1"/>
  <c r="T110" i="5"/>
  <c r="BT110" i="9" s="1"/>
  <c r="U110" i="5"/>
  <c r="BU110" i="9" s="1"/>
  <c r="CA110" i="9" s="1"/>
  <c r="W110" i="5"/>
  <c r="BW110" i="9" s="1"/>
  <c r="CC110" i="9" s="1"/>
  <c r="Z112" i="5"/>
  <c r="BZ112" i="9" s="1"/>
  <c r="CF112" i="9" s="1"/>
  <c r="Z145" i="5"/>
  <c r="BZ145" i="9" s="1"/>
  <c r="CF145" i="9" s="1"/>
  <c r="V229" i="5"/>
  <c r="BV229" i="9" s="1"/>
  <c r="CB229" i="9" s="1"/>
  <c r="T216" i="5"/>
  <c r="BT216" i="9" s="1"/>
  <c r="X52" i="5"/>
  <c r="BX52" i="9" s="1"/>
  <c r="CD52" i="9" s="1"/>
  <c r="V112" i="5"/>
  <c r="BV112" i="9" s="1"/>
  <c r="CB112" i="9" s="1"/>
  <c r="W206" i="5"/>
  <c r="BW206" i="9" s="1"/>
  <c r="CC206" i="9" s="1"/>
  <c r="Z121" i="5"/>
  <c r="BZ121" i="9" s="1"/>
  <c r="CF121" i="9" s="1"/>
  <c r="Z227" i="5"/>
  <c r="BZ227" i="9" s="1"/>
  <c r="CF227" i="9" s="1"/>
  <c r="V55" i="5"/>
  <c r="BV55" i="9" s="1"/>
  <c r="CB55" i="9" s="1"/>
  <c r="Z84" i="5"/>
  <c r="BZ84" i="9" s="1"/>
  <c r="CF84" i="9" s="1"/>
  <c r="X125" i="5"/>
  <c r="BX125" i="9" s="1"/>
  <c r="CD125" i="9" s="1"/>
  <c r="Z226" i="5"/>
  <c r="BZ226" i="9" s="1"/>
  <c r="CF226" i="9" s="1"/>
  <c r="W184" i="5"/>
  <c r="BW184" i="9" s="1"/>
  <c r="CC184" i="9" s="1"/>
  <c r="U93" i="5"/>
  <c r="BU93" i="9" s="1"/>
  <c r="CA93" i="9" s="1"/>
  <c r="T93" i="5"/>
  <c r="BT93" i="9" s="1"/>
  <c r="X115" i="5"/>
  <c r="BX115" i="9" s="1"/>
  <c r="CD115" i="9" s="1"/>
  <c r="T84" i="5"/>
  <c r="BT84" i="9" s="1"/>
  <c r="U84" i="5"/>
  <c r="BU84" i="9" s="1"/>
  <c r="CA84" i="9" s="1"/>
  <c r="U55" i="5"/>
  <c r="BU55" i="9" s="1"/>
  <c r="CA55" i="9" s="1"/>
  <c r="T55" i="5"/>
  <c r="BT55" i="9" s="1"/>
  <c r="U197" i="5"/>
  <c r="BU197" i="9" s="1"/>
  <c r="CA197" i="9" s="1"/>
  <c r="T197" i="5"/>
  <c r="BT197" i="9" s="1"/>
  <c r="Y147" i="5"/>
  <c r="BY147" i="9" s="1"/>
  <c r="CE147" i="9" s="1"/>
  <c r="X122" i="5"/>
  <c r="BX122" i="9" s="1"/>
  <c r="CD122" i="9" s="1"/>
  <c r="Z168" i="5"/>
  <c r="BZ168" i="9" s="1"/>
  <c r="CF168" i="9" s="1"/>
  <c r="V74" i="5"/>
  <c r="BV74" i="9" s="1"/>
  <c r="CB74" i="9" s="1"/>
  <c r="X29" i="5"/>
  <c r="BX29" i="9" s="1"/>
  <c r="CD29" i="9" s="1"/>
  <c r="U151" i="5"/>
  <c r="BU151" i="9" s="1"/>
  <c r="CA151" i="9" s="1"/>
  <c r="U65" i="5"/>
  <c r="BU65" i="9" s="1"/>
  <c r="CA65" i="9" s="1"/>
  <c r="T65" i="5"/>
  <c r="BT65" i="9" s="1"/>
  <c r="T184" i="5"/>
  <c r="BT184" i="9" s="1"/>
  <c r="U191" i="5"/>
  <c r="BU191" i="9" s="1"/>
  <c r="CA191" i="9" s="1"/>
  <c r="U142" i="5"/>
  <c r="BU142" i="9" s="1"/>
  <c r="CA142" i="9" s="1"/>
  <c r="T142" i="5"/>
  <c r="BT142" i="9" s="1"/>
  <c r="Y63" i="5"/>
  <c r="BY63" i="9" s="1"/>
  <c r="CE63" i="9" s="1"/>
  <c r="V25" i="5"/>
  <c r="BV25" i="9" s="1"/>
  <c r="CB25" i="9" s="1"/>
  <c r="W21" i="5"/>
  <c r="BW21" i="9" s="1"/>
  <c r="CC21" i="9" s="1"/>
  <c r="X28" i="5"/>
  <c r="BX28" i="9" s="1"/>
  <c r="CD28" i="9" s="1"/>
  <c r="U43" i="5"/>
  <c r="BU43" i="9" s="1"/>
  <c r="CA43" i="9" s="1"/>
  <c r="T43" i="5"/>
  <c r="BT43" i="9" s="1"/>
  <c r="Y230" i="5"/>
  <c r="BY230" i="9" s="1"/>
  <c r="CE230" i="9" s="1"/>
  <c r="Y209" i="5"/>
  <c r="BY209" i="9" s="1"/>
  <c r="CE209" i="9" s="1"/>
  <c r="Y122" i="5"/>
  <c r="BY122" i="9" s="1"/>
  <c r="CE122" i="9" s="1"/>
  <c r="Z60" i="5"/>
  <c r="BZ60" i="9" s="1"/>
  <c r="CF60" i="9" s="1"/>
  <c r="V124" i="5"/>
  <c r="BV124" i="9" s="1"/>
  <c r="CB124" i="9" s="1"/>
  <c r="Y184" i="5"/>
  <c r="BY184" i="9" s="1"/>
  <c r="CE184" i="9" s="1"/>
  <c r="V162" i="5"/>
  <c r="BV162" i="9" s="1"/>
  <c r="CB162" i="9" s="1"/>
  <c r="U26" i="5"/>
  <c r="BU26" i="9" s="1"/>
  <c r="CA26" i="9" s="1"/>
  <c r="T26" i="5"/>
  <c r="BT26" i="9" s="1"/>
  <c r="Y27" i="5"/>
  <c r="BY27" i="9" s="1"/>
  <c r="CE27" i="9" s="1"/>
  <c r="X22" i="5"/>
  <c r="BX22" i="9" s="1"/>
  <c r="CD22" i="9" s="1"/>
  <c r="W24" i="5"/>
  <c r="BW24" i="9" s="1"/>
  <c r="CC24" i="9" s="1"/>
  <c r="U47" i="5"/>
  <c r="BU47" i="9" s="1"/>
  <c r="CA47" i="9" s="1"/>
  <c r="T47" i="5"/>
  <c r="BT47" i="9" s="1"/>
  <c r="U63" i="5"/>
  <c r="BU63" i="9" s="1"/>
  <c r="CA63" i="9" s="1"/>
  <c r="T63" i="5"/>
  <c r="BT63" i="9" s="1"/>
  <c r="T113" i="5"/>
  <c r="BT113" i="9" s="1"/>
  <c r="V173" i="5"/>
  <c r="BV173" i="9" s="1"/>
  <c r="CB173" i="9" s="1"/>
  <c r="W53" i="5"/>
  <c r="BW53" i="9" s="1"/>
  <c r="CC53" i="9" s="1"/>
  <c r="W133" i="5"/>
  <c r="BW133" i="9" s="1"/>
  <c r="CC133" i="9" s="1"/>
  <c r="T133" i="5"/>
  <c r="BT133" i="9" s="1"/>
  <c r="U133" i="5"/>
  <c r="BU133" i="9" s="1"/>
  <c r="CA133" i="9" s="1"/>
  <c r="Z113" i="5"/>
  <c r="BZ113" i="9" s="1"/>
  <c r="CF113" i="9" s="1"/>
  <c r="X213" i="5"/>
  <c r="BX213" i="9" s="1"/>
  <c r="CD213" i="9" s="1"/>
  <c r="Y43" i="5"/>
  <c r="BY43" i="9" s="1"/>
  <c r="CE43" i="9" s="1"/>
  <c r="W163" i="5"/>
  <c r="BW163" i="9" s="1"/>
  <c r="CC163" i="9" s="1"/>
  <c r="Z183" i="5"/>
  <c r="BZ183" i="9" s="1"/>
  <c r="CF183" i="9" s="1"/>
  <c r="Y143" i="5"/>
  <c r="BY143" i="9" s="1"/>
  <c r="CE143" i="9" s="1"/>
  <c r="W33" i="5"/>
  <c r="BW33" i="9" s="1"/>
  <c r="CC33" i="9" s="1"/>
  <c r="Z33" i="5"/>
  <c r="BZ33" i="9" s="1"/>
  <c r="CF33" i="9" s="1"/>
  <c r="U153" i="5"/>
  <c r="BU153" i="9" s="1"/>
  <c r="CA153" i="9" s="1"/>
  <c r="T153" i="5"/>
  <c r="BT153" i="9" s="1"/>
  <c r="U73" i="5"/>
  <c r="BU73" i="9" s="1"/>
  <c r="CA73" i="9" s="1"/>
  <c r="U33" i="5"/>
  <c r="BU33" i="9" s="1"/>
  <c r="CA33" i="9" s="1"/>
  <c r="T33" i="5"/>
  <c r="BT33" i="9" s="1"/>
  <c r="X153" i="5"/>
  <c r="BX153" i="9" s="1"/>
  <c r="CD153" i="9" s="1"/>
  <c r="T163" i="5"/>
  <c r="BT163" i="9" s="1"/>
  <c r="U213" i="5"/>
  <c r="BU213" i="9" s="1"/>
  <c r="CA213" i="9" s="1"/>
  <c r="T213" i="5"/>
  <c r="BT213" i="9" s="1"/>
  <c r="Y23" i="5"/>
  <c r="BY23" i="9" s="1"/>
  <c r="CE23" i="9" s="1"/>
  <c r="W203" i="5"/>
  <c r="BW203" i="9" s="1"/>
  <c r="CC203" i="9" s="1"/>
  <c r="V103" i="5"/>
  <c r="BV103" i="9" s="1"/>
  <c r="CB103" i="9" s="1"/>
  <c r="V23" i="5"/>
  <c r="BV23" i="9" s="1"/>
  <c r="CB23" i="9" s="1"/>
  <c r="X173" i="5"/>
  <c r="BX173" i="9" s="1"/>
  <c r="CD173" i="9" s="1"/>
  <c r="U173" i="5"/>
  <c r="BU173" i="9" s="1"/>
  <c r="CA173" i="9" s="1"/>
  <c r="T173" i="5"/>
  <c r="BT173" i="9" s="1"/>
  <c r="V143" i="5"/>
  <c r="BV143" i="9" s="1"/>
  <c r="CB143" i="9" s="1"/>
  <c r="V43" i="5"/>
  <c r="BV43" i="9" s="1"/>
  <c r="CB43" i="9" s="1"/>
  <c r="W113" i="5"/>
  <c r="BW113" i="9" s="1"/>
  <c r="CC113" i="9" s="1"/>
  <c r="Y203" i="5"/>
  <c r="BY203" i="9" s="1"/>
  <c r="CE203" i="9" s="1"/>
  <c r="U203" i="5"/>
  <c r="BU203" i="9" s="1"/>
  <c r="CA203" i="9" s="1"/>
  <c r="Z93" i="5"/>
  <c r="BZ93" i="9" s="1"/>
  <c r="CF93" i="9" s="1"/>
  <c r="V93" i="5"/>
  <c r="BV93" i="9" s="1"/>
  <c r="CB93" i="9" s="1"/>
  <c r="X56" i="5"/>
  <c r="BX56" i="9" s="1"/>
  <c r="CD56" i="9" s="1"/>
  <c r="Y151" i="5"/>
  <c r="BY151" i="9" s="1"/>
  <c r="CE151" i="9" s="1"/>
  <c r="T60" i="5"/>
  <c r="BT60" i="9" s="1"/>
  <c r="Z45" i="5"/>
  <c r="BZ45" i="9" s="1"/>
  <c r="CF45" i="9" s="1"/>
  <c r="V30" i="5"/>
  <c r="BV30" i="9" s="1"/>
  <c r="CB30" i="9" s="1"/>
  <c r="T102" i="5"/>
  <c r="BT102" i="9" s="1"/>
  <c r="U102" i="5"/>
  <c r="BU102" i="9" s="1"/>
  <c r="CA102" i="9" s="1"/>
  <c r="W226" i="5"/>
  <c r="BW226" i="9" s="1"/>
  <c r="CC226" i="9" s="1"/>
  <c r="T202" i="5"/>
  <c r="BT202" i="9" s="1"/>
  <c r="Z142" i="5"/>
  <c r="BZ142" i="9" s="1"/>
  <c r="CF142" i="9" s="1"/>
  <c r="X30" i="5"/>
  <c r="BX30" i="9" s="1"/>
  <c r="CD30" i="9" s="1"/>
  <c r="Y55" i="5"/>
  <c r="BY55" i="9" s="1"/>
  <c r="CE55" i="9" s="1"/>
  <c r="U196" i="5"/>
  <c r="BU196" i="9" s="1"/>
  <c r="CA196" i="9" s="1"/>
  <c r="Y125" i="5"/>
  <c r="BY125" i="9" s="1"/>
  <c r="CE125" i="9" s="1"/>
  <c r="U226" i="5"/>
  <c r="BU226" i="9" s="1"/>
  <c r="CA226" i="9" s="1"/>
  <c r="T56" i="5"/>
  <c r="BT56" i="9" s="1"/>
  <c r="Z98" i="5"/>
  <c r="BZ98" i="9" s="1"/>
  <c r="CF98" i="9" s="1"/>
  <c r="Y124" i="5"/>
  <c r="BY124" i="9" s="1"/>
  <c r="CE124" i="9" s="1"/>
  <c r="X74" i="5"/>
  <c r="BX74" i="9" s="1"/>
  <c r="CD74" i="9" s="1"/>
  <c r="U122" i="5"/>
  <c r="BU122" i="9" s="1"/>
  <c r="CA122" i="9" s="1"/>
  <c r="T122" i="5"/>
  <c r="BT122" i="9" s="1"/>
  <c r="Y201" i="5"/>
  <c r="BY201" i="9" s="1"/>
  <c r="CE201" i="9" s="1"/>
  <c r="X226" i="5"/>
  <c r="BX226" i="9" s="1"/>
  <c r="CD226" i="9" s="1"/>
  <c r="V24" i="5"/>
  <c r="BV24" i="9" s="1"/>
  <c r="CB24" i="9" s="1"/>
  <c r="Y20" i="5"/>
  <c r="BY20" i="9" s="1"/>
  <c r="CE20" i="9" s="1"/>
  <c r="Z18" i="5"/>
  <c r="BZ18" i="9" s="1"/>
  <c r="CF18" i="9" s="1"/>
  <c r="T14" i="5"/>
  <c r="BT14" i="9" s="1"/>
  <c r="U14" i="5"/>
  <c r="BU14" i="9" s="1"/>
  <c r="CA14" i="9" s="1"/>
  <c r="W15" i="5"/>
  <c r="BW15" i="9" s="1"/>
  <c r="CC15" i="9" s="1"/>
  <c r="W16" i="5"/>
  <c r="BW16" i="9" s="1"/>
  <c r="CC16" i="9" s="1"/>
  <c r="Z14" i="5"/>
  <c r="BZ14" i="9" s="1"/>
  <c r="CF14" i="9" s="1"/>
  <c r="X16" i="5"/>
  <c r="BX16" i="9" s="1"/>
  <c r="CD16" i="9" s="1"/>
  <c r="Z215" i="5"/>
  <c r="BZ215" i="9" s="1"/>
  <c r="CF215" i="9" s="1"/>
  <c r="Y215" i="5"/>
  <c r="BY215" i="9" s="1"/>
  <c r="CE215" i="9" s="1"/>
  <c r="W59" i="5"/>
  <c r="BW59" i="9" s="1"/>
  <c r="CC59" i="9" s="1"/>
  <c r="V59" i="5"/>
  <c r="BV59" i="9" s="1"/>
  <c r="CB59" i="9" s="1"/>
  <c r="Y156" i="5"/>
  <c r="BY156" i="9" s="1"/>
  <c r="CE156" i="9" s="1"/>
  <c r="Z156" i="5"/>
  <c r="BZ156" i="9" s="1"/>
  <c r="CF156" i="9" s="1"/>
  <c r="X79" i="5"/>
  <c r="BX79" i="9" s="1"/>
  <c r="CD79" i="9" s="1"/>
  <c r="Z79" i="5"/>
  <c r="BZ79" i="9" s="1"/>
  <c r="CF79" i="9" s="1"/>
  <c r="V79" i="5"/>
  <c r="BV79" i="9" s="1"/>
  <c r="CB79" i="9" s="1"/>
  <c r="W220" i="5"/>
  <c r="BW220" i="9" s="1"/>
  <c r="CC220" i="9" s="1"/>
  <c r="Y220" i="5"/>
  <c r="BY220" i="9" s="1"/>
  <c r="CE220" i="9" s="1"/>
  <c r="T167" i="5"/>
  <c r="BT167" i="9" s="1"/>
  <c r="V148" i="5"/>
  <c r="BV148" i="9" s="1"/>
  <c r="CB148" i="9" s="1"/>
  <c r="X72" i="5"/>
  <c r="BX72" i="9" s="1"/>
  <c r="CD72" i="9" s="1"/>
  <c r="Y85" i="5"/>
  <c r="BY85" i="9" s="1"/>
  <c r="CE85" i="9" s="1"/>
  <c r="Z85" i="5"/>
  <c r="BZ85" i="9" s="1"/>
  <c r="CF85" i="9" s="1"/>
  <c r="Z212" i="5"/>
  <c r="BZ212" i="9" s="1"/>
  <c r="CF212" i="9" s="1"/>
  <c r="X212" i="5"/>
  <c r="BX212" i="9" s="1"/>
  <c r="CD212" i="9" s="1"/>
  <c r="U212" i="5"/>
  <c r="BU212" i="9" s="1"/>
  <c r="CA212" i="9" s="1"/>
  <c r="W208" i="5"/>
  <c r="BW208" i="9" s="1"/>
  <c r="CC208" i="9" s="1"/>
  <c r="Z208" i="5"/>
  <c r="BZ208" i="9" s="1"/>
  <c r="CF208" i="9" s="1"/>
  <c r="X179" i="5"/>
  <c r="BX179" i="9" s="1"/>
  <c r="CD179" i="9" s="1"/>
  <c r="W179" i="5"/>
  <c r="BW179" i="9" s="1"/>
  <c r="CC179" i="9" s="1"/>
  <c r="V132" i="5"/>
  <c r="BV132" i="9" s="1"/>
  <c r="CB132" i="9" s="1"/>
  <c r="X129" i="5"/>
  <c r="BX129" i="9" s="1"/>
  <c r="CD129" i="9" s="1"/>
  <c r="Y178" i="5"/>
  <c r="BY178" i="9" s="1"/>
  <c r="CE178" i="9" s="1"/>
  <c r="X81" i="5"/>
  <c r="BX81" i="9" s="1"/>
  <c r="CD81" i="9" s="1"/>
  <c r="X117" i="5"/>
  <c r="BX117" i="9" s="1"/>
  <c r="CD117" i="9" s="1"/>
  <c r="Z217" i="5"/>
  <c r="BZ217" i="9" s="1"/>
  <c r="CF217" i="9" s="1"/>
  <c r="V141" i="5"/>
  <c r="BV141" i="9" s="1"/>
  <c r="CB141" i="9" s="1"/>
  <c r="V164" i="5"/>
  <c r="BV164" i="9" s="1"/>
  <c r="CB164" i="9" s="1"/>
  <c r="W221" i="5"/>
  <c r="BW221" i="9" s="1"/>
  <c r="CC221" i="9" s="1"/>
  <c r="Y199" i="5"/>
  <c r="BY199" i="9" s="1"/>
  <c r="CE199" i="9" s="1"/>
  <c r="W227" i="5"/>
  <c r="BW227" i="9" s="1"/>
  <c r="CC227" i="9" s="1"/>
  <c r="X160" i="5"/>
  <c r="BX160" i="9" s="1"/>
  <c r="CD160" i="9" s="1"/>
  <c r="Y146" i="5"/>
  <c r="BY146" i="9" s="1"/>
  <c r="CE146" i="9" s="1"/>
  <c r="W146" i="5"/>
  <c r="BW146" i="9" s="1"/>
  <c r="CC146" i="9" s="1"/>
  <c r="U146" i="5"/>
  <c r="BU146" i="9" s="1"/>
  <c r="CA146" i="9" s="1"/>
  <c r="X144" i="5"/>
  <c r="BX144" i="9" s="1"/>
  <c r="CD144" i="9" s="1"/>
  <c r="V144" i="5"/>
  <c r="BV144" i="9" s="1"/>
  <c r="CB144" i="9" s="1"/>
  <c r="W40" i="5"/>
  <c r="BW40" i="9" s="1"/>
  <c r="CC40" i="9" s="1"/>
  <c r="X75" i="5"/>
  <c r="BX75" i="9" s="1"/>
  <c r="CD75" i="9" s="1"/>
  <c r="U75" i="5"/>
  <c r="BU75" i="9" s="1"/>
  <c r="CA75" i="9" s="1"/>
  <c r="X172" i="5"/>
  <c r="BX172" i="9" s="1"/>
  <c r="CD172" i="9" s="1"/>
  <c r="T172" i="5"/>
  <c r="BT172" i="9" s="1"/>
  <c r="Z172" i="5"/>
  <c r="BZ172" i="9" s="1"/>
  <c r="CF172" i="9" s="1"/>
  <c r="X190" i="5"/>
  <c r="BX190" i="9" s="1"/>
  <c r="CD190" i="9" s="1"/>
  <c r="T190" i="5"/>
  <c r="BT190" i="9" s="1"/>
  <c r="T214" i="5"/>
  <c r="BT214" i="9" s="1"/>
  <c r="Y214" i="5"/>
  <c r="BY214" i="9" s="1"/>
  <c r="CE214" i="9" s="1"/>
  <c r="T152" i="5"/>
  <c r="BT152" i="9" s="1"/>
  <c r="Z152" i="5"/>
  <c r="BZ152" i="9" s="1"/>
  <c r="CF152" i="9" s="1"/>
  <c r="X152" i="5"/>
  <c r="BX152" i="9" s="1"/>
  <c r="CD152" i="9" s="1"/>
  <c r="Y224" i="5"/>
  <c r="BY224" i="9" s="1"/>
  <c r="CE224" i="9" s="1"/>
  <c r="W224" i="5"/>
  <c r="BW224" i="9" s="1"/>
  <c r="CC224" i="9" s="1"/>
  <c r="Y78" i="5"/>
  <c r="BY78" i="9" s="1"/>
  <c r="CE78" i="9" s="1"/>
  <c r="Z61" i="5"/>
  <c r="BZ61" i="9" s="1"/>
  <c r="CF61" i="9" s="1"/>
  <c r="Y61" i="5"/>
  <c r="BY61" i="9" s="1"/>
  <c r="CE61" i="9" s="1"/>
  <c r="X35" i="5"/>
  <c r="BX35" i="9" s="1"/>
  <c r="CD35" i="9" s="1"/>
  <c r="W35" i="5"/>
  <c r="BW35" i="9" s="1"/>
  <c r="CC35" i="9" s="1"/>
  <c r="U170" i="5"/>
  <c r="BU170" i="9" s="1"/>
  <c r="CA170" i="9" s="1"/>
  <c r="Z170" i="5"/>
  <c r="BZ170" i="9" s="1"/>
  <c r="CF170" i="9" s="1"/>
  <c r="X219" i="5"/>
  <c r="BX219" i="9" s="1"/>
  <c r="CD219" i="9" s="1"/>
  <c r="T219" i="5"/>
  <c r="BT219" i="9" s="1"/>
  <c r="Y228" i="5"/>
  <c r="BY228" i="9" s="1"/>
  <c r="CE228" i="9" s="1"/>
  <c r="U228" i="5"/>
  <c r="BU228" i="9" s="1"/>
  <c r="CA228" i="9" s="1"/>
  <c r="T228" i="5"/>
  <c r="BT228" i="9" s="1"/>
  <c r="V67" i="5"/>
  <c r="BV67" i="9" s="1"/>
  <c r="CB67" i="9" s="1"/>
  <c r="Y67" i="5"/>
  <c r="BY67" i="9" s="1"/>
  <c r="CE67" i="9" s="1"/>
  <c r="W67" i="5"/>
  <c r="BW67" i="9" s="1"/>
  <c r="CC67" i="9" s="1"/>
  <c r="X132" i="5"/>
  <c r="BX132" i="9" s="1"/>
  <c r="CD132" i="9" s="1"/>
  <c r="Z88" i="5"/>
  <c r="BZ88" i="9" s="1"/>
  <c r="CF88" i="9" s="1"/>
  <c r="T98" i="5"/>
  <c r="BT98" i="9" s="1"/>
  <c r="U98" i="5"/>
  <c r="BU98" i="9" s="1"/>
  <c r="CA98" i="9" s="1"/>
  <c r="V178" i="5"/>
  <c r="BV178" i="9" s="1"/>
  <c r="CB178" i="9" s="1"/>
  <c r="U207" i="5"/>
  <c r="BU207" i="9" s="1"/>
  <c r="CA207" i="9" s="1"/>
  <c r="T204" i="5"/>
  <c r="BT204" i="9" s="1"/>
  <c r="Z49" i="5"/>
  <c r="BZ49" i="9" s="1"/>
  <c r="CF49" i="9" s="1"/>
  <c r="W82" i="5"/>
  <c r="BW82" i="9" s="1"/>
  <c r="CC82" i="9" s="1"/>
  <c r="V227" i="5"/>
  <c r="BV227" i="9" s="1"/>
  <c r="CB227" i="9" s="1"/>
  <c r="X91" i="5"/>
  <c r="BX91" i="9" s="1"/>
  <c r="CD91" i="9" s="1"/>
  <c r="W135" i="5"/>
  <c r="BW135" i="9" s="1"/>
  <c r="CC135" i="9" s="1"/>
  <c r="X211" i="5"/>
  <c r="BX211" i="9" s="1"/>
  <c r="CD211" i="9" s="1"/>
  <c r="W77" i="5"/>
  <c r="BW77" i="9" s="1"/>
  <c r="CC77" i="9" s="1"/>
  <c r="X77" i="5"/>
  <c r="BX77" i="9" s="1"/>
  <c r="CD77" i="9" s="1"/>
  <c r="V51" i="5"/>
  <c r="BV51" i="9" s="1"/>
  <c r="CB51" i="9" s="1"/>
  <c r="Y51" i="5"/>
  <c r="BY51" i="9" s="1"/>
  <c r="CE51" i="9" s="1"/>
  <c r="W51" i="5"/>
  <c r="BW51" i="9" s="1"/>
  <c r="CC51" i="9" s="1"/>
  <c r="Z175" i="5"/>
  <c r="BZ175" i="9" s="1"/>
  <c r="CF175" i="9" s="1"/>
  <c r="V181" i="5"/>
  <c r="BV181" i="9" s="1"/>
  <c r="CB181" i="9" s="1"/>
  <c r="Y181" i="5"/>
  <c r="BY181" i="9" s="1"/>
  <c r="CE181" i="9" s="1"/>
  <c r="U181" i="5"/>
  <c r="BU181" i="9" s="1"/>
  <c r="CA181" i="9" s="1"/>
  <c r="T181" i="5"/>
  <c r="BT181" i="9" s="1"/>
  <c r="T68" i="5"/>
  <c r="BT68" i="9" s="1"/>
  <c r="X68" i="5"/>
  <c r="BX68" i="9" s="1"/>
  <c r="CD68" i="9" s="1"/>
  <c r="U68" i="5"/>
  <c r="BU68" i="9" s="1"/>
  <c r="CA68" i="9" s="1"/>
  <c r="T64" i="5"/>
  <c r="BT64" i="9" s="1"/>
  <c r="T42" i="5"/>
  <c r="BT42" i="9" s="1"/>
  <c r="U42" i="5"/>
  <c r="BU42" i="9" s="1"/>
  <c r="CA42" i="9" s="1"/>
  <c r="Z42" i="5"/>
  <c r="BZ42" i="9" s="1"/>
  <c r="CF42" i="9" s="1"/>
  <c r="T71" i="5"/>
  <c r="BT71" i="9" s="1"/>
  <c r="V71" i="5"/>
  <c r="BV71" i="9" s="1"/>
  <c r="CB71" i="9" s="1"/>
  <c r="Y58" i="5"/>
  <c r="BY58" i="9" s="1"/>
  <c r="CE58" i="9" s="1"/>
  <c r="X58" i="5"/>
  <c r="BX58" i="9" s="1"/>
  <c r="CD58" i="9" s="1"/>
  <c r="V161" i="5"/>
  <c r="BV161" i="9" s="1"/>
  <c r="CB161" i="9" s="1"/>
  <c r="Y80" i="5"/>
  <c r="BY80" i="9" s="1"/>
  <c r="CE80" i="9" s="1"/>
  <c r="V80" i="5"/>
  <c r="BV80" i="9" s="1"/>
  <c r="CB80" i="9" s="1"/>
  <c r="W80" i="5"/>
  <c r="BW80" i="9" s="1"/>
  <c r="CC80" i="9" s="1"/>
  <c r="X205" i="5"/>
  <c r="BX205" i="9" s="1"/>
  <c r="CD205" i="9" s="1"/>
  <c r="Y205" i="5"/>
  <c r="BY205" i="9" s="1"/>
  <c r="CE205" i="9" s="1"/>
  <c r="W95" i="5"/>
  <c r="BW95" i="9" s="1"/>
  <c r="CC95" i="9" s="1"/>
  <c r="W96" i="5"/>
  <c r="BW96" i="9" s="1"/>
  <c r="CC96" i="9" s="1"/>
  <c r="Y96" i="5"/>
  <c r="BY96" i="9" s="1"/>
  <c r="CE96" i="9" s="1"/>
  <c r="X96" i="5"/>
  <c r="BX96" i="9" s="1"/>
  <c r="CD96" i="9" s="1"/>
  <c r="W150" i="5"/>
  <c r="BW150" i="9" s="1"/>
  <c r="CC150" i="9" s="1"/>
  <c r="Y150" i="5"/>
  <c r="BY150" i="9" s="1"/>
  <c r="CE150" i="9" s="1"/>
  <c r="V86" i="5"/>
  <c r="BV86" i="9" s="1"/>
  <c r="CB86" i="9" s="1"/>
  <c r="U86" i="5"/>
  <c r="BU86" i="9" s="1"/>
  <c r="CA86" i="9" s="1"/>
  <c r="T86" i="5"/>
  <c r="BT86" i="9" s="1"/>
  <c r="Z134" i="5"/>
  <c r="BZ134" i="9" s="1"/>
  <c r="CF134" i="9" s="1"/>
  <c r="Y204" i="5"/>
  <c r="BY204" i="9" s="1"/>
  <c r="CE204" i="9" s="1"/>
  <c r="Y70" i="5"/>
  <c r="BY70" i="9" s="1"/>
  <c r="CE70" i="9" s="1"/>
  <c r="Z136" i="5"/>
  <c r="BZ136" i="9" s="1"/>
  <c r="CF136" i="9" s="1"/>
  <c r="V82" i="5"/>
  <c r="BV82" i="9" s="1"/>
  <c r="CB82" i="9" s="1"/>
  <c r="V114" i="5"/>
  <c r="BV114" i="9" s="1"/>
  <c r="CB114" i="9" s="1"/>
  <c r="X164" i="5"/>
  <c r="BX164" i="9" s="1"/>
  <c r="CD164" i="9" s="1"/>
  <c r="U50" i="5"/>
  <c r="BU50" i="9" s="1"/>
  <c r="CA50" i="9" s="1"/>
  <c r="T50" i="5"/>
  <c r="BT50" i="9" s="1"/>
  <c r="V91" i="5"/>
  <c r="BV91" i="9" s="1"/>
  <c r="CB91" i="9" s="1"/>
  <c r="Z135" i="5"/>
  <c r="BZ135" i="9" s="1"/>
  <c r="CF135" i="9" s="1"/>
  <c r="T160" i="5"/>
  <c r="BT160" i="9" s="1"/>
  <c r="Z222" i="5"/>
  <c r="BZ222" i="9" s="1"/>
  <c r="CF222" i="9" s="1"/>
  <c r="V158" i="5"/>
  <c r="BV158" i="9" s="1"/>
  <c r="CB158" i="9" s="1"/>
  <c r="Z158" i="5"/>
  <c r="BZ158" i="9" s="1"/>
  <c r="CF158" i="9" s="1"/>
  <c r="X54" i="5"/>
  <c r="BX54" i="9" s="1"/>
  <c r="CD54" i="9" s="1"/>
  <c r="V187" i="5"/>
  <c r="BV187" i="9" s="1"/>
  <c r="CB187" i="9" s="1"/>
  <c r="T164" i="5"/>
  <c r="BT164" i="9" s="1"/>
  <c r="Y160" i="5"/>
  <c r="BY160" i="9" s="1"/>
  <c r="CE160" i="9" s="1"/>
  <c r="X114" i="5"/>
  <c r="BX114" i="9" s="1"/>
  <c r="CD114" i="9" s="1"/>
  <c r="V129" i="5"/>
  <c r="BV129" i="9" s="1"/>
  <c r="CB129" i="9" s="1"/>
  <c r="W136" i="5"/>
  <c r="BW136" i="9" s="1"/>
  <c r="CC136" i="9" s="1"/>
  <c r="Y211" i="5"/>
  <c r="BY211" i="9" s="1"/>
  <c r="CE211" i="9" s="1"/>
  <c r="X138" i="5"/>
  <c r="BX138" i="9" s="1"/>
  <c r="CD138" i="9" s="1"/>
  <c r="W134" i="5"/>
  <c r="BW134" i="9" s="1"/>
  <c r="CC134" i="9" s="1"/>
  <c r="Y222" i="5"/>
  <c r="BY222" i="9" s="1"/>
  <c r="CE222" i="9" s="1"/>
  <c r="T199" i="5"/>
  <c r="BT199" i="9" s="1"/>
  <c r="Z141" i="5"/>
  <c r="BZ141" i="9" s="1"/>
  <c r="CF141" i="9" s="1"/>
  <c r="Z38" i="5"/>
  <c r="BZ38" i="9" s="1"/>
  <c r="CF38" i="9" s="1"/>
  <c r="X47" i="5"/>
  <c r="BX47" i="9" s="1"/>
  <c r="CD47" i="9" s="1"/>
  <c r="V116" i="5"/>
  <c r="BV116" i="9" s="1"/>
  <c r="CB116" i="9" s="1"/>
  <c r="T191" i="5"/>
  <c r="BT191" i="9" s="1"/>
  <c r="U116" i="5"/>
  <c r="BU116" i="9" s="1"/>
  <c r="CA116" i="9" s="1"/>
  <c r="T116" i="5"/>
  <c r="BT116" i="9" s="1"/>
  <c r="Z116" i="5"/>
  <c r="BZ116" i="9" s="1"/>
  <c r="CF116" i="9" s="1"/>
  <c r="Y154" i="5"/>
  <c r="BY154" i="9" s="1"/>
  <c r="CE154" i="9" s="1"/>
  <c r="X154" i="5"/>
  <c r="BX154" i="9" s="1"/>
  <c r="CD154" i="9" s="1"/>
  <c r="X69" i="5"/>
  <c r="BX69" i="9" s="1"/>
  <c r="CD69" i="9" s="1"/>
  <c r="W69" i="5"/>
  <c r="BW69" i="9" s="1"/>
  <c r="CC69" i="9" s="1"/>
  <c r="Y157" i="5"/>
  <c r="BY157" i="9" s="1"/>
  <c r="CE157" i="9" s="1"/>
  <c r="T155" i="5"/>
  <c r="BT155" i="9" s="1"/>
  <c r="U176" i="5"/>
  <c r="BU176" i="9" s="1"/>
  <c r="CA176" i="9" s="1"/>
  <c r="Y126" i="5"/>
  <c r="BY126" i="9" s="1"/>
  <c r="CE126" i="9" s="1"/>
  <c r="V218" i="5"/>
  <c r="BV218" i="9" s="1"/>
  <c r="CB218" i="9" s="1"/>
  <c r="W189" i="5"/>
  <c r="BW189" i="9" s="1"/>
  <c r="CC189" i="9" s="1"/>
  <c r="V140" i="5"/>
  <c r="BV140" i="9" s="1"/>
  <c r="CB140" i="9" s="1"/>
  <c r="Z37" i="5"/>
  <c r="BZ37" i="9" s="1"/>
  <c r="CF37" i="9" s="1"/>
  <c r="W37" i="5"/>
  <c r="BW37" i="9" s="1"/>
  <c r="CC37" i="9" s="1"/>
  <c r="Y39" i="5"/>
  <c r="BY39" i="9" s="1"/>
  <c r="CE39" i="9" s="1"/>
  <c r="Z159" i="5"/>
  <c r="BZ159" i="9" s="1"/>
  <c r="CF159" i="9" s="1"/>
  <c r="Y159" i="5"/>
  <c r="BY159" i="9" s="1"/>
  <c r="CE159" i="9" s="1"/>
  <c r="Z130" i="5"/>
  <c r="BZ130" i="9" s="1"/>
  <c r="CF130" i="9" s="1"/>
  <c r="X130" i="5"/>
  <c r="BX130" i="9" s="1"/>
  <c r="CD130" i="9" s="1"/>
  <c r="V216" i="5"/>
  <c r="BV216" i="9" s="1"/>
  <c r="CB216" i="9" s="1"/>
  <c r="Y216" i="5"/>
  <c r="BY216" i="9" s="1"/>
  <c r="CE216" i="9" s="1"/>
  <c r="T52" i="5"/>
  <c r="BT52" i="9" s="1"/>
  <c r="Y52" i="5"/>
  <c r="BY52" i="9" s="1"/>
  <c r="CE52" i="9" s="1"/>
  <c r="U210" i="5"/>
  <c r="BU210" i="9" s="1"/>
  <c r="CA210" i="9" s="1"/>
  <c r="T210" i="5"/>
  <c r="BT210" i="9" s="1"/>
  <c r="Y76" i="5"/>
  <c r="BY76" i="9" s="1"/>
  <c r="CE76" i="9" s="1"/>
  <c r="Y171" i="5"/>
  <c r="BY171" i="9" s="1"/>
  <c r="CE171" i="9" s="1"/>
  <c r="V192" i="5"/>
  <c r="BV192" i="9" s="1"/>
  <c r="CB192" i="9" s="1"/>
  <c r="V119" i="5"/>
  <c r="BV119" i="9" s="1"/>
  <c r="CB119" i="9" s="1"/>
  <c r="X111" i="5"/>
  <c r="BX111" i="9" s="1"/>
  <c r="CD111" i="9" s="1"/>
  <c r="Z46" i="5"/>
  <c r="BZ46" i="9" s="1"/>
  <c r="CF46" i="9" s="1"/>
  <c r="U46" i="5"/>
  <c r="BU46" i="9" s="1"/>
  <c r="CA46" i="9" s="1"/>
  <c r="T46" i="5"/>
  <c r="BT46" i="9" s="1"/>
  <c r="Z66" i="5"/>
  <c r="BZ66" i="9" s="1"/>
  <c r="CF66" i="9" s="1"/>
  <c r="V66" i="5"/>
  <c r="BV66" i="9" s="1"/>
  <c r="CB66" i="9" s="1"/>
  <c r="W111" i="5"/>
  <c r="BW111" i="9" s="1"/>
  <c r="CC111" i="9" s="1"/>
  <c r="V102" i="5"/>
  <c r="BV102" i="9" s="1"/>
  <c r="CB102" i="9" s="1"/>
  <c r="X89" i="5"/>
  <c r="BX89" i="9" s="1"/>
  <c r="CD89" i="9" s="1"/>
  <c r="T171" i="5"/>
  <c r="BT171" i="9" s="1"/>
  <c r="V107" i="5"/>
  <c r="BV107" i="9" s="1"/>
  <c r="CB107" i="9" s="1"/>
  <c r="Z149" i="5"/>
  <c r="BZ149" i="9" s="1"/>
  <c r="CF149" i="9" s="1"/>
  <c r="W76" i="5"/>
  <c r="BW76" i="9" s="1"/>
  <c r="CC76" i="9" s="1"/>
  <c r="W157" i="5"/>
  <c r="BW157" i="9" s="1"/>
  <c r="CC157" i="9" s="1"/>
  <c r="Y110" i="5"/>
  <c r="BY110" i="9" s="1"/>
  <c r="CE110" i="9" s="1"/>
  <c r="Z174" i="5"/>
  <c r="BZ174" i="9" s="1"/>
  <c r="CF174" i="9" s="1"/>
  <c r="Y174" i="5"/>
  <c r="BY174" i="9" s="1"/>
  <c r="CE174" i="9" s="1"/>
  <c r="W168" i="5"/>
  <c r="BW168" i="9" s="1"/>
  <c r="CC168" i="9" s="1"/>
  <c r="Y62" i="5"/>
  <c r="BY62" i="9" s="1"/>
  <c r="CE62" i="9" s="1"/>
  <c r="W62" i="5"/>
  <c r="BW62" i="9" s="1"/>
  <c r="CC62" i="9" s="1"/>
  <c r="Z186" i="5"/>
  <c r="BZ186" i="9" s="1"/>
  <c r="CF186" i="9" s="1"/>
  <c r="Z180" i="5"/>
  <c r="BZ180" i="9" s="1"/>
  <c r="CF180" i="9" s="1"/>
  <c r="W185" i="5"/>
  <c r="BW185" i="9" s="1"/>
  <c r="CC185" i="9" s="1"/>
  <c r="X127" i="5"/>
  <c r="BX127" i="9" s="1"/>
  <c r="CD127" i="9" s="1"/>
  <c r="U168" i="5"/>
  <c r="BU168" i="9" s="1"/>
  <c r="CA168" i="9" s="1"/>
  <c r="Z99" i="5"/>
  <c r="BZ99" i="9" s="1"/>
  <c r="CF99" i="9" s="1"/>
  <c r="V99" i="5"/>
  <c r="BV99" i="9" s="1"/>
  <c r="CB99" i="9" s="1"/>
  <c r="Z62" i="5"/>
  <c r="BZ62" i="9" s="1"/>
  <c r="CF62" i="9" s="1"/>
  <c r="W36" i="5"/>
  <c r="BW36" i="9" s="1"/>
  <c r="CC36" i="9" s="1"/>
  <c r="T36" i="5"/>
  <c r="BT36" i="9" s="1"/>
  <c r="W128" i="5"/>
  <c r="BW128" i="9" s="1"/>
  <c r="CC128" i="9" s="1"/>
  <c r="X120" i="5"/>
  <c r="BX120" i="9" s="1"/>
  <c r="CD120" i="9" s="1"/>
  <c r="Y206" i="5"/>
  <c r="BY206" i="9" s="1"/>
  <c r="CE206" i="9" s="1"/>
  <c r="X198" i="5"/>
  <c r="BX198" i="9" s="1"/>
  <c r="CD198" i="9" s="1"/>
  <c r="Y34" i="5"/>
  <c r="BY34" i="9" s="1"/>
  <c r="CE34" i="9" s="1"/>
  <c r="V200" i="5"/>
  <c r="BV200" i="9" s="1"/>
  <c r="CB200" i="9" s="1"/>
  <c r="V41" i="5"/>
  <c r="BV41" i="9" s="1"/>
  <c r="CB41" i="9" s="1"/>
  <c r="Y104" i="5"/>
  <c r="BY104" i="9" s="1"/>
  <c r="CE104" i="9" s="1"/>
  <c r="W194" i="5"/>
  <c r="BW194" i="9" s="1"/>
  <c r="CC194" i="9" s="1"/>
  <c r="V194" i="5"/>
  <c r="BV194" i="9" s="1"/>
  <c r="CB194" i="9" s="1"/>
  <c r="X109" i="5"/>
  <c r="BX109" i="9" s="1"/>
  <c r="CD109" i="9" s="1"/>
  <c r="Z109" i="5"/>
  <c r="BZ109" i="9" s="1"/>
  <c r="CF109" i="9" s="1"/>
  <c r="X41" i="5"/>
  <c r="BX41" i="9" s="1"/>
  <c r="CD41" i="9" s="1"/>
  <c r="W34" i="5"/>
  <c r="BW34" i="9" s="1"/>
  <c r="CC34" i="9" s="1"/>
  <c r="T34" i="5"/>
  <c r="BT34" i="9" s="1"/>
  <c r="U34" i="5"/>
  <c r="BU34" i="9" s="1"/>
  <c r="CA34" i="9" s="1"/>
  <c r="U198" i="5"/>
  <c r="BU198" i="9" s="1"/>
  <c r="CA198" i="9" s="1"/>
  <c r="V198" i="5"/>
  <c r="BV198" i="9" s="1"/>
  <c r="CB198" i="9" s="1"/>
  <c r="Z188" i="5"/>
  <c r="BZ188" i="9" s="1"/>
  <c r="CF188" i="9" s="1"/>
  <c r="T188" i="5"/>
  <c r="BT188" i="9" s="1"/>
  <c r="V169" i="5"/>
  <c r="BV169" i="9" s="1"/>
  <c r="CB169" i="9" s="1"/>
  <c r="Y169" i="5"/>
  <c r="BY169" i="9" s="1"/>
  <c r="CE169" i="9" s="1"/>
  <c r="V131" i="5"/>
  <c r="BV131" i="9" s="1"/>
  <c r="CB131" i="9" s="1"/>
  <c r="Y131" i="5"/>
  <c r="BY131" i="9" s="1"/>
  <c r="CE131" i="9" s="1"/>
  <c r="Z104" i="5"/>
  <c r="BZ104" i="9" s="1"/>
  <c r="CF104" i="9" s="1"/>
  <c r="X104" i="5"/>
  <c r="BX104" i="9" s="1"/>
  <c r="CD104" i="9" s="1"/>
  <c r="U128" i="5"/>
  <c r="BU128" i="9" s="1"/>
  <c r="CA128" i="9" s="1"/>
  <c r="T128" i="5"/>
  <c r="BT128" i="9" s="1"/>
  <c r="V128" i="5"/>
  <c r="BV128" i="9" s="1"/>
  <c r="CB128" i="9" s="1"/>
  <c r="Y128" i="5"/>
  <c r="BY128" i="9" s="1"/>
  <c r="CE128" i="9" s="1"/>
  <c r="X87" i="5"/>
  <c r="BX87" i="9" s="1"/>
  <c r="CD87" i="9" s="1"/>
  <c r="Y87" i="5"/>
  <c r="BY87" i="9" s="1"/>
  <c r="CE87" i="9" s="1"/>
  <c r="U32" i="5"/>
  <c r="BU32" i="9" s="1"/>
  <c r="CA32" i="9" s="1"/>
  <c r="V32" i="5"/>
  <c r="BV32" i="9" s="1"/>
  <c r="CB32" i="9" s="1"/>
  <c r="Y32" i="5"/>
  <c r="BY32" i="9" s="1"/>
  <c r="CE32" i="9" s="1"/>
  <c r="Z229" i="5"/>
  <c r="BZ229" i="9" s="1"/>
  <c r="CF229" i="9" s="1"/>
  <c r="X145" i="5"/>
  <c r="BX145" i="9" s="1"/>
  <c r="CD145" i="9" s="1"/>
  <c r="U120" i="5"/>
  <c r="BU120" i="9" s="1"/>
  <c r="CA120" i="9" s="1"/>
  <c r="T120" i="5"/>
  <c r="BT120" i="9" s="1"/>
  <c r="Z120" i="5"/>
  <c r="BZ120" i="9" s="1"/>
  <c r="CF120" i="9" s="1"/>
  <c r="U100" i="5"/>
  <c r="BU100" i="9" s="1"/>
  <c r="CA100" i="9" s="1"/>
  <c r="X92" i="5"/>
  <c r="BX92" i="9" s="1"/>
  <c r="CD92" i="9" s="1"/>
  <c r="T48" i="5"/>
  <c r="BT48" i="9" s="1"/>
  <c r="Y198" i="5"/>
  <c r="BY198" i="9" s="1"/>
  <c r="CE198" i="9" s="1"/>
  <c r="V180" i="5"/>
  <c r="BV180" i="9" s="1"/>
  <c r="CB180" i="9" s="1"/>
  <c r="Y200" i="5"/>
  <c r="BY200" i="9" s="1"/>
  <c r="CE200" i="9" s="1"/>
  <c r="Z171" i="5"/>
  <c r="BZ171" i="9" s="1"/>
  <c r="CF171" i="9" s="1"/>
  <c r="W117" i="5"/>
  <c r="BW117" i="9" s="1"/>
  <c r="CC117" i="9" s="1"/>
  <c r="U29" i="5"/>
  <c r="BU29" i="9" s="1"/>
  <c r="CA29" i="9" s="1"/>
  <c r="T29" i="5"/>
  <c r="BT29" i="9" s="1"/>
  <c r="X44" i="5"/>
  <c r="BX44" i="9" s="1"/>
  <c r="CD44" i="9" s="1"/>
  <c r="V121" i="5"/>
  <c r="BV121" i="9" s="1"/>
  <c r="CB121" i="9" s="1"/>
  <c r="W147" i="5"/>
  <c r="BW147" i="9" s="1"/>
  <c r="CC147" i="9" s="1"/>
  <c r="Z209" i="5"/>
  <c r="BZ209" i="9" s="1"/>
  <c r="CF209" i="9" s="1"/>
  <c r="X45" i="5"/>
  <c r="BX45" i="9" s="1"/>
  <c r="CD45" i="9" s="1"/>
  <c r="Z30" i="5"/>
  <c r="BZ30" i="9" s="1"/>
  <c r="CF30" i="9" s="1"/>
  <c r="V157" i="5"/>
  <c r="BV157" i="9" s="1"/>
  <c r="CB157" i="9" s="1"/>
  <c r="T196" i="5"/>
  <c r="BT196" i="9" s="1"/>
  <c r="Z125" i="5"/>
  <c r="BZ125" i="9" s="1"/>
  <c r="CF125" i="9" s="1"/>
  <c r="U202" i="5"/>
  <c r="BU202" i="9" s="1"/>
  <c r="CA202" i="9" s="1"/>
  <c r="X184" i="5"/>
  <c r="BX184" i="9" s="1"/>
  <c r="CD184" i="9" s="1"/>
  <c r="X99" i="5"/>
  <c r="BX99" i="9" s="1"/>
  <c r="CD99" i="9" s="1"/>
  <c r="V26" i="5"/>
  <c r="BV26" i="9" s="1"/>
  <c r="CB26" i="9" s="1"/>
  <c r="Y21" i="5"/>
  <c r="BY21" i="9" s="1"/>
  <c r="CE21" i="9" s="1"/>
  <c r="Y84" i="5"/>
  <c r="BY84" i="9" s="1"/>
  <c r="CE84" i="9" s="1"/>
  <c r="U30" i="5"/>
  <c r="BU30" i="9" s="1"/>
  <c r="CA30" i="9" s="1"/>
  <c r="T30" i="5"/>
  <c r="BT30" i="9" s="1"/>
  <c r="V197" i="5"/>
  <c r="BV197" i="9" s="1"/>
  <c r="CB197" i="9" s="1"/>
  <c r="V209" i="5"/>
  <c r="BV209" i="9" s="1"/>
  <c r="CB209" i="9" s="1"/>
  <c r="Z122" i="5"/>
  <c r="BZ122" i="9" s="1"/>
  <c r="CF122" i="9" s="1"/>
  <c r="U121" i="5"/>
  <c r="BU121" i="9" s="1"/>
  <c r="CA121" i="9" s="1"/>
  <c r="V110" i="5"/>
  <c r="BV110" i="9" s="1"/>
  <c r="CB110" i="9" s="1"/>
  <c r="T74" i="5"/>
  <c r="BT74" i="9" s="1"/>
  <c r="X60" i="5"/>
  <c r="BX60" i="9" s="1"/>
  <c r="CD60" i="9" s="1"/>
  <c r="W29" i="5"/>
  <c r="BW29" i="9" s="1"/>
  <c r="CC29" i="9" s="1"/>
  <c r="W151" i="5"/>
  <c r="BW151" i="9" s="1"/>
  <c r="CC151" i="9" s="1"/>
  <c r="W27" i="5"/>
  <c r="BW27" i="9" s="1"/>
  <c r="CC27" i="9" s="1"/>
  <c r="Z28" i="5"/>
  <c r="BZ28" i="9" s="1"/>
  <c r="CF28" i="9" s="1"/>
  <c r="X63" i="5"/>
  <c r="BX63" i="9" s="1"/>
  <c r="CD63" i="9" s="1"/>
  <c r="U28" i="5"/>
  <c r="BU28" i="9" s="1"/>
  <c r="CA28" i="9" s="1"/>
  <c r="X24" i="5"/>
  <c r="BX24" i="9" s="1"/>
  <c r="CD24" i="9" s="1"/>
  <c r="W230" i="5"/>
  <c r="BW230" i="9" s="1"/>
  <c r="CC230" i="9" s="1"/>
  <c r="X209" i="5"/>
  <c r="BX209" i="9" s="1"/>
  <c r="CD209" i="9" s="1"/>
  <c r="W60" i="5"/>
  <c r="BW60" i="9" s="1"/>
  <c r="CC60" i="9" s="1"/>
  <c r="V29" i="5"/>
  <c r="BV29" i="9" s="1"/>
  <c r="CB29" i="9" s="1"/>
  <c r="V151" i="5"/>
  <c r="BV151" i="9" s="1"/>
  <c r="CB151" i="9" s="1"/>
  <c r="Y65" i="5"/>
  <c r="BY65" i="9" s="1"/>
  <c r="CE65" i="9" s="1"/>
  <c r="X142" i="5"/>
  <c r="BX142" i="9" s="1"/>
  <c r="CD142" i="9" s="1"/>
  <c r="X27" i="5"/>
  <c r="BX27" i="9" s="1"/>
  <c r="CD27" i="9" s="1"/>
  <c r="U24" i="5"/>
  <c r="BU24" i="9" s="1"/>
  <c r="CA24" i="9" s="1"/>
  <c r="Z203" i="5"/>
  <c r="BZ203" i="9" s="1"/>
  <c r="CF203" i="9" s="1"/>
  <c r="Z153" i="5"/>
  <c r="BZ153" i="9" s="1"/>
  <c r="CF153" i="9" s="1"/>
  <c r="V163" i="5"/>
  <c r="BV163" i="9" s="1"/>
  <c r="CB163" i="9" s="1"/>
  <c r="W23" i="5"/>
  <c r="BW23" i="9" s="1"/>
  <c r="CC23" i="9" s="1"/>
  <c r="X123" i="5"/>
  <c r="BX123" i="9" s="1"/>
  <c r="CD123" i="9" s="1"/>
  <c r="V83" i="5"/>
  <c r="BV83" i="9" s="1"/>
  <c r="CB83" i="9" s="1"/>
  <c r="W83" i="5"/>
  <c r="BW83" i="9" s="1"/>
  <c r="CC83" i="9" s="1"/>
  <c r="W103" i="5"/>
  <c r="BW103" i="9" s="1"/>
  <c r="CC103" i="9" s="1"/>
  <c r="X183" i="5"/>
  <c r="BX183" i="9" s="1"/>
  <c r="CD183" i="9" s="1"/>
  <c r="U183" i="5"/>
  <c r="BU183" i="9" s="1"/>
  <c r="CA183" i="9" s="1"/>
  <c r="Z103" i="5"/>
  <c r="BZ103" i="9" s="1"/>
  <c r="CF103" i="9" s="1"/>
  <c r="V123" i="5"/>
  <c r="BV123" i="9" s="1"/>
  <c r="CB123" i="9" s="1"/>
  <c r="Z223" i="5"/>
  <c r="BZ223" i="9" s="1"/>
  <c r="CF223" i="9" s="1"/>
  <c r="W93" i="5"/>
  <c r="BW93" i="9" s="1"/>
  <c r="CC93" i="9" s="1"/>
  <c r="T123" i="5"/>
  <c r="BT123" i="9" s="1"/>
  <c r="U123" i="5"/>
  <c r="BU123" i="9" s="1"/>
  <c r="CA123" i="9" s="1"/>
  <c r="Z213" i="5"/>
  <c r="BZ213" i="9" s="1"/>
  <c r="CF213" i="9" s="1"/>
  <c r="Z43" i="5"/>
  <c r="BZ43" i="9" s="1"/>
  <c r="CF43" i="9" s="1"/>
  <c r="W223" i="5"/>
  <c r="BW223" i="9" s="1"/>
  <c r="CC223" i="9" s="1"/>
  <c r="V153" i="5"/>
  <c r="BV153" i="9" s="1"/>
  <c r="CB153" i="9" s="1"/>
  <c r="V33" i="5"/>
  <c r="BV33" i="9" s="1"/>
  <c r="CB33" i="9" s="1"/>
  <c r="U223" i="5"/>
  <c r="BU223" i="9" s="1"/>
  <c r="CA223" i="9" s="1"/>
  <c r="T223" i="5"/>
  <c r="BT223" i="9" s="1"/>
  <c r="Y73" i="5"/>
  <c r="BY73" i="9" s="1"/>
  <c r="CE73" i="9" s="1"/>
  <c r="U53" i="5"/>
  <c r="BU53" i="9" s="1"/>
  <c r="CA53" i="9" s="1"/>
  <c r="T53" i="5"/>
  <c r="BT53" i="9" s="1"/>
  <c r="Z163" i="5"/>
  <c r="BZ163" i="9" s="1"/>
  <c r="CF163" i="9" s="1"/>
  <c r="X143" i="5"/>
  <c r="BX143" i="9" s="1"/>
  <c r="CD143" i="9" s="1"/>
  <c r="U103" i="5"/>
  <c r="BU103" i="9" s="1"/>
  <c r="CA103" i="9" s="1"/>
  <c r="T103" i="5"/>
  <c r="BT103" i="9" s="1"/>
  <c r="T73" i="5"/>
  <c r="BT73" i="9" s="1"/>
  <c r="V73" i="5"/>
  <c r="BV73" i="9" s="1"/>
  <c r="CB73" i="9" s="1"/>
  <c r="Z193" i="5"/>
  <c r="BZ193" i="9" s="1"/>
  <c r="CF193" i="9" s="1"/>
  <c r="Y83" i="5"/>
  <c r="BY83" i="9" s="1"/>
  <c r="CE83" i="9" s="1"/>
  <c r="W183" i="5"/>
  <c r="BW183" i="9" s="1"/>
  <c r="CC183" i="9" s="1"/>
  <c r="W73" i="5"/>
  <c r="BW73" i="9" s="1"/>
  <c r="CC73" i="9" s="1"/>
  <c r="Y33" i="5"/>
  <c r="BY33" i="9" s="1"/>
  <c r="CE33" i="9" s="1"/>
  <c r="V184" i="5"/>
  <c r="BV184" i="9" s="1"/>
  <c r="CB184" i="9" s="1"/>
  <c r="Z124" i="5"/>
  <c r="BZ124" i="9" s="1"/>
  <c r="CF124" i="9" s="1"/>
  <c r="Y29" i="5"/>
  <c r="BY29" i="9" s="1"/>
  <c r="CE29" i="9" s="1"/>
  <c r="W74" i="5"/>
  <c r="BW74" i="9" s="1"/>
  <c r="CC74" i="9" s="1"/>
  <c r="X147" i="5"/>
  <c r="BX147" i="9" s="1"/>
  <c r="CD147" i="9" s="1"/>
  <c r="Z118" i="5"/>
  <c r="BZ118" i="9" s="1"/>
  <c r="CF118" i="9" s="1"/>
  <c r="W197" i="5"/>
  <c r="BW197" i="9" s="1"/>
  <c r="CC197" i="9" s="1"/>
  <c r="W125" i="5"/>
  <c r="BW125" i="9" s="1"/>
  <c r="CC125" i="9" s="1"/>
  <c r="V195" i="5"/>
  <c r="BV195" i="9" s="1"/>
  <c r="CB195" i="9" s="1"/>
  <c r="Y182" i="5"/>
  <c r="BY182" i="9" s="1"/>
  <c r="CE182" i="9" s="1"/>
  <c r="X121" i="5"/>
  <c r="BX121" i="9" s="1"/>
  <c r="CD121" i="9" s="1"/>
  <c r="U230" i="5"/>
  <c r="BU230" i="9" s="1"/>
  <c r="CA230" i="9" s="1"/>
  <c r="W118" i="5"/>
  <c r="BW118" i="9" s="1"/>
  <c r="CC118" i="9" s="1"/>
  <c r="U31" i="5"/>
  <c r="BU31" i="9" s="1"/>
  <c r="CA31" i="9" s="1"/>
  <c r="T31" i="5"/>
  <c r="BT31" i="9" s="1"/>
  <c r="Y112" i="5"/>
  <c r="BY112" i="9" s="1"/>
  <c r="CE112" i="9" s="1"/>
  <c r="V115" i="5"/>
  <c r="BV115" i="9" s="1"/>
  <c r="CB115" i="9" s="1"/>
  <c r="V196" i="5"/>
  <c r="BV196" i="9" s="1"/>
  <c r="CB196" i="9" s="1"/>
  <c r="W202" i="5"/>
  <c r="BW202" i="9" s="1"/>
  <c r="CC202" i="9" s="1"/>
  <c r="U127" i="5"/>
  <c r="BU127" i="9" s="1"/>
  <c r="CA127" i="9" s="1"/>
  <c r="T127" i="5"/>
  <c r="BT127" i="9" s="1"/>
  <c r="Z230" i="5"/>
  <c r="BZ230" i="9" s="1"/>
  <c r="CF230" i="9" s="1"/>
  <c r="V45" i="5"/>
  <c r="BV45" i="9" s="1"/>
  <c r="CB45" i="9" s="1"/>
  <c r="W30" i="5"/>
  <c r="BW30" i="9" s="1"/>
  <c r="CC30" i="9" s="1"/>
  <c r="W55" i="5"/>
  <c r="BW55" i="9" s="1"/>
  <c r="CC55" i="9" s="1"/>
  <c r="Y115" i="5"/>
  <c r="BY115" i="9" s="1"/>
  <c r="CE115" i="9" s="1"/>
  <c r="Z196" i="5"/>
  <c r="BZ196" i="9" s="1"/>
  <c r="CF196" i="9" s="1"/>
  <c r="V145" i="5"/>
  <c r="BV145" i="9" s="1"/>
  <c r="CB145" i="9" s="1"/>
  <c r="U201" i="5"/>
  <c r="BU201" i="9" s="1"/>
  <c r="CA201" i="9" s="1"/>
  <c r="T201" i="5"/>
  <c r="BT201" i="9" s="1"/>
  <c r="Z195" i="5"/>
  <c r="BZ195" i="9" s="1"/>
  <c r="CF195" i="9" s="1"/>
  <c r="Y226" i="5"/>
  <c r="BY226" i="9" s="1"/>
  <c r="CE226" i="9" s="1"/>
  <c r="Z20" i="5"/>
  <c r="BZ20" i="9" s="1"/>
  <c r="CF20" i="9" s="1"/>
  <c r="V20" i="5"/>
  <c r="BV20" i="9" s="1"/>
  <c r="CB20" i="9" s="1"/>
  <c r="X19" i="5"/>
  <c r="BX19" i="9" s="1"/>
  <c r="CD19" i="9" s="1"/>
  <c r="U16" i="5"/>
  <c r="BU16" i="9" s="1"/>
  <c r="CA16" i="9" s="1"/>
  <c r="T20" i="5"/>
  <c r="BT20" i="9" s="1"/>
  <c r="U20" i="5"/>
  <c r="BU20" i="9" s="1"/>
  <c r="CA20" i="9" s="1"/>
  <c r="W14" i="5"/>
  <c r="BW14" i="9" s="1"/>
  <c r="CC14" i="9" s="1"/>
  <c r="Z16" i="5"/>
  <c r="BZ16" i="9" s="1"/>
  <c r="CF16" i="9" s="1"/>
  <c r="V18" i="5"/>
  <c r="BV18" i="9" s="1"/>
  <c r="CB18" i="9" s="1"/>
  <c r="Z19" i="5"/>
  <c r="BZ19" i="9" s="1"/>
  <c r="CF19" i="9" s="1"/>
  <c r="X14" i="5"/>
  <c r="BX14" i="9" s="1"/>
  <c r="CD14" i="9" s="1"/>
  <c r="Z15" i="5"/>
  <c r="BZ15" i="9" s="1"/>
  <c r="CF15" i="9" s="1"/>
  <c r="U215" i="5"/>
  <c r="BU215" i="9" s="1"/>
  <c r="CA215" i="9" s="1"/>
  <c r="V215" i="5"/>
  <c r="BV215" i="9" s="1"/>
  <c r="CB215" i="9" s="1"/>
  <c r="Y59" i="5"/>
  <c r="BY59" i="9" s="1"/>
  <c r="CE59" i="9" s="1"/>
  <c r="Z59" i="5"/>
  <c r="BZ59" i="9" s="1"/>
  <c r="CF59" i="9" s="1"/>
  <c r="X59" i="5"/>
  <c r="BX59" i="9" s="1"/>
  <c r="CD59" i="9" s="1"/>
  <c r="X156" i="5"/>
  <c r="BX156" i="9" s="1"/>
  <c r="CD156" i="9" s="1"/>
  <c r="U220" i="5"/>
  <c r="BU220" i="9" s="1"/>
  <c r="CA220" i="9" s="1"/>
  <c r="T220" i="5"/>
  <c r="BT220" i="9" s="1"/>
  <c r="Z220" i="5"/>
  <c r="BZ220" i="9" s="1"/>
  <c r="CF220" i="9" s="1"/>
  <c r="U167" i="5"/>
  <c r="BU167" i="9" s="1"/>
  <c r="CA167" i="9" s="1"/>
  <c r="Z167" i="5"/>
  <c r="BZ167" i="9" s="1"/>
  <c r="CF167" i="9" s="1"/>
  <c r="Y148" i="5"/>
  <c r="BY148" i="9" s="1"/>
  <c r="CE148" i="9" s="1"/>
  <c r="T148" i="5"/>
  <c r="BT148" i="9" s="1"/>
  <c r="Y72" i="5"/>
  <c r="BY72" i="9" s="1"/>
  <c r="CE72" i="9" s="1"/>
  <c r="X85" i="5"/>
  <c r="BX85" i="9" s="1"/>
  <c r="CD85" i="9" s="1"/>
  <c r="W85" i="5"/>
  <c r="BW85" i="9" s="1"/>
  <c r="CC85" i="9" s="1"/>
  <c r="U85" i="5"/>
  <c r="BU85" i="9" s="1"/>
  <c r="CA85" i="9" s="1"/>
  <c r="T85" i="5"/>
  <c r="BT85" i="9" s="1"/>
  <c r="T212" i="5"/>
  <c r="BT212" i="9" s="1"/>
  <c r="Y208" i="5"/>
  <c r="BY208" i="9" s="1"/>
  <c r="CE208" i="9" s="1"/>
  <c r="Y179" i="5"/>
  <c r="BY179" i="9" s="1"/>
  <c r="CE179" i="9" s="1"/>
  <c r="Z97" i="5"/>
  <c r="BZ97" i="9" s="1"/>
  <c r="CF97" i="9" s="1"/>
  <c r="Z57" i="5"/>
  <c r="BZ57" i="9" s="1"/>
  <c r="CF57" i="9" s="1"/>
  <c r="Z129" i="5"/>
  <c r="BZ129" i="9" s="1"/>
  <c r="CF129" i="9" s="1"/>
  <c r="U178" i="5"/>
  <c r="BU178" i="9" s="1"/>
  <c r="CA178" i="9" s="1"/>
  <c r="X70" i="5"/>
  <c r="BX70" i="9" s="1"/>
  <c r="CD70" i="9" s="1"/>
  <c r="T81" i="5"/>
  <c r="BT81" i="9" s="1"/>
  <c r="V117" i="5"/>
  <c r="BV117" i="9" s="1"/>
  <c r="CB117" i="9" s="1"/>
  <c r="W164" i="5"/>
  <c r="BW164" i="9" s="1"/>
  <c r="CC164" i="9" s="1"/>
  <c r="U221" i="5"/>
  <c r="BU221" i="9" s="1"/>
  <c r="CA221" i="9" s="1"/>
  <c r="T221" i="5"/>
  <c r="BT221" i="9" s="1"/>
  <c r="Y50" i="5"/>
  <c r="BY50" i="9" s="1"/>
  <c r="CE50" i="9" s="1"/>
  <c r="U211" i="5"/>
  <c r="BU211" i="9" s="1"/>
  <c r="CA211" i="9" s="1"/>
  <c r="X222" i="5"/>
  <c r="BX222" i="9" s="1"/>
  <c r="CD222" i="9" s="1"/>
  <c r="T40" i="5"/>
  <c r="BT40" i="9" s="1"/>
  <c r="Y40" i="5"/>
  <c r="BY40" i="9" s="1"/>
  <c r="CE40" i="9" s="1"/>
  <c r="Z75" i="5"/>
  <c r="BZ75" i="9" s="1"/>
  <c r="CF75" i="9" s="1"/>
  <c r="U172" i="5"/>
  <c r="BU172" i="9" s="1"/>
  <c r="CA172" i="9" s="1"/>
  <c r="Y190" i="5"/>
  <c r="BY190" i="9" s="1"/>
  <c r="CE190" i="9" s="1"/>
  <c r="U190" i="5"/>
  <c r="BU190" i="9" s="1"/>
  <c r="CA190" i="9" s="1"/>
  <c r="V190" i="5"/>
  <c r="BV190" i="9" s="1"/>
  <c r="CB190" i="9" s="1"/>
  <c r="Z214" i="5"/>
  <c r="BZ214" i="9" s="1"/>
  <c r="CF214" i="9" s="1"/>
  <c r="X214" i="5"/>
  <c r="BX214" i="9" s="1"/>
  <c r="CD214" i="9" s="1"/>
  <c r="U152" i="5"/>
  <c r="BU152" i="9" s="1"/>
  <c r="CA152" i="9" s="1"/>
  <c r="V224" i="5"/>
  <c r="BV224" i="9" s="1"/>
  <c r="CB224" i="9" s="1"/>
  <c r="X78" i="5"/>
  <c r="BX78" i="9" s="1"/>
  <c r="CD78" i="9" s="1"/>
  <c r="W61" i="5"/>
  <c r="BW61" i="9" s="1"/>
  <c r="CC61" i="9" s="1"/>
  <c r="U61" i="5"/>
  <c r="BU61" i="9" s="1"/>
  <c r="CA61" i="9" s="1"/>
  <c r="T61" i="5"/>
  <c r="BT61" i="9" s="1"/>
  <c r="Y35" i="5"/>
  <c r="BY35" i="9" s="1"/>
  <c r="CE35" i="9" s="1"/>
  <c r="V35" i="5"/>
  <c r="BV35" i="9" s="1"/>
  <c r="CB35" i="9" s="1"/>
  <c r="X225" i="5"/>
  <c r="BX225" i="9" s="1"/>
  <c r="CD225" i="9" s="1"/>
  <c r="Y170" i="5"/>
  <c r="BY170" i="9" s="1"/>
  <c r="CE170" i="9" s="1"/>
  <c r="X170" i="5"/>
  <c r="BX170" i="9" s="1"/>
  <c r="CD170" i="9" s="1"/>
  <c r="Y219" i="5"/>
  <c r="BY219" i="9" s="1"/>
  <c r="CE219" i="9" s="1"/>
  <c r="V219" i="5"/>
  <c r="BV219" i="9" s="1"/>
  <c r="CB219" i="9" s="1"/>
  <c r="X228" i="5"/>
  <c r="BX228" i="9" s="1"/>
  <c r="CD228" i="9" s="1"/>
  <c r="U67" i="5"/>
  <c r="BU67" i="9" s="1"/>
  <c r="CA67" i="9" s="1"/>
  <c r="T67" i="5"/>
  <c r="BT67" i="9" s="1"/>
  <c r="X97" i="5"/>
  <c r="BX97" i="9" s="1"/>
  <c r="CD97" i="9" s="1"/>
  <c r="V134" i="5"/>
  <c r="BV134" i="9" s="1"/>
  <c r="CB134" i="9" s="1"/>
  <c r="W129" i="5"/>
  <c r="BW129" i="9" s="1"/>
  <c r="CC129" i="9" s="1"/>
  <c r="Y207" i="5"/>
  <c r="BY207" i="9" s="1"/>
  <c r="CE207" i="9" s="1"/>
  <c r="U70" i="5"/>
  <c r="BU70" i="9" s="1"/>
  <c r="CA70" i="9" s="1"/>
  <c r="T70" i="5"/>
  <c r="BT70" i="9" s="1"/>
  <c r="Y117" i="5"/>
  <c r="BY117" i="9" s="1"/>
  <c r="CE117" i="9" s="1"/>
  <c r="V136" i="5"/>
  <c r="BV136" i="9" s="1"/>
  <c r="CB136" i="9" s="1"/>
  <c r="X217" i="5"/>
  <c r="BX217" i="9" s="1"/>
  <c r="CD217" i="9" s="1"/>
  <c r="Y82" i="5"/>
  <c r="BY82" i="9" s="1"/>
  <c r="CE82" i="9" s="1"/>
  <c r="Z199" i="5"/>
  <c r="BZ199" i="9" s="1"/>
  <c r="CF199" i="9" s="1"/>
  <c r="U227" i="5"/>
  <c r="BU227" i="9" s="1"/>
  <c r="CA227" i="9" s="1"/>
  <c r="T227" i="5"/>
  <c r="BT227" i="9" s="1"/>
  <c r="X135" i="5"/>
  <c r="BX135" i="9" s="1"/>
  <c r="CD135" i="9" s="1"/>
  <c r="Z160" i="5"/>
  <c r="BZ160" i="9" s="1"/>
  <c r="CF160" i="9" s="1"/>
  <c r="T211" i="5"/>
  <c r="BT211" i="9" s="1"/>
  <c r="Y94" i="5"/>
  <c r="BY94" i="9" s="1"/>
  <c r="CE94" i="9" s="1"/>
  <c r="V94" i="5"/>
  <c r="BV94" i="9" s="1"/>
  <c r="CB94" i="9" s="1"/>
  <c r="U77" i="5"/>
  <c r="BU77" i="9" s="1"/>
  <c r="CA77" i="9" s="1"/>
  <c r="U51" i="5"/>
  <c r="BU51" i="9" s="1"/>
  <c r="CA51" i="9" s="1"/>
  <c r="T51" i="5"/>
  <c r="BT51" i="9" s="1"/>
  <c r="X51" i="5"/>
  <c r="BX51" i="9" s="1"/>
  <c r="CD51" i="9" s="1"/>
  <c r="W175" i="5"/>
  <c r="BW175" i="9" s="1"/>
  <c r="CC175" i="9" s="1"/>
  <c r="U175" i="5"/>
  <c r="BU175" i="9" s="1"/>
  <c r="CA175" i="9" s="1"/>
  <c r="T175" i="5"/>
  <c r="BT175" i="9" s="1"/>
  <c r="W68" i="5"/>
  <c r="BW68" i="9" s="1"/>
  <c r="CC68" i="9" s="1"/>
  <c r="Y68" i="5"/>
  <c r="BY68" i="9" s="1"/>
  <c r="CE68" i="9" s="1"/>
  <c r="W64" i="5"/>
  <c r="BW64" i="9" s="1"/>
  <c r="CC64" i="9" s="1"/>
  <c r="X42" i="5"/>
  <c r="BX42" i="9" s="1"/>
  <c r="CD42" i="9" s="1"/>
  <c r="Y42" i="5"/>
  <c r="BY42" i="9" s="1"/>
  <c r="CE42" i="9" s="1"/>
  <c r="Y177" i="5"/>
  <c r="BY177" i="9" s="1"/>
  <c r="CE177" i="9" s="1"/>
  <c r="V177" i="5"/>
  <c r="BV177" i="9" s="1"/>
  <c r="CB177" i="9" s="1"/>
  <c r="X71" i="5"/>
  <c r="BX71" i="9" s="1"/>
  <c r="CD71" i="9" s="1"/>
  <c r="Z71" i="5"/>
  <c r="BZ71" i="9" s="1"/>
  <c r="CF71" i="9" s="1"/>
  <c r="Y71" i="5"/>
  <c r="BY71" i="9" s="1"/>
  <c r="CE71" i="9" s="1"/>
  <c r="V58" i="5"/>
  <c r="BV58" i="9" s="1"/>
  <c r="CB58" i="9" s="1"/>
  <c r="W205" i="5"/>
  <c r="BW205" i="9" s="1"/>
  <c r="CC205" i="9" s="1"/>
  <c r="U205" i="5"/>
  <c r="BU205" i="9" s="1"/>
  <c r="CA205" i="9" s="1"/>
  <c r="T205" i="5"/>
  <c r="BT205" i="9" s="1"/>
  <c r="U96" i="5"/>
  <c r="BU96" i="9" s="1"/>
  <c r="CA96" i="9" s="1"/>
  <c r="V96" i="5"/>
  <c r="BV96" i="9" s="1"/>
  <c r="CB96" i="9" s="1"/>
  <c r="U150" i="5"/>
  <c r="BU150" i="9" s="1"/>
  <c r="CA150" i="9" s="1"/>
  <c r="X86" i="5"/>
  <c r="BX86" i="9" s="1"/>
  <c r="CD86" i="9" s="1"/>
  <c r="Y88" i="5"/>
  <c r="BY88" i="9" s="1"/>
  <c r="CE88" i="9" s="1"/>
  <c r="Y98" i="5"/>
  <c r="BY98" i="9" s="1"/>
  <c r="CE98" i="9" s="1"/>
  <c r="W178" i="5"/>
  <c r="BW178" i="9" s="1"/>
  <c r="CC178" i="9" s="1"/>
  <c r="W207" i="5"/>
  <c r="BW207" i="9" s="1"/>
  <c r="CC207" i="9" s="1"/>
  <c r="Z81" i="5"/>
  <c r="BZ81" i="9" s="1"/>
  <c r="CF81" i="9" s="1"/>
  <c r="X136" i="5"/>
  <c r="BX136" i="9" s="1"/>
  <c r="CD136" i="9" s="1"/>
  <c r="Y49" i="5"/>
  <c r="BY49" i="9" s="1"/>
  <c r="CE49" i="9" s="1"/>
  <c r="X82" i="5"/>
  <c r="BX82" i="9" s="1"/>
  <c r="CD82" i="9" s="1"/>
  <c r="U199" i="5"/>
  <c r="BU199" i="9" s="1"/>
  <c r="CA199" i="9" s="1"/>
  <c r="Y138" i="5"/>
  <c r="BY138" i="9" s="1"/>
  <c r="CE138" i="9" s="1"/>
  <c r="Z105" i="5"/>
  <c r="BZ105" i="9" s="1"/>
  <c r="CF105" i="9" s="1"/>
  <c r="V222" i="5"/>
  <c r="BV222" i="9" s="1"/>
  <c r="CB222" i="9" s="1"/>
  <c r="W158" i="5"/>
  <c r="BW158" i="9" s="1"/>
  <c r="CC158" i="9" s="1"/>
  <c r="X187" i="5"/>
  <c r="BX187" i="9" s="1"/>
  <c r="CD187" i="9" s="1"/>
  <c r="T187" i="5"/>
  <c r="BT187" i="9" s="1"/>
  <c r="Z114" i="5"/>
  <c r="BZ114" i="9" s="1"/>
  <c r="CF114" i="9" s="1"/>
  <c r="W160" i="5"/>
  <c r="BW160" i="9" s="1"/>
  <c r="CC160" i="9" s="1"/>
  <c r="V88" i="5"/>
  <c r="BV88" i="9" s="1"/>
  <c r="CB88" i="9" s="1"/>
  <c r="W91" i="5"/>
  <c r="BW91" i="9" s="1"/>
  <c r="CC91" i="9" s="1"/>
  <c r="U136" i="5"/>
  <c r="BU136" i="9" s="1"/>
  <c r="CA136" i="9" s="1"/>
  <c r="T136" i="5"/>
  <c r="BT136" i="9" s="1"/>
  <c r="V138" i="5"/>
  <c r="BV138" i="9" s="1"/>
  <c r="CB138" i="9" s="1"/>
  <c r="W57" i="5"/>
  <c r="BW57" i="9" s="1"/>
  <c r="CC57" i="9" s="1"/>
  <c r="U134" i="5"/>
  <c r="BU134" i="9" s="1"/>
  <c r="CA134" i="9" s="1"/>
  <c r="T134" i="5"/>
  <c r="BT134" i="9" s="1"/>
  <c r="U132" i="5"/>
  <c r="BU132" i="9" s="1"/>
  <c r="CA132" i="9" s="1"/>
  <c r="T132" i="5"/>
  <c r="BT132" i="9" s="1"/>
  <c r="W217" i="5"/>
  <c r="BW217" i="9" s="1"/>
  <c r="CC217" i="9" s="1"/>
  <c r="Z178" i="5"/>
  <c r="BZ178" i="9" s="1"/>
  <c r="CF178" i="9" s="1"/>
  <c r="U105" i="5"/>
  <c r="BU105" i="9" s="1"/>
  <c r="CA105" i="9" s="1"/>
  <c r="T105" i="5"/>
  <c r="BT105" i="9" s="1"/>
  <c r="W141" i="5"/>
  <c r="BW141" i="9" s="1"/>
  <c r="CC141" i="9" s="1"/>
  <c r="Z154" i="5"/>
  <c r="BZ154" i="9" s="1"/>
  <c r="CF154" i="9" s="1"/>
  <c r="X162" i="5"/>
  <c r="BX162" i="9" s="1"/>
  <c r="CD162" i="9" s="1"/>
  <c r="W191" i="5"/>
  <c r="BW191" i="9" s="1"/>
  <c r="CC191" i="9" s="1"/>
  <c r="V90" i="5"/>
  <c r="BV90" i="9" s="1"/>
  <c r="CB90" i="9" s="1"/>
  <c r="T182" i="5"/>
  <c r="BT182" i="9" s="1"/>
  <c r="V191" i="5"/>
  <c r="BV191" i="9" s="1"/>
  <c r="CB191" i="9" s="1"/>
  <c r="X116" i="5"/>
  <c r="BX116" i="9" s="1"/>
  <c r="CD116" i="9" s="1"/>
  <c r="Z90" i="5"/>
  <c r="BZ90" i="9" s="1"/>
  <c r="CF90" i="9" s="1"/>
  <c r="W90" i="5"/>
  <c r="BW90" i="9" s="1"/>
  <c r="CC90" i="9" s="1"/>
  <c r="Z69" i="5"/>
  <c r="BZ69" i="9" s="1"/>
  <c r="CF69" i="9" s="1"/>
  <c r="V56" i="5"/>
  <c r="BV56" i="9" s="1"/>
  <c r="CB56" i="9" s="1"/>
  <c r="Y56" i="5"/>
  <c r="BY56" i="9" s="1"/>
  <c r="CE56" i="9" s="1"/>
  <c r="W182" i="5"/>
  <c r="BW182" i="9" s="1"/>
  <c r="CC182" i="9" s="1"/>
  <c r="U182" i="5"/>
  <c r="BU182" i="9" s="1"/>
  <c r="CA182" i="9" s="1"/>
  <c r="U89" i="5"/>
  <c r="BU89" i="9" s="1"/>
  <c r="CA89" i="9" s="1"/>
  <c r="T89" i="5"/>
  <c r="BT89" i="9" s="1"/>
  <c r="U171" i="5"/>
  <c r="BU171" i="9" s="1"/>
  <c r="CA171" i="9" s="1"/>
  <c r="U165" i="5"/>
  <c r="BU165" i="9" s="1"/>
  <c r="CA165" i="9" s="1"/>
  <c r="T165" i="5"/>
  <c r="BT165" i="9" s="1"/>
  <c r="X195" i="5"/>
  <c r="BX195" i="9" s="1"/>
  <c r="CD195" i="9" s="1"/>
  <c r="U126" i="5"/>
  <c r="BU126" i="9" s="1"/>
  <c r="CA126" i="9" s="1"/>
  <c r="T126" i="5"/>
  <c r="BT126" i="9" s="1"/>
  <c r="Z126" i="5"/>
  <c r="BZ126" i="9" s="1"/>
  <c r="CF126" i="9" s="1"/>
  <c r="U189" i="5"/>
  <c r="BU189" i="9" s="1"/>
  <c r="CA189" i="9" s="1"/>
  <c r="T189" i="5"/>
  <c r="BT189" i="9" s="1"/>
  <c r="X159" i="5"/>
  <c r="BX159" i="9" s="1"/>
  <c r="CD159" i="9" s="1"/>
  <c r="V159" i="5"/>
  <c r="BV159" i="9" s="1"/>
  <c r="CB159" i="9" s="1"/>
  <c r="W216" i="5"/>
  <c r="BW216" i="9" s="1"/>
  <c r="CC216" i="9" s="1"/>
  <c r="W44" i="5"/>
  <c r="BW44" i="9" s="1"/>
  <c r="CC44" i="9" s="1"/>
  <c r="Z44" i="5"/>
  <c r="BZ44" i="9" s="1"/>
  <c r="CF44" i="9" s="1"/>
  <c r="Y44" i="5"/>
  <c r="BY44" i="9" s="1"/>
  <c r="CE44" i="9" s="1"/>
  <c r="W52" i="5"/>
  <c r="BW52" i="9" s="1"/>
  <c r="CC52" i="9" s="1"/>
  <c r="Z52" i="5"/>
  <c r="BZ52" i="9" s="1"/>
  <c r="CF52" i="9" s="1"/>
  <c r="Z210" i="5"/>
  <c r="BZ210" i="9" s="1"/>
  <c r="CF210" i="9" s="1"/>
  <c r="W171" i="5"/>
  <c r="BW171" i="9" s="1"/>
  <c r="CC171" i="9" s="1"/>
  <c r="Y102" i="5"/>
  <c r="BY102" i="9" s="1"/>
  <c r="CE102" i="9" s="1"/>
  <c r="Y111" i="5"/>
  <c r="BY111" i="9" s="1"/>
  <c r="CE111" i="9" s="1"/>
  <c r="Y155" i="5"/>
  <c r="BY155" i="9" s="1"/>
  <c r="CE155" i="9" s="1"/>
  <c r="W195" i="5"/>
  <c r="BW195" i="9" s="1"/>
  <c r="CC195" i="9" s="1"/>
  <c r="U192" i="5"/>
  <c r="BU192" i="9" s="1"/>
  <c r="CA192" i="9" s="1"/>
  <c r="Y192" i="5"/>
  <c r="BY192" i="9" s="1"/>
  <c r="CE192" i="9" s="1"/>
  <c r="U119" i="5"/>
  <c r="BU119" i="9" s="1"/>
  <c r="CA119" i="9" s="1"/>
  <c r="T119" i="5"/>
  <c r="BT119" i="9" s="1"/>
  <c r="Z31" i="5"/>
  <c r="BZ31" i="9" s="1"/>
  <c r="CF31" i="9" s="1"/>
  <c r="X31" i="5"/>
  <c r="BX31" i="9" s="1"/>
  <c r="CD31" i="9" s="1"/>
  <c r="Z111" i="5"/>
  <c r="BZ111" i="9" s="1"/>
  <c r="CF111" i="9" s="1"/>
  <c r="Y165" i="5"/>
  <c r="BY165" i="9" s="1"/>
  <c r="CE165" i="9" s="1"/>
  <c r="W46" i="5"/>
  <c r="BW46" i="9" s="1"/>
  <c r="CC46" i="9" s="1"/>
  <c r="Z216" i="5"/>
  <c r="BZ216" i="9" s="1"/>
  <c r="CF216" i="9" s="1"/>
  <c r="Y31" i="5"/>
  <c r="BY31" i="9" s="1"/>
  <c r="CE31" i="9" s="1"/>
  <c r="U195" i="5"/>
  <c r="BU195" i="9" s="1"/>
  <c r="CA195" i="9" s="1"/>
  <c r="W107" i="5"/>
  <c r="BW107" i="9" s="1"/>
  <c r="CC107" i="9" s="1"/>
  <c r="Y107" i="5"/>
  <c r="BY107" i="9" s="1"/>
  <c r="CE107" i="9" s="1"/>
  <c r="X106" i="5"/>
  <c r="BX106" i="9" s="1"/>
  <c r="CD106" i="9" s="1"/>
  <c r="V149" i="5"/>
  <c r="BV149" i="9" s="1"/>
  <c r="CB149" i="9" s="1"/>
  <c r="V76" i="5"/>
  <c r="BV76" i="9" s="1"/>
  <c r="CB76" i="9" s="1"/>
  <c r="V155" i="5"/>
  <c r="BV155" i="9" s="1"/>
  <c r="CB155" i="9" s="1"/>
  <c r="Z101" i="5"/>
  <c r="BZ101" i="9" s="1"/>
  <c r="CF101" i="9" s="1"/>
  <c r="V101" i="5"/>
  <c r="BV101" i="9" s="1"/>
  <c r="CB101" i="9" s="1"/>
  <c r="Z166" i="5"/>
  <c r="BZ166" i="9" s="1"/>
  <c r="CF166" i="9" s="1"/>
  <c r="U166" i="5"/>
  <c r="BU166" i="9" s="1"/>
  <c r="CA166" i="9" s="1"/>
  <c r="T174" i="5"/>
  <c r="BT174" i="9" s="1"/>
  <c r="W99" i="5"/>
  <c r="BW99" i="9" s="1"/>
  <c r="CC99" i="9" s="1"/>
  <c r="Y180" i="5"/>
  <c r="BY180" i="9" s="1"/>
  <c r="CE180" i="9" s="1"/>
  <c r="Y127" i="5"/>
  <c r="BY127" i="9" s="1"/>
  <c r="CE127" i="9" s="1"/>
  <c r="U186" i="5"/>
  <c r="BU186" i="9" s="1"/>
  <c r="CA186" i="9" s="1"/>
  <c r="X186" i="5"/>
  <c r="BX186" i="9" s="1"/>
  <c r="CD186" i="9" s="1"/>
  <c r="Z127" i="5"/>
  <c r="BZ127" i="9" s="1"/>
  <c r="CF127" i="9" s="1"/>
  <c r="Y168" i="5"/>
  <c r="BY168" i="9" s="1"/>
  <c r="CE168" i="9" s="1"/>
  <c r="U62" i="5"/>
  <c r="BU62" i="9" s="1"/>
  <c r="CA62" i="9" s="1"/>
  <c r="T62" i="5"/>
  <c r="BT62" i="9" s="1"/>
  <c r="V62" i="5"/>
  <c r="BV62" i="9" s="1"/>
  <c r="CB62" i="9" s="1"/>
  <c r="Z36" i="5"/>
  <c r="BZ36" i="9" s="1"/>
  <c r="CF36" i="9" s="1"/>
  <c r="Z137" i="5"/>
  <c r="BZ137" i="9" s="1"/>
  <c r="CF137" i="9" s="1"/>
  <c r="X194" i="5"/>
  <c r="BX194" i="9" s="1"/>
  <c r="CD194" i="9" s="1"/>
  <c r="T194" i="5"/>
  <c r="BT194" i="9" s="1"/>
  <c r="U109" i="5"/>
  <c r="BU109" i="9" s="1"/>
  <c r="CA109" i="9" s="1"/>
  <c r="T109" i="5"/>
  <c r="BT109" i="9" s="1"/>
  <c r="V137" i="5"/>
  <c r="BV137" i="9" s="1"/>
  <c r="CB137" i="9" s="1"/>
  <c r="Y137" i="5"/>
  <c r="BY137" i="9" s="1"/>
  <c r="CE137" i="9" s="1"/>
  <c r="U41" i="5"/>
  <c r="BU41" i="9" s="1"/>
  <c r="CA41" i="9" s="1"/>
  <c r="T41" i="5"/>
  <c r="BT41" i="9" s="1"/>
  <c r="Z34" i="5"/>
  <c r="BZ34" i="9" s="1"/>
  <c r="CF34" i="9" s="1"/>
  <c r="V34" i="5"/>
  <c r="BV34" i="9" s="1"/>
  <c r="CB34" i="9" s="1"/>
  <c r="X169" i="5"/>
  <c r="BX169" i="9" s="1"/>
  <c r="CD169" i="9" s="1"/>
  <c r="W131" i="5"/>
  <c r="BW131" i="9" s="1"/>
  <c r="CC131" i="9" s="1"/>
  <c r="X131" i="5"/>
  <c r="BX131" i="9" s="1"/>
  <c r="CD131" i="9" s="1"/>
  <c r="Z131" i="5"/>
  <c r="BZ131" i="9" s="1"/>
  <c r="CF131" i="9" s="1"/>
  <c r="U104" i="5"/>
  <c r="BU104" i="9" s="1"/>
  <c r="CA104" i="9" s="1"/>
  <c r="W87" i="5"/>
  <c r="BW87" i="9" s="1"/>
  <c r="CC87" i="9" s="1"/>
  <c r="T200" i="5"/>
  <c r="BT200" i="9" s="1"/>
  <c r="W200" i="5"/>
  <c r="BW200" i="9" s="1"/>
  <c r="CC200" i="9" s="1"/>
  <c r="V206" i="5"/>
  <c r="BV206" i="9" s="1"/>
  <c r="CB206" i="9" s="1"/>
  <c r="X206" i="5"/>
  <c r="BX206" i="9" s="1"/>
  <c r="CD206" i="9" s="1"/>
  <c r="Y145" i="5"/>
  <c r="BY145" i="9" s="1"/>
  <c r="CE145" i="9" s="1"/>
  <c r="V100" i="5"/>
  <c r="BV100" i="9" s="1"/>
  <c r="CB100" i="9" s="1"/>
  <c r="V108" i="5"/>
  <c r="BV108" i="9" s="1"/>
  <c r="CB108" i="9" s="1"/>
  <c r="U108" i="5"/>
  <c r="BU108" i="9" s="1"/>
  <c r="CA108" i="9" s="1"/>
  <c r="T108" i="5"/>
  <c r="BT108" i="9" s="1"/>
  <c r="Y92" i="5"/>
  <c r="BY92" i="9" s="1"/>
  <c r="CE92" i="9" s="1"/>
  <c r="U48" i="5"/>
  <c r="BU48" i="9" s="1"/>
  <c r="CA48" i="9" s="1"/>
  <c r="V48" i="5"/>
  <c r="BV48" i="9" s="1"/>
  <c r="CB48" i="9" s="1"/>
  <c r="X110" i="5"/>
  <c r="BX110" i="9" s="1"/>
  <c r="CD110" i="9" s="1"/>
  <c r="W41" i="5"/>
  <c r="BW41" i="9" s="1"/>
  <c r="CC41" i="9" s="1"/>
  <c r="W145" i="5"/>
  <c r="BW145" i="9" s="1"/>
  <c r="CC145" i="9" s="1"/>
  <c r="Y229" i="5"/>
  <c r="BY229" i="9" s="1"/>
  <c r="CE229" i="9" s="1"/>
  <c r="Z206" i="5"/>
  <c r="BZ206" i="9" s="1"/>
  <c r="CF206" i="9" s="1"/>
  <c r="U39" i="5"/>
  <c r="BU39" i="9" s="1"/>
  <c r="CA39" i="9" s="1"/>
  <c r="T39" i="5"/>
  <c r="BT39" i="9" s="1"/>
  <c r="V89" i="5"/>
  <c r="BV89" i="9" s="1"/>
  <c r="CB89" i="9" s="1"/>
  <c r="V120" i="5"/>
  <c r="BV120" i="9" s="1"/>
  <c r="CB120" i="9" s="1"/>
  <c r="X204" i="5"/>
  <c r="BX204" i="9" s="1"/>
  <c r="CD204" i="9" s="1"/>
  <c r="W26" i="5"/>
  <c r="BW26" i="9" s="1"/>
  <c r="CC26" i="9" s="1"/>
  <c r="V118" i="5"/>
  <c r="BV118" i="9" s="1"/>
  <c r="CB118" i="9" s="1"/>
  <c r="X197" i="5"/>
  <c r="BX197" i="9" s="1"/>
  <c r="CD197" i="9" s="1"/>
  <c r="V84" i="5"/>
  <c r="BV84" i="9" s="1"/>
  <c r="CB84" i="9" s="1"/>
  <c r="Z115" i="5"/>
  <c r="BZ115" i="9" s="1"/>
  <c r="CF115" i="9" s="1"/>
  <c r="T226" i="5"/>
  <c r="BT226" i="9" s="1"/>
  <c r="Y142" i="5"/>
  <c r="BY142" i="9" s="1"/>
  <c r="CE142" i="9" s="1"/>
  <c r="T24" i="5"/>
  <c r="BT24" i="9" s="1"/>
  <c r="V47" i="5"/>
  <c r="BV47" i="9" s="1"/>
  <c r="CB47" i="9" s="1"/>
  <c r="V63" i="5"/>
  <c r="BV63" i="9" s="1"/>
  <c r="CB63" i="9" s="1"/>
  <c r="X21" i="5"/>
  <c r="BX21" i="9" s="1"/>
  <c r="CD21" i="9" s="1"/>
  <c r="X84" i="5"/>
  <c r="BX84" i="9" s="1"/>
  <c r="CD84" i="9" s="1"/>
  <c r="Z55" i="5"/>
  <c r="BZ55" i="9" s="1"/>
  <c r="CF55" i="9" s="1"/>
  <c r="Y118" i="5"/>
  <c r="BY118" i="9" s="1"/>
  <c r="CE118" i="9" s="1"/>
  <c r="U209" i="5"/>
  <c r="BU209" i="9" s="1"/>
  <c r="CA209" i="9" s="1"/>
  <c r="T209" i="5"/>
  <c r="BT209" i="9" s="1"/>
  <c r="Y121" i="5"/>
  <c r="BY121" i="9" s="1"/>
  <c r="CE121" i="9" s="1"/>
  <c r="X124" i="5"/>
  <c r="BX124" i="9" s="1"/>
  <c r="CD124" i="9" s="1"/>
  <c r="X65" i="5"/>
  <c r="BX65" i="9" s="1"/>
  <c r="CD65" i="9" s="1"/>
  <c r="Z184" i="5"/>
  <c r="BZ184" i="9" s="1"/>
  <c r="CF184" i="9" s="1"/>
  <c r="Y26" i="5"/>
  <c r="BY26" i="9" s="1"/>
  <c r="CE26" i="9" s="1"/>
  <c r="U90" i="5"/>
  <c r="BU90" i="9" s="1"/>
  <c r="CA90" i="9" s="1"/>
  <c r="T90" i="5"/>
  <c r="BT90" i="9" s="1"/>
  <c r="Z63" i="5"/>
  <c r="BZ63" i="9" s="1"/>
  <c r="CF63" i="9" s="1"/>
  <c r="V21" i="5"/>
  <c r="BV21" i="9" s="1"/>
  <c r="CB21" i="9" s="1"/>
  <c r="W25" i="5"/>
  <c r="BW25" i="9" s="1"/>
  <c r="CC25" i="9" s="1"/>
  <c r="X163" i="5"/>
  <c r="BX163" i="9" s="1"/>
  <c r="CD163" i="9" s="1"/>
  <c r="U25" i="5"/>
  <c r="BU25" i="9" s="1"/>
  <c r="CA25" i="9" s="1"/>
  <c r="T25" i="5"/>
  <c r="BT25" i="9" s="1"/>
  <c r="X230" i="5"/>
  <c r="BX230" i="9" s="1"/>
  <c r="CD230" i="9" s="1"/>
  <c r="Z147" i="5"/>
  <c r="BZ147" i="9" s="1"/>
  <c r="CF147" i="9" s="1"/>
  <c r="W121" i="5"/>
  <c r="BW121" i="9" s="1"/>
  <c r="CC121" i="9" s="1"/>
  <c r="Y60" i="5"/>
  <c r="BY60" i="9" s="1"/>
  <c r="CE60" i="9" s="1"/>
  <c r="X151" i="5"/>
  <c r="BX151" i="9" s="1"/>
  <c r="CD151" i="9" s="1"/>
  <c r="Z191" i="5"/>
  <c r="BZ191" i="9" s="1"/>
  <c r="CF191" i="9" s="1"/>
  <c r="V142" i="5"/>
  <c r="BV142" i="9" s="1"/>
  <c r="CB142" i="9" s="1"/>
  <c r="W28" i="5"/>
  <c r="BW28" i="9" s="1"/>
  <c r="CC28" i="9" s="1"/>
  <c r="Y183" i="5"/>
  <c r="BY183" i="9" s="1"/>
  <c r="CE183" i="9" s="1"/>
  <c r="U143" i="5"/>
  <c r="BU143" i="9" s="1"/>
  <c r="CA143" i="9" s="1"/>
  <c r="T143" i="5"/>
  <c r="BT143" i="9" s="1"/>
  <c r="X93" i="5"/>
  <c r="BX93" i="9" s="1"/>
  <c r="CD93" i="9" s="1"/>
  <c r="Y24" i="5"/>
  <c r="BY24" i="9" s="1"/>
  <c r="CE24" i="9" s="1"/>
  <c r="V183" i="5"/>
  <c r="BV183" i="9" s="1"/>
  <c r="CB183" i="9" s="1"/>
  <c r="X223" i="5"/>
  <c r="BX223" i="9" s="1"/>
  <c r="CD223" i="9" s="1"/>
  <c r="Z23" i="5"/>
  <c r="BZ23" i="9" s="1"/>
  <c r="CF23" i="9" s="1"/>
  <c r="Y22" i="5"/>
  <c r="BY22" i="9" s="1"/>
  <c r="CE22" i="9" s="1"/>
  <c r="T203" i="5"/>
  <c r="BT203" i="9" s="1"/>
  <c r="W43" i="5"/>
  <c r="BW43" i="9" s="1"/>
  <c r="CC43" i="9" s="1"/>
  <c r="Y103" i="5"/>
  <c r="BY103" i="9" s="1"/>
  <c r="CE103" i="9" s="1"/>
  <c r="Y93" i="5"/>
  <c r="BY93" i="9" s="1"/>
  <c r="CE93" i="9" s="1"/>
  <c r="W213" i="5"/>
  <c r="BW213" i="9" s="1"/>
  <c r="CC213" i="9" s="1"/>
  <c r="Z73" i="5"/>
  <c r="BZ73" i="9" s="1"/>
  <c r="CF73" i="9" s="1"/>
  <c r="W143" i="5"/>
  <c r="BW143" i="9" s="1"/>
  <c r="CC143" i="9" s="1"/>
  <c r="X113" i="5"/>
  <c r="BX113" i="9" s="1"/>
  <c r="CD113" i="9" s="1"/>
  <c r="V193" i="5"/>
  <c r="BV193" i="9" s="1"/>
  <c r="CB193" i="9" s="1"/>
  <c r="X43" i="5"/>
  <c r="BX43" i="9" s="1"/>
  <c r="CD43" i="9" s="1"/>
  <c r="Z21" i="5"/>
  <c r="BZ21" i="9" s="1"/>
  <c r="CF21" i="9" s="1"/>
  <c r="Y113" i="5"/>
  <c r="BY113" i="9" s="1"/>
  <c r="CE113" i="9" s="1"/>
  <c r="T183" i="5"/>
  <c r="BT183" i="9" s="1"/>
  <c r="Y25" i="5"/>
  <c r="BY25" i="9" s="1"/>
  <c r="CE25" i="9" s="1"/>
  <c r="V113" i="5"/>
  <c r="BV113" i="9" s="1"/>
  <c r="CB113" i="9" s="1"/>
  <c r="X193" i="5"/>
  <c r="BX193" i="9" s="1"/>
  <c r="CD193" i="9" s="1"/>
  <c r="V223" i="5"/>
  <c r="BV223" i="9" s="1"/>
  <c r="CB223" i="9" s="1"/>
  <c r="U83" i="5"/>
  <c r="BU83" i="9" s="1"/>
  <c r="CA83" i="9" s="1"/>
  <c r="T83" i="5"/>
  <c r="BT83" i="9" s="1"/>
  <c r="U23" i="5"/>
  <c r="BU23" i="9" s="1"/>
  <c r="CA23" i="9" s="1"/>
  <c r="T23" i="5"/>
  <c r="BT23" i="9" s="1"/>
  <c r="X23" i="5"/>
  <c r="BX23" i="9" s="1"/>
  <c r="CD23" i="9" s="1"/>
  <c r="U163" i="5"/>
  <c r="BU163" i="9" s="1"/>
  <c r="CA163" i="9" s="1"/>
  <c r="X83" i="5"/>
  <c r="BX83" i="9" s="1"/>
  <c r="CD83" i="9" s="1"/>
  <c r="Y123" i="5"/>
  <c r="BY123" i="9" s="1"/>
  <c r="CE123" i="9" s="1"/>
  <c r="W173" i="5"/>
  <c r="BW173" i="9" s="1"/>
  <c r="CC173" i="9" s="1"/>
  <c r="Z173" i="5"/>
  <c r="BZ173" i="9" s="1"/>
  <c r="CF173" i="9" s="1"/>
  <c r="Y53" i="5"/>
  <c r="BY53" i="9" s="1"/>
  <c r="CE53" i="9" s="1"/>
  <c r="Z27" i="5"/>
  <c r="BZ27" i="9" s="1"/>
  <c r="CF27" i="9" s="1"/>
  <c r="Y162" i="5"/>
  <c r="BY162" i="9" s="1"/>
  <c r="CE162" i="9" s="1"/>
  <c r="X55" i="5"/>
  <c r="BX55" i="9" s="1"/>
  <c r="CD55" i="9" s="1"/>
  <c r="T125" i="5"/>
  <c r="BT125" i="9" s="1"/>
  <c r="U125" i="5"/>
  <c r="BU125" i="9" s="1"/>
  <c r="CA125" i="9" s="1"/>
  <c r="X26" i="5"/>
  <c r="BX26" i="9" s="1"/>
  <c r="CD26" i="9" s="1"/>
  <c r="U124" i="5"/>
  <c r="BU124" i="9" s="1"/>
  <c r="CA124" i="9" s="1"/>
  <c r="T124" i="5"/>
  <c r="BT124" i="9" s="1"/>
  <c r="Z151" i="5"/>
  <c r="BZ151" i="9" s="1"/>
  <c r="CF151" i="9" s="1"/>
  <c r="U147" i="5"/>
  <c r="BU147" i="9" s="1"/>
  <c r="CA147" i="9" s="1"/>
  <c r="T147" i="5"/>
  <c r="BT147" i="9" s="1"/>
  <c r="U45" i="5"/>
  <c r="BU45" i="9" s="1"/>
  <c r="CA45" i="9" s="1"/>
  <c r="T45" i="5"/>
  <c r="BT45" i="9" s="1"/>
  <c r="X196" i="5"/>
  <c r="BX196" i="9" s="1"/>
  <c r="CD196" i="9" s="1"/>
  <c r="Z201" i="5"/>
  <c r="BZ201" i="9" s="1"/>
  <c r="CF201" i="9" s="1"/>
  <c r="Z202" i="5"/>
  <c r="BZ202" i="9" s="1"/>
  <c r="CF202" i="9" s="1"/>
  <c r="U27" i="5"/>
  <c r="BU27" i="9" s="1"/>
  <c r="CA27" i="9" s="1"/>
  <c r="T27" i="5"/>
  <c r="BT27" i="9" s="1"/>
  <c r="T121" i="5"/>
  <c r="BT121" i="9" s="1"/>
  <c r="W209" i="5"/>
  <c r="BW209" i="9" s="1"/>
  <c r="CC209" i="9" s="1"/>
  <c r="Y45" i="5"/>
  <c r="BY45" i="9" s="1"/>
  <c r="CE45" i="9" s="1"/>
  <c r="U118" i="5"/>
  <c r="BU118" i="9" s="1"/>
  <c r="CA118" i="9" s="1"/>
  <c r="T118" i="5"/>
  <c r="BT118" i="9" s="1"/>
  <c r="Z197" i="5"/>
  <c r="BZ197" i="9" s="1"/>
  <c r="CF197" i="9" s="1"/>
  <c r="W84" i="5"/>
  <c r="BW84" i="9" s="1"/>
  <c r="CC84" i="9" s="1"/>
  <c r="V125" i="5"/>
  <c r="BV125" i="9" s="1"/>
  <c r="CB125" i="9" s="1"/>
  <c r="W201" i="5"/>
  <c r="BW201" i="9" s="1"/>
  <c r="CC201" i="9" s="1"/>
  <c r="Z22" i="5"/>
  <c r="BZ22" i="9" s="1"/>
  <c r="CF22" i="9" s="1"/>
  <c r="Y16" i="5"/>
  <c r="BY16" i="9" s="1"/>
  <c r="CE16" i="9" s="1"/>
  <c r="V17" i="5"/>
  <c r="BV17" i="9" s="1"/>
  <c r="CB17" i="9" s="1"/>
  <c r="X17" i="5"/>
  <c r="BX17" i="9" s="1"/>
  <c r="CD17" i="9" s="1"/>
  <c r="T18" i="5"/>
  <c r="BT18" i="9" s="1"/>
  <c r="U18" i="5"/>
  <c r="BU18" i="9" s="1"/>
  <c r="CA18" i="9" s="1"/>
  <c r="Y14" i="5"/>
  <c r="BY14" i="9" s="1"/>
  <c r="CE14" i="9" s="1"/>
  <c r="W19" i="5"/>
  <c r="BW19" i="9" s="1"/>
  <c r="CC19" i="9" s="1"/>
  <c r="W20" i="5"/>
  <c r="BW20" i="9" s="1"/>
  <c r="CC20" i="9" s="1"/>
  <c r="U19" i="5"/>
  <c r="BU19" i="9" s="1"/>
  <c r="CA19" i="9" s="1"/>
  <c r="T19" i="5"/>
  <c r="BT19" i="9" s="1"/>
  <c r="U15" i="5"/>
  <c r="BU15" i="9" s="1"/>
  <c r="CA15" i="9" s="1"/>
  <c r="T15" i="5"/>
  <c r="BT15" i="9" s="1"/>
  <c r="Z17" i="5"/>
  <c r="BZ17" i="9" s="1"/>
  <c r="CF17" i="9" s="1"/>
  <c r="Y15" i="5"/>
  <c r="BY15" i="9" s="1"/>
  <c r="CE15" i="9" s="1"/>
  <c r="Y17" i="5"/>
  <c r="BY17" i="9" s="1"/>
  <c r="CE17" i="9" s="1"/>
  <c r="T215" i="5"/>
  <c r="BT215" i="9" s="1"/>
  <c r="W156" i="5"/>
  <c r="BW156" i="9" s="1"/>
  <c r="CC156" i="9" s="1"/>
  <c r="U156" i="5"/>
  <c r="BU156" i="9" s="1"/>
  <c r="CA156" i="9" s="1"/>
  <c r="Y79" i="5"/>
  <c r="BY79" i="9" s="1"/>
  <c r="CE79" i="9" s="1"/>
  <c r="X167" i="5"/>
  <c r="BX167" i="9" s="1"/>
  <c r="CD167" i="9" s="1"/>
  <c r="V167" i="5"/>
  <c r="BV167" i="9" s="1"/>
  <c r="CB167" i="9" s="1"/>
  <c r="Z148" i="5"/>
  <c r="BZ148" i="9" s="1"/>
  <c r="CF148" i="9" s="1"/>
  <c r="W148" i="5"/>
  <c r="BW148" i="9" s="1"/>
  <c r="CC148" i="9" s="1"/>
  <c r="U148" i="5"/>
  <c r="BU148" i="9" s="1"/>
  <c r="CA148" i="9" s="1"/>
  <c r="W72" i="5"/>
  <c r="BW72" i="9" s="1"/>
  <c r="CC72" i="9" s="1"/>
  <c r="T72" i="5"/>
  <c r="BT72" i="9" s="1"/>
  <c r="V85" i="5"/>
  <c r="BV85" i="9" s="1"/>
  <c r="CB85" i="9" s="1"/>
  <c r="W212" i="5"/>
  <c r="BW212" i="9" s="1"/>
  <c r="CC212" i="9" s="1"/>
  <c r="X208" i="5"/>
  <c r="BX208" i="9" s="1"/>
  <c r="CD208" i="9" s="1"/>
  <c r="T208" i="5"/>
  <c r="BT208" i="9" s="1"/>
  <c r="V179" i="5"/>
  <c r="BV179" i="9" s="1"/>
  <c r="CB179" i="9" s="1"/>
  <c r="T179" i="5"/>
  <c r="BT179" i="9" s="1"/>
  <c r="X57" i="5"/>
  <c r="BX57" i="9" s="1"/>
  <c r="CD57" i="9" s="1"/>
  <c r="V98" i="5"/>
  <c r="BV98" i="9" s="1"/>
  <c r="CB98" i="9" s="1"/>
  <c r="Y134" i="5"/>
  <c r="BY134" i="9" s="1"/>
  <c r="CE134" i="9" s="1"/>
  <c r="T207" i="5"/>
  <c r="BT207" i="9" s="1"/>
  <c r="U204" i="5"/>
  <c r="BU204" i="9" s="1"/>
  <c r="CA204" i="9" s="1"/>
  <c r="U49" i="5"/>
  <c r="BU49" i="9" s="1"/>
  <c r="CA49" i="9" s="1"/>
  <c r="T49" i="5"/>
  <c r="BT49" i="9" s="1"/>
  <c r="U114" i="5"/>
  <c r="BU114" i="9" s="1"/>
  <c r="CA114" i="9" s="1"/>
  <c r="T114" i="5"/>
  <c r="BT114" i="9" s="1"/>
  <c r="U164" i="5"/>
  <c r="BU164" i="9" s="1"/>
  <c r="CA164" i="9" s="1"/>
  <c r="Y144" i="5"/>
  <c r="BY144" i="9" s="1"/>
  <c r="CE144" i="9" s="1"/>
  <c r="V40" i="5"/>
  <c r="BV40" i="9" s="1"/>
  <c r="CB40" i="9" s="1"/>
  <c r="Z40" i="5"/>
  <c r="BZ40" i="9" s="1"/>
  <c r="CF40" i="9" s="1"/>
  <c r="T75" i="5"/>
  <c r="BT75" i="9" s="1"/>
  <c r="V75" i="5"/>
  <c r="BV75" i="9" s="1"/>
  <c r="CB75" i="9" s="1"/>
  <c r="W75" i="5"/>
  <c r="BW75" i="9" s="1"/>
  <c r="CC75" i="9" s="1"/>
  <c r="Y172" i="5"/>
  <c r="BY172" i="9" s="1"/>
  <c r="CE172" i="9" s="1"/>
  <c r="V172" i="5"/>
  <c r="BV172" i="9" s="1"/>
  <c r="CB172" i="9" s="1"/>
  <c r="W172" i="5"/>
  <c r="BW172" i="9" s="1"/>
  <c r="CC172" i="9" s="1"/>
  <c r="W190" i="5"/>
  <c r="BW190" i="9" s="1"/>
  <c r="CC190" i="9" s="1"/>
  <c r="Z190" i="5"/>
  <c r="BZ190" i="9" s="1"/>
  <c r="CF190" i="9" s="1"/>
  <c r="W214" i="5"/>
  <c r="BW214" i="9" s="1"/>
  <c r="CC214" i="9" s="1"/>
  <c r="V214" i="5"/>
  <c r="BV214" i="9" s="1"/>
  <c r="CB214" i="9" s="1"/>
  <c r="V152" i="5"/>
  <c r="BV152" i="9" s="1"/>
  <c r="CB152" i="9" s="1"/>
  <c r="Z224" i="5"/>
  <c r="BZ224" i="9" s="1"/>
  <c r="CF224" i="9" s="1"/>
  <c r="W78" i="5"/>
  <c r="BW78" i="9" s="1"/>
  <c r="CC78" i="9" s="1"/>
  <c r="U78" i="5"/>
  <c r="BU78" i="9" s="1"/>
  <c r="CA78" i="9" s="1"/>
  <c r="T78" i="5"/>
  <c r="BT78" i="9" s="1"/>
  <c r="Z78" i="5"/>
  <c r="BZ78" i="9" s="1"/>
  <c r="CF78" i="9" s="1"/>
  <c r="U35" i="5"/>
  <c r="BU35" i="9" s="1"/>
  <c r="CA35" i="9" s="1"/>
  <c r="T35" i="5"/>
  <c r="BT35" i="9" s="1"/>
  <c r="Y225" i="5"/>
  <c r="BY225" i="9" s="1"/>
  <c r="CE225" i="9" s="1"/>
  <c r="W225" i="5"/>
  <c r="BW225" i="9" s="1"/>
  <c r="CC225" i="9" s="1"/>
  <c r="U225" i="5"/>
  <c r="BU225" i="9" s="1"/>
  <c r="CA225" i="9" s="1"/>
  <c r="T225" i="5"/>
  <c r="BT225" i="9" s="1"/>
  <c r="T170" i="5"/>
  <c r="BT170" i="9" s="1"/>
  <c r="U219" i="5"/>
  <c r="BU219" i="9" s="1"/>
  <c r="CA219" i="9" s="1"/>
  <c r="V228" i="5"/>
  <c r="BV228" i="9" s="1"/>
  <c r="CB228" i="9" s="1"/>
  <c r="X67" i="5"/>
  <c r="BX67" i="9" s="1"/>
  <c r="CD67" i="9" s="1"/>
  <c r="W97" i="5"/>
  <c r="BW97" i="9" s="1"/>
  <c r="CC97" i="9" s="1"/>
  <c r="Y38" i="5"/>
  <c r="BY38" i="9" s="1"/>
  <c r="CE38" i="9" s="1"/>
  <c r="W88" i="5"/>
  <c r="BW88" i="9" s="1"/>
  <c r="CC88" i="9" s="1"/>
  <c r="X134" i="5"/>
  <c r="BX134" i="9" s="1"/>
  <c r="CD134" i="9" s="1"/>
  <c r="U129" i="5"/>
  <c r="BU129" i="9" s="1"/>
  <c r="CA129" i="9" s="1"/>
  <c r="T129" i="5"/>
  <c r="BT129" i="9" s="1"/>
  <c r="T178" i="5"/>
  <c r="BT178" i="9" s="1"/>
  <c r="Z204" i="5"/>
  <c r="BZ204" i="9" s="1"/>
  <c r="CF204" i="9" s="1"/>
  <c r="W70" i="5"/>
  <c r="BW70" i="9" s="1"/>
  <c r="CC70" i="9" s="1"/>
  <c r="W81" i="5"/>
  <c r="BW81" i="9" s="1"/>
  <c r="CC81" i="9" s="1"/>
  <c r="U117" i="5"/>
  <c r="BU117" i="9" s="1"/>
  <c r="CA117" i="9" s="1"/>
  <c r="Y217" i="5"/>
  <c r="BY217" i="9" s="1"/>
  <c r="CE217" i="9" s="1"/>
  <c r="W49" i="5"/>
  <c r="BW49" i="9" s="1"/>
  <c r="CC49" i="9" s="1"/>
  <c r="Y141" i="5"/>
  <c r="BY141" i="9" s="1"/>
  <c r="CE141" i="9" s="1"/>
  <c r="Y114" i="5"/>
  <c r="BY114" i="9" s="1"/>
  <c r="CE114" i="9" s="1"/>
  <c r="Z221" i="5"/>
  <c r="BZ221" i="9" s="1"/>
  <c r="CF221" i="9" s="1"/>
  <c r="U138" i="5"/>
  <c r="BU138" i="9" s="1"/>
  <c r="CA138" i="9" s="1"/>
  <c r="T138" i="5"/>
  <c r="BT138" i="9" s="1"/>
  <c r="V105" i="5"/>
  <c r="BV105" i="9" s="1"/>
  <c r="CB105" i="9" s="1"/>
  <c r="U94" i="5"/>
  <c r="BU94" i="9" s="1"/>
  <c r="CA94" i="9" s="1"/>
  <c r="T94" i="5"/>
  <c r="BT94" i="9" s="1"/>
  <c r="Z94" i="5"/>
  <c r="BZ94" i="9" s="1"/>
  <c r="CF94" i="9" s="1"/>
  <c r="X94" i="5"/>
  <c r="BX94" i="9" s="1"/>
  <c r="CD94" i="9" s="1"/>
  <c r="W94" i="5"/>
  <c r="BW94" i="9" s="1"/>
  <c r="CC94" i="9" s="1"/>
  <c r="V77" i="5"/>
  <c r="BV77" i="9" s="1"/>
  <c r="CB77" i="9" s="1"/>
  <c r="T77" i="5"/>
  <c r="BT77" i="9" s="1"/>
  <c r="Z51" i="5"/>
  <c r="BZ51" i="9" s="1"/>
  <c r="CF51" i="9" s="1"/>
  <c r="Y175" i="5"/>
  <c r="BY175" i="9" s="1"/>
  <c r="CE175" i="9" s="1"/>
  <c r="X175" i="5"/>
  <c r="BX175" i="9" s="1"/>
  <c r="CD175" i="9" s="1"/>
  <c r="X181" i="5"/>
  <c r="BX181" i="9" s="1"/>
  <c r="CD181" i="9" s="1"/>
  <c r="Z68" i="5"/>
  <c r="BZ68" i="9" s="1"/>
  <c r="CF68" i="9" s="1"/>
  <c r="U64" i="5"/>
  <c r="BU64" i="9" s="1"/>
  <c r="CA64" i="9" s="1"/>
  <c r="Z64" i="5"/>
  <c r="BZ64" i="9" s="1"/>
  <c r="CF64" i="9" s="1"/>
  <c r="V64" i="5"/>
  <c r="BV64" i="9" s="1"/>
  <c r="CB64" i="9" s="1"/>
  <c r="W42" i="5"/>
  <c r="BW42" i="9" s="1"/>
  <c r="CC42" i="9" s="1"/>
  <c r="V42" i="5"/>
  <c r="BV42" i="9" s="1"/>
  <c r="CB42" i="9" s="1"/>
  <c r="W177" i="5"/>
  <c r="BW177" i="9" s="1"/>
  <c r="CC177" i="9" s="1"/>
  <c r="Z177" i="5"/>
  <c r="BZ177" i="9" s="1"/>
  <c r="CF177" i="9" s="1"/>
  <c r="U58" i="5"/>
  <c r="BU58" i="9" s="1"/>
  <c r="CA58" i="9" s="1"/>
  <c r="T58" i="5"/>
  <c r="BT58" i="9" s="1"/>
  <c r="Z161" i="5"/>
  <c r="BZ161" i="9" s="1"/>
  <c r="CF161" i="9" s="1"/>
  <c r="W161" i="5"/>
  <c r="BW161" i="9" s="1"/>
  <c r="CC161" i="9" s="1"/>
  <c r="Z80" i="5"/>
  <c r="BZ80" i="9" s="1"/>
  <c r="CF80" i="9" s="1"/>
  <c r="X80" i="5"/>
  <c r="BX80" i="9" s="1"/>
  <c r="CD80" i="9" s="1"/>
  <c r="Z95" i="5"/>
  <c r="BZ95" i="9" s="1"/>
  <c r="CF95" i="9" s="1"/>
  <c r="V150" i="5"/>
  <c r="BV150" i="9" s="1"/>
  <c r="CB150" i="9" s="1"/>
  <c r="T150" i="5"/>
  <c r="BT150" i="9" s="1"/>
  <c r="W86" i="5"/>
  <c r="BW86" i="9" s="1"/>
  <c r="CC86" i="9" s="1"/>
  <c r="Y132" i="5"/>
  <c r="BY132" i="9" s="1"/>
  <c r="CE132" i="9" s="1"/>
  <c r="V38" i="5"/>
  <c r="BV38" i="9" s="1"/>
  <c r="CB38" i="9" s="1"/>
  <c r="U57" i="5"/>
  <c r="BU57" i="9" s="1"/>
  <c r="CA57" i="9" s="1"/>
  <c r="T57" i="5"/>
  <c r="BT57" i="9" s="1"/>
  <c r="X98" i="5"/>
  <c r="BX98" i="9" s="1"/>
  <c r="CD98" i="9" s="1"/>
  <c r="X178" i="5"/>
  <c r="BX178" i="9" s="1"/>
  <c r="CD178" i="9" s="1"/>
  <c r="X207" i="5"/>
  <c r="BX207" i="9" s="1"/>
  <c r="CD207" i="9" s="1"/>
  <c r="V204" i="5"/>
  <c r="BV204" i="9" s="1"/>
  <c r="CB204" i="9" s="1"/>
  <c r="Y81" i="5"/>
  <c r="BY81" i="9" s="1"/>
  <c r="CE81" i="9" s="1"/>
  <c r="T117" i="5"/>
  <c r="BT117" i="9" s="1"/>
  <c r="V217" i="5"/>
  <c r="BV217" i="9" s="1"/>
  <c r="CB217" i="9" s="1"/>
  <c r="U91" i="5"/>
  <c r="BU91" i="9" s="1"/>
  <c r="CA91" i="9" s="1"/>
  <c r="T91" i="5"/>
  <c r="BT91" i="9" s="1"/>
  <c r="V135" i="5"/>
  <c r="BV135" i="9" s="1"/>
  <c r="CB135" i="9" s="1"/>
  <c r="W211" i="5"/>
  <c r="BW211" i="9" s="1"/>
  <c r="CC211" i="9" s="1"/>
  <c r="T222" i="5"/>
  <c r="BT222" i="9" s="1"/>
  <c r="T158" i="5"/>
  <c r="BT158" i="9" s="1"/>
  <c r="Y54" i="5"/>
  <c r="BY54" i="9" s="1"/>
  <c r="CE54" i="9" s="1"/>
  <c r="W54" i="5"/>
  <c r="BW54" i="9" s="1"/>
  <c r="CC54" i="9" s="1"/>
  <c r="U54" i="5"/>
  <c r="BU54" i="9" s="1"/>
  <c r="CA54" i="9" s="1"/>
  <c r="T54" i="5"/>
  <c r="BT54" i="9" s="1"/>
  <c r="Y187" i="5"/>
  <c r="BY187" i="9" s="1"/>
  <c r="CE187" i="9" s="1"/>
  <c r="W187" i="5"/>
  <c r="BW187" i="9" s="1"/>
  <c r="CC187" i="9" s="1"/>
  <c r="U187" i="5"/>
  <c r="BU187" i="9" s="1"/>
  <c r="CA187" i="9" s="1"/>
  <c r="Z187" i="5"/>
  <c r="BZ187" i="9" s="1"/>
  <c r="CF187" i="9" s="1"/>
  <c r="V221" i="5"/>
  <c r="BV221" i="9" s="1"/>
  <c r="CB221" i="9" s="1"/>
  <c r="Z164" i="5"/>
  <c r="BZ164" i="9" s="1"/>
  <c r="CF164" i="9" s="1"/>
  <c r="Z207" i="5"/>
  <c r="BZ207" i="9" s="1"/>
  <c r="CF207" i="9" s="1"/>
  <c r="U82" i="5"/>
  <c r="BU82" i="9" s="1"/>
  <c r="CA82" i="9" s="1"/>
  <c r="T82" i="5"/>
  <c r="BT82" i="9" s="1"/>
  <c r="U88" i="5"/>
  <c r="BU88" i="9" s="1"/>
  <c r="CA88" i="9" s="1"/>
  <c r="T88" i="5"/>
  <c r="BT88" i="9" s="1"/>
  <c r="V81" i="5"/>
  <c r="BV81" i="9" s="1"/>
  <c r="CB81" i="9" s="1"/>
  <c r="V49" i="5"/>
  <c r="BV49" i="9" s="1"/>
  <c r="CB49" i="9" s="1"/>
  <c r="U38" i="5"/>
  <c r="BU38" i="9" s="1"/>
  <c r="CA38" i="9" s="1"/>
  <c r="T38" i="5"/>
  <c r="BT38" i="9" s="1"/>
  <c r="W50" i="5"/>
  <c r="BW50" i="9" s="1"/>
  <c r="CC50" i="9" s="1"/>
  <c r="Y135" i="5"/>
  <c r="BY135" i="9" s="1"/>
  <c r="CE135" i="9" s="1"/>
  <c r="X199" i="5"/>
  <c r="BX199" i="9" s="1"/>
  <c r="CD199" i="9" s="1"/>
  <c r="W105" i="5"/>
  <c r="BW105" i="9" s="1"/>
  <c r="CC105" i="9" s="1"/>
  <c r="X38" i="5"/>
  <c r="BX38" i="9" s="1"/>
  <c r="CD38" i="9" s="1"/>
  <c r="X139" i="5"/>
  <c r="BX139" i="9" s="1"/>
  <c r="CD139" i="9" s="1"/>
  <c r="U162" i="5"/>
  <c r="BU162" i="9" s="1"/>
  <c r="CA162" i="9" s="1"/>
  <c r="T154" i="5"/>
  <c r="BT154" i="9" s="1"/>
  <c r="Y191" i="5"/>
  <c r="BY191" i="9" s="1"/>
  <c r="CE191" i="9" s="1"/>
  <c r="Z162" i="5"/>
  <c r="BZ162" i="9" s="1"/>
  <c r="CF162" i="9" s="1"/>
  <c r="U154" i="5"/>
  <c r="BU154" i="9" s="1"/>
  <c r="CA154" i="9" s="1"/>
  <c r="V154" i="5"/>
  <c r="BV154" i="9" s="1"/>
  <c r="CB154" i="9" s="1"/>
  <c r="V69" i="5"/>
  <c r="BV69" i="9" s="1"/>
  <c r="CB69" i="9" s="1"/>
  <c r="U56" i="5"/>
  <c r="BU56" i="9" s="1"/>
  <c r="CA56" i="9" s="1"/>
  <c r="Z182" i="5"/>
  <c r="BZ182" i="9" s="1"/>
  <c r="CF182" i="9" s="1"/>
  <c r="T192" i="5"/>
  <c r="BT192" i="9" s="1"/>
  <c r="V39" i="5"/>
  <c r="BV39" i="9" s="1"/>
  <c r="CB39" i="9" s="1"/>
  <c r="U111" i="5"/>
  <c r="BU111" i="9" s="1"/>
  <c r="CA111" i="9" s="1"/>
  <c r="T111" i="5"/>
  <c r="BT111" i="9" s="1"/>
  <c r="Z89" i="5"/>
  <c r="BZ89" i="9" s="1"/>
  <c r="CF89" i="9" s="1"/>
  <c r="X165" i="5"/>
  <c r="BX165" i="9" s="1"/>
  <c r="CD165" i="9" s="1"/>
  <c r="Z176" i="5"/>
  <c r="BZ176" i="9" s="1"/>
  <c r="CF176" i="9" s="1"/>
  <c r="X126" i="5"/>
  <c r="BX126" i="9" s="1"/>
  <c r="CD126" i="9" s="1"/>
  <c r="Y218" i="5"/>
  <c r="BY218" i="9" s="1"/>
  <c r="CE218" i="9" s="1"/>
  <c r="X218" i="5"/>
  <c r="BX218" i="9" s="1"/>
  <c r="CD218" i="9" s="1"/>
  <c r="Z218" i="5"/>
  <c r="BZ218" i="9" s="1"/>
  <c r="CF218" i="9" s="1"/>
  <c r="Y189" i="5"/>
  <c r="BY189" i="9" s="1"/>
  <c r="CE189" i="9" s="1"/>
  <c r="V189" i="5"/>
  <c r="BV189" i="9" s="1"/>
  <c r="CB189" i="9" s="1"/>
  <c r="Y140" i="5"/>
  <c r="BY140" i="9" s="1"/>
  <c r="CE140" i="9" s="1"/>
  <c r="W140" i="5"/>
  <c r="BW140" i="9" s="1"/>
  <c r="CC140" i="9" s="1"/>
  <c r="X140" i="5"/>
  <c r="BX140" i="9" s="1"/>
  <c r="CD140" i="9" s="1"/>
  <c r="U37" i="5"/>
  <c r="BU37" i="9" s="1"/>
  <c r="CA37" i="9" s="1"/>
  <c r="T37" i="5"/>
  <c r="BT37" i="9" s="1"/>
  <c r="Y37" i="5"/>
  <c r="BY37" i="9" s="1"/>
  <c r="CE37" i="9" s="1"/>
  <c r="Z39" i="5"/>
  <c r="BZ39" i="9" s="1"/>
  <c r="CF39" i="9" s="1"/>
  <c r="W159" i="5"/>
  <c r="BW159" i="9" s="1"/>
  <c r="CC159" i="9" s="1"/>
  <c r="T159" i="5"/>
  <c r="BT159" i="9" s="1"/>
  <c r="X216" i="5"/>
  <c r="BX216" i="9" s="1"/>
  <c r="CD216" i="9" s="1"/>
  <c r="T44" i="5"/>
  <c r="BT44" i="9" s="1"/>
  <c r="V44" i="5"/>
  <c r="BV44" i="9" s="1"/>
  <c r="CB44" i="9" s="1"/>
  <c r="W210" i="5"/>
  <c r="BW210" i="9" s="1"/>
  <c r="CC210" i="9" s="1"/>
  <c r="Y176" i="5"/>
  <c r="BY176" i="9" s="1"/>
  <c r="CE176" i="9" s="1"/>
  <c r="X171" i="5"/>
  <c r="BX171" i="9" s="1"/>
  <c r="CD171" i="9" s="1"/>
  <c r="V171" i="5"/>
  <c r="BV171" i="9" s="1"/>
  <c r="CB171" i="9" s="1"/>
  <c r="Z102" i="5"/>
  <c r="BZ102" i="9" s="1"/>
  <c r="CF102" i="9" s="1"/>
  <c r="X102" i="5"/>
  <c r="BX102" i="9" s="1"/>
  <c r="CD102" i="9" s="1"/>
  <c r="W39" i="5"/>
  <c r="BW39" i="9" s="1"/>
  <c r="CC39" i="9" s="1"/>
  <c r="U216" i="5"/>
  <c r="BU216" i="9" s="1"/>
  <c r="CA216" i="9" s="1"/>
  <c r="T176" i="5"/>
  <c r="BT176" i="9" s="1"/>
  <c r="Z192" i="5"/>
  <c r="BZ192" i="9" s="1"/>
  <c r="CF192" i="9" s="1"/>
  <c r="X192" i="5"/>
  <c r="BX192" i="9" s="1"/>
  <c r="CD192" i="9" s="1"/>
  <c r="Y119" i="5"/>
  <c r="BY119" i="9" s="1"/>
  <c r="CE119" i="9" s="1"/>
  <c r="W119" i="5"/>
  <c r="BW119" i="9" s="1"/>
  <c r="CC119" i="9" s="1"/>
  <c r="W31" i="5"/>
  <c r="BW31" i="9" s="1"/>
  <c r="CC31" i="9" s="1"/>
  <c r="V111" i="5"/>
  <c r="BV111" i="9" s="1"/>
  <c r="CB111" i="9" s="1"/>
  <c r="Z165" i="5"/>
  <c r="BZ165" i="9" s="1"/>
  <c r="CF165" i="9" s="1"/>
  <c r="X46" i="5"/>
  <c r="BX46" i="9" s="1"/>
  <c r="CD46" i="9" s="1"/>
  <c r="Y46" i="5"/>
  <c r="BY46" i="9" s="1"/>
  <c r="CE46" i="9" s="1"/>
  <c r="U66" i="5"/>
  <c r="BU66" i="9" s="1"/>
  <c r="CA66" i="9" s="1"/>
  <c r="T66" i="5"/>
  <c r="BT66" i="9" s="1"/>
  <c r="W66" i="5"/>
  <c r="BW66" i="9" s="1"/>
  <c r="CC66" i="9" s="1"/>
  <c r="U130" i="5"/>
  <c r="BU130" i="9" s="1"/>
  <c r="CA130" i="9" s="1"/>
  <c r="T130" i="5"/>
  <c r="BT130" i="9" s="1"/>
  <c r="Z155" i="5"/>
  <c r="BZ155" i="9" s="1"/>
  <c r="CF155" i="9" s="1"/>
  <c r="Y195" i="5"/>
  <c r="BY195" i="9" s="1"/>
  <c r="CE195" i="9" s="1"/>
  <c r="Z106" i="5"/>
  <c r="BZ106" i="9" s="1"/>
  <c r="CF106" i="9" s="1"/>
  <c r="W106" i="5"/>
  <c r="BW106" i="9" s="1"/>
  <c r="CC106" i="9" s="1"/>
  <c r="U106" i="5"/>
  <c r="BU106" i="9" s="1"/>
  <c r="CA106" i="9" s="1"/>
  <c r="T106" i="5"/>
  <c r="BT106" i="9" s="1"/>
  <c r="X149" i="5"/>
  <c r="BX149" i="9" s="1"/>
  <c r="CD149" i="9" s="1"/>
  <c r="Y149" i="5"/>
  <c r="BY149" i="9" s="1"/>
  <c r="CE149" i="9" s="1"/>
  <c r="U149" i="5"/>
  <c r="BU149" i="9" s="1"/>
  <c r="CA149" i="9" s="1"/>
  <c r="T149" i="5"/>
  <c r="BT149" i="9" s="1"/>
  <c r="T76" i="5"/>
  <c r="BT76" i="9" s="1"/>
  <c r="U76" i="5"/>
  <c r="BU76" i="9" s="1"/>
  <c r="CA76" i="9" s="1"/>
  <c r="Z157" i="5"/>
  <c r="BZ157" i="9" s="1"/>
  <c r="CF157" i="9" s="1"/>
  <c r="X157" i="5"/>
  <c r="BX157" i="9" s="1"/>
  <c r="CD157" i="9" s="1"/>
  <c r="W155" i="5"/>
  <c r="BW155" i="9" s="1"/>
  <c r="CC155" i="9" s="1"/>
  <c r="U155" i="5"/>
  <c r="BU155" i="9" s="1"/>
  <c r="CA155" i="9" s="1"/>
  <c r="Y101" i="5"/>
  <c r="BY101" i="9" s="1"/>
  <c r="CE101" i="9" s="1"/>
  <c r="T166" i="5"/>
  <c r="BT166" i="9" s="1"/>
  <c r="V166" i="5"/>
  <c r="BV166" i="9" s="1"/>
  <c r="CB166" i="9" s="1"/>
  <c r="X166" i="5"/>
  <c r="BX166" i="9" s="1"/>
  <c r="CD166" i="9" s="1"/>
  <c r="Z110" i="5"/>
  <c r="BZ110" i="9" s="1"/>
  <c r="CF110" i="9" s="1"/>
  <c r="V174" i="5"/>
  <c r="BV174" i="9" s="1"/>
  <c r="CB174" i="9" s="1"/>
  <c r="U174" i="5"/>
  <c r="BU174" i="9" s="1"/>
  <c r="CA174" i="9" s="1"/>
  <c r="W127" i="5"/>
  <c r="BW127" i="9" s="1"/>
  <c r="CC127" i="9" s="1"/>
  <c r="W186" i="5"/>
  <c r="BW186" i="9" s="1"/>
  <c r="CC186" i="9" s="1"/>
  <c r="X180" i="5"/>
  <c r="BX180" i="9" s="1"/>
  <c r="CD180" i="9" s="1"/>
  <c r="T180" i="5"/>
  <c r="BT180" i="9" s="1"/>
  <c r="U185" i="5"/>
  <c r="BU185" i="9" s="1"/>
  <c r="CA185" i="9" s="1"/>
  <c r="T185" i="5"/>
  <c r="BT185" i="9" s="1"/>
  <c r="X168" i="5"/>
  <c r="BX168" i="9" s="1"/>
  <c r="CD168" i="9" s="1"/>
  <c r="T168" i="5"/>
  <c r="BT168" i="9" s="1"/>
  <c r="U99" i="5"/>
  <c r="BU99" i="9" s="1"/>
  <c r="CA99" i="9" s="1"/>
  <c r="T99" i="5"/>
  <c r="BT99" i="9" s="1"/>
  <c r="X62" i="5"/>
  <c r="BX62" i="9" s="1"/>
  <c r="CD62" i="9" s="1"/>
  <c r="U36" i="5"/>
  <c r="BU36" i="9" s="1"/>
  <c r="CA36" i="9" s="1"/>
  <c r="Z108" i="5"/>
  <c r="BZ108" i="9" s="1"/>
  <c r="CF108" i="9" s="1"/>
  <c r="W104" i="5"/>
  <c r="BW104" i="9" s="1"/>
  <c r="CC104" i="9" s="1"/>
  <c r="Y120" i="5"/>
  <c r="BY120" i="9" s="1"/>
  <c r="CE120" i="9" s="1"/>
  <c r="Z198" i="5"/>
  <c r="BZ198" i="9" s="1"/>
  <c r="CF198" i="9" s="1"/>
  <c r="Z194" i="5"/>
  <c r="BZ194" i="9" s="1"/>
  <c r="CF194" i="9" s="1"/>
  <c r="W109" i="5"/>
  <c r="BW109" i="9" s="1"/>
  <c r="CC109" i="9" s="1"/>
  <c r="X137" i="5"/>
  <c r="BX137" i="9" s="1"/>
  <c r="CD137" i="9" s="1"/>
  <c r="W112" i="5"/>
  <c r="BW112" i="9" s="1"/>
  <c r="CC112" i="9" s="1"/>
  <c r="U112" i="5"/>
  <c r="BU112" i="9" s="1"/>
  <c r="CA112" i="9" s="1"/>
  <c r="T112" i="5"/>
  <c r="BT112" i="9" s="1"/>
  <c r="Y41" i="5"/>
  <c r="BY41" i="9" s="1"/>
  <c r="CE41" i="9" s="1"/>
  <c r="T198" i="5"/>
  <c r="BT198" i="9" s="1"/>
  <c r="V188" i="5"/>
  <c r="BV188" i="9" s="1"/>
  <c r="CB188" i="9" s="1"/>
  <c r="U188" i="5"/>
  <c r="BU188" i="9" s="1"/>
  <c r="CA188" i="9" s="1"/>
  <c r="W188" i="5"/>
  <c r="BW188" i="9" s="1"/>
  <c r="CC188" i="9" s="1"/>
  <c r="Y188" i="5"/>
  <c r="BY188" i="9" s="1"/>
  <c r="CE188" i="9" s="1"/>
  <c r="T131" i="5"/>
  <c r="BT131" i="9" s="1"/>
  <c r="U131" i="5"/>
  <c r="BU131" i="9" s="1"/>
  <c r="CA131" i="9" s="1"/>
  <c r="V104" i="5"/>
  <c r="BV104" i="9" s="1"/>
  <c r="CB104" i="9" s="1"/>
  <c r="X128" i="5"/>
  <c r="BX128" i="9" s="1"/>
  <c r="CD128" i="9" s="1"/>
  <c r="Z87" i="5"/>
  <c r="BZ87" i="9" s="1"/>
  <c r="CF87" i="9" s="1"/>
  <c r="X32" i="5"/>
  <c r="BX32" i="9" s="1"/>
  <c r="CD32" i="9" s="1"/>
  <c r="U229" i="5"/>
  <c r="BU229" i="9" s="1"/>
  <c r="CA229" i="9" s="1"/>
  <c r="T229" i="5"/>
  <c r="BT229" i="9" s="1"/>
  <c r="T206" i="5"/>
  <c r="BT206" i="9" s="1"/>
  <c r="U145" i="5"/>
  <c r="BU145" i="9" s="1"/>
  <c r="CA145" i="9" s="1"/>
  <c r="W100" i="5"/>
  <c r="BW100" i="9" s="1"/>
  <c r="CC100" i="9" s="1"/>
  <c r="T100" i="5"/>
  <c r="BT100" i="9" s="1"/>
  <c r="W108" i="5"/>
  <c r="BW108" i="9" s="1"/>
  <c r="CC108" i="9" s="1"/>
  <c r="V92" i="5"/>
  <c r="BV92" i="9" s="1"/>
  <c r="CB92" i="9" s="1"/>
  <c r="W92" i="5"/>
  <c r="BW92" i="9" s="1"/>
  <c r="CC92" i="9" s="1"/>
  <c r="Z92" i="5"/>
  <c r="BZ92" i="9" s="1"/>
  <c r="CF92" i="9" s="1"/>
  <c r="Y48" i="5"/>
  <c r="BY48" i="9" s="1"/>
  <c r="CE48" i="9" s="1"/>
  <c r="X48" i="5"/>
  <c r="BX48" i="9" s="1"/>
  <c r="CD48" i="9" s="1"/>
  <c r="Z41" i="5"/>
  <c r="BZ41" i="9" s="1"/>
  <c r="CF41" i="9" s="1"/>
  <c r="W198" i="5"/>
  <c r="BW198" i="9" s="1"/>
  <c r="CC198" i="9" s="1"/>
  <c r="W176" i="5"/>
  <c r="BW176" i="9" s="1"/>
  <c r="CC176" i="9" s="1"/>
  <c r="Z24" i="5"/>
  <c r="BZ24" i="9" s="1"/>
  <c r="CF24" i="9" s="1"/>
  <c r="V65" i="5"/>
  <c r="BV65" i="9" s="1"/>
  <c r="CB65" i="9" s="1"/>
  <c r="V60" i="5"/>
  <c r="BV60" i="9" s="1"/>
  <c r="CB60" i="9" s="1"/>
  <c r="U74" i="5"/>
  <c r="BU74" i="9" s="1"/>
  <c r="CA74" i="9" s="1"/>
  <c r="V122" i="5"/>
  <c r="BV122" i="9" s="1"/>
  <c r="CB122" i="9" s="1"/>
  <c r="X118" i="5"/>
  <c r="BX118" i="9" s="1"/>
  <c r="CD118" i="9" s="1"/>
  <c r="V226" i="5"/>
  <c r="BV226" i="9" s="1"/>
  <c r="CB226" i="9" s="1"/>
  <c r="X202" i="5"/>
  <c r="BX202" i="9" s="1"/>
  <c r="CD202" i="9" s="1"/>
  <c r="W162" i="5"/>
  <c r="BW162" i="9" s="1"/>
  <c r="CC162" i="9" s="1"/>
  <c r="Z25" i="5"/>
  <c r="BZ25" i="9" s="1"/>
  <c r="CF25" i="9" s="1"/>
  <c r="W115" i="5"/>
  <c r="BW115" i="9" s="1"/>
  <c r="CC115" i="9" s="1"/>
  <c r="Y30" i="5"/>
  <c r="BY30" i="9" s="1"/>
  <c r="CE30" i="9" s="1"/>
  <c r="W45" i="5"/>
  <c r="BW45" i="9" s="1"/>
  <c r="CC45" i="9" s="1"/>
  <c r="V230" i="5"/>
  <c r="BV230" i="9" s="1"/>
  <c r="CB230" i="9" s="1"/>
  <c r="X185" i="5"/>
  <c r="BX185" i="9" s="1"/>
  <c r="CD185" i="9" s="1"/>
  <c r="Z74" i="5"/>
  <c r="BZ74" i="9" s="1"/>
  <c r="CF74" i="9" s="1"/>
  <c r="T151" i="5"/>
  <c r="BT151" i="9" s="1"/>
  <c r="W124" i="5"/>
  <c r="BW124" i="9" s="1"/>
  <c r="CC124" i="9" s="1"/>
  <c r="U184" i="5"/>
  <c r="BU184" i="9" s="1"/>
  <c r="CA184" i="9" s="1"/>
  <c r="W142" i="5"/>
  <c r="BW142" i="9" s="1"/>
  <c r="CC142" i="9" s="1"/>
  <c r="Z26" i="5"/>
  <c r="BZ26" i="9" s="1"/>
  <c r="CF26" i="9" s="1"/>
  <c r="V27" i="5"/>
  <c r="BV27" i="9" s="1"/>
  <c r="CB27" i="9" s="1"/>
  <c r="V22" i="5"/>
  <c r="BV22" i="9" s="1"/>
  <c r="CB22" i="9" s="1"/>
  <c r="W47" i="5"/>
  <c r="BW47" i="9" s="1"/>
  <c r="CC47" i="9" s="1"/>
  <c r="Y28" i="5"/>
  <c r="BY28" i="9" s="1"/>
  <c r="CE28" i="9" s="1"/>
  <c r="Y153" i="5"/>
  <c r="BY153" i="9" s="1"/>
  <c r="CE153" i="9" s="1"/>
  <c r="W22" i="5"/>
  <c r="BW22" i="9" s="1"/>
  <c r="CC22" i="9" s="1"/>
  <c r="W63" i="5"/>
  <c r="BW63" i="9" s="1"/>
  <c r="CC63" i="9" s="1"/>
  <c r="T28" i="5"/>
  <c r="BT28" i="9" s="1"/>
  <c r="Z29" i="5"/>
  <c r="BZ29" i="9" s="1"/>
  <c r="CF29" i="9" s="1"/>
  <c r="W154" i="5"/>
  <c r="BW154" i="9" s="1"/>
  <c r="CC154" i="9" s="1"/>
  <c r="Y47" i="5"/>
  <c r="BY47" i="9" s="1"/>
  <c r="CE47" i="9" s="1"/>
  <c r="U21" i="5"/>
  <c r="BU21" i="9" s="1"/>
  <c r="CA21" i="9" s="1"/>
  <c r="T21" i="5"/>
  <c r="BT21" i="9" s="1"/>
  <c r="X33" i="5"/>
  <c r="BX33" i="9" s="1"/>
  <c r="CD33" i="9" s="1"/>
  <c r="W153" i="5"/>
  <c r="BW153" i="9" s="1"/>
  <c r="CC153" i="9" s="1"/>
  <c r="Z123" i="5"/>
  <c r="BZ123" i="9" s="1"/>
  <c r="CF123" i="9" s="1"/>
  <c r="T22" i="5"/>
  <c r="BT22" i="9" s="1"/>
  <c r="U22" i="5"/>
  <c r="BU22" i="9" s="1"/>
  <c r="CA22" i="9" s="1"/>
  <c r="Y193" i="5"/>
  <c r="BY193" i="9" s="1"/>
  <c r="CE193" i="9" s="1"/>
  <c r="X203" i="5"/>
  <c r="BX203" i="9" s="1"/>
  <c r="CD203" i="9" s="1"/>
  <c r="X133" i="5"/>
  <c r="BX133" i="9" s="1"/>
  <c r="CD133" i="9" s="1"/>
  <c r="Y173" i="5"/>
  <c r="BY173" i="9" s="1"/>
  <c r="CE173" i="9" s="1"/>
  <c r="V203" i="5"/>
  <c r="BV203" i="9" s="1"/>
  <c r="CB203" i="9" s="1"/>
  <c r="V133" i="5"/>
  <c r="BV133" i="9" s="1"/>
  <c r="CB133" i="9" s="1"/>
  <c r="X103" i="5"/>
  <c r="BX103" i="9" s="1"/>
  <c r="CD103" i="9" s="1"/>
  <c r="Z143" i="5"/>
  <c r="BZ143" i="9" s="1"/>
  <c r="CF143" i="9" s="1"/>
  <c r="X73" i="5"/>
  <c r="BX73" i="9" s="1"/>
  <c r="CD73" i="9" s="1"/>
  <c r="V53" i="5"/>
  <c r="BV53" i="9" s="1"/>
  <c r="CB53" i="9" s="1"/>
  <c r="X53" i="5"/>
  <c r="BX53" i="9" s="1"/>
  <c r="CD53" i="9" s="1"/>
  <c r="Z133" i="5"/>
  <c r="BZ133" i="9" s="1"/>
  <c r="CF133" i="9" s="1"/>
  <c r="W123" i="5"/>
  <c r="BW123" i="9" s="1"/>
  <c r="CC123" i="9" s="1"/>
  <c r="V213" i="5"/>
  <c r="BV213" i="9" s="1"/>
  <c r="CB213" i="9" s="1"/>
  <c r="U113" i="5"/>
  <c r="BU113" i="9" s="1"/>
  <c r="CA113" i="9" s="1"/>
  <c r="X25" i="5"/>
  <c r="BX25" i="9" s="1"/>
  <c r="CD25" i="9" s="1"/>
  <c r="Z53" i="5"/>
  <c r="BZ53" i="9" s="1"/>
  <c r="CF53" i="9" s="1"/>
  <c r="Z83" i="5"/>
  <c r="BZ83" i="9" s="1"/>
  <c r="CF83" i="9" s="1"/>
  <c r="Y133" i="5"/>
  <c r="BY133" i="9" s="1"/>
  <c r="CE133" i="9" s="1"/>
  <c r="Y163" i="5"/>
  <c r="BY163" i="9" s="1"/>
  <c r="CE163" i="9" s="1"/>
  <c r="Y213" i="5"/>
  <c r="BY213" i="9" s="1"/>
  <c r="CE213" i="9" s="1"/>
  <c r="W193" i="5"/>
  <c r="BW193" i="9" s="1"/>
  <c r="CC193" i="9" s="1"/>
  <c r="U193" i="5"/>
  <c r="BU193" i="9" s="1"/>
  <c r="CA193" i="9" s="1"/>
  <c r="T193" i="5"/>
  <c r="BT193" i="9" s="1"/>
  <c r="Y223" i="5"/>
  <c r="BY223" i="9" s="1"/>
  <c r="CE223" i="9" s="1"/>
  <c r="Z65" i="5"/>
  <c r="BZ65" i="9" s="1"/>
  <c r="CF65" i="9" s="1"/>
  <c r="U60" i="5"/>
  <c r="BU60" i="9" s="1"/>
  <c r="CA60" i="9" s="1"/>
  <c r="W122" i="5"/>
  <c r="BW122" i="9" s="1"/>
  <c r="CC122" i="9" s="1"/>
  <c r="T230" i="5"/>
  <c r="BT230" i="9" s="1"/>
  <c r="W196" i="5"/>
  <c r="BW196" i="9" s="1"/>
  <c r="CC196" i="9" s="1"/>
  <c r="X201" i="5"/>
  <c r="BX201" i="9" s="1"/>
  <c r="CD201" i="9" s="1"/>
  <c r="U115" i="5"/>
  <c r="BU115" i="9" s="1"/>
  <c r="CA115" i="9" s="1"/>
  <c r="T115" i="5"/>
  <c r="BT115" i="9" s="1"/>
  <c r="V201" i="5"/>
  <c r="BV201" i="9" s="1"/>
  <c r="CB201" i="9" s="1"/>
  <c r="V176" i="5"/>
  <c r="BV176" i="9" s="1"/>
  <c r="CB176" i="9" s="1"/>
  <c r="V202" i="5"/>
  <c r="BV202" i="9" s="1"/>
  <c r="CB202" i="9" s="1"/>
  <c r="V28" i="5"/>
  <c r="BV28" i="9" s="1"/>
  <c r="CB28" i="9" s="1"/>
  <c r="W65" i="5"/>
  <c r="BW65" i="9" s="1"/>
  <c r="CC65" i="9" s="1"/>
  <c r="Y74" i="5"/>
  <c r="BY74" i="9" s="1"/>
  <c r="CE74" i="9" s="1"/>
  <c r="V147" i="5"/>
  <c r="BV147" i="9" s="1"/>
  <c r="CB147" i="9" s="1"/>
  <c r="Y197" i="5"/>
  <c r="BY197" i="9" s="1"/>
  <c r="CE197" i="9" s="1"/>
  <c r="Y196" i="5"/>
  <c r="BY196" i="9" s="1"/>
  <c r="CE196" i="9" s="1"/>
  <c r="Y202" i="5"/>
  <c r="BY202" i="9" s="1"/>
  <c r="CE202" i="9" s="1"/>
  <c r="Z139" i="5"/>
  <c r="BZ139" i="9" s="1"/>
  <c r="CF139" i="9" s="1"/>
  <c r="V139" i="5"/>
  <c r="BV139" i="9" s="1"/>
  <c r="CB139" i="9" s="1"/>
  <c r="T355" i="15"/>
  <c r="T380" i="15"/>
  <c r="T370" i="15"/>
  <c r="T373" i="15"/>
  <c r="AO258" i="21"/>
  <c r="AO318" i="21"/>
  <c r="T357" i="15"/>
  <c r="T360" i="15"/>
  <c r="T353" i="15"/>
  <c r="X249" i="19"/>
  <c r="AO312" i="21"/>
  <c r="AO57" i="21"/>
  <c r="AO426" i="21"/>
  <c r="AO487" i="21"/>
  <c r="AO413" i="21"/>
  <c r="AO445" i="21"/>
  <c r="AO454" i="21"/>
  <c r="AO367" i="21"/>
  <c r="AO456" i="21"/>
  <c r="AO280" i="21"/>
  <c r="AO351" i="21"/>
  <c r="AO424" i="21"/>
  <c r="AO292" i="21"/>
  <c r="AO443" i="21"/>
  <c r="AO355" i="21"/>
  <c r="AO461" i="21"/>
  <c r="AO329" i="21"/>
  <c r="AO309" i="21"/>
  <c r="AO319" i="21"/>
  <c r="N344" i="16"/>
  <c r="T344" i="15"/>
  <c r="T324" i="15"/>
  <c r="N324" i="16"/>
  <c r="N332" i="16"/>
  <c r="T332" i="15"/>
  <c r="T375" i="15"/>
  <c r="T379" i="15"/>
  <c r="N330" i="16"/>
  <c r="T330" i="15"/>
  <c r="T367" i="15"/>
  <c r="T316" i="15"/>
  <c r="N316" i="16"/>
  <c r="N347" i="16"/>
  <c r="T347" i="15"/>
  <c r="T362" i="15"/>
  <c r="T242" i="15"/>
  <c r="T354" i="15"/>
  <c r="T369" i="15"/>
  <c r="T397" i="15"/>
  <c r="N308" i="16"/>
  <c r="T308" i="15"/>
  <c r="N307" i="16"/>
  <c r="T307" i="15"/>
  <c r="N348" i="16"/>
  <c r="T348" i="15"/>
  <c r="T388" i="15"/>
  <c r="T392" i="15"/>
  <c r="N313" i="16"/>
  <c r="T313" i="15"/>
  <c r="AO358" i="21"/>
  <c r="AO398" i="21"/>
  <c r="AO178" i="21"/>
  <c r="AO248" i="21"/>
  <c r="AO418" i="21"/>
  <c r="AO278" i="21"/>
  <c r="AO238" i="21"/>
  <c r="AO118" i="21"/>
  <c r="AO218" i="21"/>
  <c r="AO48" i="21"/>
  <c r="AO98" i="21"/>
  <c r="AO308" i="21"/>
  <c r="T384" i="15"/>
  <c r="T378" i="15"/>
  <c r="T350" i="15"/>
  <c r="N319" i="16"/>
  <c r="T319" i="15"/>
  <c r="T311" i="15"/>
  <c r="N311" i="16"/>
  <c r="T389" i="15"/>
  <c r="N334" i="16"/>
  <c r="T334" i="15"/>
  <c r="T371" i="15"/>
  <c r="T365" i="15"/>
  <c r="N318" i="16"/>
  <c r="T318" i="15"/>
  <c r="T359" i="15"/>
  <c r="T368" i="15"/>
  <c r="T352" i="15"/>
  <c r="T393" i="15"/>
  <c r="T363" i="15"/>
  <c r="N337" i="16"/>
  <c r="T337" i="15"/>
  <c r="N338" i="16"/>
  <c r="T338" i="15"/>
  <c r="T356" i="15"/>
  <c r="T396" i="15"/>
  <c r="N322" i="16"/>
  <c r="T322" i="15"/>
  <c r="N320" i="16"/>
  <c r="T320" i="15"/>
  <c r="N327" i="16"/>
  <c r="T327" i="15"/>
  <c r="N339" i="16"/>
  <c r="T339" i="15"/>
  <c r="N333" i="16"/>
  <c r="T333" i="15"/>
  <c r="T340" i="15"/>
  <c r="N340" i="16"/>
  <c r="T390" i="15"/>
  <c r="N345" i="16"/>
  <c r="T345" i="15"/>
  <c r="AO138" i="21"/>
  <c r="AO108" i="21"/>
  <c r="AO388" i="21"/>
  <c r="AO368" i="21"/>
  <c r="AO78" i="21"/>
  <c r="AO18" i="21"/>
  <c r="AO158" i="21"/>
  <c r="T250" i="15"/>
  <c r="N314" i="16"/>
  <c r="T314" i="15"/>
  <c r="T394" i="15"/>
  <c r="N310" i="16"/>
  <c r="T310" i="15"/>
  <c r="N315" i="16"/>
  <c r="T315" i="15"/>
  <c r="T326" i="15"/>
  <c r="N326" i="16"/>
  <c r="N336" i="16"/>
  <c r="T336" i="15"/>
  <c r="T376" i="15"/>
  <c r="T346" i="15"/>
  <c r="N346" i="16"/>
  <c r="N325" i="16"/>
  <c r="T325" i="15"/>
  <c r="N328" i="16"/>
  <c r="T328" i="15"/>
  <c r="T387" i="15"/>
  <c r="T391" i="15"/>
  <c r="N323" i="16"/>
  <c r="T323" i="15"/>
  <c r="N335" i="16"/>
  <c r="T335" i="15"/>
  <c r="T366" i="15"/>
  <c r="T386" i="15"/>
  <c r="T361" i="15"/>
  <c r="N309" i="16"/>
  <c r="T309" i="15"/>
  <c r="T377" i="15"/>
  <c r="T381" i="15"/>
  <c r="T331" i="15"/>
  <c r="N331" i="16"/>
  <c r="AO468" i="21"/>
  <c r="AO228" i="21"/>
  <c r="AO428" i="21"/>
  <c r="AO378" i="21"/>
  <c r="AO438" i="21"/>
  <c r="AO488" i="21"/>
  <c r="AO448" i="21"/>
  <c r="AO348" i="21"/>
  <c r="AO188" i="21"/>
  <c r="N349" i="16"/>
  <c r="T349" i="15"/>
  <c r="N317" i="16"/>
  <c r="T317" i="15"/>
  <c r="T364" i="15"/>
  <c r="N343" i="16"/>
  <c r="T343" i="15"/>
  <c r="X342" i="16"/>
  <c r="Q342" i="18" s="1"/>
  <c r="N341" i="16"/>
  <c r="T341" i="15"/>
  <c r="T243" i="15"/>
  <c r="T382" i="15"/>
  <c r="T329" i="15"/>
  <c r="N329" i="16"/>
  <c r="N321" i="16"/>
  <c r="T321" i="15"/>
  <c r="N342" i="16"/>
  <c r="W342" i="16" s="1"/>
  <c r="Q342" i="17" s="1"/>
  <c r="T342" i="15"/>
  <c r="N312" i="16"/>
  <c r="T312" i="15"/>
  <c r="T383" i="15"/>
  <c r="T395" i="15"/>
  <c r="T358" i="15"/>
  <c r="T374" i="15"/>
  <c r="T372" i="15"/>
  <c r="AO88" i="21"/>
  <c r="AO38" i="21"/>
  <c r="AO128" i="21"/>
  <c r="AO288" i="21"/>
  <c r="AO458" i="21"/>
  <c r="AO148" i="21"/>
  <c r="AO68" i="21"/>
  <c r="AO28" i="21"/>
  <c r="AO408" i="21"/>
  <c r="AO208" i="21"/>
  <c r="AO168" i="21"/>
  <c r="AO268" i="21"/>
  <c r="AO328" i="21"/>
  <c r="AO198" i="21"/>
  <c r="AO478" i="21"/>
  <c r="AO357" i="21"/>
  <c r="AO272" i="21"/>
  <c r="AO229" i="21"/>
  <c r="AO394" i="21"/>
  <c r="AO396" i="21"/>
  <c r="AO295" i="21"/>
  <c r="AO450" i="21"/>
  <c r="AO410" i="21"/>
  <c r="AO356" i="21"/>
  <c r="AO361" i="21"/>
  <c r="AO444" i="21"/>
  <c r="AO435" i="21"/>
  <c r="AO282" i="21"/>
  <c r="AO123" i="21"/>
  <c r="AO291" i="21"/>
  <c r="AO469" i="21"/>
  <c r="AO385" i="21"/>
  <c r="AO285" i="21"/>
  <c r="AO283" i="21"/>
  <c r="AO414" i="21"/>
  <c r="AO464" i="21"/>
  <c r="AO372" i="21"/>
  <c r="AO327" i="21"/>
  <c r="AO483" i="21"/>
  <c r="AO425" i="21"/>
  <c r="AO377" i="21"/>
  <c r="AO326" i="21"/>
  <c r="AO193" i="21"/>
  <c r="AO393" i="21"/>
  <c r="AO453" i="21"/>
  <c r="AO323" i="21"/>
  <c r="AO467" i="21"/>
  <c r="AO293" i="21"/>
  <c r="AO320" i="21"/>
  <c r="AO345" i="21"/>
  <c r="AO407" i="21"/>
  <c r="AO251" i="21"/>
  <c r="AO260" i="21"/>
  <c r="AO311" i="21"/>
  <c r="AO239" i="21"/>
  <c r="AO241" i="21"/>
  <c r="AO307" i="21"/>
  <c r="AO27" i="21"/>
  <c r="AO87" i="21"/>
  <c r="AO249" i="21"/>
  <c r="AO39" i="21"/>
  <c r="AO144" i="21"/>
  <c r="AO195" i="21"/>
  <c r="AO43" i="21"/>
  <c r="AO234" i="21"/>
  <c r="AO275" i="21"/>
  <c r="AO397" i="21"/>
  <c r="AO440" i="21"/>
  <c r="AO306" i="21"/>
  <c r="AO276" i="21"/>
  <c r="AO354" i="21"/>
  <c r="AO475" i="21"/>
  <c r="AO436" i="21"/>
  <c r="AO462" i="21"/>
  <c r="AO101" i="21"/>
  <c r="AO442" i="21"/>
  <c r="AO71" i="21"/>
  <c r="AO332" i="21"/>
  <c r="AO390" i="21"/>
  <c r="AO150" i="21"/>
  <c r="AO169" i="21"/>
  <c r="AO289" i="21"/>
  <c r="AO433" i="21"/>
  <c r="AO362" i="21"/>
  <c r="AO343" i="21"/>
  <c r="AO427" i="21"/>
  <c r="AO315" i="21"/>
  <c r="AO181" i="21"/>
  <c r="AO180" i="21"/>
  <c r="AO94" i="21"/>
  <c r="AO375" i="21"/>
  <c r="AO472" i="21"/>
  <c r="AO304" i="21"/>
  <c r="AO201" i="21"/>
  <c r="AO481" i="21"/>
  <c r="AO310" i="21"/>
  <c r="AO401" i="21"/>
  <c r="AO336" i="21"/>
  <c r="AO346" i="21"/>
  <c r="AO432" i="21"/>
  <c r="AO363" i="21"/>
  <c r="AO325" i="21"/>
  <c r="AO104" i="21"/>
  <c r="AO36" i="21"/>
  <c r="AO405" i="21"/>
  <c r="AO387" i="21"/>
  <c r="AO479" i="21"/>
  <c r="AO299" i="21"/>
  <c r="AO399" i="21"/>
  <c r="AO477" i="21"/>
  <c r="AO302" i="21"/>
  <c r="AO382" i="21"/>
  <c r="AO404" i="21"/>
  <c r="AO480" i="21"/>
  <c r="AO316" i="21"/>
  <c r="AO277" i="21"/>
  <c r="AO297" i="21"/>
  <c r="T246" i="15"/>
  <c r="AO105" i="21"/>
  <c r="AO107" i="21"/>
  <c r="AO103" i="21"/>
  <c r="AO183" i="21"/>
  <c r="AO163" i="21"/>
  <c r="AO256" i="21"/>
  <c r="AO140" i="21"/>
  <c r="AO31" i="21"/>
  <c r="AO126" i="21"/>
  <c r="AO99" i="21"/>
  <c r="AO82" i="21"/>
  <c r="AO240" i="21"/>
  <c r="AO164" i="21"/>
  <c r="AO247" i="21"/>
  <c r="AO29" i="21"/>
  <c r="AO115" i="21"/>
  <c r="AO224" i="21"/>
  <c r="AO132" i="21"/>
  <c r="AO175" i="21"/>
  <c r="AO189" i="21"/>
  <c r="AO177" i="21"/>
  <c r="AO333" i="21"/>
  <c r="AO339" i="21"/>
  <c r="AO114" i="21"/>
  <c r="AO187" i="21"/>
  <c r="AO254" i="21"/>
  <c r="AO47" i="21"/>
  <c r="AO122" i="21"/>
  <c r="AO252" i="21"/>
  <c r="AO243" i="21"/>
  <c r="AO95" i="21"/>
  <c r="AO184" i="21"/>
  <c r="AO451" i="21"/>
  <c r="AO303" i="21"/>
  <c r="AO371" i="21"/>
  <c r="AO473" i="21"/>
  <c r="AO459" i="21"/>
  <c r="AO417" i="21"/>
  <c r="AO384" i="21"/>
  <c r="AO373" i="21"/>
  <c r="AO149" i="21"/>
  <c r="AO84" i="21"/>
  <c r="AO166" i="21"/>
  <c r="AO160" i="21"/>
  <c r="AO269" i="21"/>
  <c r="AO391" i="21"/>
  <c r="AO460" i="21"/>
  <c r="AO379" i="21"/>
  <c r="AO121" i="21"/>
  <c r="AO370" i="21"/>
  <c r="AO489" i="21"/>
  <c r="AO484" i="21"/>
  <c r="AO213" i="21"/>
  <c r="AO465" i="21"/>
  <c r="AO415" i="21"/>
  <c r="AO287" i="21"/>
  <c r="AO279" i="21"/>
  <c r="AO409" i="21"/>
  <c r="AO337" i="21"/>
  <c r="AO389" i="21"/>
  <c r="AO369" i="21"/>
  <c r="AO466" i="21"/>
  <c r="AO463" i="21"/>
  <c r="AO352" i="21"/>
  <c r="AO412" i="21"/>
  <c r="AO383" i="21"/>
  <c r="AO266" i="21"/>
  <c r="AO353" i="21"/>
  <c r="AO430" i="21"/>
  <c r="AO437" i="21"/>
  <c r="AO416" i="21"/>
  <c r="AO313" i="21"/>
  <c r="AO366" i="21"/>
  <c r="AO190" i="21"/>
  <c r="AO423" i="21"/>
  <c r="AO322" i="21"/>
  <c r="AO334" i="21"/>
  <c r="AO273" i="21"/>
  <c r="AO470" i="21"/>
  <c r="AO381" i="21"/>
  <c r="AO236" i="21"/>
  <c r="AO64" i="21"/>
  <c r="AO32" i="21"/>
  <c r="AO61" i="21"/>
  <c r="AO161" i="21"/>
  <c r="AO255" i="21"/>
  <c r="AO206" i="21"/>
  <c r="AO154" i="21"/>
  <c r="AO85" i="21"/>
  <c r="AO211" i="21"/>
  <c r="AO77" i="21"/>
  <c r="AO317" i="21"/>
  <c r="AO41" i="21"/>
  <c r="AO244" i="21"/>
  <c r="AO205" i="21"/>
  <c r="AO26" i="21"/>
  <c r="AO102" i="21"/>
  <c r="AO96" i="21"/>
  <c r="AO186" i="21"/>
  <c r="AO106" i="21"/>
  <c r="T256" i="15"/>
  <c r="AO42" i="21"/>
  <c r="AO324" i="21"/>
  <c r="AO111" i="21"/>
  <c r="AO65" i="21"/>
  <c r="AO135" i="21"/>
  <c r="AO171" i="21"/>
  <c r="AO134" i="21"/>
  <c r="AO250" i="21"/>
  <c r="AO152" i="21"/>
  <c r="AO51" i="21"/>
  <c r="AO125" i="21"/>
  <c r="AO227" i="21"/>
  <c r="AO34" i="21"/>
  <c r="AO97" i="21"/>
  <c r="AO314" i="21"/>
  <c r="AO263" i="21"/>
  <c r="AO395" i="21"/>
  <c r="AO341" i="21"/>
  <c r="AO431" i="21"/>
  <c r="AO347" i="21"/>
  <c r="AO420" i="21"/>
  <c r="AO294" i="21"/>
  <c r="AO455" i="21"/>
  <c r="AO476" i="21"/>
  <c r="AO305" i="21"/>
  <c r="AO359" i="21"/>
  <c r="AO296" i="21"/>
  <c r="AO301" i="21"/>
  <c r="AO422" i="21"/>
  <c r="AO262" i="21"/>
  <c r="AO290" i="21"/>
  <c r="AO491" i="21"/>
  <c r="AO400" i="21"/>
  <c r="AO199" i="21"/>
  <c r="AO194" i="21"/>
  <c r="AO217" i="21"/>
  <c r="AO421" i="21"/>
  <c r="AO374" i="21"/>
  <c r="AO281" i="21"/>
  <c r="AO364" i="21"/>
  <c r="AO447" i="21"/>
  <c r="AO485" i="21"/>
  <c r="AO492" i="21"/>
  <c r="AO380" i="21"/>
  <c r="AO155" i="21"/>
  <c r="AO403" i="21"/>
  <c r="AO419" i="21"/>
  <c r="AO133" i="21"/>
  <c r="AO127" i="21"/>
  <c r="AO93" i="21"/>
  <c r="AO349" i="21"/>
  <c r="AO264" i="21"/>
  <c r="AO402" i="21"/>
  <c r="AO344" i="21"/>
  <c r="AO286" i="21"/>
  <c r="AO335" i="21"/>
  <c r="AO386" i="21"/>
  <c r="AO331" i="21"/>
  <c r="T277" i="15"/>
  <c r="W306" i="16"/>
  <c r="Q306" i="17" s="1"/>
  <c r="T306" i="16"/>
  <c r="AO203" i="21"/>
  <c r="AO174" i="21"/>
  <c r="AO482" i="21"/>
  <c r="AO141" i="21"/>
  <c r="AO265" i="21"/>
  <c r="AO70" i="21"/>
  <c r="AO231" i="21"/>
  <c r="AO200" i="21"/>
  <c r="Q245" i="17"/>
  <c r="T303" i="15"/>
  <c r="N303" i="16"/>
  <c r="W299" i="16"/>
  <c r="Q299" i="17" s="1"/>
  <c r="T299" i="16"/>
  <c r="T305" i="16"/>
  <c r="W305" i="16"/>
  <c r="Q305" i="17" s="1"/>
  <c r="AO33" i="21"/>
  <c r="AO129" i="21"/>
  <c r="AO109" i="21"/>
  <c r="AO159" i="21"/>
  <c r="AO130" i="21"/>
  <c r="AO257" i="21"/>
  <c r="AO112" i="21"/>
  <c r="AO222" i="21"/>
  <c r="AO261" i="21"/>
  <c r="AO92" i="21"/>
  <c r="AO136" i="21"/>
  <c r="AO45" i="21"/>
  <c r="AO86" i="21"/>
  <c r="AO52" i="21"/>
  <c r="AO207" i="21"/>
  <c r="AO35" i="21"/>
  <c r="AO167" i="21"/>
  <c r="AO209" i="21"/>
  <c r="AO457" i="21"/>
  <c r="AO73" i="21"/>
  <c r="AO30" i="21"/>
  <c r="AO342" i="21"/>
  <c r="AO220" i="21"/>
  <c r="AO165" i="21"/>
  <c r="AO214" i="21"/>
  <c r="AO486" i="21"/>
  <c r="AO270" i="21"/>
  <c r="AO259" i="21"/>
  <c r="AO176" i="21"/>
  <c r="AO63" i="21"/>
  <c r="AO37" i="21"/>
  <c r="AO452" i="21"/>
  <c r="AO53" i="21"/>
  <c r="AO446" i="21"/>
  <c r="AO246" i="21"/>
  <c r="AO449" i="21"/>
  <c r="AO267" i="21"/>
  <c r="AO49" i="21"/>
  <c r="AO182" i="21"/>
  <c r="Q289" i="17"/>
  <c r="Q297" i="17"/>
  <c r="AO62" i="21"/>
  <c r="AO360" i="21"/>
  <c r="X236" i="19"/>
  <c r="BW233" i="9"/>
  <c r="T282" i="15"/>
  <c r="T248" i="15"/>
  <c r="T262" i="15"/>
  <c r="T290" i="15"/>
  <c r="T280" i="15"/>
  <c r="T300" i="15"/>
  <c r="N300" i="16"/>
  <c r="T274" i="15"/>
  <c r="T298" i="16"/>
  <c r="W298" i="16"/>
  <c r="Q298" i="17" s="1"/>
  <c r="T253" i="15"/>
  <c r="Q286" i="17"/>
  <c r="T288" i="15"/>
  <c r="W302" i="16"/>
  <c r="Q302" i="17" s="1"/>
  <c r="T302" i="16"/>
  <c r="AO173" i="21"/>
  <c r="AO44" i="21"/>
  <c r="AO226" i="21"/>
  <c r="AO124" i="21"/>
  <c r="AO131" i="21"/>
  <c r="AO76" i="21"/>
  <c r="AO100" i="21"/>
  <c r="AO210" i="21"/>
  <c r="AO215" i="21"/>
  <c r="AO242" i="21"/>
  <c r="AO232" i="21"/>
  <c r="AO162" i="21"/>
  <c r="AO490" i="21"/>
  <c r="AO80" i="21"/>
  <c r="AO441" i="21"/>
  <c r="AO219" i="21"/>
  <c r="AO46" i="21"/>
  <c r="AO170" i="21"/>
  <c r="AO59" i="21"/>
  <c r="AO411" i="21"/>
  <c r="AO172" i="21"/>
  <c r="AO66" i="21"/>
  <c r="AO300" i="21"/>
  <c r="AO156" i="21"/>
  <c r="AO75" i="21"/>
  <c r="AO90" i="21"/>
  <c r="AO233" i="21"/>
  <c r="AO91" i="21"/>
  <c r="AO350" i="21"/>
  <c r="AO392" i="21"/>
  <c r="Q291" i="17"/>
  <c r="BV233" i="9"/>
  <c r="AO54" i="21"/>
  <c r="AO74" i="21"/>
  <c r="AO147" i="21"/>
  <c r="AO56" i="21"/>
  <c r="AO330" i="21"/>
  <c r="AO274" i="21"/>
  <c r="AO153" i="21"/>
  <c r="Q237" i="17"/>
  <c r="X237" i="19"/>
  <c r="BU233" i="9"/>
  <c r="Q287" i="17"/>
  <c r="W301" i="16"/>
  <c r="Q301" i="17" s="1"/>
  <c r="T301" i="16"/>
  <c r="W304" i="16"/>
  <c r="Q304" i="17" s="1"/>
  <c r="T304" i="16"/>
  <c r="T264" i="15"/>
  <c r="BZ233" i="9"/>
  <c r="AO83" i="21"/>
  <c r="AO216" i="21"/>
  <c r="AO212" i="21"/>
  <c r="AO253" i="21"/>
  <c r="AO202" i="21"/>
  <c r="AO151" i="21"/>
  <c r="AO143" i="21"/>
  <c r="AO340" i="21"/>
  <c r="AO67" i="21"/>
  <c r="AO429" i="21"/>
  <c r="AO439" i="21"/>
  <c r="AO284" i="21"/>
  <c r="AO139" i="21"/>
  <c r="AO185" i="21"/>
  <c r="AO406" i="21"/>
  <c r="AO474" i="21"/>
  <c r="AO223" i="21"/>
  <c r="AO89" i="21"/>
  <c r="AO72" i="21"/>
  <c r="AO245" i="21"/>
  <c r="AO471" i="21"/>
  <c r="AO145" i="21"/>
  <c r="AO81" i="21"/>
  <c r="AO434" i="21"/>
  <c r="AO321" i="21"/>
  <c r="T287" i="15"/>
  <c r="T294" i="15"/>
  <c r="T301" i="15"/>
  <c r="T263" i="15"/>
  <c r="T304" i="15"/>
  <c r="T259" i="15"/>
  <c r="T254" i="15"/>
  <c r="T260" i="15"/>
  <c r="T240" i="15"/>
  <c r="T252" i="15"/>
  <c r="T269" i="15"/>
  <c r="T251" i="15"/>
  <c r="T258" i="15"/>
  <c r="T283" i="15"/>
  <c r="T268" i="15"/>
  <c r="T296" i="15"/>
  <c r="T266" i="15"/>
  <c r="T289" i="15"/>
  <c r="T295" i="15"/>
  <c r="T247" i="15"/>
  <c r="T265" i="15"/>
  <c r="T241" i="15"/>
  <c r="T306" i="15"/>
  <c r="T291" i="15"/>
  <c r="T297" i="15"/>
  <c r="T281" i="15"/>
  <c r="T244" i="15"/>
  <c r="T249" i="15"/>
  <c r="T285" i="15"/>
  <c r="T278" i="15"/>
  <c r="T293" i="15"/>
  <c r="T245" i="15"/>
  <c r="T239" i="15"/>
  <c r="T270" i="15"/>
  <c r="T279" i="15"/>
  <c r="T272" i="15"/>
  <c r="T299" i="15"/>
  <c r="T305" i="15"/>
  <c r="T276" i="15"/>
  <c r="T267" i="15"/>
  <c r="T273" i="15"/>
  <c r="T275" i="15"/>
  <c r="T255" i="15"/>
  <c r="T298" i="15"/>
  <c r="T257" i="15"/>
  <c r="T271" i="15"/>
  <c r="T286" i="15"/>
  <c r="T284" i="15"/>
  <c r="T292" i="15"/>
  <c r="T261" i="15"/>
  <c r="T302" i="15"/>
  <c r="W7" i="19"/>
  <c r="AM7" i="19" s="1"/>
  <c r="R12" i="4" s="1"/>
  <c r="AL12" i="9" s="1"/>
  <c r="BD11" i="9"/>
  <c r="T11" i="5"/>
  <c r="BT11" i="9" s="1"/>
  <c r="U11" i="5"/>
  <c r="BU11" i="9" s="1"/>
  <c r="BJ12" i="9"/>
  <c r="X12" i="5"/>
  <c r="BX12" i="9" s="1"/>
  <c r="CD12" i="9" s="1"/>
  <c r="BD12" i="9"/>
  <c r="U12" i="5"/>
  <c r="BU12" i="9" s="1"/>
  <c r="CA12" i="9" s="1"/>
  <c r="Y13" i="5"/>
  <c r="BY13" i="9" s="1"/>
  <c r="CE13" i="9" s="1"/>
  <c r="BF11" i="9"/>
  <c r="V11" i="5"/>
  <c r="BV11" i="9" s="1"/>
  <c r="V13" i="5"/>
  <c r="BV13" i="9" s="1"/>
  <c r="CB13" i="9" s="1"/>
  <c r="BH12" i="9"/>
  <c r="W12" i="5"/>
  <c r="BW12" i="9" s="1"/>
  <c r="CC12" i="9" s="1"/>
  <c r="BH11" i="9"/>
  <c r="W11" i="5"/>
  <c r="BW11" i="9" s="1"/>
  <c r="BJ11" i="9"/>
  <c r="X11" i="5"/>
  <c r="BX11" i="9" s="1"/>
  <c r="T12" i="5"/>
  <c r="BT12" i="9" s="1"/>
  <c r="BG12" i="9"/>
  <c r="BF12" i="9"/>
  <c r="V12" i="5"/>
  <c r="BV12" i="9" s="1"/>
  <c r="CB12" i="9" s="1"/>
  <c r="BN12" i="9"/>
  <c r="Z12" i="5"/>
  <c r="BZ12" i="9" s="1"/>
  <c r="CF12" i="9" s="1"/>
  <c r="BL11" i="9"/>
  <c r="Y11" i="5"/>
  <c r="BY11" i="9" s="1"/>
  <c r="BL12" i="9"/>
  <c r="Y12" i="5"/>
  <c r="BY12" i="9" s="1"/>
  <c r="CE12" i="9" s="1"/>
  <c r="T13" i="5"/>
  <c r="BT13" i="9" s="1"/>
  <c r="U13" i="5"/>
  <c r="BU13" i="9" s="1"/>
  <c r="CA13" i="9" s="1"/>
  <c r="W13" i="5"/>
  <c r="BW13" i="9" s="1"/>
  <c r="CC13" i="9" s="1"/>
  <c r="BN11" i="9"/>
  <c r="Z11" i="5"/>
  <c r="BZ11" i="9" s="1"/>
  <c r="Z13" i="5"/>
  <c r="BZ13" i="9" s="1"/>
  <c r="CF13" i="9" s="1"/>
  <c r="X13" i="5"/>
  <c r="BX13" i="9" s="1"/>
  <c r="CD13" i="9" s="1"/>
  <c r="P8" i="18"/>
  <c r="X8" i="18" s="1"/>
  <c r="J12" i="3" s="1"/>
  <c r="T12" i="9" s="1"/>
  <c r="AG85" i="19"/>
  <c r="L90" i="4" s="1"/>
  <c r="AF90" i="9" s="1"/>
  <c r="AF85" i="19"/>
  <c r="K90" i="4" s="1"/>
  <c r="AE90" i="9" s="1"/>
  <c r="AG64" i="19"/>
  <c r="L69" i="4" s="1"/>
  <c r="AF69" i="9" s="1"/>
  <c r="Z64" i="19"/>
  <c r="E69" i="4" s="1"/>
  <c r="Y69" i="9" s="1"/>
  <c r="AD64" i="19"/>
  <c r="I69" i="4" s="1"/>
  <c r="AC69" i="9" s="1"/>
  <c r="AE64" i="19"/>
  <c r="J69" i="4" s="1"/>
  <c r="AD69" i="9" s="1"/>
  <c r="AA64" i="19"/>
  <c r="F69" i="4" s="1"/>
  <c r="Z69" i="9" s="1"/>
  <c r="AN64" i="19"/>
  <c r="S69" i="4" s="1"/>
  <c r="AM69" i="9" s="1"/>
  <c r="AK64" i="19"/>
  <c r="P69" i="4" s="1"/>
  <c r="AJ69" i="9" s="1"/>
  <c r="AB64" i="19"/>
  <c r="G69" i="4" s="1"/>
  <c r="AA69" i="9" s="1"/>
  <c r="AJ64" i="19"/>
  <c r="O69" i="4" s="1"/>
  <c r="AI69" i="9" s="1"/>
  <c r="Y64" i="19"/>
  <c r="D69" i="4" s="1"/>
  <c r="X69" i="9" s="1"/>
  <c r="AC64" i="19"/>
  <c r="H69" i="4" s="1"/>
  <c r="AB69" i="9" s="1"/>
  <c r="AH64" i="19"/>
  <c r="M69" i="4" s="1"/>
  <c r="AG69" i="9" s="1"/>
  <c r="AI64" i="19"/>
  <c r="N69" i="4" s="1"/>
  <c r="AH69" i="9" s="1"/>
  <c r="AM64" i="19"/>
  <c r="R69" i="4" s="1"/>
  <c r="AL69" i="9" s="1"/>
  <c r="Q75" i="17"/>
  <c r="Q181" i="17"/>
  <c r="Q42" i="17"/>
  <c r="Q173" i="17"/>
  <c r="Q199" i="17"/>
  <c r="Q225" i="17"/>
  <c r="Q99" i="17"/>
  <c r="T176" i="15"/>
  <c r="Q94" i="17"/>
  <c r="Q93" i="17"/>
  <c r="Q122" i="17"/>
  <c r="Q195" i="17"/>
  <c r="AF64" i="19"/>
  <c r="K69" i="4" s="1"/>
  <c r="AE69" i="9" s="1"/>
  <c r="Q109" i="17"/>
  <c r="Q207" i="17"/>
  <c r="Q152" i="17"/>
  <c r="Q230" i="17"/>
  <c r="M7" i="20"/>
  <c r="P7" i="17"/>
  <c r="AA91" i="19"/>
  <c r="F96" i="4" s="1"/>
  <c r="Z96" i="9" s="1"/>
  <c r="AG91" i="19"/>
  <c r="L96" i="4" s="1"/>
  <c r="AF96" i="9" s="1"/>
  <c r="AJ91" i="19"/>
  <c r="O96" i="4" s="1"/>
  <c r="AI96" i="9" s="1"/>
  <c r="AL64" i="19"/>
  <c r="Q69" i="4" s="1"/>
  <c r="AK69" i="9" s="1"/>
  <c r="Q210" i="17"/>
  <c r="Q46" i="17"/>
  <c r="Q12" i="17"/>
  <c r="Q16" i="17"/>
  <c r="X73" i="19"/>
  <c r="Q63" i="17"/>
  <c r="W6" i="19"/>
  <c r="Q184" i="17"/>
  <c r="Q214" i="17"/>
  <c r="Q67" i="17"/>
  <c r="Q112" i="17"/>
  <c r="Q117" i="17"/>
  <c r="T113" i="15"/>
  <c r="Q26" i="17"/>
  <c r="Q193" i="17"/>
  <c r="Q140" i="17"/>
  <c r="Q97" i="17"/>
  <c r="Q37" i="17"/>
  <c r="Q111" i="17"/>
  <c r="Q177" i="17"/>
  <c r="Q116" i="17"/>
  <c r="Q34" i="17"/>
  <c r="Q217" i="17"/>
  <c r="Q61" i="17"/>
  <c r="Q161" i="17"/>
  <c r="Q14" i="17"/>
  <c r="Q232" i="17"/>
  <c r="Q33" i="17"/>
  <c r="Q15" i="17"/>
  <c r="Q39" i="17"/>
  <c r="Q141" i="17"/>
  <c r="Q231" i="17"/>
  <c r="W8" i="16"/>
  <c r="Q8" i="17" s="1"/>
  <c r="P8" i="17" s="1"/>
  <c r="T8" i="16"/>
  <c r="Q183" i="17"/>
  <c r="Q150" i="17"/>
  <c r="P7" i="18"/>
  <c r="Q103" i="17"/>
  <c r="Q165" i="17"/>
  <c r="Q211" i="17"/>
  <c r="Q235" i="17"/>
  <c r="Q10" i="17"/>
  <c r="Q89" i="17"/>
  <c r="Q98" i="17"/>
  <c r="Q222" i="17"/>
  <c r="Q110" i="17"/>
  <c r="AB84" i="19"/>
  <c r="G89" i="4" s="1"/>
  <c r="AA89" i="9" s="1"/>
  <c r="AD84" i="19"/>
  <c r="I89" i="4" s="1"/>
  <c r="AC89" i="9" s="1"/>
  <c r="AI84" i="19"/>
  <c r="N89" i="4" s="1"/>
  <c r="AH89" i="9" s="1"/>
  <c r="AK84" i="19"/>
  <c r="P89" i="4" s="1"/>
  <c r="AJ89" i="9" s="1"/>
  <c r="AA84" i="19"/>
  <c r="F89" i="4" s="1"/>
  <c r="Z89" i="9" s="1"/>
  <c r="AF84" i="19"/>
  <c r="K89" i="4" s="1"/>
  <c r="AE89" i="9" s="1"/>
  <c r="AC84" i="19"/>
  <c r="H89" i="4" s="1"/>
  <c r="AB89" i="9" s="1"/>
  <c r="AE84" i="19"/>
  <c r="J89" i="4" s="1"/>
  <c r="AD89" i="9" s="1"/>
  <c r="X105" i="19"/>
  <c r="Q144" i="17"/>
  <c r="Q149" i="17"/>
  <c r="Q179" i="17"/>
  <c r="Q91" i="17"/>
  <c r="Q65" i="17"/>
  <c r="Q24" i="17"/>
  <c r="Q120" i="17"/>
  <c r="Q101" i="17"/>
  <c r="Q145" i="17"/>
  <c r="Q48" i="17"/>
  <c r="Q175" i="17"/>
  <c r="Q142" i="17"/>
  <c r="Q96" i="17"/>
  <c r="Q83" i="17"/>
  <c r="Q202" i="17"/>
  <c r="M8" i="20"/>
  <c r="Q182" i="17"/>
  <c r="Q123" i="17"/>
  <c r="Q171" i="17"/>
  <c r="Q192" i="17"/>
  <c r="Q68" i="17"/>
  <c r="Q119" i="17"/>
  <c r="T7" i="16"/>
  <c r="Q168" i="17"/>
  <c r="Q197" i="17"/>
  <c r="Q158" i="17"/>
  <c r="Q38" i="17"/>
  <c r="Q137" i="17"/>
  <c r="Q95" i="17"/>
  <c r="Q220" i="17"/>
  <c r="Q105" i="17"/>
  <c r="Q190" i="17"/>
  <c r="AO13" i="21"/>
  <c r="T53" i="15"/>
  <c r="T195" i="15"/>
  <c r="T216" i="15"/>
  <c r="T206" i="15"/>
  <c r="T205" i="15"/>
  <c r="T69" i="15"/>
  <c r="T26" i="15"/>
  <c r="T62" i="15"/>
  <c r="T54" i="15"/>
  <c r="T217" i="15"/>
  <c r="T133" i="15"/>
  <c r="T147" i="15"/>
  <c r="T52" i="15"/>
  <c r="T237" i="15"/>
  <c r="T107" i="15"/>
  <c r="T185" i="15"/>
  <c r="T19" i="15"/>
  <c r="T144" i="15"/>
  <c r="T224" i="15"/>
  <c r="T179" i="15"/>
  <c r="T162" i="15"/>
  <c r="T11" i="15"/>
  <c r="T28" i="15"/>
  <c r="T91" i="15"/>
  <c r="T169" i="15"/>
  <c r="T178" i="15"/>
  <c r="T24" i="15"/>
  <c r="T70" i="15"/>
  <c r="T148" i="15"/>
  <c r="T120" i="15"/>
  <c r="T72" i="15"/>
  <c r="T164" i="15"/>
  <c r="T234" i="15"/>
  <c r="T101" i="15"/>
  <c r="T134" i="15"/>
  <c r="T145" i="15"/>
  <c r="T180" i="15"/>
  <c r="T48" i="15"/>
  <c r="T142" i="15"/>
  <c r="T57" i="15"/>
  <c r="T83" i="15"/>
  <c r="T208" i="15"/>
  <c r="T229" i="15"/>
  <c r="T209" i="15"/>
  <c r="AO12" i="21"/>
  <c r="AO6" i="21"/>
  <c r="AO11" i="21"/>
  <c r="AO14" i="21"/>
  <c r="AO10" i="21"/>
  <c r="AO7" i="21"/>
  <c r="AO9" i="21"/>
  <c r="AO15" i="21"/>
  <c r="AO8" i="21"/>
  <c r="T41" i="15"/>
  <c r="T21" i="15"/>
  <c r="T73" i="15"/>
  <c r="T65" i="15"/>
  <c r="T58" i="15"/>
  <c r="T171" i="15"/>
  <c r="T38" i="15"/>
  <c r="T68" i="15"/>
  <c r="T109" i="15"/>
  <c r="T74" i="15"/>
  <c r="T126" i="15"/>
  <c r="T170" i="15"/>
  <c r="T130" i="15"/>
  <c r="T85" i="15"/>
  <c r="T187" i="15"/>
  <c r="T75" i="15"/>
  <c r="T100" i="15"/>
  <c r="T226" i="15"/>
  <c r="T186" i="15"/>
  <c r="T201" i="15"/>
  <c r="T153" i="15"/>
  <c r="T35" i="15"/>
  <c r="T146" i="15"/>
  <c r="T213" i="15"/>
  <c r="T181" i="15"/>
  <c r="T79" i="15"/>
  <c r="T188" i="15"/>
  <c r="T42" i="15"/>
  <c r="T207" i="15"/>
  <c r="T47" i="15"/>
  <c r="T51" i="15"/>
  <c r="T71" i="15"/>
  <c r="T173" i="15"/>
  <c r="T199" i="15"/>
  <c r="T20" i="15"/>
  <c r="T36" i="15"/>
  <c r="T152" i="15"/>
  <c r="T166" i="15"/>
  <c r="T230" i="15"/>
  <c r="T17" i="15"/>
  <c r="T32" i="15"/>
  <c r="T31" i="15"/>
  <c r="T189" i="15"/>
  <c r="T228" i="15"/>
  <c r="T174" i="15"/>
  <c r="T7" i="15"/>
  <c r="T236" i="15"/>
  <c r="T59" i="15"/>
  <c r="T225" i="15"/>
  <c r="T104" i="15"/>
  <c r="T99" i="15"/>
  <c r="T227" i="15"/>
  <c r="T64" i="15"/>
  <c r="T165" i="15"/>
  <c r="T211" i="15"/>
  <c r="T221" i="15"/>
  <c r="T77" i="15"/>
  <c r="T159" i="15"/>
  <c r="T203" i="15"/>
  <c r="T78" i="15"/>
  <c r="T121" i="15"/>
  <c r="T175" i="15"/>
  <c r="T204" i="15"/>
  <c r="T96" i="15"/>
  <c r="T202" i="15"/>
  <c r="T80" i="15"/>
  <c r="T182" i="15"/>
  <c r="T123" i="15"/>
  <c r="T157" i="15"/>
  <c r="T223" i="15"/>
  <c r="T138" i="15"/>
  <c r="T87" i="15"/>
  <c r="T94" i="15"/>
  <c r="T139" i="15"/>
  <c r="T210" i="15"/>
  <c r="T93" i="15"/>
  <c r="T122" i="15"/>
  <c r="T124" i="15"/>
  <c r="T129" i="15"/>
  <c r="T160" i="15"/>
  <c r="T131" i="15"/>
  <c r="T10" i="15"/>
  <c r="T60" i="15"/>
  <c r="T155" i="15"/>
  <c r="T154" i="15"/>
  <c r="T89" i="15"/>
  <c r="T46" i="15"/>
  <c r="T12" i="15"/>
  <c r="T25" i="15"/>
  <c r="T16" i="15"/>
  <c r="T136" i="15"/>
  <c r="T81" i="15"/>
  <c r="T114" i="15"/>
  <c r="T23" i="15"/>
  <c r="T63" i="15"/>
  <c r="T50" i="15"/>
  <c r="T135" i="15"/>
  <c r="T98" i="15"/>
  <c r="T84" i="15"/>
  <c r="T92" i="15"/>
  <c r="T13" i="15"/>
  <c r="T184" i="15"/>
  <c r="T214" i="15"/>
  <c r="T222" i="15"/>
  <c r="T88" i="15"/>
  <c r="T67" i="15"/>
  <c r="T233" i="15"/>
  <c r="T112" i="15"/>
  <c r="T110" i="15"/>
  <c r="T29" i="15"/>
  <c r="T117" i="15"/>
  <c r="T151" i="15"/>
  <c r="T198" i="15"/>
  <c r="T200" i="15"/>
  <c r="T30" i="15"/>
  <c r="T168" i="15"/>
  <c r="T215" i="15"/>
  <c r="T197" i="15"/>
  <c r="T238" i="15"/>
  <c r="T192" i="15"/>
  <c r="T9" i="15"/>
  <c r="T172" i="15"/>
  <c r="T137" i="15"/>
  <c r="T219" i="15"/>
  <c r="T95" i="15"/>
  <c r="T220" i="15"/>
  <c r="T105" i="15"/>
  <c r="T191" i="15"/>
  <c r="T190" i="15"/>
  <c r="T149" i="15"/>
  <c r="T40" i="15"/>
  <c r="T212" i="15"/>
  <c r="T115" i="15"/>
  <c r="T55" i="15"/>
  <c r="T158" i="15"/>
  <c r="T193" i="15"/>
  <c r="T156" i="15"/>
  <c r="T140" i="15"/>
  <c r="T27" i="15"/>
  <c r="T125" i="15"/>
  <c r="T76" i="15"/>
  <c r="T97" i="15"/>
  <c r="T106" i="15"/>
  <c r="T37" i="15"/>
  <c r="T18" i="15"/>
  <c r="T56" i="15"/>
  <c r="T128" i="15"/>
  <c r="T194" i="15"/>
  <c r="T43" i="15"/>
  <c r="T108" i="15"/>
  <c r="T82" i="15"/>
  <c r="T118" i="15"/>
  <c r="T111" i="15"/>
  <c r="T177" i="15"/>
  <c r="T49" i="15"/>
  <c r="T86" i="15"/>
  <c r="T163" i="15"/>
  <c r="T66" i="15"/>
  <c r="T116" i="15"/>
  <c r="T34" i="15"/>
  <c r="T90" i="15"/>
  <c r="T127" i="15"/>
  <c r="T167" i="15"/>
  <c r="T61" i="15"/>
  <c r="T218" i="15"/>
  <c r="T161" i="15"/>
  <c r="T14" i="15"/>
  <c r="T143" i="15"/>
  <c r="T232" i="15"/>
  <c r="T102" i="15"/>
  <c r="T44" i="15"/>
  <c r="T33" i="15"/>
  <c r="T15" i="15"/>
  <c r="T39" i="15"/>
  <c r="T141" i="15"/>
  <c r="T132" i="15"/>
  <c r="T231" i="15"/>
  <c r="T8" i="15"/>
  <c r="T22" i="15"/>
  <c r="T183" i="15"/>
  <c r="T150" i="15"/>
  <c r="T103" i="15"/>
  <c r="T119" i="15"/>
  <c r="T196" i="15"/>
  <c r="T45" i="15"/>
  <c r="T235" i="15"/>
  <c r="Y84" i="19" l="1"/>
  <c r="D89" i="4" s="1"/>
  <c r="X89" i="9" s="1"/>
  <c r="AB91" i="19"/>
  <c r="G96" i="4" s="1"/>
  <c r="AA96" i="9" s="1"/>
  <c r="AM91" i="19"/>
  <c r="R96" i="4" s="1"/>
  <c r="AL96" i="9" s="1"/>
  <c r="AG84" i="19"/>
  <c r="L89" i="4" s="1"/>
  <c r="AF89" i="9" s="1"/>
  <c r="AI91" i="19"/>
  <c r="N96" i="4" s="1"/>
  <c r="AH96" i="9" s="1"/>
  <c r="T60" i="16"/>
  <c r="AL84" i="19"/>
  <c r="Q89" i="4" s="1"/>
  <c r="AK89" i="9" s="1"/>
  <c r="Z84" i="19"/>
  <c r="E89" i="4" s="1"/>
  <c r="Y89" i="9" s="1"/>
  <c r="AF91" i="19"/>
  <c r="K96" i="4" s="1"/>
  <c r="AE96" i="9" s="1"/>
  <c r="Y91" i="19"/>
  <c r="D96" i="4" s="1"/>
  <c r="X96" i="9" s="1"/>
  <c r="AL91" i="19"/>
  <c r="Q96" i="4" s="1"/>
  <c r="AK96" i="9" s="1"/>
  <c r="AH84" i="19"/>
  <c r="M89" i="4" s="1"/>
  <c r="AG89" i="9" s="1"/>
  <c r="AM84" i="19"/>
  <c r="R89" i="4" s="1"/>
  <c r="AL89" i="9" s="1"/>
  <c r="AJ84" i="19"/>
  <c r="O89" i="4" s="1"/>
  <c r="AI89" i="9" s="1"/>
  <c r="T120" i="16"/>
  <c r="T97" i="16"/>
  <c r="T65" i="16"/>
  <c r="T82" i="16"/>
  <c r="T25" i="16"/>
  <c r="AC85" i="19"/>
  <c r="H90" i="4" s="1"/>
  <c r="AB90" i="9" s="1"/>
  <c r="AL85" i="19"/>
  <c r="Q90" i="4" s="1"/>
  <c r="AK90" i="9" s="1"/>
  <c r="T226" i="16"/>
  <c r="AN85" i="19"/>
  <c r="S90" i="4" s="1"/>
  <c r="AM90" i="9" s="1"/>
  <c r="AC91" i="19"/>
  <c r="H96" i="4" s="1"/>
  <c r="AB96" i="9" s="1"/>
  <c r="T52" i="16"/>
  <c r="T215" i="16"/>
  <c r="T30" i="16"/>
  <c r="T155" i="16"/>
  <c r="AD91" i="19"/>
  <c r="I96" i="4" s="1"/>
  <c r="AC96" i="9" s="1"/>
  <c r="Z91" i="19"/>
  <c r="E96" i="4" s="1"/>
  <c r="Y96" i="9" s="1"/>
  <c r="AH91" i="19"/>
  <c r="M96" i="4" s="1"/>
  <c r="AG96" i="9" s="1"/>
  <c r="AK91" i="19"/>
  <c r="P96" i="4" s="1"/>
  <c r="AJ96" i="9" s="1"/>
  <c r="AE91" i="19"/>
  <c r="J96" i="4" s="1"/>
  <c r="AD96" i="9" s="1"/>
  <c r="T227" i="16"/>
  <c r="T182" i="16"/>
  <c r="T17" i="16"/>
  <c r="T127" i="16"/>
  <c r="T67" i="16"/>
  <c r="T115" i="16"/>
  <c r="Y85" i="19"/>
  <c r="D90" i="4" s="1"/>
  <c r="X90" i="9" s="1"/>
  <c r="AE85" i="19"/>
  <c r="J90" i="4" s="1"/>
  <c r="AD90" i="9" s="1"/>
  <c r="T68" i="16"/>
  <c r="T165" i="16"/>
  <c r="T191" i="16"/>
  <c r="AM85" i="19"/>
  <c r="R90" i="4" s="1"/>
  <c r="AL90" i="9" s="1"/>
  <c r="AH85" i="19"/>
  <c r="M90" i="4" s="1"/>
  <c r="AG90" i="9" s="1"/>
  <c r="S9" i="18"/>
  <c r="E13" i="3" s="1"/>
  <c r="O13" i="9" s="1"/>
  <c r="AI85" i="19"/>
  <c r="N90" i="4" s="1"/>
  <c r="AH90" i="9" s="1"/>
  <c r="Z85" i="19"/>
  <c r="E90" i="4" s="1"/>
  <c r="Y90" i="9" s="1"/>
  <c r="AJ85" i="19"/>
  <c r="O90" i="4" s="1"/>
  <c r="AI90" i="9" s="1"/>
  <c r="T80" i="16"/>
  <c r="T96" i="16"/>
  <c r="T174" i="16"/>
  <c r="T24" i="16"/>
  <c r="T198" i="16"/>
  <c r="T54" i="16"/>
  <c r="T111" i="16"/>
  <c r="T77" i="16"/>
  <c r="AK85" i="19"/>
  <c r="P90" i="4" s="1"/>
  <c r="AJ90" i="9" s="1"/>
  <c r="AA85" i="19"/>
  <c r="F90" i="4" s="1"/>
  <c r="Z90" i="9" s="1"/>
  <c r="AD85" i="19"/>
  <c r="I90" i="4" s="1"/>
  <c r="AC90" i="9" s="1"/>
  <c r="T83" i="16"/>
  <c r="T178" i="16"/>
  <c r="T79" i="16"/>
  <c r="T125" i="16"/>
  <c r="T140" i="16"/>
  <c r="T221" i="16"/>
  <c r="T201" i="16"/>
  <c r="T51" i="16"/>
  <c r="T34" i="16"/>
  <c r="T193" i="16"/>
  <c r="T45" i="16"/>
  <c r="T158" i="16"/>
  <c r="T214" i="16"/>
  <c r="T42" i="16"/>
  <c r="T69" i="16"/>
  <c r="T103" i="16"/>
  <c r="T181" i="16"/>
  <c r="T175" i="16"/>
  <c r="T139" i="16"/>
  <c r="T105" i="16"/>
  <c r="T196" i="16"/>
  <c r="T163" i="16"/>
  <c r="T265" i="16"/>
  <c r="W12" i="19"/>
  <c r="T287" i="16"/>
  <c r="AE7" i="19"/>
  <c r="J12" i="4" s="1"/>
  <c r="T294" i="16"/>
  <c r="T43" i="16"/>
  <c r="T286" i="16"/>
  <c r="T211" i="16"/>
  <c r="T204" i="16"/>
  <c r="AE81" i="19"/>
  <c r="J86" i="4" s="1"/>
  <c r="AD86" i="9" s="1"/>
  <c r="AJ81" i="19"/>
  <c r="O86" i="4" s="1"/>
  <c r="AI86" i="9" s="1"/>
  <c r="Z81" i="19"/>
  <c r="E86" i="4" s="1"/>
  <c r="Y86" i="9" s="1"/>
  <c r="AF81" i="19"/>
  <c r="K86" i="4" s="1"/>
  <c r="AE86" i="9" s="1"/>
  <c r="AH81" i="19"/>
  <c r="M86" i="4" s="1"/>
  <c r="AG86" i="9" s="1"/>
  <c r="Y81" i="19"/>
  <c r="D86" i="4" s="1"/>
  <c r="X86" i="9" s="1"/>
  <c r="AG81" i="19"/>
  <c r="L86" i="4" s="1"/>
  <c r="AF86" i="9" s="1"/>
  <c r="AA81" i="19"/>
  <c r="F86" i="4" s="1"/>
  <c r="Z86" i="9" s="1"/>
  <c r="AN81" i="19"/>
  <c r="S86" i="4" s="1"/>
  <c r="AM86" i="9" s="1"/>
  <c r="AD81" i="19"/>
  <c r="I86" i="4" s="1"/>
  <c r="AC86" i="9" s="1"/>
  <c r="AI81" i="19"/>
  <c r="N86" i="4" s="1"/>
  <c r="AH86" i="9" s="1"/>
  <c r="AB81" i="19"/>
  <c r="G86" i="4" s="1"/>
  <c r="AA86" i="9" s="1"/>
  <c r="AL81" i="19"/>
  <c r="Q86" i="4" s="1"/>
  <c r="AK86" i="9" s="1"/>
  <c r="AM81" i="19"/>
  <c r="R86" i="4" s="1"/>
  <c r="AL86" i="9" s="1"/>
  <c r="AK81" i="19"/>
  <c r="P86" i="4" s="1"/>
  <c r="AJ86" i="9" s="1"/>
  <c r="AC81" i="19"/>
  <c r="H86" i="4" s="1"/>
  <c r="AB86" i="9" s="1"/>
  <c r="W15" i="19"/>
  <c r="AJ15" i="19" s="1"/>
  <c r="O20" i="4" s="1"/>
  <c r="AI20" i="9" s="1"/>
  <c r="P11" i="18"/>
  <c r="Z11" i="18" s="1"/>
  <c r="L15" i="3" s="1"/>
  <c r="V15" i="9" s="1"/>
  <c r="P10" i="18"/>
  <c r="X10" i="18" s="1"/>
  <c r="J14" i="3" s="1"/>
  <c r="T14" i="9" s="1"/>
  <c r="W11" i="19"/>
  <c r="Z11" i="19" s="1"/>
  <c r="E16" i="4" s="1"/>
  <c r="Y16" i="9" s="1"/>
  <c r="Z8" i="19"/>
  <c r="E13" i="4" s="1"/>
  <c r="Y13" i="9" s="1"/>
  <c r="AG8" i="19"/>
  <c r="L13" i="4" s="1"/>
  <c r="AF13" i="9" s="1"/>
  <c r="AJ8" i="19"/>
  <c r="O13" i="4" s="1"/>
  <c r="AI13" i="9" s="1"/>
  <c r="AF8" i="19"/>
  <c r="K13" i="4" s="1"/>
  <c r="AE13" i="9" s="1"/>
  <c r="AI8" i="19"/>
  <c r="N13" i="4" s="1"/>
  <c r="AH13" i="9" s="1"/>
  <c r="AA8" i="19"/>
  <c r="F13" i="4" s="1"/>
  <c r="Z13" i="9" s="1"/>
  <c r="AE8" i="19"/>
  <c r="J13" i="4" s="1"/>
  <c r="AD13" i="9" s="1"/>
  <c r="W14" i="19"/>
  <c r="Z14" i="19" s="1"/>
  <c r="E19" i="4" s="1"/>
  <c r="Y19" i="9" s="1"/>
  <c r="W17" i="19"/>
  <c r="AA17" i="19" s="1"/>
  <c r="F22" i="4" s="1"/>
  <c r="Z22" i="9" s="1"/>
  <c r="W13" i="19"/>
  <c r="AB13" i="19" s="1"/>
  <c r="G18" i="4" s="1"/>
  <c r="AA18" i="9" s="1"/>
  <c r="AL8" i="19"/>
  <c r="Q13" i="4" s="1"/>
  <c r="AK13" i="9" s="1"/>
  <c r="W18" i="19"/>
  <c r="AK18" i="19" s="1"/>
  <c r="P23" i="4" s="1"/>
  <c r="AJ23" i="9" s="1"/>
  <c r="W10" i="19"/>
  <c r="AF10" i="19" s="1"/>
  <c r="K15" i="4" s="1"/>
  <c r="AE15" i="9" s="1"/>
  <c r="AB8" i="19"/>
  <c r="G13" i="4" s="1"/>
  <c r="AA13" i="9" s="1"/>
  <c r="AC8" i="19"/>
  <c r="H13" i="4" s="1"/>
  <c r="AB13" i="9" s="1"/>
  <c r="AH8" i="19"/>
  <c r="M13" i="4" s="1"/>
  <c r="AG13" i="9" s="1"/>
  <c r="AM8" i="19"/>
  <c r="R13" i="4" s="1"/>
  <c r="AL13" i="9" s="1"/>
  <c r="W19" i="19"/>
  <c r="W9" i="19"/>
  <c r="AA9" i="19" s="1"/>
  <c r="F14" i="4" s="1"/>
  <c r="Z14" i="9" s="1"/>
  <c r="Y8" i="19"/>
  <c r="D13" i="4" s="1"/>
  <c r="AN8" i="19"/>
  <c r="S13" i="4" s="1"/>
  <c r="AM13" i="9" s="1"/>
  <c r="AD8" i="19"/>
  <c r="I13" i="4" s="1"/>
  <c r="AC13" i="9" s="1"/>
  <c r="AK8" i="19"/>
  <c r="P13" i="4" s="1"/>
  <c r="AJ13" i="9" s="1"/>
  <c r="W16" i="19"/>
  <c r="AA16" i="19" s="1"/>
  <c r="F21" i="4" s="1"/>
  <c r="Z21" i="9" s="1"/>
  <c r="T277" i="16"/>
  <c r="T212" i="16"/>
  <c r="T173" i="16"/>
  <c r="T297" i="16"/>
  <c r="T290" i="16"/>
  <c r="T194" i="16"/>
  <c r="T282" i="16"/>
  <c r="T288" i="16"/>
  <c r="T159" i="16"/>
  <c r="T22" i="16"/>
  <c r="T189" i="16"/>
  <c r="T229" i="16"/>
  <c r="T169" i="16"/>
  <c r="T223" i="16"/>
  <c r="T183" i="16"/>
  <c r="T141" i="16"/>
  <c r="T33" i="16"/>
  <c r="T57" i="16"/>
  <c r="T142" i="16"/>
  <c r="T14" i="16"/>
  <c r="T36" i="16"/>
  <c r="X209" i="16"/>
  <c r="Q209" i="18" s="1"/>
  <c r="T209" i="16"/>
  <c r="X75" i="16"/>
  <c r="Q75" i="18" s="1"/>
  <c r="T75" i="16"/>
  <c r="Y40" i="16"/>
  <c r="X39" i="19" s="1"/>
  <c r="T40" i="16"/>
  <c r="T49" i="16"/>
  <c r="Z146" i="16"/>
  <c r="N146" i="20" s="1"/>
  <c r="T146" i="16"/>
  <c r="X205" i="16"/>
  <c r="Q205" i="18" s="1"/>
  <c r="T205" i="16"/>
  <c r="T108" i="16"/>
  <c r="Y171" i="16"/>
  <c r="X170" i="19" s="1"/>
  <c r="T171" i="16"/>
  <c r="X138" i="16"/>
  <c r="Q138" i="18" s="1"/>
  <c r="T138" i="16"/>
  <c r="Y207" i="16"/>
  <c r="X206" i="19" s="1"/>
  <c r="W212" i="19" s="1"/>
  <c r="T207" i="16"/>
  <c r="X187" i="16"/>
  <c r="Q187" i="18" s="1"/>
  <c r="T187" i="16"/>
  <c r="X153" i="16"/>
  <c r="Q153" i="18" s="1"/>
  <c r="T153" i="16"/>
  <c r="T190" i="16"/>
  <c r="T110" i="16"/>
  <c r="T112" i="16"/>
  <c r="T102" i="16"/>
  <c r="T143" i="16"/>
  <c r="T101" i="16"/>
  <c r="X119" i="16"/>
  <c r="Q119" i="18" s="1"/>
  <c r="T119" i="16"/>
  <c r="T271" i="16"/>
  <c r="T281" i="16"/>
  <c r="T272" i="16"/>
  <c r="T285" i="16"/>
  <c r="X224" i="16"/>
  <c r="Q224" i="18" s="1"/>
  <c r="T224" i="16"/>
  <c r="Y21" i="16"/>
  <c r="X20" i="19" s="1"/>
  <c r="T21" i="16"/>
  <c r="X92" i="16"/>
  <c r="Q92" i="18" s="1"/>
  <c r="T92" i="16"/>
  <c r="X99" i="16"/>
  <c r="Q99" i="18" s="1"/>
  <c r="T99" i="16"/>
  <c r="X200" i="16"/>
  <c r="Q200" i="18" s="1"/>
  <c r="T200" i="16"/>
  <c r="T70" i="16"/>
  <c r="Z46" i="16"/>
  <c r="N46" i="20" s="1"/>
  <c r="T46" i="16"/>
  <c r="X147" i="16"/>
  <c r="Q147" i="18" s="1"/>
  <c r="T147" i="16"/>
  <c r="X93" i="16"/>
  <c r="Q93" i="18" s="1"/>
  <c r="T93" i="16"/>
  <c r="Z10" i="16"/>
  <c r="N10" i="20" s="1"/>
  <c r="T10" i="16"/>
  <c r="T91" i="16"/>
  <c r="X56" i="16"/>
  <c r="Q56" i="18" s="1"/>
  <c r="T56" i="16"/>
  <c r="X123" i="16"/>
  <c r="Q123" i="18" s="1"/>
  <c r="T123" i="16"/>
  <c r="T162" i="16"/>
  <c r="T37" i="16"/>
  <c r="X12" i="16"/>
  <c r="Q12" i="18" s="1"/>
  <c r="T12" i="16"/>
  <c r="Z131" i="16"/>
  <c r="N131" i="20" s="1"/>
  <c r="T131" i="16"/>
  <c r="T242" i="16"/>
  <c r="X239" i="16"/>
  <c r="Q239" i="18" s="1"/>
  <c r="T239" i="16"/>
  <c r="X184" i="16"/>
  <c r="Q184" i="18" s="1"/>
  <c r="T184" i="16"/>
  <c r="Y76" i="16"/>
  <c r="X75" i="19" s="1"/>
  <c r="T76" i="16"/>
  <c r="T95" i="16"/>
  <c r="X154" i="16"/>
  <c r="Q154" i="18" s="1"/>
  <c r="T154" i="16"/>
  <c r="T238" i="16"/>
  <c r="T150" i="16"/>
  <c r="T39" i="16"/>
  <c r="T180" i="16"/>
  <c r="T145" i="16"/>
  <c r="T166" i="16"/>
  <c r="T152" i="16"/>
  <c r="T50" i="16"/>
  <c r="T72" i="16"/>
  <c r="T116" i="16"/>
  <c r="T118" i="16"/>
  <c r="T94" i="16"/>
  <c r="X55" i="16"/>
  <c r="Q55" i="18" s="1"/>
  <c r="T55" i="16"/>
  <c r="T78" i="16"/>
  <c r="T219" i="16"/>
  <c r="X66" i="16"/>
  <c r="Q66" i="18" s="1"/>
  <c r="T66" i="16"/>
  <c r="T231" i="16"/>
  <c r="T222" i="16"/>
  <c r="X167" i="16"/>
  <c r="Q167" i="18" s="1"/>
  <c r="T167" i="16"/>
  <c r="T195" i="16"/>
  <c r="T291" i="16"/>
  <c r="T289" i="16"/>
  <c r="T269" i="16"/>
  <c r="T248" i="16"/>
  <c r="T276" i="16"/>
  <c r="T284" i="16"/>
  <c r="T278" i="16"/>
  <c r="T283" i="16"/>
  <c r="T157" i="16"/>
  <c r="T58" i="16"/>
  <c r="T48" i="16"/>
  <c r="T32" i="16"/>
  <c r="T230" i="16"/>
  <c r="T11" i="16"/>
  <c r="T240" i="16"/>
  <c r="T38" i="16"/>
  <c r="T197" i="16"/>
  <c r="X129" i="16"/>
  <c r="Q129" i="18" s="1"/>
  <c r="T129" i="16"/>
  <c r="T29" i="16"/>
  <c r="X84" i="16"/>
  <c r="Q84" i="18" s="1"/>
  <c r="T84" i="16"/>
  <c r="X136" i="16"/>
  <c r="Q136" i="18" s="1"/>
  <c r="T136" i="16"/>
  <c r="T228" i="16"/>
  <c r="T218" i="16"/>
  <c r="T63" i="16"/>
  <c r="X47" i="16"/>
  <c r="Q47" i="18" s="1"/>
  <c r="T47" i="16"/>
  <c r="T71" i="16"/>
  <c r="T23" i="16"/>
  <c r="X237" i="16"/>
  <c r="Q237" i="18" s="1"/>
  <c r="T237" i="16"/>
  <c r="X128" i="16"/>
  <c r="Q128" i="18" s="1"/>
  <c r="T128" i="16"/>
  <c r="X149" i="16"/>
  <c r="Q149" i="18" s="1"/>
  <c r="T149" i="16"/>
  <c r="X19" i="16"/>
  <c r="Q19" i="18" s="1"/>
  <c r="T19" i="16"/>
  <c r="Y89" i="16"/>
  <c r="X88" i="19" s="1"/>
  <c r="T89" i="16"/>
  <c r="X192" i="16"/>
  <c r="Q192" i="18" s="1"/>
  <c r="T192" i="16"/>
  <c r="T126" i="16"/>
  <c r="Y109" i="16"/>
  <c r="X108" i="19" s="1"/>
  <c r="W108" i="19" s="1"/>
  <c r="T109" i="16"/>
  <c r="T243" i="16"/>
  <c r="T216" i="16"/>
  <c r="T220" i="16"/>
  <c r="T172" i="16"/>
  <c r="T64" i="16"/>
  <c r="T236" i="16"/>
  <c r="T134" i="16"/>
  <c r="T280" i="16"/>
  <c r="T270" i="16"/>
  <c r="T279" i="16"/>
  <c r="T268" i="16"/>
  <c r="X144" i="16"/>
  <c r="Q144" i="18" s="1"/>
  <c r="T144" i="16"/>
  <c r="X87" i="16"/>
  <c r="Q87" i="18" s="1"/>
  <c r="T87" i="16"/>
  <c r="X168" i="16"/>
  <c r="Q168" i="18" s="1"/>
  <c r="T168" i="16"/>
  <c r="Z81" i="16"/>
  <c r="N81" i="20" s="1"/>
  <c r="T81" i="16"/>
  <c r="T31" i="16"/>
  <c r="X217" i="16"/>
  <c r="Q217" i="18" s="1"/>
  <c r="T217" i="16"/>
  <c r="T135" i="16"/>
  <c r="T20" i="16"/>
  <c r="T199" i="16"/>
  <c r="X202" i="16"/>
  <c r="Q202" i="18" s="1"/>
  <c r="T202" i="16"/>
  <c r="X107" i="16"/>
  <c r="Q107" i="18" s="1"/>
  <c r="T107" i="16"/>
  <c r="Y160" i="16"/>
  <c r="X159" i="19" s="1"/>
  <c r="T160" i="16"/>
  <c r="X28" i="16"/>
  <c r="Q28" i="18" s="1"/>
  <c r="T28" i="16"/>
  <c r="T41" i="16"/>
  <c r="X35" i="16"/>
  <c r="Q35" i="18" s="1"/>
  <c r="T35" i="16"/>
  <c r="X86" i="16"/>
  <c r="Q86" i="18" s="1"/>
  <c r="T86" i="16"/>
  <c r="X98" i="16"/>
  <c r="Q98" i="18" s="1"/>
  <c r="T98" i="16"/>
  <c r="T235" i="16"/>
  <c r="X186" i="16"/>
  <c r="Q186" i="18" s="1"/>
  <c r="T186" i="16"/>
  <c r="T132" i="16"/>
  <c r="T15" i="16"/>
  <c r="T44" i="16"/>
  <c r="T88" i="16"/>
  <c r="T161" i="16"/>
  <c r="T177" i="16"/>
  <c r="X225" i="16"/>
  <c r="Q225" i="18" s="1"/>
  <c r="T225" i="16"/>
  <c r="X73" i="16"/>
  <c r="Q73" i="18" s="1"/>
  <c r="T73" i="16"/>
  <c r="T137" i="16"/>
  <c r="X104" i="16"/>
  <c r="Q104" i="18" s="1"/>
  <c r="T104" i="16"/>
  <c r="T151" i="16"/>
  <c r="T117" i="16"/>
  <c r="Y234" i="16"/>
  <c r="X233" i="19" s="1"/>
  <c r="T234" i="16"/>
  <c r="T233" i="16"/>
  <c r="T59" i="16"/>
  <c r="X203" i="16"/>
  <c r="Q203" i="18" s="1"/>
  <c r="T203" i="16"/>
  <c r="T13" i="16"/>
  <c r="T61" i="16"/>
  <c r="T164" i="16"/>
  <c r="T114" i="16"/>
  <c r="Y210" i="16"/>
  <c r="X209" i="19" s="1"/>
  <c r="T210" i="16"/>
  <c r="T16" i="16"/>
  <c r="T176" i="16"/>
  <c r="T26" i="16"/>
  <c r="T9" i="16"/>
  <c r="T106" i="16"/>
  <c r="W106" i="16"/>
  <c r="Q106" i="17" s="1"/>
  <c r="T53" i="16"/>
  <c r="T148" i="16"/>
  <c r="T208" i="16"/>
  <c r="T90" i="16"/>
  <c r="T100" i="16"/>
  <c r="T85" i="16"/>
  <c r="T130" i="16"/>
  <c r="T18" i="16"/>
  <c r="T27" i="16"/>
  <c r="T156" i="16"/>
  <c r="T122" i="16"/>
  <c r="T170" i="16"/>
  <c r="T188" i="16"/>
  <c r="W206" i="16"/>
  <c r="Q206" i="17" s="1"/>
  <c r="T206" i="16"/>
  <c r="T74" i="16"/>
  <c r="W74" i="16"/>
  <c r="Q74" i="17" s="1"/>
  <c r="P105" i="17" s="1"/>
  <c r="T62" i="16"/>
  <c r="T113" i="16"/>
  <c r="T124" i="16"/>
  <c r="T121" i="16"/>
  <c r="T179" i="16"/>
  <c r="T133" i="16"/>
  <c r="T213" i="16"/>
  <c r="T185" i="16"/>
  <c r="Z247" i="16"/>
  <c r="N247" i="20" s="1"/>
  <c r="T247" i="16"/>
  <c r="X292" i="16"/>
  <c r="Q292" i="18" s="1"/>
  <c r="T292" i="16"/>
  <c r="Z264" i="16"/>
  <c r="N264" i="20" s="1"/>
  <c r="T264" i="16"/>
  <c r="T295" i="16"/>
  <c r="Y274" i="16"/>
  <c r="X273" i="19" s="1"/>
  <c r="T274" i="16"/>
  <c r="Z244" i="16"/>
  <c r="N244" i="20" s="1"/>
  <c r="T244" i="16"/>
  <c r="X263" i="16"/>
  <c r="Q263" i="18" s="1"/>
  <c r="T263" i="16"/>
  <c r="T250" i="16"/>
  <c r="X293" i="16"/>
  <c r="Q293" i="18" s="1"/>
  <c r="T293" i="16"/>
  <c r="Z254" i="16"/>
  <c r="N254" i="20" s="1"/>
  <c r="T254" i="16"/>
  <c r="Y259" i="16"/>
  <c r="X258" i="19" s="1"/>
  <c r="T259" i="16"/>
  <c r="X275" i="16"/>
  <c r="Q275" i="18" s="1"/>
  <c r="T275" i="16"/>
  <c r="Z262" i="16"/>
  <c r="N262" i="20" s="1"/>
  <c r="T262" i="16"/>
  <c r="X258" i="16"/>
  <c r="Q258" i="18" s="1"/>
  <c r="T258" i="16"/>
  <c r="Y251" i="16"/>
  <c r="X250" i="19" s="1"/>
  <c r="T251" i="16"/>
  <c r="X255" i="16"/>
  <c r="Q255" i="18" s="1"/>
  <c r="T255" i="16"/>
  <c r="X256" i="16"/>
  <c r="Q256" i="18" s="1"/>
  <c r="T256" i="16"/>
  <c r="Z261" i="16"/>
  <c r="N261" i="20" s="1"/>
  <c r="T261" i="16"/>
  <c r="X245" i="16"/>
  <c r="Q245" i="18" s="1"/>
  <c r="T245" i="16"/>
  <c r="Z253" i="16"/>
  <c r="N253" i="20" s="1"/>
  <c r="T253" i="16"/>
  <c r="X296" i="16"/>
  <c r="Q296" i="18" s="1"/>
  <c r="T296" i="16"/>
  <c r="T252" i="16"/>
  <c r="T267" i="16"/>
  <c r="T257" i="16"/>
  <c r="T249" i="16"/>
  <c r="T266" i="16"/>
  <c r="T246" i="16"/>
  <c r="T260" i="16"/>
  <c r="T273" i="16"/>
  <c r="T342" i="16"/>
  <c r="Z89" i="4"/>
  <c r="AA69" i="4"/>
  <c r="Z69" i="4"/>
  <c r="Y89" i="4"/>
  <c r="X69" i="4"/>
  <c r="T69" i="4"/>
  <c r="AN69" i="9" s="1"/>
  <c r="AA90" i="4"/>
  <c r="AA89" i="4"/>
  <c r="AA96" i="4"/>
  <c r="Z90" i="4"/>
  <c r="Y69" i="4"/>
  <c r="T329" i="16"/>
  <c r="W329" i="16"/>
  <c r="Q329" i="17" s="1"/>
  <c r="Q243" i="17"/>
  <c r="W335" i="16"/>
  <c r="Q335" i="17" s="1"/>
  <c r="T335" i="16"/>
  <c r="T325" i="16"/>
  <c r="W325" i="16"/>
  <c r="Q325" i="17" s="1"/>
  <c r="W333" i="16"/>
  <c r="Q333" i="17" s="1"/>
  <c r="T333" i="16"/>
  <c r="W327" i="16"/>
  <c r="Q327" i="17" s="1"/>
  <c r="T327" i="16"/>
  <c r="W322" i="16"/>
  <c r="Q322" i="17" s="1"/>
  <c r="T322" i="16"/>
  <c r="T338" i="16"/>
  <c r="W338" i="16"/>
  <c r="Q338" i="17" s="1"/>
  <c r="Q242" i="17"/>
  <c r="T316" i="16"/>
  <c r="W316" i="16"/>
  <c r="Q316" i="17" s="1"/>
  <c r="W330" i="16"/>
  <c r="Q330" i="17" s="1"/>
  <c r="T330" i="16"/>
  <c r="W332" i="16"/>
  <c r="Q332" i="17" s="1"/>
  <c r="T332" i="16"/>
  <c r="W344" i="16"/>
  <c r="Q344" i="17" s="1"/>
  <c r="T344" i="16"/>
  <c r="W317" i="16"/>
  <c r="Q317" i="17" s="1"/>
  <c r="T317" i="16"/>
  <c r="W346" i="16"/>
  <c r="Q346" i="17" s="1"/>
  <c r="T346" i="16"/>
  <c r="W336" i="16"/>
  <c r="Q336" i="17" s="1"/>
  <c r="T336" i="16"/>
  <c r="W315" i="16"/>
  <c r="Q315" i="17" s="1"/>
  <c r="T315" i="16"/>
  <c r="W340" i="16"/>
  <c r="Q340" i="17" s="1"/>
  <c r="T340" i="16"/>
  <c r="W318" i="16"/>
  <c r="Q318" i="17" s="1"/>
  <c r="T318" i="16"/>
  <c r="W334" i="16"/>
  <c r="Q334" i="17" s="1"/>
  <c r="T334" i="16"/>
  <c r="W307" i="16"/>
  <c r="Q307" i="17" s="1"/>
  <c r="T307" i="16"/>
  <c r="T324" i="16"/>
  <c r="W324" i="16"/>
  <c r="Q324" i="17" s="1"/>
  <c r="W341" i="16"/>
  <c r="Q341" i="17" s="1"/>
  <c r="T341" i="16"/>
  <c r="W343" i="16"/>
  <c r="Q343" i="17" s="1"/>
  <c r="T343" i="16"/>
  <c r="W331" i="16"/>
  <c r="Q331" i="17" s="1"/>
  <c r="T331" i="16"/>
  <c r="T323" i="16"/>
  <c r="W323" i="16"/>
  <c r="Q323" i="17" s="1"/>
  <c r="W328" i="16"/>
  <c r="Q328" i="17" s="1"/>
  <c r="T328" i="16"/>
  <c r="T326" i="16"/>
  <c r="W326" i="16"/>
  <c r="Q326" i="17" s="1"/>
  <c r="W314" i="16"/>
  <c r="Q314" i="17" s="1"/>
  <c r="T314" i="16"/>
  <c r="W339" i="16"/>
  <c r="Q339" i="17" s="1"/>
  <c r="T339" i="16"/>
  <c r="W320" i="16"/>
  <c r="Q320" i="17" s="1"/>
  <c r="T320" i="16"/>
  <c r="W337" i="16"/>
  <c r="Q337" i="17" s="1"/>
  <c r="T337" i="16"/>
  <c r="W319" i="16"/>
  <c r="Q319" i="17" s="1"/>
  <c r="T319" i="16"/>
  <c r="W312" i="16"/>
  <c r="Q312" i="17" s="1"/>
  <c r="T312" i="16"/>
  <c r="W321" i="16"/>
  <c r="Q321" i="17" s="1"/>
  <c r="T321" i="16"/>
  <c r="T349" i="16"/>
  <c r="W349" i="16"/>
  <c r="Q349" i="17" s="1"/>
  <c r="W309" i="16"/>
  <c r="Q309" i="17" s="1"/>
  <c r="T309" i="16"/>
  <c r="W310" i="16"/>
  <c r="Q310" i="17" s="1"/>
  <c r="T310" i="16"/>
  <c r="T345" i="16"/>
  <c r="W345" i="16"/>
  <c r="Q345" i="17" s="1"/>
  <c r="W311" i="16"/>
  <c r="Q311" i="17" s="1"/>
  <c r="T311" i="16"/>
  <c r="W313" i="16"/>
  <c r="Q313" i="17" s="1"/>
  <c r="T313" i="16"/>
  <c r="W348" i="16"/>
  <c r="Q348" i="17" s="1"/>
  <c r="T348" i="16"/>
  <c r="W308" i="16"/>
  <c r="Q308" i="17" s="1"/>
  <c r="T308" i="16"/>
  <c r="W347" i="16"/>
  <c r="Q347" i="17" s="1"/>
  <c r="T347" i="16"/>
  <c r="AA15" i="19"/>
  <c r="F20" i="4" s="1"/>
  <c r="Z20" i="9" s="1"/>
  <c r="AB15" i="19"/>
  <c r="G20" i="4" s="1"/>
  <c r="AA20" i="9" s="1"/>
  <c r="W93" i="19"/>
  <c r="AE93" i="19" s="1"/>
  <c r="J98" i="4" s="1"/>
  <c r="AD98" i="9" s="1"/>
  <c r="AJ7" i="19"/>
  <c r="O12" i="4" s="1"/>
  <c r="AI12" i="9" s="1"/>
  <c r="P38" i="17"/>
  <c r="R38" i="17" s="1"/>
  <c r="D42" i="1" s="1"/>
  <c r="D42" i="9" s="1"/>
  <c r="P30" i="17"/>
  <c r="Y30" i="17" s="1"/>
  <c r="K34" i="1" s="1"/>
  <c r="K34" i="9" s="1"/>
  <c r="Z9" i="18"/>
  <c r="L13" i="3" s="1"/>
  <c r="V13" i="9" s="1"/>
  <c r="P28" i="17"/>
  <c r="Z28" i="17" s="1"/>
  <c r="L32" i="1" s="1"/>
  <c r="L32" i="9" s="1"/>
  <c r="T9" i="18"/>
  <c r="F13" i="3" s="1"/>
  <c r="P13" i="9" s="1"/>
  <c r="AL7" i="19"/>
  <c r="Q12" i="4" s="1"/>
  <c r="AK12" i="9" s="1"/>
  <c r="AA7" i="19"/>
  <c r="F12" i="4" s="1"/>
  <c r="Z12" i="9" s="1"/>
  <c r="Y9" i="18"/>
  <c r="K13" i="3" s="1"/>
  <c r="U13" i="9" s="1"/>
  <c r="P22" i="17"/>
  <c r="Y22" i="17" s="1"/>
  <c r="K26" i="1" s="1"/>
  <c r="K26" i="9" s="1"/>
  <c r="P13" i="17"/>
  <c r="S13" i="17" s="1"/>
  <c r="E17" i="1" s="1"/>
  <c r="E17" i="9" s="1"/>
  <c r="P12" i="17"/>
  <c r="U12" i="17" s="1"/>
  <c r="G16" i="1" s="1"/>
  <c r="G16" i="9" s="1"/>
  <c r="AH7" i="19"/>
  <c r="M12" i="4" s="1"/>
  <c r="AG12" i="9" s="1"/>
  <c r="AI7" i="19"/>
  <c r="N12" i="4" s="1"/>
  <c r="AH12" i="9" s="1"/>
  <c r="U9" i="18"/>
  <c r="G13" i="3" s="1"/>
  <c r="Q13" i="9" s="1"/>
  <c r="AK7" i="19"/>
  <c r="P12" i="4" s="1"/>
  <c r="AJ12" i="9" s="1"/>
  <c r="AN7" i="19"/>
  <c r="S12" i="4" s="1"/>
  <c r="AM12" i="9" s="1"/>
  <c r="P64" i="17"/>
  <c r="P57" i="17"/>
  <c r="P43" i="17"/>
  <c r="P45" i="17"/>
  <c r="P66" i="17"/>
  <c r="P97" i="17"/>
  <c r="P81" i="17"/>
  <c r="P94" i="17"/>
  <c r="Q288" i="17"/>
  <c r="Q290" i="17"/>
  <c r="P55" i="17"/>
  <c r="P33" i="17"/>
  <c r="P32" i="17"/>
  <c r="P20" i="17"/>
  <c r="P58" i="17"/>
  <c r="P48" i="17"/>
  <c r="P73" i="17"/>
  <c r="P61" i="17"/>
  <c r="P34" i="17"/>
  <c r="P92" i="17"/>
  <c r="P59" i="17"/>
  <c r="P53" i="17"/>
  <c r="P31" i="17"/>
  <c r="P17" i="17"/>
  <c r="P36" i="17"/>
  <c r="AD7" i="19"/>
  <c r="I12" i="4" s="1"/>
  <c r="AC12" i="9" s="1"/>
  <c r="P87" i="17"/>
  <c r="Y7" i="19"/>
  <c r="D12" i="4" s="1"/>
  <c r="X12" i="9" s="1"/>
  <c r="AG7" i="19"/>
  <c r="L12" i="4" s="1"/>
  <c r="AF12" i="9" s="1"/>
  <c r="AC7" i="19"/>
  <c r="H12" i="4" s="1"/>
  <c r="AB12" i="9" s="1"/>
  <c r="P42" i="17"/>
  <c r="W303" i="16"/>
  <c r="Q303" i="17" s="1"/>
  <c r="T303" i="16"/>
  <c r="P101" i="17"/>
  <c r="P52" i="17"/>
  <c r="P26" i="17"/>
  <c r="P99" i="17"/>
  <c r="P71" i="17"/>
  <c r="P70" i="17"/>
  <c r="P65" i="17"/>
  <c r="P91" i="17"/>
  <c r="P102" i="17"/>
  <c r="P18" i="17"/>
  <c r="P62" i="17"/>
  <c r="P67" i="17"/>
  <c r="P35" i="17"/>
  <c r="P69" i="17"/>
  <c r="P68" i="17"/>
  <c r="P83" i="17"/>
  <c r="P11" i="17"/>
  <c r="Z8" i="18"/>
  <c r="L12" i="3" s="1"/>
  <c r="V12" i="9" s="1"/>
  <c r="P25" i="17"/>
  <c r="X9" i="18"/>
  <c r="J13" i="3" s="1"/>
  <c r="T13" i="9" s="1"/>
  <c r="P15" i="17"/>
  <c r="P44" i="17"/>
  <c r="P27" i="17"/>
  <c r="P16" i="17"/>
  <c r="P46" i="17"/>
  <c r="P72" i="17"/>
  <c r="P24" i="17"/>
  <c r="P40" i="17"/>
  <c r="P21" i="17"/>
  <c r="P41" i="17"/>
  <c r="P19" i="17"/>
  <c r="P23" i="17"/>
  <c r="P103" i="17"/>
  <c r="P39" i="17"/>
  <c r="P14" i="17"/>
  <c r="P90" i="17"/>
  <c r="P54" i="17"/>
  <c r="P49" i="17"/>
  <c r="P56" i="17"/>
  <c r="P37" i="17"/>
  <c r="P29" i="17"/>
  <c r="P63" i="17"/>
  <c r="P50" i="17"/>
  <c r="P60" i="17"/>
  <c r="AF7" i="19"/>
  <c r="K12" i="4" s="1"/>
  <c r="AE12" i="9" s="1"/>
  <c r="AB7" i="19"/>
  <c r="G12" i="4" s="1"/>
  <c r="AA12" i="9" s="1"/>
  <c r="Z7" i="19"/>
  <c r="E12" i="4" s="1"/>
  <c r="Y12" i="9" s="1"/>
  <c r="P51" i="17"/>
  <c r="P100" i="17"/>
  <c r="P47" i="17"/>
  <c r="W300" i="16"/>
  <c r="Q300" i="17" s="1"/>
  <c r="T300" i="16"/>
  <c r="CD11" i="9"/>
  <c r="CC11" i="9"/>
  <c r="CA11" i="9"/>
  <c r="Y8" i="18"/>
  <c r="K12" i="3" s="1"/>
  <c r="U12" i="9" s="1"/>
  <c r="V8" i="18"/>
  <c r="H12" i="3" s="1"/>
  <c r="R12" i="9" s="1"/>
  <c r="T8" i="18"/>
  <c r="F12" i="3" s="1"/>
  <c r="P12" i="9" s="1"/>
  <c r="W8" i="18"/>
  <c r="I12" i="3" s="1"/>
  <c r="S12" i="9" s="1"/>
  <c r="CF11" i="9"/>
  <c r="CE11" i="9"/>
  <c r="W174" i="19"/>
  <c r="AI174" i="19" s="1"/>
  <c r="N179" i="4" s="1"/>
  <c r="AH179" i="9" s="1"/>
  <c r="S8" i="18"/>
  <c r="E12" i="3" s="1"/>
  <c r="O12" i="9" s="1"/>
  <c r="AO64" i="19"/>
  <c r="CB11" i="9"/>
  <c r="R8" i="18"/>
  <c r="D12" i="3" s="1"/>
  <c r="U8" i="18"/>
  <c r="G12" i="3" s="1"/>
  <c r="V9" i="18"/>
  <c r="H13" i="3" s="1"/>
  <c r="R13" i="9" s="1"/>
  <c r="R9" i="18"/>
  <c r="D13" i="3" s="1"/>
  <c r="N13" i="9" s="1"/>
  <c r="Z7" i="17"/>
  <c r="L11" i="1" s="1"/>
  <c r="L11" i="9" s="1"/>
  <c r="R7" i="17"/>
  <c r="D11" i="1" s="1"/>
  <c r="Y7" i="17"/>
  <c r="K11" i="1" s="1"/>
  <c r="K11" i="9" s="1"/>
  <c r="X7" i="17"/>
  <c r="J11" i="1" s="1"/>
  <c r="J11" i="9" s="1"/>
  <c r="T7" i="17"/>
  <c r="F11" i="1" s="1"/>
  <c r="F11" i="9" s="1"/>
  <c r="S7" i="17"/>
  <c r="E11" i="1" s="1"/>
  <c r="E11" i="9" s="1"/>
  <c r="V7" i="17"/>
  <c r="H11" i="1" s="1"/>
  <c r="H11" i="9" s="1"/>
  <c r="W7" i="17"/>
  <c r="I11" i="1" s="1"/>
  <c r="I11" i="9" s="1"/>
  <c r="U7" i="17"/>
  <c r="G11" i="1" s="1"/>
  <c r="G11" i="9" s="1"/>
  <c r="AG12" i="19"/>
  <c r="L17" i="4" s="1"/>
  <c r="AF17" i="9" s="1"/>
  <c r="Z12" i="19"/>
  <c r="E17" i="4" s="1"/>
  <c r="Y17" i="9" s="1"/>
  <c r="AB12" i="19"/>
  <c r="G17" i="4" s="1"/>
  <c r="AA17" i="9" s="1"/>
  <c r="AL12" i="19"/>
  <c r="Q17" i="4" s="1"/>
  <c r="AK17" i="9" s="1"/>
  <c r="AC12" i="19"/>
  <c r="H17" i="4" s="1"/>
  <c r="AB17" i="9" s="1"/>
  <c r="Y12" i="19"/>
  <c r="D17" i="4" s="1"/>
  <c r="X17" i="9" s="1"/>
  <c r="AD12" i="19"/>
  <c r="I17" i="4" s="1"/>
  <c r="AC17" i="9" s="1"/>
  <c r="AE12" i="19"/>
  <c r="J17" i="4" s="1"/>
  <c r="AD17" i="9" s="1"/>
  <c r="AK12" i="19"/>
  <c r="P17" i="4" s="1"/>
  <c r="AJ17" i="9" s="1"/>
  <c r="AI12" i="19"/>
  <c r="N17" i="4" s="1"/>
  <c r="AH17" i="9" s="1"/>
  <c r="AM12" i="19"/>
  <c r="R17" i="4" s="1"/>
  <c r="AL17" i="9" s="1"/>
  <c r="AF12" i="19"/>
  <c r="K17" i="4" s="1"/>
  <c r="AE17" i="9" s="1"/>
  <c r="AN12" i="19"/>
  <c r="S17" i="4" s="1"/>
  <c r="AM17" i="9" s="1"/>
  <c r="AJ12" i="19"/>
  <c r="O17" i="4" s="1"/>
  <c r="AI17" i="9" s="1"/>
  <c r="AH12" i="19"/>
  <c r="M17" i="4" s="1"/>
  <c r="AG17" i="9" s="1"/>
  <c r="AA12" i="19"/>
  <c r="F17" i="4" s="1"/>
  <c r="Z17" i="9" s="1"/>
  <c r="T10" i="18"/>
  <c r="F14" i="3" s="1"/>
  <c r="P14" i="9" s="1"/>
  <c r="S8" i="17"/>
  <c r="E12" i="1" s="1"/>
  <c r="E12" i="9" s="1"/>
  <c r="V8" i="17"/>
  <c r="H12" i="1" s="1"/>
  <c r="H12" i="9" s="1"/>
  <c r="T8" i="17"/>
  <c r="F12" i="1" s="1"/>
  <c r="F12" i="9" s="1"/>
  <c r="Z8" i="17"/>
  <c r="L12" i="1" s="1"/>
  <c r="L12" i="9" s="1"/>
  <c r="R8" i="17"/>
  <c r="D12" i="1" s="1"/>
  <c r="Y8" i="17"/>
  <c r="K12" i="1" s="1"/>
  <c r="K12" i="9" s="1"/>
  <c r="U8" i="17"/>
  <c r="G12" i="1" s="1"/>
  <c r="G12" i="9" s="1"/>
  <c r="X8" i="17"/>
  <c r="J12" i="1" s="1"/>
  <c r="J12" i="9" s="1"/>
  <c r="W8" i="17"/>
  <c r="I12" i="1" s="1"/>
  <c r="I12" i="9" s="1"/>
  <c r="W100" i="19"/>
  <c r="Q113" i="17"/>
  <c r="W127" i="19"/>
  <c r="AB17" i="19"/>
  <c r="G22" i="4" s="1"/>
  <c r="AA22" i="9" s="1"/>
  <c r="AG17" i="19"/>
  <c r="L22" i="4" s="1"/>
  <c r="AF22" i="9" s="1"/>
  <c r="AN17" i="19"/>
  <c r="S22" i="4" s="1"/>
  <c r="AM22" i="9" s="1"/>
  <c r="AJ17" i="19"/>
  <c r="O22" i="4" s="1"/>
  <c r="AI22" i="9" s="1"/>
  <c r="AM17" i="19"/>
  <c r="R22" i="4" s="1"/>
  <c r="AL22" i="9" s="1"/>
  <c r="AK17" i="19"/>
  <c r="P22" i="4" s="1"/>
  <c r="AJ22" i="9" s="1"/>
  <c r="AC17" i="19"/>
  <c r="H22" i="4" s="1"/>
  <c r="AB22" i="9" s="1"/>
  <c r="AD17" i="19"/>
  <c r="I22" i="4" s="1"/>
  <c r="AC22" i="9" s="1"/>
  <c r="AI17" i="19"/>
  <c r="N22" i="4" s="1"/>
  <c r="AH22" i="9" s="1"/>
  <c r="Z7" i="18"/>
  <c r="L11" i="3" s="1"/>
  <c r="V11" i="9" s="1"/>
  <c r="U7" i="18"/>
  <c r="G11" i="3" s="1"/>
  <c r="Y7" i="18"/>
  <c r="K11" i="3" s="1"/>
  <c r="U11" i="9" s="1"/>
  <c r="R7" i="18"/>
  <c r="D11" i="3" s="1"/>
  <c r="T7" i="18"/>
  <c r="F11" i="3" s="1"/>
  <c r="P11" i="9" s="1"/>
  <c r="W7" i="18"/>
  <c r="I11" i="3" s="1"/>
  <c r="S11" i="9" s="1"/>
  <c r="V7" i="18"/>
  <c r="H11" i="3" s="1"/>
  <c r="R11" i="9" s="1"/>
  <c r="S7" i="18"/>
  <c r="E11" i="3" s="1"/>
  <c r="O11" i="9" s="1"/>
  <c r="X7" i="18"/>
  <c r="J11" i="3" s="1"/>
  <c r="T11" i="9" s="1"/>
  <c r="AJ9" i="19"/>
  <c r="O14" i="4" s="1"/>
  <c r="AI14" i="9" s="1"/>
  <c r="P9" i="17"/>
  <c r="P8" i="20"/>
  <c r="Y8" i="20" s="1"/>
  <c r="O12" i="1" s="1"/>
  <c r="S8" i="20"/>
  <c r="AB8" i="20" s="1"/>
  <c r="U12" i="4" s="1"/>
  <c r="R8" i="20"/>
  <c r="AA8" i="20" s="1"/>
  <c r="O12" i="3" s="1"/>
  <c r="AS12" i="9" s="1"/>
  <c r="O8" i="20"/>
  <c r="T8" i="20"/>
  <c r="AC8" i="20" s="1"/>
  <c r="V12" i="4" s="1"/>
  <c r="AV12" i="9" s="1"/>
  <c r="Q8" i="20"/>
  <c r="Z8" i="20" s="1"/>
  <c r="N12" i="3" s="1"/>
  <c r="W158" i="19"/>
  <c r="P10" i="17"/>
  <c r="Z6" i="19"/>
  <c r="E11" i="4" s="1"/>
  <c r="Y11" i="9" s="1"/>
  <c r="AC6" i="19"/>
  <c r="H11" i="4" s="1"/>
  <c r="AB6" i="19"/>
  <c r="G11" i="4" s="1"/>
  <c r="AA11" i="9" s="1"/>
  <c r="AA6" i="19"/>
  <c r="F11" i="4" s="1"/>
  <c r="AI6" i="19"/>
  <c r="N11" i="4" s="1"/>
  <c r="AM6" i="19"/>
  <c r="R11" i="4" s="1"/>
  <c r="AL11" i="9" s="1"/>
  <c r="AL6" i="19"/>
  <c r="Q11" i="4" s="1"/>
  <c r="AK11" i="9" s="1"/>
  <c r="AN6" i="19"/>
  <c r="S11" i="4" s="1"/>
  <c r="AM11" i="9" s="1"/>
  <c r="AF6" i="19"/>
  <c r="K11" i="4" s="1"/>
  <c r="AE11" i="9" s="1"/>
  <c r="AG6" i="19"/>
  <c r="L11" i="4" s="1"/>
  <c r="AH6" i="19"/>
  <c r="M11" i="4" s="1"/>
  <c r="AG11" i="9" s="1"/>
  <c r="AE6" i="19"/>
  <c r="J11" i="4" s="1"/>
  <c r="AK6" i="19"/>
  <c r="P11" i="4" s="1"/>
  <c r="AJ11" i="9" s="1"/>
  <c r="AJ6" i="19"/>
  <c r="O11" i="4" s="1"/>
  <c r="AI11" i="9" s="1"/>
  <c r="Y6" i="19"/>
  <c r="D11" i="4" s="1"/>
  <c r="AD6" i="19"/>
  <c r="I11" i="4" s="1"/>
  <c r="AC11" i="9" s="1"/>
  <c r="S7" i="20"/>
  <c r="AB7" i="20" s="1"/>
  <c r="U11" i="4" s="1"/>
  <c r="T7" i="20"/>
  <c r="AC7" i="20" s="1"/>
  <c r="V11" i="4" s="1"/>
  <c r="AV11" i="9" s="1"/>
  <c r="Q7" i="20"/>
  <c r="Z7" i="20" s="1"/>
  <c r="N11" i="3" s="1"/>
  <c r="R7" i="20"/>
  <c r="AA7" i="20" s="1"/>
  <c r="O11" i="3" s="1"/>
  <c r="AS11" i="9" s="1"/>
  <c r="O7" i="20"/>
  <c r="P7" i="20"/>
  <c r="Y7" i="20" s="1"/>
  <c r="O11" i="1" s="1"/>
  <c r="V11" i="18"/>
  <c r="H15" i="3" s="1"/>
  <c r="R15" i="9" s="1"/>
  <c r="R11" i="18"/>
  <c r="D15" i="3" s="1"/>
  <c r="N15" i="9" s="1"/>
  <c r="W11" i="18"/>
  <c r="I15" i="3" s="1"/>
  <c r="S15" i="9" s="1"/>
  <c r="Q176" i="17"/>
  <c r="AE10" i="19"/>
  <c r="J15" i="4" s="1"/>
  <c r="AD15" i="9" s="1"/>
  <c r="AB10" i="19"/>
  <c r="G15" i="4" s="1"/>
  <c r="AA15" i="9" s="1"/>
  <c r="AN10" i="19"/>
  <c r="S15" i="4" s="1"/>
  <c r="AM15" i="9" s="1"/>
  <c r="AG10" i="19"/>
  <c r="L15" i="4" s="1"/>
  <c r="AF15" i="9" s="1"/>
  <c r="AL13" i="19"/>
  <c r="Q18" i="4" s="1"/>
  <c r="AK18" i="9" s="1"/>
  <c r="AN13" i="19"/>
  <c r="S18" i="4" s="1"/>
  <c r="AM18" i="9" s="1"/>
  <c r="AM13" i="19"/>
  <c r="R18" i="4" s="1"/>
  <c r="AL18" i="9" s="1"/>
  <c r="AE13" i="19"/>
  <c r="J18" i="4" s="1"/>
  <c r="AD18" i="9" s="1"/>
  <c r="AF13" i="19"/>
  <c r="K18" i="4" s="1"/>
  <c r="AE18" i="9" s="1"/>
  <c r="AJ13" i="19"/>
  <c r="O18" i="4" s="1"/>
  <c r="AI18" i="9" s="1"/>
  <c r="AK13" i="19"/>
  <c r="P18" i="4" s="1"/>
  <c r="AJ18" i="9" s="1"/>
  <c r="W79" i="19"/>
  <c r="T9" i="20"/>
  <c r="AC9" i="20" s="1"/>
  <c r="V13" i="4" s="1"/>
  <c r="AV13" i="9" s="1"/>
  <c r="R9" i="20"/>
  <c r="AA9" i="20" s="1"/>
  <c r="O13" i="3" s="1"/>
  <c r="AS13" i="9" s="1"/>
  <c r="Q9" i="20"/>
  <c r="Z9" i="20" s="1"/>
  <c r="N13" i="3" s="1"/>
  <c r="AR13" i="9" s="1"/>
  <c r="O9" i="20"/>
  <c r="S9" i="20"/>
  <c r="AB9" i="20" s="1"/>
  <c r="U13" i="4" s="1"/>
  <c r="AU13" i="9" s="1"/>
  <c r="P9" i="20"/>
  <c r="Y9" i="20" s="1"/>
  <c r="O13" i="1" s="1"/>
  <c r="AP13" i="9" s="1"/>
  <c r="AN16" i="19"/>
  <c r="S21" i="4" s="1"/>
  <c r="AM21" i="9" s="1"/>
  <c r="AG16" i="19"/>
  <c r="L21" i="4" s="1"/>
  <c r="AF21" i="9" s="1"/>
  <c r="AH16" i="19"/>
  <c r="M21" i="4" s="1"/>
  <c r="AG21" i="9" s="1"/>
  <c r="Z19" i="19"/>
  <c r="E24" i="4" s="1"/>
  <c r="Y24" i="9" s="1"/>
  <c r="AN19" i="19"/>
  <c r="S24" i="4" s="1"/>
  <c r="AM24" i="9" s="1"/>
  <c r="AL19" i="19"/>
  <c r="Q24" i="4" s="1"/>
  <c r="AK24" i="9" s="1"/>
  <c r="AA19" i="19"/>
  <c r="F24" i="4" s="1"/>
  <c r="Z24" i="9" s="1"/>
  <c r="AI19" i="19"/>
  <c r="N24" i="4" s="1"/>
  <c r="AH24" i="9" s="1"/>
  <c r="Y19" i="19"/>
  <c r="D24" i="4" s="1"/>
  <c r="X24" i="9" s="1"/>
  <c r="AC19" i="19"/>
  <c r="H24" i="4" s="1"/>
  <c r="AB24" i="9" s="1"/>
  <c r="AF19" i="19"/>
  <c r="K24" i="4" s="1"/>
  <c r="AE24" i="9" s="1"/>
  <c r="AB19" i="19"/>
  <c r="G24" i="4" s="1"/>
  <c r="AA24" i="9" s="1"/>
  <c r="AE19" i="19"/>
  <c r="J24" i="4" s="1"/>
  <c r="AD24" i="9" s="1"/>
  <c r="AH19" i="19"/>
  <c r="M24" i="4" s="1"/>
  <c r="AG24" i="9" s="1"/>
  <c r="AK19" i="19"/>
  <c r="P24" i="4" s="1"/>
  <c r="AJ24" i="9" s="1"/>
  <c r="AD19" i="19"/>
  <c r="I24" i="4" s="1"/>
  <c r="AC24" i="9" s="1"/>
  <c r="AM19" i="19"/>
  <c r="R24" i="4" s="1"/>
  <c r="AL24" i="9" s="1"/>
  <c r="AG19" i="19"/>
  <c r="L24" i="4" s="1"/>
  <c r="AF24" i="9" s="1"/>
  <c r="AJ19" i="19"/>
  <c r="O24" i="4" s="1"/>
  <c r="AI24" i="9" s="1"/>
  <c r="W99" i="19"/>
  <c r="W193" i="19"/>
  <c r="W156" i="19"/>
  <c r="W74" i="19"/>
  <c r="W210" i="19" l="1"/>
  <c r="AA13" i="19"/>
  <c r="F18" i="4" s="1"/>
  <c r="Z18" i="9" s="1"/>
  <c r="AA10" i="19"/>
  <c r="F15" i="4" s="1"/>
  <c r="Z15" i="9" s="1"/>
  <c r="AL16" i="19"/>
  <c r="Q21" i="4" s="1"/>
  <c r="AK21" i="9" s="1"/>
  <c r="AH13" i="19"/>
  <c r="M18" i="4" s="1"/>
  <c r="AG18" i="9" s="1"/>
  <c r="AN18" i="19"/>
  <c r="S23" i="4" s="1"/>
  <c r="AM23" i="9" s="1"/>
  <c r="AH10" i="19"/>
  <c r="M15" i="4" s="1"/>
  <c r="AG15" i="9" s="1"/>
  <c r="AL17" i="19"/>
  <c r="Q22" i="4" s="1"/>
  <c r="P104" i="17"/>
  <c r="P75" i="17"/>
  <c r="P80" i="17"/>
  <c r="W80" i="17" s="1"/>
  <c r="I84" i="1" s="1"/>
  <c r="I84" i="9" s="1"/>
  <c r="P98" i="17"/>
  <c r="X89" i="4"/>
  <c r="W233" i="19"/>
  <c r="AC11" i="19"/>
  <c r="H16" i="4" s="1"/>
  <c r="AB16" i="9" s="1"/>
  <c r="W222" i="19"/>
  <c r="AD222" i="19" s="1"/>
  <c r="I227" i="4" s="1"/>
  <c r="AC227" i="9" s="1"/>
  <c r="AK10" i="19"/>
  <c r="P15" i="4" s="1"/>
  <c r="AJ15" i="9" s="1"/>
  <c r="AM15" i="19"/>
  <c r="R20" i="4" s="1"/>
  <c r="AL20" i="9" s="1"/>
  <c r="W209" i="19"/>
  <c r="W214" i="19"/>
  <c r="P96" i="17"/>
  <c r="P112" i="17"/>
  <c r="AM14" i="19"/>
  <c r="R19" i="4" s="1"/>
  <c r="AL19" i="9" s="1"/>
  <c r="AI13" i="19"/>
  <c r="N18" i="4" s="1"/>
  <c r="AH18" i="9" s="1"/>
  <c r="Z18" i="19"/>
  <c r="E23" i="4" s="1"/>
  <c r="Y23" i="9" s="1"/>
  <c r="AI10" i="19"/>
  <c r="N15" i="4" s="1"/>
  <c r="AH15" i="9" s="1"/>
  <c r="AM93" i="19"/>
  <c r="R98" i="4" s="1"/>
  <c r="Y17" i="19"/>
  <c r="W187" i="19"/>
  <c r="T89" i="4"/>
  <c r="AN89" i="9" s="1"/>
  <c r="W238" i="19"/>
  <c r="Z17" i="19"/>
  <c r="E22" i="4" s="1"/>
  <c r="Y22" i="9" s="1"/>
  <c r="P79" i="17"/>
  <c r="X96" i="4"/>
  <c r="AI14" i="19"/>
  <c r="N19" i="4" s="1"/>
  <c r="AH19" i="9" s="1"/>
  <c r="AD13" i="19"/>
  <c r="I18" i="4" s="1"/>
  <c r="AC18" i="9" s="1"/>
  <c r="AJ18" i="19"/>
  <c r="O23" i="4" s="1"/>
  <c r="AI23" i="9" s="1"/>
  <c r="AJ10" i="19"/>
  <c r="O15" i="4" s="1"/>
  <c r="AI15" i="9" s="1"/>
  <c r="AF17" i="19"/>
  <c r="K22" i="4" s="1"/>
  <c r="AE22" i="9" s="1"/>
  <c r="AO84" i="19"/>
  <c r="P85" i="17"/>
  <c r="Y10" i="19"/>
  <c r="AN15" i="19"/>
  <c r="S20" i="4" s="1"/>
  <c r="AM20" i="9" s="1"/>
  <c r="AI15" i="19"/>
  <c r="N20" i="4" s="1"/>
  <c r="AH20" i="9" s="1"/>
  <c r="AC13" i="19"/>
  <c r="H18" i="4" s="1"/>
  <c r="AB18" i="9" s="1"/>
  <c r="X11" i="18"/>
  <c r="J15" i="3" s="1"/>
  <c r="T15" i="9" s="1"/>
  <c r="AA14" i="19"/>
  <c r="F19" i="4" s="1"/>
  <c r="Z19" i="9" s="1"/>
  <c r="Z13" i="19"/>
  <c r="E18" i="4" s="1"/>
  <c r="Y18" i="9" s="1"/>
  <c r="AI18" i="19"/>
  <c r="N23" i="4" s="1"/>
  <c r="AH23" i="9" s="1"/>
  <c r="AC10" i="19"/>
  <c r="H15" i="4" s="1"/>
  <c r="AB15" i="9" s="1"/>
  <c r="AH17" i="19"/>
  <c r="M22" i="4" s="1"/>
  <c r="AG22" i="9" s="1"/>
  <c r="P76" i="17"/>
  <c r="P78" i="17"/>
  <c r="AA86" i="4"/>
  <c r="S11" i="18"/>
  <c r="E15" i="3" s="1"/>
  <c r="O15" i="9" s="1"/>
  <c r="AF14" i="19"/>
  <c r="K19" i="4" s="1"/>
  <c r="AE19" i="9" s="1"/>
  <c r="Y13" i="19"/>
  <c r="AL10" i="19"/>
  <c r="Q15" i="4" s="1"/>
  <c r="W112" i="19"/>
  <c r="AE17" i="19"/>
  <c r="J22" i="4" s="1"/>
  <c r="AF15" i="19"/>
  <c r="K20" i="4" s="1"/>
  <c r="AE20" i="9" s="1"/>
  <c r="AE15" i="19"/>
  <c r="J20" i="4" s="1"/>
  <c r="AD20" i="9" s="1"/>
  <c r="W98" i="19"/>
  <c r="T11" i="18"/>
  <c r="F15" i="3" s="1"/>
  <c r="Y11" i="18"/>
  <c r="K15" i="3" s="1"/>
  <c r="U15" i="9" s="1"/>
  <c r="W169" i="19"/>
  <c r="Z10" i="19"/>
  <c r="E15" i="4" s="1"/>
  <c r="Y15" i="9" s="1"/>
  <c r="U11" i="18"/>
  <c r="G15" i="3" s="1"/>
  <c r="Q15" i="9" s="1"/>
  <c r="W227" i="19"/>
  <c r="AG13" i="19"/>
  <c r="L18" i="4" s="1"/>
  <c r="AF18" i="9" s="1"/>
  <c r="AD10" i="19"/>
  <c r="I15" i="4" s="1"/>
  <c r="AC15" i="9" s="1"/>
  <c r="W168" i="19"/>
  <c r="AG15" i="19"/>
  <c r="L20" i="4" s="1"/>
  <c r="AF20" i="9" s="1"/>
  <c r="Z15" i="19"/>
  <c r="E20" i="4" s="1"/>
  <c r="Y20" i="9" s="1"/>
  <c r="AM10" i="19"/>
  <c r="R15" i="4" s="1"/>
  <c r="Y13" i="17"/>
  <c r="K17" i="1" s="1"/>
  <c r="K17" i="9" s="1"/>
  <c r="Y15" i="19"/>
  <c r="D20" i="4" s="1"/>
  <c r="AM98" i="19"/>
  <c r="R103" i="4" s="1"/>
  <c r="AL103" i="9" s="1"/>
  <c r="W83" i="19"/>
  <c r="W186" i="19"/>
  <c r="W10" i="18"/>
  <c r="W237" i="19"/>
  <c r="Y237" i="19" s="1"/>
  <c r="U28" i="17"/>
  <c r="G32" i="1" s="1"/>
  <c r="G32" i="9" s="1"/>
  <c r="W276" i="19"/>
  <c r="W133" i="19"/>
  <c r="W206" i="19"/>
  <c r="W197" i="19"/>
  <c r="W182" i="19"/>
  <c r="W162" i="19"/>
  <c r="W94" i="19"/>
  <c r="Y9" i="19"/>
  <c r="D14" i="4" s="1"/>
  <c r="X14" i="9" s="1"/>
  <c r="Y93" i="19"/>
  <c r="D98" i="4" s="1"/>
  <c r="X98" i="9" s="1"/>
  <c r="W137" i="19"/>
  <c r="AN137" i="19" s="1"/>
  <c r="S142" i="4" s="1"/>
  <c r="AM142" i="9" s="1"/>
  <c r="W211" i="19"/>
  <c r="W154" i="19"/>
  <c r="W77" i="19"/>
  <c r="W114" i="19"/>
  <c r="W207" i="19"/>
  <c r="W225" i="19"/>
  <c r="W75" i="19"/>
  <c r="W185" i="19"/>
  <c r="W113" i="19"/>
  <c r="AN9" i="19"/>
  <c r="S14" i="4" s="1"/>
  <c r="AM14" i="9" s="1"/>
  <c r="AB93" i="19"/>
  <c r="G98" i="4" s="1"/>
  <c r="AA98" i="9" s="1"/>
  <c r="W116" i="19"/>
  <c r="W195" i="19"/>
  <c r="W122" i="19"/>
  <c r="W151" i="19"/>
  <c r="W132" i="19"/>
  <c r="W173" i="19"/>
  <c r="W80" i="19"/>
  <c r="Y13" i="4"/>
  <c r="U38" i="17"/>
  <c r="R28" i="17"/>
  <c r="D32" i="1" s="1"/>
  <c r="D32" i="9" s="1"/>
  <c r="W228" i="19"/>
  <c r="W105" i="19"/>
  <c r="W159" i="19"/>
  <c r="AL9" i="19"/>
  <c r="Q14" i="4" s="1"/>
  <c r="AK14" i="9" s="1"/>
  <c r="AG93" i="19"/>
  <c r="L98" i="4" s="1"/>
  <c r="AF98" i="9" s="1"/>
  <c r="W180" i="19"/>
  <c r="W95" i="19"/>
  <c r="W196" i="19"/>
  <c r="W216" i="19"/>
  <c r="W249" i="19"/>
  <c r="W165" i="19"/>
  <c r="W130" i="19"/>
  <c r="W170" i="19"/>
  <c r="W87" i="19"/>
  <c r="W126" i="19"/>
  <c r="W117" i="19"/>
  <c r="W136" i="19"/>
  <c r="W76" i="19"/>
  <c r="W103" i="19"/>
  <c r="W166" i="19"/>
  <c r="W89" i="19"/>
  <c r="W86" i="19"/>
  <c r="AE86" i="19" s="1"/>
  <c r="J91" i="4" s="1"/>
  <c r="AD91" i="9" s="1"/>
  <c r="W121" i="19"/>
  <c r="AK9" i="19"/>
  <c r="P14" i="4" s="1"/>
  <c r="AJ14" i="9" s="1"/>
  <c r="AM9" i="19"/>
  <c r="R14" i="4" s="1"/>
  <c r="AL14" i="9" s="1"/>
  <c r="AF9" i="19"/>
  <c r="K14" i="4" s="1"/>
  <c r="AE14" i="9" s="1"/>
  <c r="Z9" i="19"/>
  <c r="W175" i="19"/>
  <c r="AK93" i="19"/>
  <c r="P98" i="4" s="1"/>
  <c r="AJ98" i="9" s="1"/>
  <c r="AH93" i="19"/>
  <c r="M98" i="4" s="1"/>
  <c r="AG98" i="9" s="1"/>
  <c r="AN93" i="19"/>
  <c r="S98" i="4" s="1"/>
  <c r="AM98" i="9" s="1"/>
  <c r="AF93" i="19"/>
  <c r="K98" i="4" s="1"/>
  <c r="AE98" i="9" s="1"/>
  <c r="W110" i="19"/>
  <c r="W171" i="19"/>
  <c r="W198" i="19"/>
  <c r="U10" i="18"/>
  <c r="G14" i="3" s="1"/>
  <c r="Q14" i="9" s="1"/>
  <c r="R10" i="18"/>
  <c r="D14" i="3" s="1"/>
  <c r="N14" i="9" s="1"/>
  <c r="Y10" i="18"/>
  <c r="K14" i="3" s="1"/>
  <c r="U14" i="9" s="1"/>
  <c r="W231" i="19"/>
  <c r="W178" i="19"/>
  <c r="W200" i="19"/>
  <c r="W236" i="19"/>
  <c r="AI236" i="19" s="1"/>
  <c r="W234" i="19"/>
  <c r="W139" i="19"/>
  <c r="W92" i="19"/>
  <c r="AJ92" i="19" s="1"/>
  <c r="O97" i="4" s="1"/>
  <c r="AI97" i="9" s="1"/>
  <c r="W221" i="19"/>
  <c r="W181" i="19"/>
  <c r="AE181" i="19" s="1"/>
  <c r="J186" i="4" s="1"/>
  <c r="AD186" i="9" s="1"/>
  <c r="W241" i="19"/>
  <c r="S22" i="17"/>
  <c r="E26" i="1" s="1"/>
  <c r="E26" i="9" s="1"/>
  <c r="X28" i="17"/>
  <c r="J32" i="1" s="1"/>
  <c r="J32" i="9" s="1"/>
  <c r="W188" i="19"/>
  <c r="W190" i="19"/>
  <c r="W135" i="19"/>
  <c r="W150" i="19"/>
  <c r="Y150" i="19" s="1"/>
  <c r="D155" i="4" s="1"/>
  <c r="X155" i="9" s="1"/>
  <c r="W218" i="19"/>
  <c r="W111" i="19"/>
  <c r="W145" i="19"/>
  <c r="W183" i="19"/>
  <c r="W205" i="19"/>
  <c r="V10" i="18"/>
  <c r="H14" i="3" s="1"/>
  <c r="R14" i="9" s="1"/>
  <c r="S10" i="18"/>
  <c r="E14" i="3" s="1"/>
  <c r="O14" i="9" s="1"/>
  <c r="W199" i="19"/>
  <c r="W204" i="19"/>
  <c r="AO91" i="19"/>
  <c r="W213" i="19"/>
  <c r="AB213" i="19" s="1"/>
  <c r="G218" i="4" s="1"/>
  <c r="AA218" i="9" s="1"/>
  <c r="W179" i="19"/>
  <c r="W152" i="19"/>
  <c r="W118" i="19"/>
  <c r="W189" i="19"/>
  <c r="W146" i="19"/>
  <c r="AM146" i="19" s="1"/>
  <c r="R151" i="4" s="1"/>
  <c r="AL151" i="9" s="1"/>
  <c r="W219" i="19"/>
  <c r="W97" i="19"/>
  <c r="AO85" i="19"/>
  <c r="W217" i="19"/>
  <c r="AC217" i="19" s="1"/>
  <c r="H222" i="4" s="1"/>
  <c r="AB222" i="9" s="1"/>
  <c r="W246" i="19"/>
  <c r="W28" i="17"/>
  <c r="I32" i="1" s="1"/>
  <c r="I32" i="9" s="1"/>
  <c r="Y28" i="17"/>
  <c r="K32" i="1" s="1"/>
  <c r="K32" i="9" s="1"/>
  <c r="W242" i="19"/>
  <c r="W257" i="19"/>
  <c r="AN257" i="19" s="1"/>
  <c r="T13" i="4"/>
  <c r="AN13" i="9" s="1"/>
  <c r="W153" i="19"/>
  <c r="W224" i="19"/>
  <c r="W82" i="19"/>
  <c r="W119" i="19"/>
  <c r="W148" i="19"/>
  <c r="W201" i="19"/>
  <c r="W142" i="19"/>
  <c r="W124" i="19"/>
  <c r="W78" i="19"/>
  <c r="W101" i="19"/>
  <c r="W202" i="19"/>
  <c r="W232" i="19"/>
  <c r="W203" i="19"/>
  <c r="W107" i="19"/>
  <c r="W155" i="19"/>
  <c r="W90" i="19"/>
  <c r="W125" i="19"/>
  <c r="W191" i="19"/>
  <c r="AD9" i="19"/>
  <c r="I14" i="4" s="1"/>
  <c r="AC14" i="9" s="1"/>
  <c r="AE9" i="19"/>
  <c r="J14" i="4" s="1"/>
  <c r="AD14" i="9" s="1"/>
  <c r="AH9" i="19"/>
  <c r="M14" i="4" s="1"/>
  <c r="AG14" i="9" s="1"/>
  <c r="AB9" i="19"/>
  <c r="G14" i="4" s="1"/>
  <c r="AI93" i="19"/>
  <c r="N98" i="4" s="1"/>
  <c r="AH98" i="9" s="1"/>
  <c r="AD93" i="19"/>
  <c r="I98" i="4" s="1"/>
  <c r="AC98" i="9" s="1"/>
  <c r="AA93" i="19"/>
  <c r="F98" i="4" s="1"/>
  <c r="AJ93" i="19"/>
  <c r="O98" i="4" s="1"/>
  <c r="AI98" i="9" s="1"/>
  <c r="W120" i="19"/>
  <c r="W230" i="19"/>
  <c r="W140" i="19"/>
  <c r="W123" i="19"/>
  <c r="W141" i="19"/>
  <c r="W144" i="19"/>
  <c r="W143" i="19"/>
  <c r="W102" i="19"/>
  <c r="W220" i="19"/>
  <c r="W239" i="19"/>
  <c r="AJ239" i="19" s="1"/>
  <c r="W176" i="19"/>
  <c r="W104" i="19"/>
  <c r="W147" i="19"/>
  <c r="W131" i="19"/>
  <c r="W138" i="19"/>
  <c r="W128" i="19"/>
  <c r="W226" i="19"/>
  <c r="W229" i="19"/>
  <c r="W167" i="19"/>
  <c r="W129" i="19"/>
  <c r="W109" i="19"/>
  <c r="W149" i="19"/>
  <c r="W184" i="19"/>
  <c r="W215" i="19"/>
  <c r="AG9" i="19"/>
  <c r="L14" i="4" s="1"/>
  <c r="AF14" i="9" s="1"/>
  <c r="AI9" i="19"/>
  <c r="N14" i="4" s="1"/>
  <c r="AH14" i="9" s="1"/>
  <c r="AC9" i="19"/>
  <c r="H14" i="4" s="1"/>
  <c r="AB14" i="9" s="1"/>
  <c r="Z93" i="19"/>
  <c r="AL93" i="19"/>
  <c r="Q98" i="4" s="1"/>
  <c r="AK98" i="9" s="1"/>
  <c r="AC93" i="19"/>
  <c r="H98" i="4" s="1"/>
  <c r="W164" i="19"/>
  <c r="W172" i="19"/>
  <c r="AC172" i="19" s="1"/>
  <c r="H177" i="4" s="1"/>
  <c r="AB177" i="9" s="1"/>
  <c r="W96" i="19"/>
  <c r="W192" i="19"/>
  <c r="W88" i="19"/>
  <c r="W194" i="19"/>
  <c r="Z10" i="18"/>
  <c r="L14" i="3" s="1"/>
  <c r="V14" i="9" s="1"/>
  <c r="W115" i="19"/>
  <c r="W177" i="19"/>
  <c r="W106" i="19"/>
  <c r="W240" i="19"/>
  <c r="W163" i="19"/>
  <c r="AN163" i="19" s="1"/>
  <c r="S168" i="4" s="1"/>
  <c r="AM168" i="9" s="1"/>
  <c r="W160" i="19"/>
  <c r="W161" i="19"/>
  <c r="W223" i="19"/>
  <c r="W208" i="19"/>
  <c r="W134" i="19"/>
  <c r="AB134" i="19" s="1"/>
  <c r="G139" i="4" s="1"/>
  <c r="AA139" i="9" s="1"/>
  <c r="W157" i="19"/>
  <c r="X38" i="17"/>
  <c r="J42" i="1" s="1"/>
  <c r="J42" i="9" s="1"/>
  <c r="S12" i="17"/>
  <c r="E16" i="1" s="1"/>
  <c r="E16" i="9" s="1"/>
  <c r="V28" i="17"/>
  <c r="H32" i="1" s="1"/>
  <c r="H32" i="9" s="1"/>
  <c r="S28" i="17"/>
  <c r="E32" i="1" s="1"/>
  <c r="E32" i="9" s="1"/>
  <c r="W245" i="19"/>
  <c r="W259" i="19"/>
  <c r="W279" i="19"/>
  <c r="AF152" i="19"/>
  <c r="K157" i="4" s="1"/>
  <c r="AE157" i="9" s="1"/>
  <c r="AB18" i="19"/>
  <c r="G23" i="4" s="1"/>
  <c r="AM18" i="19"/>
  <c r="R23" i="4" s="1"/>
  <c r="AL23" i="9" s="1"/>
  <c r="R30" i="17"/>
  <c r="D34" i="1" s="1"/>
  <c r="D34" i="9" s="1"/>
  <c r="Y96" i="4"/>
  <c r="T96" i="4"/>
  <c r="AN96" i="9" s="1"/>
  <c r="Z96" i="4"/>
  <c r="AJ16" i="19"/>
  <c r="O21" i="4" s="1"/>
  <c r="AI21" i="9" s="1"/>
  <c r="Y16" i="19"/>
  <c r="D21" i="4" s="1"/>
  <c r="X21" i="9" s="1"/>
  <c r="AD14" i="19"/>
  <c r="I19" i="4" s="1"/>
  <c r="AL14" i="19"/>
  <c r="Q19" i="4" s="1"/>
  <c r="AK19" i="9" s="1"/>
  <c r="AM16" i="19"/>
  <c r="R21" i="4" s="1"/>
  <c r="AL21" i="9" s="1"/>
  <c r="AD16" i="19"/>
  <c r="I21" i="4" s="1"/>
  <c r="AC21" i="9" s="1"/>
  <c r="AC14" i="19"/>
  <c r="H19" i="4" s="1"/>
  <c r="AB19" i="9" s="1"/>
  <c r="AE14" i="19"/>
  <c r="J19" i="4" s="1"/>
  <c r="AE152" i="19"/>
  <c r="J157" i="4" s="1"/>
  <c r="AD157" i="9" s="1"/>
  <c r="AC18" i="19"/>
  <c r="H23" i="4" s="1"/>
  <c r="AB23" i="9" s="1"/>
  <c r="Y18" i="19"/>
  <c r="D23" i="4" s="1"/>
  <c r="X23" i="9" s="1"/>
  <c r="W235" i="19"/>
  <c r="AG235" i="19" s="1"/>
  <c r="W247" i="19"/>
  <c r="P93" i="17"/>
  <c r="U30" i="17"/>
  <c r="G34" i="1" s="1"/>
  <c r="G34" i="9" s="1"/>
  <c r="W248" i="19"/>
  <c r="P84" i="17"/>
  <c r="Z84" i="17" s="1"/>
  <c r="L88" i="1" s="1"/>
  <c r="L88" i="9" s="1"/>
  <c r="P77" i="17"/>
  <c r="W12" i="17"/>
  <c r="I16" i="1" s="1"/>
  <c r="I16" i="9" s="1"/>
  <c r="U22" i="17"/>
  <c r="P74" i="17"/>
  <c r="V74" i="17" s="1"/>
  <c r="H78" i="1" s="1"/>
  <c r="H78" i="9" s="1"/>
  <c r="P89" i="17"/>
  <c r="P95" i="17"/>
  <c r="AK15" i="19"/>
  <c r="P20" i="4" s="1"/>
  <c r="AJ20" i="9" s="1"/>
  <c r="AD15" i="19"/>
  <c r="I20" i="4" s="1"/>
  <c r="AC20" i="9" s="1"/>
  <c r="AL15" i="19"/>
  <c r="Q20" i="4" s="1"/>
  <c r="AK20" i="9" s="1"/>
  <c r="AE11" i="19"/>
  <c r="J16" i="4" s="1"/>
  <c r="AD16" i="9" s="1"/>
  <c r="W250" i="19"/>
  <c r="W261" i="19"/>
  <c r="W244" i="19"/>
  <c r="Y105" i="17"/>
  <c r="K109" i="1" s="1"/>
  <c r="K109" i="9" s="1"/>
  <c r="S105" i="17"/>
  <c r="E109" i="1" s="1"/>
  <c r="E109" i="9" s="1"/>
  <c r="T105" i="17"/>
  <c r="F109" i="1" s="1"/>
  <c r="F109" i="9" s="1"/>
  <c r="AC16" i="19"/>
  <c r="H21" i="4" s="1"/>
  <c r="AB21" i="9" s="1"/>
  <c r="AE16" i="19"/>
  <c r="J21" i="4" s="1"/>
  <c r="AD21" i="9" s="1"/>
  <c r="AI16" i="19"/>
  <c r="N21" i="4" s="1"/>
  <c r="AH21" i="9" s="1"/>
  <c r="AK16" i="19"/>
  <c r="P21" i="4" s="1"/>
  <c r="AJ21" i="9" s="1"/>
  <c r="AG14" i="19"/>
  <c r="L19" i="4" s="1"/>
  <c r="AF19" i="9" s="1"/>
  <c r="P113" i="17"/>
  <c r="AO81" i="19"/>
  <c r="AI11" i="19"/>
  <c r="N16" i="4" s="1"/>
  <c r="AH16" i="9" s="1"/>
  <c r="AF11" i="19"/>
  <c r="K16" i="4" s="1"/>
  <c r="AE16" i="9" s="1"/>
  <c r="W264" i="19"/>
  <c r="W268" i="19"/>
  <c r="AL268" i="19" s="1"/>
  <c r="Z38" i="17"/>
  <c r="L42" i="1" s="1"/>
  <c r="L42" i="9" s="1"/>
  <c r="S38" i="17"/>
  <c r="E42" i="1" s="1"/>
  <c r="E42" i="9" s="1"/>
  <c r="W38" i="17"/>
  <c r="I42" i="1" s="1"/>
  <c r="I42" i="9" s="1"/>
  <c r="W253" i="19"/>
  <c r="P109" i="17"/>
  <c r="X22" i="17"/>
  <c r="J26" i="1" s="1"/>
  <c r="J26" i="9" s="1"/>
  <c r="T22" i="17"/>
  <c r="F26" i="1" s="1"/>
  <c r="F26" i="9" s="1"/>
  <c r="P106" i="17"/>
  <c r="AH14" i="19"/>
  <c r="M19" i="4" s="1"/>
  <c r="AG19" i="9" s="1"/>
  <c r="AJ14" i="19"/>
  <c r="O19" i="4" s="1"/>
  <c r="AI19" i="9" s="1"/>
  <c r="AK14" i="19"/>
  <c r="P19" i="4" s="1"/>
  <c r="AJ19" i="9" s="1"/>
  <c r="AH18" i="19"/>
  <c r="AG18" i="19"/>
  <c r="L23" i="4" s="1"/>
  <c r="AF23" i="9" s="1"/>
  <c r="AE18" i="19"/>
  <c r="J23" i="4" s="1"/>
  <c r="AD23" i="9" s="1"/>
  <c r="AD18" i="19"/>
  <c r="I23" i="4" s="1"/>
  <c r="AC23" i="9" s="1"/>
  <c r="AB16" i="19"/>
  <c r="Z16" i="19"/>
  <c r="E21" i="4" s="1"/>
  <c r="Y21" i="9" s="1"/>
  <c r="AF16" i="19"/>
  <c r="K21" i="4" s="1"/>
  <c r="AE21" i="9" s="1"/>
  <c r="AN14" i="19"/>
  <c r="S19" i="4" s="1"/>
  <c r="AM19" i="9" s="1"/>
  <c r="AB14" i="19"/>
  <c r="G19" i="4" s="1"/>
  <c r="AA19" i="9" s="1"/>
  <c r="Y14" i="19"/>
  <c r="D19" i="4" s="1"/>
  <c r="X19" i="9" s="1"/>
  <c r="AF18" i="19"/>
  <c r="K23" i="4" s="1"/>
  <c r="AE23" i="9" s="1"/>
  <c r="AA18" i="19"/>
  <c r="F23" i="4" s="1"/>
  <c r="Z23" i="9" s="1"/>
  <c r="AL18" i="19"/>
  <c r="Q23" i="4" s="1"/>
  <c r="AK23" i="9" s="1"/>
  <c r="AO8" i="19"/>
  <c r="AD11" i="19"/>
  <c r="I16" i="4" s="1"/>
  <c r="AC16" i="9" s="1"/>
  <c r="Y11" i="19"/>
  <c r="AK11" i="19"/>
  <c r="P16" i="4" s="1"/>
  <c r="AJ16" i="9" s="1"/>
  <c r="AH11" i="19"/>
  <c r="M16" i="4" s="1"/>
  <c r="AG16" i="9" s="1"/>
  <c r="P111" i="17"/>
  <c r="P107" i="17"/>
  <c r="P110" i="17"/>
  <c r="R110" i="17" s="1"/>
  <c r="D114" i="1" s="1"/>
  <c r="D114" i="9" s="1"/>
  <c r="V38" i="17"/>
  <c r="H42" i="1" s="1"/>
  <c r="H42" i="9" s="1"/>
  <c r="Y38" i="17"/>
  <c r="K42" i="1" s="1"/>
  <c r="K42" i="9" s="1"/>
  <c r="W262" i="19"/>
  <c r="AB11" i="19"/>
  <c r="G16" i="4" s="1"/>
  <c r="AA16" i="9" s="1"/>
  <c r="P86" i="17"/>
  <c r="R13" i="17"/>
  <c r="D17" i="1" s="1"/>
  <c r="D17" i="9" s="1"/>
  <c r="V22" i="17"/>
  <c r="H26" i="1" s="1"/>
  <c r="H26" i="9" s="1"/>
  <c r="R22" i="17"/>
  <c r="D26" i="1" s="1"/>
  <c r="D26" i="9" s="1"/>
  <c r="P88" i="17"/>
  <c r="T28" i="17"/>
  <c r="F32" i="1" s="1"/>
  <c r="F32" i="9" s="1"/>
  <c r="W243" i="19"/>
  <c r="W265" i="19"/>
  <c r="AA265" i="19" s="1"/>
  <c r="P82" i="17"/>
  <c r="S82" i="17" s="1"/>
  <c r="E86" i="1" s="1"/>
  <c r="E86" i="9" s="1"/>
  <c r="Y95" i="17"/>
  <c r="K99" i="1" s="1"/>
  <c r="K99" i="9" s="1"/>
  <c r="V95" i="17"/>
  <c r="H99" i="1" s="1"/>
  <c r="H99" i="9" s="1"/>
  <c r="AH15" i="19"/>
  <c r="M20" i="4" s="1"/>
  <c r="AG20" i="9" s="1"/>
  <c r="AC15" i="19"/>
  <c r="H20" i="4" s="1"/>
  <c r="AB20" i="9" s="1"/>
  <c r="Y86" i="4"/>
  <c r="T90" i="4"/>
  <c r="AN90" i="9" s="1"/>
  <c r="Z86" i="4"/>
  <c r="M253" i="20"/>
  <c r="AG11" i="19"/>
  <c r="L16" i="4" s="1"/>
  <c r="AF16" i="9" s="1"/>
  <c r="AN11" i="19"/>
  <c r="S16" i="4" s="1"/>
  <c r="AM16" i="9" s="1"/>
  <c r="AM11" i="19"/>
  <c r="R16" i="4" s="1"/>
  <c r="AL16" i="9" s="1"/>
  <c r="AA11" i="19"/>
  <c r="F16" i="4" s="1"/>
  <c r="Z16" i="9" s="1"/>
  <c r="W275" i="19"/>
  <c r="AH275" i="19" s="1"/>
  <c r="P108" i="17"/>
  <c r="T38" i="17"/>
  <c r="F42" i="1" s="1"/>
  <c r="F42" i="9" s="1"/>
  <c r="Z22" i="17"/>
  <c r="L26" i="1" s="1"/>
  <c r="L26" i="9" s="1"/>
  <c r="W22" i="17"/>
  <c r="I26" i="1" s="1"/>
  <c r="I26" i="9" s="1"/>
  <c r="T86" i="4"/>
  <c r="AN86" i="9" s="1"/>
  <c r="X90" i="4"/>
  <c r="Y90" i="4"/>
  <c r="X13" i="4"/>
  <c r="X13" i="9"/>
  <c r="W258" i="19"/>
  <c r="BA13" i="9"/>
  <c r="CJ13" i="9" s="1"/>
  <c r="CP13" i="9" s="1"/>
  <c r="DH13" i="9" s="1"/>
  <c r="DN13" i="9" s="1"/>
  <c r="BC13" i="9"/>
  <c r="CL13" i="9" s="1"/>
  <c r="CR13" i="9" s="1"/>
  <c r="DJ13" i="9" s="1"/>
  <c r="DP13" i="9" s="1"/>
  <c r="BB13" i="9"/>
  <c r="CK13" i="9" s="1"/>
  <c r="CQ13" i="9" s="1"/>
  <c r="DI13" i="9" s="1"/>
  <c r="DO13" i="9" s="1"/>
  <c r="AZ13" i="9"/>
  <c r="CI13" i="9" s="1"/>
  <c r="CO13" i="9" s="1"/>
  <c r="DG13" i="9" s="1"/>
  <c r="DM13" i="9" s="1"/>
  <c r="Z13" i="4"/>
  <c r="AA13" i="4"/>
  <c r="X86" i="4"/>
  <c r="W260" i="19"/>
  <c r="W270" i="19"/>
  <c r="W272" i="19"/>
  <c r="W252" i="19"/>
  <c r="W263" i="19"/>
  <c r="Y263" i="19" s="1"/>
  <c r="W256" i="19"/>
  <c r="W266" i="19"/>
  <c r="W277" i="19"/>
  <c r="W269" i="19"/>
  <c r="W254" i="19"/>
  <c r="W255" i="19"/>
  <c r="W273" i="19"/>
  <c r="AN273" i="19" s="1"/>
  <c r="W267" i="19"/>
  <c r="W278" i="19"/>
  <c r="Z278" i="19" s="1"/>
  <c r="W271" i="19"/>
  <c r="W251" i="19"/>
  <c r="W274" i="19"/>
  <c r="P255" i="18"/>
  <c r="P28" i="18"/>
  <c r="P296" i="18"/>
  <c r="P73" i="18"/>
  <c r="P19" i="18"/>
  <c r="AL11" i="19"/>
  <c r="Q16" i="4" s="1"/>
  <c r="AK16" i="9" s="1"/>
  <c r="AJ11" i="19"/>
  <c r="O16" i="4" s="1"/>
  <c r="AI16" i="9" s="1"/>
  <c r="M247" i="20"/>
  <c r="M81" i="20"/>
  <c r="M167" i="20"/>
  <c r="P225" i="18"/>
  <c r="P186" i="18"/>
  <c r="P202" i="18"/>
  <c r="P87" i="18"/>
  <c r="P149" i="18"/>
  <c r="P237" i="18"/>
  <c r="P47" i="18"/>
  <c r="P154" i="18"/>
  <c r="P160" i="18"/>
  <c r="P77" i="18"/>
  <c r="P60" i="18"/>
  <c r="P89" i="18"/>
  <c r="P85" i="18"/>
  <c r="P52" i="18"/>
  <c r="P221" i="18"/>
  <c r="P31" i="18"/>
  <c r="P185" i="18"/>
  <c r="P219" i="18"/>
  <c r="P172" i="18"/>
  <c r="P30" i="18"/>
  <c r="P74" i="18"/>
  <c r="P41" i="18"/>
  <c r="P204" i="18"/>
  <c r="P114" i="18"/>
  <c r="P195" i="18"/>
  <c r="P173" i="18"/>
  <c r="P90" i="18"/>
  <c r="P151" i="18"/>
  <c r="P79" i="18"/>
  <c r="P176" i="18"/>
  <c r="P96" i="18"/>
  <c r="P83" i="18"/>
  <c r="P14" i="18"/>
  <c r="P64" i="18"/>
  <c r="P179" i="18"/>
  <c r="P15" i="18"/>
  <c r="P213" i="18"/>
  <c r="P135" i="18"/>
  <c r="P40" i="18"/>
  <c r="P131" i="18"/>
  <c r="P139" i="18"/>
  <c r="P16" i="18"/>
  <c r="P46" i="18"/>
  <c r="P130" i="18"/>
  <c r="P82" i="18"/>
  <c r="P23" i="18"/>
  <c r="P24" i="18"/>
  <c r="P13" i="18"/>
  <c r="P26" i="18"/>
  <c r="P102" i="18"/>
  <c r="P95" i="18"/>
  <c r="P110" i="18"/>
  <c r="P20" i="18"/>
  <c r="P235" i="18"/>
  <c r="P70" i="18"/>
  <c r="P22" i="18"/>
  <c r="P188" i="18"/>
  <c r="P208" i="18"/>
  <c r="P230" i="18"/>
  <c r="P78" i="18"/>
  <c r="P21" i="18"/>
  <c r="P215" i="18"/>
  <c r="P177" i="18"/>
  <c r="P133" i="18"/>
  <c r="P37" i="18"/>
  <c r="P169" i="18"/>
  <c r="P157" i="18"/>
  <c r="P127" i="18"/>
  <c r="P115" i="18"/>
  <c r="P164" i="18"/>
  <c r="P143" i="18"/>
  <c r="P198" i="18"/>
  <c r="P120" i="18"/>
  <c r="P124" i="18"/>
  <c r="P170" i="18"/>
  <c r="P116" i="18"/>
  <c r="P54" i="18"/>
  <c r="P53" i="18"/>
  <c r="P197" i="18"/>
  <c r="P121" i="18"/>
  <c r="P94" i="18"/>
  <c r="P146" i="18"/>
  <c r="P43" i="18"/>
  <c r="P97" i="18"/>
  <c r="P100" i="18"/>
  <c r="P156" i="18"/>
  <c r="P29" i="18"/>
  <c r="P112" i="18"/>
  <c r="P190" i="18"/>
  <c r="P63" i="18"/>
  <c r="P17" i="18"/>
  <c r="P229" i="18"/>
  <c r="P27" i="18"/>
  <c r="P122" i="18"/>
  <c r="P231" i="18"/>
  <c r="P222" i="18"/>
  <c r="P108" i="18"/>
  <c r="P59" i="18"/>
  <c r="P234" i="18"/>
  <c r="P32" i="18"/>
  <c r="P193" i="18"/>
  <c r="P232" i="18"/>
  <c r="P117" i="18"/>
  <c r="P152" i="18"/>
  <c r="P228" i="18"/>
  <c r="P227" i="18"/>
  <c r="P106" i="18"/>
  <c r="P68" i="18"/>
  <c r="P38" i="18"/>
  <c r="P50" i="18"/>
  <c r="P49" i="18"/>
  <c r="P80" i="18"/>
  <c r="P158" i="18"/>
  <c r="P58" i="18"/>
  <c r="P196" i="18"/>
  <c r="P244" i="18"/>
  <c r="P69" i="18"/>
  <c r="P76" i="18"/>
  <c r="P165" i="18"/>
  <c r="P194" i="18"/>
  <c r="P34" i="18"/>
  <c r="P51" i="18"/>
  <c r="P65" i="18"/>
  <c r="P178" i="18"/>
  <c r="P111" i="18"/>
  <c r="P61" i="18"/>
  <c r="P201" i="18"/>
  <c r="P113" i="18"/>
  <c r="P140" i="18"/>
  <c r="P62" i="18"/>
  <c r="P132" i="18"/>
  <c r="P161" i="18"/>
  <c r="P199" i="18"/>
  <c r="P103" i="18"/>
  <c r="P218" i="18"/>
  <c r="P175" i="18"/>
  <c r="P243" i="18"/>
  <c r="P206" i="18"/>
  <c r="P12" i="18"/>
  <c r="P236" i="18"/>
  <c r="P211" i="18"/>
  <c r="P36" i="18"/>
  <c r="P44" i="18"/>
  <c r="P145" i="18"/>
  <c r="P33" i="18"/>
  <c r="P150" i="18"/>
  <c r="P101" i="18"/>
  <c r="P48" i="18"/>
  <c r="P216" i="18"/>
  <c r="P88" i="18"/>
  <c r="P134" i="18"/>
  <c r="P240" i="18"/>
  <c r="P163" i="18"/>
  <c r="P171" i="18"/>
  <c r="P142" i="18"/>
  <c r="P238" i="18"/>
  <c r="P223" i="18"/>
  <c r="P39" i="18"/>
  <c r="P226" i="18"/>
  <c r="P191" i="18"/>
  <c r="P212" i="18"/>
  <c r="P162" i="18"/>
  <c r="P126" i="18"/>
  <c r="P125" i="18"/>
  <c r="P105" i="18"/>
  <c r="P182" i="18"/>
  <c r="P45" i="18"/>
  <c r="P214" i="18"/>
  <c r="P180" i="18"/>
  <c r="P233" i="18"/>
  <c r="P67" i="18"/>
  <c r="P241" i="18"/>
  <c r="P91" i="18"/>
  <c r="P181" i="18"/>
  <c r="P141" i="18"/>
  <c r="P183" i="18"/>
  <c r="P174" i="18"/>
  <c r="P148" i="18"/>
  <c r="P81" i="18"/>
  <c r="P18" i="18"/>
  <c r="P210" i="18"/>
  <c r="P109" i="18"/>
  <c r="P118" i="18"/>
  <c r="P42" i="18"/>
  <c r="P155" i="18"/>
  <c r="P207" i="18"/>
  <c r="P25" i="18"/>
  <c r="P166" i="18"/>
  <c r="P72" i="18"/>
  <c r="P220" i="18"/>
  <c r="P242" i="18"/>
  <c r="P189" i="18"/>
  <c r="P123" i="18"/>
  <c r="P99" i="18"/>
  <c r="W34" i="19"/>
  <c r="W25" i="19"/>
  <c r="W43" i="19"/>
  <c r="W61" i="19"/>
  <c r="W21" i="19"/>
  <c r="W51" i="19"/>
  <c r="W47" i="19"/>
  <c r="W52" i="19"/>
  <c r="W48" i="19"/>
  <c r="W46" i="19"/>
  <c r="W70" i="19"/>
  <c r="W71" i="19"/>
  <c r="W66" i="19"/>
  <c r="W72" i="19"/>
  <c r="W38" i="19"/>
  <c r="W28" i="19"/>
  <c r="W24" i="19"/>
  <c r="W41" i="19"/>
  <c r="W69" i="19"/>
  <c r="W29" i="19"/>
  <c r="W23" i="19"/>
  <c r="W59" i="19"/>
  <c r="W55" i="19"/>
  <c r="W33" i="19"/>
  <c r="W65" i="19"/>
  <c r="W31" i="19"/>
  <c r="W54" i="19"/>
  <c r="W62" i="19"/>
  <c r="W27" i="19"/>
  <c r="W36" i="19"/>
  <c r="W58" i="19"/>
  <c r="W63" i="19"/>
  <c r="W56" i="19"/>
  <c r="W40" i="19"/>
  <c r="W44" i="19"/>
  <c r="W45" i="19"/>
  <c r="W67" i="19"/>
  <c r="W53" i="19"/>
  <c r="W49" i="19"/>
  <c r="W37" i="19"/>
  <c r="W57" i="19"/>
  <c r="W68" i="19"/>
  <c r="W20" i="19"/>
  <c r="W50" i="19"/>
  <c r="W60" i="19"/>
  <c r="W26" i="19"/>
  <c r="W22" i="19"/>
  <c r="W32" i="19"/>
  <c r="W30" i="19"/>
  <c r="W42" i="19"/>
  <c r="W35" i="19"/>
  <c r="P119" i="18"/>
  <c r="P153" i="18"/>
  <c r="W39" i="19"/>
  <c r="P209" i="18"/>
  <c r="M16" i="20"/>
  <c r="P159" i="18"/>
  <c r="P86" i="18"/>
  <c r="P217" i="18"/>
  <c r="P136" i="18"/>
  <c r="P184" i="18"/>
  <c r="M108" i="20"/>
  <c r="M51" i="20"/>
  <c r="M87" i="20"/>
  <c r="M72" i="20"/>
  <c r="M229" i="20"/>
  <c r="M56" i="20"/>
  <c r="M21" i="20"/>
  <c r="M107" i="20"/>
  <c r="M86" i="20"/>
  <c r="M17" i="20"/>
  <c r="M22" i="20"/>
  <c r="M200" i="20"/>
  <c r="M137" i="20"/>
  <c r="M153" i="20"/>
  <c r="M118" i="20"/>
  <c r="M71" i="20"/>
  <c r="M102" i="20"/>
  <c r="M111" i="20"/>
  <c r="M148" i="20"/>
  <c r="M38" i="20"/>
  <c r="M156" i="20"/>
  <c r="M27" i="20"/>
  <c r="M196" i="20"/>
  <c r="M223" i="20"/>
  <c r="M171" i="20"/>
  <c r="M138" i="20"/>
  <c r="M170" i="20"/>
  <c r="M97" i="20"/>
  <c r="M151" i="20"/>
  <c r="M104" i="20"/>
  <c r="M105" i="20"/>
  <c r="M211" i="20"/>
  <c r="M23" i="20"/>
  <c r="M67" i="20"/>
  <c r="M80" i="20"/>
  <c r="M187" i="20"/>
  <c r="M213" i="20"/>
  <c r="M98" i="20"/>
  <c r="M35" i="20"/>
  <c r="M79" i="20"/>
  <c r="M28" i="20"/>
  <c r="M231" i="20"/>
  <c r="M106" i="20"/>
  <c r="M123" i="20"/>
  <c r="M155" i="20"/>
  <c r="M122" i="20"/>
  <c r="M124" i="20"/>
  <c r="M178" i="20"/>
  <c r="M188" i="20"/>
  <c r="M116" i="20"/>
  <c r="M69" i="20"/>
  <c r="M63" i="20"/>
  <c r="M183" i="20"/>
  <c r="M125" i="20"/>
  <c r="M114" i="20"/>
  <c r="M166" i="20"/>
  <c r="M225" i="20"/>
  <c r="M150" i="20"/>
  <c r="M219" i="20"/>
  <c r="M14" i="20"/>
  <c r="M10" i="20"/>
  <c r="M31" i="20"/>
  <c r="M233" i="20"/>
  <c r="M44" i="20"/>
  <c r="M101" i="20"/>
  <c r="M132" i="20"/>
  <c r="M40" i="20"/>
  <c r="M43" i="20"/>
  <c r="M214" i="20"/>
  <c r="M32" i="20"/>
  <c r="M78" i="20"/>
  <c r="M68" i="20"/>
  <c r="M184" i="20"/>
  <c r="M203" i="20"/>
  <c r="M238" i="20"/>
  <c r="M185" i="20"/>
  <c r="M226" i="20"/>
  <c r="M161" i="20"/>
  <c r="M93" i="20"/>
  <c r="M109" i="20"/>
  <c r="M186" i="20"/>
  <c r="M74" i="20"/>
  <c r="M172" i="20"/>
  <c r="M175" i="20"/>
  <c r="M136" i="20"/>
  <c r="M134" i="20"/>
  <c r="M201" i="20"/>
  <c r="M217" i="20"/>
  <c r="M103" i="20"/>
  <c r="M239" i="20"/>
  <c r="M100" i="20"/>
  <c r="M197" i="20"/>
  <c r="M99" i="20"/>
  <c r="M141" i="20"/>
  <c r="M159" i="20"/>
  <c r="M216" i="20"/>
  <c r="M135" i="20"/>
  <c r="M140" i="20"/>
  <c r="M55" i="20"/>
  <c r="M165" i="20"/>
  <c r="M237" i="20"/>
  <c r="M194" i="20"/>
  <c r="M70" i="20"/>
  <c r="M30" i="20"/>
  <c r="M42" i="20"/>
  <c r="M154" i="20"/>
  <c r="M94" i="20"/>
  <c r="M60" i="20"/>
  <c r="M176" i="20"/>
  <c r="M73" i="20"/>
  <c r="M182" i="20"/>
  <c r="M189" i="20"/>
  <c r="M232" i="20"/>
  <c r="M190" i="20"/>
  <c r="M206" i="20"/>
  <c r="M180" i="20"/>
  <c r="M221" i="20"/>
  <c r="M34" i="20"/>
  <c r="M174" i="20"/>
  <c r="M241" i="20"/>
  <c r="M15" i="20"/>
  <c r="M152" i="20"/>
  <c r="M157" i="20"/>
  <c r="M52" i="20"/>
  <c r="M37" i="20"/>
  <c r="M224" i="20"/>
  <c r="M242" i="20"/>
  <c r="M191" i="20"/>
  <c r="M64" i="20"/>
  <c r="M195" i="20"/>
  <c r="M91" i="20"/>
  <c r="M143" i="20"/>
  <c r="M84" i="20"/>
  <c r="M129" i="20"/>
  <c r="M160" i="20"/>
  <c r="M18" i="20"/>
  <c r="M147" i="20"/>
  <c r="M192" i="20"/>
  <c r="M199" i="20"/>
  <c r="M96" i="20"/>
  <c r="M110" i="20"/>
  <c r="M158" i="20"/>
  <c r="M173" i="20"/>
  <c r="M24" i="20"/>
  <c r="M88" i="20"/>
  <c r="M207" i="20"/>
  <c r="M133" i="20"/>
  <c r="M20" i="20"/>
  <c r="M202" i="20"/>
  <c r="M227" i="20"/>
  <c r="M33" i="20"/>
  <c r="M50" i="20"/>
  <c r="M144" i="20"/>
  <c r="M82" i="20"/>
  <c r="M90" i="20"/>
  <c r="M48" i="20"/>
  <c r="M220" i="20"/>
  <c r="M65" i="20"/>
  <c r="M212" i="20"/>
  <c r="M163" i="20"/>
  <c r="M126" i="20"/>
  <c r="M128" i="20"/>
  <c r="M179" i="20"/>
  <c r="M49" i="20"/>
  <c r="M112" i="20"/>
  <c r="M204" i="20"/>
  <c r="M198" i="20"/>
  <c r="M54" i="20"/>
  <c r="M127" i="20"/>
  <c r="M236" i="20"/>
  <c r="M12" i="20"/>
  <c r="M11" i="20"/>
  <c r="M193" i="20"/>
  <c r="M235" i="20"/>
  <c r="M162" i="20"/>
  <c r="M41" i="20"/>
  <c r="M75" i="20"/>
  <c r="M243" i="20"/>
  <c r="M208" i="20"/>
  <c r="M47" i="20"/>
  <c r="M222" i="20"/>
  <c r="M66" i="20"/>
  <c r="M77" i="20"/>
  <c r="M210" i="20"/>
  <c r="M115" i="20"/>
  <c r="M149" i="20"/>
  <c r="M145" i="20"/>
  <c r="M218" i="20"/>
  <c r="M39" i="20"/>
  <c r="M164" i="20"/>
  <c r="M83" i="20"/>
  <c r="M139" i="20"/>
  <c r="M45" i="20"/>
  <c r="M36" i="20"/>
  <c r="M58" i="20"/>
  <c r="M57" i="20"/>
  <c r="M92" i="20"/>
  <c r="M120" i="20"/>
  <c r="M205" i="20"/>
  <c r="M95" i="20"/>
  <c r="M169" i="20"/>
  <c r="M230" i="20"/>
  <c r="M209" i="20"/>
  <c r="M130" i="20"/>
  <c r="M121" i="20"/>
  <c r="M85" i="20"/>
  <c r="M62" i="20"/>
  <c r="M113" i="20"/>
  <c r="M25" i="20"/>
  <c r="M228" i="20"/>
  <c r="M168" i="20"/>
  <c r="M61" i="20"/>
  <c r="M117" i="20"/>
  <c r="M59" i="20"/>
  <c r="M215" i="20"/>
  <c r="M119" i="20"/>
  <c r="M142" i="20"/>
  <c r="M177" i="20"/>
  <c r="M240" i="20"/>
  <c r="M13" i="20"/>
  <c r="P147" i="18"/>
  <c r="M146" i="20"/>
  <c r="W73" i="19"/>
  <c r="M19" i="20"/>
  <c r="M76" i="20"/>
  <c r="M234" i="20"/>
  <c r="P107" i="18"/>
  <c r="P168" i="18"/>
  <c r="P144" i="18"/>
  <c r="P192" i="18"/>
  <c r="P128" i="18"/>
  <c r="P129" i="18"/>
  <c r="P167" i="18"/>
  <c r="P66" i="18"/>
  <c r="P55" i="18"/>
  <c r="M131" i="20"/>
  <c r="P56" i="18"/>
  <c r="P200" i="18"/>
  <c r="P92" i="18"/>
  <c r="P224" i="18"/>
  <c r="P187" i="18"/>
  <c r="P138" i="18"/>
  <c r="P75" i="18"/>
  <c r="M53" i="20"/>
  <c r="M181" i="20"/>
  <c r="P137" i="18"/>
  <c r="P57" i="18"/>
  <c r="Z95" i="17"/>
  <c r="L99" i="1" s="1"/>
  <c r="L99" i="9" s="1"/>
  <c r="R95" i="17"/>
  <c r="D99" i="1" s="1"/>
  <c r="D99" i="9" s="1"/>
  <c r="P203" i="18"/>
  <c r="P104" i="18"/>
  <c r="P98" i="18"/>
  <c r="P35" i="18"/>
  <c r="P84" i="18"/>
  <c r="P239" i="18"/>
  <c r="P93" i="18"/>
  <c r="M46" i="20"/>
  <c r="P205" i="18"/>
  <c r="M89" i="20"/>
  <c r="M26" i="20"/>
  <c r="M29" i="20"/>
  <c r="P71" i="18"/>
  <c r="M246" i="20"/>
  <c r="M294" i="20"/>
  <c r="M304" i="20"/>
  <c r="M299" i="20"/>
  <c r="M320" i="20"/>
  <c r="M352" i="20"/>
  <c r="M392" i="20"/>
  <c r="M375" i="20"/>
  <c r="M343" i="20"/>
  <c r="M311" i="20"/>
  <c r="M322" i="20"/>
  <c r="M354" i="20"/>
  <c r="M396" i="20"/>
  <c r="M365" i="20"/>
  <c r="M333" i="20"/>
  <c r="M390" i="20"/>
  <c r="M324" i="20"/>
  <c r="M356" i="20"/>
  <c r="M384" i="20"/>
  <c r="M394" i="20"/>
  <c r="M363" i="20"/>
  <c r="M331" i="20"/>
  <c r="M389" i="20"/>
  <c r="M334" i="20"/>
  <c r="M366" i="20"/>
  <c r="M387" i="20"/>
  <c r="M361" i="20"/>
  <c r="M329" i="20"/>
  <c r="M255" i="20"/>
  <c r="M291" i="20"/>
  <c r="M283" i="20"/>
  <c r="M273" i="20"/>
  <c r="M268" i="20"/>
  <c r="M285" i="20"/>
  <c r="M300" i="20"/>
  <c r="M293" i="20"/>
  <c r="M279" i="20"/>
  <c r="M399" i="20"/>
  <c r="M328" i="20"/>
  <c r="M360" i="20"/>
  <c r="M367" i="20"/>
  <c r="M335" i="20"/>
  <c r="M391" i="20"/>
  <c r="M330" i="20"/>
  <c r="M362" i="20"/>
  <c r="M386" i="20"/>
  <c r="M357" i="20"/>
  <c r="M325" i="20"/>
  <c r="M250" i="20"/>
  <c r="M332" i="20"/>
  <c r="M364" i="20"/>
  <c r="M400" i="20"/>
  <c r="M385" i="20"/>
  <c r="M355" i="20"/>
  <c r="M323" i="20"/>
  <c r="M310" i="20"/>
  <c r="M342" i="20"/>
  <c r="M374" i="20"/>
  <c r="M393" i="20"/>
  <c r="M353" i="20"/>
  <c r="M321" i="20"/>
  <c r="M263" i="20"/>
  <c r="M269" i="20"/>
  <c r="M278" i="20"/>
  <c r="M295" i="20"/>
  <c r="M252" i="20"/>
  <c r="M302" i="20"/>
  <c r="M301" i="20"/>
  <c r="M303" i="20"/>
  <c r="M281" i="20"/>
  <c r="M257" i="20"/>
  <c r="M288" i="20"/>
  <c r="M276" i="20"/>
  <c r="M398" i="20"/>
  <c r="M336" i="20"/>
  <c r="M368" i="20"/>
  <c r="M401" i="20"/>
  <c r="M359" i="20"/>
  <c r="M327" i="20"/>
  <c r="M397" i="20"/>
  <c r="M338" i="20"/>
  <c r="M370" i="20"/>
  <c r="M381" i="20"/>
  <c r="M349" i="20"/>
  <c r="M317" i="20"/>
  <c r="M308" i="20"/>
  <c r="M340" i="20"/>
  <c r="M372" i="20"/>
  <c r="M379" i="20"/>
  <c r="M347" i="20"/>
  <c r="M315" i="20"/>
  <c r="M318" i="20"/>
  <c r="M350" i="20"/>
  <c r="M382" i="20"/>
  <c r="M377" i="20"/>
  <c r="M345" i="20"/>
  <c r="M313" i="20"/>
  <c r="M282" i="20"/>
  <c r="M274" i="20"/>
  <c r="M284" i="20"/>
  <c r="M297" i="20"/>
  <c r="M271" i="20"/>
  <c r="M267" i="20"/>
  <c r="M298" i="20"/>
  <c r="M270" i="20"/>
  <c r="M272" i="20"/>
  <c r="M305" i="20"/>
  <c r="M306" i="20"/>
  <c r="M258" i="20"/>
  <c r="M280" i="20"/>
  <c r="M251" i="20"/>
  <c r="M312" i="20"/>
  <c r="M344" i="20"/>
  <c r="M376" i="20"/>
  <c r="M383" i="20"/>
  <c r="M351" i="20"/>
  <c r="M319" i="20"/>
  <c r="M314" i="20"/>
  <c r="M346" i="20"/>
  <c r="M378" i="20"/>
  <c r="M373" i="20"/>
  <c r="M341" i="20"/>
  <c r="M309" i="20"/>
  <c r="M316" i="20"/>
  <c r="M348" i="20"/>
  <c r="M380" i="20"/>
  <c r="M395" i="20"/>
  <c r="M371" i="20"/>
  <c r="M339" i="20"/>
  <c r="M307" i="20"/>
  <c r="M326" i="20"/>
  <c r="M358" i="20"/>
  <c r="M388" i="20"/>
  <c r="M369" i="20"/>
  <c r="M337" i="20"/>
  <c r="M287" i="20"/>
  <c r="M290" i="20"/>
  <c r="M296" i="20"/>
  <c r="M289" i="20"/>
  <c r="M260" i="20"/>
  <c r="M275" i="20"/>
  <c r="M277" i="20"/>
  <c r="M265" i="20"/>
  <c r="M248" i="20"/>
  <c r="M292" i="20"/>
  <c r="M244" i="20"/>
  <c r="M249" i="20"/>
  <c r="M259" i="20"/>
  <c r="M266" i="20"/>
  <c r="M286" i="20"/>
  <c r="M245" i="20"/>
  <c r="M261" i="20"/>
  <c r="P258" i="18"/>
  <c r="P275" i="18"/>
  <c r="M254" i="20"/>
  <c r="M264" i="20"/>
  <c r="P263" i="18"/>
  <c r="M256" i="20"/>
  <c r="P245" i="18"/>
  <c r="P248" i="18"/>
  <c r="P280" i="18"/>
  <c r="P300" i="18"/>
  <c r="P257" i="18"/>
  <c r="P288" i="18"/>
  <c r="P260" i="18"/>
  <c r="P279" i="18"/>
  <c r="P276" i="18"/>
  <c r="P284" i="18"/>
  <c r="P304" i="18"/>
  <c r="P247" i="18"/>
  <c r="P297" i="18"/>
  <c r="P298" i="18"/>
  <c r="P361" i="18"/>
  <c r="P332" i="18"/>
  <c r="P323" i="18"/>
  <c r="P355" i="18"/>
  <c r="P352" i="18"/>
  <c r="P334" i="18"/>
  <c r="P325" i="18"/>
  <c r="P357" i="18"/>
  <c r="P364" i="18"/>
  <c r="P314" i="18"/>
  <c r="P313" i="18"/>
  <c r="P345" i="18"/>
  <c r="P319" i="18"/>
  <c r="P320" i="18"/>
  <c r="P343" i="18"/>
  <c r="P369" i="18"/>
  <c r="P289" i="18"/>
  <c r="P299" i="18"/>
  <c r="P282" i="18"/>
  <c r="P262" i="18"/>
  <c r="P273" i="18"/>
  <c r="P274" i="18"/>
  <c r="P253" i="18"/>
  <c r="P251" i="18"/>
  <c r="P287" i="18"/>
  <c r="P270" i="18"/>
  <c r="P268" i="18"/>
  <c r="P254" i="18"/>
  <c r="P264" i="18"/>
  <c r="P269" i="18"/>
  <c r="P306" i="18"/>
  <c r="P356" i="18"/>
  <c r="P365" i="18"/>
  <c r="P308" i="18"/>
  <c r="P340" i="18"/>
  <c r="P331" i="18"/>
  <c r="P358" i="18"/>
  <c r="P310" i="18"/>
  <c r="P342" i="18"/>
  <c r="P333" i="18"/>
  <c r="P368" i="18"/>
  <c r="P322" i="18"/>
  <c r="P321" i="18"/>
  <c r="P353" i="18"/>
  <c r="P351" i="18"/>
  <c r="P327" i="18"/>
  <c r="P363" i="18"/>
  <c r="P311" i="18"/>
  <c r="P303" i="18"/>
  <c r="P305" i="18"/>
  <c r="P249" i="18"/>
  <c r="P295" i="18"/>
  <c r="P290" i="18"/>
  <c r="P301" i="18"/>
  <c r="P286" i="18"/>
  <c r="P261" i="18"/>
  <c r="P281" i="18"/>
  <c r="P283" i="18"/>
  <c r="P285" i="18"/>
  <c r="P371" i="18"/>
  <c r="P372" i="18"/>
  <c r="P316" i="18"/>
  <c r="P307" i="18"/>
  <c r="P339" i="18"/>
  <c r="P362" i="18"/>
  <c r="P318" i="18"/>
  <c r="P309" i="18"/>
  <c r="P341" i="18"/>
  <c r="P346" i="18"/>
  <c r="P350" i="18"/>
  <c r="P330" i="18"/>
  <c r="P329" i="18"/>
  <c r="P312" i="18"/>
  <c r="P359" i="18"/>
  <c r="P367" i="18"/>
  <c r="P328" i="18"/>
  <c r="P266" i="18"/>
  <c r="P271" i="18"/>
  <c r="P265" i="18"/>
  <c r="P267" i="18"/>
  <c r="P272" i="18"/>
  <c r="P302" i="18"/>
  <c r="P259" i="18"/>
  <c r="P252" i="18"/>
  <c r="P294" i="18"/>
  <c r="P291" i="18"/>
  <c r="P278" i="18"/>
  <c r="P354" i="18"/>
  <c r="P370" i="18"/>
  <c r="P324" i="18"/>
  <c r="P315" i="18"/>
  <c r="P347" i="18"/>
  <c r="P366" i="18"/>
  <c r="P326" i="18"/>
  <c r="P317" i="18"/>
  <c r="P349" i="18"/>
  <c r="P360" i="18"/>
  <c r="P348" i="18"/>
  <c r="P338" i="18"/>
  <c r="P337" i="18"/>
  <c r="P344" i="18"/>
  <c r="P336" i="18"/>
  <c r="P335" i="18"/>
  <c r="P277" i="18"/>
  <c r="P246" i="18"/>
  <c r="P256" i="18"/>
  <c r="M262" i="20"/>
  <c r="P293" i="18"/>
  <c r="P292" i="18"/>
  <c r="P250" i="18"/>
  <c r="Z24" i="4"/>
  <c r="AA24" i="4"/>
  <c r="T24" i="4"/>
  <c r="AN24" i="9" s="1"/>
  <c r="X24" i="4"/>
  <c r="Z21" i="4"/>
  <c r="AA18" i="4"/>
  <c r="Z18" i="4"/>
  <c r="T17" i="4"/>
  <c r="AN17" i="9" s="1"/>
  <c r="X17" i="4"/>
  <c r="Y20" i="4"/>
  <c r="X23" i="4"/>
  <c r="Y24" i="4"/>
  <c r="Y18" i="4"/>
  <c r="Z17" i="4"/>
  <c r="Y15" i="4"/>
  <c r="Y22" i="4"/>
  <c r="Y17" i="4"/>
  <c r="AA17" i="4"/>
  <c r="AA16" i="4"/>
  <c r="AL217" i="19"/>
  <c r="Q222" i="4" s="1"/>
  <c r="AK222" i="9" s="1"/>
  <c r="AJ118" i="19"/>
  <c r="O123" i="4" s="1"/>
  <c r="AI123" i="9" s="1"/>
  <c r="AC213" i="19"/>
  <c r="H218" i="4" s="1"/>
  <c r="AB218" i="9" s="1"/>
  <c r="U105" i="17"/>
  <c r="G109" i="1" s="1"/>
  <c r="G109" i="9" s="1"/>
  <c r="R105" i="17"/>
  <c r="D109" i="1" s="1"/>
  <c r="D109" i="9" s="1"/>
  <c r="R12" i="17"/>
  <c r="D16" i="1" s="1"/>
  <c r="D16" i="9" s="1"/>
  <c r="Y12" i="17"/>
  <c r="K16" i="1" s="1"/>
  <c r="K16" i="9" s="1"/>
  <c r="Y187" i="19"/>
  <c r="D192" i="4" s="1"/>
  <c r="X192" i="9" s="1"/>
  <c r="Z105" i="17"/>
  <c r="L109" i="1" s="1"/>
  <c r="L109" i="9" s="1"/>
  <c r="V105" i="17"/>
  <c r="H109" i="1" s="1"/>
  <c r="H109" i="9" s="1"/>
  <c r="T12" i="17"/>
  <c r="F16" i="1" s="1"/>
  <c r="F16" i="9" s="1"/>
  <c r="Z12" i="17"/>
  <c r="L16" i="1" s="1"/>
  <c r="L16" i="9" s="1"/>
  <c r="AI187" i="19"/>
  <c r="N192" i="4" s="1"/>
  <c r="AH192" i="9" s="1"/>
  <c r="X105" i="17"/>
  <c r="J109" i="1" s="1"/>
  <c r="J109" i="9" s="1"/>
  <c r="W105" i="17"/>
  <c r="I109" i="1" s="1"/>
  <c r="I109" i="9" s="1"/>
  <c r="V12" i="17"/>
  <c r="H16" i="1" s="1"/>
  <c r="H16" i="9" s="1"/>
  <c r="X12" i="17"/>
  <c r="J16" i="1" s="1"/>
  <c r="J16" i="9" s="1"/>
  <c r="AH187" i="19"/>
  <c r="M192" i="4" s="1"/>
  <c r="AG192" i="9" s="1"/>
  <c r="AM187" i="19"/>
  <c r="R192" i="4" s="1"/>
  <c r="AL192" i="9" s="1"/>
  <c r="AN187" i="19"/>
  <c r="S192" i="4" s="1"/>
  <c r="AM192" i="9" s="1"/>
  <c r="AC187" i="19"/>
  <c r="H192" i="4" s="1"/>
  <c r="AB192" i="9" s="1"/>
  <c r="AK187" i="19"/>
  <c r="P192" i="4" s="1"/>
  <c r="AJ192" i="9" s="1"/>
  <c r="Z181" i="19"/>
  <c r="E186" i="4" s="1"/>
  <c r="Y186" i="9" s="1"/>
  <c r="AI163" i="19"/>
  <c r="N168" i="4" s="1"/>
  <c r="AH168" i="9" s="1"/>
  <c r="AC163" i="19"/>
  <c r="H168" i="4" s="1"/>
  <c r="AB168" i="9" s="1"/>
  <c r="AH163" i="19"/>
  <c r="M168" i="4" s="1"/>
  <c r="AG168" i="9" s="1"/>
  <c r="AA151" i="19"/>
  <c r="F156" i="4" s="1"/>
  <c r="Z156" i="9" s="1"/>
  <c r="AI151" i="19"/>
  <c r="N156" i="4" s="1"/>
  <c r="AH156" i="9" s="1"/>
  <c r="AF174" i="19"/>
  <c r="K179" i="4" s="1"/>
  <c r="AE179" i="9" s="1"/>
  <c r="AC181" i="19"/>
  <c r="H186" i="4" s="1"/>
  <c r="AB186" i="9" s="1"/>
  <c r="AE174" i="19"/>
  <c r="J179" i="4" s="1"/>
  <c r="AD179" i="9" s="1"/>
  <c r="AG181" i="19"/>
  <c r="L186" i="4" s="1"/>
  <c r="AF186" i="9" s="1"/>
  <c r="AN174" i="19"/>
  <c r="S179" i="4" s="1"/>
  <c r="AM179" i="9" s="1"/>
  <c r="AB181" i="19"/>
  <c r="G186" i="4" s="1"/>
  <c r="AA186" i="9" s="1"/>
  <c r="AG151" i="19"/>
  <c r="L156" i="4" s="1"/>
  <c r="AF156" i="9" s="1"/>
  <c r="AE80" i="19"/>
  <c r="J85" i="4" s="1"/>
  <c r="AD85" i="9" s="1"/>
  <c r="AF92" i="19"/>
  <c r="K97" i="4" s="1"/>
  <c r="AE97" i="9" s="1"/>
  <c r="P176" i="17"/>
  <c r="AK80" i="19"/>
  <c r="P85" i="4" s="1"/>
  <c r="AJ85" i="9" s="1"/>
  <c r="AD213" i="19"/>
  <c r="I218" i="4" s="1"/>
  <c r="AC218" i="9" s="1"/>
  <c r="AC92" i="19"/>
  <c r="H97" i="4" s="1"/>
  <c r="AB97" i="9" s="1"/>
  <c r="AN80" i="19"/>
  <c r="S85" i="4" s="1"/>
  <c r="AM85" i="9" s="1"/>
  <c r="AG213" i="19"/>
  <c r="L218" i="4" s="1"/>
  <c r="AF218" i="9" s="1"/>
  <c r="AE92" i="19"/>
  <c r="J97" i="4" s="1"/>
  <c r="AD97" i="9" s="1"/>
  <c r="P219" i="17"/>
  <c r="Y219" i="17" s="1"/>
  <c r="K223" i="1" s="1"/>
  <c r="K223" i="9" s="1"/>
  <c r="AE163" i="19"/>
  <c r="J168" i="4" s="1"/>
  <c r="AD168" i="9" s="1"/>
  <c r="AB92" i="19"/>
  <c r="G97" i="4" s="1"/>
  <c r="AA97" i="9" s="1"/>
  <c r="AM118" i="19"/>
  <c r="R123" i="4" s="1"/>
  <c r="AL123" i="9" s="1"/>
  <c r="AH151" i="19"/>
  <c r="M156" i="4" s="1"/>
  <c r="AG156" i="9" s="1"/>
  <c r="AB151" i="19"/>
  <c r="G156" i="4" s="1"/>
  <c r="AA156" i="9" s="1"/>
  <c r="AO7" i="19"/>
  <c r="P378" i="17"/>
  <c r="Z378" i="17" s="1"/>
  <c r="P385" i="17"/>
  <c r="X385" i="17" s="1"/>
  <c r="P181" i="17"/>
  <c r="P166" i="17"/>
  <c r="Z166" i="17" s="1"/>
  <c r="L170" i="1" s="1"/>
  <c r="L170" i="9" s="1"/>
  <c r="P193" i="17"/>
  <c r="U193" i="17" s="1"/>
  <c r="G197" i="1" s="1"/>
  <c r="G197" i="9" s="1"/>
  <c r="P129" i="17"/>
  <c r="R129" i="17" s="1"/>
  <c r="D133" i="1" s="1"/>
  <c r="D133" i="9" s="1"/>
  <c r="P229" i="17"/>
  <c r="P162" i="17"/>
  <c r="S162" i="17" s="1"/>
  <c r="E166" i="1" s="1"/>
  <c r="E166" i="9" s="1"/>
  <c r="P262" i="17"/>
  <c r="V30" i="17"/>
  <c r="H34" i="1" s="1"/>
  <c r="H34" i="9" s="1"/>
  <c r="T30" i="17"/>
  <c r="F34" i="1" s="1"/>
  <c r="F34" i="9" s="1"/>
  <c r="P225" i="17"/>
  <c r="P230" i="17"/>
  <c r="T13" i="17"/>
  <c r="F17" i="1" s="1"/>
  <c r="F17" i="9" s="1"/>
  <c r="Z13" i="17"/>
  <c r="L17" i="1" s="1"/>
  <c r="L17" i="9" s="1"/>
  <c r="P200" i="17"/>
  <c r="X200" i="17" s="1"/>
  <c r="J204" i="1" s="1"/>
  <c r="J204" i="9" s="1"/>
  <c r="AF237" i="19"/>
  <c r="AG97" i="19"/>
  <c r="L102" i="4" s="1"/>
  <c r="AF102" i="9" s="1"/>
  <c r="Z132" i="19"/>
  <c r="E137" i="4" s="1"/>
  <c r="Y137" i="9" s="1"/>
  <c r="AC134" i="19"/>
  <c r="H139" i="4" s="1"/>
  <c r="AB139" i="9" s="1"/>
  <c r="Y12" i="4"/>
  <c r="P297" i="17"/>
  <c r="S297" i="17" s="1"/>
  <c r="P346" i="17"/>
  <c r="V346" i="17" s="1"/>
  <c r="P122" i="17"/>
  <c r="T122" i="17" s="1"/>
  <c r="F126" i="1" s="1"/>
  <c r="F126" i="9" s="1"/>
  <c r="P153" i="17"/>
  <c r="T153" i="17" s="1"/>
  <c r="F157" i="1" s="1"/>
  <c r="F157" i="9" s="1"/>
  <c r="P182" i="17"/>
  <c r="P183" i="17"/>
  <c r="Z183" i="17" s="1"/>
  <c r="L187" i="1" s="1"/>
  <c r="L187" i="9" s="1"/>
  <c r="P196" i="17"/>
  <c r="Y196" i="17" s="1"/>
  <c r="K200" i="1" s="1"/>
  <c r="K200" i="9" s="1"/>
  <c r="X30" i="17"/>
  <c r="J34" i="1" s="1"/>
  <c r="J34" i="9" s="1"/>
  <c r="S30" i="17"/>
  <c r="E34" i="1" s="1"/>
  <c r="E34" i="9" s="1"/>
  <c r="X13" i="17"/>
  <c r="J17" i="1" s="1"/>
  <c r="J17" i="9" s="1"/>
  <c r="V13" i="17"/>
  <c r="H17" i="1" s="1"/>
  <c r="H17" i="9" s="1"/>
  <c r="U13" i="17"/>
  <c r="G17" i="1" s="1"/>
  <c r="G17" i="9" s="1"/>
  <c r="P373" i="17"/>
  <c r="Y373" i="17" s="1"/>
  <c r="P258" i="17"/>
  <c r="P143" i="17"/>
  <c r="S143" i="17" s="1"/>
  <c r="E147" i="1" s="1"/>
  <c r="E147" i="9" s="1"/>
  <c r="AB237" i="19"/>
  <c r="Z12" i="4"/>
  <c r="P283" i="17"/>
  <c r="V283" i="17" s="1"/>
  <c r="P245" i="17"/>
  <c r="T245" i="17" s="1"/>
  <c r="P387" i="17"/>
  <c r="P300" i="17"/>
  <c r="U300" i="17" s="1"/>
  <c r="P286" i="17"/>
  <c r="R286" i="17" s="1"/>
  <c r="P175" i="17"/>
  <c r="S175" i="17" s="1"/>
  <c r="E179" i="1" s="1"/>
  <c r="E179" i="9" s="1"/>
  <c r="P168" i="17"/>
  <c r="P131" i="17"/>
  <c r="X131" i="17" s="1"/>
  <c r="J135" i="1" s="1"/>
  <c r="J135" i="9" s="1"/>
  <c r="P184" i="17"/>
  <c r="U184" i="17" s="1"/>
  <c r="G188" i="1" s="1"/>
  <c r="G188" i="9" s="1"/>
  <c r="P235" i="17"/>
  <c r="Z235" i="17" s="1"/>
  <c r="Z30" i="17"/>
  <c r="L34" i="1" s="1"/>
  <c r="L34" i="9" s="1"/>
  <c r="W30" i="17"/>
  <c r="I34" i="1" s="1"/>
  <c r="I34" i="9" s="1"/>
  <c r="P186" i="17"/>
  <c r="Y186" i="17" s="1"/>
  <c r="K190" i="1" s="1"/>
  <c r="K190" i="9" s="1"/>
  <c r="W13" i="17"/>
  <c r="I17" i="1" s="1"/>
  <c r="I17" i="9" s="1"/>
  <c r="AD249" i="19"/>
  <c r="AH249" i="19"/>
  <c r="AE249" i="19"/>
  <c r="AF249" i="19"/>
  <c r="AL249" i="19"/>
  <c r="AK249" i="19"/>
  <c r="AI249" i="19"/>
  <c r="AJ249" i="19"/>
  <c r="AG249" i="19"/>
  <c r="V111" i="17"/>
  <c r="H115" i="1" s="1"/>
  <c r="H115" i="9" s="1"/>
  <c r="Y111" i="17"/>
  <c r="K115" i="1" s="1"/>
  <c r="K115" i="9" s="1"/>
  <c r="Z111" i="17"/>
  <c r="L115" i="1" s="1"/>
  <c r="L115" i="9" s="1"/>
  <c r="X111" i="17"/>
  <c r="J115" i="1" s="1"/>
  <c r="J115" i="9" s="1"/>
  <c r="R111" i="17"/>
  <c r="D115" i="1" s="1"/>
  <c r="D115" i="9" s="1"/>
  <c r="T111" i="17"/>
  <c r="F115" i="1" s="1"/>
  <c r="F115" i="9" s="1"/>
  <c r="W111" i="17"/>
  <c r="I115" i="1" s="1"/>
  <c r="I115" i="9" s="1"/>
  <c r="Y14" i="17"/>
  <c r="K18" i="1" s="1"/>
  <c r="K18" i="9" s="1"/>
  <c r="S14" i="17"/>
  <c r="E18" i="1" s="1"/>
  <c r="E18" i="9" s="1"/>
  <c r="T14" i="17"/>
  <c r="F18" i="1" s="1"/>
  <c r="F18" i="9" s="1"/>
  <c r="R14" i="17"/>
  <c r="D18" i="1" s="1"/>
  <c r="D18" i="9" s="1"/>
  <c r="W14" i="17"/>
  <c r="I18" i="1" s="1"/>
  <c r="I18" i="9" s="1"/>
  <c r="U14" i="17"/>
  <c r="G18" i="1" s="1"/>
  <c r="G18" i="9" s="1"/>
  <c r="X14" i="17"/>
  <c r="J18" i="1" s="1"/>
  <c r="J18" i="9" s="1"/>
  <c r="V14" i="17"/>
  <c r="H18" i="1" s="1"/>
  <c r="H18" i="9" s="1"/>
  <c r="Z14" i="17"/>
  <c r="L18" i="1" s="1"/>
  <c r="L18" i="9" s="1"/>
  <c r="W44" i="17"/>
  <c r="I48" i="1" s="1"/>
  <c r="I48" i="9" s="1"/>
  <c r="T44" i="17"/>
  <c r="F48" i="1" s="1"/>
  <c r="F48" i="9" s="1"/>
  <c r="V44" i="17"/>
  <c r="H48" i="1" s="1"/>
  <c r="H48" i="9" s="1"/>
  <c r="Z44" i="17"/>
  <c r="L48" i="1" s="1"/>
  <c r="L48" i="9" s="1"/>
  <c r="R44" i="17"/>
  <c r="D48" i="1" s="1"/>
  <c r="D48" i="9" s="1"/>
  <c r="Y44" i="17"/>
  <c r="K48" i="1" s="1"/>
  <c r="K48" i="9" s="1"/>
  <c r="U44" i="17"/>
  <c r="G48" i="1" s="1"/>
  <c r="G48" i="9" s="1"/>
  <c r="X44" i="17"/>
  <c r="J48" i="1" s="1"/>
  <c r="J48" i="9" s="1"/>
  <c r="S44" i="17"/>
  <c r="E48" i="1" s="1"/>
  <c r="E48" i="9" s="1"/>
  <c r="S11" i="17"/>
  <c r="T11" i="17"/>
  <c r="F15" i="1" s="1"/>
  <c r="F15" i="9" s="1"/>
  <c r="R11" i="17"/>
  <c r="D15" i="1" s="1"/>
  <c r="D15" i="9" s="1"/>
  <c r="X11" i="17"/>
  <c r="J15" i="1" s="1"/>
  <c r="J15" i="9" s="1"/>
  <c r="V11" i="17"/>
  <c r="W11" i="17"/>
  <c r="I15" i="1" s="1"/>
  <c r="I15" i="9" s="1"/>
  <c r="U11" i="17"/>
  <c r="Z11" i="17"/>
  <c r="Y11" i="17"/>
  <c r="K15" i="1" s="1"/>
  <c r="K15" i="9" s="1"/>
  <c r="P370" i="17"/>
  <c r="P279" i="17"/>
  <c r="P341" i="17"/>
  <c r="P308" i="17"/>
  <c r="W42" i="17"/>
  <c r="I46" i="1" s="1"/>
  <c r="I46" i="9" s="1"/>
  <c r="T42" i="17"/>
  <c r="F46" i="1" s="1"/>
  <c r="F46" i="9" s="1"/>
  <c r="U42" i="17"/>
  <c r="G46" i="1" s="1"/>
  <c r="G46" i="9" s="1"/>
  <c r="X42" i="17"/>
  <c r="J46" i="1" s="1"/>
  <c r="J46" i="9" s="1"/>
  <c r="Y42" i="17"/>
  <c r="K46" i="1" s="1"/>
  <c r="K46" i="9" s="1"/>
  <c r="S42" i="17"/>
  <c r="E46" i="1" s="1"/>
  <c r="E46" i="9" s="1"/>
  <c r="R42" i="17"/>
  <c r="D46" i="1" s="1"/>
  <c r="D46" i="9" s="1"/>
  <c r="V42" i="17"/>
  <c r="H46" i="1" s="1"/>
  <c r="H46" i="9" s="1"/>
  <c r="Z42" i="17"/>
  <c r="L46" i="1" s="1"/>
  <c r="L46" i="9" s="1"/>
  <c r="W58" i="17"/>
  <c r="I62" i="1" s="1"/>
  <c r="I62" i="9" s="1"/>
  <c r="T58" i="17"/>
  <c r="F62" i="1" s="1"/>
  <c r="F62" i="9" s="1"/>
  <c r="U58" i="17"/>
  <c r="G62" i="1" s="1"/>
  <c r="G62" i="9" s="1"/>
  <c r="X58" i="17"/>
  <c r="J62" i="1" s="1"/>
  <c r="J62" i="9" s="1"/>
  <c r="Y58" i="17"/>
  <c r="K62" i="1" s="1"/>
  <c r="K62" i="9" s="1"/>
  <c r="S58" i="17"/>
  <c r="E62" i="1" s="1"/>
  <c r="E62" i="9" s="1"/>
  <c r="V58" i="17"/>
  <c r="H62" i="1" s="1"/>
  <c r="H62" i="9" s="1"/>
  <c r="Z58" i="17"/>
  <c r="L62" i="1" s="1"/>
  <c r="L62" i="9" s="1"/>
  <c r="R58" i="17"/>
  <c r="D62" i="1" s="1"/>
  <c r="D62" i="9" s="1"/>
  <c r="AK237" i="19"/>
  <c r="AH237" i="19"/>
  <c r="AD92" i="19"/>
  <c r="I97" i="4" s="1"/>
  <c r="AC97" i="9" s="1"/>
  <c r="AH92" i="19"/>
  <c r="M97" i="4" s="1"/>
  <c r="AG97" i="9" s="1"/>
  <c r="AN92" i="19"/>
  <c r="S97" i="4" s="1"/>
  <c r="AM97" i="9" s="1"/>
  <c r="AG92" i="19"/>
  <c r="L97" i="4" s="1"/>
  <c r="AF97" i="9" s="1"/>
  <c r="AB8" i="18"/>
  <c r="P268" i="17"/>
  <c r="AA247" i="19"/>
  <c r="AN247" i="19"/>
  <c r="AG247" i="19"/>
  <c r="P289" i="17"/>
  <c r="P359" i="17"/>
  <c r="P339" i="17"/>
  <c r="P326" i="17"/>
  <c r="P386" i="17"/>
  <c r="P323" i="17"/>
  <c r="P284" i="17"/>
  <c r="AK279" i="19"/>
  <c r="AB279" i="19"/>
  <c r="P260" i="17"/>
  <c r="W47" i="17"/>
  <c r="I51" i="1" s="1"/>
  <c r="I51" i="9" s="1"/>
  <c r="V47" i="17"/>
  <c r="H51" i="1" s="1"/>
  <c r="H51" i="9" s="1"/>
  <c r="X47" i="17"/>
  <c r="J51" i="1" s="1"/>
  <c r="J51" i="9" s="1"/>
  <c r="U47" i="17"/>
  <c r="G51" i="1" s="1"/>
  <c r="G51" i="9" s="1"/>
  <c r="R47" i="17"/>
  <c r="D51" i="1" s="1"/>
  <c r="D51" i="9" s="1"/>
  <c r="T47" i="17"/>
  <c r="F51" i="1" s="1"/>
  <c r="F51" i="9" s="1"/>
  <c r="Y47" i="17"/>
  <c r="K51" i="1" s="1"/>
  <c r="K51" i="9" s="1"/>
  <c r="Z47" i="17"/>
  <c r="L51" i="1" s="1"/>
  <c r="L51" i="9" s="1"/>
  <c r="S47" i="17"/>
  <c r="E51" i="1" s="1"/>
  <c r="E51" i="9" s="1"/>
  <c r="W51" i="17"/>
  <c r="I55" i="1" s="1"/>
  <c r="I55" i="9" s="1"/>
  <c r="V51" i="17"/>
  <c r="H55" i="1" s="1"/>
  <c r="H55" i="9" s="1"/>
  <c r="X51" i="17"/>
  <c r="J55" i="1" s="1"/>
  <c r="J55" i="9" s="1"/>
  <c r="U51" i="17"/>
  <c r="G55" i="1" s="1"/>
  <c r="G55" i="9" s="1"/>
  <c r="R51" i="17"/>
  <c r="D55" i="1" s="1"/>
  <c r="D55" i="9" s="1"/>
  <c r="T51" i="17"/>
  <c r="F55" i="1" s="1"/>
  <c r="F55" i="9" s="1"/>
  <c r="Y51" i="17"/>
  <c r="K55" i="1" s="1"/>
  <c r="K55" i="9" s="1"/>
  <c r="Z51" i="17"/>
  <c r="L55" i="1" s="1"/>
  <c r="L55" i="9" s="1"/>
  <c r="S51" i="17"/>
  <c r="E55" i="1" s="1"/>
  <c r="E55" i="9" s="1"/>
  <c r="P124" i="17"/>
  <c r="P195" i="17"/>
  <c r="P146" i="17"/>
  <c r="P174" i="17"/>
  <c r="P214" i="17"/>
  <c r="P140" i="17"/>
  <c r="P194" i="17"/>
  <c r="W49" i="17"/>
  <c r="I53" i="1" s="1"/>
  <c r="I53" i="9" s="1"/>
  <c r="V49" i="17"/>
  <c r="H53" i="1" s="1"/>
  <c r="H53" i="9" s="1"/>
  <c r="Y49" i="17"/>
  <c r="K53" i="1" s="1"/>
  <c r="K53" i="9" s="1"/>
  <c r="Z49" i="17"/>
  <c r="L53" i="1" s="1"/>
  <c r="L53" i="9" s="1"/>
  <c r="S49" i="17"/>
  <c r="E53" i="1" s="1"/>
  <c r="E53" i="9" s="1"/>
  <c r="T49" i="17"/>
  <c r="F53" i="1" s="1"/>
  <c r="F53" i="9" s="1"/>
  <c r="R49" i="17"/>
  <c r="D53" i="1" s="1"/>
  <c r="D53" i="9" s="1"/>
  <c r="X49" i="17"/>
  <c r="J53" i="1" s="1"/>
  <c r="J53" i="9" s="1"/>
  <c r="U49" i="17"/>
  <c r="G53" i="1" s="1"/>
  <c r="G53" i="9" s="1"/>
  <c r="P217" i="17"/>
  <c r="P232" i="17"/>
  <c r="X23" i="17"/>
  <c r="J27" i="1" s="1"/>
  <c r="J27" i="9" s="1"/>
  <c r="V23" i="17"/>
  <c r="H27" i="1" s="1"/>
  <c r="H27" i="9" s="1"/>
  <c r="U23" i="17"/>
  <c r="G27" i="1" s="1"/>
  <c r="G27" i="9" s="1"/>
  <c r="Z23" i="17"/>
  <c r="L27" i="1" s="1"/>
  <c r="L27" i="9" s="1"/>
  <c r="T23" i="17"/>
  <c r="F27" i="1" s="1"/>
  <c r="F27" i="9" s="1"/>
  <c r="W23" i="17"/>
  <c r="I27" i="1" s="1"/>
  <c r="I27" i="9" s="1"/>
  <c r="Y23" i="17"/>
  <c r="K27" i="1" s="1"/>
  <c r="K27" i="9" s="1"/>
  <c r="S23" i="17"/>
  <c r="E27" i="1" s="1"/>
  <c r="E27" i="9" s="1"/>
  <c r="R23" i="17"/>
  <c r="D27" i="1" s="1"/>
  <c r="D27" i="9" s="1"/>
  <c r="P149" i="17"/>
  <c r="W40" i="17"/>
  <c r="I44" i="1" s="1"/>
  <c r="I44" i="9" s="1"/>
  <c r="T40" i="17"/>
  <c r="F44" i="1" s="1"/>
  <c r="F44" i="9" s="1"/>
  <c r="V40" i="17"/>
  <c r="H44" i="1" s="1"/>
  <c r="H44" i="9" s="1"/>
  <c r="Z40" i="17"/>
  <c r="L44" i="1" s="1"/>
  <c r="L44" i="9" s="1"/>
  <c r="R40" i="17"/>
  <c r="D44" i="1" s="1"/>
  <c r="D44" i="9" s="1"/>
  <c r="S40" i="17"/>
  <c r="E44" i="1" s="1"/>
  <c r="E44" i="9" s="1"/>
  <c r="U40" i="17"/>
  <c r="G44" i="1" s="1"/>
  <c r="G44" i="9" s="1"/>
  <c r="X40" i="17"/>
  <c r="J44" i="1" s="1"/>
  <c r="J44" i="9" s="1"/>
  <c r="Y40" i="17"/>
  <c r="K44" i="1" s="1"/>
  <c r="K44" i="9" s="1"/>
  <c r="P148" i="17"/>
  <c r="P171" i="17"/>
  <c r="P209" i="17"/>
  <c r="T16" i="17"/>
  <c r="F20" i="1" s="1"/>
  <c r="F20" i="9" s="1"/>
  <c r="R16" i="17"/>
  <c r="D20" i="1" s="1"/>
  <c r="D20" i="9" s="1"/>
  <c r="W16" i="17"/>
  <c r="I20" i="1" s="1"/>
  <c r="I20" i="9" s="1"/>
  <c r="X16" i="17"/>
  <c r="J20" i="1" s="1"/>
  <c r="J20" i="9" s="1"/>
  <c r="V16" i="17"/>
  <c r="H20" i="1" s="1"/>
  <c r="H20" i="9" s="1"/>
  <c r="Y16" i="17"/>
  <c r="K20" i="1" s="1"/>
  <c r="K20" i="9" s="1"/>
  <c r="U16" i="17"/>
  <c r="G20" i="1" s="1"/>
  <c r="G20" i="9" s="1"/>
  <c r="Z16" i="17"/>
  <c r="L20" i="1" s="1"/>
  <c r="L20" i="9" s="1"/>
  <c r="S16" i="17"/>
  <c r="E20" i="1" s="1"/>
  <c r="E20" i="9" s="1"/>
  <c r="T15" i="17"/>
  <c r="F19" i="1" s="1"/>
  <c r="F19" i="9" s="1"/>
  <c r="R15" i="17"/>
  <c r="D19" i="1" s="1"/>
  <c r="D19" i="9" s="1"/>
  <c r="W15" i="17"/>
  <c r="I19" i="1" s="1"/>
  <c r="I19" i="9" s="1"/>
  <c r="X15" i="17"/>
  <c r="J19" i="1" s="1"/>
  <c r="J19" i="9" s="1"/>
  <c r="V15" i="17"/>
  <c r="H19" i="1" s="1"/>
  <c r="H19" i="9" s="1"/>
  <c r="S15" i="17"/>
  <c r="E19" i="1" s="1"/>
  <c r="E19" i="9" s="1"/>
  <c r="U15" i="17"/>
  <c r="G19" i="1" s="1"/>
  <c r="G19" i="9" s="1"/>
  <c r="Z15" i="17"/>
  <c r="L19" i="1" s="1"/>
  <c r="L19" i="9" s="1"/>
  <c r="Y15" i="17"/>
  <c r="K19" i="1" s="1"/>
  <c r="K19" i="9" s="1"/>
  <c r="P211" i="17"/>
  <c r="P222" i="17"/>
  <c r="P164" i="17"/>
  <c r="P204" i="17"/>
  <c r="Y69" i="17"/>
  <c r="K73" i="1" s="1"/>
  <c r="K73" i="9" s="1"/>
  <c r="R69" i="17"/>
  <c r="D73" i="1" s="1"/>
  <c r="D73" i="9" s="1"/>
  <c r="S69" i="17"/>
  <c r="E73" i="1" s="1"/>
  <c r="E73" i="9" s="1"/>
  <c r="V69" i="17"/>
  <c r="H73" i="1" s="1"/>
  <c r="H73" i="9" s="1"/>
  <c r="Z69" i="17"/>
  <c r="L73" i="1" s="1"/>
  <c r="L73" i="9" s="1"/>
  <c r="W69" i="17"/>
  <c r="I73" i="1" s="1"/>
  <c r="I73" i="9" s="1"/>
  <c r="U69" i="17"/>
  <c r="G73" i="1" s="1"/>
  <c r="G73" i="9" s="1"/>
  <c r="X69" i="17"/>
  <c r="J73" i="1" s="1"/>
  <c r="J73" i="9" s="1"/>
  <c r="T69" i="17"/>
  <c r="F73" i="1" s="1"/>
  <c r="F73" i="9" s="1"/>
  <c r="P197" i="17"/>
  <c r="P220" i="17"/>
  <c r="P199" i="17"/>
  <c r="P138" i="17"/>
  <c r="V67" i="17"/>
  <c r="H71" i="1" s="1"/>
  <c r="H71" i="9" s="1"/>
  <c r="T67" i="17"/>
  <c r="F71" i="1" s="1"/>
  <c r="F71" i="9" s="1"/>
  <c r="R67" i="17"/>
  <c r="D71" i="1" s="1"/>
  <c r="D71" i="9" s="1"/>
  <c r="X67" i="17"/>
  <c r="J71" i="1" s="1"/>
  <c r="J71" i="9" s="1"/>
  <c r="S67" i="17"/>
  <c r="E71" i="1" s="1"/>
  <c r="E71" i="9" s="1"/>
  <c r="Y67" i="17"/>
  <c r="K71" i="1" s="1"/>
  <c r="K71" i="9" s="1"/>
  <c r="U67" i="17"/>
  <c r="G71" i="1" s="1"/>
  <c r="G71" i="9" s="1"/>
  <c r="W67" i="17"/>
  <c r="I71" i="1" s="1"/>
  <c r="I71" i="9" s="1"/>
  <c r="Z67" i="17"/>
  <c r="L71" i="1" s="1"/>
  <c r="L71" i="9" s="1"/>
  <c r="P161" i="17"/>
  <c r="P133" i="17"/>
  <c r="P121" i="17"/>
  <c r="P361" i="17"/>
  <c r="P383" i="17"/>
  <c r="P302" i="17"/>
  <c r="P291" i="17"/>
  <c r="P187" i="17"/>
  <c r="P160" i="17"/>
  <c r="U101" i="17"/>
  <c r="G105" i="1" s="1"/>
  <c r="G105" i="9" s="1"/>
  <c r="X101" i="17"/>
  <c r="J105" i="1" s="1"/>
  <c r="J105" i="9" s="1"/>
  <c r="T101" i="17"/>
  <c r="F105" i="1" s="1"/>
  <c r="F105" i="9" s="1"/>
  <c r="Y101" i="17"/>
  <c r="K105" i="1" s="1"/>
  <c r="K105" i="9" s="1"/>
  <c r="S101" i="17"/>
  <c r="E105" i="1" s="1"/>
  <c r="E105" i="9" s="1"/>
  <c r="W101" i="17"/>
  <c r="I105" i="1" s="1"/>
  <c r="I105" i="9" s="1"/>
  <c r="R101" i="17"/>
  <c r="D105" i="1" s="1"/>
  <c r="D105" i="9" s="1"/>
  <c r="Z101" i="17"/>
  <c r="L105" i="1" s="1"/>
  <c r="L105" i="9" s="1"/>
  <c r="V101" i="17"/>
  <c r="H105" i="1" s="1"/>
  <c r="H105" i="9" s="1"/>
  <c r="P238" i="17"/>
  <c r="P342" i="17"/>
  <c r="P352" i="17"/>
  <c r="P313" i="17"/>
  <c r="P380" i="17"/>
  <c r="P331" i="17"/>
  <c r="P267" i="17"/>
  <c r="P280" i="17"/>
  <c r="P242" i="17"/>
  <c r="S87" i="17"/>
  <c r="E91" i="1" s="1"/>
  <c r="E91" i="9" s="1"/>
  <c r="Y87" i="17"/>
  <c r="K91" i="1" s="1"/>
  <c r="K91" i="9" s="1"/>
  <c r="Z87" i="17"/>
  <c r="L91" i="1" s="1"/>
  <c r="L91" i="9" s="1"/>
  <c r="W87" i="17"/>
  <c r="I91" i="1" s="1"/>
  <c r="I91" i="9" s="1"/>
  <c r="U87" i="17"/>
  <c r="G91" i="1" s="1"/>
  <c r="G91" i="9" s="1"/>
  <c r="V87" i="17"/>
  <c r="H91" i="1" s="1"/>
  <c r="H91" i="9" s="1"/>
  <c r="X87" i="17"/>
  <c r="J91" i="1" s="1"/>
  <c r="J91" i="9" s="1"/>
  <c r="T87" i="17"/>
  <c r="F91" i="1" s="1"/>
  <c r="F91" i="9" s="1"/>
  <c r="R87" i="17"/>
  <c r="D91" i="1" s="1"/>
  <c r="D91" i="9" s="1"/>
  <c r="T17" i="17"/>
  <c r="F21" i="1" s="1"/>
  <c r="F21" i="9" s="1"/>
  <c r="R17" i="17"/>
  <c r="D21" i="1" s="1"/>
  <c r="D21" i="9" s="1"/>
  <c r="W17" i="17"/>
  <c r="I21" i="1" s="1"/>
  <c r="I21" i="9" s="1"/>
  <c r="X17" i="17"/>
  <c r="J21" i="1" s="1"/>
  <c r="J21" i="9" s="1"/>
  <c r="V17" i="17"/>
  <c r="H21" i="1" s="1"/>
  <c r="H21" i="9" s="1"/>
  <c r="Y17" i="17"/>
  <c r="K21" i="1" s="1"/>
  <c r="K21" i="9" s="1"/>
  <c r="U17" i="17"/>
  <c r="G21" i="1" s="1"/>
  <c r="G21" i="9" s="1"/>
  <c r="Z17" i="17"/>
  <c r="L21" i="1" s="1"/>
  <c r="L21" i="9" s="1"/>
  <c r="S17" i="17"/>
  <c r="E21" i="1" s="1"/>
  <c r="E21" i="9" s="1"/>
  <c r="P213" i="17"/>
  <c r="W59" i="17"/>
  <c r="I63" i="1" s="1"/>
  <c r="I63" i="9" s="1"/>
  <c r="V59" i="17"/>
  <c r="H63" i="1" s="1"/>
  <c r="H63" i="9" s="1"/>
  <c r="X59" i="17"/>
  <c r="J63" i="1" s="1"/>
  <c r="J63" i="9" s="1"/>
  <c r="U59" i="17"/>
  <c r="G63" i="1" s="1"/>
  <c r="G63" i="9" s="1"/>
  <c r="R59" i="17"/>
  <c r="D63" i="1" s="1"/>
  <c r="D63" i="9" s="1"/>
  <c r="T59" i="17"/>
  <c r="F63" i="1" s="1"/>
  <c r="F63" i="9" s="1"/>
  <c r="Y59" i="17"/>
  <c r="K63" i="1" s="1"/>
  <c r="K63" i="9" s="1"/>
  <c r="Z59" i="17"/>
  <c r="L63" i="1" s="1"/>
  <c r="L63" i="9" s="1"/>
  <c r="S59" i="17"/>
  <c r="E63" i="1" s="1"/>
  <c r="E63" i="9" s="1"/>
  <c r="P156" i="17"/>
  <c r="U34" i="17"/>
  <c r="G38" i="1" s="1"/>
  <c r="G38" i="9" s="1"/>
  <c r="Y34" i="17"/>
  <c r="K38" i="1" s="1"/>
  <c r="K38" i="9" s="1"/>
  <c r="T34" i="17"/>
  <c r="F38" i="1" s="1"/>
  <c r="F38" i="9" s="1"/>
  <c r="Z34" i="17"/>
  <c r="L38" i="1" s="1"/>
  <c r="L38" i="9" s="1"/>
  <c r="X34" i="17"/>
  <c r="J38" i="1" s="1"/>
  <c r="J38" i="9" s="1"/>
  <c r="W34" i="17"/>
  <c r="I38" i="1" s="1"/>
  <c r="I38" i="9" s="1"/>
  <c r="V34" i="17"/>
  <c r="H38" i="1" s="1"/>
  <c r="H38" i="9" s="1"/>
  <c r="R34" i="17"/>
  <c r="D38" i="1" s="1"/>
  <c r="D38" i="9" s="1"/>
  <c r="S34" i="17"/>
  <c r="E38" i="1" s="1"/>
  <c r="E38" i="9" s="1"/>
  <c r="Y73" i="17"/>
  <c r="K77" i="1" s="1"/>
  <c r="K77" i="9" s="1"/>
  <c r="U73" i="17"/>
  <c r="G77" i="1" s="1"/>
  <c r="G77" i="9" s="1"/>
  <c r="S73" i="17"/>
  <c r="E77" i="1" s="1"/>
  <c r="E77" i="9" s="1"/>
  <c r="V73" i="17"/>
  <c r="H77" i="1" s="1"/>
  <c r="H77" i="9" s="1"/>
  <c r="X73" i="17"/>
  <c r="J77" i="1" s="1"/>
  <c r="J77" i="9" s="1"/>
  <c r="W73" i="17"/>
  <c r="I77" i="1" s="1"/>
  <c r="I77" i="9" s="1"/>
  <c r="Z73" i="17"/>
  <c r="L77" i="1" s="1"/>
  <c r="L77" i="9" s="1"/>
  <c r="T73" i="17"/>
  <c r="F77" i="1" s="1"/>
  <c r="F77" i="9" s="1"/>
  <c r="R73" i="17"/>
  <c r="D77" i="1" s="1"/>
  <c r="D77" i="9" s="1"/>
  <c r="V77" i="17"/>
  <c r="H81" i="1" s="1"/>
  <c r="H81" i="9" s="1"/>
  <c r="U77" i="17"/>
  <c r="G81" i="1" s="1"/>
  <c r="G81" i="9" s="1"/>
  <c r="P278" i="17"/>
  <c r="P355" i="17"/>
  <c r="P310" i="17"/>
  <c r="P265" i="17"/>
  <c r="P223" i="17"/>
  <c r="P207" i="17"/>
  <c r="Y33" i="17"/>
  <c r="K37" i="1" s="1"/>
  <c r="K37" i="9" s="1"/>
  <c r="W33" i="17"/>
  <c r="I37" i="1" s="1"/>
  <c r="I37" i="9" s="1"/>
  <c r="V33" i="17"/>
  <c r="H37" i="1" s="1"/>
  <c r="H37" i="9" s="1"/>
  <c r="T33" i="17"/>
  <c r="F37" i="1" s="1"/>
  <c r="F37" i="9" s="1"/>
  <c r="Z33" i="17"/>
  <c r="L37" i="1" s="1"/>
  <c r="L37" i="9" s="1"/>
  <c r="U33" i="17"/>
  <c r="G37" i="1" s="1"/>
  <c r="G37" i="9" s="1"/>
  <c r="X33" i="17"/>
  <c r="J37" i="1" s="1"/>
  <c r="J37" i="9" s="1"/>
  <c r="S33" i="17"/>
  <c r="E37" i="1" s="1"/>
  <c r="E37" i="9" s="1"/>
  <c r="R33" i="17"/>
  <c r="D37" i="1" s="1"/>
  <c r="D37" i="9" s="1"/>
  <c r="P115" i="17"/>
  <c r="P227" i="17"/>
  <c r="AN263" i="19"/>
  <c r="AB263" i="19"/>
  <c r="P270" i="17"/>
  <c r="AG258" i="19"/>
  <c r="P347" i="17"/>
  <c r="P368" i="17"/>
  <c r="P360" i="17"/>
  <c r="P329" i="17"/>
  <c r="P328" i="17"/>
  <c r="P290" i="17"/>
  <c r="P288" i="17"/>
  <c r="AC278" i="19"/>
  <c r="AF278" i="19"/>
  <c r="AE278" i="19"/>
  <c r="AJ278" i="19"/>
  <c r="P243" i="17"/>
  <c r="P252" i="17"/>
  <c r="S94" i="17"/>
  <c r="E98" i="1" s="1"/>
  <c r="E98" i="9" s="1"/>
  <c r="Y94" i="17"/>
  <c r="K98" i="1" s="1"/>
  <c r="K98" i="9" s="1"/>
  <c r="W94" i="17"/>
  <c r="I98" i="1" s="1"/>
  <c r="I98" i="9" s="1"/>
  <c r="Z94" i="17"/>
  <c r="L98" i="1" s="1"/>
  <c r="L98" i="9" s="1"/>
  <c r="U94" i="17"/>
  <c r="G98" i="1" s="1"/>
  <c r="G98" i="9" s="1"/>
  <c r="X94" i="17"/>
  <c r="J98" i="1" s="1"/>
  <c r="J98" i="9" s="1"/>
  <c r="R94" i="17"/>
  <c r="D98" i="1" s="1"/>
  <c r="D98" i="9" s="1"/>
  <c r="T94" i="17"/>
  <c r="F98" i="1" s="1"/>
  <c r="F98" i="9" s="1"/>
  <c r="V94" i="17"/>
  <c r="H98" i="1" s="1"/>
  <c r="H98" i="9" s="1"/>
  <c r="Y66" i="17"/>
  <c r="K70" i="1" s="1"/>
  <c r="K70" i="9" s="1"/>
  <c r="Z66" i="17"/>
  <c r="L70" i="1" s="1"/>
  <c r="L70" i="9" s="1"/>
  <c r="S66" i="17"/>
  <c r="E70" i="1" s="1"/>
  <c r="E70" i="9" s="1"/>
  <c r="X66" i="17"/>
  <c r="J70" i="1" s="1"/>
  <c r="J70" i="9" s="1"/>
  <c r="W66" i="17"/>
  <c r="I70" i="1" s="1"/>
  <c r="I70" i="9" s="1"/>
  <c r="U66" i="17"/>
  <c r="G70" i="1" s="1"/>
  <c r="G70" i="9" s="1"/>
  <c r="V66" i="17"/>
  <c r="H70" i="1" s="1"/>
  <c r="H70" i="9" s="1"/>
  <c r="T66" i="17"/>
  <c r="F70" i="1" s="1"/>
  <c r="F70" i="9" s="1"/>
  <c r="R66" i="17"/>
  <c r="D70" i="1" s="1"/>
  <c r="D70" i="9" s="1"/>
  <c r="P374" i="17"/>
  <c r="P324" i="17"/>
  <c r="P275" i="17"/>
  <c r="P150" i="17"/>
  <c r="P157" i="17"/>
  <c r="AM257" i="19"/>
  <c r="AK257" i="19"/>
  <c r="AH257" i="19"/>
  <c r="AA257" i="19"/>
  <c r="AD257" i="19"/>
  <c r="AC257" i="19"/>
  <c r="AE257" i="19"/>
  <c r="AL257" i="19"/>
  <c r="Y257" i="19"/>
  <c r="Z257" i="19"/>
  <c r="AI257" i="19"/>
  <c r="AJ257" i="19"/>
  <c r="W193" i="17"/>
  <c r="I197" i="1" s="1"/>
  <c r="I197" i="9" s="1"/>
  <c r="V193" i="17"/>
  <c r="H197" i="1" s="1"/>
  <c r="H197" i="9" s="1"/>
  <c r="Y193" i="17"/>
  <c r="K197" i="1" s="1"/>
  <c r="K197" i="9" s="1"/>
  <c r="Y21" i="17"/>
  <c r="K25" i="1" s="1"/>
  <c r="K25" i="9" s="1"/>
  <c r="S21" i="17"/>
  <c r="E25" i="1" s="1"/>
  <c r="E25" i="9" s="1"/>
  <c r="T21" i="17"/>
  <c r="F25" i="1" s="1"/>
  <c r="F25" i="9" s="1"/>
  <c r="R21" i="17"/>
  <c r="D25" i="1" s="1"/>
  <c r="D25" i="9" s="1"/>
  <c r="W21" i="17"/>
  <c r="I25" i="1" s="1"/>
  <c r="I25" i="9" s="1"/>
  <c r="Z21" i="17"/>
  <c r="L25" i="1" s="1"/>
  <c r="L25" i="9" s="1"/>
  <c r="X21" i="17"/>
  <c r="J25" i="1" s="1"/>
  <c r="J25" i="9" s="1"/>
  <c r="V21" i="17"/>
  <c r="H25" i="1" s="1"/>
  <c r="H25" i="9" s="1"/>
  <c r="U21" i="17"/>
  <c r="G25" i="1" s="1"/>
  <c r="G25" i="9" s="1"/>
  <c r="T24" i="17"/>
  <c r="F28" i="1" s="1"/>
  <c r="F28" i="9" s="1"/>
  <c r="R24" i="17"/>
  <c r="D28" i="1" s="1"/>
  <c r="D28" i="9" s="1"/>
  <c r="W24" i="17"/>
  <c r="I28" i="1" s="1"/>
  <c r="I28" i="9" s="1"/>
  <c r="X24" i="17"/>
  <c r="J28" i="1" s="1"/>
  <c r="J28" i="9" s="1"/>
  <c r="V24" i="17"/>
  <c r="H28" i="1" s="1"/>
  <c r="H28" i="9" s="1"/>
  <c r="S24" i="17"/>
  <c r="E28" i="1" s="1"/>
  <c r="E28" i="9" s="1"/>
  <c r="U24" i="17"/>
  <c r="G28" i="1" s="1"/>
  <c r="G28" i="9" s="1"/>
  <c r="Z24" i="17"/>
  <c r="L28" i="1" s="1"/>
  <c r="L28" i="9" s="1"/>
  <c r="Y24" i="17"/>
  <c r="K28" i="1" s="1"/>
  <c r="K28" i="9" s="1"/>
  <c r="V110" i="17"/>
  <c r="H114" i="1" s="1"/>
  <c r="H114" i="9" s="1"/>
  <c r="T196" i="17"/>
  <c r="F200" i="1" s="1"/>
  <c r="F200" i="9" s="1"/>
  <c r="X196" i="17"/>
  <c r="J200" i="1" s="1"/>
  <c r="J200" i="9" s="1"/>
  <c r="R196" i="17"/>
  <c r="D200" i="1" s="1"/>
  <c r="D200" i="9" s="1"/>
  <c r="U196" i="17"/>
  <c r="G200" i="1" s="1"/>
  <c r="G200" i="9" s="1"/>
  <c r="P285" i="17"/>
  <c r="AC241" i="19"/>
  <c r="AK241" i="19"/>
  <c r="AD241" i="19"/>
  <c r="AL241" i="19"/>
  <c r="Y241" i="19"/>
  <c r="AG241" i="19"/>
  <c r="Z241" i="19"/>
  <c r="AH241" i="19"/>
  <c r="AM241" i="19"/>
  <c r="AN241" i="19"/>
  <c r="AA241" i="19"/>
  <c r="AB241" i="19"/>
  <c r="AE241" i="19"/>
  <c r="AF241" i="19"/>
  <c r="AI241" i="19"/>
  <c r="AJ241" i="19"/>
  <c r="P377" i="17"/>
  <c r="P301" i="17"/>
  <c r="U84" i="17"/>
  <c r="G88" i="1" s="1"/>
  <c r="G88" i="9" s="1"/>
  <c r="Y84" i="17"/>
  <c r="K88" i="1" s="1"/>
  <c r="K88" i="9" s="1"/>
  <c r="R84" i="17"/>
  <c r="D88" i="1" s="1"/>
  <c r="D88" i="9" s="1"/>
  <c r="T84" i="17"/>
  <c r="F88" i="1" s="1"/>
  <c r="F88" i="9" s="1"/>
  <c r="W84" i="17"/>
  <c r="I88" i="1" s="1"/>
  <c r="I88" i="9" s="1"/>
  <c r="Z112" i="17"/>
  <c r="L116" i="1" s="1"/>
  <c r="L116" i="9" s="1"/>
  <c r="R112" i="17"/>
  <c r="D116" i="1" s="1"/>
  <c r="D116" i="9" s="1"/>
  <c r="U112" i="17"/>
  <c r="G116" i="1" s="1"/>
  <c r="G116" i="9" s="1"/>
  <c r="S112" i="17"/>
  <c r="E116" i="1" s="1"/>
  <c r="E116" i="9" s="1"/>
  <c r="W112" i="17"/>
  <c r="I116" i="1" s="1"/>
  <c r="I116" i="9" s="1"/>
  <c r="Y112" i="17"/>
  <c r="K116" i="1" s="1"/>
  <c r="K116" i="9" s="1"/>
  <c r="V112" i="17"/>
  <c r="H116" i="1" s="1"/>
  <c r="H116" i="9" s="1"/>
  <c r="X112" i="17"/>
  <c r="J116" i="1" s="1"/>
  <c r="J116" i="9" s="1"/>
  <c r="T112" i="17"/>
  <c r="F116" i="1" s="1"/>
  <c r="F116" i="9" s="1"/>
  <c r="W143" i="17"/>
  <c r="I147" i="1" s="1"/>
  <c r="I147" i="9" s="1"/>
  <c r="AK221" i="19"/>
  <c r="P226" i="4" s="1"/>
  <c r="AJ226" i="9" s="1"/>
  <c r="AA132" i="19"/>
  <c r="F137" i="4" s="1"/>
  <c r="Z137" i="9" s="1"/>
  <c r="AA237" i="19"/>
  <c r="AD237" i="19"/>
  <c r="Y221" i="19"/>
  <c r="D226" i="4" s="1"/>
  <c r="X226" i="9" s="1"/>
  <c r="P357" i="17"/>
  <c r="P350" i="17"/>
  <c r="P307" i="17"/>
  <c r="P316" i="17"/>
  <c r="P375" i="17"/>
  <c r="P276" i="17"/>
  <c r="P273" i="17"/>
  <c r="P292" i="17"/>
  <c r="P266" i="17"/>
  <c r="AL272" i="19"/>
  <c r="AB272" i="19"/>
  <c r="AC272" i="19"/>
  <c r="AD272" i="19"/>
  <c r="AK272" i="19"/>
  <c r="AF272" i="19"/>
  <c r="AH272" i="19"/>
  <c r="AN272" i="19"/>
  <c r="AE272" i="19"/>
  <c r="P304" i="17"/>
  <c r="P240" i="17"/>
  <c r="P173" i="17"/>
  <c r="W60" i="17"/>
  <c r="I64" i="1" s="1"/>
  <c r="I64" i="9" s="1"/>
  <c r="T60" i="17"/>
  <c r="F64" i="1" s="1"/>
  <c r="F64" i="9" s="1"/>
  <c r="V60" i="17"/>
  <c r="H64" i="1" s="1"/>
  <c r="H64" i="9" s="1"/>
  <c r="Z60" i="17"/>
  <c r="L64" i="1" s="1"/>
  <c r="L64" i="9" s="1"/>
  <c r="R60" i="17"/>
  <c r="D64" i="1" s="1"/>
  <c r="D64" i="9" s="1"/>
  <c r="S60" i="17"/>
  <c r="E64" i="1" s="1"/>
  <c r="E64" i="9" s="1"/>
  <c r="U60" i="17"/>
  <c r="G64" i="1" s="1"/>
  <c r="G64" i="9" s="1"/>
  <c r="X60" i="17"/>
  <c r="J64" i="1" s="1"/>
  <c r="J64" i="9" s="1"/>
  <c r="Y60" i="17"/>
  <c r="K64" i="1" s="1"/>
  <c r="K64" i="9" s="1"/>
  <c r="S79" i="17"/>
  <c r="E83" i="1" s="1"/>
  <c r="E83" i="9" s="1"/>
  <c r="Y79" i="17"/>
  <c r="K83" i="1" s="1"/>
  <c r="K83" i="9" s="1"/>
  <c r="Z79" i="17"/>
  <c r="L83" i="1" s="1"/>
  <c r="L83" i="9" s="1"/>
  <c r="W79" i="17"/>
  <c r="I83" i="1" s="1"/>
  <c r="I83" i="9" s="1"/>
  <c r="U79" i="17"/>
  <c r="G83" i="1" s="1"/>
  <c r="G83" i="9" s="1"/>
  <c r="V79" i="17"/>
  <c r="H83" i="1" s="1"/>
  <c r="H83" i="9" s="1"/>
  <c r="X79" i="17"/>
  <c r="J83" i="1" s="1"/>
  <c r="J83" i="9" s="1"/>
  <c r="T79" i="17"/>
  <c r="F83" i="1" s="1"/>
  <c r="F83" i="9" s="1"/>
  <c r="R79" i="17"/>
  <c r="D83" i="1" s="1"/>
  <c r="D83" i="9" s="1"/>
  <c r="Y104" i="17"/>
  <c r="K108" i="1" s="1"/>
  <c r="K108" i="9" s="1"/>
  <c r="V104" i="17"/>
  <c r="H108" i="1" s="1"/>
  <c r="H108" i="9" s="1"/>
  <c r="P233" i="17"/>
  <c r="Z76" i="17"/>
  <c r="L80" i="1" s="1"/>
  <c r="L80" i="9" s="1"/>
  <c r="V76" i="17"/>
  <c r="H80" i="1" s="1"/>
  <c r="H80" i="9" s="1"/>
  <c r="S76" i="17"/>
  <c r="E80" i="1" s="1"/>
  <c r="E80" i="9" s="1"/>
  <c r="T76" i="17"/>
  <c r="F80" i="1" s="1"/>
  <c r="F80" i="9" s="1"/>
  <c r="R76" i="17"/>
  <c r="D80" i="1" s="1"/>
  <c r="D80" i="9" s="1"/>
  <c r="W76" i="17"/>
  <c r="I80" i="1" s="1"/>
  <c r="I80" i="9" s="1"/>
  <c r="X76" i="17"/>
  <c r="J80" i="1" s="1"/>
  <c r="J80" i="9" s="1"/>
  <c r="Y76" i="17"/>
  <c r="K80" i="1" s="1"/>
  <c r="K80" i="9" s="1"/>
  <c r="U76" i="17"/>
  <c r="G80" i="1" s="1"/>
  <c r="G80" i="9" s="1"/>
  <c r="T108" i="17"/>
  <c r="F112" i="1" s="1"/>
  <c r="F112" i="9" s="1"/>
  <c r="X108" i="17"/>
  <c r="J112" i="1" s="1"/>
  <c r="J112" i="9" s="1"/>
  <c r="Z108" i="17"/>
  <c r="L112" i="1" s="1"/>
  <c r="L112" i="9" s="1"/>
  <c r="S108" i="17"/>
  <c r="E112" i="1" s="1"/>
  <c r="E112" i="9" s="1"/>
  <c r="U108" i="17"/>
  <c r="G112" i="1" s="1"/>
  <c r="G112" i="9" s="1"/>
  <c r="W108" i="17"/>
  <c r="I112" i="1" s="1"/>
  <c r="I112" i="9" s="1"/>
  <c r="V108" i="17"/>
  <c r="H112" i="1" s="1"/>
  <c r="H112" i="9" s="1"/>
  <c r="Y108" i="17"/>
  <c r="K112" i="1" s="1"/>
  <c r="K112" i="9" s="1"/>
  <c r="R108" i="17"/>
  <c r="D112" i="1" s="1"/>
  <c r="D112" i="9" s="1"/>
  <c r="P163" i="17"/>
  <c r="W90" i="17"/>
  <c r="I94" i="1" s="1"/>
  <c r="I94" i="9" s="1"/>
  <c r="U90" i="17"/>
  <c r="G94" i="1" s="1"/>
  <c r="G94" i="9" s="1"/>
  <c r="R90" i="17"/>
  <c r="D94" i="1" s="1"/>
  <c r="D94" i="9" s="1"/>
  <c r="V90" i="17"/>
  <c r="H94" i="1" s="1"/>
  <c r="H94" i="9" s="1"/>
  <c r="X90" i="17"/>
  <c r="J94" i="1" s="1"/>
  <c r="J94" i="9" s="1"/>
  <c r="Z90" i="17"/>
  <c r="L94" i="1" s="1"/>
  <c r="L94" i="9" s="1"/>
  <c r="S90" i="17"/>
  <c r="E94" i="1" s="1"/>
  <c r="E94" i="9" s="1"/>
  <c r="Y90" i="17"/>
  <c r="K94" i="1" s="1"/>
  <c r="K94" i="9" s="1"/>
  <c r="T90" i="17"/>
  <c r="F94" i="1" s="1"/>
  <c r="F94" i="9" s="1"/>
  <c r="T39" i="17"/>
  <c r="F43" i="1" s="1"/>
  <c r="F43" i="9" s="1"/>
  <c r="Z39" i="17"/>
  <c r="L43" i="1" s="1"/>
  <c r="L43" i="9" s="1"/>
  <c r="V39" i="17"/>
  <c r="H43" i="1" s="1"/>
  <c r="H43" i="9" s="1"/>
  <c r="W39" i="17"/>
  <c r="I43" i="1" s="1"/>
  <c r="I43" i="9" s="1"/>
  <c r="S39" i="17"/>
  <c r="E43" i="1" s="1"/>
  <c r="E43" i="9" s="1"/>
  <c r="R39" i="17"/>
  <c r="D43" i="1" s="1"/>
  <c r="D43" i="9" s="1"/>
  <c r="X39" i="17"/>
  <c r="J43" i="1" s="1"/>
  <c r="J43" i="9" s="1"/>
  <c r="U39" i="17"/>
  <c r="G43" i="1" s="1"/>
  <c r="G43" i="9" s="1"/>
  <c r="Y39" i="17"/>
  <c r="K43" i="1" s="1"/>
  <c r="K43" i="9" s="1"/>
  <c r="P151" i="17"/>
  <c r="P179" i="17"/>
  <c r="P169" i="17"/>
  <c r="Y72" i="17"/>
  <c r="K76" i="1" s="1"/>
  <c r="K76" i="9" s="1"/>
  <c r="X72" i="17"/>
  <c r="J76" i="1" s="1"/>
  <c r="J76" i="9" s="1"/>
  <c r="Z72" i="17"/>
  <c r="L76" i="1" s="1"/>
  <c r="L76" i="9" s="1"/>
  <c r="S72" i="17"/>
  <c r="E76" i="1" s="1"/>
  <c r="E76" i="9" s="1"/>
  <c r="T72" i="17"/>
  <c r="F76" i="1" s="1"/>
  <c r="F76" i="9" s="1"/>
  <c r="V72" i="17"/>
  <c r="H76" i="1" s="1"/>
  <c r="H76" i="9" s="1"/>
  <c r="W72" i="17"/>
  <c r="I76" i="1" s="1"/>
  <c r="I76" i="9" s="1"/>
  <c r="R72" i="17"/>
  <c r="D76" i="1" s="1"/>
  <c r="D76" i="9" s="1"/>
  <c r="U72" i="17"/>
  <c r="G76" i="1" s="1"/>
  <c r="G76" i="9" s="1"/>
  <c r="P192" i="17"/>
  <c r="P216" i="17"/>
  <c r="Y27" i="17"/>
  <c r="K31" i="1" s="1"/>
  <c r="K31" i="9" s="1"/>
  <c r="S27" i="17"/>
  <c r="E31" i="1" s="1"/>
  <c r="E31" i="9" s="1"/>
  <c r="T27" i="17"/>
  <c r="F31" i="1" s="1"/>
  <c r="F31" i="9" s="1"/>
  <c r="R27" i="17"/>
  <c r="D31" i="1" s="1"/>
  <c r="D31" i="9" s="1"/>
  <c r="W27" i="17"/>
  <c r="I31" i="1" s="1"/>
  <c r="I31" i="9" s="1"/>
  <c r="U27" i="17"/>
  <c r="G31" i="1" s="1"/>
  <c r="G31" i="9" s="1"/>
  <c r="X27" i="17"/>
  <c r="J31" i="1" s="1"/>
  <c r="J31" i="9" s="1"/>
  <c r="V27" i="17"/>
  <c r="H31" i="1" s="1"/>
  <c r="H31" i="9" s="1"/>
  <c r="Z27" i="17"/>
  <c r="L31" i="1" s="1"/>
  <c r="L31" i="9" s="1"/>
  <c r="P141" i="17"/>
  <c r="P134" i="17"/>
  <c r="X83" i="17"/>
  <c r="J87" i="1" s="1"/>
  <c r="J87" i="9" s="1"/>
  <c r="U83" i="17"/>
  <c r="G87" i="1" s="1"/>
  <c r="G87" i="9" s="1"/>
  <c r="W83" i="17"/>
  <c r="I87" i="1" s="1"/>
  <c r="I87" i="9" s="1"/>
  <c r="Z83" i="17"/>
  <c r="L87" i="1" s="1"/>
  <c r="L87" i="9" s="1"/>
  <c r="V83" i="17"/>
  <c r="H87" i="1" s="1"/>
  <c r="H87" i="9" s="1"/>
  <c r="T83" i="17"/>
  <c r="F87" i="1" s="1"/>
  <c r="F87" i="9" s="1"/>
  <c r="S83" i="17"/>
  <c r="E87" i="1" s="1"/>
  <c r="E87" i="9" s="1"/>
  <c r="Y83" i="17"/>
  <c r="K87" i="1" s="1"/>
  <c r="K87" i="9" s="1"/>
  <c r="R83" i="17"/>
  <c r="D87" i="1" s="1"/>
  <c r="D87" i="9" s="1"/>
  <c r="P119" i="17"/>
  <c r="P158" i="17"/>
  <c r="P191" i="17"/>
  <c r="R35" i="17"/>
  <c r="D39" i="1" s="1"/>
  <c r="D39" i="9" s="1"/>
  <c r="Y35" i="17"/>
  <c r="K39" i="1" s="1"/>
  <c r="K39" i="9" s="1"/>
  <c r="V35" i="17"/>
  <c r="H39" i="1" s="1"/>
  <c r="H39" i="9" s="1"/>
  <c r="U35" i="17"/>
  <c r="G39" i="1" s="1"/>
  <c r="G39" i="9" s="1"/>
  <c r="T35" i="17"/>
  <c r="F39" i="1" s="1"/>
  <c r="F39" i="9" s="1"/>
  <c r="Z35" i="17"/>
  <c r="L39" i="1" s="1"/>
  <c r="L39" i="9" s="1"/>
  <c r="W35" i="17"/>
  <c r="I39" i="1" s="1"/>
  <c r="I39" i="9" s="1"/>
  <c r="X35" i="17"/>
  <c r="J39" i="1" s="1"/>
  <c r="J39" i="9" s="1"/>
  <c r="S35" i="17"/>
  <c r="E39" i="1" s="1"/>
  <c r="E39" i="9" s="1"/>
  <c r="P189" i="17"/>
  <c r="P117" i="17"/>
  <c r="Z102" i="17"/>
  <c r="L106" i="1" s="1"/>
  <c r="L106" i="9" s="1"/>
  <c r="W102" i="17"/>
  <c r="I106" i="1" s="1"/>
  <c r="I106" i="9" s="1"/>
  <c r="U102" i="17"/>
  <c r="G106" i="1" s="1"/>
  <c r="G106" i="9" s="1"/>
  <c r="R102" i="17"/>
  <c r="D106" i="1" s="1"/>
  <c r="D106" i="9" s="1"/>
  <c r="V102" i="17"/>
  <c r="H106" i="1" s="1"/>
  <c r="H106" i="9" s="1"/>
  <c r="Y102" i="17"/>
  <c r="K106" i="1" s="1"/>
  <c r="K106" i="9" s="1"/>
  <c r="X102" i="17"/>
  <c r="J106" i="1" s="1"/>
  <c r="J106" i="9" s="1"/>
  <c r="T102" i="17"/>
  <c r="F106" i="1" s="1"/>
  <c r="F106" i="9" s="1"/>
  <c r="S102" i="17"/>
  <c r="E106" i="1" s="1"/>
  <c r="E106" i="9" s="1"/>
  <c r="P185" i="17"/>
  <c r="U91" i="17"/>
  <c r="G95" i="1" s="1"/>
  <c r="G95" i="9" s="1"/>
  <c r="V91" i="17"/>
  <c r="H95" i="1" s="1"/>
  <c r="H95" i="9" s="1"/>
  <c r="T91" i="17"/>
  <c r="F95" i="1" s="1"/>
  <c r="F95" i="9" s="1"/>
  <c r="R91" i="17"/>
  <c r="D95" i="1" s="1"/>
  <c r="D95" i="9" s="1"/>
  <c r="X91" i="17"/>
  <c r="J95" i="1" s="1"/>
  <c r="J95" i="9" s="1"/>
  <c r="W91" i="17"/>
  <c r="I95" i="1" s="1"/>
  <c r="I95" i="9" s="1"/>
  <c r="S91" i="17"/>
  <c r="E95" i="1" s="1"/>
  <c r="E95" i="9" s="1"/>
  <c r="Y91" i="17"/>
  <c r="K95" i="1" s="1"/>
  <c r="K95" i="9" s="1"/>
  <c r="Z91" i="17"/>
  <c r="L95" i="1" s="1"/>
  <c r="L95" i="9" s="1"/>
  <c r="P277" i="17"/>
  <c r="P343" i="17"/>
  <c r="P381" i="17"/>
  <c r="V71" i="17"/>
  <c r="H75" i="1" s="1"/>
  <c r="H75" i="9" s="1"/>
  <c r="X71" i="17"/>
  <c r="J75" i="1" s="1"/>
  <c r="J75" i="9" s="1"/>
  <c r="R71" i="17"/>
  <c r="D75" i="1" s="1"/>
  <c r="D75" i="9" s="1"/>
  <c r="Z71" i="17"/>
  <c r="L75" i="1" s="1"/>
  <c r="L75" i="9" s="1"/>
  <c r="S71" i="17"/>
  <c r="E75" i="1" s="1"/>
  <c r="E75" i="9" s="1"/>
  <c r="Y71" i="17"/>
  <c r="K75" i="1" s="1"/>
  <c r="K75" i="9" s="1"/>
  <c r="T71" i="17"/>
  <c r="F75" i="1" s="1"/>
  <c r="F75" i="9" s="1"/>
  <c r="W71" i="17"/>
  <c r="I75" i="1" s="1"/>
  <c r="I75" i="9" s="1"/>
  <c r="U71" i="17"/>
  <c r="G75" i="1" s="1"/>
  <c r="G75" i="9" s="1"/>
  <c r="X26" i="17"/>
  <c r="J30" i="1" s="1"/>
  <c r="J30" i="9" s="1"/>
  <c r="V26" i="17"/>
  <c r="H30" i="1" s="1"/>
  <c r="H30" i="9" s="1"/>
  <c r="U26" i="17"/>
  <c r="G30" i="1" s="1"/>
  <c r="G30" i="9" s="1"/>
  <c r="Z26" i="17"/>
  <c r="L30" i="1" s="1"/>
  <c r="L30" i="9" s="1"/>
  <c r="T26" i="17"/>
  <c r="F30" i="1" s="1"/>
  <c r="F30" i="9" s="1"/>
  <c r="W26" i="17"/>
  <c r="I30" i="1" s="1"/>
  <c r="I30" i="9" s="1"/>
  <c r="Y26" i="17"/>
  <c r="K30" i="1" s="1"/>
  <c r="K30" i="9" s="1"/>
  <c r="S26" i="17"/>
  <c r="E30" i="1" s="1"/>
  <c r="E30" i="9" s="1"/>
  <c r="R26" i="17"/>
  <c r="D30" i="1" s="1"/>
  <c r="D30" i="9" s="1"/>
  <c r="U96" i="17"/>
  <c r="G100" i="1" s="1"/>
  <c r="G100" i="9" s="1"/>
  <c r="V96" i="17"/>
  <c r="H100" i="1" s="1"/>
  <c r="H100" i="9" s="1"/>
  <c r="Z96" i="17"/>
  <c r="L100" i="1" s="1"/>
  <c r="L100" i="9" s="1"/>
  <c r="Y96" i="17"/>
  <c r="K100" i="1" s="1"/>
  <c r="K100" i="9" s="1"/>
  <c r="S96" i="17"/>
  <c r="E100" i="1" s="1"/>
  <c r="E100" i="9" s="1"/>
  <c r="T96" i="17"/>
  <c r="F100" i="1" s="1"/>
  <c r="F100" i="9" s="1"/>
  <c r="X96" i="17"/>
  <c r="J100" i="1" s="1"/>
  <c r="J100" i="9" s="1"/>
  <c r="R96" i="17"/>
  <c r="D100" i="1" s="1"/>
  <c r="D100" i="9" s="1"/>
  <c r="W96" i="17"/>
  <c r="I100" i="1" s="1"/>
  <c r="I100" i="9" s="1"/>
  <c r="P303" i="17"/>
  <c r="P345" i="17"/>
  <c r="P384" i="17"/>
  <c r="P363" i="17"/>
  <c r="P333" i="17"/>
  <c r="P332" i="17"/>
  <c r="P248" i="17"/>
  <c r="P271" i="17"/>
  <c r="P261" i="17"/>
  <c r="P259" i="17"/>
  <c r="P201" i="17"/>
  <c r="P155" i="17"/>
  <c r="V31" i="17"/>
  <c r="H35" i="1" s="1"/>
  <c r="H35" i="9" s="1"/>
  <c r="U31" i="17"/>
  <c r="G35" i="1" s="1"/>
  <c r="G35" i="9" s="1"/>
  <c r="T31" i="17"/>
  <c r="F35" i="1" s="1"/>
  <c r="F35" i="9" s="1"/>
  <c r="Z31" i="17"/>
  <c r="L35" i="1" s="1"/>
  <c r="L35" i="9" s="1"/>
  <c r="Y31" i="17"/>
  <c r="K35" i="1" s="1"/>
  <c r="K35" i="9" s="1"/>
  <c r="W31" i="17"/>
  <c r="I35" i="1" s="1"/>
  <c r="I35" i="9" s="1"/>
  <c r="X31" i="17"/>
  <c r="J35" i="1" s="1"/>
  <c r="J35" i="9" s="1"/>
  <c r="S31" i="17"/>
  <c r="E35" i="1" s="1"/>
  <c r="E35" i="9" s="1"/>
  <c r="R31" i="17"/>
  <c r="D35" i="1" s="1"/>
  <c r="D35" i="9" s="1"/>
  <c r="P114" i="17"/>
  <c r="P125" i="17"/>
  <c r="W61" i="17"/>
  <c r="I65" i="1" s="1"/>
  <c r="I65" i="9" s="1"/>
  <c r="V61" i="17"/>
  <c r="H65" i="1" s="1"/>
  <c r="H65" i="9" s="1"/>
  <c r="Y61" i="17"/>
  <c r="K65" i="1" s="1"/>
  <c r="K65" i="9" s="1"/>
  <c r="Z61" i="17"/>
  <c r="L65" i="1" s="1"/>
  <c r="L65" i="9" s="1"/>
  <c r="S61" i="17"/>
  <c r="E65" i="1" s="1"/>
  <c r="E65" i="9" s="1"/>
  <c r="T61" i="17"/>
  <c r="F65" i="1" s="1"/>
  <c r="F65" i="9" s="1"/>
  <c r="R61" i="17"/>
  <c r="D65" i="1" s="1"/>
  <c r="D65" i="9" s="1"/>
  <c r="X61" i="17"/>
  <c r="J65" i="1" s="1"/>
  <c r="J65" i="9" s="1"/>
  <c r="U61" i="17"/>
  <c r="G65" i="1" s="1"/>
  <c r="G65" i="9" s="1"/>
  <c r="P178" i="17"/>
  <c r="P198" i="17"/>
  <c r="AD273" i="19"/>
  <c r="Z273" i="19"/>
  <c r="AE273" i="19"/>
  <c r="AJ273" i="19"/>
  <c r="P322" i="17"/>
  <c r="P311" i="17"/>
  <c r="P254" i="17"/>
  <c r="P135" i="17"/>
  <c r="U20" i="17"/>
  <c r="G24" i="1" s="1"/>
  <c r="G24" i="9" s="1"/>
  <c r="Z20" i="17"/>
  <c r="L24" i="1" s="1"/>
  <c r="L24" i="9" s="1"/>
  <c r="Y20" i="17"/>
  <c r="K24" i="1" s="1"/>
  <c r="K24" i="9" s="1"/>
  <c r="S20" i="17"/>
  <c r="E24" i="1" s="1"/>
  <c r="E24" i="9" s="1"/>
  <c r="X20" i="17"/>
  <c r="J24" i="1" s="1"/>
  <c r="J24" i="9" s="1"/>
  <c r="T20" i="17"/>
  <c r="F24" i="1" s="1"/>
  <c r="F24" i="9" s="1"/>
  <c r="R20" i="17"/>
  <c r="D24" i="1" s="1"/>
  <c r="D24" i="9" s="1"/>
  <c r="W20" i="17"/>
  <c r="I24" i="1" s="1"/>
  <c r="I24" i="9" s="1"/>
  <c r="V20" i="17"/>
  <c r="H24" i="1" s="1"/>
  <c r="H24" i="9" s="1"/>
  <c r="P147" i="17"/>
  <c r="P142" i="17"/>
  <c r="P205" i="17"/>
  <c r="AE245" i="19"/>
  <c r="AF245" i="19"/>
  <c r="AL245" i="19"/>
  <c r="AH245" i="19"/>
  <c r="AI245" i="19"/>
  <c r="AJ245" i="19"/>
  <c r="AC245" i="19"/>
  <c r="AK245" i="19"/>
  <c r="AM245" i="19"/>
  <c r="AN245" i="19"/>
  <c r="AG245" i="19"/>
  <c r="Y245" i="19"/>
  <c r="AB245" i="19"/>
  <c r="AD245" i="19"/>
  <c r="Z245" i="19"/>
  <c r="AA245" i="19"/>
  <c r="P295" i="17"/>
  <c r="P272" i="17"/>
  <c r="V106" i="17"/>
  <c r="H110" i="1" s="1"/>
  <c r="H110" i="9" s="1"/>
  <c r="T106" i="17"/>
  <c r="F110" i="1" s="1"/>
  <c r="F110" i="9" s="1"/>
  <c r="P388" i="17"/>
  <c r="P353" i="17"/>
  <c r="P334" i="17"/>
  <c r="P309" i="17"/>
  <c r="P315" i="17"/>
  <c r="AB265" i="19"/>
  <c r="AC265" i="19"/>
  <c r="AD265" i="19"/>
  <c r="AF265" i="19"/>
  <c r="AH265" i="19"/>
  <c r="AI265" i="19"/>
  <c r="AJ265" i="19"/>
  <c r="AM265" i="19"/>
  <c r="Z265" i="19"/>
  <c r="AN265" i="19"/>
  <c r="Y265" i="19"/>
  <c r="AK265" i="19"/>
  <c r="Y259" i="19"/>
  <c r="AD259" i="19"/>
  <c r="AK259" i="19"/>
  <c r="AN259" i="19"/>
  <c r="AC259" i="19"/>
  <c r="AH259" i="19"/>
  <c r="AB259" i="19"/>
  <c r="AI259" i="19"/>
  <c r="AE259" i="19"/>
  <c r="AF259" i="19"/>
  <c r="AJ259" i="19"/>
  <c r="AG259" i="19"/>
  <c r="AL259" i="19"/>
  <c r="AM259" i="19"/>
  <c r="Z259" i="19"/>
  <c r="AA259" i="19"/>
  <c r="AI244" i="19"/>
  <c r="T81" i="17"/>
  <c r="F85" i="1" s="1"/>
  <c r="F85" i="9" s="1"/>
  <c r="R81" i="17"/>
  <c r="D85" i="1" s="1"/>
  <c r="D85" i="9" s="1"/>
  <c r="Y81" i="17"/>
  <c r="K85" i="1" s="1"/>
  <c r="K85" i="9" s="1"/>
  <c r="X81" i="17"/>
  <c r="J85" i="1" s="1"/>
  <c r="J85" i="9" s="1"/>
  <c r="S81" i="17"/>
  <c r="E85" i="1" s="1"/>
  <c r="E85" i="9" s="1"/>
  <c r="V81" i="17"/>
  <c r="H85" i="1" s="1"/>
  <c r="H85" i="9" s="1"/>
  <c r="U81" i="17"/>
  <c r="G85" i="1" s="1"/>
  <c r="G85" i="9" s="1"/>
  <c r="Z81" i="17"/>
  <c r="L85" i="1" s="1"/>
  <c r="L85" i="9" s="1"/>
  <c r="W81" i="17"/>
  <c r="I85" i="1" s="1"/>
  <c r="I85" i="9" s="1"/>
  <c r="W45" i="17"/>
  <c r="I49" i="1" s="1"/>
  <c r="I49" i="9" s="1"/>
  <c r="V45" i="17"/>
  <c r="H49" i="1" s="1"/>
  <c r="H49" i="9" s="1"/>
  <c r="Y45" i="17"/>
  <c r="K49" i="1" s="1"/>
  <c r="K49" i="9" s="1"/>
  <c r="Z45" i="17"/>
  <c r="L49" i="1" s="1"/>
  <c r="L49" i="9" s="1"/>
  <c r="S45" i="17"/>
  <c r="E49" i="1" s="1"/>
  <c r="E49" i="9" s="1"/>
  <c r="T45" i="17"/>
  <c r="F49" i="1" s="1"/>
  <c r="F49" i="9" s="1"/>
  <c r="U45" i="17"/>
  <c r="G49" i="1" s="1"/>
  <c r="G49" i="9" s="1"/>
  <c r="X45" i="17"/>
  <c r="J49" i="1" s="1"/>
  <c r="J49" i="9" s="1"/>
  <c r="R45" i="17"/>
  <c r="D49" i="1" s="1"/>
  <c r="D49" i="9" s="1"/>
  <c r="P249" i="17"/>
  <c r="P366" i="17"/>
  <c r="P364" i="17"/>
  <c r="P257" i="17"/>
  <c r="P269" i="17"/>
  <c r="P221" i="17"/>
  <c r="W64" i="17"/>
  <c r="I68" i="1" s="1"/>
  <c r="I68" i="9" s="1"/>
  <c r="T64" i="17"/>
  <c r="F68" i="1" s="1"/>
  <c r="F68" i="9" s="1"/>
  <c r="V64" i="17"/>
  <c r="H68" i="1" s="1"/>
  <c r="H68" i="9" s="1"/>
  <c r="Z64" i="17"/>
  <c r="L68" i="1" s="1"/>
  <c r="L68" i="9" s="1"/>
  <c r="R64" i="17"/>
  <c r="D68" i="1" s="1"/>
  <c r="D68" i="9" s="1"/>
  <c r="Y64" i="17"/>
  <c r="K68" i="1" s="1"/>
  <c r="K68" i="9" s="1"/>
  <c r="U64" i="17"/>
  <c r="G68" i="1" s="1"/>
  <c r="G68" i="9" s="1"/>
  <c r="X64" i="17"/>
  <c r="J68" i="1" s="1"/>
  <c r="J68" i="9" s="1"/>
  <c r="S64" i="17"/>
  <c r="E68" i="1" s="1"/>
  <c r="E68" i="9" s="1"/>
  <c r="P190" i="17"/>
  <c r="AC269" i="19"/>
  <c r="AM269" i="19"/>
  <c r="AJ269" i="19"/>
  <c r="AC275" i="19"/>
  <c r="AN275" i="19"/>
  <c r="AI275" i="19"/>
  <c r="AJ275" i="19"/>
  <c r="AM275" i="19"/>
  <c r="Z275" i="19"/>
  <c r="AG275" i="19"/>
  <c r="AK275" i="19"/>
  <c r="AA275" i="19"/>
  <c r="Y275" i="19"/>
  <c r="AL275" i="19"/>
  <c r="AD275" i="19"/>
  <c r="AI260" i="19"/>
  <c r="AM260" i="19"/>
  <c r="AA260" i="19"/>
  <c r="W50" i="17"/>
  <c r="I54" i="1" s="1"/>
  <c r="I54" i="9" s="1"/>
  <c r="T50" i="17"/>
  <c r="F54" i="1" s="1"/>
  <c r="F54" i="9" s="1"/>
  <c r="U50" i="17"/>
  <c r="G54" i="1" s="1"/>
  <c r="G54" i="9" s="1"/>
  <c r="X50" i="17"/>
  <c r="J54" i="1" s="1"/>
  <c r="J54" i="9" s="1"/>
  <c r="Y50" i="17"/>
  <c r="K54" i="1" s="1"/>
  <c r="K54" i="9" s="1"/>
  <c r="S50" i="17"/>
  <c r="E54" i="1" s="1"/>
  <c r="E54" i="9" s="1"/>
  <c r="R50" i="17"/>
  <c r="D54" i="1" s="1"/>
  <c r="D54" i="9" s="1"/>
  <c r="V50" i="17"/>
  <c r="H54" i="1" s="1"/>
  <c r="H54" i="9" s="1"/>
  <c r="Z50" i="17"/>
  <c r="L54" i="1" s="1"/>
  <c r="L54" i="9" s="1"/>
  <c r="V153" i="17"/>
  <c r="H157" i="1" s="1"/>
  <c r="H157" i="9" s="1"/>
  <c r="U153" i="17"/>
  <c r="G157" i="1" s="1"/>
  <c r="G157" i="9" s="1"/>
  <c r="S153" i="17"/>
  <c r="E157" i="1" s="1"/>
  <c r="E157" i="9" s="1"/>
  <c r="W153" i="17"/>
  <c r="I157" i="1" s="1"/>
  <c r="I157" i="9" s="1"/>
  <c r="R153" i="17"/>
  <c r="D157" i="1" s="1"/>
  <c r="D157" i="9" s="1"/>
  <c r="W63" i="17"/>
  <c r="I67" i="1" s="1"/>
  <c r="I67" i="9" s="1"/>
  <c r="V63" i="17"/>
  <c r="H67" i="1" s="1"/>
  <c r="H67" i="9" s="1"/>
  <c r="X63" i="17"/>
  <c r="J67" i="1" s="1"/>
  <c r="J67" i="9" s="1"/>
  <c r="U63" i="17"/>
  <c r="G67" i="1" s="1"/>
  <c r="G67" i="9" s="1"/>
  <c r="R63" i="17"/>
  <c r="D67" i="1" s="1"/>
  <c r="D67" i="9" s="1"/>
  <c r="S63" i="17"/>
  <c r="E67" i="1" s="1"/>
  <c r="E67" i="9" s="1"/>
  <c r="Y63" i="17"/>
  <c r="K67" i="1" s="1"/>
  <c r="K67" i="9" s="1"/>
  <c r="Z63" i="17"/>
  <c r="L67" i="1" s="1"/>
  <c r="L67" i="9" s="1"/>
  <c r="T63" i="17"/>
  <c r="F67" i="1" s="1"/>
  <c r="F67" i="9" s="1"/>
  <c r="W56" i="17"/>
  <c r="I60" i="1" s="1"/>
  <c r="I60" i="9" s="1"/>
  <c r="T56" i="17"/>
  <c r="F60" i="1" s="1"/>
  <c r="F60" i="9" s="1"/>
  <c r="V56" i="17"/>
  <c r="H60" i="1" s="1"/>
  <c r="H60" i="9" s="1"/>
  <c r="Z56" i="17"/>
  <c r="L60" i="1" s="1"/>
  <c r="L60" i="9" s="1"/>
  <c r="R56" i="17"/>
  <c r="D60" i="1" s="1"/>
  <c r="D60" i="9" s="1"/>
  <c r="Y56" i="17"/>
  <c r="K60" i="1" s="1"/>
  <c r="K60" i="9" s="1"/>
  <c r="U56" i="17"/>
  <c r="G60" i="1" s="1"/>
  <c r="G60" i="9" s="1"/>
  <c r="X56" i="17"/>
  <c r="J60" i="1" s="1"/>
  <c r="J60" i="9" s="1"/>
  <c r="S56" i="17"/>
  <c r="E60" i="1" s="1"/>
  <c r="E60" i="9" s="1"/>
  <c r="W54" i="17"/>
  <c r="I58" i="1" s="1"/>
  <c r="I58" i="9" s="1"/>
  <c r="T54" i="17"/>
  <c r="F58" i="1" s="1"/>
  <c r="F58" i="9" s="1"/>
  <c r="U54" i="17"/>
  <c r="G58" i="1" s="1"/>
  <c r="G58" i="9" s="1"/>
  <c r="X54" i="17"/>
  <c r="J58" i="1" s="1"/>
  <c r="J58" i="9" s="1"/>
  <c r="Y54" i="17"/>
  <c r="K58" i="1" s="1"/>
  <c r="K58" i="9" s="1"/>
  <c r="S54" i="17"/>
  <c r="E58" i="1" s="1"/>
  <c r="E58" i="9" s="1"/>
  <c r="V54" i="17"/>
  <c r="H58" i="1" s="1"/>
  <c r="H58" i="9" s="1"/>
  <c r="Z54" i="17"/>
  <c r="L58" i="1" s="1"/>
  <c r="L58" i="9" s="1"/>
  <c r="R54" i="17"/>
  <c r="D58" i="1" s="1"/>
  <c r="D58" i="9" s="1"/>
  <c r="U19" i="17"/>
  <c r="G23" i="1" s="1"/>
  <c r="G23" i="9" s="1"/>
  <c r="Z19" i="17"/>
  <c r="L23" i="1" s="1"/>
  <c r="L23" i="9" s="1"/>
  <c r="Y19" i="17"/>
  <c r="K23" i="1" s="1"/>
  <c r="K23" i="9" s="1"/>
  <c r="S19" i="17"/>
  <c r="E23" i="1" s="1"/>
  <c r="E23" i="9" s="1"/>
  <c r="X19" i="17"/>
  <c r="J23" i="1" s="1"/>
  <c r="J23" i="9" s="1"/>
  <c r="T19" i="17"/>
  <c r="F23" i="1" s="1"/>
  <c r="F23" i="9" s="1"/>
  <c r="R19" i="17"/>
  <c r="D23" i="1" s="1"/>
  <c r="D23" i="9" s="1"/>
  <c r="W19" i="17"/>
  <c r="I23" i="1" s="1"/>
  <c r="I23" i="9" s="1"/>
  <c r="V19" i="17"/>
  <c r="H23" i="1" s="1"/>
  <c r="H23" i="9" s="1"/>
  <c r="W46" i="17"/>
  <c r="I50" i="1" s="1"/>
  <c r="I50" i="9" s="1"/>
  <c r="T46" i="17"/>
  <c r="F50" i="1" s="1"/>
  <c r="F50" i="9" s="1"/>
  <c r="U46" i="17"/>
  <c r="G50" i="1" s="1"/>
  <c r="G50" i="9" s="1"/>
  <c r="X46" i="17"/>
  <c r="J50" i="1" s="1"/>
  <c r="J50" i="9" s="1"/>
  <c r="Y46" i="17"/>
  <c r="K50" i="1" s="1"/>
  <c r="K50" i="9" s="1"/>
  <c r="S46" i="17"/>
  <c r="E50" i="1" s="1"/>
  <c r="E50" i="9" s="1"/>
  <c r="V46" i="17"/>
  <c r="H50" i="1" s="1"/>
  <c r="H50" i="9" s="1"/>
  <c r="Z46" i="17"/>
  <c r="L50" i="1" s="1"/>
  <c r="L50" i="9" s="1"/>
  <c r="R46" i="17"/>
  <c r="D50" i="1" s="1"/>
  <c r="D50" i="9" s="1"/>
  <c r="S68" i="17"/>
  <c r="E72" i="1" s="1"/>
  <c r="E72" i="9" s="1"/>
  <c r="T68" i="17"/>
  <c r="F72" i="1" s="1"/>
  <c r="F72" i="9" s="1"/>
  <c r="V68" i="17"/>
  <c r="H72" i="1" s="1"/>
  <c r="H72" i="9" s="1"/>
  <c r="W68" i="17"/>
  <c r="I72" i="1" s="1"/>
  <c r="I72" i="9" s="1"/>
  <c r="X68" i="17"/>
  <c r="J72" i="1" s="1"/>
  <c r="J72" i="9" s="1"/>
  <c r="U68" i="17"/>
  <c r="G72" i="1" s="1"/>
  <c r="G72" i="9" s="1"/>
  <c r="Y68" i="17"/>
  <c r="K72" i="1" s="1"/>
  <c r="K72" i="9" s="1"/>
  <c r="R68" i="17"/>
  <c r="D72" i="1" s="1"/>
  <c r="D72" i="9" s="1"/>
  <c r="Z68" i="17"/>
  <c r="L72" i="1" s="1"/>
  <c r="L72" i="9" s="1"/>
  <c r="X18" i="17"/>
  <c r="J22" i="1" s="1"/>
  <c r="J22" i="9" s="1"/>
  <c r="V18" i="17"/>
  <c r="H22" i="1" s="1"/>
  <c r="H22" i="9" s="1"/>
  <c r="U18" i="17"/>
  <c r="G22" i="1" s="1"/>
  <c r="G22" i="9" s="1"/>
  <c r="Z18" i="17"/>
  <c r="L22" i="1" s="1"/>
  <c r="L22" i="9" s="1"/>
  <c r="T18" i="17"/>
  <c r="F22" i="1" s="1"/>
  <c r="F22" i="9" s="1"/>
  <c r="R18" i="17"/>
  <c r="D22" i="1" s="1"/>
  <c r="D22" i="9" s="1"/>
  <c r="Y18" i="17"/>
  <c r="K22" i="1" s="1"/>
  <c r="K22" i="9" s="1"/>
  <c r="S18" i="17"/>
  <c r="E22" i="1" s="1"/>
  <c r="E22" i="9" s="1"/>
  <c r="W18" i="17"/>
  <c r="I22" i="1" s="1"/>
  <c r="I22" i="9" s="1"/>
  <c r="W70" i="17"/>
  <c r="I74" i="1" s="1"/>
  <c r="I74" i="9" s="1"/>
  <c r="Z70" i="17"/>
  <c r="L74" i="1" s="1"/>
  <c r="L74" i="9" s="1"/>
  <c r="R70" i="17"/>
  <c r="D74" i="1" s="1"/>
  <c r="D74" i="9" s="1"/>
  <c r="T70" i="17"/>
  <c r="F74" i="1" s="1"/>
  <c r="F74" i="9" s="1"/>
  <c r="S70" i="17"/>
  <c r="E74" i="1" s="1"/>
  <c r="E74" i="9" s="1"/>
  <c r="V70" i="17"/>
  <c r="H74" i="1" s="1"/>
  <c r="H74" i="9" s="1"/>
  <c r="X70" i="17"/>
  <c r="J74" i="1" s="1"/>
  <c r="J74" i="9" s="1"/>
  <c r="U70" i="17"/>
  <c r="G74" i="1" s="1"/>
  <c r="G74" i="9" s="1"/>
  <c r="Y70" i="17"/>
  <c r="K74" i="1" s="1"/>
  <c r="K74" i="9" s="1"/>
  <c r="W52" i="17"/>
  <c r="I56" i="1" s="1"/>
  <c r="I56" i="9" s="1"/>
  <c r="T52" i="17"/>
  <c r="F56" i="1" s="1"/>
  <c r="F56" i="9" s="1"/>
  <c r="V52" i="17"/>
  <c r="H56" i="1" s="1"/>
  <c r="H56" i="9" s="1"/>
  <c r="Z52" i="17"/>
  <c r="L56" i="1" s="1"/>
  <c r="L56" i="9" s="1"/>
  <c r="R52" i="17"/>
  <c r="D56" i="1" s="1"/>
  <c r="D56" i="9" s="1"/>
  <c r="S52" i="17"/>
  <c r="E56" i="1" s="1"/>
  <c r="E56" i="9" s="1"/>
  <c r="U52" i="17"/>
  <c r="G56" i="1" s="1"/>
  <c r="G56" i="9" s="1"/>
  <c r="X52" i="17"/>
  <c r="J56" i="1" s="1"/>
  <c r="J56" i="9" s="1"/>
  <c r="Y52" i="17"/>
  <c r="K56" i="1" s="1"/>
  <c r="K56" i="9" s="1"/>
  <c r="P356" i="17"/>
  <c r="P335" i="17"/>
  <c r="AN276" i="19"/>
  <c r="AA276" i="19"/>
  <c r="AH276" i="19"/>
  <c r="AI276" i="19"/>
  <c r="AB276" i="19"/>
  <c r="Z276" i="19"/>
  <c r="AG276" i="19"/>
  <c r="AM276" i="19"/>
  <c r="AF276" i="19"/>
  <c r="AE276" i="19"/>
  <c r="AL276" i="19"/>
  <c r="Y276" i="19"/>
  <c r="AC276" i="19"/>
  <c r="AJ276" i="19"/>
  <c r="AD276" i="19"/>
  <c r="AK276" i="19"/>
  <c r="R36" i="17"/>
  <c r="D40" i="1" s="1"/>
  <c r="D40" i="9" s="1"/>
  <c r="Y36" i="17"/>
  <c r="K40" i="1" s="1"/>
  <c r="K40" i="9" s="1"/>
  <c r="V36" i="17"/>
  <c r="H40" i="1" s="1"/>
  <c r="H40" i="9" s="1"/>
  <c r="S36" i="17"/>
  <c r="E40" i="1" s="1"/>
  <c r="E40" i="9" s="1"/>
  <c r="T36" i="17"/>
  <c r="F40" i="1" s="1"/>
  <c r="F40" i="9" s="1"/>
  <c r="Z36" i="17"/>
  <c r="L40" i="1" s="1"/>
  <c r="L40" i="9" s="1"/>
  <c r="U36" i="17"/>
  <c r="G40" i="1" s="1"/>
  <c r="G40" i="9" s="1"/>
  <c r="X36" i="17"/>
  <c r="J40" i="1" s="1"/>
  <c r="J40" i="9" s="1"/>
  <c r="W36" i="17"/>
  <c r="I40" i="1" s="1"/>
  <c r="I40" i="9" s="1"/>
  <c r="AM221" i="19"/>
  <c r="R226" i="4" s="1"/>
  <c r="AL226" i="9" s="1"/>
  <c r="Y176" i="17"/>
  <c r="K180" i="1" s="1"/>
  <c r="K180" i="9" s="1"/>
  <c r="X176" i="17"/>
  <c r="J180" i="1" s="1"/>
  <c r="J180" i="9" s="1"/>
  <c r="W176" i="17"/>
  <c r="I180" i="1" s="1"/>
  <c r="I180" i="9" s="1"/>
  <c r="U176" i="17"/>
  <c r="G180" i="1" s="1"/>
  <c r="G180" i="9" s="1"/>
  <c r="AH80" i="19"/>
  <c r="M85" i="4" s="1"/>
  <c r="AG85" i="9" s="1"/>
  <c r="AM80" i="19"/>
  <c r="R85" i="4" s="1"/>
  <c r="AL85" i="9" s="1"/>
  <c r="Y80" i="19"/>
  <c r="D85" i="4" s="1"/>
  <c r="X85" i="9" s="1"/>
  <c r="R113" i="17"/>
  <c r="D117" i="1" s="1"/>
  <c r="D117" i="9" s="1"/>
  <c r="S113" i="17"/>
  <c r="E117" i="1" s="1"/>
  <c r="E117" i="9" s="1"/>
  <c r="W113" i="17"/>
  <c r="I117" i="1" s="1"/>
  <c r="I117" i="9" s="1"/>
  <c r="V113" i="17"/>
  <c r="H117" i="1" s="1"/>
  <c r="H117" i="9" s="1"/>
  <c r="U113" i="17"/>
  <c r="G117" i="1" s="1"/>
  <c r="G117" i="9" s="1"/>
  <c r="T113" i="17"/>
  <c r="F117" i="1" s="1"/>
  <c r="F117" i="9" s="1"/>
  <c r="Z113" i="17"/>
  <c r="L117" i="1" s="1"/>
  <c r="L117" i="9" s="1"/>
  <c r="X113" i="17"/>
  <c r="J117" i="1" s="1"/>
  <c r="J117" i="9" s="1"/>
  <c r="Y113" i="17"/>
  <c r="K117" i="1" s="1"/>
  <c r="K117" i="9" s="1"/>
  <c r="AB196" i="19"/>
  <c r="G201" i="4" s="1"/>
  <c r="AA201" i="9" s="1"/>
  <c r="Y92" i="19"/>
  <c r="D97" i="4" s="1"/>
  <c r="X97" i="9" s="1"/>
  <c r="AM92" i="19"/>
  <c r="R97" i="4" s="1"/>
  <c r="AL97" i="9" s="1"/>
  <c r="AI92" i="19"/>
  <c r="N97" i="4" s="1"/>
  <c r="AH97" i="9" s="1"/>
  <c r="AA92" i="19"/>
  <c r="F97" i="4" s="1"/>
  <c r="Z97" i="9" s="1"/>
  <c r="AJ237" i="19"/>
  <c r="Z237" i="19"/>
  <c r="AA221" i="19"/>
  <c r="F226" i="4" s="1"/>
  <c r="Z226" i="9" s="1"/>
  <c r="AF80" i="19"/>
  <c r="K85" i="4" s="1"/>
  <c r="AE85" i="9" s="1"/>
  <c r="AL187" i="19"/>
  <c r="Q192" i="4" s="1"/>
  <c r="AK192" i="9" s="1"/>
  <c r="Z187" i="19"/>
  <c r="E192" i="4" s="1"/>
  <c r="Y192" i="9" s="1"/>
  <c r="Z213" i="19"/>
  <c r="E218" i="4" s="1"/>
  <c r="Y218" i="9" s="1"/>
  <c r="AF181" i="19"/>
  <c r="K186" i="4" s="1"/>
  <c r="AE186" i="9" s="1"/>
  <c r="Y181" i="19"/>
  <c r="D186" i="4" s="1"/>
  <c r="X186" i="9" s="1"/>
  <c r="AN234" i="19"/>
  <c r="AE196" i="19"/>
  <c r="J201" i="4" s="1"/>
  <c r="AD201" i="9" s="1"/>
  <c r="AA146" i="19"/>
  <c r="F151" i="4" s="1"/>
  <c r="Z151" i="9" s="1"/>
  <c r="AE189" i="19"/>
  <c r="J194" i="4" s="1"/>
  <c r="AD194" i="9" s="1"/>
  <c r="AJ163" i="19"/>
  <c r="O168" i="4" s="1"/>
  <c r="AI168" i="9" s="1"/>
  <c r="AK92" i="19"/>
  <c r="P97" i="4" s="1"/>
  <c r="AJ97" i="9" s="1"/>
  <c r="AL92" i="19"/>
  <c r="Q97" i="4" s="1"/>
  <c r="AK97" i="9" s="1"/>
  <c r="Z92" i="19"/>
  <c r="E97" i="4" s="1"/>
  <c r="Y97" i="9" s="1"/>
  <c r="AN151" i="19"/>
  <c r="S156" i="4" s="1"/>
  <c r="AM156" i="9" s="1"/>
  <c r="AE151" i="19"/>
  <c r="J156" i="4" s="1"/>
  <c r="AD156" i="9" s="1"/>
  <c r="X12" i="4"/>
  <c r="AE264" i="19"/>
  <c r="AG264" i="19"/>
  <c r="AN264" i="19"/>
  <c r="AL264" i="19"/>
  <c r="AM264" i="19"/>
  <c r="AK264" i="19"/>
  <c r="AF264" i="19"/>
  <c r="AB264" i="19"/>
  <c r="AH264" i="19"/>
  <c r="P241" i="17"/>
  <c r="P318" i="17"/>
  <c r="P358" i="17"/>
  <c r="P376" i="17"/>
  <c r="P367" i="17"/>
  <c r="P336" i="17"/>
  <c r="P319" i="17"/>
  <c r="AC270" i="19"/>
  <c r="AL255" i="19"/>
  <c r="Z255" i="19"/>
  <c r="AD255" i="19"/>
  <c r="AF255" i="19"/>
  <c r="P287" i="17"/>
  <c r="P264" i="17"/>
  <c r="P126" i="17"/>
  <c r="Y100" i="17"/>
  <c r="K104" i="1" s="1"/>
  <c r="K104" i="9" s="1"/>
  <c r="X100" i="17"/>
  <c r="J104" i="1" s="1"/>
  <c r="J104" i="9" s="1"/>
  <c r="T100" i="17"/>
  <c r="F104" i="1" s="1"/>
  <c r="F104" i="9" s="1"/>
  <c r="R100" i="17"/>
  <c r="D104" i="1" s="1"/>
  <c r="D104" i="9" s="1"/>
  <c r="S100" i="17"/>
  <c r="E104" i="1" s="1"/>
  <c r="E104" i="9" s="1"/>
  <c r="Z100" i="17"/>
  <c r="L104" i="1" s="1"/>
  <c r="L104" i="9" s="1"/>
  <c r="V100" i="17"/>
  <c r="H104" i="1" s="1"/>
  <c r="H104" i="9" s="1"/>
  <c r="U100" i="17"/>
  <c r="G104" i="1" s="1"/>
  <c r="G104" i="9" s="1"/>
  <c r="W100" i="17"/>
  <c r="I104" i="1" s="1"/>
  <c r="I104" i="9" s="1"/>
  <c r="P228" i="17"/>
  <c r="P139" i="17"/>
  <c r="P136" i="17"/>
  <c r="P226" i="17"/>
  <c r="P210" i="17"/>
  <c r="X29" i="17"/>
  <c r="J33" i="1" s="1"/>
  <c r="J33" i="9" s="1"/>
  <c r="V29" i="17"/>
  <c r="H33" i="1" s="1"/>
  <c r="H33" i="9" s="1"/>
  <c r="U29" i="17"/>
  <c r="G33" i="1" s="1"/>
  <c r="G33" i="9" s="1"/>
  <c r="Z29" i="17"/>
  <c r="L33" i="1" s="1"/>
  <c r="L33" i="9" s="1"/>
  <c r="T29" i="17"/>
  <c r="F33" i="1" s="1"/>
  <c r="F33" i="9" s="1"/>
  <c r="W29" i="17"/>
  <c r="I33" i="1" s="1"/>
  <c r="I33" i="9" s="1"/>
  <c r="Y29" i="17"/>
  <c r="K33" i="1" s="1"/>
  <c r="K33" i="9" s="1"/>
  <c r="S29" i="17"/>
  <c r="E33" i="1" s="1"/>
  <c r="E33" i="9" s="1"/>
  <c r="R29" i="17"/>
  <c r="D33" i="1" s="1"/>
  <c r="D33" i="9" s="1"/>
  <c r="T37" i="17"/>
  <c r="F41" i="1" s="1"/>
  <c r="F41" i="9" s="1"/>
  <c r="U37" i="17"/>
  <c r="G41" i="1" s="1"/>
  <c r="G41" i="9" s="1"/>
  <c r="Y37" i="17"/>
  <c r="K41" i="1" s="1"/>
  <c r="K41" i="9" s="1"/>
  <c r="Z37" i="17"/>
  <c r="L41" i="1" s="1"/>
  <c r="L41" i="9" s="1"/>
  <c r="S37" i="17"/>
  <c r="E41" i="1" s="1"/>
  <c r="E41" i="9" s="1"/>
  <c r="V37" i="17"/>
  <c r="H41" i="1" s="1"/>
  <c r="H41" i="9" s="1"/>
  <c r="R37" i="17"/>
  <c r="D41" i="1" s="1"/>
  <c r="D41" i="9" s="1"/>
  <c r="X37" i="17"/>
  <c r="J41" i="1" s="1"/>
  <c r="J41" i="9" s="1"/>
  <c r="W37" i="17"/>
  <c r="I41" i="1" s="1"/>
  <c r="I41" i="9" s="1"/>
  <c r="P118" i="17"/>
  <c r="P116" i="17"/>
  <c r="P167" i="17"/>
  <c r="V103" i="17"/>
  <c r="H107" i="1" s="1"/>
  <c r="H107" i="9" s="1"/>
  <c r="U103" i="17"/>
  <c r="G107" i="1" s="1"/>
  <c r="G107" i="9" s="1"/>
  <c r="S103" i="17"/>
  <c r="E107" i="1" s="1"/>
  <c r="E107" i="9" s="1"/>
  <c r="Y103" i="17"/>
  <c r="K107" i="1" s="1"/>
  <c r="K107" i="9" s="1"/>
  <c r="Z103" i="17"/>
  <c r="L107" i="1" s="1"/>
  <c r="L107" i="9" s="1"/>
  <c r="W103" i="17"/>
  <c r="I107" i="1" s="1"/>
  <c r="I107" i="9" s="1"/>
  <c r="R103" i="17"/>
  <c r="D107" i="1" s="1"/>
  <c r="D107" i="9" s="1"/>
  <c r="T103" i="17"/>
  <c r="F107" i="1" s="1"/>
  <c r="F107" i="9" s="1"/>
  <c r="X103" i="17"/>
  <c r="J107" i="1" s="1"/>
  <c r="J107" i="9" s="1"/>
  <c r="U107" i="17"/>
  <c r="G111" i="1" s="1"/>
  <c r="G111" i="9" s="1"/>
  <c r="X107" i="17"/>
  <c r="J111" i="1" s="1"/>
  <c r="J111" i="9" s="1"/>
  <c r="W41" i="17"/>
  <c r="I45" i="1" s="1"/>
  <c r="I45" i="9" s="1"/>
  <c r="V41" i="17"/>
  <c r="H45" i="1" s="1"/>
  <c r="H45" i="9" s="1"/>
  <c r="Y41" i="17"/>
  <c r="K45" i="1" s="1"/>
  <c r="K45" i="9" s="1"/>
  <c r="Z41" i="17"/>
  <c r="L45" i="1" s="1"/>
  <c r="L45" i="9" s="1"/>
  <c r="S41" i="17"/>
  <c r="E45" i="1" s="1"/>
  <c r="E45" i="9" s="1"/>
  <c r="T41" i="17"/>
  <c r="F45" i="1" s="1"/>
  <c r="F45" i="9" s="1"/>
  <c r="R41" i="17"/>
  <c r="D45" i="1" s="1"/>
  <c r="D45" i="9" s="1"/>
  <c r="X41" i="17"/>
  <c r="J45" i="1" s="1"/>
  <c r="J45" i="9" s="1"/>
  <c r="U41" i="17"/>
  <c r="G45" i="1" s="1"/>
  <c r="G45" i="9" s="1"/>
  <c r="P212" i="17"/>
  <c r="P180" i="17"/>
  <c r="V78" i="17"/>
  <c r="H82" i="1" s="1"/>
  <c r="H82" i="9" s="1"/>
  <c r="U78" i="17"/>
  <c r="G82" i="1" s="1"/>
  <c r="G82" i="9" s="1"/>
  <c r="R78" i="17"/>
  <c r="D82" i="1" s="1"/>
  <c r="D82" i="9" s="1"/>
  <c r="T78" i="17"/>
  <c r="F82" i="1" s="1"/>
  <c r="F82" i="9" s="1"/>
  <c r="X78" i="17"/>
  <c r="J82" i="1" s="1"/>
  <c r="J82" i="9" s="1"/>
  <c r="Z78" i="17"/>
  <c r="L82" i="1" s="1"/>
  <c r="L82" i="9" s="1"/>
  <c r="S78" i="17"/>
  <c r="E82" i="1" s="1"/>
  <c r="E82" i="9" s="1"/>
  <c r="Y78" i="17"/>
  <c r="K82" i="1" s="1"/>
  <c r="K82" i="9" s="1"/>
  <c r="W78" i="17"/>
  <c r="I82" i="1" s="1"/>
  <c r="I82" i="9" s="1"/>
  <c r="P127" i="17"/>
  <c r="P231" i="17"/>
  <c r="X25" i="17"/>
  <c r="J29" i="1" s="1"/>
  <c r="J29" i="9" s="1"/>
  <c r="V25" i="17"/>
  <c r="H29" i="1" s="1"/>
  <c r="H29" i="9" s="1"/>
  <c r="U25" i="17"/>
  <c r="G29" i="1" s="1"/>
  <c r="G29" i="9" s="1"/>
  <c r="Z25" i="17"/>
  <c r="L29" i="1" s="1"/>
  <c r="L29" i="9" s="1"/>
  <c r="R25" i="17"/>
  <c r="D29" i="1" s="1"/>
  <c r="D29" i="9" s="1"/>
  <c r="Y25" i="17"/>
  <c r="K29" i="1" s="1"/>
  <c r="K29" i="9" s="1"/>
  <c r="S25" i="17"/>
  <c r="E29" i="1" s="1"/>
  <c r="E29" i="9" s="1"/>
  <c r="T25" i="17"/>
  <c r="F29" i="1" s="1"/>
  <c r="F29" i="9" s="1"/>
  <c r="W25" i="17"/>
  <c r="I29" i="1" s="1"/>
  <c r="I29" i="9" s="1"/>
  <c r="P144" i="17"/>
  <c r="P145" i="17"/>
  <c r="P208" i="17"/>
  <c r="P159" i="17"/>
  <c r="P172" i="17"/>
  <c r="P188" i="17"/>
  <c r="Y85" i="17"/>
  <c r="K89" i="1" s="1"/>
  <c r="K89" i="9" s="1"/>
  <c r="Z85" i="17"/>
  <c r="L89" i="1" s="1"/>
  <c r="L89" i="9" s="1"/>
  <c r="S85" i="17"/>
  <c r="E89" i="1" s="1"/>
  <c r="E89" i="9" s="1"/>
  <c r="V85" i="17"/>
  <c r="H89" i="1" s="1"/>
  <c r="H89" i="9" s="1"/>
  <c r="R85" i="17"/>
  <c r="D89" i="1" s="1"/>
  <c r="D89" i="9" s="1"/>
  <c r="W85" i="17"/>
  <c r="I89" i="1" s="1"/>
  <c r="I89" i="9" s="1"/>
  <c r="X85" i="17"/>
  <c r="J89" i="1" s="1"/>
  <c r="J89" i="9" s="1"/>
  <c r="P154" i="17"/>
  <c r="W62" i="17"/>
  <c r="I66" i="1" s="1"/>
  <c r="I66" i="9" s="1"/>
  <c r="T62" i="17"/>
  <c r="F66" i="1" s="1"/>
  <c r="F66" i="9" s="1"/>
  <c r="U62" i="17"/>
  <c r="G66" i="1" s="1"/>
  <c r="G66" i="9" s="1"/>
  <c r="X62" i="17"/>
  <c r="J66" i="1" s="1"/>
  <c r="J66" i="9" s="1"/>
  <c r="Y62" i="17"/>
  <c r="K66" i="1" s="1"/>
  <c r="K66" i="9" s="1"/>
  <c r="S62" i="17"/>
  <c r="E66" i="1" s="1"/>
  <c r="E66" i="9" s="1"/>
  <c r="R62" i="17"/>
  <c r="D66" i="1" s="1"/>
  <c r="D66" i="9" s="1"/>
  <c r="V62" i="17"/>
  <c r="H66" i="1" s="1"/>
  <c r="H66" i="9" s="1"/>
  <c r="Z62" i="17"/>
  <c r="L66" i="1" s="1"/>
  <c r="L66" i="9" s="1"/>
  <c r="P165" i="17"/>
  <c r="P224" i="17"/>
  <c r="W65" i="17"/>
  <c r="I69" i="1" s="1"/>
  <c r="I69" i="9" s="1"/>
  <c r="Y65" i="17"/>
  <c r="K69" i="1" s="1"/>
  <c r="K69" i="9" s="1"/>
  <c r="R65" i="17"/>
  <c r="D69" i="1" s="1"/>
  <c r="D69" i="9" s="1"/>
  <c r="Z65" i="17"/>
  <c r="L69" i="1" s="1"/>
  <c r="L69" i="9" s="1"/>
  <c r="X65" i="17"/>
  <c r="J69" i="1" s="1"/>
  <c r="J69" i="9" s="1"/>
  <c r="U65" i="17"/>
  <c r="G69" i="1" s="1"/>
  <c r="G69" i="9" s="1"/>
  <c r="V65" i="17"/>
  <c r="H69" i="1" s="1"/>
  <c r="H69" i="9" s="1"/>
  <c r="S65" i="17"/>
  <c r="E69" i="1" s="1"/>
  <c r="E69" i="9" s="1"/>
  <c r="T65" i="17"/>
  <c r="F69" i="1" s="1"/>
  <c r="F69" i="9" s="1"/>
  <c r="P293" i="17"/>
  <c r="P296" i="17"/>
  <c r="P337" i="17"/>
  <c r="P320" i="17"/>
  <c r="P282" i="17"/>
  <c r="P237" i="17"/>
  <c r="R99" i="17"/>
  <c r="D103" i="1" s="1"/>
  <c r="D103" i="9" s="1"/>
  <c r="X99" i="17"/>
  <c r="J103" i="1" s="1"/>
  <c r="J103" i="9" s="1"/>
  <c r="S99" i="17"/>
  <c r="E103" i="1" s="1"/>
  <c r="E103" i="9" s="1"/>
  <c r="Y99" i="17"/>
  <c r="K103" i="1" s="1"/>
  <c r="K103" i="9" s="1"/>
  <c r="U99" i="17"/>
  <c r="G103" i="1" s="1"/>
  <c r="G103" i="9" s="1"/>
  <c r="V99" i="17"/>
  <c r="H103" i="1" s="1"/>
  <c r="H103" i="9" s="1"/>
  <c r="W99" i="17"/>
  <c r="I103" i="1" s="1"/>
  <c r="I103" i="9" s="1"/>
  <c r="Z99" i="17"/>
  <c r="L103" i="1" s="1"/>
  <c r="L103" i="9" s="1"/>
  <c r="T99" i="17"/>
  <c r="F103" i="1" s="1"/>
  <c r="F103" i="9" s="1"/>
  <c r="P177" i="17"/>
  <c r="Y80" i="17"/>
  <c r="K84" i="1" s="1"/>
  <c r="K84" i="9" s="1"/>
  <c r="R80" i="17"/>
  <c r="D84" i="1" s="1"/>
  <c r="D84" i="9" s="1"/>
  <c r="U80" i="17"/>
  <c r="G84" i="1" s="1"/>
  <c r="G84" i="9" s="1"/>
  <c r="AH248" i="19"/>
  <c r="AL252" i="19"/>
  <c r="AK252" i="19"/>
  <c r="AD252" i="19"/>
  <c r="AE252" i="19"/>
  <c r="AF252" i="19"/>
  <c r="P239" i="17"/>
  <c r="P299" i="17"/>
  <c r="P362" i="17"/>
  <c r="P340" i="17"/>
  <c r="P371" i="17"/>
  <c r="P317" i="17"/>
  <c r="P369" i="17"/>
  <c r="P255" i="17"/>
  <c r="P251" i="17"/>
  <c r="P130" i="17"/>
  <c r="W53" i="17"/>
  <c r="I57" i="1" s="1"/>
  <c r="I57" i="9" s="1"/>
  <c r="V53" i="17"/>
  <c r="H57" i="1" s="1"/>
  <c r="H57" i="9" s="1"/>
  <c r="Y53" i="17"/>
  <c r="K57" i="1" s="1"/>
  <c r="K57" i="9" s="1"/>
  <c r="Z53" i="17"/>
  <c r="L57" i="1" s="1"/>
  <c r="L57" i="9" s="1"/>
  <c r="S53" i="17"/>
  <c r="E57" i="1" s="1"/>
  <c r="E57" i="9" s="1"/>
  <c r="T53" i="17"/>
  <c r="F57" i="1" s="1"/>
  <c r="F57" i="9" s="1"/>
  <c r="U53" i="17"/>
  <c r="G57" i="1" s="1"/>
  <c r="G57" i="9" s="1"/>
  <c r="R53" i="17"/>
  <c r="D57" i="1" s="1"/>
  <c r="D57" i="9" s="1"/>
  <c r="X53" i="17"/>
  <c r="J57" i="1" s="1"/>
  <c r="J57" i="9" s="1"/>
  <c r="P170" i="17"/>
  <c r="P152" i="17"/>
  <c r="S92" i="17"/>
  <c r="E96" i="1" s="1"/>
  <c r="E96" i="9" s="1"/>
  <c r="T92" i="17"/>
  <c r="F96" i="1" s="1"/>
  <c r="F96" i="9" s="1"/>
  <c r="V92" i="17"/>
  <c r="H96" i="1" s="1"/>
  <c r="H96" i="9" s="1"/>
  <c r="W92" i="17"/>
  <c r="I96" i="1" s="1"/>
  <c r="I96" i="9" s="1"/>
  <c r="X92" i="17"/>
  <c r="J96" i="1" s="1"/>
  <c r="J96" i="9" s="1"/>
  <c r="U92" i="17"/>
  <c r="G96" i="1" s="1"/>
  <c r="G96" i="9" s="1"/>
  <c r="Y92" i="17"/>
  <c r="K96" i="1" s="1"/>
  <c r="K96" i="9" s="1"/>
  <c r="Z92" i="17"/>
  <c r="L96" i="1" s="1"/>
  <c r="L96" i="9" s="1"/>
  <c r="R92" i="17"/>
  <c r="D96" i="1" s="1"/>
  <c r="D96" i="9" s="1"/>
  <c r="P128" i="17"/>
  <c r="P218" i="17"/>
  <c r="W48" i="17"/>
  <c r="I52" i="1" s="1"/>
  <c r="I52" i="9" s="1"/>
  <c r="T48" i="17"/>
  <c r="F52" i="1" s="1"/>
  <c r="F52" i="9" s="1"/>
  <c r="V48" i="17"/>
  <c r="H52" i="1" s="1"/>
  <c r="H52" i="9" s="1"/>
  <c r="Z48" i="17"/>
  <c r="L52" i="1" s="1"/>
  <c r="L52" i="9" s="1"/>
  <c r="R48" i="17"/>
  <c r="D52" i="1" s="1"/>
  <c r="D52" i="9" s="1"/>
  <c r="S48" i="17"/>
  <c r="E52" i="1" s="1"/>
  <c r="E52" i="9" s="1"/>
  <c r="U48" i="17"/>
  <c r="G52" i="1" s="1"/>
  <c r="G52" i="9" s="1"/>
  <c r="X48" i="17"/>
  <c r="J52" i="1" s="1"/>
  <c r="J52" i="9" s="1"/>
  <c r="Y48" i="17"/>
  <c r="K52" i="1" s="1"/>
  <c r="K52" i="9" s="1"/>
  <c r="AI246" i="19"/>
  <c r="AJ246" i="19"/>
  <c r="AG246" i="19"/>
  <c r="P247" i="17"/>
  <c r="P348" i="17"/>
  <c r="P330" i="17"/>
  <c r="P294" i="17"/>
  <c r="S32" i="17"/>
  <c r="E36" i="1" s="1"/>
  <c r="E36" i="9" s="1"/>
  <c r="Y32" i="17"/>
  <c r="K36" i="1" s="1"/>
  <c r="K36" i="9" s="1"/>
  <c r="T32" i="17"/>
  <c r="F36" i="1" s="1"/>
  <c r="F36" i="9" s="1"/>
  <c r="Z32" i="17"/>
  <c r="L36" i="1" s="1"/>
  <c r="L36" i="9" s="1"/>
  <c r="X32" i="17"/>
  <c r="J36" i="1" s="1"/>
  <c r="J36" i="9" s="1"/>
  <c r="W32" i="17"/>
  <c r="I36" i="1" s="1"/>
  <c r="I36" i="9" s="1"/>
  <c r="R32" i="17"/>
  <c r="D36" i="1" s="1"/>
  <c r="D36" i="9" s="1"/>
  <c r="U32" i="17"/>
  <c r="G36" i="1" s="1"/>
  <c r="G36" i="9" s="1"/>
  <c r="V32" i="17"/>
  <c r="H36" i="1" s="1"/>
  <c r="H36" i="9" s="1"/>
  <c r="Y88" i="17"/>
  <c r="K92" i="1" s="1"/>
  <c r="K92" i="9" s="1"/>
  <c r="X88" i="17"/>
  <c r="J92" i="1" s="1"/>
  <c r="J92" i="9" s="1"/>
  <c r="W88" i="17"/>
  <c r="I92" i="1" s="1"/>
  <c r="I92" i="9" s="1"/>
  <c r="R88" i="17"/>
  <c r="D92" i="1" s="1"/>
  <c r="D92" i="9" s="1"/>
  <c r="U88" i="17"/>
  <c r="G92" i="1" s="1"/>
  <c r="G92" i="9" s="1"/>
  <c r="V88" i="17"/>
  <c r="H92" i="1" s="1"/>
  <c r="H92" i="9" s="1"/>
  <c r="T88" i="17"/>
  <c r="F92" i="1" s="1"/>
  <c r="F92" i="9" s="1"/>
  <c r="Z88" i="17"/>
  <c r="L92" i="1" s="1"/>
  <c r="L92" i="9" s="1"/>
  <c r="S88" i="17"/>
  <c r="E92" i="1" s="1"/>
  <c r="E92" i="9" s="1"/>
  <c r="P202" i="17"/>
  <c r="P137" i="17"/>
  <c r="P306" i="17"/>
  <c r="P281" i="17"/>
  <c r="P305" i="17"/>
  <c r="AL242" i="19"/>
  <c r="AD242" i="19"/>
  <c r="AF242" i="19"/>
  <c r="AA242" i="19"/>
  <c r="P349" i="17"/>
  <c r="P351" i="17"/>
  <c r="P314" i="17"/>
  <c r="P327" i="17"/>
  <c r="P250" i="17"/>
  <c r="AL267" i="19"/>
  <c r="AA267" i="19"/>
  <c r="AJ267" i="19"/>
  <c r="AN267" i="19"/>
  <c r="Z267" i="19"/>
  <c r="AB267" i="19"/>
  <c r="AI267" i="19"/>
  <c r="AE267" i="19"/>
  <c r="AD267" i="19"/>
  <c r="AG267" i="19"/>
  <c r="AF267" i="19"/>
  <c r="AK267" i="19"/>
  <c r="AC267" i="19"/>
  <c r="AM267" i="19"/>
  <c r="Y267" i="19"/>
  <c r="AH267" i="19"/>
  <c r="P298" i="17"/>
  <c r="P206" i="17"/>
  <c r="AB250" i="19"/>
  <c r="W74" i="17"/>
  <c r="I78" i="1" s="1"/>
  <c r="I78" i="9" s="1"/>
  <c r="U74" i="17"/>
  <c r="G78" i="1" s="1"/>
  <c r="G78" i="9" s="1"/>
  <c r="R74" i="17"/>
  <c r="D78" i="1" s="1"/>
  <c r="D78" i="9" s="1"/>
  <c r="X74" i="17"/>
  <c r="J78" i="1" s="1"/>
  <c r="J78" i="9" s="1"/>
  <c r="T74" i="17"/>
  <c r="F78" i="1" s="1"/>
  <c r="F78" i="9" s="1"/>
  <c r="Z74" i="17"/>
  <c r="L78" i="1" s="1"/>
  <c r="L78" i="9" s="1"/>
  <c r="Y74" i="17"/>
  <c r="K78" i="1" s="1"/>
  <c r="K78" i="9" s="1"/>
  <c r="P263" i="17"/>
  <c r="AD256" i="19"/>
  <c r="AE256" i="19"/>
  <c r="AJ256" i="19"/>
  <c r="AI256" i="19"/>
  <c r="AF256" i="19"/>
  <c r="AL256" i="19"/>
  <c r="AM256" i="19"/>
  <c r="W97" i="17"/>
  <c r="I101" i="1" s="1"/>
  <c r="I101" i="9" s="1"/>
  <c r="Z97" i="17"/>
  <c r="L101" i="1" s="1"/>
  <c r="L101" i="9" s="1"/>
  <c r="T97" i="17"/>
  <c r="F101" i="1" s="1"/>
  <c r="F101" i="9" s="1"/>
  <c r="R97" i="17"/>
  <c r="D101" i="1" s="1"/>
  <c r="D101" i="9" s="1"/>
  <c r="Y97" i="17"/>
  <c r="K101" i="1" s="1"/>
  <c r="K101" i="9" s="1"/>
  <c r="U97" i="17"/>
  <c r="G101" i="1" s="1"/>
  <c r="G101" i="9" s="1"/>
  <c r="S97" i="17"/>
  <c r="E101" i="1" s="1"/>
  <c r="E101" i="9" s="1"/>
  <c r="V97" i="17"/>
  <c r="H101" i="1" s="1"/>
  <c r="H101" i="9" s="1"/>
  <c r="X97" i="17"/>
  <c r="J101" i="1" s="1"/>
  <c r="J101" i="9" s="1"/>
  <c r="P120" i="17"/>
  <c r="P321" i="17"/>
  <c r="P256" i="17"/>
  <c r="W43" i="17"/>
  <c r="I47" i="1" s="1"/>
  <c r="I47" i="9" s="1"/>
  <c r="V43" i="17"/>
  <c r="H47" i="1" s="1"/>
  <c r="H47" i="9" s="1"/>
  <c r="X43" i="17"/>
  <c r="J47" i="1" s="1"/>
  <c r="J47" i="9" s="1"/>
  <c r="U43" i="17"/>
  <c r="G47" i="1" s="1"/>
  <c r="G47" i="9" s="1"/>
  <c r="R43" i="17"/>
  <c r="D47" i="1" s="1"/>
  <c r="D47" i="9" s="1"/>
  <c r="S43" i="17"/>
  <c r="E47" i="1" s="1"/>
  <c r="E47" i="9" s="1"/>
  <c r="Y43" i="17"/>
  <c r="K47" i="1" s="1"/>
  <c r="K47" i="9" s="1"/>
  <c r="Z43" i="17"/>
  <c r="L47" i="1" s="1"/>
  <c r="L47" i="9" s="1"/>
  <c r="T43" i="17"/>
  <c r="F47" i="1" s="1"/>
  <c r="F47" i="9" s="1"/>
  <c r="S89" i="17"/>
  <c r="E93" i="1" s="1"/>
  <c r="E93" i="9" s="1"/>
  <c r="V89" i="17"/>
  <c r="H93" i="1" s="1"/>
  <c r="H93" i="9" s="1"/>
  <c r="X89" i="17"/>
  <c r="J93" i="1" s="1"/>
  <c r="J93" i="9" s="1"/>
  <c r="W89" i="17"/>
  <c r="I93" i="1" s="1"/>
  <c r="I93" i="9" s="1"/>
  <c r="Z89" i="17"/>
  <c r="L93" i="1" s="1"/>
  <c r="L93" i="9" s="1"/>
  <c r="T89" i="17"/>
  <c r="F93" i="1" s="1"/>
  <c r="F93" i="9" s="1"/>
  <c r="R89" i="17"/>
  <c r="D93" i="1" s="1"/>
  <c r="D93" i="9" s="1"/>
  <c r="Y89" i="17"/>
  <c r="K93" i="1" s="1"/>
  <c r="K93" i="9" s="1"/>
  <c r="U89" i="17"/>
  <c r="G93" i="1" s="1"/>
  <c r="G93" i="9" s="1"/>
  <c r="P203" i="17"/>
  <c r="AG261" i="19"/>
  <c r="AF261" i="19"/>
  <c r="AL261" i="19"/>
  <c r="AC261" i="19"/>
  <c r="AJ261" i="19"/>
  <c r="Y261" i="19"/>
  <c r="P244" i="17"/>
  <c r="P372" i="17"/>
  <c r="P325" i="17"/>
  <c r="P236" i="17"/>
  <c r="P234" i="17"/>
  <c r="W55" i="17"/>
  <c r="I59" i="1" s="1"/>
  <c r="I59" i="9" s="1"/>
  <c r="V55" i="17"/>
  <c r="H59" i="1" s="1"/>
  <c r="H59" i="9" s="1"/>
  <c r="X55" i="17"/>
  <c r="J59" i="1" s="1"/>
  <c r="J59" i="9" s="1"/>
  <c r="U55" i="17"/>
  <c r="G59" i="1" s="1"/>
  <c r="G59" i="9" s="1"/>
  <c r="R55" i="17"/>
  <c r="D59" i="1" s="1"/>
  <c r="D59" i="9" s="1"/>
  <c r="S55" i="17"/>
  <c r="E59" i="1" s="1"/>
  <c r="E59" i="9" s="1"/>
  <c r="T55" i="17"/>
  <c r="F59" i="1" s="1"/>
  <c r="F59" i="9" s="1"/>
  <c r="Y55" i="17"/>
  <c r="K59" i="1" s="1"/>
  <c r="K59" i="9" s="1"/>
  <c r="Z55" i="17"/>
  <c r="L59" i="1" s="1"/>
  <c r="L59" i="9" s="1"/>
  <c r="AM243" i="19"/>
  <c r="AB243" i="19"/>
  <c r="AN243" i="19"/>
  <c r="Y243" i="19"/>
  <c r="P338" i="17"/>
  <c r="P344" i="17"/>
  <c r="P382" i="17"/>
  <c r="P354" i="17"/>
  <c r="P379" i="17"/>
  <c r="P365" i="17"/>
  <c r="P274" i="17"/>
  <c r="P246" i="17"/>
  <c r="AC277" i="19"/>
  <c r="AH277" i="19"/>
  <c r="AN277" i="19"/>
  <c r="AD271" i="19"/>
  <c r="AH271" i="19"/>
  <c r="AN271" i="19"/>
  <c r="Y271" i="19"/>
  <c r="Y82" i="17"/>
  <c r="K86" i="1" s="1"/>
  <c r="K86" i="9" s="1"/>
  <c r="T82" i="17"/>
  <c r="F86" i="1" s="1"/>
  <c r="F86" i="9" s="1"/>
  <c r="W82" i="17"/>
  <c r="I86" i="1" s="1"/>
  <c r="I86" i="9" s="1"/>
  <c r="U82" i="17"/>
  <c r="G86" i="1" s="1"/>
  <c r="G86" i="9" s="1"/>
  <c r="R82" i="17"/>
  <c r="D86" i="1" s="1"/>
  <c r="D86" i="9" s="1"/>
  <c r="V82" i="17"/>
  <c r="H86" i="1" s="1"/>
  <c r="H86" i="9" s="1"/>
  <c r="X82" i="17"/>
  <c r="J86" i="1" s="1"/>
  <c r="J86" i="9" s="1"/>
  <c r="Z82" i="17"/>
  <c r="L86" i="1" s="1"/>
  <c r="L86" i="9" s="1"/>
  <c r="P123" i="17"/>
  <c r="AD251" i="19"/>
  <c r="AI251" i="19"/>
  <c r="AL251" i="19"/>
  <c r="P312" i="17"/>
  <c r="P253" i="17"/>
  <c r="P132" i="17"/>
  <c r="W57" i="17"/>
  <c r="I61" i="1" s="1"/>
  <c r="I61" i="9" s="1"/>
  <c r="V57" i="17"/>
  <c r="H61" i="1" s="1"/>
  <c r="H61" i="9" s="1"/>
  <c r="Y57" i="17"/>
  <c r="K61" i="1" s="1"/>
  <c r="K61" i="9" s="1"/>
  <c r="Z57" i="17"/>
  <c r="L61" i="1" s="1"/>
  <c r="L61" i="9" s="1"/>
  <c r="S57" i="17"/>
  <c r="E61" i="1" s="1"/>
  <c r="E61" i="9" s="1"/>
  <c r="T57" i="17"/>
  <c r="F61" i="1" s="1"/>
  <c r="F61" i="9" s="1"/>
  <c r="U57" i="17"/>
  <c r="G61" i="1" s="1"/>
  <c r="G61" i="9" s="1"/>
  <c r="X57" i="17"/>
  <c r="J61" i="1" s="1"/>
  <c r="J61" i="9" s="1"/>
  <c r="R57" i="17"/>
  <c r="D61" i="1" s="1"/>
  <c r="D61" i="9" s="1"/>
  <c r="P215" i="17"/>
  <c r="AA274" i="19"/>
  <c r="AK274" i="19"/>
  <c r="AD274" i="19"/>
  <c r="AG274" i="19"/>
  <c r="AN274" i="19"/>
  <c r="AH274" i="19"/>
  <c r="AM274" i="19"/>
  <c r="Y274" i="19"/>
  <c r="AB274" i="19"/>
  <c r="AJ274" i="19"/>
  <c r="AE274" i="19"/>
  <c r="AD254" i="19"/>
  <c r="AE254" i="19"/>
  <c r="AM254" i="19"/>
  <c r="AN254" i="19"/>
  <c r="AK254" i="19"/>
  <c r="AA254" i="19"/>
  <c r="AB254" i="19"/>
  <c r="Y254" i="19"/>
  <c r="Z254" i="19"/>
  <c r="AL254" i="19"/>
  <c r="AG254" i="19"/>
  <c r="AF254" i="19"/>
  <c r="AC254" i="19"/>
  <c r="AH254" i="19"/>
  <c r="AJ254" i="19"/>
  <c r="AI254" i="19"/>
  <c r="AI213" i="19"/>
  <c r="N218" i="4" s="1"/>
  <c r="AH218" i="9" s="1"/>
  <c r="AF213" i="19"/>
  <c r="K218" i="4" s="1"/>
  <c r="AE218" i="9" s="1"/>
  <c r="AL213" i="19"/>
  <c r="Q218" i="4" s="1"/>
  <c r="AK218" i="9" s="1"/>
  <c r="AM213" i="19"/>
  <c r="R218" i="4" s="1"/>
  <c r="AL218" i="9" s="1"/>
  <c r="AK189" i="19"/>
  <c r="P194" i="4" s="1"/>
  <c r="AJ194" i="9" s="1"/>
  <c r="AB189" i="19"/>
  <c r="G194" i="4" s="1"/>
  <c r="AA194" i="9" s="1"/>
  <c r="AC189" i="19"/>
  <c r="H194" i="4" s="1"/>
  <c r="AB194" i="9" s="1"/>
  <c r="AI189" i="19"/>
  <c r="N194" i="4" s="1"/>
  <c r="AH194" i="9" s="1"/>
  <c r="AE118" i="19"/>
  <c r="J123" i="4" s="1"/>
  <c r="AD123" i="9" s="1"/>
  <c r="AG118" i="19"/>
  <c r="L123" i="4" s="1"/>
  <c r="AF123" i="9" s="1"/>
  <c r="AM216" i="19"/>
  <c r="R221" i="4" s="1"/>
  <c r="AL221" i="9" s="1"/>
  <c r="AI237" i="19"/>
  <c r="AE237" i="19"/>
  <c r="AL237" i="19"/>
  <c r="AG237" i="19"/>
  <c r="AK160" i="19"/>
  <c r="P165" i="4" s="1"/>
  <c r="AJ165" i="9" s="1"/>
  <c r="AK213" i="19"/>
  <c r="P218" i="4" s="1"/>
  <c r="AJ218" i="9" s="1"/>
  <c r="AJ213" i="19"/>
  <c r="O218" i="4" s="1"/>
  <c r="AI218" i="9" s="1"/>
  <c r="Y213" i="19"/>
  <c r="D218" i="4" s="1"/>
  <c r="X218" i="9" s="1"/>
  <c r="AH213" i="19"/>
  <c r="M218" i="4" s="1"/>
  <c r="AG218" i="9" s="1"/>
  <c r="AN189" i="19"/>
  <c r="S194" i="4" s="1"/>
  <c r="AM194" i="9" s="1"/>
  <c r="AB118" i="19"/>
  <c r="G123" i="4" s="1"/>
  <c r="AA123" i="9" s="1"/>
  <c r="AN118" i="19"/>
  <c r="S123" i="4" s="1"/>
  <c r="AM123" i="9" s="1"/>
  <c r="AN237" i="19"/>
  <c r="AM237" i="19"/>
  <c r="AC237" i="19"/>
  <c r="AN213" i="19"/>
  <c r="S218" i="4" s="1"/>
  <c r="AM218" i="9" s="1"/>
  <c r="AA213" i="19"/>
  <c r="F218" i="4" s="1"/>
  <c r="Z218" i="9" s="1"/>
  <c r="AE213" i="19"/>
  <c r="J218" i="4" s="1"/>
  <c r="AD218" i="9" s="1"/>
  <c r="AD189" i="19"/>
  <c r="I194" i="4" s="1"/>
  <c r="AC194" i="9" s="1"/>
  <c r="AL189" i="19"/>
  <c r="Q194" i="4" s="1"/>
  <c r="AK194" i="9" s="1"/>
  <c r="AC174" i="19"/>
  <c r="H179" i="4" s="1"/>
  <c r="AB179" i="9" s="1"/>
  <c r="AM236" i="19"/>
  <c r="AM240" i="19"/>
  <c r="AM223" i="19"/>
  <c r="R228" i="4" s="1"/>
  <c r="AL228" i="9" s="1"/>
  <c r="AC161" i="19"/>
  <c r="H166" i="4" s="1"/>
  <c r="AB166" i="9" s="1"/>
  <c r="AM179" i="19"/>
  <c r="R184" i="4" s="1"/>
  <c r="AL184" i="9" s="1"/>
  <c r="AD200" i="19"/>
  <c r="I205" i="4" s="1"/>
  <c r="AC205" i="9" s="1"/>
  <c r="AE240" i="19"/>
  <c r="Y223" i="19"/>
  <c r="D228" i="4" s="1"/>
  <c r="X228" i="9" s="1"/>
  <c r="AB9" i="18"/>
  <c r="P13" i="3"/>
  <c r="AT13" i="9" s="1"/>
  <c r="Z11" i="9"/>
  <c r="Y11" i="4"/>
  <c r="AB174" i="19"/>
  <c r="G179" i="4" s="1"/>
  <c r="AA179" i="9" s="1"/>
  <c r="AK174" i="19"/>
  <c r="P179" i="4" s="1"/>
  <c r="AJ179" i="9" s="1"/>
  <c r="AM174" i="19"/>
  <c r="R179" i="4" s="1"/>
  <c r="AL179" i="9" s="1"/>
  <c r="AA174" i="19"/>
  <c r="F179" i="4" s="1"/>
  <c r="Z179" i="9" s="1"/>
  <c r="Y152" i="19"/>
  <c r="D157" i="4" s="1"/>
  <c r="X157" i="9" s="1"/>
  <c r="Z152" i="19"/>
  <c r="E157" i="4" s="1"/>
  <c r="Y157" i="9" s="1"/>
  <c r="AK152" i="19"/>
  <c r="P157" i="4" s="1"/>
  <c r="AJ157" i="9" s="1"/>
  <c r="AC152" i="19"/>
  <c r="H157" i="4" s="1"/>
  <c r="AB157" i="9" s="1"/>
  <c r="AU11" i="9"/>
  <c r="W11" i="4"/>
  <c r="AW11" i="9" s="1"/>
  <c r="T11" i="4"/>
  <c r="AN11" i="9" s="1"/>
  <c r="X11" i="9"/>
  <c r="X11" i="4"/>
  <c r="AA200" i="19"/>
  <c r="F205" i="4" s="1"/>
  <c r="Z205" i="9" s="1"/>
  <c r="AB236" i="19"/>
  <c r="Z240" i="19"/>
  <c r="AH240" i="19"/>
  <c r="AG223" i="19"/>
  <c r="L228" i="4" s="1"/>
  <c r="AF228" i="9" s="1"/>
  <c r="AN223" i="19"/>
  <c r="S228" i="4" s="1"/>
  <c r="AM228" i="9" s="1"/>
  <c r="AD179" i="19"/>
  <c r="I184" i="4" s="1"/>
  <c r="AC184" i="9" s="1"/>
  <c r="W12" i="4"/>
  <c r="AW12" i="9" s="1"/>
  <c r="AU12" i="9"/>
  <c r="BB12" i="9" s="1"/>
  <c r="CK12" i="9" s="1"/>
  <c r="CQ12" i="9" s="1"/>
  <c r="DI12" i="9" s="1"/>
  <c r="DO12" i="9" s="1"/>
  <c r="W13" i="4"/>
  <c r="AW13" i="9" s="1"/>
  <c r="AG174" i="19"/>
  <c r="L179" i="4" s="1"/>
  <c r="AF179" i="9" s="1"/>
  <c r="AJ174" i="19"/>
  <c r="O179" i="4" s="1"/>
  <c r="AI179" i="9" s="1"/>
  <c r="AD174" i="19"/>
  <c r="I179" i="4" s="1"/>
  <c r="AC179" i="9" s="1"/>
  <c r="AH174" i="19"/>
  <c r="M179" i="4" s="1"/>
  <c r="AG179" i="9" s="1"/>
  <c r="AN152" i="19"/>
  <c r="S157" i="4" s="1"/>
  <c r="AM157" i="9" s="1"/>
  <c r="AH152" i="19"/>
  <c r="M157" i="4" s="1"/>
  <c r="AG157" i="9" s="1"/>
  <c r="AI152" i="19"/>
  <c r="N157" i="4" s="1"/>
  <c r="AH157" i="9" s="1"/>
  <c r="AJ152" i="19"/>
  <c r="O157" i="4" s="1"/>
  <c r="AI157" i="9" s="1"/>
  <c r="AF11" i="9"/>
  <c r="AB11" i="4"/>
  <c r="AB11" i="9"/>
  <c r="Z11" i="4"/>
  <c r="N11" i="9"/>
  <c r="M11" i="3"/>
  <c r="W11" i="9" s="1"/>
  <c r="Q11" i="3"/>
  <c r="AL236" i="19"/>
  <c r="Y240" i="19"/>
  <c r="AF240" i="19"/>
  <c r="AA240" i="19"/>
  <c r="M12" i="1"/>
  <c r="M12" i="9" s="1"/>
  <c r="D12" i="9"/>
  <c r="M11" i="1"/>
  <c r="M11" i="9" s="1"/>
  <c r="D11" i="9"/>
  <c r="AN179" i="19"/>
  <c r="S184" i="4" s="1"/>
  <c r="AM184" i="9" s="1"/>
  <c r="Z178" i="19"/>
  <c r="E183" i="4" s="1"/>
  <c r="Y183" i="9" s="1"/>
  <c r="AF178" i="19"/>
  <c r="K183" i="4" s="1"/>
  <c r="AE183" i="9" s="1"/>
  <c r="AN178" i="19"/>
  <c r="S183" i="4" s="1"/>
  <c r="AM183" i="9" s="1"/>
  <c r="Q12" i="9"/>
  <c r="R12" i="3"/>
  <c r="AC12" i="4"/>
  <c r="AB12" i="4"/>
  <c r="AB13" i="4"/>
  <c r="AD11" i="9"/>
  <c r="AA11" i="4"/>
  <c r="AR12" i="9"/>
  <c r="P12" i="3"/>
  <c r="AT12" i="9" s="1"/>
  <c r="Q11" i="9"/>
  <c r="R11" i="3"/>
  <c r="Q13" i="3"/>
  <c r="M13" i="3"/>
  <c r="W13" i="9" s="1"/>
  <c r="AD12" i="9"/>
  <c r="AA12" i="4"/>
  <c r="AL174" i="19"/>
  <c r="Q179" i="4" s="1"/>
  <c r="AK179" i="9" s="1"/>
  <c r="Z174" i="19"/>
  <c r="E179" i="4" s="1"/>
  <c r="Y179" i="9" s="1"/>
  <c r="Y174" i="19"/>
  <c r="D179" i="4" s="1"/>
  <c r="X179" i="9" s="1"/>
  <c r="AG152" i="19"/>
  <c r="L157" i="4" s="1"/>
  <c r="AF157" i="9" s="1"/>
  <c r="AD152" i="19"/>
  <c r="I157" i="4" s="1"/>
  <c r="AC157" i="9" s="1"/>
  <c r="AA152" i="19"/>
  <c r="F157" i="4" s="1"/>
  <c r="Z157" i="9" s="1"/>
  <c r="AR11" i="9"/>
  <c r="P11" i="3"/>
  <c r="AT11" i="9" s="1"/>
  <c r="AH11" i="9"/>
  <c r="BC11" i="9" s="1"/>
  <c r="AC11" i="4"/>
  <c r="AM200" i="19"/>
  <c r="R205" i="4" s="1"/>
  <c r="AL205" i="9" s="1"/>
  <c r="AJ240" i="19"/>
  <c r="AB240" i="19"/>
  <c r="AK240" i="19"/>
  <c r="AC223" i="19"/>
  <c r="H228" i="4" s="1"/>
  <c r="AB228" i="9" s="1"/>
  <c r="AB223" i="19"/>
  <c r="G228" i="4" s="1"/>
  <c r="AA228" i="9" s="1"/>
  <c r="AK223" i="19"/>
  <c r="P228" i="4" s="1"/>
  <c r="AJ228" i="9" s="1"/>
  <c r="N12" i="9"/>
  <c r="M12" i="3"/>
  <c r="W12" i="9" s="1"/>
  <c r="Q12" i="3"/>
  <c r="BC12" i="9"/>
  <c r="CL12" i="9" s="1"/>
  <c r="CR12" i="9" s="1"/>
  <c r="DJ12" i="9" s="1"/>
  <c r="DP12" i="9" s="1"/>
  <c r="AC13" i="4"/>
  <c r="R13" i="3"/>
  <c r="T12" i="4"/>
  <c r="AN12" i="9" s="1"/>
  <c r="AP12" i="9"/>
  <c r="AY12" i="9" s="1"/>
  <c r="CH12" i="9" s="1"/>
  <c r="CN12" i="9" s="1"/>
  <c r="DF12" i="9" s="1"/>
  <c r="DL12" i="9" s="1"/>
  <c r="R12" i="1"/>
  <c r="AP11" i="9"/>
  <c r="R11" i="1"/>
  <c r="AO6" i="19"/>
  <c r="AM156" i="19"/>
  <c r="R161" i="4" s="1"/>
  <c r="AL161" i="9" s="1"/>
  <c r="AK156" i="19"/>
  <c r="P161" i="4" s="1"/>
  <c r="AJ161" i="9" s="1"/>
  <c r="AD156" i="19"/>
  <c r="I161" i="4" s="1"/>
  <c r="AC161" i="9" s="1"/>
  <c r="Z156" i="19"/>
  <c r="E161" i="4" s="1"/>
  <c r="Y161" i="9" s="1"/>
  <c r="AI156" i="19"/>
  <c r="N161" i="4" s="1"/>
  <c r="AH161" i="9" s="1"/>
  <c r="AJ156" i="19"/>
  <c r="O161" i="4" s="1"/>
  <c r="AI161" i="9" s="1"/>
  <c r="AL156" i="19"/>
  <c r="Q161" i="4" s="1"/>
  <c r="AK161" i="9" s="1"/>
  <c r="AN156" i="19"/>
  <c r="S161" i="4" s="1"/>
  <c r="AM161" i="9" s="1"/>
  <c r="Y156" i="19"/>
  <c r="D161" i="4" s="1"/>
  <c r="X161" i="9" s="1"/>
  <c r="AF156" i="19"/>
  <c r="K161" i="4" s="1"/>
  <c r="AE161" i="9" s="1"/>
  <c r="AB156" i="19"/>
  <c r="G161" i="4" s="1"/>
  <c r="AA161" i="9" s="1"/>
  <c r="AC156" i="19"/>
  <c r="H161" i="4" s="1"/>
  <c r="AB161" i="9" s="1"/>
  <c r="AH156" i="19"/>
  <c r="M161" i="4" s="1"/>
  <c r="AG161" i="9" s="1"/>
  <c r="AG156" i="19"/>
  <c r="L161" i="4" s="1"/>
  <c r="AF161" i="9" s="1"/>
  <c r="AA156" i="19"/>
  <c r="F161" i="4" s="1"/>
  <c r="Z161" i="9" s="1"/>
  <c r="AE156" i="19"/>
  <c r="J161" i="4" s="1"/>
  <c r="AD161" i="9" s="1"/>
  <c r="Z135" i="19"/>
  <c r="E140" i="4" s="1"/>
  <c r="Y140" i="9" s="1"/>
  <c r="Y135" i="19"/>
  <c r="D140" i="4" s="1"/>
  <c r="X140" i="9" s="1"/>
  <c r="AC135" i="19"/>
  <c r="H140" i="4" s="1"/>
  <c r="AB140" i="9" s="1"/>
  <c r="AM135" i="19"/>
  <c r="R140" i="4" s="1"/>
  <c r="AL140" i="9" s="1"/>
  <c r="AJ135" i="19"/>
  <c r="O140" i="4" s="1"/>
  <c r="AI140" i="9" s="1"/>
  <c r="AF135" i="19"/>
  <c r="K140" i="4" s="1"/>
  <c r="AE140" i="9" s="1"/>
  <c r="AA79" i="19"/>
  <c r="F84" i="4" s="1"/>
  <c r="Z84" i="9" s="1"/>
  <c r="AK79" i="19"/>
  <c r="P84" i="4" s="1"/>
  <c r="AJ84" i="9" s="1"/>
  <c r="AL79" i="19"/>
  <c r="Q84" i="4" s="1"/>
  <c r="AK84" i="9" s="1"/>
  <c r="Y79" i="19"/>
  <c r="D84" i="4" s="1"/>
  <c r="X84" i="9" s="1"/>
  <c r="AG79" i="19"/>
  <c r="L84" i="4" s="1"/>
  <c r="AF84" i="9" s="1"/>
  <c r="AI79" i="19"/>
  <c r="N84" i="4" s="1"/>
  <c r="AH84" i="9" s="1"/>
  <c r="AJ79" i="19"/>
  <c r="O84" i="4" s="1"/>
  <c r="AI84" i="9" s="1"/>
  <c r="AM79" i="19"/>
  <c r="R84" i="4" s="1"/>
  <c r="AL84" i="9" s="1"/>
  <c r="AC79" i="19"/>
  <c r="H84" i="4" s="1"/>
  <c r="AB84" i="9" s="1"/>
  <c r="AB79" i="19"/>
  <c r="G84" i="4" s="1"/>
  <c r="AA84" i="9" s="1"/>
  <c r="AD79" i="19"/>
  <c r="I84" i="4" s="1"/>
  <c r="AC84" i="9" s="1"/>
  <c r="AH79" i="19"/>
  <c r="M84" i="4" s="1"/>
  <c r="AG84" i="9" s="1"/>
  <c r="AE79" i="19"/>
  <c r="J84" i="4" s="1"/>
  <c r="AD84" i="9" s="1"/>
  <c r="Z79" i="19"/>
  <c r="E84" i="4" s="1"/>
  <c r="Y84" i="9" s="1"/>
  <c r="AN79" i="19"/>
  <c r="S84" i="4" s="1"/>
  <c r="AM84" i="9" s="1"/>
  <c r="AF79" i="19"/>
  <c r="K84" i="4" s="1"/>
  <c r="AE84" i="9" s="1"/>
  <c r="AJ111" i="19"/>
  <c r="O116" i="4" s="1"/>
  <c r="AI116" i="9" s="1"/>
  <c r="AB111" i="19"/>
  <c r="G116" i="4" s="1"/>
  <c r="AA116" i="9" s="1"/>
  <c r="AC111" i="19"/>
  <c r="H116" i="4" s="1"/>
  <c r="AB116" i="9" s="1"/>
  <c r="AL111" i="19"/>
  <c r="Q116" i="4" s="1"/>
  <c r="AK116" i="9" s="1"/>
  <c r="AM111" i="19"/>
  <c r="R116" i="4" s="1"/>
  <c r="AL116" i="9" s="1"/>
  <c r="AJ168" i="19"/>
  <c r="O173" i="4" s="1"/>
  <c r="AI173" i="9" s="1"/>
  <c r="AM168" i="19"/>
  <c r="R173" i="4" s="1"/>
  <c r="AL173" i="9" s="1"/>
  <c r="AN168" i="19"/>
  <c r="S173" i="4" s="1"/>
  <c r="AM173" i="9" s="1"/>
  <c r="AE168" i="19"/>
  <c r="J173" i="4" s="1"/>
  <c r="AD173" i="9" s="1"/>
  <c r="AL168" i="19"/>
  <c r="Q173" i="4" s="1"/>
  <c r="AK173" i="9" s="1"/>
  <c r="AA168" i="19"/>
  <c r="F173" i="4" s="1"/>
  <c r="Z173" i="9" s="1"/>
  <c r="AD168" i="19"/>
  <c r="I173" i="4" s="1"/>
  <c r="AC173" i="9" s="1"/>
  <c r="AB168" i="19"/>
  <c r="G173" i="4" s="1"/>
  <c r="AA173" i="9" s="1"/>
  <c r="AC168" i="19"/>
  <c r="H173" i="4" s="1"/>
  <c r="AB173" i="9" s="1"/>
  <c r="AJ90" i="19"/>
  <c r="O95" i="4" s="1"/>
  <c r="AI95" i="9" s="1"/>
  <c r="AK90" i="19"/>
  <c r="P95" i="4" s="1"/>
  <c r="AJ95" i="9" s="1"/>
  <c r="AH90" i="19"/>
  <c r="M95" i="4" s="1"/>
  <c r="AG95" i="9" s="1"/>
  <c r="AE90" i="19"/>
  <c r="J95" i="4" s="1"/>
  <c r="AD95" i="9" s="1"/>
  <c r="AN90" i="19"/>
  <c r="S95" i="4" s="1"/>
  <c r="AM95" i="9" s="1"/>
  <c r="AM90" i="19"/>
  <c r="R95" i="4" s="1"/>
  <c r="AL95" i="9" s="1"/>
  <c r="Z90" i="19"/>
  <c r="E95" i="4" s="1"/>
  <c r="Y95" i="9" s="1"/>
  <c r="AI90" i="19"/>
  <c r="N95" i="4" s="1"/>
  <c r="AH95" i="9" s="1"/>
  <c r="AF90" i="19"/>
  <c r="K95" i="4" s="1"/>
  <c r="AE95" i="9" s="1"/>
  <c r="AG90" i="19"/>
  <c r="L95" i="4" s="1"/>
  <c r="AF95" i="9" s="1"/>
  <c r="AC90" i="19"/>
  <c r="H95" i="4" s="1"/>
  <c r="AB95" i="9" s="1"/>
  <c r="AB90" i="19"/>
  <c r="G95" i="4" s="1"/>
  <c r="AA95" i="9" s="1"/>
  <c r="Y90" i="19"/>
  <c r="D95" i="4" s="1"/>
  <c r="X95" i="9" s="1"/>
  <c r="AA90" i="19"/>
  <c r="F95" i="4" s="1"/>
  <c r="Z95" i="9" s="1"/>
  <c r="AD90" i="19"/>
  <c r="I95" i="4" s="1"/>
  <c r="AC95" i="9" s="1"/>
  <c r="AL90" i="19"/>
  <c r="Q95" i="4" s="1"/>
  <c r="AK95" i="9" s="1"/>
  <c r="Y125" i="19"/>
  <c r="D130" i="4" s="1"/>
  <c r="X130" i="9" s="1"/>
  <c r="AI125" i="19"/>
  <c r="N130" i="4" s="1"/>
  <c r="AH130" i="9" s="1"/>
  <c r="Z125" i="19"/>
  <c r="E130" i="4" s="1"/>
  <c r="Y130" i="9" s="1"/>
  <c r="AA125" i="19"/>
  <c r="F130" i="4" s="1"/>
  <c r="Z130" i="9" s="1"/>
  <c r="AM125" i="19"/>
  <c r="R130" i="4" s="1"/>
  <c r="AL130" i="9" s="1"/>
  <c r="AJ125" i="19"/>
  <c r="O130" i="4" s="1"/>
  <c r="AI130" i="9" s="1"/>
  <c r="AE125" i="19"/>
  <c r="J130" i="4" s="1"/>
  <c r="AD130" i="9" s="1"/>
  <c r="AN125" i="19"/>
  <c r="S130" i="4" s="1"/>
  <c r="AM130" i="9" s="1"/>
  <c r="AF125" i="19"/>
  <c r="K130" i="4" s="1"/>
  <c r="AE130" i="9" s="1"/>
  <c r="AG125" i="19"/>
  <c r="L130" i="4" s="1"/>
  <c r="AF130" i="9" s="1"/>
  <c r="AL125" i="19"/>
  <c r="Q130" i="4" s="1"/>
  <c r="AK130" i="9" s="1"/>
  <c r="AB125" i="19"/>
  <c r="G130" i="4" s="1"/>
  <c r="AA130" i="9" s="1"/>
  <c r="AC125" i="19"/>
  <c r="H130" i="4" s="1"/>
  <c r="AB130" i="9" s="1"/>
  <c r="AH125" i="19"/>
  <c r="M130" i="4" s="1"/>
  <c r="AG130" i="9" s="1"/>
  <c r="AK125" i="19"/>
  <c r="P130" i="4" s="1"/>
  <c r="AJ130" i="9" s="1"/>
  <c r="AD125" i="19"/>
  <c r="I130" i="4" s="1"/>
  <c r="AC130" i="9" s="1"/>
  <c r="Y82" i="19"/>
  <c r="D87" i="4" s="1"/>
  <c r="X87" i="9" s="1"/>
  <c r="Z82" i="19"/>
  <c r="E87" i="4" s="1"/>
  <c r="Y87" i="9" s="1"/>
  <c r="AC82" i="19"/>
  <c r="H87" i="4" s="1"/>
  <c r="AB87" i="9" s="1"/>
  <c r="AG82" i="19"/>
  <c r="L87" i="4" s="1"/>
  <c r="AF87" i="9" s="1"/>
  <c r="AD82" i="19"/>
  <c r="I87" i="4" s="1"/>
  <c r="AC87" i="9" s="1"/>
  <c r="AI82" i="19"/>
  <c r="N87" i="4" s="1"/>
  <c r="AH87" i="9" s="1"/>
  <c r="AE82" i="19"/>
  <c r="J87" i="4" s="1"/>
  <c r="AD87" i="9" s="1"/>
  <c r="AJ82" i="19"/>
  <c r="O87" i="4" s="1"/>
  <c r="AI87" i="9" s="1"/>
  <c r="AM82" i="19"/>
  <c r="R87" i="4" s="1"/>
  <c r="AL87" i="9" s="1"/>
  <c r="AA82" i="19"/>
  <c r="F87" i="4" s="1"/>
  <c r="Z87" i="9" s="1"/>
  <c r="AK82" i="19"/>
  <c r="P87" i="4" s="1"/>
  <c r="AJ87" i="9" s="1"/>
  <c r="AB82" i="19"/>
  <c r="G87" i="4" s="1"/>
  <c r="AA87" i="9" s="1"/>
  <c r="AF82" i="19"/>
  <c r="K87" i="4" s="1"/>
  <c r="AE87" i="9" s="1"/>
  <c r="AN82" i="19"/>
  <c r="S87" i="4" s="1"/>
  <c r="AM87" i="9" s="1"/>
  <c r="AL82" i="19"/>
  <c r="Q87" i="4" s="1"/>
  <c r="AK87" i="9" s="1"/>
  <c r="AH82" i="19"/>
  <c r="M87" i="4" s="1"/>
  <c r="AG87" i="9" s="1"/>
  <c r="AD77" i="19"/>
  <c r="I82" i="4" s="1"/>
  <c r="AC82" i="9" s="1"/>
  <c r="AA77" i="19"/>
  <c r="F82" i="4" s="1"/>
  <c r="Z82" i="9" s="1"/>
  <c r="AF77" i="19"/>
  <c r="K82" i="4" s="1"/>
  <c r="AE82" i="9" s="1"/>
  <c r="AE77" i="19"/>
  <c r="J82" i="4" s="1"/>
  <c r="AD82" i="9" s="1"/>
  <c r="AL77" i="19"/>
  <c r="Q82" i="4" s="1"/>
  <c r="AK82" i="9" s="1"/>
  <c r="AM77" i="19"/>
  <c r="R82" i="4" s="1"/>
  <c r="AL82" i="9" s="1"/>
  <c r="AN77" i="19"/>
  <c r="S82" i="4" s="1"/>
  <c r="AM82" i="9" s="1"/>
  <c r="AG77" i="19"/>
  <c r="L82" i="4" s="1"/>
  <c r="AF82" i="9" s="1"/>
  <c r="AC77" i="19"/>
  <c r="H82" i="4" s="1"/>
  <c r="AB82" i="9" s="1"/>
  <c r="AH77" i="19"/>
  <c r="M82" i="4" s="1"/>
  <c r="AG82" i="9" s="1"/>
  <c r="Z77" i="19"/>
  <c r="E82" i="4" s="1"/>
  <c r="Y82" i="9" s="1"/>
  <c r="Y77" i="19"/>
  <c r="D82" i="4" s="1"/>
  <c r="X82" i="9" s="1"/>
  <c r="AI77" i="19"/>
  <c r="N82" i="4" s="1"/>
  <c r="AH82" i="9" s="1"/>
  <c r="AB77" i="19"/>
  <c r="G82" i="4" s="1"/>
  <c r="AA82" i="9" s="1"/>
  <c r="AK77" i="19"/>
  <c r="P82" i="4" s="1"/>
  <c r="AJ82" i="9" s="1"/>
  <c r="AJ77" i="19"/>
  <c r="O82" i="4" s="1"/>
  <c r="AI82" i="9" s="1"/>
  <c r="AM212" i="19"/>
  <c r="R217" i="4" s="1"/>
  <c r="AL217" i="9" s="1"/>
  <c r="AK212" i="19"/>
  <c r="P217" i="4" s="1"/>
  <c r="AJ217" i="9" s="1"/>
  <c r="AC212" i="19"/>
  <c r="H217" i="4" s="1"/>
  <c r="AB217" i="9" s="1"/>
  <c r="AJ212" i="19"/>
  <c r="O217" i="4" s="1"/>
  <c r="AI217" i="9" s="1"/>
  <c r="AF212" i="19"/>
  <c r="K217" i="4" s="1"/>
  <c r="AE217" i="9" s="1"/>
  <c r="AN212" i="19"/>
  <c r="S217" i="4" s="1"/>
  <c r="AM217" i="9" s="1"/>
  <c r="Y212" i="19"/>
  <c r="D217" i="4" s="1"/>
  <c r="X217" i="9" s="1"/>
  <c r="AB212" i="19"/>
  <c r="G217" i="4" s="1"/>
  <c r="AA217" i="9" s="1"/>
  <c r="AE212" i="19"/>
  <c r="J217" i="4" s="1"/>
  <c r="AD217" i="9" s="1"/>
  <c r="AI212" i="19"/>
  <c r="N217" i="4" s="1"/>
  <c r="AH217" i="9" s="1"/>
  <c r="AD212" i="19"/>
  <c r="I217" i="4" s="1"/>
  <c r="AC217" i="9" s="1"/>
  <c r="Z212" i="19"/>
  <c r="E217" i="4" s="1"/>
  <c r="Y217" i="9" s="1"/>
  <c r="AG212" i="19"/>
  <c r="L217" i="4" s="1"/>
  <c r="AF217" i="9" s="1"/>
  <c r="AL212" i="19"/>
  <c r="Q217" i="4" s="1"/>
  <c r="AK217" i="9" s="1"/>
  <c r="AH212" i="19"/>
  <c r="M217" i="4" s="1"/>
  <c r="AG217" i="9" s="1"/>
  <c r="AA212" i="19"/>
  <c r="F217" i="4" s="1"/>
  <c r="Z217" i="9" s="1"/>
  <c r="AE104" i="19"/>
  <c r="J109" i="4" s="1"/>
  <c r="AD109" i="9" s="1"/>
  <c r="Z104" i="19"/>
  <c r="E109" i="4" s="1"/>
  <c r="Y109" i="9" s="1"/>
  <c r="AL104" i="19"/>
  <c r="Q109" i="4" s="1"/>
  <c r="AK109" i="9" s="1"/>
  <c r="AH104" i="19"/>
  <c r="M109" i="4" s="1"/>
  <c r="AG109" i="9" s="1"/>
  <c r="AI104" i="19"/>
  <c r="N109" i="4" s="1"/>
  <c r="AH109" i="9" s="1"/>
  <c r="AN104" i="19"/>
  <c r="S109" i="4" s="1"/>
  <c r="AM109" i="9" s="1"/>
  <c r="AD233" i="19"/>
  <c r="Z233" i="19"/>
  <c r="AK233" i="19"/>
  <c r="AB233" i="19"/>
  <c r="AE233" i="19"/>
  <c r="AN233" i="19"/>
  <c r="AH233" i="19"/>
  <c r="AI233" i="19"/>
  <c r="AM233" i="19"/>
  <c r="AA164" i="19"/>
  <c r="F169" i="4" s="1"/>
  <c r="Z169" i="9" s="1"/>
  <c r="AH164" i="19"/>
  <c r="M169" i="4" s="1"/>
  <c r="AG169" i="9" s="1"/>
  <c r="AC180" i="19"/>
  <c r="H185" i="4" s="1"/>
  <c r="AB185" i="9" s="1"/>
  <c r="AJ180" i="19"/>
  <c r="O185" i="4" s="1"/>
  <c r="AI185" i="9" s="1"/>
  <c r="AD180" i="19"/>
  <c r="I185" i="4" s="1"/>
  <c r="AC185" i="9" s="1"/>
  <c r="Z180" i="19"/>
  <c r="E185" i="4" s="1"/>
  <c r="Y185" i="9" s="1"/>
  <c r="AN180" i="19"/>
  <c r="S185" i="4" s="1"/>
  <c r="AM185" i="9" s="1"/>
  <c r="Y180" i="19"/>
  <c r="D185" i="4" s="1"/>
  <c r="X185" i="9" s="1"/>
  <c r="AI194" i="19"/>
  <c r="N199" i="4" s="1"/>
  <c r="AH199" i="9" s="1"/>
  <c r="AB194" i="19"/>
  <c r="G199" i="4" s="1"/>
  <c r="AA199" i="9" s="1"/>
  <c r="AD194" i="19"/>
  <c r="I199" i="4" s="1"/>
  <c r="AC199" i="9" s="1"/>
  <c r="AA194" i="19"/>
  <c r="F199" i="4" s="1"/>
  <c r="Z199" i="9" s="1"/>
  <c r="Y194" i="19"/>
  <c r="D199" i="4" s="1"/>
  <c r="X199" i="9" s="1"/>
  <c r="AE194" i="19"/>
  <c r="J199" i="4" s="1"/>
  <c r="AD199" i="9" s="1"/>
  <c r="AN194" i="19"/>
  <c r="S199" i="4" s="1"/>
  <c r="AM199" i="9" s="1"/>
  <c r="AC194" i="19"/>
  <c r="H199" i="4" s="1"/>
  <c r="AB199" i="9" s="1"/>
  <c r="Z194" i="19"/>
  <c r="E199" i="4" s="1"/>
  <c r="Y199" i="9" s="1"/>
  <c r="AL194" i="19"/>
  <c r="Q199" i="4" s="1"/>
  <c r="AK199" i="9" s="1"/>
  <c r="AG194" i="19"/>
  <c r="L199" i="4" s="1"/>
  <c r="AF199" i="9" s="1"/>
  <c r="AJ194" i="19"/>
  <c r="O199" i="4" s="1"/>
  <c r="AI199" i="9" s="1"/>
  <c r="AF194" i="19"/>
  <c r="K199" i="4" s="1"/>
  <c r="AE199" i="9" s="1"/>
  <c r="AH194" i="19"/>
  <c r="M199" i="4" s="1"/>
  <c r="AG199" i="9" s="1"/>
  <c r="AK194" i="19"/>
  <c r="P199" i="4" s="1"/>
  <c r="AJ199" i="9" s="1"/>
  <c r="AM194" i="19"/>
  <c r="R199" i="4" s="1"/>
  <c r="AL199" i="9" s="1"/>
  <c r="AO12" i="19"/>
  <c r="AC204" i="19"/>
  <c r="H209" i="4" s="1"/>
  <c r="AB209" i="9" s="1"/>
  <c r="AF204" i="19"/>
  <c r="K209" i="4" s="1"/>
  <c r="AE209" i="9" s="1"/>
  <c r="AN204" i="19"/>
  <c r="S209" i="4" s="1"/>
  <c r="AM209" i="9" s="1"/>
  <c r="AM204" i="19"/>
  <c r="R209" i="4" s="1"/>
  <c r="AL209" i="9" s="1"/>
  <c r="AL204" i="19"/>
  <c r="Q209" i="4" s="1"/>
  <c r="AK209" i="9" s="1"/>
  <c r="AH204" i="19"/>
  <c r="M209" i="4" s="1"/>
  <c r="AG209" i="9" s="1"/>
  <c r="AI204" i="19"/>
  <c r="N209" i="4" s="1"/>
  <c r="AH209" i="9" s="1"/>
  <c r="AB204" i="19"/>
  <c r="G209" i="4" s="1"/>
  <c r="AA209" i="9" s="1"/>
  <c r="AE204" i="19"/>
  <c r="J209" i="4" s="1"/>
  <c r="AD209" i="9" s="1"/>
  <c r="AG204" i="19"/>
  <c r="L209" i="4" s="1"/>
  <c r="AF209" i="9" s="1"/>
  <c r="AD204" i="19"/>
  <c r="I209" i="4" s="1"/>
  <c r="AC209" i="9" s="1"/>
  <c r="Y204" i="19"/>
  <c r="D209" i="4" s="1"/>
  <c r="X209" i="9" s="1"/>
  <c r="Z204" i="19"/>
  <c r="E209" i="4" s="1"/>
  <c r="Y209" i="9" s="1"/>
  <c r="AA204" i="19"/>
  <c r="F209" i="4" s="1"/>
  <c r="Z209" i="9" s="1"/>
  <c r="AK204" i="19"/>
  <c r="P209" i="4" s="1"/>
  <c r="AJ209" i="9" s="1"/>
  <c r="AJ204" i="19"/>
  <c r="O209" i="4" s="1"/>
  <c r="AI209" i="9" s="1"/>
  <c r="AB7" i="17"/>
  <c r="AO14" i="19"/>
  <c r="AB201" i="19"/>
  <c r="G206" i="4" s="1"/>
  <c r="AA206" i="9" s="1"/>
  <c r="AI201" i="19"/>
  <c r="N206" i="4" s="1"/>
  <c r="AH206" i="9" s="1"/>
  <c r="AF201" i="19"/>
  <c r="K206" i="4" s="1"/>
  <c r="AE206" i="9" s="1"/>
  <c r="AH201" i="19"/>
  <c r="M206" i="4" s="1"/>
  <c r="AG206" i="9" s="1"/>
  <c r="Y225" i="19"/>
  <c r="D230" i="4" s="1"/>
  <c r="X230" i="9" s="1"/>
  <c r="AF225" i="19"/>
  <c r="K230" i="4" s="1"/>
  <c r="AE230" i="9" s="1"/>
  <c r="AI225" i="19"/>
  <c r="N230" i="4" s="1"/>
  <c r="AH230" i="9" s="1"/>
  <c r="AG225" i="19"/>
  <c r="L230" i="4" s="1"/>
  <c r="AF230" i="9" s="1"/>
  <c r="AB225" i="19"/>
  <c r="G230" i="4" s="1"/>
  <c r="AA230" i="9" s="1"/>
  <c r="AH225" i="19"/>
  <c r="M230" i="4" s="1"/>
  <c r="AG230" i="9" s="1"/>
  <c r="AD225" i="19"/>
  <c r="I230" i="4" s="1"/>
  <c r="AC230" i="9" s="1"/>
  <c r="AE225" i="19"/>
  <c r="J230" i="4" s="1"/>
  <c r="AD230" i="9" s="1"/>
  <c r="AL225" i="19"/>
  <c r="Q230" i="4" s="1"/>
  <c r="AK230" i="9" s="1"/>
  <c r="Z225" i="19"/>
  <c r="E230" i="4" s="1"/>
  <c r="Y230" i="9" s="1"/>
  <c r="AC225" i="19"/>
  <c r="H230" i="4" s="1"/>
  <c r="AB230" i="9" s="1"/>
  <c r="AN225" i="19"/>
  <c r="S230" i="4" s="1"/>
  <c r="AM230" i="9" s="1"/>
  <c r="AM225" i="19"/>
  <c r="R230" i="4" s="1"/>
  <c r="AL230" i="9" s="1"/>
  <c r="AK225" i="19"/>
  <c r="P230" i="4" s="1"/>
  <c r="AJ230" i="9" s="1"/>
  <c r="AA225" i="19"/>
  <c r="F230" i="4" s="1"/>
  <c r="Z230" i="9" s="1"/>
  <c r="AJ225" i="19"/>
  <c r="O230" i="4" s="1"/>
  <c r="AI230" i="9" s="1"/>
  <c r="V10" i="17"/>
  <c r="T10" i="17"/>
  <c r="U10" i="17"/>
  <c r="Y10" i="17"/>
  <c r="R10" i="17"/>
  <c r="D14" i="1" s="1"/>
  <c r="D14" i="9" s="1"/>
  <c r="X10" i="17"/>
  <c r="S10" i="17"/>
  <c r="Z10" i="17"/>
  <c r="W10" i="17"/>
  <c r="AK103" i="19"/>
  <c r="P108" i="4" s="1"/>
  <c r="AJ108" i="9" s="1"/>
  <c r="AN103" i="19"/>
  <c r="S108" i="4" s="1"/>
  <c r="AM108" i="9" s="1"/>
  <c r="AH103" i="19"/>
  <c r="M108" i="4" s="1"/>
  <c r="AG108" i="9" s="1"/>
  <c r="Z103" i="19"/>
  <c r="E108" i="4" s="1"/>
  <c r="Y108" i="9" s="1"/>
  <c r="AE89" i="19"/>
  <c r="J94" i="4" s="1"/>
  <c r="AD94" i="9" s="1"/>
  <c r="AI89" i="19"/>
  <c r="N94" i="4" s="1"/>
  <c r="AH94" i="9" s="1"/>
  <c r="AM89" i="19"/>
  <c r="R94" i="4" s="1"/>
  <c r="AL94" i="9" s="1"/>
  <c r="AH89" i="19"/>
  <c r="M94" i="4" s="1"/>
  <c r="AG94" i="9" s="1"/>
  <c r="AN89" i="19"/>
  <c r="S94" i="4" s="1"/>
  <c r="AM94" i="9" s="1"/>
  <c r="AD89" i="19"/>
  <c r="I94" i="4" s="1"/>
  <c r="AC94" i="9" s="1"/>
  <c r="AJ214" i="19"/>
  <c r="O219" i="4" s="1"/>
  <c r="AI219" i="9" s="1"/>
  <c r="Y214" i="19"/>
  <c r="D219" i="4" s="1"/>
  <c r="X219" i="9" s="1"/>
  <c r="AA214" i="19"/>
  <c r="F219" i="4" s="1"/>
  <c r="Z219" i="9" s="1"/>
  <c r="AB214" i="19"/>
  <c r="G219" i="4" s="1"/>
  <c r="AA219" i="9" s="1"/>
  <c r="AM214" i="19"/>
  <c r="R219" i="4" s="1"/>
  <c r="AL219" i="9" s="1"/>
  <c r="AF214" i="19"/>
  <c r="K219" i="4" s="1"/>
  <c r="AE219" i="9" s="1"/>
  <c r="AD214" i="19"/>
  <c r="I219" i="4" s="1"/>
  <c r="AC219" i="9" s="1"/>
  <c r="AC214" i="19"/>
  <c r="H219" i="4" s="1"/>
  <c r="AB219" i="9" s="1"/>
  <c r="AL214" i="19"/>
  <c r="Q219" i="4" s="1"/>
  <c r="AK219" i="9" s="1"/>
  <c r="Z214" i="19"/>
  <c r="E219" i="4" s="1"/>
  <c r="Y219" i="9" s="1"/>
  <c r="AG214" i="19"/>
  <c r="L219" i="4" s="1"/>
  <c r="AF219" i="9" s="1"/>
  <c r="AI214" i="19"/>
  <c r="N219" i="4" s="1"/>
  <c r="AH219" i="9" s="1"/>
  <c r="AN214" i="19"/>
  <c r="S219" i="4" s="1"/>
  <c r="AM219" i="9" s="1"/>
  <c r="AH214" i="19"/>
  <c r="M219" i="4" s="1"/>
  <c r="AG219" i="9" s="1"/>
  <c r="AK214" i="19"/>
  <c r="P219" i="4" s="1"/>
  <c r="AJ219" i="9" s="1"/>
  <c r="AE214" i="19"/>
  <c r="J219" i="4" s="1"/>
  <c r="AD219" i="9" s="1"/>
  <c r="AH145" i="19"/>
  <c r="M150" i="4" s="1"/>
  <c r="AG150" i="9" s="1"/>
  <c r="AI145" i="19"/>
  <c r="N150" i="4" s="1"/>
  <c r="AH150" i="9" s="1"/>
  <c r="AG145" i="19"/>
  <c r="L150" i="4" s="1"/>
  <c r="AF150" i="9" s="1"/>
  <c r="AA145" i="19"/>
  <c r="F150" i="4" s="1"/>
  <c r="Z150" i="9" s="1"/>
  <c r="Z145" i="19"/>
  <c r="E150" i="4" s="1"/>
  <c r="Y150" i="9" s="1"/>
  <c r="Y145" i="19"/>
  <c r="D150" i="4" s="1"/>
  <c r="X150" i="9" s="1"/>
  <c r="AB88" i="19"/>
  <c r="G93" i="4" s="1"/>
  <c r="AA93" i="9" s="1"/>
  <c r="AL88" i="19"/>
  <c r="Q93" i="4" s="1"/>
  <c r="AK93" i="9" s="1"/>
  <c r="AK88" i="19"/>
  <c r="P93" i="4" s="1"/>
  <c r="AJ93" i="9" s="1"/>
  <c r="AC88" i="19"/>
  <c r="H93" i="4" s="1"/>
  <c r="AB93" i="9" s="1"/>
  <c r="AK195" i="19"/>
  <c r="P200" i="4" s="1"/>
  <c r="AJ200" i="9" s="1"/>
  <c r="AE195" i="19"/>
  <c r="J200" i="4" s="1"/>
  <c r="AD200" i="9" s="1"/>
  <c r="AL195" i="19"/>
  <c r="Q200" i="4" s="1"/>
  <c r="AK200" i="9" s="1"/>
  <c r="AH195" i="19"/>
  <c r="M200" i="4" s="1"/>
  <c r="AG200" i="9" s="1"/>
  <c r="AC195" i="19"/>
  <c r="H200" i="4" s="1"/>
  <c r="AB200" i="9" s="1"/>
  <c r="AN195" i="19"/>
  <c r="S200" i="4" s="1"/>
  <c r="AM200" i="9" s="1"/>
  <c r="AJ195" i="19"/>
  <c r="O200" i="4" s="1"/>
  <c r="AI200" i="9" s="1"/>
  <c r="AN115" i="19"/>
  <c r="S120" i="4" s="1"/>
  <c r="AM120" i="9" s="1"/>
  <c r="AD115" i="19"/>
  <c r="I120" i="4" s="1"/>
  <c r="AC120" i="9" s="1"/>
  <c r="AL115" i="19"/>
  <c r="Q120" i="4" s="1"/>
  <c r="AK120" i="9" s="1"/>
  <c r="AC115" i="19"/>
  <c r="H120" i="4" s="1"/>
  <c r="AB120" i="9" s="1"/>
  <c r="AM115" i="19"/>
  <c r="R120" i="4" s="1"/>
  <c r="AL120" i="9" s="1"/>
  <c r="AE115" i="19"/>
  <c r="J120" i="4" s="1"/>
  <c r="AD120" i="9" s="1"/>
  <c r="Z115" i="19"/>
  <c r="E120" i="4" s="1"/>
  <c r="Y120" i="9" s="1"/>
  <c r="AI115" i="19"/>
  <c r="N120" i="4" s="1"/>
  <c r="AH120" i="9" s="1"/>
  <c r="AK115" i="19"/>
  <c r="P120" i="4" s="1"/>
  <c r="AJ120" i="9" s="1"/>
  <c r="AB115" i="19"/>
  <c r="G120" i="4" s="1"/>
  <c r="AA120" i="9" s="1"/>
  <c r="Y115" i="19"/>
  <c r="D120" i="4" s="1"/>
  <c r="X120" i="9" s="1"/>
  <c r="AG115" i="19"/>
  <c r="L120" i="4" s="1"/>
  <c r="AF120" i="9" s="1"/>
  <c r="AJ115" i="19"/>
  <c r="O120" i="4" s="1"/>
  <c r="AI120" i="9" s="1"/>
  <c r="AF115" i="19"/>
  <c r="K120" i="4" s="1"/>
  <c r="AE120" i="9" s="1"/>
  <c r="AH115" i="19"/>
  <c r="M120" i="4" s="1"/>
  <c r="AG120" i="9" s="1"/>
  <c r="AA115" i="19"/>
  <c r="F120" i="4" s="1"/>
  <c r="Z120" i="9" s="1"/>
  <c r="AI177" i="19"/>
  <c r="N182" i="4" s="1"/>
  <c r="AH182" i="9" s="1"/>
  <c r="AN177" i="19"/>
  <c r="S182" i="4" s="1"/>
  <c r="AM182" i="9" s="1"/>
  <c r="AF177" i="19"/>
  <c r="K182" i="4" s="1"/>
  <c r="AE182" i="9" s="1"/>
  <c r="AH177" i="19"/>
  <c r="M182" i="4" s="1"/>
  <c r="AG182" i="9" s="1"/>
  <c r="AN193" i="19"/>
  <c r="S198" i="4" s="1"/>
  <c r="AM198" i="9" s="1"/>
  <c r="AC193" i="19"/>
  <c r="H198" i="4" s="1"/>
  <c r="AB198" i="9" s="1"/>
  <c r="AK193" i="19"/>
  <c r="P198" i="4" s="1"/>
  <c r="AJ198" i="9" s="1"/>
  <c r="AL193" i="19"/>
  <c r="Q198" i="4" s="1"/>
  <c r="AK198" i="9" s="1"/>
  <c r="AI193" i="19"/>
  <c r="N198" i="4" s="1"/>
  <c r="AH198" i="9" s="1"/>
  <c r="AJ193" i="19"/>
  <c r="O198" i="4" s="1"/>
  <c r="AI198" i="9" s="1"/>
  <c r="AD193" i="19"/>
  <c r="I198" i="4" s="1"/>
  <c r="AC198" i="9" s="1"/>
  <c r="Z193" i="19"/>
  <c r="E198" i="4" s="1"/>
  <c r="Y198" i="9" s="1"/>
  <c r="AM193" i="19"/>
  <c r="R198" i="4" s="1"/>
  <c r="AL198" i="9" s="1"/>
  <c r="AB193" i="19"/>
  <c r="G198" i="4" s="1"/>
  <c r="AA198" i="9" s="1"/>
  <c r="AH193" i="19"/>
  <c r="M198" i="4" s="1"/>
  <c r="AG198" i="9" s="1"/>
  <c r="AF193" i="19"/>
  <c r="K198" i="4" s="1"/>
  <c r="AE198" i="9" s="1"/>
  <c r="AE193" i="19"/>
  <c r="J198" i="4" s="1"/>
  <c r="AD198" i="9" s="1"/>
  <c r="Y193" i="19"/>
  <c r="D198" i="4" s="1"/>
  <c r="X198" i="9" s="1"/>
  <c r="AA193" i="19"/>
  <c r="F198" i="4" s="1"/>
  <c r="Z198" i="9" s="1"/>
  <c r="AG193" i="19"/>
  <c r="L198" i="4" s="1"/>
  <c r="AF198" i="9" s="1"/>
  <c r="AK144" i="19"/>
  <c r="P149" i="4" s="1"/>
  <c r="AJ149" i="9" s="1"/>
  <c r="Y144" i="19"/>
  <c r="D149" i="4" s="1"/>
  <c r="X149" i="9" s="1"/>
  <c r="AG144" i="19"/>
  <c r="L149" i="4" s="1"/>
  <c r="AF149" i="9" s="1"/>
  <c r="AA144" i="19"/>
  <c r="F149" i="4" s="1"/>
  <c r="Z149" i="9" s="1"/>
  <c r="AH144" i="19"/>
  <c r="M149" i="4" s="1"/>
  <c r="AG149" i="9" s="1"/>
  <c r="AB144" i="19"/>
  <c r="G149" i="4" s="1"/>
  <c r="AA149" i="9" s="1"/>
  <c r="Z144" i="19"/>
  <c r="E149" i="4" s="1"/>
  <c r="Y149" i="9" s="1"/>
  <c r="AC144" i="19"/>
  <c r="H149" i="4" s="1"/>
  <c r="AB149" i="9" s="1"/>
  <c r="AE144" i="19"/>
  <c r="J149" i="4" s="1"/>
  <c r="AD149" i="9" s="1"/>
  <c r="AF144" i="19"/>
  <c r="K149" i="4" s="1"/>
  <c r="AE149" i="9" s="1"/>
  <c r="AM144" i="19"/>
  <c r="R149" i="4" s="1"/>
  <c r="AL149" i="9" s="1"/>
  <c r="AN144" i="19"/>
  <c r="S149" i="4" s="1"/>
  <c r="AM149" i="9" s="1"/>
  <c r="AI144" i="19"/>
  <c r="N149" i="4" s="1"/>
  <c r="AH149" i="9" s="1"/>
  <c r="AD144" i="19"/>
  <c r="I149" i="4" s="1"/>
  <c r="AC149" i="9" s="1"/>
  <c r="AL144" i="19"/>
  <c r="Q149" i="4" s="1"/>
  <c r="AK149" i="9" s="1"/>
  <c r="AJ144" i="19"/>
  <c r="O149" i="4" s="1"/>
  <c r="AI149" i="9" s="1"/>
  <c r="AK154" i="19"/>
  <c r="P159" i="4" s="1"/>
  <c r="AJ159" i="9" s="1"/>
  <c r="AM154" i="19"/>
  <c r="R159" i="4" s="1"/>
  <c r="AL159" i="9" s="1"/>
  <c r="AJ154" i="19"/>
  <c r="O159" i="4" s="1"/>
  <c r="AI159" i="9" s="1"/>
  <c r="Z154" i="19"/>
  <c r="E159" i="4" s="1"/>
  <c r="Y159" i="9" s="1"/>
  <c r="AI154" i="19"/>
  <c r="N159" i="4" s="1"/>
  <c r="AH159" i="9" s="1"/>
  <c r="AE154" i="19"/>
  <c r="J159" i="4" s="1"/>
  <c r="AD159" i="9" s="1"/>
  <c r="Z143" i="19"/>
  <c r="E148" i="4" s="1"/>
  <c r="Y148" i="9" s="1"/>
  <c r="AF143" i="19"/>
  <c r="K148" i="4" s="1"/>
  <c r="AE148" i="9" s="1"/>
  <c r="AG143" i="19"/>
  <c r="L148" i="4" s="1"/>
  <c r="AF148" i="9" s="1"/>
  <c r="AD143" i="19"/>
  <c r="I148" i="4" s="1"/>
  <c r="AC148" i="9" s="1"/>
  <c r="AL188" i="19"/>
  <c r="Q193" i="4" s="1"/>
  <c r="AK193" i="9" s="1"/>
  <c r="AI188" i="19"/>
  <c r="N193" i="4" s="1"/>
  <c r="AH193" i="9" s="1"/>
  <c r="AG188" i="19"/>
  <c r="L193" i="4" s="1"/>
  <c r="AF193" i="9" s="1"/>
  <c r="Y188" i="19"/>
  <c r="D193" i="4" s="1"/>
  <c r="X193" i="9" s="1"/>
  <c r="AA188" i="19"/>
  <c r="F193" i="4" s="1"/>
  <c r="Z193" i="9" s="1"/>
  <c r="AJ188" i="19"/>
  <c r="O193" i="4" s="1"/>
  <c r="AI193" i="9" s="1"/>
  <c r="AB188" i="19"/>
  <c r="G193" i="4" s="1"/>
  <c r="AA193" i="9" s="1"/>
  <c r="AH188" i="19"/>
  <c r="M193" i="4" s="1"/>
  <c r="AG193" i="9" s="1"/>
  <c r="AF188" i="19"/>
  <c r="K193" i="4" s="1"/>
  <c r="AE193" i="9" s="1"/>
  <c r="AK188" i="19"/>
  <c r="P193" i="4" s="1"/>
  <c r="AJ193" i="9" s="1"/>
  <c r="AM188" i="19"/>
  <c r="R193" i="4" s="1"/>
  <c r="AL193" i="9" s="1"/>
  <c r="Z188" i="19"/>
  <c r="E193" i="4" s="1"/>
  <c r="Y193" i="9" s="1"/>
  <c r="AE188" i="19"/>
  <c r="J193" i="4" s="1"/>
  <c r="AD193" i="9" s="1"/>
  <c r="AN188" i="19"/>
  <c r="S193" i="4" s="1"/>
  <c r="AM193" i="9" s="1"/>
  <c r="AC188" i="19"/>
  <c r="H193" i="4" s="1"/>
  <c r="AB193" i="9" s="1"/>
  <c r="AD188" i="19"/>
  <c r="I193" i="4" s="1"/>
  <c r="AC193" i="9" s="1"/>
  <c r="AC220" i="19"/>
  <c r="H225" i="4" s="1"/>
  <c r="AB225" i="9" s="1"/>
  <c r="AH220" i="19"/>
  <c r="M225" i="4" s="1"/>
  <c r="AG225" i="9" s="1"/>
  <c r="AA220" i="19"/>
  <c r="F225" i="4" s="1"/>
  <c r="Z225" i="9" s="1"/>
  <c r="AN220" i="19"/>
  <c r="S225" i="4" s="1"/>
  <c r="AM225" i="9" s="1"/>
  <c r="AG220" i="19"/>
  <c r="L225" i="4" s="1"/>
  <c r="AF225" i="9" s="1"/>
  <c r="AL220" i="19"/>
  <c r="Q225" i="4" s="1"/>
  <c r="AK225" i="9" s="1"/>
  <c r="AM220" i="19"/>
  <c r="R225" i="4" s="1"/>
  <c r="AL225" i="9" s="1"/>
  <c r="Y220" i="19"/>
  <c r="D225" i="4" s="1"/>
  <c r="X225" i="9" s="1"/>
  <c r="V9" i="20"/>
  <c r="X9" i="20"/>
  <c r="N13" i="1" s="1"/>
  <c r="AG182" i="19"/>
  <c r="L187" i="4" s="1"/>
  <c r="AF187" i="9" s="1"/>
  <c r="AH182" i="19"/>
  <c r="M187" i="4" s="1"/>
  <c r="AG187" i="9" s="1"/>
  <c r="AA182" i="19"/>
  <c r="F187" i="4" s="1"/>
  <c r="Z187" i="9" s="1"/>
  <c r="AF182" i="19"/>
  <c r="K187" i="4" s="1"/>
  <c r="AE187" i="9" s="1"/>
  <c r="Z182" i="19"/>
  <c r="E187" i="4" s="1"/>
  <c r="Y187" i="9" s="1"/>
  <c r="AJ182" i="19"/>
  <c r="O187" i="4" s="1"/>
  <c r="AI187" i="9" s="1"/>
  <c r="AK182" i="19"/>
  <c r="P187" i="4" s="1"/>
  <c r="AJ187" i="9" s="1"/>
  <c r="AB182" i="19"/>
  <c r="G187" i="4" s="1"/>
  <c r="AA187" i="9" s="1"/>
  <c r="AC182" i="19"/>
  <c r="H187" i="4" s="1"/>
  <c r="AB187" i="9" s="1"/>
  <c r="AL182" i="19"/>
  <c r="Q187" i="4" s="1"/>
  <c r="AK187" i="9" s="1"/>
  <c r="AD124" i="19"/>
  <c r="I129" i="4" s="1"/>
  <c r="AC129" i="9" s="1"/>
  <c r="AA124" i="19"/>
  <c r="F129" i="4" s="1"/>
  <c r="Z129" i="9" s="1"/>
  <c r="AF124" i="19"/>
  <c r="K129" i="4" s="1"/>
  <c r="AE129" i="9" s="1"/>
  <c r="AF101" i="19"/>
  <c r="K106" i="4" s="1"/>
  <c r="AE106" i="9" s="1"/>
  <c r="AA101" i="19"/>
  <c r="F106" i="4" s="1"/>
  <c r="Z106" i="9" s="1"/>
  <c r="Z101" i="19"/>
  <c r="E106" i="4" s="1"/>
  <c r="Y106" i="9" s="1"/>
  <c r="AK101" i="19"/>
  <c r="P106" i="4" s="1"/>
  <c r="AJ106" i="9" s="1"/>
  <c r="AE229" i="19"/>
  <c r="AB229" i="19"/>
  <c r="AH229" i="19"/>
  <c r="AM229" i="19"/>
  <c r="Z229" i="19"/>
  <c r="AG229" i="19"/>
  <c r="AK229" i="19"/>
  <c r="Y229" i="19"/>
  <c r="AF229" i="19"/>
  <c r="AL229" i="19"/>
  <c r="AJ229" i="19"/>
  <c r="AA229" i="19"/>
  <c r="AC229" i="19"/>
  <c r="AD229" i="19"/>
  <c r="AI229" i="19"/>
  <c r="AN229" i="19"/>
  <c r="AB75" i="19"/>
  <c r="G80" i="4" s="1"/>
  <c r="AA80" i="9" s="1"/>
  <c r="Y75" i="19"/>
  <c r="D80" i="4" s="1"/>
  <c r="X80" i="9" s="1"/>
  <c r="AA75" i="19"/>
  <c r="F80" i="4" s="1"/>
  <c r="Z80" i="9" s="1"/>
  <c r="AF75" i="19"/>
  <c r="K80" i="4" s="1"/>
  <c r="AE80" i="9" s="1"/>
  <c r="AG75" i="19"/>
  <c r="L80" i="4" s="1"/>
  <c r="AF80" i="9" s="1"/>
  <c r="AD75" i="19"/>
  <c r="I80" i="4" s="1"/>
  <c r="AC80" i="9" s="1"/>
  <c r="AI75" i="19"/>
  <c r="N80" i="4" s="1"/>
  <c r="AH80" i="9" s="1"/>
  <c r="AE75" i="19"/>
  <c r="J80" i="4" s="1"/>
  <c r="AD80" i="9" s="1"/>
  <c r="AM75" i="19"/>
  <c r="R80" i="4" s="1"/>
  <c r="AL80" i="9" s="1"/>
  <c r="AJ75" i="19"/>
  <c r="O80" i="4" s="1"/>
  <c r="AI80" i="9" s="1"/>
  <c r="AH75" i="19"/>
  <c r="M80" i="4" s="1"/>
  <c r="AG80" i="9" s="1"/>
  <c r="AN75" i="19"/>
  <c r="S80" i="4" s="1"/>
  <c r="AM80" i="9" s="1"/>
  <c r="AL75" i="19"/>
  <c r="Q80" i="4" s="1"/>
  <c r="AK80" i="9" s="1"/>
  <c r="AC75" i="19"/>
  <c r="H80" i="4" s="1"/>
  <c r="AB80" i="9" s="1"/>
  <c r="Z75" i="19"/>
  <c r="E80" i="4" s="1"/>
  <c r="Y80" i="9" s="1"/>
  <c r="AK75" i="19"/>
  <c r="P80" i="4" s="1"/>
  <c r="AJ80" i="9" s="1"/>
  <c r="AJ167" i="19"/>
  <c r="O172" i="4" s="1"/>
  <c r="AI172" i="9" s="1"/>
  <c r="AB167" i="19"/>
  <c r="G172" i="4" s="1"/>
  <c r="AA172" i="9" s="1"/>
  <c r="AI167" i="19"/>
  <c r="N172" i="4" s="1"/>
  <c r="AH172" i="9" s="1"/>
  <c r="AA167" i="19"/>
  <c r="F172" i="4" s="1"/>
  <c r="Z172" i="9" s="1"/>
  <c r="Z76" i="19"/>
  <c r="E81" i="4" s="1"/>
  <c r="Y81" i="9" s="1"/>
  <c r="AG76" i="19"/>
  <c r="L81" i="4" s="1"/>
  <c r="AF81" i="9" s="1"/>
  <c r="AN76" i="19"/>
  <c r="S81" i="4" s="1"/>
  <c r="AM81" i="9" s="1"/>
  <c r="AE76" i="19"/>
  <c r="J81" i="4" s="1"/>
  <c r="AD81" i="9" s="1"/>
  <c r="AA76" i="19"/>
  <c r="F81" i="4" s="1"/>
  <c r="Z81" i="9" s="1"/>
  <c r="AI76" i="19"/>
  <c r="N81" i="4" s="1"/>
  <c r="AH81" i="9" s="1"/>
  <c r="AD76" i="19"/>
  <c r="I81" i="4" s="1"/>
  <c r="AC81" i="9" s="1"/>
  <c r="AF76" i="19"/>
  <c r="K81" i="4" s="1"/>
  <c r="AE81" i="9" s="1"/>
  <c r="AH76" i="19"/>
  <c r="M81" i="4" s="1"/>
  <c r="AG81" i="9" s="1"/>
  <c r="AC76" i="19"/>
  <c r="H81" i="4" s="1"/>
  <c r="AB81" i="9" s="1"/>
  <c r="AK76" i="19"/>
  <c r="P81" i="4" s="1"/>
  <c r="AJ81" i="9" s="1"/>
  <c r="AL76" i="19"/>
  <c r="Q81" i="4" s="1"/>
  <c r="AK81" i="9" s="1"/>
  <c r="Y76" i="19"/>
  <c r="D81" i="4" s="1"/>
  <c r="X81" i="9" s="1"/>
  <c r="AB76" i="19"/>
  <c r="G81" i="4" s="1"/>
  <c r="AA81" i="9" s="1"/>
  <c r="AJ76" i="19"/>
  <c r="O81" i="4" s="1"/>
  <c r="AI81" i="9" s="1"/>
  <c r="AM76" i="19"/>
  <c r="R81" i="4" s="1"/>
  <c r="AL81" i="9" s="1"/>
  <c r="AF215" i="19"/>
  <c r="K220" i="4" s="1"/>
  <c r="AE220" i="9" s="1"/>
  <c r="AA215" i="19"/>
  <c r="F220" i="4" s="1"/>
  <c r="Z220" i="9" s="1"/>
  <c r="AG215" i="19"/>
  <c r="L220" i="4" s="1"/>
  <c r="AF220" i="9" s="1"/>
  <c r="AN215" i="19"/>
  <c r="S220" i="4" s="1"/>
  <c r="AM220" i="9" s="1"/>
  <c r="AJ215" i="19"/>
  <c r="O220" i="4" s="1"/>
  <c r="AI220" i="9" s="1"/>
  <c r="AH215" i="19"/>
  <c r="M220" i="4" s="1"/>
  <c r="AG220" i="9" s="1"/>
  <c r="Y215" i="19"/>
  <c r="D220" i="4" s="1"/>
  <c r="X220" i="9" s="1"/>
  <c r="AK215" i="19"/>
  <c r="P220" i="4" s="1"/>
  <c r="AJ220" i="9" s="1"/>
  <c r="AI215" i="19"/>
  <c r="N220" i="4" s="1"/>
  <c r="AH220" i="9" s="1"/>
  <c r="AC215" i="19"/>
  <c r="H220" i="4" s="1"/>
  <c r="AB220" i="9" s="1"/>
  <c r="AD215" i="19"/>
  <c r="I220" i="4" s="1"/>
  <c r="AC220" i="9" s="1"/>
  <c r="AE215" i="19"/>
  <c r="J220" i="4" s="1"/>
  <c r="AD220" i="9" s="1"/>
  <c r="AB215" i="19"/>
  <c r="G220" i="4" s="1"/>
  <c r="AA220" i="9" s="1"/>
  <c r="AL215" i="19"/>
  <c r="Q220" i="4" s="1"/>
  <c r="AK220" i="9" s="1"/>
  <c r="AM215" i="19"/>
  <c r="R220" i="4" s="1"/>
  <c r="AL220" i="9" s="1"/>
  <c r="Z215" i="19"/>
  <c r="E220" i="4" s="1"/>
  <c r="Y220" i="9" s="1"/>
  <c r="AF137" i="19"/>
  <c r="K142" i="4" s="1"/>
  <c r="AE142" i="9" s="1"/>
  <c r="AH137" i="19"/>
  <c r="M142" i="4" s="1"/>
  <c r="AG142" i="9" s="1"/>
  <c r="AE137" i="19"/>
  <c r="J142" i="4" s="1"/>
  <c r="AD142" i="9" s="1"/>
  <c r="Y148" i="19"/>
  <c r="D153" i="4" s="1"/>
  <c r="X153" i="9" s="1"/>
  <c r="AN148" i="19"/>
  <c r="S153" i="4" s="1"/>
  <c r="AM153" i="9" s="1"/>
  <c r="AE148" i="19"/>
  <c r="J153" i="4" s="1"/>
  <c r="AD153" i="9" s="1"/>
  <c r="AL148" i="19"/>
  <c r="Q153" i="4" s="1"/>
  <c r="AK153" i="9" s="1"/>
  <c r="AB148" i="19"/>
  <c r="G153" i="4" s="1"/>
  <c r="AA153" i="9" s="1"/>
  <c r="AI148" i="19"/>
  <c r="N153" i="4" s="1"/>
  <c r="AH153" i="9" s="1"/>
  <c r="AG148" i="19"/>
  <c r="L153" i="4" s="1"/>
  <c r="AF153" i="9" s="1"/>
  <c r="AA197" i="19"/>
  <c r="F202" i="4" s="1"/>
  <c r="Z202" i="9" s="1"/>
  <c r="AJ197" i="19"/>
  <c r="O202" i="4" s="1"/>
  <c r="AI202" i="9" s="1"/>
  <c r="AD197" i="19"/>
  <c r="I202" i="4" s="1"/>
  <c r="AC202" i="9" s="1"/>
  <c r="AK197" i="19"/>
  <c r="P202" i="4" s="1"/>
  <c r="AJ202" i="9" s="1"/>
  <c r="AM197" i="19"/>
  <c r="R202" i="4" s="1"/>
  <c r="AL202" i="9" s="1"/>
  <c r="AH197" i="19"/>
  <c r="M202" i="4" s="1"/>
  <c r="AG202" i="9" s="1"/>
  <c r="AL197" i="19"/>
  <c r="Q202" i="4" s="1"/>
  <c r="AK202" i="9" s="1"/>
  <c r="AB197" i="19"/>
  <c r="G202" i="4" s="1"/>
  <c r="AA202" i="9" s="1"/>
  <c r="Z197" i="19"/>
  <c r="E202" i="4" s="1"/>
  <c r="Y202" i="9" s="1"/>
  <c r="AN197" i="19"/>
  <c r="S202" i="4" s="1"/>
  <c r="AM202" i="9" s="1"/>
  <c r="AE114" i="19"/>
  <c r="J119" i="4" s="1"/>
  <c r="AD119" i="9" s="1"/>
  <c r="Y114" i="19"/>
  <c r="D119" i="4" s="1"/>
  <c r="X119" i="9" s="1"/>
  <c r="AG114" i="19"/>
  <c r="L119" i="4" s="1"/>
  <c r="AF119" i="9" s="1"/>
  <c r="AC114" i="19"/>
  <c r="H119" i="4" s="1"/>
  <c r="AB119" i="9" s="1"/>
  <c r="AA114" i="19"/>
  <c r="F119" i="4" s="1"/>
  <c r="Z119" i="9" s="1"/>
  <c r="AD114" i="19"/>
  <c r="I119" i="4" s="1"/>
  <c r="AC119" i="9" s="1"/>
  <c r="AF114" i="19"/>
  <c r="K119" i="4" s="1"/>
  <c r="AE119" i="9" s="1"/>
  <c r="AN114" i="19"/>
  <c r="S119" i="4" s="1"/>
  <c r="AM119" i="9" s="1"/>
  <c r="AA142" i="19"/>
  <c r="F147" i="4" s="1"/>
  <c r="Z147" i="9" s="1"/>
  <c r="AC142" i="19"/>
  <c r="H147" i="4" s="1"/>
  <c r="AB147" i="9" s="1"/>
  <c r="AI142" i="19"/>
  <c r="N147" i="4" s="1"/>
  <c r="AH147" i="9" s="1"/>
  <c r="AE142" i="19"/>
  <c r="J147" i="4" s="1"/>
  <c r="AD147" i="9" s="1"/>
  <c r="AK142" i="19"/>
  <c r="P147" i="4" s="1"/>
  <c r="AJ147" i="9" s="1"/>
  <c r="AM142" i="19"/>
  <c r="R147" i="4" s="1"/>
  <c r="AL147" i="9" s="1"/>
  <c r="AF142" i="19"/>
  <c r="K147" i="4" s="1"/>
  <c r="AE147" i="9" s="1"/>
  <c r="AB207" i="19"/>
  <c r="G212" i="4" s="1"/>
  <c r="AA212" i="9" s="1"/>
  <c r="AI207" i="19"/>
  <c r="N212" i="4" s="1"/>
  <c r="AH212" i="9" s="1"/>
  <c r="AD207" i="19"/>
  <c r="I212" i="4" s="1"/>
  <c r="AC212" i="9" s="1"/>
  <c r="AF207" i="19"/>
  <c r="K212" i="4" s="1"/>
  <c r="AE212" i="9" s="1"/>
  <c r="AK207" i="19"/>
  <c r="P212" i="4" s="1"/>
  <c r="AJ212" i="9" s="1"/>
  <c r="AJ207" i="19"/>
  <c r="O212" i="4" s="1"/>
  <c r="AI212" i="9" s="1"/>
  <c r="AE207" i="19"/>
  <c r="J212" i="4" s="1"/>
  <c r="AD212" i="9" s="1"/>
  <c r="AN207" i="19"/>
  <c r="S212" i="4" s="1"/>
  <c r="AM212" i="9" s="1"/>
  <c r="AM207" i="19"/>
  <c r="R212" i="4" s="1"/>
  <c r="AL212" i="9" s="1"/>
  <c r="Y207" i="19"/>
  <c r="D212" i="4" s="1"/>
  <c r="X212" i="9" s="1"/>
  <c r="AG207" i="19"/>
  <c r="L212" i="4" s="1"/>
  <c r="AF212" i="9" s="1"/>
  <c r="AC207" i="19"/>
  <c r="H212" i="4" s="1"/>
  <c r="AB212" i="9" s="1"/>
  <c r="Z207" i="19"/>
  <c r="E212" i="4" s="1"/>
  <c r="Y212" i="9" s="1"/>
  <c r="AH207" i="19"/>
  <c r="M212" i="4" s="1"/>
  <c r="AG212" i="9" s="1"/>
  <c r="AA207" i="19"/>
  <c r="F212" i="4" s="1"/>
  <c r="Z212" i="9" s="1"/>
  <c r="AL207" i="19"/>
  <c r="Q212" i="4" s="1"/>
  <c r="AK212" i="9" s="1"/>
  <c r="AD228" i="19"/>
  <c r="Y228" i="19"/>
  <c r="AF228" i="19"/>
  <c r="AB228" i="19"/>
  <c r="AL228" i="19"/>
  <c r="AJ228" i="19"/>
  <c r="AA228" i="19"/>
  <c r="AK228" i="19"/>
  <c r="AI228" i="19"/>
  <c r="AC228" i="19"/>
  <c r="Z228" i="19"/>
  <c r="AM228" i="19"/>
  <c r="AG228" i="19"/>
  <c r="AN228" i="19"/>
  <c r="AH228" i="19"/>
  <c r="AE228" i="19"/>
  <c r="AH126" i="19"/>
  <c r="M131" i="4" s="1"/>
  <c r="AG131" i="9" s="1"/>
  <c r="AI126" i="19"/>
  <c r="N131" i="4" s="1"/>
  <c r="AH131" i="9" s="1"/>
  <c r="AF126" i="19"/>
  <c r="K131" i="4" s="1"/>
  <c r="AE131" i="9" s="1"/>
  <c r="Z126" i="19"/>
  <c r="E131" i="4" s="1"/>
  <c r="Y131" i="9" s="1"/>
  <c r="Y126" i="19"/>
  <c r="D131" i="4" s="1"/>
  <c r="X131" i="9" s="1"/>
  <c r="AA126" i="19"/>
  <c r="F131" i="4" s="1"/>
  <c r="Z131" i="9" s="1"/>
  <c r="AG126" i="19"/>
  <c r="L131" i="4" s="1"/>
  <c r="AF131" i="9" s="1"/>
  <c r="AB126" i="19"/>
  <c r="G131" i="4" s="1"/>
  <c r="AA131" i="9" s="1"/>
  <c r="AJ117" i="19"/>
  <c r="O122" i="4" s="1"/>
  <c r="AI122" i="9" s="1"/>
  <c r="AG117" i="19"/>
  <c r="L122" i="4" s="1"/>
  <c r="AF122" i="9" s="1"/>
  <c r="AD117" i="19"/>
  <c r="I122" i="4" s="1"/>
  <c r="AC122" i="9" s="1"/>
  <c r="AL117" i="19"/>
  <c r="Q122" i="4" s="1"/>
  <c r="AK122" i="9" s="1"/>
  <c r="AM117" i="19"/>
  <c r="R122" i="4" s="1"/>
  <c r="AL122" i="9" s="1"/>
  <c r="AA117" i="19"/>
  <c r="F122" i="4" s="1"/>
  <c r="Z122" i="9" s="1"/>
  <c r="Z117" i="19"/>
  <c r="E122" i="4" s="1"/>
  <c r="Y122" i="9" s="1"/>
  <c r="AI117" i="19"/>
  <c r="N122" i="4" s="1"/>
  <c r="AH122" i="9" s="1"/>
  <c r="AE117" i="19"/>
  <c r="J122" i="4" s="1"/>
  <c r="AD122" i="9" s="1"/>
  <c r="AN117" i="19"/>
  <c r="S122" i="4" s="1"/>
  <c r="AM122" i="9" s="1"/>
  <c r="AK117" i="19"/>
  <c r="P122" i="4" s="1"/>
  <c r="AJ122" i="9" s="1"/>
  <c r="AB117" i="19"/>
  <c r="G122" i="4" s="1"/>
  <c r="AA122" i="9" s="1"/>
  <c r="AC117" i="19"/>
  <c r="H122" i="4" s="1"/>
  <c r="AB122" i="9" s="1"/>
  <c r="AF117" i="19"/>
  <c r="K122" i="4" s="1"/>
  <c r="AE122" i="9" s="1"/>
  <c r="Y117" i="19"/>
  <c r="D122" i="4" s="1"/>
  <c r="X122" i="9" s="1"/>
  <c r="AH117" i="19"/>
  <c r="M122" i="4" s="1"/>
  <c r="AG122" i="9" s="1"/>
  <c r="AC136" i="19"/>
  <c r="H141" i="4" s="1"/>
  <c r="AB141" i="9" s="1"/>
  <c r="AK136" i="19"/>
  <c r="P141" i="4" s="1"/>
  <c r="AJ141" i="9" s="1"/>
  <c r="AN136" i="19"/>
  <c r="S141" i="4" s="1"/>
  <c r="AM141" i="9" s="1"/>
  <c r="AJ136" i="19"/>
  <c r="O141" i="4" s="1"/>
  <c r="AI141" i="9" s="1"/>
  <c r="AM136" i="19"/>
  <c r="R141" i="4" s="1"/>
  <c r="AL141" i="9" s="1"/>
  <c r="Z136" i="19"/>
  <c r="E141" i="4" s="1"/>
  <c r="Y141" i="9" s="1"/>
  <c r="AB136" i="19"/>
  <c r="G141" i="4" s="1"/>
  <c r="AA141" i="9" s="1"/>
  <c r="AH136" i="19"/>
  <c r="M141" i="4" s="1"/>
  <c r="AG141" i="9" s="1"/>
  <c r="AD136" i="19"/>
  <c r="I141" i="4" s="1"/>
  <c r="AC141" i="9" s="1"/>
  <c r="AE136" i="19"/>
  <c r="J141" i="4" s="1"/>
  <c r="AD141" i="9" s="1"/>
  <c r="AF136" i="19"/>
  <c r="K141" i="4" s="1"/>
  <c r="AE141" i="9" s="1"/>
  <c r="AL136" i="19"/>
  <c r="Q141" i="4" s="1"/>
  <c r="AK141" i="9" s="1"/>
  <c r="AI136" i="19"/>
  <c r="N141" i="4" s="1"/>
  <c r="AH141" i="9" s="1"/>
  <c r="AA136" i="19"/>
  <c r="F141" i="4" s="1"/>
  <c r="Z141" i="9" s="1"/>
  <c r="AG136" i="19"/>
  <c r="L141" i="4" s="1"/>
  <c r="AF141" i="9" s="1"/>
  <c r="Y136" i="19"/>
  <c r="D141" i="4" s="1"/>
  <c r="X141" i="9" s="1"/>
  <c r="AJ203" i="19"/>
  <c r="O208" i="4" s="1"/>
  <c r="AI208" i="9" s="1"/>
  <c r="Y203" i="19"/>
  <c r="D208" i="4" s="1"/>
  <c r="X208" i="9" s="1"/>
  <c r="AN203" i="19"/>
  <c r="S208" i="4" s="1"/>
  <c r="AM208" i="9" s="1"/>
  <c r="AI203" i="19"/>
  <c r="N208" i="4" s="1"/>
  <c r="AH208" i="9" s="1"/>
  <c r="AL203" i="19"/>
  <c r="Q208" i="4" s="1"/>
  <c r="AK208" i="9" s="1"/>
  <c r="AB203" i="19"/>
  <c r="G208" i="4" s="1"/>
  <c r="AA208" i="9" s="1"/>
  <c r="AC203" i="19"/>
  <c r="H208" i="4" s="1"/>
  <c r="AB208" i="9" s="1"/>
  <c r="AF203" i="19"/>
  <c r="K208" i="4" s="1"/>
  <c r="AE208" i="9" s="1"/>
  <c r="Z203" i="19"/>
  <c r="E208" i="4" s="1"/>
  <c r="Y208" i="9" s="1"/>
  <c r="AM203" i="19"/>
  <c r="R208" i="4" s="1"/>
  <c r="AL208" i="9" s="1"/>
  <c r="AG203" i="19"/>
  <c r="L208" i="4" s="1"/>
  <c r="AF208" i="9" s="1"/>
  <c r="AD203" i="19"/>
  <c r="I208" i="4" s="1"/>
  <c r="AC208" i="9" s="1"/>
  <c r="AH203" i="19"/>
  <c r="M208" i="4" s="1"/>
  <c r="AG208" i="9" s="1"/>
  <c r="AE203" i="19"/>
  <c r="J208" i="4" s="1"/>
  <c r="AD208" i="9" s="1"/>
  <c r="AK203" i="19"/>
  <c r="P208" i="4" s="1"/>
  <c r="AJ208" i="9" s="1"/>
  <c r="AA203" i="19"/>
  <c r="F208" i="4" s="1"/>
  <c r="Z208" i="9" s="1"/>
  <c r="AJ129" i="19"/>
  <c r="O134" i="4" s="1"/>
  <c r="AI134" i="9" s="1"/>
  <c r="AK129" i="19"/>
  <c r="P134" i="4" s="1"/>
  <c r="AJ134" i="9" s="1"/>
  <c r="AH129" i="19"/>
  <c r="M134" i="4" s="1"/>
  <c r="AG134" i="9" s="1"/>
  <c r="AM129" i="19"/>
  <c r="R134" i="4" s="1"/>
  <c r="AL134" i="9" s="1"/>
  <c r="AD129" i="19"/>
  <c r="I134" i="4" s="1"/>
  <c r="AC134" i="9" s="1"/>
  <c r="Y129" i="19"/>
  <c r="D134" i="4" s="1"/>
  <c r="X134" i="9" s="1"/>
  <c r="AN129" i="19"/>
  <c r="S134" i="4" s="1"/>
  <c r="AM134" i="9" s="1"/>
  <c r="AA129" i="19"/>
  <c r="F134" i="4" s="1"/>
  <c r="Z134" i="9" s="1"/>
  <c r="AE129" i="19"/>
  <c r="J134" i="4" s="1"/>
  <c r="AD134" i="9" s="1"/>
  <c r="AC129" i="19"/>
  <c r="H134" i="4" s="1"/>
  <c r="AB134" i="9" s="1"/>
  <c r="AG129" i="19"/>
  <c r="L134" i="4" s="1"/>
  <c r="AF134" i="9" s="1"/>
  <c r="AL129" i="19"/>
  <c r="Q134" i="4" s="1"/>
  <c r="AK134" i="9" s="1"/>
  <c r="AB129" i="19"/>
  <c r="G134" i="4" s="1"/>
  <c r="AA134" i="9" s="1"/>
  <c r="Z129" i="19"/>
  <c r="E134" i="4" s="1"/>
  <c r="Y134" i="9" s="1"/>
  <c r="AI129" i="19"/>
  <c r="N134" i="4" s="1"/>
  <c r="AH134" i="9" s="1"/>
  <c r="AF129" i="19"/>
  <c r="K134" i="4" s="1"/>
  <c r="AE134" i="9" s="1"/>
  <c r="X8" i="20"/>
  <c r="N12" i="1" s="1"/>
  <c r="V8" i="20"/>
  <c r="AH109" i="19"/>
  <c r="M114" i="4" s="1"/>
  <c r="AG114" i="9" s="1"/>
  <c r="AA109" i="19"/>
  <c r="F114" i="4" s="1"/>
  <c r="Z114" i="9" s="1"/>
  <c r="Z109" i="19"/>
  <c r="E114" i="4" s="1"/>
  <c r="Y114" i="9" s="1"/>
  <c r="AN109" i="19"/>
  <c r="S114" i="4" s="1"/>
  <c r="AM114" i="9" s="1"/>
  <c r="AB109" i="19"/>
  <c r="G114" i="4" s="1"/>
  <c r="AA114" i="9" s="1"/>
  <c r="AE109" i="19"/>
  <c r="J114" i="4" s="1"/>
  <c r="AD114" i="9" s="1"/>
  <c r="AM109" i="19"/>
  <c r="R114" i="4" s="1"/>
  <c r="AL114" i="9" s="1"/>
  <c r="AI109" i="19"/>
  <c r="N114" i="4" s="1"/>
  <c r="AH114" i="9" s="1"/>
  <c r="AF109" i="19"/>
  <c r="K114" i="4" s="1"/>
  <c r="AE114" i="9" s="1"/>
  <c r="AG109" i="19"/>
  <c r="L114" i="4" s="1"/>
  <c r="AF114" i="9" s="1"/>
  <c r="AJ109" i="19"/>
  <c r="O114" i="4" s="1"/>
  <c r="AI114" i="9" s="1"/>
  <c r="Y109" i="19"/>
  <c r="D114" i="4" s="1"/>
  <c r="X114" i="9" s="1"/>
  <c r="AK109" i="19"/>
  <c r="P114" i="4" s="1"/>
  <c r="AJ114" i="9" s="1"/>
  <c r="AC109" i="19"/>
  <c r="H114" i="4" s="1"/>
  <c r="AB114" i="9" s="1"/>
  <c r="AL109" i="19"/>
  <c r="Q114" i="4" s="1"/>
  <c r="AK114" i="9" s="1"/>
  <c r="AD109" i="19"/>
  <c r="I114" i="4" s="1"/>
  <c r="AC114" i="9" s="1"/>
  <c r="AJ155" i="19"/>
  <c r="O160" i="4" s="1"/>
  <c r="AI160" i="9" s="1"/>
  <c r="AB155" i="19"/>
  <c r="G160" i="4" s="1"/>
  <c r="AA160" i="9" s="1"/>
  <c r="Y155" i="19"/>
  <c r="D160" i="4" s="1"/>
  <c r="X160" i="9" s="1"/>
  <c r="Z155" i="19"/>
  <c r="E160" i="4" s="1"/>
  <c r="Y160" i="9" s="1"/>
  <c r="AD155" i="19"/>
  <c r="I160" i="4" s="1"/>
  <c r="AC160" i="9" s="1"/>
  <c r="AC155" i="19"/>
  <c r="H160" i="4" s="1"/>
  <c r="AB160" i="9" s="1"/>
  <c r="AA155" i="19"/>
  <c r="F160" i="4" s="1"/>
  <c r="Z160" i="9" s="1"/>
  <c r="AK155" i="19"/>
  <c r="P160" i="4" s="1"/>
  <c r="AJ160" i="9" s="1"/>
  <c r="AG155" i="19"/>
  <c r="L160" i="4" s="1"/>
  <c r="AF160" i="9" s="1"/>
  <c r="AI155" i="19"/>
  <c r="N160" i="4" s="1"/>
  <c r="AH160" i="9" s="1"/>
  <c r="AL155" i="19"/>
  <c r="Q160" i="4" s="1"/>
  <c r="AK160" i="9" s="1"/>
  <c r="AE155" i="19"/>
  <c r="J160" i="4" s="1"/>
  <c r="AD160" i="9" s="1"/>
  <c r="AH155" i="19"/>
  <c r="M160" i="4" s="1"/>
  <c r="AG160" i="9" s="1"/>
  <c r="AM155" i="19"/>
  <c r="R160" i="4" s="1"/>
  <c r="AL160" i="9" s="1"/>
  <c r="AN155" i="19"/>
  <c r="S160" i="4" s="1"/>
  <c r="AM160" i="9" s="1"/>
  <c r="AF155" i="19"/>
  <c r="K160" i="4" s="1"/>
  <c r="AE160" i="9" s="1"/>
  <c r="AE149" i="19"/>
  <c r="J154" i="4" s="1"/>
  <c r="AD154" i="9" s="1"/>
  <c r="AB149" i="19"/>
  <c r="G154" i="4" s="1"/>
  <c r="AA154" i="9" s="1"/>
  <c r="AC149" i="19"/>
  <c r="H154" i="4" s="1"/>
  <c r="AB154" i="9" s="1"/>
  <c r="AJ149" i="19"/>
  <c r="O154" i="4" s="1"/>
  <c r="AI154" i="9" s="1"/>
  <c r="AH149" i="19"/>
  <c r="M154" i="4" s="1"/>
  <c r="AG154" i="9" s="1"/>
  <c r="Z149" i="19"/>
  <c r="E154" i="4" s="1"/>
  <c r="Y154" i="9" s="1"/>
  <c r="AK149" i="19"/>
  <c r="P154" i="4" s="1"/>
  <c r="AJ154" i="9" s="1"/>
  <c r="AD149" i="19"/>
  <c r="I154" i="4" s="1"/>
  <c r="AC154" i="9" s="1"/>
  <c r="Y149" i="19"/>
  <c r="D154" i="4" s="1"/>
  <c r="X154" i="9" s="1"/>
  <c r="AF149" i="19"/>
  <c r="K154" i="4" s="1"/>
  <c r="AE154" i="9" s="1"/>
  <c r="AM149" i="19"/>
  <c r="R154" i="4" s="1"/>
  <c r="AL154" i="9" s="1"/>
  <c r="AL149" i="19"/>
  <c r="Q154" i="4" s="1"/>
  <c r="AK154" i="9" s="1"/>
  <c r="AI149" i="19"/>
  <c r="N154" i="4" s="1"/>
  <c r="AH154" i="9" s="1"/>
  <c r="AG149" i="19"/>
  <c r="L154" i="4" s="1"/>
  <c r="AF154" i="9" s="1"/>
  <c r="AN149" i="19"/>
  <c r="S154" i="4" s="1"/>
  <c r="AM154" i="9" s="1"/>
  <c r="AA149" i="19"/>
  <c r="F154" i="4" s="1"/>
  <c r="Z154" i="9" s="1"/>
  <c r="AM94" i="19"/>
  <c r="R99" i="4" s="1"/>
  <c r="AL99" i="9" s="1"/>
  <c r="AJ94" i="19"/>
  <c r="O99" i="4" s="1"/>
  <c r="AI99" i="9" s="1"/>
  <c r="AD94" i="19"/>
  <c r="I99" i="4" s="1"/>
  <c r="AC99" i="9" s="1"/>
  <c r="AH94" i="19"/>
  <c r="M99" i="4" s="1"/>
  <c r="AG99" i="9" s="1"/>
  <c r="AD121" i="19"/>
  <c r="I126" i="4" s="1"/>
  <c r="AC126" i="9" s="1"/>
  <c r="AH121" i="19"/>
  <c r="M126" i="4" s="1"/>
  <c r="AG126" i="9" s="1"/>
  <c r="AB121" i="19"/>
  <c r="G126" i="4" s="1"/>
  <c r="AA126" i="9" s="1"/>
  <c r="AC121" i="19"/>
  <c r="H126" i="4" s="1"/>
  <c r="AB126" i="9" s="1"/>
  <c r="AI191" i="19"/>
  <c r="N196" i="4" s="1"/>
  <c r="AH196" i="9" s="1"/>
  <c r="AJ191" i="19"/>
  <c r="O196" i="4" s="1"/>
  <c r="AI196" i="9" s="1"/>
  <c r="AD191" i="19"/>
  <c r="I196" i="4" s="1"/>
  <c r="AC196" i="9" s="1"/>
  <c r="AA191" i="19"/>
  <c r="F196" i="4" s="1"/>
  <c r="Z196" i="9" s="1"/>
  <c r="AC191" i="19"/>
  <c r="H196" i="4" s="1"/>
  <c r="AB196" i="9" s="1"/>
  <c r="AK191" i="19"/>
  <c r="P196" i="4" s="1"/>
  <c r="AJ196" i="9" s="1"/>
  <c r="AG191" i="19"/>
  <c r="L196" i="4" s="1"/>
  <c r="AF196" i="9" s="1"/>
  <c r="Y191" i="19"/>
  <c r="D196" i="4" s="1"/>
  <c r="X196" i="9" s="1"/>
  <c r="AG127" i="19"/>
  <c r="L132" i="4" s="1"/>
  <c r="AF132" i="9" s="1"/>
  <c r="AI127" i="19"/>
  <c r="N132" i="4" s="1"/>
  <c r="AH132" i="9" s="1"/>
  <c r="Z127" i="19"/>
  <c r="E132" i="4" s="1"/>
  <c r="Y132" i="9" s="1"/>
  <c r="AA127" i="19"/>
  <c r="F132" i="4" s="1"/>
  <c r="Z132" i="9" s="1"/>
  <c r="AM127" i="19"/>
  <c r="R132" i="4" s="1"/>
  <c r="AL132" i="9" s="1"/>
  <c r="AC127" i="19"/>
  <c r="H132" i="4" s="1"/>
  <c r="AB132" i="9" s="1"/>
  <c r="Y127" i="19"/>
  <c r="D132" i="4" s="1"/>
  <c r="X132" i="9" s="1"/>
  <c r="AL127" i="19"/>
  <c r="Q132" i="4" s="1"/>
  <c r="AK132" i="9" s="1"/>
  <c r="AE127" i="19"/>
  <c r="J132" i="4" s="1"/>
  <c r="AD132" i="9" s="1"/>
  <c r="AH127" i="19"/>
  <c r="M132" i="4" s="1"/>
  <c r="AG132" i="9" s="1"/>
  <c r="AN127" i="19"/>
  <c r="S132" i="4" s="1"/>
  <c r="AM132" i="9" s="1"/>
  <c r="AJ127" i="19"/>
  <c r="O132" i="4" s="1"/>
  <c r="AI132" i="9" s="1"/>
  <c r="AB127" i="19"/>
  <c r="G132" i="4" s="1"/>
  <c r="AA132" i="9" s="1"/>
  <c r="AF127" i="19"/>
  <c r="K132" i="4" s="1"/>
  <c r="AE132" i="9" s="1"/>
  <c r="AK127" i="19"/>
  <c r="P132" i="4" s="1"/>
  <c r="AJ132" i="9" s="1"/>
  <c r="AD127" i="19"/>
  <c r="I132" i="4" s="1"/>
  <c r="AC132" i="9" s="1"/>
  <c r="AN171" i="19"/>
  <c r="S176" i="4" s="1"/>
  <c r="AM176" i="9" s="1"/>
  <c r="Z171" i="19"/>
  <c r="E176" i="4" s="1"/>
  <c r="Y176" i="9" s="1"/>
  <c r="AB171" i="19"/>
  <c r="G176" i="4" s="1"/>
  <c r="AA176" i="9" s="1"/>
  <c r="AG171" i="19"/>
  <c r="L176" i="4" s="1"/>
  <c r="AF176" i="9" s="1"/>
  <c r="AK171" i="19"/>
  <c r="P176" i="4" s="1"/>
  <c r="AJ176" i="9" s="1"/>
  <c r="AF171" i="19"/>
  <c r="K176" i="4" s="1"/>
  <c r="AE176" i="9" s="1"/>
  <c r="AA171" i="19"/>
  <c r="F176" i="4" s="1"/>
  <c r="Z176" i="9" s="1"/>
  <c r="AM171" i="19"/>
  <c r="R176" i="4" s="1"/>
  <c r="AL176" i="9" s="1"/>
  <c r="Y116" i="19"/>
  <c r="D121" i="4" s="1"/>
  <c r="X121" i="9" s="1"/>
  <c r="AD108" i="19"/>
  <c r="I113" i="4" s="1"/>
  <c r="AC113" i="9" s="1"/>
  <c r="AH108" i="19"/>
  <c r="M113" i="4" s="1"/>
  <c r="AG113" i="9" s="1"/>
  <c r="AA108" i="19"/>
  <c r="F113" i="4" s="1"/>
  <c r="Z113" i="9" s="1"/>
  <c r="AC108" i="19"/>
  <c r="H113" i="4" s="1"/>
  <c r="AB113" i="9" s="1"/>
  <c r="AN108" i="19"/>
  <c r="S113" i="4" s="1"/>
  <c r="AM113" i="9" s="1"/>
  <c r="AI108" i="19"/>
  <c r="N113" i="4" s="1"/>
  <c r="AH113" i="9" s="1"/>
  <c r="AF108" i="19"/>
  <c r="K113" i="4" s="1"/>
  <c r="AE113" i="9" s="1"/>
  <c r="AL108" i="19"/>
  <c r="Q113" i="4" s="1"/>
  <c r="AK113" i="9" s="1"/>
  <c r="AG108" i="19"/>
  <c r="L113" i="4" s="1"/>
  <c r="AF113" i="9" s="1"/>
  <c r="AB108" i="19"/>
  <c r="G113" i="4" s="1"/>
  <c r="AA113" i="9" s="1"/>
  <c r="AM108" i="19"/>
  <c r="R113" i="4" s="1"/>
  <c r="AL113" i="9" s="1"/>
  <c r="Z108" i="19"/>
  <c r="E113" i="4" s="1"/>
  <c r="Y113" i="9" s="1"/>
  <c r="AJ108" i="19"/>
  <c r="O113" i="4" s="1"/>
  <c r="AI113" i="9" s="1"/>
  <c r="Y108" i="19"/>
  <c r="D113" i="4" s="1"/>
  <c r="X113" i="9" s="1"/>
  <c r="AE108" i="19"/>
  <c r="J113" i="4" s="1"/>
  <c r="AD113" i="9" s="1"/>
  <c r="AK108" i="19"/>
  <c r="P113" i="4" s="1"/>
  <c r="AJ113" i="9" s="1"/>
  <c r="AC100" i="19"/>
  <c r="H105" i="4" s="1"/>
  <c r="AB105" i="9" s="1"/>
  <c r="AD100" i="19"/>
  <c r="I105" i="4" s="1"/>
  <c r="AC105" i="9" s="1"/>
  <c r="AE100" i="19"/>
  <c r="J105" i="4" s="1"/>
  <c r="AD105" i="9" s="1"/>
  <c r="AG100" i="19"/>
  <c r="L105" i="4" s="1"/>
  <c r="AF105" i="9" s="1"/>
  <c r="AB100" i="19"/>
  <c r="G105" i="4" s="1"/>
  <c r="AA105" i="9" s="1"/>
  <c r="AI100" i="19"/>
  <c r="N105" i="4" s="1"/>
  <c r="AH105" i="9" s="1"/>
  <c r="AJ100" i="19"/>
  <c r="O105" i="4" s="1"/>
  <c r="AI105" i="9" s="1"/>
  <c r="AL100" i="19"/>
  <c r="Q105" i="4" s="1"/>
  <c r="AK105" i="9" s="1"/>
  <c r="AK100" i="19"/>
  <c r="P105" i="4" s="1"/>
  <c r="AJ105" i="9" s="1"/>
  <c r="Z100" i="19"/>
  <c r="E105" i="4" s="1"/>
  <c r="Y105" i="9" s="1"/>
  <c r="AH100" i="19"/>
  <c r="M105" i="4" s="1"/>
  <c r="AG105" i="9" s="1"/>
  <c r="AN100" i="19"/>
  <c r="S105" i="4" s="1"/>
  <c r="AM105" i="9" s="1"/>
  <c r="AA100" i="19"/>
  <c r="F105" i="4" s="1"/>
  <c r="Z105" i="9" s="1"/>
  <c r="AM100" i="19"/>
  <c r="R105" i="4" s="1"/>
  <c r="AL105" i="9" s="1"/>
  <c r="Y100" i="19"/>
  <c r="D105" i="4" s="1"/>
  <c r="X105" i="9" s="1"/>
  <c r="AF100" i="19"/>
  <c r="K105" i="4" s="1"/>
  <c r="AE105" i="9" s="1"/>
  <c r="AI205" i="19"/>
  <c r="N210" i="4" s="1"/>
  <c r="AH210" i="9" s="1"/>
  <c r="AJ205" i="19"/>
  <c r="O210" i="4" s="1"/>
  <c r="AI210" i="9" s="1"/>
  <c r="Y205" i="19"/>
  <c r="D210" i="4" s="1"/>
  <c r="X210" i="9" s="1"/>
  <c r="AN205" i="19"/>
  <c r="S210" i="4" s="1"/>
  <c r="AM210" i="9" s="1"/>
  <c r="AK205" i="19"/>
  <c r="P210" i="4" s="1"/>
  <c r="AJ210" i="9" s="1"/>
  <c r="AA205" i="19"/>
  <c r="F210" i="4" s="1"/>
  <c r="Z210" i="9" s="1"/>
  <c r="AH205" i="19"/>
  <c r="M210" i="4" s="1"/>
  <c r="AG210" i="9" s="1"/>
  <c r="Z205" i="19"/>
  <c r="E210" i="4" s="1"/>
  <c r="Y210" i="9" s="1"/>
  <c r="AE205" i="19"/>
  <c r="J210" i="4" s="1"/>
  <c r="AD210" i="9" s="1"/>
  <c r="AF205" i="19"/>
  <c r="K210" i="4" s="1"/>
  <c r="AE210" i="9" s="1"/>
  <c r="AC122" i="19"/>
  <c r="H127" i="4" s="1"/>
  <c r="AB127" i="9" s="1"/>
  <c r="Z122" i="19"/>
  <c r="E127" i="4" s="1"/>
  <c r="Y127" i="9" s="1"/>
  <c r="AM165" i="19"/>
  <c r="R170" i="4" s="1"/>
  <c r="AL170" i="9" s="1"/>
  <c r="AI165" i="19"/>
  <c r="N170" i="4" s="1"/>
  <c r="AH170" i="9" s="1"/>
  <c r="AD131" i="19"/>
  <c r="I136" i="4" s="1"/>
  <c r="AC136" i="9" s="1"/>
  <c r="AM131" i="19"/>
  <c r="R136" i="4" s="1"/>
  <c r="AL136" i="9" s="1"/>
  <c r="AE131" i="19"/>
  <c r="J136" i="4" s="1"/>
  <c r="AD136" i="9" s="1"/>
  <c r="AJ131" i="19"/>
  <c r="O136" i="4" s="1"/>
  <c r="AI136" i="9" s="1"/>
  <c r="Y131" i="19"/>
  <c r="D136" i="4" s="1"/>
  <c r="X136" i="9" s="1"/>
  <c r="AH131" i="19"/>
  <c r="M136" i="4" s="1"/>
  <c r="AG136" i="9" s="1"/>
  <c r="AM128" i="19"/>
  <c r="R133" i="4" s="1"/>
  <c r="AL133" i="9" s="1"/>
  <c r="AG128" i="19"/>
  <c r="L133" i="4" s="1"/>
  <c r="AF133" i="9" s="1"/>
  <c r="AI128" i="19"/>
  <c r="N133" i="4" s="1"/>
  <c r="AH133" i="9" s="1"/>
  <c r="AD128" i="19"/>
  <c r="I133" i="4" s="1"/>
  <c r="AC133" i="9" s="1"/>
  <c r="AJ128" i="19"/>
  <c r="O133" i="4" s="1"/>
  <c r="AI133" i="9" s="1"/>
  <c r="AH128" i="19"/>
  <c r="M133" i="4" s="1"/>
  <c r="AG133" i="9" s="1"/>
  <c r="AL226" i="19"/>
  <c r="Q231" i="4" s="1"/>
  <c r="AK231" i="9" s="1"/>
  <c r="AD226" i="19"/>
  <c r="I231" i="4" s="1"/>
  <c r="AC231" i="9" s="1"/>
  <c r="AK226" i="19"/>
  <c r="P231" i="4" s="1"/>
  <c r="AJ231" i="9" s="1"/>
  <c r="AN226" i="19"/>
  <c r="S231" i="4" s="1"/>
  <c r="AI226" i="19"/>
  <c r="N231" i="4" s="1"/>
  <c r="AF185" i="19"/>
  <c r="K190" i="4" s="1"/>
  <c r="AE190" i="9" s="1"/>
  <c r="AK185" i="19"/>
  <c r="P190" i="4" s="1"/>
  <c r="AJ190" i="9" s="1"/>
  <c r="AC185" i="19"/>
  <c r="H190" i="4" s="1"/>
  <c r="AB190" i="9" s="1"/>
  <c r="AD185" i="19"/>
  <c r="I190" i="4" s="1"/>
  <c r="AC190" i="9" s="1"/>
  <c r="AI185" i="19"/>
  <c r="N190" i="4" s="1"/>
  <c r="AH190" i="9" s="1"/>
  <c r="AE185" i="19"/>
  <c r="J190" i="4" s="1"/>
  <c r="AD190" i="9" s="1"/>
  <c r="AH185" i="19"/>
  <c r="M190" i="4" s="1"/>
  <c r="AG190" i="9" s="1"/>
  <c r="AL185" i="19"/>
  <c r="Q190" i="4" s="1"/>
  <c r="AK190" i="9" s="1"/>
  <c r="AG166" i="19"/>
  <c r="L171" i="4" s="1"/>
  <c r="AF171" i="9" s="1"/>
  <c r="AN166" i="19"/>
  <c r="S171" i="4" s="1"/>
  <c r="AM171" i="9" s="1"/>
  <c r="AH166" i="19"/>
  <c r="M171" i="4" s="1"/>
  <c r="AG171" i="9" s="1"/>
  <c r="Y166" i="19"/>
  <c r="D171" i="4" s="1"/>
  <c r="X171" i="9" s="1"/>
  <c r="Z166" i="19"/>
  <c r="E171" i="4" s="1"/>
  <c r="Y171" i="9" s="1"/>
  <c r="AI166" i="19"/>
  <c r="N171" i="4" s="1"/>
  <c r="AH171" i="9" s="1"/>
  <c r="AD166" i="19"/>
  <c r="I171" i="4" s="1"/>
  <c r="AC171" i="9" s="1"/>
  <c r="AM166" i="19"/>
  <c r="R171" i="4" s="1"/>
  <c r="AL171" i="9" s="1"/>
  <c r="AA166" i="19"/>
  <c r="F171" i="4" s="1"/>
  <c r="Z171" i="9" s="1"/>
  <c r="AF166" i="19"/>
  <c r="K171" i="4" s="1"/>
  <c r="AE171" i="9" s="1"/>
  <c r="AJ166" i="19"/>
  <c r="O171" i="4" s="1"/>
  <c r="AI171" i="9" s="1"/>
  <c r="AK166" i="19"/>
  <c r="P171" i="4" s="1"/>
  <c r="AJ171" i="9" s="1"/>
  <c r="AB166" i="19"/>
  <c r="G171" i="4" s="1"/>
  <c r="AA171" i="9" s="1"/>
  <c r="AC166" i="19"/>
  <c r="H171" i="4" s="1"/>
  <c r="AB171" i="9" s="1"/>
  <c r="AL166" i="19"/>
  <c r="Q171" i="4" s="1"/>
  <c r="AK171" i="9" s="1"/>
  <c r="AE166" i="19"/>
  <c r="J171" i="4" s="1"/>
  <c r="AD171" i="9" s="1"/>
  <c r="AC159" i="19"/>
  <c r="H164" i="4" s="1"/>
  <c r="AB164" i="9" s="1"/>
  <c r="AM159" i="19"/>
  <c r="R164" i="4" s="1"/>
  <c r="AL164" i="9" s="1"/>
  <c r="AF159" i="19"/>
  <c r="K164" i="4" s="1"/>
  <c r="AE164" i="9" s="1"/>
  <c r="AN159" i="19"/>
  <c r="S164" i="4" s="1"/>
  <c r="AM164" i="9" s="1"/>
  <c r="AE159" i="19"/>
  <c r="J164" i="4" s="1"/>
  <c r="AD164" i="9" s="1"/>
  <c r="AG159" i="19"/>
  <c r="L164" i="4" s="1"/>
  <c r="AF164" i="9" s="1"/>
  <c r="AB159" i="19"/>
  <c r="G164" i="4" s="1"/>
  <c r="AA164" i="9" s="1"/>
  <c r="AK159" i="19"/>
  <c r="P164" i="4" s="1"/>
  <c r="AJ164" i="9" s="1"/>
  <c r="AK230" i="19"/>
  <c r="AD230" i="19"/>
  <c r="AC230" i="19"/>
  <c r="AB230" i="19"/>
  <c r="AI230" i="19"/>
  <c r="AL230" i="19"/>
  <c r="AJ230" i="19"/>
  <c r="AF230" i="19"/>
  <c r="AA230" i="19"/>
  <c r="Y230" i="19"/>
  <c r="AN230" i="19"/>
  <c r="Z230" i="19"/>
  <c r="AH230" i="19"/>
  <c r="AG230" i="19"/>
  <c r="AE230" i="19"/>
  <c r="AM230" i="19"/>
  <c r="AH192" i="19"/>
  <c r="M197" i="4" s="1"/>
  <c r="AG197" i="9" s="1"/>
  <c r="AL192" i="19"/>
  <c r="Q197" i="4" s="1"/>
  <c r="AK197" i="9" s="1"/>
  <c r="AN192" i="19"/>
  <c r="S197" i="4" s="1"/>
  <c r="AM197" i="9" s="1"/>
  <c r="Z192" i="19"/>
  <c r="E197" i="4" s="1"/>
  <c r="Y197" i="9" s="1"/>
  <c r="AE192" i="19"/>
  <c r="J197" i="4" s="1"/>
  <c r="AD197" i="9" s="1"/>
  <c r="AK192" i="19"/>
  <c r="P197" i="4" s="1"/>
  <c r="AJ197" i="9" s="1"/>
  <c r="AB192" i="19"/>
  <c r="G197" i="4" s="1"/>
  <c r="AA197" i="9" s="1"/>
  <c r="AG192" i="19"/>
  <c r="L197" i="4" s="1"/>
  <c r="AF197" i="9" s="1"/>
  <c r="AI192" i="19"/>
  <c r="N197" i="4" s="1"/>
  <c r="AH197" i="9" s="1"/>
  <c r="Y192" i="19"/>
  <c r="D197" i="4" s="1"/>
  <c r="X197" i="9" s="1"/>
  <c r="AF192" i="19"/>
  <c r="K197" i="4" s="1"/>
  <c r="AE197" i="9" s="1"/>
  <c r="AA192" i="19"/>
  <c r="F197" i="4" s="1"/>
  <c r="Z197" i="9" s="1"/>
  <c r="AM192" i="19"/>
  <c r="R197" i="4" s="1"/>
  <c r="AL197" i="9" s="1"/>
  <c r="AJ192" i="19"/>
  <c r="O197" i="4" s="1"/>
  <c r="AI197" i="9" s="1"/>
  <c r="AC192" i="19"/>
  <c r="H197" i="4" s="1"/>
  <c r="AB197" i="9" s="1"/>
  <c r="AD192" i="19"/>
  <c r="I197" i="4" s="1"/>
  <c r="AC197" i="9" s="1"/>
  <c r="AD123" i="19"/>
  <c r="I128" i="4" s="1"/>
  <c r="AC128" i="9" s="1"/>
  <c r="AL123" i="19"/>
  <c r="Q128" i="4" s="1"/>
  <c r="AK128" i="9" s="1"/>
  <c r="AG123" i="19"/>
  <c r="L128" i="4" s="1"/>
  <c r="AF128" i="9" s="1"/>
  <c r="AJ123" i="19"/>
  <c r="O128" i="4" s="1"/>
  <c r="AI128" i="9" s="1"/>
  <c r="AM123" i="19"/>
  <c r="R128" i="4" s="1"/>
  <c r="AL128" i="9" s="1"/>
  <c r="AN123" i="19"/>
  <c r="S128" i="4" s="1"/>
  <c r="AM128" i="9" s="1"/>
  <c r="Z123" i="19"/>
  <c r="E128" i="4" s="1"/>
  <c r="Y128" i="9" s="1"/>
  <c r="AI123" i="19"/>
  <c r="N128" i="4" s="1"/>
  <c r="AH128" i="9" s="1"/>
  <c r="AE123" i="19"/>
  <c r="J128" i="4" s="1"/>
  <c r="AD128" i="9" s="1"/>
  <c r="AC123" i="19"/>
  <c r="H128" i="4" s="1"/>
  <c r="AB128" i="9" s="1"/>
  <c r="Y123" i="19"/>
  <c r="D128" i="4" s="1"/>
  <c r="X128" i="9" s="1"/>
  <c r="AB123" i="19"/>
  <c r="G128" i="4" s="1"/>
  <c r="AA128" i="9" s="1"/>
  <c r="AA123" i="19"/>
  <c r="F128" i="4" s="1"/>
  <c r="Z128" i="9" s="1"/>
  <c r="AK123" i="19"/>
  <c r="P128" i="4" s="1"/>
  <c r="AJ128" i="9" s="1"/>
  <c r="AF123" i="19"/>
  <c r="K128" i="4" s="1"/>
  <c r="AE128" i="9" s="1"/>
  <c r="AH123" i="19"/>
  <c r="M128" i="4" s="1"/>
  <c r="AG128" i="9" s="1"/>
  <c r="AD190" i="19"/>
  <c r="I195" i="4" s="1"/>
  <c r="AC195" i="9" s="1"/>
  <c r="AC190" i="19"/>
  <c r="H195" i="4" s="1"/>
  <c r="AB195" i="9" s="1"/>
  <c r="AA190" i="19"/>
  <c r="F195" i="4" s="1"/>
  <c r="Z195" i="9" s="1"/>
  <c r="Y190" i="19"/>
  <c r="D195" i="4" s="1"/>
  <c r="X195" i="9" s="1"/>
  <c r="AG190" i="19"/>
  <c r="L195" i="4" s="1"/>
  <c r="AF195" i="9" s="1"/>
  <c r="AJ190" i="19"/>
  <c r="O195" i="4" s="1"/>
  <c r="AI195" i="9" s="1"/>
  <c r="AE190" i="19"/>
  <c r="J195" i="4" s="1"/>
  <c r="AD195" i="9" s="1"/>
  <c r="AH190" i="19"/>
  <c r="M195" i="4" s="1"/>
  <c r="AG195" i="9" s="1"/>
  <c r="AK190" i="19"/>
  <c r="P195" i="4" s="1"/>
  <c r="AJ195" i="9" s="1"/>
  <c r="AL190" i="19"/>
  <c r="Q195" i="4" s="1"/>
  <c r="AK195" i="9" s="1"/>
  <c r="Z210" i="19"/>
  <c r="E215" i="4" s="1"/>
  <c r="Y215" i="9" s="1"/>
  <c r="AD210" i="19"/>
  <c r="I215" i="4" s="1"/>
  <c r="AC215" i="9" s="1"/>
  <c r="AK210" i="19"/>
  <c r="P215" i="4" s="1"/>
  <c r="AJ215" i="9" s="1"/>
  <c r="AN210" i="19"/>
  <c r="S215" i="4" s="1"/>
  <c r="AM215" i="9" s="1"/>
  <c r="AE210" i="19"/>
  <c r="J215" i="4" s="1"/>
  <c r="AD215" i="9" s="1"/>
  <c r="AH210" i="19"/>
  <c r="M215" i="4" s="1"/>
  <c r="AG215" i="9" s="1"/>
  <c r="AB210" i="19"/>
  <c r="G215" i="4" s="1"/>
  <c r="AA215" i="9" s="1"/>
  <c r="AF210" i="19"/>
  <c r="K215" i="4" s="1"/>
  <c r="AE215" i="9" s="1"/>
  <c r="AM210" i="19"/>
  <c r="R215" i="4" s="1"/>
  <c r="AL215" i="9" s="1"/>
  <c r="AL210" i="19"/>
  <c r="Q215" i="4" s="1"/>
  <c r="AK215" i="9" s="1"/>
  <c r="AC210" i="19"/>
  <c r="H215" i="4" s="1"/>
  <c r="AB215" i="9" s="1"/>
  <c r="AA210" i="19"/>
  <c r="F215" i="4" s="1"/>
  <c r="Z215" i="9" s="1"/>
  <c r="AG210" i="19"/>
  <c r="L215" i="4" s="1"/>
  <c r="AF215" i="9" s="1"/>
  <c r="Y210" i="19"/>
  <c r="D215" i="4" s="1"/>
  <c r="X215" i="9" s="1"/>
  <c r="AJ210" i="19"/>
  <c r="O215" i="4" s="1"/>
  <c r="AI215" i="9" s="1"/>
  <c r="AI210" i="19"/>
  <c r="N215" i="4" s="1"/>
  <c r="AH215" i="9" s="1"/>
  <c r="AJ87" i="19"/>
  <c r="O92" i="4" s="1"/>
  <c r="AI92" i="9" s="1"/>
  <c r="Y87" i="19"/>
  <c r="D92" i="4" s="1"/>
  <c r="X92" i="9" s="1"/>
  <c r="AC87" i="19"/>
  <c r="H92" i="4" s="1"/>
  <c r="AB92" i="9" s="1"/>
  <c r="AG87" i="19"/>
  <c r="L92" i="4" s="1"/>
  <c r="AF92" i="9" s="1"/>
  <c r="AM87" i="19"/>
  <c r="R92" i="4" s="1"/>
  <c r="AL92" i="9" s="1"/>
  <c r="AK87" i="19"/>
  <c r="P92" i="4" s="1"/>
  <c r="AJ92" i="9" s="1"/>
  <c r="AL87" i="19"/>
  <c r="Q92" i="4" s="1"/>
  <c r="AK92" i="9" s="1"/>
  <c r="AD87" i="19"/>
  <c r="I92" i="4" s="1"/>
  <c r="AC92" i="9" s="1"/>
  <c r="AE87" i="19"/>
  <c r="J92" i="4" s="1"/>
  <c r="AD92" i="9" s="1"/>
  <c r="AB87" i="19"/>
  <c r="G92" i="4" s="1"/>
  <c r="AA92" i="9" s="1"/>
  <c r="AH87" i="19"/>
  <c r="M92" i="4" s="1"/>
  <c r="AG92" i="9" s="1"/>
  <c r="AF87" i="19"/>
  <c r="K92" i="4" s="1"/>
  <c r="AE92" i="9" s="1"/>
  <c r="Z87" i="19"/>
  <c r="E92" i="4" s="1"/>
  <c r="Y92" i="9" s="1"/>
  <c r="AA87" i="19"/>
  <c r="F92" i="4" s="1"/>
  <c r="Z92" i="9" s="1"/>
  <c r="AI87" i="19"/>
  <c r="N92" i="4" s="1"/>
  <c r="AH92" i="9" s="1"/>
  <c r="AN87" i="19"/>
  <c r="S92" i="4" s="1"/>
  <c r="AM92" i="9" s="1"/>
  <c r="Y202" i="19"/>
  <c r="D207" i="4" s="1"/>
  <c r="X207" i="9" s="1"/>
  <c r="AD202" i="19"/>
  <c r="I207" i="4" s="1"/>
  <c r="AC207" i="9" s="1"/>
  <c r="AI202" i="19"/>
  <c r="N207" i="4" s="1"/>
  <c r="AH207" i="9" s="1"/>
  <c r="Z202" i="19"/>
  <c r="E207" i="4" s="1"/>
  <c r="Y207" i="9" s="1"/>
  <c r="AM202" i="19"/>
  <c r="R207" i="4" s="1"/>
  <c r="AL207" i="9" s="1"/>
  <c r="AF202" i="19"/>
  <c r="K207" i="4" s="1"/>
  <c r="AE207" i="9" s="1"/>
  <c r="AC202" i="19"/>
  <c r="H207" i="4" s="1"/>
  <c r="AB207" i="9" s="1"/>
  <c r="AK202" i="19"/>
  <c r="P207" i="4" s="1"/>
  <c r="AJ207" i="9" s="1"/>
  <c r="AL202" i="19"/>
  <c r="Q207" i="4" s="1"/>
  <c r="AK207" i="9" s="1"/>
  <c r="AG202" i="19"/>
  <c r="L207" i="4" s="1"/>
  <c r="AF207" i="9" s="1"/>
  <c r="AH158" i="19"/>
  <c r="M163" i="4" s="1"/>
  <c r="AG163" i="9" s="1"/>
  <c r="AA158" i="19"/>
  <c r="F163" i="4" s="1"/>
  <c r="Z163" i="9" s="1"/>
  <c r="AB158" i="19"/>
  <c r="G163" i="4" s="1"/>
  <c r="AA163" i="9" s="1"/>
  <c r="AC158" i="19"/>
  <c r="H163" i="4" s="1"/>
  <c r="AB163" i="9" s="1"/>
  <c r="AF158" i="19"/>
  <c r="K163" i="4" s="1"/>
  <c r="AE163" i="9" s="1"/>
  <c r="AD158" i="19"/>
  <c r="I163" i="4" s="1"/>
  <c r="AC163" i="9" s="1"/>
  <c r="AM158" i="19"/>
  <c r="R163" i="4" s="1"/>
  <c r="AL163" i="9" s="1"/>
  <c r="Z158" i="19"/>
  <c r="E163" i="4" s="1"/>
  <c r="Y163" i="9" s="1"/>
  <c r="Y158" i="19"/>
  <c r="D163" i="4" s="1"/>
  <c r="X163" i="9" s="1"/>
  <c r="AI158" i="19"/>
  <c r="N163" i="4" s="1"/>
  <c r="AH163" i="9" s="1"/>
  <c r="AJ158" i="19"/>
  <c r="O163" i="4" s="1"/>
  <c r="AI163" i="9" s="1"/>
  <c r="AG158" i="19"/>
  <c r="L163" i="4" s="1"/>
  <c r="AF163" i="9" s="1"/>
  <c r="AE158" i="19"/>
  <c r="J163" i="4" s="1"/>
  <c r="AD163" i="9" s="1"/>
  <c r="AK158" i="19"/>
  <c r="P163" i="4" s="1"/>
  <c r="AJ163" i="9" s="1"/>
  <c r="AN158" i="19"/>
  <c r="S163" i="4" s="1"/>
  <c r="AM163" i="9" s="1"/>
  <c r="AL158" i="19"/>
  <c r="Q163" i="4" s="1"/>
  <c r="AK163" i="9" s="1"/>
  <c r="AL107" i="19"/>
  <c r="Q112" i="4" s="1"/>
  <c r="AK112" i="9" s="1"/>
  <c r="AG107" i="19"/>
  <c r="L112" i="4" s="1"/>
  <c r="AF112" i="9" s="1"/>
  <c r="AJ107" i="19"/>
  <c r="O112" i="4" s="1"/>
  <c r="AI112" i="9" s="1"/>
  <c r="AM107" i="19"/>
  <c r="R112" i="4" s="1"/>
  <c r="AL112" i="9" s="1"/>
  <c r="Y107" i="19"/>
  <c r="D112" i="4" s="1"/>
  <c r="X112" i="9" s="1"/>
  <c r="AB107" i="19"/>
  <c r="G112" i="4" s="1"/>
  <c r="AA112" i="9" s="1"/>
  <c r="AC107" i="19"/>
  <c r="H112" i="4" s="1"/>
  <c r="AB112" i="9" s="1"/>
  <c r="AF107" i="19"/>
  <c r="K112" i="4" s="1"/>
  <c r="AE112" i="9" s="1"/>
  <c r="X9" i="17"/>
  <c r="R9" i="17"/>
  <c r="D13" i="1" s="1"/>
  <c r="D13" i="9" s="1"/>
  <c r="S9" i="17"/>
  <c r="U9" i="17"/>
  <c r="Y9" i="17"/>
  <c r="T9" i="17"/>
  <c r="Z9" i="17"/>
  <c r="W9" i="17"/>
  <c r="V9" i="17"/>
  <c r="Y113" i="19"/>
  <c r="D118" i="4" s="1"/>
  <c r="X118" i="9" s="1"/>
  <c r="AH113" i="19"/>
  <c r="M118" i="4" s="1"/>
  <c r="AG118" i="9" s="1"/>
  <c r="AB113" i="19"/>
  <c r="G118" i="4" s="1"/>
  <c r="AA118" i="9" s="1"/>
  <c r="AK113" i="19"/>
  <c r="P118" i="4" s="1"/>
  <c r="AJ118" i="9" s="1"/>
  <c r="AL113" i="19"/>
  <c r="Q118" i="4" s="1"/>
  <c r="AK118" i="9" s="1"/>
  <c r="AJ113" i="19"/>
  <c r="O118" i="4" s="1"/>
  <c r="AI118" i="9" s="1"/>
  <c r="AG113" i="19"/>
  <c r="L118" i="4" s="1"/>
  <c r="AF118" i="9" s="1"/>
  <c r="AE113" i="19"/>
  <c r="J118" i="4" s="1"/>
  <c r="AD118" i="9" s="1"/>
  <c r="Z113" i="19"/>
  <c r="E118" i="4" s="1"/>
  <c r="Y118" i="9" s="1"/>
  <c r="AI113" i="19"/>
  <c r="N118" i="4" s="1"/>
  <c r="AH118" i="9" s="1"/>
  <c r="AM113" i="19"/>
  <c r="R118" i="4" s="1"/>
  <c r="AL118" i="9" s="1"/>
  <c r="AD113" i="19"/>
  <c r="I118" i="4" s="1"/>
  <c r="AC118" i="9" s="1"/>
  <c r="AN113" i="19"/>
  <c r="S118" i="4" s="1"/>
  <c r="AM118" i="9" s="1"/>
  <c r="AF113" i="19"/>
  <c r="K118" i="4" s="1"/>
  <c r="AE118" i="9" s="1"/>
  <c r="AC113" i="19"/>
  <c r="H118" i="4" s="1"/>
  <c r="AB118" i="9" s="1"/>
  <c r="AA113" i="19"/>
  <c r="F118" i="4" s="1"/>
  <c r="Z118" i="9" s="1"/>
  <c r="AC133" i="19"/>
  <c r="H138" i="4" s="1"/>
  <c r="AB138" i="9" s="1"/>
  <c r="Y133" i="19"/>
  <c r="D138" i="4" s="1"/>
  <c r="X138" i="9" s="1"/>
  <c r="AF133" i="19"/>
  <c r="K138" i="4" s="1"/>
  <c r="AE138" i="9" s="1"/>
  <c r="AA133" i="19"/>
  <c r="F138" i="4" s="1"/>
  <c r="Z138" i="9" s="1"/>
  <c r="AG133" i="19"/>
  <c r="L138" i="4" s="1"/>
  <c r="AF138" i="9" s="1"/>
  <c r="AJ133" i="19"/>
  <c r="O138" i="4" s="1"/>
  <c r="AI138" i="9" s="1"/>
  <c r="Z133" i="19"/>
  <c r="E138" i="4" s="1"/>
  <c r="Y138" i="9" s="1"/>
  <c r="AE133" i="19"/>
  <c r="J138" i="4" s="1"/>
  <c r="AD138" i="9" s="1"/>
  <c r="AL133" i="19"/>
  <c r="Q138" i="4" s="1"/>
  <c r="AK138" i="9" s="1"/>
  <c r="AI133" i="19"/>
  <c r="N138" i="4" s="1"/>
  <c r="AH138" i="9" s="1"/>
  <c r="AD133" i="19"/>
  <c r="I138" i="4" s="1"/>
  <c r="AC138" i="9" s="1"/>
  <c r="AJ141" i="19"/>
  <c r="O146" i="4" s="1"/>
  <c r="AI146" i="9" s="1"/>
  <c r="Y141" i="19"/>
  <c r="D146" i="4" s="1"/>
  <c r="X146" i="9" s="1"/>
  <c r="AA141" i="19"/>
  <c r="F146" i="4" s="1"/>
  <c r="Z146" i="9" s="1"/>
  <c r="AB141" i="19"/>
  <c r="G146" i="4" s="1"/>
  <c r="AA146" i="9" s="1"/>
  <c r="AF141" i="19"/>
  <c r="K146" i="4" s="1"/>
  <c r="AE146" i="9" s="1"/>
  <c r="AK141" i="19"/>
  <c r="P146" i="4" s="1"/>
  <c r="AJ146" i="9" s="1"/>
  <c r="AE141" i="19"/>
  <c r="J146" i="4" s="1"/>
  <c r="AD146" i="9" s="1"/>
  <c r="AD141" i="19"/>
  <c r="I146" i="4" s="1"/>
  <c r="AC146" i="9" s="1"/>
  <c r="AG141" i="19"/>
  <c r="L146" i="4" s="1"/>
  <c r="AF146" i="9" s="1"/>
  <c r="Z141" i="19"/>
  <c r="E146" i="4" s="1"/>
  <c r="Y146" i="9" s="1"/>
  <c r="AL141" i="19"/>
  <c r="Q146" i="4" s="1"/>
  <c r="AK146" i="9" s="1"/>
  <c r="AC141" i="19"/>
  <c r="H146" i="4" s="1"/>
  <c r="AB146" i="9" s="1"/>
  <c r="AM141" i="19"/>
  <c r="R146" i="4" s="1"/>
  <c r="AL146" i="9" s="1"/>
  <c r="AH141" i="19"/>
  <c r="M146" i="4" s="1"/>
  <c r="AG146" i="9" s="1"/>
  <c r="AI141" i="19"/>
  <c r="N146" i="4" s="1"/>
  <c r="AH146" i="9" s="1"/>
  <c r="AN141" i="19"/>
  <c r="S146" i="4" s="1"/>
  <c r="AM146" i="9" s="1"/>
  <c r="Z238" i="19"/>
  <c r="AJ238" i="19"/>
  <c r="AM238" i="19"/>
  <c r="AE238" i="19"/>
  <c r="AD238" i="19"/>
  <c r="AD102" i="19"/>
  <c r="I107" i="4" s="1"/>
  <c r="AC107" i="9" s="1"/>
  <c r="AA102" i="19"/>
  <c r="F107" i="4" s="1"/>
  <c r="Z107" i="9" s="1"/>
  <c r="AG102" i="19"/>
  <c r="L107" i="4" s="1"/>
  <c r="AF107" i="9" s="1"/>
  <c r="AL102" i="19"/>
  <c r="Q107" i="4" s="1"/>
  <c r="AK107" i="9" s="1"/>
  <c r="AJ102" i="19"/>
  <c r="O107" i="4" s="1"/>
  <c r="AI107" i="9" s="1"/>
  <c r="AK102" i="19"/>
  <c r="P107" i="4" s="1"/>
  <c r="AJ107" i="9" s="1"/>
  <c r="AB102" i="19"/>
  <c r="G107" i="4" s="1"/>
  <c r="AA107" i="9" s="1"/>
  <c r="AE102" i="19"/>
  <c r="J107" i="4" s="1"/>
  <c r="AD107" i="9" s="1"/>
  <c r="AC102" i="19"/>
  <c r="H107" i="4" s="1"/>
  <c r="AB107" i="9" s="1"/>
  <c r="Z102" i="19"/>
  <c r="E107" i="4" s="1"/>
  <c r="Y107" i="9" s="1"/>
  <c r="Y102" i="19"/>
  <c r="D107" i="4" s="1"/>
  <c r="X107" i="9" s="1"/>
  <c r="AN102" i="19"/>
  <c r="S107" i="4" s="1"/>
  <c r="AM107" i="9" s="1"/>
  <c r="AH102" i="19"/>
  <c r="M107" i="4" s="1"/>
  <c r="AG107" i="9" s="1"/>
  <c r="AM102" i="19"/>
  <c r="R107" i="4" s="1"/>
  <c r="AL107" i="9" s="1"/>
  <c r="AF102" i="19"/>
  <c r="K107" i="4" s="1"/>
  <c r="AE107" i="9" s="1"/>
  <c r="AI102" i="19"/>
  <c r="N107" i="4" s="1"/>
  <c r="AH107" i="9" s="1"/>
  <c r="AG227" i="19"/>
  <c r="Z227" i="19"/>
  <c r="AB227" i="19"/>
  <c r="AD227" i="19"/>
  <c r="Y227" i="19"/>
  <c r="AE227" i="19"/>
  <c r="AF227" i="19"/>
  <c r="AL227" i="19"/>
  <c r="AA227" i="19"/>
  <c r="AH227" i="19"/>
  <c r="AN227" i="19"/>
  <c r="AI227" i="19"/>
  <c r="AJ227" i="19"/>
  <c r="AC227" i="19"/>
  <c r="AM227" i="19"/>
  <c r="AK227" i="19"/>
  <c r="AI169" i="19"/>
  <c r="N174" i="4" s="1"/>
  <c r="AH174" i="9" s="1"/>
  <c r="AD169" i="19"/>
  <c r="I174" i="4" s="1"/>
  <c r="AC174" i="9" s="1"/>
  <c r="AB169" i="19"/>
  <c r="G174" i="4" s="1"/>
  <c r="AA174" i="9" s="1"/>
  <c r="AJ169" i="19"/>
  <c r="O174" i="4" s="1"/>
  <c r="AI174" i="9" s="1"/>
  <c r="AA169" i="19"/>
  <c r="F174" i="4" s="1"/>
  <c r="Z174" i="9" s="1"/>
  <c r="AG169" i="19"/>
  <c r="L174" i="4" s="1"/>
  <c r="AF174" i="9" s="1"/>
  <c r="AC169" i="19"/>
  <c r="H174" i="4" s="1"/>
  <c r="AB174" i="9" s="1"/>
  <c r="Z169" i="19"/>
  <c r="E174" i="4" s="1"/>
  <c r="Y174" i="9" s="1"/>
  <c r="AK169" i="19"/>
  <c r="P174" i="4" s="1"/>
  <c r="AJ174" i="9" s="1"/>
  <c r="Y169" i="19"/>
  <c r="D174" i="4" s="1"/>
  <c r="X174" i="9" s="1"/>
  <c r="AL169" i="19"/>
  <c r="Q174" i="4" s="1"/>
  <c r="AK174" i="9" s="1"/>
  <c r="AF169" i="19"/>
  <c r="K174" i="4" s="1"/>
  <c r="AE174" i="9" s="1"/>
  <c r="AM169" i="19"/>
  <c r="R174" i="4" s="1"/>
  <c r="AL174" i="9" s="1"/>
  <c r="AH169" i="19"/>
  <c r="M174" i="4" s="1"/>
  <c r="AG174" i="9" s="1"/>
  <c r="AN169" i="19"/>
  <c r="S174" i="4" s="1"/>
  <c r="AM174" i="9" s="1"/>
  <c r="AE169" i="19"/>
  <c r="J174" i="4" s="1"/>
  <c r="AD174" i="9" s="1"/>
  <c r="AK176" i="19"/>
  <c r="P181" i="4" s="1"/>
  <c r="AJ181" i="9" s="1"/>
  <c r="AN176" i="19"/>
  <c r="S181" i="4" s="1"/>
  <c r="AM181" i="9" s="1"/>
  <c r="AM176" i="19"/>
  <c r="R181" i="4" s="1"/>
  <c r="AL181" i="9" s="1"/>
  <c r="AE176" i="19"/>
  <c r="J181" i="4" s="1"/>
  <c r="AD181" i="9" s="1"/>
  <c r="AL176" i="19"/>
  <c r="Q181" i="4" s="1"/>
  <c r="AK181" i="9" s="1"/>
  <c r="AF83" i="19"/>
  <c r="K88" i="4" s="1"/>
  <c r="AE88" i="9" s="1"/>
  <c r="AG83" i="19"/>
  <c r="L88" i="4" s="1"/>
  <c r="AF88" i="9" s="1"/>
  <c r="Y83" i="19"/>
  <c r="D88" i="4" s="1"/>
  <c r="X88" i="9" s="1"/>
  <c r="AL83" i="19"/>
  <c r="Q88" i="4" s="1"/>
  <c r="AK88" i="9" s="1"/>
  <c r="AJ83" i="19"/>
  <c r="O88" i="4" s="1"/>
  <c r="AI88" i="9" s="1"/>
  <c r="Z83" i="19"/>
  <c r="E88" i="4" s="1"/>
  <c r="Y88" i="9" s="1"/>
  <c r="AM83" i="19"/>
  <c r="R88" i="4" s="1"/>
  <c r="AL88" i="9" s="1"/>
  <c r="AB83" i="19"/>
  <c r="G88" i="4" s="1"/>
  <c r="AA88" i="9" s="1"/>
  <c r="AI186" i="19"/>
  <c r="N191" i="4" s="1"/>
  <c r="AH191" i="9" s="1"/>
  <c r="AG186" i="19"/>
  <c r="L191" i="4" s="1"/>
  <c r="AF191" i="9" s="1"/>
  <c r="AD186" i="19"/>
  <c r="I191" i="4" s="1"/>
  <c r="AC191" i="9" s="1"/>
  <c r="Z186" i="19"/>
  <c r="E191" i="4" s="1"/>
  <c r="Y191" i="9" s="1"/>
  <c r="AC186" i="19"/>
  <c r="H191" i="4" s="1"/>
  <c r="AB191" i="9" s="1"/>
  <c r="AL186" i="19"/>
  <c r="Q191" i="4" s="1"/>
  <c r="AK191" i="9" s="1"/>
  <c r="AE186" i="19"/>
  <c r="J191" i="4" s="1"/>
  <c r="AD191" i="9" s="1"/>
  <c r="AA186" i="19"/>
  <c r="F191" i="4" s="1"/>
  <c r="Z191" i="9" s="1"/>
  <c r="AH186" i="19"/>
  <c r="M191" i="4" s="1"/>
  <c r="AG191" i="9" s="1"/>
  <c r="AN186" i="19"/>
  <c r="S191" i="4" s="1"/>
  <c r="AM191" i="9" s="1"/>
  <c r="AF186" i="19"/>
  <c r="K191" i="4" s="1"/>
  <c r="AE191" i="9" s="1"/>
  <c r="AK186" i="19"/>
  <c r="P191" i="4" s="1"/>
  <c r="AJ191" i="9" s="1"/>
  <c r="AB186" i="19"/>
  <c r="G191" i="4" s="1"/>
  <c r="AA191" i="9" s="1"/>
  <c r="AM186" i="19"/>
  <c r="R191" i="4" s="1"/>
  <c r="AL191" i="9" s="1"/>
  <c r="AJ186" i="19"/>
  <c r="O191" i="4" s="1"/>
  <c r="AI191" i="9" s="1"/>
  <c r="Y186" i="19"/>
  <c r="D191" i="4" s="1"/>
  <c r="X191" i="9" s="1"/>
  <c r="AM147" i="19"/>
  <c r="R152" i="4" s="1"/>
  <c r="AL152" i="9" s="1"/>
  <c r="AL147" i="19"/>
  <c r="Q152" i="4" s="1"/>
  <c r="AK152" i="9" s="1"/>
  <c r="AH147" i="19"/>
  <c r="M152" i="4" s="1"/>
  <c r="AG152" i="9" s="1"/>
  <c r="Y147" i="19"/>
  <c r="D152" i="4" s="1"/>
  <c r="X152" i="9" s="1"/>
  <c r="AI147" i="19"/>
  <c r="N152" i="4" s="1"/>
  <c r="AH152" i="9" s="1"/>
  <c r="AN147" i="19"/>
  <c r="S152" i="4" s="1"/>
  <c r="AM152" i="9" s="1"/>
  <c r="AC147" i="19"/>
  <c r="H152" i="4" s="1"/>
  <c r="AB152" i="9" s="1"/>
  <c r="AE138" i="19"/>
  <c r="J143" i="4" s="1"/>
  <c r="AD143" i="9" s="1"/>
  <c r="AD138" i="19"/>
  <c r="I143" i="4" s="1"/>
  <c r="AC143" i="9" s="1"/>
  <c r="AM138" i="19"/>
  <c r="R143" i="4" s="1"/>
  <c r="AL143" i="9" s="1"/>
  <c r="AN138" i="19"/>
  <c r="S143" i="4" s="1"/>
  <c r="AM143" i="9" s="1"/>
  <c r="AC138" i="19"/>
  <c r="H143" i="4" s="1"/>
  <c r="AB143" i="9" s="1"/>
  <c r="Y138" i="19"/>
  <c r="D143" i="4" s="1"/>
  <c r="X143" i="9" s="1"/>
  <c r="AK138" i="19"/>
  <c r="P143" i="4" s="1"/>
  <c r="AJ143" i="9" s="1"/>
  <c r="AB138" i="19"/>
  <c r="G143" i="4" s="1"/>
  <c r="AA143" i="9" s="1"/>
  <c r="AH138" i="19"/>
  <c r="M143" i="4" s="1"/>
  <c r="AG143" i="9" s="1"/>
  <c r="AF74" i="19"/>
  <c r="K79" i="4" s="1"/>
  <c r="AE79" i="9" s="1"/>
  <c r="AE74" i="19"/>
  <c r="J79" i="4" s="1"/>
  <c r="AD79" i="9" s="1"/>
  <c r="AB74" i="19"/>
  <c r="G79" i="4" s="1"/>
  <c r="AA79" i="9" s="1"/>
  <c r="AD74" i="19"/>
  <c r="I79" i="4" s="1"/>
  <c r="AC79" i="9" s="1"/>
  <c r="AC74" i="19"/>
  <c r="H79" i="4" s="1"/>
  <c r="AB79" i="9" s="1"/>
  <c r="AH74" i="19"/>
  <c r="M79" i="4" s="1"/>
  <c r="AG79" i="9" s="1"/>
  <c r="AA74" i="19"/>
  <c r="F79" i="4" s="1"/>
  <c r="Z79" i="9" s="1"/>
  <c r="AN74" i="19"/>
  <c r="S79" i="4" s="1"/>
  <c r="AM79" i="9" s="1"/>
  <c r="AJ74" i="19"/>
  <c r="O79" i="4" s="1"/>
  <c r="AI79" i="9" s="1"/>
  <c r="AK74" i="19"/>
  <c r="P79" i="4" s="1"/>
  <c r="AJ79" i="9" s="1"/>
  <c r="Y74" i="19"/>
  <c r="D79" i="4" s="1"/>
  <c r="X79" i="9" s="1"/>
  <c r="AM74" i="19"/>
  <c r="R79" i="4" s="1"/>
  <c r="AL79" i="9" s="1"/>
  <c r="AL74" i="19"/>
  <c r="Q79" i="4" s="1"/>
  <c r="AK79" i="9" s="1"/>
  <c r="AI74" i="19"/>
  <c r="N79" i="4" s="1"/>
  <c r="AH79" i="9" s="1"/>
  <c r="Z74" i="19"/>
  <c r="E79" i="4" s="1"/>
  <c r="Y79" i="9" s="1"/>
  <c r="AG74" i="19"/>
  <c r="L79" i="4" s="1"/>
  <c r="AF79" i="9" s="1"/>
  <c r="AB153" i="19"/>
  <c r="G158" i="4" s="1"/>
  <c r="AA158" i="9" s="1"/>
  <c r="AI153" i="19"/>
  <c r="N158" i="4" s="1"/>
  <c r="AH158" i="9" s="1"/>
  <c r="AE153" i="19"/>
  <c r="J158" i="4" s="1"/>
  <c r="AD158" i="9" s="1"/>
  <c r="AC153" i="19"/>
  <c r="H158" i="4" s="1"/>
  <c r="AB158" i="9" s="1"/>
  <c r="AH153" i="19"/>
  <c r="M158" i="4" s="1"/>
  <c r="AG158" i="9" s="1"/>
  <c r="AK153" i="19"/>
  <c r="P158" i="4" s="1"/>
  <c r="AJ158" i="9" s="1"/>
  <c r="AJ153" i="19"/>
  <c r="O158" i="4" s="1"/>
  <c r="AI158" i="9" s="1"/>
  <c r="Y153" i="19"/>
  <c r="D158" i="4" s="1"/>
  <c r="X158" i="9" s="1"/>
  <c r="AN153" i="19"/>
  <c r="S158" i="4" s="1"/>
  <c r="AM158" i="9" s="1"/>
  <c r="AL153" i="19"/>
  <c r="Q158" i="4" s="1"/>
  <c r="AK158" i="9" s="1"/>
  <c r="AF153" i="19"/>
  <c r="K158" i="4" s="1"/>
  <c r="AE158" i="9" s="1"/>
  <c r="Z153" i="19"/>
  <c r="E158" i="4" s="1"/>
  <c r="Y158" i="9" s="1"/>
  <c r="AA153" i="19"/>
  <c r="F158" i="4" s="1"/>
  <c r="Z158" i="9" s="1"/>
  <c r="AG153" i="19"/>
  <c r="L158" i="4" s="1"/>
  <c r="AF158" i="9" s="1"/>
  <c r="AM153" i="19"/>
  <c r="R158" i="4" s="1"/>
  <c r="AL158" i="9" s="1"/>
  <c r="AD153" i="19"/>
  <c r="I158" i="4" s="1"/>
  <c r="AC158" i="9" s="1"/>
  <c r="AG224" i="19"/>
  <c r="L229" i="4" s="1"/>
  <c r="AF229" i="9" s="1"/>
  <c r="AD224" i="19"/>
  <c r="I229" i="4" s="1"/>
  <c r="AC229" i="9" s="1"/>
  <c r="AL224" i="19"/>
  <c r="Q229" i="4" s="1"/>
  <c r="AK229" i="9" s="1"/>
  <c r="AC224" i="19"/>
  <c r="H229" i="4" s="1"/>
  <c r="AB229" i="9" s="1"/>
  <c r="AK224" i="19"/>
  <c r="P229" i="4" s="1"/>
  <c r="AJ229" i="9" s="1"/>
  <c r="Z224" i="19"/>
  <c r="E229" i="4" s="1"/>
  <c r="Y229" i="9" s="1"/>
  <c r="AN224" i="19"/>
  <c r="S229" i="4" s="1"/>
  <c r="AM229" i="9" s="1"/>
  <c r="AE224" i="19"/>
  <c r="J229" i="4" s="1"/>
  <c r="AD229" i="9" s="1"/>
  <c r="AJ224" i="19"/>
  <c r="O229" i="4" s="1"/>
  <c r="AI229" i="9" s="1"/>
  <c r="Y224" i="19"/>
  <c r="D229" i="4" s="1"/>
  <c r="X229" i="9" s="1"/>
  <c r="AB224" i="19"/>
  <c r="G229" i="4" s="1"/>
  <c r="AA229" i="9" s="1"/>
  <c r="AA224" i="19"/>
  <c r="F229" i="4" s="1"/>
  <c r="Z229" i="9" s="1"/>
  <c r="Z211" i="19"/>
  <c r="E216" i="4" s="1"/>
  <c r="Y216" i="9" s="1"/>
  <c r="AA211" i="19"/>
  <c r="F216" i="4" s="1"/>
  <c r="Z216" i="9" s="1"/>
  <c r="AE211" i="19"/>
  <c r="J216" i="4" s="1"/>
  <c r="AD216" i="9" s="1"/>
  <c r="AB211" i="19"/>
  <c r="G216" i="4" s="1"/>
  <c r="AA216" i="9" s="1"/>
  <c r="AN99" i="19"/>
  <c r="S104" i="4" s="1"/>
  <c r="AM104" i="9" s="1"/>
  <c r="AK99" i="19"/>
  <c r="P104" i="4" s="1"/>
  <c r="AJ104" i="9" s="1"/>
  <c r="AD99" i="19"/>
  <c r="I104" i="4" s="1"/>
  <c r="AC104" i="9" s="1"/>
  <c r="AC99" i="19"/>
  <c r="H104" i="4" s="1"/>
  <c r="AB104" i="9" s="1"/>
  <c r="AM99" i="19"/>
  <c r="R104" i="4" s="1"/>
  <c r="AL104" i="9" s="1"/>
  <c r="AE99" i="19"/>
  <c r="J104" i="4" s="1"/>
  <c r="AD104" i="9" s="1"/>
  <c r="AL99" i="19"/>
  <c r="Q104" i="4" s="1"/>
  <c r="AK104" i="9" s="1"/>
  <c r="Z99" i="19"/>
  <c r="E104" i="4" s="1"/>
  <c r="Y104" i="9" s="1"/>
  <c r="AI99" i="19"/>
  <c r="N104" i="4" s="1"/>
  <c r="AH104" i="9" s="1"/>
  <c r="AG99" i="19"/>
  <c r="L104" i="4" s="1"/>
  <c r="AF104" i="9" s="1"/>
  <c r="AJ99" i="19"/>
  <c r="O104" i="4" s="1"/>
  <c r="AI104" i="9" s="1"/>
  <c r="Y99" i="19"/>
  <c r="D104" i="4" s="1"/>
  <c r="X104" i="9" s="1"/>
  <c r="AB99" i="19"/>
  <c r="G104" i="4" s="1"/>
  <c r="AA104" i="9" s="1"/>
  <c r="AF99" i="19"/>
  <c r="K104" i="4" s="1"/>
  <c r="AE104" i="9" s="1"/>
  <c r="AH99" i="19"/>
  <c r="M104" i="4" s="1"/>
  <c r="AG104" i="9" s="1"/>
  <c r="AA99" i="19"/>
  <c r="F104" i="4" s="1"/>
  <c r="Z104" i="9" s="1"/>
  <c r="AO19" i="19"/>
  <c r="Z119" i="19"/>
  <c r="E124" i="4" s="1"/>
  <c r="Y124" i="9" s="1"/>
  <c r="AH119" i="19"/>
  <c r="M124" i="4" s="1"/>
  <c r="AG124" i="9" s="1"/>
  <c r="AE119" i="19"/>
  <c r="J124" i="4" s="1"/>
  <c r="AD124" i="9" s="1"/>
  <c r="AM119" i="19"/>
  <c r="R124" i="4" s="1"/>
  <c r="AL124" i="9" s="1"/>
  <c r="AC119" i="19"/>
  <c r="H124" i="4" s="1"/>
  <c r="AB124" i="9" s="1"/>
  <c r="AI119" i="19"/>
  <c r="N124" i="4" s="1"/>
  <c r="AH124" i="9" s="1"/>
  <c r="AN119" i="19"/>
  <c r="S124" i="4" s="1"/>
  <c r="AM124" i="9" s="1"/>
  <c r="AJ119" i="19"/>
  <c r="O124" i="4" s="1"/>
  <c r="AI124" i="9" s="1"/>
  <c r="AG119" i="19"/>
  <c r="L124" i="4" s="1"/>
  <c r="AF124" i="9" s="1"/>
  <c r="AA119" i="19"/>
  <c r="F124" i="4" s="1"/>
  <c r="Z124" i="9" s="1"/>
  <c r="AF119" i="19"/>
  <c r="K124" i="4" s="1"/>
  <c r="AE124" i="9" s="1"/>
  <c r="AD119" i="19"/>
  <c r="I124" i="4" s="1"/>
  <c r="AC124" i="9" s="1"/>
  <c r="AI206" i="19"/>
  <c r="N211" i="4" s="1"/>
  <c r="AH211" i="9" s="1"/>
  <c r="AL206" i="19"/>
  <c r="Q211" i="4" s="1"/>
  <c r="AK211" i="9" s="1"/>
  <c r="AB206" i="19"/>
  <c r="G211" i="4" s="1"/>
  <c r="AA211" i="9" s="1"/>
  <c r="AD206" i="19"/>
  <c r="I211" i="4" s="1"/>
  <c r="AC211" i="9" s="1"/>
  <c r="Y206" i="19"/>
  <c r="D211" i="4" s="1"/>
  <c r="X211" i="9" s="1"/>
  <c r="AJ206" i="19"/>
  <c r="O211" i="4" s="1"/>
  <c r="AI211" i="9" s="1"/>
  <c r="AF206" i="19"/>
  <c r="K211" i="4" s="1"/>
  <c r="AE211" i="9" s="1"/>
  <c r="AG206" i="19"/>
  <c r="L211" i="4" s="1"/>
  <c r="AF211" i="9" s="1"/>
  <c r="AN206" i="19"/>
  <c r="S211" i="4" s="1"/>
  <c r="AM211" i="9" s="1"/>
  <c r="AA206" i="19"/>
  <c r="F211" i="4" s="1"/>
  <c r="Z211" i="9" s="1"/>
  <c r="AK206" i="19"/>
  <c r="P211" i="4" s="1"/>
  <c r="AJ211" i="9" s="1"/>
  <c r="Z206" i="19"/>
  <c r="E211" i="4" s="1"/>
  <c r="Y211" i="9" s="1"/>
  <c r="AE206" i="19"/>
  <c r="J211" i="4" s="1"/>
  <c r="AD211" i="9" s="1"/>
  <c r="AH206" i="19"/>
  <c r="M211" i="4" s="1"/>
  <c r="AG211" i="9" s="1"/>
  <c r="AM206" i="19"/>
  <c r="R211" i="4" s="1"/>
  <c r="AL211" i="9" s="1"/>
  <c r="AC206" i="19"/>
  <c r="H211" i="4" s="1"/>
  <c r="AB211" i="9" s="1"/>
  <c r="AG209" i="19"/>
  <c r="L214" i="4" s="1"/>
  <c r="AF214" i="9" s="1"/>
  <c r="Z209" i="19"/>
  <c r="E214" i="4" s="1"/>
  <c r="Y214" i="9" s="1"/>
  <c r="Y209" i="19"/>
  <c r="D214" i="4" s="1"/>
  <c r="X214" i="9" s="1"/>
  <c r="AI209" i="19"/>
  <c r="N214" i="4" s="1"/>
  <c r="AH214" i="9" s="1"/>
  <c r="AB209" i="19"/>
  <c r="G214" i="4" s="1"/>
  <c r="AA214" i="9" s="1"/>
  <c r="AH209" i="19"/>
  <c r="M214" i="4" s="1"/>
  <c r="AG214" i="9" s="1"/>
  <c r="AC209" i="19"/>
  <c r="H214" i="4" s="1"/>
  <c r="AB214" i="9" s="1"/>
  <c r="AL209" i="19"/>
  <c r="Q214" i="4" s="1"/>
  <c r="AK214" i="9" s="1"/>
  <c r="AA209" i="19"/>
  <c r="F214" i="4" s="1"/>
  <c r="Z214" i="9" s="1"/>
  <c r="AF209" i="19"/>
  <c r="K214" i="4" s="1"/>
  <c r="AE214" i="9" s="1"/>
  <c r="AE209" i="19"/>
  <c r="J214" i="4" s="1"/>
  <c r="AD214" i="9" s="1"/>
  <c r="AN209" i="19"/>
  <c r="S214" i="4" s="1"/>
  <c r="AM214" i="9" s="1"/>
  <c r="AD209" i="19"/>
  <c r="I214" i="4" s="1"/>
  <c r="AC214" i="9" s="1"/>
  <c r="AM209" i="19"/>
  <c r="R214" i="4" s="1"/>
  <c r="AL214" i="9" s="1"/>
  <c r="AJ209" i="19"/>
  <c r="O214" i="4" s="1"/>
  <c r="AI214" i="9" s="1"/>
  <c r="AK209" i="19"/>
  <c r="P214" i="4" s="1"/>
  <c r="AJ214" i="9" s="1"/>
  <c r="AH239" i="19"/>
  <c r="AA239" i="19"/>
  <c r="AE239" i="19"/>
  <c r="AG239" i="19"/>
  <c r="AN239" i="19"/>
  <c r="AD239" i="19"/>
  <c r="AK239" i="19"/>
  <c r="AF239" i="19"/>
  <c r="AL239" i="19"/>
  <c r="AJ112" i="19"/>
  <c r="O117" i="4" s="1"/>
  <c r="AI117" i="9" s="1"/>
  <c r="Y112" i="19"/>
  <c r="D117" i="4" s="1"/>
  <c r="X117" i="9" s="1"/>
  <c r="AA112" i="19"/>
  <c r="F117" i="4" s="1"/>
  <c r="Z117" i="9" s="1"/>
  <c r="AM112" i="19"/>
  <c r="R117" i="4" s="1"/>
  <c r="AL117" i="9" s="1"/>
  <c r="AN112" i="19"/>
  <c r="S117" i="4" s="1"/>
  <c r="AM117" i="9" s="1"/>
  <c r="V7" i="20"/>
  <c r="X7" i="20"/>
  <c r="N11" i="1" s="1"/>
  <c r="Z218" i="19"/>
  <c r="E223" i="4" s="1"/>
  <c r="Y223" i="9" s="1"/>
  <c r="Y218" i="19"/>
  <c r="D223" i="4" s="1"/>
  <c r="X223" i="9" s="1"/>
  <c r="AA218" i="19"/>
  <c r="F223" i="4" s="1"/>
  <c r="Z223" i="9" s="1"/>
  <c r="AB218" i="19"/>
  <c r="G223" i="4" s="1"/>
  <c r="AA223" i="9" s="1"/>
  <c r="AK218" i="19"/>
  <c r="P223" i="4" s="1"/>
  <c r="AJ223" i="9" s="1"/>
  <c r="AI218" i="19"/>
  <c r="N223" i="4" s="1"/>
  <c r="AH223" i="9" s="1"/>
  <c r="AF218" i="19"/>
  <c r="K223" i="4" s="1"/>
  <c r="AE223" i="9" s="1"/>
  <c r="Y162" i="19"/>
  <c r="D167" i="4" s="1"/>
  <c r="X167" i="9" s="1"/>
  <c r="AA162" i="19"/>
  <c r="F167" i="4" s="1"/>
  <c r="Z167" i="9" s="1"/>
  <c r="AB162" i="19"/>
  <c r="G167" i="4" s="1"/>
  <c r="AA167" i="9" s="1"/>
  <c r="AI162" i="19"/>
  <c r="N167" i="4" s="1"/>
  <c r="AH167" i="9" s="1"/>
  <c r="AN170" i="19"/>
  <c r="S175" i="4" s="1"/>
  <c r="AM175" i="9" s="1"/>
  <c r="Y170" i="19"/>
  <c r="D175" i="4" s="1"/>
  <c r="X175" i="9" s="1"/>
  <c r="AE170" i="19"/>
  <c r="J175" i="4" s="1"/>
  <c r="AD175" i="9" s="1"/>
  <c r="AG170" i="19"/>
  <c r="L175" i="4" s="1"/>
  <c r="AF175" i="9" s="1"/>
  <c r="AB170" i="19"/>
  <c r="G175" i="4" s="1"/>
  <c r="AA175" i="9" s="1"/>
  <c r="AK170" i="19"/>
  <c r="P175" i="4" s="1"/>
  <c r="AJ175" i="9" s="1"/>
  <c r="AA170" i="19"/>
  <c r="F175" i="4" s="1"/>
  <c r="Z175" i="9" s="1"/>
  <c r="AC170" i="19"/>
  <c r="H175" i="4" s="1"/>
  <c r="AB175" i="9" s="1"/>
  <c r="AL78" i="19"/>
  <c r="Q83" i="4" s="1"/>
  <c r="AK83" i="9" s="1"/>
  <c r="AE78" i="19"/>
  <c r="J83" i="4" s="1"/>
  <c r="AD83" i="9" s="1"/>
  <c r="Y78" i="19"/>
  <c r="D83" i="4" s="1"/>
  <c r="X83" i="9" s="1"/>
  <c r="AH78" i="19"/>
  <c r="M83" i="4" s="1"/>
  <c r="AG83" i="9" s="1"/>
  <c r="AN78" i="19"/>
  <c r="S83" i="4" s="1"/>
  <c r="AM83" i="9" s="1"/>
  <c r="AE105" i="19"/>
  <c r="J110" i="4" s="1"/>
  <c r="AD110" i="9" s="1"/>
  <c r="AM105" i="19"/>
  <c r="R110" i="4" s="1"/>
  <c r="AL110" i="9" s="1"/>
  <c r="Y105" i="19"/>
  <c r="D110" i="4" s="1"/>
  <c r="X110" i="9" s="1"/>
  <c r="AK105" i="19"/>
  <c r="P110" i="4" s="1"/>
  <c r="AJ110" i="9" s="1"/>
  <c r="AN105" i="19"/>
  <c r="S110" i="4" s="1"/>
  <c r="AM110" i="9" s="1"/>
  <c r="AD105" i="19"/>
  <c r="I110" i="4" s="1"/>
  <c r="AC110" i="9" s="1"/>
  <c r="AH105" i="19"/>
  <c r="M110" i="4" s="1"/>
  <c r="AG110" i="9" s="1"/>
  <c r="AA105" i="19"/>
  <c r="F110" i="4" s="1"/>
  <c r="Z110" i="9" s="1"/>
  <c r="AJ105" i="19"/>
  <c r="O110" i="4" s="1"/>
  <c r="AI110" i="9" s="1"/>
  <c r="AC105" i="19"/>
  <c r="H110" i="4" s="1"/>
  <c r="AB110" i="9" s="1"/>
  <c r="AI105" i="19"/>
  <c r="N110" i="4" s="1"/>
  <c r="AH110" i="9" s="1"/>
  <c r="AL105" i="19"/>
  <c r="Q110" i="4" s="1"/>
  <c r="AK110" i="9" s="1"/>
  <c r="AG105" i="19"/>
  <c r="L110" i="4" s="1"/>
  <c r="AF110" i="9" s="1"/>
  <c r="AB105" i="19"/>
  <c r="G110" i="4" s="1"/>
  <c r="AA110" i="9" s="1"/>
  <c r="AF105" i="19"/>
  <c r="K110" i="4" s="1"/>
  <c r="AE110" i="9" s="1"/>
  <c r="Z105" i="19"/>
  <c r="E110" i="4" s="1"/>
  <c r="Y110" i="9" s="1"/>
  <c r="AJ86" i="19"/>
  <c r="O91" i="4" s="1"/>
  <c r="AI91" i="9" s="1"/>
  <c r="AK86" i="19"/>
  <c r="P91" i="4" s="1"/>
  <c r="AJ91" i="9" s="1"/>
  <c r="AN86" i="19"/>
  <c r="S91" i="4" s="1"/>
  <c r="AM91" i="9" s="1"/>
  <c r="AL86" i="19"/>
  <c r="Q91" i="4" s="1"/>
  <c r="AK91" i="9" s="1"/>
  <c r="AC86" i="19"/>
  <c r="H91" i="4" s="1"/>
  <c r="AB91" i="9" s="1"/>
  <c r="AB86" i="19"/>
  <c r="G91" i="4" s="1"/>
  <c r="AA91" i="9" s="1"/>
  <c r="Z86" i="19"/>
  <c r="E91" i="4" s="1"/>
  <c r="Y91" i="9" s="1"/>
  <c r="AI86" i="19"/>
  <c r="N91" i="4" s="1"/>
  <c r="AH91" i="9" s="1"/>
  <c r="AG86" i="19"/>
  <c r="L91" i="4" s="1"/>
  <c r="AF91" i="9" s="1"/>
  <c r="AF86" i="19"/>
  <c r="K91" i="4" s="1"/>
  <c r="AE91" i="9" s="1"/>
  <c r="AH184" i="19"/>
  <c r="M189" i="4" s="1"/>
  <c r="AG189" i="9" s="1"/>
  <c r="AB184" i="19"/>
  <c r="G189" i="4" s="1"/>
  <c r="AA189" i="9" s="1"/>
  <c r="AF184" i="19"/>
  <c r="K189" i="4" s="1"/>
  <c r="AE189" i="9" s="1"/>
  <c r="AJ184" i="19"/>
  <c r="O189" i="4" s="1"/>
  <c r="AI189" i="9" s="1"/>
  <c r="AK184" i="19"/>
  <c r="P189" i="4" s="1"/>
  <c r="AJ189" i="9" s="1"/>
  <c r="AN184" i="19"/>
  <c r="S189" i="4" s="1"/>
  <c r="AM189" i="9" s="1"/>
  <c r="AE184" i="19"/>
  <c r="J189" i="4" s="1"/>
  <c r="AD189" i="9" s="1"/>
  <c r="AG184" i="19"/>
  <c r="L189" i="4" s="1"/>
  <c r="AF189" i="9" s="1"/>
  <c r="AA184" i="19"/>
  <c r="F189" i="4" s="1"/>
  <c r="Z189" i="9" s="1"/>
  <c r="Z184" i="19"/>
  <c r="E189" i="4" s="1"/>
  <c r="Y189" i="9" s="1"/>
  <c r="Y184" i="19"/>
  <c r="D189" i="4" s="1"/>
  <c r="X189" i="9" s="1"/>
  <c r="AM184" i="19"/>
  <c r="R189" i="4" s="1"/>
  <c r="AL189" i="9" s="1"/>
  <c r="AB7" i="18"/>
  <c r="AA120" i="19"/>
  <c r="F125" i="4" s="1"/>
  <c r="Z125" i="9" s="1"/>
  <c r="AH120" i="19"/>
  <c r="M125" i="4" s="1"/>
  <c r="AG125" i="9" s="1"/>
  <c r="AL120" i="19"/>
  <c r="Q125" i="4" s="1"/>
  <c r="AK125" i="9" s="1"/>
  <c r="AG120" i="19"/>
  <c r="L125" i="4" s="1"/>
  <c r="AF125" i="9" s="1"/>
  <c r="AI120" i="19"/>
  <c r="N125" i="4" s="1"/>
  <c r="AH125" i="9" s="1"/>
  <c r="Y120" i="19"/>
  <c r="D125" i="4" s="1"/>
  <c r="X125" i="9" s="1"/>
  <c r="AJ120" i="19"/>
  <c r="O125" i="4" s="1"/>
  <c r="AI125" i="9" s="1"/>
  <c r="AB120" i="19"/>
  <c r="G125" i="4" s="1"/>
  <c r="AA125" i="9" s="1"/>
  <c r="AH110" i="19"/>
  <c r="M115" i="4" s="1"/>
  <c r="AG115" i="9" s="1"/>
  <c r="AD110" i="19"/>
  <c r="I115" i="4" s="1"/>
  <c r="AC115" i="9" s="1"/>
  <c r="AI110" i="19"/>
  <c r="N115" i="4" s="1"/>
  <c r="AH115" i="9" s="1"/>
  <c r="AB110" i="19"/>
  <c r="G115" i="4" s="1"/>
  <c r="AA115" i="9" s="1"/>
  <c r="AG110" i="19"/>
  <c r="L115" i="4" s="1"/>
  <c r="AF115" i="9" s="1"/>
  <c r="AF110" i="19"/>
  <c r="K115" i="4" s="1"/>
  <c r="AE115" i="9" s="1"/>
  <c r="AL110" i="19"/>
  <c r="Q115" i="4" s="1"/>
  <c r="AK115" i="9" s="1"/>
  <c r="AN110" i="19"/>
  <c r="S115" i="4" s="1"/>
  <c r="AM115" i="9" s="1"/>
  <c r="AM110" i="19"/>
  <c r="R115" i="4" s="1"/>
  <c r="AL115" i="9" s="1"/>
  <c r="AA110" i="19"/>
  <c r="F115" i="4" s="1"/>
  <c r="Z115" i="9" s="1"/>
  <c r="AE110" i="19"/>
  <c r="J115" i="4" s="1"/>
  <c r="AD115" i="9" s="1"/>
  <c r="Z110" i="19"/>
  <c r="E115" i="4" s="1"/>
  <c r="Y115" i="9" s="1"/>
  <c r="AJ110" i="19"/>
  <c r="O115" i="4" s="1"/>
  <c r="AI115" i="9" s="1"/>
  <c r="Y110" i="19"/>
  <c r="D115" i="4" s="1"/>
  <c r="X115" i="9" s="1"/>
  <c r="AK110" i="19"/>
  <c r="P115" i="4" s="1"/>
  <c r="AJ115" i="9" s="1"/>
  <c r="AC110" i="19"/>
  <c r="H115" i="4" s="1"/>
  <c r="AB115" i="9" s="1"/>
  <c r="AL172" i="19"/>
  <c r="Q177" i="4" s="1"/>
  <c r="AK177" i="9" s="1"/>
  <c r="AM172" i="19"/>
  <c r="R177" i="4" s="1"/>
  <c r="AL177" i="9" s="1"/>
  <c r="AK172" i="19"/>
  <c r="P177" i="4" s="1"/>
  <c r="AJ177" i="9" s="1"/>
  <c r="AA172" i="19"/>
  <c r="F177" i="4" s="1"/>
  <c r="Z177" i="9" s="1"/>
  <c r="AJ172" i="19"/>
  <c r="O177" i="4" s="1"/>
  <c r="AI177" i="9" s="1"/>
  <c r="AE172" i="19"/>
  <c r="J177" i="4" s="1"/>
  <c r="AD177" i="9" s="1"/>
  <c r="AI172" i="19"/>
  <c r="N177" i="4" s="1"/>
  <c r="AH177" i="9" s="1"/>
  <c r="AB172" i="19"/>
  <c r="G177" i="4" s="1"/>
  <c r="AA177" i="9" s="1"/>
  <c r="Y172" i="19"/>
  <c r="D177" i="4" s="1"/>
  <c r="X177" i="9" s="1"/>
  <c r="AG172" i="19"/>
  <c r="L177" i="4" s="1"/>
  <c r="AF177" i="9" s="1"/>
  <c r="AN172" i="19"/>
  <c r="S177" i="4" s="1"/>
  <c r="AM177" i="9" s="1"/>
  <c r="AH172" i="19"/>
  <c r="M177" i="4" s="1"/>
  <c r="AG177" i="9" s="1"/>
  <c r="Z96" i="19"/>
  <c r="E101" i="4" s="1"/>
  <c r="Y101" i="9" s="1"/>
  <c r="AB96" i="19"/>
  <c r="G101" i="4" s="1"/>
  <c r="AA101" i="9" s="1"/>
  <c r="Y96" i="19"/>
  <c r="D101" i="4" s="1"/>
  <c r="X101" i="9" s="1"/>
  <c r="AC96" i="19"/>
  <c r="H101" i="4" s="1"/>
  <c r="AB101" i="9" s="1"/>
  <c r="AN96" i="19"/>
  <c r="S101" i="4" s="1"/>
  <c r="AM101" i="9" s="1"/>
  <c r="AF96" i="19"/>
  <c r="K101" i="4" s="1"/>
  <c r="AE101" i="9" s="1"/>
  <c r="AE96" i="19"/>
  <c r="J101" i="4" s="1"/>
  <c r="AD101" i="9" s="1"/>
  <c r="AJ96" i="19"/>
  <c r="O101" i="4" s="1"/>
  <c r="AI101" i="9" s="1"/>
  <c r="AN198" i="19"/>
  <c r="S203" i="4" s="1"/>
  <c r="AM203" i="9" s="1"/>
  <c r="AG198" i="19"/>
  <c r="L203" i="4" s="1"/>
  <c r="AF203" i="9" s="1"/>
  <c r="AC198" i="19"/>
  <c r="H203" i="4" s="1"/>
  <c r="AB203" i="9" s="1"/>
  <c r="AL198" i="19"/>
  <c r="Q203" i="4" s="1"/>
  <c r="AK203" i="9" s="1"/>
  <c r="Y198" i="19"/>
  <c r="D203" i="4" s="1"/>
  <c r="X203" i="9" s="1"/>
  <c r="AA198" i="19"/>
  <c r="F203" i="4" s="1"/>
  <c r="Z203" i="9" s="1"/>
  <c r="AH198" i="19"/>
  <c r="M203" i="4" s="1"/>
  <c r="AG203" i="9" s="1"/>
  <c r="AD198" i="19"/>
  <c r="I203" i="4" s="1"/>
  <c r="AC203" i="9" s="1"/>
  <c r="AK198" i="19"/>
  <c r="P203" i="4" s="1"/>
  <c r="AJ203" i="9" s="1"/>
  <c r="AJ198" i="19"/>
  <c r="O203" i="4" s="1"/>
  <c r="AI203" i="9" s="1"/>
  <c r="AF198" i="19"/>
  <c r="K203" i="4" s="1"/>
  <c r="AE203" i="9" s="1"/>
  <c r="AI198" i="19"/>
  <c r="N203" i="4" s="1"/>
  <c r="AH203" i="9" s="1"/>
  <c r="AE198" i="19"/>
  <c r="J203" i="4" s="1"/>
  <c r="AD203" i="9" s="1"/>
  <c r="Z198" i="19"/>
  <c r="E203" i="4" s="1"/>
  <c r="Y203" i="9" s="1"/>
  <c r="AB198" i="19"/>
  <c r="G203" i="4" s="1"/>
  <c r="AA203" i="9" s="1"/>
  <c r="AM198" i="19"/>
  <c r="R203" i="4" s="1"/>
  <c r="AL203" i="9" s="1"/>
  <c r="AD140" i="19"/>
  <c r="I145" i="4" s="1"/>
  <c r="AC145" i="9" s="1"/>
  <c r="AL140" i="19"/>
  <c r="Q145" i="4" s="1"/>
  <c r="AK145" i="9" s="1"/>
  <c r="AN140" i="19"/>
  <c r="S145" i="4" s="1"/>
  <c r="AM145" i="9" s="1"/>
  <c r="AH140" i="19"/>
  <c r="M145" i="4" s="1"/>
  <c r="AG145" i="9" s="1"/>
  <c r="Z140" i="19"/>
  <c r="E145" i="4" s="1"/>
  <c r="Y145" i="9" s="1"/>
  <c r="AI140" i="19"/>
  <c r="N145" i="4" s="1"/>
  <c r="AH145" i="9" s="1"/>
  <c r="AF140" i="19"/>
  <c r="K145" i="4" s="1"/>
  <c r="AE145" i="9" s="1"/>
  <c r="AB140" i="19"/>
  <c r="G145" i="4" s="1"/>
  <c r="AA145" i="9" s="1"/>
  <c r="AM140" i="19"/>
  <c r="R145" i="4" s="1"/>
  <c r="AL145" i="9" s="1"/>
  <c r="AG140" i="19"/>
  <c r="L145" i="4" s="1"/>
  <c r="AF145" i="9" s="1"/>
  <c r="AE140" i="19"/>
  <c r="J145" i="4" s="1"/>
  <c r="AD145" i="9" s="1"/>
  <c r="Y140" i="19"/>
  <c r="D145" i="4" s="1"/>
  <c r="X145" i="9" s="1"/>
  <c r="AM183" i="19"/>
  <c r="R188" i="4" s="1"/>
  <c r="AL188" i="9" s="1"/>
  <c r="Z183" i="19"/>
  <c r="E188" i="4" s="1"/>
  <c r="Y188" i="9" s="1"/>
  <c r="AL183" i="19"/>
  <c r="Q188" i="4" s="1"/>
  <c r="AK188" i="9" s="1"/>
  <c r="AA183" i="19"/>
  <c r="F188" i="4" s="1"/>
  <c r="Z188" i="9" s="1"/>
  <c r="AH183" i="19"/>
  <c r="M188" i="4" s="1"/>
  <c r="AG188" i="9" s="1"/>
  <c r="AJ183" i="19"/>
  <c r="O188" i="4" s="1"/>
  <c r="AI188" i="9" s="1"/>
  <c r="AN183" i="19"/>
  <c r="S188" i="4" s="1"/>
  <c r="AM188" i="9" s="1"/>
  <c r="AC183" i="19"/>
  <c r="H188" i="4" s="1"/>
  <c r="AB188" i="9" s="1"/>
  <c r="AF183" i="19"/>
  <c r="K188" i="4" s="1"/>
  <c r="AE188" i="9" s="1"/>
  <c r="AG183" i="19"/>
  <c r="L188" i="4" s="1"/>
  <c r="AF188" i="9" s="1"/>
  <c r="AK183" i="19"/>
  <c r="P188" i="4" s="1"/>
  <c r="AJ188" i="9" s="1"/>
  <c r="AD183" i="19"/>
  <c r="I188" i="4" s="1"/>
  <c r="AC188" i="9" s="1"/>
  <c r="AB8" i="17"/>
  <c r="AC199" i="19"/>
  <c r="H204" i="4" s="1"/>
  <c r="AB204" i="9" s="1"/>
  <c r="AK199" i="19"/>
  <c r="P204" i="4" s="1"/>
  <c r="AJ204" i="9" s="1"/>
  <c r="Z199" i="19"/>
  <c r="E204" i="4" s="1"/>
  <c r="Y204" i="9" s="1"/>
  <c r="AJ199" i="19"/>
  <c r="O204" i="4" s="1"/>
  <c r="AI204" i="9" s="1"/>
  <c r="AH199" i="19"/>
  <c r="M204" i="4" s="1"/>
  <c r="AG204" i="9" s="1"/>
  <c r="AI199" i="19"/>
  <c r="N204" i="4" s="1"/>
  <c r="AH204" i="9" s="1"/>
  <c r="AN199" i="19"/>
  <c r="S204" i="4" s="1"/>
  <c r="AM204" i="9" s="1"/>
  <c r="AE199" i="19"/>
  <c r="J204" i="4" s="1"/>
  <c r="AD204" i="9" s="1"/>
  <c r="Y199" i="19"/>
  <c r="D204" i="4" s="1"/>
  <c r="X204" i="9" s="1"/>
  <c r="AA199" i="19"/>
  <c r="F204" i="4" s="1"/>
  <c r="Z204" i="9" s="1"/>
  <c r="AG199" i="19"/>
  <c r="L204" i="4" s="1"/>
  <c r="AF204" i="9" s="1"/>
  <c r="AF199" i="19"/>
  <c r="K204" i="4" s="1"/>
  <c r="AE204" i="9" s="1"/>
  <c r="AH95" i="19"/>
  <c r="M100" i="4" s="1"/>
  <c r="AG100" i="9" s="1"/>
  <c r="Z95" i="19"/>
  <c r="E100" i="4" s="1"/>
  <c r="Y100" i="9" s="1"/>
  <c r="AE95" i="19"/>
  <c r="J100" i="4" s="1"/>
  <c r="AD100" i="9" s="1"/>
  <c r="AC95" i="19"/>
  <c r="H100" i="4" s="1"/>
  <c r="AB100" i="9" s="1"/>
  <c r="AM95" i="19"/>
  <c r="R100" i="4" s="1"/>
  <c r="AL100" i="9" s="1"/>
  <c r="AI95" i="19"/>
  <c r="N100" i="4" s="1"/>
  <c r="AH100" i="9" s="1"/>
  <c r="Y231" i="19"/>
  <c r="Z231" i="19"/>
  <c r="AD231" i="19"/>
  <c r="AN231" i="19"/>
  <c r="AC231" i="19"/>
  <c r="AL231" i="19"/>
  <c r="AB231" i="19"/>
  <c r="AA231" i="19"/>
  <c r="AJ106" i="19"/>
  <c r="O111" i="4" s="1"/>
  <c r="AI111" i="9" s="1"/>
  <c r="Y106" i="19"/>
  <c r="D111" i="4" s="1"/>
  <c r="X111" i="9" s="1"/>
  <c r="AH106" i="19"/>
  <c r="M111" i="4" s="1"/>
  <c r="AG111" i="9" s="1"/>
  <c r="AC106" i="19"/>
  <c r="H111" i="4" s="1"/>
  <c r="AB111" i="9" s="1"/>
  <c r="AK106" i="19"/>
  <c r="P111" i="4" s="1"/>
  <c r="AJ111" i="9" s="1"/>
  <c r="AD106" i="19"/>
  <c r="I111" i="4" s="1"/>
  <c r="AC111" i="9" s="1"/>
  <c r="AB106" i="19"/>
  <c r="G111" i="4" s="1"/>
  <c r="AA111" i="9" s="1"/>
  <c r="Z106" i="19"/>
  <c r="E111" i="4" s="1"/>
  <c r="Y111" i="9" s="1"/>
  <c r="AE106" i="19"/>
  <c r="J111" i="4" s="1"/>
  <c r="AD111" i="9" s="1"/>
  <c r="AL106" i="19"/>
  <c r="Q111" i="4" s="1"/>
  <c r="AK111" i="9" s="1"/>
  <c r="AM106" i="19"/>
  <c r="R111" i="4" s="1"/>
  <c r="AL111" i="9" s="1"/>
  <c r="AI106" i="19"/>
  <c r="N111" i="4" s="1"/>
  <c r="AH111" i="9" s="1"/>
  <c r="AF106" i="19"/>
  <c r="K111" i="4" s="1"/>
  <c r="AE111" i="9" s="1"/>
  <c r="AG106" i="19"/>
  <c r="L111" i="4" s="1"/>
  <c r="AF111" i="9" s="1"/>
  <c r="AA106" i="19"/>
  <c r="F111" i="4" s="1"/>
  <c r="Z111" i="9" s="1"/>
  <c r="AN106" i="19"/>
  <c r="S111" i="4" s="1"/>
  <c r="AM111" i="9" s="1"/>
  <c r="AI170" i="19" l="1"/>
  <c r="N175" i="4" s="1"/>
  <c r="AH175" i="9" s="1"/>
  <c r="AJ170" i="19"/>
  <c r="O175" i="4" s="1"/>
  <c r="AI175" i="9" s="1"/>
  <c r="Z170" i="19"/>
  <c r="E175" i="4" s="1"/>
  <c r="Y175" i="9" s="1"/>
  <c r="AM170" i="19"/>
  <c r="R175" i="4" s="1"/>
  <c r="AL175" i="9" s="1"/>
  <c r="AH170" i="19"/>
  <c r="M175" i="4" s="1"/>
  <c r="AG175" i="9" s="1"/>
  <c r="AD170" i="19"/>
  <c r="I175" i="4" s="1"/>
  <c r="AC175" i="9" s="1"/>
  <c r="AF170" i="19"/>
  <c r="K175" i="4" s="1"/>
  <c r="AE175" i="9" s="1"/>
  <c r="AL170" i="19"/>
  <c r="Q175" i="4" s="1"/>
  <c r="AK175" i="9" s="1"/>
  <c r="Z80" i="19"/>
  <c r="E85" i="4" s="1"/>
  <c r="Y85" i="9" s="1"/>
  <c r="AC80" i="19"/>
  <c r="H85" i="4" s="1"/>
  <c r="AB85" i="9" s="1"/>
  <c r="AJ80" i="19"/>
  <c r="O85" i="4" s="1"/>
  <c r="AI85" i="9" s="1"/>
  <c r="AD80" i="19"/>
  <c r="I85" i="4" s="1"/>
  <c r="AC85" i="9" s="1"/>
  <c r="AA80" i="19"/>
  <c r="F85" i="4" s="1"/>
  <c r="Z85" i="9" s="1"/>
  <c r="AB80" i="19"/>
  <c r="G85" i="4" s="1"/>
  <c r="AA85" i="9" s="1"/>
  <c r="AI80" i="19"/>
  <c r="N85" i="4" s="1"/>
  <c r="AH85" i="9" s="1"/>
  <c r="AL80" i="19"/>
  <c r="Q85" i="4" s="1"/>
  <c r="AK85" i="9" s="1"/>
  <c r="AC154" i="19"/>
  <c r="H159" i="4" s="1"/>
  <c r="AB159" i="9" s="1"/>
  <c r="AA154" i="19"/>
  <c r="F159" i="4" s="1"/>
  <c r="Z159" i="9" s="1"/>
  <c r="AB154" i="19"/>
  <c r="G159" i="4" s="1"/>
  <c r="AA159" i="9" s="1"/>
  <c r="AH154" i="19"/>
  <c r="M159" i="4" s="1"/>
  <c r="AG159" i="9" s="1"/>
  <c r="AN154" i="19"/>
  <c r="S159" i="4" s="1"/>
  <c r="AM159" i="9" s="1"/>
  <c r="Y154" i="19"/>
  <c r="D159" i="4" s="1"/>
  <c r="X159" i="9" s="1"/>
  <c r="AF154" i="19"/>
  <c r="K159" i="4" s="1"/>
  <c r="AE159" i="9" s="1"/>
  <c r="AG154" i="19"/>
  <c r="L159" i="4" s="1"/>
  <c r="AF159" i="9" s="1"/>
  <c r="AD154" i="19"/>
  <c r="I159" i="4" s="1"/>
  <c r="AC159" i="9" s="1"/>
  <c r="AC83" i="19"/>
  <c r="H88" i="4" s="1"/>
  <c r="AB88" i="9" s="1"/>
  <c r="AI83" i="19"/>
  <c r="N88" i="4" s="1"/>
  <c r="AH88" i="9" s="1"/>
  <c r="AE83" i="19"/>
  <c r="J88" i="4" s="1"/>
  <c r="AD88" i="9" s="1"/>
  <c r="AA83" i="19"/>
  <c r="F88" i="4" s="1"/>
  <c r="Z88" i="9" s="1"/>
  <c r="AD83" i="19"/>
  <c r="I88" i="4" s="1"/>
  <c r="AC88" i="9" s="1"/>
  <c r="AK83" i="19"/>
  <c r="P88" i="4" s="1"/>
  <c r="AJ88" i="9" s="1"/>
  <c r="AH83" i="19"/>
  <c r="M88" i="4" s="1"/>
  <c r="AG88" i="9" s="1"/>
  <c r="AN83" i="19"/>
  <c r="S88" i="4" s="1"/>
  <c r="AM88" i="9" s="1"/>
  <c r="AB98" i="19"/>
  <c r="G103" i="4" s="1"/>
  <c r="AA103" i="9" s="1"/>
  <c r="AJ98" i="19"/>
  <c r="O103" i="4" s="1"/>
  <c r="AI103" i="9" s="1"/>
  <c r="AC98" i="19"/>
  <c r="H103" i="4" s="1"/>
  <c r="AB103" i="9" s="1"/>
  <c r="AA98" i="19"/>
  <c r="F103" i="4" s="1"/>
  <c r="Z103" i="9" s="1"/>
  <c r="AN98" i="19"/>
  <c r="S103" i="4" s="1"/>
  <c r="AM103" i="9" s="1"/>
  <c r="AD98" i="19"/>
  <c r="I103" i="4" s="1"/>
  <c r="AC103" i="9" s="1"/>
  <c r="AK98" i="19"/>
  <c r="P103" i="4" s="1"/>
  <c r="AJ103" i="9" s="1"/>
  <c r="Z98" i="19"/>
  <c r="E103" i="4" s="1"/>
  <c r="Y103" i="9" s="1"/>
  <c r="Y98" i="19"/>
  <c r="AL98" i="19"/>
  <c r="Q103" i="4" s="1"/>
  <c r="AK103" i="9" s="1"/>
  <c r="AE98" i="19"/>
  <c r="J103" i="4" s="1"/>
  <c r="AD103" i="9" s="1"/>
  <c r="AI98" i="19"/>
  <c r="N103" i="4" s="1"/>
  <c r="AH103" i="9" s="1"/>
  <c r="AI238" i="19"/>
  <c r="Y238" i="19"/>
  <c r="AA238" i="19"/>
  <c r="AG238" i="19"/>
  <c r="AF238" i="19"/>
  <c r="AC238" i="19"/>
  <c r="AN238" i="19"/>
  <c r="AB238" i="19"/>
  <c r="AK238" i="19"/>
  <c r="AH238" i="19"/>
  <c r="AL238" i="19"/>
  <c r="Y232" i="19"/>
  <c r="AD232" i="19"/>
  <c r="AF232" i="19"/>
  <c r="Z232" i="19"/>
  <c r="AG232" i="19"/>
  <c r="AA232" i="19"/>
  <c r="AK232" i="19"/>
  <c r="AL232" i="19"/>
  <c r="AJ232" i="19"/>
  <c r="AH232" i="19"/>
  <c r="AI232" i="19"/>
  <c r="AB232" i="19"/>
  <c r="AC232" i="19"/>
  <c r="AJ175" i="19"/>
  <c r="O180" i="4" s="1"/>
  <c r="AI180" i="9" s="1"/>
  <c r="AA175" i="19"/>
  <c r="F180" i="4" s="1"/>
  <c r="Z180" i="9" s="1"/>
  <c r="AG175" i="19"/>
  <c r="L180" i="4" s="1"/>
  <c r="AF180" i="9" s="1"/>
  <c r="AC175" i="19"/>
  <c r="H180" i="4" s="1"/>
  <c r="AB180" i="9" s="1"/>
  <c r="Z175" i="19"/>
  <c r="E180" i="4" s="1"/>
  <c r="Y180" i="9" s="1"/>
  <c r="AK175" i="19"/>
  <c r="P180" i="4" s="1"/>
  <c r="AJ180" i="9" s="1"/>
  <c r="AL175" i="19"/>
  <c r="Q180" i="4" s="1"/>
  <c r="AK180" i="9" s="1"/>
  <c r="AN175" i="19"/>
  <c r="S180" i="4" s="1"/>
  <c r="AM180" i="9" s="1"/>
  <c r="AF175" i="19"/>
  <c r="K180" i="4" s="1"/>
  <c r="AE180" i="9" s="1"/>
  <c r="AM175" i="19"/>
  <c r="R180" i="4" s="1"/>
  <c r="AL180" i="9" s="1"/>
  <c r="AE175" i="19"/>
  <c r="J180" i="4" s="1"/>
  <c r="AD180" i="9" s="1"/>
  <c r="AH175" i="19"/>
  <c r="M180" i="4" s="1"/>
  <c r="AG180" i="9" s="1"/>
  <c r="AA130" i="19"/>
  <c r="F135" i="4" s="1"/>
  <c r="Z135" i="9" s="1"/>
  <c r="AI130" i="19"/>
  <c r="N135" i="4" s="1"/>
  <c r="AH135" i="9" s="1"/>
  <c r="AF130" i="19"/>
  <c r="K135" i="4" s="1"/>
  <c r="AE135" i="9" s="1"/>
  <c r="AJ130" i="19"/>
  <c r="O135" i="4" s="1"/>
  <c r="AI135" i="9" s="1"/>
  <c r="Y130" i="19"/>
  <c r="D135" i="4" s="1"/>
  <c r="X135" i="9" s="1"/>
  <c r="AE130" i="19"/>
  <c r="J135" i="4" s="1"/>
  <c r="AD135" i="9" s="1"/>
  <c r="AG130" i="19"/>
  <c r="L135" i="4" s="1"/>
  <c r="AF135" i="9" s="1"/>
  <c r="AK130" i="19"/>
  <c r="P135" i="4" s="1"/>
  <c r="AJ135" i="9" s="1"/>
  <c r="AH130" i="19"/>
  <c r="M135" i="4" s="1"/>
  <c r="AG135" i="9" s="1"/>
  <c r="AD130" i="19"/>
  <c r="I135" i="4" s="1"/>
  <c r="AC135" i="9" s="1"/>
  <c r="AM130" i="19"/>
  <c r="R135" i="4" s="1"/>
  <c r="AL135" i="9" s="1"/>
  <c r="AD173" i="19"/>
  <c r="I178" i="4" s="1"/>
  <c r="AC178" i="9" s="1"/>
  <c r="AA173" i="19"/>
  <c r="F178" i="4" s="1"/>
  <c r="Z178" i="9" s="1"/>
  <c r="AG173" i="19"/>
  <c r="L178" i="4" s="1"/>
  <c r="AF178" i="9" s="1"/>
  <c r="AE173" i="19"/>
  <c r="J178" i="4" s="1"/>
  <c r="AD178" i="9" s="1"/>
  <c r="AN173" i="19"/>
  <c r="S178" i="4" s="1"/>
  <c r="AM178" i="9" s="1"/>
  <c r="Y173" i="19"/>
  <c r="D178" i="4" s="1"/>
  <c r="X178" i="9" s="1"/>
  <c r="AJ173" i="19"/>
  <c r="O178" i="4" s="1"/>
  <c r="AI178" i="9" s="1"/>
  <c r="Z173" i="19"/>
  <c r="E178" i="4" s="1"/>
  <c r="Y178" i="9" s="1"/>
  <c r="AB173" i="19"/>
  <c r="G178" i="4" s="1"/>
  <c r="AA178" i="9" s="1"/>
  <c r="AM173" i="19"/>
  <c r="R178" i="4" s="1"/>
  <c r="AL178" i="9" s="1"/>
  <c r="AJ211" i="19"/>
  <c r="O216" i="4" s="1"/>
  <c r="AI216" i="9" s="1"/>
  <c r="AN211" i="19"/>
  <c r="S216" i="4" s="1"/>
  <c r="AM216" i="9" s="1"/>
  <c r="AL211" i="19"/>
  <c r="Q216" i="4" s="1"/>
  <c r="AK216" i="9" s="1"/>
  <c r="AD211" i="19"/>
  <c r="I216" i="4" s="1"/>
  <c r="AC216" i="9" s="1"/>
  <c r="AM211" i="19"/>
  <c r="R216" i="4" s="1"/>
  <c r="AL216" i="9" s="1"/>
  <c r="AF211" i="19"/>
  <c r="K216" i="4" s="1"/>
  <c r="AE216" i="9" s="1"/>
  <c r="AK211" i="19"/>
  <c r="P216" i="4" s="1"/>
  <c r="AJ216" i="9" s="1"/>
  <c r="AC211" i="19"/>
  <c r="H216" i="4" s="1"/>
  <c r="AB216" i="9" s="1"/>
  <c r="AH211" i="19"/>
  <c r="M216" i="4" s="1"/>
  <c r="AG216" i="9" s="1"/>
  <c r="AI211" i="19"/>
  <c r="N216" i="4" s="1"/>
  <c r="AH216" i="9" s="1"/>
  <c r="AC19" i="9"/>
  <c r="Z19" i="4"/>
  <c r="AH96" i="19"/>
  <c r="M101" i="4" s="1"/>
  <c r="AG101" i="9" s="1"/>
  <c r="AG96" i="19"/>
  <c r="L101" i="4" s="1"/>
  <c r="AF101" i="9" s="1"/>
  <c r="AI96" i="19"/>
  <c r="N101" i="4" s="1"/>
  <c r="AH101" i="9" s="1"/>
  <c r="AA96" i="19"/>
  <c r="F101" i="4" s="1"/>
  <c r="Z101" i="9" s="1"/>
  <c r="AK96" i="19"/>
  <c r="P101" i="4" s="1"/>
  <c r="AJ101" i="9" s="1"/>
  <c r="AD96" i="19"/>
  <c r="I101" i="4" s="1"/>
  <c r="AC101" i="9" s="1"/>
  <c r="AL96" i="19"/>
  <c r="Q101" i="4" s="1"/>
  <c r="AK101" i="9" s="1"/>
  <c r="AM96" i="19"/>
  <c r="R101" i="4" s="1"/>
  <c r="AL101" i="9" s="1"/>
  <c r="Y226" i="19"/>
  <c r="D231" i="4" s="1"/>
  <c r="X231" i="9" s="1"/>
  <c r="AA226" i="19"/>
  <c r="F231" i="4" s="1"/>
  <c r="Z231" i="9" s="1"/>
  <c r="AG226" i="19"/>
  <c r="L231" i="4" s="1"/>
  <c r="AF231" i="9" s="1"/>
  <c r="AM226" i="19"/>
  <c r="R231" i="4" s="1"/>
  <c r="AL231" i="9" s="1"/>
  <c r="AB226" i="19"/>
  <c r="G231" i="4" s="1"/>
  <c r="AE226" i="19"/>
  <c r="J231" i="4" s="1"/>
  <c r="AD231" i="9" s="1"/>
  <c r="AJ226" i="19"/>
  <c r="O231" i="4" s="1"/>
  <c r="AF226" i="19"/>
  <c r="K231" i="4" s="1"/>
  <c r="AE231" i="9" s="1"/>
  <c r="Z226" i="19"/>
  <c r="E231" i="4" s="1"/>
  <c r="Y231" i="9" s="1"/>
  <c r="AC226" i="19"/>
  <c r="H231" i="4" s="1"/>
  <c r="AH226" i="19"/>
  <c r="M231" i="4" s="1"/>
  <c r="AG231" i="9" s="1"/>
  <c r="AM120" i="19"/>
  <c r="R125" i="4" s="1"/>
  <c r="AL125" i="9" s="1"/>
  <c r="AN120" i="19"/>
  <c r="S125" i="4" s="1"/>
  <c r="AM125" i="9" s="1"/>
  <c r="AC120" i="19"/>
  <c r="H125" i="4" s="1"/>
  <c r="AB125" i="9" s="1"/>
  <c r="AF120" i="19"/>
  <c r="K125" i="4" s="1"/>
  <c r="AE125" i="9" s="1"/>
  <c r="AE120" i="19"/>
  <c r="J125" i="4" s="1"/>
  <c r="AD125" i="9" s="1"/>
  <c r="Z120" i="19"/>
  <c r="E125" i="4" s="1"/>
  <c r="Y125" i="9" s="1"/>
  <c r="AD120" i="19"/>
  <c r="I125" i="4" s="1"/>
  <c r="AC125" i="9" s="1"/>
  <c r="AK120" i="19"/>
  <c r="P125" i="4" s="1"/>
  <c r="AJ125" i="9" s="1"/>
  <c r="R176" i="17"/>
  <c r="D180" i="1" s="1"/>
  <c r="D180" i="9" s="1"/>
  <c r="T176" i="17"/>
  <c r="F180" i="1" s="1"/>
  <c r="F180" i="9" s="1"/>
  <c r="Z176" i="17"/>
  <c r="L180" i="1" s="1"/>
  <c r="L180" i="9" s="1"/>
  <c r="S176" i="17"/>
  <c r="E180" i="1" s="1"/>
  <c r="E180" i="9" s="1"/>
  <c r="V176" i="17"/>
  <c r="H180" i="1" s="1"/>
  <c r="H180" i="9" s="1"/>
  <c r="S253" i="20"/>
  <c r="AB253" i="20" s="1"/>
  <c r="P253" i="20"/>
  <c r="Y253" i="20" s="1"/>
  <c r="T86" i="17"/>
  <c r="F90" i="1" s="1"/>
  <c r="F90" i="9" s="1"/>
  <c r="X86" i="17"/>
  <c r="J90" i="1" s="1"/>
  <c r="J90" i="9" s="1"/>
  <c r="V86" i="17"/>
  <c r="H90" i="1" s="1"/>
  <c r="H90" i="9" s="1"/>
  <c r="W86" i="17"/>
  <c r="I90" i="1" s="1"/>
  <c r="I90" i="9" s="1"/>
  <c r="S86" i="17"/>
  <c r="E90" i="1" s="1"/>
  <c r="E90" i="9" s="1"/>
  <c r="Y86" i="17"/>
  <c r="K90" i="1" s="1"/>
  <c r="K90" i="9" s="1"/>
  <c r="Z86" i="17"/>
  <c r="L90" i="1" s="1"/>
  <c r="L90" i="9" s="1"/>
  <c r="W109" i="17"/>
  <c r="I113" i="1" s="1"/>
  <c r="I113" i="9" s="1"/>
  <c r="T109" i="17"/>
  <c r="F113" i="1" s="1"/>
  <c r="F113" i="9" s="1"/>
  <c r="R109" i="17"/>
  <c r="D113" i="1" s="1"/>
  <c r="D113" i="9" s="1"/>
  <c r="V109" i="17"/>
  <c r="H113" i="1" s="1"/>
  <c r="H113" i="9" s="1"/>
  <c r="Y109" i="17"/>
  <c r="K113" i="1" s="1"/>
  <c r="K113" i="9" s="1"/>
  <c r="S109" i="17"/>
  <c r="E113" i="1" s="1"/>
  <c r="E113" i="9" s="1"/>
  <c r="Z98" i="9"/>
  <c r="Y98" i="4"/>
  <c r="AK78" i="19"/>
  <c r="P83" i="4" s="1"/>
  <c r="AJ83" i="9" s="1"/>
  <c r="Z78" i="19"/>
  <c r="E83" i="4" s="1"/>
  <c r="Y83" i="9" s="1"/>
  <c r="AB78" i="19"/>
  <c r="G83" i="4" s="1"/>
  <c r="AA83" i="9" s="1"/>
  <c r="AC78" i="19"/>
  <c r="H83" i="4" s="1"/>
  <c r="AB83" i="9" s="1"/>
  <c r="AJ78" i="19"/>
  <c r="O83" i="4" s="1"/>
  <c r="AI83" i="9" s="1"/>
  <c r="AF78" i="19"/>
  <c r="K83" i="4" s="1"/>
  <c r="AE83" i="9" s="1"/>
  <c r="AI78" i="19"/>
  <c r="N83" i="4" s="1"/>
  <c r="AH83" i="9" s="1"/>
  <c r="AA78" i="19"/>
  <c r="F83" i="4" s="1"/>
  <c r="Z83" i="9" s="1"/>
  <c r="AC145" i="19"/>
  <c r="H150" i="4" s="1"/>
  <c r="AB150" i="9" s="1"/>
  <c r="AN145" i="19"/>
  <c r="S150" i="4" s="1"/>
  <c r="AM150" i="9" s="1"/>
  <c r="AD145" i="19"/>
  <c r="I150" i="4" s="1"/>
  <c r="AC150" i="9" s="1"/>
  <c r="AK145" i="19"/>
  <c r="P150" i="4" s="1"/>
  <c r="AJ150" i="9" s="1"/>
  <c r="AF145" i="19"/>
  <c r="K150" i="4" s="1"/>
  <c r="AE150" i="9" s="1"/>
  <c r="AB145" i="19"/>
  <c r="G150" i="4" s="1"/>
  <c r="AA150" i="9" s="1"/>
  <c r="AL145" i="19"/>
  <c r="Q150" i="4" s="1"/>
  <c r="AK150" i="9" s="1"/>
  <c r="AJ145" i="19"/>
  <c r="O150" i="4" s="1"/>
  <c r="AI150" i="9" s="1"/>
  <c r="AM145" i="19"/>
  <c r="R150" i="4" s="1"/>
  <c r="AL150" i="9" s="1"/>
  <c r="Y200" i="19"/>
  <c r="D205" i="4" s="1"/>
  <c r="X205" i="9" s="1"/>
  <c r="AI200" i="19"/>
  <c r="N205" i="4" s="1"/>
  <c r="AH205" i="9" s="1"/>
  <c r="AC200" i="19"/>
  <c r="H205" i="4" s="1"/>
  <c r="AB205" i="9" s="1"/>
  <c r="AN200" i="19"/>
  <c r="S205" i="4" s="1"/>
  <c r="AM205" i="9" s="1"/>
  <c r="AE200" i="19"/>
  <c r="J205" i="4" s="1"/>
  <c r="AD205" i="9" s="1"/>
  <c r="AG200" i="19"/>
  <c r="L205" i="4" s="1"/>
  <c r="AF205" i="9" s="1"/>
  <c r="Z200" i="19"/>
  <c r="E205" i="4" s="1"/>
  <c r="Y205" i="9" s="1"/>
  <c r="AB200" i="19"/>
  <c r="G205" i="4" s="1"/>
  <c r="AA205" i="9" s="1"/>
  <c r="AL200" i="19"/>
  <c r="Q205" i="4" s="1"/>
  <c r="AK205" i="9" s="1"/>
  <c r="AF200" i="19"/>
  <c r="K205" i="4" s="1"/>
  <c r="AE205" i="9" s="1"/>
  <c r="AK200" i="19"/>
  <c r="P205" i="4" s="1"/>
  <c r="AJ205" i="9" s="1"/>
  <c r="AJ200" i="19"/>
  <c r="O205" i="4" s="1"/>
  <c r="AI205" i="9" s="1"/>
  <c r="AH200" i="19"/>
  <c r="M205" i="4" s="1"/>
  <c r="AG205" i="9" s="1"/>
  <c r="AD216" i="19"/>
  <c r="I221" i="4" s="1"/>
  <c r="AC221" i="9" s="1"/>
  <c r="Y216" i="19"/>
  <c r="D221" i="4" s="1"/>
  <c r="X221" i="9" s="1"/>
  <c r="AN216" i="19"/>
  <c r="S221" i="4" s="1"/>
  <c r="AM221" i="9" s="1"/>
  <c r="AK216" i="19"/>
  <c r="P221" i="4" s="1"/>
  <c r="AJ221" i="9" s="1"/>
  <c r="Z216" i="19"/>
  <c r="E221" i="4" s="1"/>
  <c r="Y221" i="9" s="1"/>
  <c r="AA216" i="19"/>
  <c r="F221" i="4" s="1"/>
  <c r="Z221" i="9" s="1"/>
  <c r="AG216" i="19"/>
  <c r="L221" i="4" s="1"/>
  <c r="AF221" i="9" s="1"/>
  <c r="AJ216" i="19"/>
  <c r="O221" i="4" s="1"/>
  <c r="AI221" i="9" s="1"/>
  <c r="AC216" i="19"/>
  <c r="H221" i="4" s="1"/>
  <c r="AB221" i="9" s="1"/>
  <c r="AE216" i="19"/>
  <c r="J221" i="4" s="1"/>
  <c r="AD221" i="9" s="1"/>
  <c r="AF216" i="19"/>
  <c r="K221" i="4" s="1"/>
  <c r="AE221" i="9" s="1"/>
  <c r="AI216" i="19"/>
  <c r="N221" i="4" s="1"/>
  <c r="AH221" i="9" s="1"/>
  <c r="AB216" i="19"/>
  <c r="G221" i="4" s="1"/>
  <c r="AA221" i="9" s="1"/>
  <c r="AL216" i="19"/>
  <c r="Q221" i="4" s="1"/>
  <c r="AK221" i="9" s="1"/>
  <c r="AH216" i="19"/>
  <c r="M221" i="4" s="1"/>
  <c r="AG221" i="9" s="1"/>
  <c r="AF122" i="19"/>
  <c r="K127" i="4" s="1"/>
  <c r="AE127" i="9" s="1"/>
  <c r="AI122" i="19"/>
  <c r="N127" i="4" s="1"/>
  <c r="AH127" i="9" s="1"/>
  <c r="AK122" i="19"/>
  <c r="P127" i="4" s="1"/>
  <c r="AJ127" i="9" s="1"/>
  <c r="AG122" i="19"/>
  <c r="L127" i="4" s="1"/>
  <c r="AF127" i="9" s="1"/>
  <c r="AA122" i="19"/>
  <c r="F127" i="4" s="1"/>
  <c r="Z127" i="9" s="1"/>
  <c r="AN122" i="19"/>
  <c r="S127" i="4" s="1"/>
  <c r="AM127" i="9" s="1"/>
  <c r="AE122" i="19"/>
  <c r="J127" i="4" s="1"/>
  <c r="AD127" i="9" s="1"/>
  <c r="AM122" i="19"/>
  <c r="R127" i="4" s="1"/>
  <c r="AL127" i="9" s="1"/>
  <c r="AL122" i="19"/>
  <c r="Q127" i="4" s="1"/>
  <c r="AK127" i="9" s="1"/>
  <c r="AH122" i="19"/>
  <c r="M127" i="4" s="1"/>
  <c r="AG127" i="9" s="1"/>
  <c r="AJ122" i="19"/>
  <c r="O127" i="4" s="1"/>
  <c r="AI127" i="9" s="1"/>
  <c r="AL15" i="9"/>
  <c r="AA15" i="4"/>
  <c r="Z112" i="19"/>
  <c r="E117" i="4" s="1"/>
  <c r="Y117" i="9" s="1"/>
  <c r="AG112" i="19"/>
  <c r="L117" i="4" s="1"/>
  <c r="AF117" i="9" s="1"/>
  <c r="AI112" i="19"/>
  <c r="N117" i="4" s="1"/>
  <c r="AH117" i="9" s="1"/>
  <c r="AC112" i="19"/>
  <c r="H117" i="4" s="1"/>
  <c r="AB117" i="9" s="1"/>
  <c r="AD112" i="19"/>
  <c r="I117" i="4" s="1"/>
  <c r="AC117" i="9" s="1"/>
  <c r="AK112" i="19"/>
  <c r="P117" i="4" s="1"/>
  <c r="AJ117" i="9" s="1"/>
  <c r="AF112" i="19"/>
  <c r="K117" i="4" s="1"/>
  <c r="AE117" i="9" s="1"/>
  <c r="AL112" i="19"/>
  <c r="Q117" i="4" s="1"/>
  <c r="AK117" i="9" s="1"/>
  <c r="AE112" i="19"/>
  <c r="J117" i="4" s="1"/>
  <c r="AD117" i="9" s="1"/>
  <c r="AL98" i="9"/>
  <c r="AA98" i="4"/>
  <c r="V80" i="17"/>
  <c r="H84" i="1" s="1"/>
  <c r="H84" i="9" s="1"/>
  <c r="X80" i="17"/>
  <c r="J84" i="1" s="1"/>
  <c r="J84" i="9" s="1"/>
  <c r="S80" i="17"/>
  <c r="E84" i="1" s="1"/>
  <c r="E84" i="9" s="1"/>
  <c r="T80" i="17"/>
  <c r="F84" i="1" s="1"/>
  <c r="F84" i="9" s="1"/>
  <c r="Z80" i="17"/>
  <c r="L84" i="1" s="1"/>
  <c r="L84" i="9" s="1"/>
  <c r="AK258" i="19"/>
  <c r="AL258" i="19"/>
  <c r="AB258" i="19"/>
  <c r="Y258" i="19"/>
  <c r="Z258" i="19"/>
  <c r="AD258" i="19"/>
  <c r="AJ258" i="19"/>
  <c r="AE258" i="19"/>
  <c r="AI258" i="19"/>
  <c r="AN258" i="19"/>
  <c r="AA258" i="19"/>
  <c r="AF258" i="19"/>
  <c r="AH258" i="19"/>
  <c r="AC258" i="19"/>
  <c r="AM258" i="19"/>
  <c r="AD253" i="19"/>
  <c r="AK253" i="19"/>
  <c r="AC253" i="19"/>
  <c r="AD248" i="19"/>
  <c r="AL248" i="19"/>
  <c r="AA248" i="19"/>
  <c r="AG208" i="19"/>
  <c r="L213" i="4" s="1"/>
  <c r="AF213" i="9" s="1"/>
  <c r="AN208" i="19"/>
  <c r="S213" i="4" s="1"/>
  <c r="AM213" i="9" s="1"/>
  <c r="AB208" i="19"/>
  <c r="G213" i="4" s="1"/>
  <c r="AA213" i="9" s="1"/>
  <c r="AK208" i="19"/>
  <c r="P213" i="4" s="1"/>
  <c r="AJ213" i="9" s="1"/>
  <c r="AE208" i="19"/>
  <c r="J213" i="4" s="1"/>
  <c r="AD213" i="9" s="1"/>
  <c r="AL208" i="19"/>
  <c r="Q213" i="4" s="1"/>
  <c r="AK213" i="9" s="1"/>
  <c r="AD208" i="19"/>
  <c r="I213" i="4" s="1"/>
  <c r="AC213" i="9" s="1"/>
  <c r="AC208" i="19"/>
  <c r="H213" i="4" s="1"/>
  <c r="AB213" i="9" s="1"/>
  <c r="AM208" i="19"/>
  <c r="R213" i="4" s="1"/>
  <c r="AL213" i="9" s="1"/>
  <c r="AF208" i="19"/>
  <c r="K213" i="4" s="1"/>
  <c r="AE213" i="9" s="1"/>
  <c r="Z208" i="19"/>
  <c r="E213" i="4" s="1"/>
  <c r="Y213" i="9" s="1"/>
  <c r="AA208" i="19"/>
  <c r="F213" i="4" s="1"/>
  <c r="Z213" i="9" s="1"/>
  <c r="AJ208" i="19"/>
  <c r="O213" i="4" s="1"/>
  <c r="AI213" i="9" s="1"/>
  <c r="AH208" i="19"/>
  <c r="M213" i="4" s="1"/>
  <c r="AG213" i="9" s="1"/>
  <c r="Y208" i="19"/>
  <c r="D213" i="4" s="1"/>
  <c r="X213" i="9" s="1"/>
  <c r="AI208" i="19"/>
  <c r="N213" i="4" s="1"/>
  <c r="AH213" i="9" s="1"/>
  <c r="AB98" i="9"/>
  <c r="Z98" i="4"/>
  <c r="AB131" i="19"/>
  <c r="G136" i="4" s="1"/>
  <c r="AA136" i="9" s="1"/>
  <c r="AF131" i="19"/>
  <c r="K136" i="4" s="1"/>
  <c r="AE136" i="9" s="1"/>
  <c r="AA131" i="19"/>
  <c r="F136" i="4" s="1"/>
  <c r="Z136" i="9" s="1"/>
  <c r="AN131" i="19"/>
  <c r="S136" i="4" s="1"/>
  <c r="AM136" i="9" s="1"/>
  <c r="AK131" i="19"/>
  <c r="P136" i="4" s="1"/>
  <c r="AJ136" i="9" s="1"/>
  <c r="AC131" i="19"/>
  <c r="H136" i="4" s="1"/>
  <c r="AB136" i="9" s="1"/>
  <c r="Z131" i="19"/>
  <c r="E136" i="4" s="1"/>
  <c r="Y136" i="9" s="1"/>
  <c r="AL131" i="19"/>
  <c r="Q136" i="4" s="1"/>
  <c r="AK136" i="9" s="1"/>
  <c r="AG131" i="19"/>
  <c r="L136" i="4" s="1"/>
  <c r="AF136" i="9" s="1"/>
  <c r="AI131" i="19"/>
  <c r="N136" i="4" s="1"/>
  <c r="AH136" i="9" s="1"/>
  <c r="AI124" i="19"/>
  <c r="N129" i="4" s="1"/>
  <c r="AH129" i="9" s="1"/>
  <c r="AK124" i="19"/>
  <c r="P129" i="4" s="1"/>
  <c r="AJ129" i="9" s="1"/>
  <c r="Y124" i="19"/>
  <c r="D129" i="4" s="1"/>
  <c r="X129" i="9" s="1"/>
  <c r="AN124" i="19"/>
  <c r="S129" i="4" s="1"/>
  <c r="AM129" i="9" s="1"/>
  <c r="AH124" i="19"/>
  <c r="M129" i="4" s="1"/>
  <c r="AG129" i="9" s="1"/>
  <c r="AG124" i="19"/>
  <c r="L129" i="4" s="1"/>
  <c r="AF129" i="9" s="1"/>
  <c r="Z124" i="19"/>
  <c r="E129" i="4" s="1"/>
  <c r="Y129" i="9" s="1"/>
  <c r="AM124" i="19"/>
  <c r="R129" i="4" s="1"/>
  <c r="AL129" i="9" s="1"/>
  <c r="AL124" i="19"/>
  <c r="Q129" i="4" s="1"/>
  <c r="AK129" i="9" s="1"/>
  <c r="AB124" i="19"/>
  <c r="G129" i="4" s="1"/>
  <c r="AA129" i="9" s="1"/>
  <c r="AE124" i="19"/>
  <c r="J129" i="4" s="1"/>
  <c r="AD129" i="9" s="1"/>
  <c r="AN97" i="19"/>
  <c r="S102" i="4" s="1"/>
  <c r="AM102" i="9" s="1"/>
  <c r="AB97" i="19"/>
  <c r="G102" i="4" s="1"/>
  <c r="AA102" i="9" s="1"/>
  <c r="AC97" i="19"/>
  <c r="H102" i="4" s="1"/>
  <c r="AB102" i="9" s="1"/>
  <c r="AF97" i="19"/>
  <c r="K102" i="4" s="1"/>
  <c r="AE102" i="9" s="1"/>
  <c r="AA97" i="19"/>
  <c r="F102" i="4" s="1"/>
  <c r="Z102" i="9" s="1"/>
  <c r="AI97" i="19"/>
  <c r="N102" i="4" s="1"/>
  <c r="AH102" i="9" s="1"/>
  <c r="Z97" i="19"/>
  <c r="E102" i="4" s="1"/>
  <c r="Y102" i="9" s="1"/>
  <c r="AK97" i="19"/>
  <c r="P102" i="4" s="1"/>
  <c r="AJ102" i="9" s="1"/>
  <c r="AE97" i="19"/>
  <c r="J102" i="4" s="1"/>
  <c r="AD102" i="9" s="1"/>
  <c r="AH97" i="19"/>
  <c r="M102" i="4" s="1"/>
  <c r="AG102" i="9" s="1"/>
  <c r="AL97" i="19"/>
  <c r="Q102" i="4" s="1"/>
  <c r="AK102" i="9" s="1"/>
  <c r="Y97" i="19"/>
  <c r="D102" i="4" s="1"/>
  <c r="X102" i="9" s="1"/>
  <c r="AJ97" i="19"/>
  <c r="O102" i="4" s="1"/>
  <c r="AI102" i="9" s="1"/>
  <c r="AM97" i="19"/>
  <c r="R102" i="4" s="1"/>
  <c r="AL102" i="9" s="1"/>
  <c r="AD97" i="19"/>
  <c r="I102" i="4" s="1"/>
  <c r="AC102" i="9" s="1"/>
  <c r="Y111" i="19"/>
  <c r="D116" i="4" s="1"/>
  <c r="X116" i="9" s="1"/>
  <c r="Z111" i="19"/>
  <c r="E116" i="4" s="1"/>
  <c r="Y116" i="9" s="1"/>
  <c r="AK111" i="19"/>
  <c r="P116" i="4" s="1"/>
  <c r="AJ116" i="9" s="1"/>
  <c r="AG111" i="19"/>
  <c r="L116" i="4" s="1"/>
  <c r="AF116" i="9" s="1"/>
  <c r="AD111" i="19"/>
  <c r="I116" i="4" s="1"/>
  <c r="AC116" i="9" s="1"/>
  <c r="AH111" i="19"/>
  <c r="M116" i="4" s="1"/>
  <c r="AG116" i="9" s="1"/>
  <c r="AA111" i="19"/>
  <c r="F116" i="4" s="1"/>
  <c r="Z116" i="9" s="1"/>
  <c r="AN111" i="19"/>
  <c r="S116" i="4" s="1"/>
  <c r="AM116" i="9" s="1"/>
  <c r="AF111" i="19"/>
  <c r="K116" i="4" s="1"/>
  <c r="AE116" i="9" s="1"/>
  <c r="AE111" i="19"/>
  <c r="J116" i="4" s="1"/>
  <c r="AD116" i="9" s="1"/>
  <c r="AI111" i="19"/>
  <c r="N116" i="4" s="1"/>
  <c r="AH116" i="9" s="1"/>
  <c r="AH178" i="19"/>
  <c r="M183" i="4" s="1"/>
  <c r="AG183" i="9" s="1"/>
  <c r="AD178" i="19"/>
  <c r="I183" i="4" s="1"/>
  <c r="AC183" i="9" s="1"/>
  <c r="AK178" i="19"/>
  <c r="P183" i="4" s="1"/>
  <c r="AJ183" i="9" s="1"/>
  <c r="AI178" i="19"/>
  <c r="N183" i="4" s="1"/>
  <c r="AH183" i="9" s="1"/>
  <c r="AC178" i="19"/>
  <c r="H183" i="4" s="1"/>
  <c r="AB183" i="9" s="1"/>
  <c r="AG178" i="19"/>
  <c r="L183" i="4" s="1"/>
  <c r="AF183" i="9" s="1"/>
  <c r="AB178" i="19"/>
  <c r="G183" i="4" s="1"/>
  <c r="AA183" i="9" s="1"/>
  <c r="Y178" i="19"/>
  <c r="D183" i="4" s="1"/>
  <c r="X183" i="9" s="1"/>
  <c r="AE178" i="19"/>
  <c r="J183" i="4" s="1"/>
  <c r="AD183" i="9" s="1"/>
  <c r="AA178" i="19"/>
  <c r="F183" i="4" s="1"/>
  <c r="Z183" i="9" s="1"/>
  <c r="AM178" i="19"/>
  <c r="R183" i="4" s="1"/>
  <c r="AL183" i="9" s="1"/>
  <c r="AL178" i="19"/>
  <c r="Q183" i="4" s="1"/>
  <c r="AK183" i="9" s="1"/>
  <c r="AC196" i="19"/>
  <c r="H201" i="4" s="1"/>
  <c r="AB201" i="9" s="1"/>
  <c r="AK196" i="19"/>
  <c r="P201" i="4" s="1"/>
  <c r="AJ201" i="9" s="1"/>
  <c r="AM196" i="19"/>
  <c r="R201" i="4" s="1"/>
  <c r="AL201" i="9" s="1"/>
  <c r="Z196" i="19"/>
  <c r="E201" i="4" s="1"/>
  <c r="Y201" i="9" s="1"/>
  <c r="AN196" i="19"/>
  <c r="S201" i="4" s="1"/>
  <c r="AM201" i="9" s="1"/>
  <c r="AL196" i="19"/>
  <c r="Q201" i="4" s="1"/>
  <c r="AK201" i="9" s="1"/>
  <c r="AG196" i="19"/>
  <c r="L201" i="4" s="1"/>
  <c r="AF201" i="9" s="1"/>
  <c r="AA196" i="19"/>
  <c r="F201" i="4" s="1"/>
  <c r="Z201" i="9" s="1"/>
  <c r="AI196" i="19"/>
  <c r="N201" i="4" s="1"/>
  <c r="AH201" i="9" s="1"/>
  <c r="AD196" i="19"/>
  <c r="I201" i="4" s="1"/>
  <c r="AC201" i="9" s="1"/>
  <c r="AJ196" i="19"/>
  <c r="O201" i="4" s="1"/>
  <c r="AI201" i="9" s="1"/>
  <c r="AF196" i="19"/>
  <c r="K201" i="4" s="1"/>
  <c r="AE201" i="9" s="1"/>
  <c r="AH196" i="19"/>
  <c r="M201" i="4" s="1"/>
  <c r="AG201" i="9" s="1"/>
  <c r="Y196" i="19"/>
  <c r="D201" i="4" s="1"/>
  <c r="X201" i="9" s="1"/>
  <c r="AG195" i="19"/>
  <c r="L200" i="4" s="1"/>
  <c r="AF200" i="9" s="1"/>
  <c r="Z195" i="19"/>
  <c r="E200" i="4" s="1"/>
  <c r="Y200" i="9" s="1"/>
  <c r="AI195" i="19"/>
  <c r="N200" i="4" s="1"/>
  <c r="AH200" i="9" s="1"/>
  <c r="AD195" i="19"/>
  <c r="I200" i="4" s="1"/>
  <c r="AC200" i="9" s="1"/>
  <c r="AA195" i="19"/>
  <c r="F200" i="4" s="1"/>
  <c r="Z200" i="9" s="1"/>
  <c r="AB195" i="19"/>
  <c r="G200" i="4" s="1"/>
  <c r="AA200" i="9" s="1"/>
  <c r="AF195" i="19"/>
  <c r="K200" i="4" s="1"/>
  <c r="AE200" i="9" s="1"/>
  <c r="Y195" i="19"/>
  <c r="D200" i="4" s="1"/>
  <c r="X200" i="9" s="1"/>
  <c r="AM195" i="19"/>
  <c r="R200" i="4" s="1"/>
  <c r="AL200" i="9" s="1"/>
  <c r="AI94" i="19"/>
  <c r="N99" i="4" s="1"/>
  <c r="AH99" i="9" s="1"/>
  <c r="AA94" i="19"/>
  <c r="F99" i="4" s="1"/>
  <c r="Z99" i="9" s="1"/>
  <c r="AF94" i="19"/>
  <c r="K99" i="4" s="1"/>
  <c r="AE99" i="9" s="1"/>
  <c r="AB94" i="19"/>
  <c r="G99" i="4" s="1"/>
  <c r="AA99" i="9" s="1"/>
  <c r="AE94" i="19"/>
  <c r="J99" i="4" s="1"/>
  <c r="AD99" i="9" s="1"/>
  <c r="Y94" i="19"/>
  <c r="D99" i="4" s="1"/>
  <c r="X99" i="9" s="1"/>
  <c r="AK94" i="19"/>
  <c r="P99" i="4" s="1"/>
  <c r="AJ99" i="9" s="1"/>
  <c r="AL94" i="19"/>
  <c r="Q99" i="4" s="1"/>
  <c r="AK99" i="9" s="1"/>
  <c r="AN94" i="19"/>
  <c r="S99" i="4" s="1"/>
  <c r="AM99" i="9" s="1"/>
  <c r="Z94" i="19"/>
  <c r="E99" i="4" s="1"/>
  <c r="Y99" i="9" s="1"/>
  <c r="AG94" i="19"/>
  <c r="L99" i="4" s="1"/>
  <c r="AF99" i="9" s="1"/>
  <c r="AK15" i="9"/>
  <c r="Z15" i="4"/>
  <c r="D15" i="4"/>
  <c r="AO10" i="19"/>
  <c r="V75" i="17"/>
  <c r="H79" i="1" s="1"/>
  <c r="H79" i="9" s="1"/>
  <c r="T75" i="17"/>
  <c r="F79" i="1" s="1"/>
  <c r="F79" i="9" s="1"/>
  <c r="R75" i="17"/>
  <c r="D79" i="1" s="1"/>
  <c r="D79" i="9" s="1"/>
  <c r="U75" i="17"/>
  <c r="G79" i="1" s="1"/>
  <c r="G79" i="9" s="1"/>
  <c r="W75" i="17"/>
  <c r="I79" i="1" s="1"/>
  <c r="I79" i="9" s="1"/>
  <c r="S75" i="17"/>
  <c r="E79" i="1" s="1"/>
  <c r="E79" i="9" s="1"/>
  <c r="Y75" i="17"/>
  <c r="K79" i="1" s="1"/>
  <c r="K79" i="9" s="1"/>
  <c r="Z75" i="17"/>
  <c r="L79" i="1" s="1"/>
  <c r="L79" i="9" s="1"/>
  <c r="X75" i="17"/>
  <c r="J79" i="1" s="1"/>
  <c r="J79" i="9" s="1"/>
  <c r="AG277" i="19"/>
  <c r="Z277" i="19"/>
  <c r="AF277" i="19"/>
  <c r="AK277" i="19"/>
  <c r="AE277" i="19"/>
  <c r="AD277" i="19"/>
  <c r="AA277" i="19"/>
  <c r="AL277" i="19"/>
  <c r="Y277" i="19"/>
  <c r="AB277" i="19"/>
  <c r="AM277" i="19"/>
  <c r="AI277" i="19"/>
  <c r="AJ277" i="19"/>
  <c r="AA262" i="19"/>
  <c r="AJ262" i="19"/>
  <c r="AH223" i="19"/>
  <c r="M228" i="4" s="1"/>
  <c r="AG228" i="9" s="1"/>
  <c r="AI223" i="19"/>
  <c r="N228" i="4" s="1"/>
  <c r="AH228" i="9" s="1"/>
  <c r="AD223" i="19"/>
  <c r="I228" i="4" s="1"/>
  <c r="AC228" i="9" s="1"/>
  <c r="AJ223" i="19"/>
  <c r="O228" i="4" s="1"/>
  <c r="AI228" i="9" s="1"/>
  <c r="AA223" i="19"/>
  <c r="F228" i="4" s="1"/>
  <c r="Z228" i="9" s="1"/>
  <c r="Z223" i="19"/>
  <c r="E228" i="4" s="1"/>
  <c r="Y228" i="9" s="1"/>
  <c r="AL223" i="19"/>
  <c r="Q228" i="4" s="1"/>
  <c r="AK228" i="9" s="1"/>
  <c r="AF223" i="19"/>
  <c r="K228" i="4" s="1"/>
  <c r="AE228" i="9" s="1"/>
  <c r="AE223" i="19"/>
  <c r="J228" i="4" s="1"/>
  <c r="AD228" i="9" s="1"/>
  <c r="AJ147" i="19"/>
  <c r="O152" i="4" s="1"/>
  <c r="AI152" i="9" s="1"/>
  <c r="AA147" i="19"/>
  <c r="F152" i="4" s="1"/>
  <c r="Z152" i="9" s="1"/>
  <c r="AF147" i="19"/>
  <c r="K152" i="4" s="1"/>
  <c r="AE152" i="9" s="1"/>
  <c r="Z147" i="19"/>
  <c r="E152" i="4" s="1"/>
  <c r="Y152" i="9" s="1"/>
  <c r="AG147" i="19"/>
  <c r="L152" i="4" s="1"/>
  <c r="AF152" i="9" s="1"/>
  <c r="AD147" i="19"/>
  <c r="I152" i="4" s="1"/>
  <c r="AC152" i="9" s="1"/>
  <c r="AK147" i="19"/>
  <c r="P152" i="4" s="1"/>
  <c r="AJ152" i="9" s="1"/>
  <c r="AE147" i="19"/>
  <c r="J152" i="4" s="1"/>
  <c r="AD152" i="9" s="1"/>
  <c r="AB147" i="19"/>
  <c r="G152" i="4" s="1"/>
  <c r="AA152" i="9" s="1"/>
  <c r="Z142" i="19"/>
  <c r="E147" i="4" s="1"/>
  <c r="Y147" i="9" s="1"/>
  <c r="AH142" i="19"/>
  <c r="M147" i="4" s="1"/>
  <c r="AG147" i="9" s="1"/>
  <c r="AJ142" i="19"/>
  <c r="O147" i="4" s="1"/>
  <c r="AI147" i="9" s="1"/>
  <c r="AB142" i="19"/>
  <c r="G147" i="4" s="1"/>
  <c r="AA147" i="9" s="1"/>
  <c r="AN142" i="19"/>
  <c r="S147" i="4" s="1"/>
  <c r="AM147" i="9" s="1"/>
  <c r="AG142" i="19"/>
  <c r="L147" i="4" s="1"/>
  <c r="AF147" i="9" s="1"/>
  <c r="AD142" i="19"/>
  <c r="I147" i="4" s="1"/>
  <c r="AC147" i="9" s="1"/>
  <c r="Y142" i="19"/>
  <c r="D147" i="4" s="1"/>
  <c r="X147" i="9" s="1"/>
  <c r="AL142" i="19"/>
  <c r="Q147" i="4" s="1"/>
  <c r="AK147" i="9" s="1"/>
  <c r="AN219" i="19"/>
  <c r="S224" i="4" s="1"/>
  <c r="AM224" i="9" s="1"/>
  <c r="AC219" i="19"/>
  <c r="H224" i="4" s="1"/>
  <c r="AB224" i="9" s="1"/>
  <c r="Y219" i="19"/>
  <c r="D224" i="4" s="1"/>
  <c r="X224" i="9" s="1"/>
  <c r="AE219" i="19"/>
  <c r="J224" i="4" s="1"/>
  <c r="AD224" i="9" s="1"/>
  <c r="AJ219" i="19"/>
  <c r="O224" i="4" s="1"/>
  <c r="AI224" i="9" s="1"/>
  <c r="AE218" i="19"/>
  <c r="J223" i="4" s="1"/>
  <c r="AD223" i="9" s="1"/>
  <c r="AH218" i="19"/>
  <c r="M223" i="4" s="1"/>
  <c r="AG223" i="9" s="1"/>
  <c r="AG218" i="19"/>
  <c r="L223" i="4" s="1"/>
  <c r="AF223" i="9" s="1"/>
  <c r="AC218" i="19"/>
  <c r="H223" i="4" s="1"/>
  <c r="AB223" i="9" s="1"/>
  <c r="AD218" i="19"/>
  <c r="I223" i="4" s="1"/>
  <c r="AC223" i="9" s="1"/>
  <c r="AM218" i="19"/>
  <c r="R223" i="4" s="1"/>
  <c r="AL223" i="9" s="1"/>
  <c r="AL218" i="19"/>
  <c r="Q223" i="4" s="1"/>
  <c r="AK223" i="9" s="1"/>
  <c r="AJ218" i="19"/>
  <c r="O223" i="4" s="1"/>
  <c r="AI223" i="9" s="1"/>
  <c r="AN218" i="19"/>
  <c r="S223" i="4" s="1"/>
  <c r="AM223" i="9" s="1"/>
  <c r="AF231" i="19"/>
  <c r="AI231" i="19"/>
  <c r="AM231" i="19"/>
  <c r="AH231" i="19"/>
  <c r="AG231" i="19"/>
  <c r="AJ231" i="19"/>
  <c r="AE231" i="19"/>
  <c r="AK231" i="19"/>
  <c r="AM121" i="19"/>
  <c r="R126" i="4" s="1"/>
  <c r="AL126" i="9" s="1"/>
  <c r="AF121" i="19"/>
  <c r="K126" i="4" s="1"/>
  <c r="AE126" i="9" s="1"/>
  <c r="Y121" i="19"/>
  <c r="D126" i="4" s="1"/>
  <c r="X126" i="9" s="1"/>
  <c r="AK121" i="19"/>
  <c r="P126" i="4" s="1"/>
  <c r="AJ126" i="9" s="1"/>
  <c r="Y95" i="19"/>
  <c r="D100" i="4" s="1"/>
  <c r="X100" i="9" s="1"/>
  <c r="AB95" i="19"/>
  <c r="G100" i="4" s="1"/>
  <c r="AA100" i="9" s="1"/>
  <c r="AN95" i="19"/>
  <c r="S100" i="4" s="1"/>
  <c r="AM100" i="9" s="1"/>
  <c r="AD95" i="19"/>
  <c r="I100" i="4" s="1"/>
  <c r="AC100" i="9" s="1"/>
  <c r="AL95" i="19"/>
  <c r="Q100" i="4" s="1"/>
  <c r="AK100" i="9" s="1"/>
  <c r="AG95" i="19"/>
  <c r="L100" i="4" s="1"/>
  <c r="AF100" i="9" s="1"/>
  <c r="AK116" i="19"/>
  <c r="P121" i="4" s="1"/>
  <c r="AJ121" i="9" s="1"/>
  <c r="AJ116" i="19"/>
  <c r="O121" i="4" s="1"/>
  <c r="AI121" i="9" s="1"/>
  <c r="AM116" i="19"/>
  <c r="R121" i="4" s="1"/>
  <c r="AL121" i="9" s="1"/>
  <c r="AE116" i="19"/>
  <c r="J121" i="4" s="1"/>
  <c r="AD121" i="9" s="1"/>
  <c r="AA116" i="19"/>
  <c r="F121" i="4" s="1"/>
  <c r="Z121" i="9" s="1"/>
  <c r="AI116" i="19"/>
  <c r="N121" i="4" s="1"/>
  <c r="AH121" i="9" s="1"/>
  <c r="AF116" i="19"/>
  <c r="K121" i="4" s="1"/>
  <c r="AE121" i="9" s="1"/>
  <c r="Z162" i="19"/>
  <c r="E167" i="4" s="1"/>
  <c r="Y167" i="9" s="1"/>
  <c r="AF162" i="19"/>
  <c r="K167" i="4" s="1"/>
  <c r="AE167" i="9" s="1"/>
  <c r="AG162" i="19"/>
  <c r="L167" i="4" s="1"/>
  <c r="AF167" i="9" s="1"/>
  <c r="AJ162" i="19"/>
  <c r="O167" i="4" s="1"/>
  <c r="AI167" i="9" s="1"/>
  <c r="AL162" i="19"/>
  <c r="Q167" i="4" s="1"/>
  <c r="AK167" i="9" s="1"/>
  <c r="AD162" i="19"/>
  <c r="I167" i="4" s="1"/>
  <c r="AC167" i="9" s="1"/>
  <c r="AM162" i="19"/>
  <c r="R167" i="4" s="1"/>
  <c r="AL167" i="9" s="1"/>
  <c r="AK162" i="19"/>
  <c r="P167" i="4" s="1"/>
  <c r="AJ167" i="9" s="1"/>
  <c r="E98" i="4"/>
  <c r="Y98" i="9" s="1"/>
  <c r="AO93" i="19"/>
  <c r="AG104" i="19"/>
  <c r="L109" i="4" s="1"/>
  <c r="AF109" i="9" s="1"/>
  <c r="AC104" i="19"/>
  <c r="H109" i="4" s="1"/>
  <c r="AB109" i="9" s="1"/>
  <c r="AJ104" i="19"/>
  <c r="O109" i="4" s="1"/>
  <c r="AI109" i="9" s="1"/>
  <c r="Y104" i="19"/>
  <c r="D109" i="4" s="1"/>
  <c r="X109" i="9" s="1"/>
  <c r="AK104" i="19"/>
  <c r="P109" i="4" s="1"/>
  <c r="AJ109" i="9" s="1"/>
  <c r="AD104" i="19"/>
  <c r="I109" i="4" s="1"/>
  <c r="AC109" i="9" s="1"/>
  <c r="AM104" i="19"/>
  <c r="R109" i="4" s="1"/>
  <c r="AL109" i="9" s="1"/>
  <c r="AF104" i="19"/>
  <c r="K109" i="4" s="1"/>
  <c r="AE109" i="9" s="1"/>
  <c r="AA104" i="19"/>
  <c r="F109" i="4" s="1"/>
  <c r="Z109" i="9" s="1"/>
  <c r="AB104" i="19"/>
  <c r="G109" i="4" s="1"/>
  <c r="AA109" i="9" s="1"/>
  <c r="U98" i="17"/>
  <c r="G102" i="1" s="1"/>
  <c r="G102" i="9" s="1"/>
  <c r="Z98" i="17"/>
  <c r="L102" i="1" s="1"/>
  <c r="L102" i="9" s="1"/>
  <c r="T98" i="17"/>
  <c r="F102" i="1" s="1"/>
  <c r="F102" i="9" s="1"/>
  <c r="Y98" i="17"/>
  <c r="K102" i="1" s="1"/>
  <c r="K102" i="9" s="1"/>
  <c r="S98" i="17"/>
  <c r="E102" i="1" s="1"/>
  <c r="E102" i="9" s="1"/>
  <c r="AN232" i="19"/>
  <c r="AE232" i="19"/>
  <c r="AB266" i="19"/>
  <c r="AI266" i="19"/>
  <c r="AK266" i="19"/>
  <c r="AD266" i="19"/>
  <c r="AF266" i="19"/>
  <c r="AH266" i="19"/>
  <c r="AM266" i="19"/>
  <c r="AN266" i="19"/>
  <c r="AL266" i="19"/>
  <c r="Z93" i="17"/>
  <c r="L97" i="1" s="1"/>
  <c r="L97" i="9" s="1"/>
  <c r="S93" i="17"/>
  <c r="E97" i="1" s="1"/>
  <c r="E97" i="9" s="1"/>
  <c r="V93" i="17"/>
  <c r="H97" i="1" s="1"/>
  <c r="H97" i="9" s="1"/>
  <c r="U93" i="17"/>
  <c r="G97" i="1" s="1"/>
  <c r="G97" i="9" s="1"/>
  <c r="Y93" i="17"/>
  <c r="K97" i="1" s="1"/>
  <c r="K97" i="9" s="1"/>
  <c r="X93" i="17"/>
  <c r="J97" i="1" s="1"/>
  <c r="J97" i="9" s="1"/>
  <c r="R93" i="17"/>
  <c r="D97" i="1" s="1"/>
  <c r="D97" i="9" s="1"/>
  <c r="W93" i="17"/>
  <c r="I97" i="1" s="1"/>
  <c r="I97" i="9" s="1"/>
  <c r="T93" i="17"/>
  <c r="F97" i="1" s="1"/>
  <c r="F97" i="9" s="1"/>
  <c r="AI175" i="19"/>
  <c r="N180" i="4" s="1"/>
  <c r="AH180" i="9" s="1"/>
  <c r="Y256" i="19"/>
  <c r="AH256" i="19"/>
  <c r="AC256" i="19"/>
  <c r="AA256" i="19"/>
  <c r="AG256" i="19"/>
  <c r="AN256" i="19"/>
  <c r="Z256" i="19"/>
  <c r="AB256" i="19"/>
  <c r="AK256" i="19"/>
  <c r="AC222" i="19"/>
  <c r="H227" i="4" s="1"/>
  <c r="AB227" i="9" s="1"/>
  <c r="AM222" i="19"/>
  <c r="R227" i="4" s="1"/>
  <c r="AL227" i="9" s="1"/>
  <c r="AN222" i="19"/>
  <c r="S227" i="4" s="1"/>
  <c r="AM227" i="9" s="1"/>
  <c r="AB222" i="19"/>
  <c r="G227" i="4" s="1"/>
  <c r="AA227" i="9" s="1"/>
  <c r="AF222" i="19"/>
  <c r="K227" i="4" s="1"/>
  <c r="AE227" i="9" s="1"/>
  <c r="AL222" i="19"/>
  <c r="Q227" i="4" s="1"/>
  <c r="AK227" i="9" s="1"/>
  <c r="AE222" i="19"/>
  <c r="J227" i="4" s="1"/>
  <c r="AD227" i="9" s="1"/>
  <c r="AJ222" i="19"/>
  <c r="O227" i="4" s="1"/>
  <c r="AI227" i="9" s="1"/>
  <c r="Z222" i="19"/>
  <c r="E227" i="4" s="1"/>
  <c r="Y227" i="9" s="1"/>
  <c r="AK222" i="19"/>
  <c r="P227" i="4" s="1"/>
  <c r="AJ227" i="9" s="1"/>
  <c r="AD22" i="9"/>
  <c r="AA22" i="4"/>
  <c r="D22" i="4"/>
  <c r="AO17" i="19"/>
  <c r="Y175" i="19"/>
  <c r="D180" i="4" s="1"/>
  <c r="X180" i="9" s="1"/>
  <c r="Z244" i="19"/>
  <c r="AA244" i="19"/>
  <c r="AB244" i="19"/>
  <c r="AK244" i="19"/>
  <c r="AD244" i="19"/>
  <c r="AJ244" i="19"/>
  <c r="AL244" i="19"/>
  <c r="AG244" i="19"/>
  <c r="AM244" i="19"/>
  <c r="AF244" i="19"/>
  <c r="AH244" i="19"/>
  <c r="AC244" i="19"/>
  <c r="AE244" i="19"/>
  <c r="AN244" i="19"/>
  <c r="Y244" i="19"/>
  <c r="AA161" i="19"/>
  <c r="F166" i="4" s="1"/>
  <c r="Z166" i="9" s="1"/>
  <c r="AH161" i="19"/>
  <c r="M166" i="4" s="1"/>
  <c r="AG166" i="9" s="1"/>
  <c r="AD161" i="19"/>
  <c r="I166" i="4" s="1"/>
  <c r="AC166" i="9" s="1"/>
  <c r="AM161" i="19"/>
  <c r="R166" i="4" s="1"/>
  <c r="AL166" i="9" s="1"/>
  <c r="Y161" i="19"/>
  <c r="D166" i="4" s="1"/>
  <c r="X166" i="9" s="1"/>
  <c r="AJ161" i="19"/>
  <c r="O166" i="4" s="1"/>
  <c r="AI166" i="9" s="1"/>
  <c r="AN161" i="19"/>
  <c r="S166" i="4" s="1"/>
  <c r="AM166" i="9" s="1"/>
  <c r="AB161" i="19"/>
  <c r="G166" i="4" s="1"/>
  <c r="AA166" i="9" s="1"/>
  <c r="AG161" i="19"/>
  <c r="L166" i="4" s="1"/>
  <c r="AF166" i="9" s="1"/>
  <c r="Z161" i="19"/>
  <c r="E166" i="4" s="1"/>
  <c r="Y166" i="9" s="1"/>
  <c r="AF161" i="19"/>
  <c r="K166" i="4" s="1"/>
  <c r="AE166" i="9" s="1"/>
  <c r="AI161" i="19"/>
  <c r="N166" i="4" s="1"/>
  <c r="AH166" i="9" s="1"/>
  <c r="AK161" i="19"/>
  <c r="P166" i="4" s="1"/>
  <c r="AJ166" i="9" s="1"/>
  <c r="AL161" i="19"/>
  <c r="Q166" i="4" s="1"/>
  <c r="AK166" i="9" s="1"/>
  <c r="AB11" i="18"/>
  <c r="Y222" i="19"/>
  <c r="D227" i="4" s="1"/>
  <c r="X227" i="9" s="1"/>
  <c r="AN130" i="19"/>
  <c r="S135" i="4" s="1"/>
  <c r="AM135" i="9" s="1"/>
  <c r="R86" i="17"/>
  <c r="D90" i="1" s="1"/>
  <c r="D90" i="9" s="1"/>
  <c r="AH173" i="19"/>
  <c r="M178" i="4" s="1"/>
  <c r="AG178" i="9" s="1"/>
  <c r="U86" i="17"/>
  <c r="G90" i="1" s="1"/>
  <c r="G90" i="9" s="1"/>
  <c r="W168" i="17"/>
  <c r="I172" i="1" s="1"/>
  <c r="I172" i="9" s="1"/>
  <c r="V168" i="17"/>
  <c r="H172" i="1" s="1"/>
  <c r="H172" i="9" s="1"/>
  <c r="Y168" i="17"/>
  <c r="K172" i="1" s="1"/>
  <c r="K172" i="9" s="1"/>
  <c r="R168" i="17"/>
  <c r="D172" i="1" s="1"/>
  <c r="D172" i="9" s="1"/>
  <c r="Z168" i="17"/>
  <c r="L172" i="1" s="1"/>
  <c r="L172" i="9" s="1"/>
  <c r="Z230" i="17"/>
  <c r="R230" i="17"/>
  <c r="AL173" i="19"/>
  <c r="Q178" i="4" s="1"/>
  <c r="AK178" i="9" s="1"/>
  <c r="AF98" i="19"/>
  <c r="K103" i="4" s="1"/>
  <c r="AE103" i="9" s="1"/>
  <c r="AH98" i="19"/>
  <c r="M103" i="4" s="1"/>
  <c r="AG103" i="9" s="1"/>
  <c r="AG98" i="19"/>
  <c r="L103" i="4" s="1"/>
  <c r="AF103" i="9" s="1"/>
  <c r="AI222" i="19"/>
  <c r="N227" i="4" s="1"/>
  <c r="AH227" i="9" s="1"/>
  <c r="AD175" i="19"/>
  <c r="I180" i="4" s="1"/>
  <c r="AC180" i="9" s="1"/>
  <c r="AL130" i="19"/>
  <c r="Q135" i="4" s="1"/>
  <c r="AK135" i="9" s="1"/>
  <c r="AH222" i="19"/>
  <c r="M227" i="4" s="1"/>
  <c r="AG227" i="9" s="1"/>
  <c r="AC173" i="19"/>
  <c r="H178" i="4" s="1"/>
  <c r="AB178" i="9" s="1"/>
  <c r="Y122" i="19"/>
  <c r="D127" i="4" s="1"/>
  <c r="X127" i="9" s="1"/>
  <c r="AG78" i="19"/>
  <c r="L83" i="4" s="1"/>
  <c r="AF83" i="9" s="1"/>
  <c r="AH112" i="19"/>
  <c r="M117" i="4" s="1"/>
  <c r="AG117" i="9" s="1"/>
  <c r="AG211" i="19"/>
  <c r="L216" i="4" s="1"/>
  <c r="AF216" i="9" s="1"/>
  <c r="AB130" i="19"/>
  <c r="G135" i="4" s="1"/>
  <c r="AA135" i="9" s="1"/>
  <c r="AB122" i="19"/>
  <c r="G127" i="4" s="1"/>
  <c r="AA127" i="9" s="1"/>
  <c r="AC124" i="19"/>
  <c r="H129" i="4" s="1"/>
  <c r="AB129" i="9" s="1"/>
  <c r="AJ178" i="19"/>
  <c r="O183" i="4" s="1"/>
  <c r="AI183" i="9" s="1"/>
  <c r="R98" i="17"/>
  <c r="D102" i="1" s="1"/>
  <c r="D102" i="9" s="1"/>
  <c r="AF173" i="19"/>
  <c r="K178" i="4" s="1"/>
  <c r="AE178" i="9" s="1"/>
  <c r="P15" i="9"/>
  <c r="M15" i="3"/>
  <c r="W15" i="9" s="1"/>
  <c r="AM232" i="19"/>
  <c r="AB175" i="19"/>
  <c r="G180" i="4" s="1"/>
  <c r="AA180" i="9" s="1"/>
  <c r="AI173" i="19"/>
  <c r="N178" i="4" s="1"/>
  <c r="AH178" i="9" s="1"/>
  <c r="AA222" i="19"/>
  <c r="F227" i="4" s="1"/>
  <c r="Z227" i="9" s="1"/>
  <c r="AE161" i="19"/>
  <c r="J166" i="4" s="1"/>
  <c r="AD166" i="9" s="1"/>
  <c r="Z130" i="19"/>
  <c r="E135" i="4" s="1"/>
  <c r="Y135" i="9" s="1"/>
  <c r="X98" i="17"/>
  <c r="J102" i="1" s="1"/>
  <c r="J102" i="9" s="1"/>
  <c r="AD78" i="19"/>
  <c r="I83" i="4" s="1"/>
  <c r="AC83" i="9" s="1"/>
  <c r="AG222" i="19"/>
  <c r="L227" i="4" s="1"/>
  <c r="AF227" i="9" s="1"/>
  <c r="AC130" i="19"/>
  <c r="H135" i="4" s="1"/>
  <c r="AB135" i="9" s="1"/>
  <c r="V98" i="17"/>
  <c r="H102" i="1" s="1"/>
  <c r="H102" i="9" s="1"/>
  <c r="AK173" i="19"/>
  <c r="P178" i="4" s="1"/>
  <c r="AJ178" i="9" s="1"/>
  <c r="AM78" i="19"/>
  <c r="R83" i="4" s="1"/>
  <c r="AL83" i="9" s="1"/>
  <c r="AB112" i="19"/>
  <c r="G117" i="4" s="1"/>
  <c r="AA117" i="9" s="1"/>
  <c r="Y211" i="19"/>
  <c r="D216" i="4" s="1"/>
  <c r="X216" i="9" s="1"/>
  <c r="AD122" i="19"/>
  <c r="I127" i="4" s="1"/>
  <c r="AC127" i="9" s="1"/>
  <c r="AC94" i="19"/>
  <c r="H99" i="4" s="1"/>
  <c r="AB99" i="9" s="1"/>
  <c r="AJ124" i="19"/>
  <c r="O129" i="4" s="1"/>
  <c r="AI129" i="9" s="1"/>
  <c r="AL154" i="19"/>
  <c r="Q159" i="4" s="1"/>
  <c r="AK159" i="9" s="1"/>
  <c r="AE145" i="19"/>
  <c r="J150" i="4" s="1"/>
  <c r="AD150" i="9" s="1"/>
  <c r="W98" i="17"/>
  <c r="I102" i="1" s="1"/>
  <c r="I102" i="9" s="1"/>
  <c r="AG80" i="19"/>
  <c r="L85" i="4" s="1"/>
  <c r="AF85" i="9" s="1"/>
  <c r="V387" i="17"/>
  <c r="X387" i="17"/>
  <c r="U387" i="17"/>
  <c r="S84" i="17"/>
  <c r="E88" i="1" s="1"/>
  <c r="E88" i="9" s="1"/>
  <c r="AC263" i="19"/>
  <c r="Z77" i="17"/>
  <c r="L81" i="1" s="1"/>
  <c r="L81" i="9" s="1"/>
  <c r="R77" i="17"/>
  <c r="D81" i="1" s="1"/>
  <c r="D81" i="9" s="1"/>
  <c r="T77" i="17"/>
  <c r="F81" i="1" s="1"/>
  <c r="F81" i="9" s="1"/>
  <c r="X77" i="17"/>
  <c r="J81" i="1" s="1"/>
  <c r="J81" i="9" s="1"/>
  <c r="Y77" i="17"/>
  <c r="K81" i="1" s="1"/>
  <c r="K81" i="9" s="1"/>
  <c r="W77" i="17"/>
  <c r="I81" i="1" s="1"/>
  <c r="I81" i="9" s="1"/>
  <c r="S77" i="17"/>
  <c r="E81" i="1" s="1"/>
  <c r="E81" i="9" s="1"/>
  <c r="AK157" i="19"/>
  <c r="P162" i="4" s="1"/>
  <c r="AJ162" i="9" s="1"/>
  <c r="AJ157" i="19"/>
  <c r="O162" i="4" s="1"/>
  <c r="AI162" i="9" s="1"/>
  <c r="AE157" i="19"/>
  <c r="J162" i="4" s="1"/>
  <c r="AD162" i="9" s="1"/>
  <c r="AG157" i="19"/>
  <c r="L162" i="4" s="1"/>
  <c r="AF162" i="9" s="1"/>
  <c r="Z157" i="19"/>
  <c r="E162" i="4" s="1"/>
  <c r="Y162" i="9" s="1"/>
  <c r="Y128" i="19"/>
  <c r="D133" i="4" s="1"/>
  <c r="X133" i="9" s="1"/>
  <c r="AK128" i="19"/>
  <c r="P133" i="4" s="1"/>
  <c r="AJ133" i="9" s="1"/>
  <c r="AA128" i="19"/>
  <c r="F133" i="4" s="1"/>
  <c r="Z133" i="9" s="1"/>
  <c r="AB128" i="19"/>
  <c r="G133" i="4" s="1"/>
  <c r="AA133" i="9" s="1"/>
  <c r="AN202" i="19"/>
  <c r="S207" i="4" s="1"/>
  <c r="AM207" i="9" s="1"/>
  <c r="AH202" i="19"/>
  <c r="M207" i="4" s="1"/>
  <c r="AG207" i="9" s="1"/>
  <c r="AJ202" i="19"/>
  <c r="O207" i="4" s="1"/>
  <c r="AI207" i="9" s="1"/>
  <c r="AM246" i="19"/>
  <c r="AL246" i="19"/>
  <c r="AB246" i="19"/>
  <c r="AE246" i="19"/>
  <c r="AF246" i="19"/>
  <c r="AA246" i="19"/>
  <c r="AM205" i="19"/>
  <c r="R210" i="4" s="1"/>
  <c r="AL210" i="9" s="1"/>
  <c r="AD205" i="19"/>
  <c r="I210" i="4" s="1"/>
  <c r="AC210" i="9" s="1"/>
  <c r="AB205" i="19"/>
  <c r="G210" i="4" s="1"/>
  <c r="AA210" i="9" s="1"/>
  <c r="AC205" i="19"/>
  <c r="H210" i="4" s="1"/>
  <c r="AB210" i="9" s="1"/>
  <c r="AC234" i="19"/>
  <c r="AA234" i="19"/>
  <c r="Z234" i="19"/>
  <c r="AD165" i="19"/>
  <c r="I170" i="4" s="1"/>
  <c r="AC170" i="9" s="1"/>
  <c r="AC165" i="19"/>
  <c r="H170" i="4" s="1"/>
  <c r="AB170" i="9" s="1"/>
  <c r="AG165" i="19"/>
  <c r="L170" i="4" s="1"/>
  <c r="AF170" i="9" s="1"/>
  <c r="AE132" i="19"/>
  <c r="J137" i="4" s="1"/>
  <c r="AD137" i="9" s="1"/>
  <c r="AC132" i="19"/>
  <c r="H137" i="4" s="1"/>
  <c r="AB137" i="9" s="1"/>
  <c r="AJ132" i="19"/>
  <c r="O137" i="4" s="1"/>
  <c r="AI137" i="9" s="1"/>
  <c r="AF233" i="19"/>
  <c r="Y233" i="19"/>
  <c r="AJ233" i="19"/>
  <c r="AL233" i="19"/>
  <c r="AL164" i="19"/>
  <c r="Q169" i="4" s="1"/>
  <c r="AK169" i="9" s="1"/>
  <c r="AF164" i="19"/>
  <c r="K169" i="4" s="1"/>
  <c r="AE169" i="9" s="1"/>
  <c r="AJ138" i="19"/>
  <c r="O143" i="4" s="1"/>
  <c r="AI143" i="9" s="1"/>
  <c r="AG138" i="19"/>
  <c r="L143" i="4" s="1"/>
  <c r="AF143" i="9" s="1"/>
  <c r="AL138" i="19"/>
  <c r="Q143" i="4" s="1"/>
  <c r="AK143" i="9" s="1"/>
  <c r="AC249" i="19"/>
  <c r="Z249" i="19"/>
  <c r="Y249" i="19"/>
  <c r="AM249" i="19"/>
  <c r="AN249" i="19"/>
  <c r="AA249" i="19"/>
  <c r="AB249" i="19"/>
  <c r="Z151" i="19"/>
  <c r="E156" i="4" s="1"/>
  <c r="Y156" i="9" s="1"/>
  <c r="AM151" i="19"/>
  <c r="R156" i="4" s="1"/>
  <c r="AL156" i="9" s="1"/>
  <c r="AL151" i="19"/>
  <c r="Q156" i="4" s="1"/>
  <c r="AK156" i="9" s="1"/>
  <c r="AD151" i="19"/>
  <c r="I156" i="4" s="1"/>
  <c r="AC156" i="9" s="1"/>
  <c r="AK151" i="19"/>
  <c r="P156" i="4" s="1"/>
  <c r="AJ156" i="9" s="1"/>
  <c r="Y151" i="19"/>
  <c r="D156" i="4" s="1"/>
  <c r="X156" i="9" s="1"/>
  <c r="AC151" i="19"/>
  <c r="H156" i="4" s="1"/>
  <c r="AB156" i="9" s="1"/>
  <c r="AF151" i="19"/>
  <c r="K156" i="4" s="1"/>
  <c r="AE156" i="9" s="1"/>
  <c r="AJ151" i="19"/>
  <c r="O156" i="4" s="1"/>
  <c r="AI156" i="9" s="1"/>
  <c r="X20" i="9"/>
  <c r="X20" i="4"/>
  <c r="AF187" i="19"/>
  <c r="K192" i="4" s="1"/>
  <c r="AE192" i="9" s="1"/>
  <c r="AA187" i="19"/>
  <c r="F192" i="4" s="1"/>
  <c r="Z192" i="9" s="1"/>
  <c r="AG187" i="19"/>
  <c r="L192" i="4" s="1"/>
  <c r="AF192" i="9" s="1"/>
  <c r="AD187" i="19"/>
  <c r="I192" i="4" s="1"/>
  <c r="AC192" i="9" s="1"/>
  <c r="AB187" i="19"/>
  <c r="G192" i="4" s="1"/>
  <c r="AA192" i="9" s="1"/>
  <c r="AJ187" i="19"/>
  <c r="O192" i="4" s="1"/>
  <c r="AI192" i="9" s="1"/>
  <c r="Z261" i="19"/>
  <c r="AB261" i="19"/>
  <c r="AH261" i="19"/>
  <c r="AL247" i="19"/>
  <c r="AJ247" i="19"/>
  <c r="AE160" i="19"/>
  <c r="J165" i="4" s="1"/>
  <c r="AD165" i="9" s="1"/>
  <c r="AD160" i="19"/>
  <c r="I165" i="4" s="1"/>
  <c r="AC165" i="9" s="1"/>
  <c r="AJ176" i="19"/>
  <c r="O181" i="4" s="1"/>
  <c r="AI181" i="9" s="1"/>
  <c r="AG176" i="19"/>
  <c r="L181" i="4" s="1"/>
  <c r="AF181" i="9" s="1"/>
  <c r="AG180" i="19"/>
  <c r="L185" i="4" s="1"/>
  <c r="AF185" i="9" s="1"/>
  <c r="AL180" i="19"/>
  <c r="Q185" i="4" s="1"/>
  <c r="AK185" i="9" s="1"/>
  <c r="AK180" i="19"/>
  <c r="P185" i="4" s="1"/>
  <c r="AJ185" i="9" s="1"/>
  <c r="AH180" i="19"/>
  <c r="M185" i="4" s="1"/>
  <c r="AG185" i="9" s="1"/>
  <c r="AD182" i="19"/>
  <c r="I187" i="4" s="1"/>
  <c r="AC187" i="9" s="1"/>
  <c r="AM182" i="19"/>
  <c r="R187" i="4" s="1"/>
  <c r="AL187" i="9" s="1"/>
  <c r="AI182" i="19"/>
  <c r="N187" i="4" s="1"/>
  <c r="AH187" i="9" s="1"/>
  <c r="AN182" i="19"/>
  <c r="S187" i="4" s="1"/>
  <c r="AM187" i="9" s="1"/>
  <c r="D18" i="4"/>
  <c r="AO13" i="19"/>
  <c r="U85" i="17"/>
  <c r="G89" i="1" s="1"/>
  <c r="G89" i="9" s="1"/>
  <c r="T85" i="17"/>
  <c r="F89" i="1" s="1"/>
  <c r="F89" i="9" s="1"/>
  <c r="T104" i="17"/>
  <c r="F108" i="1" s="1"/>
  <c r="F108" i="9" s="1"/>
  <c r="R104" i="17"/>
  <c r="D108" i="1" s="1"/>
  <c r="D108" i="9" s="1"/>
  <c r="Z104" i="17"/>
  <c r="L108" i="1" s="1"/>
  <c r="L108" i="9" s="1"/>
  <c r="X104" i="17"/>
  <c r="J108" i="1" s="1"/>
  <c r="J108" i="9" s="1"/>
  <c r="U104" i="17"/>
  <c r="G108" i="1" s="1"/>
  <c r="G108" i="9" s="1"/>
  <c r="S104" i="17"/>
  <c r="E108" i="1" s="1"/>
  <c r="E108" i="9" s="1"/>
  <c r="W104" i="17"/>
  <c r="I108" i="1" s="1"/>
  <c r="I108" i="9" s="1"/>
  <c r="R225" i="17"/>
  <c r="D229" i="1" s="1"/>
  <c r="D229" i="9" s="1"/>
  <c r="Z225" i="17"/>
  <c r="L229" i="1" s="1"/>
  <c r="L229" i="9" s="1"/>
  <c r="AJ250" i="19"/>
  <c r="AN250" i="19"/>
  <c r="AC250" i="19"/>
  <c r="AM163" i="19"/>
  <c r="R168" i="4" s="1"/>
  <c r="AL168" i="9" s="1"/>
  <c r="AB163" i="19"/>
  <c r="G168" i="4" s="1"/>
  <c r="AA168" i="9" s="1"/>
  <c r="Y163" i="19"/>
  <c r="D168" i="4" s="1"/>
  <c r="X168" i="9" s="1"/>
  <c r="AA163" i="19"/>
  <c r="F168" i="4" s="1"/>
  <c r="Z168" i="9" s="1"/>
  <c r="AL163" i="19"/>
  <c r="Q168" i="4" s="1"/>
  <c r="AK168" i="9" s="1"/>
  <c r="AD163" i="19"/>
  <c r="I168" i="4" s="1"/>
  <c r="AC168" i="9" s="1"/>
  <c r="AK163" i="19"/>
  <c r="P168" i="4" s="1"/>
  <c r="AJ168" i="9" s="1"/>
  <c r="AF163" i="19"/>
  <c r="K168" i="4" s="1"/>
  <c r="AE168" i="9" s="1"/>
  <c r="AM148" i="19"/>
  <c r="R153" i="4" s="1"/>
  <c r="AL153" i="9" s="1"/>
  <c r="AD148" i="19"/>
  <c r="I153" i="4" s="1"/>
  <c r="AC153" i="9" s="1"/>
  <c r="AF148" i="19"/>
  <c r="K153" i="4" s="1"/>
  <c r="AE153" i="9" s="1"/>
  <c r="AH148" i="19"/>
  <c r="M153" i="4" s="1"/>
  <c r="AG153" i="9" s="1"/>
  <c r="AG189" i="19"/>
  <c r="L194" i="4" s="1"/>
  <c r="AF194" i="9" s="1"/>
  <c r="AM189" i="19"/>
  <c r="R194" i="4" s="1"/>
  <c r="AL194" i="9" s="1"/>
  <c r="AF189" i="19"/>
  <c r="K194" i="4" s="1"/>
  <c r="AE194" i="9" s="1"/>
  <c r="AA189" i="19"/>
  <c r="F194" i="4" s="1"/>
  <c r="Z194" i="9" s="1"/>
  <c r="AH189" i="19"/>
  <c r="M194" i="4" s="1"/>
  <c r="AG194" i="9" s="1"/>
  <c r="Z189" i="19"/>
  <c r="E194" i="4" s="1"/>
  <c r="Y194" i="9" s="1"/>
  <c r="AK135" i="19"/>
  <c r="P140" i="4" s="1"/>
  <c r="AJ140" i="9" s="1"/>
  <c r="AL135" i="19"/>
  <c r="Q140" i="4" s="1"/>
  <c r="AK140" i="9" s="1"/>
  <c r="AD135" i="19"/>
  <c r="I140" i="4" s="1"/>
  <c r="AC140" i="9" s="1"/>
  <c r="AN135" i="19"/>
  <c r="S140" i="4" s="1"/>
  <c r="AM140" i="9" s="1"/>
  <c r="AJ89" i="19"/>
  <c r="O94" i="4" s="1"/>
  <c r="AI94" i="9" s="1"/>
  <c r="Y89" i="19"/>
  <c r="D94" i="4" s="1"/>
  <c r="X94" i="9" s="1"/>
  <c r="AL89" i="19"/>
  <c r="Q94" i="4" s="1"/>
  <c r="AK94" i="9" s="1"/>
  <c r="AG89" i="19"/>
  <c r="L94" i="4" s="1"/>
  <c r="AF94" i="9" s="1"/>
  <c r="AC197" i="19"/>
  <c r="H202" i="4" s="1"/>
  <c r="AB202" i="9" s="1"/>
  <c r="AE197" i="19"/>
  <c r="J202" i="4" s="1"/>
  <c r="AD202" i="9" s="1"/>
  <c r="AF197" i="19"/>
  <c r="K202" i="4" s="1"/>
  <c r="AE202" i="9" s="1"/>
  <c r="AG197" i="19"/>
  <c r="L202" i="4" s="1"/>
  <c r="AF202" i="9" s="1"/>
  <c r="AG168" i="19"/>
  <c r="L173" i="4" s="1"/>
  <c r="AF173" i="9" s="1"/>
  <c r="Y168" i="19"/>
  <c r="D173" i="4" s="1"/>
  <c r="X173" i="9" s="1"/>
  <c r="AK168" i="19"/>
  <c r="P173" i="4" s="1"/>
  <c r="AJ173" i="9" s="1"/>
  <c r="Z168" i="19"/>
  <c r="E173" i="4" s="1"/>
  <c r="Y173" i="9" s="1"/>
  <c r="AK22" i="9"/>
  <c r="Z22" i="4"/>
  <c r="AJ252" i="19"/>
  <c r="AN252" i="19"/>
  <c r="AH252" i="19"/>
  <c r="Y252" i="19"/>
  <c r="AM252" i="19"/>
  <c r="Y264" i="19"/>
  <c r="AI264" i="19"/>
  <c r="Z264" i="19"/>
  <c r="AJ264" i="19"/>
  <c r="AC264" i="19"/>
  <c r="AA23" i="9"/>
  <c r="Y23" i="4"/>
  <c r="AL240" i="19"/>
  <c r="AD240" i="19"/>
  <c r="AC240" i="19"/>
  <c r="AG240" i="19"/>
  <c r="AB220" i="19"/>
  <c r="G225" i="4" s="1"/>
  <c r="AA225" i="9" s="1"/>
  <c r="AF220" i="19"/>
  <c r="K225" i="4" s="1"/>
  <c r="AE225" i="9" s="1"/>
  <c r="AI220" i="19"/>
  <c r="N225" i="4" s="1"/>
  <c r="AH225" i="9" s="1"/>
  <c r="AJ220" i="19"/>
  <c r="O225" i="4" s="1"/>
  <c r="AI225" i="9" s="1"/>
  <c r="AB119" i="19"/>
  <c r="G124" i="4" s="1"/>
  <c r="AA124" i="9" s="1"/>
  <c r="Y119" i="19"/>
  <c r="D124" i="4" s="1"/>
  <c r="X124" i="9" s="1"/>
  <c r="AL118" i="19"/>
  <c r="Q123" i="4" s="1"/>
  <c r="AK123" i="9" s="1"/>
  <c r="AA118" i="19"/>
  <c r="F123" i="4" s="1"/>
  <c r="Z123" i="9" s="1"/>
  <c r="AF118" i="19"/>
  <c r="K123" i="4" s="1"/>
  <c r="AE123" i="9" s="1"/>
  <c r="AK118" i="19"/>
  <c r="P123" i="4" s="1"/>
  <c r="AJ123" i="9" s="1"/>
  <c r="AM190" i="19"/>
  <c r="R195" i="4" s="1"/>
  <c r="AL195" i="9" s="1"/>
  <c r="AI190" i="19"/>
  <c r="N195" i="4" s="1"/>
  <c r="AH195" i="9" s="1"/>
  <c r="AN190" i="19"/>
  <c r="S195" i="4" s="1"/>
  <c r="AM195" i="9" s="1"/>
  <c r="AD172" i="19"/>
  <c r="I177" i="4" s="1"/>
  <c r="AC177" i="9" s="1"/>
  <c r="AA86" i="19"/>
  <c r="F91" i="4" s="1"/>
  <c r="Z91" i="9" s="1"/>
  <c r="AB239" i="19"/>
  <c r="AB202" i="19"/>
  <c r="G207" i="4" s="1"/>
  <c r="AA207" i="9" s="1"/>
  <c r="AE128" i="19"/>
  <c r="J133" i="4" s="1"/>
  <c r="AD133" i="9" s="1"/>
  <c r="Y197" i="19"/>
  <c r="D202" i="4" s="1"/>
  <c r="X202" i="9" s="1"/>
  <c r="Z89" i="19"/>
  <c r="E94" i="4" s="1"/>
  <c r="Y94" i="9" s="1"/>
  <c r="AI180" i="19"/>
  <c r="N185" i="4" s="1"/>
  <c r="AH185" i="9" s="1"/>
  <c r="AE135" i="19"/>
  <c r="J140" i="4" s="1"/>
  <c r="AD140" i="9" s="1"/>
  <c r="AC246" i="19"/>
  <c r="AI252" i="19"/>
  <c r="AB157" i="19"/>
  <c r="G162" i="4" s="1"/>
  <c r="AA162" i="9" s="1"/>
  <c r="AK234" i="19"/>
  <c r="AG163" i="19"/>
  <c r="L168" i="4" s="1"/>
  <c r="AF168" i="9" s="1"/>
  <c r="AI272" i="19"/>
  <c r="Y272" i="19"/>
  <c r="AJ272" i="19"/>
  <c r="AM272" i="19"/>
  <c r="Z272" i="19"/>
  <c r="AG272" i="19"/>
  <c r="AA272" i="19"/>
  <c r="U111" i="17"/>
  <c r="G115" i="1" s="1"/>
  <c r="G115" i="9" s="1"/>
  <c r="S111" i="17"/>
  <c r="E115" i="1" s="1"/>
  <c r="E115" i="9" s="1"/>
  <c r="Z163" i="19"/>
  <c r="E168" i="4" s="1"/>
  <c r="Y168" i="9" s="1"/>
  <c r="Y86" i="19"/>
  <c r="D91" i="4" s="1"/>
  <c r="X91" i="9" s="1"/>
  <c r="Z239" i="19"/>
  <c r="AH176" i="19"/>
  <c r="M181" i="4" s="1"/>
  <c r="AG181" i="9" s="1"/>
  <c r="AA202" i="19"/>
  <c r="F207" i="4" s="1"/>
  <c r="Z207" i="9" s="1"/>
  <c r="AF128" i="19"/>
  <c r="K133" i="4" s="1"/>
  <c r="AE133" i="9" s="1"/>
  <c r="AK148" i="19"/>
  <c r="P153" i="4" s="1"/>
  <c r="AJ153" i="9" s="1"/>
  <c r="AK89" i="19"/>
  <c r="P94" i="4" s="1"/>
  <c r="AJ94" i="9" s="1"/>
  <c r="AF180" i="19"/>
  <c r="K185" i="4" s="1"/>
  <c r="AE185" i="9" s="1"/>
  <c r="AI135" i="19"/>
  <c r="N140" i="4" s="1"/>
  <c r="AH140" i="9" s="1"/>
  <c r="AL160" i="19"/>
  <c r="Q165" i="4" s="1"/>
  <c r="AK165" i="9" s="1"/>
  <c r="Y246" i="19"/>
  <c r="AC252" i="19"/>
  <c r="AF157" i="19"/>
  <c r="K162" i="4" s="1"/>
  <c r="AE162" i="9" s="1"/>
  <c r="AF234" i="19"/>
  <c r="AA14" i="4"/>
  <c r="AL274" i="19"/>
  <c r="AC274" i="19"/>
  <c r="Z274" i="19"/>
  <c r="AI274" i="19"/>
  <c r="AF274" i="19"/>
  <c r="AG270" i="19"/>
  <c r="AJ270" i="19"/>
  <c r="AF190" i="19"/>
  <c r="K195" i="4" s="1"/>
  <c r="AE195" i="9" s="1"/>
  <c r="Z128" i="19"/>
  <c r="E133" i="4" s="1"/>
  <c r="Y133" i="9" s="1"/>
  <c r="AC148" i="19"/>
  <c r="H153" i="4" s="1"/>
  <c r="AB153" i="9" s="1"/>
  <c r="AE220" i="19"/>
  <c r="J225" i="4" s="1"/>
  <c r="AD225" i="9" s="1"/>
  <c r="AF89" i="19"/>
  <c r="K94" i="4" s="1"/>
  <c r="AE94" i="9" s="1"/>
  <c r="AM180" i="19"/>
  <c r="R185" i="4" s="1"/>
  <c r="AL185" i="9" s="1"/>
  <c r="AC233" i="19"/>
  <c r="AB135" i="19"/>
  <c r="G140" i="4" s="1"/>
  <c r="AA140" i="9" s="1"/>
  <c r="AD118" i="19"/>
  <c r="I123" i="4" s="1"/>
  <c r="AC123" i="9" s="1"/>
  <c r="AD261" i="19"/>
  <c r="AK246" i="19"/>
  <c r="AB252" i="19"/>
  <c r="AI157" i="19"/>
  <c r="N162" i="4" s="1"/>
  <c r="AH162" i="9" s="1"/>
  <c r="AI118" i="19"/>
  <c r="N123" i="4" s="1"/>
  <c r="AH123" i="9" s="1"/>
  <c r="AA20" i="4"/>
  <c r="Y251" i="19"/>
  <c r="Z251" i="19"/>
  <c r="AE251" i="19"/>
  <c r="AM251" i="19"/>
  <c r="AH251" i="19"/>
  <c r="AK251" i="19"/>
  <c r="AH260" i="19"/>
  <c r="AD260" i="19"/>
  <c r="AD86" i="19"/>
  <c r="I91" i="4" s="1"/>
  <c r="AC91" i="9" s="1"/>
  <c r="Z172" i="19"/>
  <c r="E177" i="4" s="1"/>
  <c r="Y177" i="9" s="1"/>
  <c r="AA148" i="19"/>
  <c r="F153" i="4" s="1"/>
  <c r="Z153" i="9" s="1"/>
  <c r="AD220" i="19"/>
  <c r="I225" i="4" s="1"/>
  <c r="AC225" i="9" s="1"/>
  <c r="AC89" i="19"/>
  <c r="H94" i="4" s="1"/>
  <c r="AB94" i="9" s="1"/>
  <c r="AE150" i="19"/>
  <c r="J155" i="4" s="1"/>
  <c r="AD155" i="9" s="1"/>
  <c r="AG135" i="19"/>
  <c r="L140" i="4" s="1"/>
  <c r="AF140" i="9" s="1"/>
  <c r="AN246" i="19"/>
  <c r="AA252" i="19"/>
  <c r="Y189" i="19"/>
  <c r="D194" i="4" s="1"/>
  <c r="X194" i="9" s="1"/>
  <c r="AA23" i="4"/>
  <c r="AF172" i="19"/>
  <c r="K177" i="4" s="1"/>
  <c r="AE177" i="9" s="1"/>
  <c r="AH86" i="19"/>
  <c r="M91" i="4" s="1"/>
  <c r="AG91" i="9" s="1"/>
  <c r="AI239" i="19"/>
  <c r="AL119" i="19"/>
  <c r="Q124" i="4" s="1"/>
  <c r="AK124" i="9" s="1"/>
  <c r="Y176" i="19"/>
  <c r="D181" i="4" s="1"/>
  <c r="X181" i="9" s="1"/>
  <c r="Z190" i="19"/>
  <c r="E195" i="4" s="1"/>
  <c r="Y195" i="9" s="1"/>
  <c r="AC128" i="19"/>
  <c r="H133" i="4" s="1"/>
  <c r="AB133" i="9" s="1"/>
  <c r="AJ165" i="19"/>
  <c r="O170" i="4" s="1"/>
  <c r="AI170" i="9" s="1"/>
  <c r="AL205" i="19"/>
  <c r="Q210" i="4" s="1"/>
  <c r="AK210" i="9" s="1"/>
  <c r="AJ148" i="19"/>
  <c r="O153" i="4" s="1"/>
  <c r="AI153" i="9" s="1"/>
  <c r="AE182" i="19"/>
  <c r="J187" i="4" s="1"/>
  <c r="AD187" i="9" s="1"/>
  <c r="Z220" i="19"/>
  <c r="E225" i="4" s="1"/>
  <c r="Y225" i="9" s="1"/>
  <c r="AA89" i="19"/>
  <c r="F94" i="4" s="1"/>
  <c r="Z94" i="9" s="1"/>
  <c r="AM150" i="19"/>
  <c r="R155" i="4" s="1"/>
  <c r="AL155" i="9" s="1"/>
  <c r="AE180" i="19"/>
  <c r="J185" i="4" s="1"/>
  <c r="AD185" i="9" s="1"/>
  <c r="AG233" i="19"/>
  <c r="AF168" i="19"/>
  <c r="K173" i="4" s="1"/>
  <c r="AE173" i="9" s="1"/>
  <c r="AH135" i="19"/>
  <c r="M140" i="4" s="1"/>
  <c r="AG140" i="9" s="1"/>
  <c r="Z118" i="19"/>
  <c r="E123" i="4" s="1"/>
  <c r="Y123" i="9" s="1"/>
  <c r="AH118" i="19"/>
  <c r="M123" i="4" s="1"/>
  <c r="AG123" i="9" s="1"/>
  <c r="AN261" i="19"/>
  <c r="Z252" i="19"/>
  <c r="AA264" i="19"/>
  <c r="S110" i="17"/>
  <c r="E114" i="1" s="1"/>
  <c r="E114" i="9" s="1"/>
  <c r="AJ234" i="19"/>
  <c r="Y239" i="19"/>
  <c r="AF176" i="19"/>
  <c r="K181" i="4" s="1"/>
  <c r="AE181" i="9" s="1"/>
  <c r="AM86" i="19"/>
  <c r="R91" i="4" s="1"/>
  <c r="AL91" i="9" s="1"/>
  <c r="AC239" i="19"/>
  <c r="AD176" i="19"/>
  <c r="I181" i="4" s="1"/>
  <c r="AC181" i="9" s="1"/>
  <c r="AN128" i="19"/>
  <c r="S133" i="4" s="1"/>
  <c r="AM133" i="9" s="1"/>
  <c r="AK165" i="19"/>
  <c r="P170" i="4" s="1"/>
  <c r="AJ170" i="9" s="1"/>
  <c r="AA180" i="19"/>
  <c r="F185" i="4" s="1"/>
  <c r="Z185" i="9" s="1"/>
  <c r="AI168" i="19"/>
  <c r="N173" i="4" s="1"/>
  <c r="AH173" i="9" s="1"/>
  <c r="Y118" i="19"/>
  <c r="D123" i="4" s="1"/>
  <c r="X123" i="9" s="1"/>
  <c r="AA261" i="19"/>
  <c r="W110" i="17"/>
  <c r="I114" i="1" s="1"/>
  <c r="I114" i="9" s="1"/>
  <c r="AM239" i="19"/>
  <c r="AK119" i="19"/>
  <c r="P124" i="4" s="1"/>
  <c r="AJ124" i="9" s="1"/>
  <c r="AI176" i="19"/>
  <c r="N181" i="4" s="1"/>
  <c r="AH181" i="9" s="1"/>
  <c r="AE202" i="19"/>
  <c r="J207" i="4" s="1"/>
  <c r="AD207" i="9" s="1"/>
  <c r="AB190" i="19"/>
  <c r="G195" i="4" s="1"/>
  <c r="AA195" i="9" s="1"/>
  <c r="AL128" i="19"/>
  <c r="Q133" i="4" s="1"/>
  <c r="AK133" i="9" s="1"/>
  <c r="AN165" i="19"/>
  <c r="S170" i="4" s="1"/>
  <c r="AM170" i="9" s="1"/>
  <c r="AG205" i="19"/>
  <c r="L210" i="4" s="1"/>
  <c r="AF210" i="9" s="1"/>
  <c r="AI197" i="19"/>
  <c r="N202" i="4" s="1"/>
  <c r="AH202" i="9" s="1"/>
  <c r="Z148" i="19"/>
  <c r="E153" i="4" s="1"/>
  <c r="Y153" i="9" s="1"/>
  <c r="Y182" i="19"/>
  <c r="D187" i="4" s="1"/>
  <c r="X187" i="9" s="1"/>
  <c r="AK220" i="19"/>
  <c r="P225" i="4" s="1"/>
  <c r="AJ225" i="9" s="1"/>
  <c r="AB89" i="19"/>
  <c r="G94" i="4" s="1"/>
  <c r="AA94" i="9" s="1"/>
  <c r="Z150" i="19"/>
  <c r="E155" i="4" s="1"/>
  <c r="Y155" i="9" s="1"/>
  <c r="AB180" i="19"/>
  <c r="G185" i="4" s="1"/>
  <c r="AA185" i="9" s="1"/>
  <c r="AA233" i="19"/>
  <c r="AH168" i="19"/>
  <c r="M173" i="4" s="1"/>
  <c r="AG173" i="9" s="1"/>
  <c r="AA135" i="19"/>
  <c r="F140" i="4" s="1"/>
  <c r="Z140" i="9" s="1"/>
  <c r="AI240" i="19"/>
  <c r="AJ189" i="19"/>
  <c r="O194" i="4" s="1"/>
  <c r="AI194" i="9" s="1"/>
  <c r="AC118" i="19"/>
  <c r="H123" i="4" s="1"/>
  <c r="AB123" i="9" s="1"/>
  <c r="AM261" i="19"/>
  <c r="AG252" i="19"/>
  <c r="AD264" i="19"/>
  <c r="AN240" i="19"/>
  <c r="X84" i="17"/>
  <c r="J88" i="1" s="1"/>
  <c r="J88" i="9" s="1"/>
  <c r="Y110" i="17"/>
  <c r="K114" i="1" s="1"/>
  <c r="K114" i="9" s="1"/>
  <c r="AE187" i="19"/>
  <c r="J192" i="4" s="1"/>
  <c r="AD192" i="9" s="1"/>
  <c r="AD243" i="19"/>
  <c r="AH243" i="19"/>
  <c r="AL243" i="19"/>
  <c r="AF243" i="19"/>
  <c r="AC243" i="19"/>
  <c r="AG243" i="19"/>
  <c r="AK243" i="19"/>
  <c r="AE243" i="19"/>
  <c r="AJ243" i="19"/>
  <c r="AI243" i="19"/>
  <c r="AA243" i="19"/>
  <c r="Z243" i="19"/>
  <c r="AF262" i="19"/>
  <c r="AH262" i="19"/>
  <c r="Y262" i="19"/>
  <c r="AB262" i="19"/>
  <c r="AC262" i="19"/>
  <c r="AM262" i="19"/>
  <c r="AD262" i="19"/>
  <c r="AL262" i="19"/>
  <c r="AG262" i="19"/>
  <c r="AE262" i="19"/>
  <c r="S107" i="17"/>
  <c r="E111" i="1" s="1"/>
  <c r="E111" i="9" s="1"/>
  <c r="Y107" i="17"/>
  <c r="K111" i="1" s="1"/>
  <c r="K111" i="9" s="1"/>
  <c r="W107" i="17"/>
  <c r="I111" i="1" s="1"/>
  <c r="I111" i="9" s="1"/>
  <c r="Z107" i="17"/>
  <c r="L111" i="1" s="1"/>
  <c r="L111" i="9" s="1"/>
  <c r="T107" i="17"/>
  <c r="F111" i="1" s="1"/>
  <c r="F111" i="9" s="1"/>
  <c r="V107" i="17"/>
  <c r="H111" i="1" s="1"/>
  <c r="H111" i="9" s="1"/>
  <c r="R107" i="17"/>
  <c r="D111" i="1" s="1"/>
  <c r="D111" i="9" s="1"/>
  <c r="D16" i="4"/>
  <c r="X16" i="9" s="1"/>
  <c r="AO11" i="19"/>
  <c r="G21" i="4"/>
  <c r="AA21" i="9" s="1"/>
  <c r="AO16" i="19"/>
  <c r="M23" i="4"/>
  <c r="AG23" i="9" s="1"/>
  <c r="AO18" i="19"/>
  <c r="U106" i="17"/>
  <c r="G110" i="1" s="1"/>
  <c r="G110" i="9" s="1"/>
  <c r="W106" i="17"/>
  <c r="I110" i="1" s="1"/>
  <c r="I110" i="9" s="1"/>
  <c r="X106" i="17"/>
  <c r="J110" i="1" s="1"/>
  <c r="J110" i="9" s="1"/>
  <c r="Y106" i="17"/>
  <c r="K110" i="1" s="1"/>
  <c r="K110" i="9" s="1"/>
  <c r="Z106" i="17"/>
  <c r="L110" i="1" s="1"/>
  <c r="L110" i="9" s="1"/>
  <c r="S106" i="17"/>
  <c r="E110" i="1" s="1"/>
  <c r="E110" i="9" s="1"/>
  <c r="R106" i="17"/>
  <c r="D110" i="1" s="1"/>
  <c r="D110" i="9" s="1"/>
  <c r="AL253" i="19"/>
  <c r="Y253" i="19"/>
  <c r="AH253" i="19"/>
  <c r="Z253" i="19"/>
  <c r="AF253" i="19"/>
  <c r="AJ253" i="19"/>
  <c r="AN253" i="19"/>
  <c r="AB253" i="19"/>
  <c r="AE253" i="19"/>
  <c r="AI253" i="19"/>
  <c r="AM253" i="19"/>
  <c r="AA253" i="19"/>
  <c r="AA268" i="19"/>
  <c r="Z268" i="19"/>
  <c r="AN268" i="19"/>
  <c r="AC268" i="19"/>
  <c r="AK268" i="19"/>
  <c r="AG268" i="19"/>
  <c r="AB268" i="19"/>
  <c r="AD268" i="19"/>
  <c r="AH268" i="19"/>
  <c r="AM268" i="19"/>
  <c r="AM250" i="19"/>
  <c r="AA250" i="19"/>
  <c r="AD250" i="19"/>
  <c r="AL250" i="19"/>
  <c r="AE250" i="19"/>
  <c r="AI250" i="19"/>
  <c r="Z250" i="19"/>
  <c r="AH250" i="19"/>
  <c r="AG250" i="19"/>
  <c r="AK250" i="19"/>
  <c r="Y250" i="19"/>
  <c r="AF250" i="19"/>
  <c r="G26" i="1"/>
  <c r="G26" i="9" s="1"/>
  <c r="AB22" i="17"/>
  <c r="AC248" i="19"/>
  <c r="AF248" i="19"/>
  <c r="AN248" i="19"/>
  <c r="AK248" i="19"/>
  <c r="AJ248" i="19"/>
  <c r="AG248" i="19"/>
  <c r="Y248" i="19"/>
  <c r="Z248" i="19"/>
  <c r="AE248" i="19"/>
  <c r="AI248" i="19"/>
  <c r="AM248" i="19"/>
  <c r="AB248" i="19"/>
  <c r="AF235" i="19"/>
  <c r="AA235" i="19"/>
  <c r="AN235" i="19"/>
  <c r="AC235" i="19"/>
  <c r="AM235" i="19"/>
  <c r="AK235" i="19"/>
  <c r="AB235" i="19"/>
  <c r="AJ235" i="19"/>
  <c r="Z235" i="19"/>
  <c r="AD19" i="9"/>
  <c r="AA19" i="4"/>
  <c r="AN279" i="19"/>
  <c r="Y279" i="19"/>
  <c r="AD279" i="19"/>
  <c r="AA279" i="19"/>
  <c r="AG279" i="19"/>
  <c r="AL279" i="19"/>
  <c r="AC279" i="19"/>
  <c r="AJ279" i="19"/>
  <c r="AE279" i="19"/>
  <c r="AI279" i="19"/>
  <c r="AM279" i="19"/>
  <c r="AH279" i="19"/>
  <c r="Y134" i="19"/>
  <c r="D139" i="4" s="1"/>
  <c r="X139" i="9" s="1"/>
  <c r="AM134" i="19"/>
  <c r="R139" i="4" s="1"/>
  <c r="AL139" i="9" s="1"/>
  <c r="AH134" i="19"/>
  <c r="M139" i="4" s="1"/>
  <c r="AG139" i="9" s="1"/>
  <c r="AI134" i="19"/>
  <c r="N139" i="4" s="1"/>
  <c r="AH139" i="9" s="1"/>
  <c r="AJ134" i="19"/>
  <c r="O139" i="4" s="1"/>
  <c r="AI139" i="9" s="1"/>
  <c r="AK134" i="19"/>
  <c r="P139" i="4" s="1"/>
  <c r="AJ139" i="9" s="1"/>
  <c r="AL134" i="19"/>
  <c r="Q139" i="4" s="1"/>
  <c r="AK139" i="9" s="1"/>
  <c r="AG134" i="19"/>
  <c r="L139" i="4" s="1"/>
  <c r="AF139" i="9" s="1"/>
  <c r="AN134" i="19"/>
  <c r="S139" i="4" s="1"/>
  <c r="AM139" i="9" s="1"/>
  <c r="AD134" i="19"/>
  <c r="I139" i="4" s="1"/>
  <c r="AC139" i="9" s="1"/>
  <c r="Z134" i="19"/>
  <c r="E139" i="4" s="1"/>
  <c r="Y139" i="9" s="1"/>
  <c r="AE134" i="19"/>
  <c r="J139" i="4" s="1"/>
  <c r="AD139" i="9" s="1"/>
  <c r="AF134" i="19"/>
  <c r="K139" i="4" s="1"/>
  <c r="AE139" i="9" s="1"/>
  <c r="AJ160" i="19"/>
  <c r="O165" i="4" s="1"/>
  <c r="AI165" i="9" s="1"/>
  <c r="AB160" i="19"/>
  <c r="G165" i="4" s="1"/>
  <c r="AA165" i="9" s="1"/>
  <c r="AI160" i="19"/>
  <c r="N165" i="4" s="1"/>
  <c r="AH165" i="9" s="1"/>
  <c r="Z160" i="19"/>
  <c r="E165" i="4" s="1"/>
  <c r="Y165" i="9" s="1"/>
  <c r="Y160" i="19"/>
  <c r="D165" i="4" s="1"/>
  <c r="X165" i="9" s="1"/>
  <c r="AF160" i="19"/>
  <c r="K165" i="4" s="1"/>
  <c r="AE165" i="9" s="1"/>
  <c r="AG160" i="19"/>
  <c r="L165" i="4" s="1"/>
  <c r="AF165" i="9" s="1"/>
  <c r="AN160" i="19"/>
  <c r="S165" i="4" s="1"/>
  <c r="AM165" i="9" s="1"/>
  <c r="AC160" i="19"/>
  <c r="H165" i="4" s="1"/>
  <c r="AB165" i="9" s="1"/>
  <c r="AA160" i="19"/>
  <c r="F165" i="4" s="1"/>
  <c r="Z165" i="9" s="1"/>
  <c r="AH160" i="19"/>
  <c r="M165" i="4" s="1"/>
  <c r="AG165" i="9" s="1"/>
  <c r="AM160" i="19"/>
  <c r="R165" i="4" s="1"/>
  <c r="AL165" i="9" s="1"/>
  <c r="AA177" i="19"/>
  <c r="F182" i="4" s="1"/>
  <c r="Z182" i="9" s="1"/>
  <c r="Z177" i="19"/>
  <c r="E182" i="4" s="1"/>
  <c r="Y182" i="9" s="1"/>
  <c r="AJ177" i="19"/>
  <c r="O182" i="4" s="1"/>
  <c r="AI182" i="9" s="1"/>
  <c r="AE177" i="19"/>
  <c r="J182" i="4" s="1"/>
  <c r="AD182" i="9" s="1"/>
  <c r="AG177" i="19"/>
  <c r="L182" i="4" s="1"/>
  <c r="AF182" i="9" s="1"/>
  <c r="AB177" i="19"/>
  <c r="G182" i="4" s="1"/>
  <c r="AA182" i="9" s="1"/>
  <c r="AD177" i="19"/>
  <c r="I182" i="4" s="1"/>
  <c r="AC182" i="9" s="1"/>
  <c r="AK177" i="19"/>
  <c r="P182" i="4" s="1"/>
  <c r="AJ182" i="9" s="1"/>
  <c r="Y177" i="19"/>
  <c r="D182" i="4" s="1"/>
  <c r="X182" i="9" s="1"/>
  <c r="AL177" i="19"/>
  <c r="Q182" i="4" s="1"/>
  <c r="AK182" i="9" s="1"/>
  <c r="AC177" i="19"/>
  <c r="H182" i="4" s="1"/>
  <c r="AB182" i="9" s="1"/>
  <c r="AM177" i="19"/>
  <c r="R182" i="4" s="1"/>
  <c r="AL182" i="9" s="1"/>
  <c r="AJ88" i="19"/>
  <c r="O93" i="4" s="1"/>
  <c r="AI93" i="9" s="1"/>
  <c r="AH88" i="19"/>
  <c r="M93" i="4" s="1"/>
  <c r="AG93" i="9" s="1"/>
  <c r="AD88" i="19"/>
  <c r="I93" i="4" s="1"/>
  <c r="AC93" i="9" s="1"/>
  <c r="AF88" i="19"/>
  <c r="K93" i="4" s="1"/>
  <c r="AE93" i="9" s="1"/>
  <c r="AI88" i="19"/>
  <c r="N93" i="4" s="1"/>
  <c r="AH93" i="9" s="1"/>
  <c r="Y88" i="19"/>
  <c r="D93" i="4" s="1"/>
  <c r="X93" i="9" s="1"/>
  <c r="AG88" i="19"/>
  <c r="L93" i="4" s="1"/>
  <c r="AF93" i="9" s="1"/>
  <c r="AM88" i="19"/>
  <c r="R93" i="4" s="1"/>
  <c r="AL93" i="9" s="1"/>
  <c r="AN88" i="19"/>
  <c r="S93" i="4" s="1"/>
  <c r="AM93" i="9" s="1"/>
  <c r="AA88" i="19"/>
  <c r="F93" i="4" s="1"/>
  <c r="Z93" i="9" s="1"/>
  <c r="AE88" i="19"/>
  <c r="J93" i="4" s="1"/>
  <c r="AD93" i="9" s="1"/>
  <c r="Z88" i="19"/>
  <c r="E93" i="4" s="1"/>
  <c r="Y93" i="9" s="1"/>
  <c r="AJ164" i="19"/>
  <c r="O169" i="4" s="1"/>
  <c r="AI169" i="9" s="1"/>
  <c r="AI164" i="19"/>
  <c r="N169" i="4" s="1"/>
  <c r="AH169" i="9" s="1"/>
  <c r="AE164" i="19"/>
  <c r="J169" i="4" s="1"/>
  <c r="AD169" i="9" s="1"/>
  <c r="AN164" i="19"/>
  <c r="S169" i="4" s="1"/>
  <c r="AM169" i="9" s="1"/>
  <c r="AC164" i="19"/>
  <c r="H169" i="4" s="1"/>
  <c r="AB169" i="9" s="1"/>
  <c r="Z164" i="19"/>
  <c r="E169" i="4" s="1"/>
  <c r="Y169" i="9" s="1"/>
  <c r="AM164" i="19"/>
  <c r="R169" i="4" s="1"/>
  <c r="AL169" i="9" s="1"/>
  <c r="AD164" i="19"/>
  <c r="I169" i="4" s="1"/>
  <c r="AC169" i="9" s="1"/>
  <c r="AB164" i="19"/>
  <c r="G169" i="4" s="1"/>
  <c r="AA169" i="9" s="1"/>
  <c r="AK164" i="19"/>
  <c r="P169" i="4" s="1"/>
  <c r="AJ169" i="9" s="1"/>
  <c r="AG164" i="19"/>
  <c r="L169" i="4" s="1"/>
  <c r="AF169" i="9" s="1"/>
  <c r="Y164" i="19"/>
  <c r="D169" i="4" s="1"/>
  <c r="X169" i="9" s="1"/>
  <c r="AI184" i="19"/>
  <c r="N189" i="4" s="1"/>
  <c r="AH189" i="9" s="1"/>
  <c r="AL184" i="19"/>
  <c r="Q189" i="4" s="1"/>
  <c r="AK189" i="9" s="1"/>
  <c r="AD184" i="19"/>
  <c r="I189" i="4" s="1"/>
  <c r="AC189" i="9" s="1"/>
  <c r="AC184" i="19"/>
  <c r="H189" i="4" s="1"/>
  <c r="AB189" i="9" s="1"/>
  <c r="AD167" i="19"/>
  <c r="I172" i="4" s="1"/>
  <c r="AC172" i="9" s="1"/>
  <c r="AL167" i="19"/>
  <c r="Q172" i="4" s="1"/>
  <c r="AK172" i="9" s="1"/>
  <c r="AF167" i="19"/>
  <c r="K172" i="4" s="1"/>
  <c r="AE172" i="9" s="1"/>
  <c r="Y167" i="19"/>
  <c r="D172" i="4" s="1"/>
  <c r="X172" i="9" s="1"/>
  <c r="AE167" i="19"/>
  <c r="J172" i="4" s="1"/>
  <c r="AD172" i="9" s="1"/>
  <c r="Z167" i="19"/>
  <c r="E172" i="4" s="1"/>
  <c r="Y172" i="9" s="1"/>
  <c r="AK167" i="19"/>
  <c r="P172" i="4" s="1"/>
  <c r="AJ172" i="9" s="1"/>
  <c r="AC167" i="19"/>
  <c r="H172" i="4" s="1"/>
  <c r="AB172" i="9" s="1"/>
  <c r="AH167" i="19"/>
  <c r="M172" i="4" s="1"/>
  <c r="AG172" i="9" s="1"/>
  <c r="AN167" i="19"/>
  <c r="S172" i="4" s="1"/>
  <c r="AM172" i="9" s="1"/>
  <c r="AG167" i="19"/>
  <c r="L172" i="4" s="1"/>
  <c r="AF172" i="9" s="1"/>
  <c r="AM167" i="19"/>
  <c r="R172" i="4" s="1"/>
  <c r="AL172" i="9" s="1"/>
  <c r="AI138" i="19"/>
  <c r="N143" i="4" s="1"/>
  <c r="AH143" i="9" s="1"/>
  <c r="Z138" i="19"/>
  <c r="E143" i="4" s="1"/>
  <c r="Y143" i="9" s="1"/>
  <c r="AA138" i="19"/>
  <c r="F143" i="4" s="1"/>
  <c r="Z143" i="9" s="1"/>
  <c r="AF138" i="19"/>
  <c r="K143" i="4" s="1"/>
  <c r="AE143" i="9" s="1"/>
  <c r="AC176" i="19"/>
  <c r="H181" i="4" s="1"/>
  <c r="AB181" i="9" s="1"/>
  <c r="Z176" i="19"/>
  <c r="E181" i="4" s="1"/>
  <c r="Y181" i="9" s="1"/>
  <c r="AA176" i="19"/>
  <c r="F181" i="4" s="1"/>
  <c r="Z181" i="9" s="1"/>
  <c r="AB176" i="19"/>
  <c r="G181" i="4" s="1"/>
  <c r="AA181" i="9" s="1"/>
  <c r="AE143" i="19"/>
  <c r="J148" i="4" s="1"/>
  <c r="AD148" i="9" s="1"/>
  <c r="Y143" i="19"/>
  <c r="D148" i="4" s="1"/>
  <c r="X148" i="9" s="1"/>
  <c r="AJ143" i="19"/>
  <c r="O148" i="4" s="1"/>
  <c r="AI148" i="9" s="1"/>
  <c r="AA143" i="19"/>
  <c r="F148" i="4" s="1"/>
  <c r="Z148" i="9" s="1"/>
  <c r="AC143" i="19"/>
  <c r="H148" i="4" s="1"/>
  <c r="AB148" i="9" s="1"/>
  <c r="AH143" i="19"/>
  <c r="M148" i="4" s="1"/>
  <c r="AG148" i="9" s="1"/>
  <c r="AM143" i="19"/>
  <c r="R148" i="4" s="1"/>
  <c r="AL148" i="9" s="1"/>
  <c r="AL143" i="19"/>
  <c r="Q148" i="4" s="1"/>
  <c r="AK148" i="9" s="1"/>
  <c r="AB143" i="19"/>
  <c r="G148" i="4" s="1"/>
  <c r="AA148" i="9" s="1"/>
  <c r="AK143" i="19"/>
  <c r="P148" i="4" s="1"/>
  <c r="AJ148" i="9" s="1"/>
  <c r="AI143" i="19"/>
  <c r="N148" i="4" s="1"/>
  <c r="AH148" i="9" s="1"/>
  <c r="AN143" i="19"/>
  <c r="S148" i="4" s="1"/>
  <c r="AM148" i="9" s="1"/>
  <c r="AK140" i="19"/>
  <c r="P145" i="4" s="1"/>
  <c r="AJ145" i="9" s="1"/>
  <c r="AJ140" i="19"/>
  <c r="O145" i="4" s="1"/>
  <c r="AI145" i="9" s="1"/>
  <c r="AA140" i="19"/>
  <c r="F145" i="4" s="1"/>
  <c r="Z145" i="9" s="1"/>
  <c r="AC140" i="19"/>
  <c r="H145" i="4" s="1"/>
  <c r="AB145" i="9" s="1"/>
  <c r="AA14" i="9"/>
  <c r="Y14" i="4"/>
  <c r="AB191" i="19"/>
  <c r="G196" i="4" s="1"/>
  <c r="AA196" i="9" s="1"/>
  <c r="AL191" i="19"/>
  <c r="Q196" i="4" s="1"/>
  <c r="AK196" i="9" s="1"/>
  <c r="Z191" i="19"/>
  <c r="E196" i="4" s="1"/>
  <c r="Y196" i="9" s="1"/>
  <c r="AH191" i="19"/>
  <c r="M196" i="4" s="1"/>
  <c r="AG196" i="9" s="1"/>
  <c r="AM191" i="19"/>
  <c r="R196" i="4" s="1"/>
  <c r="AL196" i="9" s="1"/>
  <c r="AF191" i="19"/>
  <c r="K196" i="4" s="1"/>
  <c r="AE196" i="9" s="1"/>
  <c r="AN191" i="19"/>
  <c r="S196" i="4" s="1"/>
  <c r="AM196" i="9" s="1"/>
  <c r="AE191" i="19"/>
  <c r="J196" i="4" s="1"/>
  <c r="AD196" i="9" s="1"/>
  <c r="AD107" i="19"/>
  <c r="I112" i="4" s="1"/>
  <c r="AC112" i="9" s="1"/>
  <c r="AI107" i="19"/>
  <c r="N112" i="4" s="1"/>
  <c r="AH112" i="9" s="1"/>
  <c r="AK107" i="19"/>
  <c r="P112" i="4" s="1"/>
  <c r="AJ112" i="9" s="1"/>
  <c r="AA107" i="19"/>
  <c r="F112" i="4" s="1"/>
  <c r="Z112" i="9" s="1"/>
  <c r="Z107" i="19"/>
  <c r="E112" i="4" s="1"/>
  <c r="Y112" i="9" s="1"/>
  <c r="AN107" i="19"/>
  <c r="S112" i="4" s="1"/>
  <c r="AM112" i="9" s="1"/>
  <c r="AE107" i="19"/>
  <c r="J112" i="4" s="1"/>
  <c r="AD112" i="9" s="1"/>
  <c r="AH107" i="19"/>
  <c r="M112" i="4" s="1"/>
  <c r="AG112" i="9" s="1"/>
  <c r="AI101" i="19"/>
  <c r="N106" i="4" s="1"/>
  <c r="AH106" i="9" s="1"/>
  <c r="AL101" i="19"/>
  <c r="Q106" i="4" s="1"/>
  <c r="AK106" i="9" s="1"/>
  <c r="AM101" i="19"/>
  <c r="R106" i="4" s="1"/>
  <c r="AL106" i="9" s="1"/>
  <c r="AN101" i="19"/>
  <c r="S106" i="4" s="1"/>
  <c r="AM106" i="9" s="1"/>
  <c r="AB101" i="19"/>
  <c r="G106" i="4" s="1"/>
  <c r="AA106" i="9" s="1"/>
  <c r="Y101" i="19"/>
  <c r="D106" i="4" s="1"/>
  <c r="X106" i="9" s="1"/>
  <c r="AD101" i="19"/>
  <c r="I106" i="4" s="1"/>
  <c r="AC106" i="9" s="1"/>
  <c r="AG101" i="19"/>
  <c r="L106" i="4" s="1"/>
  <c r="AF106" i="9" s="1"/>
  <c r="AC101" i="19"/>
  <c r="H106" i="4" s="1"/>
  <c r="AB106" i="9" s="1"/>
  <c r="AJ101" i="19"/>
  <c r="O106" i="4" s="1"/>
  <c r="AI106" i="9" s="1"/>
  <c r="AH101" i="19"/>
  <c r="M106" i="4" s="1"/>
  <c r="AG106" i="9" s="1"/>
  <c r="AE101" i="19"/>
  <c r="J106" i="4" s="1"/>
  <c r="AD106" i="9" s="1"/>
  <c r="AC201" i="19"/>
  <c r="H206" i="4" s="1"/>
  <c r="AB206" i="9" s="1"/>
  <c r="AG201" i="19"/>
  <c r="L206" i="4" s="1"/>
  <c r="AF206" i="9" s="1"/>
  <c r="Z201" i="19"/>
  <c r="E206" i="4" s="1"/>
  <c r="Y206" i="9" s="1"/>
  <c r="AD201" i="19"/>
  <c r="I206" i="4" s="1"/>
  <c r="AC206" i="9" s="1"/>
  <c r="AN201" i="19"/>
  <c r="S206" i="4" s="1"/>
  <c r="AM206" i="9" s="1"/>
  <c r="AE201" i="19"/>
  <c r="J206" i="4" s="1"/>
  <c r="AD206" i="9" s="1"/>
  <c r="AL201" i="19"/>
  <c r="Q206" i="4" s="1"/>
  <c r="AK206" i="9" s="1"/>
  <c r="Y201" i="19"/>
  <c r="D206" i="4" s="1"/>
  <c r="X206" i="9" s="1"/>
  <c r="AA201" i="19"/>
  <c r="F206" i="4" s="1"/>
  <c r="Z206" i="9" s="1"/>
  <c r="AJ201" i="19"/>
  <c r="O206" i="4" s="1"/>
  <c r="AI206" i="9" s="1"/>
  <c r="AM201" i="19"/>
  <c r="R206" i="4" s="1"/>
  <c r="AL206" i="9" s="1"/>
  <c r="AK201" i="19"/>
  <c r="P206" i="4" s="1"/>
  <c r="AJ206" i="9" s="1"/>
  <c r="AH224" i="19"/>
  <c r="M229" i="4" s="1"/>
  <c r="AG229" i="9" s="1"/>
  <c r="AF224" i="19"/>
  <c r="K229" i="4" s="1"/>
  <c r="AE229" i="9" s="1"/>
  <c r="AM224" i="19"/>
  <c r="R229" i="4" s="1"/>
  <c r="AL229" i="9" s="1"/>
  <c r="AI224" i="19"/>
  <c r="N229" i="4" s="1"/>
  <c r="AH229" i="9" s="1"/>
  <c r="AK242" i="19"/>
  <c r="Z242" i="19"/>
  <c r="AI242" i="19"/>
  <c r="AM242" i="19"/>
  <c r="AN242" i="19"/>
  <c r="Y242" i="19"/>
  <c r="AG242" i="19"/>
  <c r="AH242" i="19"/>
  <c r="AE242" i="19"/>
  <c r="AB242" i="19"/>
  <c r="AJ242" i="19"/>
  <c r="AC242" i="19"/>
  <c r="AI217" i="19"/>
  <c r="N222" i="4" s="1"/>
  <c r="AH222" i="9" s="1"/>
  <c r="AE217" i="19"/>
  <c r="J222" i="4" s="1"/>
  <c r="AD222" i="9" s="1"/>
  <c r="Z217" i="19"/>
  <c r="E222" i="4" s="1"/>
  <c r="Y222" i="9" s="1"/>
  <c r="AN217" i="19"/>
  <c r="S222" i="4" s="1"/>
  <c r="AM222" i="9" s="1"/>
  <c r="AB217" i="19"/>
  <c r="G222" i="4" s="1"/>
  <c r="AA222" i="9" s="1"/>
  <c r="Y217" i="19"/>
  <c r="AD217" i="19"/>
  <c r="I222" i="4" s="1"/>
  <c r="AC222" i="9" s="1"/>
  <c r="AF217" i="19"/>
  <c r="K222" i="4" s="1"/>
  <c r="AE222" i="9" s="1"/>
  <c r="AG217" i="19"/>
  <c r="L222" i="4" s="1"/>
  <c r="AF222" i="9" s="1"/>
  <c r="AK217" i="19"/>
  <c r="P222" i="4" s="1"/>
  <c r="AJ222" i="9" s="1"/>
  <c r="AJ217" i="19"/>
  <c r="O222" i="4" s="1"/>
  <c r="AI222" i="9" s="1"/>
  <c r="AM217" i="19"/>
  <c r="R222" i="4" s="1"/>
  <c r="AL222" i="9" s="1"/>
  <c r="AH217" i="19"/>
  <c r="M222" i="4" s="1"/>
  <c r="AG222" i="9" s="1"/>
  <c r="AK146" i="19"/>
  <c r="P151" i="4" s="1"/>
  <c r="AJ151" i="9" s="1"/>
  <c r="Z146" i="19"/>
  <c r="E151" i="4" s="1"/>
  <c r="Y151" i="9" s="1"/>
  <c r="Y146" i="19"/>
  <c r="D151" i="4" s="1"/>
  <c r="X151" i="9" s="1"/>
  <c r="AH146" i="19"/>
  <c r="M151" i="4" s="1"/>
  <c r="AG151" i="9" s="1"/>
  <c r="AD146" i="19"/>
  <c r="I151" i="4" s="1"/>
  <c r="AC151" i="9" s="1"/>
  <c r="AC146" i="19"/>
  <c r="H151" i="4" s="1"/>
  <c r="AB151" i="9" s="1"/>
  <c r="AI146" i="19"/>
  <c r="N151" i="4" s="1"/>
  <c r="AH151" i="9" s="1"/>
  <c r="AE146" i="19"/>
  <c r="J151" i="4" s="1"/>
  <c r="AD151" i="9" s="1"/>
  <c r="AG146" i="19"/>
  <c r="L151" i="4" s="1"/>
  <c r="AF151" i="9" s="1"/>
  <c r="AJ146" i="19"/>
  <c r="O151" i="4" s="1"/>
  <c r="AI151" i="9" s="1"/>
  <c r="AB146" i="19"/>
  <c r="G151" i="4" s="1"/>
  <c r="AA151" i="9" s="1"/>
  <c r="AF146" i="19"/>
  <c r="K151" i="4" s="1"/>
  <c r="AE151" i="9" s="1"/>
  <c r="AK179" i="19"/>
  <c r="P184" i="4" s="1"/>
  <c r="AJ184" i="9" s="1"/>
  <c r="AF179" i="19"/>
  <c r="K184" i="4" s="1"/>
  <c r="AE184" i="9" s="1"/>
  <c r="AH179" i="19"/>
  <c r="M184" i="4" s="1"/>
  <c r="AG184" i="9" s="1"/>
  <c r="AG179" i="19"/>
  <c r="L184" i="4" s="1"/>
  <c r="AF184" i="9" s="1"/>
  <c r="AL179" i="19"/>
  <c r="Q184" i="4" s="1"/>
  <c r="AK184" i="9" s="1"/>
  <c r="Z179" i="19"/>
  <c r="E184" i="4" s="1"/>
  <c r="Y184" i="9" s="1"/>
  <c r="AE179" i="19"/>
  <c r="J184" i="4" s="1"/>
  <c r="AD184" i="9" s="1"/>
  <c r="AA179" i="19"/>
  <c r="F184" i="4" s="1"/>
  <c r="Z184" i="9" s="1"/>
  <c r="AI179" i="19"/>
  <c r="N184" i="4" s="1"/>
  <c r="AH184" i="9" s="1"/>
  <c r="AC179" i="19"/>
  <c r="H184" i="4" s="1"/>
  <c r="AB184" i="9" s="1"/>
  <c r="Y179" i="19"/>
  <c r="D184" i="4" s="1"/>
  <c r="X184" i="9" s="1"/>
  <c r="AB179" i="19"/>
  <c r="G184" i="4" s="1"/>
  <c r="AA184" i="9" s="1"/>
  <c r="AJ179" i="19"/>
  <c r="O184" i="4" s="1"/>
  <c r="AI184" i="9" s="1"/>
  <c r="AM199" i="19"/>
  <c r="R204" i="4" s="1"/>
  <c r="AL204" i="9" s="1"/>
  <c r="AB199" i="19"/>
  <c r="G204" i="4" s="1"/>
  <c r="AA204" i="9" s="1"/>
  <c r="AD199" i="19"/>
  <c r="I204" i="4" s="1"/>
  <c r="AC204" i="9" s="1"/>
  <c r="AL199" i="19"/>
  <c r="Q204" i="4" s="1"/>
  <c r="AK204" i="9" s="1"/>
  <c r="Y183" i="19"/>
  <c r="D188" i="4" s="1"/>
  <c r="X188" i="9" s="1"/>
  <c r="AB183" i="19"/>
  <c r="G188" i="4" s="1"/>
  <c r="AA188" i="9" s="1"/>
  <c r="AI183" i="19"/>
  <c r="N188" i="4" s="1"/>
  <c r="AH188" i="9" s="1"/>
  <c r="AE183" i="19"/>
  <c r="J188" i="4" s="1"/>
  <c r="AD188" i="9" s="1"/>
  <c r="AG150" i="19"/>
  <c r="L155" i="4" s="1"/>
  <c r="AF155" i="9" s="1"/>
  <c r="AC150" i="19"/>
  <c r="H155" i="4" s="1"/>
  <c r="AB155" i="9" s="1"/>
  <c r="AF150" i="19"/>
  <c r="K155" i="4" s="1"/>
  <c r="AE155" i="9" s="1"/>
  <c r="AA150" i="19"/>
  <c r="F155" i="4" s="1"/>
  <c r="Z155" i="9" s="1"/>
  <c r="AB150" i="19"/>
  <c r="G155" i="4" s="1"/>
  <c r="AA155" i="9" s="1"/>
  <c r="AK150" i="19"/>
  <c r="P155" i="4" s="1"/>
  <c r="AJ155" i="9" s="1"/>
  <c r="AJ150" i="19"/>
  <c r="O155" i="4" s="1"/>
  <c r="AI155" i="9" s="1"/>
  <c r="AN150" i="19"/>
  <c r="S155" i="4" s="1"/>
  <c r="AM155" i="9" s="1"/>
  <c r="AD150" i="19"/>
  <c r="I155" i="4" s="1"/>
  <c r="AC155" i="9" s="1"/>
  <c r="AH150" i="19"/>
  <c r="M155" i="4" s="1"/>
  <c r="AG155" i="9" s="1"/>
  <c r="AL150" i="19"/>
  <c r="Q155" i="4" s="1"/>
  <c r="AK155" i="9" s="1"/>
  <c r="AI150" i="19"/>
  <c r="N155" i="4" s="1"/>
  <c r="AH155" i="9" s="1"/>
  <c r="Z221" i="19"/>
  <c r="E226" i="4" s="1"/>
  <c r="Y226" i="9" s="1"/>
  <c r="AH221" i="19"/>
  <c r="M226" i="4" s="1"/>
  <c r="AG226" i="9" s="1"/>
  <c r="AI221" i="19"/>
  <c r="N226" i="4" s="1"/>
  <c r="AH226" i="9" s="1"/>
  <c r="AL221" i="19"/>
  <c r="Q226" i="4" s="1"/>
  <c r="AK226" i="9" s="1"/>
  <c r="AB221" i="19"/>
  <c r="G226" i="4" s="1"/>
  <c r="AA226" i="9" s="1"/>
  <c r="AG221" i="19"/>
  <c r="L226" i="4" s="1"/>
  <c r="AF226" i="9" s="1"/>
  <c r="AD221" i="19"/>
  <c r="I226" i="4" s="1"/>
  <c r="AC226" i="9" s="1"/>
  <c r="AC221" i="19"/>
  <c r="H226" i="4" s="1"/>
  <c r="AB226" i="9" s="1"/>
  <c r="AE221" i="19"/>
  <c r="J226" i="4" s="1"/>
  <c r="AD226" i="9" s="1"/>
  <c r="AF221" i="19"/>
  <c r="K226" i="4" s="1"/>
  <c r="AE226" i="9" s="1"/>
  <c r="AN221" i="19"/>
  <c r="S226" i="4" s="1"/>
  <c r="AM226" i="9" s="1"/>
  <c r="AJ221" i="19"/>
  <c r="O226" i="4" s="1"/>
  <c r="AI226" i="9" s="1"/>
  <c r="AG236" i="19"/>
  <c r="AD236" i="19"/>
  <c r="Z236" i="19"/>
  <c r="AJ236" i="19"/>
  <c r="AE236" i="19"/>
  <c r="AF236" i="19"/>
  <c r="Y236" i="19"/>
  <c r="AC236" i="19"/>
  <c r="AN236" i="19"/>
  <c r="AH236" i="19"/>
  <c r="AA236" i="19"/>
  <c r="AK236" i="19"/>
  <c r="AE171" i="19"/>
  <c r="J176" i="4" s="1"/>
  <c r="AD176" i="9" s="1"/>
  <c r="AD171" i="19"/>
  <c r="I176" i="4" s="1"/>
  <c r="AC176" i="9" s="1"/>
  <c r="AJ171" i="19"/>
  <c r="O176" i="4" s="1"/>
  <c r="AI176" i="9" s="1"/>
  <c r="Y171" i="19"/>
  <c r="D176" i="4" s="1"/>
  <c r="X176" i="9" s="1"/>
  <c r="AH171" i="19"/>
  <c r="M176" i="4" s="1"/>
  <c r="AG176" i="9" s="1"/>
  <c r="AL171" i="19"/>
  <c r="Q176" i="4" s="1"/>
  <c r="AK176" i="9" s="1"/>
  <c r="AC171" i="19"/>
  <c r="H176" i="4" s="1"/>
  <c r="AB176" i="9" s="1"/>
  <c r="AI171" i="19"/>
  <c r="N176" i="4" s="1"/>
  <c r="AH176" i="9" s="1"/>
  <c r="E14" i="4"/>
  <c r="AO9" i="19"/>
  <c r="AL121" i="19"/>
  <c r="Q126" i="4" s="1"/>
  <c r="AK126" i="9" s="1"/>
  <c r="AN121" i="19"/>
  <c r="S126" i="4" s="1"/>
  <c r="AM126" i="9" s="1"/>
  <c r="AE121" i="19"/>
  <c r="J126" i="4" s="1"/>
  <c r="AD126" i="9" s="1"/>
  <c r="AI121" i="19"/>
  <c r="N126" i="4" s="1"/>
  <c r="AH126" i="9" s="1"/>
  <c r="AG121" i="19"/>
  <c r="L126" i="4" s="1"/>
  <c r="AF126" i="9" s="1"/>
  <c r="AA121" i="19"/>
  <c r="F126" i="4" s="1"/>
  <c r="Z126" i="9" s="1"/>
  <c r="AJ121" i="19"/>
  <c r="O126" i="4" s="1"/>
  <c r="AI126" i="9" s="1"/>
  <c r="Z121" i="19"/>
  <c r="E126" i="4" s="1"/>
  <c r="Y126" i="9" s="1"/>
  <c r="AD103" i="19"/>
  <c r="I108" i="4" s="1"/>
  <c r="AC108" i="9" s="1"/>
  <c r="AM103" i="19"/>
  <c r="R108" i="4" s="1"/>
  <c r="AL108" i="9" s="1"/>
  <c r="AA103" i="19"/>
  <c r="F108" i="4" s="1"/>
  <c r="Z108" i="9" s="1"/>
  <c r="AB103" i="19"/>
  <c r="G108" i="4" s="1"/>
  <c r="AA108" i="9" s="1"/>
  <c r="AJ103" i="19"/>
  <c r="O108" i="4" s="1"/>
  <c r="AI108" i="9" s="1"/>
  <c r="Y103" i="19"/>
  <c r="D108" i="4" s="1"/>
  <c r="X108" i="9" s="1"/>
  <c r="AL103" i="19"/>
  <c r="Q108" i="4" s="1"/>
  <c r="AK108" i="9" s="1"/>
  <c r="AC103" i="19"/>
  <c r="H108" i="4" s="1"/>
  <c r="AB108" i="9" s="1"/>
  <c r="AG103" i="19"/>
  <c r="L108" i="4" s="1"/>
  <c r="AF108" i="9" s="1"/>
  <c r="AE103" i="19"/>
  <c r="J108" i="4" s="1"/>
  <c r="AD108" i="9" s="1"/>
  <c r="AF103" i="19"/>
  <c r="K108" i="4" s="1"/>
  <c r="AE108" i="9" s="1"/>
  <c r="AI103" i="19"/>
  <c r="N108" i="4" s="1"/>
  <c r="AH108" i="9" s="1"/>
  <c r="AD126" i="19"/>
  <c r="I131" i="4" s="1"/>
  <c r="AC131" i="9" s="1"/>
  <c r="AK126" i="19"/>
  <c r="P131" i="4" s="1"/>
  <c r="AJ131" i="9" s="1"/>
  <c r="AM126" i="19"/>
  <c r="R131" i="4" s="1"/>
  <c r="AL131" i="9" s="1"/>
  <c r="AL126" i="19"/>
  <c r="Q131" i="4" s="1"/>
  <c r="AK131" i="9" s="1"/>
  <c r="AJ126" i="19"/>
  <c r="O131" i="4" s="1"/>
  <c r="AI131" i="9" s="1"/>
  <c r="AE126" i="19"/>
  <c r="J131" i="4" s="1"/>
  <c r="AD131" i="9" s="1"/>
  <c r="AN126" i="19"/>
  <c r="S131" i="4" s="1"/>
  <c r="AM131" i="9" s="1"/>
  <c r="AC126" i="19"/>
  <c r="H131" i="4" s="1"/>
  <c r="AB131" i="9" s="1"/>
  <c r="AL165" i="19"/>
  <c r="Q170" i="4" s="1"/>
  <c r="AK170" i="9" s="1"/>
  <c r="AA165" i="19"/>
  <c r="F170" i="4" s="1"/>
  <c r="Z170" i="9" s="1"/>
  <c r="Y165" i="19"/>
  <c r="D170" i="4" s="1"/>
  <c r="X170" i="9" s="1"/>
  <c r="Z165" i="19"/>
  <c r="E170" i="4" s="1"/>
  <c r="Y170" i="9" s="1"/>
  <c r="AE165" i="19"/>
  <c r="J170" i="4" s="1"/>
  <c r="AD170" i="9" s="1"/>
  <c r="AF165" i="19"/>
  <c r="K170" i="4" s="1"/>
  <c r="AE170" i="9" s="1"/>
  <c r="AB165" i="19"/>
  <c r="G170" i="4" s="1"/>
  <c r="AA170" i="9" s="1"/>
  <c r="AH165" i="19"/>
  <c r="M170" i="4" s="1"/>
  <c r="AG170" i="9" s="1"/>
  <c r="AA95" i="19"/>
  <c r="F100" i="4" s="1"/>
  <c r="Z100" i="9" s="1"/>
  <c r="AJ95" i="19"/>
  <c r="O100" i="4" s="1"/>
  <c r="AI100" i="9" s="1"/>
  <c r="AK95" i="19"/>
  <c r="P100" i="4" s="1"/>
  <c r="AJ100" i="9" s="1"/>
  <c r="AF95" i="19"/>
  <c r="K100" i="4" s="1"/>
  <c r="AE100" i="9" s="1"/>
  <c r="Z159" i="19"/>
  <c r="E164" i="4" s="1"/>
  <c r="Y164" i="9" s="1"/>
  <c r="AD159" i="19"/>
  <c r="I164" i="4" s="1"/>
  <c r="AC164" i="9" s="1"/>
  <c r="Y159" i="19"/>
  <c r="D164" i="4" s="1"/>
  <c r="X164" i="9" s="1"/>
  <c r="AI159" i="19"/>
  <c r="N164" i="4" s="1"/>
  <c r="AH164" i="9" s="1"/>
  <c r="AH159" i="19"/>
  <c r="M164" i="4" s="1"/>
  <c r="AG164" i="9" s="1"/>
  <c r="AJ159" i="19"/>
  <c r="O164" i="4" s="1"/>
  <c r="AI164" i="9" s="1"/>
  <c r="AL159" i="19"/>
  <c r="Q164" i="4" s="1"/>
  <c r="AK164" i="9" s="1"/>
  <c r="AA159" i="19"/>
  <c r="F164" i="4" s="1"/>
  <c r="Z164" i="9" s="1"/>
  <c r="G42" i="1"/>
  <c r="AB38" i="17"/>
  <c r="AH132" i="19"/>
  <c r="M137" i="4" s="1"/>
  <c r="AG137" i="9" s="1"/>
  <c r="AN132" i="19"/>
  <c r="S137" i="4" s="1"/>
  <c r="AM137" i="9" s="1"/>
  <c r="AB132" i="19"/>
  <c r="G137" i="4" s="1"/>
  <c r="AA137" i="9" s="1"/>
  <c r="AK132" i="19"/>
  <c r="P137" i="4" s="1"/>
  <c r="AJ137" i="9" s="1"/>
  <c r="AI132" i="19"/>
  <c r="N137" i="4" s="1"/>
  <c r="AH137" i="9" s="1"/>
  <c r="AM132" i="19"/>
  <c r="R137" i="4" s="1"/>
  <c r="AL137" i="9" s="1"/>
  <c r="Y132" i="19"/>
  <c r="D137" i="4" s="1"/>
  <c r="X137" i="9" s="1"/>
  <c r="AD132" i="19"/>
  <c r="I137" i="4" s="1"/>
  <c r="AC137" i="9" s="1"/>
  <c r="AL132" i="19"/>
  <c r="Q137" i="4" s="1"/>
  <c r="AK137" i="9" s="1"/>
  <c r="AG132" i="19"/>
  <c r="L137" i="4" s="1"/>
  <c r="AF137" i="9" s="1"/>
  <c r="AF132" i="19"/>
  <c r="K137" i="4" s="1"/>
  <c r="AE137" i="9" s="1"/>
  <c r="AB116" i="19"/>
  <c r="G121" i="4" s="1"/>
  <c r="AA121" i="9" s="1"/>
  <c r="AC116" i="19"/>
  <c r="H121" i="4" s="1"/>
  <c r="AB121" i="9" s="1"/>
  <c r="AH116" i="19"/>
  <c r="M121" i="4" s="1"/>
  <c r="AG121" i="9" s="1"/>
  <c r="AN116" i="19"/>
  <c r="S121" i="4" s="1"/>
  <c r="AM121" i="9" s="1"/>
  <c r="AG116" i="19"/>
  <c r="L121" i="4" s="1"/>
  <c r="AF121" i="9" s="1"/>
  <c r="AL116" i="19"/>
  <c r="Q121" i="4" s="1"/>
  <c r="AK121" i="9" s="1"/>
  <c r="Z116" i="19"/>
  <c r="E121" i="4" s="1"/>
  <c r="Y121" i="9" s="1"/>
  <c r="AD116" i="19"/>
  <c r="I121" i="4" s="1"/>
  <c r="AC121" i="9" s="1"/>
  <c r="AN185" i="19"/>
  <c r="S190" i="4" s="1"/>
  <c r="AM190" i="9" s="1"/>
  <c r="Y185" i="19"/>
  <c r="D190" i="4" s="1"/>
  <c r="X190" i="9" s="1"/>
  <c r="AG185" i="19"/>
  <c r="L190" i="4" s="1"/>
  <c r="AF190" i="9" s="1"/>
  <c r="Z185" i="19"/>
  <c r="E190" i="4" s="1"/>
  <c r="Y190" i="9" s="1"/>
  <c r="AB185" i="19"/>
  <c r="G190" i="4" s="1"/>
  <c r="AA190" i="9" s="1"/>
  <c r="AM185" i="19"/>
  <c r="R190" i="4" s="1"/>
  <c r="AL190" i="9" s="1"/>
  <c r="AJ185" i="19"/>
  <c r="O190" i="4" s="1"/>
  <c r="AI190" i="9" s="1"/>
  <c r="AA185" i="19"/>
  <c r="F190" i="4" s="1"/>
  <c r="Z190" i="9" s="1"/>
  <c r="AI114" i="19"/>
  <c r="N119" i="4" s="1"/>
  <c r="AH119" i="9" s="1"/>
  <c r="Z114" i="19"/>
  <c r="E119" i="4" s="1"/>
  <c r="Y119" i="9" s="1"/>
  <c r="AB114" i="19"/>
  <c r="G119" i="4" s="1"/>
  <c r="AA119" i="9" s="1"/>
  <c r="AH114" i="19"/>
  <c r="M119" i="4" s="1"/>
  <c r="AG119" i="9" s="1"/>
  <c r="AM114" i="19"/>
  <c r="R119" i="4" s="1"/>
  <c r="AL119" i="9" s="1"/>
  <c r="AJ114" i="19"/>
  <c r="O119" i="4" s="1"/>
  <c r="AI119" i="9" s="1"/>
  <c r="AK114" i="19"/>
  <c r="P119" i="4" s="1"/>
  <c r="AJ119" i="9" s="1"/>
  <c r="AL114" i="19"/>
  <c r="Q119" i="4" s="1"/>
  <c r="AK119" i="9" s="1"/>
  <c r="AG137" i="19"/>
  <c r="L142" i="4" s="1"/>
  <c r="AF142" i="9" s="1"/>
  <c r="AB137" i="19"/>
  <c r="G142" i="4" s="1"/>
  <c r="AA142" i="9" s="1"/>
  <c r="AK137" i="19"/>
  <c r="P142" i="4" s="1"/>
  <c r="AJ142" i="9" s="1"/>
  <c r="AD137" i="19"/>
  <c r="I142" i="4" s="1"/>
  <c r="AC142" i="9" s="1"/>
  <c r="Z137" i="19"/>
  <c r="E142" i="4" s="1"/>
  <c r="Y142" i="9" s="1"/>
  <c r="AL137" i="19"/>
  <c r="Q142" i="4" s="1"/>
  <c r="AK142" i="9" s="1"/>
  <c r="AI137" i="19"/>
  <c r="N142" i="4" s="1"/>
  <c r="AH142" i="9" s="1"/>
  <c r="Y137" i="19"/>
  <c r="D142" i="4" s="1"/>
  <c r="X142" i="9" s="1"/>
  <c r="AA137" i="19"/>
  <c r="F142" i="4" s="1"/>
  <c r="Z142" i="9" s="1"/>
  <c r="AC137" i="19"/>
  <c r="H142" i="4" s="1"/>
  <c r="AB142" i="9" s="1"/>
  <c r="AM137" i="19"/>
  <c r="R142" i="4" s="1"/>
  <c r="AL142" i="9" s="1"/>
  <c r="AJ137" i="19"/>
  <c r="O142" i="4" s="1"/>
  <c r="AI142" i="9" s="1"/>
  <c r="AN162" i="19"/>
  <c r="S167" i="4" s="1"/>
  <c r="AM167" i="9" s="1"/>
  <c r="AE162" i="19"/>
  <c r="J167" i="4" s="1"/>
  <c r="AD167" i="9" s="1"/>
  <c r="AH162" i="19"/>
  <c r="M167" i="4" s="1"/>
  <c r="AG167" i="9" s="1"/>
  <c r="AC162" i="19"/>
  <c r="H167" i="4" s="1"/>
  <c r="AB167" i="9" s="1"/>
  <c r="AM133" i="19"/>
  <c r="R138" i="4" s="1"/>
  <c r="AL138" i="9" s="1"/>
  <c r="AH133" i="19"/>
  <c r="M138" i="4" s="1"/>
  <c r="AG138" i="9" s="1"/>
  <c r="AK133" i="19"/>
  <c r="P138" i="4" s="1"/>
  <c r="AJ138" i="9" s="1"/>
  <c r="AN133" i="19"/>
  <c r="S138" i="4" s="1"/>
  <c r="AM138" i="9" s="1"/>
  <c r="AB133" i="19"/>
  <c r="G138" i="4" s="1"/>
  <c r="AA138" i="9" s="1"/>
  <c r="I14" i="3"/>
  <c r="AB10" i="18"/>
  <c r="X229" i="17"/>
  <c r="U229" i="17"/>
  <c r="S229" i="17"/>
  <c r="Z181" i="17"/>
  <c r="L185" i="1" s="1"/>
  <c r="L185" i="9" s="1"/>
  <c r="S181" i="17"/>
  <c r="E185" i="1" s="1"/>
  <c r="E185" i="9" s="1"/>
  <c r="AC271" i="19"/>
  <c r="AB271" i="19"/>
  <c r="AG271" i="19"/>
  <c r="AL271" i="19"/>
  <c r="AM271" i="19"/>
  <c r="AA271" i="19"/>
  <c r="AE271" i="19"/>
  <c r="AF271" i="19"/>
  <c r="AK271" i="19"/>
  <c r="AJ271" i="19"/>
  <c r="Z271" i="19"/>
  <c r="AI271" i="19"/>
  <c r="AK255" i="19"/>
  <c r="Y255" i="19"/>
  <c r="AC255" i="19"/>
  <c r="AA255" i="19"/>
  <c r="AI255" i="19"/>
  <c r="AB255" i="19"/>
  <c r="AN255" i="19"/>
  <c r="AH255" i="19"/>
  <c r="AJ255" i="19"/>
  <c r="AE255" i="19"/>
  <c r="AM255" i="19"/>
  <c r="AG255" i="19"/>
  <c r="Y182" i="17"/>
  <c r="K186" i="1" s="1"/>
  <c r="K186" i="9" s="1"/>
  <c r="R182" i="17"/>
  <c r="D186" i="1" s="1"/>
  <c r="D186" i="9" s="1"/>
  <c r="T182" i="17"/>
  <c r="F186" i="1" s="1"/>
  <c r="F186" i="9" s="1"/>
  <c r="AG253" i="19"/>
  <c r="AI262" i="19"/>
  <c r="AF279" i="19"/>
  <c r="AJ268" i="19"/>
  <c r="AA134" i="19"/>
  <c r="F139" i="4" s="1"/>
  <c r="Z139" i="9" s="1"/>
  <c r="AL146" i="19"/>
  <c r="Q151" i="4" s="1"/>
  <c r="AK151" i="9" s="1"/>
  <c r="AN146" i="19"/>
  <c r="S151" i="4" s="1"/>
  <c r="AM151" i="9" s="1"/>
  <c r="AD235" i="19"/>
  <c r="AA217" i="19"/>
  <c r="F222" i="4" s="1"/>
  <c r="Z222" i="9" s="1"/>
  <c r="M32" i="1"/>
  <c r="M32" i="9" s="1"/>
  <c r="X98" i="4"/>
  <c r="AB269" i="19"/>
  <c r="AN269" i="19"/>
  <c r="AK269" i="19"/>
  <c r="AI269" i="19"/>
  <c r="AF269" i="19"/>
  <c r="Z269" i="19"/>
  <c r="AE269" i="19"/>
  <c r="Y269" i="19"/>
  <c r="AL269" i="19"/>
  <c r="AD269" i="19"/>
  <c r="AL270" i="19"/>
  <c r="AA270" i="19"/>
  <c r="AM270" i="19"/>
  <c r="AK270" i="19"/>
  <c r="AF270" i="19"/>
  <c r="AE270" i="19"/>
  <c r="AN270" i="19"/>
  <c r="Z270" i="19"/>
  <c r="AD270" i="19"/>
  <c r="AB270" i="19"/>
  <c r="Z279" i="19"/>
  <c r="AF268" i="19"/>
  <c r="AO15" i="19"/>
  <c r="Y235" i="19"/>
  <c r="AO235" i="19" s="1"/>
  <c r="Y19" i="4"/>
  <c r="X153" i="17"/>
  <c r="J157" i="1" s="1"/>
  <c r="J157" i="9" s="1"/>
  <c r="Y131" i="17"/>
  <c r="K135" i="1" s="1"/>
  <c r="K135" i="9" s="1"/>
  <c r="V385" i="17"/>
  <c r="R229" i="17"/>
  <c r="T229" i="17"/>
  <c r="AG278" i="19"/>
  <c r="AH278" i="19"/>
  <c r="AD278" i="19"/>
  <c r="Y278" i="19"/>
  <c r="AH247" i="19"/>
  <c r="AM247" i="19"/>
  <c r="AE247" i="19"/>
  <c r="AI247" i="19"/>
  <c r="AM219" i="19"/>
  <c r="R224" i="4" s="1"/>
  <c r="AL224" i="9" s="1"/>
  <c r="Z219" i="19"/>
  <c r="E224" i="4" s="1"/>
  <c r="Y224" i="9" s="1"/>
  <c r="AA157" i="19"/>
  <c r="F162" i="4" s="1"/>
  <c r="Z162" i="9" s="1"/>
  <c r="AG219" i="19"/>
  <c r="L224" i="4" s="1"/>
  <c r="AF224" i="9" s="1"/>
  <c r="AM234" i="19"/>
  <c r="AG234" i="19"/>
  <c r="AL234" i="19"/>
  <c r="AH219" i="19"/>
  <c r="M224" i="4" s="1"/>
  <c r="AG224" i="9" s="1"/>
  <c r="AE234" i="19"/>
  <c r="AF219" i="19"/>
  <c r="K224" i="4" s="1"/>
  <c r="AE224" i="9" s="1"/>
  <c r="AI234" i="19"/>
  <c r="AH157" i="19"/>
  <c r="M162" i="4" s="1"/>
  <c r="AG162" i="9" s="1"/>
  <c r="AN157" i="19"/>
  <c r="S162" i="4" s="1"/>
  <c r="AM162" i="9" s="1"/>
  <c r="AM157" i="19"/>
  <c r="R162" i="4" s="1"/>
  <c r="AL162" i="9" s="1"/>
  <c r="T98" i="4"/>
  <c r="AN98" i="9" s="1"/>
  <c r="X19" i="4"/>
  <c r="AA21" i="4"/>
  <c r="Z14" i="4"/>
  <c r="AM152" i="19"/>
  <c r="R157" i="4" s="1"/>
  <c r="AL152" i="19"/>
  <c r="Q157" i="4" s="1"/>
  <c r="AK157" i="9" s="1"/>
  <c r="AB152" i="19"/>
  <c r="G157" i="4" s="1"/>
  <c r="AA157" i="9" s="1"/>
  <c r="Z139" i="19"/>
  <c r="E144" i="4" s="1"/>
  <c r="Y144" i="9" s="1"/>
  <c r="AN139" i="19"/>
  <c r="S144" i="4" s="1"/>
  <c r="AM144" i="9" s="1"/>
  <c r="AL139" i="19"/>
  <c r="Q144" i="4" s="1"/>
  <c r="AK144" i="9" s="1"/>
  <c r="AM139" i="19"/>
  <c r="R144" i="4" s="1"/>
  <c r="AL144" i="9" s="1"/>
  <c r="AA139" i="19"/>
  <c r="F144" i="4" s="1"/>
  <c r="AE139" i="19"/>
  <c r="J144" i="4" s="1"/>
  <c r="AJ139" i="19"/>
  <c r="O144" i="4" s="1"/>
  <c r="AI144" i="9" s="1"/>
  <c r="AG139" i="19"/>
  <c r="L144" i="4" s="1"/>
  <c r="AF144" i="9" s="1"/>
  <c r="Y139" i="19"/>
  <c r="AK139" i="19"/>
  <c r="P144" i="4" s="1"/>
  <c r="AJ144" i="9" s="1"/>
  <c r="AD139" i="19"/>
  <c r="I144" i="4" s="1"/>
  <c r="AC144" i="9" s="1"/>
  <c r="AF139" i="19"/>
  <c r="K144" i="4" s="1"/>
  <c r="AE144" i="9" s="1"/>
  <c r="AC139" i="19"/>
  <c r="H144" i="4" s="1"/>
  <c r="AB139" i="19"/>
  <c r="G144" i="4" s="1"/>
  <c r="AA144" i="9" s="1"/>
  <c r="AH139" i="19"/>
  <c r="M144" i="4" s="1"/>
  <c r="AG144" i="9" s="1"/>
  <c r="AI139" i="19"/>
  <c r="N144" i="4" s="1"/>
  <c r="AH144" i="9" s="1"/>
  <c r="Z229" i="17"/>
  <c r="V229" i="17"/>
  <c r="U109" i="17"/>
  <c r="G113" i="1" s="1"/>
  <c r="G113" i="9" s="1"/>
  <c r="Z109" i="17"/>
  <c r="L113" i="1" s="1"/>
  <c r="L113" i="9" s="1"/>
  <c r="Z110" i="17"/>
  <c r="L114" i="1" s="1"/>
  <c r="L114" i="9" s="1"/>
  <c r="X110" i="17"/>
  <c r="J114" i="1" s="1"/>
  <c r="J114" i="9" s="1"/>
  <c r="U110" i="17"/>
  <c r="G114" i="1" s="1"/>
  <c r="G114" i="9" s="1"/>
  <c r="W346" i="17"/>
  <c r="AB278" i="19"/>
  <c r="AK278" i="19"/>
  <c r="AM278" i="19"/>
  <c r="AI278" i="19"/>
  <c r="AF247" i="19"/>
  <c r="AC247" i="19"/>
  <c r="Y247" i="19"/>
  <c r="AK247" i="19"/>
  <c r="T219" i="17"/>
  <c r="F223" i="1" s="1"/>
  <c r="F223" i="9" s="1"/>
  <c r="AB219" i="19"/>
  <c r="G224" i="4" s="1"/>
  <c r="AA224" i="9" s="1"/>
  <c r="AL219" i="19"/>
  <c r="Q224" i="4" s="1"/>
  <c r="AK224" i="9" s="1"/>
  <c r="AA219" i="19"/>
  <c r="F224" i="4" s="1"/>
  <c r="Z224" i="9" s="1"/>
  <c r="AD234" i="19"/>
  <c r="AN181" i="19"/>
  <c r="S186" i="4" s="1"/>
  <c r="AM186" i="9" s="1"/>
  <c r="Y234" i="19"/>
  <c r="AD181" i="19"/>
  <c r="I186" i="4" s="1"/>
  <c r="AC186" i="9" s="1"/>
  <c r="AB234" i="19"/>
  <c r="AK181" i="19"/>
  <c r="P186" i="4" s="1"/>
  <c r="AJ186" i="9" s="1"/>
  <c r="AH234" i="19"/>
  <c r="Z20" i="4"/>
  <c r="T14" i="4"/>
  <c r="AN14" i="9" s="1"/>
  <c r="T20" i="4"/>
  <c r="AN20" i="9" s="1"/>
  <c r="AI261" i="19"/>
  <c r="AK261" i="19"/>
  <c r="AE261" i="19"/>
  <c r="S74" i="17"/>
  <c r="E78" i="1" s="1"/>
  <c r="E78" i="9" s="1"/>
  <c r="AD246" i="19"/>
  <c r="AH246" i="19"/>
  <c r="Z246" i="19"/>
  <c r="AH270" i="19"/>
  <c r="AI270" i="19"/>
  <c r="Y270" i="19"/>
  <c r="AA181" i="19"/>
  <c r="F186" i="4" s="1"/>
  <c r="Z186" i="9" s="1"/>
  <c r="Y229" i="17"/>
  <c r="Z387" i="17"/>
  <c r="AF275" i="19"/>
  <c r="AE275" i="19"/>
  <c r="AB275" i="19"/>
  <c r="AA269" i="19"/>
  <c r="AG269" i="19"/>
  <c r="AH269" i="19"/>
  <c r="AE265" i="19"/>
  <c r="AG265" i="19"/>
  <c r="AL265" i="19"/>
  <c r="T143" i="17"/>
  <c r="F147" i="1" s="1"/>
  <c r="F147" i="9" s="1"/>
  <c r="V84" i="17"/>
  <c r="H88" i="1" s="1"/>
  <c r="H88" i="9" s="1"/>
  <c r="X109" i="17"/>
  <c r="J113" i="1" s="1"/>
  <c r="J113" i="9" s="1"/>
  <c r="S196" i="17"/>
  <c r="E200" i="1" s="1"/>
  <c r="E200" i="9" s="1"/>
  <c r="V196" i="17"/>
  <c r="H200" i="1" s="1"/>
  <c r="H200" i="9" s="1"/>
  <c r="T110" i="17"/>
  <c r="F114" i="1" s="1"/>
  <c r="F114" i="9" s="1"/>
  <c r="S168" i="17"/>
  <c r="E172" i="1" s="1"/>
  <c r="E172" i="9" s="1"/>
  <c r="AG257" i="19"/>
  <c r="AF257" i="19"/>
  <c r="AB257" i="19"/>
  <c r="AL278" i="19"/>
  <c r="AA278" i="19"/>
  <c r="AN278" i="19"/>
  <c r="AB28" i="17"/>
  <c r="AB247" i="19"/>
  <c r="AD247" i="19"/>
  <c r="Z247" i="19"/>
  <c r="U162" i="17"/>
  <c r="G166" i="1" s="1"/>
  <c r="G166" i="9" s="1"/>
  <c r="AI219" i="19"/>
  <c r="N224" i="4" s="1"/>
  <c r="AH224" i="9" s="1"/>
  <c r="Y157" i="19"/>
  <c r="D162" i="4" s="1"/>
  <c r="X162" i="9" s="1"/>
  <c r="AD219" i="19"/>
  <c r="I224" i="4" s="1"/>
  <c r="AC224" i="9" s="1"/>
  <c r="AH181" i="19"/>
  <c r="M186" i="4" s="1"/>
  <c r="AG186" i="9" s="1"/>
  <c r="AL181" i="19"/>
  <c r="Q186" i="4" s="1"/>
  <c r="AK186" i="9" s="1"/>
  <c r="AI181" i="19"/>
  <c r="N186" i="4" s="1"/>
  <c r="AH186" i="9" s="1"/>
  <c r="AM181" i="19"/>
  <c r="R186" i="4" s="1"/>
  <c r="AL186" i="9" s="1"/>
  <c r="AK219" i="19"/>
  <c r="P224" i="4" s="1"/>
  <c r="AJ224" i="9" s="1"/>
  <c r="AJ181" i="19"/>
  <c r="O186" i="4" s="1"/>
  <c r="AI186" i="9" s="1"/>
  <c r="AC157" i="19"/>
  <c r="H162" i="4" s="1"/>
  <c r="AB162" i="9" s="1"/>
  <c r="AL157" i="19"/>
  <c r="Q162" i="4" s="1"/>
  <c r="AK162" i="9" s="1"/>
  <c r="AD157" i="19"/>
  <c r="I162" i="4" s="1"/>
  <c r="AC162" i="9" s="1"/>
  <c r="X21" i="4"/>
  <c r="M26" i="1"/>
  <c r="M26" i="9" s="1"/>
  <c r="AH235" i="19"/>
  <c r="W95" i="17"/>
  <c r="I99" i="1" s="1"/>
  <c r="I99" i="9" s="1"/>
  <c r="S95" i="17"/>
  <c r="T95" i="17"/>
  <c r="F99" i="1" s="1"/>
  <c r="F99" i="9" s="1"/>
  <c r="U95" i="17"/>
  <c r="G99" i="1" s="1"/>
  <c r="G99" i="9" s="1"/>
  <c r="X95" i="17"/>
  <c r="J99" i="1" s="1"/>
  <c r="J99" i="9" s="1"/>
  <c r="AI235" i="19"/>
  <c r="AE235" i="19"/>
  <c r="AL235" i="19"/>
  <c r="S219" i="17"/>
  <c r="E223" i="1" s="1"/>
  <c r="E223" i="9" s="1"/>
  <c r="Z23" i="4"/>
  <c r="W229" i="17"/>
  <c r="T131" i="17"/>
  <c r="F135" i="1" s="1"/>
  <c r="F135" i="9" s="1"/>
  <c r="X168" i="17"/>
  <c r="J172" i="1" s="1"/>
  <c r="J172" i="9" s="1"/>
  <c r="U168" i="17"/>
  <c r="G172" i="1" s="1"/>
  <c r="G172" i="9" s="1"/>
  <c r="R193" i="17"/>
  <c r="D197" i="1" s="1"/>
  <c r="D197" i="9" s="1"/>
  <c r="T346" i="17"/>
  <c r="AG263" i="19"/>
  <c r="AK262" i="19"/>
  <c r="Z262" i="19"/>
  <c r="AN262" i="19"/>
  <c r="Y268" i="19"/>
  <c r="AI268" i="19"/>
  <c r="AE268" i="19"/>
  <c r="X219" i="17"/>
  <c r="J223" i="1" s="1"/>
  <c r="J223" i="9" s="1"/>
  <c r="W181" i="17"/>
  <c r="I185" i="1" s="1"/>
  <c r="I185" i="9" s="1"/>
  <c r="T19" i="4"/>
  <c r="AN19" i="9" s="1"/>
  <c r="O253" i="20"/>
  <c r="R253" i="20"/>
  <c r="AA253" i="20" s="1"/>
  <c r="Q253" i="20"/>
  <c r="Z253" i="20" s="1"/>
  <c r="T253" i="20"/>
  <c r="AC253" i="20" s="1"/>
  <c r="S300" i="17"/>
  <c r="R219" i="17"/>
  <c r="D223" i="1" s="1"/>
  <c r="D223" i="9" s="1"/>
  <c r="V219" i="17"/>
  <c r="H223" i="1" s="1"/>
  <c r="H223" i="9" s="1"/>
  <c r="X16" i="4"/>
  <c r="Y16" i="4"/>
  <c r="AM231" i="9"/>
  <c r="AH231" i="9"/>
  <c r="AI231" i="9"/>
  <c r="Z231" i="4"/>
  <c r="AB231" i="9"/>
  <c r="Y231" i="4"/>
  <c r="AA231" i="9"/>
  <c r="P13" i="1"/>
  <c r="AQ13" i="9" s="1"/>
  <c r="AO13" i="9"/>
  <c r="T16" i="4"/>
  <c r="AN16" i="9" s="1"/>
  <c r="Z16" i="4"/>
  <c r="AL260" i="19"/>
  <c r="AB260" i="19"/>
  <c r="AN260" i="19"/>
  <c r="AC260" i="19"/>
  <c r="AH273" i="19"/>
  <c r="AG273" i="19"/>
  <c r="AC273" i="19"/>
  <c r="Y273" i="19"/>
  <c r="Y283" i="17"/>
  <c r="AA263" i="19"/>
  <c r="AJ263" i="19"/>
  <c r="AK263" i="19"/>
  <c r="AF263" i="19"/>
  <c r="AK260" i="19"/>
  <c r="Y260" i="19"/>
  <c r="Z260" i="19"/>
  <c r="AJ260" i="19"/>
  <c r="AB273" i="19"/>
  <c r="AL273" i="19"/>
  <c r="AF273" i="19"/>
  <c r="AI273" i="19"/>
  <c r="AI263" i="19"/>
  <c r="AM263" i="19"/>
  <c r="AD263" i="19"/>
  <c r="Z263" i="19"/>
  <c r="AA251" i="19"/>
  <c r="AF251" i="19"/>
  <c r="AB251" i="19"/>
  <c r="AJ251" i="19"/>
  <c r="AJ266" i="19"/>
  <c r="AC266" i="19"/>
  <c r="AG266" i="19"/>
  <c r="Y266" i="19"/>
  <c r="AN251" i="19"/>
  <c r="AG251" i="19"/>
  <c r="AC251" i="19"/>
  <c r="AE266" i="19"/>
  <c r="AA266" i="19"/>
  <c r="Z266" i="19"/>
  <c r="AE260" i="19"/>
  <c r="AF260" i="19"/>
  <c r="AG260" i="19"/>
  <c r="AK273" i="19"/>
  <c r="AA273" i="19"/>
  <c r="AM273" i="19"/>
  <c r="AL263" i="19"/>
  <c r="AH263" i="19"/>
  <c r="AE263" i="19"/>
  <c r="T227" i="17"/>
  <c r="F231" i="1" s="1"/>
  <c r="F231" i="9" s="1"/>
  <c r="X227" i="17"/>
  <c r="J231" i="1" s="1"/>
  <c r="J231" i="9" s="1"/>
  <c r="R227" i="17"/>
  <c r="D231" i="1" s="1"/>
  <c r="D231" i="9" s="1"/>
  <c r="V227" i="17"/>
  <c r="H231" i="1" s="1"/>
  <c r="H231" i="9" s="1"/>
  <c r="Z227" i="17"/>
  <c r="L231" i="1" s="1"/>
  <c r="L231" i="9" s="1"/>
  <c r="U227" i="17"/>
  <c r="G231" i="1" s="1"/>
  <c r="G231" i="9" s="1"/>
  <c r="Y227" i="17"/>
  <c r="K231" i="1" s="1"/>
  <c r="K231" i="9" s="1"/>
  <c r="S227" i="17"/>
  <c r="E231" i="1" s="1"/>
  <c r="E231" i="9" s="1"/>
  <c r="W227" i="17"/>
  <c r="I231" i="1" s="1"/>
  <c r="I231" i="9" s="1"/>
  <c r="R387" i="17"/>
  <c r="T387" i="17"/>
  <c r="U373" i="17"/>
  <c r="U230" i="17"/>
  <c r="Y387" i="17"/>
  <c r="W387" i="17"/>
  <c r="V373" i="17"/>
  <c r="X28" i="18"/>
  <c r="J32" i="3" s="1"/>
  <c r="T32" i="9" s="1"/>
  <c r="T28" i="18"/>
  <c r="F32" i="3" s="1"/>
  <c r="P32" i="9" s="1"/>
  <c r="Y28" i="18"/>
  <c r="K32" i="3" s="1"/>
  <c r="U32" i="9" s="1"/>
  <c r="V28" i="18"/>
  <c r="H32" i="3" s="1"/>
  <c r="R32" i="9" s="1"/>
  <c r="R28" i="18"/>
  <c r="U28" i="18"/>
  <c r="G32" i="3" s="1"/>
  <c r="Q32" i="9" s="1"/>
  <c r="W28" i="18"/>
  <c r="I32" i="3" s="1"/>
  <c r="S32" i="9" s="1"/>
  <c r="Z28" i="18"/>
  <c r="L32" i="3" s="1"/>
  <c r="V32" i="9" s="1"/>
  <c r="S28" i="18"/>
  <c r="E32" i="3" s="1"/>
  <c r="O32" i="9" s="1"/>
  <c r="S255" i="18"/>
  <c r="Z255" i="18"/>
  <c r="V255" i="18"/>
  <c r="W255" i="18"/>
  <c r="T255" i="18"/>
  <c r="Y255" i="18"/>
  <c r="R255" i="18"/>
  <c r="U255" i="18"/>
  <c r="X255" i="18"/>
  <c r="P167" i="20"/>
  <c r="Y167" i="20" s="1"/>
  <c r="O171" i="1" s="1"/>
  <c r="AP171" i="9" s="1"/>
  <c r="Q167" i="20"/>
  <c r="Z167" i="20" s="1"/>
  <c r="N171" i="3" s="1"/>
  <c r="AR171" i="9" s="1"/>
  <c r="S167" i="20"/>
  <c r="AB167" i="20" s="1"/>
  <c r="U171" i="4" s="1"/>
  <c r="AU171" i="9" s="1"/>
  <c r="BB171" i="9" s="1"/>
  <c r="CK171" i="9" s="1"/>
  <c r="CQ171" i="9" s="1"/>
  <c r="DI171" i="9" s="1"/>
  <c r="DO171" i="9" s="1"/>
  <c r="O167" i="20"/>
  <c r="T167" i="20"/>
  <c r="AC167" i="20" s="1"/>
  <c r="V171" i="4" s="1"/>
  <c r="AV171" i="9" s="1"/>
  <c r="BC171" i="9" s="1"/>
  <c r="CL171" i="9" s="1"/>
  <c r="CR171" i="9" s="1"/>
  <c r="DJ171" i="9" s="1"/>
  <c r="DP171" i="9" s="1"/>
  <c r="R167" i="20"/>
  <c r="AA167" i="20" s="1"/>
  <c r="O171" i="3" s="1"/>
  <c r="AS171" i="9" s="1"/>
  <c r="Q81" i="20"/>
  <c r="Z81" i="20" s="1"/>
  <c r="N85" i="3" s="1"/>
  <c r="AR85" i="9" s="1"/>
  <c r="R81" i="20"/>
  <c r="AA81" i="20" s="1"/>
  <c r="O85" i="3" s="1"/>
  <c r="AS85" i="9" s="1"/>
  <c r="T81" i="20"/>
  <c r="AC81" i="20" s="1"/>
  <c r="V85" i="4" s="1"/>
  <c r="AV85" i="9" s="1"/>
  <c r="BC85" i="9" s="1"/>
  <c r="CL85" i="9" s="1"/>
  <c r="CR85" i="9" s="1"/>
  <c r="DJ85" i="9" s="1"/>
  <c r="DP85" i="9" s="1"/>
  <c r="P81" i="20"/>
  <c r="Y81" i="20" s="1"/>
  <c r="O85" i="1" s="1"/>
  <c r="AP85" i="9" s="1"/>
  <c r="AY85" i="9" s="1"/>
  <c r="CH85" i="9" s="1"/>
  <c r="CN85" i="9" s="1"/>
  <c r="DF85" i="9" s="1"/>
  <c r="DL85" i="9" s="1"/>
  <c r="O81" i="20"/>
  <c r="S81" i="20"/>
  <c r="AB81" i="20" s="1"/>
  <c r="U85" i="4" s="1"/>
  <c r="AU85" i="9" s="1"/>
  <c r="BB85" i="9" s="1"/>
  <c r="CK85" i="9" s="1"/>
  <c r="CQ85" i="9" s="1"/>
  <c r="DI85" i="9" s="1"/>
  <c r="DO85" i="9" s="1"/>
  <c r="S19" i="18"/>
  <c r="E23" i="3" s="1"/>
  <c r="O23" i="9" s="1"/>
  <c r="R19" i="18"/>
  <c r="U19" i="18"/>
  <c r="G23" i="3" s="1"/>
  <c r="Q23" i="9" s="1"/>
  <c r="X19" i="18"/>
  <c r="J23" i="3" s="1"/>
  <c r="T23" i="9" s="1"/>
  <c r="W19" i="18"/>
  <c r="I23" i="3" s="1"/>
  <c r="S23" i="9" s="1"/>
  <c r="Z19" i="18"/>
  <c r="L23" i="3" s="1"/>
  <c r="V23" i="9" s="1"/>
  <c r="V19" i="18"/>
  <c r="H23" i="3" s="1"/>
  <c r="R23" i="9" s="1"/>
  <c r="Y19" i="18"/>
  <c r="K23" i="3" s="1"/>
  <c r="U23" i="9" s="1"/>
  <c r="T19" i="18"/>
  <c r="F23" i="3" s="1"/>
  <c r="P23" i="9" s="1"/>
  <c r="P247" i="20"/>
  <c r="Y247" i="20" s="1"/>
  <c r="S247" i="20"/>
  <c r="AB247" i="20" s="1"/>
  <c r="Q247" i="20"/>
  <c r="Z247" i="20" s="1"/>
  <c r="T247" i="20"/>
  <c r="AC247" i="20" s="1"/>
  <c r="R247" i="20"/>
  <c r="AA247" i="20" s="1"/>
  <c r="O247" i="20"/>
  <c r="U73" i="18"/>
  <c r="G77" i="3" s="1"/>
  <c r="Q77" i="9" s="1"/>
  <c r="S73" i="18"/>
  <c r="E77" i="3" s="1"/>
  <c r="O77" i="9" s="1"/>
  <c r="W73" i="18"/>
  <c r="I77" i="3" s="1"/>
  <c r="S77" i="9" s="1"/>
  <c r="Z73" i="18"/>
  <c r="L77" i="3" s="1"/>
  <c r="V77" i="9" s="1"/>
  <c r="V73" i="18"/>
  <c r="H77" i="3" s="1"/>
  <c r="R77" i="9" s="1"/>
  <c r="Y73" i="18"/>
  <c r="K77" i="3" s="1"/>
  <c r="U77" i="9" s="1"/>
  <c r="R73" i="18"/>
  <c r="T73" i="18"/>
  <c r="F77" i="3" s="1"/>
  <c r="P77" i="9" s="1"/>
  <c r="X73" i="18"/>
  <c r="J77" i="3" s="1"/>
  <c r="T77" i="9" s="1"/>
  <c r="U296" i="18"/>
  <c r="R296" i="18"/>
  <c r="Z296" i="18"/>
  <c r="V296" i="18"/>
  <c r="T296" i="18"/>
  <c r="S296" i="18"/>
  <c r="W296" i="18"/>
  <c r="Y296" i="18"/>
  <c r="X296" i="18"/>
  <c r="O29" i="20"/>
  <c r="Q29" i="20"/>
  <c r="Z29" i="20" s="1"/>
  <c r="N33" i="3" s="1"/>
  <c r="AR33" i="9" s="1"/>
  <c r="T29" i="20"/>
  <c r="AC29" i="20" s="1"/>
  <c r="V33" i="4" s="1"/>
  <c r="AV33" i="9" s="1"/>
  <c r="S29" i="20"/>
  <c r="AB29" i="20" s="1"/>
  <c r="U33" i="4" s="1"/>
  <c r="AU33" i="9" s="1"/>
  <c r="P29" i="20"/>
  <c r="Y29" i="20" s="1"/>
  <c r="O33" i="1" s="1"/>
  <c r="AP33" i="9" s="1"/>
  <c r="R29" i="20"/>
  <c r="AA29" i="20" s="1"/>
  <c r="O33" i="3" s="1"/>
  <c r="AS33" i="9" s="1"/>
  <c r="T46" i="20"/>
  <c r="AC46" i="20" s="1"/>
  <c r="V50" i="4" s="1"/>
  <c r="AV50" i="9" s="1"/>
  <c r="R46" i="20"/>
  <c r="AA46" i="20" s="1"/>
  <c r="O50" i="3" s="1"/>
  <c r="AS50" i="9" s="1"/>
  <c r="Q46" i="20"/>
  <c r="Z46" i="20" s="1"/>
  <c r="N50" i="3" s="1"/>
  <c r="AR50" i="9" s="1"/>
  <c r="S46" i="20"/>
  <c r="AB46" i="20" s="1"/>
  <c r="U50" i="4" s="1"/>
  <c r="AU50" i="9" s="1"/>
  <c r="P46" i="20"/>
  <c r="Y46" i="20" s="1"/>
  <c r="O50" i="1" s="1"/>
  <c r="AP50" i="9" s="1"/>
  <c r="O46" i="20"/>
  <c r="W35" i="18"/>
  <c r="I39" i="3" s="1"/>
  <c r="S39" i="9" s="1"/>
  <c r="S35" i="18"/>
  <c r="E39" i="3" s="1"/>
  <c r="O39" i="9" s="1"/>
  <c r="U35" i="18"/>
  <c r="G39" i="3" s="1"/>
  <c r="Q39" i="9" s="1"/>
  <c r="X35" i="18"/>
  <c r="J39" i="3" s="1"/>
  <c r="T39" i="9" s="1"/>
  <c r="R35" i="18"/>
  <c r="T35" i="18"/>
  <c r="F39" i="3" s="1"/>
  <c r="P39" i="9" s="1"/>
  <c r="V35" i="18"/>
  <c r="H39" i="3" s="1"/>
  <c r="R39" i="9" s="1"/>
  <c r="Z35" i="18"/>
  <c r="L39" i="3" s="1"/>
  <c r="V39" i="9" s="1"/>
  <c r="Y35" i="18"/>
  <c r="K39" i="3" s="1"/>
  <c r="U39" i="9" s="1"/>
  <c r="Q181" i="20"/>
  <c r="Z181" i="20" s="1"/>
  <c r="N185" i="3" s="1"/>
  <c r="AR185" i="9" s="1"/>
  <c r="S181" i="20"/>
  <c r="AB181" i="20" s="1"/>
  <c r="U185" i="4" s="1"/>
  <c r="AU185" i="9" s="1"/>
  <c r="T181" i="20"/>
  <c r="AC181" i="20" s="1"/>
  <c r="V185" i="4" s="1"/>
  <c r="AV185" i="9" s="1"/>
  <c r="O181" i="20"/>
  <c r="P181" i="20"/>
  <c r="Y181" i="20" s="1"/>
  <c r="O185" i="1" s="1"/>
  <c r="AP185" i="9" s="1"/>
  <c r="R181" i="20"/>
  <c r="AA181" i="20" s="1"/>
  <c r="O185" i="3" s="1"/>
  <c r="AS185" i="9" s="1"/>
  <c r="Y187" i="18"/>
  <c r="K191" i="3" s="1"/>
  <c r="U191" i="9" s="1"/>
  <c r="X187" i="18"/>
  <c r="J191" i="3" s="1"/>
  <c r="T191" i="9" s="1"/>
  <c r="T187" i="18"/>
  <c r="F191" i="3" s="1"/>
  <c r="P191" i="9" s="1"/>
  <c r="W187" i="18"/>
  <c r="I191" i="3" s="1"/>
  <c r="S191" i="9" s="1"/>
  <c r="Z187" i="18"/>
  <c r="L191" i="3" s="1"/>
  <c r="V191" i="9" s="1"/>
  <c r="S187" i="18"/>
  <c r="E191" i="3" s="1"/>
  <c r="O191" i="9" s="1"/>
  <c r="V187" i="18"/>
  <c r="H191" i="3" s="1"/>
  <c r="R191" i="9" s="1"/>
  <c r="R187" i="18"/>
  <c r="U187" i="18"/>
  <c r="G191" i="3" s="1"/>
  <c r="Q191" i="9" s="1"/>
  <c r="Y56" i="18"/>
  <c r="K60" i="3" s="1"/>
  <c r="U60" i="9" s="1"/>
  <c r="R56" i="18"/>
  <c r="V56" i="18"/>
  <c r="H60" i="3" s="1"/>
  <c r="R60" i="9" s="1"/>
  <c r="U56" i="18"/>
  <c r="G60" i="3" s="1"/>
  <c r="Q60" i="9" s="1"/>
  <c r="X56" i="18"/>
  <c r="J60" i="3" s="1"/>
  <c r="T60" i="9" s="1"/>
  <c r="S56" i="18"/>
  <c r="E60" i="3" s="1"/>
  <c r="O60" i="9" s="1"/>
  <c r="T56" i="18"/>
  <c r="F60" i="3" s="1"/>
  <c r="P60" i="9" s="1"/>
  <c r="Z56" i="18"/>
  <c r="L60" i="3" s="1"/>
  <c r="V60" i="9" s="1"/>
  <c r="W56" i="18"/>
  <c r="I60" i="3" s="1"/>
  <c r="S60" i="9" s="1"/>
  <c r="S167" i="18"/>
  <c r="E171" i="3" s="1"/>
  <c r="O171" i="9" s="1"/>
  <c r="T167" i="18"/>
  <c r="F171" i="3" s="1"/>
  <c r="P171" i="9" s="1"/>
  <c r="Z167" i="18"/>
  <c r="L171" i="3" s="1"/>
  <c r="V171" i="9" s="1"/>
  <c r="X167" i="18"/>
  <c r="J171" i="3" s="1"/>
  <c r="T171" i="9" s="1"/>
  <c r="Y167" i="18"/>
  <c r="K171" i="3" s="1"/>
  <c r="U171" i="9" s="1"/>
  <c r="W167" i="18"/>
  <c r="I171" i="3" s="1"/>
  <c r="S171" i="9" s="1"/>
  <c r="V167" i="18"/>
  <c r="H171" i="3" s="1"/>
  <c r="R171" i="9" s="1"/>
  <c r="U167" i="18"/>
  <c r="G171" i="3" s="1"/>
  <c r="Q171" i="9" s="1"/>
  <c r="R167" i="18"/>
  <c r="V144" i="18"/>
  <c r="H148" i="3" s="1"/>
  <c r="R148" i="9" s="1"/>
  <c r="T144" i="18"/>
  <c r="F148" i="3" s="1"/>
  <c r="P148" i="9" s="1"/>
  <c r="X144" i="18"/>
  <c r="J148" i="3" s="1"/>
  <c r="T148" i="9" s="1"/>
  <c r="S144" i="18"/>
  <c r="E148" i="3" s="1"/>
  <c r="O148" i="9" s="1"/>
  <c r="W144" i="18"/>
  <c r="I148" i="3" s="1"/>
  <c r="S148" i="9" s="1"/>
  <c r="U144" i="18"/>
  <c r="G148" i="3" s="1"/>
  <c r="Q148" i="9" s="1"/>
  <c r="R144" i="18"/>
  <c r="Y144" i="18"/>
  <c r="K148" i="3" s="1"/>
  <c r="U148" i="9" s="1"/>
  <c r="Z144" i="18"/>
  <c r="L148" i="3" s="1"/>
  <c r="V148" i="9" s="1"/>
  <c r="P76" i="20"/>
  <c r="Y76" i="20" s="1"/>
  <c r="O80" i="1" s="1"/>
  <c r="AP80" i="9" s="1"/>
  <c r="AY80" i="9" s="1"/>
  <c r="CH80" i="9" s="1"/>
  <c r="CN80" i="9" s="1"/>
  <c r="DF80" i="9" s="1"/>
  <c r="DL80" i="9" s="1"/>
  <c r="T76" i="20"/>
  <c r="AC76" i="20" s="1"/>
  <c r="V80" i="4" s="1"/>
  <c r="AV80" i="9" s="1"/>
  <c r="BC80" i="9" s="1"/>
  <c r="CL80" i="9" s="1"/>
  <c r="CR80" i="9" s="1"/>
  <c r="DJ80" i="9" s="1"/>
  <c r="DP80" i="9" s="1"/>
  <c r="S76" i="20"/>
  <c r="AB76" i="20" s="1"/>
  <c r="U80" i="4" s="1"/>
  <c r="AU80" i="9" s="1"/>
  <c r="BB80" i="9" s="1"/>
  <c r="CK80" i="9" s="1"/>
  <c r="CQ80" i="9" s="1"/>
  <c r="DI80" i="9" s="1"/>
  <c r="DO80" i="9" s="1"/>
  <c r="R76" i="20"/>
  <c r="AA76" i="20" s="1"/>
  <c r="O80" i="3" s="1"/>
  <c r="AS80" i="9" s="1"/>
  <c r="Q76" i="20"/>
  <c r="Z76" i="20" s="1"/>
  <c r="N80" i="3" s="1"/>
  <c r="AR80" i="9" s="1"/>
  <c r="O76" i="20"/>
  <c r="U147" i="18"/>
  <c r="G151" i="3" s="1"/>
  <c r="Q151" i="9" s="1"/>
  <c r="W147" i="18"/>
  <c r="I151" i="3" s="1"/>
  <c r="S151" i="9" s="1"/>
  <c r="T147" i="18"/>
  <c r="F151" i="3" s="1"/>
  <c r="P151" i="9" s="1"/>
  <c r="V147" i="18"/>
  <c r="H151" i="3" s="1"/>
  <c r="R151" i="9" s="1"/>
  <c r="Y147" i="18"/>
  <c r="K151" i="3" s="1"/>
  <c r="U151" i="9" s="1"/>
  <c r="X147" i="18"/>
  <c r="J151" i="3" s="1"/>
  <c r="T151" i="9" s="1"/>
  <c r="Z147" i="18"/>
  <c r="L151" i="3" s="1"/>
  <c r="V151" i="9" s="1"/>
  <c r="R147" i="18"/>
  <c r="S147" i="18"/>
  <c r="E151" i="3" s="1"/>
  <c r="O151" i="9" s="1"/>
  <c r="P142" i="20"/>
  <c r="Y142" i="20" s="1"/>
  <c r="O146" i="1" s="1"/>
  <c r="AP146" i="9" s="1"/>
  <c r="Q142" i="20"/>
  <c r="Z142" i="20" s="1"/>
  <c r="N146" i="3" s="1"/>
  <c r="AR146" i="9" s="1"/>
  <c r="R142" i="20"/>
  <c r="AA142" i="20" s="1"/>
  <c r="O146" i="3" s="1"/>
  <c r="AS146" i="9" s="1"/>
  <c r="T142" i="20"/>
  <c r="AC142" i="20" s="1"/>
  <c r="V146" i="4" s="1"/>
  <c r="AV146" i="9" s="1"/>
  <c r="BC146" i="9" s="1"/>
  <c r="CL146" i="9" s="1"/>
  <c r="CR146" i="9" s="1"/>
  <c r="DJ146" i="9" s="1"/>
  <c r="DP146" i="9" s="1"/>
  <c r="O142" i="20"/>
  <c r="S142" i="20"/>
  <c r="AB142" i="20" s="1"/>
  <c r="U146" i="4" s="1"/>
  <c r="AU146" i="9" s="1"/>
  <c r="BB146" i="9" s="1"/>
  <c r="CK146" i="9" s="1"/>
  <c r="CQ146" i="9" s="1"/>
  <c r="DI146" i="9" s="1"/>
  <c r="DO146" i="9" s="1"/>
  <c r="Q117" i="20"/>
  <c r="Z117" i="20" s="1"/>
  <c r="N121" i="3" s="1"/>
  <c r="AR121" i="9" s="1"/>
  <c r="O117" i="20"/>
  <c r="S117" i="20"/>
  <c r="AB117" i="20" s="1"/>
  <c r="U121" i="4" s="1"/>
  <c r="AU121" i="9" s="1"/>
  <c r="BB121" i="9" s="1"/>
  <c r="CK121" i="9" s="1"/>
  <c r="CQ121" i="9" s="1"/>
  <c r="DI121" i="9" s="1"/>
  <c r="DO121" i="9" s="1"/>
  <c r="R117" i="20"/>
  <c r="AA117" i="20" s="1"/>
  <c r="O121" i="3" s="1"/>
  <c r="AS121" i="9" s="1"/>
  <c r="T117" i="20"/>
  <c r="AC117" i="20" s="1"/>
  <c r="V121" i="4" s="1"/>
  <c r="AV121" i="9" s="1"/>
  <c r="BC121" i="9" s="1"/>
  <c r="CL121" i="9" s="1"/>
  <c r="CR121" i="9" s="1"/>
  <c r="DJ121" i="9" s="1"/>
  <c r="DP121" i="9" s="1"/>
  <c r="P117" i="20"/>
  <c r="Y117" i="20" s="1"/>
  <c r="O121" i="1" s="1"/>
  <c r="AP121" i="9" s="1"/>
  <c r="P25" i="20"/>
  <c r="Y25" i="20" s="1"/>
  <c r="O29" i="1" s="1"/>
  <c r="AP29" i="9" s="1"/>
  <c r="S25" i="20"/>
  <c r="AB25" i="20" s="1"/>
  <c r="U29" i="4" s="1"/>
  <c r="AU29" i="9" s="1"/>
  <c r="T25" i="20"/>
  <c r="AC25" i="20" s="1"/>
  <c r="V29" i="4" s="1"/>
  <c r="AV29" i="9" s="1"/>
  <c r="R25" i="20"/>
  <c r="AA25" i="20" s="1"/>
  <c r="O29" i="3" s="1"/>
  <c r="AS29" i="9" s="1"/>
  <c r="Q25" i="20"/>
  <c r="Z25" i="20" s="1"/>
  <c r="N29" i="3" s="1"/>
  <c r="AR29" i="9" s="1"/>
  <c r="O25" i="20"/>
  <c r="R121" i="20"/>
  <c r="AA121" i="20" s="1"/>
  <c r="O125" i="3" s="1"/>
  <c r="AS125" i="9" s="1"/>
  <c r="S121" i="20"/>
  <c r="AB121" i="20" s="1"/>
  <c r="U125" i="4" s="1"/>
  <c r="AU125" i="9" s="1"/>
  <c r="BB125" i="9" s="1"/>
  <c r="CK125" i="9" s="1"/>
  <c r="CQ125" i="9" s="1"/>
  <c r="DI125" i="9" s="1"/>
  <c r="DO125" i="9" s="1"/>
  <c r="T121" i="20"/>
  <c r="AC121" i="20" s="1"/>
  <c r="V125" i="4" s="1"/>
  <c r="AV125" i="9" s="1"/>
  <c r="BC125" i="9" s="1"/>
  <c r="CL125" i="9" s="1"/>
  <c r="CR125" i="9" s="1"/>
  <c r="DJ125" i="9" s="1"/>
  <c r="DP125" i="9" s="1"/>
  <c r="P121" i="20"/>
  <c r="Y121" i="20" s="1"/>
  <c r="O125" i="1" s="1"/>
  <c r="AP125" i="9" s="1"/>
  <c r="O121" i="20"/>
  <c r="Q121" i="20"/>
  <c r="Z121" i="20" s="1"/>
  <c r="N125" i="3" s="1"/>
  <c r="AR125" i="9" s="1"/>
  <c r="T169" i="20"/>
  <c r="AC169" i="20" s="1"/>
  <c r="V173" i="4" s="1"/>
  <c r="AV173" i="9" s="1"/>
  <c r="Q169" i="20"/>
  <c r="Z169" i="20" s="1"/>
  <c r="N173" i="3" s="1"/>
  <c r="AR173" i="9" s="1"/>
  <c r="O169" i="20"/>
  <c r="S169" i="20"/>
  <c r="AB169" i="20" s="1"/>
  <c r="U173" i="4" s="1"/>
  <c r="AU173" i="9" s="1"/>
  <c r="BB173" i="9" s="1"/>
  <c r="CK173" i="9" s="1"/>
  <c r="CQ173" i="9" s="1"/>
  <c r="DI173" i="9" s="1"/>
  <c r="DO173" i="9" s="1"/>
  <c r="R169" i="20"/>
  <c r="AA169" i="20" s="1"/>
  <c r="O173" i="3" s="1"/>
  <c r="AS173" i="9" s="1"/>
  <c r="P169" i="20"/>
  <c r="Y169" i="20" s="1"/>
  <c r="O173" i="1" s="1"/>
  <c r="AP173" i="9" s="1"/>
  <c r="Q92" i="20"/>
  <c r="Z92" i="20" s="1"/>
  <c r="N96" i="3" s="1"/>
  <c r="AR96" i="9" s="1"/>
  <c r="T92" i="20"/>
  <c r="AC92" i="20" s="1"/>
  <c r="V96" i="4" s="1"/>
  <c r="AV96" i="9" s="1"/>
  <c r="BC96" i="9" s="1"/>
  <c r="CL96" i="9" s="1"/>
  <c r="CR96" i="9" s="1"/>
  <c r="DJ96" i="9" s="1"/>
  <c r="DP96" i="9" s="1"/>
  <c r="S92" i="20"/>
  <c r="AB92" i="20" s="1"/>
  <c r="U96" i="4" s="1"/>
  <c r="AU96" i="9" s="1"/>
  <c r="BB96" i="9" s="1"/>
  <c r="CK96" i="9" s="1"/>
  <c r="CQ96" i="9" s="1"/>
  <c r="DI96" i="9" s="1"/>
  <c r="DO96" i="9" s="1"/>
  <c r="O92" i="20"/>
  <c r="P92" i="20"/>
  <c r="Y92" i="20" s="1"/>
  <c r="O96" i="1" s="1"/>
  <c r="AP96" i="9" s="1"/>
  <c r="AY96" i="9" s="1"/>
  <c r="CH96" i="9" s="1"/>
  <c r="CN96" i="9" s="1"/>
  <c r="DF96" i="9" s="1"/>
  <c r="DL96" i="9" s="1"/>
  <c r="R92" i="20"/>
  <c r="AA92" i="20" s="1"/>
  <c r="O96" i="3" s="1"/>
  <c r="AS96" i="9" s="1"/>
  <c r="P45" i="20"/>
  <c r="Y45" i="20" s="1"/>
  <c r="O49" i="1" s="1"/>
  <c r="AP49" i="9" s="1"/>
  <c r="Q45" i="20"/>
  <c r="Z45" i="20" s="1"/>
  <c r="N49" i="3" s="1"/>
  <c r="AR49" i="9" s="1"/>
  <c r="O45" i="20"/>
  <c r="S45" i="20"/>
  <c r="AB45" i="20" s="1"/>
  <c r="U49" i="4" s="1"/>
  <c r="AU49" i="9" s="1"/>
  <c r="T45" i="20"/>
  <c r="AC45" i="20" s="1"/>
  <c r="V49" i="4" s="1"/>
  <c r="AV49" i="9" s="1"/>
  <c r="R45" i="20"/>
  <c r="AA45" i="20" s="1"/>
  <c r="O49" i="3" s="1"/>
  <c r="AS49" i="9" s="1"/>
  <c r="Q39" i="20"/>
  <c r="Z39" i="20" s="1"/>
  <c r="N43" i="3" s="1"/>
  <c r="AR43" i="9" s="1"/>
  <c r="P39" i="20"/>
  <c r="Y39" i="20" s="1"/>
  <c r="O43" i="1" s="1"/>
  <c r="AP43" i="9" s="1"/>
  <c r="R39" i="20"/>
  <c r="AA39" i="20" s="1"/>
  <c r="O43" i="3" s="1"/>
  <c r="AS43" i="9" s="1"/>
  <c r="S39" i="20"/>
  <c r="AB39" i="20" s="1"/>
  <c r="U43" i="4" s="1"/>
  <c r="AU43" i="9" s="1"/>
  <c r="T39" i="20"/>
  <c r="AC39" i="20" s="1"/>
  <c r="V43" i="4" s="1"/>
  <c r="AV43" i="9" s="1"/>
  <c r="O39" i="20"/>
  <c r="P115" i="20"/>
  <c r="Y115" i="20" s="1"/>
  <c r="O119" i="1" s="1"/>
  <c r="AP119" i="9" s="1"/>
  <c r="S115" i="20"/>
  <c r="AB115" i="20" s="1"/>
  <c r="U119" i="4" s="1"/>
  <c r="AU119" i="9" s="1"/>
  <c r="BB119" i="9" s="1"/>
  <c r="CK119" i="9" s="1"/>
  <c r="CQ119" i="9" s="1"/>
  <c r="DI119" i="9" s="1"/>
  <c r="DO119" i="9" s="1"/>
  <c r="T115" i="20"/>
  <c r="AC115" i="20" s="1"/>
  <c r="V119" i="4" s="1"/>
  <c r="AV119" i="9" s="1"/>
  <c r="BC119" i="9" s="1"/>
  <c r="CL119" i="9" s="1"/>
  <c r="CR119" i="9" s="1"/>
  <c r="DJ119" i="9" s="1"/>
  <c r="DP119" i="9" s="1"/>
  <c r="R115" i="20"/>
  <c r="AA115" i="20" s="1"/>
  <c r="O119" i="3" s="1"/>
  <c r="AS119" i="9" s="1"/>
  <c r="O115" i="20"/>
  <c r="Q115" i="20"/>
  <c r="Z115" i="20" s="1"/>
  <c r="N119" i="3" s="1"/>
  <c r="AR119" i="9" s="1"/>
  <c r="Q222" i="20"/>
  <c r="Z222" i="20" s="1"/>
  <c r="N226" i="3" s="1"/>
  <c r="AR226" i="9" s="1"/>
  <c r="S222" i="20"/>
  <c r="AB222" i="20" s="1"/>
  <c r="U226" i="4" s="1"/>
  <c r="AU226" i="9" s="1"/>
  <c r="R222" i="20"/>
  <c r="AA222" i="20" s="1"/>
  <c r="O226" i="3" s="1"/>
  <c r="AS226" i="9" s="1"/>
  <c r="T222" i="20"/>
  <c r="AC222" i="20" s="1"/>
  <c r="V226" i="4" s="1"/>
  <c r="AV226" i="9" s="1"/>
  <c r="BC226" i="9" s="1"/>
  <c r="CL226" i="9" s="1"/>
  <c r="CR226" i="9" s="1"/>
  <c r="DJ226" i="9" s="1"/>
  <c r="DP226" i="9" s="1"/>
  <c r="O222" i="20"/>
  <c r="P222" i="20"/>
  <c r="Y222" i="20" s="1"/>
  <c r="O226" i="1" s="1"/>
  <c r="AP226" i="9" s="1"/>
  <c r="R75" i="20"/>
  <c r="AA75" i="20" s="1"/>
  <c r="O79" i="3" s="1"/>
  <c r="AS79" i="9" s="1"/>
  <c r="S75" i="20"/>
  <c r="AB75" i="20" s="1"/>
  <c r="U79" i="4" s="1"/>
  <c r="AU79" i="9" s="1"/>
  <c r="BB79" i="9" s="1"/>
  <c r="CK79" i="9" s="1"/>
  <c r="CQ79" i="9" s="1"/>
  <c r="DI79" i="9" s="1"/>
  <c r="DO79" i="9" s="1"/>
  <c r="O75" i="20"/>
  <c r="Q75" i="20"/>
  <c r="Z75" i="20" s="1"/>
  <c r="N79" i="3" s="1"/>
  <c r="AR79" i="9" s="1"/>
  <c r="P75" i="20"/>
  <c r="Y75" i="20" s="1"/>
  <c r="O79" i="1" s="1"/>
  <c r="AP79" i="9" s="1"/>
  <c r="AY79" i="9" s="1"/>
  <c r="CH79" i="9" s="1"/>
  <c r="CN79" i="9" s="1"/>
  <c r="DF79" i="9" s="1"/>
  <c r="DL79" i="9" s="1"/>
  <c r="T75" i="20"/>
  <c r="AC75" i="20" s="1"/>
  <c r="V79" i="4" s="1"/>
  <c r="AV79" i="9" s="1"/>
  <c r="BC79" i="9" s="1"/>
  <c r="CL79" i="9" s="1"/>
  <c r="CR79" i="9" s="1"/>
  <c r="DJ79" i="9" s="1"/>
  <c r="DP79" i="9" s="1"/>
  <c r="Q193" i="20"/>
  <c r="Z193" i="20" s="1"/>
  <c r="N197" i="3" s="1"/>
  <c r="AR197" i="9" s="1"/>
  <c r="O193" i="20"/>
  <c r="S193" i="20"/>
  <c r="AB193" i="20" s="1"/>
  <c r="U197" i="4" s="1"/>
  <c r="AU197" i="9" s="1"/>
  <c r="BB197" i="9" s="1"/>
  <c r="CK197" i="9" s="1"/>
  <c r="CQ197" i="9" s="1"/>
  <c r="DI197" i="9" s="1"/>
  <c r="DO197" i="9" s="1"/>
  <c r="P193" i="20"/>
  <c r="Y193" i="20" s="1"/>
  <c r="O197" i="1" s="1"/>
  <c r="AP197" i="9" s="1"/>
  <c r="T193" i="20"/>
  <c r="AC193" i="20" s="1"/>
  <c r="V197" i="4" s="1"/>
  <c r="AV197" i="9" s="1"/>
  <c r="BC197" i="9" s="1"/>
  <c r="CL197" i="9" s="1"/>
  <c r="CR197" i="9" s="1"/>
  <c r="DJ197" i="9" s="1"/>
  <c r="DP197" i="9" s="1"/>
  <c r="R193" i="20"/>
  <c r="AA193" i="20" s="1"/>
  <c r="O197" i="3" s="1"/>
  <c r="AS197" i="9" s="1"/>
  <c r="T127" i="20"/>
  <c r="AC127" i="20" s="1"/>
  <c r="V131" i="4" s="1"/>
  <c r="AV131" i="9" s="1"/>
  <c r="BC131" i="9" s="1"/>
  <c r="CL131" i="9" s="1"/>
  <c r="CR131" i="9" s="1"/>
  <c r="DJ131" i="9" s="1"/>
  <c r="DP131" i="9" s="1"/>
  <c r="S127" i="20"/>
  <c r="AB127" i="20" s="1"/>
  <c r="U131" i="4" s="1"/>
  <c r="AU131" i="9" s="1"/>
  <c r="O127" i="20"/>
  <c r="Q127" i="20"/>
  <c r="Z127" i="20" s="1"/>
  <c r="N131" i="3" s="1"/>
  <c r="AR131" i="9" s="1"/>
  <c r="R127" i="20"/>
  <c r="AA127" i="20" s="1"/>
  <c r="O131" i="3" s="1"/>
  <c r="AS131" i="9" s="1"/>
  <c r="P127" i="20"/>
  <c r="Y127" i="20" s="1"/>
  <c r="O131" i="1" s="1"/>
  <c r="AP131" i="9" s="1"/>
  <c r="P112" i="20"/>
  <c r="Y112" i="20" s="1"/>
  <c r="O116" i="1" s="1"/>
  <c r="AP116" i="9" s="1"/>
  <c r="AY116" i="9" s="1"/>
  <c r="CH116" i="9" s="1"/>
  <c r="CN116" i="9" s="1"/>
  <c r="DF116" i="9" s="1"/>
  <c r="DL116" i="9" s="1"/>
  <c r="O112" i="20"/>
  <c r="S112" i="20"/>
  <c r="AB112" i="20" s="1"/>
  <c r="U116" i="4" s="1"/>
  <c r="AU116" i="9" s="1"/>
  <c r="BB116" i="9" s="1"/>
  <c r="CK116" i="9" s="1"/>
  <c r="CQ116" i="9" s="1"/>
  <c r="DI116" i="9" s="1"/>
  <c r="DO116" i="9" s="1"/>
  <c r="T112" i="20"/>
  <c r="AC112" i="20" s="1"/>
  <c r="V116" i="4" s="1"/>
  <c r="AV116" i="9" s="1"/>
  <c r="BC116" i="9" s="1"/>
  <c r="CL116" i="9" s="1"/>
  <c r="CR116" i="9" s="1"/>
  <c r="DJ116" i="9" s="1"/>
  <c r="DP116" i="9" s="1"/>
  <c r="R112" i="20"/>
  <c r="AA112" i="20" s="1"/>
  <c r="O116" i="3" s="1"/>
  <c r="AS116" i="9" s="1"/>
  <c r="Q112" i="20"/>
  <c r="Z112" i="20" s="1"/>
  <c r="N116" i="3" s="1"/>
  <c r="AR116" i="9" s="1"/>
  <c r="R126" i="20"/>
  <c r="AA126" i="20" s="1"/>
  <c r="O130" i="3" s="1"/>
  <c r="AS130" i="9" s="1"/>
  <c r="O126" i="20"/>
  <c r="S126" i="20"/>
  <c r="AB126" i="20" s="1"/>
  <c r="U130" i="4" s="1"/>
  <c r="AU130" i="9" s="1"/>
  <c r="BB130" i="9" s="1"/>
  <c r="CK130" i="9" s="1"/>
  <c r="CQ130" i="9" s="1"/>
  <c r="DI130" i="9" s="1"/>
  <c r="DO130" i="9" s="1"/>
  <c r="P126" i="20"/>
  <c r="Y126" i="20" s="1"/>
  <c r="O130" i="1" s="1"/>
  <c r="AP130" i="9" s="1"/>
  <c r="Q126" i="20"/>
  <c r="Z126" i="20" s="1"/>
  <c r="N130" i="3" s="1"/>
  <c r="AR130" i="9" s="1"/>
  <c r="T126" i="20"/>
  <c r="AC126" i="20" s="1"/>
  <c r="V130" i="4" s="1"/>
  <c r="AV130" i="9" s="1"/>
  <c r="BC130" i="9" s="1"/>
  <c r="CL130" i="9" s="1"/>
  <c r="CR130" i="9" s="1"/>
  <c r="DJ130" i="9" s="1"/>
  <c r="DP130" i="9" s="1"/>
  <c r="R220" i="20"/>
  <c r="AA220" i="20" s="1"/>
  <c r="O224" i="3" s="1"/>
  <c r="AS224" i="9" s="1"/>
  <c r="P220" i="20"/>
  <c r="Y220" i="20" s="1"/>
  <c r="O224" i="1" s="1"/>
  <c r="AP224" i="9" s="1"/>
  <c r="O220" i="20"/>
  <c r="Q220" i="20"/>
  <c r="Z220" i="20" s="1"/>
  <c r="N224" i="3" s="1"/>
  <c r="AR224" i="9" s="1"/>
  <c r="T220" i="20"/>
  <c r="AC220" i="20" s="1"/>
  <c r="V224" i="4" s="1"/>
  <c r="AV224" i="9" s="1"/>
  <c r="BC224" i="9" s="1"/>
  <c r="CL224" i="9" s="1"/>
  <c r="CR224" i="9" s="1"/>
  <c r="DJ224" i="9" s="1"/>
  <c r="DP224" i="9" s="1"/>
  <c r="S220" i="20"/>
  <c r="AB220" i="20" s="1"/>
  <c r="U224" i="4" s="1"/>
  <c r="AU224" i="9" s="1"/>
  <c r="Q144" i="20"/>
  <c r="Z144" i="20" s="1"/>
  <c r="N148" i="3" s="1"/>
  <c r="AR148" i="9" s="1"/>
  <c r="S144" i="20"/>
  <c r="AB144" i="20" s="1"/>
  <c r="U148" i="4" s="1"/>
  <c r="AU148" i="9" s="1"/>
  <c r="R144" i="20"/>
  <c r="AA144" i="20" s="1"/>
  <c r="O148" i="3" s="1"/>
  <c r="AS148" i="9" s="1"/>
  <c r="T144" i="20"/>
  <c r="AC144" i="20" s="1"/>
  <c r="V148" i="4" s="1"/>
  <c r="AV148" i="9" s="1"/>
  <c r="P144" i="20"/>
  <c r="Y144" i="20" s="1"/>
  <c r="O148" i="1" s="1"/>
  <c r="AP148" i="9" s="1"/>
  <c r="O144" i="20"/>
  <c r="O202" i="20"/>
  <c r="R202" i="20"/>
  <c r="AA202" i="20" s="1"/>
  <c r="O206" i="3" s="1"/>
  <c r="AS206" i="9" s="1"/>
  <c r="T202" i="20"/>
  <c r="AC202" i="20" s="1"/>
  <c r="V206" i="4" s="1"/>
  <c r="AV206" i="9" s="1"/>
  <c r="BC206" i="9" s="1"/>
  <c r="CL206" i="9" s="1"/>
  <c r="CR206" i="9" s="1"/>
  <c r="DJ206" i="9" s="1"/>
  <c r="DP206" i="9" s="1"/>
  <c r="P202" i="20"/>
  <c r="Y202" i="20" s="1"/>
  <c r="O206" i="1" s="1"/>
  <c r="AP206" i="9" s="1"/>
  <c r="S202" i="20"/>
  <c r="AB202" i="20" s="1"/>
  <c r="U206" i="4" s="1"/>
  <c r="AU206" i="9" s="1"/>
  <c r="BB206" i="9" s="1"/>
  <c r="CK206" i="9" s="1"/>
  <c r="CQ206" i="9" s="1"/>
  <c r="DI206" i="9" s="1"/>
  <c r="DO206" i="9" s="1"/>
  <c r="Q202" i="20"/>
  <c r="Z202" i="20" s="1"/>
  <c r="N206" i="3" s="1"/>
  <c r="AR206" i="9" s="1"/>
  <c r="P88" i="20"/>
  <c r="Y88" i="20" s="1"/>
  <c r="O92" i="1" s="1"/>
  <c r="AP92" i="9" s="1"/>
  <c r="AY92" i="9" s="1"/>
  <c r="CH92" i="9" s="1"/>
  <c r="CN92" i="9" s="1"/>
  <c r="DF92" i="9" s="1"/>
  <c r="DL92" i="9" s="1"/>
  <c r="T88" i="20"/>
  <c r="AC88" i="20" s="1"/>
  <c r="V92" i="4" s="1"/>
  <c r="AV92" i="9" s="1"/>
  <c r="BC92" i="9" s="1"/>
  <c r="CL92" i="9" s="1"/>
  <c r="CR92" i="9" s="1"/>
  <c r="DJ92" i="9" s="1"/>
  <c r="DP92" i="9" s="1"/>
  <c r="R88" i="20"/>
  <c r="AA88" i="20" s="1"/>
  <c r="O92" i="3" s="1"/>
  <c r="AS92" i="9" s="1"/>
  <c r="O88" i="20"/>
  <c r="Q88" i="20"/>
  <c r="Z88" i="20" s="1"/>
  <c r="N92" i="3" s="1"/>
  <c r="AR92" i="9" s="1"/>
  <c r="S88" i="20"/>
  <c r="AB88" i="20" s="1"/>
  <c r="U92" i="4" s="1"/>
  <c r="AU92" i="9" s="1"/>
  <c r="BB92" i="9" s="1"/>
  <c r="CK92" i="9" s="1"/>
  <c r="CQ92" i="9" s="1"/>
  <c r="DI92" i="9" s="1"/>
  <c r="DO92" i="9" s="1"/>
  <c r="T110" i="20"/>
  <c r="AC110" i="20" s="1"/>
  <c r="V114" i="4" s="1"/>
  <c r="AV114" i="9" s="1"/>
  <c r="BC114" i="9" s="1"/>
  <c r="CL114" i="9" s="1"/>
  <c r="CR114" i="9" s="1"/>
  <c r="DJ114" i="9" s="1"/>
  <c r="DP114" i="9" s="1"/>
  <c r="P110" i="20"/>
  <c r="Y110" i="20" s="1"/>
  <c r="O114" i="1" s="1"/>
  <c r="AP114" i="9" s="1"/>
  <c r="R110" i="20"/>
  <c r="AA110" i="20" s="1"/>
  <c r="O114" i="3" s="1"/>
  <c r="AS114" i="9" s="1"/>
  <c r="Q110" i="20"/>
  <c r="Z110" i="20" s="1"/>
  <c r="N114" i="3" s="1"/>
  <c r="AR114" i="9" s="1"/>
  <c r="S110" i="20"/>
  <c r="AB110" i="20" s="1"/>
  <c r="U114" i="4" s="1"/>
  <c r="AU114" i="9" s="1"/>
  <c r="BB114" i="9" s="1"/>
  <c r="CK114" i="9" s="1"/>
  <c r="CQ114" i="9" s="1"/>
  <c r="DI114" i="9" s="1"/>
  <c r="DO114" i="9" s="1"/>
  <c r="O110" i="20"/>
  <c r="T147" i="20"/>
  <c r="AC147" i="20" s="1"/>
  <c r="V151" i="4" s="1"/>
  <c r="AV151" i="9" s="1"/>
  <c r="P147" i="20"/>
  <c r="Y147" i="20" s="1"/>
  <c r="O151" i="1" s="1"/>
  <c r="AP151" i="9" s="1"/>
  <c r="R147" i="20"/>
  <c r="AA147" i="20" s="1"/>
  <c r="O151" i="3" s="1"/>
  <c r="AS151" i="9" s="1"/>
  <c r="O147" i="20"/>
  <c r="Q147" i="20"/>
  <c r="Z147" i="20" s="1"/>
  <c r="N151" i="3" s="1"/>
  <c r="AR151" i="9" s="1"/>
  <c r="S147" i="20"/>
  <c r="AB147" i="20" s="1"/>
  <c r="U151" i="4" s="1"/>
  <c r="AU151" i="9" s="1"/>
  <c r="R84" i="20"/>
  <c r="AA84" i="20" s="1"/>
  <c r="O88" i="3" s="1"/>
  <c r="AS88" i="9" s="1"/>
  <c r="Q84" i="20"/>
  <c r="Z84" i="20" s="1"/>
  <c r="N88" i="3" s="1"/>
  <c r="AR88" i="9" s="1"/>
  <c r="P84" i="20"/>
  <c r="Y84" i="20" s="1"/>
  <c r="O88" i="1" s="1"/>
  <c r="AP88" i="9" s="1"/>
  <c r="AY88" i="9" s="1"/>
  <c r="CH88" i="9" s="1"/>
  <c r="CN88" i="9" s="1"/>
  <c r="DF88" i="9" s="1"/>
  <c r="DL88" i="9" s="1"/>
  <c r="O84" i="20"/>
  <c r="S84" i="20"/>
  <c r="AB84" i="20" s="1"/>
  <c r="U88" i="4" s="1"/>
  <c r="AU88" i="9" s="1"/>
  <c r="T84" i="20"/>
  <c r="AC84" i="20" s="1"/>
  <c r="V88" i="4" s="1"/>
  <c r="AV88" i="9" s="1"/>
  <c r="Q64" i="20"/>
  <c r="Z64" i="20" s="1"/>
  <c r="N68" i="3" s="1"/>
  <c r="AR68" i="9" s="1"/>
  <c r="O64" i="20"/>
  <c r="S64" i="20"/>
  <c r="AB64" i="20" s="1"/>
  <c r="U68" i="4" s="1"/>
  <c r="AU68" i="9" s="1"/>
  <c r="T64" i="20"/>
  <c r="AC64" i="20" s="1"/>
  <c r="V68" i="4" s="1"/>
  <c r="AV68" i="9" s="1"/>
  <c r="P64" i="20"/>
  <c r="Y64" i="20" s="1"/>
  <c r="O68" i="1" s="1"/>
  <c r="AP68" i="9" s="1"/>
  <c r="R64" i="20"/>
  <c r="AA64" i="20" s="1"/>
  <c r="O68" i="3" s="1"/>
  <c r="AS68" i="9" s="1"/>
  <c r="O37" i="20"/>
  <c r="T37" i="20"/>
  <c r="AC37" i="20" s="1"/>
  <c r="V41" i="4" s="1"/>
  <c r="AV41" i="9" s="1"/>
  <c r="Q37" i="20"/>
  <c r="Z37" i="20" s="1"/>
  <c r="N41" i="3" s="1"/>
  <c r="AR41" i="9" s="1"/>
  <c r="P37" i="20"/>
  <c r="Y37" i="20" s="1"/>
  <c r="O41" i="1" s="1"/>
  <c r="AP41" i="9" s="1"/>
  <c r="S37" i="20"/>
  <c r="AB37" i="20" s="1"/>
  <c r="U41" i="4" s="1"/>
  <c r="AU41" i="9" s="1"/>
  <c r="R37" i="20"/>
  <c r="AA37" i="20" s="1"/>
  <c r="O41" i="3" s="1"/>
  <c r="AS41" i="9" s="1"/>
  <c r="P15" i="20"/>
  <c r="Y15" i="20" s="1"/>
  <c r="O19" i="1" s="1"/>
  <c r="AP19" i="9" s="1"/>
  <c r="AY19" i="9" s="1"/>
  <c r="CH19" i="9" s="1"/>
  <c r="CN19" i="9" s="1"/>
  <c r="DF19" i="9" s="1"/>
  <c r="DL19" i="9" s="1"/>
  <c r="S15" i="20"/>
  <c r="AB15" i="20" s="1"/>
  <c r="U19" i="4" s="1"/>
  <c r="AU19" i="9" s="1"/>
  <c r="BB19" i="9" s="1"/>
  <c r="CK19" i="9" s="1"/>
  <c r="CQ19" i="9" s="1"/>
  <c r="DI19" i="9" s="1"/>
  <c r="DO19" i="9" s="1"/>
  <c r="R15" i="20"/>
  <c r="AA15" i="20" s="1"/>
  <c r="O19" i="3" s="1"/>
  <c r="AS19" i="9" s="1"/>
  <c r="T15" i="20"/>
  <c r="AC15" i="20" s="1"/>
  <c r="V19" i="4" s="1"/>
  <c r="AV19" i="9" s="1"/>
  <c r="BC19" i="9" s="1"/>
  <c r="CL19" i="9" s="1"/>
  <c r="CR19" i="9" s="1"/>
  <c r="DJ19" i="9" s="1"/>
  <c r="DP19" i="9" s="1"/>
  <c r="Q15" i="20"/>
  <c r="Z15" i="20" s="1"/>
  <c r="N19" i="3" s="1"/>
  <c r="AR19" i="9" s="1"/>
  <c r="O15" i="20"/>
  <c r="O221" i="20"/>
  <c r="P221" i="20"/>
  <c r="Y221" i="20" s="1"/>
  <c r="O225" i="1" s="1"/>
  <c r="AP225" i="9" s="1"/>
  <c r="T221" i="20"/>
  <c r="AC221" i="20" s="1"/>
  <c r="V225" i="4" s="1"/>
  <c r="AV225" i="9" s="1"/>
  <c r="R221" i="20"/>
  <c r="AA221" i="20" s="1"/>
  <c r="O225" i="3" s="1"/>
  <c r="AS225" i="9" s="1"/>
  <c r="S221" i="20"/>
  <c r="AB221" i="20" s="1"/>
  <c r="U225" i="4" s="1"/>
  <c r="AU225" i="9" s="1"/>
  <c r="BB225" i="9" s="1"/>
  <c r="CK225" i="9" s="1"/>
  <c r="CQ225" i="9" s="1"/>
  <c r="DI225" i="9" s="1"/>
  <c r="DO225" i="9" s="1"/>
  <c r="Q221" i="20"/>
  <c r="Z221" i="20" s="1"/>
  <c r="N225" i="3" s="1"/>
  <c r="AR225" i="9" s="1"/>
  <c r="Q232" i="20"/>
  <c r="Z232" i="20" s="1"/>
  <c r="O232" i="20"/>
  <c r="R232" i="20"/>
  <c r="AA232" i="20" s="1"/>
  <c r="P232" i="20"/>
  <c r="Y232" i="20" s="1"/>
  <c r="S232" i="20"/>
  <c r="AB232" i="20" s="1"/>
  <c r="T232" i="20"/>
  <c r="AC232" i="20" s="1"/>
  <c r="Q176" i="20"/>
  <c r="Z176" i="20" s="1"/>
  <c r="N180" i="3" s="1"/>
  <c r="AR180" i="9" s="1"/>
  <c r="R176" i="20"/>
  <c r="AA176" i="20" s="1"/>
  <c r="O180" i="3" s="1"/>
  <c r="AS180" i="9" s="1"/>
  <c r="S176" i="20"/>
  <c r="AB176" i="20" s="1"/>
  <c r="U180" i="4" s="1"/>
  <c r="AU180" i="9" s="1"/>
  <c r="T176" i="20"/>
  <c r="AC176" i="20" s="1"/>
  <c r="V180" i="4" s="1"/>
  <c r="AV180" i="9" s="1"/>
  <c r="P176" i="20"/>
  <c r="Y176" i="20" s="1"/>
  <c r="O180" i="1" s="1"/>
  <c r="AP180" i="9" s="1"/>
  <c r="O176" i="20"/>
  <c r="P42" i="20"/>
  <c r="Y42" i="20" s="1"/>
  <c r="O46" i="1" s="1"/>
  <c r="AP46" i="9" s="1"/>
  <c r="R42" i="20"/>
  <c r="AA42" i="20" s="1"/>
  <c r="O46" i="3" s="1"/>
  <c r="AS46" i="9" s="1"/>
  <c r="T42" i="20"/>
  <c r="AC42" i="20" s="1"/>
  <c r="V46" i="4" s="1"/>
  <c r="AV46" i="9" s="1"/>
  <c r="S42" i="20"/>
  <c r="AB42" i="20" s="1"/>
  <c r="U46" i="4" s="1"/>
  <c r="AU46" i="9" s="1"/>
  <c r="Q42" i="20"/>
  <c r="Z42" i="20" s="1"/>
  <c r="N46" i="3" s="1"/>
  <c r="AR46" i="9" s="1"/>
  <c r="O42" i="20"/>
  <c r="O237" i="20"/>
  <c r="P237" i="20"/>
  <c r="Y237" i="20" s="1"/>
  <c r="S237" i="20"/>
  <c r="AB237" i="20" s="1"/>
  <c r="R237" i="20"/>
  <c r="AA237" i="20" s="1"/>
  <c r="T237" i="20"/>
  <c r="AC237" i="20" s="1"/>
  <c r="Q237" i="20"/>
  <c r="Z237" i="20" s="1"/>
  <c r="T135" i="20"/>
  <c r="AC135" i="20" s="1"/>
  <c r="V139" i="4" s="1"/>
  <c r="AV139" i="9" s="1"/>
  <c r="R135" i="20"/>
  <c r="AA135" i="20" s="1"/>
  <c r="O139" i="3" s="1"/>
  <c r="AS139" i="9" s="1"/>
  <c r="Q135" i="20"/>
  <c r="Z135" i="20" s="1"/>
  <c r="N139" i="3" s="1"/>
  <c r="AR139" i="9" s="1"/>
  <c r="S135" i="20"/>
  <c r="AB135" i="20" s="1"/>
  <c r="U139" i="4" s="1"/>
  <c r="AU139" i="9" s="1"/>
  <c r="P135" i="20"/>
  <c r="Y135" i="20" s="1"/>
  <c r="O139" i="1" s="1"/>
  <c r="AP139" i="9" s="1"/>
  <c r="O135" i="20"/>
  <c r="O99" i="20"/>
  <c r="Q99" i="20"/>
  <c r="Z99" i="20" s="1"/>
  <c r="N103" i="3" s="1"/>
  <c r="AR103" i="9" s="1"/>
  <c r="R99" i="20"/>
  <c r="AA99" i="20" s="1"/>
  <c r="O103" i="3" s="1"/>
  <c r="AS103" i="9" s="1"/>
  <c r="P99" i="20"/>
  <c r="Y99" i="20" s="1"/>
  <c r="O103" i="1" s="1"/>
  <c r="AP103" i="9" s="1"/>
  <c r="AY103" i="9" s="1"/>
  <c r="CH103" i="9" s="1"/>
  <c r="CN103" i="9" s="1"/>
  <c r="DF103" i="9" s="1"/>
  <c r="DL103" i="9" s="1"/>
  <c r="T99" i="20"/>
  <c r="AC99" i="20" s="1"/>
  <c r="V103" i="4" s="1"/>
  <c r="AV103" i="9" s="1"/>
  <c r="BC103" i="9" s="1"/>
  <c r="CL103" i="9" s="1"/>
  <c r="CR103" i="9" s="1"/>
  <c r="DJ103" i="9" s="1"/>
  <c r="DP103" i="9" s="1"/>
  <c r="S99" i="20"/>
  <c r="AB99" i="20" s="1"/>
  <c r="U103" i="4" s="1"/>
  <c r="AU103" i="9" s="1"/>
  <c r="BB103" i="9" s="1"/>
  <c r="CK103" i="9" s="1"/>
  <c r="CQ103" i="9" s="1"/>
  <c r="DI103" i="9" s="1"/>
  <c r="DO103" i="9" s="1"/>
  <c r="T103" i="20"/>
  <c r="AC103" i="20" s="1"/>
  <c r="V107" i="4" s="1"/>
  <c r="AV107" i="9" s="1"/>
  <c r="BC107" i="9" s="1"/>
  <c r="CL107" i="9" s="1"/>
  <c r="CR107" i="9" s="1"/>
  <c r="DJ107" i="9" s="1"/>
  <c r="DP107" i="9" s="1"/>
  <c r="R103" i="20"/>
  <c r="AA103" i="20" s="1"/>
  <c r="O107" i="3" s="1"/>
  <c r="AS107" i="9" s="1"/>
  <c r="S103" i="20"/>
  <c r="AB103" i="20" s="1"/>
  <c r="U107" i="4" s="1"/>
  <c r="AU107" i="9" s="1"/>
  <c r="BB107" i="9" s="1"/>
  <c r="CK107" i="9" s="1"/>
  <c r="CQ107" i="9" s="1"/>
  <c r="DI107" i="9" s="1"/>
  <c r="DO107" i="9" s="1"/>
  <c r="O103" i="20"/>
  <c r="Q103" i="20"/>
  <c r="Z103" i="20" s="1"/>
  <c r="N107" i="3" s="1"/>
  <c r="AR107" i="9" s="1"/>
  <c r="P103" i="20"/>
  <c r="Y103" i="20" s="1"/>
  <c r="O107" i="1" s="1"/>
  <c r="AP107" i="9" s="1"/>
  <c r="AY107" i="9" s="1"/>
  <c r="CH107" i="9" s="1"/>
  <c r="CN107" i="9" s="1"/>
  <c r="DF107" i="9" s="1"/>
  <c r="DL107" i="9" s="1"/>
  <c r="T136" i="20"/>
  <c r="AC136" i="20" s="1"/>
  <c r="V140" i="4" s="1"/>
  <c r="AV140" i="9" s="1"/>
  <c r="BC140" i="9" s="1"/>
  <c r="CL140" i="9" s="1"/>
  <c r="CR140" i="9" s="1"/>
  <c r="DJ140" i="9" s="1"/>
  <c r="DP140" i="9" s="1"/>
  <c r="P136" i="20"/>
  <c r="Y136" i="20" s="1"/>
  <c r="O140" i="1" s="1"/>
  <c r="AP140" i="9" s="1"/>
  <c r="R136" i="20"/>
  <c r="AA136" i="20" s="1"/>
  <c r="O140" i="3" s="1"/>
  <c r="AS140" i="9" s="1"/>
  <c r="O136" i="20"/>
  <c r="Q136" i="20"/>
  <c r="Z136" i="20" s="1"/>
  <c r="N140" i="3" s="1"/>
  <c r="AR140" i="9" s="1"/>
  <c r="S136" i="20"/>
  <c r="AB136" i="20" s="1"/>
  <c r="U140" i="4" s="1"/>
  <c r="AU140" i="9" s="1"/>
  <c r="BB140" i="9" s="1"/>
  <c r="CK140" i="9" s="1"/>
  <c r="CQ140" i="9" s="1"/>
  <c r="DI140" i="9" s="1"/>
  <c r="DO140" i="9" s="1"/>
  <c r="P186" i="20"/>
  <c r="Y186" i="20" s="1"/>
  <c r="O190" i="1" s="1"/>
  <c r="AP190" i="9" s="1"/>
  <c r="O186" i="20"/>
  <c r="R186" i="20"/>
  <c r="AA186" i="20" s="1"/>
  <c r="O190" i="3" s="1"/>
  <c r="AS190" i="9" s="1"/>
  <c r="T186" i="20"/>
  <c r="AC186" i="20" s="1"/>
  <c r="V190" i="4" s="1"/>
  <c r="AV190" i="9" s="1"/>
  <c r="BC190" i="9" s="1"/>
  <c r="CL190" i="9" s="1"/>
  <c r="CR190" i="9" s="1"/>
  <c r="DJ190" i="9" s="1"/>
  <c r="DP190" i="9" s="1"/>
  <c r="Q186" i="20"/>
  <c r="Z186" i="20" s="1"/>
  <c r="N190" i="3" s="1"/>
  <c r="AR190" i="9" s="1"/>
  <c r="S186" i="20"/>
  <c r="AB186" i="20" s="1"/>
  <c r="U190" i="4" s="1"/>
  <c r="AU190" i="9" s="1"/>
  <c r="R226" i="20"/>
  <c r="AA226" i="20" s="1"/>
  <c r="O230" i="3" s="1"/>
  <c r="AS230" i="9" s="1"/>
  <c r="S226" i="20"/>
  <c r="AB226" i="20" s="1"/>
  <c r="U230" i="4" s="1"/>
  <c r="AU230" i="9" s="1"/>
  <c r="BB230" i="9" s="1"/>
  <c r="CK230" i="9" s="1"/>
  <c r="CQ230" i="9" s="1"/>
  <c r="DI230" i="9" s="1"/>
  <c r="DO230" i="9" s="1"/>
  <c r="T226" i="20"/>
  <c r="AC226" i="20" s="1"/>
  <c r="V230" i="4" s="1"/>
  <c r="AV230" i="9" s="1"/>
  <c r="BC230" i="9" s="1"/>
  <c r="CL230" i="9" s="1"/>
  <c r="CR230" i="9" s="1"/>
  <c r="DJ230" i="9" s="1"/>
  <c r="DP230" i="9" s="1"/>
  <c r="Q226" i="20"/>
  <c r="Z226" i="20" s="1"/>
  <c r="N230" i="3" s="1"/>
  <c r="AR230" i="9" s="1"/>
  <c r="O226" i="20"/>
  <c r="P226" i="20"/>
  <c r="Y226" i="20" s="1"/>
  <c r="O230" i="1" s="1"/>
  <c r="AP230" i="9" s="1"/>
  <c r="R184" i="20"/>
  <c r="AA184" i="20" s="1"/>
  <c r="O188" i="3" s="1"/>
  <c r="AS188" i="9" s="1"/>
  <c r="O184" i="20"/>
  <c r="T184" i="20"/>
  <c r="AC184" i="20" s="1"/>
  <c r="V188" i="4" s="1"/>
  <c r="AV188" i="9" s="1"/>
  <c r="BC188" i="9" s="1"/>
  <c r="CL188" i="9" s="1"/>
  <c r="CR188" i="9" s="1"/>
  <c r="DJ188" i="9" s="1"/>
  <c r="DP188" i="9" s="1"/>
  <c r="S184" i="20"/>
  <c r="AB184" i="20" s="1"/>
  <c r="U188" i="4" s="1"/>
  <c r="AU188" i="9" s="1"/>
  <c r="BB188" i="9" s="1"/>
  <c r="CK188" i="9" s="1"/>
  <c r="CQ188" i="9" s="1"/>
  <c r="DI188" i="9" s="1"/>
  <c r="DO188" i="9" s="1"/>
  <c r="P184" i="20"/>
  <c r="Y184" i="20" s="1"/>
  <c r="O188" i="1" s="1"/>
  <c r="AP188" i="9" s="1"/>
  <c r="Q184" i="20"/>
  <c r="Z184" i="20" s="1"/>
  <c r="N188" i="3" s="1"/>
  <c r="AR188" i="9" s="1"/>
  <c r="P214" i="20"/>
  <c r="Y214" i="20" s="1"/>
  <c r="O218" i="1" s="1"/>
  <c r="AP218" i="9" s="1"/>
  <c r="S214" i="20"/>
  <c r="AB214" i="20" s="1"/>
  <c r="U218" i="4" s="1"/>
  <c r="AU218" i="9" s="1"/>
  <c r="BB218" i="9" s="1"/>
  <c r="CK218" i="9" s="1"/>
  <c r="CQ218" i="9" s="1"/>
  <c r="DI218" i="9" s="1"/>
  <c r="DO218" i="9" s="1"/>
  <c r="Q214" i="20"/>
  <c r="Z214" i="20" s="1"/>
  <c r="N218" i="3" s="1"/>
  <c r="AR218" i="9" s="1"/>
  <c r="T214" i="20"/>
  <c r="AC214" i="20" s="1"/>
  <c r="V218" i="4" s="1"/>
  <c r="AV218" i="9" s="1"/>
  <c r="BC218" i="9" s="1"/>
  <c r="CL218" i="9" s="1"/>
  <c r="CR218" i="9" s="1"/>
  <c r="DJ218" i="9" s="1"/>
  <c r="DP218" i="9" s="1"/>
  <c r="O214" i="20"/>
  <c r="R214" i="20"/>
  <c r="AA214" i="20" s="1"/>
  <c r="O218" i="3" s="1"/>
  <c r="AS218" i="9" s="1"/>
  <c r="S101" i="20"/>
  <c r="AB101" i="20" s="1"/>
  <c r="U105" i="4" s="1"/>
  <c r="AU105" i="9" s="1"/>
  <c r="BB105" i="9" s="1"/>
  <c r="CK105" i="9" s="1"/>
  <c r="CQ105" i="9" s="1"/>
  <c r="DI105" i="9" s="1"/>
  <c r="DO105" i="9" s="1"/>
  <c r="P101" i="20"/>
  <c r="Y101" i="20" s="1"/>
  <c r="O105" i="1" s="1"/>
  <c r="AP105" i="9" s="1"/>
  <c r="AY105" i="9" s="1"/>
  <c r="CH105" i="9" s="1"/>
  <c r="CN105" i="9" s="1"/>
  <c r="DF105" i="9" s="1"/>
  <c r="DL105" i="9" s="1"/>
  <c r="R101" i="20"/>
  <c r="AA101" i="20" s="1"/>
  <c r="O105" i="3" s="1"/>
  <c r="AS105" i="9" s="1"/>
  <c r="O101" i="20"/>
  <c r="T101" i="20"/>
  <c r="AC101" i="20" s="1"/>
  <c r="V105" i="4" s="1"/>
  <c r="AV105" i="9" s="1"/>
  <c r="BC105" i="9" s="1"/>
  <c r="CL105" i="9" s="1"/>
  <c r="CR105" i="9" s="1"/>
  <c r="DJ105" i="9" s="1"/>
  <c r="DP105" i="9" s="1"/>
  <c r="Q101" i="20"/>
  <c r="Z101" i="20" s="1"/>
  <c r="N105" i="3" s="1"/>
  <c r="AR105" i="9" s="1"/>
  <c r="T10" i="20"/>
  <c r="AC10" i="20" s="1"/>
  <c r="V14" i="4" s="1"/>
  <c r="AV14" i="9" s="1"/>
  <c r="BC14" i="9" s="1"/>
  <c r="CL14" i="9" s="1"/>
  <c r="CR14" i="9" s="1"/>
  <c r="DJ14" i="9" s="1"/>
  <c r="DP14" i="9" s="1"/>
  <c r="O10" i="20"/>
  <c r="P10" i="20"/>
  <c r="Y10" i="20" s="1"/>
  <c r="O14" i="1" s="1"/>
  <c r="AP14" i="9" s="1"/>
  <c r="Q10" i="20"/>
  <c r="Z10" i="20" s="1"/>
  <c r="N14" i="3" s="1"/>
  <c r="AR14" i="9" s="1"/>
  <c r="AZ14" i="9" s="1"/>
  <c r="CI14" i="9" s="1"/>
  <c r="CO14" i="9" s="1"/>
  <c r="DG14" i="9" s="1"/>
  <c r="DM14" i="9" s="1"/>
  <c r="S10" i="20"/>
  <c r="AB10" i="20" s="1"/>
  <c r="U14" i="4" s="1"/>
  <c r="AU14" i="9" s="1"/>
  <c r="BB14" i="9" s="1"/>
  <c r="CK14" i="9" s="1"/>
  <c r="CQ14" i="9" s="1"/>
  <c r="DI14" i="9" s="1"/>
  <c r="DO14" i="9" s="1"/>
  <c r="R10" i="20"/>
  <c r="AA10" i="20" s="1"/>
  <c r="O14" i="3" s="1"/>
  <c r="AS14" i="9" s="1"/>
  <c r="S225" i="20"/>
  <c r="AB225" i="20" s="1"/>
  <c r="U229" i="4" s="1"/>
  <c r="AU229" i="9" s="1"/>
  <c r="BB229" i="9" s="1"/>
  <c r="CK229" i="9" s="1"/>
  <c r="CQ229" i="9" s="1"/>
  <c r="DI229" i="9" s="1"/>
  <c r="DO229" i="9" s="1"/>
  <c r="T225" i="20"/>
  <c r="AC225" i="20" s="1"/>
  <c r="V229" i="4" s="1"/>
  <c r="AV229" i="9" s="1"/>
  <c r="Q225" i="20"/>
  <c r="Z225" i="20" s="1"/>
  <c r="N229" i="3" s="1"/>
  <c r="AR229" i="9" s="1"/>
  <c r="O225" i="20"/>
  <c r="P225" i="20"/>
  <c r="Y225" i="20" s="1"/>
  <c r="O229" i="1" s="1"/>
  <c r="AP229" i="9" s="1"/>
  <c r="R225" i="20"/>
  <c r="AA225" i="20" s="1"/>
  <c r="O229" i="3" s="1"/>
  <c r="AS229" i="9" s="1"/>
  <c r="R183" i="20"/>
  <c r="AA183" i="20" s="1"/>
  <c r="O187" i="3" s="1"/>
  <c r="AS187" i="9" s="1"/>
  <c r="T183" i="20"/>
  <c r="AC183" i="20" s="1"/>
  <c r="V187" i="4" s="1"/>
  <c r="AV187" i="9" s="1"/>
  <c r="BC187" i="9" s="1"/>
  <c r="CL187" i="9" s="1"/>
  <c r="CR187" i="9" s="1"/>
  <c r="DJ187" i="9" s="1"/>
  <c r="DP187" i="9" s="1"/>
  <c r="P183" i="20"/>
  <c r="Y183" i="20" s="1"/>
  <c r="O187" i="1" s="1"/>
  <c r="AP187" i="9" s="1"/>
  <c r="S183" i="20"/>
  <c r="AB183" i="20" s="1"/>
  <c r="U187" i="4" s="1"/>
  <c r="AU187" i="9" s="1"/>
  <c r="BB187" i="9" s="1"/>
  <c r="CK187" i="9" s="1"/>
  <c r="CQ187" i="9" s="1"/>
  <c r="DI187" i="9" s="1"/>
  <c r="DO187" i="9" s="1"/>
  <c r="Q183" i="20"/>
  <c r="Z183" i="20" s="1"/>
  <c r="N187" i="3" s="1"/>
  <c r="AR187" i="9" s="1"/>
  <c r="O183" i="20"/>
  <c r="O188" i="20"/>
  <c r="T188" i="20"/>
  <c r="AC188" i="20" s="1"/>
  <c r="V192" i="4" s="1"/>
  <c r="AV192" i="9" s="1"/>
  <c r="BC192" i="9" s="1"/>
  <c r="CL192" i="9" s="1"/>
  <c r="CR192" i="9" s="1"/>
  <c r="DJ192" i="9" s="1"/>
  <c r="DP192" i="9" s="1"/>
  <c r="R188" i="20"/>
  <c r="AA188" i="20" s="1"/>
  <c r="O192" i="3" s="1"/>
  <c r="AS192" i="9" s="1"/>
  <c r="P188" i="20"/>
  <c r="Y188" i="20" s="1"/>
  <c r="O192" i="1" s="1"/>
  <c r="AP192" i="9" s="1"/>
  <c r="S188" i="20"/>
  <c r="AB188" i="20" s="1"/>
  <c r="U192" i="4" s="1"/>
  <c r="AU192" i="9" s="1"/>
  <c r="BB192" i="9" s="1"/>
  <c r="CK192" i="9" s="1"/>
  <c r="CQ192" i="9" s="1"/>
  <c r="DI192" i="9" s="1"/>
  <c r="DO192" i="9" s="1"/>
  <c r="Q188" i="20"/>
  <c r="Z188" i="20" s="1"/>
  <c r="N192" i="3" s="1"/>
  <c r="AR192" i="9" s="1"/>
  <c r="S155" i="20"/>
  <c r="AB155" i="20" s="1"/>
  <c r="U159" i="4" s="1"/>
  <c r="AU159" i="9" s="1"/>
  <c r="BB159" i="9" s="1"/>
  <c r="CK159" i="9" s="1"/>
  <c r="CQ159" i="9" s="1"/>
  <c r="DI159" i="9" s="1"/>
  <c r="DO159" i="9" s="1"/>
  <c r="R155" i="20"/>
  <c r="AA155" i="20" s="1"/>
  <c r="O159" i="3" s="1"/>
  <c r="AS159" i="9" s="1"/>
  <c r="P155" i="20"/>
  <c r="Y155" i="20" s="1"/>
  <c r="O159" i="1" s="1"/>
  <c r="AP159" i="9" s="1"/>
  <c r="T155" i="20"/>
  <c r="AC155" i="20" s="1"/>
  <c r="V159" i="4" s="1"/>
  <c r="AV159" i="9" s="1"/>
  <c r="BC159" i="9" s="1"/>
  <c r="CL159" i="9" s="1"/>
  <c r="CR159" i="9" s="1"/>
  <c r="DJ159" i="9" s="1"/>
  <c r="DP159" i="9" s="1"/>
  <c r="O155" i="20"/>
  <c r="Q155" i="20"/>
  <c r="Z155" i="20" s="1"/>
  <c r="N159" i="3" s="1"/>
  <c r="AR159" i="9" s="1"/>
  <c r="R28" i="20"/>
  <c r="AA28" i="20" s="1"/>
  <c r="O32" i="3" s="1"/>
  <c r="AS32" i="9" s="1"/>
  <c r="S28" i="20"/>
  <c r="AB28" i="20" s="1"/>
  <c r="U32" i="4" s="1"/>
  <c r="AU32" i="9" s="1"/>
  <c r="T28" i="20"/>
  <c r="AC28" i="20" s="1"/>
  <c r="V32" i="4" s="1"/>
  <c r="AV32" i="9" s="1"/>
  <c r="O28" i="20"/>
  <c r="Q28" i="20"/>
  <c r="Z28" i="20" s="1"/>
  <c r="N32" i="3" s="1"/>
  <c r="AR32" i="9" s="1"/>
  <c r="P28" i="20"/>
  <c r="Y28" i="20" s="1"/>
  <c r="O32" i="1" s="1"/>
  <c r="AP32" i="9" s="1"/>
  <c r="O213" i="20"/>
  <c r="S213" i="20"/>
  <c r="AB213" i="20" s="1"/>
  <c r="U217" i="4" s="1"/>
  <c r="AU217" i="9" s="1"/>
  <c r="BB217" i="9" s="1"/>
  <c r="CK217" i="9" s="1"/>
  <c r="CQ217" i="9" s="1"/>
  <c r="DI217" i="9" s="1"/>
  <c r="DO217" i="9" s="1"/>
  <c r="R213" i="20"/>
  <c r="AA213" i="20" s="1"/>
  <c r="O217" i="3" s="1"/>
  <c r="AS217" i="9" s="1"/>
  <c r="T213" i="20"/>
  <c r="AC213" i="20" s="1"/>
  <c r="V217" i="4" s="1"/>
  <c r="AV217" i="9" s="1"/>
  <c r="BC217" i="9" s="1"/>
  <c r="CL217" i="9" s="1"/>
  <c r="CR217" i="9" s="1"/>
  <c r="DJ217" i="9" s="1"/>
  <c r="DP217" i="9" s="1"/>
  <c r="Q213" i="20"/>
  <c r="Z213" i="20" s="1"/>
  <c r="N217" i="3" s="1"/>
  <c r="AR217" i="9" s="1"/>
  <c r="P213" i="20"/>
  <c r="Y213" i="20" s="1"/>
  <c r="O217" i="1" s="1"/>
  <c r="AP217" i="9" s="1"/>
  <c r="T23" i="20"/>
  <c r="AC23" i="20" s="1"/>
  <c r="V27" i="4" s="1"/>
  <c r="AV27" i="9" s="1"/>
  <c r="R23" i="20"/>
  <c r="AA23" i="20" s="1"/>
  <c r="O27" i="3" s="1"/>
  <c r="AS27" i="9" s="1"/>
  <c r="S23" i="20"/>
  <c r="AB23" i="20" s="1"/>
  <c r="U27" i="4" s="1"/>
  <c r="AU27" i="9" s="1"/>
  <c r="Q23" i="20"/>
  <c r="Z23" i="20" s="1"/>
  <c r="N27" i="3" s="1"/>
  <c r="AR27" i="9" s="1"/>
  <c r="P23" i="20"/>
  <c r="Y23" i="20" s="1"/>
  <c r="O27" i="1" s="1"/>
  <c r="AP27" i="9" s="1"/>
  <c r="O23" i="20"/>
  <c r="P151" i="20"/>
  <c r="Y151" i="20" s="1"/>
  <c r="O155" i="1" s="1"/>
  <c r="AP155" i="9" s="1"/>
  <c r="T151" i="20"/>
  <c r="AC151" i="20" s="1"/>
  <c r="V155" i="4" s="1"/>
  <c r="AV155" i="9" s="1"/>
  <c r="BC155" i="9" s="1"/>
  <c r="CL155" i="9" s="1"/>
  <c r="CR155" i="9" s="1"/>
  <c r="DJ155" i="9" s="1"/>
  <c r="DP155" i="9" s="1"/>
  <c r="R151" i="20"/>
  <c r="AA151" i="20" s="1"/>
  <c r="O155" i="3" s="1"/>
  <c r="AS155" i="9" s="1"/>
  <c r="S151" i="20"/>
  <c r="AB151" i="20" s="1"/>
  <c r="U155" i="4" s="1"/>
  <c r="AU155" i="9" s="1"/>
  <c r="Q151" i="20"/>
  <c r="Z151" i="20" s="1"/>
  <c r="N155" i="3" s="1"/>
  <c r="AR155" i="9" s="1"/>
  <c r="O151" i="20"/>
  <c r="S171" i="20"/>
  <c r="AB171" i="20" s="1"/>
  <c r="U175" i="4" s="1"/>
  <c r="AU175" i="9" s="1"/>
  <c r="BB175" i="9" s="1"/>
  <c r="CK175" i="9" s="1"/>
  <c r="CQ175" i="9" s="1"/>
  <c r="DI175" i="9" s="1"/>
  <c r="DO175" i="9" s="1"/>
  <c r="O171" i="20"/>
  <c r="Q171" i="20"/>
  <c r="Z171" i="20" s="1"/>
  <c r="N175" i="3" s="1"/>
  <c r="AR175" i="9" s="1"/>
  <c r="R171" i="20"/>
  <c r="AA171" i="20" s="1"/>
  <c r="O175" i="3" s="1"/>
  <c r="AS175" i="9" s="1"/>
  <c r="P171" i="20"/>
  <c r="Y171" i="20" s="1"/>
  <c r="O175" i="1" s="1"/>
  <c r="AP175" i="9" s="1"/>
  <c r="T171" i="20"/>
  <c r="AC171" i="20" s="1"/>
  <c r="V175" i="4" s="1"/>
  <c r="AV175" i="9" s="1"/>
  <c r="BC175" i="9" s="1"/>
  <c r="CL175" i="9" s="1"/>
  <c r="CR175" i="9" s="1"/>
  <c r="DJ175" i="9" s="1"/>
  <c r="DP175" i="9" s="1"/>
  <c r="Q156" i="20"/>
  <c r="Z156" i="20" s="1"/>
  <c r="N160" i="3" s="1"/>
  <c r="AR160" i="9" s="1"/>
  <c r="O156" i="20"/>
  <c r="R156" i="20"/>
  <c r="AA156" i="20" s="1"/>
  <c r="O160" i="3" s="1"/>
  <c r="AS160" i="9" s="1"/>
  <c r="P156" i="20"/>
  <c r="Y156" i="20" s="1"/>
  <c r="O160" i="1" s="1"/>
  <c r="AP160" i="9" s="1"/>
  <c r="T156" i="20"/>
  <c r="AC156" i="20" s="1"/>
  <c r="V160" i="4" s="1"/>
  <c r="AV160" i="9" s="1"/>
  <c r="BC160" i="9" s="1"/>
  <c r="CL160" i="9" s="1"/>
  <c r="CR160" i="9" s="1"/>
  <c r="DJ160" i="9" s="1"/>
  <c r="DP160" i="9" s="1"/>
  <c r="S156" i="20"/>
  <c r="AB156" i="20" s="1"/>
  <c r="U160" i="4" s="1"/>
  <c r="AU160" i="9" s="1"/>
  <c r="BB160" i="9" s="1"/>
  <c r="CK160" i="9" s="1"/>
  <c r="CQ160" i="9" s="1"/>
  <c r="DI160" i="9" s="1"/>
  <c r="DO160" i="9" s="1"/>
  <c r="S102" i="20"/>
  <c r="AB102" i="20" s="1"/>
  <c r="U106" i="4" s="1"/>
  <c r="AU106" i="9" s="1"/>
  <c r="BB106" i="9" s="1"/>
  <c r="CK106" i="9" s="1"/>
  <c r="CQ106" i="9" s="1"/>
  <c r="DI106" i="9" s="1"/>
  <c r="DO106" i="9" s="1"/>
  <c r="P102" i="20"/>
  <c r="Y102" i="20" s="1"/>
  <c r="O106" i="1" s="1"/>
  <c r="AP106" i="9" s="1"/>
  <c r="AY106" i="9" s="1"/>
  <c r="CH106" i="9" s="1"/>
  <c r="CN106" i="9" s="1"/>
  <c r="DF106" i="9" s="1"/>
  <c r="DL106" i="9" s="1"/>
  <c r="T102" i="20"/>
  <c r="AC102" i="20" s="1"/>
  <c r="V106" i="4" s="1"/>
  <c r="AV106" i="9" s="1"/>
  <c r="BC106" i="9" s="1"/>
  <c r="CL106" i="9" s="1"/>
  <c r="CR106" i="9" s="1"/>
  <c r="DJ106" i="9" s="1"/>
  <c r="DP106" i="9" s="1"/>
  <c r="Q102" i="20"/>
  <c r="Z102" i="20" s="1"/>
  <c r="N106" i="3" s="1"/>
  <c r="AR106" i="9" s="1"/>
  <c r="R102" i="20"/>
  <c r="AA102" i="20" s="1"/>
  <c r="O106" i="3" s="1"/>
  <c r="AS106" i="9" s="1"/>
  <c r="O102" i="20"/>
  <c r="O137" i="20"/>
  <c r="R137" i="20"/>
  <c r="AA137" i="20" s="1"/>
  <c r="O141" i="3" s="1"/>
  <c r="AS141" i="9" s="1"/>
  <c r="Q137" i="20"/>
  <c r="Z137" i="20" s="1"/>
  <c r="N141" i="3" s="1"/>
  <c r="AR141" i="9" s="1"/>
  <c r="S137" i="20"/>
  <c r="AB137" i="20" s="1"/>
  <c r="U141" i="4" s="1"/>
  <c r="AU141" i="9" s="1"/>
  <c r="BB141" i="9" s="1"/>
  <c r="CK141" i="9" s="1"/>
  <c r="CQ141" i="9" s="1"/>
  <c r="DI141" i="9" s="1"/>
  <c r="DO141" i="9" s="1"/>
  <c r="P137" i="20"/>
  <c r="Y137" i="20" s="1"/>
  <c r="O141" i="1" s="1"/>
  <c r="AP141" i="9" s="1"/>
  <c r="T137" i="20"/>
  <c r="AC137" i="20" s="1"/>
  <c r="V141" i="4" s="1"/>
  <c r="AV141" i="9" s="1"/>
  <c r="BC141" i="9" s="1"/>
  <c r="CL141" i="9" s="1"/>
  <c r="CR141" i="9" s="1"/>
  <c r="DJ141" i="9" s="1"/>
  <c r="DP141" i="9" s="1"/>
  <c r="R86" i="20"/>
  <c r="AA86" i="20" s="1"/>
  <c r="O90" i="3" s="1"/>
  <c r="AS90" i="9" s="1"/>
  <c r="T86" i="20"/>
  <c r="AC86" i="20" s="1"/>
  <c r="V90" i="4" s="1"/>
  <c r="AV90" i="9" s="1"/>
  <c r="BC90" i="9" s="1"/>
  <c r="CL90" i="9" s="1"/>
  <c r="CR90" i="9" s="1"/>
  <c r="DJ90" i="9" s="1"/>
  <c r="DP90" i="9" s="1"/>
  <c r="S86" i="20"/>
  <c r="AB86" i="20" s="1"/>
  <c r="U90" i="4" s="1"/>
  <c r="AU90" i="9" s="1"/>
  <c r="BB90" i="9" s="1"/>
  <c r="CK90" i="9" s="1"/>
  <c r="CQ90" i="9" s="1"/>
  <c r="DI90" i="9" s="1"/>
  <c r="DO90" i="9" s="1"/>
  <c r="O86" i="20"/>
  <c r="P86" i="20"/>
  <c r="Y86" i="20" s="1"/>
  <c r="O90" i="1" s="1"/>
  <c r="AP90" i="9" s="1"/>
  <c r="AY90" i="9" s="1"/>
  <c r="CH90" i="9" s="1"/>
  <c r="CN90" i="9" s="1"/>
  <c r="DF90" i="9" s="1"/>
  <c r="DL90" i="9" s="1"/>
  <c r="Q86" i="20"/>
  <c r="Z86" i="20" s="1"/>
  <c r="N90" i="3" s="1"/>
  <c r="AR90" i="9" s="1"/>
  <c r="P229" i="20"/>
  <c r="Y229" i="20" s="1"/>
  <c r="S229" i="20"/>
  <c r="AB229" i="20" s="1"/>
  <c r="R229" i="20"/>
  <c r="AA229" i="20" s="1"/>
  <c r="T229" i="20"/>
  <c r="AC229" i="20" s="1"/>
  <c r="Q229" i="20"/>
  <c r="Z229" i="20" s="1"/>
  <c r="O229" i="20"/>
  <c r="R108" i="20"/>
  <c r="AA108" i="20" s="1"/>
  <c r="O112" i="3" s="1"/>
  <c r="AS112" i="9" s="1"/>
  <c r="Q108" i="20"/>
  <c r="Z108" i="20" s="1"/>
  <c r="N112" i="3" s="1"/>
  <c r="AR112" i="9" s="1"/>
  <c r="O108" i="20"/>
  <c r="T108" i="20"/>
  <c r="AC108" i="20" s="1"/>
  <c r="V112" i="4" s="1"/>
  <c r="AV112" i="9" s="1"/>
  <c r="S108" i="20"/>
  <c r="AB108" i="20" s="1"/>
  <c r="U112" i="4" s="1"/>
  <c r="AU112" i="9" s="1"/>
  <c r="P108" i="20"/>
  <c r="Y108" i="20" s="1"/>
  <c r="O112" i="1" s="1"/>
  <c r="AP112" i="9" s="1"/>
  <c r="Z86" i="18"/>
  <c r="L90" i="3" s="1"/>
  <c r="V90" i="9" s="1"/>
  <c r="S86" i="18"/>
  <c r="E90" i="3" s="1"/>
  <c r="O90" i="9" s="1"/>
  <c r="X86" i="18"/>
  <c r="J90" i="3" s="1"/>
  <c r="T90" i="9" s="1"/>
  <c r="W86" i="18"/>
  <c r="I90" i="3" s="1"/>
  <c r="S90" i="9" s="1"/>
  <c r="U86" i="18"/>
  <c r="G90" i="3" s="1"/>
  <c r="Q90" i="9" s="1"/>
  <c r="R86" i="18"/>
  <c r="V86" i="18"/>
  <c r="H90" i="3" s="1"/>
  <c r="R90" i="9" s="1"/>
  <c r="Y86" i="18"/>
  <c r="K90" i="3" s="1"/>
  <c r="U90" i="9" s="1"/>
  <c r="T86" i="18"/>
  <c r="F90" i="3" s="1"/>
  <c r="P90" i="9" s="1"/>
  <c r="AH39" i="19"/>
  <c r="M44" i="4" s="1"/>
  <c r="AG44" i="9" s="1"/>
  <c r="AI39" i="19"/>
  <c r="N44" i="4" s="1"/>
  <c r="AH44" i="9" s="1"/>
  <c r="AF39" i="19"/>
  <c r="K44" i="4" s="1"/>
  <c r="AE44" i="9" s="1"/>
  <c r="AB39" i="19"/>
  <c r="G44" i="4" s="1"/>
  <c r="AA44" i="9" s="1"/>
  <c r="Y39" i="19"/>
  <c r="AK39" i="19"/>
  <c r="P44" i="4" s="1"/>
  <c r="AJ44" i="9" s="1"/>
  <c r="AJ39" i="19"/>
  <c r="O44" i="4" s="1"/>
  <c r="AI44" i="9" s="1"/>
  <c r="AL39" i="19"/>
  <c r="Q44" i="4" s="1"/>
  <c r="AK44" i="9" s="1"/>
  <c r="AC39" i="19"/>
  <c r="H44" i="4" s="1"/>
  <c r="AB44" i="9" s="1"/>
  <c r="Z39" i="19"/>
  <c r="E44" i="4" s="1"/>
  <c r="Y44" i="9" s="1"/>
  <c r="AN39" i="19"/>
  <c r="S44" i="4" s="1"/>
  <c r="AM44" i="9" s="1"/>
  <c r="AM39" i="19"/>
  <c r="R44" i="4" s="1"/>
  <c r="AL44" i="9" s="1"/>
  <c r="AE39" i="19"/>
  <c r="J44" i="4" s="1"/>
  <c r="AD44" i="9" s="1"/>
  <c r="AG39" i="19"/>
  <c r="L44" i="4" s="1"/>
  <c r="AF44" i="9" s="1"/>
  <c r="AA39" i="19"/>
  <c r="F44" i="4" s="1"/>
  <c r="Z44" i="9" s="1"/>
  <c r="AD39" i="19"/>
  <c r="I44" i="4" s="1"/>
  <c r="AC44" i="9" s="1"/>
  <c r="Z42" i="19"/>
  <c r="E47" i="4" s="1"/>
  <c r="Y47" i="9" s="1"/>
  <c r="AE42" i="19"/>
  <c r="J47" i="4" s="1"/>
  <c r="AD47" i="9" s="1"/>
  <c r="AG42" i="19"/>
  <c r="L47" i="4" s="1"/>
  <c r="AF47" i="9" s="1"/>
  <c r="AD42" i="19"/>
  <c r="I47" i="4" s="1"/>
  <c r="AC47" i="9" s="1"/>
  <c r="AM42" i="19"/>
  <c r="R47" i="4" s="1"/>
  <c r="AL47" i="9" s="1"/>
  <c r="AF42" i="19"/>
  <c r="K47" i="4" s="1"/>
  <c r="AE47" i="9" s="1"/>
  <c r="AH42" i="19"/>
  <c r="M47" i="4" s="1"/>
  <c r="AG47" i="9" s="1"/>
  <c r="AI42" i="19"/>
  <c r="N47" i="4" s="1"/>
  <c r="AH47" i="9" s="1"/>
  <c r="Y42" i="19"/>
  <c r="AC42" i="19"/>
  <c r="H47" i="4" s="1"/>
  <c r="AB47" i="9" s="1"/>
  <c r="AA42" i="19"/>
  <c r="F47" i="4" s="1"/>
  <c r="Z47" i="9" s="1"/>
  <c r="AJ42" i="19"/>
  <c r="O47" i="4" s="1"/>
  <c r="AI47" i="9" s="1"/>
  <c r="AB42" i="19"/>
  <c r="G47" i="4" s="1"/>
  <c r="AA47" i="9" s="1"/>
  <c r="AK42" i="19"/>
  <c r="P47" i="4" s="1"/>
  <c r="AJ47" i="9" s="1"/>
  <c r="AN42" i="19"/>
  <c r="S47" i="4" s="1"/>
  <c r="AM47" i="9" s="1"/>
  <c r="AL42" i="19"/>
  <c r="Q47" i="4" s="1"/>
  <c r="AK47" i="9" s="1"/>
  <c r="AM26" i="19"/>
  <c r="R31" i="4" s="1"/>
  <c r="AL31" i="9" s="1"/>
  <c r="AE26" i="19"/>
  <c r="J31" i="4" s="1"/>
  <c r="AD31" i="9" s="1"/>
  <c r="AC26" i="19"/>
  <c r="H31" i="4" s="1"/>
  <c r="AB31" i="9" s="1"/>
  <c r="AB26" i="19"/>
  <c r="G31" i="4" s="1"/>
  <c r="AA31" i="9" s="1"/>
  <c r="AF26" i="19"/>
  <c r="K31" i="4" s="1"/>
  <c r="AE31" i="9" s="1"/>
  <c r="Z26" i="19"/>
  <c r="E31" i="4" s="1"/>
  <c r="Y31" i="9" s="1"/>
  <c r="AK26" i="19"/>
  <c r="P31" i="4" s="1"/>
  <c r="AJ31" i="9" s="1"/>
  <c r="AL26" i="19"/>
  <c r="Q31" i="4" s="1"/>
  <c r="AK31" i="9" s="1"/>
  <c r="Y26" i="19"/>
  <c r="AA26" i="19"/>
  <c r="F31" i="4" s="1"/>
  <c r="Z31" i="9" s="1"/>
  <c r="AH26" i="19"/>
  <c r="M31" i="4" s="1"/>
  <c r="AG31" i="9" s="1"/>
  <c r="AG26" i="19"/>
  <c r="L31" i="4" s="1"/>
  <c r="AF31" i="9" s="1"/>
  <c r="AJ26" i="19"/>
  <c r="O31" i="4" s="1"/>
  <c r="AI31" i="9" s="1"/>
  <c r="AN26" i="19"/>
  <c r="S31" i="4" s="1"/>
  <c r="AM31" i="9" s="1"/>
  <c r="AI26" i="19"/>
  <c r="N31" i="4" s="1"/>
  <c r="AH31" i="9" s="1"/>
  <c r="AD26" i="19"/>
  <c r="I31" i="4" s="1"/>
  <c r="AC31" i="9" s="1"/>
  <c r="AN68" i="19"/>
  <c r="S73" i="4" s="1"/>
  <c r="AM73" i="9" s="1"/>
  <c r="Y68" i="19"/>
  <c r="AF68" i="19"/>
  <c r="K73" i="4" s="1"/>
  <c r="AE73" i="9" s="1"/>
  <c r="AB68" i="19"/>
  <c r="G73" i="4" s="1"/>
  <c r="AA73" i="9" s="1"/>
  <c r="AC68" i="19"/>
  <c r="H73" i="4" s="1"/>
  <c r="AB73" i="9" s="1"/>
  <c r="AE68" i="19"/>
  <c r="J73" i="4" s="1"/>
  <c r="AD73" i="9" s="1"/>
  <c r="AM68" i="19"/>
  <c r="R73" i="4" s="1"/>
  <c r="AL73" i="9" s="1"/>
  <c r="AH68" i="19"/>
  <c r="M73" i="4" s="1"/>
  <c r="AG73" i="9" s="1"/>
  <c r="AL68" i="19"/>
  <c r="Q73" i="4" s="1"/>
  <c r="AK73" i="9" s="1"/>
  <c r="Z68" i="19"/>
  <c r="E73" i="4" s="1"/>
  <c r="Y73" i="9" s="1"/>
  <c r="AI68" i="19"/>
  <c r="N73" i="4" s="1"/>
  <c r="AH73" i="9" s="1"/>
  <c r="AD68" i="19"/>
  <c r="I73" i="4" s="1"/>
  <c r="AC73" i="9" s="1"/>
  <c r="AK68" i="19"/>
  <c r="P73" i="4" s="1"/>
  <c r="AJ73" i="9" s="1"/>
  <c r="AG68" i="19"/>
  <c r="L73" i="4" s="1"/>
  <c r="AF73" i="9" s="1"/>
  <c r="AA68" i="19"/>
  <c r="F73" i="4" s="1"/>
  <c r="Z73" i="9" s="1"/>
  <c r="AJ68" i="19"/>
  <c r="O73" i="4" s="1"/>
  <c r="AI73" i="9" s="1"/>
  <c r="AE53" i="19"/>
  <c r="J58" i="4" s="1"/>
  <c r="AD58" i="9" s="1"/>
  <c r="AC53" i="19"/>
  <c r="H58" i="4" s="1"/>
  <c r="AB58" i="9" s="1"/>
  <c r="Y53" i="19"/>
  <c r="AD53" i="19"/>
  <c r="I58" i="4" s="1"/>
  <c r="AC58" i="9" s="1"/>
  <c r="AH53" i="19"/>
  <c r="M58" i="4" s="1"/>
  <c r="AG58" i="9" s="1"/>
  <c r="AB53" i="19"/>
  <c r="G58" i="4" s="1"/>
  <c r="AA58" i="9" s="1"/>
  <c r="AF53" i="19"/>
  <c r="K58" i="4" s="1"/>
  <c r="AE58" i="9" s="1"/>
  <c r="AI53" i="19"/>
  <c r="N58" i="4" s="1"/>
  <c r="AH58" i="9" s="1"/>
  <c r="AA53" i="19"/>
  <c r="F58" i="4" s="1"/>
  <c r="Z58" i="9" s="1"/>
  <c r="AJ53" i="19"/>
  <c r="O58" i="4" s="1"/>
  <c r="AI58" i="9" s="1"/>
  <c r="AM53" i="19"/>
  <c r="R58" i="4" s="1"/>
  <c r="AL58" i="9" s="1"/>
  <c r="Z53" i="19"/>
  <c r="E58" i="4" s="1"/>
  <c r="Y58" i="9" s="1"/>
  <c r="AL53" i="19"/>
  <c r="Q58" i="4" s="1"/>
  <c r="AK58" i="9" s="1"/>
  <c r="AG53" i="19"/>
  <c r="L58" i="4" s="1"/>
  <c r="AF58" i="9" s="1"/>
  <c r="AK53" i="19"/>
  <c r="P58" i="4" s="1"/>
  <c r="AJ58" i="9" s="1"/>
  <c r="AN53" i="19"/>
  <c r="S58" i="4" s="1"/>
  <c r="AM58" i="9" s="1"/>
  <c r="AM40" i="19"/>
  <c r="R45" i="4" s="1"/>
  <c r="AL45" i="9" s="1"/>
  <c r="AF40" i="19"/>
  <c r="K45" i="4" s="1"/>
  <c r="AE45" i="9" s="1"/>
  <c r="Z40" i="19"/>
  <c r="E45" i="4" s="1"/>
  <c r="Y45" i="9" s="1"/>
  <c r="AD40" i="19"/>
  <c r="I45" i="4" s="1"/>
  <c r="AC45" i="9" s="1"/>
  <c r="AL40" i="19"/>
  <c r="Q45" i="4" s="1"/>
  <c r="AK45" i="9" s="1"/>
  <c r="AH40" i="19"/>
  <c r="M45" i="4" s="1"/>
  <c r="AG45" i="9" s="1"/>
  <c r="AC40" i="19"/>
  <c r="H45" i="4" s="1"/>
  <c r="AB45" i="9" s="1"/>
  <c r="AG40" i="19"/>
  <c r="L45" i="4" s="1"/>
  <c r="AF45" i="9" s="1"/>
  <c r="AI40" i="19"/>
  <c r="N45" i="4" s="1"/>
  <c r="AH45" i="9" s="1"/>
  <c r="Y40" i="19"/>
  <c r="AK40" i="19"/>
  <c r="P45" i="4" s="1"/>
  <c r="AJ45" i="9" s="1"/>
  <c r="AN40" i="19"/>
  <c r="S45" i="4" s="1"/>
  <c r="AM45" i="9" s="1"/>
  <c r="AJ40" i="19"/>
  <c r="O45" i="4" s="1"/>
  <c r="AI45" i="9" s="1"/>
  <c r="AA40" i="19"/>
  <c r="F45" i="4" s="1"/>
  <c r="Z45" i="9" s="1"/>
  <c r="AE40" i="19"/>
  <c r="J45" i="4" s="1"/>
  <c r="AD45" i="9" s="1"/>
  <c r="AB40" i="19"/>
  <c r="G45" i="4" s="1"/>
  <c r="AA45" i="9" s="1"/>
  <c r="AB36" i="19"/>
  <c r="G41" i="4" s="1"/>
  <c r="AA41" i="9" s="1"/>
  <c r="AG36" i="19"/>
  <c r="L41" i="4" s="1"/>
  <c r="AF41" i="9" s="1"/>
  <c r="AC36" i="19"/>
  <c r="H41" i="4" s="1"/>
  <c r="AB41" i="9" s="1"/>
  <c r="AI36" i="19"/>
  <c r="N41" i="4" s="1"/>
  <c r="AH41" i="9" s="1"/>
  <c r="AE36" i="19"/>
  <c r="J41" i="4" s="1"/>
  <c r="AD41" i="9" s="1"/>
  <c r="AH36" i="19"/>
  <c r="M41" i="4" s="1"/>
  <c r="AG41" i="9" s="1"/>
  <c r="AN36" i="19"/>
  <c r="S41" i="4" s="1"/>
  <c r="AM41" i="9" s="1"/>
  <c r="AK36" i="19"/>
  <c r="P41" i="4" s="1"/>
  <c r="AJ41" i="9" s="1"/>
  <c r="AF36" i="19"/>
  <c r="K41" i="4" s="1"/>
  <c r="AE41" i="9" s="1"/>
  <c r="AM36" i="19"/>
  <c r="R41" i="4" s="1"/>
  <c r="AL41" i="9" s="1"/>
  <c r="AJ36" i="19"/>
  <c r="O41" i="4" s="1"/>
  <c r="AI41" i="9" s="1"/>
  <c r="Y36" i="19"/>
  <c r="AD36" i="19"/>
  <c r="I41" i="4" s="1"/>
  <c r="AC41" i="9" s="1"/>
  <c r="AA36" i="19"/>
  <c r="F41" i="4" s="1"/>
  <c r="Z41" i="9" s="1"/>
  <c r="AL36" i="19"/>
  <c r="Q41" i="4" s="1"/>
  <c r="AK41" i="9" s="1"/>
  <c r="Z36" i="19"/>
  <c r="E41" i="4" s="1"/>
  <c r="Y41" i="9" s="1"/>
  <c r="AB31" i="19"/>
  <c r="G36" i="4" s="1"/>
  <c r="AA36" i="9" s="1"/>
  <c r="Y31" i="19"/>
  <c r="AG31" i="19"/>
  <c r="L36" i="4" s="1"/>
  <c r="AF36" i="9" s="1"/>
  <c r="AA31" i="19"/>
  <c r="F36" i="4" s="1"/>
  <c r="Z36" i="9" s="1"/>
  <c r="AE31" i="19"/>
  <c r="J36" i="4" s="1"/>
  <c r="AD36" i="9" s="1"/>
  <c r="AL31" i="19"/>
  <c r="Q36" i="4" s="1"/>
  <c r="AK36" i="9" s="1"/>
  <c r="Z31" i="19"/>
  <c r="E36" i="4" s="1"/>
  <c r="Y36" i="9" s="1"/>
  <c r="AD31" i="19"/>
  <c r="I36" i="4" s="1"/>
  <c r="AC36" i="9" s="1"/>
  <c r="AJ31" i="19"/>
  <c r="O36" i="4" s="1"/>
  <c r="AI36" i="9" s="1"/>
  <c r="AN31" i="19"/>
  <c r="S36" i="4" s="1"/>
  <c r="AM36" i="9" s="1"/>
  <c r="AH31" i="19"/>
  <c r="M36" i="4" s="1"/>
  <c r="AG36" i="9" s="1"/>
  <c r="AI31" i="19"/>
  <c r="N36" i="4" s="1"/>
  <c r="AH36" i="9" s="1"/>
  <c r="AC31" i="19"/>
  <c r="H36" i="4" s="1"/>
  <c r="AB36" i="9" s="1"/>
  <c r="AK31" i="19"/>
  <c r="P36" i="4" s="1"/>
  <c r="AJ36" i="9" s="1"/>
  <c r="AF31" i="19"/>
  <c r="K36" i="4" s="1"/>
  <c r="AE36" i="9" s="1"/>
  <c r="AM31" i="19"/>
  <c r="R36" i="4" s="1"/>
  <c r="AL36" i="9" s="1"/>
  <c r="AG59" i="19"/>
  <c r="L64" i="4" s="1"/>
  <c r="AF64" i="9" s="1"/>
  <c r="AI59" i="19"/>
  <c r="N64" i="4" s="1"/>
  <c r="AH64" i="9" s="1"/>
  <c r="AE59" i="19"/>
  <c r="J64" i="4" s="1"/>
  <c r="AD64" i="9" s="1"/>
  <c r="AK59" i="19"/>
  <c r="P64" i="4" s="1"/>
  <c r="AJ64" i="9" s="1"/>
  <c r="AL59" i="19"/>
  <c r="Q64" i="4" s="1"/>
  <c r="AK64" i="9" s="1"/>
  <c r="AN59" i="19"/>
  <c r="S64" i="4" s="1"/>
  <c r="AM64" i="9" s="1"/>
  <c r="AC59" i="19"/>
  <c r="H64" i="4" s="1"/>
  <c r="AB64" i="9" s="1"/>
  <c r="AB59" i="19"/>
  <c r="G64" i="4" s="1"/>
  <c r="AA64" i="9" s="1"/>
  <c r="AM59" i="19"/>
  <c r="R64" i="4" s="1"/>
  <c r="AL64" i="9" s="1"/>
  <c r="Z59" i="19"/>
  <c r="E64" i="4" s="1"/>
  <c r="Y64" i="9" s="1"/>
  <c r="AF59" i="19"/>
  <c r="K64" i="4" s="1"/>
  <c r="AE64" i="9" s="1"/>
  <c r="AH59" i="19"/>
  <c r="M64" i="4" s="1"/>
  <c r="AG64" i="9" s="1"/>
  <c r="AD59" i="19"/>
  <c r="I64" i="4" s="1"/>
  <c r="AC64" i="9" s="1"/>
  <c r="Y59" i="19"/>
  <c r="AA59" i="19"/>
  <c r="F64" i="4" s="1"/>
  <c r="Z64" i="9" s="1"/>
  <c r="AJ59" i="19"/>
  <c r="O64" i="4" s="1"/>
  <c r="AI64" i="9" s="1"/>
  <c r="AJ41" i="19"/>
  <c r="O46" i="4" s="1"/>
  <c r="AI46" i="9" s="1"/>
  <c r="AF41" i="19"/>
  <c r="K46" i="4" s="1"/>
  <c r="AE46" i="9" s="1"/>
  <c r="AE41" i="19"/>
  <c r="J46" i="4" s="1"/>
  <c r="AD46" i="9" s="1"/>
  <c r="AL41" i="19"/>
  <c r="Q46" i="4" s="1"/>
  <c r="AK46" i="9" s="1"/>
  <c r="AC41" i="19"/>
  <c r="H46" i="4" s="1"/>
  <c r="AB46" i="9" s="1"/>
  <c r="AM41" i="19"/>
  <c r="R46" i="4" s="1"/>
  <c r="AL46" i="9" s="1"/>
  <c r="AA41" i="19"/>
  <c r="F46" i="4" s="1"/>
  <c r="Z46" i="9" s="1"/>
  <c r="AN41" i="19"/>
  <c r="S46" i="4" s="1"/>
  <c r="AM46" i="9" s="1"/>
  <c r="Z41" i="19"/>
  <c r="E46" i="4" s="1"/>
  <c r="Y46" i="9" s="1"/>
  <c r="AI41" i="19"/>
  <c r="N46" i="4" s="1"/>
  <c r="AH46" i="9" s="1"/>
  <c r="BC46" i="9" s="1"/>
  <c r="CL46" i="9" s="1"/>
  <c r="CR46" i="9" s="1"/>
  <c r="DJ46" i="9" s="1"/>
  <c r="DP46" i="9" s="1"/>
  <c r="AG41" i="19"/>
  <c r="L46" i="4" s="1"/>
  <c r="AF46" i="9" s="1"/>
  <c r="Y41" i="19"/>
  <c r="AB41" i="19"/>
  <c r="G46" i="4" s="1"/>
  <c r="AA46" i="9" s="1"/>
  <c r="AD41" i="19"/>
  <c r="I46" i="4" s="1"/>
  <c r="AC46" i="9" s="1"/>
  <c r="AK41" i="19"/>
  <c r="P46" i="4" s="1"/>
  <c r="AJ46" i="9" s="1"/>
  <c r="AH41" i="19"/>
  <c r="M46" i="4" s="1"/>
  <c r="AG46" i="9" s="1"/>
  <c r="Y72" i="19"/>
  <c r="AD72" i="19"/>
  <c r="I77" i="4" s="1"/>
  <c r="AC77" i="9" s="1"/>
  <c r="AF72" i="19"/>
  <c r="K77" i="4" s="1"/>
  <c r="AE77" i="9" s="1"/>
  <c r="AN72" i="19"/>
  <c r="S77" i="4" s="1"/>
  <c r="AM77" i="9" s="1"/>
  <c r="AA72" i="19"/>
  <c r="F77" i="4" s="1"/>
  <c r="Z77" i="9" s="1"/>
  <c r="AJ72" i="19"/>
  <c r="O77" i="4" s="1"/>
  <c r="AI77" i="9" s="1"/>
  <c r="AG72" i="19"/>
  <c r="L77" i="4" s="1"/>
  <c r="AF77" i="9" s="1"/>
  <c r="AM72" i="19"/>
  <c r="R77" i="4" s="1"/>
  <c r="AL77" i="9" s="1"/>
  <c r="Z72" i="19"/>
  <c r="E77" i="4" s="1"/>
  <c r="Y77" i="9" s="1"/>
  <c r="AE72" i="19"/>
  <c r="J77" i="4" s="1"/>
  <c r="AD77" i="9" s="1"/>
  <c r="AL72" i="19"/>
  <c r="Q77" i="4" s="1"/>
  <c r="AK77" i="9" s="1"/>
  <c r="AI72" i="19"/>
  <c r="N77" i="4" s="1"/>
  <c r="AH77" i="9" s="1"/>
  <c r="AB72" i="19"/>
  <c r="G77" i="4" s="1"/>
  <c r="AA77" i="9" s="1"/>
  <c r="AK72" i="19"/>
  <c r="P77" i="4" s="1"/>
  <c r="AJ77" i="9" s="1"/>
  <c r="AC72" i="19"/>
  <c r="H77" i="4" s="1"/>
  <c r="AB77" i="9" s="1"/>
  <c r="AH72" i="19"/>
  <c r="M77" i="4" s="1"/>
  <c r="AG77" i="9" s="1"/>
  <c r="AK46" i="19"/>
  <c r="P51" i="4" s="1"/>
  <c r="AJ51" i="9" s="1"/>
  <c r="AE46" i="19"/>
  <c r="J51" i="4" s="1"/>
  <c r="AD51" i="9" s="1"/>
  <c r="AG46" i="19"/>
  <c r="L51" i="4" s="1"/>
  <c r="AF51" i="9" s="1"/>
  <c r="AC46" i="19"/>
  <c r="H51" i="4" s="1"/>
  <c r="AB51" i="9" s="1"/>
  <c r="AA46" i="19"/>
  <c r="F51" i="4" s="1"/>
  <c r="Z51" i="9" s="1"/>
  <c r="Z46" i="19"/>
  <c r="E51" i="4" s="1"/>
  <c r="Y51" i="9" s="1"/>
  <c r="Y46" i="19"/>
  <c r="AN46" i="19"/>
  <c r="S51" i="4" s="1"/>
  <c r="AM51" i="9" s="1"/>
  <c r="AM46" i="19"/>
  <c r="R51" i="4" s="1"/>
  <c r="AL51" i="9" s="1"/>
  <c r="AL46" i="19"/>
  <c r="Q51" i="4" s="1"/>
  <c r="AK51" i="9" s="1"/>
  <c r="AD46" i="19"/>
  <c r="I51" i="4" s="1"/>
  <c r="AC51" i="9" s="1"/>
  <c r="AI46" i="19"/>
  <c r="N51" i="4" s="1"/>
  <c r="AH51" i="9" s="1"/>
  <c r="AF46" i="19"/>
  <c r="K51" i="4" s="1"/>
  <c r="AE51" i="9" s="1"/>
  <c r="AJ46" i="19"/>
  <c r="O51" i="4" s="1"/>
  <c r="AI51" i="9" s="1"/>
  <c r="AB46" i="19"/>
  <c r="G51" i="4" s="1"/>
  <c r="AA51" i="9" s="1"/>
  <c r="AH46" i="19"/>
  <c r="M51" i="4" s="1"/>
  <c r="AG51" i="9" s="1"/>
  <c r="AN51" i="19"/>
  <c r="S56" i="4" s="1"/>
  <c r="AM56" i="9" s="1"/>
  <c r="AJ51" i="19"/>
  <c r="O56" i="4" s="1"/>
  <c r="AI56" i="9" s="1"/>
  <c r="AL51" i="19"/>
  <c r="Q56" i="4" s="1"/>
  <c r="AK56" i="9" s="1"/>
  <c r="AC51" i="19"/>
  <c r="H56" i="4" s="1"/>
  <c r="AB56" i="9" s="1"/>
  <c r="AH51" i="19"/>
  <c r="M56" i="4" s="1"/>
  <c r="AG56" i="9" s="1"/>
  <c r="AM51" i="19"/>
  <c r="R56" i="4" s="1"/>
  <c r="AL56" i="9" s="1"/>
  <c r="AG51" i="19"/>
  <c r="L56" i="4" s="1"/>
  <c r="AF56" i="9" s="1"/>
  <c r="AI51" i="19"/>
  <c r="N56" i="4" s="1"/>
  <c r="AH56" i="9" s="1"/>
  <c r="AD51" i="19"/>
  <c r="I56" i="4" s="1"/>
  <c r="AC56" i="9" s="1"/>
  <c r="Y51" i="19"/>
  <c r="AE51" i="19"/>
  <c r="J56" i="4" s="1"/>
  <c r="AD56" i="9" s="1"/>
  <c r="Z51" i="19"/>
  <c r="E56" i="4" s="1"/>
  <c r="Y56" i="9" s="1"/>
  <c r="AF51" i="19"/>
  <c r="K56" i="4" s="1"/>
  <c r="AE56" i="9" s="1"/>
  <c r="AK51" i="19"/>
  <c r="P56" i="4" s="1"/>
  <c r="AJ56" i="9" s="1"/>
  <c r="AB51" i="19"/>
  <c r="G56" i="4" s="1"/>
  <c r="AA56" i="9" s="1"/>
  <c r="AA51" i="19"/>
  <c r="F56" i="4" s="1"/>
  <c r="Z56" i="9" s="1"/>
  <c r="AK25" i="19"/>
  <c r="P30" i="4" s="1"/>
  <c r="AJ30" i="9" s="1"/>
  <c r="AE25" i="19"/>
  <c r="J30" i="4" s="1"/>
  <c r="AD30" i="9" s="1"/>
  <c r="Z25" i="19"/>
  <c r="E30" i="4" s="1"/>
  <c r="Y30" i="9" s="1"/>
  <c r="AJ25" i="19"/>
  <c r="O30" i="4" s="1"/>
  <c r="AI30" i="9" s="1"/>
  <c r="AH25" i="19"/>
  <c r="M30" i="4" s="1"/>
  <c r="AG30" i="9" s="1"/>
  <c r="AF25" i="19"/>
  <c r="K30" i="4" s="1"/>
  <c r="AE30" i="9" s="1"/>
  <c r="AA25" i="19"/>
  <c r="F30" i="4" s="1"/>
  <c r="Z30" i="9" s="1"/>
  <c r="AC25" i="19"/>
  <c r="H30" i="4" s="1"/>
  <c r="AB30" i="9" s="1"/>
  <c r="Y25" i="19"/>
  <c r="AL25" i="19"/>
  <c r="Q30" i="4" s="1"/>
  <c r="AK30" i="9" s="1"/>
  <c r="AG25" i="19"/>
  <c r="L30" i="4" s="1"/>
  <c r="AF30" i="9" s="1"/>
  <c r="AD25" i="19"/>
  <c r="I30" i="4" s="1"/>
  <c r="AC30" i="9" s="1"/>
  <c r="AB25" i="19"/>
  <c r="G30" i="4" s="1"/>
  <c r="AA30" i="9" s="1"/>
  <c r="AM25" i="19"/>
  <c r="R30" i="4" s="1"/>
  <c r="AL30" i="9" s="1"/>
  <c r="AI25" i="19"/>
  <c r="N30" i="4" s="1"/>
  <c r="AH30" i="9" s="1"/>
  <c r="AN25" i="19"/>
  <c r="S30" i="4" s="1"/>
  <c r="AM30" i="9" s="1"/>
  <c r="Z189" i="18"/>
  <c r="L193" i="3" s="1"/>
  <c r="V193" i="9" s="1"/>
  <c r="R189" i="18"/>
  <c r="V189" i="18"/>
  <c r="H193" i="3" s="1"/>
  <c r="R193" i="9" s="1"/>
  <c r="U189" i="18"/>
  <c r="G193" i="3" s="1"/>
  <c r="Q193" i="9" s="1"/>
  <c r="X189" i="18"/>
  <c r="J193" i="3" s="1"/>
  <c r="T193" i="9" s="1"/>
  <c r="Y189" i="18"/>
  <c r="K193" i="3" s="1"/>
  <c r="U193" i="9" s="1"/>
  <c r="T189" i="18"/>
  <c r="F193" i="3" s="1"/>
  <c r="P193" i="9" s="1"/>
  <c r="W189" i="18"/>
  <c r="I193" i="3" s="1"/>
  <c r="S193" i="9" s="1"/>
  <c r="S189" i="18"/>
  <c r="E193" i="3" s="1"/>
  <c r="O193" i="9" s="1"/>
  <c r="X166" i="18"/>
  <c r="J170" i="3" s="1"/>
  <c r="T170" i="9" s="1"/>
  <c r="Y166" i="18"/>
  <c r="K170" i="3" s="1"/>
  <c r="U170" i="9" s="1"/>
  <c r="Z166" i="18"/>
  <c r="L170" i="3" s="1"/>
  <c r="V170" i="9" s="1"/>
  <c r="R166" i="18"/>
  <c r="S166" i="18"/>
  <c r="E170" i="3" s="1"/>
  <c r="O170" i="9" s="1"/>
  <c r="U166" i="18"/>
  <c r="G170" i="3" s="1"/>
  <c r="Q170" i="9" s="1"/>
  <c r="V166" i="18"/>
  <c r="H170" i="3" s="1"/>
  <c r="R170" i="9" s="1"/>
  <c r="W166" i="18"/>
  <c r="I170" i="3" s="1"/>
  <c r="S170" i="9" s="1"/>
  <c r="T166" i="18"/>
  <c r="F170" i="3" s="1"/>
  <c r="P170" i="9" s="1"/>
  <c r="W42" i="18"/>
  <c r="I46" i="3" s="1"/>
  <c r="S46" i="9" s="1"/>
  <c r="U42" i="18"/>
  <c r="G46" i="3" s="1"/>
  <c r="Q46" i="9" s="1"/>
  <c r="Z42" i="18"/>
  <c r="L46" i="3" s="1"/>
  <c r="V46" i="9" s="1"/>
  <c r="R42" i="18"/>
  <c r="V42" i="18"/>
  <c r="H46" i="3" s="1"/>
  <c r="R46" i="9" s="1"/>
  <c r="T42" i="18"/>
  <c r="F46" i="3" s="1"/>
  <c r="P46" i="9" s="1"/>
  <c r="X42" i="18"/>
  <c r="J46" i="3" s="1"/>
  <c r="T46" i="9" s="1"/>
  <c r="S42" i="18"/>
  <c r="E46" i="3" s="1"/>
  <c r="O46" i="9" s="1"/>
  <c r="Y42" i="18"/>
  <c r="K46" i="3" s="1"/>
  <c r="U46" i="9" s="1"/>
  <c r="Y18" i="18"/>
  <c r="K22" i="3" s="1"/>
  <c r="U22" i="9" s="1"/>
  <c r="W18" i="18"/>
  <c r="I22" i="3" s="1"/>
  <c r="S22" i="9" s="1"/>
  <c r="V18" i="18"/>
  <c r="H22" i="3" s="1"/>
  <c r="R22" i="9" s="1"/>
  <c r="T18" i="18"/>
  <c r="F22" i="3" s="1"/>
  <c r="P22" i="9" s="1"/>
  <c r="Z18" i="18"/>
  <c r="L22" i="3" s="1"/>
  <c r="V22" i="9" s="1"/>
  <c r="R18" i="18"/>
  <c r="X18" i="18"/>
  <c r="J22" i="3" s="1"/>
  <c r="T22" i="9" s="1"/>
  <c r="S18" i="18"/>
  <c r="E22" i="3" s="1"/>
  <c r="O22" i="9" s="1"/>
  <c r="U18" i="18"/>
  <c r="G22" i="3" s="1"/>
  <c r="Q22" i="9" s="1"/>
  <c r="Z183" i="18"/>
  <c r="L187" i="3" s="1"/>
  <c r="V187" i="9" s="1"/>
  <c r="W183" i="18"/>
  <c r="I187" i="3" s="1"/>
  <c r="S187" i="9" s="1"/>
  <c r="X183" i="18"/>
  <c r="J187" i="3" s="1"/>
  <c r="T187" i="9" s="1"/>
  <c r="R183" i="18"/>
  <c r="V183" i="18"/>
  <c r="H187" i="3" s="1"/>
  <c r="R187" i="9" s="1"/>
  <c r="T183" i="18"/>
  <c r="F187" i="3" s="1"/>
  <c r="P187" i="9" s="1"/>
  <c r="Y183" i="18"/>
  <c r="K187" i="3" s="1"/>
  <c r="U187" i="9" s="1"/>
  <c r="U183" i="18"/>
  <c r="G187" i="3" s="1"/>
  <c r="Q187" i="9" s="1"/>
  <c r="S183" i="18"/>
  <c r="E187" i="3" s="1"/>
  <c r="O187" i="9" s="1"/>
  <c r="V241" i="18"/>
  <c r="S241" i="18"/>
  <c r="W241" i="18"/>
  <c r="X241" i="18"/>
  <c r="Y241" i="18"/>
  <c r="Z241" i="18"/>
  <c r="R241" i="18"/>
  <c r="U241" i="18"/>
  <c r="T241" i="18"/>
  <c r="V214" i="18"/>
  <c r="H218" i="3" s="1"/>
  <c r="R218" i="9" s="1"/>
  <c r="T214" i="18"/>
  <c r="F218" i="3" s="1"/>
  <c r="P218" i="9" s="1"/>
  <c r="X214" i="18"/>
  <c r="J218" i="3" s="1"/>
  <c r="T218" i="9" s="1"/>
  <c r="S214" i="18"/>
  <c r="E218" i="3" s="1"/>
  <c r="O218" i="9" s="1"/>
  <c r="Y214" i="18"/>
  <c r="K218" i="3" s="1"/>
  <c r="U218" i="9" s="1"/>
  <c r="U214" i="18"/>
  <c r="G218" i="3" s="1"/>
  <c r="Q218" i="9" s="1"/>
  <c r="W214" i="18"/>
  <c r="I218" i="3" s="1"/>
  <c r="S218" i="9" s="1"/>
  <c r="Z214" i="18"/>
  <c r="L218" i="3" s="1"/>
  <c r="V218" i="9" s="1"/>
  <c r="R214" i="18"/>
  <c r="R125" i="18"/>
  <c r="X125" i="18"/>
  <c r="J129" i="3" s="1"/>
  <c r="T129" i="9" s="1"/>
  <c r="U125" i="18"/>
  <c r="G129" i="3" s="1"/>
  <c r="Q129" i="9" s="1"/>
  <c r="S125" i="18"/>
  <c r="E129" i="3" s="1"/>
  <c r="O129" i="9" s="1"/>
  <c r="Z125" i="18"/>
  <c r="L129" i="3" s="1"/>
  <c r="V129" i="9" s="1"/>
  <c r="Y125" i="18"/>
  <c r="K129" i="3" s="1"/>
  <c r="U129" i="9" s="1"/>
  <c r="T125" i="18"/>
  <c r="F129" i="3" s="1"/>
  <c r="P129" i="9" s="1"/>
  <c r="V125" i="18"/>
  <c r="H129" i="3" s="1"/>
  <c r="R129" i="9" s="1"/>
  <c r="W125" i="18"/>
  <c r="I129" i="3" s="1"/>
  <c r="S129" i="9" s="1"/>
  <c r="X191" i="18"/>
  <c r="J195" i="3" s="1"/>
  <c r="T195" i="9" s="1"/>
  <c r="Y191" i="18"/>
  <c r="K195" i="3" s="1"/>
  <c r="U195" i="9" s="1"/>
  <c r="T191" i="18"/>
  <c r="F195" i="3" s="1"/>
  <c r="P195" i="9" s="1"/>
  <c r="W191" i="18"/>
  <c r="I195" i="3" s="1"/>
  <c r="S195" i="9" s="1"/>
  <c r="S191" i="18"/>
  <c r="E195" i="3" s="1"/>
  <c r="O195" i="9" s="1"/>
  <c r="U191" i="18"/>
  <c r="G195" i="3" s="1"/>
  <c r="Q195" i="9" s="1"/>
  <c r="Z191" i="18"/>
  <c r="L195" i="3" s="1"/>
  <c r="V195" i="9" s="1"/>
  <c r="R191" i="18"/>
  <c r="V191" i="18"/>
  <c r="H195" i="3" s="1"/>
  <c r="R195" i="9" s="1"/>
  <c r="S238" i="18"/>
  <c r="Y238" i="18"/>
  <c r="R238" i="18"/>
  <c r="U238" i="18"/>
  <c r="W238" i="18"/>
  <c r="X238" i="18"/>
  <c r="Z238" i="18"/>
  <c r="V238" i="18"/>
  <c r="T238" i="18"/>
  <c r="X240" i="18"/>
  <c r="T240" i="18"/>
  <c r="Y240" i="18"/>
  <c r="V240" i="18"/>
  <c r="U240" i="18"/>
  <c r="S240" i="18"/>
  <c r="W240" i="18"/>
  <c r="Z240" i="18"/>
  <c r="R240" i="18"/>
  <c r="W48" i="18"/>
  <c r="I52" i="3" s="1"/>
  <c r="S52" i="9" s="1"/>
  <c r="S48" i="18"/>
  <c r="E52" i="3" s="1"/>
  <c r="O52" i="9" s="1"/>
  <c r="T48" i="18"/>
  <c r="F52" i="3" s="1"/>
  <c r="P52" i="9" s="1"/>
  <c r="V48" i="18"/>
  <c r="H52" i="3" s="1"/>
  <c r="R52" i="9" s="1"/>
  <c r="R48" i="18"/>
  <c r="U48" i="18"/>
  <c r="G52" i="3" s="1"/>
  <c r="Q52" i="9" s="1"/>
  <c r="Y48" i="18"/>
  <c r="K52" i="3" s="1"/>
  <c r="U52" i="9" s="1"/>
  <c r="Z48" i="18"/>
  <c r="L52" i="3" s="1"/>
  <c r="V52" i="9" s="1"/>
  <c r="X48" i="18"/>
  <c r="J52" i="3" s="1"/>
  <c r="T52" i="9" s="1"/>
  <c r="U145" i="18"/>
  <c r="G149" i="3" s="1"/>
  <c r="Q149" i="9" s="1"/>
  <c r="Y145" i="18"/>
  <c r="K149" i="3" s="1"/>
  <c r="U149" i="9" s="1"/>
  <c r="Z145" i="18"/>
  <c r="L149" i="3" s="1"/>
  <c r="V149" i="9" s="1"/>
  <c r="X145" i="18"/>
  <c r="J149" i="3" s="1"/>
  <c r="T149" i="9" s="1"/>
  <c r="W145" i="18"/>
  <c r="I149" i="3" s="1"/>
  <c r="S149" i="9" s="1"/>
  <c r="T145" i="18"/>
  <c r="F149" i="3" s="1"/>
  <c r="P149" i="9" s="1"/>
  <c r="V145" i="18"/>
  <c r="H149" i="3" s="1"/>
  <c r="R149" i="9" s="1"/>
  <c r="S145" i="18"/>
  <c r="E149" i="3" s="1"/>
  <c r="O149" i="9" s="1"/>
  <c r="R145" i="18"/>
  <c r="T236" i="18"/>
  <c r="X236" i="18"/>
  <c r="Y236" i="18"/>
  <c r="V236" i="18"/>
  <c r="U236" i="18"/>
  <c r="S236" i="18"/>
  <c r="W236" i="18"/>
  <c r="R236" i="18"/>
  <c r="Z236" i="18"/>
  <c r="X175" i="18"/>
  <c r="J179" i="3" s="1"/>
  <c r="T179" i="9" s="1"/>
  <c r="T175" i="18"/>
  <c r="F179" i="3" s="1"/>
  <c r="P179" i="9" s="1"/>
  <c r="S175" i="18"/>
  <c r="E179" i="3" s="1"/>
  <c r="O179" i="9" s="1"/>
  <c r="Z175" i="18"/>
  <c r="L179" i="3" s="1"/>
  <c r="V179" i="9" s="1"/>
  <c r="Y175" i="18"/>
  <c r="K179" i="3" s="1"/>
  <c r="U179" i="9" s="1"/>
  <c r="U175" i="18"/>
  <c r="G179" i="3" s="1"/>
  <c r="Q179" i="9" s="1"/>
  <c r="R175" i="18"/>
  <c r="W175" i="18"/>
  <c r="I179" i="3" s="1"/>
  <c r="S179" i="9" s="1"/>
  <c r="V175" i="18"/>
  <c r="H179" i="3" s="1"/>
  <c r="R179" i="9" s="1"/>
  <c r="R161" i="18"/>
  <c r="U161" i="18"/>
  <c r="G165" i="3" s="1"/>
  <c r="Q165" i="9" s="1"/>
  <c r="S161" i="18"/>
  <c r="E165" i="3" s="1"/>
  <c r="O165" i="9" s="1"/>
  <c r="V161" i="18"/>
  <c r="H165" i="3" s="1"/>
  <c r="R165" i="9" s="1"/>
  <c r="Y161" i="18"/>
  <c r="K165" i="3" s="1"/>
  <c r="U165" i="9" s="1"/>
  <c r="W161" i="18"/>
  <c r="I165" i="3" s="1"/>
  <c r="S165" i="9" s="1"/>
  <c r="X161" i="18"/>
  <c r="J165" i="3" s="1"/>
  <c r="T165" i="9" s="1"/>
  <c r="T161" i="18"/>
  <c r="F165" i="3" s="1"/>
  <c r="P165" i="9" s="1"/>
  <c r="Z161" i="18"/>
  <c r="L165" i="3" s="1"/>
  <c r="V165" i="9" s="1"/>
  <c r="Z113" i="18"/>
  <c r="L117" i="3" s="1"/>
  <c r="V117" i="9" s="1"/>
  <c r="X113" i="18"/>
  <c r="J117" i="3" s="1"/>
  <c r="T117" i="9" s="1"/>
  <c r="Y113" i="18"/>
  <c r="K117" i="3" s="1"/>
  <c r="U117" i="9" s="1"/>
  <c r="R113" i="18"/>
  <c r="W113" i="18"/>
  <c r="I117" i="3" s="1"/>
  <c r="S117" i="9" s="1"/>
  <c r="S113" i="18"/>
  <c r="E117" i="3" s="1"/>
  <c r="O117" i="9" s="1"/>
  <c r="U113" i="18"/>
  <c r="G117" i="3" s="1"/>
  <c r="Q117" i="9" s="1"/>
  <c r="V113" i="18"/>
  <c r="H117" i="3" s="1"/>
  <c r="R117" i="9" s="1"/>
  <c r="T113" i="18"/>
  <c r="F117" i="3" s="1"/>
  <c r="P117" i="9" s="1"/>
  <c r="S178" i="18"/>
  <c r="E182" i="3" s="1"/>
  <c r="O182" i="9" s="1"/>
  <c r="T178" i="18"/>
  <c r="F182" i="3" s="1"/>
  <c r="P182" i="9" s="1"/>
  <c r="Y178" i="18"/>
  <c r="K182" i="3" s="1"/>
  <c r="U182" i="9" s="1"/>
  <c r="U178" i="18"/>
  <c r="G182" i="3" s="1"/>
  <c r="Q182" i="9" s="1"/>
  <c r="V178" i="18"/>
  <c r="H182" i="3" s="1"/>
  <c r="R182" i="9" s="1"/>
  <c r="W178" i="18"/>
  <c r="I182" i="3" s="1"/>
  <c r="S182" i="9" s="1"/>
  <c r="R178" i="18"/>
  <c r="Z178" i="18"/>
  <c r="L182" i="3" s="1"/>
  <c r="V182" i="9" s="1"/>
  <c r="X178" i="18"/>
  <c r="J182" i="3" s="1"/>
  <c r="T182" i="9" s="1"/>
  <c r="T194" i="18"/>
  <c r="F198" i="3" s="1"/>
  <c r="P198" i="9" s="1"/>
  <c r="V194" i="18"/>
  <c r="H198" i="3" s="1"/>
  <c r="R198" i="9" s="1"/>
  <c r="S194" i="18"/>
  <c r="E198" i="3" s="1"/>
  <c r="O198" i="9" s="1"/>
  <c r="W194" i="18"/>
  <c r="I198" i="3" s="1"/>
  <c r="S198" i="9" s="1"/>
  <c r="Z194" i="18"/>
  <c r="L198" i="3" s="1"/>
  <c r="V198" i="9" s="1"/>
  <c r="Y194" i="18"/>
  <c r="K198" i="3" s="1"/>
  <c r="U198" i="9" s="1"/>
  <c r="U194" i="18"/>
  <c r="G198" i="3" s="1"/>
  <c r="Q198" i="9" s="1"/>
  <c r="R194" i="18"/>
  <c r="X194" i="18"/>
  <c r="J198" i="3" s="1"/>
  <c r="T198" i="9" s="1"/>
  <c r="X244" i="18"/>
  <c r="T244" i="18"/>
  <c r="Y244" i="18"/>
  <c r="V244" i="18"/>
  <c r="U244" i="18"/>
  <c r="S244" i="18"/>
  <c r="W244" i="18"/>
  <c r="Z244" i="18"/>
  <c r="R244" i="18"/>
  <c r="U80" i="18"/>
  <c r="G84" i="3" s="1"/>
  <c r="Q84" i="9" s="1"/>
  <c r="T80" i="18"/>
  <c r="F84" i="3" s="1"/>
  <c r="P84" i="9" s="1"/>
  <c r="Y80" i="18"/>
  <c r="K84" i="3" s="1"/>
  <c r="U84" i="9" s="1"/>
  <c r="V80" i="18"/>
  <c r="H84" i="3" s="1"/>
  <c r="R84" i="9" s="1"/>
  <c r="Z80" i="18"/>
  <c r="L84" i="3" s="1"/>
  <c r="V84" i="9" s="1"/>
  <c r="X80" i="18"/>
  <c r="J84" i="3" s="1"/>
  <c r="T84" i="9" s="1"/>
  <c r="S80" i="18"/>
  <c r="E84" i="3" s="1"/>
  <c r="O84" i="9" s="1"/>
  <c r="R80" i="18"/>
  <c r="W80" i="18"/>
  <c r="I84" i="3" s="1"/>
  <c r="S84" i="9" s="1"/>
  <c r="S68" i="18"/>
  <c r="E72" i="3" s="1"/>
  <c r="O72" i="9" s="1"/>
  <c r="X68" i="18"/>
  <c r="J72" i="3" s="1"/>
  <c r="T72" i="9" s="1"/>
  <c r="Y68" i="18"/>
  <c r="K72" i="3" s="1"/>
  <c r="U72" i="9" s="1"/>
  <c r="U68" i="18"/>
  <c r="G72" i="3" s="1"/>
  <c r="Q72" i="9" s="1"/>
  <c r="V68" i="18"/>
  <c r="H72" i="3" s="1"/>
  <c r="R72" i="9" s="1"/>
  <c r="W68" i="18"/>
  <c r="I72" i="3" s="1"/>
  <c r="S72" i="9" s="1"/>
  <c r="R68" i="18"/>
  <c r="Z68" i="18"/>
  <c r="L72" i="3" s="1"/>
  <c r="V72" i="9" s="1"/>
  <c r="T68" i="18"/>
  <c r="F72" i="3" s="1"/>
  <c r="P72" i="9" s="1"/>
  <c r="V152" i="18"/>
  <c r="H156" i="3" s="1"/>
  <c r="R156" i="9" s="1"/>
  <c r="T152" i="18"/>
  <c r="F156" i="3" s="1"/>
  <c r="P156" i="9" s="1"/>
  <c r="Y152" i="18"/>
  <c r="K156" i="3" s="1"/>
  <c r="U156" i="9" s="1"/>
  <c r="U152" i="18"/>
  <c r="G156" i="3" s="1"/>
  <c r="Q156" i="9" s="1"/>
  <c r="W152" i="18"/>
  <c r="I156" i="3" s="1"/>
  <c r="S156" i="9" s="1"/>
  <c r="S152" i="18"/>
  <c r="E156" i="3" s="1"/>
  <c r="O156" i="9" s="1"/>
  <c r="X152" i="18"/>
  <c r="J156" i="3" s="1"/>
  <c r="T156" i="9" s="1"/>
  <c r="Z152" i="18"/>
  <c r="L156" i="3" s="1"/>
  <c r="V156" i="9" s="1"/>
  <c r="R152" i="18"/>
  <c r="Y32" i="18"/>
  <c r="K36" i="3" s="1"/>
  <c r="U36" i="9" s="1"/>
  <c r="T32" i="18"/>
  <c r="F36" i="3" s="1"/>
  <c r="P36" i="9" s="1"/>
  <c r="S32" i="18"/>
  <c r="E36" i="3" s="1"/>
  <c r="O36" i="9" s="1"/>
  <c r="R32" i="18"/>
  <c r="U32" i="18"/>
  <c r="G36" i="3" s="1"/>
  <c r="Q36" i="9" s="1"/>
  <c r="X32" i="18"/>
  <c r="J36" i="3" s="1"/>
  <c r="T36" i="9" s="1"/>
  <c r="W32" i="18"/>
  <c r="I36" i="3" s="1"/>
  <c r="S36" i="9" s="1"/>
  <c r="Z32" i="18"/>
  <c r="L36" i="3" s="1"/>
  <c r="V36" i="9" s="1"/>
  <c r="V32" i="18"/>
  <c r="H36" i="3" s="1"/>
  <c r="R36" i="9" s="1"/>
  <c r="Y222" i="18"/>
  <c r="K226" i="3" s="1"/>
  <c r="U226" i="9" s="1"/>
  <c r="V222" i="18"/>
  <c r="H226" i="3" s="1"/>
  <c r="R226" i="9" s="1"/>
  <c r="T222" i="18"/>
  <c r="F226" i="3" s="1"/>
  <c r="P226" i="9" s="1"/>
  <c r="W222" i="18"/>
  <c r="I226" i="3" s="1"/>
  <c r="S226" i="9" s="1"/>
  <c r="S222" i="18"/>
  <c r="E226" i="3" s="1"/>
  <c r="O226" i="9" s="1"/>
  <c r="R222" i="18"/>
  <c r="U222" i="18"/>
  <c r="G226" i="3" s="1"/>
  <c r="Q226" i="9" s="1"/>
  <c r="X222" i="18"/>
  <c r="J226" i="3" s="1"/>
  <c r="T226" i="9" s="1"/>
  <c r="Z222" i="18"/>
  <c r="L226" i="3" s="1"/>
  <c r="V226" i="9" s="1"/>
  <c r="Z229" i="18"/>
  <c r="R229" i="18"/>
  <c r="U229" i="18"/>
  <c r="T229" i="18"/>
  <c r="Y229" i="18"/>
  <c r="V229" i="18"/>
  <c r="W229" i="18"/>
  <c r="X229" i="18"/>
  <c r="S229" i="18"/>
  <c r="S112" i="18"/>
  <c r="E116" i="3" s="1"/>
  <c r="O116" i="9" s="1"/>
  <c r="Z112" i="18"/>
  <c r="L116" i="3" s="1"/>
  <c r="V116" i="9" s="1"/>
  <c r="X112" i="18"/>
  <c r="J116" i="3" s="1"/>
  <c r="T116" i="9" s="1"/>
  <c r="Y112" i="18"/>
  <c r="K116" i="3" s="1"/>
  <c r="U116" i="9" s="1"/>
  <c r="R112" i="18"/>
  <c r="W112" i="18"/>
  <c r="I116" i="3" s="1"/>
  <c r="S116" i="9" s="1"/>
  <c r="U112" i="18"/>
  <c r="G116" i="3" s="1"/>
  <c r="Q116" i="9" s="1"/>
  <c r="T112" i="18"/>
  <c r="F116" i="3" s="1"/>
  <c r="P116" i="9" s="1"/>
  <c r="V112" i="18"/>
  <c r="H116" i="3" s="1"/>
  <c r="R116" i="9" s="1"/>
  <c r="S97" i="18"/>
  <c r="E101" i="3" s="1"/>
  <c r="O101" i="9" s="1"/>
  <c r="T97" i="18"/>
  <c r="F101" i="3" s="1"/>
  <c r="P101" i="9" s="1"/>
  <c r="X97" i="18"/>
  <c r="J101" i="3" s="1"/>
  <c r="T101" i="9" s="1"/>
  <c r="Y97" i="18"/>
  <c r="K101" i="3" s="1"/>
  <c r="U101" i="9" s="1"/>
  <c r="R97" i="18"/>
  <c r="Z97" i="18"/>
  <c r="L101" i="3" s="1"/>
  <c r="V101" i="9" s="1"/>
  <c r="V97" i="18"/>
  <c r="H101" i="3" s="1"/>
  <c r="R101" i="9" s="1"/>
  <c r="W97" i="18"/>
  <c r="I101" i="3" s="1"/>
  <c r="S101" i="9" s="1"/>
  <c r="U97" i="18"/>
  <c r="G101" i="3" s="1"/>
  <c r="Q101" i="9" s="1"/>
  <c r="Z121" i="18"/>
  <c r="L125" i="3" s="1"/>
  <c r="V125" i="9" s="1"/>
  <c r="R121" i="18"/>
  <c r="X121" i="18"/>
  <c r="J125" i="3" s="1"/>
  <c r="T125" i="9" s="1"/>
  <c r="T121" i="18"/>
  <c r="F125" i="3" s="1"/>
  <c r="P125" i="9" s="1"/>
  <c r="S121" i="18"/>
  <c r="E125" i="3" s="1"/>
  <c r="O125" i="9" s="1"/>
  <c r="U121" i="18"/>
  <c r="G125" i="3" s="1"/>
  <c r="Q125" i="9" s="1"/>
  <c r="Y121" i="18"/>
  <c r="K125" i="3" s="1"/>
  <c r="U125" i="9" s="1"/>
  <c r="W121" i="18"/>
  <c r="I125" i="3" s="1"/>
  <c r="S125" i="9" s="1"/>
  <c r="V121" i="18"/>
  <c r="H125" i="3" s="1"/>
  <c r="R125" i="9" s="1"/>
  <c r="X116" i="18"/>
  <c r="J120" i="3" s="1"/>
  <c r="T120" i="9" s="1"/>
  <c r="Y116" i="18"/>
  <c r="K120" i="3" s="1"/>
  <c r="U120" i="9" s="1"/>
  <c r="U116" i="18"/>
  <c r="G120" i="3" s="1"/>
  <c r="Q120" i="9" s="1"/>
  <c r="Z116" i="18"/>
  <c r="L120" i="3" s="1"/>
  <c r="V120" i="9" s="1"/>
  <c r="R116" i="18"/>
  <c r="T116" i="18"/>
  <c r="F120" i="3" s="1"/>
  <c r="P120" i="9" s="1"/>
  <c r="V116" i="18"/>
  <c r="H120" i="3" s="1"/>
  <c r="R120" i="9" s="1"/>
  <c r="S116" i="18"/>
  <c r="E120" i="3" s="1"/>
  <c r="O120" i="9" s="1"/>
  <c r="W116" i="18"/>
  <c r="I120" i="3" s="1"/>
  <c r="S120" i="9" s="1"/>
  <c r="X198" i="18"/>
  <c r="J202" i="3" s="1"/>
  <c r="T202" i="9" s="1"/>
  <c r="S198" i="18"/>
  <c r="E202" i="3" s="1"/>
  <c r="O202" i="9" s="1"/>
  <c r="V198" i="18"/>
  <c r="H202" i="3" s="1"/>
  <c r="R202" i="9" s="1"/>
  <c r="U198" i="18"/>
  <c r="G202" i="3" s="1"/>
  <c r="Q202" i="9" s="1"/>
  <c r="R198" i="18"/>
  <c r="Y198" i="18"/>
  <c r="K202" i="3" s="1"/>
  <c r="U202" i="9" s="1"/>
  <c r="T198" i="18"/>
  <c r="F202" i="3" s="1"/>
  <c r="P202" i="9" s="1"/>
  <c r="W198" i="18"/>
  <c r="I202" i="3" s="1"/>
  <c r="S202" i="9" s="1"/>
  <c r="Z198" i="18"/>
  <c r="L202" i="3" s="1"/>
  <c r="V202" i="9" s="1"/>
  <c r="R127" i="18"/>
  <c r="U127" i="18"/>
  <c r="G131" i="3" s="1"/>
  <c r="Q131" i="9" s="1"/>
  <c r="S127" i="18"/>
  <c r="E131" i="3" s="1"/>
  <c r="O131" i="9" s="1"/>
  <c r="V127" i="18"/>
  <c r="H131" i="3" s="1"/>
  <c r="R131" i="9" s="1"/>
  <c r="Y127" i="18"/>
  <c r="K131" i="3" s="1"/>
  <c r="U131" i="9" s="1"/>
  <c r="W127" i="18"/>
  <c r="I131" i="3" s="1"/>
  <c r="S131" i="9" s="1"/>
  <c r="X127" i="18"/>
  <c r="J131" i="3" s="1"/>
  <c r="T131" i="9" s="1"/>
  <c r="Z127" i="18"/>
  <c r="L131" i="3" s="1"/>
  <c r="V131" i="9" s="1"/>
  <c r="T127" i="18"/>
  <c r="F131" i="3" s="1"/>
  <c r="P131" i="9" s="1"/>
  <c r="Z133" i="18"/>
  <c r="L137" i="3" s="1"/>
  <c r="V137" i="9" s="1"/>
  <c r="R133" i="18"/>
  <c r="V133" i="18"/>
  <c r="H137" i="3" s="1"/>
  <c r="R137" i="9" s="1"/>
  <c r="T133" i="18"/>
  <c r="F137" i="3" s="1"/>
  <c r="P137" i="9" s="1"/>
  <c r="S133" i="18"/>
  <c r="E137" i="3" s="1"/>
  <c r="O137" i="9" s="1"/>
  <c r="U133" i="18"/>
  <c r="G137" i="3" s="1"/>
  <c r="Q137" i="9" s="1"/>
  <c r="Y133" i="18"/>
  <c r="K137" i="3" s="1"/>
  <c r="U137" i="9" s="1"/>
  <c r="W133" i="18"/>
  <c r="I137" i="3" s="1"/>
  <c r="S137" i="9" s="1"/>
  <c r="X133" i="18"/>
  <c r="J137" i="3" s="1"/>
  <c r="T137" i="9" s="1"/>
  <c r="W78" i="18"/>
  <c r="I82" i="3" s="1"/>
  <c r="S82" i="9" s="1"/>
  <c r="Z78" i="18"/>
  <c r="L82" i="3" s="1"/>
  <c r="V82" i="9" s="1"/>
  <c r="Y78" i="18"/>
  <c r="K82" i="3" s="1"/>
  <c r="U82" i="9" s="1"/>
  <c r="S78" i="18"/>
  <c r="E82" i="3" s="1"/>
  <c r="O82" i="9" s="1"/>
  <c r="X78" i="18"/>
  <c r="J82" i="3" s="1"/>
  <c r="T82" i="9" s="1"/>
  <c r="T78" i="18"/>
  <c r="F82" i="3" s="1"/>
  <c r="P82" i="9" s="1"/>
  <c r="V78" i="18"/>
  <c r="H82" i="3" s="1"/>
  <c r="R82" i="9" s="1"/>
  <c r="U78" i="18"/>
  <c r="G82" i="3" s="1"/>
  <c r="Q82" i="9" s="1"/>
  <c r="R78" i="18"/>
  <c r="R22" i="18"/>
  <c r="Y22" i="18"/>
  <c r="K26" i="3" s="1"/>
  <c r="U26" i="9" s="1"/>
  <c r="W22" i="18"/>
  <c r="I26" i="3" s="1"/>
  <c r="S26" i="9" s="1"/>
  <c r="S22" i="18"/>
  <c r="E26" i="3" s="1"/>
  <c r="O26" i="9" s="1"/>
  <c r="X22" i="18"/>
  <c r="J26" i="3" s="1"/>
  <c r="T26" i="9" s="1"/>
  <c r="Z22" i="18"/>
  <c r="L26" i="3" s="1"/>
  <c r="V26" i="9" s="1"/>
  <c r="T22" i="18"/>
  <c r="F26" i="3" s="1"/>
  <c r="P26" i="9" s="1"/>
  <c r="V22" i="18"/>
  <c r="H26" i="3" s="1"/>
  <c r="R26" i="9" s="1"/>
  <c r="U22" i="18"/>
  <c r="G26" i="3" s="1"/>
  <c r="Q26" i="9" s="1"/>
  <c r="S110" i="18"/>
  <c r="E114" i="3" s="1"/>
  <c r="O114" i="9" s="1"/>
  <c r="V110" i="18"/>
  <c r="H114" i="3" s="1"/>
  <c r="R114" i="9" s="1"/>
  <c r="U110" i="18"/>
  <c r="G114" i="3" s="1"/>
  <c r="Q114" i="9" s="1"/>
  <c r="T110" i="18"/>
  <c r="F114" i="3" s="1"/>
  <c r="P114" i="9" s="1"/>
  <c r="Y110" i="18"/>
  <c r="K114" i="3" s="1"/>
  <c r="U114" i="9" s="1"/>
  <c r="Z110" i="18"/>
  <c r="L114" i="3" s="1"/>
  <c r="V114" i="9" s="1"/>
  <c r="X110" i="18"/>
  <c r="J114" i="3" s="1"/>
  <c r="T114" i="9" s="1"/>
  <c r="R110" i="18"/>
  <c r="W110" i="18"/>
  <c r="I114" i="3" s="1"/>
  <c r="S114" i="9" s="1"/>
  <c r="Y13" i="18"/>
  <c r="K17" i="3" s="1"/>
  <c r="U17" i="9" s="1"/>
  <c r="U13" i="18"/>
  <c r="G17" i="3" s="1"/>
  <c r="Q17" i="9" s="1"/>
  <c r="T13" i="18"/>
  <c r="F17" i="3" s="1"/>
  <c r="P17" i="9" s="1"/>
  <c r="R13" i="18"/>
  <c r="V13" i="18"/>
  <c r="H17" i="3" s="1"/>
  <c r="R17" i="9" s="1"/>
  <c r="X13" i="18"/>
  <c r="J17" i="3" s="1"/>
  <c r="T17" i="9" s="1"/>
  <c r="W13" i="18"/>
  <c r="I17" i="3" s="1"/>
  <c r="S17" i="9" s="1"/>
  <c r="S13" i="18"/>
  <c r="E17" i="3" s="1"/>
  <c r="O17" i="9" s="1"/>
  <c r="Z13" i="18"/>
  <c r="L17" i="3" s="1"/>
  <c r="V17" i="9" s="1"/>
  <c r="T130" i="18"/>
  <c r="F134" i="3" s="1"/>
  <c r="P134" i="9" s="1"/>
  <c r="U130" i="18"/>
  <c r="G134" i="3" s="1"/>
  <c r="Q134" i="9" s="1"/>
  <c r="Z130" i="18"/>
  <c r="L134" i="3" s="1"/>
  <c r="V134" i="9" s="1"/>
  <c r="R130" i="18"/>
  <c r="W130" i="18"/>
  <c r="I134" i="3" s="1"/>
  <c r="S134" i="9" s="1"/>
  <c r="S130" i="18"/>
  <c r="E134" i="3" s="1"/>
  <c r="O134" i="9" s="1"/>
  <c r="Y130" i="18"/>
  <c r="K134" i="3" s="1"/>
  <c r="U134" i="9" s="1"/>
  <c r="V130" i="18"/>
  <c r="H134" i="3" s="1"/>
  <c r="R134" i="9" s="1"/>
  <c r="X130" i="18"/>
  <c r="J134" i="3" s="1"/>
  <c r="T134" i="9" s="1"/>
  <c r="Y131" i="18"/>
  <c r="K135" i="3" s="1"/>
  <c r="U135" i="9" s="1"/>
  <c r="V131" i="18"/>
  <c r="H135" i="3" s="1"/>
  <c r="R135" i="9" s="1"/>
  <c r="R131" i="18"/>
  <c r="U131" i="18"/>
  <c r="G135" i="3" s="1"/>
  <c r="Q135" i="9" s="1"/>
  <c r="X131" i="18"/>
  <c r="J135" i="3" s="1"/>
  <c r="T135" i="9" s="1"/>
  <c r="Z131" i="18"/>
  <c r="L135" i="3" s="1"/>
  <c r="V135" i="9" s="1"/>
  <c r="S131" i="18"/>
  <c r="E135" i="3" s="1"/>
  <c r="O135" i="9" s="1"/>
  <c r="T131" i="18"/>
  <c r="F135" i="3" s="1"/>
  <c r="P135" i="9" s="1"/>
  <c r="W131" i="18"/>
  <c r="I135" i="3" s="1"/>
  <c r="S135" i="9" s="1"/>
  <c r="U15" i="18"/>
  <c r="G19" i="3" s="1"/>
  <c r="Q19" i="9" s="1"/>
  <c r="W15" i="18"/>
  <c r="I19" i="3" s="1"/>
  <c r="S19" i="9" s="1"/>
  <c r="Z15" i="18"/>
  <c r="L19" i="3" s="1"/>
  <c r="V19" i="9" s="1"/>
  <c r="S15" i="18"/>
  <c r="E19" i="3" s="1"/>
  <c r="O19" i="9" s="1"/>
  <c r="T15" i="18"/>
  <c r="F19" i="3" s="1"/>
  <c r="P19" i="9" s="1"/>
  <c r="X15" i="18"/>
  <c r="J19" i="3" s="1"/>
  <c r="T19" i="9" s="1"/>
  <c r="R15" i="18"/>
  <c r="V15" i="18"/>
  <c r="H19" i="3" s="1"/>
  <c r="R19" i="9" s="1"/>
  <c r="Y15" i="18"/>
  <c r="K19" i="3" s="1"/>
  <c r="U19" i="9" s="1"/>
  <c r="V83" i="18"/>
  <c r="H87" i="3" s="1"/>
  <c r="R87" i="9" s="1"/>
  <c r="T83" i="18"/>
  <c r="F87" i="3" s="1"/>
  <c r="P87" i="9" s="1"/>
  <c r="R83" i="18"/>
  <c r="U83" i="18"/>
  <c r="G87" i="3" s="1"/>
  <c r="Q87" i="9" s="1"/>
  <c r="Z83" i="18"/>
  <c r="L87" i="3" s="1"/>
  <c r="V87" i="9" s="1"/>
  <c r="Y83" i="18"/>
  <c r="K87" i="3" s="1"/>
  <c r="U87" i="9" s="1"/>
  <c r="S83" i="18"/>
  <c r="E87" i="3" s="1"/>
  <c r="O87" i="9" s="1"/>
  <c r="W83" i="18"/>
  <c r="I87" i="3" s="1"/>
  <c r="S87" i="9" s="1"/>
  <c r="X83" i="18"/>
  <c r="J87" i="3" s="1"/>
  <c r="T87" i="9" s="1"/>
  <c r="X151" i="18"/>
  <c r="J155" i="3" s="1"/>
  <c r="T155" i="9" s="1"/>
  <c r="Z151" i="18"/>
  <c r="L155" i="3" s="1"/>
  <c r="V155" i="9" s="1"/>
  <c r="V151" i="18"/>
  <c r="H155" i="3" s="1"/>
  <c r="R155" i="9" s="1"/>
  <c r="U151" i="18"/>
  <c r="G155" i="3" s="1"/>
  <c r="Q155" i="9" s="1"/>
  <c r="S151" i="18"/>
  <c r="E155" i="3" s="1"/>
  <c r="O155" i="9" s="1"/>
  <c r="Y151" i="18"/>
  <c r="K155" i="3" s="1"/>
  <c r="U155" i="9" s="1"/>
  <c r="R151" i="18"/>
  <c r="T151" i="18"/>
  <c r="F155" i="3" s="1"/>
  <c r="P155" i="9" s="1"/>
  <c r="W151" i="18"/>
  <c r="I155" i="3" s="1"/>
  <c r="S155" i="9" s="1"/>
  <c r="W114" i="18"/>
  <c r="I118" i="3" s="1"/>
  <c r="S118" i="9" s="1"/>
  <c r="Y114" i="18"/>
  <c r="K118" i="3" s="1"/>
  <c r="U118" i="9" s="1"/>
  <c r="Z114" i="18"/>
  <c r="L118" i="3" s="1"/>
  <c r="V118" i="9" s="1"/>
  <c r="X114" i="18"/>
  <c r="J118" i="3" s="1"/>
  <c r="T118" i="9" s="1"/>
  <c r="V114" i="18"/>
  <c r="H118" i="3" s="1"/>
  <c r="R118" i="9" s="1"/>
  <c r="T114" i="18"/>
  <c r="F118" i="3" s="1"/>
  <c r="P118" i="9" s="1"/>
  <c r="S114" i="18"/>
  <c r="E118" i="3" s="1"/>
  <c r="O118" i="9" s="1"/>
  <c r="R114" i="18"/>
  <c r="U114" i="18"/>
  <c r="G118" i="3" s="1"/>
  <c r="Q118" i="9" s="1"/>
  <c r="Z30" i="18"/>
  <c r="L34" i="3" s="1"/>
  <c r="V34" i="9" s="1"/>
  <c r="V30" i="18"/>
  <c r="H34" i="3" s="1"/>
  <c r="R34" i="9" s="1"/>
  <c r="X30" i="18"/>
  <c r="J34" i="3" s="1"/>
  <c r="T34" i="9" s="1"/>
  <c r="U30" i="18"/>
  <c r="G34" i="3" s="1"/>
  <c r="Q34" i="9" s="1"/>
  <c r="W30" i="18"/>
  <c r="I34" i="3" s="1"/>
  <c r="S34" i="9" s="1"/>
  <c r="Y30" i="18"/>
  <c r="K34" i="3" s="1"/>
  <c r="U34" i="9" s="1"/>
  <c r="T30" i="18"/>
  <c r="F34" i="3" s="1"/>
  <c r="P34" i="9" s="1"/>
  <c r="S30" i="18"/>
  <c r="E34" i="3" s="1"/>
  <c r="O34" i="9" s="1"/>
  <c r="R30" i="18"/>
  <c r="Z31" i="18"/>
  <c r="L35" i="3" s="1"/>
  <c r="V35" i="9" s="1"/>
  <c r="S31" i="18"/>
  <c r="E35" i="3" s="1"/>
  <c r="O35" i="9" s="1"/>
  <c r="X31" i="18"/>
  <c r="J35" i="3" s="1"/>
  <c r="T35" i="9" s="1"/>
  <c r="T31" i="18"/>
  <c r="F35" i="3" s="1"/>
  <c r="P35" i="9" s="1"/>
  <c r="Y31" i="18"/>
  <c r="K35" i="3" s="1"/>
  <c r="U35" i="9" s="1"/>
  <c r="V31" i="18"/>
  <c r="H35" i="3" s="1"/>
  <c r="R35" i="9" s="1"/>
  <c r="R31" i="18"/>
  <c r="U31" i="18"/>
  <c r="G35" i="3" s="1"/>
  <c r="Q35" i="9" s="1"/>
  <c r="W31" i="18"/>
  <c r="I35" i="3" s="1"/>
  <c r="S35" i="9" s="1"/>
  <c r="R89" i="18"/>
  <c r="S89" i="18"/>
  <c r="E93" i="3" s="1"/>
  <c r="O93" i="9" s="1"/>
  <c r="W89" i="18"/>
  <c r="I93" i="3" s="1"/>
  <c r="S93" i="9" s="1"/>
  <c r="U89" i="18"/>
  <c r="G93" i="3" s="1"/>
  <c r="Q93" i="9" s="1"/>
  <c r="X89" i="18"/>
  <c r="J93" i="3" s="1"/>
  <c r="T93" i="9" s="1"/>
  <c r="Y89" i="18"/>
  <c r="K93" i="3" s="1"/>
  <c r="U93" i="9" s="1"/>
  <c r="T89" i="18"/>
  <c r="F93" i="3" s="1"/>
  <c r="P93" i="9" s="1"/>
  <c r="Z89" i="18"/>
  <c r="L93" i="3" s="1"/>
  <c r="V93" i="9" s="1"/>
  <c r="V89" i="18"/>
  <c r="H93" i="3" s="1"/>
  <c r="R93" i="9" s="1"/>
  <c r="Y154" i="18"/>
  <c r="K158" i="3" s="1"/>
  <c r="U158" i="9" s="1"/>
  <c r="X154" i="18"/>
  <c r="J158" i="3" s="1"/>
  <c r="T158" i="9" s="1"/>
  <c r="Z154" i="18"/>
  <c r="L158" i="3" s="1"/>
  <c r="V158" i="9" s="1"/>
  <c r="R154" i="18"/>
  <c r="V154" i="18"/>
  <c r="H158" i="3" s="1"/>
  <c r="R158" i="9" s="1"/>
  <c r="W154" i="18"/>
  <c r="I158" i="3" s="1"/>
  <c r="S158" i="9" s="1"/>
  <c r="T154" i="18"/>
  <c r="F158" i="3" s="1"/>
  <c r="P158" i="9" s="1"/>
  <c r="U154" i="18"/>
  <c r="G158" i="3" s="1"/>
  <c r="Q158" i="9" s="1"/>
  <c r="S154" i="18"/>
  <c r="E158" i="3" s="1"/>
  <c r="O158" i="9" s="1"/>
  <c r="Y87" i="18"/>
  <c r="K91" i="3" s="1"/>
  <c r="U91" i="9" s="1"/>
  <c r="X87" i="18"/>
  <c r="J91" i="3" s="1"/>
  <c r="T91" i="9" s="1"/>
  <c r="V87" i="18"/>
  <c r="H91" i="3" s="1"/>
  <c r="R91" i="9" s="1"/>
  <c r="W87" i="18"/>
  <c r="I91" i="3" s="1"/>
  <c r="S91" i="9" s="1"/>
  <c r="S87" i="18"/>
  <c r="E91" i="3" s="1"/>
  <c r="O91" i="9" s="1"/>
  <c r="Z87" i="18"/>
  <c r="L91" i="3" s="1"/>
  <c r="V91" i="9" s="1"/>
  <c r="U87" i="18"/>
  <c r="G91" i="3" s="1"/>
  <c r="Q91" i="9" s="1"/>
  <c r="R87" i="18"/>
  <c r="T87" i="18"/>
  <c r="F91" i="3" s="1"/>
  <c r="P91" i="9" s="1"/>
  <c r="Q26" i="20"/>
  <c r="Z26" i="20" s="1"/>
  <c r="N30" i="3" s="1"/>
  <c r="AR30" i="9" s="1"/>
  <c r="S26" i="20"/>
  <c r="AB26" i="20" s="1"/>
  <c r="U30" i="4" s="1"/>
  <c r="AU30" i="9" s="1"/>
  <c r="R26" i="20"/>
  <c r="AA26" i="20" s="1"/>
  <c r="O30" i="3" s="1"/>
  <c r="AS30" i="9" s="1"/>
  <c r="T26" i="20"/>
  <c r="AC26" i="20" s="1"/>
  <c r="V30" i="4" s="1"/>
  <c r="AV30" i="9" s="1"/>
  <c r="P26" i="20"/>
  <c r="Y26" i="20" s="1"/>
  <c r="O30" i="1" s="1"/>
  <c r="AP30" i="9" s="1"/>
  <c r="O26" i="20"/>
  <c r="R93" i="18"/>
  <c r="U93" i="18"/>
  <c r="G97" i="3" s="1"/>
  <c r="Q97" i="9" s="1"/>
  <c r="Y93" i="18"/>
  <c r="K97" i="3" s="1"/>
  <c r="U97" i="9" s="1"/>
  <c r="W93" i="18"/>
  <c r="I97" i="3" s="1"/>
  <c r="S97" i="9" s="1"/>
  <c r="S93" i="18"/>
  <c r="E97" i="3" s="1"/>
  <c r="O97" i="9" s="1"/>
  <c r="V93" i="18"/>
  <c r="H97" i="3" s="1"/>
  <c r="R97" i="9" s="1"/>
  <c r="X93" i="18"/>
  <c r="J97" i="3" s="1"/>
  <c r="T97" i="9" s="1"/>
  <c r="T93" i="18"/>
  <c r="F97" i="3" s="1"/>
  <c r="P97" i="9" s="1"/>
  <c r="Z93" i="18"/>
  <c r="L97" i="3" s="1"/>
  <c r="V97" i="9" s="1"/>
  <c r="R98" i="18"/>
  <c r="T98" i="18"/>
  <c r="F102" i="3" s="1"/>
  <c r="P102" i="9" s="1"/>
  <c r="V98" i="18"/>
  <c r="H102" i="3" s="1"/>
  <c r="R102" i="9" s="1"/>
  <c r="S98" i="18"/>
  <c r="E102" i="3" s="1"/>
  <c r="O102" i="9" s="1"/>
  <c r="U98" i="18"/>
  <c r="G102" i="3" s="1"/>
  <c r="Q102" i="9" s="1"/>
  <c r="W98" i="18"/>
  <c r="I102" i="3" s="1"/>
  <c r="S102" i="9" s="1"/>
  <c r="Z98" i="18"/>
  <c r="L102" i="3" s="1"/>
  <c r="V102" i="9" s="1"/>
  <c r="Y98" i="18"/>
  <c r="K102" i="3" s="1"/>
  <c r="U102" i="9" s="1"/>
  <c r="X98" i="18"/>
  <c r="J102" i="3" s="1"/>
  <c r="T102" i="9" s="1"/>
  <c r="T53" i="20"/>
  <c r="AC53" i="20" s="1"/>
  <c r="V57" i="4" s="1"/>
  <c r="AV57" i="9" s="1"/>
  <c r="R53" i="20"/>
  <c r="AA53" i="20" s="1"/>
  <c r="O57" i="3" s="1"/>
  <c r="AS57" i="9" s="1"/>
  <c r="Q53" i="20"/>
  <c r="Z53" i="20" s="1"/>
  <c r="N57" i="3" s="1"/>
  <c r="AR57" i="9" s="1"/>
  <c r="S53" i="20"/>
  <c r="AB53" i="20" s="1"/>
  <c r="U57" i="4" s="1"/>
  <c r="AU57" i="9" s="1"/>
  <c r="P53" i="20"/>
  <c r="Y53" i="20" s="1"/>
  <c r="O57" i="1" s="1"/>
  <c r="AP57" i="9" s="1"/>
  <c r="O53" i="20"/>
  <c r="Y224" i="18"/>
  <c r="K228" i="3" s="1"/>
  <c r="U228" i="9" s="1"/>
  <c r="V224" i="18"/>
  <c r="H228" i="3" s="1"/>
  <c r="R228" i="9" s="1"/>
  <c r="Z224" i="18"/>
  <c r="L228" i="3" s="1"/>
  <c r="V228" i="9" s="1"/>
  <c r="S224" i="18"/>
  <c r="E228" i="3" s="1"/>
  <c r="O228" i="9" s="1"/>
  <c r="W224" i="18"/>
  <c r="I228" i="3" s="1"/>
  <c r="S228" i="9" s="1"/>
  <c r="R224" i="18"/>
  <c r="U224" i="18"/>
  <c r="G228" i="3" s="1"/>
  <c r="Q228" i="9" s="1"/>
  <c r="T224" i="18"/>
  <c r="F228" i="3" s="1"/>
  <c r="P228" i="9" s="1"/>
  <c r="X224" i="18"/>
  <c r="J228" i="3" s="1"/>
  <c r="T228" i="9" s="1"/>
  <c r="T131" i="20"/>
  <c r="AC131" i="20" s="1"/>
  <c r="V135" i="4" s="1"/>
  <c r="AV135" i="9" s="1"/>
  <c r="BC135" i="9" s="1"/>
  <c r="CL135" i="9" s="1"/>
  <c r="CR135" i="9" s="1"/>
  <c r="DJ135" i="9" s="1"/>
  <c r="DP135" i="9" s="1"/>
  <c r="P131" i="20"/>
  <c r="Y131" i="20" s="1"/>
  <c r="O135" i="1" s="1"/>
  <c r="AP135" i="9" s="1"/>
  <c r="S131" i="20"/>
  <c r="AB131" i="20" s="1"/>
  <c r="U135" i="4" s="1"/>
  <c r="AU135" i="9" s="1"/>
  <c r="BB135" i="9" s="1"/>
  <c r="CK135" i="9" s="1"/>
  <c r="CQ135" i="9" s="1"/>
  <c r="DI135" i="9" s="1"/>
  <c r="DO135" i="9" s="1"/>
  <c r="O131" i="20"/>
  <c r="R131" i="20"/>
  <c r="AA131" i="20" s="1"/>
  <c r="O135" i="3" s="1"/>
  <c r="AS135" i="9" s="1"/>
  <c r="Q131" i="20"/>
  <c r="Z131" i="20" s="1"/>
  <c r="N135" i="3" s="1"/>
  <c r="AR135" i="9" s="1"/>
  <c r="W129" i="18"/>
  <c r="I133" i="3" s="1"/>
  <c r="S133" i="9" s="1"/>
  <c r="V129" i="18"/>
  <c r="H133" i="3" s="1"/>
  <c r="R133" i="9" s="1"/>
  <c r="Y129" i="18"/>
  <c r="K133" i="3" s="1"/>
  <c r="U133" i="9" s="1"/>
  <c r="U129" i="18"/>
  <c r="G133" i="3" s="1"/>
  <c r="Q133" i="9" s="1"/>
  <c r="X129" i="18"/>
  <c r="J133" i="3" s="1"/>
  <c r="T133" i="9" s="1"/>
  <c r="R129" i="18"/>
  <c r="Z129" i="18"/>
  <c r="L133" i="3" s="1"/>
  <c r="V133" i="9" s="1"/>
  <c r="S129" i="18"/>
  <c r="E133" i="3" s="1"/>
  <c r="O133" i="9" s="1"/>
  <c r="T129" i="18"/>
  <c r="F133" i="3" s="1"/>
  <c r="P133" i="9" s="1"/>
  <c r="R168" i="18"/>
  <c r="S168" i="18"/>
  <c r="E172" i="3" s="1"/>
  <c r="O172" i="9" s="1"/>
  <c r="W168" i="18"/>
  <c r="I172" i="3" s="1"/>
  <c r="S172" i="9" s="1"/>
  <c r="Y168" i="18"/>
  <c r="K172" i="3" s="1"/>
  <c r="U172" i="9" s="1"/>
  <c r="Z168" i="18"/>
  <c r="L172" i="3" s="1"/>
  <c r="V172" i="9" s="1"/>
  <c r="X168" i="18"/>
  <c r="J172" i="3" s="1"/>
  <c r="T172" i="9" s="1"/>
  <c r="U168" i="18"/>
  <c r="G172" i="3" s="1"/>
  <c r="Q172" i="9" s="1"/>
  <c r="V168" i="18"/>
  <c r="H172" i="3" s="1"/>
  <c r="R172" i="9" s="1"/>
  <c r="T168" i="18"/>
  <c r="F172" i="3" s="1"/>
  <c r="P172" i="9" s="1"/>
  <c r="P19" i="20"/>
  <c r="Y19" i="20" s="1"/>
  <c r="O23" i="1" s="1"/>
  <c r="AP23" i="9" s="1"/>
  <c r="AY23" i="9" s="1"/>
  <c r="CH23" i="9" s="1"/>
  <c r="CN23" i="9" s="1"/>
  <c r="DF23" i="9" s="1"/>
  <c r="DL23" i="9" s="1"/>
  <c r="O19" i="20"/>
  <c r="Q19" i="20"/>
  <c r="Z19" i="20" s="1"/>
  <c r="N23" i="3" s="1"/>
  <c r="AR23" i="9" s="1"/>
  <c r="T19" i="20"/>
  <c r="AC19" i="20" s="1"/>
  <c r="V23" i="4" s="1"/>
  <c r="AV23" i="9" s="1"/>
  <c r="BC23" i="9" s="1"/>
  <c r="CL23" i="9" s="1"/>
  <c r="CR23" i="9" s="1"/>
  <c r="DJ23" i="9" s="1"/>
  <c r="DP23" i="9" s="1"/>
  <c r="R19" i="20"/>
  <c r="AA19" i="20" s="1"/>
  <c r="O23" i="3" s="1"/>
  <c r="AS23" i="9" s="1"/>
  <c r="S19" i="20"/>
  <c r="AB19" i="20" s="1"/>
  <c r="U23" i="4" s="1"/>
  <c r="AU23" i="9" s="1"/>
  <c r="BB23" i="9" s="1"/>
  <c r="CK23" i="9" s="1"/>
  <c r="CQ23" i="9" s="1"/>
  <c r="DI23" i="9" s="1"/>
  <c r="DO23" i="9" s="1"/>
  <c r="T13" i="20"/>
  <c r="AC13" i="20" s="1"/>
  <c r="V17" i="4" s="1"/>
  <c r="AV17" i="9" s="1"/>
  <c r="BC17" i="9" s="1"/>
  <c r="CL17" i="9" s="1"/>
  <c r="CR17" i="9" s="1"/>
  <c r="DJ17" i="9" s="1"/>
  <c r="DP17" i="9" s="1"/>
  <c r="Q13" i="20"/>
  <c r="Z13" i="20" s="1"/>
  <c r="N17" i="3" s="1"/>
  <c r="AR17" i="9" s="1"/>
  <c r="O13" i="20"/>
  <c r="S13" i="20"/>
  <c r="AB13" i="20" s="1"/>
  <c r="U17" i="4" s="1"/>
  <c r="AU17" i="9" s="1"/>
  <c r="BB17" i="9" s="1"/>
  <c r="CK17" i="9" s="1"/>
  <c r="CQ17" i="9" s="1"/>
  <c r="DI17" i="9" s="1"/>
  <c r="DO17" i="9" s="1"/>
  <c r="P13" i="20"/>
  <c r="Y13" i="20" s="1"/>
  <c r="O17" i="1" s="1"/>
  <c r="AP17" i="9" s="1"/>
  <c r="AY17" i="9" s="1"/>
  <c r="CH17" i="9" s="1"/>
  <c r="CN17" i="9" s="1"/>
  <c r="DF17" i="9" s="1"/>
  <c r="DL17" i="9" s="1"/>
  <c r="R13" i="20"/>
  <c r="AA13" i="20" s="1"/>
  <c r="O17" i="3" s="1"/>
  <c r="AS17" i="9" s="1"/>
  <c r="R119" i="20"/>
  <c r="AA119" i="20" s="1"/>
  <c r="O123" i="3" s="1"/>
  <c r="AS123" i="9" s="1"/>
  <c r="P119" i="20"/>
  <c r="Y119" i="20" s="1"/>
  <c r="O123" i="1" s="1"/>
  <c r="AP123" i="9" s="1"/>
  <c r="S119" i="20"/>
  <c r="AB119" i="20" s="1"/>
  <c r="U123" i="4" s="1"/>
  <c r="AU123" i="9" s="1"/>
  <c r="BB123" i="9" s="1"/>
  <c r="CK123" i="9" s="1"/>
  <c r="CQ123" i="9" s="1"/>
  <c r="DI123" i="9" s="1"/>
  <c r="DO123" i="9" s="1"/>
  <c r="T119" i="20"/>
  <c r="AC119" i="20" s="1"/>
  <c r="V123" i="4" s="1"/>
  <c r="AV123" i="9" s="1"/>
  <c r="BC123" i="9" s="1"/>
  <c r="CL123" i="9" s="1"/>
  <c r="CR123" i="9" s="1"/>
  <c r="DJ123" i="9" s="1"/>
  <c r="DP123" i="9" s="1"/>
  <c r="O119" i="20"/>
  <c r="Q119" i="20"/>
  <c r="Z119" i="20" s="1"/>
  <c r="N123" i="3" s="1"/>
  <c r="AR123" i="9" s="1"/>
  <c r="Q61" i="20"/>
  <c r="Z61" i="20" s="1"/>
  <c r="N65" i="3" s="1"/>
  <c r="AR65" i="9" s="1"/>
  <c r="O61" i="20"/>
  <c r="T61" i="20"/>
  <c r="AC61" i="20" s="1"/>
  <c r="V65" i="4" s="1"/>
  <c r="AV65" i="9" s="1"/>
  <c r="S61" i="20"/>
  <c r="AB61" i="20" s="1"/>
  <c r="U65" i="4" s="1"/>
  <c r="AU65" i="9" s="1"/>
  <c r="P61" i="20"/>
  <c r="Y61" i="20" s="1"/>
  <c r="O65" i="1" s="1"/>
  <c r="AP65" i="9" s="1"/>
  <c r="R61" i="20"/>
  <c r="AA61" i="20" s="1"/>
  <c r="O65" i="3" s="1"/>
  <c r="AS65" i="9" s="1"/>
  <c r="P113" i="20"/>
  <c r="Y113" i="20" s="1"/>
  <c r="O117" i="1" s="1"/>
  <c r="AP117" i="9" s="1"/>
  <c r="AY117" i="9" s="1"/>
  <c r="CH117" i="9" s="1"/>
  <c r="CN117" i="9" s="1"/>
  <c r="DF117" i="9" s="1"/>
  <c r="DL117" i="9" s="1"/>
  <c r="O113" i="20"/>
  <c r="S113" i="20"/>
  <c r="AB113" i="20" s="1"/>
  <c r="U117" i="4" s="1"/>
  <c r="AU117" i="9" s="1"/>
  <c r="BB117" i="9" s="1"/>
  <c r="CK117" i="9" s="1"/>
  <c r="CQ117" i="9" s="1"/>
  <c r="DI117" i="9" s="1"/>
  <c r="DO117" i="9" s="1"/>
  <c r="Q113" i="20"/>
  <c r="Z113" i="20" s="1"/>
  <c r="N117" i="3" s="1"/>
  <c r="AR117" i="9" s="1"/>
  <c r="T113" i="20"/>
  <c r="AC113" i="20" s="1"/>
  <c r="V117" i="4" s="1"/>
  <c r="AV117" i="9" s="1"/>
  <c r="BC117" i="9" s="1"/>
  <c r="CL117" i="9" s="1"/>
  <c r="CR117" i="9" s="1"/>
  <c r="DJ117" i="9" s="1"/>
  <c r="DP117" i="9" s="1"/>
  <c r="R113" i="20"/>
  <c r="AA113" i="20" s="1"/>
  <c r="O117" i="3" s="1"/>
  <c r="AS117" i="9" s="1"/>
  <c r="R130" i="20"/>
  <c r="AA130" i="20" s="1"/>
  <c r="O134" i="3" s="1"/>
  <c r="AS134" i="9" s="1"/>
  <c r="Q130" i="20"/>
  <c r="Z130" i="20" s="1"/>
  <c r="N134" i="3" s="1"/>
  <c r="AR134" i="9" s="1"/>
  <c r="T130" i="20"/>
  <c r="AC130" i="20" s="1"/>
  <c r="V134" i="4" s="1"/>
  <c r="AV134" i="9" s="1"/>
  <c r="BC134" i="9" s="1"/>
  <c r="CL134" i="9" s="1"/>
  <c r="CR134" i="9" s="1"/>
  <c r="DJ134" i="9" s="1"/>
  <c r="DP134" i="9" s="1"/>
  <c r="S130" i="20"/>
  <c r="AB130" i="20" s="1"/>
  <c r="U134" i="4" s="1"/>
  <c r="AU134" i="9" s="1"/>
  <c r="BB134" i="9" s="1"/>
  <c r="CK134" i="9" s="1"/>
  <c r="CQ134" i="9" s="1"/>
  <c r="DI134" i="9" s="1"/>
  <c r="DO134" i="9" s="1"/>
  <c r="P130" i="20"/>
  <c r="Y130" i="20" s="1"/>
  <c r="O134" i="1" s="1"/>
  <c r="AP134" i="9" s="1"/>
  <c r="O130" i="20"/>
  <c r="O95" i="20"/>
  <c r="Q95" i="20"/>
  <c r="Z95" i="20" s="1"/>
  <c r="N99" i="3" s="1"/>
  <c r="AR99" i="9" s="1"/>
  <c r="P95" i="20"/>
  <c r="Y95" i="20" s="1"/>
  <c r="O99" i="1" s="1"/>
  <c r="AP99" i="9" s="1"/>
  <c r="S95" i="20"/>
  <c r="AB95" i="20" s="1"/>
  <c r="U99" i="4" s="1"/>
  <c r="AU99" i="9" s="1"/>
  <c r="BB99" i="9" s="1"/>
  <c r="CK99" i="9" s="1"/>
  <c r="CQ99" i="9" s="1"/>
  <c r="DI99" i="9" s="1"/>
  <c r="DO99" i="9" s="1"/>
  <c r="R95" i="20"/>
  <c r="AA95" i="20" s="1"/>
  <c r="O99" i="3" s="1"/>
  <c r="AS99" i="9" s="1"/>
  <c r="T95" i="20"/>
  <c r="AC95" i="20" s="1"/>
  <c r="V99" i="4" s="1"/>
  <c r="AV99" i="9" s="1"/>
  <c r="BC99" i="9" s="1"/>
  <c r="CL99" i="9" s="1"/>
  <c r="CR99" i="9" s="1"/>
  <c r="DJ99" i="9" s="1"/>
  <c r="DP99" i="9" s="1"/>
  <c r="S57" i="20"/>
  <c r="AB57" i="20" s="1"/>
  <c r="U61" i="4" s="1"/>
  <c r="AU61" i="9" s="1"/>
  <c r="T57" i="20"/>
  <c r="AC57" i="20" s="1"/>
  <c r="V61" i="4" s="1"/>
  <c r="AV61" i="9" s="1"/>
  <c r="Q57" i="20"/>
  <c r="Z57" i="20" s="1"/>
  <c r="N61" i="3" s="1"/>
  <c r="AR61" i="9" s="1"/>
  <c r="R57" i="20"/>
  <c r="AA57" i="20" s="1"/>
  <c r="O61" i="3" s="1"/>
  <c r="AS61" i="9" s="1"/>
  <c r="O57" i="20"/>
  <c r="P57" i="20"/>
  <c r="Y57" i="20" s="1"/>
  <c r="O61" i="1" s="1"/>
  <c r="AP61" i="9" s="1"/>
  <c r="Q139" i="20"/>
  <c r="Z139" i="20" s="1"/>
  <c r="N143" i="3" s="1"/>
  <c r="AR143" i="9" s="1"/>
  <c r="R139" i="20"/>
  <c r="AA139" i="20" s="1"/>
  <c r="O143" i="3" s="1"/>
  <c r="AS143" i="9" s="1"/>
  <c r="P139" i="20"/>
  <c r="Y139" i="20" s="1"/>
  <c r="O143" i="1" s="1"/>
  <c r="AP143" i="9" s="1"/>
  <c r="T139" i="20"/>
  <c r="AC139" i="20" s="1"/>
  <c r="V143" i="4" s="1"/>
  <c r="AV143" i="9" s="1"/>
  <c r="BC143" i="9" s="1"/>
  <c r="CL143" i="9" s="1"/>
  <c r="CR143" i="9" s="1"/>
  <c r="DJ143" i="9" s="1"/>
  <c r="DP143" i="9" s="1"/>
  <c r="S139" i="20"/>
  <c r="AB139" i="20" s="1"/>
  <c r="U143" i="4" s="1"/>
  <c r="AU143" i="9" s="1"/>
  <c r="BB143" i="9" s="1"/>
  <c r="CK143" i="9" s="1"/>
  <c r="CQ143" i="9" s="1"/>
  <c r="DI143" i="9" s="1"/>
  <c r="DO143" i="9" s="1"/>
  <c r="O139" i="20"/>
  <c r="S218" i="20"/>
  <c r="AB218" i="20" s="1"/>
  <c r="U222" i="4" s="1"/>
  <c r="AU222" i="9" s="1"/>
  <c r="BB222" i="9" s="1"/>
  <c r="CK222" i="9" s="1"/>
  <c r="CQ222" i="9" s="1"/>
  <c r="DI222" i="9" s="1"/>
  <c r="DO222" i="9" s="1"/>
  <c r="O218" i="20"/>
  <c r="Q218" i="20"/>
  <c r="Z218" i="20" s="1"/>
  <c r="N222" i="3" s="1"/>
  <c r="AR222" i="9" s="1"/>
  <c r="P218" i="20"/>
  <c r="Y218" i="20" s="1"/>
  <c r="O222" i="1" s="1"/>
  <c r="AP222" i="9" s="1"/>
  <c r="R218" i="20"/>
  <c r="AA218" i="20" s="1"/>
  <c r="O222" i="3" s="1"/>
  <c r="AS222" i="9" s="1"/>
  <c r="T218" i="20"/>
  <c r="AC218" i="20" s="1"/>
  <c r="V222" i="4" s="1"/>
  <c r="AV222" i="9" s="1"/>
  <c r="BC222" i="9" s="1"/>
  <c r="CL222" i="9" s="1"/>
  <c r="CR222" i="9" s="1"/>
  <c r="DJ222" i="9" s="1"/>
  <c r="DP222" i="9" s="1"/>
  <c r="R210" i="20"/>
  <c r="AA210" i="20" s="1"/>
  <c r="O214" i="3" s="1"/>
  <c r="AS214" i="9" s="1"/>
  <c r="Q210" i="20"/>
  <c r="Z210" i="20" s="1"/>
  <c r="N214" i="3" s="1"/>
  <c r="AR214" i="9" s="1"/>
  <c r="O210" i="20"/>
  <c r="T210" i="20"/>
  <c r="AC210" i="20" s="1"/>
  <c r="V214" i="4" s="1"/>
  <c r="AV214" i="9" s="1"/>
  <c r="BC214" i="9" s="1"/>
  <c r="CL214" i="9" s="1"/>
  <c r="CR214" i="9" s="1"/>
  <c r="DJ214" i="9" s="1"/>
  <c r="DP214" i="9" s="1"/>
  <c r="S210" i="20"/>
  <c r="AB210" i="20" s="1"/>
  <c r="U214" i="4" s="1"/>
  <c r="AU214" i="9" s="1"/>
  <c r="BB214" i="9" s="1"/>
  <c r="CK214" i="9" s="1"/>
  <c r="CQ214" i="9" s="1"/>
  <c r="DI214" i="9" s="1"/>
  <c r="DO214" i="9" s="1"/>
  <c r="P210" i="20"/>
  <c r="Y210" i="20" s="1"/>
  <c r="O214" i="1" s="1"/>
  <c r="AP214" i="9" s="1"/>
  <c r="P47" i="20"/>
  <c r="Y47" i="20" s="1"/>
  <c r="O51" i="1" s="1"/>
  <c r="AP51" i="9" s="1"/>
  <c r="T47" i="20"/>
  <c r="AC47" i="20" s="1"/>
  <c r="V51" i="4" s="1"/>
  <c r="AV51" i="9" s="1"/>
  <c r="Q47" i="20"/>
  <c r="Z47" i="20" s="1"/>
  <c r="N51" i="3" s="1"/>
  <c r="AR51" i="9" s="1"/>
  <c r="R47" i="20"/>
  <c r="AA47" i="20" s="1"/>
  <c r="O51" i="3" s="1"/>
  <c r="AS51" i="9" s="1"/>
  <c r="S47" i="20"/>
  <c r="AB47" i="20" s="1"/>
  <c r="U51" i="4" s="1"/>
  <c r="AU51" i="9" s="1"/>
  <c r="O47" i="20"/>
  <c r="R41" i="20"/>
  <c r="AA41" i="20" s="1"/>
  <c r="O45" i="3" s="1"/>
  <c r="AS45" i="9" s="1"/>
  <c r="O41" i="20"/>
  <c r="S41" i="20"/>
  <c r="AB41" i="20" s="1"/>
  <c r="U45" i="4" s="1"/>
  <c r="AU45" i="9" s="1"/>
  <c r="P41" i="20"/>
  <c r="Y41" i="20" s="1"/>
  <c r="O45" i="1" s="1"/>
  <c r="AP45" i="9" s="1"/>
  <c r="Q41" i="20"/>
  <c r="Z41" i="20" s="1"/>
  <c r="N45" i="3" s="1"/>
  <c r="AR45" i="9" s="1"/>
  <c r="T41" i="20"/>
  <c r="AC41" i="20" s="1"/>
  <c r="V45" i="4" s="1"/>
  <c r="AV45" i="9" s="1"/>
  <c r="Q11" i="20"/>
  <c r="Z11" i="20" s="1"/>
  <c r="N15" i="3" s="1"/>
  <c r="AR15" i="9" s="1"/>
  <c r="AZ15" i="9" s="1"/>
  <c r="CI15" i="9" s="1"/>
  <c r="CO15" i="9" s="1"/>
  <c r="DG15" i="9" s="1"/>
  <c r="DM15" i="9" s="1"/>
  <c r="P11" i="20"/>
  <c r="Y11" i="20" s="1"/>
  <c r="O15" i="1" s="1"/>
  <c r="AP15" i="9" s="1"/>
  <c r="S11" i="20"/>
  <c r="AB11" i="20" s="1"/>
  <c r="U15" i="4" s="1"/>
  <c r="AU15" i="9" s="1"/>
  <c r="BB15" i="9" s="1"/>
  <c r="CK15" i="9" s="1"/>
  <c r="CQ15" i="9" s="1"/>
  <c r="DI15" i="9" s="1"/>
  <c r="DO15" i="9" s="1"/>
  <c r="R11" i="20"/>
  <c r="AA11" i="20" s="1"/>
  <c r="O15" i="3" s="1"/>
  <c r="AS15" i="9" s="1"/>
  <c r="BA15" i="9" s="1"/>
  <c r="CJ15" i="9" s="1"/>
  <c r="CP15" i="9" s="1"/>
  <c r="DH15" i="9" s="1"/>
  <c r="DN15" i="9" s="1"/>
  <c r="T11" i="20"/>
  <c r="AC11" i="20" s="1"/>
  <c r="V15" i="4" s="1"/>
  <c r="AV15" i="9" s="1"/>
  <c r="BC15" i="9" s="1"/>
  <c r="CL15" i="9" s="1"/>
  <c r="CR15" i="9" s="1"/>
  <c r="DJ15" i="9" s="1"/>
  <c r="DP15" i="9" s="1"/>
  <c r="O11" i="20"/>
  <c r="T54" i="20"/>
  <c r="AC54" i="20" s="1"/>
  <c r="V58" i="4" s="1"/>
  <c r="AV58" i="9" s="1"/>
  <c r="BC58" i="9" s="1"/>
  <c r="CL58" i="9" s="1"/>
  <c r="CR58" i="9" s="1"/>
  <c r="DJ58" i="9" s="1"/>
  <c r="DP58" i="9" s="1"/>
  <c r="O54" i="20"/>
  <c r="P54" i="20"/>
  <c r="Y54" i="20" s="1"/>
  <c r="O58" i="1" s="1"/>
  <c r="AP58" i="9" s="1"/>
  <c r="S54" i="20"/>
  <c r="AB54" i="20" s="1"/>
  <c r="U58" i="4" s="1"/>
  <c r="AU58" i="9" s="1"/>
  <c r="Q54" i="20"/>
  <c r="Z54" i="20" s="1"/>
  <c r="N58" i="3" s="1"/>
  <c r="AR58" i="9" s="1"/>
  <c r="R54" i="20"/>
  <c r="AA54" i="20" s="1"/>
  <c r="O58" i="3" s="1"/>
  <c r="AS58" i="9" s="1"/>
  <c r="O49" i="20"/>
  <c r="P49" i="20"/>
  <c r="Y49" i="20" s="1"/>
  <c r="O53" i="1" s="1"/>
  <c r="AP53" i="9" s="1"/>
  <c r="R49" i="20"/>
  <c r="AA49" i="20" s="1"/>
  <c r="O53" i="3" s="1"/>
  <c r="AS53" i="9" s="1"/>
  <c r="T49" i="20"/>
  <c r="AC49" i="20" s="1"/>
  <c r="V53" i="4" s="1"/>
  <c r="AV53" i="9" s="1"/>
  <c r="Q49" i="20"/>
  <c r="Z49" i="20" s="1"/>
  <c r="N53" i="3" s="1"/>
  <c r="AR53" i="9" s="1"/>
  <c r="S49" i="20"/>
  <c r="AB49" i="20" s="1"/>
  <c r="U53" i="4" s="1"/>
  <c r="AU53" i="9" s="1"/>
  <c r="T163" i="20"/>
  <c r="AC163" i="20" s="1"/>
  <c r="V167" i="4" s="1"/>
  <c r="AV167" i="9" s="1"/>
  <c r="BC167" i="9" s="1"/>
  <c r="CL167" i="9" s="1"/>
  <c r="CR167" i="9" s="1"/>
  <c r="DJ167" i="9" s="1"/>
  <c r="DP167" i="9" s="1"/>
  <c r="P163" i="20"/>
  <c r="Y163" i="20" s="1"/>
  <c r="O167" i="1" s="1"/>
  <c r="AP167" i="9" s="1"/>
  <c r="Q163" i="20"/>
  <c r="Z163" i="20" s="1"/>
  <c r="N167" i="3" s="1"/>
  <c r="AR167" i="9" s="1"/>
  <c r="S163" i="20"/>
  <c r="AB163" i="20" s="1"/>
  <c r="U167" i="4" s="1"/>
  <c r="AU167" i="9" s="1"/>
  <c r="BB167" i="9" s="1"/>
  <c r="CK167" i="9" s="1"/>
  <c r="CQ167" i="9" s="1"/>
  <c r="DI167" i="9" s="1"/>
  <c r="DO167" i="9" s="1"/>
  <c r="O163" i="20"/>
  <c r="R163" i="20"/>
  <c r="AA163" i="20" s="1"/>
  <c r="O167" i="3" s="1"/>
  <c r="AS167" i="9" s="1"/>
  <c r="T48" i="20"/>
  <c r="AC48" i="20" s="1"/>
  <c r="V52" i="4" s="1"/>
  <c r="AV52" i="9" s="1"/>
  <c r="Q48" i="20"/>
  <c r="Z48" i="20" s="1"/>
  <c r="N52" i="3" s="1"/>
  <c r="AR52" i="9" s="1"/>
  <c r="P48" i="20"/>
  <c r="Y48" i="20" s="1"/>
  <c r="O52" i="1" s="1"/>
  <c r="AP52" i="9" s="1"/>
  <c r="S48" i="20"/>
  <c r="AB48" i="20" s="1"/>
  <c r="U52" i="4" s="1"/>
  <c r="AU52" i="9" s="1"/>
  <c r="R48" i="20"/>
  <c r="AA48" i="20" s="1"/>
  <c r="O52" i="3" s="1"/>
  <c r="AS52" i="9" s="1"/>
  <c r="O48" i="20"/>
  <c r="P50" i="20"/>
  <c r="Y50" i="20" s="1"/>
  <c r="O54" i="1" s="1"/>
  <c r="AP54" i="9" s="1"/>
  <c r="O50" i="20"/>
  <c r="Q50" i="20"/>
  <c r="Z50" i="20" s="1"/>
  <c r="N54" i="3" s="1"/>
  <c r="AR54" i="9" s="1"/>
  <c r="T50" i="20"/>
  <c r="AC50" i="20" s="1"/>
  <c r="V54" i="4" s="1"/>
  <c r="AV54" i="9" s="1"/>
  <c r="R50" i="20"/>
  <c r="AA50" i="20" s="1"/>
  <c r="O54" i="3" s="1"/>
  <c r="AS54" i="9" s="1"/>
  <c r="S50" i="20"/>
  <c r="AB50" i="20" s="1"/>
  <c r="U54" i="4" s="1"/>
  <c r="AU54" i="9" s="1"/>
  <c r="O20" i="20"/>
  <c r="P20" i="20"/>
  <c r="Y20" i="20" s="1"/>
  <c r="O24" i="1" s="1"/>
  <c r="AP24" i="9" s="1"/>
  <c r="AY24" i="9" s="1"/>
  <c r="CH24" i="9" s="1"/>
  <c r="CN24" i="9" s="1"/>
  <c r="DF24" i="9" s="1"/>
  <c r="DL24" i="9" s="1"/>
  <c r="R20" i="20"/>
  <c r="AA20" i="20" s="1"/>
  <c r="O24" i="3" s="1"/>
  <c r="AS24" i="9" s="1"/>
  <c r="S20" i="20"/>
  <c r="AB20" i="20" s="1"/>
  <c r="U24" i="4" s="1"/>
  <c r="AU24" i="9" s="1"/>
  <c r="BB24" i="9" s="1"/>
  <c r="CK24" i="9" s="1"/>
  <c r="CQ24" i="9" s="1"/>
  <c r="DI24" i="9" s="1"/>
  <c r="DO24" i="9" s="1"/>
  <c r="Q20" i="20"/>
  <c r="Z20" i="20" s="1"/>
  <c r="N24" i="3" s="1"/>
  <c r="AR24" i="9" s="1"/>
  <c r="T20" i="20"/>
  <c r="AC20" i="20" s="1"/>
  <c r="V24" i="4" s="1"/>
  <c r="AV24" i="9" s="1"/>
  <c r="BC24" i="9" s="1"/>
  <c r="CL24" i="9" s="1"/>
  <c r="CR24" i="9" s="1"/>
  <c r="DJ24" i="9" s="1"/>
  <c r="DP24" i="9" s="1"/>
  <c r="Q24" i="20"/>
  <c r="Z24" i="20" s="1"/>
  <c r="N28" i="3" s="1"/>
  <c r="AR28" i="9" s="1"/>
  <c r="R24" i="20"/>
  <c r="AA24" i="20" s="1"/>
  <c r="O28" i="3" s="1"/>
  <c r="AS28" i="9" s="1"/>
  <c r="O24" i="20"/>
  <c r="S24" i="20"/>
  <c r="AB24" i="20" s="1"/>
  <c r="U28" i="4" s="1"/>
  <c r="AU28" i="9" s="1"/>
  <c r="P24" i="20"/>
  <c r="Y24" i="20" s="1"/>
  <c r="O28" i="1" s="1"/>
  <c r="AP28" i="9" s="1"/>
  <c r="T24" i="20"/>
  <c r="AC24" i="20" s="1"/>
  <c r="V28" i="4" s="1"/>
  <c r="AV28" i="9" s="1"/>
  <c r="P96" i="20"/>
  <c r="Y96" i="20" s="1"/>
  <c r="O100" i="1" s="1"/>
  <c r="AP100" i="9" s="1"/>
  <c r="AY100" i="9" s="1"/>
  <c r="CH100" i="9" s="1"/>
  <c r="CN100" i="9" s="1"/>
  <c r="DF100" i="9" s="1"/>
  <c r="DL100" i="9" s="1"/>
  <c r="O96" i="20"/>
  <c r="R96" i="20"/>
  <c r="AA96" i="20" s="1"/>
  <c r="O100" i="3" s="1"/>
  <c r="AS100" i="9" s="1"/>
  <c r="T96" i="20"/>
  <c r="AC96" i="20" s="1"/>
  <c r="V100" i="4" s="1"/>
  <c r="AV100" i="9" s="1"/>
  <c r="BC100" i="9" s="1"/>
  <c r="CL100" i="9" s="1"/>
  <c r="CR100" i="9" s="1"/>
  <c r="DJ100" i="9" s="1"/>
  <c r="DP100" i="9" s="1"/>
  <c r="Q96" i="20"/>
  <c r="Z96" i="20" s="1"/>
  <c r="N100" i="3" s="1"/>
  <c r="AR100" i="9" s="1"/>
  <c r="S96" i="20"/>
  <c r="AB96" i="20" s="1"/>
  <c r="U100" i="4" s="1"/>
  <c r="AU100" i="9" s="1"/>
  <c r="BB100" i="9" s="1"/>
  <c r="CK100" i="9" s="1"/>
  <c r="CQ100" i="9" s="1"/>
  <c r="DI100" i="9" s="1"/>
  <c r="DO100" i="9" s="1"/>
  <c r="P18" i="20"/>
  <c r="Y18" i="20" s="1"/>
  <c r="O22" i="1" s="1"/>
  <c r="AP22" i="9" s="1"/>
  <c r="AY22" i="9" s="1"/>
  <c r="CH22" i="9" s="1"/>
  <c r="CN22" i="9" s="1"/>
  <c r="DF22" i="9" s="1"/>
  <c r="DL22" i="9" s="1"/>
  <c r="T18" i="20"/>
  <c r="AC18" i="20" s="1"/>
  <c r="V22" i="4" s="1"/>
  <c r="AV22" i="9" s="1"/>
  <c r="BC22" i="9" s="1"/>
  <c r="CL22" i="9" s="1"/>
  <c r="CR22" i="9" s="1"/>
  <c r="DJ22" i="9" s="1"/>
  <c r="DP22" i="9" s="1"/>
  <c r="S18" i="20"/>
  <c r="AB18" i="20" s="1"/>
  <c r="U22" i="4" s="1"/>
  <c r="AU22" i="9" s="1"/>
  <c r="BB22" i="9" s="1"/>
  <c r="CK22" i="9" s="1"/>
  <c r="CQ22" i="9" s="1"/>
  <c r="DI22" i="9" s="1"/>
  <c r="DO22" i="9" s="1"/>
  <c r="O18" i="20"/>
  <c r="R18" i="20"/>
  <c r="AA18" i="20" s="1"/>
  <c r="O22" i="3" s="1"/>
  <c r="AS22" i="9" s="1"/>
  <c r="Q18" i="20"/>
  <c r="Z18" i="20" s="1"/>
  <c r="N22" i="3" s="1"/>
  <c r="AR22" i="9" s="1"/>
  <c r="Q143" i="20"/>
  <c r="Z143" i="20" s="1"/>
  <c r="N147" i="3" s="1"/>
  <c r="AR147" i="9" s="1"/>
  <c r="P143" i="20"/>
  <c r="Y143" i="20" s="1"/>
  <c r="O147" i="1" s="1"/>
  <c r="AP147" i="9" s="1"/>
  <c r="O143" i="20"/>
  <c r="R143" i="20"/>
  <c r="AA143" i="20" s="1"/>
  <c r="O147" i="3" s="1"/>
  <c r="AS147" i="9" s="1"/>
  <c r="T143" i="20"/>
  <c r="AC143" i="20" s="1"/>
  <c r="V147" i="4" s="1"/>
  <c r="AV147" i="9" s="1"/>
  <c r="BC147" i="9" s="1"/>
  <c r="CL147" i="9" s="1"/>
  <c r="CR147" i="9" s="1"/>
  <c r="DJ147" i="9" s="1"/>
  <c r="DP147" i="9" s="1"/>
  <c r="S143" i="20"/>
  <c r="AB143" i="20" s="1"/>
  <c r="U147" i="4" s="1"/>
  <c r="AU147" i="9" s="1"/>
  <c r="BB147" i="9" s="1"/>
  <c r="CK147" i="9" s="1"/>
  <c r="CQ147" i="9" s="1"/>
  <c r="DI147" i="9" s="1"/>
  <c r="DO147" i="9" s="1"/>
  <c r="P191" i="20"/>
  <c r="Y191" i="20" s="1"/>
  <c r="O195" i="1" s="1"/>
  <c r="AP195" i="9" s="1"/>
  <c r="T191" i="20"/>
  <c r="AC191" i="20" s="1"/>
  <c r="V195" i="4" s="1"/>
  <c r="AV195" i="9" s="1"/>
  <c r="BC195" i="9" s="1"/>
  <c r="CL195" i="9" s="1"/>
  <c r="CR195" i="9" s="1"/>
  <c r="DJ195" i="9" s="1"/>
  <c r="DP195" i="9" s="1"/>
  <c r="S191" i="20"/>
  <c r="AB191" i="20" s="1"/>
  <c r="U195" i="4" s="1"/>
  <c r="AU195" i="9" s="1"/>
  <c r="BB195" i="9" s="1"/>
  <c r="CK195" i="9" s="1"/>
  <c r="CQ195" i="9" s="1"/>
  <c r="DI195" i="9" s="1"/>
  <c r="DO195" i="9" s="1"/>
  <c r="O191" i="20"/>
  <c r="R191" i="20"/>
  <c r="AA191" i="20" s="1"/>
  <c r="O195" i="3" s="1"/>
  <c r="AS195" i="9" s="1"/>
  <c r="Q191" i="20"/>
  <c r="Z191" i="20" s="1"/>
  <c r="N195" i="3" s="1"/>
  <c r="AR195" i="9" s="1"/>
  <c r="P52" i="20"/>
  <c r="Y52" i="20" s="1"/>
  <c r="O56" i="1" s="1"/>
  <c r="AP56" i="9" s="1"/>
  <c r="O52" i="20"/>
  <c r="R52" i="20"/>
  <c r="AA52" i="20" s="1"/>
  <c r="O56" i="3" s="1"/>
  <c r="AS56" i="9" s="1"/>
  <c r="T52" i="20"/>
  <c r="AC52" i="20" s="1"/>
  <c r="V56" i="4" s="1"/>
  <c r="AV56" i="9" s="1"/>
  <c r="Q52" i="20"/>
  <c r="Z52" i="20" s="1"/>
  <c r="N56" i="3" s="1"/>
  <c r="AR56" i="9" s="1"/>
  <c r="S52" i="20"/>
  <c r="AB52" i="20" s="1"/>
  <c r="U56" i="4" s="1"/>
  <c r="AU56" i="9" s="1"/>
  <c r="R241" i="20"/>
  <c r="AA241" i="20" s="1"/>
  <c r="S241" i="20"/>
  <c r="AB241" i="20" s="1"/>
  <c r="Q241" i="20"/>
  <c r="Z241" i="20" s="1"/>
  <c r="O241" i="20"/>
  <c r="T241" i="20"/>
  <c r="AC241" i="20" s="1"/>
  <c r="P241" i="20"/>
  <c r="Y241" i="20" s="1"/>
  <c r="Q180" i="20"/>
  <c r="Z180" i="20" s="1"/>
  <c r="N184" i="3" s="1"/>
  <c r="AR184" i="9" s="1"/>
  <c r="O180" i="20"/>
  <c r="R180" i="20"/>
  <c r="AA180" i="20" s="1"/>
  <c r="O184" i="3" s="1"/>
  <c r="AS184" i="9" s="1"/>
  <c r="S180" i="20"/>
  <c r="AB180" i="20" s="1"/>
  <c r="U184" i="4" s="1"/>
  <c r="AU184" i="9" s="1"/>
  <c r="BB184" i="9" s="1"/>
  <c r="CK184" i="9" s="1"/>
  <c r="CQ184" i="9" s="1"/>
  <c r="DI184" i="9" s="1"/>
  <c r="DO184" i="9" s="1"/>
  <c r="P180" i="20"/>
  <c r="Y180" i="20" s="1"/>
  <c r="O184" i="1" s="1"/>
  <c r="AP184" i="9" s="1"/>
  <c r="T180" i="20"/>
  <c r="AC180" i="20" s="1"/>
  <c r="V184" i="4" s="1"/>
  <c r="AV184" i="9" s="1"/>
  <c r="P189" i="20"/>
  <c r="Y189" i="20" s="1"/>
  <c r="O193" i="1" s="1"/>
  <c r="AP193" i="9" s="1"/>
  <c r="R189" i="20"/>
  <c r="AA189" i="20" s="1"/>
  <c r="O193" i="3" s="1"/>
  <c r="AS193" i="9" s="1"/>
  <c r="Q189" i="20"/>
  <c r="Z189" i="20" s="1"/>
  <c r="N193" i="3" s="1"/>
  <c r="AR193" i="9" s="1"/>
  <c r="S189" i="20"/>
  <c r="AB189" i="20" s="1"/>
  <c r="U193" i="4" s="1"/>
  <c r="AU193" i="9" s="1"/>
  <c r="BB193" i="9" s="1"/>
  <c r="CK193" i="9" s="1"/>
  <c r="CQ193" i="9" s="1"/>
  <c r="DI193" i="9" s="1"/>
  <c r="DO193" i="9" s="1"/>
  <c r="O189" i="20"/>
  <c r="T189" i="20"/>
  <c r="AC189" i="20" s="1"/>
  <c r="V193" i="4" s="1"/>
  <c r="AV193" i="9" s="1"/>
  <c r="BC193" i="9" s="1"/>
  <c r="CL193" i="9" s="1"/>
  <c r="CR193" i="9" s="1"/>
  <c r="DJ193" i="9" s="1"/>
  <c r="DP193" i="9" s="1"/>
  <c r="Q60" i="20"/>
  <c r="Z60" i="20" s="1"/>
  <c r="N64" i="3" s="1"/>
  <c r="AR64" i="9" s="1"/>
  <c r="R60" i="20"/>
  <c r="AA60" i="20" s="1"/>
  <c r="O64" i="3" s="1"/>
  <c r="AS64" i="9" s="1"/>
  <c r="T60" i="20"/>
  <c r="AC60" i="20" s="1"/>
  <c r="V64" i="4" s="1"/>
  <c r="AV64" i="9" s="1"/>
  <c r="P60" i="20"/>
  <c r="Y60" i="20" s="1"/>
  <c r="O64" i="1" s="1"/>
  <c r="AP64" i="9" s="1"/>
  <c r="S60" i="20"/>
  <c r="AB60" i="20" s="1"/>
  <c r="U64" i="4" s="1"/>
  <c r="AU64" i="9" s="1"/>
  <c r="O60" i="20"/>
  <c r="O30" i="20"/>
  <c r="R30" i="20"/>
  <c r="AA30" i="20" s="1"/>
  <c r="O34" i="3" s="1"/>
  <c r="AS34" i="9" s="1"/>
  <c r="S30" i="20"/>
  <c r="AB30" i="20" s="1"/>
  <c r="U34" i="4" s="1"/>
  <c r="AU34" i="9" s="1"/>
  <c r="T30" i="20"/>
  <c r="AC30" i="20" s="1"/>
  <c r="V34" i="4" s="1"/>
  <c r="AV34" i="9" s="1"/>
  <c r="Q30" i="20"/>
  <c r="Z30" i="20" s="1"/>
  <c r="N34" i="3" s="1"/>
  <c r="AR34" i="9" s="1"/>
  <c r="P30" i="20"/>
  <c r="Y30" i="20" s="1"/>
  <c r="O34" i="1" s="1"/>
  <c r="AP34" i="9" s="1"/>
  <c r="T165" i="20"/>
  <c r="AC165" i="20" s="1"/>
  <c r="V169" i="4" s="1"/>
  <c r="AV169" i="9" s="1"/>
  <c r="BC169" i="9" s="1"/>
  <c r="CL169" i="9" s="1"/>
  <c r="CR169" i="9" s="1"/>
  <c r="DJ169" i="9" s="1"/>
  <c r="DP169" i="9" s="1"/>
  <c r="S165" i="20"/>
  <c r="AB165" i="20" s="1"/>
  <c r="U169" i="4" s="1"/>
  <c r="AU169" i="9" s="1"/>
  <c r="BB169" i="9" s="1"/>
  <c r="CK169" i="9" s="1"/>
  <c r="CQ169" i="9" s="1"/>
  <c r="DI169" i="9" s="1"/>
  <c r="DO169" i="9" s="1"/>
  <c r="P165" i="20"/>
  <c r="Y165" i="20" s="1"/>
  <c r="O169" i="1" s="1"/>
  <c r="AP169" i="9" s="1"/>
  <c r="R165" i="20"/>
  <c r="AA165" i="20" s="1"/>
  <c r="O169" i="3" s="1"/>
  <c r="AS169" i="9" s="1"/>
  <c r="O165" i="20"/>
  <c r="Q165" i="20"/>
  <c r="Z165" i="20" s="1"/>
  <c r="N169" i="3" s="1"/>
  <c r="AR169" i="9" s="1"/>
  <c r="O216" i="20"/>
  <c r="P216" i="20"/>
  <c r="Y216" i="20" s="1"/>
  <c r="O220" i="1" s="1"/>
  <c r="AP220" i="9" s="1"/>
  <c r="Q216" i="20"/>
  <c r="Z216" i="20" s="1"/>
  <c r="N220" i="3" s="1"/>
  <c r="AR220" i="9" s="1"/>
  <c r="S216" i="20"/>
  <c r="AB216" i="20" s="1"/>
  <c r="U220" i="4" s="1"/>
  <c r="AU220" i="9" s="1"/>
  <c r="BB220" i="9" s="1"/>
  <c r="CK220" i="9" s="1"/>
  <c r="CQ220" i="9" s="1"/>
  <c r="DI220" i="9" s="1"/>
  <c r="DO220" i="9" s="1"/>
  <c r="T216" i="20"/>
  <c r="AC216" i="20" s="1"/>
  <c r="V220" i="4" s="1"/>
  <c r="AV220" i="9" s="1"/>
  <c r="BC220" i="9" s="1"/>
  <c r="CL220" i="9" s="1"/>
  <c r="CR220" i="9" s="1"/>
  <c r="DJ220" i="9" s="1"/>
  <c r="DP220" i="9" s="1"/>
  <c r="R216" i="20"/>
  <c r="AA216" i="20" s="1"/>
  <c r="O220" i="3" s="1"/>
  <c r="AS220" i="9" s="1"/>
  <c r="T197" i="20"/>
  <c r="AC197" i="20" s="1"/>
  <c r="V201" i="4" s="1"/>
  <c r="AV201" i="9" s="1"/>
  <c r="BC201" i="9" s="1"/>
  <c r="CL201" i="9" s="1"/>
  <c r="CR201" i="9" s="1"/>
  <c r="DJ201" i="9" s="1"/>
  <c r="DP201" i="9" s="1"/>
  <c r="S197" i="20"/>
  <c r="AB197" i="20" s="1"/>
  <c r="U201" i="4" s="1"/>
  <c r="AU201" i="9" s="1"/>
  <c r="P197" i="20"/>
  <c r="Y197" i="20" s="1"/>
  <c r="O201" i="1" s="1"/>
  <c r="AP201" i="9" s="1"/>
  <c r="O197" i="20"/>
  <c r="R197" i="20"/>
  <c r="AA197" i="20" s="1"/>
  <c r="O201" i="3" s="1"/>
  <c r="AS201" i="9" s="1"/>
  <c r="Q197" i="20"/>
  <c r="Z197" i="20" s="1"/>
  <c r="N201" i="3" s="1"/>
  <c r="AR201" i="9" s="1"/>
  <c r="P217" i="20"/>
  <c r="Y217" i="20" s="1"/>
  <c r="O221" i="1" s="1"/>
  <c r="AP221" i="9" s="1"/>
  <c r="R217" i="20"/>
  <c r="AA217" i="20" s="1"/>
  <c r="O221" i="3" s="1"/>
  <c r="AS221" i="9" s="1"/>
  <c r="S217" i="20"/>
  <c r="AB217" i="20" s="1"/>
  <c r="U221" i="4" s="1"/>
  <c r="AU221" i="9" s="1"/>
  <c r="BB221" i="9" s="1"/>
  <c r="CK221" i="9" s="1"/>
  <c r="CQ221" i="9" s="1"/>
  <c r="DI221" i="9" s="1"/>
  <c r="DO221" i="9" s="1"/>
  <c r="T217" i="20"/>
  <c r="AC217" i="20" s="1"/>
  <c r="V221" i="4" s="1"/>
  <c r="AV221" i="9" s="1"/>
  <c r="BC221" i="9" s="1"/>
  <c r="CL221" i="9" s="1"/>
  <c r="CR221" i="9" s="1"/>
  <c r="DJ221" i="9" s="1"/>
  <c r="DP221" i="9" s="1"/>
  <c r="O217" i="20"/>
  <c r="Q217" i="20"/>
  <c r="Z217" i="20" s="1"/>
  <c r="N221" i="3" s="1"/>
  <c r="AR221" i="9" s="1"/>
  <c r="Q175" i="20"/>
  <c r="Z175" i="20" s="1"/>
  <c r="N179" i="3" s="1"/>
  <c r="AR179" i="9" s="1"/>
  <c r="S175" i="20"/>
  <c r="AB175" i="20" s="1"/>
  <c r="U179" i="4" s="1"/>
  <c r="AU179" i="9" s="1"/>
  <c r="BB179" i="9" s="1"/>
  <c r="CK179" i="9" s="1"/>
  <c r="CQ179" i="9" s="1"/>
  <c r="DI179" i="9" s="1"/>
  <c r="DO179" i="9" s="1"/>
  <c r="T175" i="20"/>
  <c r="AC175" i="20" s="1"/>
  <c r="V179" i="4" s="1"/>
  <c r="AV179" i="9" s="1"/>
  <c r="BC179" i="9" s="1"/>
  <c r="CL179" i="9" s="1"/>
  <c r="CR179" i="9" s="1"/>
  <c r="DJ179" i="9" s="1"/>
  <c r="DP179" i="9" s="1"/>
  <c r="R175" i="20"/>
  <c r="AA175" i="20" s="1"/>
  <c r="O179" i="3" s="1"/>
  <c r="AS179" i="9" s="1"/>
  <c r="P175" i="20"/>
  <c r="Y175" i="20" s="1"/>
  <c r="O179" i="1" s="1"/>
  <c r="AP179" i="9" s="1"/>
  <c r="O175" i="20"/>
  <c r="Q109" i="20"/>
  <c r="Z109" i="20" s="1"/>
  <c r="N113" i="3" s="1"/>
  <c r="AR113" i="9" s="1"/>
  <c r="S109" i="20"/>
  <c r="AB109" i="20" s="1"/>
  <c r="U113" i="4" s="1"/>
  <c r="AU113" i="9" s="1"/>
  <c r="BB113" i="9" s="1"/>
  <c r="CK113" i="9" s="1"/>
  <c r="CQ113" i="9" s="1"/>
  <c r="DI113" i="9" s="1"/>
  <c r="DO113" i="9" s="1"/>
  <c r="O109" i="20"/>
  <c r="T109" i="20"/>
  <c r="AC109" i="20" s="1"/>
  <c r="V113" i="4" s="1"/>
  <c r="AV113" i="9" s="1"/>
  <c r="BC113" i="9" s="1"/>
  <c r="CL113" i="9" s="1"/>
  <c r="CR113" i="9" s="1"/>
  <c r="DJ113" i="9" s="1"/>
  <c r="DP113" i="9" s="1"/>
  <c r="R109" i="20"/>
  <c r="AA109" i="20" s="1"/>
  <c r="O113" i="3" s="1"/>
  <c r="AS113" i="9" s="1"/>
  <c r="P109" i="20"/>
  <c r="Y109" i="20" s="1"/>
  <c r="O113" i="1" s="1"/>
  <c r="AP113" i="9" s="1"/>
  <c r="AY113" i="9" s="1"/>
  <c r="CH113" i="9" s="1"/>
  <c r="CN113" i="9" s="1"/>
  <c r="DF113" i="9" s="1"/>
  <c r="DL113" i="9" s="1"/>
  <c r="O185" i="20"/>
  <c r="S185" i="20"/>
  <c r="AB185" i="20" s="1"/>
  <c r="U189" i="4" s="1"/>
  <c r="AU189" i="9" s="1"/>
  <c r="BB189" i="9" s="1"/>
  <c r="CK189" i="9" s="1"/>
  <c r="CQ189" i="9" s="1"/>
  <c r="DI189" i="9" s="1"/>
  <c r="DO189" i="9" s="1"/>
  <c r="R185" i="20"/>
  <c r="AA185" i="20" s="1"/>
  <c r="O189" i="3" s="1"/>
  <c r="AS189" i="9" s="1"/>
  <c r="P185" i="20"/>
  <c r="Y185" i="20" s="1"/>
  <c r="O189" i="1" s="1"/>
  <c r="AP189" i="9" s="1"/>
  <c r="T185" i="20"/>
  <c r="AC185" i="20" s="1"/>
  <c r="V189" i="4" s="1"/>
  <c r="AV189" i="9" s="1"/>
  <c r="BC189" i="9" s="1"/>
  <c r="CL189" i="9" s="1"/>
  <c r="CR189" i="9" s="1"/>
  <c r="DJ189" i="9" s="1"/>
  <c r="DP189" i="9" s="1"/>
  <c r="Q185" i="20"/>
  <c r="Z185" i="20" s="1"/>
  <c r="N189" i="3" s="1"/>
  <c r="AR189" i="9" s="1"/>
  <c r="Q68" i="20"/>
  <c r="Z68" i="20" s="1"/>
  <c r="N72" i="3" s="1"/>
  <c r="AR72" i="9" s="1"/>
  <c r="R68" i="20"/>
  <c r="AA68" i="20" s="1"/>
  <c r="O72" i="3" s="1"/>
  <c r="AS72" i="9" s="1"/>
  <c r="T68" i="20"/>
  <c r="AC68" i="20" s="1"/>
  <c r="V72" i="4" s="1"/>
  <c r="AV72" i="9" s="1"/>
  <c r="S68" i="20"/>
  <c r="AB68" i="20" s="1"/>
  <c r="U72" i="4" s="1"/>
  <c r="AU72" i="9" s="1"/>
  <c r="O68" i="20"/>
  <c r="P68" i="20"/>
  <c r="Y68" i="20" s="1"/>
  <c r="O72" i="1" s="1"/>
  <c r="AP72" i="9" s="1"/>
  <c r="P43" i="20"/>
  <c r="Y43" i="20" s="1"/>
  <c r="O47" i="1" s="1"/>
  <c r="AP47" i="9" s="1"/>
  <c r="T43" i="20"/>
  <c r="AC43" i="20" s="1"/>
  <c r="V47" i="4" s="1"/>
  <c r="AV47" i="9" s="1"/>
  <c r="O43" i="20"/>
  <c r="S43" i="20"/>
  <c r="AB43" i="20" s="1"/>
  <c r="U47" i="4" s="1"/>
  <c r="AU47" i="9" s="1"/>
  <c r="Q43" i="20"/>
  <c r="Z43" i="20" s="1"/>
  <c r="N47" i="3" s="1"/>
  <c r="AR47" i="9" s="1"/>
  <c r="R43" i="20"/>
  <c r="AA43" i="20" s="1"/>
  <c r="O47" i="3" s="1"/>
  <c r="AS47" i="9" s="1"/>
  <c r="T44" i="20"/>
  <c r="AC44" i="20" s="1"/>
  <c r="V48" i="4" s="1"/>
  <c r="AV48" i="9" s="1"/>
  <c r="S44" i="20"/>
  <c r="AB44" i="20" s="1"/>
  <c r="U48" i="4" s="1"/>
  <c r="AU48" i="9" s="1"/>
  <c r="Q44" i="20"/>
  <c r="Z44" i="20" s="1"/>
  <c r="N48" i="3" s="1"/>
  <c r="AR48" i="9" s="1"/>
  <c r="P44" i="20"/>
  <c r="Y44" i="20" s="1"/>
  <c r="O48" i="1" s="1"/>
  <c r="AP48" i="9" s="1"/>
  <c r="O44" i="20"/>
  <c r="R44" i="20"/>
  <c r="AA44" i="20" s="1"/>
  <c r="O48" i="3" s="1"/>
  <c r="AS48" i="9" s="1"/>
  <c r="O14" i="20"/>
  <c r="T14" i="20"/>
  <c r="AC14" i="20" s="1"/>
  <c r="V18" i="4" s="1"/>
  <c r="AV18" i="9" s="1"/>
  <c r="BC18" i="9" s="1"/>
  <c r="CL18" i="9" s="1"/>
  <c r="CR18" i="9" s="1"/>
  <c r="DJ18" i="9" s="1"/>
  <c r="DP18" i="9" s="1"/>
  <c r="S14" i="20"/>
  <c r="AB14" i="20" s="1"/>
  <c r="U18" i="4" s="1"/>
  <c r="AU18" i="9" s="1"/>
  <c r="BB18" i="9" s="1"/>
  <c r="CK18" i="9" s="1"/>
  <c r="CQ18" i="9" s="1"/>
  <c r="DI18" i="9" s="1"/>
  <c r="DO18" i="9" s="1"/>
  <c r="R14" i="20"/>
  <c r="AA14" i="20" s="1"/>
  <c r="O18" i="3" s="1"/>
  <c r="AS18" i="9" s="1"/>
  <c r="Q14" i="20"/>
  <c r="Z14" i="20" s="1"/>
  <c r="N18" i="3" s="1"/>
  <c r="AR18" i="9" s="1"/>
  <c r="P14" i="20"/>
  <c r="Y14" i="20" s="1"/>
  <c r="O18" i="1" s="1"/>
  <c r="AP18" i="9" s="1"/>
  <c r="AY18" i="9" s="1"/>
  <c r="CH18" i="9" s="1"/>
  <c r="CN18" i="9" s="1"/>
  <c r="DF18" i="9" s="1"/>
  <c r="DL18" i="9" s="1"/>
  <c r="P166" i="20"/>
  <c r="Y166" i="20" s="1"/>
  <c r="O170" i="1" s="1"/>
  <c r="AP170" i="9" s="1"/>
  <c r="O166" i="20"/>
  <c r="R166" i="20"/>
  <c r="AA166" i="20" s="1"/>
  <c r="O170" i="3" s="1"/>
  <c r="AS170" i="9" s="1"/>
  <c r="S166" i="20"/>
  <c r="AB166" i="20" s="1"/>
  <c r="U170" i="4" s="1"/>
  <c r="AU170" i="9" s="1"/>
  <c r="BB170" i="9" s="1"/>
  <c r="CK170" i="9" s="1"/>
  <c r="CQ170" i="9" s="1"/>
  <c r="DI170" i="9" s="1"/>
  <c r="DO170" i="9" s="1"/>
  <c r="T166" i="20"/>
  <c r="AC166" i="20" s="1"/>
  <c r="V170" i="4" s="1"/>
  <c r="AV170" i="9" s="1"/>
  <c r="BC170" i="9" s="1"/>
  <c r="CL170" i="9" s="1"/>
  <c r="CR170" i="9" s="1"/>
  <c r="DJ170" i="9" s="1"/>
  <c r="DP170" i="9" s="1"/>
  <c r="Q166" i="20"/>
  <c r="Z166" i="20" s="1"/>
  <c r="N170" i="3" s="1"/>
  <c r="AR170" i="9" s="1"/>
  <c r="P63" i="20"/>
  <c r="Y63" i="20" s="1"/>
  <c r="O67" i="1" s="1"/>
  <c r="AP67" i="9" s="1"/>
  <c r="Q63" i="20"/>
  <c r="Z63" i="20" s="1"/>
  <c r="N67" i="3" s="1"/>
  <c r="AR67" i="9" s="1"/>
  <c r="R63" i="20"/>
  <c r="AA63" i="20" s="1"/>
  <c r="O67" i="3" s="1"/>
  <c r="AS67" i="9" s="1"/>
  <c r="O63" i="20"/>
  <c r="T63" i="20"/>
  <c r="AC63" i="20" s="1"/>
  <c r="V67" i="4" s="1"/>
  <c r="AV67" i="9" s="1"/>
  <c r="S63" i="20"/>
  <c r="AB63" i="20" s="1"/>
  <c r="U67" i="4" s="1"/>
  <c r="AU67" i="9" s="1"/>
  <c r="P178" i="20"/>
  <c r="Y178" i="20" s="1"/>
  <c r="O182" i="1" s="1"/>
  <c r="AP182" i="9" s="1"/>
  <c r="O178" i="20"/>
  <c r="T178" i="20"/>
  <c r="AC178" i="20" s="1"/>
  <c r="V182" i="4" s="1"/>
  <c r="AV182" i="9" s="1"/>
  <c r="BC182" i="9" s="1"/>
  <c r="CL182" i="9" s="1"/>
  <c r="CR182" i="9" s="1"/>
  <c r="DJ182" i="9" s="1"/>
  <c r="DP182" i="9" s="1"/>
  <c r="Q178" i="20"/>
  <c r="Z178" i="20" s="1"/>
  <c r="N182" i="3" s="1"/>
  <c r="AR182" i="9" s="1"/>
  <c r="R178" i="20"/>
  <c r="AA178" i="20" s="1"/>
  <c r="O182" i="3" s="1"/>
  <c r="AS182" i="9" s="1"/>
  <c r="S178" i="20"/>
  <c r="AB178" i="20" s="1"/>
  <c r="U182" i="4" s="1"/>
  <c r="AU182" i="9" s="1"/>
  <c r="BB182" i="9" s="1"/>
  <c r="CK182" i="9" s="1"/>
  <c r="CQ182" i="9" s="1"/>
  <c r="DI182" i="9" s="1"/>
  <c r="DO182" i="9" s="1"/>
  <c r="S123" i="20"/>
  <c r="AB123" i="20" s="1"/>
  <c r="U127" i="4" s="1"/>
  <c r="AU127" i="9" s="1"/>
  <c r="BB127" i="9" s="1"/>
  <c r="CK127" i="9" s="1"/>
  <c r="CQ127" i="9" s="1"/>
  <c r="DI127" i="9" s="1"/>
  <c r="DO127" i="9" s="1"/>
  <c r="P123" i="20"/>
  <c r="Y123" i="20" s="1"/>
  <c r="O127" i="1" s="1"/>
  <c r="AP127" i="9" s="1"/>
  <c r="R123" i="20"/>
  <c r="AA123" i="20" s="1"/>
  <c r="O127" i="3" s="1"/>
  <c r="AS127" i="9" s="1"/>
  <c r="O123" i="20"/>
  <c r="T123" i="20"/>
  <c r="AC123" i="20" s="1"/>
  <c r="V127" i="4" s="1"/>
  <c r="AV127" i="9" s="1"/>
  <c r="BC127" i="9" s="1"/>
  <c r="CL127" i="9" s="1"/>
  <c r="CR127" i="9" s="1"/>
  <c r="DJ127" i="9" s="1"/>
  <c r="DP127" i="9" s="1"/>
  <c r="Q123" i="20"/>
  <c r="Z123" i="20" s="1"/>
  <c r="N127" i="3" s="1"/>
  <c r="AR127" i="9" s="1"/>
  <c r="O79" i="20"/>
  <c r="T79" i="20"/>
  <c r="AC79" i="20" s="1"/>
  <c r="V83" i="4" s="1"/>
  <c r="AV83" i="9" s="1"/>
  <c r="BC83" i="9" s="1"/>
  <c r="CL83" i="9" s="1"/>
  <c r="CR83" i="9" s="1"/>
  <c r="DJ83" i="9" s="1"/>
  <c r="DP83" i="9" s="1"/>
  <c r="S79" i="20"/>
  <c r="AB79" i="20" s="1"/>
  <c r="U83" i="4" s="1"/>
  <c r="AU83" i="9" s="1"/>
  <c r="BB83" i="9" s="1"/>
  <c r="CK83" i="9" s="1"/>
  <c r="CQ83" i="9" s="1"/>
  <c r="DI83" i="9" s="1"/>
  <c r="DO83" i="9" s="1"/>
  <c r="P79" i="20"/>
  <c r="Y79" i="20" s="1"/>
  <c r="O83" i="1" s="1"/>
  <c r="AP83" i="9" s="1"/>
  <c r="R79" i="20"/>
  <c r="AA79" i="20" s="1"/>
  <c r="O83" i="3" s="1"/>
  <c r="AS83" i="9" s="1"/>
  <c r="Q79" i="20"/>
  <c r="Z79" i="20" s="1"/>
  <c r="N83" i="3" s="1"/>
  <c r="AR83" i="9" s="1"/>
  <c r="T187" i="20"/>
  <c r="AC187" i="20" s="1"/>
  <c r="V191" i="4" s="1"/>
  <c r="AV191" i="9" s="1"/>
  <c r="BC191" i="9" s="1"/>
  <c r="CL191" i="9" s="1"/>
  <c r="CR191" i="9" s="1"/>
  <c r="DJ191" i="9" s="1"/>
  <c r="DP191" i="9" s="1"/>
  <c r="S187" i="20"/>
  <c r="AB187" i="20" s="1"/>
  <c r="U191" i="4" s="1"/>
  <c r="AU191" i="9" s="1"/>
  <c r="BB191" i="9" s="1"/>
  <c r="CK191" i="9" s="1"/>
  <c r="CQ191" i="9" s="1"/>
  <c r="DI191" i="9" s="1"/>
  <c r="DO191" i="9" s="1"/>
  <c r="P187" i="20"/>
  <c r="Y187" i="20" s="1"/>
  <c r="O191" i="1" s="1"/>
  <c r="AP191" i="9" s="1"/>
  <c r="R187" i="20"/>
  <c r="AA187" i="20" s="1"/>
  <c r="O191" i="3" s="1"/>
  <c r="AS191" i="9" s="1"/>
  <c r="O187" i="20"/>
  <c r="Q187" i="20"/>
  <c r="Z187" i="20" s="1"/>
  <c r="N191" i="3" s="1"/>
  <c r="AR191" i="9" s="1"/>
  <c r="S211" i="20"/>
  <c r="AB211" i="20" s="1"/>
  <c r="U215" i="4" s="1"/>
  <c r="AU215" i="9" s="1"/>
  <c r="BB215" i="9" s="1"/>
  <c r="CK215" i="9" s="1"/>
  <c r="CQ215" i="9" s="1"/>
  <c r="DI215" i="9" s="1"/>
  <c r="DO215" i="9" s="1"/>
  <c r="R211" i="20"/>
  <c r="AA211" i="20" s="1"/>
  <c r="O215" i="3" s="1"/>
  <c r="AS215" i="9" s="1"/>
  <c r="O211" i="20"/>
  <c r="T211" i="20"/>
  <c r="AC211" i="20" s="1"/>
  <c r="V215" i="4" s="1"/>
  <c r="AV215" i="9" s="1"/>
  <c r="BC215" i="9" s="1"/>
  <c r="CL215" i="9" s="1"/>
  <c r="CR215" i="9" s="1"/>
  <c r="DJ215" i="9" s="1"/>
  <c r="DP215" i="9" s="1"/>
  <c r="Q211" i="20"/>
  <c r="Z211" i="20" s="1"/>
  <c r="N215" i="3" s="1"/>
  <c r="AR215" i="9" s="1"/>
  <c r="P211" i="20"/>
  <c r="Y211" i="20" s="1"/>
  <c r="O215" i="1" s="1"/>
  <c r="AP215" i="9" s="1"/>
  <c r="S97" i="20"/>
  <c r="AB97" i="20" s="1"/>
  <c r="U101" i="4" s="1"/>
  <c r="AU101" i="9" s="1"/>
  <c r="BB101" i="9" s="1"/>
  <c r="CK101" i="9" s="1"/>
  <c r="CQ101" i="9" s="1"/>
  <c r="DI101" i="9" s="1"/>
  <c r="DO101" i="9" s="1"/>
  <c r="R97" i="20"/>
  <c r="AA97" i="20" s="1"/>
  <c r="O101" i="3" s="1"/>
  <c r="AS101" i="9" s="1"/>
  <c r="Q97" i="20"/>
  <c r="Z97" i="20" s="1"/>
  <c r="N101" i="3" s="1"/>
  <c r="AR101" i="9" s="1"/>
  <c r="P97" i="20"/>
  <c r="Y97" i="20" s="1"/>
  <c r="O101" i="1" s="1"/>
  <c r="AP101" i="9" s="1"/>
  <c r="AY101" i="9" s="1"/>
  <c r="CH101" i="9" s="1"/>
  <c r="CN101" i="9" s="1"/>
  <c r="DF101" i="9" s="1"/>
  <c r="DL101" i="9" s="1"/>
  <c r="T97" i="20"/>
  <c r="AC97" i="20" s="1"/>
  <c r="V101" i="4" s="1"/>
  <c r="AV101" i="9" s="1"/>
  <c r="BC101" i="9" s="1"/>
  <c r="CL101" i="9" s="1"/>
  <c r="CR101" i="9" s="1"/>
  <c r="DJ101" i="9" s="1"/>
  <c r="DP101" i="9" s="1"/>
  <c r="O97" i="20"/>
  <c r="T223" i="20"/>
  <c r="AC223" i="20" s="1"/>
  <c r="V227" i="4" s="1"/>
  <c r="AV227" i="9" s="1"/>
  <c r="BC227" i="9" s="1"/>
  <c r="CL227" i="9" s="1"/>
  <c r="CR227" i="9" s="1"/>
  <c r="DJ227" i="9" s="1"/>
  <c r="DP227" i="9" s="1"/>
  <c r="R223" i="20"/>
  <c r="AA223" i="20" s="1"/>
  <c r="O227" i="3" s="1"/>
  <c r="AS227" i="9" s="1"/>
  <c r="O223" i="20"/>
  <c r="S223" i="20"/>
  <c r="AB223" i="20" s="1"/>
  <c r="U227" i="4" s="1"/>
  <c r="AU227" i="9" s="1"/>
  <c r="BB227" i="9" s="1"/>
  <c r="CK227" i="9" s="1"/>
  <c r="CQ227" i="9" s="1"/>
  <c r="DI227" i="9" s="1"/>
  <c r="DO227" i="9" s="1"/>
  <c r="Q223" i="20"/>
  <c r="Z223" i="20" s="1"/>
  <c r="N227" i="3" s="1"/>
  <c r="AR227" i="9" s="1"/>
  <c r="P223" i="20"/>
  <c r="Y223" i="20" s="1"/>
  <c r="O227" i="1" s="1"/>
  <c r="AP227" i="9" s="1"/>
  <c r="P38" i="20"/>
  <c r="Y38" i="20" s="1"/>
  <c r="O42" i="1" s="1"/>
  <c r="AP42" i="9" s="1"/>
  <c r="Q38" i="20"/>
  <c r="Z38" i="20" s="1"/>
  <c r="N42" i="3" s="1"/>
  <c r="AR42" i="9" s="1"/>
  <c r="T38" i="20"/>
  <c r="AC38" i="20" s="1"/>
  <c r="V42" i="4" s="1"/>
  <c r="AV42" i="9" s="1"/>
  <c r="O38" i="20"/>
  <c r="S38" i="20"/>
  <c r="AB38" i="20" s="1"/>
  <c r="U42" i="4" s="1"/>
  <c r="AU42" i="9" s="1"/>
  <c r="R38" i="20"/>
  <c r="AA38" i="20" s="1"/>
  <c r="O42" i="3" s="1"/>
  <c r="AS42" i="9" s="1"/>
  <c r="S71" i="20"/>
  <c r="AB71" i="20" s="1"/>
  <c r="U75" i="4" s="1"/>
  <c r="AU75" i="9" s="1"/>
  <c r="R71" i="20"/>
  <c r="AA71" i="20" s="1"/>
  <c r="O75" i="3" s="1"/>
  <c r="AS75" i="9" s="1"/>
  <c r="P71" i="20"/>
  <c r="Y71" i="20" s="1"/>
  <c r="O75" i="1" s="1"/>
  <c r="AP75" i="9" s="1"/>
  <c r="Q71" i="20"/>
  <c r="Z71" i="20" s="1"/>
  <c r="N75" i="3" s="1"/>
  <c r="AR75" i="9" s="1"/>
  <c r="T71" i="20"/>
  <c r="AC71" i="20" s="1"/>
  <c r="V75" i="4" s="1"/>
  <c r="AV75" i="9" s="1"/>
  <c r="O71" i="20"/>
  <c r="R200" i="20"/>
  <c r="AA200" i="20" s="1"/>
  <c r="O204" i="3" s="1"/>
  <c r="AS204" i="9" s="1"/>
  <c r="Q200" i="20"/>
  <c r="Z200" i="20" s="1"/>
  <c r="N204" i="3" s="1"/>
  <c r="AR204" i="9" s="1"/>
  <c r="P200" i="20"/>
  <c r="Y200" i="20" s="1"/>
  <c r="O204" i="1" s="1"/>
  <c r="AP204" i="9" s="1"/>
  <c r="T200" i="20"/>
  <c r="AC200" i="20" s="1"/>
  <c r="V204" i="4" s="1"/>
  <c r="AV204" i="9" s="1"/>
  <c r="BC204" i="9" s="1"/>
  <c r="CL204" i="9" s="1"/>
  <c r="CR204" i="9" s="1"/>
  <c r="DJ204" i="9" s="1"/>
  <c r="DP204" i="9" s="1"/>
  <c r="S200" i="20"/>
  <c r="AB200" i="20" s="1"/>
  <c r="U204" i="4" s="1"/>
  <c r="AU204" i="9" s="1"/>
  <c r="BB204" i="9" s="1"/>
  <c r="CK204" i="9" s="1"/>
  <c r="CQ204" i="9" s="1"/>
  <c r="DI204" i="9" s="1"/>
  <c r="DO204" i="9" s="1"/>
  <c r="O200" i="20"/>
  <c r="T107" i="20"/>
  <c r="AC107" i="20" s="1"/>
  <c r="V111" i="4" s="1"/>
  <c r="AV111" i="9" s="1"/>
  <c r="BC111" i="9" s="1"/>
  <c r="CL111" i="9" s="1"/>
  <c r="CR111" i="9" s="1"/>
  <c r="DJ111" i="9" s="1"/>
  <c r="DP111" i="9" s="1"/>
  <c r="P107" i="20"/>
  <c r="Y107" i="20" s="1"/>
  <c r="O111" i="1" s="1"/>
  <c r="AP111" i="9" s="1"/>
  <c r="AY111" i="9" s="1"/>
  <c r="CH111" i="9" s="1"/>
  <c r="CN111" i="9" s="1"/>
  <c r="DF111" i="9" s="1"/>
  <c r="DL111" i="9" s="1"/>
  <c r="R107" i="20"/>
  <c r="AA107" i="20" s="1"/>
  <c r="O111" i="3" s="1"/>
  <c r="AS111" i="9" s="1"/>
  <c r="O107" i="20"/>
  <c r="S107" i="20"/>
  <c r="AB107" i="20" s="1"/>
  <c r="U111" i="4" s="1"/>
  <c r="AU111" i="9" s="1"/>
  <c r="BB111" i="9" s="1"/>
  <c r="CK111" i="9" s="1"/>
  <c r="CQ111" i="9" s="1"/>
  <c r="DI111" i="9" s="1"/>
  <c r="DO111" i="9" s="1"/>
  <c r="Q107" i="20"/>
  <c r="Z107" i="20" s="1"/>
  <c r="N111" i="3" s="1"/>
  <c r="AR111" i="9" s="1"/>
  <c r="P72" i="20"/>
  <c r="Y72" i="20" s="1"/>
  <c r="O76" i="1" s="1"/>
  <c r="AP76" i="9" s="1"/>
  <c r="Q72" i="20"/>
  <c r="Z72" i="20" s="1"/>
  <c r="N76" i="3" s="1"/>
  <c r="AR76" i="9" s="1"/>
  <c r="S72" i="20"/>
  <c r="AB72" i="20" s="1"/>
  <c r="U76" i="4" s="1"/>
  <c r="AU76" i="9" s="1"/>
  <c r="R72" i="20"/>
  <c r="AA72" i="20" s="1"/>
  <c r="O76" i="3" s="1"/>
  <c r="AS76" i="9" s="1"/>
  <c r="T72" i="20"/>
  <c r="AC72" i="20" s="1"/>
  <c r="V76" i="4" s="1"/>
  <c r="AV76" i="9" s="1"/>
  <c r="O72" i="20"/>
  <c r="V184" i="18"/>
  <c r="H188" i="3" s="1"/>
  <c r="R188" i="9" s="1"/>
  <c r="S184" i="18"/>
  <c r="E188" i="3" s="1"/>
  <c r="O188" i="9" s="1"/>
  <c r="X184" i="18"/>
  <c r="J188" i="3" s="1"/>
  <c r="T188" i="9" s="1"/>
  <c r="Y184" i="18"/>
  <c r="K188" i="3" s="1"/>
  <c r="U188" i="9" s="1"/>
  <c r="W184" i="18"/>
  <c r="I188" i="3" s="1"/>
  <c r="S188" i="9" s="1"/>
  <c r="T184" i="18"/>
  <c r="F188" i="3" s="1"/>
  <c r="P188" i="9" s="1"/>
  <c r="R184" i="18"/>
  <c r="Z184" i="18"/>
  <c r="L188" i="3" s="1"/>
  <c r="V188" i="9" s="1"/>
  <c r="U184" i="18"/>
  <c r="G188" i="3" s="1"/>
  <c r="Q188" i="9" s="1"/>
  <c r="Y159" i="18"/>
  <c r="K163" i="3" s="1"/>
  <c r="U163" i="9" s="1"/>
  <c r="X159" i="18"/>
  <c r="J163" i="3" s="1"/>
  <c r="T163" i="9" s="1"/>
  <c r="U159" i="18"/>
  <c r="G163" i="3" s="1"/>
  <c r="Q163" i="9" s="1"/>
  <c r="W159" i="18"/>
  <c r="I163" i="3" s="1"/>
  <c r="S163" i="9" s="1"/>
  <c r="T159" i="18"/>
  <c r="F163" i="3" s="1"/>
  <c r="P163" i="9" s="1"/>
  <c r="S159" i="18"/>
  <c r="E163" i="3" s="1"/>
  <c r="O163" i="9" s="1"/>
  <c r="Z159" i="18"/>
  <c r="L163" i="3" s="1"/>
  <c r="V163" i="9" s="1"/>
  <c r="R159" i="18"/>
  <c r="V159" i="18"/>
  <c r="H163" i="3" s="1"/>
  <c r="R163" i="9" s="1"/>
  <c r="S153" i="18"/>
  <c r="E157" i="3" s="1"/>
  <c r="O157" i="9" s="1"/>
  <c r="T153" i="18"/>
  <c r="F157" i="3" s="1"/>
  <c r="P157" i="9" s="1"/>
  <c r="Z153" i="18"/>
  <c r="L157" i="3" s="1"/>
  <c r="V157" i="9" s="1"/>
  <c r="Y153" i="18"/>
  <c r="K157" i="3" s="1"/>
  <c r="U157" i="9" s="1"/>
  <c r="V153" i="18"/>
  <c r="H157" i="3" s="1"/>
  <c r="R157" i="9" s="1"/>
  <c r="R153" i="18"/>
  <c r="U153" i="18"/>
  <c r="G157" i="3" s="1"/>
  <c r="Q157" i="9" s="1"/>
  <c r="X153" i="18"/>
  <c r="J157" i="3" s="1"/>
  <c r="T157" i="9" s="1"/>
  <c r="W153" i="18"/>
  <c r="I157" i="3" s="1"/>
  <c r="S157" i="9" s="1"/>
  <c r="Z30" i="19"/>
  <c r="E35" i="4" s="1"/>
  <c r="Y35" i="9" s="1"/>
  <c r="AG30" i="19"/>
  <c r="L35" i="4" s="1"/>
  <c r="AF35" i="9" s="1"/>
  <c r="AK30" i="19"/>
  <c r="P35" i="4" s="1"/>
  <c r="AJ35" i="9" s="1"/>
  <c r="AB30" i="19"/>
  <c r="G35" i="4" s="1"/>
  <c r="AA35" i="9" s="1"/>
  <c r="AM30" i="19"/>
  <c r="R35" i="4" s="1"/>
  <c r="AL35" i="9" s="1"/>
  <c r="AA30" i="19"/>
  <c r="F35" i="4" s="1"/>
  <c r="Z35" i="9" s="1"/>
  <c r="AN30" i="19"/>
  <c r="S35" i="4" s="1"/>
  <c r="AM35" i="9" s="1"/>
  <c r="AL30" i="19"/>
  <c r="Q35" i="4" s="1"/>
  <c r="AK35" i="9" s="1"/>
  <c r="AD30" i="19"/>
  <c r="I35" i="4" s="1"/>
  <c r="AC35" i="9" s="1"/>
  <c r="AC30" i="19"/>
  <c r="H35" i="4" s="1"/>
  <c r="AB35" i="9" s="1"/>
  <c r="Y30" i="19"/>
  <c r="AH30" i="19"/>
  <c r="M35" i="4" s="1"/>
  <c r="AG35" i="9" s="1"/>
  <c r="AF30" i="19"/>
  <c r="K35" i="4" s="1"/>
  <c r="AE35" i="9" s="1"/>
  <c r="AJ30" i="19"/>
  <c r="O35" i="4" s="1"/>
  <c r="AI35" i="9" s="1"/>
  <c r="AE30" i="19"/>
  <c r="J35" i="4" s="1"/>
  <c r="AD35" i="9" s="1"/>
  <c r="AI30" i="19"/>
  <c r="N35" i="4" s="1"/>
  <c r="AH35" i="9" s="1"/>
  <c r="AD60" i="19"/>
  <c r="I65" i="4" s="1"/>
  <c r="AC65" i="9" s="1"/>
  <c r="AE60" i="19"/>
  <c r="J65" i="4" s="1"/>
  <c r="AD65" i="9" s="1"/>
  <c r="AG60" i="19"/>
  <c r="L65" i="4" s="1"/>
  <c r="AF65" i="9" s="1"/>
  <c r="AH60" i="19"/>
  <c r="M65" i="4" s="1"/>
  <c r="AG65" i="9" s="1"/>
  <c r="AL60" i="19"/>
  <c r="Q65" i="4" s="1"/>
  <c r="AK65" i="9" s="1"/>
  <c r="AC60" i="19"/>
  <c r="H65" i="4" s="1"/>
  <c r="AB65" i="9" s="1"/>
  <c r="AJ60" i="19"/>
  <c r="O65" i="4" s="1"/>
  <c r="AI65" i="9" s="1"/>
  <c r="AF60" i="19"/>
  <c r="K65" i="4" s="1"/>
  <c r="AE65" i="9" s="1"/>
  <c r="Z60" i="19"/>
  <c r="E65" i="4" s="1"/>
  <c r="Y65" i="9" s="1"/>
  <c r="AK60" i="19"/>
  <c r="P65" i="4" s="1"/>
  <c r="AJ65" i="9" s="1"/>
  <c r="AM60" i="19"/>
  <c r="R65" i="4" s="1"/>
  <c r="AL65" i="9" s="1"/>
  <c r="Y60" i="19"/>
  <c r="AB60" i="19"/>
  <c r="G65" i="4" s="1"/>
  <c r="AA65" i="9" s="1"/>
  <c r="AI60" i="19"/>
  <c r="N65" i="4" s="1"/>
  <c r="AH65" i="9" s="1"/>
  <c r="AA60" i="19"/>
  <c r="F65" i="4" s="1"/>
  <c r="Z65" i="9" s="1"/>
  <c r="AN60" i="19"/>
  <c r="S65" i="4" s="1"/>
  <c r="AM65" i="9" s="1"/>
  <c r="AG57" i="19"/>
  <c r="L62" i="4" s="1"/>
  <c r="AF62" i="9" s="1"/>
  <c r="AA57" i="19"/>
  <c r="F62" i="4" s="1"/>
  <c r="Z62" i="9" s="1"/>
  <c r="AH57" i="19"/>
  <c r="M62" i="4" s="1"/>
  <c r="AG62" i="9" s="1"/>
  <c r="AD57" i="19"/>
  <c r="I62" i="4" s="1"/>
  <c r="AC62" i="9" s="1"/>
  <c r="AJ57" i="19"/>
  <c r="O62" i="4" s="1"/>
  <c r="AI62" i="9" s="1"/>
  <c r="Y57" i="19"/>
  <c r="AE57" i="19"/>
  <c r="J62" i="4" s="1"/>
  <c r="AD62" i="9" s="1"/>
  <c r="AM57" i="19"/>
  <c r="R62" i="4" s="1"/>
  <c r="AL62" i="9" s="1"/>
  <c r="AN57" i="19"/>
  <c r="S62" i="4" s="1"/>
  <c r="AM62" i="9" s="1"/>
  <c r="Z57" i="19"/>
  <c r="E62" i="4" s="1"/>
  <c r="Y62" i="9" s="1"/>
  <c r="AI57" i="19"/>
  <c r="N62" i="4" s="1"/>
  <c r="AH62" i="9" s="1"/>
  <c r="AK57" i="19"/>
  <c r="P62" i="4" s="1"/>
  <c r="AJ62" i="9" s="1"/>
  <c r="AL57" i="19"/>
  <c r="Q62" i="4" s="1"/>
  <c r="AK62" i="9" s="1"/>
  <c r="AB57" i="19"/>
  <c r="G62" i="4" s="1"/>
  <c r="AA62" i="9" s="1"/>
  <c r="AF57" i="19"/>
  <c r="K62" i="4" s="1"/>
  <c r="AE62" i="9" s="1"/>
  <c r="AC57" i="19"/>
  <c r="H62" i="4" s="1"/>
  <c r="AB62" i="9" s="1"/>
  <c r="AJ67" i="19"/>
  <c r="O72" i="4" s="1"/>
  <c r="AI72" i="9" s="1"/>
  <c r="Z67" i="19"/>
  <c r="E72" i="4" s="1"/>
  <c r="Y72" i="9" s="1"/>
  <c r="AK67" i="19"/>
  <c r="P72" i="4" s="1"/>
  <c r="AJ72" i="9" s="1"/>
  <c r="AM67" i="19"/>
  <c r="R72" i="4" s="1"/>
  <c r="AL72" i="9" s="1"/>
  <c r="Y67" i="19"/>
  <c r="AI67" i="19"/>
  <c r="N72" i="4" s="1"/>
  <c r="AH72" i="9" s="1"/>
  <c r="AH67" i="19"/>
  <c r="M72" i="4" s="1"/>
  <c r="AG72" i="9" s="1"/>
  <c r="AL67" i="19"/>
  <c r="Q72" i="4" s="1"/>
  <c r="AK72" i="9" s="1"/>
  <c r="AD67" i="19"/>
  <c r="I72" i="4" s="1"/>
  <c r="AC72" i="9" s="1"/>
  <c r="AC67" i="19"/>
  <c r="H72" i="4" s="1"/>
  <c r="AB72" i="9" s="1"/>
  <c r="AA67" i="19"/>
  <c r="F72" i="4" s="1"/>
  <c r="Z72" i="9" s="1"/>
  <c r="AB67" i="19"/>
  <c r="G72" i="4" s="1"/>
  <c r="AA72" i="9" s="1"/>
  <c r="AG67" i="19"/>
  <c r="L72" i="4" s="1"/>
  <c r="AF72" i="9" s="1"/>
  <c r="AN67" i="19"/>
  <c r="S72" i="4" s="1"/>
  <c r="AM72" i="9" s="1"/>
  <c r="AE67" i="19"/>
  <c r="J72" i="4" s="1"/>
  <c r="AD72" i="9" s="1"/>
  <c r="AF67" i="19"/>
  <c r="K72" i="4" s="1"/>
  <c r="AE72" i="9" s="1"/>
  <c r="AG56" i="19"/>
  <c r="L61" i="4" s="1"/>
  <c r="AF61" i="9" s="1"/>
  <c r="AI56" i="19"/>
  <c r="N61" i="4" s="1"/>
  <c r="AH61" i="9" s="1"/>
  <c r="BC61" i="9" s="1"/>
  <c r="CL61" i="9" s="1"/>
  <c r="CR61" i="9" s="1"/>
  <c r="DJ61" i="9" s="1"/>
  <c r="DP61" i="9" s="1"/>
  <c r="AC56" i="19"/>
  <c r="H61" i="4" s="1"/>
  <c r="AB61" i="9" s="1"/>
  <c r="AE56" i="19"/>
  <c r="J61" i="4" s="1"/>
  <c r="AD61" i="9" s="1"/>
  <c r="AB56" i="19"/>
  <c r="G61" i="4" s="1"/>
  <c r="AA61" i="9" s="1"/>
  <c r="Z56" i="19"/>
  <c r="E61" i="4" s="1"/>
  <c r="Y61" i="9" s="1"/>
  <c r="AF56" i="19"/>
  <c r="K61" i="4" s="1"/>
  <c r="AE61" i="9" s="1"/>
  <c r="AL56" i="19"/>
  <c r="Q61" i="4" s="1"/>
  <c r="AK61" i="9" s="1"/>
  <c r="AA56" i="19"/>
  <c r="F61" i="4" s="1"/>
  <c r="Z61" i="9" s="1"/>
  <c r="AH56" i="19"/>
  <c r="M61" i="4" s="1"/>
  <c r="AG61" i="9" s="1"/>
  <c r="AK56" i="19"/>
  <c r="P61" i="4" s="1"/>
  <c r="AJ61" i="9" s="1"/>
  <c r="Y56" i="19"/>
  <c r="AM56" i="19"/>
  <c r="R61" i="4" s="1"/>
  <c r="AL61" i="9" s="1"/>
  <c r="AD56" i="19"/>
  <c r="I61" i="4" s="1"/>
  <c r="AC61" i="9" s="1"/>
  <c r="AN56" i="19"/>
  <c r="S61" i="4" s="1"/>
  <c r="AM61" i="9" s="1"/>
  <c r="AJ56" i="19"/>
  <c r="O61" i="4" s="1"/>
  <c r="AI61" i="9" s="1"/>
  <c r="AF27" i="19"/>
  <c r="K32" i="4" s="1"/>
  <c r="AE32" i="9" s="1"/>
  <c r="AC27" i="19"/>
  <c r="H32" i="4" s="1"/>
  <c r="AB32" i="9" s="1"/>
  <c r="AB27" i="19"/>
  <c r="G32" i="4" s="1"/>
  <c r="AA32" i="9" s="1"/>
  <c r="AA27" i="19"/>
  <c r="F32" i="4" s="1"/>
  <c r="Z32" i="9" s="1"/>
  <c r="AD27" i="19"/>
  <c r="I32" i="4" s="1"/>
  <c r="AC32" i="9" s="1"/>
  <c r="AM27" i="19"/>
  <c r="R32" i="4" s="1"/>
  <c r="AL32" i="9" s="1"/>
  <c r="AN27" i="19"/>
  <c r="S32" i="4" s="1"/>
  <c r="AM32" i="9" s="1"/>
  <c r="AE27" i="19"/>
  <c r="J32" i="4" s="1"/>
  <c r="AD32" i="9" s="1"/>
  <c r="AI27" i="19"/>
  <c r="N32" i="4" s="1"/>
  <c r="AH32" i="9" s="1"/>
  <c r="BC32" i="9" s="1"/>
  <c r="CL32" i="9" s="1"/>
  <c r="CR32" i="9" s="1"/>
  <c r="DJ32" i="9" s="1"/>
  <c r="DP32" i="9" s="1"/>
  <c r="AJ27" i="19"/>
  <c r="O32" i="4" s="1"/>
  <c r="AI32" i="9" s="1"/>
  <c r="Y27" i="19"/>
  <c r="AH27" i="19"/>
  <c r="M32" i="4" s="1"/>
  <c r="AG32" i="9" s="1"/>
  <c r="AK27" i="19"/>
  <c r="P32" i="4" s="1"/>
  <c r="AJ32" i="9" s="1"/>
  <c r="AL27" i="19"/>
  <c r="Q32" i="4" s="1"/>
  <c r="AK32" i="9" s="1"/>
  <c r="AG27" i="19"/>
  <c r="L32" i="4" s="1"/>
  <c r="AF32" i="9" s="1"/>
  <c r="Z27" i="19"/>
  <c r="E32" i="4" s="1"/>
  <c r="Y32" i="9" s="1"/>
  <c r="AE65" i="19"/>
  <c r="J70" i="4" s="1"/>
  <c r="AD70" i="9" s="1"/>
  <c r="Z65" i="19"/>
  <c r="E70" i="4" s="1"/>
  <c r="Y70" i="9" s="1"/>
  <c r="AH65" i="19"/>
  <c r="M70" i="4" s="1"/>
  <c r="AG70" i="9" s="1"/>
  <c r="AG65" i="19"/>
  <c r="L70" i="4" s="1"/>
  <c r="AF70" i="9" s="1"/>
  <c r="AM65" i="19"/>
  <c r="R70" i="4" s="1"/>
  <c r="AL70" i="9" s="1"/>
  <c r="AF65" i="19"/>
  <c r="K70" i="4" s="1"/>
  <c r="AE70" i="9" s="1"/>
  <c r="AD65" i="19"/>
  <c r="I70" i="4" s="1"/>
  <c r="AC70" i="9" s="1"/>
  <c r="AJ65" i="19"/>
  <c r="O70" i="4" s="1"/>
  <c r="AI70" i="9" s="1"/>
  <c r="AK65" i="19"/>
  <c r="P70" i="4" s="1"/>
  <c r="AJ70" i="9" s="1"/>
  <c r="Y65" i="19"/>
  <c r="AC65" i="19"/>
  <c r="H70" i="4" s="1"/>
  <c r="AB70" i="9" s="1"/>
  <c r="AN65" i="19"/>
  <c r="S70" i="4" s="1"/>
  <c r="AM70" i="9" s="1"/>
  <c r="AI65" i="19"/>
  <c r="N70" i="4" s="1"/>
  <c r="AH70" i="9" s="1"/>
  <c r="AA65" i="19"/>
  <c r="F70" i="4" s="1"/>
  <c r="Z70" i="9" s="1"/>
  <c r="AB65" i="19"/>
  <c r="G70" i="4" s="1"/>
  <c r="AA70" i="9" s="1"/>
  <c r="AL65" i="19"/>
  <c r="Q70" i="4" s="1"/>
  <c r="AK70" i="9" s="1"/>
  <c r="AH23" i="19"/>
  <c r="M28" i="4" s="1"/>
  <c r="AG28" i="9" s="1"/>
  <c r="AN23" i="19"/>
  <c r="S28" i="4" s="1"/>
  <c r="AM28" i="9" s="1"/>
  <c r="Z23" i="19"/>
  <c r="E28" i="4" s="1"/>
  <c r="Y28" i="9" s="1"/>
  <c r="AM23" i="19"/>
  <c r="R28" i="4" s="1"/>
  <c r="AL28" i="9" s="1"/>
  <c r="AC23" i="19"/>
  <c r="H28" i="4" s="1"/>
  <c r="AB28" i="9" s="1"/>
  <c r="AK23" i="19"/>
  <c r="P28" i="4" s="1"/>
  <c r="AJ28" i="9" s="1"/>
  <c r="AF23" i="19"/>
  <c r="K28" i="4" s="1"/>
  <c r="AE28" i="9" s="1"/>
  <c r="AI23" i="19"/>
  <c r="N28" i="4" s="1"/>
  <c r="AH28" i="9" s="1"/>
  <c r="BC28" i="9" s="1"/>
  <c r="CL28" i="9" s="1"/>
  <c r="CR28" i="9" s="1"/>
  <c r="DJ28" i="9" s="1"/>
  <c r="DP28" i="9" s="1"/>
  <c r="AB23" i="19"/>
  <c r="G28" i="4" s="1"/>
  <c r="AA28" i="9" s="1"/>
  <c r="AL23" i="19"/>
  <c r="Q28" i="4" s="1"/>
  <c r="AK28" i="9" s="1"/>
  <c r="AA23" i="19"/>
  <c r="F28" i="4" s="1"/>
  <c r="Z28" i="9" s="1"/>
  <c r="AD23" i="19"/>
  <c r="I28" i="4" s="1"/>
  <c r="AC28" i="9" s="1"/>
  <c r="AJ23" i="19"/>
  <c r="O28" i="4" s="1"/>
  <c r="AI28" i="9" s="1"/>
  <c r="Y23" i="19"/>
  <c r="AG23" i="19"/>
  <c r="L28" i="4" s="1"/>
  <c r="AF28" i="9" s="1"/>
  <c r="AE23" i="19"/>
  <c r="J28" i="4" s="1"/>
  <c r="AD28" i="9" s="1"/>
  <c r="AG24" i="19"/>
  <c r="L29" i="4" s="1"/>
  <c r="AF29" i="9" s="1"/>
  <c r="AI24" i="19"/>
  <c r="N29" i="4" s="1"/>
  <c r="AH29" i="9" s="1"/>
  <c r="BC29" i="9" s="1"/>
  <c r="CL29" i="9" s="1"/>
  <c r="CR29" i="9" s="1"/>
  <c r="DJ29" i="9" s="1"/>
  <c r="DP29" i="9" s="1"/>
  <c r="Z24" i="19"/>
  <c r="E29" i="4" s="1"/>
  <c r="Y29" i="9" s="1"/>
  <c r="Y24" i="19"/>
  <c r="AM24" i="19"/>
  <c r="R29" i="4" s="1"/>
  <c r="AL29" i="9" s="1"/>
  <c r="AA24" i="19"/>
  <c r="F29" i="4" s="1"/>
  <c r="Z29" i="9" s="1"/>
  <c r="AN24" i="19"/>
  <c r="S29" i="4" s="1"/>
  <c r="AM29" i="9" s="1"/>
  <c r="AE24" i="19"/>
  <c r="J29" i="4" s="1"/>
  <c r="AD29" i="9" s="1"/>
  <c r="AK24" i="19"/>
  <c r="P29" i="4" s="1"/>
  <c r="AJ29" i="9" s="1"/>
  <c r="AD24" i="19"/>
  <c r="I29" i="4" s="1"/>
  <c r="AC29" i="9" s="1"/>
  <c r="AJ24" i="19"/>
  <c r="O29" i="4" s="1"/>
  <c r="AI29" i="9" s="1"/>
  <c r="AB24" i="19"/>
  <c r="G29" i="4" s="1"/>
  <c r="AA29" i="9" s="1"/>
  <c r="AL24" i="19"/>
  <c r="Q29" i="4" s="1"/>
  <c r="AK29" i="9" s="1"/>
  <c r="AH24" i="19"/>
  <c r="M29" i="4" s="1"/>
  <c r="AG29" i="9" s="1"/>
  <c r="AF24" i="19"/>
  <c r="K29" i="4" s="1"/>
  <c r="AE29" i="9" s="1"/>
  <c r="AC24" i="19"/>
  <c r="H29" i="4" s="1"/>
  <c r="AB29" i="9" s="1"/>
  <c r="AC66" i="19"/>
  <c r="H71" i="4" s="1"/>
  <c r="AB71" i="9" s="1"/>
  <c r="Y66" i="19"/>
  <c r="AK66" i="19"/>
  <c r="P71" i="4" s="1"/>
  <c r="AJ71" i="9" s="1"/>
  <c r="AL66" i="19"/>
  <c r="Q71" i="4" s="1"/>
  <c r="AK71" i="9" s="1"/>
  <c r="Z66" i="19"/>
  <c r="E71" i="4" s="1"/>
  <c r="Y71" i="9" s="1"/>
  <c r="AG66" i="19"/>
  <c r="L71" i="4" s="1"/>
  <c r="AF71" i="9" s="1"/>
  <c r="AB66" i="19"/>
  <c r="G71" i="4" s="1"/>
  <c r="AA71" i="9" s="1"/>
  <c r="AA66" i="19"/>
  <c r="F71" i="4" s="1"/>
  <c r="Z71" i="9" s="1"/>
  <c r="AE66" i="19"/>
  <c r="J71" i="4" s="1"/>
  <c r="AD71" i="9" s="1"/>
  <c r="AJ66" i="19"/>
  <c r="O71" i="4" s="1"/>
  <c r="AI71" i="9" s="1"/>
  <c r="AH66" i="19"/>
  <c r="M71" i="4" s="1"/>
  <c r="AG71" i="9" s="1"/>
  <c r="AI66" i="19"/>
  <c r="N71" i="4" s="1"/>
  <c r="AH71" i="9" s="1"/>
  <c r="AN66" i="19"/>
  <c r="S71" i="4" s="1"/>
  <c r="AM71" i="9" s="1"/>
  <c r="AF66" i="19"/>
  <c r="K71" i="4" s="1"/>
  <c r="AE71" i="9" s="1"/>
  <c r="AM66" i="19"/>
  <c r="R71" i="4" s="1"/>
  <c r="AL71" i="9" s="1"/>
  <c r="AD66" i="19"/>
  <c r="I71" i="4" s="1"/>
  <c r="AC71" i="9" s="1"/>
  <c r="AF48" i="19"/>
  <c r="K53" i="4" s="1"/>
  <c r="AE53" i="9" s="1"/>
  <c r="AA48" i="19"/>
  <c r="F53" i="4" s="1"/>
  <c r="Z53" i="9" s="1"/>
  <c r="Z48" i="19"/>
  <c r="E53" i="4" s="1"/>
  <c r="Y53" i="9" s="1"/>
  <c r="AC48" i="19"/>
  <c r="H53" i="4" s="1"/>
  <c r="AB53" i="9" s="1"/>
  <c r="AM48" i="19"/>
  <c r="R53" i="4" s="1"/>
  <c r="AL53" i="9" s="1"/>
  <c r="AD48" i="19"/>
  <c r="I53" i="4" s="1"/>
  <c r="AC53" i="9" s="1"/>
  <c r="Y48" i="19"/>
  <c r="AB48" i="19"/>
  <c r="G53" i="4" s="1"/>
  <c r="AA53" i="9" s="1"/>
  <c r="AL48" i="19"/>
  <c r="Q53" i="4" s="1"/>
  <c r="AK53" i="9" s="1"/>
  <c r="AN48" i="19"/>
  <c r="S53" i="4" s="1"/>
  <c r="AM53" i="9" s="1"/>
  <c r="AI48" i="19"/>
  <c r="N53" i="4" s="1"/>
  <c r="AH53" i="9" s="1"/>
  <c r="BC53" i="9" s="1"/>
  <c r="CL53" i="9" s="1"/>
  <c r="CR53" i="9" s="1"/>
  <c r="DJ53" i="9" s="1"/>
  <c r="DP53" i="9" s="1"/>
  <c r="AH48" i="19"/>
  <c r="M53" i="4" s="1"/>
  <c r="AG53" i="9" s="1"/>
  <c r="AK48" i="19"/>
  <c r="P53" i="4" s="1"/>
  <c r="AJ53" i="9" s="1"/>
  <c r="AE48" i="19"/>
  <c r="J53" i="4" s="1"/>
  <c r="AD53" i="9" s="1"/>
  <c r="AG48" i="19"/>
  <c r="L53" i="4" s="1"/>
  <c r="AF53" i="9" s="1"/>
  <c r="AJ48" i="19"/>
  <c r="O53" i="4" s="1"/>
  <c r="AI53" i="9" s="1"/>
  <c r="AL21" i="19"/>
  <c r="Q26" i="4" s="1"/>
  <c r="AK26" i="9" s="1"/>
  <c r="AA21" i="19"/>
  <c r="F26" i="4" s="1"/>
  <c r="Z26" i="9" s="1"/>
  <c r="Z21" i="19"/>
  <c r="E26" i="4" s="1"/>
  <c r="Y26" i="9" s="1"/>
  <c r="AJ21" i="19"/>
  <c r="O26" i="4" s="1"/>
  <c r="AI26" i="9" s="1"/>
  <c r="AM21" i="19"/>
  <c r="R26" i="4" s="1"/>
  <c r="AL26" i="9" s="1"/>
  <c r="Y21" i="19"/>
  <c r="AE21" i="19"/>
  <c r="J26" i="4" s="1"/>
  <c r="AD26" i="9" s="1"/>
  <c r="AC21" i="19"/>
  <c r="H26" i="4" s="1"/>
  <c r="AB26" i="9" s="1"/>
  <c r="AG21" i="19"/>
  <c r="L26" i="4" s="1"/>
  <c r="AF26" i="9" s="1"/>
  <c r="AK21" i="19"/>
  <c r="P26" i="4" s="1"/>
  <c r="AJ26" i="9" s="1"/>
  <c r="AD21" i="19"/>
  <c r="I26" i="4" s="1"/>
  <c r="AC26" i="9" s="1"/>
  <c r="AB21" i="19"/>
  <c r="G26" i="4" s="1"/>
  <c r="AA26" i="9" s="1"/>
  <c r="AI21" i="19"/>
  <c r="N26" i="4" s="1"/>
  <c r="AH26" i="9" s="1"/>
  <c r="AF21" i="19"/>
  <c r="K26" i="4" s="1"/>
  <c r="AE26" i="9" s="1"/>
  <c r="AN21" i="19"/>
  <c r="S26" i="4" s="1"/>
  <c r="AM26" i="9" s="1"/>
  <c r="AH21" i="19"/>
  <c r="M26" i="4" s="1"/>
  <c r="AG26" i="9" s="1"/>
  <c r="AD34" i="19"/>
  <c r="I39" i="4" s="1"/>
  <c r="AC39" i="9" s="1"/>
  <c r="AL34" i="19"/>
  <c r="Q39" i="4" s="1"/>
  <c r="AK39" i="9" s="1"/>
  <c r="AA34" i="19"/>
  <c r="F39" i="4" s="1"/>
  <c r="Z39" i="9" s="1"/>
  <c r="AC34" i="19"/>
  <c r="H39" i="4" s="1"/>
  <c r="AB39" i="9" s="1"/>
  <c r="AK34" i="19"/>
  <c r="P39" i="4" s="1"/>
  <c r="AJ39" i="9" s="1"/>
  <c r="AM34" i="19"/>
  <c r="R39" i="4" s="1"/>
  <c r="AL39" i="9" s="1"/>
  <c r="AG34" i="19"/>
  <c r="L39" i="4" s="1"/>
  <c r="AF39" i="9" s="1"/>
  <c r="AB34" i="19"/>
  <c r="G39" i="4" s="1"/>
  <c r="AA39" i="9" s="1"/>
  <c r="AF34" i="19"/>
  <c r="K39" i="4" s="1"/>
  <c r="AE39" i="9" s="1"/>
  <c r="Z34" i="19"/>
  <c r="E39" i="4" s="1"/>
  <c r="Y39" i="9" s="1"/>
  <c r="AJ34" i="19"/>
  <c r="O39" i="4" s="1"/>
  <c r="AI39" i="9" s="1"/>
  <c r="AH34" i="19"/>
  <c r="M39" i="4" s="1"/>
  <c r="AG39" i="9" s="1"/>
  <c r="AI34" i="19"/>
  <c r="N39" i="4" s="1"/>
  <c r="AH39" i="9" s="1"/>
  <c r="Y34" i="19"/>
  <c r="AE34" i="19"/>
  <c r="J39" i="4" s="1"/>
  <c r="AD39" i="9" s="1"/>
  <c r="AN34" i="19"/>
  <c r="S39" i="4" s="1"/>
  <c r="AM39" i="9" s="1"/>
  <c r="R242" i="18"/>
  <c r="U242" i="18"/>
  <c r="W242" i="18"/>
  <c r="V242" i="18"/>
  <c r="T242" i="18"/>
  <c r="Z242" i="18"/>
  <c r="Y242" i="18"/>
  <c r="X242" i="18"/>
  <c r="S242" i="18"/>
  <c r="X25" i="18"/>
  <c r="J29" i="3" s="1"/>
  <c r="T29" i="9" s="1"/>
  <c r="T25" i="18"/>
  <c r="F29" i="3" s="1"/>
  <c r="P29" i="9" s="1"/>
  <c r="Y25" i="18"/>
  <c r="K29" i="3" s="1"/>
  <c r="U29" i="9" s="1"/>
  <c r="V25" i="18"/>
  <c r="H29" i="3" s="1"/>
  <c r="R29" i="9" s="1"/>
  <c r="R25" i="18"/>
  <c r="U25" i="18"/>
  <c r="G29" i="3" s="1"/>
  <c r="Q29" i="9" s="1"/>
  <c r="W25" i="18"/>
  <c r="I29" i="3" s="1"/>
  <c r="S29" i="9" s="1"/>
  <c r="Z25" i="18"/>
  <c r="L29" i="3" s="1"/>
  <c r="V29" i="9" s="1"/>
  <c r="S25" i="18"/>
  <c r="E29" i="3" s="1"/>
  <c r="O29" i="9" s="1"/>
  <c r="S118" i="18"/>
  <c r="E122" i="3" s="1"/>
  <c r="O122" i="9" s="1"/>
  <c r="X118" i="18"/>
  <c r="J122" i="3" s="1"/>
  <c r="T122" i="9" s="1"/>
  <c r="U118" i="18"/>
  <c r="G122" i="3" s="1"/>
  <c r="Q122" i="9" s="1"/>
  <c r="T118" i="18"/>
  <c r="F122" i="3" s="1"/>
  <c r="P122" i="9" s="1"/>
  <c r="Y118" i="18"/>
  <c r="K122" i="3" s="1"/>
  <c r="U122" i="9" s="1"/>
  <c r="Z118" i="18"/>
  <c r="L122" i="3" s="1"/>
  <c r="V122" i="9" s="1"/>
  <c r="R118" i="18"/>
  <c r="V118" i="18"/>
  <c r="H122" i="3" s="1"/>
  <c r="R122" i="9" s="1"/>
  <c r="W118" i="18"/>
  <c r="I122" i="3" s="1"/>
  <c r="S122" i="9" s="1"/>
  <c r="U81" i="18"/>
  <c r="G85" i="3" s="1"/>
  <c r="Q85" i="9" s="1"/>
  <c r="R81" i="18"/>
  <c r="V81" i="18"/>
  <c r="H85" i="3" s="1"/>
  <c r="R85" i="9" s="1"/>
  <c r="X81" i="18"/>
  <c r="J85" i="3" s="1"/>
  <c r="T85" i="9" s="1"/>
  <c r="S81" i="18"/>
  <c r="E85" i="3" s="1"/>
  <c r="O85" i="9" s="1"/>
  <c r="T81" i="18"/>
  <c r="F85" i="3" s="1"/>
  <c r="P85" i="9" s="1"/>
  <c r="Z81" i="18"/>
  <c r="L85" i="3" s="1"/>
  <c r="V85" i="9" s="1"/>
  <c r="Y81" i="18"/>
  <c r="K85" i="3" s="1"/>
  <c r="U85" i="9" s="1"/>
  <c r="W81" i="18"/>
  <c r="I85" i="3" s="1"/>
  <c r="S85" i="9" s="1"/>
  <c r="Y141" i="18"/>
  <c r="K145" i="3" s="1"/>
  <c r="U145" i="9" s="1"/>
  <c r="U141" i="18"/>
  <c r="G145" i="3" s="1"/>
  <c r="Q145" i="9" s="1"/>
  <c r="Z141" i="18"/>
  <c r="L145" i="3" s="1"/>
  <c r="V145" i="9" s="1"/>
  <c r="R141" i="18"/>
  <c r="V141" i="18"/>
  <c r="H145" i="3" s="1"/>
  <c r="R145" i="9" s="1"/>
  <c r="S141" i="18"/>
  <c r="E145" i="3" s="1"/>
  <c r="O145" i="9" s="1"/>
  <c r="T141" i="18"/>
  <c r="F145" i="3" s="1"/>
  <c r="P145" i="9" s="1"/>
  <c r="W141" i="18"/>
  <c r="I145" i="3" s="1"/>
  <c r="S145" i="9" s="1"/>
  <c r="X141" i="18"/>
  <c r="J145" i="3" s="1"/>
  <c r="T145" i="9" s="1"/>
  <c r="R67" i="18"/>
  <c r="X67" i="18"/>
  <c r="J71" i="3" s="1"/>
  <c r="T71" i="9" s="1"/>
  <c r="T67" i="18"/>
  <c r="F71" i="3" s="1"/>
  <c r="P71" i="9" s="1"/>
  <c r="W67" i="18"/>
  <c r="I71" i="3" s="1"/>
  <c r="S71" i="9" s="1"/>
  <c r="Z67" i="18"/>
  <c r="L71" i="3" s="1"/>
  <c r="V71" i="9" s="1"/>
  <c r="S67" i="18"/>
  <c r="E71" i="3" s="1"/>
  <c r="O71" i="9" s="1"/>
  <c r="Y67" i="18"/>
  <c r="K71" i="3" s="1"/>
  <c r="U71" i="9" s="1"/>
  <c r="V67" i="18"/>
  <c r="H71" i="3" s="1"/>
  <c r="R71" i="9" s="1"/>
  <c r="U67" i="18"/>
  <c r="G71" i="3" s="1"/>
  <c r="Q71" i="9" s="1"/>
  <c r="R45" i="18"/>
  <c r="V45" i="18"/>
  <c r="H49" i="3" s="1"/>
  <c r="R49" i="9" s="1"/>
  <c r="Y45" i="18"/>
  <c r="K49" i="3" s="1"/>
  <c r="U49" i="9" s="1"/>
  <c r="W45" i="18"/>
  <c r="I49" i="3" s="1"/>
  <c r="S49" i="9" s="1"/>
  <c r="X45" i="18"/>
  <c r="J49" i="3" s="1"/>
  <c r="T49" i="9" s="1"/>
  <c r="S45" i="18"/>
  <c r="E49" i="3" s="1"/>
  <c r="O49" i="9" s="1"/>
  <c r="Z45" i="18"/>
  <c r="L49" i="3" s="1"/>
  <c r="V49" i="9" s="1"/>
  <c r="T45" i="18"/>
  <c r="F49" i="3" s="1"/>
  <c r="P49" i="9" s="1"/>
  <c r="U45" i="18"/>
  <c r="G49" i="3" s="1"/>
  <c r="Q49" i="9" s="1"/>
  <c r="Z126" i="18"/>
  <c r="L130" i="3" s="1"/>
  <c r="V130" i="9" s="1"/>
  <c r="R126" i="18"/>
  <c r="X126" i="18"/>
  <c r="J130" i="3" s="1"/>
  <c r="T130" i="9" s="1"/>
  <c r="Y126" i="18"/>
  <c r="K130" i="3" s="1"/>
  <c r="U130" i="9" s="1"/>
  <c r="V126" i="18"/>
  <c r="H130" i="3" s="1"/>
  <c r="R130" i="9" s="1"/>
  <c r="T126" i="18"/>
  <c r="F130" i="3" s="1"/>
  <c r="P130" i="9" s="1"/>
  <c r="U126" i="18"/>
  <c r="G130" i="3" s="1"/>
  <c r="Q130" i="9" s="1"/>
  <c r="W126" i="18"/>
  <c r="I130" i="3" s="1"/>
  <c r="S130" i="9" s="1"/>
  <c r="S126" i="18"/>
  <c r="E130" i="3" s="1"/>
  <c r="O130" i="9" s="1"/>
  <c r="V226" i="18"/>
  <c r="H230" i="3" s="1"/>
  <c r="R230" i="9" s="1"/>
  <c r="T226" i="18"/>
  <c r="F230" i="3" s="1"/>
  <c r="P230" i="9" s="1"/>
  <c r="R226" i="18"/>
  <c r="S226" i="18"/>
  <c r="E230" i="3" s="1"/>
  <c r="O230" i="9" s="1"/>
  <c r="Y226" i="18"/>
  <c r="K230" i="3" s="1"/>
  <c r="U230" i="9" s="1"/>
  <c r="U226" i="18"/>
  <c r="G230" i="3" s="1"/>
  <c r="Q230" i="9" s="1"/>
  <c r="W226" i="18"/>
  <c r="I230" i="3" s="1"/>
  <c r="S230" i="9" s="1"/>
  <c r="Z226" i="18"/>
  <c r="L230" i="3" s="1"/>
  <c r="V230" i="9" s="1"/>
  <c r="X226" i="18"/>
  <c r="J230" i="3" s="1"/>
  <c r="T230" i="9" s="1"/>
  <c r="S142" i="18"/>
  <c r="E146" i="3" s="1"/>
  <c r="O146" i="9" s="1"/>
  <c r="U142" i="18"/>
  <c r="G146" i="3" s="1"/>
  <c r="Q146" i="9" s="1"/>
  <c r="W142" i="18"/>
  <c r="I146" i="3" s="1"/>
  <c r="S146" i="9" s="1"/>
  <c r="T142" i="18"/>
  <c r="F146" i="3" s="1"/>
  <c r="P146" i="9" s="1"/>
  <c r="Y142" i="18"/>
  <c r="K146" i="3" s="1"/>
  <c r="U146" i="9" s="1"/>
  <c r="X142" i="18"/>
  <c r="J146" i="3" s="1"/>
  <c r="T146" i="9" s="1"/>
  <c r="Z142" i="18"/>
  <c r="L146" i="3" s="1"/>
  <c r="V146" i="9" s="1"/>
  <c r="R142" i="18"/>
  <c r="V142" i="18"/>
  <c r="H146" i="3" s="1"/>
  <c r="R146" i="9" s="1"/>
  <c r="S134" i="18"/>
  <c r="E138" i="3" s="1"/>
  <c r="O138" i="9" s="1"/>
  <c r="V134" i="18"/>
  <c r="H138" i="3" s="1"/>
  <c r="R138" i="9" s="1"/>
  <c r="R134" i="18"/>
  <c r="W134" i="18"/>
  <c r="I138" i="3" s="1"/>
  <c r="S138" i="9" s="1"/>
  <c r="T134" i="18"/>
  <c r="F138" i="3" s="1"/>
  <c r="P138" i="9" s="1"/>
  <c r="U134" i="18"/>
  <c r="G138" i="3" s="1"/>
  <c r="Q138" i="9" s="1"/>
  <c r="Z134" i="18"/>
  <c r="L138" i="3" s="1"/>
  <c r="V138" i="9" s="1"/>
  <c r="Y134" i="18"/>
  <c r="K138" i="3" s="1"/>
  <c r="U138" i="9" s="1"/>
  <c r="X134" i="18"/>
  <c r="J138" i="3" s="1"/>
  <c r="T138" i="9" s="1"/>
  <c r="Z101" i="18"/>
  <c r="L105" i="3" s="1"/>
  <c r="V105" i="9" s="1"/>
  <c r="V101" i="18"/>
  <c r="H105" i="3" s="1"/>
  <c r="R105" i="9" s="1"/>
  <c r="S101" i="18"/>
  <c r="E105" i="3" s="1"/>
  <c r="O105" i="9" s="1"/>
  <c r="T101" i="18"/>
  <c r="F105" i="3" s="1"/>
  <c r="P105" i="9" s="1"/>
  <c r="U101" i="18"/>
  <c r="G105" i="3" s="1"/>
  <c r="Q105" i="9" s="1"/>
  <c r="R101" i="18"/>
  <c r="X101" i="18"/>
  <c r="J105" i="3" s="1"/>
  <c r="T105" i="9" s="1"/>
  <c r="Y101" i="18"/>
  <c r="K105" i="3" s="1"/>
  <c r="U105" i="9" s="1"/>
  <c r="W101" i="18"/>
  <c r="I105" i="3" s="1"/>
  <c r="S105" i="9" s="1"/>
  <c r="Y44" i="18"/>
  <c r="K48" i="3" s="1"/>
  <c r="U48" i="9" s="1"/>
  <c r="R44" i="18"/>
  <c r="T44" i="18"/>
  <c r="F48" i="3" s="1"/>
  <c r="P48" i="9" s="1"/>
  <c r="W44" i="18"/>
  <c r="I48" i="3" s="1"/>
  <c r="S48" i="9" s="1"/>
  <c r="S44" i="18"/>
  <c r="E48" i="3" s="1"/>
  <c r="O48" i="9" s="1"/>
  <c r="Z44" i="18"/>
  <c r="L48" i="3" s="1"/>
  <c r="V48" i="9" s="1"/>
  <c r="V44" i="18"/>
  <c r="H48" i="3" s="1"/>
  <c r="R48" i="9" s="1"/>
  <c r="U44" i="18"/>
  <c r="G48" i="3" s="1"/>
  <c r="Q48" i="9" s="1"/>
  <c r="X44" i="18"/>
  <c r="J48" i="3" s="1"/>
  <c r="T48" i="9" s="1"/>
  <c r="Z12" i="18"/>
  <c r="L16" i="3" s="1"/>
  <c r="V16" i="9" s="1"/>
  <c r="R12" i="18"/>
  <c r="U12" i="18"/>
  <c r="G16" i="3" s="1"/>
  <c r="Q16" i="9" s="1"/>
  <c r="V12" i="18"/>
  <c r="H16" i="3" s="1"/>
  <c r="R16" i="9" s="1"/>
  <c r="T12" i="18"/>
  <c r="F16" i="3" s="1"/>
  <c r="P16" i="9" s="1"/>
  <c r="Y12" i="18"/>
  <c r="K16" i="3" s="1"/>
  <c r="U16" i="9" s="1"/>
  <c r="S12" i="18"/>
  <c r="E16" i="3" s="1"/>
  <c r="O16" i="9" s="1"/>
  <c r="W12" i="18"/>
  <c r="I16" i="3" s="1"/>
  <c r="S16" i="9" s="1"/>
  <c r="X12" i="18"/>
  <c r="J16" i="3" s="1"/>
  <c r="T16" i="9" s="1"/>
  <c r="Y218" i="18"/>
  <c r="K222" i="3" s="1"/>
  <c r="U222" i="9" s="1"/>
  <c r="S218" i="18"/>
  <c r="E222" i="3" s="1"/>
  <c r="O222" i="9" s="1"/>
  <c r="T218" i="18"/>
  <c r="F222" i="3" s="1"/>
  <c r="P222" i="9" s="1"/>
  <c r="X218" i="18"/>
  <c r="J222" i="3" s="1"/>
  <c r="T222" i="9" s="1"/>
  <c r="R218" i="18"/>
  <c r="U218" i="18"/>
  <c r="G222" i="3" s="1"/>
  <c r="Q222" i="9" s="1"/>
  <c r="V218" i="18"/>
  <c r="H222" i="3" s="1"/>
  <c r="R222" i="9" s="1"/>
  <c r="Z218" i="18"/>
  <c r="L222" i="3" s="1"/>
  <c r="V222" i="9" s="1"/>
  <c r="W218" i="18"/>
  <c r="I222" i="3" s="1"/>
  <c r="S222" i="9" s="1"/>
  <c r="S132" i="18"/>
  <c r="E136" i="3" s="1"/>
  <c r="O136" i="9" s="1"/>
  <c r="R132" i="18"/>
  <c r="Z132" i="18"/>
  <c r="L136" i="3" s="1"/>
  <c r="V136" i="9" s="1"/>
  <c r="T132" i="18"/>
  <c r="F136" i="3" s="1"/>
  <c r="P136" i="9" s="1"/>
  <c r="U132" i="18"/>
  <c r="G136" i="3" s="1"/>
  <c r="Q136" i="9" s="1"/>
  <c r="V132" i="18"/>
  <c r="H136" i="3" s="1"/>
  <c r="R136" i="9" s="1"/>
  <c r="X132" i="18"/>
  <c r="J136" i="3" s="1"/>
  <c r="T136" i="9" s="1"/>
  <c r="Y132" i="18"/>
  <c r="K136" i="3" s="1"/>
  <c r="U136" i="9" s="1"/>
  <c r="W132" i="18"/>
  <c r="I136" i="3" s="1"/>
  <c r="S136" i="9" s="1"/>
  <c r="U201" i="18"/>
  <c r="G205" i="3" s="1"/>
  <c r="Q205" i="9" s="1"/>
  <c r="X201" i="18"/>
  <c r="J205" i="3" s="1"/>
  <c r="T205" i="9" s="1"/>
  <c r="W201" i="18"/>
  <c r="I205" i="3" s="1"/>
  <c r="S205" i="9" s="1"/>
  <c r="Y201" i="18"/>
  <c r="K205" i="3" s="1"/>
  <c r="U205" i="9" s="1"/>
  <c r="T201" i="18"/>
  <c r="F205" i="3" s="1"/>
  <c r="P205" i="9" s="1"/>
  <c r="R201" i="18"/>
  <c r="S201" i="18"/>
  <c r="E205" i="3" s="1"/>
  <c r="O205" i="9" s="1"/>
  <c r="Z201" i="18"/>
  <c r="L205" i="3" s="1"/>
  <c r="V205" i="9" s="1"/>
  <c r="V201" i="18"/>
  <c r="H205" i="3" s="1"/>
  <c r="R205" i="9" s="1"/>
  <c r="Z65" i="18"/>
  <c r="L69" i="3" s="1"/>
  <c r="V69" i="9" s="1"/>
  <c r="R65" i="18"/>
  <c r="S65" i="18"/>
  <c r="E69" i="3" s="1"/>
  <c r="O69" i="9" s="1"/>
  <c r="T65" i="18"/>
  <c r="F69" i="3" s="1"/>
  <c r="P69" i="9" s="1"/>
  <c r="X65" i="18"/>
  <c r="J69" i="3" s="1"/>
  <c r="T69" i="9" s="1"/>
  <c r="Y65" i="18"/>
  <c r="K69" i="3" s="1"/>
  <c r="U69" i="9" s="1"/>
  <c r="V65" i="18"/>
  <c r="H69" i="3" s="1"/>
  <c r="R69" i="9" s="1"/>
  <c r="U65" i="18"/>
  <c r="G69" i="3" s="1"/>
  <c r="Q69" i="9" s="1"/>
  <c r="W65" i="18"/>
  <c r="I69" i="3" s="1"/>
  <c r="S69" i="9" s="1"/>
  <c r="S165" i="18"/>
  <c r="E169" i="3" s="1"/>
  <c r="O169" i="9" s="1"/>
  <c r="T165" i="18"/>
  <c r="F169" i="3" s="1"/>
  <c r="P169" i="9" s="1"/>
  <c r="Z165" i="18"/>
  <c r="L169" i="3" s="1"/>
  <c r="V169" i="9" s="1"/>
  <c r="R165" i="18"/>
  <c r="U165" i="18"/>
  <c r="G169" i="3" s="1"/>
  <c r="Q169" i="9" s="1"/>
  <c r="V165" i="18"/>
  <c r="H169" i="3" s="1"/>
  <c r="R169" i="9" s="1"/>
  <c r="W165" i="18"/>
  <c r="I169" i="3" s="1"/>
  <c r="S169" i="9" s="1"/>
  <c r="Y165" i="18"/>
  <c r="K169" i="3" s="1"/>
  <c r="U169" i="9" s="1"/>
  <c r="X165" i="18"/>
  <c r="J169" i="3" s="1"/>
  <c r="T169" i="9" s="1"/>
  <c r="X196" i="18"/>
  <c r="J200" i="3" s="1"/>
  <c r="T200" i="9" s="1"/>
  <c r="Z196" i="18"/>
  <c r="L200" i="3" s="1"/>
  <c r="V200" i="9" s="1"/>
  <c r="T196" i="18"/>
  <c r="F200" i="3" s="1"/>
  <c r="P200" i="9" s="1"/>
  <c r="R196" i="18"/>
  <c r="Y196" i="18"/>
  <c r="K200" i="3" s="1"/>
  <c r="U200" i="9" s="1"/>
  <c r="U196" i="18"/>
  <c r="G200" i="3" s="1"/>
  <c r="Q200" i="9" s="1"/>
  <c r="W196" i="18"/>
  <c r="I200" i="3" s="1"/>
  <c r="S200" i="9" s="1"/>
  <c r="V196" i="18"/>
  <c r="H200" i="3" s="1"/>
  <c r="R200" i="9" s="1"/>
  <c r="S196" i="18"/>
  <c r="E200" i="3" s="1"/>
  <c r="O200" i="9" s="1"/>
  <c r="W49" i="18"/>
  <c r="I53" i="3" s="1"/>
  <c r="S53" i="9" s="1"/>
  <c r="Y49" i="18"/>
  <c r="K53" i="3" s="1"/>
  <c r="U53" i="9" s="1"/>
  <c r="R49" i="18"/>
  <c r="X49" i="18"/>
  <c r="J53" i="3" s="1"/>
  <c r="T53" i="9" s="1"/>
  <c r="Z49" i="18"/>
  <c r="L53" i="3" s="1"/>
  <c r="V53" i="9" s="1"/>
  <c r="T49" i="18"/>
  <c r="F53" i="3" s="1"/>
  <c r="P53" i="9" s="1"/>
  <c r="V49" i="18"/>
  <c r="H53" i="3" s="1"/>
  <c r="R53" i="9" s="1"/>
  <c r="S49" i="18"/>
  <c r="E53" i="3" s="1"/>
  <c r="O53" i="9" s="1"/>
  <c r="U49" i="18"/>
  <c r="G53" i="3" s="1"/>
  <c r="Q53" i="9" s="1"/>
  <c r="T106" i="18"/>
  <c r="F110" i="3" s="1"/>
  <c r="P110" i="9" s="1"/>
  <c r="R106" i="18"/>
  <c r="X106" i="18"/>
  <c r="J110" i="3" s="1"/>
  <c r="T110" i="9" s="1"/>
  <c r="W106" i="18"/>
  <c r="I110" i="3" s="1"/>
  <c r="S110" i="9" s="1"/>
  <c r="Z106" i="18"/>
  <c r="L110" i="3" s="1"/>
  <c r="V110" i="9" s="1"/>
  <c r="Y106" i="18"/>
  <c r="K110" i="3" s="1"/>
  <c r="U110" i="9" s="1"/>
  <c r="S106" i="18"/>
  <c r="E110" i="3" s="1"/>
  <c r="O110" i="9" s="1"/>
  <c r="V106" i="18"/>
  <c r="H110" i="3" s="1"/>
  <c r="R110" i="9" s="1"/>
  <c r="U106" i="18"/>
  <c r="G110" i="3" s="1"/>
  <c r="Q110" i="9" s="1"/>
  <c r="R117" i="18"/>
  <c r="Z117" i="18"/>
  <c r="L121" i="3" s="1"/>
  <c r="V121" i="9" s="1"/>
  <c r="W117" i="18"/>
  <c r="I121" i="3" s="1"/>
  <c r="S121" i="9" s="1"/>
  <c r="V117" i="18"/>
  <c r="H121" i="3" s="1"/>
  <c r="R121" i="9" s="1"/>
  <c r="Y117" i="18"/>
  <c r="K121" i="3" s="1"/>
  <c r="U121" i="9" s="1"/>
  <c r="S117" i="18"/>
  <c r="E121" i="3" s="1"/>
  <c r="O121" i="9" s="1"/>
  <c r="T117" i="18"/>
  <c r="F121" i="3" s="1"/>
  <c r="P121" i="9" s="1"/>
  <c r="X117" i="18"/>
  <c r="J121" i="3" s="1"/>
  <c r="T121" i="9" s="1"/>
  <c r="U117" i="18"/>
  <c r="G121" i="3" s="1"/>
  <c r="Q121" i="9" s="1"/>
  <c r="Y234" i="18"/>
  <c r="V234" i="18"/>
  <c r="T234" i="18"/>
  <c r="W234" i="18"/>
  <c r="S234" i="18"/>
  <c r="R234" i="18"/>
  <c r="U234" i="18"/>
  <c r="X234" i="18"/>
  <c r="Z234" i="18"/>
  <c r="Y231" i="18"/>
  <c r="V231" i="18"/>
  <c r="U231" i="18"/>
  <c r="X231" i="18"/>
  <c r="T231" i="18"/>
  <c r="W231" i="18"/>
  <c r="S231" i="18"/>
  <c r="Z231" i="18"/>
  <c r="R231" i="18"/>
  <c r="Y17" i="18"/>
  <c r="K21" i="3" s="1"/>
  <c r="U21" i="9" s="1"/>
  <c r="W17" i="18"/>
  <c r="I21" i="3" s="1"/>
  <c r="S21" i="9" s="1"/>
  <c r="V17" i="18"/>
  <c r="H21" i="3" s="1"/>
  <c r="R21" i="9" s="1"/>
  <c r="T17" i="18"/>
  <c r="F21" i="3" s="1"/>
  <c r="P21" i="9" s="1"/>
  <c r="Z17" i="18"/>
  <c r="L21" i="3" s="1"/>
  <c r="V21" i="9" s="1"/>
  <c r="U17" i="18"/>
  <c r="G21" i="3" s="1"/>
  <c r="Q21" i="9" s="1"/>
  <c r="X17" i="18"/>
  <c r="J21" i="3" s="1"/>
  <c r="T21" i="9" s="1"/>
  <c r="S17" i="18"/>
  <c r="E21" i="3" s="1"/>
  <c r="O21" i="9" s="1"/>
  <c r="R17" i="18"/>
  <c r="R29" i="18"/>
  <c r="Y29" i="18"/>
  <c r="K33" i="3" s="1"/>
  <c r="U33" i="9" s="1"/>
  <c r="X29" i="18"/>
  <c r="J33" i="3" s="1"/>
  <c r="T33" i="9" s="1"/>
  <c r="Z29" i="18"/>
  <c r="L33" i="3" s="1"/>
  <c r="V33" i="9" s="1"/>
  <c r="T29" i="18"/>
  <c r="F33" i="3" s="1"/>
  <c r="P33" i="9" s="1"/>
  <c r="V29" i="18"/>
  <c r="H33" i="3" s="1"/>
  <c r="R33" i="9" s="1"/>
  <c r="U29" i="18"/>
  <c r="G33" i="3" s="1"/>
  <c r="Q33" i="9" s="1"/>
  <c r="W29" i="18"/>
  <c r="I33" i="3" s="1"/>
  <c r="S33" i="9" s="1"/>
  <c r="S29" i="18"/>
  <c r="E33" i="3" s="1"/>
  <c r="O33" i="9" s="1"/>
  <c r="U43" i="18"/>
  <c r="G47" i="3" s="1"/>
  <c r="Q47" i="9" s="1"/>
  <c r="V43" i="18"/>
  <c r="H47" i="3" s="1"/>
  <c r="R47" i="9" s="1"/>
  <c r="Z43" i="18"/>
  <c r="L47" i="3" s="1"/>
  <c r="V47" i="9" s="1"/>
  <c r="T43" i="18"/>
  <c r="F47" i="3" s="1"/>
  <c r="P47" i="9" s="1"/>
  <c r="S43" i="18"/>
  <c r="E47" i="3" s="1"/>
  <c r="O47" i="9" s="1"/>
  <c r="W43" i="18"/>
  <c r="I47" i="3" s="1"/>
  <c r="S47" i="9" s="1"/>
  <c r="R43" i="18"/>
  <c r="X43" i="18"/>
  <c r="J47" i="3" s="1"/>
  <c r="T47" i="9" s="1"/>
  <c r="Y43" i="18"/>
  <c r="K47" i="3" s="1"/>
  <c r="U47" i="9" s="1"/>
  <c r="V197" i="18"/>
  <c r="H201" i="3" s="1"/>
  <c r="R201" i="9" s="1"/>
  <c r="W197" i="18"/>
  <c r="I201" i="3" s="1"/>
  <c r="S201" i="9" s="1"/>
  <c r="R197" i="18"/>
  <c r="X197" i="18"/>
  <c r="J201" i="3" s="1"/>
  <c r="T201" i="9" s="1"/>
  <c r="U197" i="18"/>
  <c r="G201" i="3" s="1"/>
  <c r="Q201" i="9" s="1"/>
  <c r="T197" i="18"/>
  <c r="F201" i="3" s="1"/>
  <c r="P201" i="9" s="1"/>
  <c r="Y197" i="18"/>
  <c r="K201" i="3" s="1"/>
  <c r="U201" i="9" s="1"/>
  <c r="Z197" i="18"/>
  <c r="L201" i="3" s="1"/>
  <c r="V201" i="9" s="1"/>
  <c r="S197" i="18"/>
  <c r="E201" i="3" s="1"/>
  <c r="O201" i="9" s="1"/>
  <c r="T170" i="18"/>
  <c r="F174" i="3" s="1"/>
  <c r="P174" i="9" s="1"/>
  <c r="S170" i="18"/>
  <c r="E174" i="3" s="1"/>
  <c r="O174" i="9" s="1"/>
  <c r="R170" i="18"/>
  <c r="X170" i="18"/>
  <c r="J174" i="3" s="1"/>
  <c r="T174" i="9" s="1"/>
  <c r="W170" i="18"/>
  <c r="I174" i="3" s="1"/>
  <c r="S174" i="9" s="1"/>
  <c r="Y170" i="18"/>
  <c r="K174" i="3" s="1"/>
  <c r="U174" i="9" s="1"/>
  <c r="U170" i="18"/>
  <c r="G174" i="3" s="1"/>
  <c r="Q174" i="9" s="1"/>
  <c r="V170" i="18"/>
  <c r="H174" i="3" s="1"/>
  <c r="R174" i="9" s="1"/>
  <c r="Z170" i="18"/>
  <c r="L174" i="3" s="1"/>
  <c r="V174" i="9" s="1"/>
  <c r="T143" i="18"/>
  <c r="F147" i="3" s="1"/>
  <c r="P147" i="9" s="1"/>
  <c r="V143" i="18"/>
  <c r="H147" i="3" s="1"/>
  <c r="R147" i="9" s="1"/>
  <c r="R143" i="18"/>
  <c r="S143" i="18"/>
  <c r="E147" i="3" s="1"/>
  <c r="O147" i="9" s="1"/>
  <c r="X143" i="18"/>
  <c r="J147" i="3" s="1"/>
  <c r="T147" i="9" s="1"/>
  <c r="Z143" i="18"/>
  <c r="L147" i="3" s="1"/>
  <c r="V147" i="9" s="1"/>
  <c r="U143" i="18"/>
  <c r="G147" i="3" s="1"/>
  <c r="Q147" i="9" s="1"/>
  <c r="W143" i="18"/>
  <c r="I147" i="3" s="1"/>
  <c r="S147" i="9" s="1"/>
  <c r="Y143" i="18"/>
  <c r="K147" i="3" s="1"/>
  <c r="U147" i="9" s="1"/>
  <c r="U157" i="18"/>
  <c r="G161" i="3" s="1"/>
  <c r="Q161" i="9" s="1"/>
  <c r="Y157" i="18"/>
  <c r="K161" i="3" s="1"/>
  <c r="U161" i="9" s="1"/>
  <c r="Z157" i="18"/>
  <c r="L161" i="3" s="1"/>
  <c r="V161" i="9" s="1"/>
  <c r="X157" i="18"/>
  <c r="J161" i="3" s="1"/>
  <c r="T161" i="9" s="1"/>
  <c r="W157" i="18"/>
  <c r="I161" i="3" s="1"/>
  <c r="S161" i="9" s="1"/>
  <c r="T157" i="18"/>
  <c r="F161" i="3" s="1"/>
  <c r="P161" i="9" s="1"/>
  <c r="S157" i="18"/>
  <c r="E161" i="3" s="1"/>
  <c r="O161" i="9" s="1"/>
  <c r="V157" i="18"/>
  <c r="H161" i="3" s="1"/>
  <c r="R161" i="9" s="1"/>
  <c r="R157" i="18"/>
  <c r="S177" i="18"/>
  <c r="E181" i="3" s="1"/>
  <c r="O181" i="9" s="1"/>
  <c r="U177" i="18"/>
  <c r="G181" i="3" s="1"/>
  <c r="Q181" i="9" s="1"/>
  <c r="T177" i="18"/>
  <c r="F181" i="3" s="1"/>
  <c r="P181" i="9" s="1"/>
  <c r="V177" i="18"/>
  <c r="H181" i="3" s="1"/>
  <c r="R181" i="9" s="1"/>
  <c r="Z177" i="18"/>
  <c r="L181" i="3" s="1"/>
  <c r="V181" i="9" s="1"/>
  <c r="R177" i="18"/>
  <c r="W177" i="18"/>
  <c r="I181" i="3" s="1"/>
  <c r="S181" i="9" s="1"/>
  <c r="Y177" i="18"/>
  <c r="K181" i="3" s="1"/>
  <c r="U181" i="9" s="1"/>
  <c r="X177" i="18"/>
  <c r="J181" i="3" s="1"/>
  <c r="T181" i="9" s="1"/>
  <c r="Y230" i="18"/>
  <c r="S230" i="18"/>
  <c r="U230" i="18"/>
  <c r="W230" i="18"/>
  <c r="V230" i="18"/>
  <c r="Z230" i="18"/>
  <c r="R230" i="18"/>
  <c r="T230" i="18"/>
  <c r="X230" i="18"/>
  <c r="X70" i="18"/>
  <c r="J74" i="3" s="1"/>
  <c r="T74" i="9" s="1"/>
  <c r="R70" i="18"/>
  <c r="T70" i="18"/>
  <c r="F74" i="3" s="1"/>
  <c r="P74" i="9" s="1"/>
  <c r="Z70" i="18"/>
  <c r="L74" i="3" s="1"/>
  <c r="V74" i="9" s="1"/>
  <c r="U70" i="18"/>
  <c r="G74" i="3" s="1"/>
  <c r="Q74" i="9" s="1"/>
  <c r="W70" i="18"/>
  <c r="I74" i="3" s="1"/>
  <c r="S74" i="9" s="1"/>
  <c r="V70" i="18"/>
  <c r="H74" i="3" s="1"/>
  <c r="R74" i="9" s="1"/>
  <c r="Y70" i="18"/>
  <c r="K74" i="3" s="1"/>
  <c r="U74" i="9" s="1"/>
  <c r="S70" i="18"/>
  <c r="E74" i="3" s="1"/>
  <c r="O74" i="9" s="1"/>
  <c r="X95" i="18"/>
  <c r="J99" i="3" s="1"/>
  <c r="T99" i="9" s="1"/>
  <c r="U95" i="18"/>
  <c r="G99" i="3" s="1"/>
  <c r="Q99" i="9" s="1"/>
  <c r="T95" i="18"/>
  <c r="F99" i="3" s="1"/>
  <c r="P99" i="9" s="1"/>
  <c r="R95" i="18"/>
  <c r="Y95" i="18"/>
  <c r="K99" i="3" s="1"/>
  <c r="U99" i="9" s="1"/>
  <c r="W95" i="18"/>
  <c r="I99" i="3" s="1"/>
  <c r="S99" i="9" s="1"/>
  <c r="V95" i="18"/>
  <c r="H99" i="3" s="1"/>
  <c r="R99" i="9" s="1"/>
  <c r="Z95" i="18"/>
  <c r="L99" i="3" s="1"/>
  <c r="V99" i="9" s="1"/>
  <c r="S95" i="18"/>
  <c r="E99" i="3" s="1"/>
  <c r="O99" i="9" s="1"/>
  <c r="R24" i="18"/>
  <c r="Y24" i="18"/>
  <c r="K28" i="3" s="1"/>
  <c r="U28" i="9" s="1"/>
  <c r="X24" i="18"/>
  <c r="J28" i="3" s="1"/>
  <c r="T28" i="9" s="1"/>
  <c r="U24" i="18"/>
  <c r="G28" i="3" s="1"/>
  <c r="Q28" i="9" s="1"/>
  <c r="S24" i="18"/>
  <c r="E28" i="3" s="1"/>
  <c r="O28" i="9" s="1"/>
  <c r="T24" i="18"/>
  <c r="F28" i="3" s="1"/>
  <c r="P28" i="9" s="1"/>
  <c r="Z24" i="18"/>
  <c r="L28" i="3" s="1"/>
  <c r="V28" i="9" s="1"/>
  <c r="W24" i="18"/>
  <c r="I28" i="3" s="1"/>
  <c r="S28" i="9" s="1"/>
  <c r="V24" i="18"/>
  <c r="H28" i="3" s="1"/>
  <c r="R28" i="9" s="1"/>
  <c r="X46" i="18"/>
  <c r="J50" i="3" s="1"/>
  <c r="T50" i="9" s="1"/>
  <c r="T46" i="18"/>
  <c r="F50" i="3" s="1"/>
  <c r="P50" i="9" s="1"/>
  <c r="W46" i="18"/>
  <c r="I50" i="3" s="1"/>
  <c r="S50" i="9" s="1"/>
  <c r="V46" i="18"/>
  <c r="H50" i="3" s="1"/>
  <c r="R50" i="9" s="1"/>
  <c r="Y46" i="18"/>
  <c r="K50" i="3" s="1"/>
  <c r="U50" i="9" s="1"/>
  <c r="U46" i="18"/>
  <c r="G50" i="3" s="1"/>
  <c r="Q50" i="9" s="1"/>
  <c r="S46" i="18"/>
  <c r="E50" i="3" s="1"/>
  <c r="O50" i="9" s="1"/>
  <c r="Z46" i="18"/>
  <c r="L50" i="3" s="1"/>
  <c r="V50" i="9" s="1"/>
  <c r="R46" i="18"/>
  <c r="Z40" i="18"/>
  <c r="L44" i="3" s="1"/>
  <c r="V44" i="9" s="1"/>
  <c r="R40" i="18"/>
  <c r="T40" i="18"/>
  <c r="F44" i="3" s="1"/>
  <c r="P44" i="9" s="1"/>
  <c r="Y40" i="18"/>
  <c r="K44" i="3" s="1"/>
  <c r="U44" i="9" s="1"/>
  <c r="S40" i="18"/>
  <c r="E44" i="3" s="1"/>
  <c r="O44" i="9" s="1"/>
  <c r="W40" i="18"/>
  <c r="I44" i="3" s="1"/>
  <c r="S44" i="9" s="1"/>
  <c r="V40" i="18"/>
  <c r="H44" i="3" s="1"/>
  <c r="R44" i="9" s="1"/>
  <c r="U40" i="18"/>
  <c r="G44" i="3" s="1"/>
  <c r="Q44" i="9" s="1"/>
  <c r="X40" i="18"/>
  <c r="J44" i="3" s="1"/>
  <c r="T44" i="9" s="1"/>
  <c r="R179" i="18"/>
  <c r="Y179" i="18"/>
  <c r="K183" i="3" s="1"/>
  <c r="U183" i="9" s="1"/>
  <c r="W179" i="18"/>
  <c r="I183" i="3" s="1"/>
  <c r="S183" i="9" s="1"/>
  <c r="Z179" i="18"/>
  <c r="L183" i="3" s="1"/>
  <c r="V183" i="9" s="1"/>
  <c r="S179" i="18"/>
  <c r="E183" i="3" s="1"/>
  <c r="O183" i="9" s="1"/>
  <c r="T179" i="18"/>
  <c r="F183" i="3" s="1"/>
  <c r="P183" i="9" s="1"/>
  <c r="X179" i="18"/>
  <c r="J183" i="3" s="1"/>
  <c r="T183" i="9" s="1"/>
  <c r="U179" i="18"/>
  <c r="G183" i="3" s="1"/>
  <c r="Q183" i="9" s="1"/>
  <c r="V179" i="18"/>
  <c r="H183" i="3" s="1"/>
  <c r="R183" i="9" s="1"/>
  <c r="X96" i="18"/>
  <c r="J100" i="3" s="1"/>
  <c r="T100" i="9" s="1"/>
  <c r="S96" i="18"/>
  <c r="E100" i="3" s="1"/>
  <c r="O100" i="9" s="1"/>
  <c r="W96" i="18"/>
  <c r="I100" i="3" s="1"/>
  <c r="S100" i="9" s="1"/>
  <c r="U96" i="18"/>
  <c r="G100" i="3" s="1"/>
  <c r="Q100" i="9" s="1"/>
  <c r="T96" i="18"/>
  <c r="F100" i="3" s="1"/>
  <c r="P100" i="9" s="1"/>
  <c r="Z96" i="18"/>
  <c r="L100" i="3" s="1"/>
  <c r="V100" i="9" s="1"/>
  <c r="V96" i="18"/>
  <c r="H100" i="3" s="1"/>
  <c r="R100" i="9" s="1"/>
  <c r="R96" i="18"/>
  <c r="Y96" i="18"/>
  <c r="K100" i="3" s="1"/>
  <c r="U100" i="9" s="1"/>
  <c r="R90" i="18"/>
  <c r="T90" i="18"/>
  <c r="F94" i="3" s="1"/>
  <c r="P94" i="9" s="1"/>
  <c r="V90" i="18"/>
  <c r="H94" i="3" s="1"/>
  <c r="R94" i="9" s="1"/>
  <c r="W90" i="18"/>
  <c r="I94" i="3" s="1"/>
  <c r="S94" i="9" s="1"/>
  <c r="Z90" i="18"/>
  <c r="L94" i="3" s="1"/>
  <c r="V94" i="9" s="1"/>
  <c r="Y90" i="18"/>
  <c r="K94" i="3" s="1"/>
  <c r="U94" i="9" s="1"/>
  <c r="U90" i="18"/>
  <c r="G94" i="3" s="1"/>
  <c r="Q94" i="9" s="1"/>
  <c r="X90" i="18"/>
  <c r="J94" i="3" s="1"/>
  <c r="T94" i="9" s="1"/>
  <c r="S90" i="18"/>
  <c r="E94" i="3" s="1"/>
  <c r="O94" i="9" s="1"/>
  <c r="U204" i="18"/>
  <c r="G208" i="3" s="1"/>
  <c r="Q208" i="9" s="1"/>
  <c r="S204" i="18"/>
  <c r="E208" i="3" s="1"/>
  <c r="O208" i="9" s="1"/>
  <c r="Z204" i="18"/>
  <c r="L208" i="3" s="1"/>
  <c r="V208" i="9" s="1"/>
  <c r="R204" i="18"/>
  <c r="V204" i="18"/>
  <c r="H208" i="3" s="1"/>
  <c r="R208" i="9" s="1"/>
  <c r="X204" i="18"/>
  <c r="J208" i="3" s="1"/>
  <c r="T208" i="9" s="1"/>
  <c r="T204" i="18"/>
  <c r="F208" i="3" s="1"/>
  <c r="P208" i="9" s="1"/>
  <c r="W204" i="18"/>
  <c r="I208" i="3" s="1"/>
  <c r="S208" i="9" s="1"/>
  <c r="Y204" i="18"/>
  <c r="K208" i="3" s="1"/>
  <c r="U208" i="9" s="1"/>
  <c r="R172" i="18"/>
  <c r="U172" i="18"/>
  <c r="G176" i="3" s="1"/>
  <c r="Q176" i="9" s="1"/>
  <c r="S172" i="18"/>
  <c r="E176" i="3" s="1"/>
  <c r="O176" i="9" s="1"/>
  <c r="Y172" i="18"/>
  <c r="K176" i="3" s="1"/>
  <c r="U176" i="9" s="1"/>
  <c r="W172" i="18"/>
  <c r="I176" i="3" s="1"/>
  <c r="S176" i="9" s="1"/>
  <c r="X172" i="18"/>
  <c r="J176" i="3" s="1"/>
  <c r="T176" i="9" s="1"/>
  <c r="T172" i="18"/>
  <c r="F176" i="3" s="1"/>
  <c r="P176" i="9" s="1"/>
  <c r="V172" i="18"/>
  <c r="H176" i="3" s="1"/>
  <c r="R176" i="9" s="1"/>
  <c r="Z172" i="18"/>
  <c r="L176" i="3" s="1"/>
  <c r="V176" i="9" s="1"/>
  <c r="T221" i="18"/>
  <c r="F225" i="3" s="1"/>
  <c r="P225" i="9" s="1"/>
  <c r="X221" i="18"/>
  <c r="J225" i="3" s="1"/>
  <c r="T225" i="9" s="1"/>
  <c r="R221" i="18"/>
  <c r="U221" i="18"/>
  <c r="G225" i="3" s="1"/>
  <c r="Q225" i="9" s="1"/>
  <c r="W221" i="18"/>
  <c r="I225" i="3" s="1"/>
  <c r="S225" i="9" s="1"/>
  <c r="Z221" i="18"/>
  <c r="L225" i="3" s="1"/>
  <c r="V225" i="9" s="1"/>
  <c r="Y221" i="18"/>
  <c r="K225" i="3" s="1"/>
  <c r="U225" i="9" s="1"/>
  <c r="V221" i="18"/>
  <c r="H225" i="3" s="1"/>
  <c r="R225" i="9" s="1"/>
  <c r="S221" i="18"/>
  <c r="E225" i="3" s="1"/>
  <c r="O225" i="9" s="1"/>
  <c r="R60" i="18"/>
  <c r="T60" i="18"/>
  <c r="F64" i="3" s="1"/>
  <c r="P64" i="9" s="1"/>
  <c r="V60" i="18"/>
  <c r="H64" i="3" s="1"/>
  <c r="R64" i="9" s="1"/>
  <c r="U60" i="18"/>
  <c r="G64" i="3" s="1"/>
  <c r="Q64" i="9" s="1"/>
  <c r="S60" i="18"/>
  <c r="E64" i="3" s="1"/>
  <c r="O64" i="9" s="1"/>
  <c r="Z60" i="18"/>
  <c r="L64" i="3" s="1"/>
  <c r="V64" i="9" s="1"/>
  <c r="Y60" i="18"/>
  <c r="K64" i="3" s="1"/>
  <c r="U64" i="9" s="1"/>
  <c r="W60" i="18"/>
  <c r="I64" i="3" s="1"/>
  <c r="S64" i="9" s="1"/>
  <c r="X60" i="18"/>
  <c r="J64" i="3" s="1"/>
  <c r="T64" i="9" s="1"/>
  <c r="Z47" i="18"/>
  <c r="L51" i="3" s="1"/>
  <c r="V51" i="9" s="1"/>
  <c r="U47" i="18"/>
  <c r="G51" i="3" s="1"/>
  <c r="Q51" i="9" s="1"/>
  <c r="X47" i="18"/>
  <c r="J51" i="3" s="1"/>
  <c r="T51" i="9" s="1"/>
  <c r="R47" i="18"/>
  <c r="V47" i="18"/>
  <c r="H51" i="3" s="1"/>
  <c r="R51" i="9" s="1"/>
  <c r="W47" i="18"/>
  <c r="I51" i="3" s="1"/>
  <c r="S51" i="9" s="1"/>
  <c r="T47" i="18"/>
  <c r="F51" i="3" s="1"/>
  <c r="P51" i="9" s="1"/>
  <c r="Y47" i="18"/>
  <c r="K51" i="3" s="1"/>
  <c r="U51" i="9" s="1"/>
  <c r="S47" i="18"/>
  <c r="E51" i="3" s="1"/>
  <c r="O51" i="9" s="1"/>
  <c r="T202" i="18"/>
  <c r="F206" i="3" s="1"/>
  <c r="P206" i="9" s="1"/>
  <c r="V202" i="18"/>
  <c r="H206" i="3" s="1"/>
  <c r="R206" i="9" s="1"/>
  <c r="S202" i="18"/>
  <c r="E206" i="3" s="1"/>
  <c r="O206" i="9" s="1"/>
  <c r="W202" i="18"/>
  <c r="I206" i="3" s="1"/>
  <c r="S206" i="9" s="1"/>
  <c r="R202" i="18"/>
  <c r="X202" i="18"/>
  <c r="J206" i="3" s="1"/>
  <c r="T206" i="9" s="1"/>
  <c r="Z202" i="18"/>
  <c r="L206" i="3" s="1"/>
  <c r="V206" i="9" s="1"/>
  <c r="Y202" i="18"/>
  <c r="K206" i="3" s="1"/>
  <c r="U206" i="9" s="1"/>
  <c r="U202" i="18"/>
  <c r="G206" i="3" s="1"/>
  <c r="Q206" i="9" s="1"/>
  <c r="R89" i="20"/>
  <c r="AA89" i="20" s="1"/>
  <c r="O93" i="3" s="1"/>
  <c r="AS93" i="9" s="1"/>
  <c r="T89" i="20"/>
  <c r="AC89" i="20" s="1"/>
  <c r="V93" i="4" s="1"/>
  <c r="AV93" i="9" s="1"/>
  <c r="BC93" i="9" s="1"/>
  <c r="CL93" i="9" s="1"/>
  <c r="CR93" i="9" s="1"/>
  <c r="DJ93" i="9" s="1"/>
  <c r="DP93" i="9" s="1"/>
  <c r="P89" i="20"/>
  <c r="Y89" i="20" s="1"/>
  <c r="O93" i="1" s="1"/>
  <c r="AP93" i="9" s="1"/>
  <c r="AY93" i="9" s="1"/>
  <c r="CH93" i="9" s="1"/>
  <c r="CN93" i="9" s="1"/>
  <c r="DF93" i="9" s="1"/>
  <c r="DL93" i="9" s="1"/>
  <c r="S89" i="20"/>
  <c r="AB89" i="20" s="1"/>
  <c r="U93" i="4" s="1"/>
  <c r="AU93" i="9" s="1"/>
  <c r="BB93" i="9" s="1"/>
  <c r="CK93" i="9" s="1"/>
  <c r="CQ93" i="9" s="1"/>
  <c r="DI93" i="9" s="1"/>
  <c r="DO93" i="9" s="1"/>
  <c r="Q89" i="20"/>
  <c r="Z89" i="20" s="1"/>
  <c r="N93" i="3" s="1"/>
  <c r="AR93" i="9" s="1"/>
  <c r="O89" i="20"/>
  <c r="R239" i="18"/>
  <c r="U239" i="18"/>
  <c r="X239" i="18"/>
  <c r="S239" i="18"/>
  <c r="Z239" i="18"/>
  <c r="V239" i="18"/>
  <c r="W239" i="18"/>
  <c r="T239" i="18"/>
  <c r="Y239" i="18"/>
  <c r="X104" i="18"/>
  <c r="J108" i="3" s="1"/>
  <c r="T108" i="9" s="1"/>
  <c r="R104" i="18"/>
  <c r="S104" i="18"/>
  <c r="E108" i="3" s="1"/>
  <c r="O108" i="9" s="1"/>
  <c r="Y104" i="18"/>
  <c r="K108" i="3" s="1"/>
  <c r="U108" i="9" s="1"/>
  <c r="T104" i="18"/>
  <c r="F108" i="3" s="1"/>
  <c r="P108" i="9" s="1"/>
  <c r="V104" i="18"/>
  <c r="H108" i="3" s="1"/>
  <c r="R108" i="9" s="1"/>
  <c r="U104" i="18"/>
  <c r="G108" i="3" s="1"/>
  <c r="Q108" i="9" s="1"/>
  <c r="Z104" i="18"/>
  <c r="L108" i="3" s="1"/>
  <c r="V108" i="9" s="1"/>
  <c r="W104" i="18"/>
  <c r="I108" i="3" s="1"/>
  <c r="S108" i="9" s="1"/>
  <c r="U57" i="18"/>
  <c r="G61" i="3" s="1"/>
  <c r="Q61" i="9" s="1"/>
  <c r="Y57" i="18"/>
  <c r="K61" i="3" s="1"/>
  <c r="U61" i="9" s="1"/>
  <c r="T57" i="18"/>
  <c r="F61" i="3" s="1"/>
  <c r="P61" i="9" s="1"/>
  <c r="X57" i="18"/>
  <c r="J61" i="3" s="1"/>
  <c r="T61" i="9" s="1"/>
  <c r="W57" i="18"/>
  <c r="I61" i="3" s="1"/>
  <c r="S61" i="9" s="1"/>
  <c r="S57" i="18"/>
  <c r="E61" i="3" s="1"/>
  <c r="O61" i="9" s="1"/>
  <c r="Z57" i="18"/>
  <c r="L61" i="3" s="1"/>
  <c r="V61" i="9" s="1"/>
  <c r="R57" i="18"/>
  <c r="V57" i="18"/>
  <c r="H61" i="3" s="1"/>
  <c r="R61" i="9" s="1"/>
  <c r="T75" i="18"/>
  <c r="F79" i="3" s="1"/>
  <c r="P79" i="9" s="1"/>
  <c r="R75" i="18"/>
  <c r="W75" i="18"/>
  <c r="I79" i="3" s="1"/>
  <c r="S79" i="9" s="1"/>
  <c r="V75" i="18"/>
  <c r="H79" i="3" s="1"/>
  <c r="R79" i="9" s="1"/>
  <c r="S75" i="18"/>
  <c r="E79" i="3" s="1"/>
  <c r="O79" i="9" s="1"/>
  <c r="X75" i="18"/>
  <c r="J79" i="3" s="1"/>
  <c r="T79" i="9" s="1"/>
  <c r="U75" i="18"/>
  <c r="G79" i="3" s="1"/>
  <c r="Q79" i="9" s="1"/>
  <c r="Z75" i="18"/>
  <c r="L79" i="3" s="1"/>
  <c r="V79" i="9" s="1"/>
  <c r="Y75" i="18"/>
  <c r="K79" i="3" s="1"/>
  <c r="U79" i="9" s="1"/>
  <c r="R92" i="18"/>
  <c r="S92" i="18"/>
  <c r="E96" i="3" s="1"/>
  <c r="O96" i="9" s="1"/>
  <c r="U92" i="18"/>
  <c r="G96" i="3" s="1"/>
  <c r="Q96" i="9" s="1"/>
  <c r="T92" i="18"/>
  <c r="F96" i="3" s="1"/>
  <c r="P96" i="9" s="1"/>
  <c r="Y92" i="18"/>
  <c r="K96" i="3" s="1"/>
  <c r="U96" i="9" s="1"/>
  <c r="V92" i="18"/>
  <c r="H96" i="3" s="1"/>
  <c r="R96" i="9" s="1"/>
  <c r="X92" i="18"/>
  <c r="J96" i="3" s="1"/>
  <c r="T96" i="9" s="1"/>
  <c r="Z92" i="18"/>
  <c r="L96" i="3" s="1"/>
  <c r="V96" i="9" s="1"/>
  <c r="W92" i="18"/>
  <c r="I96" i="3" s="1"/>
  <c r="S96" i="9" s="1"/>
  <c r="R55" i="18"/>
  <c r="X55" i="18"/>
  <c r="J59" i="3" s="1"/>
  <c r="T59" i="9" s="1"/>
  <c r="Y55" i="18"/>
  <c r="K59" i="3" s="1"/>
  <c r="U59" i="9" s="1"/>
  <c r="V55" i="18"/>
  <c r="H59" i="3" s="1"/>
  <c r="R59" i="9" s="1"/>
  <c r="W55" i="18"/>
  <c r="I59" i="3" s="1"/>
  <c r="S59" i="9" s="1"/>
  <c r="S55" i="18"/>
  <c r="E59" i="3" s="1"/>
  <c r="O59" i="9" s="1"/>
  <c r="U55" i="18"/>
  <c r="G59" i="3" s="1"/>
  <c r="Q59" i="9" s="1"/>
  <c r="T55" i="18"/>
  <c r="F59" i="3" s="1"/>
  <c r="P59" i="9" s="1"/>
  <c r="Z55" i="18"/>
  <c r="L59" i="3" s="1"/>
  <c r="V59" i="9" s="1"/>
  <c r="W128" i="18"/>
  <c r="I132" i="3" s="1"/>
  <c r="S132" i="9" s="1"/>
  <c r="X128" i="18"/>
  <c r="J132" i="3" s="1"/>
  <c r="T132" i="9" s="1"/>
  <c r="S128" i="18"/>
  <c r="E132" i="3" s="1"/>
  <c r="O132" i="9" s="1"/>
  <c r="U128" i="18"/>
  <c r="G132" i="3" s="1"/>
  <c r="Q132" i="9" s="1"/>
  <c r="V128" i="18"/>
  <c r="H132" i="3" s="1"/>
  <c r="R132" i="9" s="1"/>
  <c r="R128" i="18"/>
  <c r="Y128" i="18"/>
  <c r="K132" i="3" s="1"/>
  <c r="U132" i="9" s="1"/>
  <c r="T128" i="18"/>
  <c r="F132" i="3" s="1"/>
  <c r="P132" i="9" s="1"/>
  <c r="Z128" i="18"/>
  <c r="L132" i="3" s="1"/>
  <c r="V132" i="9" s="1"/>
  <c r="V107" i="18"/>
  <c r="H111" i="3" s="1"/>
  <c r="R111" i="9" s="1"/>
  <c r="X107" i="18"/>
  <c r="J111" i="3" s="1"/>
  <c r="T111" i="9" s="1"/>
  <c r="W107" i="18"/>
  <c r="I111" i="3" s="1"/>
  <c r="S111" i="9" s="1"/>
  <c r="R107" i="18"/>
  <c r="S107" i="18"/>
  <c r="E111" i="3" s="1"/>
  <c r="O111" i="9" s="1"/>
  <c r="U107" i="18"/>
  <c r="G111" i="3" s="1"/>
  <c r="Q111" i="9" s="1"/>
  <c r="Y107" i="18"/>
  <c r="K111" i="3" s="1"/>
  <c r="U111" i="9" s="1"/>
  <c r="Z107" i="18"/>
  <c r="L111" i="3" s="1"/>
  <c r="V111" i="9" s="1"/>
  <c r="T107" i="18"/>
  <c r="F111" i="3" s="1"/>
  <c r="P111" i="9" s="1"/>
  <c r="AJ73" i="19"/>
  <c r="O78" i="4" s="1"/>
  <c r="AI78" i="9" s="1"/>
  <c r="AN73" i="19"/>
  <c r="S78" i="4" s="1"/>
  <c r="AM78" i="9" s="1"/>
  <c r="AE73" i="19"/>
  <c r="J78" i="4" s="1"/>
  <c r="AD78" i="9" s="1"/>
  <c r="Z73" i="19"/>
  <c r="E78" i="4" s="1"/>
  <c r="Y78" i="9" s="1"/>
  <c r="AF73" i="19"/>
  <c r="K78" i="4" s="1"/>
  <c r="AE78" i="9" s="1"/>
  <c r="AD73" i="19"/>
  <c r="I78" i="4" s="1"/>
  <c r="AC78" i="9" s="1"/>
  <c r="AA73" i="19"/>
  <c r="F78" i="4" s="1"/>
  <c r="Z78" i="9" s="1"/>
  <c r="AM73" i="19"/>
  <c r="R78" i="4" s="1"/>
  <c r="AL78" i="9" s="1"/>
  <c r="AH73" i="19"/>
  <c r="M78" i="4" s="1"/>
  <c r="AG78" i="9" s="1"/>
  <c r="AG73" i="19"/>
  <c r="L78" i="4" s="1"/>
  <c r="AF78" i="9" s="1"/>
  <c r="AK73" i="19"/>
  <c r="P78" i="4" s="1"/>
  <c r="AJ78" i="9" s="1"/>
  <c r="AB73" i="19"/>
  <c r="G78" i="4" s="1"/>
  <c r="AA78" i="9" s="1"/>
  <c r="Y73" i="19"/>
  <c r="AL73" i="19"/>
  <c r="Q78" i="4" s="1"/>
  <c r="AK78" i="9" s="1"/>
  <c r="AC73" i="19"/>
  <c r="H78" i="4" s="1"/>
  <c r="AB78" i="9" s="1"/>
  <c r="AI73" i="19"/>
  <c r="N78" i="4" s="1"/>
  <c r="AH78" i="9" s="1"/>
  <c r="P240" i="20"/>
  <c r="Y240" i="20" s="1"/>
  <c r="R240" i="20"/>
  <c r="AA240" i="20" s="1"/>
  <c r="O240" i="20"/>
  <c r="S240" i="20"/>
  <c r="AB240" i="20" s="1"/>
  <c r="T240" i="20"/>
  <c r="AC240" i="20" s="1"/>
  <c r="Q240" i="20"/>
  <c r="Z240" i="20" s="1"/>
  <c r="P215" i="20"/>
  <c r="Y215" i="20" s="1"/>
  <c r="O219" i="1" s="1"/>
  <c r="AP219" i="9" s="1"/>
  <c r="Q215" i="20"/>
  <c r="Z215" i="20" s="1"/>
  <c r="N219" i="3" s="1"/>
  <c r="AR219" i="9" s="1"/>
  <c r="S215" i="20"/>
  <c r="AB215" i="20" s="1"/>
  <c r="U219" i="4" s="1"/>
  <c r="AU219" i="9" s="1"/>
  <c r="BB219" i="9" s="1"/>
  <c r="CK219" i="9" s="1"/>
  <c r="CQ219" i="9" s="1"/>
  <c r="DI219" i="9" s="1"/>
  <c r="DO219" i="9" s="1"/>
  <c r="R215" i="20"/>
  <c r="AA215" i="20" s="1"/>
  <c r="O219" i="3" s="1"/>
  <c r="AS219" i="9" s="1"/>
  <c r="O215" i="20"/>
  <c r="T215" i="20"/>
  <c r="AC215" i="20" s="1"/>
  <c r="V219" i="4" s="1"/>
  <c r="AV219" i="9" s="1"/>
  <c r="BC219" i="9" s="1"/>
  <c r="CL219" i="9" s="1"/>
  <c r="CR219" i="9" s="1"/>
  <c r="DJ219" i="9" s="1"/>
  <c r="DP219" i="9" s="1"/>
  <c r="O168" i="20"/>
  <c r="Q168" i="20"/>
  <c r="Z168" i="20" s="1"/>
  <c r="N172" i="3" s="1"/>
  <c r="AR172" i="9" s="1"/>
  <c r="S168" i="20"/>
  <c r="AB168" i="20" s="1"/>
  <c r="U172" i="4" s="1"/>
  <c r="AU172" i="9" s="1"/>
  <c r="BB172" i="9" s="1"/>
  <c r="CK172" i="9" s="1"/>
  <c r="CQ172" i="9" s="1"/>
  <c r="DI172" i="9" s="1"/>
  <c r="DO172" i="9" s="1"/>
  <c r="T168" i="20"/>
  <c r="AC168" i="20" s="1"/>
  <c r="V172" i="4" s="1"/>
  <c r="AV172" i="9" s="1"/>
  <c r="BC172" i="9" s="1"/>
  <c r="CL172" i="9" s="1"/>
  <c r="CR172" i="9" s="1"/>
  <c r="DJ172" i="9" s="1"/>
  <c r="DP172" i="9" s="1"/>
  <c r="R168" i="20"/>
  <c r="AA168" i="20" s="1"/>
  <c r="O172" i="3" s="1"/>
  <c r="AS172" i="9" s="1"/>
  <c r="P168" i="20"/>
  <c r="Y168" i="20" s="1"/>
  <c r="O172" i="1" s="1"/>
  <c r="AP172" i="9" s="1"/>
  <c r="AY172" i="9" s="1"/>
  <c r="CH172" i="9" s="1"/>
  <c r="CN172" i="9" s="1"/>
  <c r="DF172" i="9" s="1"/>
  <c r="DL172" i="9" s="1"/>
  <c r="S62" i="20"/>
  <c r="AB62" i="20" s="1"/>
  <c r="U66" i="4" s="1"/>
  <c r="AU66" i="9" s="1"/>
  <c r="R62" i="20"/>
  <c r="AA62" i="20" s="1"/>
  <c r="O66" i="3" s="1"/>
  <c r="AS66" i="9" s="1"/>
  <c r="T62" i="20"/>
  <c r="AC62" i="20" s="1"/>
  <c r="V66" i="4" s="1"/>
  <c r="AV66" i="9" s="1"/>
  <c r="Q62" i="20"/>
  <c r="Z62" i="20" s="1"/>
  <c r="N66" i="3" s="1"/>
  <c r="AR66" i="9" s="1"/>
  <c r="O62" i="20"/>
  <c r="P62" i="20"/>
  <c r="Y62" i="20" s="1"/>
  <c r="O66" i="1" s="1"/>
  <c r="AP66" i="9" s="1"/>
  <c r="O209" i="20"/>
  <c r="P209" i="20"/>
  <c r="Y209" i="20" s="1"/>
  <c r="O213" i="1" s="1"/>
  <c r="AP213" i="9" s="1"/>
  <c r="T209" i="20"/>
  <c r="AC209" i="20" s="1"/>
  <c r="V213" i="4" s="1"/>
  <c r="AV213" i="9" s="1"/>
  <c r="BC213" i="9" s="1"/>
  <c r="CL213" i="9" s="1"/>
  <c r="CR213" i="9" s="1"/>
  <c r="DJ213" i="9" s="1"/>
  <c r="DP213" i="9" s="1"/>
  <c r="S209" i="20"/>
  <c r="AB209" i="20" s="1"/>
  <c r="U213" i="4" s="1"/>
  <c r="AU213" i="9" s="1"/>
  <c r="Q209" i="20"/>
  <c r="Z209" i="20" s="1"/>
  <c r="N213" i="3" s="1"/>
  <c r="AR213" i="9" s="1"/>
  <c r="R209" i="20"/>
  <c r="AA209" i="20" s="1"/>
  <c r="O213" i="3" s="1"/>
  <c r="AS213" i="9" s="1"/>
  <c r="S205" i="20"/>
  <c r="AB205" i="20" s="1"/>
  <c r="U209" i="4" s="1"/>
  <c r="AU209" i="9" s="1"/>
  <c r="BB209" i="9" s="1"/>
  <c r="CK209" i="9" s="1"/>
  <c r="CQ209" i="9" s="1"/>
  <c r="DI209" i="9" s="1"/>
  <c r="DO209" i="9" s="1"/>
  <c r="Q205" i="20"/>
  <c r="Z205" i="20" s="1"/>
  <c r="N209" i="3" s="1"/>
  <c r="AR209" i="9" s="1"/>
  <c r="P205" i="20"/>
  <c r="Y205" i="20" s="1"/>
  <c r="O209" i="1" s="1"/>
  <c r="AP209" i="9" s="1"/>
  <c r="R205" i="20"/>
  <c r="AA205" i="20" s="1"/>
  <c r="O209" i="3" s="1"/>
  <c r="AS209" i="9" s="1"/>
  <c r="O205" i="20"/>
  <c r="T205" i="20"/>
  <c r="AC205" i="20" s="1"/>
  <c r="V209" i="4" s="1"/>
  <c r="AV209" i="9" s="1"/>
  <c r="BC209" i="9" s="1"/>
  <c r="CL209" i="9" s="1"/>
  <c r="CR209" i="9" s="1"/>
  <c r="DJ209" i="9" s="1"/>
  <c r="DP209" i="9" s="1"/>
  <c r="S58" i="20"/>
  <c r="AB58" i="20" s="1"/>
  <c r="U62" i="4" s="1"/>
  <c r="AU62" i="9" s="1"/>
  <c r="O58" i="20"/>
  <c r="P58" i="20"/>
  <c r="Y58" i="20" s="1"/>
  <c r="O62" i="1" s="1"/>
  <c r="AP62" i="9" s="1"/>
  <c r="T58" i="20"/>
  <c r="AC58" i="20" s="1"/>
  <c r="V62" i="4" s="1"/>
  <c r="AV62" i="9" s="1"/>
  <c r="R58" i="20"/>
  <c r="AA58" i="20" s="1"/>
  <c r="O62" i="3" s="1"/>
  <c r="AS62" i="9" s="1"/>
  <c r="Q58" i="20"/>
  <c r="Z58" i="20" s="1"/>
  <c r="N62" i="3" s="1"/>
  <c r="AR62" i="9" s="1"/>
  <c r="T83" i="20"/>
  <c r="AC83" i="20" s="1"/>
  <c r="V87" i="4" s="1"/>
  <c r="AV87" i="9" s="1"/>
  <c r="BC87" i="9" s="1"/>
  <c r="CL87" i="9" s="1"/>
  <c r="CR87" i="9" s="1"/>
  <c r="DJ87" i="9" s="1"/>
  <c r="DP87" i="9" s="1"/>
  <c r="Q83" i="20"/>
  <c r="Z83" i="20" s="1"/>
  <c r="N87" i="3" s="1"/>
  <c r="AR87" i="9" s="1"/>
  <c r="O83" i="20"/>
  <c r="P83" i="20"/>
  <c r="Y83" i="20" s="1"/>
  <c r="O87" i="1" s="1"/>
  <c r="AP87" i="9" s="1"/>
  <c r="AY87" i="9" s="1"/>
  <c r="CH87" i="9" s="1"/>
  <c r="CN87" i="9" s="1"/>
  <c r="DF87" i="9" s="1"/>
  <c r="DL87" i="9" s="1"/>
  <c r="R83" i="20"/>
  <c r="AA83" i="20" s="1"/>
  <c r="O87" i="3" s="1"/>
  <c r="AS87" i="9" s="1"/>
  <c r="S83" i="20"/>
  <c r="AB83" i="20" s="1"/>
  <c r="U87" i="4" s="1"/>
  <c r="AU87" i="9" s="1"/>
  <c r="BB87" i="9" s="1"/>
  <c r="CK87" i="9" s="1"/>
  <c r="CQ87" i="9" s="1"/>
  <c r="DI87" i="9" s="1"/>
  <c r="DO87" i="9" s="1"/>
  <c r="R145" i="20"/>
  <c r="AA145" i="20" s="1"/>
  <c r="O149" i="3" s="1"/>
  <c r="AS149" i="9" s="1"/>
  <c r="P145" i="20"/>
  <c r="Y145" i="20" s="1"/>
  <c r="O149" i="1" s="1"/>
  <c r="AP149" i="9" s="1"/>
  <c r="S145" i="20"/>
  <c r="AB145" i="20" s="1"/>
  <c r="U149" i="4" s="1"/>
  <c r="AU149" i="9" s="1"/>
  <c r="BB149" i="9" s="1"/>
  <c r="CK149" i="9" s="1"/>
  <c r="CQ149" i="9" s="1"/>
  <c r="DI149" i="9" s="1"/>
  <c r="DO149" i="9" s="1"/>
  <c r="Q145" i="20"/>
  <c r="Z145" i="20" s="1"/>
  <c r="N149" i="3" s="1"/>
  <c r="AR149" i="9" s="1"/>
  <c r="T145" i="20"/>
  <c r="AC145" i="20" s="1"/>
  <c r="V149" i="4" s="1"/>
  <c r="AV149" i="9" s="1"/>
  <c r="BC149" i="9" s="1"/>
  <c r="CL149" i="9" s="1"/>
  <c r="CR149" i="9" s="1"/>
  <c r="DJ149" i="9" s="1"/>
  <c r="DP149" i="9" s="1"/>
  <c r="O145" i="20"/>
  <c r="P77" i="20"/>
  <c r="Y77" i="20" s="1"/>
  <c r="O81" i="1" s="1"/>
  <c r="AP81" i="9" s="1"/>
  <c r="AY81" i="9" s="1"/>
  <c r="CH81" i="9" s="1"/>
  <c r="CN81" i="9" s="1"/>
  <c r="DF81" i="9" s="1"/>
  <c r="DL81" i="9" s="1"/>
  <c r="S77" i="20"/>
  <c r="AB77" i="20" s="1"/>
  <c r="U81" i="4" s="1"/>
  <c r="AU81" i="9" s="1"/>
  <c r="BB81" i="9" s="1"/>
  <c r="CK81" i="9" s="1"/>
  <c r="CQ81" i="9" s="1"/>
  <c r="DI81" i="9" s="1"/>
  <c r="DO81" i="9" s="1"/>
  <c r="T77" i="20"/>
  <c r="AC77" i="20" s="1"/>
  <c r="V81" i="4" s="1"/>
  <c r="AV81" i="9" s="1"/>
  <c r="BC81" i="9" s="1"/>
  <c r="CL81" i="9" s="1"/>
  <c r="CR81" i="9" s="1"/>
  <c r="DJ81" i="9" s="1"/>
  <c r="DP81" i="9" s="1"/>
  <c r="O77" i="20"/>
  <c r="R77" i="20"/>
  <c r="AA77" i="20" s="1"/>
  <c r="O81" i="3" s="1"/>
  <c r="AS81" i="9" s="1"/>
  <c r="Q77" i="20"/>
  <c r="Z77" i="20" s="1"/>
  <c r="N81" i="3" s="1"/>
  <c r="AR81" i="9" s="1"/>
  <c r="Q208" i="20"/>
  <c r="Z208" i="20" s="1"/>
  <c r="N212" i="3" s="1"/>
  <c r="AR212" i="9" s="1"/>
  <c r="P208" i="20"/>
  <c r="Y208" i="20" s="1"/>
  <c r="O212" i="1" s="1"/>
  <c r="AP212" i="9" s="1"/>
  <c r="T208" i="20"/>
  <c r="AC208" i="20" s="1"/>
  <c r="V212" i="4" s="1"/>
  <c r="AV212" i="9" s="1"/>
  <c r="BC212" i="9" s="1"/>
  <c r="CL212" i="9" s="1"/>
  <c r="CR212" i="9" s="1"/>
  <c r="DJ212" i="9" s="1"/>
  <c r="DP212" i="9" s="1"/>
  <c r="S208" i="20"/>
  <c r="AB208" i="20" s="1"/>
  <c r="U212" i="4" s="1"/>
  <c r="AU212" i="9" s="1"/>
  <c r="BB212" i="9" s="1"/>
  <c r="CK212" i="9" s="1"/>
  <c r="CQ212" i="9" s="1"/>
  <c r="DI212" i="9" s="1"/>
  <c r="DO212" i="9" s="1"/>
  <c r="O208" i="20"/>
  <c r="R208" i="20"/>
  <c r="AA208" i="20" s="1"/>
  <c r="O212" i="3" s="1"/>
  <c r="AS212" i="9" s="1"/>
  <c r="Q162" i="20"/>
  <c r="Z162" i="20" s="1"/>
  <c r="N166" i="3" s="1"/>
  <c r="AR166" i="9" s="1"/>
  <c r="T162" i="20"/>
  <c r="AC162" i="20" s="1"/>
  <c r="V166" i="4" s="1"/>
  <c r="AV166" i="9" s="1"/>
  <c r="BC166" i="9" s="1"/>
  <c r="CL166" i="9" s="1"/>
  <c r="CR166" i="9" s="1"/>
  <c r="DJ166" i="9" s="1"/>
  <c r="DP166" i="9" s="1"/>
  <c r="P162" i="20"/>
  <c r="Y162" i="20" s="1"/>
  <c r="O166" i="1" s="1"/>
  <c r="AP166" i="9" s="1"/>
  <c r="S162" i="20"/>
  <c r="AB162" i="20" s="1"/>
  <c r="U166" i="4" s="1"/>
  <c r="AU166" i="9" s="1"/>
  <c r="BB166" i="9" s="1"/>
  <c r="CK166" i="9" s="1"/>
  <c r="CQ166" i="9" s="1"/>
  <c r="DI166" i="9" s="1"/>
  <c r="DO166" i="9" s="1"/>
  <c r="R162" i="20"/>
  <c r="AA162" i="20" s="1"/>
  <c r="O166" i="3" s="1"/>
  <c r="AS166" i="9" s="1"/>
  <c r="O162" i="20"/>
  <c r="S12" i="20"/>
  <c r="AB12" i="20" s="1"/>
  <c r="U16" i="4" s="1"/>
  <c r="AU16" i="9" s="1"/>
  <c r="BB16" i="9" s="1"/>
  <c r="CK16" i="9" s="1"/>
  <c r="CQ16" i="9" s="1"/>
  <c r="DI16" i="9" s="1"/>
  <c r="DO16" i="9" s="1"/>
  <c r="Q12" i="20"/>
  <c r="Z12" i="20" s="1"/>
  <c r="N16" i="3" s="1"/>
  <c r="AR16" i="9" s="1"/>
  <c r="T12" i="20"/>
  <c r="AC12" i="20" s="1"/>
  <c r="V16" i="4" s="1"/>
  <c r="AV16" i="9" s="1"/>
  <c r="BC16" i="9" s="1"/>
  <c r="CL16" i="9" s="1"/>
  <c r="CR16" i="9" s="1"/>
  <c r="DJ16" i="9" s="1"/>
  <c r="DP16" i="9" s="1"/>
  <c r="R12" i="20"/>
  <c r="AA12" i="20" s="1"/>
  <c r="O16" i="3" s="1"/>
  <c r="AS16" i="9" s="1"/>
  <c r="O12" i="20"/>
  <c r="P12" i="20"/>
  <c r="Y12" i="20" s="1"/>
  <c r="O16" i="1" s="1"/>
  <c r="AP16" i="9" s="1"/>
  <c r="R198" i="20"/>
  <c r="AA198" i="20" s="1"/>
  <c r="O202" i="3" s="1"/>
  <c r="AS202" i="9" s="1"/>
  <c r="Q198" i="20"/>
  <c r="Z198" i="20" s="1"/>
  <c r="N202" i="3" s="1"/>
  <c r="AR202" i="9" s="1"/>
  <c r="O198" i="20"/>
  <c r="P198" i="20"/>
  <c r="Y198" i="20" s="1"/>
  <c r="O202" i="1" s="1"/>
  <c r="AP202" i="9" s="1"/>
  <c r="T198" i="20"/>
  <c r="AC198" i="20" s="1"/>
  <c r="V202" i="4" s="1"/>
  <c r="AV202" i="9" s="1"/>
  <c r="BC202" i="9" s="1"/>
  <c r="CL202" i="9" s="1"/>
  <c r="CR202" i="9" s="1"/>
  <c r="DJ202" i="9" s="1"/>
  <c r="DP202" i="9" s="1"/>
  <c r="S198" i="20"/>
  <c r="AB198" i="20" s="1"/>
  <c r="U202" i="4" s="1"/>
  <c r="AU202" i="9" s="1"/>
  <c r="BB202" i="9" s="1"/>
  <c r="CK202" i="9" s="1"/>
  <c r="CQ202" i="9" s="1"/>
  <c r="DI202" i="9" s="1"/>
  <c r="DO202" i="9" s="1"/>
  <c r="S179" i="20"/>
  <c r="AB179" i="20" s="1"/>
  <c r="U183" i="4" s="1"/>
  <c r="AU183" i="9" s="1"/>
  <c r="BB183" i="9" s="1"/>
  <c r="CK183" i="9" s="1"/>
  <c r="CQ183" i="9" s="1"/>
  <c r="DI183" i="9" s="1"/>
  <c r="DO183" i="9" s="1"/>
  <c r="P179" i="20"/>
  <c r="Y179" i="20" s="1"/>
  <c r="O183" i="1" s="1"/>
  <c r="AP183" i="9" s="1"/>
  <c r="O179" i="20"/>
  <c r="T179" i="20"/>
  <c r="AC179" i="20" s="1"/>
  <c r="V183" i="4" s="1"/>
  <c r="AV183" i="9" s="1"/>
  <c r="BC183" i="9" s="1"/>
  <c r="CL183" i="9" s="1"/>
  <c r="CR183" i="9" s="1"/>
  <c r="DJ183" i="9" s="1"/>
  <c r="DP183" i="9" s="1"/>
  <c r="Q179" i="20"/>
  <c r="Z179" i="20" s="1"/>
  <c r="N183" i="3" s="1"/>
  <c r="AR183" i="9" s="1"/>
  <c r="R179" i="20"/>
  <c r="AA179" i="20" s="1"/>
  <c r="O183" i="3" s="1"/>
  <c r="AS183" i="9" s="1"/>
  <c r="R212" i="20"/>
  <c r="AA212" i="20" s="1"/>
  <c r="O216" i="3" s="1"/>
  <c r="AS216" i="9" s="1"/>
  <c r="P212" i="20"/>
  <c r="Y212" i="20" s="1"/>
  <c r="O216" i="1" s="1"/>
  <c r="AP216" i="9" s="1"/>
  <c r="S212" i="20"/>
  <c r="AB212" i="20" s="1"/>
  <c r="U216" i="4" s="1"/>
  <c r="AU216" i="9" s="1"/>
  <c r="BB216" i="9" s="1"/>
  <c r="CK216" i="9" s="1"/>
  <c r="CQ216" i="9" s="1"/>
  <c r="DI216" i="9" s="1"/>
  <c r="DO216" i="9" s="1"/>
  <c r="Q212" i="20"/>
  <c r="Z212" i="20" s="1"/>
  <c r="N216" i="3" s="1"/>
  <c r="AR216" i="9" s="1"/>
  <c r="T212" i="20"/>
  <c r="AC212" i="20" s="1"/>
  <c r="V216" i="4" s="1"/>
  <c r="AV216" i="9" s="1"/>
  <c r="BC216" i="9" s="1"/>
  <c r="CL216" i="9" s="1"/>
  <c r="CR216" i="9" s="1"/>
  <c r="DJ216" i="9" s="1"/>
  <c r="DP216" i="9" s="1"/>
  <c r="O212" i="20"/>
  <c r="Q90" i="20"/>
  <c r="Z90" i="20" s="1"/>
  <c r="N94" i="3" s="1"/>
  <c r="AR94" i="9" s="1"/>
  <c r="T90" i="20"/>
  <c r="AC90" i="20" s="1"/>
  <c r="V94" i="4" s="1"/>
  <c r="AV94" i="9" s="1"/>
  <c r="BC94" i="9" s="1"/>
  <c r="CL94" i="9" s="1"/>
  <c r="CR94" i="9" s="1"/>
  <c r="DJ94" i="9" s="1"/>
  <c r="DP94" i="9" s="1"/>
  <c r="R90" i="20"/>
  <c r="AA90" i="20" s="1"/>
  <c r="O94" i="3" s="1"/>
  <c r="AS94" i="9" s="1"/>
  <c r="P90" i="20"/>
  <c r="Y90" i="20" s="1"/>
  <c r="O94" i="1" s="1"/>
  <c r="AP94" i="9" s="1"/>
  <c r="AY94" i="9" s="1"/>
  <c r="CH94" i="9" s="1"/>
  <c r="CN94" i="9" s="1"/>
  <c r="DF94" i="9" s="1"/>
  <c r="DL94" i="9" s="1"/>
  <c r="O90" i="20"/>
  <c r="S90" i="20"/>
  <c r="AB90" i="20" s="1"/>
  <c r="U94" i="4" s="1"/>
  <c r="AU94" i="9" s="1"/>
  <c r="BB94" i="9" s="1"/>
  <c r="CK94" i="9" s="1"/>
  <c r="CQ94" i="9" s="1"/>
  <c r="DI94" i="9" s="1"/>
  <c r="DO94" i="9" s="1"/>
  <c r="S33" i="20"/>
  <c r="AB33" i="20" s="1"/>
  <c r="U37" i="4" s="1"/>
  <c r="AU37" i="9" s="1"/>
  <c r="T33" i="20"/>
  <c r="AC33" i="20" s="1"/>
  <c r="V37" i="4" s="1"/>
  <c r="AV37" i="9" s="1"/>
  <c r="R33" i="20"/>
  <c r="AA33" i="20" s="1"/>
  <c r="O37" i="3" s="1"/>
  <c r="AS37" i="9" s="1"/>
  <c r="Q33" i="20"/>
  <c r="Z33" i="20" s="1"/>
  <c r="N37" i="3" s="1"/>
  <c r="AR37" i="9" s="1"/>
  <c r="P33" i="20"/>
  <c r="Y33" i="20" s="1"/>
  <c r="O37" i="1" s="1"/>
  <c r="AP37" i="9" s="1"/>
  <c r="O33" i="20"/>
  <c r="T133" i="20"/>
  <c r="AC133" i="20" s="1"/>
  <c r="V137" i="4" s="1"/>
  <c r="AV137" i="9" s="1"/>
  <c r="BC137" i="9" s="1"/>
  <c r="CL137" i="9" s="1"/>
  <c r="CR137" i="9" s="1"/>
  <c r="DJ137" i="9" s="1"/>
  <c r="DP137" i="9" s="1"/>
  <c r="R133" i="20"/>
  <c r="AA133" i="20" s="1"/>
  <c r="O137" i="3" s="1"/>
  <c r="AS137" i="9" s="1"/>
  <c r="Q133" i="20"/>
  <c r="Z133" i="20" s="1"/>
  <c r="N137" i="3" s="1"/>
  <c r="AR137" i="9" s="1"/>
  <c r="O133" i="20"/>
  <c r="S133" i="20"/>
  <c r="AB133" i="20" s="1"/>
  <c r="U137" i="4" s="1"/>
  <c r="AU137" i="9" s="1"/>
  <c r="BB137" i="9" s="1"/>
  <c r="CK137" i="9" s="1"/>
  <c r="CQ137" i="9" s="1"/>
  <c r="DI137" i="9" s="1"/>
  <c r="DO137" i="9" s="1"/>
  <c r="P133" i="20"/>
  <c r="Y133" i="20" s="1"/>
  <c r="O137" i="1" s="1"/>
  <c r="AP137" i="9" s="1"/>
  <c r="Q173" i="20"/>
  <c r="Z173" i="20" s="1"/>
  <c r="N177" i="3" s="1"/>
  <c r="AR177" i="9" s="1"/>
  <c r="O173" i="20"/>
  <c r="P173" i="20"/>
  <c r="Y173" i="20" s="1"/>
  <c r="O177" i="1" s="1"/>
  <c r="AP177" i="9" s="1"/>
  <c r="R173" i="20"/>
  <c r="AA173" i="20" s="1"/>
  <c r="O177" i="3" s="1"/>
  <c r="AS177" i="9" s="1"/>
  <c r="S173" i="20"/>
  <c r="AB173" i="20" s="1"/>
  <c r="U177" i="4" s="1"/>
  <c r="AU177" i="9" s="1"/>
  <c r="BB177" i="9" s="1"/>
  <c r="CK177" i="9" s="1"/>
  <c r="CQ177" i="9" s="1"/>
  <c r="DI177" i="9" s="1"/>
  <c r="DO177" i="9" s="1"/>
  <c r="T173" i="20"/>
  <c r="AC173" i="20" s="1"/>
  <c r="V177" i="4" s="1"/>
  <c r="AV177" i="9" s="1"/>
  <c r="BC177" i="9" s="1"/>
  <c r="CL177" i="9" s="1"/>
  <c r="CR177" i="9" s="1"/>
  <c r="DJ177" i="9" s="1"/>
  <c r="DP177" i="9" s="1"/>
  <c r="O199" i="20"/>
  <c r="S199" i="20"/>
  <c r="AB199" i="20" s="1"/>
  <c r="U203" i="4" s="1"/>
  <c r="AU203" i="9" s="1"/>
  <c r="BB203" i="9" s="1"/>
  <c r="CK203" i="9" s="1"/>
  <c r="CQ203" i="9" s="1"/>
  <c r="DI203" i="9" s="1"/>
  <c r="DO203" i="9" s="1"/>
  <c r="P199" i="20"/>
  <c r="Y199" i="20" s="1"/>
  <c r="O203" i="1" s="1"/>
  <c r="AP203" i="9" s="1"/>
  <c r="Q199" i="20"/>
  <c r="Z199" i="20" s="1"/>
  <c r="N203" i="3" s="1"/>
  <c r="AR203" i="9" s="1"/>
  <c r="R199" i="20"/>
  <c r="AA199" i="20" s="1"/>
  <c r="O203" i="3" s="1"/>
  <c r="AS203" i="9" s="1"/>
  <c r="T199" i="20"/>
  <c r="AC199" i="20" s="1"/>
  <c r="V203" i="4" s="1"/>
  <c r="AV203" i="9" s="1"/>
  <c r="BC203" i="9" s="1"/>
  <c r="CL203" i="9" s="1"/>
  <c r="CR203" i="9" s="1"/>
  <c r="DJ203" i="9" s="1"/>
  <c r="DP203" i="9" s="1"/>
  <c r="R160" i="20"/>
  <c r="AA160" i="20" s="1"/>
  <c r="O164" i="3" s="1"/>
  <c r="AS164" i="9" s="1"/>
  <c r="O160" i="20"/>
  <c r="S160" i="20"/>
  <c r="AB160" i="20" s="1"/>
  <c r="U164" i="4" s="1"/>
  <c r="AU164" i="9" s="1"/>
  <c r="BB164" i="9" s="1"/>
  <c r="CK164" i="9" s="1"/>
  <c r="CQ164" i="9" s="1"/>
  <c r="DI164" i="9" s="1"/>
  <c r="DO164" i="9" s="1"/>
  <c r="T160" i="20"/>
  <c r="AC160" i="20" s="1"/>
  <c r="V164" i="4" s="1"/>
  <c r="AV164" i="9" s="1"/>
  <c r="BC164" i="9" s="1"/>
  <c r="CL164" i="9" s="1"/>
  <c r="CR164" i="9" s="1"/>
  <c r="DJ164" i="9" s="1"/>
  <c r="DP164" i="9" s="1"/>
  <c r="Q160" i="20"/>
  <c r="Z160" i="20" s="1"/>
  <c r="N164" i="3" s="1"/>
  <c r="AR164" i="9" s="1"/>
  <c r="P160" i="20"/>
  <c r="Y160" i="20" s="1"/>
  <c r="O164" i="1" s="1"/>
  <c r="AP164" i="9" s="1"/>
  <c r="O91" i="20"/>
  <c r="T91" i="20"/>
  <c r="AC91" i="20" s="1"/>
  <c r="V95" i="4" s="1"/>
  <c r="AV95" i="9" s="1"/>
  <c r="BC95" i="9" s="1"/>
  <c r="CL95" i="9" s="1"/>
  <c r="CR95" i="9" s="1"/>
  <c r="DJ95" i="9" s="1"/>
  <c r="DP95" i="9" s="1"/>
  <c r="Q91" i="20"/>
  <c r="Z91" i="20" s="1"/>
  <c r="N95" i="3" s="1"/>
  <c r="AR95" i="9" s="1"/>
  <c r="P91" i="20"/>
  <c r="Y91" i="20" s="1"/>
  <c r="O95" i="1" s="1"/>
  <c r="AP95" i="9" s="1"/>
  <c r="AY95" i="9" s="1"/>
  <c r="CH95" i="9" s="1"/>
  <c r="CN95" i="9" s="1"/>
  <c r="DF95" i="9" s="1"/>
  <c r="DL95" i="9" s="1"/>
  <c r="S91" i="20"/>
  <c r="AB91" i="20" s="1"/>
  <c r="U95" i="4" s="1"/>
  <c r="AU95" i="9" s="1"/>
  <c r="BB95" i="9" s="1"/>
  <c r="CK95" i="9" s="1"/>
  <c r="CQ95" i="9" s="1"/>
  <c r="DI95" i="9" s="1"/>
  <c r="DO95" i="9" s="1"/>
  <c r="R91" i="20"/>
  <c r="AA91" i="20" s="1"/>
  <c r="O95" i="3" s="1"/>
  <c r="AS95" i="9" s="1"/>
  <c r="S242" i="20"/>
  <c r="AB242" i="20" s="1"/>
  <c r="T242" i="20"/>
  <c r="AC242" i="20" s="1"/>
  <c r="Q242" i="20"/>
  <c r="Z242" i="20" s="1"/>
  <c r="O242" i="20"/>
  <c r="R242" i="20"/>
  <c r="AA242" i="20" s="1"/>
  <c r="P242" i="20"/>
  <c r="Y242" i="20" s="1"/>
  <c r="Q157" i="20"/>
  <c r="Z157" i="20" s="1"/>
  <c r="N161" i="3" s="1"/>
  <c r="AR161" i="9" s="1"/>
  <c r="P157" i="20"/>
  <c r="Y157" i="20" s="1"/>
  <c r="O161" i="1" s="1"/>
  <c r="AP161" i="9" s="1"/>
  <c r="S157" i="20"/>
  <c r="AB157" i="20" s="1"/>
  <c r="U161" i="4" s="1"/>
  <c r="AU161" i="9" s="1"/>
  <c r="BB161" i="9" s="1"/>
  <c r="CK161" i="9" s="1"/>
  <c r="CQ161" i="9" s="1"/>
  <c r="DI161" i="9" s="1"/>
  <c r="DO161" i="9" s="1"/>
  <c r="T157" i="20"/>
  <c r="AC157" i="20" s="1"/>
  <c r="V161" i="4" s="1"/>
  <c r="AV161" i="9" s="1"/>
  <c r="BC161" i="9" s="1"/>
  <c r="CL161" i="9" s="1"/>
  <c r="CR161" i="9" s="1"/>
  <c r="DJ161" i="9" s="1"/>
  <c r="DP161" i="9" s="1"/>
  <c r="O157" i="20"/>
  <c r="R157" i="20"/>
  <c r="AA157" i="20" s="1"/>
  <c r="O161" i="3" s="1"/>
  <c r="AS161" i="9" s="1"/>
  <c r="T174" i="20"/>
  <c r="AC174" i="20" s="1"/>
  <c r="V178" i="4" s="1"/>
  <c r="AV178" i="9" s="1"/>
  <c r="BC178" i="9" s="1"/>
  <c r="CL178" i="9" s="1"/>
  <c r="CR178" i="9" s="1"/>
  <c r="DJ178" i="9" s="1"/>
  <c r="DP178" i="9" s="1"/>
  <c r="P174" i="20"/>
  <c r="Y174" i="20" s="1"/>
  <c r="O178" i="1" s="1"/>
  <c r="AP178" i="9" s="1"/>
  <c r="Q174" i="20"/>
  <c r="Z174" i="20" s="1"/>
  <c r="N178" i="3" s="1"/>
  <c r="AR178" i="9" s="1"/>
  <c r="S174" i="20"/>
  <c r="AB174" i="20" s="1"/>
  <c r="U178" i="4" s="1"/>
  <c r="AU178" i="9" s="1"/>
  <c r="BB178" i="9" s="1"/>
  <c r="CK178" i="9" s="1"/>
  <c r="CQ178" i="9" s="1"/>
  <c r="DI178" i="9" s="1"/>
  <c r="DO178" i="9" s="1"/>
  <c r="O174" i="20"/>
  <c r="R174" i="20"/>
  <c r="AA174" i="20" s="1"/>
  <c r="O178" i="3" s="1"/>
  <c r="AS178" i="9" s="1"/>
  <c r="P206" i="20"/>
  <c r="Y206" i="20" s="1"/>
  <c r="O210" i="1" s="1"/>
  <c r="AP210" i="9" s="1"/>
  <c r="O206" i="20"/>
  <c r="Q206" i="20"/>
  <c r="Z206" i="20" s="1"/>
  <c r="N210" i="3" s="1"/>
  <c r="AR210" i="9" s="1"/>
  <c r="T206" i="20"/>
  <c r="AC206" i="20" s="1"/>
  <c r="V210" i="4" s="1"/>
  <c r="AV210" i="9" s="1"/>
  <c r="BC210" i="9" s="1"/>
  <c r="CL210" i="9" s="1"/>
  <c r="CR210" i="9" s="1"/>
  <c r="DJ210" i="9" s="1"/>
  <c r="DP210" i="9" s="1"/>
  <c r="S206" i="20"/>
  <c r="AB206" i="20" s="1"/>
  <c r="U210" i="4" s="1"/>
  <c r="AU210" i="9" s="1"/>
  <c r="BB210" i="9" s="1"/>
  <c r="CK210" i="9" s="1"/>
  <c r="CQ210" i="9" s="1"/>
  <c r="DI210" i="9" s="1"/>
  <c r="DO210" i="9" s="1"/>
  <c r="R206" i="20"/>
  <c r="AA206" i="20" s="1"/>
  <c r="O210" i="3" s="1"/>
  <c r="AS210" i="9" s="1"/>
  <c r="Q182" i="20"/>
  <c r="Z182" i="20" s="1"/>
  <c r="N186" i="3" s="1"/>
  <c r="AR186" i="9" s="1"/>
  <c r="P182" i="20"/>
  <c r="Y182" i="20" s="1"/>
  <c r="O186" i="1" s="1"/>
  <c r="AP186" i="9" s="1"/>
  <c r="T182" i="20"/>
  <c r="AC182" i="20" s="1"/>
  <c r="V186" i="4" s="1"/>
  <c r="AV186" i="9" s="1"/>
  <c r="BC186" i="9" s="1"/>
  <c r="CL186" i="9" s="1"/>
  <c r="CR186" i="9" s="1"/>
  <c r="DJ186" i="9" s="1"/>
  <c r="DP186" i="9" s="1"/>
  <c r="R182" i="20"/>
  <c r="AA182" i="20" s="1"/>
  <c r="O186" i="3" s="1"/>
  <c r="AS186" i="9" s="1"/>
  <c r="S182" i="20"/>
  <c r="AB182" i="20" s="1"/>
  <c r="U186" i="4" s="1"/>
  <c r="AU186" i="9" s="1"/>
  <c r="BB186" i="9" s="1"/>
  <c r="CK186" i="9" s="1"/>
  <c r="CQ186" i="9" s="1"/>
  <c r="DI186" i="9" s="1"/>
  <c r="DO186" i="9" s="1"/>
  <c r="O182" i="20"/>
  <c r="Q94" i="20"/>
  <c r="Z94" i="20" s="1"/>
  <c r="N98" i="3" s="1"/>
  <c r="AR98" i="9" s="1"/>
  <c r="S94" i="20"/>
  <c r="AB94" i="20" s="1"/>
  <c r="U98" i="4" s="1"/>
  <c r="AU98" i="9" s="1"/>
  <c r="BB98" i="9" s="1"/>
  <c r="CK98" i="9" s="1"/>
  <c r="CQ98" i="9" s="1"/>
  <c r="DI98" i="9" s="1"/>
  <c r="DO98" i="9" s="1"/>
  <c r="O94" i="20"/>
  <c r="P94" i="20"/>
  <c r="Y94" i="20" s="1"/>
  <c r="O98" i="1" s="1"/>
  <c r="AP98" i="9" s="1"/>
  <c r="AY98" i="9" s="1"/>
  <c r="CH98" i="9" s="1"/>
  <c r="CN98" i="9" s="1"/>
  <c r="DF98" i="9" s="1"/>
  <c r="DL98" i="9" s="1"/>
  <c r="R94" i="20"/>
  <c r="AA94" i="20" s="1"/>
  <c r="O98" i="3" s="1"/>
  <c r="AS98" i="9" s="1"/>
  <c r="T94" i="20"/>
  <c r="AC94" i="20" s="1"/>
  <c r="V98" i="4" s="1"/>
  <c r="AV98" i="9" s="1"/>
  <c r="BC98" i="9" s="1"/>
  <c r="CL98" i="9" s="1"/>
  <c r="CR98" i="9" s="1"/>
  <c r="DJ98" i="9" s="1"/>
  <c r="DP98" i="9" s="1"/>
  <c r="O70" i="20"/>
  <c r="P70" i="20"/>
  <c r="Y70" i="20" s="1"/>
  <c r="O74" i="1" s="1"/>
  <c r="AP74" i="9" s="1"/>
  <c r="S70" i="20"/>
  <c r="AB70" i="20" s="1"/>
  <c r="U74" i="4" s="1"/>
  <c r="AU74" i="9" s="1"/>
  <c r="Q70" i="20"/>
  <c r="Z70" i="20" s="1"/>
  <c r="N74" i="3" s="1"/>
  <c r="AR74" i="9" s="1"/>
  <c r="T70" i="20"/>
  <c r="AC70" i="20" s="1"/>
  <c r="V74" i="4" s="1"/>
  <c r="AV74" i="9" s="1"/>
  <c r="R70" i="20"/>
  <c r="AA70" i="20" s="1"/>
  <c r="O74" i="3" s="1"/>
  <c r="AS74" i="9" s="1"/>
  <c r="Q55" i="20"/>
  <c r="Z55" i="20" s="1"/>
  <c r="N59" i="3" s="1"/>
  <c r="AR59" i="9" s="1"/>
  <c r="S55" i="20"/>
  <c r="AB55" i="20" s="1"/>
  <c r="U59" i="4" s="1"/>
  <c r="AU59" i="9" s="1"/>
  <c r="T55" i="20"/>
  <c r="AC55" i="20" s="1"/>
  <c r="V59" i="4" s="1"/>
  <c r="AV59" i="9" s="1"/>
  <c r="P55" i="20"/>
  <c r="Y55" i="20" s="1"/>
  <c r="O59" i="1" s="1"/>
  <c r="AP59" i="9" s="1"/>
  <c r="R55" i="20"/>
  <c r="AA55" i="20" s="1"/>
  <c r="O59" i="3" s="1"/>
  <c r="AS59" i="9" s="1"/>
  <c r="O55" i="20"/>
  <c r="P159" i="20"/>
  <c r="Y159" i="20" s="1"/>
  <c r="O163" i="1" s="1"/>
  <c r="AP163" i="9" s="1"/>
  <c r="R159" i="20"/>
  <c r="AA159" i="20" s="1"/>
  <c r="O163" i="3" s="1"/>
  <c r="AS163" i="9" s="1"/>
  <c r="T159" i="20"/>
  <c r="AC159" i="20" s="1"/>
  <c r="V163" i="4" s="1"/>
  <c r="AV163" i="9" s="1"/>
  <c r="BC163" i="9" s="1"/>
  <c r="CL163" i="9" s="1"/>
  <c r="CR163" i="9" s="1"/>
  <c r="DJ163" i="9" s="1"/>
  <c r="DP163" i="9" s="1"/>
  <c r="S159" i="20"/>
  <c r="AB159" i="20" s="1"/>
  <c r="U163" i="4" s="1"/>
  <c r="AU163" i="9" s="1"/>
  <c r="BB163" i="9" s="1"/>
  <c r="CK163" i="9" s="1"/>
  <c r="CQ163" i="9" s="1"/>
  <c r="DI163" i="9" s="1"/>
  <c r="DO163" i="9" s="1"/>
  <c r="Q159" i="20"/>
  <c r="Z159" i="20" s="1"/>
  <c r="N163" i="3" s="1"/>
  <c r="AR163" i="9" s="1"/>
  <c r="O159" i="20"/>
  <c r="T100" i="20"/>
  <c r="AC100" i="20" s="1"/>
  <c r="V104" i="4" s="1"/>
  <c r="AV104" i="9" s="1"/>
  <c r="BC104" i="9" s="1"/>
  <c r="CL104" i="9" s="1"/>
  <c r="CR104" i="9" s="1"/>
  <c r="DJ104" i="9" s="1"/>
  <c r="DP104" i="9" s="1"/>
  <c r="P100" i="20"/>
  <c r="Y100" i="20" s="1"/>
  <c r="O104" i="1" s="1"/>
  <c r="AP104" i="9" s="1"/>
  <c r="AY104" i="9" s="1"/>
  <c r="CH104" i="9" s="1"/>
  <c r="CN104" i="9" s="1"/>
  <c r="DF104" i="9" s="1"/>
  <c r="DL104" i="9" s="1"/>
  <c r="Q100" i="20"/>
  <c r="Z100" i="20" s="1"/>
  <c r="N104" i="3" s="1"/>
  <c r="AR104" i="9" s="1"/>
  <c r="S100" i="20"/>
  <c r="AB100" i="20" s="1"/>
  <c r="U104" i="4" s="1"/>
  <c r="AU104" i="9" s="1"/>
  <c r="BB104" i="9" s="1"/>
  <c r="CK104" i="9" s="1"/>
  <c r="CQ104" i="9" s="1"/>
  <c r="DI104" i="9" s="1"/>
  <c r="DO104" i="9" s="1"/>
  <c r="O100" i="20"/>
  <c r="R100" i="20"/>
  <c r="AA100" i="20" s="1"/>
  <c r="O104" i="3" s="1"/>
  <c r="AS104" i="9" s="1"/>
  <c r="P201" i="20"/>
  <c r="Y201" i="20" s="1"/>
  <c r="O205" i="1" s="1"/>
  <c r="AP205" i="9" s="1"/>
  <c r="R201" i="20"/>
  <c r="AA201" i="20" s="1"/>
  <c r="O205" i="3" s="1"/>
  <c r="AS205" i="9" s="1"/>
  <c r="S201" i="20"/>
  <c r="AB201" i="20" s="1"/>
  <c r="U205" i="4" s="1"/>
  <c r="AU205" i="9" s="1"/>
  <c r="BB205" i="9" s="1"/>
  <c r="CK205" i="9" s="1"/>
  <c r="CQ205" i="9" s="1"/>
  <c r="DI205" i="9" s="1"/>
  <c r="DO205" i="9" s="1"/>
  <c r="T201" i="20"/>
  <c r="AC201" i="20" s="1"/>
  <c r="V205" i="4" s="1"/>
  <c r="AV205" i="9" s="1"/>
  <c r="BC205" i="9" s="1"/>
  <c r="CL205" i="9" s="1"/>
  <c r="CR205" i="9" s="1"/>
  <c r="DJ205" i="9" s="1"/>
  <c r="DP205" i="9" s="1"/>
  <c r="Q201" i="20"/>
  <c r="Z201" i="20" s="1"/>
  <c r="N205" i="3" s="1"/>
  <c r="AR205" i="9" s="1"/>
  <c r="O201" i="20"/>
  <c r="S172" i="20"/>
  <c r="AB172" i="20" s="1"/>
  <c r="U176" i="4" s="1"/>
  <c r="AU176" i="9" s="1"/>
  <c r="BB176" i="9" s="1"/>
  <c r="CK176" i="9" s="1"/>
  <c r="CQ176" i="9" s="1"/>
  <c r="DI176" i="9" s="1"/>
  <c r="DO176" i="9" s="1"/>
  <c r="Q172" i="20"/>
  <c r="Z172" i="20" s="1"/>
  <c r="N176" i="3" s="1"/>
  <c r="AR176" i="9" s="1"/>
  <c r="O172" i="20"/>
  <c r="T172" i="20"/>
  <c r="AC172" i="20" s="1"/>
  <c r="V176" i="4" s="1"/>
  <c r="AV176" i="9" s="1"/>
  <c r="BC176" i="9" s="1"/>
  <c r="CL176" i="9" s="1"/>
  <c r="CR176" i="9" s="1"/>
  <c r="DJ176" i="9" s="1"/>
  <c r="DP176" i="9" s="1"/>
  <c r="P172" i="20"/>
  <c r="Y172" i="20" s="1"/>
  <c r="O176" i="1" s="1"/>
  <c r="AP176" i="9" s="1"/>
  <c r="R172" i="20"/>
  <c r="AA172" i="20" s="1"/>
  <c r="O176" i="3" s="1"/>
  <c r="AS176" i="9" s="1"/>
  <c r="S93" i="20"/>
  <c r="AB93" i="20" s="1"/>
  <c r="U97" i="4" s="1"/>
  <c r="AU97" i="9" s="1"/>
  <c r="BB97" i="9" s="1"/>
  <c r="CK97" i="9" s="1"/>
  <c r="CQ97" i="9" s="1"/>
  <c r="DI97" i="9" s="1"/>
  <c r="DO97" i="9" s="1"/>
  <c r="Q93" i="20"/>
  <c r="Z93" i="20" s="1"/>
  <c r="N97" i="3" s="1"/>
  <c r="AR97" i="9" s="1"/>
  <c r="R93" i="20"/>
  <c r="AA93" i="20" s="1"/>
  <c r="O97" i="3" s="1"/>
  <c r="AS97" i="9" s="1"/>
  <c r="T93" i="20"/>
  <c r="AC93" i="20" s="1"/>
  <c r="V97" i="4" s="1"/>
  <c r="AV97" i="9" s="1"/>
  <c r="BC97" i="9" s="1"/>
  <c r="CL97" i="9" s="1"/>
  <c r="CR97" i="9" s="1"/>
  <c r="DJ97" i="9" s="1"/>
  <c r="DP97" i="9" s="1"/>
  <c r="P93" i="20"/>
  <c r="Y93" i="20" s="1"/>
  <c r="O97" i="1" s="1"/>
  <c r="AP97" i="9" s="1"/>
  <c r="AY97" i="9" s="1"/>
  <c r="CH97" i="9" s="1"/>
  <c r="CN97" i="9" s="1"/>
  <c r="DF97" i="9" s="1"/>
  <c r="DL97" i="9" s="1"/>
  <c r="O93" i="20"/>
  <c r="T238" i="20"/>
  <c r="AC238" i="20" s="1"/>
  <c r="O238" i="20"/>
  <c r="P238" i="20"/>
  <c r="Y238" i="20" s="1"/>
  <c r="S238" i="20"/>
  <c r="AB238" i="20" s="1"/>
  <c r="Q238" i="20"/>
  <c r="Z238" i="20" s="1"/>
  <c r="R238" i="20"/>
  <c r="AA238" i="20" s="1"/>
  <c r="Q78" i="20"/>
  <c r="Z78" i="20" s="1"/>
  <c r="N82" i="3" s="1"/>
  <c r="AR82" i="9" s="1"/>
  <c r="T78" i="20"/>
  <c r="AC78" i="20" s="1"/>
  <c r="V82" i="4" s="1"/>
  <c r="AV82" i="9" s="1"/>
  <c r="BC82" i="9" s="1"/>
  <c r="CL82" i="9" s="1"/>
  <c r="CR82" i="9" s="1"/>
  <c r="DJ82" i="9" s="1"/>
  <c r="DP82" i="9" s="1"/>
  <c r="R78" i="20"/>
  <c r="AA78" i="20" s="1"/>
  <c r="O82" i="3" s="1"/>
  <c r="AS82" i="9" s="1"/>
  <c r="P78" i="20"/>
  <c r="Y78" i="20" s="1"/>
  <c r="O82" i="1" s="1"/>
  <c r="AP82" i="9" s="1"/>
  <c r="AY82" i="9" s="1"/>
  <c r="CH82" i="9" s="1"/>
  <c r="CN82" i="9" s="1"/>
  <c r="DF82" i="9" s="1"/>
  <c r="DL82" i="9" s="1"/>
  <c r="O78" i="20"/>
  <c r="S78" i="20"/>
  <c r="AB78" i="20" s="1"/>
  <c r="U82" i="4" s="1"/>
  <c r="AU82" i="9" s="1"/>
  <c r="BB82" i="9" s="1"/>
  <c r="CK82" i="9" s="1"/>
  <c r="CQ82" i="9" s="1"/>
  <c r="DI82" i="9" s="1"/>
  <c r="DO82" i="9" s="1"/>
  <c r="T40" i="20"/>
  <c r="AC40" i="20" s="1"/>
  <c r="V44" i="4" s="1"/>
  <c r="AV44" i="9" s="1"/>
  <c r="S40" i="20"/>
  <c r="AB40" i="20" s="1"/>
  <c r="U44" i="4" s="1"/>
  <c r="AU44" i="9" s="1"/>
  <c r="O40" i="20"/>
  <c r="P40" i="20"/>
  <c r="Y40" i="20" s="1"/>
  <c r="O44" i="1" s="1"/>
  <c r="AP44" i="9" s="1"/>
  <c r="Q40" i="20"/>
  <c r="Z40" i="20" s="1"/>
  <c r="N44" i="3" s="1"/>
  <c r="AR44" i="9" s="1"/>
  <c r="R40" i="20"/>
  <c r="AA40" i="20" s="1"/>
  <c r="O44" i="3" s="1"/>
  <c r="AS44" i="9" s="1"/>
  <c r="O233" i="20"/>
  <c r="Q233" i="20"/>
  <c r="Z233" i="20" s="1"/>
  <c r="S233" i="20"/>
  <c r="AB233" i="20" s="1"/>
  <c r="P233" i="20"/>
  <c r="Y233" i="20" s="1"/>
  <c r="R233" i="20"/>
  <c r="AA233" i="20" s="1"/>
  <c r="T233" i="20"/>
  <c r="AC233" i="20" s="1"/>
  <c r="P219" i="20"/>
  <c r="Y219" i="20" s="1"/>
  <c r="O223" i="1" s="1"/>
  <c r="AP223" i="9" s="1"/>
  <c r="O219" i="20"/>
  <c r="T219" i="20"/>
  <c r="AC219" i="20" s="1"/>
  <c r="V223" i="4" s="1"/>
  <c r="AV223" i="9" s="1"/>
  <c r="BC223" i="9" s="1"/>
  <c r="CL223" i="9" s="1"/>
  <c r="CR223" i="9" s="1"/>
  <c r="DJ223" i="9" s="1"/>
  <c r="DP223" i="9" s="1"/>
  <c r="S219" i="20"/>
  <c r="AB219" i="20" s="1"/>
  <c r="U223" i="4" s="1"/>
  <c r="AU223" i="9" s="1"/>
  <c r="BB223" i="9" s="1"/>
  <c r="CK223" i="9" s="1"/>
  <c r="CQ223" i="9" s="1"/>
  <c r="DI223" i="9" s="1"/>
  <c r="DO223" i="9" s="1"/>
  <c r="R219" i="20"/>
  <c r="AA219" i="20" s="1"/>
  <c r="O223" i="3" s="1"/>
  <c r="AS223" i="9" s="1"/>
  <c r="Q219" i="20"/>
  <c r="Z219" i="20" s="1"/>
  <c r="N223" i="3" s="1"/>
  <c r="AR223" i="9" s="1"/>
  <c r="R114" i="20"/>
  <c r="AA114" i="20" s="1"/>
  <c r="O118" i="3" s="1"/>
  <c r="AS118" i="9" s="1"/>
  <c r="Q114" i="20"/>
  <c r="Z114" i="20" s="1"/>
  <c r="N118" i="3" s="1"/>
  <c r="AR118" i="9" s="1"/>
  <c r="S114" i="20"/>
  <c r="AB114" i="20" s="1"/>
  <c r="U118" i="4" s="1"/>
  <c r="AU118" i="9" s="1"/>
  <c r="BB118" i="9" s="1"/>
  <c r="CK118" i="9" s="1"/>
  <c r="CQ118" i="9" s="1"/>
  <c r="DI118" i="9" s="1"/>
  <c r="DO118" i="9" s="1"/>
  <c r="P114" i="20"/>
  <c r="Y114" i="20" s="1"/>
  <c r="O118" i="1" s="1"/>
  <c r="AP118" i="9" s="1"/>
  <c r="T114" i="20"/>
  <c r="AC114" i="20" s="1"/>
  <c r="V118" i="4" s="1"/>
  <c r="AV118" i="9" s="1"/>
  <c r="BC118" i="9" s="1"/>
  <c r="CL118" i="9" s="1"/>
  <c r="CR118" i="9" s="1"/>
  <c r="DJ118" i="9" s="1"/>
  <c r="DP118" i="9" s="1"/>
  <c r="O114" i="20"/>
  <c r="R69" i="20"/>
  <c r="AA69" i="20" s="1"/>
  <c r="O73" i="3" s="1"/>
  <c r="AS73" i="9" s="1"/>
  <c r="P69" i="20"/>
  <c r="Y69" i="20" s="1"/>
  <c r="O73" i="1" s="1"/>
  <c r="AP73" i="9" s="1"/>
  <c r="Q69" i="20"/>
  <c r="Z69" i="20" s="1"/>
  <c r="N73" i="3" s="1"/>
  <c r="AR73" i="9" s="1"/>
  <c r="S69" i="20"/>
  <c r="AB69" i="20" s="1"/>
  <c r="U73" i="4" s="1"/>
  <c r="AU73" i="9" s="1"/>
  <c r="O69" i="20"/>
  <c r="T69" i="20"/>
  <c r="AC69" i="20" s="1"/>
  <c r="V73" i="4" s="1"/>
  <c r="AV73" i="9" s="1"/>
  <c r="P124" i="20"/>
  <c r="Y124" i="20" s="1"/>
  <c r="O128" i="1" s="1"/>
  <c r="AP128" i="9" s="1"/>
  <c r="S124" i="20"/>
  <c r="AB124" i="20" s="1"/>
  <c r="U128" i="4" s="1"/>
  <c r="AU128" i="9" s="1"/>
  <c r="BB128" i="9" s="1"/>
  <c r="CK128" i="9" s="1"/>
  <c r="CQ128" i="9" s="1"/>
  <c r="DI128" i="9" s="1"/>
  <c r="DO128" i="9" s="1"/>
  <c r="T124" i="20"/>
  <c r="AC124" i="20" s="1"/>
  <c r="V128" i="4" s="1"/>
  <c r="AV128" i="9" s="1"/>
  <c r="BC128" i="9" s="1"/>
  <c r="CL128" i="9" s="1"/>
  <c r="CR128" i="9" s="1"/>
  <c r="DJ128" i="9" s="1"/>
  <c r="DP128" i="9" s="1"/>
  <c r="Q124" i="20"/>
  <c r="Z124" i="20" s="1"/>
  <c r="N128" i="3" s="1"/>
  <c r="AR128" i="9" s="1"/>
  <c r="O124" i="20"/>
  <c r="R124" i="20"/>
  <c r="AA124" i="20" s="1"/>
  <c r="O128" i="3" s="1"/>
  <c r="AS128" i="9" s="1"/>
  <c r="S106" i="20"/>
  <c r="AB106" i="20" s="1"/>
  <c r="U110" i="4" s="1"/>
  <c r="AU110" i="9" s="1"/>
  <c r="BB110" i="9" s="1"/>
  <c r="CK110" i="9" s="1"/>
  <c r="CQ110" i="9" s="1"/>
  <c r="DI110" i="9" s="1"/>
  <c r="DO110" i="9" s="1"/>
  <c r="O106" i="20"/>
  <c r="Q106" i="20"/>
  <c r="Z106" i="20" s="1"/>
  <c r="N110" i="3" s="1"/>
  <c r="AR110" i="9" s="1"/>
  <c r="R106" i="20"/>
  <c r="AA106" i="20" s="1"/>
  <c r="O110" i="3" s="1"/>
  <c r="AS110" i="9" s="1"/>
  <c r="T106" i="20"/>
  <c r="AC106" i="20" s="1"/>
  <c r="V110" i="4" s="1"/>
  <c r="AV110" i="9" s="1"/>
  <c r="BC110" i="9" s="1"/>
  <c r="CL110" i="9" s="1"/>
  <c r="CR110" i="9" s="1"/>
  <c r="DJ110" i="9" s="1"/>
  <c r="DP110" i="9" s="1"/>
  <c r="P106" i="20"/>
  <c r="Y106" i="20" s="1"/>
  <c r="O110" i="1" s="1"/>
  <c r="AP110" i="9" s="1"/>
  <c r="T35" i="20"/>
  <c r="AC35" i="20" s="1"/>
  <c r="V39" i="4" s="1"/>
  <c r="AV39" i="9" s="1"/>
  <c r="P35" i="20"/>
  <c r="Y35" i="20" s="1"/>
  <c r="O39" i="1" s="1"/>
  <c r="AP39" i="9" s="1"/>
  <c r="S35" i="20"/>
  <c r="AB35" i="20" s="1"/>
  <c r="U39" i="4" s="1"/>
  <c r="AU39" i="9" s="1"/>
  <c r="Q35" i="20"/>
  <c r="Z35" i="20" s="1"/>
  <c r="N39" i="3" s="1"/>
  <c r="AR39" i="9" s="1"/>
  <c r="R35" i="20"/>
  <c r="AA35" i="20" s="1"/>
  <c r="O39" i="3" s="1"/>
  <c r="AS39" i="9" s="1"/>
  <c r="O35" i="20"/>
  <c r="T80" i="20"/>
  <c r="AC80" i="20" s="1"/>
  <c r="V84" i="4" s="1"/>
  <c r="AV84" i="9" s="1"/>
  <c r="BC84" i="9" s="1"/>
  <c r="CL84" i="9" s="1"/>
  <c r="CR84" i="9" s="1"/>
  <c r="DJ84" i="9" s="1"/>
  <c r="DP84" i="9" s="1"/>
  <c r="R80" i="20"/>
  <c r="AA80" i="20" s="1"/>
  <c r="O84" i="3" s="1"/>
  <c r="AS84" i="9" s="1"/>
  <c r="Q80" i="20"/>
  <c r="Z80" i="20" s="1"/>
  <c r="N84" i="3" s="1"/>
  <c r="AR84" i="9" s="1"/>
  <c r="S80" i="20"/>
  <c r="AB80" i="20" s="1"/>
  <c r="U84" i="4" s="1"/>
  <c r="AU84" i="9" s="1"/>
  <c r="BB84" i="9" s="1"/>
  <c r="CK84" i="9" s="1"/>
  <c r="CQ84" i="9" s="1"/>
  <c r="DI84" i="9" s="1"/>
  <c r="DO84" i="9" s="1"/>
  <c r="P80" i="20"/>
  <c r="Y80" i="20" s="1"/>
  <c r="O84" i="1" s="1"/>
  <c r="AP84" i="9" s="1"/>
  <c r="AY84" i="9" s="1"/>
  <c r="CH84" i="9" s="1"/>
  <c r="CN84" i="9" s="1"/>
  <c r="DF84" i="9" s="1"/>
  <c r="DL84" i="9" s="1"/>
  <c r="O80" i="20"/>
  <c r="T105" i="20"/>
  <c r="AC105" i="20" s="1"/>
  <c r="V109" i="4" s="1"/>
  <c r="AV109" i="9" s="1"/>
  <c r="BC109" i="9" s="1"/>
  <c r="CL109" i="9" s="1"/>
  <c r="CR109" i="9" s="1"/>
  <c r="DJ109" i="9" s="1"/>
  <c r="DP109" i="9" s="1"/>
  <c r="Q105" i="20"/>
  <c r="Z105" i="20" s="1"/>
  <c r="N109" i="3" s="1"/>
  <c r="AR109" i="9" s="1"/>
  <c r="P105" i="20"/>
  <c r="Y105" i="20" s="1"/>
  <c r="O109" i="1" s="1"/>
  <c r="AP109" i="9" s="1"/>
  <c r="AY109" i="9" s="1"/>
  <c r="CH109" i="9" s="1"/>
  <c r="CN109" i="9" s="1"/>
  <c r="DF109" i="9" s="1"/>
  <c r="DL109" i="9" s="1"/>
  <c r="S105" i="20"/>
  <c r="AB105" i="20" s="1"/>
  <c r="U109" i="4" s="1"/>
  <c r="AU109" i="9" s="1"/>
  <c r="BB109" i="9" s="1"/>
  <c r="CK109" i="9" s="1"/>
  <c r="CQ109" i="9" s="1"/>
  <c r="DI109" i="9" s="1"/>
  <c r="DO109" i="9" s="1"/>
  <c r="R105" i="20"/>
  <c r="AA105" i="20" s="1"/>
  <c r="O109" i="3" s="1"/>
  <c r="AS109" i="9" s="1"/>
  <c r="O105" i="20"/>
  <c r="R170" i="20"/>
  <c r="AA170" i="20" s="1"/>
  <c r="O174" i="3" s="1"/>
  <c r="AS174" i="9" s="1"/>
  <c r="O170" i="20"/>
  <c r="T170" i="20"/>
  <c r="AC170" i="20" s="1"/>
  <c r="V174" i="4" s="1"/>
  <c r="AV174" i="9" s="1"/>
  <c r="BC174" i="9" s="1"/>
  <c r="CL174" i="9" s="1"/>
  <c r="CR174" i="9" s="1"/>
  <c r="DJ174" i="9" s="1"/>
  <c r="DP174" i="9" s="1"/>
  <c r="S170" i="20"/>
  <c r="AB170" i="20" s="1"/>
  <c r="U174" i="4" s="1"/>
  <c r="AU174" i="9" s="1"/>
  <c r="BB174" i="9" s="1"/>
  <c r="CK174" i="9" s="1"/>
  <c r="CQ174" i="9" s="1"/>
  <c r="DI174" i="9" s="1"/>
  <c r="DO174" i="9" s="1"/>
  <c r="Q170" i="20"/>
  <c r="Z170" i="20" s="1"/>
  <c r="N174" i="3" s="1"/>
  <c r="AR174" i="9" s="1"/>
  <c r="P170" i="20"/>
  <c r="Y170" i="20" s="1"/>
  <c r="O174" i="1" s="1"/>
  <c r="AP174" i="9" s="1"/>
  <c r="S196" i="20"/>
  <c r="AB196" i="20" s="1"/>
  <c r="U200" i="4" s="1"/>
  <c r="AU200" i="9" s="1"/>
  <c r="BB200" i="9" s="1"/>
  <c r="CK200" i="9" s="1"/>
  <c r="CQ200" i="9" s="1"/>
  <c r="DI200" i="9" s="1"/>
  <c r="DO200" i="9" s="1"/>
  <c r="P196" i="20"/>
  <c r="Y196" i="20" s="1"/>
  <c r="O200" i="1" s="1"/>
  <c r="AP200" i="9" s="1"/>
  <c r="O196" i="20"/>
  <c r="R196" i="20"/>
  <c r="AA196" i="20" s="1"/>
  <c r="O200" i="3" s="1"/>
  <c r="AS200" i="9" s="1"/>
  <c r="T196" i="20"/>
  <c r="AC196" i="20" s="1"/>
  <c r="V200" i="4" s="1"/>
  <c r="AV200" i="9" s="1"/>
  <c r="BC200" i="9" s="1"/>
  <c r="CL200" i="9" s="1"/>
  <c r="CR200" i="9" s="1"/>
  <c r="DJ200" i="9" s="1"/>
  <c r="DP200" i="9" s="1"/>
  <c r="Q196" i="20"/>
  <c r="Z196" i="20" s="1"/>
  <c r="N200" i="3" s="1"/>
  <c r="AR200" i="9" s="1"/>
  <c r="S148" i="20"/>
  <c r="AB148" i="20" s="1"/>
  <c r="U152" i="4" s="1"/>
  <c r="AU152" i="9" s="1"/>
  <c r="BB152" i="9" s="1"/>
  <c r="CK152" i="9" s="1"/>
  <c r="CQ152" i="9" s="1"/>
  <c r="DI152" i="9" s="1"/>
  <c r="DO152" i="9" s="1"/>
  <c r="T148" i="20"/>
  <c r="AC148" i="20" s="1"/>
  <c r="V152" i="4" s="1"/>
  <c r="AV152" i="9" s="1"/>
  <c r="BC152" i="9" s="1"/>
  <c r="CL152" i="9" s="1"/>
  <c r="CR152" i="9" s="1"/>
  <c r="DJ152" i="9" s="1"/>
  <c r="DP152" i="9" s="1"/>
  <c r="O148" i="20"/>
  <c r="P148" i="20"/>
  <c r="Y148" i="20" s="1"/>
  <c r="O152" i="1" s="1"/>
  <c r="AP152" i="9" s="1"/>
  <c r="R148" i="20"/>
  <c r="AA148" i="20" s="1"/>
  <c r="O152" i="3" s="1"/>
  <c r="AS152" i="9" s="1"/>
  <c r="Q148" i="20"/>
  <c r="Z148" i="20" s="1"/>
  <c r="N152" i="3" s="1"/>
  <c r="AR152" i="9" s="1"/>
  <c r="S118" i="20"/>
  <c r="AB118" i="20" s="1"/>
  <c r="U122" i="4" s="1"/>
  <c r="AU122" i="9" s="1"/>
  <c r="BB122" i="9" s="1"/>
  <c r="CK122" i="9" s="1"/>
  <c r="CQ122" i="9" s="1"/>
  <c r="DI122" i="9" s="1"/>
  <c r="DO122" i="9" s="1"/>
  <c r="O118" i="20"/>
  <c r="R118" i="20"/>
  <c r="AA118" i="20" s="1"/>
  <c r="O122" i="3" s="1"/>
  <c r="AS122" i="9" s="1"/>
  <c r="T118" i="20"/>
  <c r="AC118" i="20" s="1"/>
  <c r="V122" i="4" s="1"/>
  <c r="AV122" i="9" s="1"/>
  <c r="BC122" i="9" s="1"/>
  <c r="CL122" i="9" s="1"/>
  <c r="CR122" i="9" s="1"/>
  <c r="DJ122" i="9" s="1"/>
  <c r="DP122" i="9" s="1"/>
  <c r="Q118" i="20"/>
  <c r="Z118" i="20" s="1"/>
  <c r="N122" i="3" s="1"/>
  <c r="AR122" i="9" s="1"/>
  <c r="P118" i="20"/>
  <c r="Y118" i="20" s="1"/>
  <c r="O122" i="1" s="1"/>
  <c r="AP122" i="9" s="1"/>
  <c r="S22" i="20"/>
  <c r="AB22" i="20" s="1"/>
  <c r="U26" i="4" s="1"/>
  <c r="AU26" i="9" s="1"/>
  <c r="T22" i="20"/>
  <c r="AC22" i="20" s="1"/>
  <c r="V26" i="4" s="1"/>
  <c r="AV26" i="9" s="1"/>
  <c r="BC26" i="9" s="1"/>
  <c r="CL26" i="9" s="1"/>
  <c r="CR26" i="9" s="1"/>
  <c r="DJ26" i="9" s="1"/>
  <c r="DP26" i="9" s="1"/>
  <c r="Q22" i="20"/>
  <c r="Z22" i="20" s="1"/>
  <c r="N26" i="3" s="1"/>
  <c r="AR26" i="9" s="1"/>
  <c r="R22" i="20"/>
  <c r="AA22" i="20" s="1"/>
  <c r="O26" i="3" s="1"/>
  <c r="AS26" i="9" s="1"/>
  <c r="O22" i="20"/>
  <c r="P22" i="20"/>
  <c r="Y22" i="20" s="1"/>
  <c r="O26" i="1" s="1"/>
  <c r="AP26" i="9" s="1"/>
  <c r="R21" i="20"/>
  <c r="AA21" i="20" s="1"/>
  <c r="O25" i="3" s="1"/>
  <c r="AS25" i="9" s="1"/>
  <c r="Q21" i="20"/>
  <c r="Z21" i="20" s="1"/>
  <c r="N25" i="3" s="1"/>
  <c r="AR25" i="9" s="1"/>
  <c r="P21" i="20"/>
  <c r="Y21" i="20" s="1"/>
  <c r="O25" i="1" s="1"/>
  <c r="AP25" i="9" s="1"/>
  <c r="S21" i="20"/>
  <c r="AB21" i="20" s="1"/>
  <c r="U25" i="4" s="1"/>
  <c r="AU25" i="9" s="1"/>
  <c r="T21" i="20"/>
  <c r="AC21" i="20" s="1"/>
  <c r="V25" i="4" s="1"/>
  <c r="AV25" i="9" s="1"/>
  <c r="O21" i="20"/>
  <c r="R87" i="20"/>
  <c r="AA87" i="20" s="1"/>
  <c r="O91" i="3" s="1"/>
  <c r="AS91" i="9" s="1"/>
  <c r="S87" i="20"/>
  <c r="AB87" i="20" s="1"/>
  <c r="U91" i="4" s="1"/>
  <c r="AU91" i="9" s="1"/>
  <c r="BB91" i="9" s="1"/>
  <c r="CK91" i="9" s="1"/>
  <c r="CQ91" i="9" s="1"/>
  <c r="DI91" i="9" s="1"/>
  <c r="DO91" i="9" s="1"/>
  <c r="T87" i="20"/>
  <c r="AC87" i="20" s="1"/>
  <c r="V91" i="4" s="1"/>
  <c r="AV91" i="9" s="1"/>
  <c r="BC91" i="9" s="1"/>
  <c r="CL91" i="9" s="1"/>
  <c r="CR91" i="9" s="1"/>
  <c r="DJ91" i="9" s="1"/>
  <c r="DP91" i="9" s="1"/>
  <c r="P87" i="20"/>
  <c r="Y87" i="20" s="1"/>
  <c r="O91" i="1" s="1"/>
  <c r="AP91" i="9" s="1"/>
  <c r="AY91" i="9" s="1"/>
  <c r="CH91" i="9" s="1"/>
  <c r="CN91" i="9" s="1"/>
  <c r="DF91" i="9" s="1"/>
  <c r="DL91" i="9" s="1"/>
  <c r="O87" i="20"/>
  <c r="Q87" i="20"/>
  <c r="Z87" i="20" s="1"/>
  <c r="N91" i="3" s="1"/>
  <c r="AR91" i="9" s="1"/>
  <c r="U136" i="18"/>
  <c r="G140" i="3" s="1"/>
  <c r="Q140" i="9" s="1"/>
  <c r="Y136" i="18"/>
  <c r="K140" i="3" s="1"/>
  <c r="U140" i="9" s="1"/>
  <c r="S136" i="18"/>
  <c r="E140" i="3" s="1"/>
  <c r="O140" i="9" s="1"/>
  <c r="T136" i="18"/>
  <c r="F140" i="3" s="1"/>
  <c r="P140" i="9" s="1"/>
  <c r="Z136" i="18"/>
  <c r="L140" i="3" s="1"/>
  <c r="V140" i="9" s="1"/>
  <c r="V136" i="18"/>
  <c r="H140" i="3" s="1"/>
  <c r="R140" i="9" s="1"/>
  <c r="W136" i="18"/>
  <c r="I140" i="3" s="1"/>
  <c r="S140" i="9" s="1"/>
  <c r="R136" i="18"/>
  <c r="X136" i="18"/>
  <c r="J140" i="3" s="1"/>
  <c r="T140" i="9" s="1"/>
  <c r="Q16" i="20"/>
  <c r="Z16" i="20" s="1"/>
  <c r="N20" i="3" s="1"/>
  <c r="AR20" i="9" s="1"/>
  <c r="T16" i="20"/>
  <c r="AC16" i="20" s="1"/>
  <c r="V20" i="4" s="1"/>
  <c r="AV20" i="9" s="1"/>
  <c r="BC20" i="9" s="1"/>
  <c r="CL20" i="9" s="1"/>
  <c r="CR20" i="9" s="1"/>
  <c r="DJ20" i="9" s="1"/>
  <c r="DP20" i="9" s="1"/>
  <c r="S16" i="20"/>
  <c r="AB16" i="20" s="1"/>
  <c r="U20" i="4" s="1"/>
  <c r="AU20" i="9" s="1"/>
  <c r="BB20" i="9" s="1"/>
  <c r="CK20" i="9" s="1"/>
  <c r="CQ20" i="9" s="1"/>
  <c r="DI20" i="9" s="1"/>
  <c r="DO20" i="9" s="1"/>
  <c r="R16" i="20"/>
  <c r="AA16" i="20" s="1"/>
  <c r="O20" i="3" s="1"/>
  <c r="AS20" i="9" s="1"/>
  <c r="P16" i="20"/>
  <c r="Y16" i="20" s="1"/>
  <c r="O20" i="1" s="1"/>
  <c r="AP20" i="9" s="1"/>
  <c r="AY20" i="9" s="1"/>
  <c r="CH20" i="9" s="1"/>
  <c r="CN20" i="9" s="1"/>
  <c r="DF20" i="9" s="1"/>
  <c r="DL20" i="9" s="1"/>
  <c r="O16" i="20"/>
  <c r="W119" i="18"/>
  <c r="I123" i="3" s="1"/>
  <c r="S123" i="9" s="1"/>
  <c r="X119" i="18"/>
  <c r="J123" i="3" s="1"/>
  <c r="T123" i="9" s="1"/>
  <c r="S119" i="18"/>
  <c r="E123" i="3" s="1"/>
  <c r="O123" i="9" s="1"/>
  <c r="T119" i="18"/>
  <c r="F123" i="3" s="1"/>
  <c r="P123" i="9" s="1"/>
  <c r="U119" i="18"/>
  <c r="G123" i="3" s="1"/>
  <c r="Q123" i="9" s="1"/>
  <c r="R119" i="18"/>
  <c r="V119" i="18"/>
  <c r="H123" i="3" s="1"/>
  <c r="R123" i="9" s="1"/>
  <c r="Z119" i="18"/>
  <c r="L123" i="3" s="1"/>
  <c r="V123" i="9" s="1"/>
  <c r="Y119" i="18"/>
  <c r="K123" i="3" s="1"/>
  <c r="U123" i="9" s="1"/>
  <c r="Z32" i="19"/>
  <c r="E37" i="4" s="1"/>
  <c r="Y37" i="9" s="1"/>
  <c r="AE32" i="19"/>
  <c r="J37" i="4" s="1"/>
  <c r="AD37" i="9" s="1"/>
  <c r="Y32" i="19"/>
  <c r="AL32" i="19"/>
  <c r="Q37" i="4" s="1"/>
  <c r="AK37" i="9" s="1"/>
  <c r="AB32" i="19"/>
  <c r="G37" i="4" s="1"/>
  <c r="AA37" i="9" s="1"/>
  <c r="AI32" i="19"/>
  <c r="N37" i="4" s="1"/>
  <c r="AH37" i="9" s="1"/>
  <c r="AK32" i="19"/>
  <c r="P37" i="4" s="1"/>
  <c r="AJ37" i="9" s="1"/>
  <c r="AD32" i="19"/>
  <c r="I37" i="4" s="1"/>
  <c r="AC37" i="9" s="1"/>
  <c r="AH32" i="19"/>
  <c r="M37" i="4" s="1"/>
  <c r="AG37" i="9" s="1"/>
  <c r="AG32" i="19"/>
  <c r="L37" i="4" s="1"/>
  <c r="AF37" i="9" s="1"/>
  <c r="AM32" i="19"/>
  <c r="R37" i="4" s="1"/>
  <c r="AL37" i="9" s="1"/>
  <c r="AF32" i="19"/>
  <c r="K37" i="4" s="1"/>
  <c r="AE37" i="9" s="1"/>
  <c r="AC32" i="19"/>
  <c r="H37" i="4" s="1"/>
  <c r="AB37" i="9" s="1"/>
  <c r="AA32" i="19"/>
  <c r="F37" i="4" s="1"/>
  <c r="Z37" i="9" s="1"/>
  <c r="AN32" i="19"/>
  <c r="S37" i="4" s="1"/>
  <c r="AM37" i="9" s="1"/>
  <c r="AJ32" i="19"/>
  <c r="O37" i="4" s="1"/>
  <c r="AI37" i="9" s="1"/>
  <c r="AI50" i="19"/>
  <c r="N55" i="4" s="1"/>
  <c r="AH55" i="9" s="1"/>
  <c r="AD50" i="19"/>
  <c r="I55" i="4" s="1"/>
  <c r="AC55" i="9" s="1"/>
  <c r="AG50" i="19"/>
  <c r="L55" i="4" s="1"/>
  <c r="AF55" i="9" s="1"/>
  <c r="AK50" i="19"/>
  <c r="P55" i="4" s="1"/>
  <c r="AJ55" i="9" s="1"/>
  <c r="AL50" i="19"/>
  <c r="Q55" i="4" s="1"/>
  <c r="AK55" i="9" s="1"/>
  <c r="AF50" i="19"/>
  <c r="K55" i="4" s="1"/>
  <c r="AE55" i="9" s="1"/>
  <c r="AH50" i="19"/>
  <c r="M55" i="4" s="1"/>
  <c r="AG55" i="9" s="1"/>
  <c r="AJ50" i="19"/>
  <c r="O55" i="4" s="1"/>
  <c r="AI55" i="9" s="1"/>
  <c r="AA50" i="19"/>
  <c r="F55" i="4" s="1"/>
  <c r="Z55" i="9" s="1"/>
  <c r="AE50" i="19"/>
  <c r="J55" i="4" s="1"/>
  <c r="AD55" i="9" s="1"/>
  <c r="Z50" i="19"/>
  <c r="E55" i="4" s="1"/>
  <c r="Y55" i="9" s="1"/>
  <c r="AC50" i="19"/>
  <c r="H55" i="4" s="1"/>
  <c r="AB55" i="9" s="1"/>
  <c r="AM50" i="19"/>
  <c r="R55" i="4" s="1"/>
  <c r="AL55" i="9" s="1"/>
  <c r="AB50" i="19"/>
  <c r="G55" i="4" s="1"/>
  <c r="AA55" i="9" s="1"/>
  <c r="AN50" i="19"/>
  <c r="S55" i="4" s="1"/>
  <c r="AM55" i="9" s="1"/>
  <c r="Y50" i="19"/>
  <c r="AK37" i="19"/>
  <c r="P42" i="4" s="1"/>
  <c r="AJ42" i="9" s="1"/>
  <c r="AB37" i="19"/>
  <c r="G42" i="4" s="1"/>
  <c r="AA42" i="9" s="1"/>
  <c r="AA37" i="19"/>
  <c r="F42" i="4" s="1"/>
  <c r="Z42" i="9" s="1"/>
  <c r="AL37" i="19"/>
  <c r="Q42" i="4" s="1"/>
  <c r="AK42" i="9" s="1"/>
  <c r="AG37" i="19"/>
  <c r="L42" i="4" s="1"/>
  <c r="AF42" i="9" s="1"/>
  <c r="Y37" i="19"/>
  <c r="AE37" i="19"/>
  <c r="J42" i="4" s="1"/>
  <c r="AD42" i="9" s="1"/>
  <c r="Z37" i="19"/>
  <c r="E42" i="4" s="1"/>
  <c r="Y42" i="9" s="1"/>
  <c r="AD37" i="19"/>
  <c r="I42" i="4" s="1"/>
  <c r="AC42" i="9" s="1"/>
  <c r="AN37" i="19"/>
  <c r="S42" i="4" s="1"/>
  <c r="AM42" i="9" s="1"/>
  <c r="AI37" i="19"/>
  <c r="N42" i="4" s="1"/>
  <c r="AH42" i="9" s="1"/>
  <c r="BC42" i="9" s="1"/>
  <c r="CL42" i="9" s="1"/>
  <c r="CR42" i="9" s="1"/>
  <c r="DJ42" i="9" s="1"/>
  <c r="DP42" i="9" s="1"/>
  <c r="AJ37" i="19"/>
  <c r="O42" i="4" s="1"/>
  <c r="AI42" i="9" s="1"/>
  <c r="AC37" i="19"/>
  <c r="H42" i="4" s="1"/>
  <c r="AB42" i="9" s="1"/>
  <c r="AH37" i="19"/>
  <c r="M42" i="4" s="1"/>
  <c r="AG42" i="9" s="1"/>
  <c r="AM37" i="19"/>
  <c r="R42" i="4" s="1"/>
  <c r="AL42" i="9" s="1"/>
  <c r="AF37" i="19"/>
  <c r="K42" i="4" s="1"/>
  <c r="AE42" i="9" s="1"/>
  <c r="AN45" i="19"/>
  <c r="S50" i="4" s="1"/>
  <c r="AM50" i="9" s="1"/>
  <c r="AF45" i="19"/>
  <c r="K50" i="4" s="1"/>
  <c r="AE50" i="9" s="1"/>
  <c r="AJ45" i="19"/>
  <c r="O50" i="4" s="1"/>
  <c r="AI50" i="9" s="1"/>
  <c r="AD45" i="19"/>
  <c r="I50" i="4" s="1"/>
  <c r="AC50" i="9" s="1"/>
  <c r="AB45" i="19"/>
  <c r="G50" i="4" s="1"/>
  <c r="AA50" i="9" s="1"/>
  <c r="AL45" i="19"/>
  <c r="Q50" i="4" s="1"/>
  <c r="AK50" i="9" s="1"/>
  <c r="Y45" i="19"/>
  <c r="AM45" i="19"/>
  <c r="R50" i="4" s="1"/>
  <c r="AL50" i="9" s="1"/>
  <c r="AG45" i="19"/>
  <c r="L50" i="4" s="1"/>
  <c r="AF50" i="9" s="1"/>
  <c r="Z45" i="19"/>
  <c r="E50" i="4" s="1"/>
  <c r="Y50" i="9" s="1"/>
  <c r="AA45" i="19"/>
  <c r="F50" i="4" s="1"/>
  <c r="Z50" i="9" s="1"/>
  <c r="AH45" i="19"/>
  <c r="M50" i="4" s="1"/>
  <c r="AG50" i="9" s="1"/>
  <c r="AE45" i="19"/>
  <c r="J50" i="4" s="1"/>
  <c r="AD50" i="9" s="1"/>
  <c r="AC45" i="19"/>
  <c r="H50" i="4" s="1"/>
  <c r="AB50" i="9" s="1"/>
  <c r="AI45" i="19"/>
  <c r="N50" i="4" s="1"/>
  <c r="AH50" i="9" s="1"/>
  <c r="BC50" i="9" s="1"/>
  <c r="CL50" i="9" s="1"/>
  <c r="CR50" i="9" s="1"/>
  <c r="DJ50" i="9" s="1"/>
  <c r="DP50" i="9" s="1"/>
  <c r="AK45" i="19"/>
  <c r="P50" i="4" s="1"/>
  <c r="AJ50" i="9" s="1"/>
  <c r="AD63" i="19"/>
  <c r="I68" i="4" s="1"/>
  <c r="AC68" i="9" s="1"/>
  <c r="Y63" i="19"/>
  <c r="AL63" i="19"/>
  <c r="Q68" i="4" s="1"/>
  <c r="AK68" i="9" s="1"/>
  <c r="AK63" i="19"/>
  <c r="P68" i="4" s="1"/>
  <c r="AJ68" i="9" s="1"/>
  <c r="AN63" i="19"/>
  <c r="S68" i="4" s="1"/>
  <c r="AM68" i="9" s="1"/>
  <c r="AF63" i="19"/>
  <c r="K68" i="4" s="1"/>
  <c r="AE68" i="9" s="1"/>
  <c r="AH63" i="19"/>
  <c r="M68" i="4" s="1"/>
  <c r="AG68" i="9" s="1"/>
  <c r="Z63" i="19"/>
  <c r="E68" i="4" s="1"/>
  <c r="Y68" i="9" s="1"/>
  <c r="AB63" i="19"/>
  <c r="G68" i="4" s="1"/>
  <c r="AA68" i="9" s="1"/>
  <c r="AA63" i="19"/>
  <c r="F68" i="4" s="1"/>
  <c r="Z68" i="9" s="1"/>
  <c r="AG63" i="19"/>
  <c r="L68" i="4" s="1"/>
  <c r="AF68" i="9" s="1"/>
  <c r="AE63" i="19"/>
  <c r="J68" i="4" s="1"/>
  <c r="AD68" i="9" s="1"/>
  <c r="AJ63" i="19"/>
  <c r="O68" i="4" s="1"/>
  <c r="AI68" i="9" s="1"/>
  <c r="AM63" i="19"/>
  <c r="R68" i="4" s="1"/>
  <c r="AL68" i="9" s="1"/>
  <c r="AC63" i="19"/>
  <c r="H68" i="4" s="1"/>
  <c r="AB68" i="9" s="1"/>
  <c r="AI63" i="19"/>
  <c r="N68" i="4" s="1"/>
  <c r="AH68" i="9" s="1"/>
  <c r="BC68" i="9" s="1"/>
  <c r="CL68" i="9" s="1"/>
  <c r="CR68" i="9" s="1"/>
  <c r="DJ68" i="9" s="1"/>
  <c r="DP68" i="9" s="1"/>
  <c r="AF62" i="19"/>
  <c r="K67" i="4" s="1"/>
  <c r="AE67" i="9" s="1"/>
  <c r="AA62" i="19"/>
  <c r="F67" i="4" s="1"/>
  <c r="Z67" i="9" s="1"/>
  <c r="AL62" i="19"/>
  <c r="Q67" i="4" s="1"/>
  <c r="AK67" i="9" s="1"/>
  <c r="AN62" i="19"/>
  <c r="S67" i="4" s="1"/>
  <c r="AM67" i="9" s="1"/>
  <c r="AB62" i="19"/>
  <c r="G67" i="4" s="1"/>
  <c r="AA67" i="9" s="1"/>
  <c r="AM62" i="19"/>
  <c r="R67" i="4" s="1"/>
  <c r="AL67" i="9" s="1"/>
  <c r="AH62" i="19"/>
  <c r="M67" i="4" s="1"/>
  <c r="AG67" i="9" s="1"/>
  <c r="AD62" i="19"/>
  <c r="I67" i="4" s="1"/>
  <c r="AC67" i="9" s="1"/>
  <c r="Z62" i="19"/>
  <c r="E67" i="4" s="1"/>
  <c r="Y67" i="9" s="1"/>
  <c r="AI62" i="19"/>
  <c r="N67" i="4" s="1"/>
  <c r="AH67" i="9" s="1"/>
  <c r="BC67" i="9" s="1"/>
  <c r="CL67" i="9" s="1"/>
  <c r="CR67" i="9" s="1"/>
  <c r="DJ67" i="9" s="1"/>
  <c r="DP67" i="9" s="1"/>
  <c r="AJ62" i="19"/>
  <c r="O67" i="4" s="1"/>
  <c r="AI67" i="9" s="1"/>
  <c r="AC62" i="19"/>
  <c r="H67" i="4" s="1"/>
  <c r="AB67" i="9" s="1"/>
  <c r="Y62" i="19"/>
  <c r="AG62" i="19"/>
  <c r="L67" i="4" s="1"/>
  <c r="AF67" i="9" s="1"/>
  <c r="AE62" i="19"/>
  <c r="J67" i="4" s="1"/>
  <c r="AD67" i="9" s="1"/>
  <c r="AK62" i="19"/>
  <c r="P67" i="4" s="1"/>
  <c r="AJ67" i="9" s="1"/>
  <c r="AC33" i="19"/>
  <c r="H38" i="4" s="1"/>
  <c r="AB38" i="9" s="1"/>
  <c r="AI33" i="19"/>
  <c r="N38" i="4" s="1"/>
  <c r="AH38" i="9" s="1"/>
  <c r="AK33" i="19"/>
  <c r="P38" i="4" s="1"/>
  <c r="AJ38" i="9" s="1"/>
  <c r="AA33" i="19"/>
  <c r="F38" i="4" s="1"/>
  <c r="Z38" i="9" s="1"/>
  <c r="AF33" i="19"/>
  <c r="K38" i="4" s="1"/>
  <c r="AE38" i="9" s="1"/>
  <c r="AL33" i="19"/>
  <c r="Q38" i="4" s="1"/>
  <c r="AK38" i="9" s="1"/>
  <c r="AM33" i="19"/>
  <c r="R38" i="4" s="1"/>
  <c r="AL38" i="9" s="1"/>
  <c r="AE33" i="19"/>
  <c r="J38" i="4" s="1"/>
  <c r="AD38" i="9" s="1"/>
  <c r="AD33" i="19"/>
  <c r="I38" i="4" s="1"/>
  <c r="AC38" i="9" s="1"/>
  <c r="AB33" i="19"/>
  <c r="G38" i="4" s="1"/>
  <c r="AA38" i="9" s="1"/>
  <c r="Y33" i="19"/>
  <c r="AH33" i="19"/>
  <c r="M38" i="4" s="1"/>
  <c r="AG38" i="9" s="1"/>
  <c r="AJ33" i="19"/>
  <c r="O38" i="4" s="1"/>
  <c r="AI38" i="9" s="1"/>
  <c r="AN33" i="19"/>
  <c r="S38" i="4" s="1"/>
  <c r="AM38" i="9" s="1"/>
  <c r="AG33" i="19"/>
  <c r="L38" i="4" s="1"/>
  <c r="AF38" i="9" s="1"/>
  <c r="Z33" i="19"/>
  <c r="E38" i="4" s="1"/>
  <c r="Y38" i="9" s="1"/>
  <c r="AE29" i="19"/>
  <c r="J34" i="4" s="1"/>
  <c r="AD34" i="9" s="1"/>
  <c r="AF29" i="19"/>
  <c r="K34" i="4" s="1"/>
  <c r="AE34" i="9" s="1"/>
  <c r="AI29" i="19"/>
  <c r="N34" i="4" s="1"/>
  <c r="AH34" i="9" s="1"/>
  <c r="BC34" i="9" s="1"/>
  <c r="CL34" i="9" s="1"/>
  <c r="CR34" i="9" s="1"/>
  <c r="DJ34" i="9" s="1"/>
  <c r="DP34" i="9" s="1"/>
  <c r="Y29" i="19"/>
  <c r="AG29" i="19"/>
  <c r="L34" i="4" s="1"/>
  <c r="AF34" i="9" s="1"/>
  <c r="AA29" i="19"/>
  <c r="F34" i="4" s="1"/>
  <c r="Z34" i="9" s="1"/>
  <c r="AJ29" i="19"/>
  <c r="O34" i="4" s="1"/>
  <c r="AI34" i="9" s="1"/>
  <c r="AK29" i="19"/>
  <c r="P34" i="4" s="1"/>
  <c r="AJ34" i="9" s="1"/>
  <c r="AH29" i="19"/>
  <c r="M34" i="4" s="1"/>
  <c r="AG34" i="9" s="1"/>
  <c r="AN29" i="19"/>
  <c r="S34" i="4" s="1"/>
  <c r="AM34" i="9" s="1"/>
  <c r="AB29" i="19"/>
  <c r="G34" i="4" s="1"/>
  <c r="AA34" i="9" s="1"/>
  <c r="AM29" i="19"/>
  <c r="R34" i="4" s="1"/>
  <c r="AL34" i="9" s="1"/>
  <c r="Z29" i="19"/>
  <c r="E34" i="4" s="1"/>
  <c r="Y34" i="9" s="1"/>
  <c r="AL29" i="19"/>
  <c r="Q34" i="4" s="1"/>
  <c r="AK34" i="9" s="1"/>
  <c r="AC29" i="19"/>
  <c r="H34" i="4" s="1"/>
  <c r="AB34" i="9" s="1"/>
  <c r="AD29" i="19"/>
  <c r="I34" i="4" s="1"/>
  <c r="AC34" i="9" s="1"/>
  <c r="AL28" i="19"/>
  <c r="Q33" i="4" s="1"/>
  <c r="AK33" i="9" s="1"/>
  <c r="AI28" i="19"/>
  <c r="N33" i="4" s="1"/>
  <c r="AH33" i="9" s="1"/>
  <c r="BC33" i="9" s="1"/>
  <c r="CL33" i="9" s="1"/>
  <c r="CR33" i="9" s="1"/>
  <c r="DJ33" i="9" s="1"/>
  <c r="DP33" i="9" s="1"/>
  <c r="AJ28" i="19"/>
  <c r="O33" i="4" s="1"/>
  <c r="AI33" i="9" s="1"/>
  <c r="AM28" i="19"/>
  <c r="R33" i="4" s="1"/>
  <c r="AL33" i="9" s="1"/>
  <c r="AB28" i="19"/>
  <c r="G33" i="4" s="1"/>
  <c r="AA33" i="9" s="1"/>
  <c r="AC28" i="19"/>
  <c r="H33" i="4" s="1"/>
  <c r="AB33" i="9" s="1"/>
  <c r="AF28" i="19"/>
  <c r="K33" i="4" s="1"/>
  <c r="AE33" i="9" s="1"/>
  <c r="AH28" i="19"/>
  <c r="M33" i="4" s="1"/>
  <c r="AG33" i="9" s="1"/>
  <c r="Z28" i="19"/>
  <c r="E33" i="4" s="1"/>
  <c r="Y33" i="9" s="1"/>
  <c r="AN28" i="19"/>
  <c r="S33" i="4" s="1"/>
  <c r="AM33" i="9" s="1"/>
  <c r="AG28" i="19"/>
  <c r="L33" i="4" s="1"/>
  <c r="AF33" i="9" s="1"/>
  <c r="AA28" i="19"/>
  <c r="F33" i="4" s="1"/>
  <c r="Z33" i="9" s="1"/>
  <c r="AD28" i="19"/>
  <c r="I33" i="4" s="1"/>
  <c r="AC33" i="9" s="1"/>
  <c r="AK28" i="19"/>
  <c r="P33" i="4" s="1"/>
  <c r="AJ33" i="9" s="1"/>
  <c r="Y28" i="19"/>
  <c r="AE28" i="19"/>
  <c r="J33" i="4" s="1"/>
  <c r="AD33" i="9" s="1"/>
  <c r="AN71" i="19"/>
  <c r="S76" i="4" s="1"/>
  <c r="AM76" i="9" s="1"/>
  <c r="AE71" i="19"/>
  <c r="J76" i="4" s="1"/>
  <c r="AD76" i="9" s="1"/>
  <c r="AL71" i="19"/>
  <c r="Q76" i="4" s="1"/>
  <c r="AK76" i="9" s="1"/>
  <c r="AG71" i="19"/>
  <c r="L76" i="4" s="1"/>
  <c r="AF76" i="9" s="1"/>
  <c r="AC71" i="19"/>
  <c r="H76" i="4" s="1"/>
  <c r="AB76" i="9" s="1"/>
  <c r="AB71" i="19"/>
  <c r="G76" i="4" s="1"/>
  <c r="AA76" i="9" s="1"/>
  <c r="AM71" i="19"/>
  <c r="R76" i="4" s="1"/>
  <c r="AL76" i="9" s="1"/>
  <c r="Z71" i="19"/>
  <c r="E76" i="4" s="1"/>
  <c r="Y76" i="9" s="1"/>
  <c r="AK71" i="19"/>
  <c r="P76" i="4" s="1"/>
  <c r="AJ76" i="9" s="1"/>
  <c r="AJ71" i="19"/>
  <c r="O76" i="4" s="1"/>
  <c r="AI76" i="9" s="1"/>
  <c r="AF71" i="19"/>
  <c r="K76" i="4" s="1"/>
  <c r="AE76" i="9" s="1"/>
  <c r="Y71" i="19"/>
  <c r="AD71" i="19"/>
  <c r="I76" i="4" s="1"/>
  <c r="AC76" i="9" s="1"/>
  <c r="AA71" i="19"/>
  <c r="F76" i="4" s="1"/>
  <c r="Z76" i="9" s="1"/>
  <c r="AH71" i="19"/>
  <c r="M76" i="4" s="1"/>
  <c r="AG76" i="9" s="1"/>
  <c r="AI71" i="19"/>
  <c r="N76" i="4" s="1"/>
  <c r="AH76" i="9" s="1"/>
  <c r="BC76" i="9" s="1"/>
  <c r="CL76" i="9" s="1"/>
  <c r="CR76" i="9" s="1"/>
  <c r="DJ76" i="9" s="1"/>
  <c r="DP76" i="9" s="1"/>
  <c r="AD52" i="19"/>
  <c r="I57" i="4" s="1"/>
  <c r="AC57" i="9" s="1"/>
  <c r="AG52" i="19"/>
  <c r="L57" i="4" s="1"/>
  <c r="AF57" i="9" s="1"/>
  <c r="AL52" i="19"/>
  <c r="Q57" i="4" s="1"/>
  <c r="AK57" i="9" s="1"/>
  <c r="Y52" i="19"/>
  <c r="AE52" i="19"/>
  <c r="J57" i="4" s="1"/>
  <c r="AD57" i="9" s="1"/>
  <c r="AB52" i="19"/>
  <c r="G57" i="4" s="1"/>
  <c r="AA57" i="9" s="1"/>
  <c r="AH52" i="19"/>
  <c r="M57" i="4" s="1"/>
  <c r="AG57" i="9" s="1"/>
  <c r="Z52" i="19"/>
  <c r="E57" i="4" s="1"/>
  <c r="Y57" i="9" s="1"/>
  <c r="AN52" i="19"/>
  <c r="S57" i="4" s="1"/>
  <c r="AM57" i="9" s="1"/>
  <c r="AM52" i="19"/>
  <c r="R57" i="4" s="1"/>
  <c r="AL57" i="9" s="1"/>
  <c r="AA52" i="19"/>
  <c r="F57" i="4" s="1"/>
  <c r="Z57" i="9" s="1"/>
  <c r="AI52" i="19"/>
  <c r="N57" i="4" s="1"/>
  <c r="AH57" i="9" s="1"/>
  <c r="AC52" i="19"/>
  <c r="H57" i="4" s="1"/>
  <c r="AB57" i="9" s="1"/>
  <c r="AJ52" i="19"/>
  <c r="O57" i="4" s="1"/>
  <c r="AI57" i="9" s="1"/>
  <c r="AF52" i="19"/>
  <c r="K57" i="4" s="1"/>
  <c r="AE57" i="9" s="1"/>
  <c r="AK52" i="19"/>
  <c r="P57" i="4" s="1"/>
  <c r="AJ57" i="9" s="1"/>
  <c r="AN61" i="19"/>
  <c r="S66" i="4" s="1"/>
  <c r="AM66" i="9" s="1"/>
  <c r="AH61" i="19"/>
  <c r="M66" i="4" s="1"/>
  <c r="AG66" i="9" s="1"/>
  <c r="AG61" i="19"/>
  <c r="L66" i="4" s="1"/>
  <c r="AF66" i="9" s="1"/>
  <c r="AA61" i="19"/>
  <c r="F66" i="4" s="1"/>
  <c r="Z66" i="9" s="1"/>
  <c r="AM61" i="19"/>
  <c r="R66" i="4" s="1"/>
  <c r="AL66" i="9" s="1"/>
  <c r="AL61" i="19"/>
  <c r="Q66" i="4" s="1"/>
  <c r="AK66" i="9" s="1"/>
  <c r="AJ61" i="19"/>
  <c r="O66" i="4" s="1"/>
  <c r="AI66" i="9" s="1"/>
  <c r="AI61" i="19"/>
  <c r="N66" i="4" s="1"/>
  <c r="AH66" i="9" s="1"/>
  <c r="BC66" i="9" s="1"/>
  <c r="CL66" i="9" s="1"/>
  <c r="CR66" i="9" s="1"/>
  <c r="DJ66" i="9" s="1"/>
  <c r="DP66" i="9" s="1"/>
  <c r="AE61" i="19"/>
  <c r="J66" i="4" s="1"/>
  <c r="AD66" i="9" s="1"/>
  <c r="AF61" i="19"/>
  <c r="K66" i="4" s="1"/>
  <c r="AE66" i="9" s="1"/>
  <c r="AC61" i="19"/>
  <c r="H66" i="4" s="1"/>
  <c r="AB66" i="9" s="1"/>
  <c r="Z61" i="19"/>
  <c r="E66" i="4" s="1"/>
  <c r="Y66" i="9" s="1"/>
  <c r="Y61" i="19"/>
  <c r="AB61" i="19"/>
  <c r="G66" i="4" s="1"/>
  <c r="AA66" i="9" s="1"/>
  <c r="AK61" i="19"/>
  <c r="P66" i="4" s="1"/>
  <c r="AJ66" i="9" s="1"/>
  <c r="AD61" i="19"/>
  <c r="I66" i="4" s="1"/>
  <c r="AC66" i="9" s="1"/>
  <c r="V99" i="18"/>
  <c r="H103" i="3" s="1"/>
  <c r="R103" i="9" s="1"/>
  <c r="Z99" i="18"/>
  <c r="L103" i="3" s="1"/>
  <c r="V103" i="9" s="1"/>
  <c r="S99" i="18"/>
  <c r="E103" i="3" s="1"/>
  <c r="O103" i="9" s="1"/>
  <c r="W99" i="18"/>
  <c r="I103" i="3" s="1"/>
  <c r="S103" i="9" s="1"/>
  <c r="X99" i="18"/>
  <c r="J103" i="3" s="1"/>
  <c r="T103" i="9" s="1"/>
  <c r="U99" i="18"/>
  <c r="G103" i="3" s="1"/>
  <c r="Q103" i="9" s="1"/>
  <c r="T99" i="18"/>
  <c r="F103" i="3" s="1"/>
  <c r="P103" i="9" s="1"/>
  <c r="R99" i="18"/>
  <c r="Y99" i="18"/>
  <c r="K103" i="3" s="1"/>
  <c r="U103" i="9" s="1"/>
  <c r="U220" i="18"/>
  <c r="G224" i="3" s="1"/>
  <c r="Q224" i="9" s="1"/>
  <c r="S220" i="18"/>
  <c r="E224" i="3" s="1"/>
  <c r="O224" i="9" s="1"/>
  <c r="V220" i="18"/>
  <c r="H224" i="3" s="1"/>
  <c r="R224" i="9" s="1"/>
  <c r="Z220" i="18"/>
  <c r="L224" i="3" s="1"/>
  <c r="V224" i="9" s="1"/>
  <c r="R220" i="18"/>
  <c r="X220" i="18"/>
  <c r="J224" i="3" s="1"/>
  <c r="T224" i="9" s="1"/>
  <c r="T220" i="18"/>
  <c r="F224" i="3" s="1"/>
  <c r="P224" i="9" s="1"/>
  <c r="Y220" i="18"/>
  <c r="K224" i="3" s="1"/>
  <c r="U224" i="9" s="1"/>
  <c r="W220" i="18"/>
  <c r="I224" i="3" s="1"/>
  <c r="S224" i="9" s="1"/>
  <c r="R207" i="18"/>
  <c r="U207" i="18"/>
  <c r="G211" i="3" s="1"/>
  <c r="Q211" i="9" s="1"/>
  <c r="S207" i="18"/>
  <c r="E211" i="3" s="1"/>
  <c r="O211" i="9" s="1"/>
  <c r="Z207" i="18"/>
  <c r="L211" i="3" s="1"/>
  <c r="V211" i="9" s="1"/>
  <c r="Y207" i="18"/>
  <c r="K211" i="3" s="1"/>
  <c r="U211" i="9" s="1"/>
  <c r="V207" i="18"/>
  <c r="H211" i="3" s="1"/>
  <c r="R211" i="9" s="1"/>
  <c r="W207" i="18"/>
  <c r="I211" i="3" s="1"/>
  <c r="S211" i="9" s="1"/>
  <c r="X207" i="18"/>
  <c r="J211" i="3" s="1"/>
  <c r="T211" i="9" s="1"/>
  <c r="T207" i="18"/>
  <c r="F211" i="3" s="1"/>
  <c r="P211" i="9" s="1"/>
  <c r="U109" i="18"/>
  <c r="G113" i="3" s="1"/>
  <c r="Q113" i="9" s="1"/>
  <c r="R109" i="18"/>
  <c r="T109" i="18"/>
  <c r="F113" i="3" s="1"/>
  <c r="P113" i="9" s="1"/>
  <c r="S109" i="18"/>
  <c r="E113" i="3" s="1"/>
  <c r="O113" i="9" s="1"/>
  <c r="W109" i="18"/>
  <c r="I113" i="3" s="1"/>
  <c r="S113" i="9" s="1"/>
  <c r="Z109" i="18"/>
  <c r="L113" i="3" s="1"/>
  <c r="V113" i="9" s="1"/>
  <c r="X109" i="18"/>
  <c r="J113" i="3" s="1"/>
  <c r="T113" i="9" s="1"/>
  <c r="Y109" i="18"/>
  <c r="K113" i="3" s="1"/>
  <c r="U113" i="9" s="1"/>
  <c r="V109" i="18"/>
  <c r="H113" i="3" s="1"/>
  <c r="R113" i="9" s="1"/>
  <c r="T148" i="18"/>
  <c r="F152" i="3" s="1"/>
  <c r="P152" i="9" s="1"/>
  <c r="X148" i="18"/>
  <c r="J152" i="3" s="1"/>
  <c r="T152" i="9" s="1"/>
  <c r="U148" i="18"/>
  <c r="G152" i="3" s="1"/>
  <c r="Q152" i="9" s="1"/>
  <c r="R148" i="18"/>
  <c r="S148" i="18"/>
  <c r="E152" i="3" s="1"/>
  <c r="O152" i="9" s="1"/>
  <c r="Y148" i="18"/>
  <c r="K152" i="3" s="1"/>
  <c r="U152" i="9" s="1"/>
  <c r="Z148" i="18"/>
  <c r="L152" i="3" s="1"/>
  <c r="V152" i="9" s="1"/>
  <c r="W148" i="18"/>
  <c r="I152" i="3" s="1"/>
  <c r="S152" i="9" s="1"/>
  <c r="V148" i="18"/>
  <c r="H152" i="3" s="1"/>
  <c r="R152" i="9" s="1"/>
  <c r="T181" i="18"/>
  <c r="F185" i="3" s="1"/>
  <c r="P185" i="9" s="1"/>
  <c r="W181" i="18"/>
  <c r="I185" i="3" s="1"/>
  <c r="S185" i="9" s="1"/>
  <c r="V181" i="18"/>
  <c r="H185" i="3" s="1"/>
  <c r="R185" i="9" s="1"/>
  <c r="U181" i="18"/>
  <c r="G185" i="3" s="1"/>
  <c r="Q185" i="9" s="1"/>
  <c r="X181" i="18"/>
  <c r="J185" i="3" s="1"/>
  <c r="T185" i="9" s="1"/>
  <c r="R181" i="18"/>
  <c r="Z181" i="18"/>
  <c r="L185" i="3" s="1"/>
  <c r="V185" i="9" s="1"/>
  <c r="Y181" i="18"/>
  <c r="K185" i="3" s="1"/>
  <c r="U185" i="9" s="1"/>
  <c r="S181" i="18"/>
  <c r="E185" i="3" s="1"/>
  <c r="O185" i="9" s="1"/>
  <c r="W233" i="18"/>
  <c r="Z233" i="18"/>
  <c r="V233" i="18"/>
  <c r="S233" i="18"/>
  <c r="X233" i="18"/>
  <c r="Y233" i="18"/>
  <c r="R233" i="18"/>
  <c r="U233" i="18"/>
  <c r="T233" i="18"/>
  <c r="Z182" i="18"/>
  <c r="L186" i="3" s="1"/>
  <c r="V186" i="9" s="1"/>
  <c r="X182" i="18"/>
  <c r="J186" i="3" s="1"/>
  <c r="T186" i="9" s="1"/>
  <c r="V182" i="18"/>
  <c r="H186" i="3" s="1"/>
  <c r="R186" i="9" s="1"/>
  <c r="U182" i="18"/>
  <c r="G186" i="3" s="1"/>
  <c r="Q186" i="9" s="1"/>
  <c r="W182" i="18"/>
  <c r="I186" i="3" s="1"/>
  <c r="S186" i="9" s="1"/>
  <c r="Y182" i="18"/>
  <c r="K186" i="3" s="1"/>
  <c r="U186" i="9" s="1"/>
  <c r="S182" i="18"/>
  <c r="E186" i="3" s="1"/>
  <c r="O186" i="9" s="1"/>
  <c r="T182" i="18"/>
  <c r="F186" i="3" s="1"/>
  <c r="P186" i="9" s="1"/>
  <c r="R182" i="18"/>
  <c r="R162" i="18"/>
  <c r="X162" i="18"/>
  <c r="J166" i="3" s="1"/>
  <c r="T166" i="9" s="1"/>
  <c r="Y162" i="18"/>
  <c r="K166" i="3" s="1"/>
  <c r="U166" i="9" s="1"/>
  <c r="U162" i="18"/>
  <c r="G166" i="3" s="1"/>
  <c r="Q166" i="9" s="1"/>
  <c r="Z162" i="18"/>
  <c r="L166" i="3" s="1"/>
  <c r="V166" i="9" s="1"/>
  <c r="T162" i="18"/>
  <c r="F166" i="3" s="1"/>
  <c r="P166" i="9" s="1"/>
  <c r="S162" i="18"/>
  <c r="E166" i="3" s="1"/>
  <c r="O166" i="9" s="1"/>
  <c r="V162" i="18"/>
  <c r="H166" i="3" s="1"/>
  <c r="R166" i="9" s="1"/>
  <c r="W162" i="18"/>
  <c r="I166" i="3" s="1"/>
  <c r="S166" i="9" s="1"/>
  <c r="S39" i="18"/>
  <c r="E43" i="3" s="1"/>
  <c r="O43" i="9" s="1"/>
  <c r="X39" i="18"/>
  <c r="J43" i="3" s="1"/>
  <c r="T43" i="9" s="1"/>
  <c r="T39" i="18"/>
  <c r="F43" i="3" s="1"/>
  <c r="P43" i="9" s="1"/>
  <c r="U39" i="18"/>
  <c r="G43" i="3" s="1"/>
  <c r="Q43" i="9" s="1"/>
  <c r="Z39" i="18"/>
  <c r="L43" i="3" s="1"/>
  <c r="V43" i="9" s="1"/>
  <c r="W39" i="18"/>
  <c r="I43" i="3" s="1"/>
  <c r="S43" i="9" s="1"/>
  <c r="V39" i="18"/>
  <c r="H43" i="3" s="1"/>
  <c r="R43" i="9" s="1"/>
  <c r="Y39" i="18"/>
  <c r="K43" i="3" s="1"/>
  <c r="U43" i="9" s="1"/>
  <c r="R39" i="18"/>
  <c r="U171" i="18"/>
  <c r="G175" i="3" s="1"/>
  <c r="Q175" i="9" s="1"/>
  <c r="X171" i="18"/>
  <c r="J175" i="3" s="1"/>
  <c r="T175" i="9" s="1"/>
  <c r="Z171" i="18"/>
  <c r="L175" i="3" s="1"/>
  <c r="V175" i="9" s="1"/>
  <c r="W171" i="18"/>
  <c r="I175" i="3" s="1"/>
  <c r="S175" i="9" s="1"/>
  <c r="V171" i="18"/>
  <c r="H175" i="3" s="1"/>
  <c r="R175" i="9" s="1"/>
  <c r="R171" i="18"/>
  <c r="Y171" i="18"/>
  <c r="K175" i="3" s="1"/>
  <c r="U175" i="9" s="1"/>
  <c r="S171" i="18"/>
  <c r="E175" i="3" s="1"/>
  <c r="O175" i="9" s="1"/>
  <c r="T171" i="18"/>
  <c r="F175" i="3" s="1"/>
  <c r="P175" i="9" s="1"/>
  <c r="R88" i="18"/>
  <c r="S88" i="18"/>
  <c r="E92" i="3" s="1"/>
  <c r="O92" i="9" s="1"/>
  <c r="U88" i="18"/>
  <c r="G92" i="3" s="1"/>
  <c r="Q92" i="9" s="1"/>
  <c r="T88" i="18"/>
  <c r="F92" i="3" s="1"/>
  <c r="P92" i="9" s="1"/>
  <c r="Y88" i="18"/>
  <c r="K92" i="3" s="1"/>
  <c r="U92" i="9" s="1"/>
  <c r="W88" i="18"/>
  <c r="I92" i="3" s="1"/>
  <c r="S92" i="9" s="1"/>
  <c r="X88" i="18"/>
  <c r="J92" i="3" s="1"/>
  <c r="T92" i="9" s="1"/>
  <c r="Z88" i="18"/>
  <c r="L92" i="3" s="1"/>
  <c r="V92" i="9" s="1"/>
  <c r="V88" i="18"/>
  <c r="H92" i="3" s="1"/>
  <c r="R92" i="9" s="1"/>
  <c r="R150" i="18"/>
  <c r="X150" i="18"/>
  <c r="J154" i="3" s="1"/>
  <c r="T154" i="9" s="1"/>
  <c r="Y150" i="18"/>
  <c r="K154" i="3" s="1"/>
  <c r="U154" i="9" s="1"/>
  <c r="U150" i="18"/>
  <c r="G154" i="3" s="1"/>
  <c r="Q154" i="9" s="1"/>
  <c r="Z150" i="18"/>
  <c r="L154" i="3" s="1"/>
  <c r="V154" i="9" s="1"/>
  <c r="T150" i="18"/>
  <c r="F154" i="3" s="1"/>
  <c r="P154" i="9" s="1"/>
  <c r="S150" i="18"/>
  <c r="E154" i="3" s="1"/>
  <c r="O154" i="9" s="1"/>
  <c r="V150" i="18"/>
  <c r="H154" i="3" s="1"/>
  <c r="R154" i="9" s="1"/>
  <c r="W150" i="18"/>
  <c r="I154" i="3" s="1"/>
  <c r="S154" i="9" s="1"/>
  <c r="R36" i="18"/>
  <c r="T36" i="18"/>
  <c r="F40" i="3" s="1"/>
  <c r="P40" i="9" s="1"/>
  <c r="S36" i="18"/>
  <c r="E40" i="3" s="1"/>
  <c r="O40" i="9" s="1"/>
  <c r="W36" i="18"/>
  <c r="I40" i="3" s="1"/>
  <c r="S40" i="9" s="1"/>
  <c r="Z36" i="18"/>
  <c r="L40" i="3" s="1"/>
  <c r="V40" i="9" s="1"/>
  <c r="V36" i="18"/>
  <c r="H40" i="3" s="1"/>
  <c r="R40" i="9" s="1"/>
  <c r="U36" i="18"/>
  <c r="G40" i="3" s="1"/>
  <c r="Q40" i="9" s="1"/>
  <c r="Y36" i="18"/>
  <c r="K40" i="3" s="1"/>
  <c r="U40" i="9" s="1"/>
  <c r="X36" i="18"/>
  <c r="J40" i="3" s="1"/>
  <c r="T40" i="9" s="1"/>
  <c r="Y206" i="18"/>
  <c r="K210" i="3" s="1"/>
  <c r="U210" i="9" s="1"/>
  <c r="S206" i="18"/>
  <c r="E210" i="3" s="1"/>
  <c r="O210" i="9" s="1"/>
  <c r="U206" i="18"/>
  <c r="G210" i="3" s="1"/>
  <c r="Q210" i="9" s="1"/>
  <c r="W206" i="18"/>
  <c r="I210" i="3" s="1"/>
  <c r="S210" i="9" s="1"/>
  <c r="V206" i="18"/>
  <c r="H210" i="3" s="1"/>
  <c r="R210" i="9" s="1"/>
  <c r="T206" i="18"/>
  <c r="F210" i="3" s="1"/>
  <c r="P210" i="9" s="1"/>
  <c r="X206" i="18"/>
  <c r="J210" i="3" s="1"/>
  <c r="T210" i="9" s="1"/>
  <c r="Z206" i="18"/>
  <c r="L210" i="3" s="1"/>
  <c r="V210" i="9" s="1"/>
  <c r="R206" i="18"/>
  <c r="V103" i="18"/>
  <c r="H107" i="3" s="1"/>
  <c r="R107" i="9" s="1"/>
  <c r="W103" i="18"/>
  <c r="I107" i="3" s="1"/>
  <c r="S107" i="9" s="1"/>
  <c r="R103" i="18"/>
  <c r="Y103" i="18"/>
  <c r="K107" i="3" s="1"/>
  <c r="U107" i="9" s="1"/>
  <c r="U103" i="18"/>
  <c r="G107" i="3" s="1"/>
  <c r="Q107" i="9" s="1"/>
  <c r="Z103" i="18"/>
  <c r="L107" i="3" s="1"/>
  <c r="V107" i="9" s="1"/>
  <c r="X103" i="18"/>
  <c r="J107" i="3" s="1"/>
  <c r="T107" i="9" s="1"/>
  <c r="T103" i="18"/>
  <c r="F107" i="3" s="1"/>
  <c r="P107" i="9" s="1"/>
  <c r="S103" i="18"/>
  <c r="E107" i="3" s="1"/>
  <c r="O107" i="9" s="1"/>
  <c r="S62" i="18"/>
  <c r="E66" i="3" s="1"/>
  <c r="O66" i="9" s="1"/>
  <c r="T62" i="18"/>
  <c r="F66" i="3" s="1"/>
  <c r="P66" i="9" s="1"/>
  <c r="W62" i="18"/>
  <c r="I66" i="3" s="1"/>
  <c r="S66" i="9" s="1"/>
  <c r="X62" i="18"/>
  <c r="J66" i="3" s="1"/>
  <c r="T66" i="9" s="1"/>
  <c r="Z62" i="18"/>
  <c r="L66" i="3" s="1"/>
  <c r="V66" i="9" s="1"/>
  <c r="R62" i="18"/>
  <c r="V62" i="18"/>
  <c r="H66" i="3" s="1"/>
  <c r="R66" i="9" s="1"/>
  <c r="U62" i="18"/>
  <c r="G66" i="3" s="1"/>
  <c r="Q66" i="9" s="1"/>
  <c r="Y62" i="18"/>
  <c r="K66" i="3" s="1"/>
  <c r="U66" i="9" s="1"/>
  <c r="X61" i="18"/>
  <c r="J65" i="3" s="1"/>
  <c r="T65" i="9" s="1"/>
  <c r="U61" i="18"/>
  <c r="G65" i="3" s="1"/>
  <c r="Q65" i="9" s="1"/>
  <c r="Y61" i="18"/>
  <c r="K65" i="3" s="1"/>
  <c r="U65" i="9" s="1"/>
  <c r="Z61" i="18"/>
  <c r="L65" i="3" s="1"/>
  <c r="V65" i="9" s="1"/>
  <c r="S61" i="18"/>
  <c r="E65" i="3" s="1"/>
  <c r="O65" i="9" s="1"/>
  <c r="W61" i="18"/>
  <c r="I65" i="3" s="1"/>
  <c r="S65" i="9" s="1"/>
  <c r="R61" i="18"/>
  <c r="T61" i="18"/>
  <c r="F65" i="3" s="1"/>
  <c r="P65" i="9" s="1"/>
  <c r="V61" i="18"/>
  <c r="H65" i="3" s="1"/>
  <c r="R65" i="9" s="1"/>
  <c r="Y51" i="18"/>
  <c r="K55" i="3" s="1"/>
  <c r="U55" i="9" s="1"/>
  <c r="V51" i="18"/>
  <c r="H55" i="3" s="1"/>
  <c r="R55" i="9" s="1"/>
  <c r="S51" i="18"/>
  <c r="E55" i="3" s="1"/>
  <c r="O55" i="9" s="1"/>
  <c r="U51" i="18"/>
  <c r="G55" i="3" s="1"/>
  <c r="Q55" i="9" s="1"/>
  <c r="R51" i="18"/>
  <c r="T51" i="18"/>
  <c r="F55" i="3" s="1"/>
  <c r="P55" i="9" s="1"/>
  <c r="Z51" i="18"/>
  <c r="L55" i="3" s="1"/>
  <c r="V55" i="9" s="1"/>
  <c r="X51" i="18"/>
  <c r="J55" i="3" s="1"/>
  <c r="T55" i="9" s="1"/>
  <c r="W51" i="18"/>
  <c r="I55" i="3" s="1"/>
  <c r="S55" i="9" s="1"/>
  <c r="Y76" i="18"/>
  <c r="K80" i="3" s="1"/>
  <c r="U80" i="9" s="1"/>
  <c r="W76" i="18"/>
  <c r="I80" i="3" s="1"/>
  <c r="S80" i="9" s="1"/>
  <c r="S76" i="18"/>
  <c r="E80" i="3" s="1"/>
  <c r="O80" i="9" s="1"/>
  <c r="X76" i="18"/>
  <c r="J80" i="3" s="1"/>
  <c r="T80" i="9" s="1"/>
  <c r="V76" i="18"/>
  <c r="H80" i="3" s="1"/>
  <c r="R80" i="9" s="1"/>
  <c r="U76" i="18"/>
  <c r="G80" i="3" s="1"/>
  <c r="Q80" i="9" s="1"/>
  <c r="R76" i="18"/>
  <c r="Z76" i="18"/>
  <c r="L80" i="3" s="1"/>
  <c r="V80" i="9" s="1"/>
  <c r="T76" i="18"/>
  <c r="F80" i="3" s="1"/>
  <c r="P80" i="9" s="1"/>
  <c r="Z58" i="18"/>
  <c r="L62" i="3" s="1"/>
  <c r="V62" i="9" s="1"/>
  <c r="R58" i="18"/>
  <c r="V58" i="18"/>
  <c r="H62" i="3" s="1"/>
  <c r="R62" i="9" s="1"/>
  <c r="X58" i="18"/>
  <c r="J62" i="3" s="1"/>
  <c r="T62" i="9" s="1"/>
  <c r="W58" i="18"/>
  <c r="I62" i="3" s="1"/>
  <c r="S62" i="9" s="1"/>
  <c r="T58" i="18"/>
  <c r="F62" i="3" s="1"/>
  <c r="P62" i="9" s="1"/>
  <c r="S58" i="18"/>
  <c r="E62" i="3" s="1"/>
  <c r="O62" i="9" s="1"/>
  <c r="U58" i="18"/>
  <c r="G62" i="3" s="1"/>
  <c r="Q62" i="9" s="1"/>
  <c r="Y58" i="18"/>
  <c r="K62" i="3" s="1"/>
  <c r="U62" i="9" s="1"/>
  <c r="S50" i="18"/>
  <c r="E54" i="3" s="1"/>
  <c r="O54" i="9" s="1"/>
  <c r="R50" i="18"/>
  <c r="T50" i="18"/>
  <c r="F54" i="3" s="1"/>
  <c r="P54" i="9" s="1"/>
  <c r="Y50" i="18"/>
  <c r="K54" i="3" s="1"/>
  <c r="U54" i="9" s="1"/>
  <c r="X50" i="18"/>
  <c r="J54" i="3" s="1"/>
  <c r="T54" i="9" s="1"/>
  <c r="Z50" i="18"/>
  <c r="L54" i="3" s="1"/>
  <c r="V54" i="9" s="1"/>
  <c r="V50" i="18"/>
  <c r="H54" i="3" s="1"/>
  <c r="R54" i="9" s="1"/>
  <c r="W50" i="18"/>
  <c r="I54" i="3" s="1"/>
  <c r="S54" i="9" s="1"/>
  <c r="U50" i="18"/>
  <c r="G54" i="3" s="1"/>
  <c r="Q54" i="9" s="1"/>
  <c r="Z227" i="18"/>
  <c r="L231" i="3" s="1"/>
  <c r="V231" i="9" s="1"/>
  <c r="R227" i="18"/>
  <c r="D231" i="3" s="1"/>
  <c r="V227" i="18"/>
  <c r="H231" i="3" s="1"/>
  <c r="W227" i="18"/>
  <c r="I231" i="3" s="1"/>
  <c r="S231" i="9" s="1"/>
  <c r="S227" i="18"/>
  <c r="E231" i="3" s="1"/>
  <c r="O231" i="9" s="1"/>
  <c r="T227" i="18"/>
  <c r="F231" i="3" s="1"/>
  <c r="P231" i="9" s="1"/>
  <c r="Y227" i="18"/>
  <c r="K231" i="3" s="1"/>
  <c r="U231" i="9" s="1"/>
  <c r="U227" i="18"/>
  <c r="G231" i="3" s="1"/>
  <c r="Q231" i="9" s="1"/>
  <c r="X227" i="18"/>
  <c r="J231" i="3" s="1"/>
  <c r="T231" i="9" s="1"/>
  <c r="U232" i="18"/>
  <c r="S232" i="18"/>
  <c r="W232" i="18"/>
  <c r="R232" i="18"/>
  <c r="Z232" i="18"/>
  <c r="T232" i="18"/>
  <c r="X232" i="18"/>
  <c r="V232" i="18"/>
  <c r="Y232" i="18"/>
  <c r="X59" i="18"/>
  <c r="J63" i="3" s="1"/>
  <c r="T63" i="9" s="1"/>
  <c r="Y59" i="18"/>
  <c r="K63" i="3" s="1"/>
  <c r="U63" i="9" s="1"/>
  <c r="Z59" i="18"/>
  <c r="L63" i="3" s="1"/>
  <c r="V63" i="9" s="1"/>
  <c r="U59" i="18"/>
  <c r="G63" i="3" s="1"/>
  <c r="Q63" i="9" s="1"/>
  <c r="S59" i="18"/>
  <c r="E63" i="3" s="1"/>
  <c r="O63" i="9" s="1"/>
  <c r="T59" i="18"/>
  <c r="F63" i="3" s="1"/>
  <c r="P63" i="9" s="1"/>
  <c r="V59" i="18"/>
  <c r="H63" i="3" s="1"/>
  <c r="R63" i="9" s="1"/>
  <c r="W59" i="18"/>
  <c r="I63" i="3" s="1"/>
  <c r="S63" i="9" s="1"/>
  <c r="R59" i="18"/>
  <c r="T122" i="18"/>
  <c r="F126" i="3" s="1"/>
  <c r="P126" i="9" s="1"/>
  <c r="U122" i="18"/>
  <c r="G126" i="3" s="1"/>
  <c r="Q126" i="9" s="1"/>
  <c r="X122" i="18"/>
  <c r="J126" i="3" s="1"/>
  <c r="T126" i="9" s="1"/>
  <c r="S122" i="18"/>
  <c r="E126" i="3" s="1"/>
  <c r="O126" i="9" s="1"/>
  <c r="V122" i="18"/>
  <c r="H126" i="3" s="1"/>
  <c r="R126" i="9" s="1"/>
  <c r="R122" i="18"/>
  <c r="W122" i="18"/>
  <c r="I126" i="3" s="1"/>
  <c r="S126" i="9" s="1"/>
  <c r="Y122" i="18"/>
  <c r="K126" i="3" s="1"/>
  <c r="U126" i="9" s="1"/>
  <c r="Z122" i="18"/>
  <c r="L126" i="3" s="1"/>
  <c r="V126" i="9" s="1"/>
  <c r="U63" i="18"/>
  <c r="G67" i="3" s="1"/>
  <c r="Q67" i="9" s="1"/>
  <c r="Z63" i="18"/>
  <c r="L67" i="3" s="1"/>
  <c r="V67" i="9" s="1"/>
  <c r="Y63" i="18"/>
  <c r="K67" i="3" s="1"/>
  <c r="U67" i="9" s="1"/>
  <c r="V63" i="18"/>
  <c r="H67" i="3" s="1"/>
  <c r="R67" i="9" s="1"/>
  <c r="T63" i="18"/>
  <c r="F67" i="3" s="1"/>
  <c r="P67" i="9" s="1"/>
  <c r="X63" i="18"/>
  <c r="J67" i="3" s="1"/>
  <c r="T67" i="9" s="1"/>
  <c r="W63" i="18"/>
  <c r="I67" i="3" s="1"/>
  <c r="S67" i="9" s="1"/>
  <c r="S63" i="18"/>
  <c r="E67" i="3" s="1"/>
  <c r="O67" i="9" s="1"/>
  <c r="R63" i="18"/>
  <c r="T156" i="18"/>
  <c r="F160" i="3" s="1"/>
  <c r="P160" i="9" s="1"/>
  <c r="X156" i="18"/>
  <c r="J160" i="3" s="1"/>
  <c r="T160" i="9" s="1"/>
  <c r="Z156" i="18"/>
  <c r="L160" i="3" s="1"/>
  <c r="V160" i="9" s="1"/>
  <c r="R156" i="18"/>
  <c r="S156" i="18"/>
  <c r="E160" i="3" s="1"/>
  <c r="O160" i="9" s="1"/>
  <c r="U156" i="18"/>
  <c r="G160" i="3" s="1"/>
  <c r="Q160" i="9" s="1"/>
  <c r="Y156" i="18"/>
  <c r="K160" i="3" s="1"/>
  <c r="U160" i="9" s="1"/>
  <c r="W156" i="18"/>
  <c r="I160" i="3" s="1"/>
  <c r="S160" i="9" s="1"/>
  <c r="V156" i="18"/>
  <c r="H160" i="3" s="1"/>
  <c r="R160" i="9" s="1"/>
  <c r="W146" i="18"/>
  <c r="I150" i="3" s="1"/>
  <c r="S150" i="9" s="1"/>
  <c r="T146" i="18"/>
  <c r="F150" i="3" s="1"/>
  <c r="P150" i="9" s="1"/>
  <c r="S146" i="18"/>
  <c r="E150" i="3" s="1"/>
  <c r="O150" i="9" s="1"/>
  <c r="R146" i="18"/>
  <c r="X146" i="18"/>
  <c r="J150" i="3" s="1"/>
  <c r="T150" i="9" s="1"/>
  <c r="U146" i="18"/>
  <c r="G150" i="3" s="1"/>
  <c r="Q150" i="9" s="1"/>
  <c r="Z146" i="18"/>
  <c r="L150" i="3" s="1"/>
  <c r="V150" i="9" s="1"/>
  <c r="V146" i="18"/>
  <c r="H150" i="3" s="1"/>
  <c r="R150" i="9" s="1"/>
  <c r="Y146" i="18"/>
  <c r="K150" i="3" s="1"/>
  <c r="U150" i="9" s="1"/>
  <c r="U53" i="18"/>
  <c r="G57" i="3" s="1"/>
  <c r="Q57" i="9" s="1"/>
  <c r="S53" i="18"/>
  <c r="E57" i="3" s="1"/>
  <c r="O57" i="9" s="1"/>
  <c r="T53" i="18"/>
  <c r="F57" i="3" s="1"/>
  <c r="P57" i="9" s="1"/>
  <c r="R53" i="18"/>
  <c r="X53" i="18"/>
  <c r="J57" i="3" s="1"/>
  <c r="T57" i="9" s="1"/>
  <c r="W53" i="18"/>
  <c r="I57" i="3" s="1"/>
  <c r="S57" i="9" s="1"/>
  <c r="Y53" i="18"/>
  <c r="K57" i="3" s="1"/>
  <c r="U57" i="9" s="1"/>
  <c r="Z53" i="18"/>
  <c r="L57" i="3" s="1"/>
  <c r="V57" i="9" s="1"/>
  <c r="V53" i="18"/>
  <c r="H57" i="3" s="1"/>
  <c r="R57" i="9" s="1"/>
  <c r="S124" i="18"/>
  <c r="E128" i="3" s="1"/>
  <c r="O128" i="9" s="1"/>
  <c r="T124" i="18"/>
  <c r="F128" i="3" s="1"/>
  <c r="P128" i="9" s="1"/>
  <c r="U124" i="18"/>
  <c r="G128" i="3" s="1"/>
  <c r="Q128" i="9" s="1"/>
  <c r="Y124" i="18"/>
  <c r="K128" i="3" s="1"/>
  <c r="U128" i="9" s="1"/>
  <c r="X124" i="18"/>
  <c r="J128" i="3" s="1"/>
  <c r="T128" i="9" s="1"/>
  <c r="Z124" i="18"/>
  <c r="L128" i="3" s="1"/>
  <c r="V128" i="9" s="1"/>
  <c r="V124" i="18"/>
  <c r="H128" i="3" s="1"/>
  <c r="R128" i="9" s="1"/>
  <c r="W124" i="18"/>
  <c r="I128" i="3" s="1"/>
  <c r="S128" i="9" s="1"/>
  <c r="R124" i="18"/>
  <c r="Z164" i="18"/>
  <c r="L168" i="3" s="1"/>
  <c r="V168" i="9" s="1"/>
  <c r="R164" i="18"/>
  <c r="S164" i="18"/>
  <c r="E168" i="3" s="1"/>
  <c r="O168" i="9" s="1"/>
  <c r="U164" i="18"/>
  <c r="G168" i="3" s="1"/>
  <c r="Q168" i="9" s="1"/>
  <c r="Y164" i="18"/>
  <c r="K168" i="3" s="1"/>
  <c r="U168" i="9" s="1"/>
  <c r="T164" i="18"/>
  <c r="F168" i="3" s="1"/>
  <c r="P168" i="9" s="1"/>
  <c r="X164" i="18"/>
  <c r="J168" i="3" s="1"/>
  <c r="T168" i="9" s="1"/>
  <c r="W164" i="18"/>
  <c r="I168" i="3" s="1"/>
  <c r="S168" i="9" s="1"/>
  <c r="V164" i="18"/>
  <c r="H168" i="3" s="1"/>
  <c r="R168" i="9" s="1"/>
  <c r="S169" i="18"/>
  <c r="E173" i="3" s="1"/>
  <c r="O173" i="9" s="1"/>
  <c r="T169" i="18"/>
  <c r="F173" i="3" s="1"/>
  <c r="P173" i="9" s="1"/>
  <c r="Y169" i="18"/>
  <c r="K173" i="3" s="1"/>
  <c r="U173" i="9" s="1"/>
  <c r="V169" i="18"/>
  <c r="H173" i="3" s="1"/>
  <c r="R173" i="9" s="1"/>
  <c r="Z169" i="18"/>
  <c r="L173" i="3" s="1"/>
  <c r="V173" i="9" s="1"/>
  <c r="R169" i="18"/>
  <c r="U169" i="18"/>
  <c r="G173" i="3" s="1"/>
  <c r="Q173" i="9" s="1"/>
  <c r="W169" i="18"/>
  <c r="I173" i="3" s="1"/>
  <c r="S173" i="9" s="1"/>
  <c r="X169" i="18"/>
  <c r="J173" i="3" s="1"/>
  <c r="T173" i="9" s="1"/>
  <c r="S215" i="18"/>
  <c r="E219" i="3" s="1"/>
  <c r="O219" i="9" s="1"/>
  <c r="Z215" i="18"/>
  <c r="L219" i="3" s="1"/>
  <c r="V219" i="9" s="1"/>
  <c r="V215" i="18"/>
  <c r="H219" i="3" s="1"/>
  <c r="R219" i="9" s="1"/>
  <c r="W215" i="18"/>
  <c r="I219" i="3" s="1"/>
  <c r="S219" i="9" s="1"/>
  <c r="T215" i="18"/>
  <c r="F219" i="3" s="1"/>
  <c r="P219" i="9" s="1"/>
  <c r="Y215" i="18"/>
  <c r="K219" i="3" s="1"/>
  <c r="U219" i="9" s="1"/>
  <c r="R215" i="18"/>
  <c r="U215" i="18"/>
  <c r="G219" i="3" s="1"/>
  <c r="Q219" i="9" s="1"/>
  <c r="X215" i="18"/>
  <c r="J219" i="3" s="1"/>
  <c r="T219" i="9" s="1"/>
  <c r="W208" i="18"/>
  <c r="I212" i="3" s="1"/>
  <c r="S212" i="9" s="1"/>
  <c r="Y208" i="18"/>
  <c r="K212" i="3" s="1"/>
  <c r="U212" i="9" s="1"/>
  <c r="U208" i="18"/>
  <c r="G212" i="3" s="1"/>
  <c r="Q212" i="9" s="1"/>
  <c r="S208" i="18"/>
  <c r="E212" i="3" s="1"/>
  <c r="O212" i="9" s="1"/>
  <c r="Z208" i="18"/>
  <c r="L212" i="3" s="1"/>
  <c r="V212" i="9" s="1"/>
  <c r="R208" i="18"/>
  <c r="V208" i="18"/>
  <c r="H212" i="3" s="1"/>
  <c r="R212" i="9" s="1"/>
  <c r="X208" i="18"/>
  <c r="J212" i="3" s="1"/>
  <c r="T212" i="9" s="1"/>
  <c r="T208" i="18"/>
  <c r="F212" i="3" s="1"/>
  <c r="P212" i="9" s="1"/>
  <c r="V235" i="18"/>
  <c r="W235" i="18"/>
  <c r="T235" i="18"/>
  <c r="Y235" i="18"/>
  <c r="R235" i="18"/>
  <c r="U235" i="18"/>
  <c r="X235" i="18"/>
  <c r="S235" i="18"/>
  <c r="Z235" i="18"/>
  <c r="T102" i="18"/>
  <c r="F106" i="3" s="1"/>
  <c r="P106" i="9" s="1"/>
  <c r="V102" i="18"/>
  <c r="H106" i="3" s="1"/>
  <c r="R106" i="9" s="1"/>
  <c r="Y102" i="18"/>
  <c r="K106" i="3" s="1"/>
  <c r="U106" i="9" s="1"/>
  <c r="U102" i="18"/>
  <c r="G106" i="3" s="1"/>
  <c r="Q106" i="9" s="1"/>
  <c r="R102" i="18"/>
  <c r="Z102" i="18"/>
  <c r="L106" i="3" s="1"/>
  <c r="V106" i="9" s="1"/>
  <c r="S102" i="18"/>
  <c r="E106" i="3" s="1"/>
  <c r="O106" i="9" s="1"/>
  <c r="X102" i="18"/>
  <c r="J106" i="3" s="1"/>
  <c r="T106" i="9" s="1"/>
  <c r="W102" i="18"/>
  <c r="I106" i="3" s="1"/>
  <c r="S106" i="9" s="1"/>
  <c r="T23" i="18"/>
  <c r="F27" i="3" s="1"/>
  <c r="P27" i="9" s="1"/>
  <c r="Z23" i="18"/>
  <c r="L27" i="3" s="1"/>
  <c r="V27" i="9" s="1"/>
  <c r="Y23" i="18"/>
  <c r="K27" i="3" s="1"/>
  <c r="U27" i="9" s="1"/>
  <c r="W23" i="18"/>
  <c r="I27" i="3" s="1"/>
  <c r="S27" i="9" s="1"/>
  <c r="X23" i="18"/>
  <c r="J27" i="3" s="1"/>
  <c r="T27" i="9" s="1"/>
  <c r="V23" i="18"/>
  <c r="H27" i="3" s="1"/>
  <c r="R27" i="9" s="1"/>
  <c r="S23" i="18"/>
  <c r="E27" i="3" s="1"/>
  <c r="O27" i="9" s="1"/>
  <c r="R23" i="18"/>
  <c r="U23" i="18"/>
  <c r="G27" i="3" s="1"/>
  <c r="Q27" i="9" s="1"/>
  <c r="U16" i="18"/>
  <c r="G20" i="3" s="1"/>
  <c r="Q20" i="9" s="1"/>
  <c r="X16" i="18"/>
  <c r="J20" i="3" s="1"/>
  <c r="T20" i="9" s="1"/>
  <c r="R16" i="18"/>
  <c r="Y16" i="18"/>
  <c r="K20" i="3" s="1"/>
  <c r="U20" i="9" s="1"/>
  <c r="T16" i="18"/>
  <c r="F20" i="3" s="1"/>
  <c r="P20" i="9" s="1"/>
  <c r="V16" i="18"/>
  <c r="H20" i="3" s="1"/>
  <c r="R20" i="9" s="1"/>
  <c r="W16" i="18"/>
  <c r="I20" i="3" s="1"/>
  <c r="S20" i="9" s="1"/>
  <c r="Z16" i="18"/>
  <c r="L20" i="3" s="1"/>
  <c r="V20" i="9" s="1"/>
  <c r="S16" i="18"/>
  <c r="E20" i="3" s="1"/>
  <c r="O20" i="9" s="1"/>
  <c r="T135" i="18"/>
  <c r="F139" i="3" s="1"/>
  <c r="P139" i="9" s="1"/>
  <c r="W135" i="18"/>
  <c r="I139" i="3" s="1"/>
  <c r="S139" i="9" s="1"/>
  <c r="X135" i="18"/>
  <c r="J139" i="3" s="1"/>
  <c r="T139" i="9" s="1"/>
  <c r="Z135" i="18"/>
  <c r="L139" i="3" s="1"/>
  <c r="V139" i="9" s="1"/>
  <c r="R135" i="18"/>
  <c r="S135" i="18"/>
  <c r="E139" i="3" s="1"/>
  <c r="O139" i="9" s="1"/>
  <c r="V135" i="18"/>
  <c r="H139" i="3" s="1"/>
  <c r="R139" i="9" s="1"/>
  <c r="Y135" i="18"/>
  <c r="K139" i="3" s="1"/>
  <c r="U139" i="9" s="1"/>
  <c r="U135" i="18"/>
  <c r="G139" i="3" s="1"/>
  <c r="Q139" i="9" s="1"/>
  <c r="X64" i="18"/>
  <c r="J68" i="3" s="1"/>
  <c r="T68" i="9" s="1"/>
  <c r="Z64" i="18"/>
  <c r="L68" i="3" s="1"/>
  <c r="V68" i="9" s="1"/>
  <c r="V64" i="18"/>
  <c r="H68" i="3" s="1"/>
  <c r="R68" i="9" s="1"/>
  <c r="T64" i="18"/>
  <c r="F68" i="3" s="1"/>
  <c r="P68" i="9" s="1"/>
  <c r="S64" i="18"/>
  <c r="E68" i="3" s="1"/>
  <c r="O68" i="9" s="1"/>
  <c r="Y64" i="18"/>
  <c r="K68" i="3" s="1"/>
  <c r="U68" i="9" s="1"/>
  <c r="R64" i="18"/>
  <c r="U64" i="18"/>
  <c r="G68" i="3" s="1"/>
  <c r="Q68" i="9" s="1"/>
  <c r="W64" i="18"/>
  <c r="I68" i="3" s="1"/>
  <c r="S68" i="9" s="1"/>
  <c r="V176" i="18"/>
  <c r="H180" i="3" s="1"/>
  <c r="R180" i="9" s="1"/>
  <c r="T176" i="18"/>
  <c r="F180" i="3" s="1"/>
  <c r="P180" i="9" s="1"/>
  <c r="Y176" i="18"/>
  <c r="K180" i="3" s="1"/>
  <c r="U180" i="9" s="1"/>
  <c r="U176" i="18"/>
  <c r="G180" i="3" s="1"/>
  <c r="Q180" i="9" s="1"/>
  <c r="S176" i="18"/>
  <c r="E180" i="3" s="1"/>
  <c r="O180" i="9" s="1"/>
  <c r="Z176" i="18"/>
  <c r="L180" i="3" s="1"/>
  <c r="V180" i="9" s="1"/>
  <c r="X176" i="18"/>
  <c r="J180" i="3" s="1"/>
  <c r="T180" i="9" s="1"/>
  <c r="W176" i="18"/>
  <c r="I180" i="3" s="1"/>
  <c r="S180" i="9" s="1"/>
  <c r="R176" i="18"/>
  <c r="Y173" i="18"/>
  <c r="K177" i="3" s="1"/>
  <c r="U177" i="9" s="1"/>
  <c r="U173" i="18"/>
  <c r="G177" i="3" s="1"/>
  <c r="Q177" i="9" s="1"/>
  <c r="W173" i="18"/>
  <c r="I177" i="3" s="1"/>
  <c r="S177" i="9" s="1"/>
  <c r="T173" i="18"/>
  <c r="F177" i="3" s="1"/>
  <c r="P177" i="9" s="1"/>
  <c r="Z173" i="18"/>
  <c r="L177" i="3" s="1"/>
  <c r="V177" i="9" s="1"/>
  <c r="S173" i="18"/>
  <c r="E177" i="3" s="1"/>
  <c r="O177" i="9" s="1"/>
  <c r="X173" i="18"/>
  <c r="J177" i="3" s="1"/>
  <c r="T177" i="9" s="1"/>
  <c r="V173" i="18"/>
  <c r="H177" i="3" s="1"/>
  <c r="R177" i="9" s="1"/>
  <c r="R173" i="18"/>
  <c r="Y41" i="18"/>
  <c r="K45" i="3" s="1"/>
  <c r="U45" i="9" s="1"/>
  <c r="U41" i="18"/>
  <c r="G45" i="3" s="1"/>
  <c r="Q45" i="9" s="1"/>
  <c r="T41" i="18"/>
  <c r="F45" i="3" s="1"/>
  <c r="P45" i="9" s="1"/>
  <c r="V41" i="18"/>
  <c r="H45" i="3" s="1"/>
  <c r="R45" i="9" s="1"/>
  <c r="Z41" i="18"/>
  <c r="L45" i="3" s="1"/>
  <c r="V45" i="9" s="1"/>
  <c r="W41" i="18"/>
  <c r="I45" i="3" s="1"/>
  <c r="S45" i="9" s="1"/>
  <c r="S41" i="18"/>
  <c r="E45" i="3" s="1"/>
  <c r="O45" i="9" s="1"/>
  <c r="X41" i="18"/>
  <c r="J45" i="3" s="1"/>
  <c r="T45" i="9" s="1"/>
  <c r="R41" i="18"/>
  <c r="Y219" i="18"/>
  <c r="K223" i="3" s="1"/>
  <c r="U223" i="9" s="1"/>
  <c r="T219" i="18"/>
  <c r="F223" i="3" s="1"/>
  <c r="P223" i="9" s="1"/>
  <c r="U219" i="18"/>
  <c r="G223" i="3" s="1"/>
  <c r="Q223" i="9" s="1"/>
  <c r="X219" i="18"/>
  <c r="J223" i="3" s="1"/>
  <c r="T223" i="9" s="1"/>
  <c r="V219" i="18"/>
  <c r="H223" i="3" s="1"/>
  <c r="R223" i="9" s="1"/>
  <c r="Z219" i="18"/>
  <c r="L223" i="3" s="1"/>
  <c r="V223" i="9" s="1"/>
  <c r="R219" i="18"/>
  <c r="W219" i="18"/>
  <c r="I223" i="3" s="1"/>
  <c r="S223" i="9" s="1"/>
  <c r="S219" i="18"/>
  <c r="E223" i="3" s="1"/>
  <c r="O223" i="9" s="1"/>
  <c r="W52" i="18"/>
  <c r="I56" i="3" s="1"/>
  <c r="S56" i="9" s="1"/>
  <c r="Y52" i="18"/>
  <c r="K56" i="3" s="1"/>
  <c r="U56" i="9" s="1"/>
  <c r="V52" i="18"/>
  <c r="H56" i="3" s="1"/>
  <c r="R56" i="9" s="1"/>
  <c r="T52" i="18"/>
  <c r="F56" i="3" s="1"/>
  <c r="P56" i="9" s="1"/>
  <c r="R52" i="18"/>
  <c r="S52" i="18"/>
  <c r="E56" i="3" s="1"/>
  <c r="O56" i="9" s="1"/>
  <c r="U52" i="18"/>
  <c r="G56" i="3" s="1"/>
  <c r="Q56" i="9" s="1"/>
  <c r="X52" i="18"/>
  <c r="J56" i="3" s="1"/>
  <c r="T56" i="9" s="1"/>
  <c r="Z52" i="18"/>
  <c r="L56" i="3" s="1"/>
  <c r="V56" i="9" s="1"/>
  <c r="R77" i="18"/>
  <c r="U77" i="18"/>
  <c r="G81" i="3" s="1"/>
  <c r="Q81" i="9" s="1"/>
  <c r="Y77" i="18"/>
  <c r="K81" i="3" s="1"/>
  <c r="U81" i="9" s="1"/>
  <c r="W77" i="18"/>
  <c r="I81" i="3" s="1"/>
  <c r="S81" i="9" s="1"/>
  <c r="S77" i="18"/>
  <c r="E81" i="3" s="1"/>
  <c r="O81" i="9" s="1"/>
  <c r="V77" i="18"/>
  <c r="H81" i="3" s="1"/>
  <c r="R81" i="9" s="1"/>
  <c r="X77" i="18"/>
  <c r="J81" i="3" s="1"/>
  <c r="T81" i="9" s="1"/>
  <c r="T77" i="18"/>
  <c r="F81" i="3" s="1"/>
  <c r="P81" i="9" s="1"/>
  <c r="Z77" i="18"/>
  <c r="L81" i="3" s="1"/>
  <c r="V81" i="9" s="1"/>
  <c r="X237" i="18"/>
  <c r="Y237" i="18"/>
  <c r="W237" i="18"/>
  <c r="Z237" i="18"/>
  <c r="U237" i="18"/>
  <c r="S237" i="18"/>
  <c r="R237" i="18"/>
  <c r="T237" i="18"/>
  <c r="V237" i="18"/>
  <c r="T186" i="18"/>
  <c r="F190" i="3" s="1"/>
  <c r="P190" i="9" s="1"/>
  <c r="V186" i="18"/>
  <c r="H190" i="3" s="1"/>
  <c r="R190" i="9" s="1"/>
  <c r="R186" i="18"/>
  <c r="S186" i="18"/>
  <c r="E190" i="3" s="1"/>
  <c r="O190" i="9" s="1"/>
  <c r="W186" i="18"/>
  <c r="I190" i="3" s="1"/>
  <c r="S190" i="9" s="1"/>
  <c r="Z186" i="18"/>
  <c r="L190" i="3" s="1"/>
  <c r="V190" i="9" s="1"/>
  <c r="X186" i="18"/>
  <c r="J190" i="3" s="1"/>
  <c r="T190" i="9" s="1"/>
  <c r="U186" i="18"/>
  <c r="G190" i="3" s="1"/>
  <c r="Q190" i="9" s="1"/>
  <c r="Y186" i="18"/>
  <c r="K190" i="3" s="1"/>
  <c r="U190" i="9" s="1"/>
  <c r="Z71" i="18"/>
  <c r="L75" i="3" s="1"/>
  <c r="V75" i="9" s="1"/>
  <c r="S71" i="18"/>
  <c r="E75" i="3" s="1"/>
  <c r="O75" i="9" s="1"/>
  <c r="U71" i="18"/>
  <c r="G75" i="3" s="1"/>
  <c r="Q75" i="9" s="1"/>
  <c r="R71" i="18"/>
  <c r="X71" i="18"/>
  <c r="J75" i="3" s="1"/>
  <c r="T75" i="9" s="1"/>
  <c r="T71" i="18"/>
  <c r="F75" i="3" s="1"/>
  <c r="P75" i="9" s="1"/>
  <c r="W71" i="18"/>
  <c r="I75" i="3" s="1"/>
  <c r="S75" i="9" s="1"/>
  <c r="V71" i="18"/>
  <c r="H75" i="3" s="1"/>
  <c r="R75" i="9" s="1"/>
  <c r="Y71" i="18"/>
  <c r="K75" i="3" s="1"/>
  <c r="U75" i="9" s="1"/>
  <c r="Z205" i="18"/>
  <c r="L209" i="3" s="1"/>
  <c r="V209" i="9" s="1"/>
  <c r="R205" i="18"/>
  <c r="S205" i="18"/>
  <c r="E209" i="3" s="1"/>
  <c r="O209" i="9" s="1"/>
  <c r="W205" i="18"/>
  <c r="I209" i="3" s="1"/>
  <c r="S209" i="9" s="1"/>
  <c r="Y205" i="18"/>
  <c r="K209" i="3" s="1"/>
  <c r="U209" i="9" s="1"/>
  <c r="X205" i="18"/>
  <c r="J209" i="3" s="1"/>
  <c r="T209" i="9" s="1"/>
  <c r="U205" i="18"/>
  <c r="G209" i="3" s="1"/>
  <c r="Q209" i="9" s="1"/>
  <c r="T205" i="18"/>
  <c r="F209" i="3" s="1"/>
  <c r="P209" i="9" s="1"/>
  <c r="V205" i="18"/>
  <c r="H209" i="3" s="1"/>
  <c r="R209" i="9" s="1"/>
  <c r="T84" i="18"/>
  <c r="F88" i="3" s="1"/>
  <c r="P88" i="9" s="1"/>
  <c r="R84" i="18"/>
  <c r="Z84" i="18"/>
  <c r="L88" i="3" s="1"/>
  <c r="V88" i="9" s="1"/>
  <c r="V84" i="18"/>
  <c r="H88" i="3" s="1"/>
  <c r="R88" i="9" s="1"/>
  <c r="Y84" i="18"/>
  <c r="K88" i="3" s="1"/>
  <c r="U88" i="9" s="1"/>
  <c r="U84" i="18"/>
  <c r="G88" i="3" s="1"/>
  <c r="Q88" i="9" s="1"/>
  <c r="S84" i="18"/>
  <c r="E88" i="3" s="1"/>
  <c r="O88" i="9" s="1"/>
  <c r="W84" i="18"/>
  <c r="I88" i="3" s="1"/>
  <c r="S88" i="9" s="1"/>
  <c r="X84" i="18"/>
  <c r="J88" i="3" s="1"/>
  <c r="T88" i="9" s="1"/>
  <c r="T203" i="18"/>
  <c r="F207" i="3" s="1"/>
  <c r="P207" i="9" s="1"/>
  <c r="R203" i="18"/>
  <c r="Z203" i="18"/>
  <c r="L207" i="3" s="1"/>
  <c r="V207" i="9" s="1"/>
  <c r="X203" i="18"/>
  <c r="J207" i="3" s="1"/>
  <c r="T207" i="9" s="1"/>
  <c r="U203" i="18"/>
  <c r="G207" i="3" s="1"/>
  <c r="Q207" i="9" s="1"/>
  <c r="Y203" i="18"/>
  <c r="K207" i="3" s="1"/>
  <c r="U207" i="9" s="1"/>
  <c r="W203" i="18"/>
  <c r="I207" i="3" s="1"/>
  <c r="S207" i="9" s="1"/>
  <c r="S203" i="18"/>
  <c r="E207" i="3" s="1"/>
  <c r="O207" i="9" s="1"/>
  <c r="V203" i="18"/>
  <c r="H207" i="3" s="1"/>
  <c r="R207" i="9" s="1"/>
  <c r="Z137" i="18"/>
  <c r="L141" i="3" s="1"/>
  <c r="V141" i="9" s="1"/>
  <c r="Y137" i="18"/>
  <c r="K141" i="3" s="1"/>
  <c r="U141" i="9" s="1"/>
  <c r="X137" i="18"/>
  <c r="J141" i="3" s="1"/>
  <c r="T141" i="9" s="1"/>
  <c r="R137" i="18"/>
  <c r="T137" i="18"/>
  <c r="F141" i="3" s="1"/>
  <c r="P141" i="9" s="1"/>
  <c r="S137" i="18"/>
  <c r="E141" i="3" s="1"/>
  <c r="O141" i="9" s="1"/>
  <c r="U137" i="18"/>
  <c r="G141" i="3" s="1"/>
  <c r="Q141" i="9" s="1"/>
  <c r="V137" i="18"/>
  <c r="H141" i="3" s="1"/>
  <c r="R141" i="9" s="1"/>
  <c r="W137" i="18"/>
  <c r="I141" i="3" s="1"/>
  <c r="S141" i="9" s="1"/>
  <c r="X138" i="18"/>
  <c r="J142" i="3" s="1"/>
  <c r="T142" i="9" s="1"/>
  <c r="Y138" i="18"/>
  <c r="K142" i="3" s="1"/>
  <c r="U142" i="9" s="1"/>
  <c r="T138" i="18"/>
  <c r="F142" i="3" s="1"/>
  <c r="P142" i="9" s="1"/>
  <c r="U138" i="18"/>
  <c r="G142" i="3" s="1"/>
  <c r="Q142" i="9" s="1"/>
  <c r="S138" i="18"/>
  <c r="E142" i="3" s="1"/>
  <c r="O142" i="9" s="1"/>
  <c r="V138" i="18"/>
  <c r="H142" i="3" s="1"/>
  <c r="R142" i="9" s="1"/>
  <c r="Z138" i="18"/>
  <c r="L142" i="3" s="1"/>
  <c r="V142" i="9" s="1"/>
  <c r="R138" i="18"/>
  <c r="W138" i="18"/>
  <c r="I142" i="3" s="1"/>
  <c r="S142" i="9" s="1"/>
  <c r="X200" i="18"/>
  <c r="J204" i="3" s="1"/>
  <c r="T204" i="9" s="1"/>
  <c r="Z200" i="18"/>
  <c r="L204" i="3" s="1"/>
  <c r="V204" i="9" s="1"/>
  <c r="V200" i="18"/>
  <c r="H204" i="3" s="1"/>
  <c r="R204" i="9" s="1"/>
  <c r="W200" i="18"/>
  <c r="I204" i="3" s="1"/>
  <c r="S204" i="9" s="1"/>
  <c r="U200" i="18"/>
  <c r="G204" i="3" s="1"/>
  <c r="Q204" i="9" s="1"/>
  <c r="T200" i="18"/>
  <c r="F204" i="3" s="1"/>
  <c r="P204" i="9" s="1"/>
  <c r="Y200" i="18"/>
  <c r="K204" i="3" s="1"/>
  <c r="U204" i="9" s="1"/>
  <c r="R200" i="18"/>
  <c r="S200" i="18"/>
  <c r="E204" i="3" s="1"/>
  <c r="O204" i="9" s="1"/>
  <c r="S66" i="18"/>
  <c r="E70" i="3" s="1"/>
  <c r="O70" i="9" s="1"/>
  <c r="R66" i="18"/>
  <c r="W66" i="18"/>
  <c r="I70" i="3" s="1"/>
  <c r="S70" i="9" s="1"/>
  <c r="Z66" i="18"/>
  <c r="L70" i="3" s="1"/>
  <c r="V70" i="9" s="1"/>
  <c r="U66" i="18"/>
  <c r="G70" i="3" s="1"/>
  <c r="Q70" i="9" s="1"/>
  <c r="X66" i="18"/>
  <c r="J70" i="3" s="1"/>
  <c r="T70" i="9" s="1"/>
  <c r="Y66" i="18"/>
  <c r="K70" i="3" s="1"/>
  <c r="U70" i="9" s="1"/>
  <c r="T66" i="18"/>
  <c r="F70" i="3" s="1"/>
  <c r="P70" i="9" s="1"/>
  <c r="V66" i="18"/>
  <c r="H70" i="3" s="1"/>
  <c r="R70" i="9" s="1"/>
  <c r="X192" i="18"/>
  <c r="J196" i="3" s="1"/>
  <c r="T196" i="9" s="1"/>
  <c r="Z192" i="18"/>
  <c r="L196" i="3" s="1"/>
  <c r="V196" i="9" s="1"/>
  <c r="U192" i="18"/>
  <c r="G196" i="3" s="1"/>
  <c r="Q196" i="9" s="1"/>
  <c r="Y192" i="18"/>
  <c r="K196" i="3" s="1"/>
  <c r="U196" i="9" s="1"/>
  <c r="V192" i="18"/>
  <c r="H196" i="3" s="1"/>
  <c r="R196" i="9" s="1"/>
  <c r="S192" i="18"/>
  <c r="E196" i="3" s="1"/>
  <c r="O196" i="9" s="1"/>
  <c r="R192" i="18"/>
  <c r="T192" i="18"/>
  <c r="F196" i="3" s="1"/>
  <c r="P196" i="9" s="1"/>
  <c r="W192" i="18"/>
  <c r="I196" i="3" s="1"/>
  <c r="S196" i="9" s="1"/>
  <c r="P234" i="20"/>
  <c r="Y234" i="20" s="1"/>
  <c r="T234" i="20"/>
  <c r="AC234" i="20" s="1"/>
  <c r="S234" i="20"/>
  <c r="AB234" i="20" s="1"/>
  <c r="Q234" i="20"/>
  <c r="Z234" i="20" s="1"/>
  <c r="O234" i="20"/>
  <c r="R234" i="20"/>
  <c r="AA234" i="20" s="1"/>
  <c r="P146" i="20"/>
  <c r="Y146" i="20" s="1"/>
  <c r="O150" i="1" s="1"/>
  <c r="AP150" i="9" s="1"/>
  <c r="S146" i="20"/>
  <c r="AB146" i="20" s="1"/>
  <c r="U150" i="4" s="1"/>
  <c r="AU150" i="9" s="1"/>
  <c r="BB150" i="9" s="1"/>
  <c r="CK150" i="9" s="1"/>
  <c r="CQ150" i="9" s="1"/>
  <c r="DI150" i="9" s="1"/>
  <c r="DO150" i="9" s="1"/>
  <c r="R146" i="20"/>
  <c r="AA146" i="20" s="1"/>
  <c r="O150" i="3" s="1"/>
  <c r="AS150" i="9" s="1"/>
  <c r="Q146" i="20"/>
  <c r="Z146" i="20" s="1"/>
  <c r="N150" i="3" s="1"/>
  <c r="AR150" i="9" s="1"/>
  <c r="T146" i="20"/>
  <c r="AC146" i="20" s="1"/>
  <c r="V150" i="4" s="1"/>
  <c r="AV150" i="9" s="1"/>
  <c r="BC150" i="9" s="1"/>
  <c r="CL150" i="9" s="1"/>
  <c r="CR150" i="9" s="1"/>
  <c r="DJ150" i="9" s="1"/>
  <c r="DP150" i="9" s="1"/>
  <c r="O146" i="20"/>
  <c r="S177" i="20"/>
  <c r="AB177" i="20" s="1"/>
  <c r="U181" i="4" s="1"/>
  <c r="AU181" i="9" s="1"/>
  <c r="BB181" i="9" s="1"/>
  <c r="CK181" i="9" s="1"/>
  <c r="CQ181" i="9" s="1"/>
  <c r="DI181" i="9" s="1"/>
  <c r="DO181" i="9" s="1"/>
  <c r="P177" i="20"/>
  <c r="Y177" i="20" s="1"/>
  <c r="O181" i="1" s="1"/>
  <c r="AP181" i="9" s="1"/>
  <c r="T177" i="20"/>
  <c r="AC177" i="20" s="1"/>
  <c r="V181" i="4" s="1"/>
  <c r="AV181" i="9" s="1"/>
  <c r="BC181" i="9" s="1"/>
  <c r="CL181" i="9" s="1"/>
  <c r="CR181" i="9" s="1"/>
  <c r="DJ181" i="9" s="1"/>
  <c r="DP181" i="9" s="1"/>
  <c r="R177" i="20"/>
  <c r="AA177" i="20" s="1"/>
  <c r="O181" i="3" s="1"/>
  <c r="AS181" i="9" s="1"/>
  <c r="O177" i="20"/>
  <c r="Q177" i="20"/>
  <c r="Z177" i="20" s="1"/>
  <c r="N181" i="3" s="1"/>
  <c r="AR181" i="9" s="1"/>
  <c r="Q59" i="20"/>
  <c r="Z59" i="20" s="1"/>
  <c r="N63" i="3" s="1"/>
  <c r="AR63" i="9" s="1"/>
  <c r="T59" i="20"/>
  <c r="AC59" i="20" s="1"/>
  <c r="V63" i="4" s="1"/>
  <c r="AV63" i="9" s="1"/>
  <c r="P59" i="20"/>
  <c r="Y59" i="20" s="1"/>
  <c r="O63" i="1" s="1"/>
  <c r="AP63" i="9" s="1"/>
  <c r="R59" i="20"/>
  <c r="AA59" i="20" s="1"/>
  <c r="O63" i="3" s="1"/>
  <c r="AS63" i="9" s="1"/>
  <c r="S59" i="20"/>
  <c r="AB59" i="20" s="1"/>
  <c r="U63" i="4" s="1"/>
  <c r="AU63" i="9" s="1"/>
  <c r="O59" i="20"/>
  <c r="O228" i="20"/>
  <c r="P228" i="20"/>
  <c r="Y228" i="20" s="1"/>
  <c r="S228" i="20"/>
  <c r="AB228" i="20" s="1"/>
  <c r="R228" i="20"/>
  <c r="AA228" i="20" s="1"/>
  <c r="T228" i="20"/>
  <c r="AC228" i="20" s="1"/>
  <c r="Q228" i="20"/>
  <c r="Z228" i="20" s="1"/>
  <c r="T85" i="20"/>
  <c r="AC85" i="20" s="1"/>
  <c r="V89" i="4" s="1"/>
  <c r="AV89" i="9" s="1"/>
  <c r="BC89" i="9" s="1"/>
  <c r="CL89" i="9" s="1"/>
  <c r="CR89" i="9" s="1"/>
  <c r="DJ89" i="9" s="1"/>
  <c r="DP89" i="9" s="1"/>
  <c r="S85" i="20"/>
  <c r="AB85" i="20" s="1"/>
  <c r="U89" i="4" s="1"/>
  <c r="AU89" i="9" s="1"/>
  <c r="BB89" i="9" s="1"/>
  <c r="CK89" i="9" s="1"/>
  <c r="CQ89" i="9" s="1"/>
  <c r="DI89" i="9" s="1"/>
  <c r="DO89" i="9" s="1"/>
  <c r="R85" i="20"/>
  <c r="AA85" i="20" s="1"/>
  <c r="O89" i="3" s="1"/>
  <c r="AS89" i="9" s="1"/>
  <c r="P85" i="20"/>
  <c r="Y85" i="20" s="1"/>
  <c r="O89" i="1" s="1"/>
  <c r="AP89" i="9" s="1"/>
  <c r="AY89" i="9" s="1"/>
  <c r="CH89" i="9" s="1"/>
  <c r="CN89" i="9" s="1"/>
  <c r="DF89" i="9" s="1"/>
  <c r="DL89" i="9" s="1"/>
  <c r="O85" i="20"/>
  <c r="Q85" i="20"/>
  <c r="Z85" i="20" s="1"/>
  <c r="N89" i="3" s="1"/>
  <c r="AR89" i="9" s="1"/>
  <c r="S230" i="20"/>
  <c r="AB230" i="20" s="1"/>
  <c r="P230" i="20"/>
  <c r="Y230" i="20" s="1"/>
  <c r="R230" i="20"/>
  <c r="AA230" i="20" s="1"/>
  <c r="Q230" i="20"/>
  <c r="Z230" i="20" s="1"/>
  <c r="T230" i="20"/>
  <c r="AC230" i="20" s="1"/>
  <c r="O230" i="20"/>
  <c r="Q120" i="20"/>
  <c r="Z120" i="20" s="1"/>
  <c r="N124" i="3" s="1"/>
  <c r="AR124" i="9" s="1"/>
  <c r="O120" i="20"/>
  <c r="P120" i="20"/>
  <c r="Y120" i="20" s="1"/>
  <c r="O124" i="1" s="1"/>
  <c r="AP124" i="9" s="1"/>
  <c r="T120" i="20"/>
  <c r="AC120" i="20" s="1"/>
  <c r="V124" i="4" s="1"/>
  <c r="AV124" i="9" s="1"/>
  <c r="BC124" i="9" s="1"/>
  <c r="CL124" i="9" s="1"/>
  <c r="CR124" i="9" s="1"/>
  <c r="DJ124" i="9" s="1"/>
  <c r="DP124" i="9" s="1"/>
  <c r="S120" i="20"/>
  <c r="AB120" i="20" s="1"/>
  <c r="U124" i="4" s="1"/>
  <c r="AU124" i="9" s="1"/>
  <c r="BB124" i="9" s="1"/>
  <c r="CK124" i="9" s="1"/>
  <c r="CQ124" i="9" s="1"/>
  <c r="DI124" i="9" s="1"/>
  <c r="DO124" i="9" s="1"/>
  <c r="R120" i="20"/>
  <c r="AA120" i="20" s="1"/>
  <c r="O124" i="3" s="1"/>
  <c r="AS124" i="9" s="1"/>
  <c r="S36" i="20"/>
  <c r="AB36" i="20" s="1"/>
  <c r="U40" i="4" s="1"/>
  <c r="AU40" i="9" s="1"/>
  <c r="P36" i="20"/>
  <c r="Y36" i="20" s="1"/>
  <c r="O40" i="1" s="1"/>
  <c r="AP40" i="9" s="1"/>
  <c r="O36" i="20"/>
  <c r="T36" i="20"/>
  <c r="AC36" i="20" s="1"/>
  <c r="V40" i="4" s="1"/>
  <c r="AV40" i="9" s="1"/>
  <c r="Q36" i="20"/>
  <c r="Z36" i="20" s="1"/>
  <c r="N40" i="3" s="1"/>
  <c r="AR40" i="9" s="1"/>
  <c r="R36" i="20"/>
  <c r="AA36" i="20" s="1"/>
  <c r="O40" i="3" s="1"/>
  <c r="AS40" i="9" s="1"/>
  <c r="Q164" i="20"/>
  <c r="Z164" i="20" s="1"/>
  <c r="N168" i="3" s="1"/>
  <c r="AR168" i="9" s="1"/>
  <c r="O164" i="20"/>
  <c r="P164" i="20"/>
  <c r="Y164" i="20" s="1"/>
  <c r="O168" i="1" s="1"/>
  <c r="AP168" i="9" s="1"/>
  <c r="R164" i="20"/>
  <c r="AA164" i="20" s="1"/>
  <c r="O168" i="3" s="1"/>
  <c r="AS168" i="9" s="1"/>
  <c r="T164" i="20"/>
  <c r="AC164" i="20" s="1"/>
  <c r="V168" i="4" s="1"/>
  <c r="AV168" i="9" s="1"/>
  <c r="BC168" i="9" s="1"/>
  <c r="CL168" i="9" s="1"/>
  <c r="CR168" i="9" s="1"/>
  <c r="DJ168" i="9" s="1"/>
  <c r="DP168" i="9" s="1"/>
  <c r="S164" i="20"/>
  <c r="AB164" i="20" s="1"/>
  <c r="U168" i="4" s="1"/>
  <c r="AU168" i="9" s="1"/>
  <c r="BB168" i="9" s="1"/>
  <c r="CK168" i="9" s="1"/>
  <c r="CQ168" i="9" s="1"/>
  <c r="DI168" i="9" s="1"/>
  <c r="DO168" i="9" s="1"/>
  <c r="O149" i="20"/>
  <c r="R149" i="20"/>
  <c r="AA149" i="20" s="1"/>
  <c r="O153" i="3" s="1"/>
  <c r="AS153" i="9" s="1"/>
  <c r="Q149" i="20"/>
  <c r="Z149" i="20" s="1"/>
  <c r="N153" i="3" s="1"/>
  <c r="AR153" i="9" s="1"/>
  <c r="S149" i="20"/>
  <c r="AB149" i="20" s="1"/>
  <c r="U153" i="4" s="1"/>
  <c r="AU153" i="9" s="1"/>
  <c r="BB153" i="9" s="1"/>
  <c r="CK153" i="9" s="1"/>
  <c r="CQ153" i="9" s="1"/>
  <c r="DI153" i="9" s="1"/>
  <c r="DO153" i="9" s="1"/>
  <c r="T149" i="20"/>
  <c r="AC149" i="20" s="1"/>
  <c r="V153" i="4" s="1"/>
  <c r="AV153" i="9" s="1"/>
  <c r="BC153" i="9" s="1"/>
  <c r="CL153" i="9" s="1"/>
  <c r="CR153" i="9" s="1"/>
  <c r="DJ153" i="9" s="1"/>
  <c r="DP153" i="9" s="1"/>
  <c r="P149" i="20"/>
  <c r="Y149" i="20" s="1"/>
  <c r="O153" i="1" s="1"/>
  <c r="AP153" i="9" s="1"/>
  <c r="P66" i="20"/>
  <c r="Y66" i="20" s="1"/>
  <c r="O70" i="1" s="1"/>
  <c r="AP70" i="9" s="1"/>
  <c r="S66" i="20"/>
  <c r="AB66" i="20" s="1"/>
  <c r="U70" i="4" s="1"/>
  <c r="AU70" i="9" s="1"/>
  <c r="O66" i="20"/>
  <c r="R66" i="20"/>
  <c r="AA66" i="20" s="1"/>
  <c r="O70" i="3" s="1"/>
  <c r="AS70" i="9" s="1"/>
  <c r="Q66" i="20"/>
  <c r="Z66" i="20" s="1"/>
  <c r="N70" i="3" s="1"/>
  <c r="AR70" i="9" s="1"/>
  <c r="T66" i="20"/>
  <c r="AC66" i="20" s="1"/>
  <c r="V70" i="4" s="1"/>
  <c r="AV70" i="9" s="1"/>
  <c r="P243" i="20"/>
  <c r="Y243" i="20" s="1"/>
  <c r="Q243" i="20"/>
  <c r="Z243" i="20" s="1"/>
  <c r="O243" i="20"/>
  <c r="T243" i="20"/>
  <c r="AC243" i="20" s="1"/>
  <c r="S243" i="20"/>
  <c r="AB243" i="20" s="1"/>
  <c r="R243" i="20"/>
  <c r="AA243" i="20" s="1"/>
  <c r="S235" i="20"/>
  <c r="AB235" i="20" s="1"/>
  <c r="T235" i="20"/>
  <c r="AC235" i="20" s="1"/>
  <c r="O235" i="20"/>
  <c r="R235" i="20"/>
  <c r="AA235" i="20" s="1"/>
  <c r="P235" i="20"/>
  <c r="Y235" i="20" s="1"/>
  <c r="Q235" i="20"/>
  <c r="Z235" i="20" s="1"/>
  <c r="O236" i="20"/>
  <c r="P236" i="20"/>
  <c r="Y236" i="20" s="1"/>
  <c r="Q236" i="20"/>
  <c r="Z236" i="20" s="1"/>
  <c r="T236" i="20"/>
  <c r="AC236" i="20" s="1"/>
  <c r="S236" i="20"/>
  <c r="AB236" i="20" s="1"/>
  <c r="R236" i="20"/>
  <c r="AA236" i="20" s="1"/>
  <c r="R204" i="20"/>
  <c r="AA204" i="20" s="1"/>
  <c r="O208" i="3" s="1"/>
  <c r="AS208" i="9" s="1"/>
  <c r="Q204" i="20"/>
  <c r="Z204" i="20" s="1"/>
  <c r="N208" i="3" s="1"/>
  <c r="AR208" i="9" s="1"/>
  <c r="T204" i="20"/>
  <c r="AC204" i="20" s="1"/>
  <c r="V208" i="4" s="1"/>
  <c r="AV208" i="9" s="1"/>
  <c r="BC208" i="9" s="1"/>
  <c r="CL208" i="9" s="1"/>
  <c r="CR208" i="9" s="1"/>
  <c r="DJ208" i="9" s="1"/>
  <c r="DP208" i="9" s="1"/>
  <c r="S204" i="20"/>
  <c r="AB204" i="20" s="1"/>
  <c r="U208" i="4" s="1"/>
  <c r="AU208" i="9" s="1"/>
  <c r="BB208" i="9" s="1"/>
  <c r="CK208" i="9" s="1"/>
  <c r="CQ208" i="9" s="1"/>
  <c r="DI208" i="9" s="1"/>
  <c r="DO208" i="9" s="1"/>
  <c r="P204" i="20"/>
  <c r="Y204" i="20" s="1"/>
  <c r="O208" i="1" s="1"/>
  <c r="AP208" i="9" s="1"/>
  <c r="O204" i="20"/>
  <c r="Q128" i="20"/>
  <c r="Z128" i="20" s="1"/>
  <c r="N132" i="3" s="1"/>
  <c r="AR132" i="9" s="1"/>
  <c r="P128" i="20"/>
  <c r="Y128" i="20" s="1"/>
  <c r="O132" i="1" s="1"/>
  <c r="AP132" i="9" s="1"/>
  <c r="R128" i="20"/>
  <c r="AA128" i="20" s="1"/>
  <c r="O132" i="3" s="1"/>
  <c r="AS132" i="9" s="1"/>
  <c r="O128" i="20"/>
  <c r="T128" i="20"/>
  <c r="AC128" i="20" s="1"/>
  <c r="V132" i="4" s="1"/>
  <c r="AV132" i="9" s="1"/>
  <c r="BC132" i="9" s="1"/>
  <c r="CL132" i="9" s="1"/>
  <c r="CR132" i="9" s="1"/>
  <c r="DJ132" i="9" s="1"/>
  <c r="DP132" i="9" s="1"/>
  <c r="S128" i="20"/>
  <c r="AB128" i="20" s="1"/>
  <c r="U132" i="4" s="1"/>
  <c r="AU132" i="9" s="1"/>
  <c r="BB132" i="9" s="1"/>
  <c r="CK132" i="9" s="1"/>
  <c r="CQ132" i="9" s="1"/>
  <c r="DI132" i="9" s="1"/>
  <c r="DO132" i="9" s="1"/>
  <c r="T65" i="20"/>
  <c r="AC65" i="20" s="1"/>
  <c r="V69" i="4" s="1"/>
  <c r="AV69" i="9" s="1"/>
  <c r="BC69" i="9" s="1"/>
  <c r="CL69" i="9" s="1"/>
  <c r="CR69" i="9" s="1"/>
  <c r="DJ69" i="9" s="1"/>
  <c r="DP69" i="9" s="1"/>
  <c r="P65" i="20"/>
  <c r="Y65" i="20" s="1"/>
  <c r="O69" i="1" s="1"/>
  <c r="AP69" i="9" s="1"/>
  <c r="AY69" i="9" s="1"/>
  <c r="CH69" i="9" s="1"/>
  <c r="CN69" i="9" s="1"/>
  <c r="DF69" i="9" s="1"/>
  <c r="DL69" i="9" s="1"/>
  <c r="S65" i="20"/>
  <c r="AB65" i="20" s="1"/>
  <c r="U69" i="4" s="1"/>
  <c r="AU69" i="9" s="1"/>
  <c r="BB69" i="9" s="1"/>
  <c r="CK69" i="9" s="1"/>
  <c r="CQ69" i="9" s="1"/>
  <c r="DI69" i="9" s="1"/>
  <c r="DO69" i="9" s="1"/>
  <c r="O65" i="20"/>
  <c r="R65" i="20"/>
  <c r="AA65" i="20" s="1"/>
  <c r="O69" i="3" s="1"/>
  <c r="AS69" i="9" s="1"/>
  <c r="Q65" i="20"/>
  <c r="Z65" i="20" s="1"/>
  <c r="N69" i="3" s="1"/>
  <c r="AR69" i="9" s="1"/>
  <c r="Q82" i="20"/>
  <c r="Z82" i="20" s="1"/>
  <c r="N86" i="3" s="1"/>
  <c r="AR86" i="9" s="1"/>
  <c r="S82" i="20"/>
  <c r="AB82" i="20" s="1"/>
  <c r="U86" i="4" s="1"/>
  <c r="AU86" i="9" s="1"/>
  <c r="BB86" i="9" s="1"/>
  <c r="CK86" i="9" s="1"/>
  <c r="CQ86" i="9" s="1"/>
  <c r="DI86" i="9" s="1"/>
  <c r="DO86" i="9" s="1"/>
  <c r="R82" i="20"/>
  <c r="AA82" i="20" s="1"/>
  <c r="O86" i="3" s="1"/>
  <c r="AS86" i="9" s="1"/>
  <c r="P82" i="20"/>
  <c r="Y82" i="20" s="1"/>
  <c r="O86" i="1" s="1"/>
  <c r="AP86" i="9" s="1"/>
  <c r="AY86" i="9" s="1"/>
  <c r="CH86" i="9" s="1"/>
  <c r="CN86" i="9" s="1"/>
  <c r="DF86" i="9" s="1"/>
  <c r="DL86" i="9" s="1"/>
  <c r="T82" i="20"/>
  <c r="AC82" i="20" s="1"/>
  <c r="V86" i="4" s="1"/>
  <c r="AV86" i="9" s="1"/>
  <c r="BC86" i="9" s="1"/>
  <c r="CL86" i="9" s="1"/>
  <c r="CR86" i="9" s="1"/>
  <c r="DJ86" i="9" s="1"/>
  <c r="DP86" i="9" s="1"/>
  <c r="O82" i="20"/>
  <c r="Q227" i="20"/>
  <c r="Z227" i="20" s="1"/>
  <c r="N231" i="3" s="1"/>
  <c r="O227" i="20"/>
  <c r="S227" i="20"/>
  <c r="AB227" i="20" s="1"/>
  <c r="U231" i="4" s="1"/>
  <c r="AB231" i="4" s="1"/>
  <c r="P227" i="20"/>
  <c r="Y227" i="20" s="1"/>
  <c r="T227" i="20"/>
  <c r="AC227" i="20" s="1"/>
  <c r="V231" i="4" s="1"/>
  <c r="AV231" i="9" s="1"/>
  <c r="R227" i="20"/>
  <c r="AA227" i="20" s="1"/>
  <c r="O231" i="3" s="1"/>
  <c r="AS231" i="9" s="1"/>
  <c r="R207" i="20"/>
  <c r="AA207" i="20" s="1"/>
  <c r="O211" i="3" s="1"/>
  <c r="AS211" i="9" s="1"/>
  <c r="T207" i="20"/>
  <c r="AC207" i="20" s="1"/>
  <c r="V211" i="4" s="1"/>
  <c r="AV211" i="9" s="1"/>
  <c r="BC211" i="9" s="1"/>
  <c r="CL211" i="9" s="1"/>
  <c r="CR211" i="9" s="1"/>
  <c r="DJ211" i="9" s="1"/>
  <c r="DP211" i="9" s="1"/>
  <c r="S207" i="20"/>
  <c r="AB207" i="20" s="1"/>
  <c r="U211" i="4" s="1"/>
  <c r="AU211" i="9" s="1"/>
  <c r="BB211" i="9" s="1"/>
  <c r="CK211" i="9" s="1"/>
  <c r="CQ211" i="9" s="1"/>
  <c r="DI211" i="9" s="1"/>
  <c r="DO211" i="9" s="1"/>
  <c r="O207" i="20"/>
  <c r="P207" i="20"/>
  <c r="Y207" i="20" s="1"/>
  <c r="O211" i="1" s="1"/>
  <c r="AP211" i="9" s="1"/>
  <c r="Q207" i="20"/>
  <c r="Z207" i="20" s="1"/>
  <c r="N211" i="3" s="1"/>
  <c r="AR211" i="9" s="1"/>
  <c r="S158" i="20"/>
  <c r="AB158" i="20" s="1"/>
  <c r="U162" i="4" s="1"/>
  <c r="AU162" i="9" s="1"/>
  <c r="BB162" i="9" s="1"/>
  <c r="CK162" i="9" s="1"/>
  <c r="CQ162" i="9" s="1"/>
  <c r="DI162" i="9" s="1"/>
  <c r="DO162" i="9" s="1"/>
  <c r="R158" i="20"/>
  <c r="AA158" i="20" s="1"/>
  <c r="O162" i="3" s="1"/>
  <c r="AS162" i="9" s="1"/>
  <c r="P158" i="20"/>
  <c r="Y158" i="20" s="1"/>
  <c r="O162" i="1" s="1"/>
  <c r="AP162" i="9" s="1"/>
  <c r="Q158" i="20"/>
  <c r="Z158" i="20" s="1"/>
  <c r="N162" i="3" s="1"/>
  <c r="AR162" i="9" s="1"/>
  <c r="T158" i="20"/>
  <c r="AC158" i="20" s="1"/>
  <c r="V162" i="4" s="1"/>
  <c r="AV162" i="9" s="1"/>
  <c r="BC162" i="9" s="1"/>
  <c r="CL162" i="9" s="1"/>
  <c r="CR162" i="9" s="1"/>
  <c r="DJ162" i="9" s="1"/>
  <c r="DP162" i="9" s="1"/>
  <c r="O158" i="20"/>
  <c r="Q192" i="20"/>
  <c r="Z192" i="20" s="1"/>
  <c r="N196" i="3" s="1"/>
  <c r="AR196" i="9" s="1"/>
  <c r="S192" i="20"/>
  <c r="AB192" i="20" s="1"/>
  <c r="U196" i="4" s="1"/>
  <c r="AU196" i="9" s="1"/>
  <c r="BB196" i="9" s="1"/>
  <c r="CK196" i="9" s="1"/>
  <c r="CQ196" i="9" s="1"/>
  <c r="DI196" i="9" s="1"/>
  <c r="DO196" i="9" s="1"/>
  <c r="O192" i="20"/>
  <c r="R192" i="20"/>
  <c r="AA192" i="20" s="1"/>
  <c r="O196" i="3" s="1"/>
  <c r="AS196" i="9" s="1"/>
  <c r="T192" i="20"/>
  <c r="AC192" i="20" s="1"/>
  <c r="V196" i="4" s="1"/>
  <c r="AV196" i="9" s="1"/>
  <c r="BC196" i="9" s="1"/>
  <c r="CL196" i="9" s="1"/>
  <c r="CR196" i="9" s="1"/>
  <c r="DJ196" i="9" s="1"/>
  <c r="DP196" i="9" s="1"/>
  <c r="P192" i="20"/>
  <c r="Y192" i="20" s="1"/>
  <c r="O196" i="1" s="1"/>
  <c r="AP196" i="9" s="1"/>
  <c r="R129" i="20"/>
  <c r="AA129" i="20" s="1"/>
  <c r="O133" i="3" s="1"/>
  <c r="AS133" i="9" s="1"/>
  <c r="P129" i="20"/>
  <c r="Y129" i="20" s="1"/>
  <c r="O133" i="1" s="1"/>
  <c r="AP133" i="9" s="1"/>
  <c r="S129" i="20"/>
  <c r="AB129" i="20" s="1"/>
  <c r="U133" i="4" s="1"/>
  <c r="AU133" i="9" s="1"/>
  <c r="BB133" i="9" s="1"/>
  <c r="CK133" i="9" s="1"/>
  <c r="CQ133" i="9" s="1"/>
  <c r="DI133" i="9" s="1"/>
  <c r="DO133" i="9" s="1"/>
  <c r="T129" i="20"/>
  <c r="AC129" i="20" s="1"/>
  <c r="V133" i="4" s="1"/>
  <c r="AV133" i="9" s="1"/>
  <c r="BC133" i="9" s="1"/>
  <c r="CL133" i="9" s="1"/>
  <c r="CR133" i="9" s="1"/>
  <c r="DJ133" i="9" s="1"/>
  <c r="DP133" i="9" s="1"/>
  <c r="Q129" i="20"/>
  <c r="Z129" i="20" s="1"/>
  <c r="N133" i="3" s="1"/>
  <c r="AR133" i="9" s="1"/>
  <c r="O129" i="20"/>
  <c r="S195" i="20"/>
  <c r="AB195" i="20" s="1"/>
  <c r="U199" i="4" s="1"/>
  <c r="AU199" i="9" s="1"/>
  <c r="BB199" i="9" s="1"/>
  <c r="CK199" i="9" s="1"/>
  <c r="CQ199" i="9" s="1"/>
  <c r="DI199" i="9" s="1"/>
  <c r="DO199" i="9" s="1"/>
  <c r="O195" i="20"/>
  <c r="R195" i="20"/>
  <c r="AA195" i="20" s="1"/>
  <c r="O199" i="3" s="1"/>
  <c r="AS199" i="9" s="1"/>
  <c r="T195" i="20"/>
  <c r="AC195" i="20" s="1"/>
  <c r="V199" i="4" s="1"/>
  <c r="AV199" i="9" s="1"/>
  <c r="BC199" i="9" s="1"/>
  <c r="CL199" i="9" s="1"/>
  <c r="CR199" i="9" s="1"/>
  <c r="DJ199" i="9" s="1"/>
  <c r="DP199" i="9" s="1"/>
  <c r="Q195" i="20"/>
  <c r="Z195" i="20" s="1"/>
  <c r="N199" i="3" s="1"/>
  <c r="AR199" i="9" s="1"/>
  <c r="P195" i="20"/>
  <c r="Y195" i="20" s="1"/>
  <c r="O199" i="1" s="1"/>
  <c r="AP199" i="9" s="1"/>
  <c r="P224" i="20"/>
  <c r="Y224" i="20" s="1"/>
  <c r="O228" i="1" s="1"/>
  <c r="AP228" i="9" s="1"/>
  <c r="Q224" i="20"/>
  <c r="Z224" i="20" s="1"/>
  <c r="N228" i="3" s="1"/>
  <c r="AR228" i="9" s="1"/>
  <c r="S224" i="20"/>
  <c r="AB224" i="20" s="1"/>
  <c r="U228" i="4" s="1"/>
  <c r="AU228" i="9" s="1"/>
  <c r="BB228" i="9" s="1"/>
  <c r="CK228" i="9" s="1"/>
  <c r="CQ228" i="9" s="1"/>
  <c r="DI228" i="9" s="1"/>
  <c r="DO228" i="9" s="1"/>
  <c r="T224" i="20"/>
  <c r="AC224" i="20" s="1"/>
  <c r="V228" i="4" s="1"/>
  <c r="AV228" i="9" s="1"/>
  <c r="BC228" i="9" s="1"/>
  <c r="CL228" i="9" s="1"/>
  <c r="CR228" i="9" s="1"/>
  <c r="DJ228" i="9" s="1"/>
  <c r="DP228" i="9" s="1"/>
  <c r="O224" i="20"/>
  <c r="R224" i="20"/>
  <c r="AA224" i="20" s="1"/>
  <c r="O228" i="3" s="1"/>
  <c r="AS228" i="9" s="1"/>
  <c r="R152" i="20"/>
  <c r="AA152" i="20" s="1"/>
  <c r="O156" i="3" s="1"/>
  <c r="AS156" i="9" s="1"/>
  <c r="O152" i="20"/>
  <c r="S152" i="20"/>
  <c r="AB152" i="20" s="1"/>
  <c r="U156" i="4" s="1"/>
  <c r="AU156" i="9" s="1"/>
  <c r="BB156" i="9" s="1"/>
  <c r="CK156" i="9" s="1"/>
  <c r="CQ156" i="9" s="1"/>
  <c r="DI156" i="9" s="1"/>
  <c r="DO156" i="9" s="1"/>
  <c r="P152" i="20"/>
  <c r="Y152" i="20" s="1"/>
  <c r="O156" i="1" s="1"/>
  <c r="AP156" i="9" s="1"/>
  <c r="Q152" i="20"/>
  <c r="Z152" i="20" s="1"/>
  <c r="N156" i="3" s="1"/>
  <c r="AR156" i="9" s="1"/>
  <c r="T152" i="20"/>
  <c r="AC152" i="20" s="1"/>
  <c r="V156" i="4" s="1"/>
  <c r="AV156" i="9" s="1"/>
  <c r="BC156" i="9" s="1"/>
  <c r="CL156" i="9" s="1"/>
  <c r="CR156" i="9" s="1"/>
  <c r="DJ156" i="9" s="1"/>
  <c r="DP156" i="9" s="1"/>
  <c r="P34" i="20"/>
  <c r="Y34" i="20" s="1"/>
  <c r="O38" i="1" s="1"/>
  <c r="AP38" i="9" s="1"/>
  <c r="Q34" i="20"/>
  <c r="Z34" i="20" s="1"/>
  <c r="N38" i="3" s="1"/>
  <c r="AR38" i="9" s="1"/>
  <c r="T34" i="20"/>
  <c r="AC34" i="20" s="1"/>
  <c r="V38" i="4" s="1"/>
  <c r="AV38" i="9" s="1"/>
  <c r="R34" i="20"/>
  <c r="AA34" i="20" s="1"/>
  <c r="O38" i="3" s="1"/>
  <c r="AS38" i="9" s="1"/>
  <c r="O34" i="20"/>
  <c r="S34" i="20"/>
  <c r="AB34" i="20" s="1"/>
  <c r="U38" i="4" s="1"/>
  <c r="AU38" i="9" s="1"/>
  <c r="S190" i="20"/>
  <c r="AB190" i="20" s="1"/>
  <c r="U194" i="4" s="1"/>
  <c r="AU194" i="9" s="1"/>
  <c r="O190" i="20"/>
  <c r="R190" i="20"/>
  <c r="AA190" i="20" s="1"/>
  <c r="O194" i="3" s="1"/>
  <c r="AS194" i="9" s="1"/>
  <c r="T190" i="20"/>
  <c r="AC190" i="20" s="1"/>
  <c r="V194" i="4" s="1"/>
  <c r="AV194" i="9" s="1"/>
  <c r="BC194" i="9" s="1"/>
  <c r="CL194" i="9" s="1"/>
  <c r="CR194" i="9" s="1"/>
  <c r="DJ194" i="9" s="1"/>
  <c r="DP194" i="9" s="1"/>
  <c r="Q190" i="20"/>
  <c r="Z190" i="20" s="1"/>
  <c r="N194" i="3" s="1"/>
  <c r="AR194" i="9" s="1"/>
  <c r="P190" i="20"/>
  <c r="Y190" i="20" s="1"/>
  <c r="O194" i="1" s="1"/>
  <c r="AP194" i="9" s="1"/>
  <c r="P73" i="20"/>
  <c r="Y73" i="20" s="1"/>
  <c r="O77" i="1" s="1"/>
  <c r="AP77" i="9" s="1"/>
  <c r="Q73" i="20"/>
  <c r="Z73" i="20" s="1"/>
  <c r="N77" i="3" s="1"/>
  <c r="AR77" i="9" s="1"/>
  <c r="T73" i="20"/>
  <c r="AC73" i="20" s="1"/>
  <c r="V77" i="4" s="1"/>
  <c r="AV77" i="9" s="1"/>
  <c r="R73" i="20"/>
  <c r="AA73" i="20" s="1"/>
  <c r="O77" i="3" s="1"/>
  <c r="AS77" i="9" s="1"/>
  <c r="S73" i="20"/>
  <c r="AB73" i="20" s="1"/>
  <c r="U77" i="4" s="1"/>
  <c r="AU77" i="9" s="1"/>
  <c r="O73" i="20"/>
  <c r="S154" i="20"/>
  <c r="AB154" i="20" s="1"/>
  <c r="U158" i="4" s="1"/>
  <c r="AU158" i="9" s="1"/>
  <c r="BB158" i="9" s="1"/>
  <c r="CK158" i="9" s="1"/>
  <c r="CQ158" i="9" s="1"/>
  <c r="DI158" i="9" s="1"/>
  <c r="DO158" i="9" s="1"/>
  <c r="R154" i="20"/>
  <c r="AA154" i="20" s="1"/>
  <c r="O158" i="3" s="1"/>
  <c r="AS158" i="9" s="1"/>
  <c r="O154" i="20"/>
  <c r="Q154" i="20"/>
  <c r="Z154" i="20" s="1"/>
  <c r="N158" i="3" s="1"/>
  <c r="AR158" i="9" s="1"/>
  <c r="T154" i="20"/>
  <c r="AC154" i="20" s="1"/>
  <c r="V158" i="4" s="1"/>
  <c r="AV158" i="9" s="1"/>
  <c r="BC158" i="9" s="1"/>
  <c r="CL158" i="9" s="1"/>
  <c r="CR158" i="9" s="1"/>
  <c r="DJ158" i="9" s="1"/>
  <c r="DP158" i="9" s="1"/>
  <c r="P154" i="20"/>
  <c r="Y154" i="20" s="1"/>
  <c r="O158" i="1" s="1"/>
  <c r="AP158" i="9" s="1"/>
  <c r="Q194" i="20"/>
  <c r="Z194" i="20" s="1"/>
  <c r="N198" i="3" s="1"/>
  <c r="AR198" i="9" s="1"/>
  <c r="P194" i="20"/>
  <c r="Y194" i="20" s="1"/>
  <c r="O198" i="1" s="1"/>
  <c r="AP198" i="9" s="1"/>
  <c r="O194" i="20"/>
  <c r="T194" i="20"/>
  <c r="AC194" i="20" s="1"/>
  <c r="V198" i="4" s="1"/>
  <c r="AV198" i="9" s="1"/>
  <c r="BC198" i="9" s="1"/>
  <c r="CL198" i="9" s="1"/>
  <c r="CR198" i="9" s="1"/>
  <c r="DJ198" i="9" s="1"/>
  <c r="DP198" i="9" s="1"/>
  <c r="R194" i="20"/>
  <c r="AA194" i="20" s="1"/>
  <c r="O198" i="3" s="1"/>
  <c r="AS198" i="9" s="1"/>
  <c r="S194" i="20"/>
  <c r="AB194" i="20" s="1"/>
  <c r="U198" i="4" s="1"/>
  <c r="AU198" i="9" s="1"/>
  <c r="BB198" i="9" s="1"/>
  <c r="CK198" i="9" s="1"/>
  <c r="CQ198" i="9" s="1"/>
  <c r="DI198" i="9" s="1"/>
  <c r="DO198" i="9" s="1"/>
  <c r="R140" i="20"/>
  <c r="AA140" i="20" s="1"/>
  <c r="O144" i="3" s="1"/>
  <c r="AS144" i="9" s="1"/>
  <c r="O140" i="20"/>
  <c r="Q140" i="20"/>
  <c r="Z140" i="20" s="1"/>
  <c r="N144" i="3" s="1"/>
  <c r="AR144" i="9" s="1"/>
  <c r="P140" i="20"/>
  <c r="Y140" i="20" s="1"/>
  <c r="O144" i="1" s="1"/>
  <c r="AP144" i="9" s="1"/>
  <c r="S140" i="20"/>
  <c r="AB140" i="20" s="1"/>
  <c r="U144" i="4" s="1"/>
  <c r="AU144" i="9" s="1"/>
  <c r="BB144" i="9" s="1"/>
  <c r="CK144" i="9" s="1"/>
  <c r="CQ144" i="9" s="1"/>
  <c r="DI144" i="9" s="1"/>
  <c r="DO144" i="9" s="1"/>
  <c r="T140" i="20"/>
  <c r="AC140" i="20" s="1"/>
  <c r="V144" i="4" s="1"/>
  <c r="AV144" i="9" s="1"/>
  <c r="BC144" i="9" s="1"/>
  <c r="CL144" i="9" s="1"/>
  <c r="CR144" i="9" s="1"/>
  <c r="DJ144" i="9" s="1"/>
  <c r="DP144" i="9" s="1"/>
  <c r="P141" i="20"/>
  <c r="Y141" i="20" s="1"/>
  <c r="O145" i="1" s="1"/>
  <c r="AP145" i="9" s="1"/>
  <c r="Q141" i="20"/>
  <c r="Z141" i="20" s="1"/>
  <c r="N145" i="3" s="1"/>
  <c r="AR145" i="9" s="1"/>
  <c r="T141" i="20"/>
  <c r="AC141" i="20" s="1"/>
  <c r="V145" i="4" s="1"/>
  <c r="AV145" i="9" s="1"/>
  <c r="BC145" i="9" s="1"/>
  <c r="CL145" i="9" s="1"/>
  <c r="CR145" i="9" s="1"/>
  <c r="DJ145" i="9" s="1"/>
  <c r="DP145" i="9" s="1"/>
  <c r="S141" i="20"/>
  <c r="AB141" i="20" s="1"/>
  <c r="U145" i="4" s="1"/>
  <c r="AU145" i="9" s="1"/>
  <c r="BB145" i="9" s="1"/>
  <c r="CK145" i="9" s="1"/>
  <c r="CQ145" i="9" s="1"/>
  <c r="DI145" i="9" s="1"/>
  <c r="DO145" i="9" s="1"/>
  <c r="R141" i="20"/>
  <c r="AA141" i="20" s="1"/>
  <c r="O145" i="3" s="1"/>
  <c r="AS145" i="9" s="1"/>
  <c r="O141" i="20"/>
  <c r="T239" i="20"/>
  <c r="AC239" i="20" s="1"/>
  <c r="R239" i="20"/>
  <c r="AA239" i="20" s="1"/>
  <c r="O239" i="20"/>
  <c r="S239" i="20"/>
  <c r="AB239" i="20" s="1"/>
  <c r="Q239" i="20"/>
  <c r="Z239" i="20" s="1"/>
  <c r="P239" i="20"/>
  <c r="Y239" i="20" s="1"/>
  <c r="P134" i="20"/>
  <c r="Y134" i="20" s="1"/>
  <c r="O138" i="1" s="1"/>
  <c r="AP138" i="9" s="1"/>
  <c r="Q134" i="20"/>
  <c r="Z134" i="20" s="1"/>
  <c r="N138" i="3" s="1"/>
  <c r="AR138" i="9" s="1"/>
  <c r="R134" i="20"/>
  <c r="AA134" i="20" s="1"/>
  <c r="O138" i="3" s="1"/>
  <c r="AS138" i="9" s="1"/>
  <c r="T134" i="20"/>
  <c r="AC134" i="20" s="1"/>
  <c r="V138" i="4" s="1"/>
  <c r="AV138" i="9" s="1"/>
  <c r="BC138" i="9" s="1"/>
  <c r="CL138" i="9" s="1"/>
  <c r="CR138" i="9" s="1"/>
  <c r="DJ138" i="9" s="1"/>
  <c r="DP138" i="9" s="1"/>
  <c r="O134" i="20"/>
  <c r="S134" i="20"/>
  <c r="AB134" i="20" s="1"/>
  <c r="U138" i="4" s="1"/>
  <c r="AU138" i="9" s="1"/>
  <c r="BB138" i="9" s="1"/>
  <c r="CK138" i="9" s="1"/>
  <c r="CQ138" i="9" s="1"/>
  <c r="DI138" i="9" s="1"/>
  <c r="DO138" i="9" s="1"/>
  <c r="S74" i="20"/>
  <c r="AB74" i="20" s="1"/>
  <c r="U78" i="4" s="1"/>
  <c r="AU78" i="9" s="1"/>
  <c r="Q74" i="20"/>
  <c r="Z74" i="20" s="1"/>
  <c r="N78" i="3" s="1"/>
  <c r="AR78" i="9" s="1"/>
  <c r="R74" i="20"/>
  <c r="AA74" i="20" s="1"/>
  <c r="O78" i="3" s="1"/>
  <c r="AS78" i="9" s="1"/>
  <c r="T74" i="20"/>
  <c r="AC74" i="20" s="1"/>
  <c r="V78" i="4" s="1"/>
  <c r="AV78" i="9" s="1"/>
  <c r="O74" i="20"/>
  <c r="P74" i="20"/>
  <c r="Y74" i="20" s="1"/>
  <c r="O78" i="1" s="1"/>
  <c r="AP78" i="9" s="1"/>
  <c r="T161" i="20"/>
  <c r="AC161" i="20" s="1"/>
  <c r="V165" i="4" s="1"/>
  <c r="AV165" i="9" s="1"/>
  <c r="BC165" i="9" s="1"/>
  <c r="CL165" i="9" s="1"/>
  <c r="CR165" i="9" s="1"/>
  <c r="DJ165" i="9" s="1"/>
  <c r="DP165" i="9" s="1"/>
  <c r="O161" i="20"/>
  <c r="R161" i="20"/>
  <c r="AA161" i="20" s="1"/>
  <c r="O165" i="3" s="1"/>
  <c r="AS165" i="9" s="1"/>
  <c r="Q161" i="20"/>
  <c r="Z161" i="20" s="1"/>
  <c r="N165" i="3" s="1"/>
  <c r="AR165" i="9" s="1"/>
  <c r="P161" i="20"/>
  <c r="Y161" i="20" s="1"/>
  <c r="O165" i="1" s="1"/>
  <c r="AP165" i="9" s="1"/>
  <c r="S161" i="20"/>
  <c r="AB161" i="20" s="1"/>
  <c r="U165" i="4" s="1"/>
  <c r="AU165" i="9" s="1"/>
  <c r="BB165" i="9" s="1"/>
  <c r="CK165" i="9" s="1"/>
  <c r="CQ165" i="9" s="1"/>
  <c r="DI165" i="9" s="1"/>
  <c r="DO165" i="9" s="1"/>
  <c r="R203" i="20"/>
  <c r="AA203" i="20" s="1"/>
  <c r="O207" i="3" s="1"/>
  <c r="AS207" i="9" s="1"/>
  <c r="P203" i="20"/>
  <c r="Y203" i="20" s="1"/>
  <c r="O207" i="1" s="1"/>
  <c r="AP207" i="9" s="1"/>
  <c r="S203" i="20"/>
  <c r="AB203" i="20" s="1"/>
  <c r="U207" i="4" s="1"/>
  <c r="AU207" i="9" s="1"/>
  <c r="Q203" i="20"/>
  <c r="Z203" i="20" s="1"/>
  <c r="N207" i="3" s="1"/>
  <c r="AR207" i="9" s="1"/>
  <c r="O203" i="20"/>
  <c r="T203" i="20"/>
  <c r="AC203" i="20" s="1"/>
  <c r="V207" i="4" s="1"/>
  <c r="AV207" i="9" s="1"/>
  <c r="BC207" i="9" s="1"/>
  <c r="CL207" i="9" s="1"/>
  <c r="CR207" i="9" s="1"/>
  <c r="DJ207" i="9" s="1"/>
  <c r="DP207" i="9" s="1"/>
  <c r="S32" i="20"/>
  <c r="AB32" i="20" s="1"/>
  <c r="U36" i="4" s="1"/>
  <c r="AU36" i="9" s="1"/>
  <c r="P32" i="20"/>
  <c r="Y32" i="20" s="1"/>
  <c r="O36" i="1" s="1"/>
  <c r="AP36" i="9" s="1"/>
  <c r="O32" i="20"/>
  <c r="R32" i="20"/>
  <c r="AA32" i="20" s="1"/>
  <c r="O36" i="3" s="1"/>
  <c r="AS36" i="9" s="1"/>
  <c r="Q32" i="20"/>
  <c r="Z32" i="20" s="1"/>
  <c r="N36" i="3" s="1"/>
  <c r="AR36" i="9" s="1"/>
  <c r="T32" i="20"/>
  <c r="AC32" i="20" s="1"/>
  <c r="V36" i="4" s="1"/>
  <c r="AV36" i="9" s="1"/>
  <c r="S132" i="20"/>
  <c r="AB132" i="20" s="1"/>
  <c r="U136" i="4" s="1"/>
  <c r="AU136" i="9" s="1"/>
  <c r="BB136" i="9" s="1"/>
  <c r="CK136" i="9" s="1"/>
  <c r="CQ136" i="9" s="1"/>
  <c r="DI136" i="9" s="1"/>
  <c r="DO136" i="9" s="1"/>
  <c r="T132" i="20"/>
  <c r="AC132" i="20" s="1"/>
  <c r="V136" i="4" s="1"/>
  <c r="AV136" i="9" s="1"/>
  <c r="BC136" i="9" s="1"/>
  <c r="CL136" i="9" s="1"/>
  <c r="CR136" i="9" s="1"/>
  <c r="DJ136" i="9" s="1"/>
  <c r="DP136" i="9" s="1"/>
  <c r="P132" i="20"/>
  <c r="Y132" i="20" s="1"/>
  <c r="O136" i="1" s="1"/>
  <c r="AP136" i="9" s="1"/>
  <c r="R132" i="20"/>
  <c r="AA132" i="20" s="1"/>
  <c r="O136" i="3" s="1"/>
  <c r="AS136" i="9" s="1"/>
  <c r="Q132" i="20"/>
  <c r="Z132" i="20" s="1"/>
  <c r="N136" i="3" s="1"/>
  <c r="AR136" i="9" s="1"/>
  <c r="O132" i="20"/>
  <c r="O31" i="20"/>
  <c r="S31" i="20"/>
  <c r="AB31" i="20" s="1"/>
  <c r="U35" i="4" s="1"/>
  <c r="AU35" i="9" s="1"/>
  <c r="T31" i="20"/>
  <c r="AC31" i="20" s="1"/>
  <c r="V35" i="4" s="1"/>
  <c r="AV35" i="9" s="1"/>
  <c r="Q31" i="20"/>
  <c r="Z31" i="20" s="1"/>
  <c r="N35" i="3" s="1"/>
  <c r="AR35" i="9" s="1"/>
  <c r="R31" i="20"/>
  <c r="AA31" i="20" s="1"/>
  <c r="O35" i="3" s="1"/>
  <c r="AS35" i="9" s="1"/>
  <c r="P31" i="20"/>
  <c r="Y31" i="20" s="1"/>
  <c r="O35" i="1" s="1"/>
  <c r="AP35" i="9" s="1"/>
  <c r="Q150" i="20"/>
  <c r="Z150" i="20" s="1"/>
  <c r="N154" i="3" s="1"/>
  <c r="AR154" i="9" s="1"/>
  <c r="P150" i="20"/>
  <c r="Y150" i="20" s="1"/>
  <c r="O154" i="1" s="1"/>
  <c r="AP154" i="9" s="1"/>
  <c r="O150" i="20"/>
  <c r="R150" i="20"/>
  <c r="AA150" i="20" s="1"/>
  <c r="O154" i="3" s="1"/>
  <c r="AS154" i="9" s="1"/>
  <c r="S150" i="20"/>
  <c r="AB150" i="20" s="1"/>
  <c r="U154" i="4" s="1"/>
  <c r="AU154" i="9" s="1"/>
  <c r="BB154" i="9" s="1"/>
  <c r="CK154" i="9" s="1"/>
  <c r="CQ154" i="9" s="1"/>
  <c r="DI154" i="9" s="1"/>
  <c r="DO154" i="9" s="1"/>
  <c r="T150" i="20"/>
  <c r="AC150" i="20" s="1"/>
  <c r="V154" i="4" s="1"/>
  <c r="AV154" i="9" s="1"/>
  <c r="BC154" i="9" s="1"/>
  <c r="CL154" i="9" s="1"/>
  <c r="CR154" i="9" s="1"/>
  <c r="DJ154" i="9" s="1"/>
  <c r="DP154" i="9" s="1"/>
  <c r="Q125" i="20"/>
  <c r="Z125" i="20" s="1"/>
  <c r="N129" i="3" s="1"/>
  <c r="AR129" i="9" s="1"/>
  <c r="S125" i="20"/>
  <c r="AB125" i="20" s="1"/>
  <c r="U129" i="4" s="1"/>
  <c r="AU129" i="9" s="1"/>
  <c r="BB129" i="9" s="1"/>
  <c r="CK129" i="9" s="1"/>
  <c r="CQ129" i="9" s="1"/>
  <c r="DI129" i="9" s="1"/>
  <c r="DO129" i="9" s="1"/>
  <c r="P125" i="20"/>
  <c r="Y125" i="20" s="1"/>
  <c r="O129" i="1" s="1"/>
  <c r="AP129" i="9" s="1"/>
  <c r="T125" i="20"/>
  <c r="AC125" i="20" s="1"/>
  <c r="V129" i="4" s="1"/>
  <c r="AV129" i="9" s="1"/>
  <c r="BC129" i="9" s="1"/>
  <c r="CL129" i="9" s="1"/>
  <c r="CR129" i="9" s="1"/>
  <c r="DJ129" i="9" s="1"/>
  <c r="DP129" i="9" s="1"/>
  <c r="O125" i="20"/>
  <c r="R125" i="20"/>
  <c r="AA125" i="20" s="1"/>
  <c r="O129" i="3" s="1"/>
  <c r="AS129" i="9" s="1"/>
  <c r="R116" i="20"/>
  <c r="AA116" i="20" s="1"/>
  <c r="O120" i="3" s="1"/>
  <c r="AS120" i="9" s="1"/>
  <c r="Q116" i="20"/>
  <c r="Z116" i="20" s="1"/>
  <c r="N120" i="3" s="1"/>
  <c r="AR120" i="9" s="1"/>
  <c r="S116" i="20"/>
  <c r="AB116" i="20" s="1"/>
  <c r="U120" i="4" s="1"/>
  <c r="AU120" i="9" s="1"/>
  <c r="BB120" i="9" s="1"/>
  <c r="CK120" i="9" s="1"/>
  <c r="CQ120" i="9" s="1"/>
  <c r="DI120" i="9" s="1"/>
  <c r="DO120" i="9" s="1"/>
  <c r="O116" i="20"/>
  <c r="P116" i="20"/>
  <c r="Y116" i="20" s="1"/>
  <c r="O120" i="1" s="1"/>
  <c r="AP120" i="9" s="1"/>
  <c r="T116" i="20"/>
  <c r="AC116" i="20" s="1"/>
  <c r="V120" i="4" s="1"/>
  <c r="AV120" i="9" s="1"/>
  <c r="BC120" i="9" s="1"/>
  <c r="CL120" i="9" s="1"/>
  <c r="CR120" i="9" s="1"/>
  <c r="DJ120" i="9" s="1"/>
  <c r="DP120" i="9" s="1"/>
  <c r="P122" i="20"/>
  <c r="Y122" i="20" s="1"/>
  <c r="O126" i="1" s="1"/>
  <c r="AP126" i="9" s="1"/>
  <c r="O122" i="20"/>
  <c r="T122" i="20"/>
  <c r="AC122" i="20" s="1"/>
  <c r="V126" i="4" s="1"/>
  <c r="AV126" i="9" s="1"/>
  <c r="BC126" i="9" s="1"/>
  <c r="CL126" i="9" s="1"/>
  <c r="CR126" i="9" s="1"/>
  <c r="DJ126" i="9" s="1"/>
  <c r="DP126" i="9" s="1"/>
  <c r="Q122" i="20"/>
  <c r="Z122" i="20" s="1"/>
  <c r="N126" i="3" s="1"/>
  <c r="AR126" i="9" s="1"/>
  <c r="R122" i="20"/>
  <c r="AA122" i="20" s="1"/>
  <c r="O126" i="3" s="1"/>
  <c r="AS126" i="9" s="1"/>
  <c r="S122" i="20"/>
  <c r="AB122" i="20" s="1"/>
  <c r="U126" i="4" s="1"/>
  <c r="AU126" i="9" s="1"/>
  <c r="BB126" i="9" s="1"/>
  <c r="CK126" i="9" s="1"/>
  <c r="CQ126" i="9" s="1"/>
  <c r="DI126" i="9" s="1"/>
  <c r="DO126" i="9" s="1"/>
  <c r="Q231" i="20"/>
  <c r="Z231" i="20" s="1"/>
  <c r="O231" i="20"/>
  <c r="P231" i="20"/>
  <c r="Y231" i="20" s="1"/>
  <c r="S231" i="20"/>
  <c r="AB231" i="20" s="1"/>
  <c r="T231" i="20"/>
  <c r="AC231" i="20" s="1"/>
  <c r="R231" i="20"/>
  <c r="AA231" i="20" s="1"/>
  <c r="S98" i="20"/>
  <c r="AB98" i="20" s="1"/>
  <c r="U102" i="4" s="1"/>
  <c r="AU102" i="9" s="1"/>
  <c r="BB102" i="9" s="1"/>
  <c r="CK102" i="9" s="1"/>
  <c r="CQ102" i="9" s="1"/>
  <c r="DI102" i="9" s="1"/>
  <c r="DO102" i="9" s="1"/>
  <c r="O98" i="20"/>
  <c r="T98" i="20"/>
  <c r="AC98" i="20" s="1"/>
  <c r="V102" i="4" s="1"/>
  <c r="AV102" i="9" s="1"/>
  <c r="BC102" i="9" s="1"/>
  <c r="CL102" i="9" s="1"/>
  <c r="CR102" i="9" s="1"/>
  <c r="DJ102" i="9" s="1"/>
  <c r="DP102" i="9" s="1"/>
  <c r="Q98" i="20"/>
  <c r="Z98" i="20" s="1"/>
  <c r="N102" i="3" s="1"/>
  <c r="AR102" i="9" s="1"/>
  <c r="R98" i="20"/>
  <c r="AA98" i="20" s="1"/>
  <c r="O102" i="3" s="1"/>
  <c r="AS102" i="9" s="1"/>
  <c r="P98" i="20"/>
  <c r="Y98" i="20" s="1"/>
  <c r="O102" i="1" s="1"/>
  <c r="AP102" i="9" s="1"/>
  <c r="AY102" i="9" s="1"/>
  <c r="CH102" i="9" s="1"/>
  <c r="CN102" i="9" s="1"/>
  <c r="DF102" i="9" s="1"/>
  <c r="DL102" i="9" s="1"/>
  <c r="O67" i="20"/>
  <c r="T67" i="20"/>
  <c r="AC67" i="20" s="1"/>
  <c r="V71" i="4" s="1"/>
  <c r="AV71" i="9" s="1"/>
  <c r="P67" i="20"/>
  <c r="Y67" i="20" s="1"/>
  <c r="O71" i="1" s="1"/>
  <c r="AP71" i="9" s="1"/>
  <c r="S67" i="20"/>
  <c r="AB67" i="20" s="1"/>
  <c r="U71" i="4" s="1"/>
  <c r="AU71" i="9" s="1"/>
  <c r="R67" i="20"/>
  <c r="AA67" i="20" s="1"/>
  <c r="O71" i="3" s="1"/>
  <c r="AS71" i="9" s="1"/>
  <c r="Q67" i="20"/>
  <c r="Z67" i="20" s="1"/>
  <c r="N71" i="3" s="1"/>
  <c r="AR71" i="9" s="1"/>
  <c r="P104" i="20"/>
  <c r="Y104" i="20" s="1"/>
  <c r="O108" i="1" s="1"/>
  <c r="AP108" i="9" s="1"/>
  <c r="T104" i="20"/>
  <c r="AC104" i="20" s="1"/>
  <c r="V108" i="4" s="1"/>
  <c r="AV108" i="9" s="1"/>
  <c r="BC108" i="9" s="1"/>
  <c r="CL108" i="9" s="1"/>
  <c r="CR108" i="9" s="1"/>
  <c r="DJ108" i="9" s="1"/>
  <c r="DP108" i="9" s="1"/>
  <c r="S104" i="20"/>
  <c r="AB104" i="20" s="1"/>
  <c r="U108" i="4" s="1"/>
  <c r="AU108" i="9" s="1"/>
  <c r="BB108" i="9" s="1"/>
  <c r="CK108" i="9" s="1"/>
  <c r="CQ108" i="9" s="1"/>
  <c r="DI108" i="9" s="1"/>
  <c r="DO108" i="9" s="1"/>
  <c r="Q104" i="20"/>
  <c r="Z104" i="20" s="1"/>
  <c r="N108" i="3" s="1"/>
  <c r="AR108" i="9" s="1"/>
  <c r="O104" i="20"/>
  <c r="R104" i="20"/>
  <c r="AA104" i="20" s="1"/>
  <c r="O108" i="3" s="1"/>
  <c r="AS108" i="9" s="1"/>
  <c r="Q138" i="20"/>
  <c r="Z138" i="20" s="1"/>
  <c r="N142" i="3" s="1"/>
  <c r="AR142" i="9" s="1"/>
  <c r="T138" i="20"/>
  <c r="AC138" i="20" s="1"/>
  <c r="V142" i="4" s="1"/>
  <c r="AV142" i="9" s="1"/>
  <c r="BC142" i="9" s="1"/>
  <c r="CL142" i="9" s="1"/>
  <c r="CR142" i="9" s="1"/>
  <c r="DJ142" i="9" s="1"/>
  <c r="DP142" i="9" s="1"/>
  <c r="P138" i="20"/>
  <c r="Y138" i="20" s="1"/>
  <c r="O142" i="1" s="1"/>
  <c r="AP142" i="9" s="1"/>
  <c r="O138" i="20"/>
  <c r="R138" i="20"/>
  <c r="AA138" i="20" s="1"/>
  <c r="O142" i="3" s="1"/>
  <c r="AS142" i="9" s="1"/>
  <c r="S138" i="20"/>
  <c r="AB138" i="20" s="1"/>
  <c r="U142" i="4" s="1"/>
  <c r="AU142" i="9" s="1"/>
  <c r="BB142" i="9" s="1"/>
  <c r="CK142" i="9" s="1"/>
  <c r="CQ142" i="9" s="1"/>
  <c r="DI142" i="9" s="1"/>
  <c r="DO142" i="9" s="1"/>
  <c r="T27" i="20"/>
  <c r="AC27" i="20" s="1"/>
  <c r="V31" i="4" s="1"/>
  <c r="AV31" i="9" s="1"/>
  <c r="R27" i="20"/>
  <c r="AA27" i="20" s="1"/>
  <c r="O31" i="3" s="1"/>
  <c r="AS31" i="9" s="1"/>
  <c r="O27" i="20"/>
  <c r="Q27" i="20"/>
  <c r="Z27" i="20" s="1"/>
  <c r="N31" i="3" s="1"/>
  <c r="AR31" i="9" s="1"/>
  <c r="S27" i="20"/>
  <c r="AB27" i="20" s="1"/>
  <c r="U31" i="4" s="1"/>
  <c r="AU31" i="9" s="1"/>
  <c r="P27" i="20"/>
  <c r="Y27" i="20" s="1"/>
  <c r="O31" i="1" s="1"/>
  <c r="AP31" i="9" s="1"/>
  <c r="R111" i="20"/>
  <c r="AA111" i="20" s="1"/>
  <c r="O115" i="3" s="1"/>
  <c r="AS115" i="9" s="1"/>
  <c r="S111" i="20"/>
  <c r="AB111" i="20" s="1"/>
  <c r="U115" i="4" s="1"/>
  <c r="AU115" i="9" s="1"/>
  <c r="BB115" i="9" s="1"/>
  <c r="CK115" i="9" s="1"/>
  <c r="CQ115" i="9" s="1"/>
  <c r="DI115" i="9" s="1"/>
  <c r="DO115" i="9" s="1"/>
  <c r="P111" i="20"/>
  <c r="Y111" i="20" s="1"/>
  <c r="O115" i="1" s="1"/>
  <c r="AP115" i="9" s="1"/>
  <c r="AY115" i="9" s="1"/>
  <c r="CH115" i="9" s="1"/>
  <c r="CN115" i="9" s="1"/>
  <c r="DF115" i="9" s="1"/>
  <c r="DL115" i="9" s="1"/>
  <c r="T111" i="20"/>
  <c r="AC111" i="20" s="1"/>
  <c r="V115" i="4" s="1"/>
  <c r="AV115" i="9" s="1"/>
  <c r="BC115" i="9" s="1"/>
  <c r="CL115" i="9" s="1"/>
  <c r="CR115" i="9" s="1"/>
  <c r="DJ115" i="9" s="1"/>
  <c r="DP115" i="9" s="1"/>
  <c r="O111" i="20"/>
  <c r="Q111" i="20"/>
  <c r="Z111" i="20" s="1"/>
  <c r="N115" i="3" s="1"/>
  <c r="AR115" i="9" s="1"/>
  <c r="T153" i="20"/>
  <c r="AC153" i="20" s="1"/>
  <c r="V157" i="4" s="1"/>
  <c r="AV157" i="9" s="1"/>
  <c r="BC157" i="9" s="1"/>
  <c r="CL157" i="9" s="1"/>
  <c r="CR157" i="9" s="1"/>
  <c r="DJ157" i="9" s="1"/>
  <c r="DP157" i="9" s="1"/>
  <c r="R153" i="20"/>
  <c r="AA153" i="20" s="1"/>
  <c r="O157" i="3" s="1"/>
  <c r="AS157" i="9" s="1"/>
  <c r="O153" i="20"/>
  <c r="P153" i="20"/>
  <c r="Y153" i="20" s="1"/>
  <c r="O157" i="1" s="1"/>
  <c r="AP157" i="9" s="1"/>
  <c r="Q153" i="20"/>
  <c r="Z153" i="20" s="1"/>
  <c r="N157" i="3" s="1"/>
  <c r="AR157" i="9" s="1"/>
  <c r="S153" i="20"/>
  <c r="AB153" i="20" s="1"/>
  <c r="U157" i="4" s="1"/>
  <c r="AU157" i="9" s="1"/>
  <c r="BB157" i="9" s="1"/>
  <c r="CK157" i="9" s="1"/>
  <c r="CQ157" i="9" s="1"/>
  <c r="DI157" i="9" s="1"/>
  <c r="DO157" i="9" s="1"/>
  <c r="P17" i="20"/>
  <c r="Y17" i="20" s="1"/>
  <c r="O21" i="1" s="1"/>
  <c r="AP21" i="9" s="1"/>
  <c r="AY21" i="9" s="1"/>
  <c r="CH21" i="9" s="1"/>
  <c r="CN21" i="9" s="1"/>
  <c r="DF21" i="9" s="1"/>
  <c r="DL21" i="9" s="1"/>
  <c r="O17" i="20"/>
  <c r="R17" i="20"/>
  <c r="AA17" i="20" s="1"/>
  <c r="O21" i="3" s="1"/>
  <c r="AS21" i="9" s="1"/>
  <c r="Q17" i="20"/>
  <c r="Z17" i="20" s="1"/>
  <c r="N21" i="3" s="1"/>
  <c r="AR21" i="9" s="1"/>
  <c r="T17" i="20"/>
  <c r="AC17" i="20" s="1"/>
  <c r="V21" i="4" s="1"/>
  <c r="AV21" i="9" s="1"/>
  <c r="BC21" i="9" s="1"/>
  <c r="CL21" i="9" s="1"/>
  <c r="CR21" i="9" s="1"/>
  <c r="DJ21" i="9" s="1"/>
  <c r="DP21" i="9" s="1"/>
  <c r="S17" i="20"/>
  <c r="AB17" i="20" s="1"/>
  <c r="U21" i="4" s="1"/>
  <c r="AU21" i="9" s="1"/>
  <c r="BB21" i="9" s="1"/>
  <c r="CK21" i="9" s="1"/>
  <c r="CQ21" i="9" s="1"/>
  <c r="DI21" i="9" s="1"/>
  <c r="DO21" i="9" s="1"/>
  <c r="T56" i="20"/>
  <c r="AC56" i="20" s="1"/>
  <c r="V60" i="4" s="1"/>
  <c r="AV60" i="9" s="1"/>
  <c r="Q56" i="20"/>
  <c r="Z56" i="20" s="1"/>
  <c r="N60" i="3" s="1"/>
  <c r="AR60" i="9" s="1"/>
  <c r="R56" i="20"/>
  <c r="AA56" i="20" s="1"/>
  <c r="O60" i="3" s="1"/>
  <c r="AS60" i="9" s="1"/>
  <c r="O56" i="20"/>
  <c r="P56" i="20"/>
  <c r="Y56" i="20" s="1"/>
  <c r="O60" i="1" s="1"/>
  <c r="AP60" i="9" s="1"/>
  <c r="S56" i="20"/>
  <c r="AB56" i="20" s="1"/>
  <c r="U60" i="4" s="1"/>
  <c r="AU60" i="9" s="1"/>
  <c r="S51" i="20"/>
  <c r="AB51" i="20" s="1"/>
  <c r="U55" i="4" s="1"/>
  <c r="AU55" i="9" s="1"/>
  <c r="O51" i="20"/>
  <c r="P51" i="20"/>
  <c r="Y51" i="20" s="1"/>
  <c r="O55" i="1" s="1"/>
  <c r="AP55" i="9" s="1"/>
  <c r="Q51" i="20"/>
  <c r="Z51" i="20" s="1"/>
  <c r="N55" i="3" s="1"/>
  <c r="AR55" i="9" s="1"/>
  <c r="R51" i="20"/>
  <c r="AA51" i="20" s="1"/>
  <c r="O55" i="3" s="1"/>
  <c r="AS55" i="9" s="1"/>
  <c r="T51" i="20"/>
  <c r="AC51" i="20" s="1"/>
  <c r="V55" i="4" s="1"/>
  <c r="AV55" i="9" s="1"/>
  <c r="V217" i="18"/>
  <c r="H221" i="3" s="1"/>
  <c r="R221" i="9" s="1"/>
  <c r="S217" i="18"/>
  <c r="E221" i="3" s="1"/>
  <c r="O221" i="9" s="1"/>
  <c r="X217" i="18"/>
  <c r="J221" i="3" s="1"/>
  <c r="T221" i="9" s="1"/>
  <c r="Y217" i="18"/>
  <c r="K221" i="3" s="1"/>
  <c r="U221" i="9" s="1"/>
  <c r="W217" i="18"/>
  <c r="I221" i="3" s="1"/>
  <c r="S221" i="9" s="1"/>
  <c r="Z217" i="18"/>
  <c r="L221" i="3" s="1"/>
  <c r="V221" i="9" s="1"/>
  <c r="R217" i="18"/>
  <c r="U217" i="18"/>
  <c r="G221" i="3" s="1"/>
  <c r="Q221" i="9" s="1"/>
  <c r="T217" i="18"/>
  <c r="F221" i="3" s="1"/>
  <c r="P221" i="9" s="1"/>
  <c r="W209" i="18"/>
  <c r="I213" i="3" s="1"/>
  <c r="S213" i="9" s="1"/>
  <c r="U209" i="18"/>
  <c r="G213" i="3" s="1"/>
  <c r="Q213" i="9" s="1"/>
  <c r="Y209" i="18"/>
  <c r="K213" i="3" s="1"/>
  <c r="U213" i="9" s="1"/>
  <c r="V209" i="18"/>
  <c r="H213" i="3" s="1"/>
  <c r="R213" i="9" s="1"/>
  <c r="Z209" i="18"/>
  <c r="L213" i="3" s="1"/>
  <c r="V213" i="9" s="1"/>
  <c r="T209" i="18"/>
  <c r="F213" i="3" s="1"/>
  <c r="P213" i="9" s="1"/>
  <c r="X209" i="18"/>
  <c r="J213" i="3" s="1"/>
  <c r="T213" i="9" s="1"/>
  <c r="R209" i="18"/>
  <c r="S209" i="18"/>
  <c r="E213" i="3" s="1"/>
  <c r="O213" i="9" s="1"/>
  <c r="AN35" i="19"/>
  <c r="S40" i="4" s="1"/>
  <c r="AM40" i="9" s="1"/>
  <c r="AE35" i="19"/>
  <c r="J40" i="4" s="1"/>
  <c r="AD40" i="9" s="1"/>
  <c r="AK35" i="19"/>
  <c r="P40" i="4" s="1"/>
  <c r="AJ40" i="9" s="1"/>
  <c r="AI35" i="19"/>
  <c r="N40" i="4" s="1"/>
  <c r="AH40" i="9" s="1"/>
  <c r="BC40" i="9" s="1"/>
  <c r="CL40" i="9" s="1"/>
  <c r="CR40" i="9" s="1"/>
  <c r="DJ40" i="9" s="1"/>
  <c r="DP40" i="9" s="1"/>
  <c r="AL35" i="19"/>
  <c r="Q40" i="4" s="1"/>
  <c r="AK40" i="9" s="1"/>
  <c r="AJ35" i="19"/>
  <c r="O40" i="4" s="1"/>
  <c r="AI40" i="9" s="1"/>
  <c r="AF35" i="19"/>
  <c r="K40" i="4" s="1"/>
  <c r="AE40" i="9" s="1"/>
  <c r="AM35" i="19"/>
  <c r="R40" i="4" s="1"/>
  <c r="AL40" i="9" s="1"/>
  <c r="AB35" i="19"/>
  <c r="G40" i="4" s="1"/>
  <c r="AA40" i="9" s="1"/>
  <c r="AG35" i="19"/>
  <c r="L40" i="4" s="1"/>
  <c r="AF40" i="9" s="1"/>
  <c r="AH35" i="19"/>
  <c r="M40" i="4" s="1"/>
  <c r="AG40" i="9" s="1"/>
  <c r="Y35" i="19"/>
  <c r="AA35" i="19"/>
  <c r="F40" i="4" s="1"/>
  <c r="Z40" i="9" s="1"/>
  <c r="Z35" i="19"/>
  <c r="E40" i="4" s="1"/>
  <c r="Y40" i="9" s="1"/>
  <c r="AC35" i="19"/>
  <c r="H40" i="4" s="1"/>
  <c r="AB40" i="9" s="1"/>
  <c r="AD35" i="19"/>
  <c r="I40" i="4" s="1"/>
  <c r="AC40" i="9" s="1"/>
  <c r="AK22" i="19"/>
  <c r="P27" i="4" s="1"/>
  <c r="AJ27" i="9" s="1"/>
  <c r="AL22" i="19"/>
  <c r="Q27" i="4" s="1"/>
  <c r="AK27" i="9" s="1"/>
  <c r="AH22" i="19"/>
  <c r="M27" i="4" s="1"/>
  <c r="AG27" i="9" s="1"/>
  <c r="AN22" i="19"/>
  <c r="S27" i="4" s="1"/>
  <c r="AM27" i="9" s="1"/>
  <c r="AM22" i="19"/>
  <c r="R27" i="4" s="1"/>
  <c r="AL27" i="9" s="1"/>
  <c r="AI22" i="19"/>
  <c r="N27" i="4" s="1"/>
  <c r="AH27" i="9" s="1"/>
  <c r="AC22" i="19"/>
  <c r="H27" i="4" s="1"/>
  <c r="AB27" i="9" s="1"/>
  <c r="AB22" i="19"/>
  <c r="G27" i="4" s="1"/>
  <c r="AA27" i="9" s="1"/>
  <c r="Z22" i="19"/>
  <c r="E27" i="4" s="1"/>
  <c r="Y27" i="9" s="1"/>
  <c r="AJ22" i="19"/>
  <c r="O27" i="4" s="1"/>
  <c r="AI27" i="9" s="1"/>
  <c r="AD22" i="19"/>
  <c r="I27" i="4" s="1"/>
  <c r="AC27" i="9" s="1"/>
  <c r="AE22" i="19"/>
  <c r="J27" i="4" s="1"/>
  <c r="AD27" i="9" s="1"/>
  <c r="AF22" i="19"/>
  <c r="K27" i="4" s="1"/>
  <c r="AE27" i="9" s="1"/>
  <c r="AA22" i="19"/>
  <c r="F27" i="4" s="1"/>
  <c r="Z27" i="9" s="1"/>
  <c r="Y22" i="19"/>
  <c r="AG22" i="19"/>
  <c r="L27" i="4" s="1"/>
  <c r="AF27" i="9" s="1"/>
  <c r="AJ20" i="19"/>
  <c r="O25" i="4" s="1"/>
  <c r="AI25" i="9" s="1"/>
  <c r="AN20" i="19"/>
  <c r="S25" i="4" s="1"/>
  <c r="AM25" i="9" s="1"/>
  <c r="AE20" i="19"/>
  <c r="J25" i="4" s="1"/>
  <c r="AD25" i="9" s="1"/>
  <c r="AM20" i="19"/>
  <c r="R25" i="4" s="1"/>
  <c r="AL25" i="9" s="1"/>
  <c r="Z20" i="19"/>
  <c r="E25" i="4" s="1"/>
  <c r="Y25" i="9" s="1"/>
  <c r="AB20" i="19"/>
  <c r="G25" i="4" s="1"/>
  <c r="AA25" i="9" s="1"/>
  <c r="AL20" i="19"/>
  <c r="Q25" i="4" s="1"/>
  <c r="AK25" i="9" s="1"/>
  <c r="AD20" i="19"/>
  <c r="I25" i="4" s="1"/>
  <c r="AC25" i="9" s="1"/>
  <c r="AH20" i="19"/>
  <c r="M25" i="4" s="1"/>
  <c r="AG25" i="9" s="1"/>
  <c r="Y20" i="19"/>
  <c r="AK20" i="19"/>
  <c r="P25" i="4" s="1"/>
  <c r="AJ25" i="9" s="1"/>
  <c r="AI20" i="19"/>
  <c r="N25" i="4" s="1"/>
  <c r="AH25" i="9" s="1"/>
  <c r="BC25" i="9" s="1"/>
  <c r="CL25" i="9" s="1"/>
  <c r="CR25" i="9" s="1"/>
  <c r="DJ25" i="9" s="1"/>
  <c r="DP25" i="9" s="1"/>
  <c r="AF20" i="19"/>
  <c r="K25" i="4" s="1"/>
  <c r="AE25" i="9" s="1"/>
  <c r="AG20" i="19"/>
  <c r="L25" i="4" s="1"/>
  <c r="AF25" i="9" s="1"/>
  <c r="AA20" i="19"/>
  <c r="F25" i="4" s="1"/>
  <c r="Z25" i="9" s="1"/>
  <c r="AC20" i="19"/>
  <c r="H25" i="4" s="1"/>
  <c r="AB25" i="9" s="1"/>
  <c r="AF49" i="19"/>
  <c r="K54" i="4" s="1"/>
  <c r="AE54" i="9" s="1"/>
  <c r="AG49" i="19"/>
  <c r="L54" i="4" s="1"/>
  <c r="AF54" i="9" s="1"/>
  <c r="AN49" i="19"/>
  <c r="S54" i="4" s="1"/>
  <c r="AM54" i="9" s="1"/>
  <c r="AD49" i="19"/>
  <c r="I54" i="4" s="1"/>
  <c r="AC54" i="9" s="1"/>
  <c r="Z49" i="19"/>
  <c r="E54" i="4" s="1"/>
  <c r="Y54" i="9" s="1"/>
  <c r="AC49" i="19"/>
  <c r="H54" i="4" s="1"/>
  <c r="AB54" i="9" s="1"/>
  <c r="AE49" i="19"/>
  <c r="J54" i="4" s="1"/>
  <c r="AD54" i="9" s="1"/>
  <c r="AM49" i="19"/>
  <c r="R54" i="4" s="1"/>
  <c r="AL54" i="9" s="1"/>
  <c r="AI49" i="19"/>
  <c r="N54" i="4" s="1"/>
  <c r="AH54" i="9" s="1"/>
  <c r="AL49" i="19"/>
  <c r="Q54" i="4" s="1"/>
  <c r="AK54" i="9" s="1"/>
  <c r="AJ49" i="19"/>
  <c r="O54" i="4" s="1"/>
  <c r="AI54" i="9" s="1"/>
  <c r="AB49" i="19"/>
  <c r="G54" i="4" s="1"/>
  <c r="AA54" i="9" s="1"/>
  <c r="AA49" i="19"/>
  <c r="F54" i="4" s="1"/>
  <c r="Z54" i="9" s="1"/>
  <c r="AH49" i="19"/>
  <c r="M54" i="4" s="1"/>
  <c r="AG54" i="9" s="1"/>
  <c r="AK49" i="19"/>
  <c r="P54" i="4" s="1"/>
  <c r="AJ54" i="9" s="1"/>
  <c r="Y49" i="19"/>
  <c r="AG44" i="19"/>
  <c r="L49" i="4" s="1"/>
  <c r="AF49" i="9" s="1"/>
  <c r="AM44" i="19"/>
  <c r="R49" i="4" s="1"/>
  <c r="AL49" i="9" s="1"/>
  <c r="AH44" i="19"/>
  <c r="M49" i="4" s="1"/>
  <c r="AG49" i="9" s="1"/>
  <c r="AL44" i="19"/>
  <c r="Q49" i="4" s="1"/>
  <c r="AK49" i="9" s="1"/>
  <c r="AB44" i="19"/>
  <c r="G49" i="4" s="1"/>
  <c r="AA49" i="9" s="1"/>
  <c r="AJ44" i="19"/>
  <c r="O49" i="4" s="1"/>
  <c r="AI49" i="9" s="1"/>
  <c r="AK44" i="19"/>
  <c r="P49" i="4" s="1"/>
  <c r="AJ49" i="9" s="1"/>
  <c r="AD44" i="19"/>
  <c r="I49" i="4" s="1"/>
  <c r="AC49" i="9" s="1"/>
  <c r="AN44" i="19"/>
  <c r="S49" i="4" s="1"/>
  <c r="AM49" i="9" s="1"/>
  <c r="AC44" i="19"/>
  <c r="H49" i="4" s="1"/>
  <c r="AB49" i="9" s="1"/>
  <c r="Y44" i="19"/>
  <c r="AA44" i="19"/>
  <c r="F49" i="4" s="1"/>
  <c r="Z49" i="9" s="1"/>
  <c r="AE44" i="19"/>
  <c r="J49" i="4" s="1"/>
  <c r="AD49" i="9" s="1"/>
  <c r="AI44" i="19"/>
  <c r="N49" i="4" s="1"/>
  <c r="AH49" i="9" s="1"/>
  <c r="BC49" i="9" s="1"/>
  <c r="CL49" i="9" s="1"/>
  <c r="CR49" i="9" s="1"/>
  <c r="DJ49" i="9" s="1"/>
  <c r="DP49" i="9" s="1"/>
  <c r="Z44" i="19"/>
  <c r="E49" i="4" s="1"/>
  <c r="Y49" i="9" s="1"/>
  <c r="AF44" i="19"/>
  <c r="K49" i="4" s="1"/>
  <c r="AE49" i="9" s="1"/>
  <c r="AJ58" i="19"/>
  <c r="O63" i="4" s="1"/>
  <c r="AI63" i="9" s="1"/>
  <c r="Y58" i="19"/>
  <c r="AE58" i="19"/>
  <c r="J63" i="4" s="1"/>
  <c r="AD63" i="9" s="1"/>
  <c r="AF58" i="19"/>
  <c r="K63" i="4" s="1"/>
  <c r="AE63" i="9" s="1"/>
  <c r="Z58" i="19"/>
  <c r="E63" i="4" s="1"/>
  <c r="Y63" i="9" s="1"/>
  <c r="AM58" i="19"/>
  <c r="R63" i="4" s="1"/>
  <c r="AL63" i="9" s="1"/>
  <c r="AH58" i="19"/>
  <c r="M63" i="4" s="1"/>
  <c r="AG63" i="9" s="1"/>
  <c r="AL58" i="19"/>
  <c r="Q63" i="4" s="1"/>
  <c r="AK63" i="9" s="1"/>
  <c r="AI58" i="19"/>
  <c r="N63" i="4" s="1"/>
  <c r="AH63" i="9" s="1"/>
  <c r="BC63" i="9" s="1"/>
  <c r="CL63" i="9" s="1"/>
  <c r="CR63" i="9" s="1"/>
  <c r="DJ63" i="9" s="1"/>
  <c r="DP63" i="9" s="1"/>
  <c r="AA58" i="19"/>
  <c r="F63" i="4" s="1"/>
  <c r="Z63" i="9" s="1"/>
  <c r="AG58" i="19"/>
  <c r="L63" i="4" s="1"/>
  <c r="AF63" i="9" s="1"/>
  <c r="AD58" i="19"/>
  <c r="I63" i="4" s="1"/>
  <c r="AC63" i="9" s="1"/>
  <c r="AC58" i="19"/>
  <c r="H63" i="4" s="1"/>
  <c r="AB63" i="9" s="1"/>
  <c r="AB58" i="19"/>
  <c r="G63" i="4" s="1"/>
  <c r="AA63" i="9" s="1"/>
  <c r="AN58" i="19"/>
  <c r="S63" i="4" s="1"/>
  <c r="AM63" i="9" s="1"/>
  <c r="AK58" i="19"/>
  <c r="P63" i="4" s="1"/>
  <c r="AJ63" i="9" s="1"/>
  <c r="AF54" i="19"/>
  <c r="K59" i="4" s="1"/>
  <c r="AE59" i="9" s="1"/>
  <c r="Y54" i="19"/>
  <c r="AA54" i="19"/>
  <c r="F59" i="4" s="1"/>
  <c r="Z59" i="9" s="1"/>
  <c r="Z54" i="19"/>
  <c r="E59" i="4" s="1"/>
  <c r="Y59" i="9" s="1"/>
  <c r="AB54" i="19"/>
  <c r="G59" i="4" s="1"/>
  <c r="AA59" i="9" s="1"/>
  <c r="AD54" i="19"/>
  <c r="I59" i="4" s="1"/>
  <c r="AC59" i="9" s="1"/>
  <c r="AH54" i="19"/>
  <c r="M59" i="4" s="1"/>
  <c r="AG59" i="9" s="1"/>
  <c r="AL54" i="19"/>
  <c r="Q59" i="4" s="1"/>
  <c r="AK59" i="9" s="1"/>
  <c r="AK54" i="19"/>
  <c r="P59" i="4" s="1"/>
  <c r="AJ59" i="9" s="1"/>
  <c r="AJ54" i="19"/>
  <c r="O59" i="4" s="1"/>
  <c r="AI59" i="9" s="1"/>
  <c r="AE54" i="19"/>
  <c r="J59" i="4" s="1"/>
  <c r="AD59" i="9" s="1"/>
  <c r="AM54" i="19"/>
  <c r="R59" i="4" s="1"/>
  <c r="AL59" i="9" s="1"/>
  <c r="AI54" i="19"/>
  <c r="N59" i="4" s="1"/>
  <c r="AH59" i="9" s="1"/>
  <c r="AC54" i="19"/>
  <c r="H59" i="4" s="1"/>
  <c r="AB59" i="9" s="1"/>
  <c r="AN54" i="19"/>
  <c r="S59" i="4" s="1"/>
  <c r="AM59" i="9" s="1"/>
  <c r="AG54" i="19"/>
  <c r="L59" i="4" s="1"/>
  <c r="AF59" i="9" s="1"/>
  <c r="AJ55" i="19"/>
  <c r="O60" i="4" s="1"/>
  <c r="AI60" i="9" s="1"/>
  <c r="AC55" i="19"/>
  <c r="H60" i="4" s="1"/>
  <c r="AB60" i="9" s="1"/>
  <c r="AG55" i="19"/>
  <c r="L60" i="4" s="1"/>
  <c r="AF60" i="9" s="1"/>
  <c r="AN55" i="19"/>
  <c r="S60" i="4" s="1"/>
  <c r="AM60" i="9" s="1"/>
  <c r="AH55" i="19"/>
  <c r="M60" i="4" s="1"/>
  <c r="AG60" i="9" s="1"/>
  <c r="AF55" i="19"/>
  <c r="K60" i="4" s="1"/>
  <c r="AE60" i="9" s="1"/>
  <c r="AD55" i="19"/>
  <c r="I60" i="4" s="1"/>
  <c r="AC60" i="9" s="1"/>
  <c r="AL55" i="19"/>
  <c r="Q60" i="4" s="1"/>
  <c r="AK60" i="9" s="1"/>
  <c r="AK55" i="19"/>
  <c r="P60" i="4" s="1"/>
  <c r="AJ60" i="9" s="1"/>
  <c r="AB55" i="19"/>
  <c r="G60" i="4" s="1"/>
  <c r="AA60" i="9" s="1"/>
  <c r="AA55" i="19"/>
  <c r="F60" i="4" s="1"/>
  <c r="Z60" i="9" s="1"/>
  <c r="Y55" i="19"/>
  <c r="AI55" i="19"/>
  <c r="N60" i="4" s="1"/>
  <c r="AH60" i="9" s="1"/>
  <c r="AM55" i="19"/>
  <c r="R60" i="4" s="1"/>
  <c r="AL60" i="9" s="1"/>
  <c r="AE55" i="19"/>
  <c r="J60" i="4" s="1"/>
  <c r="AD60" i="9" s="1"/>
  <c r="Z55" i="19"/>
  <c r="E60" i="4" s="1"/>
  <c r="Y60" i="9" s="1"/>
  <c r="AF69" i="19"/>
  <c r="K74" i="4" s="1"/>
  <c r="AE74" i="9" s="1"/>
  <c r="AA69" i="19"/>
  <c r="F74" i="4" s="1"/>
  <c r="Z74" i="9" s="1"/>
  <c r="AJ69" i="19"/>
  <c r="O74" i="4" s="1"/>
  <c r="AI74" i="9" s="1"/>
  <c r="AD69" i="19"/>
  <c r="I74" i="4" s="1"/>
  <c r="AC74" i="9" s="1"/>
  <c r="AC69" i="19"/>
  <c r="H74" i="4" s="1"/>
  <c r="AB74" i="9" s="1"/>
  <c r="AG69" i="19"/>
  <c r="L74" i="4" s="1"/>
  <c r="AF74" i="9" s="1"/>
  <c r="AH69" i="19"/>
  <c r="M74" i="4" s="1"/>
  <c r="AG74" i="9" s="1"/>
  <c r="Z69" i="19"/>
  <c r="E74" i="4" s="1"/>
  <c r="Y74" i="9" s="1"/>
  <c r="AL69" i="19"/>
  <c r="Q74" i="4" s="1"/>
  <c r="AK74" i="9" s="1"/>
  <c r="AB69" i="19"/>
  <c r="G74" i="4" s="1"/>
  <c r="AA74" i="9" s="1"/>
  <c r="AK69" i="19"/>
  <c r="P74" i="4" s="1"/>
  <c r="AJ74" i="9" s="1"/>
  <c r="AN69" i="19"/>
  <c r="S74" i="4" s="1"/>
  <c r="AM74" i="9" s="1"/>
  <c r="AI69" i="19"/>
  <c r="N74" i="4" s="1"/>
  <c r="AH74" i="9" s="1"/>
  <c r="BC74" i="9" s="1"/>
  <c r="CL74" i="9" s="1"/>
  <c r="CR74" i="9" s="1"/>
  <c r="DJ74" i="9" s="1"/>
  <c r="DP74" i="9" s="1"/>
  <c r="AM69" i="19"/>
  <c r="R74" i="4" s="1"/>
  <c r="AL74" i="9" s="1"/>
  <c r="AE69" i="19"/>
  <c r="J74" i="4" s="1"/>
  <c r="AD74" i="9" s="1"/>
  <c r="Y69" i="19"/>
  <c r="AH38" i="19"/>
  <c r="M43" i="4" s="1"/>
  <c r="AG43" i="9" s="1"/>
  <c r="AC38" i="19"/>
  <c r="H43" i="4" s="1"/>
  <c r="AB43" i="9" s="1"/>
  <c r="AD38" i="19"/>
  <c r="I43" i="4" s="1"/>
  <c r="AC43" i="9" s="1"/>
  <c r="AG38" i="19"/>
  <c r="L43" i="4" s="1"/>
  <c r="AF43" i="9" s="1"/>
  <c r="AF38" i="19"/>
  <c r="K43" i="4" s="1"/>
  <c r="AE43" i="9" s="1"/>
  <c r="AJ38" i="19"/>
  <c r="O43" i="4" s="1"/>
  <c r="AI43" i="9" s="1"/>
  <c r="AL38" i="19"/>
  <c r="Q43" i="4" s="1"/>
  <c r="AK43" i="9" s="1"/>
  <c r="AK38" i="19"/>
  <c r="P43" i="4" s="1"/>
  <c r="AJ43" i="9" s="1"/>
  <c r="Z38" i="19"/>
  <c r="E43" i="4" s="1"/>
  <c r="Y43" i="9" s="1"/>
  <c r="AB38" i="19"/>
  <c r="G43" i="4" s="1"/>
  <c r="AA43" i="9" s="1"/>
  <c r="AN38" i="19"/>
  <c r="S43" i="4" s="1"/>
  <c r="AM43" i="9" s="1"/>
  <c r="AI38" i="19"/>
  <c r="N43" i="4" s="1"/>
  <c r="AH43" i="9" s="1"/>
  <c r="BC43" i="9" s="1"/>
  <c r="CL43" i="9" s="1"/>
  <c r="CR43" i="9" s="1"/>
  <c r="DJ43" i="9" s="1"/>
  <c r="DP43" i="9" s="1"/>
  <c r="AM38" i="19"/>
  <c r="R43" i="4" s="1"/>
  <c r="AL43" i="9" s="1"/>
  <c r="AA38" i="19"/>
  <c r="F43" i="4" s="1"/>
  <c r="Z43" i="9" s="1"/>
  <c r="Y38" i="19"/>
  <c r="AE38" i="19"/>
  <c r="J43" i="4" s="1"/>
  <c r="AD43" i="9" s="1"/>
  <c r="AG70" i="19"/>
  <c r="L75" i="4" s="1"/>
  <c r="AF75" i="9" s="1"/>
  <c r="AC70" i="19"/>
  <c r="H75" i="4" s="1"/>
  <c r="AB75" i="9" s="1"/>
  <c r="AK70" i="19"/>
  <c r="P75" i="4" s="1"/>
  <c r="AJ75" i="9" s="1"/>
  <c r="AL70" i="19"/>
  <c r="Q75" i="4" s="1"/>
  <c r="AK75" i="9" s="1"/>
  <c r="Z70" i="19"/>
  <c r="E75" i="4" s="1"/>
  <c r="Y75" i="9" s="1"/>
  <c r="AB70" i="19"/>
  <c r="G75" i="4" s="1"/>
  <c r="AA75" i="9" s="1"/>
  <c r="AH70" i="19"/>
  <c r="M75" i="4" s="1"/>
  <c r="AG75" i="9" s="1"/>
  <c r="AI70" i="19"/>
  <c r="N75" i="4" s="1"/>
  <c r="AH75" i="9" s="1"/>
  <c r="BC75" i="9" s="1"/>
  <c r="CL75" i="9" s="1"/>
  <c r="CR75" i="9" s="1"/>
  <c r="DJ75" i="9" s="1"/>
  <c r="DP75" i="9" s="1"/>
  <c r="AA70" i="19"/>
  <c r="F75" i="4" s="1"/>
  <c r="Z75" i="9" s="1"/>
  <c r="AJ70" i="19"/>
  <c r="O75" i="4" s="1"/>
  <c r="AI75" i="9" s="1"/>
  <c r="AD70" i="19"/>
  <c r="I75" i="4" s="1"/>
  <c r="AC75" i="9" s="1"/>
  <c r="AM70" i="19"/>
  <c r="R75" i="4" s="1"/>
  <c r="AL75" i="9" s="1"/>
  <c r="AN70" i="19"/>
  <c r="S75" i="4" s="1"/>
  <c r="AM75" i="9" s="1"/>
  <c r="Y70" i="19"/>
  <c r="AF70" i="19"/>
  <c r="K75" i="4" s="1"/>
  <c r="AE75" i="9" s="1"/>
  <c r="AE70" i="19"/>
  <c r="J75" i="4" s="1"/>
  <c r="AD75" i="9" s="1"/>
  <c r="AC47" i="19"/>
  <c r="H52" i="4" s="1"/>
  <c r="AB52" i="9" s="1"/>
  <c r="Z47" i="19"/>
  <c r="E52" i="4" s="1"/>
  <c r="Y52" i="9" s="1"/>
  <c r="AE47" i="19"/>
  <c r="J52" i="4" s="1"/>
  <c r="AD52" i="9" s="1"/>
  <c r="AB47" i="19"/>
  <c r="G52" i="4" s="1"/>
  <c r="AA52" i="9" s="1"/>
  <c r="AF47" i="19"/>
  <c r="K52" i="4" s="1"/>
  <c r="AE52" i="9" s="1"/>
  <c r="Y47" i="19"/>
  <c r="AA47" i="19"/>
  <c r="F52" i="4" s="1"/>
  <c r="Z52" i="9" s="1"/>
  <c r="AD47" i="19"/>
  <c r="I52" i="4" s="1"/>
  <c r="AC52" i="9" s="1"/>
  <c r="AL47" i="19"/>
  <c r="Q52" i="4" s="1"/>
  <c r="AK52" i="9" s="1"/>
  <c r="AN47" i="19"/>
  <c r="S52" i="4" s="1"/>
  <c r="AM52" i="9" s="1"/>
  <c r="AM47" i="19"/>
  <c r="R52" i="4" s="1"/>
  <c r="AL52" i="9" s="1"/>
  <c r="AH47" i="19"/>
  <c r="M52" i="4" s="1"/>
  <c r="AG52" i="9" s="1"/>
  <c r="AI47" i="19"/>
  <c r="N52" i="4" s="1"/>
  <c r="AH52" i="9" s="1"/>
  <c r="BC52" i="9" s="1"/>
  <c r="CL52" i="9" s="1"/>
  <c r="CR52" i="9" s="1"/>
  <c r="DJ52" i="9" s="1"/>
  <c r="DP52" i="9" s="1"/>
  <c r="AG47" i="19"/>
  <c r="L52" i="4" s="1"/>
  <c r="AF52" i="9" s="1"/>
  <c r="AK47" i="19"/>
  <c r="P52" i="4" s="1"/>
  <c r="AJ52" i="9" s="1"/>
  <c r="AJ47" i="19"/>
  <c r="O52" i="4" s="1"/>
  <c r="AI52" i="9" s="1"/>
  <c r="AI43" i="19"/>
  <c r="N48" i="4" s="1"/>
  <c r="AH48" i="9" s="1"/>
  <c r="AB43" i="19"/>
  <c r="G48" i="4" s="1"/>
  <c r="AA48" i="9" s="1"/>
  <c r="AE43" i="19"/>
  <c r="J48" i="4" s="1"/>
  <c r="AD48" i="9" s="1"/>
  <c r="AL43" i="19"/>
  <c r="Q48" i="4" s="1"/>
  <c r="AK48" i="9" s="1"/>
  <c r="AF43" i="19"/>
  <c r="K48" i="4" s="1"/>
  <c r="AE48" i="9" s="1"/>
  <c r="Y43" i="19"/>
  <c r="AM43" i="19"/>
  <c r="R48" i="4" s="1"/>
  <c r="AL48" i="9" s="1"/>
  <c r="AJ43" i="19"/>
  <c r="O48" i="4" s="1"/>
  <c r="AI48" i="9" s="1"/>
  <c r="AC43" i="19"/>
  <c r="H48" i="4" s="1"/>
  <c r="AB48" i="9" s="1"/>
  <c r="AN43" i="19"/>
  <c r="S48" i="4" s="1"/>
  <c r="AM48" i="9" s="1"/>
  <c r="Z43" i="19"/>
  <c r="E48" i="4" s="1"/>
  <c r="Y48" i="9" s="1"/>
  <c r="AH43" i="19"/>
  <c r="M48" i="4" s="1"/>
  <c r="AG48" i="9" s="1"/>
  <c r="AK43" i="19"/>
  <c r="P48" i="4" s="1"/>
  <c r="AJ48" i="9" s="1"/>
  <c r="AG43" i="19"/>
  <c r="L48" i="4" s="1"/>
  <c r="AF48" i="9" s="1"/>
  <c r="AD43" i="19"/>
  <c r="I48" i="4" s="1"/>
  <c r="AC48" i="9" s="1"/>
  <c r="AA43" i="19"/>
  <c r="F48" i="4" s="1"/>
  <c r="Z48" i="9" s="1"/>
  <c r="Y123" i="18"/>
  <c r="K127" i="3" s="1"/>
  <c r="U127" i="9" s="1"/>
  <c r="V123" i="18"/>
  <c r="H127" i="3" s="1"/>
  <c r="R127" i="9" s="1"/>
  <c r="R123" i="18"/>
  <c r="U123" i="18"/>
  <c r="G127" i="3" s="1"/>
  <c r="Q127" i="9" s="1"/>
  <c r="X123" i="18"/>
  <c r="J127" i="3" s="1"/>
  <c r="T127" i="9" s="1"/>
  <c r="Z123" i="18"/>
  <c r="L127" i="3" s="1"/>
  <c r="V127" i="9" s="1"/>
  <c r="S123" i="18"/>
  <c r="E127" i="3" s="1"/>
  <c r="O127" i="9" s="1"/>
  <c r="T123" i="18"/>
  <c r="F127" i="3" s="1"/>
  <c r="P127" i="9" s="1"/>
  <c r="W123" i="18"/>
  <c r="I127" i="3" s="1"/>
  <c r="S127" i="9" s="1"/>
  <c r="X72" i="18"/>
  <c r="J76" i="3" s="1"/>
  <c r="T76" i="9" s="1"/>
  <c r="Y72" i="18"/>
  <c r="K76" i="3" s="1"/>
  <c r="U76" i="9" s="1"/>
  <c r="T72" i="18"/>
  <c r="F76" i="3" s="1"/>
  <c r="P76" i="9" s="1"/>
  <c r="Z72" i="18"/>
  <c r="L76" i="3" s="1"/>
  <c r="V76" i="9" s="1"/>
  <c r="W72" i="18"/>
  <c r="I76" i="3" s="1"/>
  <c r="S76" i="9" s="1"/>
  <c r="U72" i="18"/>
  <c r="G76" i="3" s="1"/>
  <c r="Q76" i="9" s="1"/>
  <c r="S72" i="18"/>
  <c r="E76" i="3" s="1"/>
  <c r="O76" i="9" s="1"/>
  <c r="R72" i="18"/>
  <c r="V72" i="18"/>
  <c r="H76" i="3" s="1"/>
  <c r="R76" i="9" s="1"/>
  <c r="V155" i="18"/>
  <c r="H159" i="3" s="1"/>
  <c r="R159" i="9" s="1"/>
  <c r="U155" i="18"/>
  <c r="G159" i="3" s="1"/>
  <c r="Q159" i="9" s="1"/>
  <c r="R155" i="18"/>
  <c r="S155" i="18"/>
  <c r="E159" i="3" s="1"/>
  <c r="O159" i="9" s="1"/>
  <c r="T155" i="18"/>
  <c r="F159" i="3" s="1"/>
  <c r="P159" i="9" s="1"/>
  <c r="X155" i="18"/>
  <c r="J159" i="3" s="1"/>
  <c r="T159" i="9" s="1"/>
  <c r="Z155" i="18"/>
  <c r="L159" i="3" s="1"/>
  <c r="V159" i="9" s="1"/>
  <c r="W155" i="18"/>
  <c r="I159" i="3" s="1"/>
  <c r="S159" i="9" s="1"/>
  <c r="Y155" i="18"/>
  <c r="K159" i="3" s="1"/>
  <c r="U159" i="9" s="1"/>
  <c r="Z210" i="18"/>
  <c r="L214" i="3" s="1"/>
  <c r="V214" i="9" s="1"/>
  <c r="R210" i="18"/>
  <c r="T210" i="18"/>
  <c r="F214" i="3" s="1"/>
  <c r="P214" i="9" s="1"/>
  <c r="X210" i="18"/>
  <c r="J214" i="3" s="1"/>
  <c r="T214" i="9" s="1"/>
  <c r="U210" i="18"/>
  <c r="G214" i="3" s="1"/>
  <c r="Q214" i="9" s="1"/>
  <c r="W210" i="18"/>
  <c r="I214" i="3" s="1"/>
  <c r="S214" i="9" s="1"/>
  <c r="S210" i="18"/>
  <c r="E214" i="3" s="1"/>
  <c r="O214" i="9" s="1"/>
  <c r="V210" i="18"/>
  <c r="H214" i="3" s="1"/>
  <c r="R214" i="9" s="1"/>
  <c r="Y210" i="18"/>
  <c r="K214" i="3" s="1"/>
  <c r="U214" i="9" s="1"/>
  <c r="X174" i="18"/>
  <c r="J178" i="3" s="1"/>
  <c r="T178" i="9" s="1"/>
  <c r="Z174" i="18"/>
  <c r="L178" i="3" s="1"/>
  <c r="V178" i="9" s="1"/>
  <c r="T174" i="18"/>
  <c r="F178" i="3" s="1"/>
  <c r="P178" i="9" s="1"/>
  <c r="V174" i="18"/>
  <c r="H178" i="3" s="1"/>
  <c r="R178" i="9" s="1"/>
  <c r="R174" i="18"/>
  <c r="S174" i="18"/>
  <c r="E178" i="3" s="1"/>
  <c r="O178" i="9" s="1"/>
  <c r="W174" i="18"/>
  <c r="I178" i="3" s="1"/>
  <c r="S178" i="9" s="1"/>
  <c r="U174" i="18"/>
  <c r="G178" i="3" s="1"/>
  <c r="Q178" i="9" s="1"/>
  <c r="Y174" i="18"/>
  <c r="K178" i="3" s="1"/>
  <c r="U178" i="9" s="1"/>
  <c r="U91" i="18"/>
  <c r="G95" i="3" s="1"/>
  <c r="Q95" i="9" s="1"/>
  <c r="Z91" i="18"/>
  <c r="L95" i="3" s="1"/>
  <c r="V95" i="9" s="1"/>
  <c r="S91" i="18"/>
  <c r="E95" i="3" s="1"/>
  <c r="O95" i="9" s="1"/>
  <c r="R91" i="18"/>
  <c r="Y91" i="18"/>
  <c r="K95" i="3" s="1"/>
  <c r="U95" i="9" s="1"/>
  <c r="X91" i="18"/>
  <c r="J95" i="3" s="1"/>
  <c r="T95" i="9" s="1"/>
  <c r="T91" i="18"/>
  <c r="F95" i="3" s="1"/>
  <c r="P95" i="9" s="1"/>
  <c r="V91" i="18"/>
  <c r="H95" i="3" s="1"/>
  <c r="R95" i="9" s="1"/>
  <c r="W91" i="18"/>
  <c r="I95" i="3" s="1"/>
  <c r="S95" i="9" s="1"/>
  <c r="R180" i="18"/>
  <c r="U180" i="18"/>
  <c r="G184" i="3" s="1"/>
  <c r="Q184" i="9" s="1"/>
  <c r="Y180" i="18"/>
  <c r="K184" i="3" s="1"/>
  <c r="U184" i="9" s="1"/>
  <c r="Z180" i="18"/>
  <c r="L184" i="3" s="1"/>
  <c r="V184" i="9" s="1"/>
  <c r="S180" i="18"/>
  <c r="E184" i="3" s="1"/>
  <c r="O184" i="9" s="1"/>
  <c r="V180" i="18"/>
  <c r="H184" i="3" s="1"/>
  <c r="R184" i="9" s="1"/>
  <c r="T180" i="18"/>
  <c r="F184" i="3" s="1"/>
  <c r="P184" i="9" s="1"/>
  <c r="X180" i="18"/>
  <c r="J184" i="3" s="1"/>
  <c r="T184" i="9" s="1"/>
  <c r="W180" i="18"/>
  <c r="I184" i="3" s="1"/>
  <c r="S184" i="9" s="1"/>
  <c r="X105" i="18"/>
  <c r="J109" i="3" s="1"/>
  <c r="T109" i="9" s="1"/>
  <c r="U105" i="18"/>
  <c r="G109" i="3" s="1"/>
  <c r="Q109" i="9" s="1"/>
  <c r="R105" i="18"/>
  <c r="Z105" i="18"/>
  <c r="L109" i="3" s="1"/>
  <c r="V109" i="9" s="1"/>
  <c r="T105" i="18"/>
  <c r="F109" i="3" s="1"/>
  <c r="P109" i="9" s="1"/>
  <c r="W105" i="18"/>
  <c r="I109" i="3" s="1"/>
  <c r="S109" i="9" s="1"/>
  <c r="Y105" i="18"/>
  <c r="K109" i="3" s="1"/>
  <c r="U109" i="9" s="1"/>
  <c r="S105" i="18"/>
  <c r="E109" i="3" s="1"/>
  <c r="O109" i="9" s="1"/>
  <c r="V105" i="18"/>
  <c r="H109" i="3" s="1"/>
  <c r="R109" i="9" s="1"/>
  <c r="T212" i="18"/>
  <c r="F216" i="3" s="1"/>
  <c r="P216" i="9" s="1"/>
  <c r="Z212" i="18"/>
  <c r="L216" i="3" s="1"/>
  <c r="V216" i="9" s="1"/>
  <c r="V212" i="18"/>
  <c r="H216" i="3" s="1"/>
  <c r="R216" i="9" s="1"/>
  <c r="Y212" i="18"/>
  <c r="K216" i="3" s="1"/>
  <c r="U216" i="9" s="1"/>
  <c r="W212" i="18"/>
  <c r="I216" i="3" s="1"/>
  <c r="S216" i="9" s="1"/>
  <c r="S212" i="18"/>
  <c r="E216" i="3" s="1"/>
  <c r="O216" i="9" s="1"/>
  <c r="U212" i="18"/>
  <c r="G216" i="3" s="1"/>
  <c r="Q216" i="9" s="1"/>
  <c r="R212" i="18"/>
  <c r="X212" i="18"/>
  <c r="J216" i="3" s="1"/>
  <c r="T216" i="9" s="1"/>
  <c r="Y223" i="18"/>
  <c r="K227" i="3" s="1"/>
  <c r="U227" i="9" s="1"/>
  <c r="V223" i="18"/>
  <c r="H227" i="3" s="1"/>
  <c r="R227" i="9" s="1"/>
  <c r="Z223" i="18"/>
  <c r="L227" i="3" s="1"/>
  <c r="V227" i="9" s="1"/>
  <c r="X223" i="18"/>
  <c r="J227" i="3" s="1"/>
  <c r="T227" i="9" s="1"/>
  <c r="T223" i="18"/>
  <c r="F227" i="3" s="1"/>
  <c r="P227" i="9" s="1"/>
  <c r="R223" i="18"/>
  <c r="W223" i="18"/>
  <c r="I227" i="3" s="1"/>
  <c r="S227" i="9" s="1"/>
  <c r="S223" i="18"/>
  <c r="E227" i="3" s="1"/>
  <c r="O227" i="9" s="1"/>
  <c r="U223" i="18"/>
  <c r="G227" i="3" s="1"/>
  <c r="Q227" i="9" s="1"/>
  <c r="Y163" i="18"/>
  <c r="K167" i="3" s="1"/>
  <c r="U167" i="9" s="1"/>
  <c r="X163" i="18"/>
  <c r="J167" i="3" s="1"/>
  <c r="T167" i="9" s="1"/>
  <c r="V163" i="18"/>
  <c r="H167" i="3" s="1"/>
  <c r="R167" i="9" s="1"/>
  <c r="U163" i="18"/>
  <c r="G167" i="3" s="1"/>
  <c r="Q167" i="9" s="1"/>
  <c r="W163" i="18"/>
  <c r="I167" i="3" s="1"/>
  <c r="S167" i="9" s="1"/>
  <c r="S163" i="18"/>
  <c r="E167" i="3" s="1"/>
  <c r="O167" i="9" s="1"/>
  <c r="T163" i="18"/>
  <c r="F167" i="3" s="1"/>
  <c r="P167" i="9" s="1"/>
  <c r="Z163" i="18"/>
  <c r="L167" i="3" s="1"/>
  <c r="V167" i="9" s="1"/>
  <c r="R163" i="18"/>
  <c r="U216" i="18"/>
  <c r="G220" i="3" s="1"/>
  <c r="Q220" i="9" s="1"/>
  <c r="S216" i="18"/>
  <c r="E220" i="3" s="1"/>
  <c r="O220" i="9" s="1"/>
  <c r="Z216" i="18"/>
  <c r="L220" i="3" s="1"/>
  <c r="V220" i="9" s="1"/>
  <c r="R216" i="18"/>
  <c r="V216" i="18"/>
  <c r="H220" i="3" s="1"/>
  <c r="R220" i="9" s="1"/>
  <c r="X216" i="18"/>
  <c r="J220" i="3" s="1"/>
  <c r="T220" i="9" s="1"/>
  <c r="T216" i="18"/>
  <c r="F220" i="3" s="1"/>
  <c r="P220" i="9" s="1"/>
  <c r="W216" i="18"/>
  <c r="I220" i="3" s="1"/>
  <c r="S220" i="9" s="1"/>
  <c r="Y216" i="18"/>
  <c r="K220" i="3" s="1"/>
  <c r="U220" i="9" s="1"/>
  <c r="U33" i="18"/>
  <c r="G37" i="3" s="1"/>
  <c r="Q37" i="9" s="1"/>
  <c r="X33" i="18"/>
  <c r="J37" i="3" s="1"/>
  <c r="T37" i="9" s="1"/>
  <c r="T33" i="18"/>
  <c r="F37" i="3" s="1"/>
  <c r="P37" i="9" s="1"/>
  <c r="Z33" i="18"/>
  <c r="L37" i="3" s="1"/>
  <c r="V37" i="9" s="1"/>
  <c r="V33" i="18"/>
  <c r="H37" i="3" s="1"/>
  <c r="R37" i="9" s="1"/>
  <c r="S33" i="18"/>
  <c r="E37" i="3" s="1"/>
  <c r="O37" i="9" s="1"/>
  <c r="R33" i="18"/>
  <c r="Y33" i="18"/>
  <c r="K37" i="3" s="1"/>
  <c r="U37" i="9" s="1"/>
  <c r="W33" i="18"/>
  <c r="I37" i="3" s="1"/>
  <c r="S37" i="9" s="1"/>
  <c r="W211" i="18"/>
  <c r="I215" i="3" s="1"/>
  <c r="S215" i="9" s="1"/>
  <c r="S211" i="18"/>
  <c r="E215" i="3" s="1"/>
  <c r="O215" i="9" s="1"/>
  <c r="Y211" i="18"/>
  <c r="K215" i="3" s="1"/>
  <c r="U215" i="9" s="1"/>
  <c r="V211" i="18"/>
  <c r="H215" i="3" s="1"/>
  <c r="R215" i="9" s="1"/>
  <c r="Z211" i="18"/>
  <c r="L215" i="3" s="1"/>
  <c r="V215" i="9" s="1"/>
  <c r="R211" i="18"/>
  <c r="U211" i="18"/>
  <c r="G215" i="3" s="1"/>
  <c r="Q215" i="9" s="1"/>
  <c r="X211" i="18"/>
  <c r="J215" i="3" s="1"/>
  <c r="T215" i="9" s="1"/>
  <c r="T211" i="18"/>
  <c r="F215" i="3" s="1"/>
  <c r="P215" i="9" s="1"/>
  <c r="Z243" i="18"/>
  <c r="S243" i="18"/>
  <c r="U243" i="18"/>
  <c r="X243" i="18"/>
  <c r="Y243" i="18"/>
  <c r="V243" i="18"/>
  <c r="R243" i="18"/>
  <c r="T243" i="18"/>
  <c r="W243" i="18"/>
  <c r="V199" i="18"/>
  <c r="H203" i="3" s="1"/>
  <c r="R203" i="9" s="1"/>
  <c r="T199" i="18"/>
  <c r="F203" i="3" s="1"/>
  <c r="P203" i="9" s="1"/>
  <c r="W199" i="18"/>
  <c r="I203" i="3" s="1"/>
  <c r="S203" i="9" s="1"/>
  <c r="X199" i="18"/>
  <c r="J203" i="3" s="1"/>
  <c r="T203" i="9" s="1"/>
  <c r="Z199" i="18"/>
  <c r="L203" i="3" s="1"/>
  <c r="V203" i="9" s="1"/>
  <c r="R199" i="18"/>
  <c r="S199" i="18"/>
  <c r="E203" i="3" s="1"/>
  <c r="O203" i="9" s="1"/>
  <c r="Y199" i="18"/>
  <c r="K203" i="3" s="1"/>
  <c r="U203" i="9" s="1"/>
  <c r="U199" i="18"/>
  <c r="G203" i="3" s="1"/>
  <c r="Q203" i="9" s="1"/>
  <c r="Y140" i="18"/>
  <c r="K144" i="3" s="1"/>
  <c r="U144" i="9" s="1"/>
  <c r="Z140" i="18"/>
  <c r="L144" i="3" s="1"/>
  <c r="V144" i="9" s="1"/>
  <c r="R140" i="18"/>
  <c r="S140" i="18"/>
  <c r="E144" i="3" s="1"/>
  <c r="O144" i="9" s="1"/>
  <c r="W140" i="18"/>
  <c r="I144" i="3" s="1"/>
  <c r="S144" i="9" s="1"/>
  <c r="X140" i="18"/>
  <c r="J144" i="3" s="1"/>
  <c r="T144" i="9" s="1"/>
  <c r="V140" i="18"/>
  <c r="H144" i="3" s="1"/>
  <c r="R144" i="9" s="1"/>
  <c r="T140" i="18"/>
  <c r="F144" i="3" s="1"/>
  <c r="P144" i="9" s="1"/>
  <c r="U140" i="18"/>
  <c r="G144" i="3" s="1"/>
  <c r="Q144" i="9" s="1"/>
  <c r="T111" i="18"/>
  <c r="F115" i="3" s="1"/>
  <c r="P115" i="9" s="1"/>
  <c r="U111" i="18"/>
  <c r="G115" i="3" s="1"/>
  <c r="Q115" i="9" s="1"/>
  <c r="W111" i="18"/>
  <c r="I115" i="3" s="1"/>
  <c r="S115" i="9" s="1"/>
  <c r="X111" i="18"/>
  <c r="J115" i="3" s="1"/>
  <c r="T115" i="9" s="1"/>
  <c r="S111" i="18"/>
  <c r="E115" i="3" s="1"/>
  <c r="O115" i="9" s="1"/>
  <c r="Z111" i="18"/>
  <c r="L115" i="3" s="1"/>
  <c r="V115" i="9" s="1"/>
  <c r="Y111" i="18"/>
  <c r="K115" i="3" s="1"/>
  <c r="U115" i="9" s="1"/>
  <c r="V111" i="18"/>
  <c r="H115" i="3" s="1"/>
  <c r="R115" i="9" s="1"/>
  <c r="R111" i="18"/>
  <c r="W34" i="18"/>
  <c r="I38" i="3" s="1"/>
  <c r="S38" i="9" s="1"/>
  <c r="S34" i="18"/>
  <c r="E38" i="3" s="1"/>
  <c r="O38" i="9" s="1"/>
  <c r="Y34" i="18"/>
  <c r="K38" i="3" s="1"/>
  <c r="U38" i="9" s="1"/>
  <c r="U34" i="18"/>
  <c r="G38" i="3" s="1"/>
  <c r="Q38" i="9" s="1"/>
  <c r="Z34" i="18"/>
  <c r="L38" i="3" s="1"/>
  <c r="V38" i="9" s="1"/>
  <c r="T34" i="18"/>
  <c r="F38" i="3" s="1"/>
  <c r="P38" i="9" s="1"/>
  <c r="R34" i="18"/>
  <c r="V34" i="18"/>
  <c r="H38" i="3" s="1"/>
  <c r="R38" i="9" s="1"/>
  <c r="X34" i="18"/>
  <c r="J38" i="3" s="1"/>
  <c r="T38" i="9" s="1"/>
  <c r="T69" i="18"/>
  <c r="F73" i="3" s="1"/>
  <c r="P73" i="9" s="1"/>
  <c r="Y69" i="18"/>
  <c r="K73" i="3" s="1"/>
  <c r="U73" i="9" s="1"/>
  <c r="W69" i="18"/>
  <c r="I73" i="3" s="1"/>
  <c r="S73" i="9" s="1"/>
  <c r="X69" i="18"/>
  <c r="J73" i="3" s="1"/>
  <c r="T73" i="9" s="1"/>
  <c r="R69" i="18"/>
  <c r="S69" i="18"/>
  <c r="E73" i="3" s="1"/>
  <c r="O73" i="9" s="1"/>
  <c r="U69" i="18"/>
  <c r="G73" i="3" s="1"/>
  <c r="Q73" i="9" s="1"/>
  <c r="Z69" i="18"/>
  <c r="L73" i="3" s="1"/>
  <c r="V73" i="9" s="1"/>
  <c r="V69" i="18"/>
  <c r="H73" i="3" s="1"/>
  <c r="R73" i="9" s="1"/>
  <c r="U158" i="18"/>
  <c r="G162" i="3" s="1"/>
  <c r="Q162" i="9" s="1"/>
  <c r="Z158" i="18"/>
  <c r="L162" i="3" s="1"/>
  <c r="V162" i="9" s="1"/>
  <c r="Y158" i="18"/>
  <c r="K162" i="3" s="1"/>
  <c r="U162" i="9" s="1"/>
  <c r="X158" i="18"/>
  <c r="J162" i="3" s="1"/>
  <c r="T162" i="9" s="1"/>
  <c r="R158" i="18"/>
  <c r="S158" i="18"/>
  <c r="E162" i="3" s="1"/>
  <c r="O162" i="9" s="1"/>
  <c r="T158" i="18"/>
  <c r="F162" i="3" s="1"/>
  <c r="P162" i="9" s="1"/>
  <c r="W158" i="18"/>
  <c r="I162" i="3" s="1"/>
  <c r="S162" i="9" s="1"/>
  <c r="V158" i="18"/>
  <c r="H162" i="3" s="1"/>
  <c r="R162" i="9" s="1"/>
  <c r="X38" i="18"/>
  <c r="J42" i="3" s="1"/>
  <c r="T42" i="9" s="1"/>
  <c r="W38" i="18"/>
  <c r="I42" i="3" s="1"/>
  <c r="S42" i="9" s="1"/>
  <c r="T38" i="18"/>
  <c r="F42" i="3" s="1"/>
  <c r="P42" i="9" s="1"/>
  <c r="Y38" i="18"/>
  <c r="K42" i="3" s="1"/>
  <c r="U42" i="9" s="1"/>
  <c r="V38" i="18"/>
  <c r="H42" i="3" s="1"/>
  <c r="R42" i="9" s="1"/>
  <c r="Z38" i="18"/>
  <c r="L42" i="3" s="1"/>
  <c r="V42" i="9" s="1"/>
  <c r="R38" i="18"/>
  <c r="U38" i="18"/>
  <c r="G42" i="3" s="1"/>
  <c r="Q42" i="9" s="1"/>
  <c r="S38" i="18"/>
  <c r="E42" i="3" s="1"/>
  <c r="O42" i="9" s="1"/>
  <c r="U228" i="18"/>
  <c r="S228" i="18"/>
  <c r="Z228" i="18"/>
  <c r="T228" i="18"/>
  <c r="V228" i="18"/>
  <c r="X228" i="18"/>
  <c r="R228" i="18"/>
  <c r="W228" i="18"/>
  <c r="Y228" i="18"/>
  <c r="U193" i="18"/>
  <c r="G197" i="3" s="1"/>
  <c r="Q197" i="9" s="1"/>
  <c r="V193" i="18"/>
  <c r="H197" i="3" s="1"/>
  <c r="R197" i="9" s="1"/>
  <c r="W193" i="18"/>
  <c r="I197" i="3" s="1"/>
  <c r="S197" i="9" s="1"/>
  <c r="X193" i="18"/>
  <c r="J197" i="3" s="1"/>
  <c r="T197" i="9" s="1"/>
  <c r="R193" i="18"/>
  <c r="Z193" i="18"/>
  <c r="L197" i="3" s="1"/>
  <c r="V197" i="9" s="1"/>
  <c r="S193" i="18"/>
  <c r="E197" i="3" s="1"/>
  <c r="O197" i="9" s="1"/>
  <c r="T193" i="18"/>
  <c r="F197" i="3" s="1"/>
  <c r="P197" i="9" s="1"/>
  <c r="Y193" i="18"/>
  <c r="K197" i="3" s="1"/>
  <c r="U197" i="9" s="1"/>
  <c r="W108" i="18"/>
  <c r="I112" i="3" s="1"/>
  <c r="S112" i="9" s="1"/>
  <c r="X108" i="18"/>
  <c r="J112" i="3" s="1"/>
  <c r="T112" i="9" s="1"/>
  <c r="U108" i="18"/>
  <c r="G112" i="3" s="1"/>
  <c r="Q112" i="9" s="1"/>
  <c r="Y108" i="18"/>
  <c r="K112" i="3" s="1"/>
  <c r="U112" i="9" s="1"/>
  <c r="Z108" i="18"/>
  <c r="L112" i="3" s="1"/>
  <c r="V112" i="9" s="1"/>
  <c r="V108" i="18"/>
  <c r="H112" i="3" s="1"/>
  <c r="R112" i="9" s="1"/>
  <c r="S108" i="18"/>
  <c r="E112" i="3" s="1"/>
  <c r="O112" i="9" s="1"/>
  <c r="T108" i="18"/>
  <c r="F112" i="3" s="1"/>
  <c r="P112" i="9" s="1"/>
  <c r="R108" i="18"/>
  <c r="X27" i="18"/>
  <c r="J31" i="3" s="1"/>
  <c r="T31" i="9" s="1"/>
  <c r="U27" i="18"/>
  <c r="G31" i="3" s="1"/>
  <c r="Q31" i="9" s="1"/>
  <c r="T27" i="18"/>
  <c r="F31" i="3" s="1"/>
  <c r="P31" i="9" s="1"/>
  <c r="V27" i="18"/>
  <c r="H31" i="3" s="1"/>
  <c r="R31" i="9" s="1"/>
  <c r="Z27" i="18"/>
  <c r="L31" i="3" s="1"/>
  <c r="V31" i="9" s="1"/>
  <c r="R27" i="18"/>
  <c r="Y27" i="18"/>
  <c r="K31" i="3" s="1"/>
  <c r="U31" i="9" s="1"/>
  <c r="W27" i="18"/>
  <c r="I31" i="3" s="1"/>
  <c r="S31" i="9" s="1"/>
  <c r="S27" i="18"/>
  <c r="E31" i="3" s="1"/>
  <c r="O31" i="9" s="1"/>
  <c r="W190" i="18"/>
  <c r="I194" i="3" s="1"/>
  <c r="S194" i="9" s="1"/>
  <c r="S190" i="18"/>
  <c r="E194" i="3" s="1"/>
  <c r="O194" i="9" s="1"/>
  <c r="T190" i="18"/>
  <c r="F194" i="3" s="1"/>
  <c r="P194" i="9" s="1"/>
  <c r="V190" i="18"/>
  <c r="H194" i="3" s="1"/>
  <c r="R194" i="9" s="1"/>
  <c r="R190" i="18"/>
  <c r="Y190" i="18"/>
  <c r="K194" i="3" s="1"/>
  <c r="U194" i="9" s="1"/>
  <c r="Z190" i="18"/>
  <c r="L194" i="3" s="1"/>
  <c r="V194" i="9" s="1"/>
  <c r="U190" i="18"/>
  <c r="G194" i="3" s="1"/>
  <c r="Q194" i="9" s="1"/>
  <c r="X190" i="18"/>
  <c r="J194" i="3" s="1"/>
  <c r="T194" i="9" s="1"/>
  <c r="S100" i="18"/>
  <c r="E104" i="3" s="1"/>
  <c r="O104" i="9" s="1"/>
  <c r="R100" i="18"/>
  <c r="Y100" i="18"/>
  <c r="K104" i="3" s="1"/>
  <c r="U104" i="9" s="1"/>
  <c r="W100" i="18"/>
  <c r="I104" i="3" s="1"/>
  <c r="S104" i="9" s="1"/>
  <c r="Z100" i="18"/>
  <c r="L104" i="3" s="1"/>
  <c r="V104" i="9" s="1"/>
  <c r="V100" i="18"/>
  <c r="H104" i="3" s="1"/>
  <c r="R104" i="9" s="1"/>
  <c r="U100" i="18"/>
  <c r="G104" i="3" s="1"/>
  <c r="Q104" i="9" s="1"/>
  <c r="T100" i="18"/>
  <c r="F104" i="3" s="1"/>
  <c r="P104" i="9" s="1"/>
  <c r="X100" i="18"/>
  <c r="J104" i="3" s="1"/>
  <c r="T104" i="9" s="1"/>
  <c r="X94" i="18"/>
  <c r="J98" i="3" s="1"/>
  <c r="T98" i="9" s="1"/>
  <c r="Y94" i="18"/>
  <c r="K98" i="3" s="1"/>
  <c r="U98" i="9" s="1"/>
  <c r="U94" i="18"/>
  <c r="G98" i="3" s="1"/>
  <c r="Q98" i="9" s="1"/>
  <c r="R94" i="18"/>
  <c r="V94" i="18"/>
  <c r="H98" i="3" s="1"/>
  <c r="R98" i="9" s="1"/>
  <c r="S94" i="18"/>
  <c r="E98" i="3" s="1"/>
  <c r="O98" i="9" s="1"/>
  <c r="T94" i="18"/>
  <c r="F98" i="3" s="1"/>
  <c r="P98" i="9" s="1"/>
  <c r="W94" i="18"/>
  <c r="I98" i="3" s="1"/>
  <c r="S98" i="9" s="1"/>
  <c r="Z94" i="18"/>
  <c r="L98" i="3" s="1"/>
  <c r="V98" i="9" s="1"/>
  <c r="W54" i="18"/>
  <c r="I58" i="3" s="1"/>
  <c r="S58" i="9" s="1"/>
  <c r="S54" i="18"/>
  <c r="E58" i="3" s="1"/>
  <c r="O58" i="9" s="1"/>
  <c r="V54" i="18"/>
  <c r="H58" i="3" s="1"/>
  <c r="R58" i="9" s="1"/>
  <c r="R54" i="18"/>
  <c r="Y54" i="18"/>
  <c r="K58" i="3" s="1"/>
  <c r="U58" i="9" s="1"/>
  <c r="Z54" i="18"/>
  <c r="L58" i="3" s="1"/>
  <c r="V58" i="9" s="1"/>
  <c r="T54" i="18"/>
  <c r="F58" i="3" s="1"/>
  <c r="P58" i="9" s="1"/>
  <c r="X54" i="18"/>
  <c r="J58" i="3" s="1"/>
  <c r="T58" i="9" s="1"/>
  <c r="U54" i="18"/>
  <c r="G58" i="3" s="1"/>
  <c r="Q58" i="9" s="1"/>
  <c r="R120" i="18"/>
  <c r="X120" i="18"/>
  <c r="J124" i="3" s="1"/>
  <c r="T124" i="9" s="1"/>
  <c r="V120" i="18"/>
  <c r="H124" i="3" s="1"/>
  <c r="R124" i="9" s="1"/>
  <c r="W120" i="18"/>
  <c r="I124" i="3" s="1"/>
  <c r="S124" i="9" s="1"/>
  <c r="T120" i="18"/>
  <c r="F124" i="3" s="1"/>
  <c r="P124" i="9" s="1"/>
  <c r="Y120" i="18"/>
  <c r="K124" i="3" s="1"/>
  <c r="U124" i="9" s="1"/>
  <c r="U120" i="18"/>
  <c r="G124" i="3" s="1"/>
  <c r="Q124" i="9" s="1"/>
  <c r="Z120" i="18"/>
  <c r="L124" i="3" s="1"/>
  <c r="V124" i="9" s="1"/>
  <c r="S120" i="18"/>
  <c r="E124" i="3" s="1"/>
  <c r="O124" i="9" s="1"/>
  <c r="V115" i="18"/>
  <c r="H119" i="3" s="1"/>
  <c r="R119" i="9" s="1"/>
  <c r="Z115" i="18"/>
  <c r="L119" i="3" s="1"/>
  <c r="V119" i="9" s="1"/>
  <c r="X115" i="18"/>
  <c r="J119" i="3" s="1"/>
  <c r="T119" i="9" s="1"/>
  <c r="Y115" i="18"/>
  <c r="K119" i="3" s="1"/>
  <c r="U119" i="9" s="1"/>
  <c r="R115" i="18"/>
  <c r="U115" i="18"/>
  <c r="G119" i="3" s="1"/>
  <c r="Q119" i="9" s="1"/>
  <c r="W115" i="18"/>
  <c r="I119" i="3" s="1"/>
  <c r="S119" i="9" s="1"/>
  <c r="S115" i="18"/>
  <c r="E119" i="3" s="1"/>
  <c r="O119" i="9" s="1"/>
  <c r="T115" i="18"/>
  <c r="F119" i="3" s="1"/>
  <c r="P119" i="9" s="1"/>
  <c r="S37" i="18"/>
  <c r="E41" i="3" s="1"/>
  <c r="O41" i="9" s="1"/>
  <c r="U37" i="18"/>
  <c r="G41" i="3" s="1"/>
  <c r="Q41" i="9" s="1"/>
  <c r="R37" i="18"/>
  <c r="T37" i="18"/>
  <c r="F41" i="3" s="1"/>
  <c r="P41" i="9" s="1"/>
  <c r="X37" i="18"/>
  <c r="J41" i="3" s="1"/>
  <c r="T41" i="9" s="1"/>
  <c r="V37" i="18"/>
  <c r="H41" i="3" s="1"/>
  <c r="R41" i="9" s="1"/>
  <c r="Y37" i="18"/>
  <c r="K41" i="3" s="1"/>
  <c r="U41" i="9" s="1"/>
  <c r="W37" i="18"/>
  <c r="I41" i="3" s="1"/>
  <c r="S41" i="9" s="1"/>
  <c r="Z37" i="18"/>
  <c r="L41" i="3" s="1"/>
  <c r="V41" i="9" s="1"/>
  <c r="Z21" i="18"/>
  <c r="L25" i="3" s="1"/>
  <c r="V25" i="9" s="1"/>
  <c r="Y21" i="18"/>
  <c r="K25" i="3" s="1"/>
  <c r="U25" i="9" s="1"/>
  <c r="X21" i="18"/>
  <c r="J25" i="3" s="1"/>
  <c r="T25" i="9" s="1"/>
  <c r="T21" i="18"/>
  <c r="F25" i="3" s="1"/>
  <c r="P25" i="9" s="1"/>
  <c r="S21" i="18"/>
  <c r="E25" i="3" s="1"/>
  <c r="O25" i="9" s="1"/>
  <c r="V21" i="18"/>
  <c r="H25" i="3" s="1"/>
  <c r="R25" i="9" s="1"/>
  <c r="R21" i="18"/>
  <c r="U21" i="18"/>
  <c r="G25" i="3" s="1"/>
  <c r="Q25" i="9" s="1"/>
  <c r="W21" i="18"/>
  <c r="I25" i="3" s="1"/>
  <c r="S25" i="9" s="1"/>
  <c r="T188" i="18"/>
  <c r="F192" i="3" s="1"/>
  <c r="P192" i="9" s="1"/>
  <c r="W188" i="18"/>
  <c r="I192" i="3" s="1"/>
  <c r="S192" i="9" s="1"/>
  <c r="Z188" i="18"/>
  <c r="L192" i="3" s="1"/>
  <c r="V192" i="9" s="1"/>
  <c r="U188" i="18"/>
  <c r="G192" i="3" s="1"/>
  <c r="Q192" i="9" s="1"/>
  <c r="V188" i="18"/>
  <c r="H192" i="3" s="1"/>
  <c r="R192" i="9" s="1"/>
  <c r="S188" i="18"/>
  <c r="E192" i="3" s="1"/>
  <c r="O192" i="9" s="1"/>
  <c r="X188" i="18"/>
  <c r="J192" i="3" s="1"/>
  <c r="T192" i="9" s="1"/>
  <c r="Y188" i="18"/>
  <c r="K192" i="3" s="1"/>
  <c r="U192" i="9" s="1"/>
  <c r="R188" i="18"/>
  <c r="R20" i="18"/>
  <c r="V20" i="18"/>
  <c r="H24" i="3" s="1"/>
  <c r="R24" i="9" s="1"/>
  <c r="Y20" i="18"/>
  <c r="K24" i="3" s="1"/>
  <c r="U24" i="9" s="1"/>
  <c r="W20" i="18"/>
  <c r="I24" i="3" s="1"/>
  <c r="S24" i="9" s="1"/>
  <c r="X20" i="18"/>
  <c r="J24" i="3" s="1"/>
  <c r="T24" i="9" s="1"/>
  <c r="S20" i="18"/>
  <c r="E24" i="3" s="1"/>
  <c r="O24" i="9" s="1"/>
  <c r="U20" i="18"/>
  <c r="G24" i="3" s="1"/>
  <c r="Q24" i="9" s="1"/>
  <c r="T20" i="18"/>
  <c r="F24" i="3" s="1"/>
  <c r="P24" i="9" s="1"/>
  <c r="Z20" i="18"/>
  <c r="L24" i="3" s="1"/>
  <c r="V24" i="9" s="1"/>
  <c r="Z26" i="18"/>
  <c r="L30" i="3" s="1"/>
  <c r="V30" i="9" s="1"/>
  <c r="Y26" i="18"/>
  <c r="K30" i="3" s="1"/>
  <c r="U30" i="9" s="1"/>
  <c r="X26" i="18"/>
  <c r="J30" i="3" s="1"/>
  <c r="T30" i="9" s="1"/>
  <c r="T26" i="18"/>
  <c r="F30" i="3" s="1"/>
  <c r="P30" i="9" s="1"/>
  <c r="S26" i="18"/>
  <c r="E30" i="3" s="1"/>
  <c r="O30" i="9" s="1"/>
  <c r="V26" i="18"/>
  <c r="H30" i="3" s="1"/>
  <c r="R30" i="9" s="1"/>
  <c r="R26" i="18"/>
  <c r="U26" i="18"/>
  <c r="G30" i="3" s="1"/>
  <c r="Q30" i="9" s="1"/>
  <c r="W26" i="18"/>
  <c r="I30" i="3" s="1"/>
  <c r="S30" i="9" s="1"/>
  <c r="Y82" i="18"/>
  <c r="K86" i="3" s="1"/>
  <c r="U86" i="9" s="1"/>
  <c r="Z82" i="18"/>
  <c r="L86" i="3" s="1"/>
  <c r="V86" i="9" s="1"/>
  <c r="V82" i="18"/>
  <c r="H86" i="3" s="1"/>
  <c r="R86" i="9" s="1"/>
  <c r="S82" i="18"/>
  <c r="E86" i="3" s="1"/>
  <c r="O86" i="9" s="1"/>
  <c r="W82" i="18"/>
  <c r="I86" i="3" s="1"/>
  <c r="S86" i="9" s="1"/>
  <c r="U82" i="18"/>
  <c r="G86" i="3" s="1"/>
  <c r="Q86" i="9" s="1"/>
  <c r="X82" i="18"/>
  <c r="J86" i="3" s="1"/>
  <c r="T86" i="9" s="1"/>
  <c r="T82" i="18"/>
  <c r="F86" i="3" s="1"/>
  <c r="P86" i="9" s="1"/>
  <c r="R82" i="18"/>
  <c r="W139" i="18"/>
  <c r="I143" i="3" s="1"/>
  <c r="S143" i="9" s="1"/>
  <c r="X139" i="18"/>
  <c r="J143" i="3" s="1"/>
  <c r="T143" i="9" s="1"/>
  <c r="S139" i="18"/>
  <c r="E143" i="3" s="1"/>
  <c r="O143" i="9" s="1"/>
  <c r="T139" i="18"/>
  <c r="F143" i="3" s="1"/>
  <c r="P143" i="9" s="1"/>
  <c r="Y139" i="18"/>
  <c r="K143" i="3" s="1"/>
  <c r="U143" i="9" s="1"/>
  <c r="V139" i="18"/>
  <c r="H143" i="3" s="1"/>
  <c r="R143" i="9" s="1"/>
  <c r="Z139" i="18"/>
  <c r="L143" i="3" s="1"/>
  <c r="V143" i="9" s="1"/>
  <c r="R139" i="18"/>
  <c r="U139" i="18"/>
  <c r="G143" i="3" s="1"/>
  <c r="Q143" i="9" s="1"/>
  <c r="X213" i="18"/>
  <c r="J217" i="3" s="1"/>
  <c r="T217" i="9" s="1"/>
  <c r="T213" i="18"/>
  <c r="F217" i="3" s="1"/>
  <c r="P217" i="9" s="1"/>
  <c r="W213" i="18"/>
  <c r="I217" i="3" s="1"/>
  <c r="S217" i="9" s="1"/>
  <c r="S213" i="18"/>
  <c r="E217" i="3" s="1"/>
  <c r="O217" i="9" s="1"/>
  <c r="V213" i="18"/>
  <c r="H217" i="3" s="1"/>
  <c r="R217" i="9" s="1"/>
  <c r="Y213" i="18"/>
  <c r="K217" i="3" s="1"/>
  <c r="U217" i="9" s="1"/>
  <c r="U213" i="18"/>
  <c r="G217" i="3" s="1"/>
  <c r="Q217" i="9" s="1"/>
  <c r="R213" i="18"/>
  <c r="Z213" i="18"/>
  <c r="L217" i="3" s="1"/>
  <c r="V217" i="9" s="1"/>
  <c r="Y14" i="18"/>
  <c r="K18" i="3" s="1"/>
  <c r="U18" i="9" s="1"/>
  <c r="R14" i="18"/>
  <c r="U14" i="18"/>
  <c r="G18" i="3" s="1"/>
  <c r="Q18" i="9" s="1"/>
  <c r="X14" i="18"/>
  <c r="J18" i="3" s="1"/>
  <c r="T18" i="9" s="1"/>
  <c r="T14" i="18"/>
  <c r="F18" i="3" s="1"/>
  <c r="P18" i="9" s="1"/>
  <c r="V14" i="18"/>
  <c r="H18" i="3" s="1"/>
  <c r="R18" i="9" s="1"/>
  <c r="W14" i="18"/>
  <c r="I18" i="3" s="1"/>
  <c r="S18" i="9" s="1"/>
  <c r="Z14" i="18"/>
  <c r="L18" i="3" s="1"/>
  <c r="V18" i="9" s="1"/>
  <c r="S14" i="18"/>
  <c r="E18" i="3" s="1"/>
  <c r="O18" i="9" s="1"/>
  <c r="Y79" i="18"/>
  <c r="K83" i="3" s="1"/>
  <c r="U83" i="9" s="1"/>
  <c r="S79" i="18"/>
  <c r="E83" i="3" s="1"/>
  <c r="O83" i="9" s="1"/>
  <c r="X79" i="18"/>
  <c r="J83" i="3" s="1"/>
  <c r="T83" i="9" s="1"/>
  <c r="U79" i="18"/>
  <c r="G83" i="3" s="1"/>
  <c r="Q83" i="9" s="1"/>
  <c r="T79" i="18"/>
  <c r="F83" i="3" s="1"/>
  <c r="P83" i="9" s="1"/>
  <c r="R79" i="18"/>
  <c r="Z79" i="18"/>
  <c r="L83" i="3" s="1"/>
  <c r="V83" i="9" s="1"/>
  <c r="V79" i="18"/>
  <c r="H83" i="3" s="1"/>
  <c r="R83" i="9" s="1"/>
  <c r="W79" i="18"/>
  <c r="I83" i="3" s="1"/>
  <c r="S83" i="9" s="1"/>
  <c r="W195" i="18"/>
  <c r="I199" i="3" s="1"/>
  <c r="S199" i="9" s="1"/>
  <c r="X195" i="18"/>
  <c r="J199" i="3" s="1"/>
  <c r="T199" i="9" s="1"/>
  <c r="V195" i="18"/>
  <c r="H199" i="3" s="1"/>
  <c r="R199" i="9" s="1"/>
  <c r="T195" i="18"/>
  <c r="F199" i="3" s="1"/>
  <c r="P199" i="9" s="1"/>
  <c r="R195" i="18"/>
  <c r="U195" i="18"/>
  <c r="G199" i="3" s="1"/>
  <c r="Q199" i="9" s="1"/>
  <c r="S195" i="18"/>
  <c r="E199" i="3" s="1"/>
  <c r="O199" i="9" s="1"/>
  <c r="Y195" i="18"/>
  <c r="K199" i="3" s="1"/>
  <c r="U199" i="9" s="1"/>
  <c r="Z195" i="18"/>
  <c r="L199" i="3" s="1"/>
  <c r="V199" i="9" s="1"/>
  <c r="V74" i="18"/>
  <c r="H78" i="3" s="1"/>
  <c r="R78" i="9" s="1"/>
  <c r="T74" i="18"/>
  <c r="F78" i="3" s="1"/>
  <c r="P78" i="9" s="1"/>
  <c r="X74" i="18"/>
  <c r="J78" i="3" s="1"/>
  <c r="T78" i="9" s="1"/>
  <c r="U74" i="18"/>
  <c r="G78" i="3" s="1"/>
  <c r="Q78" i="9" s="1"/>
  <c r="W74" i="18"/>
  <c r="I78" i="3" s="1"/>
  <c r="S78" i="9" s="1"/>
  <c r="S74" i="18"/>
  <c r="E78" i="3" s="1"/>
  <c r="O78" i="9" s="1"/>
  <c r="Y74" i="18"/>
  <c r="K78" i="3" s="1"/>
  <c r="U78" i="9" s="1"/>
  <c r="R74" i="18"/>
  <c r="Z74" i="18"/>
  <c r="L78" i="3" s="1"/>
  <c r="V78" i="9" s="1"/>
  <c r="T185" i="18"/>
  <c r="F189" i="3" s="1"/>
  <c r="P189" i="9" s="1"/>
  <c r="S185" i="18"/>
  <c r="E189" i="3" s="1"/>
  <c r="O189" i="9" s="1"/>
  <c r="V185" i="18"/>
  <c r="H189" i="3" s="1"/>
  <c r="R189" i="9" s="1"/>
  <c r="W185" i="18"/>
  <c r="I189" i="3" s="1"/>
  <c r="S189" i="9" s="1"/>
  <c r="Y185" i="18"/>
  <c r="K189" i="3" s="1"/>
  <c r="U189" i="9" s="1"/>
  <c r="X185" i="18"/>
  <c r="J189" i="3" s="1"/>
  <c r="T189" i="9" s="1"/>
  <c r="U185" i="18"/>
  <c r="G189" i="3" s="1"/>
  <c r="Q189" i="9" s="1"/>
  <c r="Z185" i="18"/>
  <c r="L189" i="3" s="1"/>
  <c r="V189" i="9" s="1"/>
  <c r="R185" i="18"/>
  <c r="W85" i="18"/>
  <c r="I89" i="3" s="1"/>
  <c r="S89" i="9" s="1"/>
  <c r="U85" i="18"/>
  <c r="G89" i="3" s="1"/>
  <c r="Q89" i="9" s="1"/>
  <c r="X85" i="18"/>
  <c r="J89" i="3" s="1"/>
  <c r="T89" i="9" s="1"/>
  <c r="Y85" i="18"/>
  <c r="K89" i="3" s="1"/>
  <c r="U89" i="9" s="1"/>
  <c r="T85" i="18"/>
  <c r="F89" i="3" s="1"/>
  <c r="P89" i="9" s="1"/>
  <c r="Z85" i="18"/>
  <c r="L89" i="3" s="1"/>
  <c r="V89" i="9" s="1"/>
  <c r="V85" i="18"/>
  <c r="H89" i="3" s="1"/>
  <c r="R89" i="9" s="1"/>
  <c r="R85" i="18"/>
  <c r="S85" i="18"/>
  <c r="E89" i="3" s="1"/>
  <c r="O89" i="9" s="1"/>
  <c r="R160" i="18"/>
  <c r="W160" i="18"/>
  <c r="I164" i="3" s="1"/>
  <c r="S164" i="9" s="1"/>
  <c r="X160" i="18"/>
  <c r="J164" i="3" s="1"/>
  <c r="T164" i="9" s="1"/>
  <c r="S160" i="18"/>
  <c r="E164" i="3" s="1"/>
  <c r="O164" i="9" s="1"/>
  <c r="T160" i="18"/>
  <c r="F164" i="3" s="1"/>
  <c r="P164" i="9" s="1"/>
  <c r="Z160" i="18"/>
  <c r="L164" i="3" s="1"/>
  <c r="V164" i="9" s="1"/>
  <c r="V160" i="18"/>
  <c r="H164" i="3" s="1"/>
  <c r="R164" i="9" s="1"/>
  <c r="Y160" i="18"/>
  <c r="K164" i="3" s="1"/>
  <c r="U164" i="9" s="1"/>
  <c r="U160" i="18"/>
  <c r="G164" i="3" s="1"/>
  <c r="Q164" i="9" s="1"/>
  <c r="Y149" i="18"/>
  <c r="K153" i="3" s="1"/>
  <c r="U153" i="9" s="1"/>
  <c r="V149" i="18"/>
  <c r="H153" i="3" s="1"/>
  <c r="R153" i="9" s="1"/>
  <c r="T149" i="18"/>
  <c r="F153" i="3" s="1"/>
  <c r="P153" i="9" s="1"/>
  <c r="S149" i="18"/>
  <c r="E153" i="3" s="1"/>
  <c r="O153" i="9" s="1"/>
  <c r="U149" i="18"/>
  <c r="G153" i="3" s="1"/>
  <c r="Q153" i="9" s="1"/>
  <c r="R149" i="18"/>
  <c r="W149" i="18"/>
  <c r="I153" i="3" s="1"/>
  <c r="S153" i="9" s="1"/>
  <c r="X149" i="18"/>
  <c r="J153" i="3" s="1"/>
  <c r="T153" i="9" s="1"/>
  <c r="Z149" i="18"/>
  <c r="L153" i="3" s="1"/>
  <c r="V153" i="9" s="1"/>
  <c r="V225" i="18"/>
  <c r="H229" i="3" s="1"/>
  <c r="R229" i="9" s="1"/>
  <c r="S225" i="18"/>
  <c r="E229" i="3" s="1"/>
  <c r="O229" i="9" s="1"/>
  <c r="R225" i="18"/>
  <c r="U225" i="18"/>
  <c r="G229" i="3" s="1"/>
  <c r="Q229" i="9" s="1"/>
  <c r="Y225" i="18"/>
  <c r="K229" i="3" s="1"/>
  <c r="U229" i="9" s="1"/>
  <c r="T225" i="18"/>
  <c r="F229" i="3" s="1"/>
  <c r="P229" i="9" s="1"/>
  <c r="W225" i="18"/>
  <c r="I229" i="3" s="1"/>
  <c r="S229" i="9" s="1"/>
  <c r="X225" i="18"/>
  <c r="J229" i="3" s="1"/>
  <c r="T229" i="9" s="1"/>
  <c r="Z225" i="18"/>
  <c r="L229" i="3" s="1"/>
  <c r="V229" i="9" s="1"/>
  <c r="R293" i="18"/>
  <c r="U293" i="18"/>
  <c r="X293" i="18"/>
  <c r="T293" i="18"/>
  <c r="S293" i="18"/>
  <c r="W293" i="18"/>
  <c r="V293" i="18"/>
  <c r="Z293" i="18"/>
  <c r="Y293" i="18"/>
  <c r="V277" i="18"/>
  <c r="T277" i="18"/>
  <c r="Y277" i="18"/>
  <c r="W277" i="18"/>
  <c r="U277" i="18"/>
  <c r="X277" i="18"/>
  <c r="Z277" i="18"/>
  <c r="S277" i="18"/>
  <c r="R277" i="18"/>
  <c r="T337" i="18"/>
  <c r="S337" i="18"/>
  <c r="W337" i="18"/>
  <c r="V337" i="18"/>
  <c r="Z337" i="18"/>
  <c r="Y337" i="18"/>
  <c r="R337" i="18"/>
  <c r="U337" i="18"/>
  <c r="X337" i="18"/>
  <c r="Z349" i="18"/>
  <c r="R349" i="18"/>
  <c r="S349" i="18"/>
  <c r="U349" i="18"/>
  <c r="W349" i="18"/>
  <c r="V349" i="18"/>
  <c r="Y349" i="18"/>
  <c r="X349" i="18"/>
  <c r="T349" i="18"/>
  <c r="T347" i="18"/>
  <c r="S347" i="18"/>
  <c r="R347" i="18"/>
  <c r="V347" i="18"/>
  <c r="Y347" i="18"/>
  <c r="W347" i="18"/>
  <c r="U347" i="18"/>
  <c r="Z347" i="18"/>
  <c r="X347" i="18"/>
  <c r="Z354" i="18"/>
  <c r="W354" i="18"/>
  <c r="R354" i="18"/>
  <c r="T354" i="18"/>
  <c r="S354" i="18"/>
  <c r="Y354" i="18"/>
  <c r="V354" i="18"/>
  <c r="U354" i="18"/>
  <c r="X354" i="18"/>
  <c r="R252" i="18"/>
  <c r="U252" i="18"/>
  <c r="Y252" i="18"/>
  <c r="T252" i="18"/>
  <c r="X252" i="18"/>
  <c r="V252" i="18"/>
  <c r="S252" i="18"/>
  <c r="W252" i="18"/>
  <c r="Z252" i="18"/>
  <c r="V267" i="18"/>
  <c r="W267" i="18"/>
  <c r="R267" i="18"/>
  <c r="T267" i="18"/>
  <c r="Y267" i="18"/>
  <c r="U267" i="18"/>
  <c r="X267" i="18"/>
  <c r="Z267" i="18"/>
  <c r="S267" i="18"/>
  <c r="R328" i="18"/>
  <c r="X328" i="18"/>
  <c r="T328" i="18"/>
  <c r="U328" i="18"/>
  <c r="W328" i="18"/>
  <c r="V328" i="18"/>
  <c r="Y328" i="18"/>
  <c r="Z328" i="18"/>
  <c r="S328" i="18"/>
  <c r="Y329" i="18"/>
  <c r="W329" i="18"/>
  <c r="V329" i="18"/>
  <c r="X329" i="18"/>
  <c r="Z329" i="18"/>
  <c r="R329" i="18"/>
  <c r="U329" i="18"/>
  <c r="T329" i="18"/>
  <c r="S329" i="18"/>
  <c r="V341" i="18"/>
  <c r="T341" i="18"/>
  <c r="Y341" i="18"/>
  <c r="Z341" i="18"/>
  <c r="U341" i="18"/>
  <c r="X341" i="18"/>
  <c r="W341" i="18"/>
  <c r="S341" i="18"/>
  <c r="R341" i="18"/>
  <c r="Z339" i="18"/>
  <c r="Y339" i="18"/>
  <c r="U339" i="18"/>
  <c r="X339" i="18"/>
  <c r="S339" i="18"/>
  <c r="R339" i="18"/>
  <c r="W339" i="18"/>
  <c r="V339" i="18"/>
  <c r="T339" i="18"/>
  <c r="U371" i="18"/>
  <c r="T371" i="18"/>
  <c r="Y371" i="18"/>
  <c r="V371" i="18"/>
  <c r="R371" i="18"/>
  <c r="X371" i="18"/>
  <c r="S371" i="18"/>
  <c r="Z371" i="18"/>
  <c r="W371" i="18"/>
  <c r="T261" i="18"/>
  <c r="X261" i="18"/>
  <c r="R261" i="18"/>
  <c r="U261" i="18"/>
  <c r="W261" i="18"/>
  <c r="S261" i="18"/>
  <c r="Y261" i="18"/>
  <c r="V261" i="18"/>
  <c r="Z261" i="18"/>
  <c r="R295" i="18"/>
  <c r="S295" i="18"/>
  <c r="T295" i="18"/>
  <c r="V295" i="18"/>
  <c r="Y295" i="18"/>
  <c r="W295" i="18"/>
  <c r="U295" i="18"/>
  <c r="X295" i="18"/>
  <c r="Z295" i="18"/>
  <c r="W311" i="18"/>
  <c r="V311" i="18"/>
  <c r="R311" i="18"/>
  <c r="S311" i="18"/>
  <c r="Y311" i="18"/>
  <c r="Z311" i="18"/>
  <c r="X311" i="18"/>
  <c r="U311" i="18"/>
  <c r="T311" i="18"/>
  <c r="U353" i="18"/>
  <c r="Z353" i="18"/>
  <c r="V353" i="18"/>
  <c r="S353" i="18"/>
  <c r="T353" i="18"/>
  <c r="R353" i="18"/>
  <c r="W353" i="18"/>
  <c r="X353" i="18"/>
  <c r="Y353" i="18"/>
  <c r="S333" i="18"/>
  <c r="R333" i="18"/>
  <c r="V333" i="18"/>
  <c r="W333" i="18"/>
  <c r="Y333" i="18"/>
  <c r="Z333" i="18"/>
  <c r="X333" i="18"/>
  <c r="U333" i="18"/>
  <c r="T333" i="18"/>
  <c r="R331" i="18"/>
  <c r="U331" i="18"/>
  <c r="Y331" i="18"/>
  <c r="T331" i="18"/>
  <c r="S331" i="18"/>
  <c r="W331" i="18"/>
  <c r="V331" i="18"/>
  <c r="Z331" i="18"/>
  <c r="X331" i="18"/>
  <c r="U356" i="18"/>
  <c r="X356" i="18"/>
  <c r="S356" i="18"/>
  <c r="W356" i="18"/>
  <c r="R356" i="18"/>
  <c r="Y356" i="18"/>
  <c r="T356" i="18"/>
  <c r="Z356" i="18"/>
  <c r="V356" i="18"/>
  <c r="U254" i="18"/>
  <c r="W254" i="18"/>
  <c r="Z254" i="18"/>
  <c r="R254" i="18"/>
  <c r="V254" i="18"/>
  <c r="T254" i="18"/>
  <c r="X254" i="18"/>
  <c r="S254" i="18"/>
  <c r="Y254" i="18"/>
  <c r="S251" i="18"/>
  <c r="Z251" i="18"/>
  <c r="Y251" i="18"/>
  <c r="V251" i="18"/>
  <c r="W251" i="18"/>
  <c r="X251" i="18"/>
  <c r="T251" i="18"/>
  <c r="R251" i="18"/>
  <c r="U251" i="18"/>
  <c r="R262" i="18"/>
  <c r="U262" i="18"/>
  <c r="W262" i="18"/>
  <c r="X262" i="18"/>
  <c r="Z262" i="18"/>
  <c r="V262" i="18"/>
  <c r="T262" i="18"/>
  <c r="S262" i="18"/>
  <c r="Y262" i="18"/>
  <c r="X369" i="18"/>
  <c r="V369" i="18"/>
  <c r="Z369" i="18"/>
  <c r="R369" i="18"/>
  <c r="U369" i="18"/>
  <c r="W369" i="18"/>
  <c r="Y369" i="18"/>
  <c r="T369" i="18"/>
  <c r="S369" i="18"/>
  <c r="T345" i="18"/>
  <c r="S345" i="18"/>
  <c r="X345" i="18"/>
  <c r="W345" i="18"/>
  <c r="R345" i="18"/>
  <c r="V345" i="18"/>
  <c r="Y345" i="18"/>
  <c r="U345" i="18"/>
  <c r="Z345" i="18"/>
  <c r="Z357" i="18"/>
  <c r="Y357" i="18"/>
  <c r="S357" i="18"/>
  <c r="U357" i="18"/>
  <c r="W357" i="18"/>
  <c r="R357" i="18"/>
  <c r="V357" i="18"/>
  <c r="X357" i="18"/>
  <c r="T357" i="18"/>
  <c r="V355" i="18"/>
  <c r="T355" i="18"/>
  <c r="Y355" i="18"/>
  <c r="X355" i="18"/>
  <c r="R355" i="18"/>
  <c r="Z355" i="18"/>
  <c r="W355" i="18"/>
  <c r="S355" i="18"/>
  <c r="U355" i="18"/>
  <c r="T298" i="18"/>
  <c r="U298" i="18"/>
  <c r="R298" i="18"/>
  <c r="W298" i="18"/>
  <c r="V298" i="18"/>
  <c r="Z298" i="18"/>
  <c r="X298" i="18"/>
  <c r="S298" i="18"/>
  <c r="Y298" i="18"/>
  <c r="R284" i="18"/>
  <c r="X284" i="18"/>
  <c r="T284" i="18"/>
  <c r="V284" i="18"/>
  <c r="W284" i="18"/>
  <c r="S284" i="18"/>
  <c r="Y284" i="18"/>
  <c r="Z284" i="18"/>
  <c r="U284" i="18"/>
  <c r="Y288" i="18"/>
  <c r="X288" i="18"/>
  <c r="U288" i="18"/>
  <c r="R288" i="18"/>
  <c r="Z288" i="18"/>
  <c r="S288" i="18"/>
  <c r="W288" i="18"/>
  <c r="T288" i="18"/>
  <c r="V288" i="18"/>
  <c r="Y248" i="18"/>
  <c r="V248" i="18"/>
  <c r="U248" i="18"/>
  <c r="S248" i="18"/>
  <c r="W248" i="18"/>
  <c r="T248" i="18"/>
  <c r="X248" i="18"/>
  <c r="Z248" i="18"/>
  <c r="R248" i="18"/>
  <c r="O264" i="20"/>
  <c r="T264" i="20"/>
  <c r="AC264" i="20" s="1"/>
  <c r="Q264" i="20"/>
  <c r="Z264" i="20" s="1"/>
  <c r="R264" i="20"/>
  <c r="AA264" i="20" s="1"/>
  <c r="S264" i="20"/>
  <c r="AB264" i="20" s="1"/>
  <c r="P264" i="20"/>
  <c r="Y264" i="20" s="1"/>
  <c r="S261" i="20"/>
  <c r="AB261" i="20" s="1"/>
  <c r="R261" i="20"/>
  <c r="AA261" i="20" s="1"/>
  <c r="O261" i="20"/>
  <c r="P261" i="20"/>
  <c r="Y261" i="20" s="1"/>
  <c r="Q261" i="20"/>
  <c r="Z261" i="20" s="1"/>
  <c r="T261" i="20"/>
  <c r="AC261" i="20" s="1"/>
  <c r="R259" i="20"/>
  <c r="AA259" i="20" s="1"/>
  <c r="T259" i="20"/>
  <c r="AC259" i="20" s="1"/>
  <c r="Q259" i="20"/>
  <c r="Z259" i="20" s="1"/>
  <c r="S259" i="20"/>
  <c r="AB259" i="20" s="1"/>
  <c r="P259" i="20"/>
  <c r="Y259" i="20" s="1"/>
  <c r="O259" i="20"/>
  <c r="S248" i="20"/>
  <c r="AB248" i="20" s="1"/>
  <c r="O248" i="20"/>
  <c r="R248" i="20"/>
  <c r="AA248" i="20" s="1"/>
  <c r="Q248" i="20"/>
  <c r="Z248" i="20" s="1"/>
  <c r="P248" i="20"/>
  <c r="Y248" i="20" s="1"/>
  <c r="T248" i="20"/>
  <c r="AC248" i="20" s="1"/>
  <c r="Q260" i="20"/>
  <c r="Z260" i="20" s="1"/>
  <c r="R260" i="20"/>
  <c r="AA260" i="20" s="1"/>
  <c r="S260" i="20"/>
  <c r="AB260" i="20" s="1"/>
  <c r="T260" i="20"/>
  <c r="AC260" i="20" s="1"/>
  <c r="P260" i="20"/>
  <c r="Y260" i="20" s="1"/>
  <c r="O260" i="20"/>
  <c r="T287" i="20"/>
  <c r="AC287" i="20" s="1"/>
  <c r="O287" i="20"/>
  <c r="Q287" i="20"/>
  <c r="Z287" i="20" s="1"/>
  <c r="P287" i="20"/>
  <c r="Y287" i="20" s="1"/>
  <c r="S287" i="20"/>
  <c r="AB287" i="20" s="1"/>
  <c r="R287" i="20"/>
  <c r="AA287" i="20" s="1"/>
  <c r="O358" i="20"/>
  <c r="S358" i="20"/>
  <c r="AB358" i="20" s="1"/>
  <c r="T358" i="20"/>
  <c r="AC358" i="20" s="1"/>
  <c r="R358" i="20"/>
  <c r="AA358" i="20" s="1"/>
  <c r="Q358" i="20"/>
  <c r="Z358" i="20" s="1"/>
  <c r="P358" i="20"/>
  <c r="Y358" i="20" s="1"/>
  <c r="Q371" i="20"/>
  <c r="Z371" i="20" s="1"/>
  <c r="S371" i="20"/>
  <c r="AB371" i="20" s="1"/>
  <c r="P371" i="20"/>
  <c r="Y371" i="20" s="1"/>
  <c r="T371" i="20"/>
  <c r="AC371" i="20" s="1"/>
  <c r="O371" i="20"/>
  <c r="R371" i="20"/>
  <c r="AA371" i="20" s="1"/>
  <c r="O316" i="20"/>
  <c r="S316" i="20"/>
  <c r="AB316" i="20" s="1"/>
  <c r="P316" i="20"/>
  <c r="Y316" i="20" s="1"/>
  <c r="T316" i="20"/>
  <c r="AC316" i="20" s="1"/>
  <c r="Q316" i="20"/>
  <c r="Z316" i="20" s="1"/>
  <c r="R316" i="20"/>
  <c r="AA316" i="20" s="1"/>
  <c r="O378" i="20"/>
  <c r="R378" i="20"/>
  <c r="AA378" i="20" s="1"/>
  <c r="Q378" i="20"/>
  <c r="Z378" i="20" s="1"/>
  <c r="S378" i="20"/>
  <c r="AB378" i="20" s="1"/>
  <c r="T378" i="20"/>
  <c r="AC378" i="20" s="1"/>
  <c r="P378" i="20"/>
  <c r="Y378" i="20" s="1"/>
  <c r="P351" i="20"/>
  <c r="Y351" i="20" s="1"/>
  <c r="S351" i="20"/>
  <c r="AB351" i="20" s="1"/>
  <c r="R351" i="20"/>
  <c r="AA351" i="20" s="1"/>
  <c r="T351" i="20"/>
  <c r="AC351" i="20" s="1"/>
  <c r="O351" i="20"/>
  <c r="Q351" i="20"/>
  <c r="Z351" i="20" s="1"/>
  <c r="P312" i="20"/>
  <c r="Y312" i="20" s="1"/>
  <c r="S312" i="20"/>
  <c r="AB312" i="20" s="1"/>
  <c r="Q312" i="20"/>
  <c r="Z312" i="20" s="1"/>
  <c r="R312" i="20"/>
  <c r="AA312" i="20" s="1"/>
  <c r="T312" i="20"/>
  <c r="AC312" i="20" s="1"/>
  <c r="O312" i="20"/>
  <c r="P306" i="20"/>
  <c r="Y306" i="20" s="1"/>
  <c r="R306" i="20"/>
  <c r="AA306" i="20" s="1"/>
  <c r="O306" i="20"/>
  <c r="S306" i="20"/>
  <c r="AB306" i="20" s="1"/>
  <c r="T306" i="20"/>
  <c r="AC306" i="20" s="1"/>
  <c r="Q306" i="20"/>
  <c r="Z306" i="20" s="1"/>
  <c r="R298" i="20"/>
  <c r="AA298" i="20" s="1"/>
  <c r="T298" i="20"/>
  <c r="AC298" i="20" s="1"/>
  <c r="S298" i="20"/>
  <c r="AB298" i="20" s="1"/>
  <c r="Q298" i="20"/>
  <c r="Z298" i="20" s="1"/>
  <c r="P298" i="20"/>
  <c r="Y298" i="20" s="1"/>
  <c r="O298" i="20"/>
  <c r="T284" i="20"/>
  <c r="AC284" i="20" s="1"/>
  <c r="Q284" i="20"/>
  <c r="Z284" i="20" s="1"/>
  <c r="R284" i="20"/>
  <c r="AA284" i="20" s="1"/>
  <c r="S284" i="20"/>
  <c r="AB284" i="20" s="1"/>
  <c r="P284" i="20"/>
  <c r="Y284" i="20" s="1"/>
  <c r="O284" i="20"/>
  <c r="S345" i="20"/>
  <c r="AB345" i="20" s="1"/>
  <c r="O345" i="20"/>
  <c r="Q345" i="20"/>
  <c r="Z345" i="20" s="1"/>
  <c r="P345" i="20"/>
  <c r="Y345" i="20" s="1"/>
  <c r="T345" i="20"/>
  <c r="AC345" i="20" s="1"/>
  <c r="R345" i="20"/>
  <c r="AA345" i="20" s="1"/>
  <c r="R318" i="20"/>
  <c r="AA318" i="20" s="1"/>
  <c r="T318" i="20"/>
  <c r="AC318" i="20" s="1"/>
  <c r="P318" i="20"/>
  <c r="Y318" i="20" s="1"/>
  <c r="Q318" i="20"/>
  <c r="Z318" i="20" s="1"/>
  <c r="S318" i="20"/>
  <c r="AB318" i="20" s="1"/>
  <c r="O318" i="20"/>
  <c r="T372" i="20"/>
  <c r="AC372" i="20" s="1"/>
  <c r="P372" i="20"/>
  <c r="Y372" i="20" s="1"/>
  <c r="S372" i="20"/>
  <c r="AB372" i="20" s="1"/>
  <c r="Q372" i="20"/>
  <c r="Z372" i="20" s="1"/>
  <c r="R372" i="20"/>
  <c r="AA372" i="20" s="1"/>
  <c r="O372" i="20"/>
  <c r="R349" i="20"/>
  <c r="AA349" i="20" s="1"/>
  <c r="P349" i="20"/>
  <c r="Y349" i="20" s="1"/>
  <c r="Q349" i="20"/>
  <c r="Z349" i="20" s="1"/>
  <c r="T349" i="20"/>
  <c r="AC349" i="20" s="1"/>
  <c r="S349" i="20"/>
  <c r="AB349" i="20" s="1"/>
  <c r="O349" i="20"/>
  <c r="Q397" i="20"/>
  <c r="Z397" i="20" s="1"/>
  <c r="O397" i="20"/>
  <c r="T397" i="20"/>
  <c r="AC397" i="20" s="1"/>
  <c r="S397" i="20"/>
  <c r="AB397" i="20" s="1"/>
  <c r="R397" i="20"/>
  <c r="AA397" i="20" s="1"/>
  <c r="P397" i="20"/>
  <c r="Y397" i="20" s="1"/>
  <c r="T368" i="20"/>
  <c r="AC368" i="20" s="1"/>
  <c r="S368" i="20"/>
  <c r="AB368" i="20" s="1"/>
  <c r="P368" i="20"/>
  <c r="Y368" i="20" s="1"/>
  <c r="R368" i="20"/>
  <c r="AA368" i="20" s="1"/>
  <c r="Q368" i="20"/>
  <c r="Z368" i="20" s="1"/>
  <c r="O368" i="20"/>
  <c r="T288" i="20"/>
  <c r="AC288" i="20" s="1"/>
  <c r="P288" i="20"/>
  <c r="Y288" i="20" s="1"/>
  <c r="O288" i="20"/>
  <c r="Q288" i="20"/>
  <c r="Z288" i="20" s="1"/>
  <c r="R288" i="20"/>
  <c r="AA288" i="20" s="1"/>
  <c r="S288" i="20"/>
  <c r="AB288" i="20" s="1"/>
  <c r="S301" i="20"/>
  <c r="AB301" i="20" s="1"/>
  <c r="O301" i="20"/>
  <c r="R301" i="20"/>
  <c r="AA301" i="20" s="1"/>
  <c r="P301" i="20"/>
  <c r="Y301" i="20" s="1"/>
  <c r="Q301" i="20"/>
  <c r="Z301" i="20" s="1"/>
  <c r="T301" i="20"/>
  <c r="AC301" i="20" s="1"/>
  <c r="S278" i="20"/>
  <c r="AB278" i="20" s="1"/>
  <c r="T278" i="20"/>
  <c r="AC278" i="20" s="1"/>
  <c r="P278" i="20"/>
  <c r="Y278" i="20" s="1"/>
  <c r="O278" i="20"/>
  <c r="R278" i="20"/>
  <c r="AA278" i="20" s="1"/>
  <c r="Q278" i="20"/>
  <c r="Z278" i="20" s="1"/>
  <c r="T353" i="20"/>
  <c r="AC353" i="20" s="1"/>
  <c r="S353" i="20"/>
  <c r="AB353" i="20" s="1"/>
  <c r="O353" i="20"/>
  <c r="R353" i="20"/>
  <c r="AA353" i="20" s="1"/>
  <c r="P353" i="20"/>
  <c r="Y353" i="20" s="1"/>
  <c r="Q353" i="20"/>
  <c r="Z353" i="20" s="1"/>
  <c r="O310" i="20"/>
  <c r="T310" i="20"/>
  <c r="AC310" i="20" s="1"/>
  <c r="S310" i="20"/>
  <c r="AB310" i="20" s="1"/>
  <c r="Q310" i="20"/>
  <c r="Z310" i="20" s="1"/>
  <c r="P310" i="20"/>
  <c r="Y310" i="20" s="1"/>
  <c r="R310" i="20"/>
  <c r="AA310" i="20" s="1"/>
  <c r="P400" i="20"/>
  <c r="Y400" i="20" s="1"/>
  <c r="O400" i="20"/>
  <c r="R400" i="20"/>
  <c r="AA400" i="20" s="1"/>
  <c r="T400" i="20"/>
  <c r="AC400" i="20" s="1"/>
  <c r="Q400" i="20"/>
  <c r="Z400" i="20" s="1"/>
  <c r="S400" i="20"/>
  <c r="AB400" i="20" s="1"/>
  <c r="P325" i="20"/>
  <c r="Y325" i="20" s="1"/>
  <c r="S325" i="20"/>
  <c r="AB325" i="20" s="1"/>
  <c r="T325" i="20"/>
  <c r="AC325" i="20" s="1"/>
  <c r="R325" i="20"/>
  <c r="AA325" i="20" s="1"/>
  <c r="O325" i="20"/>
  <c r="Q325" i="20"/>
  <c r="Z325" i="20" s="1"/>
  <c r="R330" i="20"/>
  <c r="AA330" i="20" s="1"/>
  <c r="Q330" i="20"/>
  <c r="Z330" i="20" s="1"/>
  <c r="S330" i="20"/>
  <c r="AB330" i="20" s="1"/>
  <c r="T330" i="20"/>
  <c r="AC330" i="20" s="1"/>
  <c r="P330" i="20"/>
  <c r="Y330" i="20" s="1"/>
  <c r="O330" i="20"/>
  <c r="O360" i="20"/>
  <c r="P360" i="20"/>
  <c r="Y360" i="20" s="1"/>
  <c r="S360" i="20"/>
  <c r="AB360" i="20" s="1"/>
  <c r="Q360" i="20"/>
  <c r="Z360" i="20" s="1"/>
  <c r="R360" i="20"/>
  <c r="AA360" i="20" s="1"/>
  <c r="T360" i="20"/>
  <c r="AC360" i="20" s="1"/>
  <c r="T293" i="20"/>
  <c r="AC293" i="20" s="1"/>
  <c r="R293" i="20"/>
  <c r="AA293" i="20" s="1"/>
  <c r="O293" i="20"/>
  <c r="Q293" i="20"/>
  <c r="Z293" i="20" s="1"/>
  <c r="P293" i="20"/>
  <c r="Y293" i="20" s="1"/>
  <c r="S293" i="20"/>
  <c r="AB293" i="20" s="1"/>
  <c r="S273" i="20"/>
  <c r="AB273" i="20" s="1"/>
  <c r="P273" i="20"/>
  <c r="Y273" i="20" s="1"/>
  <c r="O273" i="20"/>
  <c r="R273" i="20"/>
  <c r="AA273" i="20" s="1"/>
  <c r="Q273" i="20"/>
  <c r="Z273" i="20" s="1"/>
  <c r="T273" i="20"/>
  <c r="AC273" i="20" s="1"/>
  <c r="O329" i="20"/>
  <c r="Q329" i="20"/>
  <c r="Z329" i="20" s="1"/>
  <c r="P329" i="20"/>
  <c r="Y329" i="20" s="1"/>
  <c r="R329" i="20"/>
  <c r="AA329" i="20" s="1"/>
  <c r="T329" i="20"/>
  <c r="AC329" i="20" s="1"/>
  <c r="S329" i="20"/>
  <c r="AB329" i="20" s="1"/>
  <c r="R334" i="20"/>
  <c r="AA334" i="20" s="1"/>
  <c r="T334" i="20"/>
  <c r="AC334" i="20" s="1"/>
  <c r="S334" i="20"/>
  <c r="AB334" i="20" s="1"/>
  <c r="Q334" i="20"/>
  <c r="Z334" i="20" s="1"/>
  <c r="O334" i="20"/>
  <c r="P334" i="20"/>
  <c r="Y334" i="20" s="1"/>
  <c r="P394" i="20"/>
  <c r="Y394" i="20" s="1"/>
  <c r="S394" i="20"/>
  <c r="AB394" i="20" s="1"/>
  <c r="T394" i="20"/>
  <c r="AC394" i="20" s="1"/>
  <c r="O394" i="20"/>
  <c r="R394" i="20"/>
  <c r="AA394" i="20" s="1"/>
  <c r="Q394" i="20"/>
  <c r="Z394" i="20" s="1"/>
  <c r="O390" i="20"/>
  <c r="P390" i="20"/>
  <c r="Y390" i="20" s="1"/>
  <c r="Q390" i="20"/>
  <c r="Z390" i="20" s="1"/>
  <c r="R390" i="20"/>
  <c r="AA390" i="20" s="1"/>
  <c r="S390" i="20"/>
  <c r="AB390" i="20" s="1"/>
  <c r="T390" i="20"/>
  <c r="AC390" i="20" s="1"/>
  <c r="Q354" i="20"/>
  <c r="Z354" i="20" s="1"/>
  <c r="P354" i="20"/>
  <c r="Y354" i="20" s="1"/>
  <c r="R354" i="20"/>
  <c r="AA354" i="20" s="1"/>
  <c r="O354" i="20"/>
  <c r="S354" i="20"/>
  <c r="AB354" i="20" s="1"/>
  <c r="T354" i="20"/>
  <c r="AC354" i="20" s="1"/>
  <c r="R375" i="20"/>
  <c r="AA375" i="20" s="1"/>
  <c r="Q375" i="20"/>
  <c r="Z375" i="20" s="1"/>
  <c r="S375" i="20"/>
  <c r="AB375" i="20" s="1"/>
  <c r="P375" i="20"/>
  <c r="Y375" i="20" s="1"/>
  <c r="T375" i="20"/>
  <c r="AC375" i="20" s="1"/>
  <c r="O375" i="20"/>
  <c r="P299" i="20"/>
  <c r="Y299" i="20" s="1"/>
  <c r="S299" i="20"/>
  <c r="AB299" i="20" s="1"/>
  <c r="T299" i="20"/>
  <c r="AC299" i="20" s="1"/>
  <c r="O299" i="20"/>
  <c r="Q299" i="20"/>
  <c r="Z299" i="20" s="1"/>
  <c r="R299" i="20"/>
  <c r="AA299" i="20" s="1"/>
  <c r="O262" i="20"/>
  <c r="R262" i="20"/>
  <c r="AA262" i="20" s="1"/>
  <c r="T262" i="20"/>
  <c r="AC262" i="20" s="1"/>
  <c r="S262" i="20"/>
  <c r="AB262" i="20" s="1"/>
  <c r="P262" i="20"/>
  <c r="Y262" i="20" s="1"/>
  <c r="Q262" i="20"/>
  <c r="Z262" i="20" s="1"/>
  <c r="S335" i="18"/>
  <c r="R335" i="18"/>
  <c r="V335" i="18"/>
  <c r="T335" i="18"/>
  <c r="Y335" i="18"/>
  <c r="Z335" i="18"/>
  <c r="U335" i="18"/>
  <c r="X335" i="18"/>
  <c r="W335" i="18"/>
  <c r="Z338" i="18"/>
  <c r="X338" i="18"/>
  <c r="W338" i="18"/>
  <c r="S338" i="18"/>
  <c r="Y338" i="18"/>
  <c r="U338" i="18"/>
  <c r="R338" i="18"/>
  <c r="V338" i="18"/>
  <c r="T338" i="18"/>
  <c r="Y317" i="18"/>
  <c r="W317" i="18"/>
  <c r="V317" i="18"/>
  <c r="X317" i="18"/>
  <c r="Z317" i="18"/>
  <c r="R317" i="18"/>
  <c r="U317" i="18"/>
  <c r="T317" i="18"/>
  <c r="S317" i="18"/>
  <c r="U315" i="18"/>
  <c r="X315" i="18"/>
  <c r="Z315" i="18"/>
  <c r="S315" i="18"/>
  <c r="R315" i="18"/>
  <c r="V315" i="18"/>
  <c r="T315" i="18"/>
  <c r="Y315" i="18"/>
  <c r="W315" i="18"/>
  <c r="W278" i="18"/>
  <c r="X278" i="18"/>
  <c r="Y278" i="18"/>
  <c r="Z278" i="18"/>
  <c r="U278" i="18"/>
  <c r="R278" i="18"/>
  <c r="S278" i="18"/>
  <c r="T278" i="18"/>
  <c r="V278" i="18"/>
  <c r="U259" i="18"/>
  <c r="X259" i="18"/>
  <c r="T259" i="18"/>
  <c r="Z259" i="18"/>
  <c r="R259" i="18"/>
  <c r="Y259" i="18"/>
  <c r="V259" i="18"/>
  <c r="S259" i="18"/>
  <c r="W259" i="18"/>
  <c r="Y265" i="18"/>
  <c r="V265" i="18"/>
  <c r="U265" i="18"/>
  <c r="T265" i="18"/>
  <c r="X265" i="18"/>
  <c r="Z265" i="18"/>
  <c r="R265" i="18"/>
  <c r="S265" i="18"/>
  <c r="W265" i="18"/>
  <c r="R367" i="18"/>
  <c r="V367" i="18"/>
  <c r="X367" i="18"/>
  <c r="T367" i="18"/>
  <c r="Z367" i="18"/>
  <c r="Y367" i="18"/>
  <c r="S367" i="18"/>
  <c r="U367" i="18"/>
  <c r="W367" i="18"/>
  <c r="S330" i="18"/>
  <c r="R330" i="18"/>
  <c r="T330" i="18"/>
  <c r="U330" i="18"/>
  <c r="Y330" i="18"/>
  <c r="W330" i="18"/>
  <c r="V330" i="18"/>
  <c r="Z330" i="18"/>
  <c r="X330" i="18"/>
  <c r="V309" i="18"/>
  <c r="T309" i="18"/>
  <c r="Y309" i="18"/>
  <c r="W309" i="18"/>
  <c r="U309" i="18"/>
  <c r="X309" i="18"/>
  <c r="Z309" i="18"/>
  <c r="S309" i="18"/>
  <c r="R309" i="18"/>
  <c r="Z307" i="18"/>
  <c r="Y307" i="18"/>
  <c r="U307" i="18"/>
  <c r="X307" i="18"/>
  <c r="S307" i="18"/>
  <c r="R307" i="18"/>
  <c r="W307" i="18"/>
  <c r="V307" i="18"/>
  <c r="T307" i="18"/>
  <c r="T285" i="18"/>
  <c r="U285" i="18"/>
  <c r="Y285" i="18"/>
  <c r="W285" i="18"/>
  <c r="S285" i="18"/>
  <c r="X285" i="18"/>
  <c r="Z285" i="18"/>
  <c r="R285" i="18"/>
  <c r="V285" i="18"/>
  <c r="T286" i="18"/>
  <c r="U286" i="18"/>
  <c r="R286" i="18"/>
  <c r="W286" i="18"/>
  <c r="V286" i="18"/>
  <c r="Z286" i="18"/>
  <c r="X286" i="18"/>
  <c r="S286" i="18"/>
  <c r="Y286" i="18"/>
  <c r="X249" i="18"/>
  <c r="Y249" i="18"/>
  <c r="U249" i="18"/>
  <c r="T249" i="18"/>
  <c r="Z249" i="18"/>
  <c r="W249" i="18"/>
  <c r="V249" i="18"/>
  <c r="S249" i="18"/>
  <c r="R249" i="18"/>
  <c r="R363" i="18"/>
  <c r="V363" i="18"/>
  <c r="Y363" i="18"/>
  <c r="Z363" i="18"/>
  <c r="W363" i="18"/>
  <c r="T363" i="18"/>
  <c r="S363" i="18"/>
  <c r="U363" i="18"/>
  <c r="X363" i="18"/>
  <c r="Y321" i="18"/>
  <c r="Z321" i="18"/>
  <c r="S321" i="18"/>
  <c r="T321" i="18"/>
  <c r="V321" i="18"/>
  <c r="W321" i="18"/>
  <c r="X321" i="18"/>
  <c r="U321" i="18"/>
  <c r="R321" i="18"/>
  <c r="T342" i="18"/>
  <c r="U342" i="18"/>
  <c r="Y342" i="18"/>
  <c r="S342" i="18"/>
  <c r="R342" i="18"/>
  <c r="V342" i="18"/>
  <c r="W342" i="18"/>
  <c r="X342" i="18"/>
  <c r="Z342" i="18"/>
  <c r="Y340" i="18"/>
  <c r="Z340" i="18"/>
  <c r="U340" i="18"/>
  <c r="R340" i="18"/>
  <c r="X340" i="18"/>
  <c r="V340" i="18"/>
  <c r="T340" i="18"/>
  <c r="S340" i="18"/>
  <c r="W340" i="18"/>
  <c r="S306" i="18"/>
  <c r="Y306" i="18"/>
  <c r="U306" i="18"/>
  <c r="R306" i="18"/>
  <c r="V306" i="18"/>
  <c r="T306" i="18"/>
  <c r="Z306" i="18"/>
  <c r="X306" i="18"/>
  <c r="W306" i="18"/>
  <c r="W268" i="18"/>
  <c r="Y268" i="18"/>
  <c r="U268" i="18"/>
  <c r="S268" i="18"/>
  <c r="Z268" i="18"/>
  <c r="T268" i="18"/>
  <c r="V268" i="18"/>
  <c r="X268" i="18"/>
  <c r="R268" i="18"/>
  <c r="Z253" i="18"/>
  <c r="R253" i="18"/>
  <c r="U253" i="18"/>
  <c r="W253" i="18"/>
  <c r="S253" i="18"/>
  <c r="V253" i="18"/>
  <c r="Y253" i="18"/>
  <c r="X253" i="18"/>
  <c r="T253" i="18"/>
  <c r="Y282" i="18"/>
  <c r="S282" i="18"/>
  <c r="U282" i="18"/>
  <c r="R282" i="18"/>
  <c r="Z282" i="18"/>
  <c r="X282" i="18"/>
  <c r="W282" i="18"/>
  <c r="V282" i="18"/>
  <c r="T282" i="18"/>
  <c r="U343" i="18"/>
  <c r="X343" i="18"/>
  <c r="S343" i="18"/>
  <c r="T343" i="18"/>
  <c r="W343" i="18"/>
  <c r="V343" i="18"/>
  <c r="R343" i="18"/>
  <c r="Z343" i="18"/>
  <c r="Y343" i="18"/>
  <c r="U313" i="18"/>
  <c r="X313" i="18"/>
  <c r="S313" i="18"/>
  <c r="R313" i="18"/>
  <c r="W313" i="18"/>
  <c r="V313" i="18"/>
  <c r="T313" i="18"/>
  <c r="Z313" i="18"/>
  <c r="Y313" i="18"/>
  <c r="W325" i="18"/>
  <c r="V325" i="18"/>
  <c r="Z325" i="18"/>
  <c r="X325" i="18"/>
  <c r="R325" i="18"/>
  <c r="U325" i="18"/>
  <c r="Y325" i="18"/>
  <c r="T325" i="18"/>
  <c r="S325" i="18"/>
  <c r="R323" i="18"/>
  <c r="U323" i="18"/>
  <c r="T323" i="18"/>
  <c r="V323" i="18"/>
  <c r="Y323" i="18"/>
  <c r="W323" i="18"/>
  <c r="S323" i="18"/>
  <c r="X323" i="18"/>
  <c r="Z323" i="18"/>
  <c r="X297" i="18"/>
  <c r="Z297" i="18"/>
  <c r="R297" i="18"/>
  <c r="U297" i="18"/>
  <c r="T297" i="18"/>
  <c r="V297" i="18"/>
  <c r="Y297" i="18"/>
  <c r="W297" i="18"/>
  <c r="S297" i="18"/>
  <c r="S276" i="18"/>
  <c r="W276" i="18"/>
  <c r="Y276" i="18"/>
  <c r="Z276" i="18"/>
  <c r="U276" i="18"/>
  <c r="R276" i="18"/>
  <c r="X276" i="18"/>
  <c r="V276" i="18"/>
  <c r="T276" i="18"/>
  <c r="Y257" i="18"/>
  <c r="X257" i="18"/>
  <c r="U257" i="18"/>
  <c r="T257" i="18"/>
  <c r="V257" i="18"/>
  <c r="Z257" i="18"/>
  <c r="R257" i="18"/>
  <c r="S257" i="18"/>
  <c r="W257" i="18"/>
  <c r="Z245" i="18"/>
  <c r="R245" i="18"/>
  <c r="S245" i="18"/>
  <c r="W245" i="18"/>
  <c r="Y245" i="18"/>
  <c r="X245" i="18"/>
  <c r="U245" i="18"/>
  <c r="T245" i="18"/>
  <c r="V245" i="18"/>
  <c r="T254" i="20"/>
  <c r="AC254" i="20" s="1"/>
  <c r="R254" i="20"/>
  <c r="AA254" i="20" s="1"/>
  <c r="S254" i="20"/>
  <c r="AB254" i="20" s="1"/>
  <c r="O254" i="20"/>
  <c r="Q254" i="20"/>
  <c r="Z254" i="20" s="1"/>
  <c r="P254" i="20"/>
  <c r="Y254" i="20" s="1"/>
  <c r="R245" i="20"/>
  <c r="AA245" i="20" s="1"/>
  <c r="Q245" i="20"/>
  <c r="Z245" i="20" s="1"/>
  <c r="T245" i="20"/>
  <c r="AC245" i="20" s="1"/>
  <c r="S245" i="20"/>
  <c r="AB245" i="20" s="1"/>
  <c r="P245" i="20"/>
  <c r="Y245" i="20" s="1"/>
  <c r="O245" i="20"/>
  <c r="O249" i="20"/>
  <c r="P249" i="20"/>
  <c r="Y249" i="20" s="1"/>
  <c r="R249" i="20"/>
  <c r="AA249" i="20" s="1"/>
  <c r="T249" i="20"/>
  <c r="AC249" i="20" s="1"/>
  <c r="S249" i="20"/>
  <c r="AB249" i="20" s="1"/>
  <c r="Q249" i="20"/>
  <c r="Z249" i="20" s="1"/>
  <c r="Q265" i="20"/>
  <c r="Z265" i="20" s="1"/>
  <c r="P265" i="20"/>
  <c r="Y265" i="20" s="1"/>
  <c r="S265" i="20"/>
  <c r="AB265" i="20" s="1"/>
  <c r="R265" i="20"/>
  <c r="AA265" i="20" s="1"/>
  <c r="O265" i="20"/>
  <c r="T265" i="20"/>
  <c r="AC265" i="20" s="1"/>
  <c r="R289" i="20"/>
  <c r="AA289" i="20" s="1"/>
  <c r="O289" i="20"/>
  <c r="Q289" i="20"/>
  <c r="Z289" i="20" s="1"/>
  <c r="P289" i="20"/>
  <c r="Y289" i="20" s="1"/>
  <c r="T289" i="20"/>
  <c r="AC289" i="20" s="1"/>
  <c r="S289" i="20"/>
  <c r="AB289" i="20" s="1"/>
  <c r="P337" i="20"/>
  <c r="Y337" i="20" s="1"/>
  <c r="T337" i="20"/>
  <c r="AC337" i="20" s="1"/>
  <c r="S337" i="20"/>
  <c r="AB337" i="20" s="1"/>
  <c r="R337" i="20"/>
  <c r="AA337" i="20" s="1"/>
  <c r="O337" i="20"/>
  <c r="Q337" i="20"/>
  <c r="Z337" i="20" s="1"/>
  <c r="P326" i="20"/>
  <c r="Y326" i="20" s="1"/>
  <c r="R326" i="20"/>
  <c r="AA326" i="20" s="1"/>
  <c r="O326" i="20"/>
  <c r="T326" i="20"/>
  <c r="AC326" i="20" s="1"/>
  <c r="S326" i="20"/>
  <c r="AB326" i="20" s="1"/>
  <c r="Q326" i="20"/>
  <c r="Z326" i="20" s="1"/>
  <c r="R395" i="20"/>
  <c r="AA395" i="20" s="1"/>
  <c r="Q395" i="20"/>
  <c r="Z395" i="20" s="1"/>
  <c r="O395" i="20"/>
  <c r="P395" i="20"/>
  <c r="Y395" i="20" s="1"/>
  <c r="S395" i="20"/>
  <c r="AB395" i="20" s="1"/>
  <c r="T395" i="20"/>
  <c r="AC395" i="20" s="1"/>
  <c r="O309" i="20"/>
  <c r="Q309" i="20"/>
  <c r="Z309" i="20" s="1"/>
  <c r="P309" i="20"/>
  <c r="Y309" i="20" s="1"/>
  <c r="S309" i="20"/>
  <c r="AB309" i="20" s="1"/>
  <c r="T309" i="20"/>
  <c r="AC309" i="20" s="1"/>
  <c r="R309" i="20"/>
  <c r="AA309" i="20" s="1"/>
  <c r="S346" i="20"/>
  <c r="AB346" i="20" s="1"/>
  <c r="Q346" i="20"/>
  <c r="Z346" i="20" s="1"/>
  <c r="P346" i="20"/>
  <c r="Y346" i="20" s="1"/>
  <c r="O346" i="20"/>
  <c r="R346" i="20"/>
  <c r="AA346" i="20" s="1"/>
  <c r="T346" i="20"/>
  <c r="AC346" i="20" s="1"/>
  <c r="T383" i="20"/>
  <c r="AC383" i="20" s="1"/>
  <c r="R383" i="20"/>
  <c r="AA383" i="20" s="1"/>
  <c r="Q383" i="20"/>
  <c r="Z383" i="20" s="1"/>
  <c r="P383" i="20"/>
  <c r="Y383" i="20" s="1"/>
  <c r="S383" i="20"/>
  <c r="AB383" i="20" s="1"/>
  <c r="O383" i="20"/>
  <c r="P251" i="20"/>
  <c r="Y251" i="20" s="1"/>
  <c r="R251" i="20"/>
  <c r="AA251" i="20" s="1"/>
  <c r="S251" i="20"/>
  <c r="AB251" i="20" s="1"/>
  <c r="T251" i="20"/>
  <c r="AC251" i="20" s="1"/>
  <c r="Q251" i="20"/>
  <c r="Z251" i="20" s="1"/>
  <c r="O251" i="20"/>
  <c r="S305" i="20"/>
  <c r="AB305" i="20" s="1"/>
  <c r="R305" i="20"/>
  <c r="AA305" i="20" s="1"/>
  <c r="O305" i="20"/>
  <c r="T305" i="20"/>
  <c r="AC305" i="20" s="1"/>
  <c r="P305" i="20"/>
  <c r="Y305" i="20" s="1"/>
  <c r="Q305" i="20"/>
  <c r="Z305" i="20" s="1"/>
  <c r="R267" i="20"/>
  <c r="AA267" i="20" s="1"/>
  <c r="O267" i="20"/>
  <c r="Q267" i="20"/>
  <c r="Z267" i="20" s="1"/>
  <c r="T267" i="20"/>
  <c r="AC267" i="20" s="1"/>
  <c r="P267" i="20"/>
  <c r="Y267" i="20" s="1"/>
  <c r="S267" i="20"/>
  <c r="AB267" i="20" s="1"/>
  <c r="O274" i="20"/>
  <c r="S274" i="20"/>
  <c r="AB274" i="20" s="1"/>
  <c r="R274" i="20"/>
  <c r="AA274" i="20" s="1"/>
  <c r="Q274" i="20"/>
  <c r="Z274" i="20" s="1"/>
  <c r="P274" i="20"/>
  <c r="Y274" i="20" s="1"/>
  <c r="T274" i="20"/>
  <c r="AC274" i="20" s="1"/>
  <c r="T377" i="20"/>
  <c r="AC377" i="20" s="1"/>
  <c r="R377" i="20"/>
  <c r="AA377" i="20" s="1"/>
  <c r="S377" i="20"/>
  <c r="AB377" i="20" s="1"/>
  <c r="O377" i="20"/>
  <c r="Q377" i="20"/>
  <c r="Z377" i="20" s="1"/>
  <c r="P377" i="20"/>
  <c r="Y377" i="20" s="1"/>
  <c r="O315" i="20"/>
  <c r="Q315" i="20"/>
  <c r="Z315" i="20" s="1"/>
  <c r="R315" i="20"/>
  <c r="AA315" i="20" s="1"/>
  <c r="P315" i="20"/>
  <c r="Y315" i="20" s="1"/>
  <c r="S315" i="20"/>
  <c r="AB315" i="20" s="1"/>
  <c r="T315" i="20"/>
  <c r="AC315" i="20" s="1"/>
  <c r="P340" i="20"/>
  <c r="Y340" i="20" s="1"/>
  <c r="S340" i="20"/>
  <c r="AB340" i="20" s="1"/>
  <c r="Q340" i="20"/>
  <c r="Z340" i="20" s="1"/>
  <c r="R340" i="20"/>
  <c r="AA340" i="20" s="1"/>
  <c r="T340" i="20"/>
  <c r="AC340" i="20" s="1"/>
  <c r="O340" i="20"/>
  <c r="Q381" i="20"/>
  <c r="Z381" i="20" s="1"/>
  <c r="T381" i="20"/>
  <c r="AC381" i="20" s="1"/>
  <c r="S381" i="20"/>
  <c r="AB381" i="20" s="1"/>
  <c r="P381" i="20"/>
  <c r="Y381" i="20" s="1"/>
  <c r="R381" i="20"/>
  <c r="AA381" i="20" s="1"/>
  <c r="O381" i="20"/>
  <c r="P327" i="20"/>
  <c r="Y327" i="20" s="1"/>
  <c r="T327" i="20"/>
  <c r="AC327" i="20" s="1"/>
  <c r="O327" i="20"/>
  <c r="R327" i="20"/>
  <c r="AA327" i="20" s="1"/>
  <c r="Q327" i="20"/>
  <c r="Z327" i="20" s="1"/>
  <c r="S327" i="20"/>
  <c r="AB327" i="20" s="1"/>
  <c r="S336" i="20"/>
  <c r="AB336" i="20" s="1"/>
  <c r="P336" i="20"/>
  <c r="Y336" i="20" s="1"/>
  <c r="O336" i="20"/>
  <c r="Q336" i="20"/>
  <c r="Z336" i="20" s="1"/>
  <c r="R336" i="20"/>
  <c r="AA336" i="20" s="1"/>
  <c r="T336" i="20"/>
  <c r="AC336" i="20" s="1"/>
  <c r="O257" i="20"/>
  <c r="Q257" i="20"/>
  <c r="Z257" i="20" s="1"/>
  <c r="T257" i="20"/>
  <c r="AC257" i="20" s="1"/>
  <c r="S257" i="20"/>
  <c r="AB257" i="20" s="1"/>
  <c r="P257" i="20"/>
  <c r="Y257" i="20" s="1"/>
  <c r="R257" i="20"/>
  <c r="AA257" i="20" s="1"/>
  <c r="R302" i="20"/>
  <c r="AA302" i="20" s="1"/>
  <c r="T302" i="20"/>
  <c r="AC302" i="20" s="1"/>
  <c r="P302" i="20"/>
  <c r="Y302" i="20" s="1"/>
  <c r="Q302" i="20"/>
  <c r="Z302" i="20" s="1"/>
  <c r="S302" i="20"/>
  <c r="AB302" i="20" s="1"/>
  <c r="O302" i="20"/>
  <c r="R269" i="20"/>
  <c r="AA269" i="20" s="1"/>
  <c r="Q269" i="20"/>
  <c r="Z269" i="20" s="1"/>
  <c r="T269" i="20"/>
  <c r="AC269" i="20" s="1"/>
  <c r="S269" i="20"/>
  <c r="AB269" i="20" s="1"/>
  <c r="P269" i="20"/>
  <c r="Y269" i="20" s="1"/>
  <c r="O269" i="20"/>
  <c r="Q393" i="20"/>
  <c r="Z393" i="20" s="1"/>
  <c r="T393" i="20"/>
  <c r="AC393" i="20" s="1"/>
  <c r="P393" i="20"/>
  <c r="Y393" i="20" s="1"/>
  <c r="O393" i="20"/>
  <c r="S393" i="20"/>
  <c r="AB393" i="20" s="1"/>
  <c r="R393" i="20"/>
  <c r="AA393" i="20" s="1"/>
  <c r="S323" i="20"/>
  <c r="AB323" i="20" s="1"/>
  <c r="P323" i="20"/>
  <c r="Y323" i="20" s="1"/>
  <c r="T323" i="20"/>
  <c r="AC323" i="20" s="1"/>
  <c r="O323" i="20"/>
  <c r="R323" i="20"/>
  <c r="AA323" i="20" s="1"/>
  <c r="Q323" i="20"/>
  <c r="Z323" i="20" s="1"/>
  <c r="S364" i="20"/>
  <c r="AB364" i="20" s="1"/>
  <c r="P364" i="20"/>
  <c r="Y364" i="20" s="1"/>
  <c r="R364" i="20"/>
  <c r="AA364" i="20" s="1"/>
  <c r="Q364" i="20"/>
  <c r="Z364" i="20" s="1"/>
  <c r="O364" i="20"/>
  <c r="T364" i="20"/>
  <c r="AC364" i="20" s="1"/>
  <c r="P357" i="20"/>
  <c r="Y357" i="20" s="1"/>
  <c r="S357" i="20"/>
  <c r="AB357" i="20" s="1"/>
  <c r="T357" i="20"/>
  <c r="AC357" i="20" s="1"/>
  <c r="R357" i="20"/>
  <c r="AA357" i="20" s="1"/>
  <c r="O357" i="20"/>
  <c r="Q357" i="20"/>
  <c r="Z357" i="20" s="1"/>
  <c r="T391" i="20"/>
  <c r="AC391" i="20" s="1"/>
  <c r="O391" i="20"/>
  <c r="P391" i="20"/>
  <c r="Y391" i="20" s="1"/>
  <c r="Q391" i="20"/>
  <c r="Z391" i="20" s="1"/>
  <c r="R391" i="20"/>
  <c r="AA391" i="20" s="1"/>
  <c r="S391" i="20"/>
  <c r="AB391" i="20" s="1"/>
  <c r="S328" i="20"/>
  <c r="AB328" i="20" s="1"/>
  <c r="Q328" i="20"/>
  <c r="Z328" i="20" s="1"/>
  <c r="R328" i="20"/>
  <c r="AA328" i="20" s="1"/>
  <c r="T328" i="20"/>
  <c r="AC328" i="20" s="1"/>
  <c r="O328" i="20"/>
  <c r="P328" i="20"/>
  <c r="Y328" i="20" s="1"/>
  <c r="O300" i="20"/>
  <c r="T300" i="20"/>
  <c r="AC300" i="20" s="1"/>
  <c r="Q300" i="20"/>
  <c r="Z300" i="20" s="1"/>
  <c r="R300" i="20"/>
  <c r="AA300" i="20" s="1"/>
  <c r="S300" i="20"/>
  <c r="AB300" i="20" s="1"/>
  <c r="P300" i="20"/>
  <c r="Y300" i="20" s="1"/>
  <c r="O283" i="20"/>
  <c r="R283" i="20"/>
  <c r="AA283" i="20" s="1"/>
  <c r="Q283" i="20"/>
  <c r="Z283" i="20" s="1"/>
  <c r="T283" i="20"/>
  <c r="AC283" i="20" s="1"/>
  <c r="P283" i="20"/>
  <c r="Y283" i="20" s="1"/>
  <c r="S283" i="20"/>
  <c r="AB283" i="20" s="1"/>
  <c r="T361" i="20"/>
  <c r="AC361" i="20" s="1"/>
  <c r="S361" i="20"/>
  <c r="AB361" i="20" s="1"/>
  <c r="R361" i="20"/>
  <c r="AA361" i="20" s="1"/>
  <c r="Q361" i="20"/>
  <c r="Z361" i="20" s="1"/>
  <c r="P361" i="20"/>
  <c r="Y361" i="20" s="1"/>
  <c r="O361" i="20"/>
  <c r="Q389" i="20"/>
  <c r="Z389" i="20" s="1"/>
  <c r="P389" i="20"/>
  <c r="Y389" i="20" s="1"/>
  <c r="R389" i="20"/>
  <c r="AA389" i="20" s="1"/>
  <c r="S389" i="20"/>
  <c r="AB389" i="20" s="1"/>
  <c r="T389" i="20"/>
  <c r="AC389" i="20" s="1"/>
  <c r="O389" i="20"/>
  <c r="S384" i="20"/>
  <c r="AB384" i="20" s="1"/>
  <c r="O384" i="20"/>
  <c r="Q384" i="20"/>
  <c r="Z384" i="20" s="1"/>
  <c r="P384" i="20"/>
  <c r="Y384" i="20" s="1"/>
  <c r="T384" i="20"/>
  <c r="AC384" i="20" s="1"/>
  <c r="R384" i="20"/>
  <c r="AA384" i="20" s="1"/>
  <c r="R333" i="20"/>
  <c r="AA333" i="20" s="1"/>
  <c r="P333" i="20"/>
  <c r="Y333" i="20" s="1"/>
  <c r="Q333" i="20"/>
  <c r="Z333" i="20" s="1"/>
  <c r="T333" i="20"/>
  <c r="AC333" i="20" s="1"/>
  <c r="S333" i="20"/>
  <c r="AB333" i="20" s="1"/>
  <c r="O333" i="20"/>
  <c r="O322" i="20"/>
  <c r="S322" i="20"/>
  <c r="AB322" i="20" s="1"/>
  <c r="T322" i="20"/>
  <c r="AC322" i="20" s="1"/>
  <c r="Q322" i="20"/>
  <c r="Z322" i="20" s="1"/>
  <c r="P322" i="20"/>
  <c r="Y322" i="20" s="1"/>
  <c r="R322" i="20"/>
  <c r="AA322" i="20" s="1"/>
  <c r="P392" i="20"/>
  <c r="Y392" i="20" s="1"/>
  <c r="Q392" i="20"/>
  <c r="Z392" i="20" s="1"/>
  <c r="O392" i="20"/>
  <c r="T392" i="20"/>
  <c r="AC392" i="20" s="1"/>
  <c r="R392" i="20"/>
  <c r="AA392" i="20" s="1"/>
  <c r="S392" i="20"/>
  <c r="AB392" i="20" s="1"/>
  <c r="S304" i="20"/>
  <c r="AB304" i="20" s="1"/>
  <c r="P304" i="20"/>
  <c r="Y304" i="20" s="1"/>
  <c r="R304" i="20"/>
  <c r="AA304" i="20" s="1"/>
  <c r="Q304" i="20"/>
  <c r="Z304" i="20" s="1"/>
  <c r="O304" i="20"/>
  <c r="T304" i="20"/>
  <c r="AC304" i="20" s="1"/>
  <c r="R250" i="18"/>
  <c r="U250" i="18"/>
  <c r="W250" i="18"/>
  <c r="X250" i="18"/>
  <c r="Z250" i="18"/>
  <c r="V250" i="18"/>
  <c r="T250" i="18"/>
  <c r="S250" i="18"/>
  <c r="Y250" i="18"/>
  <c r="Y256" i="18"/>
  <c r="V256" i="18"/>
  <c r="U256" i="18"/>
  <c r="S256" i="18"/>
  <c r="W256" i="18"/>
  <c r="Z256" i="18"/>
  <c r="R256" i="18"/>
  <c r="X256" i="18"/>
  <c r="T256" i="18"/>
  <c r="Y336" i="18"/>
  <c r="Z336" i="18"/>
  <c r="S336" i="18"/>
  <c r="R336" i="18"/>
  <c r="X336" i="18"/>
  <c r="T336" i="18"/>
  <c r="U336" i="18"/>
  <c r="W336" i="18"/>
  <c r="V336" i="18"/>
  <c r="Y348" i="18"/>
  <c r="R348" i="18"/>
  <c r="U348" i="18"/>
  <c r="Z348" i="18"/>
  <c r="T348" i="18"/>
  <c r="W348" i="18"/>
  <c r="V348" i="18"/>
  <c r="X348" i="18"/>
  <c r="S348" i="18"/>
  <c r="V326" i="18"/>
  <c r="W326" i="18"/>
  <c r="Z326" i="18"/>
  <c r="X326" i="18"/>
  <c r="T326" i="18"/>
  <c r="S326" i="18"/>
  <c r="Y326" i="18"/>
  <c r="U326" i="18"/>
  <c r="R326" i="18"/>
  <c r="X324" i="18"/>
  <c r="Y324" i="18"/>
  <c r="T324" i="18"/>
  <c r="U324" i="18"/>
  <c r="R324" i="18"/>
  <c r="W324" i="18"/>
  <c r="V324" i="18"/>
  <c r="Z324" i="18"/>
  <c r="S324" i="18"/>
  <c r="R291" i="18"/>
  <c r="V291" i="18"/>
  <c r="T291" i="18"/>
  <c r="U291" i="18"/>
  <c r="Y291" i="18"/>
  <c r="W291" i="18"/>
  <c r="S291" i="18"/>
  <c r="X291" i="18"/>
  <c r="Z291" i="18"/>
  <c r="Y302" i="18"/>
  <c r="Z302" i="18"/>
  <c r="U302" i="18"/>
  <c r="R302" i="18"/>
  <c r="S302" i="18"/>
  <c r="V302" i="18"/>
  <c r="T302" i="18"/>
  <c r="X302" i="18"/>
  <c r="W302" i="18"/>
  <c r="Y271" i="18"/>
  <c r="W271" i="18"/>
  <c r="V271" i="18"/>
  <c r="X271" i="18"/>
  <c r="Z271" i="18"/>
  <c r="R271" i="18"/>
  <c r="S271" i="18"/>
  <c r="T271" i="18"/>
  <c r="U271" i="18"/>
  <c r="U359" i="18"/>
  <c r="W359" i="18"/>
  <c r="X359" i="18"/>
  <c r="V359" i="18"/>
  <c r="S359" i="18"/>
  <c r="T359" i="18"/>
  <c r="R359" i="18"/>
  <c r="Y359" i="18"/>
  <c r="Z359" i="18"/>
  <c r="W350" i="18"/>
  <c r="V350" i="18"/>
  <c r="R350" i="18"/>
  <c r="Z350" i="18"/>
  <c r="T350" i="18"/>
  <c r="X350" i="18"/>
  <c r="Y350" i="18"/>
  <c r="U350" i="18"/>
  <c r="S350" i="18"/>
  <c r="Z318" i="18"/>
  <c r="X318" i="18"/>
  <c r="S318" i="18"/>
  <c r="Y318" i="18"/>
  <c r="T318" i="18"/>
  <c r="U318" i="18"/>
  <c r="R318" i="18"/>
  <c r="W318" i="18"/>
  <c r="V318" i="18"/>
  <c r="Y316" i="18"/>
  <c r="Z316" i="18"/>
  <c r="V316" i="18"/>
  <c r="R316" i="18"/>
  <c r="X316" i="18"/>
  <c r="T316" i="18"/>
  <c r="S316" i="18"/>
  <c r="W316" i="18"/>
  <c r="U316" i="18"/>
  <c r="U283" i="18"/>
  <c r="X283" i="18"/>
  <c r="W283" i="18"/>
  <c r="S283" i="18"/>
  <c r="R283" i="18"/>
  <c r="V283" i="18"/>
  <c r="T283" i="18"/>
  <c r="Y283" i="18"/>
  <c r="Z283" i="18"/>
  <c r="U301" i="18"/>
  <c r="X301" i="18"/>
  <c r="S301" i="18"/>
  <c r="R301" i="18"/>
  <c r="W301" i="18"/>
  <c r="V301" i="18"/>
  <c r="T301" i="18"/>
  <c r="Y301" i="18"/>
  <c r="Z301" i="18"/>
  <c r="T305" i="18"/>
  <c r="S305" i="18"/>
  <c r="W305" i="18"/>
  <c r="V305" i="18"/>
  <c r="Z305" i="18"/>
  <c r="X305" i="18"/>
  <c r="R305" i="18"/>
  <c r="U305" i="18"/>
  <c r="Y305" i="18"/>
  <c r="V327" i="18"/>
  <c r="T327" i="18"/>
  <c r="S327" i="18"/>
  <c r="W327" i="18"/>
  <c r="Y327" i="18"/>
  <c r="Z327" i="18"/>
  <c r="X327" i="18"/>
  <c r="U327" i="18"/>
  <c r="R327" i="18"/>
  <c r="T322" i="18"/>
  <c r="X322" i="18"/>
  <c r="W322" i="18"/>
  <c r="V322" i="18"/>
  <c r="Z322" i="18"/>
  <c r="Y322" i="18"/>
  <c r="S322" i="18"/>
  <c r="R322" i="18"/>
  <c r="U322" i="18"/>
  <c r="R310" i="18"/>
  <c r="S310" i="18"/>
  <c r="T310" i="18"/>
  <c r="U310" i="18"/>
  <c r="W310" i="18"/>
  <c r="V310" i="18"/>
  <c r="Z310" i="18"/>
  <c r="Y310" i="18"/>
  <c r="X310" i="18"/>
  <c r="S308" i="18"/>
  <c r="W308" i="18"/>
  <c r="Y308" i="18"/>
  <c r="Z308" i="18"/>
  <c r="U308" i="18"/>
  <c r="R308" i="18"/>
  <c r="X308" i="18"/>
  <c r="V308" i="18"/>
  <c r="T308" i="18"/>
  <c r="Y269" i="18"/>
  <c r="V269" i="18"/>
  <c r="U269" i="18"/>
  <c r="T269" i="18"/>
  <c r="X269" i="18"/>
  <c r="Z269" i="18"/>
  <c r="R269" i="18"/>
  <c r="S269" i="18"/>
  <c r="W269" i="18"/>
  <c r="Y270" i="18"/>
  <c r="Z270" i="18"/>
  <c r="U270" i="18"/>
  <c r="R270" i="18"/>
  <c r="S270" i="18"/>
  <c r="X270" i="18"/>
  <c r="W270" i="18"/>
  <c r="V270" i="18"/>
  <c r="T270" i="18"/>
  <c r="S274" i="18"/>
  <c r="Y274" i="18"/>
  <c r="U274" i="18"/>
  <c r="R274" i="18"/>
  <c r="V274" i="18"/>
  <c r="W274" i="18"/>
  <c r="Z274" i="18"/>
  <c r="X274" i="18"/>
  <c r="T274" i="18"/>
  <c r="W299" i="18"/>
  <c r="V299" i="18"/>
  <c r="Z299" i="18"/>
  <c r="Y299" i="18"/>
  <c r="R299" i="18"/>
  <c r="U299" i="18"/>
  <c r="X299" i="18"/>
  <c r="T299" i="18"/>
  <c r="S299" i="18"/>
  <c r="V320" i="18"/>
  <c r="T320" i="18"/>
  <c r="S320" i="18"/>
  <c r="W320" i="18"/>
  <c r="Y320" i="18"/>
  <c r="X320" i="18"/>
  <c r="U320" i="18"/>
  <c r="R320" i="18"/>
  <c r="Z320" i="18"/>
  <c r="V314" i="18"/>
  <c r="T314" i="18"/>
  <c r="X314" i="18"/>
  <c r="W314" i="18"/>
  <c r="Y314" i="18"/>
  <c r="Z314" i="18"/>
  <c r="U314" i="18"/>
  <c r="R314" i="18"/>
  <c r="S314" i="18"/>
  <c r="V334" i="18"/>
  <c r="T334" i="18"/>
  <c r="X334" i="18"/>
  <c r="W334" i="18"/>
  <c r="Y334" i="18"/>
  <c r="Z334" i="18"/>
  <c r="U334" i="18"/>
  <c r="R334" i="18"/>
  <c r="S334" i="18"/>
  <c r="X332" i="18"/>
  <c r="Y332" i="18"/>
  <c r="U332" i="18"/>
  <c r="R332" i="18"/>
  <c r="V332" i="18"/>
  <c r="W332" i="18"/>
  <c r="Z332" i="18"/>
  <c r="S332" i="18"/>
  <c r="T332" i="18"/>
  <c r="U247" i="18"/>
  <c r="X247" i="18"/>
  <c r="Z247" i="18"/>
  <c r="S247" i="18"/>
  <c r="V247" i="18"/>
  <c r="W247" i="18"/>
  <c r="R247" i="18"/>
  <c r="T247" i="18"/>
  <c r="Y247" i="18"/>
  <c r="T279" i="18"/>
  <c r="S279" i="18"/>
  <c r="U279" i="18"/>
  <c r="R279" i="18"/>
  <c r="V279" i="18"/>
  <c r="W279" i="18"/>
  <c r="X279" i="18"/>
  <c r="Z279" i="18"/>
  <c r="Y279" i="18"/>
  <c r="X300" i="18"/>
  <c r="Y300" i="18"/>
  <c r="U300" i="18"/>
  <c r="R300" i="18"/>
  <c r="V300" i="18"/>
  <c r="W300" i="18"/>
  <c r="S300" i="18"/>
  <c r="T300" i="18"/>
  <c r="Z300" i="18"/>
  <c r="Q256" i="20"/>
  <c r="Z256" i="20" s="1"/>
  <c r="P256" i="20"/>
  <c r="Y256" i="20" s="1"/>
  <c r="R256" i="20"/>
  <c r="AA256" i="20" s="1"/>
  <c r="S256" i="20"/>
  <c r="AB256" i="20" s="1"/>
  <c r="O256" i="20"/>
  <c r="T256" i="20"/>
  <c r="AC256" i="20" s="1"/>
  <c r="Z275" i="18"/>
  <c r="Y275" i="18"/>
  <c r="U275" i="18"/>
  <c r="X275" i="18"/>
  <c r="S275" i="18"/>
  <c r="T275" i="18"/>
  <c r="W275" i="18"/>
  <c r="V275" i="18"/>
  <c r="R275" i="18"/>
  <c r="Q286" i="20"/>
  <c r="Z286" i="20" s="1"/>
  <c r="S286" i="20"/>
  <c r="AB286" i="20" s="1"/>
  <c r="O286" i="20"/>
  <c r="R286" i="20"/>
  <c r="AA286" i="20" s="1"/>
  <c r="T286" i="20"/>
  <c r="AC286" i="20" s="1"/>
  <c r="P286" i="20"/>
  <c r="Y286" i="20" s="1"/>
  <c r="Q244" i="20"/>
  <c r="Z244" i="20" s="1"/>
  <c r="T244" i="20"/>
  <c r="AC244" i="20" s="1"/>
  <c r="R244" i="20"/>
  <c r="AA244" i="20" s="1"/>
  <c r="P244" i="20"/>
  <c r="Y244" i="20" s="1"/>
  <c r="S244" i="20"/>
  <c r="AB244" i="20" s="1"/>
  <c r="O244" i="20"/>
  <c r="S277" i="20"/>
  <c r="AB277" i="20" s="1"/>
  <c r="T277" i="20"/>
  <c r="AC277" i="20" s="1"/>
  <c r="R277" i="20"/>
  <c r="AA277" i="20" s="1"/>
  <c r="O277" i="20"/>
  <c r="P277" i="20"/>
  <c r="Y277" i="20" s="1"/>
  <c r="Q277" i="20"/>
  <c r="Z277" i="20" s="1"/>
  <c r="S296" i="20"/>
  <c r="AB296" i="20" s="1"/>
  <c r="Q296" i="20"/>
  <c r="Z296" i="20" s="1"/>
  <c r="R296" i="20"/>
  <c r="AA296" i="20" s="1"/>
  <c r="T296" i="20"/>
  <c r="AC296" i="20" s="1"/>
  <c r="O296" i="20"/>
  <c r="P296" i="20"/>
  <c r="Y296" i="20" s="1"/>
  <c r="R369" i="20"/>
  <c r="AA369" i="20" s="1"/>
  <c r="O369" i="20"/>
  <c r="Q369" i="20"/>
  <c r="Z369" i="20" s="1"/>
  <c r="P369" i="20"/>
  <c r="Y369" i="20" s="1"/>
  <c r="T369" i="20"/>
  <c r="AC369" i="20" s="1"/>
  <c r="S369" i="20"/>
  <c r="AB369" i="20" s="1"/>
  <c r="Q307" i="20"/>
  <c r="Z307" i="20" s="1"/>
  <c r="S307" i="20"/>
  <c r="AB307" i="20" s="1"/>
  <c r="P307" i="20"/>
  <c r="Y307" i="20" s="1"/>
  <c r="T307" i="20"/>
  <c r="AC307" i="20" s="1"/>
  <c r="O307" i="20"/>
  <c r="R307" i="20"/>
  <c r="AA307" i="20" s="1"/>
  <c r="T380" i="20"/>
  <c r="AC380" i="20" s="1"/>
  <c r="S380" i="20"/>
  <c r="AB380" i="20" s="1"/>
  <c r="P380" i="20"/>
  <c r="Y380" i="20" s="1"/>
  <c r="R380" i="20"/>
  <c r="AA380" i="20" s="1"/>
  <c r="Q380" i="20"/>
  <c r="Z380" i="20" s="1"/>
  <c r="O380" i="20"/>
  <c r="S341" i="20"/>
  <c r="AB341" i="20" s="1"/>
  <c r="T341" i="20"/>
  <c r="AC341" i="20" s="1"/>
  <c r="R341" i="20"/>
  <c r="AA341" i="20" s="1"/>
  <c r="O341" i="20"/>
  <c r="Q341" i="20"/>
  <c r="Z341" i="20" s="1"/>
  <c r="P341" i="20"/>
  <c r="Y341" i="20" s="1"/>
  <c r="O314" i="20"/>
  <c r="R314" i="20"/>
  <c r="AA314" i="20" s="1"/>
  <c r="Q314" i="20"/>
  <c r="Z314" i="20" s="1"/>
  <c r="S314" i="20"/>
  <c r="AB314" i="20" s="1"/>
  <c r="T314" i="20"/>
  <c r="AC314" i="20" s="1"/>
  <c r="P314" i="20"/>
  <c r="Y314" i="20" s="1"/>
  <c r="P376" i="20"/>
  <c r="Y376" i="20" s="1"/>
  <c r="S376" i="20"/>
  <c r="AB376" i="20" s="1"/>
  <c r="Q376" i="20"/>
  <c r="Z376" i="20" s="1"/>
  <c r="R376" i="20"/>
  <c r="AA376" i="20" s="1"/>
  <c r="T376" i="20"/>
  <c r="AC376" i="20" s="1"/>
  <c r="O376" i="20"/>
  <c r="S280" i="20"/>
  <c r="AB280" i="20" s="1"/>
  <c r="O280" i="20"/>
  <c r="P280" i="20"/>
  <c r="Y280" i="20" s="1"/>
  <c r="R280" i="20"/>
  <c r="AA280" i="20" s="1"/>
  <c r="Q280" i="20"/>
  <c r="Z280" i="20" s="1"/>
  <c r="T280" i="20"/>
  <c r="AC280" i="20" s="1"/>
  <c r="R272" i="20"/>
  <c r="AA272" i="20" s="1"/>
  <c r="S272" i="20"/>
  <c r="AB272" i="20" s="1"/>
  <c r="T272" i="20"/>
  <c r="AC272" i="20" s="1"/>
  <c r="P272" i="20"/>
  <c r="Y272" i="20" s="1"/>
  <c r="O272" i="20"/>
  <c r="Q272" i="20"/>
  <c r="Z272" i="20" s="1"/>
  <c r="S271" i="20"/>
  <c r="AB271" i="20" s="1"/>
  <c r="R271" i="20"/>
  <c r="AA271" i="20" s="1"/>
  <c r="O271" i="20"/>
  <c r="P271" i="20"/>
  <c r="Y271" i="20" s="1"/>
  <c r="Q271" i="20"/>
  <c r="Z271" i="20" s="1"/>
  <c r="T271" i="20"/>
  <c r="AC271" i="20" s="1"/>
  <c r="O282" i="20"/>
  <c r="R282" i="20"/>
  <c r="AA282" i="20" s="1"/>
  <c r="T282" i="20"/>
  <c r="AC282" i="20" s="1"/>
  <c r="S282" i="20"/>
  <c r="AB282" i="20" s="1"/>
  <c r="Q282" i="20"/>
  <c r="Z282" i="20" s="1"/>
  <c r="P282" i="20"/>
  <c r="Y282" i="20" s="1"/>
  <c r="Q382" i="20"/>
  <c r="Z382" i="20" s="1"/>
  <c r="S382" i="20"/>
  <c r="AB382" i="20" s="1"/>
  <c r="P382" i="20"/>
  <c r="Y382" i="20" s="1"/>
  <c r="R382" i="20"/>
  <c r="AA382" i="20" s="1"/>
  <c r="T382" i="20"/>
  <c r="AC382" i="20" s="1"/>
  <c r="O382" i="20"/>
  <c r="T347" i="20"/>
  <c r="AC347" i="20" s="1"/>
  <c r="O347" i="20"/>
  <c r="Q347" i="20"/>
  <c r="Z347" i="20" s="1"/>
  <c r="R347" i="20"/>
  <c r="AA347" i="20" s="1"/>
  <c r="P347" i="20"/>
  <c r="Y347" i="20" s="1"/>
  <c r="S347" i="20"/>
  <c r="AB347" i="20" s="1"/>
  <c r="R308" i="20"/>
  <c r="AA308" i="20" s="1"/>
  <c r="P308" i="20"/>
  <c r="Y308" i="20" s="1"/>
  <c r="S308" i="20"/>
  <c r="AB308" i="20" s="1"/>
  <c r="Q308" i="20"/>
  <c r="Z308" i="20" s="1"/>
  <c r="O308" i="20"/>
  <c r="T308" i="20"/>
  <c r="AC308" i="20" s="1"/>
  <c r="Q370" i="20"/>
  <c r="Z370" i="20" s="1"/>
  <c r="P370" i="20"/>
  <c r="Y370" i="20" s="1"/>
  <c r="R370" i="20"/>
  <c r="AA370" i="20" s="1"/>
  <c r="O370" i="20"/>
  <c r="S370" i="20"/>
  <c r="AB370" i="20" s="1"/>
  <c r="T370" i="20"/>
  <c r="AC370" i="20" s="1"/>
  <c r="P359" i="20"/>
  <c r="Y359" i="20" s="1"/>
  <c r="T359" i="20"/>
  <c r="AC359" i="20" s="1"/>
  <c r="O359" i="20"/>
  <c r="R359" i="20"/>
  <c r="AA359" i="20" s="1"/>
  <c r="Q359" i="20"/>
  <c r="Z359" i="20" s="1"/>
  <c r="S359" i="20"/>
  <c r="AB359" i="20" s="1"/>
  <c r="O398" i="20"/>
  <c r="T398" i="20"/>
  <c r="AC398" i="20" s="1"/>
  <c r="P398" i="20"/>
  <c r="Y398" i="20" s="1"/>
  <c r="Q398" i="20"/>
  <c r="Z398" i="20" s="1"/>
  <c r="S398" i="20"/>
  <c r="AB398" i="20" s="1"/>
  <c r="R398" i="20"/>
  <c r="AA398" i="20" s="1"/>
  <c r="R281" i="20"/>
  <c r="AA281" i="20" s="1"/>
  <c r="P281" i="20"/>
  <c r="Y281" i="20" s="1"/>
  <c r="T281" i="20"/>
  <c r="AC281" i="20" s="1"/>
  <c r="S281" i="20"/>
  <c r="AB281" i="20" s="1"/>
  <c r="Q281" i="20"/>
  <c r="Z281" i="20" s="1"/>
  <c r="O281" i="20"/>
  <c r="S252" i="20"/>
  <c r="AB252" i="20" s="1"/>
  <c r="P252" i="20"/>
  <c r="Y252" i="20" s="1"/>
  <c r="O252" i="20"/>
  <c r="T252" i="20"/>
  <c r="AC252" i="20" s="1"/>
  <c r="Q252" i="20"/>
  <c r="Z252" i="20" s="1"/>
  <c r="R252" i="20"/>
  <c r="AA252" i="20" s="1"/>
  <c r="T263" i="20"/>
  <c r="AC263" i="20" s="1"/>
  <c r="O263" i="20"/>
  <c r="S263" i="20"/>
  <c r="AB263" i="20" s="1"/>
  <c r="R263" i="20"/>
  <c r="AA263" i="20" s="1"/>
  <c r="Q263" i="20"/>
  <c r="Z263" i="20" s="1"/>
  <c r="P263" i="20"/>
  <c r="Y263" i="20" s="1"/>
  <c r="P374" i="20"/>
  <c r="Y374" i="20" s="1"/>
  <c r="O374" i="20"/>
  <c r="S374" i="20"/>
  <c r="AB374" i="20" s="1"/>
  <c r="T374" i="20"/>
  <c r="AC374" i="20" s="1"/>
  <c r="R374" i="20"/>
  <c r="AA374" i="20" s="1"/>
  <c r="Q374" i="20"/>
  <c r="Z374" i="20" s="1"/>
  <c r="O355" i="20"/>
  <c r="Q355" i="20"/>
  <c r="Z355" i="20" s="1"/>
  <c r="S355" i="20"/>
  <c r="AB355" i="20" s="1"/>
  <c r="P355" i="20"/>
  <c r="Y355" i="20" s="1"/>
  <c r="R355" i="20"/>
  <c r="AA355" i="20" s="1"/>
  <c r="T355" i="20"/>
  <c r="AC355" i="20" s="1"/>
  <c r="R332" i="20"/>
  <c r="AA332" i="20" s="1"/>
  <c r="O332" i="20"/>
  <c r="S332" i="20"/>
  <c r="AB332" i="20" s="1"/>
  <c r="P332" i="20"/>
  <c r="Y332" i="20" s="1"/>
  <c r="T332" i="20"/>
  <c r="AC332" i="20" s="1"/>
  <c r="Q332" i="20"/>
  <c r="Z332" i="20" s="1"/>
  <c r="S386" i="20"/>
  <c r="AB386" i="20" s="1"/>
  <c r="O386" i="20"/>
  <c r="P386" i="20"/>
  <c r="Y386" i="20" s="1"/>
  <c r="Q386" i="20"/>
  <c r="Z386" i="20" s="1"/>
  <c r="R386" i="20"/>
  <c r="AA386" i="20" s="1"/>
  <c r="T386" i="20"/>
  <c r="AC386" i="20" s="1"/>
  <c r="S335" i="20"/>
  <c r="AB335" i="20" s="1"/>
  <c r="O335" i="20"/>
  <c r="T335" i="20"/>
  <c r="AC335" i="20" s="1"/>
  <c r="R335" i="20"/>
  <c r="AA335" i="20" s="1"/>
  <c r="Q335" i="20"/>
  <c r="Z335" i="20" s="1"/>
  <c r="P335" i="20"/>
  <c r="Y335" i="20" s="1"/>
  <c r="R399" i="20"/>
  <c r="AA399" i="20" s="1"/>
  <c r="T399" i="20"/>
  <c r="AC399" i="20" s="1"/>
  <c r="S399" i="20"/>
  <c r="AB399" i="20" s="1"/>
  <c r="O399" i="20"/>
  <c r="P399" i="20"/>
  <c r="Y399" i="20" s="1"/>
  <c r="Q399" i="20"/>
  <c r="Z399" i="20" s="1"/>
  <c r="T285" i="20"/>
  <c r="AC285" i="20" s="1"/>
  <c r="S285" i="20"/>
  <c r="AB285" i="20" s="1"/>
  <c r="O285" i="20"/>
  <c r="R285" i="20"/>
  <c r="AA285" i="20" s="1"/>
  <c r="P285" i="20"/>
  <c r="Y285" i="20" s="1"/>
  <c r="Q285" i="20"/>
  <c r="Z285" i="20" s="1"/>
  <c r="R291" i="20"/>
  <c r="AA291" i="20" s="1"/>
  <c r="Q291" i="20"/>
  <c r="Z291" i="20" s="1"/>
  <c r="S291" i="20"/>
  <c r="AB291" i="20" s="1"/>
  <c r="P291" i="20"/>
  <c r="Y291" i="20" s="1"/>
  <c r="T291" i="20"/>
  <c r="AC291" i="20" s="1"/>
  <c r="O291" i="20"/>
  <c r="P387" i="20"/>
  <c r="Y387" i="20" s="1"/>
  <c r="T387" i="20"/>
  <c r="AC387" i="20" s="1"/>
  <c r="Q387" i="20"/>
  <c r="Z387" i="20" s="1"/>
  <c r="O387" i="20"/>
  <c r="S387" i="20"/>
  <c r="AB387" i="20" s="1"/>
  <c r="R387" i="20"/>
  <c r="AA387" i="20" s="1"/>
  <c r="O331" i="20"/>
  <c r="R331" i="20"/>
  <c r="AA331" i="20" s="1"/>
  <c r="Q331" i="20"/>
  <c r="Z331" i="20" s="1"/>
  <c r="S331" i="20"/>
  <c r="AB331" i="20" s="1"/>
  <c r="P331" i="20"/>
  <c r="Y331" i="20" s="1"/>
  <c r="T331" i="20"/>
  <c r="AC331" i="20" s="1"/>
  <c r="T356" i="20"/>
  <c r="AC356" i="20" s="1"/>
  <c r="P356" i="20"/>
  <c r="Y356" i="20" s="1"/>
  <c r="S356" i="20"/>
  <c r="AB356" i="20" s="1"/>
  <c r="Q356" i="20"/>
  <c r="Z356" i="20" s="1"/>
  <c r="R356" i="20"/>
  <c r="AA356" i="20" s="1"/>
  <c r="O356" i="20"/>
  <c r="T365" i="20"/>
  <c r="AC365" i="20" s="1"/>
  <c r="S365" i="20"/>
  <c r="AB365" i="20" s="1"/>
  <c r="O365" i="20"/>
  <c r="R365" i="20"/>
  <c r="AA365" i="20" s="1"/>
  <c r="P365" i="20"/>
  <c r="Y365" i="20" s="1"/>
  <c r="Q365" i="20"/>
  <c r="Z365" i="20" s="1"/>
  <c r="R311" i="20"/>
  <c r="AA311" i="20" s="1"/>
  <c r="Q311" i="20"/>
  <c r="Z311" i="20" s="1"/>
  <c r="S311" i="20"/>
  <c r="AB311" i="20" s="1"/>
  <c r="P311" i="20"/>
  <c r="Y311" i="20" s="1"/>
  <c r="T311" i="20"/>
  <c r="AC311" i="20" s="1"/>
  <c r="O311" i="20"/>
  <c r="S352" i="20"/>
  <c r="AB352" i="20" s="1"/>
  <c r="P352" i="20"/>
  <c r="Y352" i="20" s="1"/>
  <c r="O352" i="20"/>
  <c r="Q352" i="20"/>
  <c r="Z352" i="20" s="1"/>
  <c r="R352" i="20"/>
  <c r="AA352" i="20" s="1"/>
  <c r="T352" i="20"/>
  <c r="AC352" i="20" s="1"/>
  <c r="S294" i="20"/>
  <c r="AB294" i="20" s="1"/>
  <c r="Q294" i="20"/>
  <c r="Z294" i="20" s="1"/>
  <c r="P294" i="20"/>
  <c r="Y294" i="20" s="1"/>
  <c r="R294" i="20"/>
  <c r="AA294" i="20" s="1"/>
  <c r="O294" i="20"/>
  <c r="T294" i="20"/>
  <c r="AC294" i="20" s="1"/>
  <c r="X292" i="18"/>
  <c r="Y292" i="18"/>
  <c r="T292" i="18"/>
  <c r="U292" i="18"/>
  <c r="R292" i="18"/>
  <c r="W292" i="18"/>
  <c r="V292" i="18"/>
  <c r="Z292" i="18"/>
  <c r="S292" i="18"/>
  <c r="R246" i="18"/>
  <c r="Z246" i="18"/>
  <c r="X246" i="18"/>
  <c r="T246" i="18"/>
  <c r="Y246" i="18"/>
  <c r="V246" i="18"/>
  <c r="U246" i="18"/>
  <c r="W246" i="18"/>
  <c r="S246" i="18"/>
  <c r="R344" i="18"/>
  <c r="S344" i="18"/>
  <c r="Z344" i="18"/>
  <c r="Y344" i="18"/>
  <c r="V344" i="18"/>
  <c r="U344" i="18"/>
  <c r="T344" i="18"/>
  <c r="X344" i="18"/>
  <c r="W344" i="18"/>
  <c r="Z360" i="18"/>
  <c r="X360" i="18"/>
  <c r="Y360" i="18"/>
  <c r="S360" i="18"/>
  <c r="U360" i="18"/>
  <c r="R360" i="18"/>
  <c r="T360" i="18"/>
  <c r="W360" i="18"/>
  <c r="V360" i="18"/>
  <c r="U366" i="18"/>
  <c r="R366" i="18"/>
  <c r="W366" i="18"/>
  <c r="X366" i="18"/>
  <c r="T366" i="18"/>
  <c r="S366" i="18"/>
  <c r="V366" i="18"/>
  <c r="Z366" i="18"/>
  <c r="Y366" i="18"/>
  <c r="R370" i="18"/>
  <c r="T370" i="18"/>
  <c r="X370" i="18"/>
  <c r="Y370" i="18"/>
  <c r="S370" i="18"/>
  <c r="W370" i="18"/>
  <c r="Z370" i="18"/>
  <c r="U370" i="18"/>
  <c r="V370" i="18"/>
  <c r="V294" i="18"/>
  <c r="W294" i="18"/>
  <c r="Z294" i="18"/>
  <c r="X294" i="18"/>
  <c r="T294" i="18"/>
  <c r="S294" i="18"/>
  <c r="Y294" i="18"/>
  <c r="U294" i="18"/>
  <c r="R294" i="18"/>
  <c r="U272" i="18"/>
  <c r="R272" i="18"/>
  <c r="V272" i="18"/>
  <c r="W272" i="18"/>
  <c r="Z272" i="18"/>
  <c r="S272" i="18"/>
  <c r="T272" i="18"/>
  <c r="X272" i="18"/>
  <c r="Y272" i="18"/>
  <c r="U266" i="18"/>
  <c r="W266" i="18"/>
  <c r="Z266" i="18"/>
  <c r="R266" i="18"/>
  <c r="V266" i="18"/>
  <c r="T266" i="18"/>
  <c r="X266" i="18"/>
  <c r="S266" i="18"/>
  <c r="Y266" i="18"/>
  <c r="Y312" i="18"/>
  <c r="Z312" i="18"/>
  <c r="V312" i="18"/>
  <c r="R312" i="18"/>
  <c r="X312" i="18"/>
  <c r="T312" i="18"/>
  <c r="S312" i="18"/>
  <c r="W312" i="18"/>
  <c r="U312" i="18"/>
  <c r="Z346" i="18"/>
  <c r="W346" i="18"/>
  <c r="Y346" i="18"/>
  <c r="R346" i="18"/>
  <c r="T346" i="18"/>
  <c r="X346" i="18"/>
  <c r="S346" i="18"/>
  <c r="V346" i="18"/>
  <c r="U346" i="18"/>
  <c r="X362" i="18"/>
  <c r="W362" i="18"/>
  <c r="T362" i="18"/>
  <c r="S362" i="18"/>
  <c r="Z362" i="18"/>
  <c r="Y362" i="18"/>
  <c r="V362" i="18"/>
  <c r="U362" i="18"/>
  <c r="R362" i="18"/>
  <c r="V372" i="18"/>
  <c r="U372" i="18"/>
  <c r="R372" i="18"/>
  <c r="S372" i="18"/>
  <c r="T372" i="18"/>
  <c r="Z372" i="18"/>
  <c r="W372" i="18"/>
  <c r="X372" i="18"/>
  <c r="Y372" i="18"/>
  <c r="Z281" i="18"/>
  <c r="Y281" i="18"/>
  <c r="U281" i="18"/>
  <c r="X281" i="18"/>
  <c r="W281" i="18"/>
  <c r="V281" i="18"/>
  <c r="T281" i="18"/>
  <c r="S281" i="18"/>
  <c r="R281" i="18"/>
  <c r="R290" i="18"/>
  <c r="S290" i="18"/>
  <c r="T290" i="18"/>
  <c r="X290" i="18"/>
  <c r="Y290" i="18"/>
  <c r="Z290" i="18"/>
  <c r="V290" i="18"/>
  <c r="W290" i="18"/>
  <c r="U290" i="18"/>
  <c r="Z303" i="18"/>
  <c r="Y303" i="18"/>
  <c r="U303" i="18"/>
  <c r="X303" i="18"/>
  <c r="S303" i="18"/>
  <c r="R303" i="18"/>
  <c r="W303" i="18"/>
  <c r="V303" i="18"/>
  <c r="T303" i="18"/>
  <c r="Z351" i="18"/>
  <c r="V351" i="18"/>
  <c r="R351" i="18"/>
  <c r="T351" i="18"/>
  <c r="X351" i="18"/>
  <c r="Y351" i="18"/>
  <c r="W351" i="18"/>
  <c r="S351" i="18"/>
  <c r="U351" i="18"/>
  <c r="X368" i="18"/>
  <c r="W368" i="18"/>
  <c r="U368" i="18"/>
  <c r="Z368" i="18"/>
  <c r="Y368" i="18"/>
  <c r="T368" i="18"/>
  <c r="R368" i="18"/>
  <c r="S368" i="18"/>
  <c r="V368" i="18"/>
  <c r="Y358" i="18"/>
  <c r="T358" i="18"/>
  <c r="U358" i="18"/>
  <c r="X358" i="18"/>
  <c r="Z358" i="18"/>
  <c r="R358" i="18"/>
  <c r="W358" i="18"/>
  <c r="V358" i="18"/>
  <c r="S358" i="18"/>
  <c r="V365" i="18"/>
  <c r="S365" i="18"/>
  <c r="T365" i="18"/>
  <c r="R365" i="18"/>
  <c r="Y365" i="18"/>
  <c r="X365" i="18"/>
  <c r="U365" i="18"/>
  <c r="W365" i="18"/>
  <c r="Z365" i="18"/>
  <c r="V264" i="18"/>
  <c r="X264" i="18"/>
  <c r="W264" i="18"/>
  <c r="Y264" i="18"/>
  <c r="R264" i="18"/>
  <c r="U264" i="18"/>
  <c r="S264" i="18"/>
  <c r="T264" i="18"/>
  <c r="Z264" i="18"/>
  <c r="R287" i="18"/>
  <c r="U287" i="18"/>
  <c r="X287" i="18"/>
  <c r="T287" i="18"/>
  <c r="S287" i="18"/>
  <c r="W287" i="18"/>
  <c r="V287" i="18"/>
  <c r="Z287" i="18"/>
  <c r="Y287" i="18"/>
  <c r="W273" i="18"/>
  <c r="V273" i="18"/>
  <c r="Z273" i="18"/>
  <c r="Y273" i="18"/>
  <c r="T273" i="18"/>
  <c r="S273" i="18"/>
  <c r="X273" i="18"/>
  <c r="R273" i="18"/>
  <c r="U273" i="18"/>
  <c r="Y289" i="18"/>
  <c r="W289" i="18"/>
  <c r="U289" i="18"/>
  <c r="X289" i="18"/>
  <c r="Z289" i="18"/>
  <c r="S289" i="18"/>
  <c r="R289" i="18"/>
  <c r="V289" i="18"/>
  <c r="T289" i="18"/>
  <c r="R319" i="18"/>
  <c r="U319" i="18"/>
  <c r="Y319" i="18"/>
  <c r="T319" i="18"/>
  <c r="S319" i="18"/>
  <c r="W319" i="18"/>
  <c r="V319" i="18"/>
  <c r="Z319" i="18"/>
  <c r="X319" i="18"/>
  <c r="Y364" i="18"/>
  <c r="T364" i="18"/>
  <c r="W364" i="18"/>
  <c r="R364" i="18"/>
  <c r="S364" i="18"/>
  <c r="V364" i="18"/>
  <c r="Z364" i="18"/>
  <c r="X364" i="18"/>
  <c r="U364" i="18"/>
  <c r="U352" i="18"/>
  <c r="T352" i="18"/>
  <c r="R352" i="18"/>
  <c r="W352" i="18"/>
  <c r="V352" i="18"/>
  <c r="S352" i="18"/>
  <c r="X352" i="18"/>
  <c r="Y352" i="18"/>
  <c r="Z352" i="18"/>
  <c r="V361" i="18"/>
  <c r="S361" i="18"/>
  <c r="X361" i="18"/>
  <c r="T361" i="18"/>
  <c r="R361" i="18"/>
  <c r="Z361" i="18"/>
  <c r="Y361" i="18"/>
  <c r="U361" i="18"/>
  <c r="W361" i="18"/>
  <c r="V304" i="18"/>
  <c r="T304" i="18"/>
  <c r="Z304" i="18"/>
  <c r="S304" i="18"/>
  <c r="W304" i="18"/>
  <c r="X304" i="18"/>
  <c r="Y304" i="18"/>
  <c r="U304" i="18"/>
  <c r="R304" i="18"/>
  <c r="T260" i="18"/>
  <c r="U260" i="18"/>
  <c r="Y260" i="18"/>
  <c r="V260" i="18"/>
  <c r="Z260" i="18"/>
  <c r="S260" i="18"/>
  <c r="W260" i="18"/>
  <c r="R260" i="18"/>
  <c r="X260" i="18"/>
  <c r="Z280" i="18"/>
  <c r="S280" i="18"/>
  <c r="X280" i="18"/>
  <c r="R280" i="18"/>
  <c r="T280" i="18"/>
  <c r="U280" i="18"/>
  <c r="Y280" i="18"/>
  <c r="W280" i="18"/>
  <c r="V280" i="18"/>
  <c r="X263" i="18"/>
  <c r="T263" i="18"/>
  <c r="R263" i="18"/>
  <c r="U263" i="18"/>
  <c r="S263" i="18"/>
  <c r="Z263" i="18"/>
  <c r="Y263" i="18"/>
  <c r="V263" i="18"/>
  <c r="W263" i="18"/>
  <c r="X258" i="18"/>
  <c r="U258" i="18"/>
  <c r="Y258" i="18"/>
  <c r="V258" i="18"/>
  <c r="Z258" i="18"/>
  <c r="W258" i="18"/>
  <c r="S258" i="18"/>
  <c r="R258" i="18"/>
  <c r="T258" i="18"/>
  <c r="T266" i="20"/>
  <c r="AC266" i="20" s="1"/>
  <c r="R266" i="20"/>
  <c r="AA266" i="20" s="1"/>
  <c r="S266" i="20"/>
  <c r="AB266" i="20" s="1"/>
  <c r="P266" i="20"/>
  <c r="Y266" i="20" s="1"/>
  <c r="Q266" i="20"/>
  <c r="Z266" i="20" s="1"/>
  <c r="O266" i="20"/>
  <c r="O292" i="20"/>
  <c r="P292" i="20"/>
  <c r="Y292" i="20" s="1"/>
  <c r="S292" i="20"/>
  <c r="AB292" i="20" s="1"/>
  <c r="Q292" i="20"/>
  <c r="Z292" i="20" s="1"/>
  <c r="R292" i="20"/>
  <c r="AA292" i="20" s="1"/>
  <c r="T292" i="20"/>
  <c r="AC292" i="20" s="1"/>
  <c r="P275" i="20"/>
  <c r="Y275" i="20" s="1"/>
  <c r="O275" i="20"/>
  <c r="T275" i="20"/>
  <c r="AC275" i="20" s="1"/>
  <c r="S275" i="20"/>
  <c r="AB275" i="20" s="1"/>
  <c r="R275" i="20"/>
  <c r="AA275" i="20" s="1"/>
  <c r="Q275" i="20"/>
  <c r="Z275" i="20" s="1"/>
  <c r="O290" i="20"/>
  <c r="S290" i="20"/>
  <c r="AB290" i="20" s="1"/>
  <c r="T290" i="20"/>
  <c r="AC290" i="20" s="1"/>
  <c r="Q290" i="20"/>
  <c r="Z290" i="20" s="1"/>
  <c r="P290" i="20"/>
  <c r="Y290" i="20" s="1"/>
  <c r="R290" i="20"/>
  <c r="AA290" i="20" s="1"/>
  <c r="P388" i="20"/>
  <c r="Y388" i="20" s="1"/>
  <c r="O388" i="20"/>
  <c r="S388" i="20"/>
  <c r="AB388" i="20" s="1"/>
  <c r="Q388" i="20"/>
  <c r="Z388" i="20" s="1"/>
  <c r="R388" i="20"/>
  <c r="AA388" i="20" s="1"/>
  <c r="T388" i="20"/>
  <c r="AC388" i="20" s="1"/>
  <c r="T339" i="20"/>
  <c r="AC339" i="20" s="1"/>
  <c r="O339" i="20"/>
  <c r="R339" i="20"/>
  <c r="AA339" i="20" s="1"/>
  <c r="Q339" i="20"/>
  <c r="Z339" i="20" s="1"/>
  <c r="S339" i="20"/>
  <c r="AB339" i="20" s="1"/>
  <c r="P339" i="20"/>
  <c r="Y339" i="20" s="1"/>
  <c r="R348" i="20"/>
  <c r="AA348" i="20" s="1"/>
  <c r="Q348" i="20"/>
  <c r="Z348" i="20" s="1"/>
  <c r="O348" i="20"/>
  <c r="T348" i="20"/>
  <c r="AC348" i="20" s="1"/>
  <c r="S348" i="20"/>
  <c r="AB348" i="20" s="1"/>
  <c r="P348" i="20"/>
  <c r="Y348" i="20" s="1"/>
  <c r="O373" i="20"/>
  <c r="Q373" i="20"/>
  <c r="Z373" i="20" s="1"/>
  <c r="P373" i="20"/>
  <c r="Y373" i="20" s="1"/>
  <c r="S373" i="20"/>
  <c r="AB373" i="20" s="1"/>
  <c r="T373" i="20"/>
  <c r="AC373" i="20" s="1"/>
  <c r="R373" i="20"/>
  <c r="AA373" i="20" s="1"/>
  <c r="T319" i="20"/>
  <c r="AC319" i="20" s="1"/>
  <c r="R319" i="20"/>
  <c r="AA319" i="20" s="1"/>
  <c r="Q319" i="20"/>
  <c r="Z319" i="20" s="1"/>
  <c r="P319" i="20"/>
  <c r="Y319" i="20" s="1"/>
  <c r="S319" i="20"/>
  <c r="AB319" i="20" s="1"/>
  <c r="O319" i="20"/>
  <c r="R344" i="20"/>
  <c r="AA344" i="20" s="1"/>
  <c r="T344" i="20"/>
  <c r="AC344" i="20" s="1"/>
  <c r="O344" i="20"/>
  <c r="P344" i="20"/>
  <c r="Y344" i="20" s="1"/>
  <c r="S344" i="20"/>
  <c r="AB344" i="20" s="1"/>
  <c r="Q344" i="20"/>
  <c r="Z344" i="20" s="1"/>
  <c r="Q258" i="20"/>
  <c r="Z258" i="20" s="1"/>
  <c r="R258" i="20"/>
  <c r="AA258" i="20" s="1"/>
  <c r="O258" i="20"/>
  <c r="T258" i="20"/>
  <c r="AC258" i="20" s="1"/>
  <c r="S258" i="20"/>
  <c r="AB258" i="20" s="1"/>
  <c r="P258" i="20"/>
  <c r="Y258" i="20" s="1"/>
  <c r="R270" i="20"/>
  <c r="AA270" i="20" s="1"/>
  <c r="S270" i="20"/>
  <c r="AB270" i="20" s="1"/>
  <c r="P270" i="20"/>
  <c r="Y270" i="20" s="1"/>
  <c r="Q270" i="20"/>
  <c r="Z270" i="20" s="1"/>
  <c r="O270" i="20"/>
  <c r="T270" i="20"/>
  <c r="AC270" i="20" s="1"/>
  <c r="S297" i="20"/>
  <c r="AB297" i="20" s="1"/>
  <c r="O297" i="20"/>
  <c r="Q297" i="20"/>
  <c r="Z297" i="20" s="1"/>
  <c r="T297" i="20"/>
  <c r="AC297" i="20" s="1"/>
  <c r="R297" i="20"/>
  <c r="AA297" i="20" s="1"/>
  <c r="P297" i="20"/>
  <c r="Y297" i="20" s="1"/>
  <c r="P313" i="20"/>
  <c r="Y313" i="20" s="1"/>
  <c r="Q313" i="20"/>
  <c r="Z313" i="20" s="1"/>
  <c r="S313" i="20"/>
  <c r="AB313" i="20" s="1"/>
  <c r="T313" i="20"/>
  <c r="AC313" i="20" s="1"/>
  <c r="R313" i="20"/>
  <c r="AA313" i="20" s="1"/>
  <c r="O313" i="20"/>
  <c r="T350" i="20"/>
  <c r="AC350" i="20" s="1"/>
  <c r="P350" i="20"/>
  <c r="Y350" i="20" s="1"/>
  <c r="Q350" i="20"/>
  <c r="Z350" i="20" s="1"/>
  <c r="S350" i="20"/>
  <c r="AB350" i="20" s="1"/>
  <c r="O350" i="20"/>
  <c r="R350" i="20"/>
  <c r="AA350" i="20" s="1"/>
  <c r="P379" i="20"/>
  <c r="Y379" i="20" s="1"/>
  <c r="S379" i="20"/>
  <c r="AB379" i="20" s="1"/>
  <c r="T379" i="20"/>
  <c r="AC379" i="20" s="1"/>
  <c r="O379" i="20"/>
  <c r="Q379" i="20"/>
  <c r="Z379" i="20" s="1"/>
  <c r="R379" i="20"/>
  <c r="AA379" i="20" s="1"/>
  <c r="R317" i="20"/>
  <c r="AA317" i="20" s="1"/>
  <c r="O317" i="20"/>
  <c r="Q317" i="20"/>
  <c r="Z317" i="20" s="1"/>
  <c r="T317" i="20"/>
  <c r="AC317" i="20" s="1"/>
  <c r="S317" i="20"/>
  <c r="AB317" i="20" s="1"/>
  <c r="P317" i="20"/>
  <c r="Y317" i="20" s="1"/>
  <c r="Q338" i="20"/>
  <c r="Z338" i="20" s="1"/>
  <c r="P338" i="20"/>
  <c r="Y338" i="20" s="1"/>
  <c r="R338" i="20"/>
  <c r="AA338" i="20" s="1"/>
  <c r="O338" i="20"/>
  <c r="S338" i="20"/>
  <c r="AB338" i="20" s="1"/>
  <c r="T338" i="20"/>
  <c r="AC338" i="20" s="1"/>
  <c r="O401" i="20"/>
  <c r="R401" i="20"/>
  <c r="AA401" i="20" s="1"/>
  <c r="Q401" i="20"/>
  <c r="Z401" i="20" s="1"/>
  <c r="T401" i="20"/>
  <c r="AC401" i="20" s="1"/>
  <c r="S401" i="20"/>
  <c r="AB401" i="20" s="1"/>
  <c r="P401" i="20"/>
  <c r="Y401" i="20" s="1"/>
  <c r="T276" i="20"/>
  <c r="AC276" i="20" s="1"/>
  <c r="O276" i="20"/>
  <c r="P276" i="20"/>
  <c r="Y276" i="20" s="1"/>
  <c r="Q276" i="20"/>
  <c r="Z276" i="20" s="1"/>
  <c r="R276" i="20"/>
  <c r="AA276" i="20" s="1"/>
  <c r="S276" i="20"/>
  <c r="AB276" i="20" s="1"/>
  <c r="P303" i="20"/>
  <c r="Y303" i="20" s="1"/>
  <c r="S303" i="20"/>
  <c r="AB303" i="20" s="1"/>
  <c r="R303" i="20"/>
  <c r="AA303" i="20" s="1"/>
  <c r="T303" i="20"/>
  <c r="AC303" i="20" s="1"/>
  <c r="O303" i="20"/>
  <c r="Q303" i="20"/>
  <c r="Z303" i="20" s="1"/>
  <c r="P295" i="20"/>
  <c r="Y295" i="20" s="1"/>
  <c r="T295" i="20"/>
  <c r="AC295" i="20" s="1"/>
  <c r="O295" i="20"/>
  <c r="R295" i="20"/>
  <c r="AA295" i="20" s="1"/>
  <c r="Q295" i="20"/>
  <c r="Z295" i="20" s="1"/>
  <c r="S295" i="20"/>
  <c r="AB295" i="20" s="1"/>
  <c r="O321" i="20"/>
  <c r="T321" i="20"/>
  <c r="AC321" i="20" s="1"/>
  <c r="P321" i="20"/>
  <c r="Y321" i="20" s="1"/>
  <c r="Q321" i="20"/>
  <c r="Z321" i="20" s="1"/>
  <c r="S321" i="20"/>
  <c r="AB321" i="20" s="1"/>
  <c r="R321" i="20"/>
  <c r="AA321" i="20" s="1"/>
  <c r="S342" i="20"/>
  <c r="AB342" i="20" s="1"/>
  <c r="Q342" i="20"/>
  <c r="Z342" i="20" s="1"/>
  <c r="P342" i="20"/>
  <c r="Y342" i="20" s="1"/>
  <c r="R342" i="20"/>
  <c r="AA342" i="20" s="1"/>
  <c r="O342" i="20"/>
  <c r="T342" i="20"/>
  <c r="AC342" i="20" s="1"/>
  <c r="S385" i="20"/>
  <c r="AB385" i="20" s="1"/>
  <c r="T385" i="20"/>
  <c r="AC385" i="20" s="1"/>
  <c r="Q385" i="20"/>
  <c r="Z385" i="20" s="1"/>
  <c r="O385" i="20"/>
  <c r="P385" i="20"/>
  <c r="Y385" i="20" s="1"/>
  <c r="R385" i="20"/>
  <c r="AA385" i="20" s="1"/>
  <c r="R250" i="20"/>
  <c r="AA250" i="20" s="1"/>
  <c r="T250" i="20"/>
  <c r="AC250" i="20" s="1"/>
  <c r="Q250" i="20"/>
  <c r="Z250" i="20" s="1"/>
  <c r="S250" i="20"/>
  <c r="AB250" i="20" s="1"/>
  <c r="P250" i="20"/>
  <c r="Y250" i="20" s="1"/>
  <c r="O250" i="20"/>
  <c r="P362" i="20"/>
  <c r="Y362" i="20" s="1"/>
  <c r="O362" i="20"/>
  <c r="R362" i="20"/>
  <c r="AA362" i="20" s="1"/>
  <c r="T362" i="20"/>
  <c r="AC362" i="20" s="1"/>
  <c r="S362" i="20"/>
  <c r="AB362" i="20" s="1"/>
  <c r="Q362" i="20"/>
  <c r="Z362" i="20" s="1"/>
  <c r="Q367" i="20"/>
  <c r="Z367" i="20" s="1"/>
  <c r="P367" i="20"/>
  <c r="Y367" i="20" s="1"/>
  <c r="S367" i="20"/>
  <c r="AB367" i="20" s="1"/>
  <c r="R367" i="20"/>
  <c r="AA367" i="20" s="1"/>
  <c r="T367" i="20"/>
  <c r="AC367" i="20" s="1"/>
  <c r="O367" i="20"/>
  <c r="R279" i="20"/>
  <c r="AA279" i="20" s="1"/>
  <c r="Q279" i="20"/>
  <c r="Z279" i="20" s="1"/>
  <c r="S279" i="20"/>
  <c r="AB279" i="20" s="1"/>
  <c r="P279" i="20"/>
  <c r="Y279" i="20" s="1"/>
  <c r="T279" i="20"/>
  <c r="AC279" i="20" s="1"/>
  <c r="O279" i="20"/>
  <c r="O268" i="20"/>
  <c r="P268" i="20"/>
  <c r="Y268" i="20" s="1"/>
  <c r="Q268" i="20"/>
  <c r="Z268" i="20" s="1"/>
  <c r="R268" i="20"/>
  <c r="AA268" i="20" s="1"/>
  <c r="S268" i="20"/>
  <c r="AB268" i="20" s="1"/>
  <c r="T268" i="20"/>
  <c r="AC268" i="20" s="1"/>
  <c r="Q255" i="20"/>
  <c r="Z255" i="20" s="1"/>
  <c r="O255" i="20"/>
  <c r="T255" i="20"/>
  <c r="AC255" i="20" s="1"/>
  <c r="S255" i="20"/>
  <c r="AB255" i="20" s="1"/>
  <c r="R255" i="20"/>
  <c r="AA255" i="20" s="1"/>
  <c r="P255" i="20"/>
  <c r="Y255" i="20" s="1"/>
  <c r="Q366" i="20"/>
  <c r="Z366" i="20" s="1"/>
  <c r="P366" i="20"/>
  <c r="Y366" i="20" s="1"/>
  <c r="T366" i="20"/>
  <c r="AC366" i="20" s="1"/>
  <c r="R366" i="20"/>
  <c r="AA366" i="20" s="1"/>
  <c r="O366" i="20"/>
  <c r="S366" i="20"/>
  <c r="AB366" i="20" s="1"/>
  <c r="P363" i="20"/>
  <c r="Y363" i="20" s="1"/>
  <c r="S363" i="20"/>
  <c r="AB363" i="20" s="1"/>
  <c r="O363" i="20"/>
  <c r="R363" i="20"/>
  <c r="AA363" i="20" s="1"/>
  <c r="Q363" i="20"/>
  <c r="Z363" i="20" s="1"/>
  <c r="T363" i="20"/>
  <c r="AC363" i="20" s="1"/>
  <c r="Q324" i="20"/>
  <c r="Z324" i="20" s="1"/>
  <c r="O324" i="20"/>
  <c r="T324" i="20"/>
  <c r="AC324" i="20" s="1"/>
  <c r="R324" i="20"/>
  <c r="AA324" i="20" s="1"/>
  <c r="P324" i="20"/>
  <c r="Y324" i="20" s="1"/>
  <c r="S324" i="20"/>
  <c r="AB324" i="20" s="1"/>
  <c r="R396" i="20"/>
  <c r="AA396" i="20" s="1"/>
  <c r="T396" i="20"/>
  <c r="AC396" i="20" s="1"/>
  <c r="P396" i="20"/>
  <c r="Y396" i="20" s="1"/>
  <c r="O396" i="20"/>
  <c r="Q396" i="20"/>
  <c r="Z396" i="20" s="1"/>
  <c r="S396" i="20"/>
  <c r="AB396" i="20" s="1"/>
  <c r="P343" i="20"/>
  <c r="Y343" i="20" s="1"/>
  <c r="T343" i="20"/>
  <c r="AC343" i="20" s="1"/>
  <c r="O343" i="20"/>
  <c r="R343" i="20"/>
  <c r="AA343" i="20" s="1"/>
  <c r="Q343" i="20"/>
  <c r="Z343" i="20" s="1"/>
  <c r="S343" i="20"/>
  <c r="AB343" i="20" s="1"/>
  <c r="Q320" i="20"/>
  <c r="Z320" i="20" s="1"/>
  <c r="O320" i="20"/>
  <c r="T320" i="20"/>
  <c r="AC320" i="20" s="1"/>
  <c r="S320" i="20"/>
  <c r="AB320" i="20" s="1"/>
  <c r="P320" i="20"/>
  <c r="Y320" i="20" s="1"/>
  <c r="R320" i="20"/>
  <c r="AA320" i="20" s="1"/>
  <c r="R246" i="20"/>
  <c r="AA246" i="20" s="1"/>
  <c r="Q246" i="20"/>
  <c r="Z246" i="20" s="1"/>
  <c r="T246" i="20"/>
  <c r="AC246" i="20" s="1"/>
  <c r="P246" i="20"/>
  <c r="Y246" i="20" s="1"/>
  <c r="O246" i="20"/>
  <c r="S246" i="20"/>
  <c r="AB246" i="20" s="1"/>
  <c r="S373" i="17"/>
  <c r="R373" i="17"/>
  <c r="T265" i="17"/>
  <c r="X265" i="17"/>
  <c r="U265" i="17"/>
  <c r="Y265" i="17"/>
  <c r="R265" i="17"/>
  <c r="V265" i="17"/>
  <c r="Z265" i="17"/>
  <c r="W265" i="17"/>
  <c r="S265" i="17"/>
  <c r="R267" i="17"/>
  <c r="V267" i="17"/>
  <c r="Z267" i="17"/>
  <c r="S267" i="17"/>
  <c r="W267" i="17"/>
  <c r="T267" i="17"/>
  <c r="X267" i="17"/>
  <c r="Y267" i="17"/>
  <c r="U267" i="17"/>
  <c r="S260" i="17"/>
  <c r="W260" i="17"/>
  <c r="T260" i="17"/>
  <c r="X260" i="17"/>
  <c r="U260" i="17"/>
  <c r="Y260" i="17"/>
  <c r="R260" i="17"/>
  <c r="Z260" i="17"/>
  <c r="V260" i="17"/>
  <c r="S268" i="17"/>
  <c r="W268" i="17"/>
  <c r="T268" i="17"/>
  <c r="X268" i="17"/>
  <c r="U268" i="17"/>
  <c r="Y268" i="17"/>
  <c r="R268" i="17"/>
  <c r="V268" i="17"/>
  <c r="Z268" i="17"/>
  <c r="T253" i="17"/>
  <c r="X253" i="17"/>
  <c r="U253" i="17"/>
  <c r="Y253" i="17"/>
  <c r="R253" i="17"/>
  <c r="V253" i="17"/>
  <c r="Z253" i="17"/>
  <c r="S253" i="17"/>
  <c r="W253" i="17"/>
  <c r="R259" i="17"/>
  <c r="V259" i="17"/>
  <c r="Z259" i="17"/>
  <c r="S259" i="17"/>
  <c r="W259" i="17"/>
  <c r="T259" i="17"/>
  <c r="X259" i="17"/>
  <c r="U259" i="17"/>
  <c r="Y259" i="17"/>
  <c r="U277" i="17"/>
  <c r="Y277" i="17"/>
  <c r="R277" i="17"/>
  <c r="V277" i="17"/>
  <c r="Z277" i="17"/>
  <c r="X277" i="17"/>
  <c r="S277" i="17"/>
  <c r="T277" i="17"/>
  <c r="W277" i="17"/>
  <c r="U274" i="17"/>
  <c r="Y274" i="17"/>
  <c r="R274" i="17"/>
  <c r="V274" i="17"/>
  <c r="Z274" i="17"/>
  <c r="S274" i="17"/>
  <c r="W274" i="17"/>
  <c r="X274" i="17"/>
  <c r="T274" i="17"/>
  <c r="U250" i="17"/>
  <c r="Y250" i="17"/>
  <c r="R250" i="17"/>
  <c r="V250" i="17"/>
  <c r="Z250" i="17"/>
  <c r="S250" i="17"/>
  <c r="W250" i="17"/>
  <c r="X250" i="17"/>
  <c r="T250" i="17"/>
  <c r="R251" i="17"/>
  <c r="V251" i="17"/>
  <c r="Z251" i="17"/>
  <c r="S251" i="17"/>
  <c r="W251" i="17"/>
  <c r="T251" i="17"/>
  <c r="X251" i="17"/>
  <c r="U251" i="17"/>
  <c r="Y251" i="17"/>
  <c r="R255" i="17"/>
  <c r="V255" i="17"/>
  <c r="Z255" i="17"/>
  <c r="S255" i="17"/>
  <c r="W255" i="17"/>
  <c r="T255" i="17"/>
  <c r="X255" i="17"/>
  <c r="U255" i="17"/>
  <c r="Y255" i="17"/>
  <c r="T269" i="17"/>
  <c r="X269" i="17"/>
  <c r="U269" i="17"/>
  <c r="Y269" i="17"/>
  <c r="R269" i="17"/>
  <c r="V269" i="17"/>
  <c r="Z269" i="17"/>
  <c r="S269" i="17"/>
  <c r="W269" i="17"/>
  <c r="T249" i="17"/>
  <c r="X249" i="17"/>
  <c r="U249" i="17"/>
  <c r="Y249" i="17"/>
  <c r="R249" i="17"/>
  <c r="V249" i="17"/>
  <c r="Z249" i="17"/>
  <c r="W249" i="17"/>
  <c r="S249" i="17"/>
  <c r="U254" i="17"/>
  <c r="Y254" i="17"/>
  <c r="R254" i="17"/>
  <c r="V254" i="17"/>
  <c r="Z254" i="17"/>
  <c r="S254" i="17"/>
  <c r="W254" i="17"/>
  <c r="T254" i="17"/>
  <c r="X254" i="17"/>
  <c r="R271" i="17"/>
  <c r="V271" i="17"/>
  <c r="Z271" i="17"/>
  <c r="S271" i="17"/>
  <c r="W271" i="17"/>
  <c r="T271" i="17"/>
  <c r="X271" i="17"/>
  <c r="U271" i="17"/>
  <c r="Y271" i="17"/>
  <c r="U266" i="17"/>
  <c r="Y266" i="17"/>
  <c r="R266" i="17"/>
  <c r="V266" i="17"/>
  <c r="Z266" i="17"/>
  <c r="S266" i="17"/>
  <c r="W266" i="17"/>
  <c r="X266" i="17"/>
  <c r="T266" i="17"/>
  <c r="U258" i="17"/>
  <c r="Y258" i="17"/>
  <c r="R258" i="17"/>
  <c r="V258" i="17"/>
  <c r="Z258" i="17"/>
  <c r="S258" i="17"/>
  <c r="W258" i="17"/>
  <c r="X258" i="17"/>
  <c r="T258" i="17"/>
  <c r="U262" i="17"/>
  <c r="Y262" i="17"/>
  <c r="R262" i="17"/>
  <c r="V262" i="17"/>
  <c r="Z262" i="17"/>
  <c r="S262" i="17"/>
  <c r="W262" i="17"/>
  <c r="T262" i="17"/>
  <c r="X262" i="17"/>
  <c r="T261" i="17"/>
  <c r="X261" i="17"/>
  <c r="U261" i="17"/>
  <c r="Y261" i="17"/>
  <c r="R261" i="17"/>
  <c r="V261" i="17"/>
  <c r="Z261" i="17"/>
  <c r="S261" i="17"/>
  <c r="W261" i="17"/>
  <c r="U246" i="17"/>
  <c r="Y246" i="17"/>
  <c r="R246" i="17"/>
  <c r="V246" i="17"/>
  <c r="Z246" i="17"/>
  <c r="S246" i="17"/>
  <c r="W246" i="17"/>
  <c r="T246" i="17"/>
  <c r="X246" i="17"/>
  <c r="S272" i="17"/>
  <c r="W272" i="17"/>
  <c r="T272" i="17"/>
  <c r="X272" i="17"/>
  <c r="U272" i="17"/>
  <c r="Y272" i="17"/>
  <c r="V272" i="17"/>
  <c r="Z272" i="17"/>
  <c r="R272" i="17"/>
  <c r="R275" i="17"/>
  <c r="V275" i="17"/>
  <c r="Z275" i="17"/>
  <c r="S275" i="17"/>
  <c r="W275" i="17"/>
  <c r="T275" i="17"/>
  <c r="X275" i="17"/>
  <c r="U275" i="17"/>
  <c r="Y275" i="17"/>
  <c r="T257" i="17"/>
  <c r="X257" i="17"/>
  <c r="U257" i="17"/>
  <c r="Y257" i="17"/>
  <c r="R257" i="17"/>
  <c r="V257" i="17"/>
  <c r="Z257" i="17"/>
  <c r="W257" i="17"/>
  <c r="S257" i="17"/>
  <c r="S276" i="17"/>
  <c r="W276" i="17"/>
  <c r="T276" i="17"/>
  <c r="X276" i="17"/>
  <c r="U276" i="17"/>
  <c r="Y276" i="17"/>
  <c r="R276" i="17"/>
  <c r="Z276" i="17"/>
  <c r="V276" i="17"/>
  <c r="S256" i="17"/>
  <c r="W256" i="17"/>
  <c r="T256" i="17"/>
  <c r="X256" i="17"/>
  <c r="U256" i="17"/>
  <c r="Y256" i="17"/>
  <c r="V256" i="17"/>
  <c r="Z256" i="17"/>
  <c r="R256" i="17"/>
  <c r="S281" i="17"/>
  <c r="W281" i="17"/>
  <c r="T281" i="17"/>
  <c r="X281" i="17"/>
  <c r="V281" i="17"/>
  <c r="U281" i="17"/>
  <c r="Y281" i="17"/>
  <c r="R281" i="17"/>
  <c r="Z281" i="17"/>
  <c r="T282" i="17"/>
  <c r="X282" i="17"/>
  <c r="U282" i="17"/>
  <c r="Y282" i="17"/>
  <c r="S282" i="17"/>
  <c r="R282" i="17"/>
  <c r="V282" i="17"/>
  <c r="Z282" i="17"/>
  <c r="W282" i="17"/>
  <c r="S264" i="17"/>
  <c r="W264" i="17"/>
  <c r="T264" i="17"/>
  <c r="X264" i="17"/>
  <c r="U264" i="17"/>
  <c r="Y264" i="17"/>
  <c r="V264" i="17"/>
  <c r="Z264" i="17"/>
  <c r="R264" i="17"/>
  <c r="S248" i="17"/>
  <c r="W248" i="17"/>
  <c r="T248" i="17"/>
  <c r="X248" i="17"/>
  <c r="U248" i="17"/>
  <c r="Y248" i="17"/>
  <c r="V248" i="17"/>
  <c r="Z248" i="17"/>
  <c r="R248" i="17"/>
  <c r="R278" i="17"/>
  <c r="V278" i="17"/>
  <c r="Z278" i="17"/>
  <c r="S278" i="17"/>
  <c r="W278" i="17"/>
  <c r="U278" i="17"/>
  <c r="X278" i="17"/>
  <c r="T278" i="17"/>
  <c r="Y278" i="17"/>
  <c r="S279" i="17"/>
  <c r="T279" i="17"/>
  <c r="X279" i="17"/>
  <c r="R279" i="17"/>
  <c r="Y279" i="17"/>
  <c r="U279" i="17"/>
  <c r="Z279" i="17"/>
  <c r="V279" i="17"/>
  <c r="W279" i="17"/>
  <c r="R263" i="17"/>
  <c r="V263" i="17"/>
  <c r="Z263" i="17"/>
  <c r="S263" i="17"/>
  <c r="W263" i="17"/>
  <c r="T263" i="17"/>
  <c r="X263" i="17"/>
  <c r="U263" i="17"/>
  <c r="Y263" i="17"/>
  <c r="R247" i="17"/>
  <c r="V247" i="17"/>
  <c r="Z247" i="17"/>
  <c r="S247" i="17"/>
  <c r="W247" i="17"/>
  <c r="T247" i="17"/>
  <c r="X247" i="17"/>
  <c r="U247" i="17"/>
  <c r="Y247" i="17"/>
  <c r="S387" i="17"/>
  <c r="AB387" i="17" s="1"/>
  <c r="T273" i="17"/>
  <c r="X273" i="17"/>
  <c r="U273" i="17"/>
  <c r="Y273" i="17"/>
  <c r="R273" i="17"/>
  <c r="V273" i="17"/>
  <c r="Z273" i="17"/>
  <c r="W273" i="17"/>
  <c r="S273" i="17"/>
  <c r="X300" i="17"/>
  <c r="T373" i="17"/>
  <c r="S252" i="17"/>
  <c r="W252" i="17"/>
  <c r="T252" i="17"/>
  <c r="X252" i="17"/>
  <c r="U252" i="17"/>
  <c r="Y252" i="17"/>
  <c r="R252" i="17"/>
  <c r="V252" i="17"/>
  <c r="Z252" i="17"/>
  <c r="U270" i="17"/>
  <c r="Y270" i="17"/>
  <c r="R270" i="17"/>
  <c r="V270" i="17"/>
  <c r="Z270" i="17"/>
  <c r="S270" i="17"/>
  <c r="W270" i="17"/>
  <c r="T270" i="17"/>
  <c r="X270" i="17"/>
  <c r="R280" i="17"/>
  <c r="V280" i="17"/>
  <c r="Z280" i="17"/>
  <c r="S280" i="17"/>
  <c r="W280" i="17"/>
  <c r="T280" i="17"/>
  <c r="X280" i="17"/>
  <c r="U280" i="17"/>
  <c r="Y280" i="17"/>
  <c r="Z111" i="4"/>
  <c r="Z100" i="4"/>
  <c r="AA188" i="4"/>
  <c r="T188" i="4"/>
  <c r="AN188" i="9" s="1"/>
  <c r="X188" i="4"/>
  <c r="X145" i="4"/>
  <c r="T145" i="4"/>
  <c r="AN145" i="9" s="1"/>
  <c r="AC145" i="4"/>
  <c r="Z177" i="4"/>
  <c r="Z115" i="4"/>
  <c r="Y125" i="4"/>
  <c r="Z189" i="4"/>
  <c r="T91" i="4"/>
  <c r="AN91" i="9" s="1"/>
  <c r="X91" i="4"/>
  <c r="AA91" i="4"/>
  <c r="Z91" i="4"/>
  <c r="Y110" i="4"/>
  <c r="AC83" i="4"/>
  <c r="Z83" i="4"/>
  <c r="AA83" i="4"/>
  <c r="X175" i="4"/>
  <c r="T175" i="4"/>
  <c r="AN175" i="9" s="1"/>
  <c r="X167" i="4"/>
  <c r="T167" i="4"/>
  <c r="AN167" i="9" s="1"/>
  <c r="AB223" i="4"/>
  <c r="X223" i="4"/>
  <c r="X117" i="4"/>
  <c r="T117" i="4"/>
  <c r="AN117" i="9" s="1"/>
  <c r="AC227" i="4"/>
  <c r="Y227" i="4"/>
  <c r="T227" i="4"/>
  <c r="AN227" i="9" s="1"/>
  <c r="AB104" i="4"/>
  <c r="Y229" i="4"/>
  <c r="T229" i="4"/>
  <c r="AN229" i="9" s="1"/>
  <c r="X158" i="4"/>
  <c r="T158" i="4"/>
  <c r="AN158" i="9" s="1"/>
  <c r="Z158" i="4"/>
  <c r="X143" i="4"/>
  <c r="T143" i="4"/>
  <c r="AN143" i="9" s="1"/>
  <c r="X152" i="4"/>
  <c r="T152" i="4"/>
  <c r="AN152" i="9" s="1"/>
  <c r="Y152" i="4"/>
  <c r="Z191" i="4"/>
  <c r="T88" i="4"/>
  <c r="AN88" i="9" s="1"/>
  <c r="X88" i="4"/>
  <c r="AC88" i="4"/>
  <c r="Y174" i="4"/>
  <c r="Z107" i="4"/>
  <c r="AB146" i="4"/>
  <c r="Z138" i="4"/>
  <c r="Z118" i="4"/>
  <c r="AB118" i="4"/>
  <c r="Y112" i="4"/>
  <c r="AC112" i="4"/>
  <c r="AA163" i="4"/>
  <c r="X163" i="4"/>
  <c r="T163" i="4"/>
  <c r="AN163" i="9" s="1"/>
  <c r="AA92" i="4"/>
  <c r="AA195" i="4"/>
  <c r="AC128" i="4"/>
  <c r="AC164" i="4"/>
  <c r="X164" i="4"/>
  <c r="T164" i="4"/>
  <c r="AN164" i="9" s="1"/>
  <c r="Y171" i="4"/>
  <c r="AB190" i="4"/>
  <c r="T190" i="4"/>
  <c r="AN190" i="9" s="1"/>
  <c r="X190" i="4"/>
  <c r="X133" i="4"/>
  <c r="T133" i="4"/>
  <c r="AN133" i="9" s="1"/>
  <c r="Y136" i="4"/>
  <c r="X170" i="4"/>
  <c r="T170" i="4"/>
  <c r="AN170" i="9" s="1"/>
  <c r="Z127" i="4"/>
  <c r="AA127" i="4"/>
  <c r="AB113" i="4"/>
  <c r="AB121" i="4"/>
  <c r="AC176" i="4"/>
  <c r="Z176" i="4"/>
  <c r="AA132" i="4"/>
  <c r="AB132" i="4"/>
  <c r="Z196" i="4"/>
  <c r="AC196" i="4"/>
  <c r="X126" i="4"/>
  <c r="T126" i="4"/>
  <c r="AN126" i="9" s="1"/>
  <c r="Z99" i="4"/>
  <c r="X154" i="4"/>
  <c r="T154" i="4"/>
  <c r="AN154" i="9" s="1"/>
  <c r="AA154" i="4"/>
  <c r="X160" i="4"/>
  <c r="T160" i="4"/>
  <c r="AN160" i="9" s="1"/>
  <c r="T114" i="4"/>
  <c r="AN114" i="9" s="1"/>
  <c r="X114" i="4"/>
  <c r="AC114" i="4"/>
  <c r="Z134" i="4"/>
  <c r="X134" i="4"/>
  <c r="T134" i="4"/>
  <c r="AN134" i="9" s="1"/>
  <c r="Y134" i="4"/>
  <c r="AA208" i="4"/>
  <c r="T208" i="4"/>
  <c r="AN208" i="9" s="1"/>
  <c r="X208" i="4"/>
  <c r="AA141" i="4"/>
  <c r="Y141" i="4"/>
  <c r="Y122" i="4"/>
  <c r="Z212" i="4"/>
  <c r="AA147" i="4"/>
  <c r="Z119" i="4"/>
  <c r="X119" i="4"/>
  <c r="T119" i="4"/>
  <c r="AN119" i="9" s="1"/>
  <c r="AB202" i="4"/>
  <c r="Z202" i="4"/>
  <c r="Y202" i="4"/>
  <c r="T202" i="4"/>
  <c r="AN202" i="9" s="1"/>
  <c r="X202" i="4"/>
  <c r="X153" i="4"/>
  <c r="T153" i="4"/>
  <c r="AN153" i="9" s="1"/>
  <c r="Y142" i="4"/>
  <c r="AB142" i="4"/>
  <c r="T220" i="4"/>
  <c r="AN220" i="9" s="1"/>
  <c r="X220" i="4"/>
  <c r="X172" i="4"/>
  <c r="T172" i="4"/>
  <c r="AN172" i="9" s="1"/>
  <c r="AB80" i="4"/>
  <c r="AC80" i="4"/>
  <c r="Y80" i="4"/>
  <c r="AC106" i="4"/>
  <c r="Y129" i="4"/>
  <c r="AA129" i="4"/>
  <c r="X187" i="4"/>
  <c r="T187" i="4"/>
  <c r="AN187" i="9" s="1"/>
  <c r="Y187" i="4"/>
  <c r="Z225" i="4"/>
  <c r="AA193" i="4"/>
  <c r="X148" i="4"/>
  <c r="T148" i="4"/>
  <c r="AN148" i="9" s="1"/>
  <c r="AA148" i="4"/>
  <c r="X159" i="4"/>
  <c r="T159" i="4"/>
  <c r="AN159" i="9" s="1"/>
  <c r="AC149" i="4"/>
  <c r="AA149" i="4"/>
  <c r="Y149" i="4"/>
  <c r="AA198" i="4"/>
  <c r="AA182" i="4"/>
  <c r="X182" i="4"/>
  <c r="Y182" i="4"/>
  <c r="AA120" i="4"/>
  <c r="T200" i="4"/>
  <c r="AN200" i="9" s="1"/>
  <c r="X200" i="4"/>
  <c r="AC200" i="4"/>
  <c r="AA93" i="4"/>
  <c r="Y93" i="4"/>
  <c r="AA150" i="4"/>
  <c r="AB150" i="4"/>
  <c r="AA180" i="4"/>
  <c r="X180" i="4"/>
  <c r="T180" i="4"/>
  <c r="AN180" i="9" s="1"/>
  <c r="Y180" i="4"/>
  <c r="AA219" i="4"/>
  <c r="Z219" i="4"/>
  <c r="T94" i="4"/>
  <c r="AN94" i="9" s="1"/>
  <c r="X94" i="4"/>
  <c r="Z108" i="4"/>
  <c r="X108" i="4"/>
  <c r="T108" i="4"/>
  <c r="AN108" i="9" s="1"/>
  <c r="Z155" i="4"/>
  <c r="AB155" i="4"/>
  <c r="T230" i="4"/>
  <c r="AN230" i="9" s="1"/>
  <c r="AB230" i="4"/>
  <c r="AB206" i="4"/>
  <c r="Z206" i="4"/>
  <c r="AA209" i="4"/>
  <c r="Z209" i="4"/>
  <c r="AA199" i="4"/>
  <c r="X185" i="4"/>
  <c r="T185" i="4"/>
  <c r="AN185" i="9" s="1"/>
  <c r="Z169" i="4"/>
  <c r="Y109" i="4"/>
  <c r="X109" i="4"/>
  <c r="T109" i="4"/>
  <c r="AN109" i="9" s="1"/>
  <c r="AB217" i="4"/>
  <c r="AA217" i="4"/>
  <c r="Y82" i="4"/>
  <c r="AA87" i="4"/>
  <c r="Z87" i="4"/>
  <c r="Y130" i="4"/>
  <c r="AA95" i="4"/>
  <c r="T173" i="4"/>
  <c r="AN173" i="9" s="1"/>
  <c r="AB173" i="4"/>
  <c r="Y173" i="4"/>
  <c r="AA116" i="4"/>
  <c r="AA84" i="4"/>
  <c r="Z84" i="4"/>
  <c r="Y84" i="4"/>
  <c r="AC140" i="4"/>
  <c r="Y161" i="4"/>
  <c r="AB184" i="4"/>
  <c r="Z228" i="4"/>
  <c r="X166" i="4"/>
  <c r="T166" i="4"/>
  <c r="AN166" i="9" s="1"/>
  <c r="Y183" i="4"/>
  <c r="AA166" i="4"/>
  <c r="Z184" i="4"/>
  <c r="AA218" i="4"/>
  <c r="AA221" i="4"/>
  <c r="Y218" i="4"/>
  <c r="AA123" i="4"/>
  <c r="Y194" i="4"/>
  <c r="AC218" i="4"/>
  <c r="R61" i="1"/>
  <c r="M93" i="1"/>
  <c r="M93" i="9" s="1"/>
  <c r="M102" i="1"/>
  <c r="M102" i="9" s="1"/>
  <c r="M101" i="1"/>
  <c r="M101" i="9" s="1"/>
  <c r="M78" i="1"/>
  <c r="M78" i="9" s="1"/>
  <c r="M92" i="1"/>
  <c r="M92" i="9" s="1"/>
  <c r="M52" i="1"/>
  <c r="M52" i="9" s="1"/>
  <c r="R57" i="1"/>
  <c r="M84" i="1"/>
  <c r="M84" i="9" s="1"/>
  <c r="R103" i="1"/>
  <c r="M103" i="1"/>
  <c r="M103" i="9" s="1"/>
  <c r="M66" i="1"/>
  <c r="M66" i="9" s="1"/>
  <c r="M89" i="1"/>
  <c r="M89" i="9" s="1"/>
  <c r="M97" i="1"/>
  <c r="M97" i="9" s="1"/>
  <c r="M29" i="1"/>
  <c r="M29" i="9" s="1"/>
  <c r="M45" i="1"/>
  <c r="M45" i="9" s="1"/>
  <c r="M111" i="1"/>
  <c r="M111" i="9" s="1"/>
  <c r="M104" i="1"/>
  <c r="M104" i="9" s="1"/>
  <c r="AA194" i="4"/>
  <c r="AA201" i="4"/>
  <c r="X137" i="4"/>
  <c r="T137" i="4"/>
  <c r="AN137" i="9" s="1"/>
  <c r="Z226" i="4"/>
  <c r="R117" i="1"/>
  <c r="M117" i="1"/>
  <c r="M117" i="9" s="1"/>
  <c r="Z85" i="4"/>
  <c r="M180" i="1"/>
  <c r="M180" i="9" s="1"/>
  <c r="R40" i="1"/>
  <c r="M74" i="1"/>
  <c r="M74" i="9" s="1"/>
  <c r="R72" i="1"/>
  <c r="R58" i="1"/>
  <c r="M67" i="1"/>
  <c r="M67" i="9" s="1"/>
  <c r="R85" i="1"/>
  <c r="M24" i="1"/>
  <c r="M24" i="9" s="1"/>
  <c r="M76" i="1"/>
  <c r="M76" i="9" s="1"/>
  <c r="R43" i="1"/>
  <c r="X226" i="4"/>
  <c r="M113" i="1"/>
  <c r="M113" i="9" s="1"/>
  <c r="R70" i="1"/>
  <c r="M98" i="1"/>
  <c r="M98" i="9" s="1"/>
  <c r="M77" i="1"/>
  <c r="M77" i="9" s="1"/>
  <c r="R63" i="1"/>
  <c r="M21" i="1"/>
  <c r="M21" i="9" s="1"/>
  <c r="M79" i="1"/>
  <c r="M79" i="9" s="1"/>
  <c r="M73" i="1"/>
  <c r="M73" i="9" s="1"/>
  <c r="M55" i="1"/>
  <c r="M55" i="9" s="1"/>
  <c r="Z156" i="4"/>
  <c r="Z139" i="4"/>
  <c r="T224" i="4"/>
  <c r="AN224" i="9" s="1"/>
  <c r="AA168" i="4"/>
  <c r="Y224" i="4"/>
  <c r="AB218" i="4"/>
  <c r="Y178" i="4"/>
  <c r="X165" i="4"/>
  <c r="T165" i="4"/>
  <c r="AN165" i="9" s="1"/>
  <c r="AB224" i="4"/>
  <c r="AA192" i="4"/>
  <c r="AC123" i="4"/>
  <c r="Z103" i="4"/>
  <c r="Z218" i="4"/>
  <c r="Y222" i="4"/>
  <c r="AA186" i="4"/>
  <c r="AB213" i="4"/>
  <c r="Z201" i="4"/>
  <c r="X139" i="4"/>
  <c r="AB194" i="4"/>
  <c r="X100" i="4"/>
  <c r="Z204" i="4"/>
  <c r="AC188" i="4"/>
  <c r="Y111" i="4"/>
  <c r="T204" i="4"/>
  <c r="AN204" i="9" s="1"/>
  <c r="X204" i="4"/>
  <c r="AC204" i="4"/>
  <c r="Y188" i="4"/>
  <c r="Z188" i="4"/>
  <c r="Z145" i="4"/>
  <c r="Y145" i="4"/>
  <c r="Z203" i="4"/>
  <c r="Z101" i="4"/>
  <c r="AA177" i="4"/>
  <c r="AA115" i="4"/>
  <c r="AB125" i="4"/>
  <c r="T110" i="4"/>
  <c r="AN110" i="9" s="1"/>
  <c r="X110" i="4"/>
  <c r="Z167" i="4"/>
  <c r="AA167" i="4"/>
  <c r="T223" i="4"/>
  <c r="AN223" i="9" s="1"/>
  <c r="AA117" i="4"/>
  <c r="AC117" i="4"/>
  <c r="Y117" i="4"/>
  <c r="AB214" i="4"/>
  <c r="AA211" i="4"/>
  <c r="X211" i="4"/>
  <c r="T211" i="4"/>
  <c r="AN211" i="9" s="1"/>
  <c r="Y124" i="4"/>
  <c r="AA124" i="4"/>
  <c r="AA104" i="4"/>
  <c r="AA216" i="4"/>
  <c r="Z216" i="4"/>
  <c r="AC229" i="4"/>
  <c r="AA158" i="4"/>
  <c r="X79" i="4"/>
  <c r="T79" i="4"/>
  <c r="AN79" i="9" s="1"/>
  <c r="Y79" i="4"/>
  <c r="AB135" i="4"/>
  <c r="X135" i="4"/>
  <c r="T135" i="4"/>
  <c r="AN135" i="9" s="1"/>
  <c r="Z152" i="4"/>
  <c r="X191" i="4"/>
  <c r="T191" i="4"/>
  <c r="AN191" i="9" s="1"/>
  <c r="Y191" i="4"/>
  <c r="AA88" i="4"/>
  <c r="Z88" i="4"/>
  <c r="X181" i="4"/>
  <c r="AA181" i="4"/>
  <c r="AA174" i="4"/>
  <c r="Z146" i="4"/>
  <c r="AA138" i="4"/>
  <c r="AB138" i="4"/>
  <c r="X138" i="4"/>
  <c r="T138" i="4"/>
  <c r="AN138" i="9" s="1"/>
  <c r="AA112" i="4"/>
  <c r="Z163" i="4"/>
  <c r="AA207" i="4"/>
  <c r="X207" i="4"/>
  <c r="T207" i="4"/>
  <c r="AN207" i="9" s="1"/>
  <c r="Z215" i="4"/>
  <c r="Y215" i="4"/>
  <c r="Z195" i="4"/>
  <c r="X128" i="4"/>
  <c r="T128" i="4"/>
  <c r="AN128" i="9" s="1"/>
  <c r="AB128" i="4"/>
  <c r="Z197" i="4"/>
  <c r="AA171" i="4"/>
  <c r="X171" i="4"/>
  <c r="AA133" i="4"/>
  <c r="Z133" i="4"/>
  <c r="X136" i="4"/>
  <c r="T136" i="4"/>
  <c r="AN136" i="9" s="1"/>
  <c r="AA170" i="4"/>
  <c r="X127" i="4"/>
  <c r="T127" i="4"/>
  <c r="AN127" i="9" s="1"/>
  <c r="Y210" i="4"/>
  <c r="X210" i="4"/>
  <c r="T210" i="4"/>
  <c r="AN210" i="9" s="1"/>
  <c r="X105" i="4"/>
  <c r="T105" i="4"/>
  <c r="AN105" i="9" s="1"/>
  <c r="AA105" i="4"/>
  <c r="Z113" i="4"/>
  <c r="Y121" i="4"/>
  <c r="AA121" i="4"/>
  <c r="X121" i="4"/>
  <c r="T121" i="4"/>
  <c r="AN121" i="9" s="1"/>
  <c r="Y132" i="4"/>
  <c r="AA126" i="4"/>
  <c r="X99" i="4"/>
  <c r="T99" i="4"/>
  <c r="AN99" i="9" s="1"/>
  <c r="Y99" i="4"/>
  <c r="AC160" i="4"/>
  <c r="Z160" i="4"/>
  <c r="AA134" i="4"/>
  <c r="AC141" i="4"/>
  <c r="Z141" i="4"/>
  <c r="Z122" i="4"/>
  <c r="AA122" i="4"/>
  <c r="Z131" i="4"/>
  <c r="AA131" i="4"/>
  <c r="AA212" i="4"/>
  <c r="X147" i="4"/>
  <c r="T147" i="4"/>
  <c r="AN147" i="9" s="1"/>
  <c r="Y119" i="4"/>
  <c r="AB119" i="4"/>
  <c r="AA119" i="4"/>
  <c r="Y153" i="4"/>
  <c r="X142" i="4"/>
  <c r="T142" i="4"/>
  <c r="AN142" i="9" s="1"/>
  <c r="Z220" i="4"/>
  <c r="Y220" i="4"/>
  <c r="Z81" i="4"/>
  <c r="AC81" i="4"/>
  <c r="Z172" i="4"/>
  <c r="AA172" i="4"/>
  <c r="Z80" i="4"/>
  <c r="T80" i="4"/>
  <c r="AN80" i="9" s="1"/>
  <c r="X80" i="4"/>
  <c r="AB106" i="4"/>
  <c r="T106" i="4"/>
  <c r="AN106" i="9" s="1"/>
  <c r="X106" i="4"/>
  <c r="Z129" i="4"/>
  <c r="AB129" i="4"/>
  <c r="AA225" i="4"/>
  <c r="X225" i="4"/>
  <c r="X193" i="4"/>
  <c r="T193" i="4"/>
  <c r="AN193" i="9" s="1"/>
  <c r="Z148" i="4"/>
  <c r="AB159" i="4"/>
  <c r="AA159" i="4"/>
  <c r="Z149" i="4"/>
  <c r="T182" i="4"/>
  <c r="AN182" i="9" s="1"/>
  <c r="AB182" i="4"/>
  <c r="AA200" i="4"/>
  <c r="Z93" i="4"/>
  <c r="X150" i="4"/>
  <c r="T150" i="4"/>
  <c r="AN150" i="9" s="1"/>
  <c r="Y150" i="4"/>
  <c r="Z150" i="4"/>
  <c r="Z180" i="4"/>
  <c r="Y219" i="4"/>
  <c r="AB219" i="4"/>
  <c r="AA94" i="4"/>
  <c r="AC108" i="4"/>
  <c r="AA108" i="4"/>
  <c r="AB108" i="4"/>
  <c r="Y155" i="4"/>
  <c r="X230" i="4"/>
  <c r="T206" i="4"/>
  <c r="AN206" i="9" s="1"/>
  <c r="X206" i="4"/>
  <c r="AA206" i="4"/>
  <c r="X209" i="4"/>
  <c r="T209" i="4"/>
  <c r="AN209" i="9" s="1"/>
  <c r="X199" i="4"/>
  <c r="T199" i="4"/>
  <c r="AN199" i="9" s="1"/>
  <c r="AC199" i="4"/>
  <c r="X169" i="4"/>
  <c r="T169" i="4"/>
  <c r="AN169" i="9" s="1"/>
  <c r="Y169" i="4"/>
  <c r="AC82" i="4"/>
  <c r="Z82" i="4"/>
  <c r="Y87" i="4"/>
  <c r="AA130" i="4"/>
  <c r="Z95" i="4"/>
  <c r="Z173" i="4"/>
  <c r="X173" i="4"/>
  <c r="X116" i="4"/>
  <c r="T116" i="4"/>
  <c r="AN116" i="9" s="1"/>
  <c r="X84" i="4"/>
  <c r="T84" i="4"/>
  <c r="AN84" i="9" s="1"/>
  <c r="Y140" i="4"/>
  <c r="Z140" i="4"/>
  <c r="X161" i="4"/>
  <c r="T161" i="4"/>
  <c r="AN161" i="9" s="1"/>
  <c r="AC161" i="4"/>
  <c r="AC184" i="4"/>
  <c r="T179" i="4"/>
  <c r="AN179" i="9" s="1"/>
  <c r="X183" i="4"/>
  <c r="AA184" i="4"/>
  <c r="X157" i="4"/>
  <c r="T157" i="4"/>
  <c r="AN157" i="9" s="1"/>
  <c r="X228" i="4"/>
  <c r="T221" i="4"/>
  <c r="AN221" i="9" s="1"/>
  <c r="X221" i="4"/>
  <c r="X213" i="4"/>
  <c r="T213" i="4"/>
  <c r="AN213" i="9" s="1"/>
  <c r="Y165" i="4"/>
  <c r="Z221" i="4"/>
  <c r="AC194" i="4"/>
  <c r="M59" i="1"/>
  <c r="M59" i="9" s="1"/>
  <c r="M69" i="1"/>
  <c r="M69" i="9" s="1"/>
  <c r="M82" i="1"/>
  <c r="M82" i="9" s="1"/>
  <c r="M33" i="1"/>
  <c r="M33" i="9" s="1"/>
  <c r="AC162" i="4"/>
  <c r="Z213" i="4"/>
  <c r="AA213" i="4"/>
  <c r="X97" i="4"/>
  <c r="T97" i="4"/>
  <c r="AN97" i="9" s="1"/>
  <c r="AB137" i="4"/>
  <c r="Y85" i="4"/>
  <c r="R180" i="1"/>
  <c r="M56" i="1"/>
  <c r="M56" i="9" s="1"/>
  <c r="R22" i="1"/>
  <c r="M54" i="1"/>
  <c r="M54" i="9" s="1"/>
  <c r="R54" i="1"/>
  <c r="M68" i="1"/>
  <c r="M68" i="9" s="1"/>
  <c r="M49" i="1"/>
  <c r="M49" i="9" s="1"/>
  <c r="M85" i="1"/>
  <c r="M85" i="9" s="1"/>
  <c r="M65" i="1"/>
  <c r="M65" i="9" s="1"/>
  <c r="M75" i="1"/>
  <c r="M75" i="9" s="1"/>
  <c r="M95" i="1"/>
  <c r="M95" i="9" s="1"/>
  <c r="M39" i="1"/>
  <c r="M39" i="9" s="1"/>
  <c r="M87" i="1"/>
  <c r="M87" i="9" s="1"/>
  <c r="M31" i="1"/>
  <c r="M31" i="9" s="1"/>
  <c r="R64" i="1"/>
  <c r="R116" i="1"/>
  <c r="M88" i="1"/>
  <c r="M88" i="9" s="1"/>
  <c r="M114" i="1"/>
  <c r="M114" i="9" s="1"/>
  <c r="R25" i="1"/>
  <c r="M70" i="1"/>
  <c r="M70" i="9" s="1"/>
  <c r="M37" i="1"/>
  <c r="M37" i="9" s="1"/>
  <c r="R38" i="1"/>
  <c r="M105" i="1"/>
  <c r="M105" i="9" s="1"/>
  <c r="M71" i="1"/>
  <c r="M71" i="9" s="1"/>
  <c r="M19" i="1"/>
  <c r="M19" i="9" s="1"/>
  <c r="R44" i="1"/>
  <c r="M27" i="1"/>
  <c r="M27" i="9" s="1"/>
  <c r="R55" i="1"/>
  <c r="M51" i="1"/>
  <c r="M51" i="9" s="1"/>
  <c r="M46" i="1"/>
  <c r="M46" i="9" s="1"/>
  <c r="M48" i="1"/>
  <c r="M48" i="9" s="1"/>
  <c r="M115" i="1"/>
  <c r="M115" i="9" s="1"/>
  <c r="AA137" i="4"/>
  <c r="AC224" i="4"/>
  <c r="AA162" i="4"/>
  <c r="AB139" i="4"/>
  <c r="Z224" i="4"/>
  <c r="AA85" i="4"/>
  <c r="AA179" i="4"/>
  <c r="X151" i="4"/>
  <c r="T151" i="4"/>
  <c r="AN151" i="9" s="1"/>
  <c r="AC186" i="4"/>
  <c r="Z168" i="4"/>
  <c r="Y192" i="4"/>
  <c r="X156" i="4"/>
  <c r="T156" i="4"/>
  <c r="AN156" i="9" s="1"/>
  <c r="X168" i="4"/>
  <c r="T168" i="4"/>
  <c r="AN168" i="9" s="1"/>
  <c r="M16" i="1"/>
  <c r="M16" i="9" s="1"/>
  <c r="AA103" i="4"/>
  <c r="Y102" i="4"/>
  <c r="M17" i="1"/>
  <c r="M17" i="9" s="1"/>
  <c r="T226" i="4"/>
  <c r="AN226" i="9" s="1"/>
  <c r="Z165" i="4"/>
  <c r="T100" i="4"/>
  <c r="AN100" i="9" s="1"/>
  <c r="AA204" i="4"/>
  <c r="Y204" i="4"/>
  <c r="AB188" i="4"/>
  <c r="AA145" i="4"/>
  <c r="AB203" i="4"/>
  <c r="Y101" i="4"/>
  <c r="AA101" i="4"/>
  <c r="T101" i="4"/>
  <c r="AN101" i="9" s="1"/>
  <c r="X101" i="4"/>
  <c r="X177" i="4"/>
  <c r="T177" i="4"/>
  <c r="AN177" i="9" s="1"/>
  <c r="X115" i="4"/>
  <c r="T115" i="4"/>
  <c r="AN115" i="9" s="1"/>
  <c r="Y115" i="4"/>
  <c r="AA125" i="4"/>
  <c r="X189" i="4"/>
  <c r="T189" i="4"/>
  <c r="AN189" i="9" s="1"/>
  <c r="AB189" i="4"/>
  <c r="Y189" i="4"/>
  <c r="Z110" i="4"/>
  <c r="Z175" i="4"/>
  <c r="AA223" i="4"/>
  <c r="Y214" i="4"/>
  <c r="Z211" i="4"/>
  <c r="X227" i="4"/>
  <c r="AA227" i="4"/>
  <c r="T216" i="4"/>
  <c r="AN216" i="9" s="1"/>
  <c r="X216" i="4"/>
  <c r="Y216" i="4"/>
  <c r="AA229" i="4"/>
  <c r="AB158" i="4"/>
  <c r="Y158" i="4"/>
  <c r="AC158" i="4"/>
  <c r="AA79" i="4"/>
  <c r="AB143" i="4"/>
  <c r="AA135" i="4"/>
  <c r="AA152" i="4"/>
  <c r="AA191" i="4"/>
  <c r="Y88" i="4"/>
  <c r="AB88" i="4"/>
  <c r="Y181" i="4"/>
  <c r="T181" i="4"/>
  <c r="AN181" i="9" s="1"/>
  <c r="Z181" i="4"/>
  <c r="Z174" i="4"/>
  <c r="AA107" i="4"/>
  <c r="X107" i="4"/>
  <c r="T107" i="4"/>
  <c r="AN107" i="9" s="1"/>
  <c r="AB107" i="4"/>
  <c r="AC146" i="4"/>
  <c r="AA146" i="4"/>
  <c r="Y138" i="4"/>
  <c r="X118" i="4"/>
  <c r="T118" i="4"/>
  <c r="AN118" i="9" s="1"/>
  <c r="Y207" i="4"/>
  <c r="AC92" i="4"/>
  <c r="AB92" i="4"/>
  <c r="Z92" i="4"/>
  <c r="X215" i="4"/>
  <c r="T215" i="4"/>
  <c r="AN215" i="9" s="1"/>
  <c r="Y195" i="4"/>
  <c r="Z128" i="4"/>
  <c r="X197" i="4"/>
  <c r="T197" i="4"/>
  <c r="AN197" i="9" s="1"/>
  <c r="Y197" i="4"/>
  <c r="Y164" i="4"/>
  <c r="AB164" i="4"/>
  <c r="T171" i="4"/>
  <c r="AN171" i="9" s="1"/>
  <c r="AB171" i="4"/>
  <c r="AA190" i="4"/>
  <c r="Y190" i="4"/>
  <c r="Z170" i="4"/>
  <c r="Y127" i="4"/>
  <c r="Z105" i="4"/>
  <c r="AA113" i="4"/>
  <c r="Y113" i="4"/>
  <c r="AC121" i="4"/>
  <c r="Y176" i="4"/>
  <c r="X132" i="4"/>
  <c r="T132" i="4"/>
  <c r="AN132" i="9" s="1"/>
  <c r="AA196" i="4"/>
  <c r="Y126" i="4"/>
  <c r="AC99" i="4"/>
  <c r="Y154" i="4"/>
  <c r="Z154" i="4"/>
  <c r="AB160" i="4"/>
  <c r="Z114" i="4"/>
  <c r="AB114" i="4"/>
  <c r="AA114" i="4"/>
  <c r="Y114" i="4"/>
  <c r="X141" i="4"/>
  <c r="T141" i="4"/>
  <c r="AN141" i="9" s="1"/>
  <c r="Y131" i="4"/>
  <c r="AC131" i="4"/>
  <c r="T212" i="4"/>
  <c r="AN212" i="9" s="1"/>
  <c r="X212" i="4"/>
  <c r="Z147" i="4"/>
  <c r="AC119" i="4"/>
  <c r="Z153" i="4"/>
  <c r="AA153" i="4"/>
  <c r="Z142" i="4"/>
  <c r="T81" i="4"/>
  <c r="AN81" i="9" s="1"/>
  <c r="X81" i="4"/>
  <c r="Y81" i="4"/>
  <c r="AA106" i="4"/>
  <c r="Z106" i="4"/>
  <c r="Z187" i="4"/>
  <c r="AB187" i="4"/>
  <c r="Y225" i="4"/>
  <c r="Z193" i="4"/>
  <c r="AB193" i="4"/>
  <c r="AC148" i="4"/>
  <c r="Y148" i="4"/>
  <c r="Z159" i="4"/>
  <c r="AC159" i="4"/>
  <c r="Y159" i="4"/>
  <c r="Y198" i="4"/>
  <c r="Z182" i="4"/>
  <c r="Y120" i="4"/>
  <c r="Z120" i="4"/>
  <c r="Z200" i="4"/>
  <c r="Y200" i="4"/>
  <c r="AB180" i="4"/>
  <c r="X219" i="4"/>
  <c r="T219" i="4"/>
  <c r="AN219" i="9" s="1"/>
  <c r="Y94" i="4"/>
  <c r="AC155" i="4"/>
  <c r="AA230" i="4"/>
  <c r="Y206" i="4"/>
  <c r="Y209" i="4"/>
  <c r="AC209" i="4"/>
  <c r="Z199" i="4"/>
  <c r="Y185" i="4"/>
  <c r="AA109" i="4"/>
  <c r="X217" i="4"/>
  <c r="T217" i="4"/>
  <c r="AN217" i="9" s="1"/>
  <c r="Z217" i="4"/>
  <c r="X82" i="4"/>
  <c r="T82" i="4"/>
  <c r="AN82" i="9" s="1"/>
  <c r="AB82" i="4"/>
  <c r="AA82" i="4"/>
  <c r="X87" i="4"/>
  <c r="T87" i="4"/>
  <c r="AN87" i="9" s="1"/>
  <c r="AB130" i="4"/>
  <c r="AC130" i="4"/>
  <c r="Y95" i="4"/>
  <c r="AA173" i="4"/>
  <c r="X140" i="4"/>
  <c r="T140" i="4"/>
  <c r="AN140" i="9" s="1"/>
  <c r="AB140" i="4"/>
  <c r="AA161" i="4"/>
  <c r="Z161" i="4"/>
  <c r="AB183" i="4"/>
  <c r="X179" i="4"/>
  <c r="AC166" i="4"/>
  <c r="Z205" i="4"/>
  <c r="T183" i="4"/>
  <c r="AN183" i="9" s="1"/>
  <c r="T184" i="4"/>
  <c r="AN184" i="9" s="1"/>
  <c r="X184" i="4"/>
  <c r="Z157" i="4"/>
  <c r="Y179" i="4"/>
  <c r="Y228" i="4"/>
  <c r="Z166" i="4"/>
  <c r="AA205" i="4"/>
  <c r="Y213" i="4"/>
  <c r="Z123" i="4"/>
  <c r="X218" i="4"/>
  <c r="T218" i="4"/>
  <c r="AN218" i="9" s="1"/>
  <c r="Y123" i="4"/>
  <c r="Z194" i="4"/>
  <c r="M61" i="1"/>
  <c r="M61" i="9" s="1"/>
  <c r="M86" i="1"/>
  <c r="M86" i="9" s="1"/>
  <c r="R93" i="1"/>
  <c r="R101" i="1"/>
  <c r="R52" i="1"/>
  <c r="R96" i="1"/>
  <c r="R69" i="1"/>
  <c r="R82" i="1"/>
  <c r="R45" i="1"/>
  <c r="M107" i="1"/>
  <c r="M107" i="9" s="1"/>
  <c r="M41" i="1"/>
  <c r="M41" i="9" s="1"/>
  <c r="AA156" i="4"/>
  <c r="Z151" i="4"/>
  <c r="X201" i="4"/>
  <c r="T201" i="4"/>
  <c r="AN201" i="9" s="1"/>
  <c r="AA165" i="4"/>
  <c r="Z137" i="4"/>
  <c r="Z178" i="4"/>
  <c r="Y226" i="4"/>
  <c r="Y97" i="4"/>
  <c r="X85" i="4"/>
  <c r="T85" i="4"/>
  <c r="AN85" i="9" s="1"/>
  <c r="M40" i="1"/>
  <c r="M40" i="9" s="1"/>
  <c r="M22" i="1"/>
  <c r="M22" i="9" s="1"/>
  <c r="M72" i="1"/>
  <c r="M72" i="9" s="1"/>
  <c r="M50" i="1"/>
  <c r="M50" i="9" s="1"/>
  <c r="M58" i="1"/>
  <c r="M58" i="9" s="1"/>
  <c r="R24" i="1"/>
  <c r="M35" i="1"/>
  <c r="M35" i="9" s="1"/>
  <c r="M100" i="1"/>
  <c r="M100" i="9" s="1"/>
  <c r="M30" i="1"/>
  <c r="M30" i="9" s="1"/>
  <c r="M43" i="1"/>
  <c r="M43" i="9" s="1"/>
  <c r="M94" i="1"/>
  <c r="M94" i="9" s="1"/>
  <c r="M112" i="1"/>
  <c r="M112" i="9" s="1"/>
  <c r="R112" i="1"/>
  <c r="M108" i="1"/>
  <c r="M108" i="9" s="1"/>
  <c r="M83" i="1"/>
  <c r="M83" i="9" s="1"/>
  <c r="AA228" i="4"/>
  <c r="M116" i="1"/>
  <c r="M116" i="9" s="1"/>
  <c r="R114" i="1"/>
  <c r="R28" i="1"/>
  <c r="M25" i="1"/>
  <c r="M25" i="9" s="1"/>
  <c r="R98" i="1"/>
  <c r="M81" i="1"/>
  <c r="M81" i="9" s="1"/>
  <c r="M38" i="1"/>
  <c r="M38" i="9" s="1"/>
  <c r="M91" i="1"/>
  <c r="M91" i="9" s="1"/>
  <c r="M20" i="1"/>
  <c r="M20" i="9" s="1"/>
  <c r="M53" i="1"/>
  <c r="M53" i="9" s="1"/>
  <c r="Y139" i="4"/>
  <c r="Z102" i="4"/>
  <c r="AA224" i="4"/>
  <c r="T102" i="4"/>
  <c r="AN102" i="9" s="1"/>
  <c r="X102" i="4"/>
  <c r="AA139" i="4"/>
  <c r="AB168" i="4"/>
  <c r="AA97" i="4"/>
  <c r="AB156" i="4"/>
  <c r="T194" i="4"/>
  <c r="AN194" i="9" s="1"/>
  <c r="X194" i="4"/>
  <c r="Y186" i="4"/>
  <c r="Z192" i="4"/>
  <c r="X178" i="4"/>
  <c r="T178" i="4"/>
  <c r="AN178" i="9" s="1"/>
  <c r="Z222" i="4"/>
  <c r="T192" i="4"/>
  <c r="AN192" i="9" s="1"/>
  <c r="X192" i="4"/>
  <c r="M109" i="1"/>
  <c r="M109" i="9" s="1"/>
  <c r="AA151" i="4"/>
  <c r="AB103" i="4"/>
  <c r="Z162" i="4"/>
  <c r="M34" i="1"/>
  <c r="M34" i="9" s="1"/>
  <c r="Y184" i="4"/>
  <c r="T205" i="4"/>
  <c r="AN205" i="9" s="1"/>
  <c r="AA222" i="4"/>
  <c r="AB111" i="4"/>
  <c r="X111" i="4"/>
  <c r="T111" i="4"/>
  <c r="AN111" i="9" s="1"/>
  <c r="AA111" i="4"/>
  <c r="AA100" i="4"/>
  <c r="Y100" i="4"/>
  <c r="AA203" i="4"/>
  <c r="Y203" i="4"/>
  <c r="X203" i="4"/>
  <c r="T203" i="4"/>
  <c r="AN203" i="9" s="1"/>
  <c r="Y177" i="4"/>
  <c r="Z125" i="4"/>
  <c r="X125" i="4"/>
  <c r="T125" i="4"/>
  <c r="AN125" i="9" s="1"/>
  <c r="AA189" i="4"/>
  <c r="Y91" i="4"/>
  <c r="AA110" i="4"/>
  <c r="Y83" i="4"/>
  <c r="X83" i="4"/>
  <c r="T83" i="4"/>
  <c r="AN83" i="9" s="1"/>
  <c r="Y175" i="4"/>
  <c r="AA175" i="4"/>
  <c r="Y167" i="4"/>
  <c r="Z223" i="4"/>
  <c r="Y223" i="4"/>
  <c r="Z117" i="4"/>
  <c r="AA214" i="4"/>
  <c r="Z214" i="4"/>
  <c r="X214" i="4"/>
  <c r="T214" i="4"/>
  <c r="AN214" i="9" s="1"/>
  <c r="Y211" i="4"/>
  <c r="X124" i="4"/>
  <c r="T124" i="4"/>
  <c r="AN124" i="9" s="1"/>
  <c r="Z124" i="4"/>
  <c r="Z227" i="4"/>
  <c r="Y104" i="4"/>
  <c r="X104" i="4"/>
  <c r="T104" i="4"/>
  <c r="AN104" i="9" s="1"/>
  <c r="Z104" i="4"/>
  <c r="AC216" i="4"/>
  <c r="X229" i="4"/>
  <c r="Z229" i="4"/>
  <c r="Z79" i="4"/>
  <c r="Y143" i="4"/>
  <c r="Z143" i="4"/>
  <c r="AA143" i="4"/>
  <c r="Z135" i="4"/>
  <c r="Y135" i="4"/>
  <c r="AC135" i="4"/>
  <c r="X174" i="4"/>
  <c r="T174" i="4"/>
  <c r="AN174" i="9" s="1"/>
  <c r="AB174" i="4"/>
  <c r="Y107" i="4"/>
  <c r="Y146" i="4"/>
  <c r="X146" i="4"/>
  <c r="T146" i="4"/>
  <c r="AN146" i="9" s="1"/>
  <c r="Y118" i="4"/>
  <c r="AA118" i="4"/>
  <c r="Z112" i="4"/>
  <c r="X112" i="4"/>
  <c r="T112" i="4"/>
  <c r="AN112" i="9" s="1"/>
  <c r="Y163" i="4"/>
  <c r="Z207" i="4"/>
  <c r="Y92" i="4"/>
  <c r="T92" i="4"/>
  <c r="AN92" i="9" s="1"/>
  <c r="X92" i="4"/>
  <c r="AA215" i="4"/>
  <c r="X195" i="4"/>
  <c r="T195" i="4"/>
  <c r="AN195" i="9" s="1"/>
  <c r="Y128" i="4"/>
  <c r="AA128" i="4"/>
  <c r="AC197" i="4"/>
  <c r="AA197" i="4"/>
  <c r="AA164" i="4"/>
  <c r="Z164" i="4"/>
  <c r="Z171" i="4"/>
  <c r="AC171" i="4"/>
  <c r="AC190" i="4"/>
  <c r="Z190" i="4"/>
  <c r="Y133" i="4"/>
  <c r="AA136" i="4"/>
  <c r="Z136" i="4"/>
  <c r="Y170" i="4"/>
  <c r="AA210" i="4"/>
  <c r="Z210" i="4"/>
  <c r="AC210" i="4"/>
  <c r="Y105" i="4"/>
  <c r="X113" i="4"/>
  <c r="T113" i="4"/>
  <c r="AN113" i="9" s="1"/>
  <c r="AC113" i="4"/>
  <c r="Z121" i="4"/>
  <c r="X176" i="4"/>
  <c r="T176" i="4"/>
  <c r="AN176" i="9" s="1"/>
  <c r="AA176" i="4"/>
  <c r="Z132" i="4"/>
  <c r="T196" i="4"/>
  <c r="AN196" i="9" s="1"/>
  <c r="X196" i="4"/>
  <c r="Y196" i="4"/>
  <c r="Z126" i="4"/>
  <c r="AA99" i="4"/>
  <c r="AB154" i="4"/>
  <c r="AA160" i="4"/>
  <c r="Y160" i="4"/>
  <c r="AC134" i="4"/>
  <c r="AB134" i="4"/>
  <c r="Y208" i="4"/>
  <c r="Z208" i="4"/>
  <c r="AB141" i="4"/>
  <c r="T122" i="4"/>
  <c r="AN122" i="9" s="1"/>
  <c r="X122" i="4"/>
  <c r="X131" i="4"/>
  <c r="T131" i="4"/>
  <c r="AN131" i="9" s="1"/>
  <c r="Y212" i="4"/>
  <c r="Y147" i="4"/>
  <c r="AA202" i="4"/>
  <c r="AC153" i="4"/>
  <c r="AA142" i="4"/>
  <c r="AA220" i="4"/>
  <c r="AA81" i="4"/>
  <c r="Y172" i="4"/>
  <c r="AC172" i="4"/>
  <c r="AA80" i="4"/>
  <c r="Y106" i="4"/>
  <c r="T129" i="4"/>
  <c r="AN129" i="9" s="1"/>
  <c r="X129" i="4"/>
  <c r="AA187" i="4"/>
  <c r="AC187" i="4"/>
  <c r="T225" i="4"/>
  <c r="AN225" i="9" s="1"/>
  <c r="AC225" i="4"/>
  <c r="AB225" i="4"/>
  <c r="Y193" i="4"/>
  <c r="AC193" i="4"/>
  <c r="AB148" i="4"/>
  <c r="X149" i="4"/>
  <c r="T149" i="4"/>
  <c r="AN149" i="9" s="1"/>
  <c r="T198" i="4"/>
  <c r="AN198" i="9" s="1"/>
  <c r="X198" i="4"/>
  <c r="Z198" i="4"/>
  <c r="X120" i="4"/>
  <c r="T120" i="4"/>
  <c r="AN120" i="9" s="1"/>
  <c r="T93" i="4"/>
  <c r="AN93" i="9" s="1"/>
  <c r="X93" i="4"/>
  <c r="AC93" i="4"/>
  <c r="Z94" i="4"/>
  <c r="Y108" i="4"/>
  <c r="X155" i="4"/>
  <c r="T155" i="4"/>
  <c r="AN155" i="9" s="1"/>
  <c r="AA155" i="4"/>
  <c r="Y230" i="4"/>
  <c r="Z230" i="4"/>
  <c r="AB209" i="4"/>
  <c r="Y199" i="4"/>
  <c r="AA185" i="4"/>
  <c r="Z185" i="4"/>
  <c r="AA169" i="4"/>
  <c r="Z109" i="4"/>
  <c r="Y217" i="4"/>
  <c r="AB87" i="4"/>
  <c r="Z130" i="4"/>
  <c r="X130" i="4"/>
  <c r="T130" i="4"/>
  <c r="AN130" i="9" s="1"/>
  <c r="T95" i="4"/>
  <c r="AN95" i="9" s="1"/>
  <c r="X95" i="4"/>
  <c r="Y116" i="4"/>
  <c r="Z116" i="4"/>
  <c r="AC84" i="4"/>
  <c r="AA140" i="4"/>
  <c r="AA183" i="4"/>
  <c r="T228" i="4"/>
  <c r="AN228" i="9" s="1"/>
  <c r="Y205" i="4"/>
  <c r="Y157" i="4"/>
  <c r="Z183" i="4"/>
  <c r="Z179" i="4"/>
  <c r="X123" i="4"/>
  <c r="T123" i="4"/>
  <c r="AN123" i="9" s="1"/>
  <c r="AB165" i="4"/>
  <c r="Y221" i="4"/>
  <c r="R86" i="1"/>
  <c r="M47" i="1"/>
  <c r="M47" i="9" s="1"/>
  <c r="M36" i="1"/>
  <c r="M36" i="9" s="1"/>
  <c r="M96" i="1"/>
  <c r="M96" i="9" s="1"/>
  <c r="M57" i="1"/>
  <c r="M57" i="9" s="1"/>
  <c r="R41" i="1"/>
  <c r="R33" i="1"/>
  <c r="T186" i="4"/>
  <c r="AN186" i="9" s="1"/>
  <c r="X186" i="4"/>
  <c r="Y137" i="4"/>
  <c r="R74" i="1"/>
  <c r="M23" i="1"/>
  <c r="M23" i="9" s="1"/>
  <c r="M60" i="1"/>
  <c r="M60" i="9" s="1"/>
  <c r="M110" i="1"/>
  <c r="M110" i="9" s="1"/>
  <c r="M106" i="1"/>
  <c r="M106" i="9" s="1"/>
  <c r="R31" i="1"/>
  <c r="R94" i="1"/>
  <c r="M80" i="1"/>
  <c r="M80" i="9" s="1"/>
  <c r="R108" i="1"/>
  <c r="M64" i="1"/>
  <c r="M64" i="9" s="1"/>
  <c r="R113" i="1"/>
  <c r="R172" i="1"/>
  <c r="M28" i="1"/>
  <c r="M28" i="9" s="1"/>
  <c r="M63" i="1"/>
  <c r="M63" i="9" s="1"/>
  <c r="R21" i="1"/>
  <c r="R73" i="1"/>
  <c r="M44" i="1"/>
  <c r="M44" i="9" s="1"/>
  <c r="Y156" i="4"/>
  <c r="M62" i="1"/>
  <c r="M62" i="9" s="1"/>
  <c r="M90" i="1"/>
  <c r="M90" i="9" s="1"/>
  <c r="M18" i="1"/>
  <c r="M18" i="9" s="1"/>
  <c r="R115" i="1"/>
  <c r="X224" i="4"/>
  <c r="X162" i="4"/>
  <c r="T162" i="4"/>
  <c r="AN162" i="9" s="1"/>
  <c r="AA102" i="4"/>
  <c r="Y201" i="4"/>
  <c r="Z97" i="4"/>
  <c r="AA226" i="4"/>
  <c r="Z186" i="4"/>
  <c r="AB226" i="4"/>
  <c r="Y166" i="4"/>
  <c r="Y103" i="4"/>
  <c r="Y168" i="4"/>
  <c r="AB228" i="4"/>
  <c r="AA178" i="4"/>
  <c r="AB162" i="4"/>
  <c r="R34" i="1"/>
  <c r="T139" i="4"/>
  <c r="AN139" i="9" s="1"/>
  <c r="Y162" i="4"/>
  <c r="Y151" i="4"/>
  <c r="X205" i="4"/>
  <c r="T283" i="17"/>
  <c r="V378" i="17"/>
  <c r="I13" i="1"/>
  <c r="I13" i="9" s="1"/>
  <c r="G13" i="1"/>
  <c r="G13" i="9" s="1"/>
  <c r="J14" i="1"/>
  <c r="J14" i="9" s="1"/>
  <c r="F14" i="1"/>
  <c r="F14" i="9" s="1"/>
  <c r="L13" i="1"/>
  <c r="L13" i="9" s="1"/>
  <c r="E13" i="1"/>
  <c r="E13" i="9" s="1"/>
  <c r="I14" i="1"/>
  <c r="I14" i="9" s="1"/>
  <c r="H14" i="1"/>
  <c r="H14" i="9" s="1"/>
  <c r="F13" i="1"/>
  <c r="F13" i="9" s="1"/>
  <c r="L14" i="1"/>
  <c r="L14" i="9" s="1"/>
  <c r="K14" i="1"/>
  <c r="K14" i="9" s="1"/>
  <c r="H13" i="1"/>
  <c r="H13" i="9" s="1"/>
  <c r="K13" i="1"/>
  <c r="K13" i="9" s="1"/>
  <c r="J13" i="1"/>
  <c r="J13" i="9" s="1"/>
  <c r="E14" i="1"/>
  <c r="E14" i="9" s="1"/>
  <c r="G14" i="1"/>
  <c r="G14" i="9" s="1"/>
  <c r="G15" i="1"/>
  <c r="G15" i="9" s="1"/>
  <c r="H15" i="1"/>
  <c r="H15" i="9" s="1"/>
  <c r="E15" i="1"/>
  <c r="E15" i="9" s="1"/>
  <c r="L15" i="1"/>
  <c r="L15" i="9" s="1"/>
  <c r="W131" i="17"/>
  <c r="I135" i="1" s="1"/>
  <c r="I135" i="9" s="1"/>
  <c r="V131" i="17"/>
  <c r="H135" i="1" s="1"/>
  <c r="H135" i="9" s="1"/>
  <c r="R300" i="17"/>
  <c r="Y300" i="17"/>
  <c r="R346" i="17"/>
  <c r="U346" i="17"/>
  <c r="W230" i="17"/>
  <c r="Y230" i="17"/>
  <c r="Y181" i="17"/>
  <c r="K185" i="1" s="1"/>
  <c r="K185" i="9" s="1"/>
  <c r="V181" i="17"/>
  <c r="H185" i="1" s="1"/>
  <c r="H185" i="9" s="1"/>
  <c r="X181" i="17"/>
  <c r="J185" i="1" s="1"/>
  <c r="J185" i="9" s="1"/>
  <c r="R131" i="17"/>
  <c r="D135" i="1" s="1"/>
  <c r="D135" i="9" s="1"/>
  <c r="W300" i="17"/>
  <c r="V300" i="17"/>
  <c r="X346" i="17"/>
  <c r="S346" i="17"/>
  <c r="AB12" i="17"/>
  <c r="S230" i="17"/>
  <c r="T230" i="17"/>
  <c r="V230" i="17"/>
  <c r="R181" i="17"/>
  <c r="D185" i="1" s="1"/>
  <c r="D185" i="9" s="1"/>
  <c r="T181" i="17"/>
  <c r="F185" i="1" s="1"/>
  <c r="F185" i="9" s="1"/>
  <c r="Z153" i="17"/>
  <c r="L157" i="1" s="1"/>
  <c r="L157" i="9" s="1"/>
  <c r="AY157" i="9" s="1"/>
  <c r="CH157" i="9" s="1"/>
  <c r="CN157" i="9" s="1"/>
  <c r="DF157" i="9" s="1"/>
  <c r="DL157" i="9" s="1"/>
  <c r="Y153" i="17"/>
  <c r="K157" i="1" s="1"/>
  <c r="K157" i="9" s="1"/>
  <c r="U131" i="17"/>
  <c r="G135" i="1" s="1"/>
  <c r="G135" i="9" s="1"/>
  <c r="Z131" i="17"/>
  <c r="L135" i="1" s="1"/>
  <c r="L135" i="9" s="1"/>
  <c r="T300" i="17"/>
  <c r="Z346" i="17"/>
  <c r="Y346" i="17"/>
  <c r="AB105" i="17"/>
  <c r="X230" i="17"/>
  <c r="U181" i="17"/>
  <c r="G185" i="1" s="1"/>
  <c r="G185" i="9" s="1"/>
  <c r="R385" i="17"/>
  <c r="X373" i="17"/>
  <c r="Z373" i="17"/>
  <c r="Y385" i="17"/>
  <c r="W196" i="17"/>
  <c r="I200" i="1" s="1"/>
  <c r="I200" i="9" s="1"/>
  <c r="Z196" i="17"/>
  <c r="L200" i="1" s="1"/>
  <c r="L200" i="9" s="1"/>
  <c r="T168" i="17"/>
  <c r="F172" i="1" s="1"/>
  <c r="F172" i="9" s="1"/>
  <c r="W373" i="17"/>
  <c r="V200" i="17"/>
  <c r="H204" i="1" s="1"/>
  <c r="H204" i="9" s="1"/>
  <c r="W385" i="17"/>
  <c r="V182" i="17"/>
  <c r="H186" i="1" s="1"/>
  <c r="H186" i="9" s="1"/>
  <c r="S182" i="17"/>
  <c r="E186" i="1" s="1"/>
  <c r="E186" i="9" s="1"/>
  <c r="R143" i="17"/>
  <c r="D147" i="1" s="1"/>
  <c r="D147" i="9" s="1"/>
  <c r="V143" i="17"/>
  <c r="H147" i="1" s="1"/>
  <c r="H147" i="9" s="1"/>
  <c r="X143" i="17"/>
  <c r="J147" i="1" s="1"/>
  <c r="J147" i="9" s="1"/>
  <c r="U283" i="17"/>
  <c r="W283" i="17"/>
  <c r="X283" i="17"/>
  <c r="X162" i="17"/>
  <c r="J166" i="1" s="1"/>
  <c r="J166" i="9" s="1"/>
  <c r="S166" i="17"/>
  <c r="E170" i="1" s="1"/>
  <c r="E170" i="9" s="1"/>
  <c r="R378" i="17"/>
  <c r="V186" i="17"/>
  <c r="H190" i="1" s="1"/>
  <c r="H190" i="9" s="1"/>
  <c r="X184" i="17"/>
  <c r="J188" i="1" s="1"/>
  <c r="J188" i="9" s="1"/>
  <c r="X182" i="17"/>
  <c r="J186" i="1" s="1"/>
  <c r="J186" i="9" s="1"/>
  <c r="W182" i="17"/>
  <c r="I186" i="1" s="1"/>
  <c r="I186" i="9" s="1"/>
  <c r="Y143" i="17"/>
  <c r="K147" i="1" s="1"/>
  <c r="K147" i="9" s="1"/>
  <c r="Z143" i="17"/>
  <c r="L147" i="1" s="1"/>
  <c r="L147" i="9" s="1"/>
  <c r="Z193" i="17"/>
  <c r="L197" i="1" s="1"/>
  <c r="L197" i="9" s="1"/>
  <c r="AY197" i="9" s="1"/>
  <c r="CH197" i="9" s="1"/>
  <c r="CN197" i="9" s="1"/>
  <c r="DF197" i="9" s="1"/>
  <c r="DL197" i="9" s="1"/>
  <c r="X193" i="17"/>
  <c r="J197" i="1" s="1"/>
  <c r="J197" i="9" s="1"/>
  <c r="T193" i="17"/>
  <c r="F197" i="1" s="1"/>
  <c r="F197" i="9" s="1"/>
  <c r="S283" i="17"/>
  <c r="R283" i="17"/>
  <c r="Z162" i="17"/>
  <c r="L166" i="1" s="1"/>
  <c r="L166" i="9" s="1"/>
  <c r="Z219" i="17"/>
  <c r="L223" i="1" s="1"/>
  <c r="L223" i="9" s="1"/>
  <c r="U219" i="17"/>
  <c r="G223" i="1" s="1"/>
  <c r="G223" i="9" s="1"/>
  <c r="R166" i="17"/>
  <c r="D170" i="1" s="1"/>
  <c r="D170" i="9" s="1"/>
  <c r="Z385" i="17"/>
  <c r="U385" i="17"/>
  <c r="T385" i="17"/>
  <c r="S378" i="17"/>
  <c r="X186" i="17"/>
  <c r="J190" i="1" s="1"/>
  <c r="J190" i="9" s="1"/>
  <c r="W184" i="17"/>
  <c r="I188" i="1" s="1"/>
  <c r="I188" i="9" s="1"/>
  <c r="U182" i="17"/>
  <c r="G186" i="1" s="1"/>
  <c r="G186" i="9" s="1"/>
  <c r="Z182" i="17"/>
  <c r="L186" i="1" s="1"/>
  <c r="L186" i="9" s="1"/>
  <c r="U143" i="17"/>
  <c r="G147" i="1" s="1"/>
  <c r="G147" i="9" s="1"/>
  <c r="S193" i="17"/>
  <c r="E197" i="1" s="1"/>
  <c r="E197" i="9" s="1"/>
  <c r="Z283" i="17"/>
  <c r="T162" i="17"/>
  <c r="F166" i="1" s="1"/>
  <c r="F166" i="9" s="1"/>
  <c r="W219" i="17"/>
  <c r="I223" i="1" s="1"/>
  <c r="I223" i="9" s="1"/>
  <c r="Y166" i="17"/>
  <c r="K170" i="1" s="1"/>
  <c r="K170" i="9" s="1"/>
  <c r="S385" i="17"/>
  <c r="X378" i="17"/>
  <c r="Z175" i="17"/>
  <c r="L179" i="1" s="1"/>
  <c r="L179" i="9" s="1"/>
  <c r="V297" i="17"/>
  <c r="V162" i="17"/>
  <c r="H166" i="1" s="1"/>
  <c r="H166" i="9" s="1"/>
  <c r="V166" i="17"/>
  <c r="H170" i="1" s="1"/>
  <c r="H170" i="9" s="1"/>
  <c r="X245" i="17"/>
  <c r="Z129" i="17"/>
  <c r="L133" i="1" s="1"/>
  <c r="L133" i="9" s="1"/>
  <c r="S183" i="17"/>
  <c r="E187" i="1" s="1"/>
  <c r="E187" i="9" s="1"/>
  <c r="AO134" i="19"/>
  <c r="T225" i="17"/>
  <c r="F229" i="1" s="1"/>
  <c r="F229" i="9" s="1"/>
  <c r="R175" i="17"/>
  <c r="D179" i="1" s="1"/>
  <c r="D179" i="9" s="1"/>
  <c r="R297" i="17"/>
  <c r="U245" i="17"/>
  <c r="R183" i="17"/>
  <c r="D187" i="1" s="1"/>
  <c r="D187" i="9" s="1"/>
  <c r="T129" i="17"/>
  <c r="F133" i="1" s="1"/>
  <c r="F133" i="9" s="1"/>
  <c r="R122" i="17"/>
  <c r="D126" i="1" s="1"/>
  <c r="D126" i="9" s="1"/>
  <c r="S235" i="17"/>
  <c r="AO80" i="19"/>
  <c r="U225" i="17"/>
  <c r="G229" i="1" s="1"/>
  <c r="G229" i="9" s="1"/>
  <c r="T175" i="17"/>
  <c r="F179" i="1" s="1"/>
  <c r="F179" i="9" s="1"/>
  <c r="T297" i="17"/>
  <c r="S245" i="17"/>
  <c r="Z200" i="17"/>
  <c r="L204" i="1" s="1"/>
  <c r="L204" i="9" s="1"/>
  <c r="AO196" i="19"/>
  <c r="V225" i="17"/>
  <c r="H229" i="1" s="1"/>
  <c r="H229" i="9" s="1"/>
  <c r="W175" i="17"/>
  <c r="I179" i="1" s="1"/>
  <c r="I179" i="9" s="1"/>
  <c r="X175" i="17"/>
  <c r="J179" i="1" s="1"/>
  <c r="J179" i="9" s="1"/>
  <c r="Y297" i="17"/>
  <c r="Z297" i="17"/>
  <c r="Z245" i="17"/>
  <c r="AB13" i="17"/>
  <c r="S122" i="17"/>
  <c r="E126" i="1" s="1"/>
  <c r="E126" i="9" s="1"/>
  <c r="X235" i="17"/>
  <c r="U286" i="17"/>
  <c r="W286" i="17"/>
  <c r="Y286" i="17"/>
  <c r="R186" i="17"/>
  <c r="D190" i="1" s="1"/>
  <c r="D190" i="9" s="1"/>
  <c r="S186" i="17"/>
  <c r="E190" i="1" s="1"/>
  <c r="E190" i="9" s="1"/>
  <c r="Y184" i="17"/>
  <c r="K188" i="1" s="1"/>
  <c r="K188" i="9" s="1"/>
  <c r="V184" i="17"/>
  <c r="H188" i="1" s="1"/>
  <c r="H188" i="9" s="1"/>
  <c r="Z286" i="17"/>
  <c r="T286" i="17"/>
  <c r="AO181" i="19"/>
  <c r="U186" i="17"/>
  <c r="G190" i="1" s="1"/>
  <c r="G190" i="9" s="1"/>
  <c r="T186" i="17"/>
  <c r="F190" i="1" s="1"/>
  <c r="F190" i="9" s="1"/>
  <c r="T184" i="17"/>
  <c r="F188" i="1" s="1"/>
  <c r="F188" i="9" s="1"/>
  <c r="S184" i="17"/>
  <c r="E188" i="1" s="1"/>
  <c r="E188" i="9" s="1"/>
  <c r="Z184" i="17"/>
  <c r="L188" i="1" s="1"/>
  <c r="L188" i="9" s="1"/>
  <c r="X286" i="17"/>
  <c r="V286" i="17"/>
  <c r="W186" i="17"/>
  <c r="I190" i="1" s="1"/>
  <c r="I190" i="9" s="1"/>
  <c r="Z186" i="17"/>
  <c r="L190" i="1" s="1"/>
  <c r="L190" i="9" s="1"/>
  <c r="R184" i="17"/>
  <c r="D188" i="1" s="1"/>
  <c r="D188" i="9" s="1"/>
  <c r="S286" i="17"/>
  <c r="AO187" i="19"/>
  <c r="U235" i="17"/>
  <c r="V235" i="17"/>
  <c r="R200" i="17"/>
  <c r="D204" i="1" s="1"/>
  <c r="D204" i="9" s="1"/>
  <c r="U200" i="17"/>
  <c r="G204" i="1" s="1"/>
  <c r="G204" i="9" s="1"/>
  <c r="T200" i="17"/>
  <c r="F204" i="1" s="1"/>
  <c r="F204" i="9" s="1"/>
  <c r="AO151" i="19"/>
  <c r="U183" i="17"/>
  <c r="G187" i="1" s="1"/>
  <c r="G187" i="9" s="1"/>
  <c r="V183" i="17"/>
  <c r="H187" i="1" s="1"/>
  <c r="H187" i="9" s="1"/>
  <c r="X183" i="17"/>
  <c r="J187" i="1" s="1"/>
  <c r="J187" i="9" s="1"/>
  <c r="X129" i="17"/>
  <c r="J133" i="1" s="1"/>
  <c r="J133" i="9" s="1"/>
  <c r="V129" i="17"/>
  <c r="H133" i="1" s="1"/>
  <c r="H133" i="9" s="1"/>
  <c r="X122" i="17"/>
  <c r="J126" i="1" s="1"/>
  <c r="J126" i="9" s="1"/>
  <c r="W122" i="17"/>
  <c r="I126" i="1" s="1"/>
  <c r="I126" i="9" s="1"/>
  <c r="AO189" i="19"/>
  <c r="AO97" i="19"/>
  <c r="AO146" i="19"/>
  <c r="BB11" i="9"/>
  <c r="CK11" i="9" s="1"/>
  <c r="CQ11" i="9" s="1"/>
  <c r="DI11" i="9" s="1"/>
  <c r="DO11" i="9" s="1"/>
  <c r="S225" i="17"/>
  <c r="E229" i="1" s="1"/>
  <c r="E229" i="9" s="1"/>
  <c r="W225" i="17"/>
  <c r="I229" i="1" s="1"/>
  <c r="I229" i="9" s="1"/>
  <c r="U175" i="17"/>
  <c r="G179" i="1" s="1"/>
  <c r="G179" i="9" s="1"/>
  <c r="V175" i="17"/>
  <c r="H179" i="1" s="1"/>
  <c r="H179" i="9" s="1"/>
  <c r="U297" i="17"/>
  <c r="W297" i="17"/>
  <c r="R245" i="17"/>
  <c r="V245" i="17"/>
  <c r="W245" i="17"/>
  <c r="S131" i="17"/>
  <c r="E135" i="1" s="1"/>
  <c r="E135" i="9" s="1"/>
  <c r="W183" i="17"/>
  <c r="I187" i="1" s="1"/>
  <c r="I187" i="9" s="1"/>
  <c r="T183" i="17"/>
  <c r="F187" i="1" s="1"/>
  <c r="F187" i="9" s="1"/>
  <c r="S129" i="17"/>
  <c r="E133" i="1" s="1"/>
  <c r="E133" i="9" s="1"/>
  <c r="W129" i="17"/>
  <c r="I133" i="1" s="1"/>
  <c r="I133" i="9" s="1"/>
  <c r="U122" i="17"/>
  <c r="G126" i="1" s="1"/>
  <c r="G126" i="9" s="1"/>
  <c r="Z122" i="17"/>
  <c r="L126" i="1" s="1"/>
  <c r="L126" i="9" s="1"/>
  <c r="Y122" i="17"/>
  <c r="K126" i="1" s="1"/>
  <c r="K126" i="9" s="1"/>
  <c r="Z300" i="17"/>
  <c r="R235" i="17"/>
  <c r="T235" i="17"/>
  <c r="Y162" i="17"/>
  <c r="K166" i="1" s="1"/>
  <c r="K166" i="9" s="1"/>
  <c r="W162" i="17"/>
  <c r="I166" i="1" s="1"/>
  <c r="I166" i="9" s="1"/>
  <c r="Y200" i="17"/>
  <c r="K204" i="1" s="1"/>
  <c r="K204" i="9" s="1"/>
  <c r="S200" i="17"/>
  <c r="E204" i="1" s="1"/>
  <c r="E204" i="9" s="1"/>
  <c r="W166" i="17"/>
  <c r="I170" i="1" s="1"/>
  <c r="I170" i="9" s="1"/>
  <c r="U166" i="17"/>
  <c r="G170" i="1" s="1"/>
  <c r="G170" i="9" s="1"/>
  <c r="W378" i="17"/>
  <c r="T378" i="17"/>
  <c r="U378" i="17"/>
  <c r="AO132" i="19"/>
  <c r="AO92" i="19"/>
  <c r="AO219" i="19"/>
  <c r="Y225" i="17"/>
  <c r="K229" i="1" s="1"/>
  <c r="K229" i="9" s="1"/>
  <c r="X225" i="17"/>
  <c r="J229" i="1" s="1"/>
  <c r="J229" i="9" s="1"/>
  <c r="Y175" i="17"/>
  <c r="K179" i="1" s="1"/>
  <c r="K179" i="9" s="1"/>
  <c r="X297" i="17"/>
  <c r="Y245" i="17"/>
  <c r="AB30" i="17"/>
  <c r="Y183" i="17"/>
  <c r="K187" i="1" s="1"/>
  <c r="K187" i="9" s="1"/>
  <c r="Y129" i="17"/>
  <c r="K133" i="1" s="1"/>
  <c r="K133" i="9" s="1"/>
  <c r="U129" i="17"/>
  <c r="G133" i="1" s="1"/>
  <c r="G133" i="9" s="1"/>
  <c r="V122" i="17"/>
  <c r="H126" i="1" s="1"/>
  <c r="H126" i="9" s="1"/>
  <c r="W235" i="17"/>
  <c r="Y235" i="17"/>
  <c r="R162" i="17"/>
  <c r="D166" i="1" s="1"/>
  <c r="D166" i="9" s="1"/>
  <c r="W200" i="17"/>
  <c r="I204" i="1" s="1"/>
  <c r="I204" i="9" s="1"/>
  <c r="T166" i="17"/>
  <c r="F170" i="1" s="1"/>
  <c r="F170" i="9" s="1"/>
  <c r="X166" i="17"/>
  <c r="J170" i="1" s="1"/>
  <c r="J170" i="9" s="1"/>
  <c r="Y378" i="17"/>
  <c r="T215" i="17"/>
  <c r="F219" i="1" s="1"/>
  <c r="F219" i="9" s="1"/>
  <c r="W215" i="17"/>
  <c r="I219" i="1" s="1"/>
  <c r="I219" i="9" s="1"/>
  <c r="S215" i="17"/>
  <c r="E219" i="1" s="1"/>
  <c r="E219" i="9" s="1"/>
  <c r="X215" i="17"/>
  <c r="J219" i="1" s="1"/>
  <c r="J219" i="9" s="1"/>
  <c r="R215" i="17"/>
  <c r="D219" i="1" s="1"/>
  <c r="D219" i="9" s="1"/>
  <c r="V215" i="17"/>
  <c r="H219" i="1" s="1"/>
  <c r="H219" i="9" s="1"/>
  <c r="Y215" i="17"/>
  <c r="K219" i="1" s="1"/>
  <c r="K219" i="9" s="1"/>
  <c r="U215" i="17"/>
  <c r="G219" i="1" s="1"/>
  <c r="G219" i="9" s="1"/>
  <c r="Z215" i="17"/>
  <c r="L219" i="1" s="1"/>
  <c r="L219" i="9" s="1"/>
  <c r="AB55" i="17"/>
  <c r="W206" i="17"/>
  <c r="I210" i="1" s="1"/>
  <c r="I210" i="9" s="1"/>
  <c r="S206" i="17"/>
  <c r="E210" i="1" s="1"/>
  <c r="E210" i="9" s="1"/>
  <c r="T206" i="17"/>
  <c r="F210" i="1" s="1"/>
  <c r="F210" i="9" s="1"/>
  <c r="U206" i="17"/>
  <c r="G210" i="1" s="1"/>
  <c r="G210" i="9" s="1"/>
  <c r="Z206" i="17"/>
  <c r="L210" i="1" s="1"/>
  <c r="L210" i="9" s="1"/>
  <c r="X206" i="17"/>
  <c r="J210" i="1" s="1"/>
  <c r="J210" i="9" s="1"/>
  <c r="V206" i="17"/>
  <c r="H210" i="1" s="1"/>
  <c r="H210" i="9" s="1"/>
  <c r="R206" i="17"/>
  <c r="D210" i="1" s="1"/>
  <c r="D210" i="9" s="1"/>
  <c r="Y206" i="17"/>
  <c r="K210" i="1" s="1"/>
  <c r="K210" i="9" s="1"/>
  <c r="V349" i="17"/>
  <c r="S349" i="17"/>
  <c r="U349" i="17"/>
  <c r="W349" i="17"/>
  <c r="Y349" i="17"/>
  <c r="X349" i="17"/>
  <c r="R349" i="17"/>
  <c r="T349" i="17"/>
  <c r="Z349" i="17"/>
  <c r="T306" i="17"/>
  <c r="R306" i="17"/>
  <c r="W306" i="17"/>
  <c r="X306" i="17"/>
  <c r="Z306" i="17"/>
  <c r="S306" i="17"/>
  <c r="U306" i="17"/>
  <c r="Y306" i="17"/>
  <c r="V306" i="17"/>
  <c r="AB32" i="17"/>
  <c r="Z170" i="17"/>
  <c r="L174" i="1" s="1"/>
  <c r="L174" i="9" s="1"/>
  <c r="V170" i="17"/>
  <c r="H174" i="1" s="1"/>
  <c r="H174" i="9" s="1"/>
  <c r="U170" i="17"/>
  <c r="G174" i="1" s="1"/>
  <c r="G174" i="9" s="1"/>
  <c r="R170" i="17"/>
  <c r="D174" i="1" s="1"/>
  <c r="D174" i="9" s="1"/>
  <c r="W170" i="17"/>
  <c r="I174" i="1" s="1"/>
  <c r="I174" i="9" s="1"/>
  <c r="Y170" i="17"/>
  <c r="K174" i="1" s="1"/>
  <c r="K174" i="9" s="1"/>
  <c r="X170" i="17"/>
  <c r="J174" i="1" s="1"/>
  <c r="J174" i="9" s="1"/>
  <c r="S170" i="17"/>
  <c r="E174" i="1" s="1"/>
  <c r="E174" i="9" s="1"/>
  <c r="T170" i="17"/>
  <c r="F174" i="1" s="1"/>
  <c r="F174" i="9" s="1"/>
  <c r="AO248" i="19"/>
  <c r="X296" i="17"/>
  <c r="R296" i="17"/>
  <c r="V296" i="17"/>
  <c r="Y296" i="17"/>
  <c r="U296" i="17"/>
  <c r="S296" i="17"/>
  <c r="T296" i="17"/>
  <c r="Z296" i="17"/>
  <c r="W296" i="17"/>
  <c r="X224" i="17"/>
  <c r="J228" i="1" s="1"/>
  <c r="J228" i="9" s="1"/>
  <c r="R224" i="17"/>
  <c r="D228" i="1" s="1"/>
  <c r="D228" i="9" s="1"/>
  <c r="U224" i="17"/>
  <c r="G228" i="1" s="1"/>
  <c r="G228" i="9" s="1"/>
  <c r="Y224" i="17"/>
  <c r="K228" i="1" s="1"/>
  <c r="K228" i="9" s="1"/>
  <c r="Z224" i="17"/>
  <c r="L228" i="1" s="1"/>
  <c r="L228" i="9" s="1"/>
  <c r="S224" i="17"/>
  <c r="E228" i="1" s="1"/>
  <c r="E228" i="9" s="1"/>
  <c r="V224" i="17"/>
  <c r="H228" i="1" s="1"/>
  <c r="H228" i="9" s="1"/>
  <c r="T224" i="17"/>
  <c r="F228" i="1" s="1"/>
  <c r="F228" i="9" s="1"/>
  <c r="W224" i="17"/>
  <c r="I228" i="1" s="1"/>
  <c r="I228" i="9" s="1"/>
  <c r="AB62" i="17"/>
  <c r="AB85" i="17"/>
  <c r="X159" i="17"/>
  <c r="J163" i="1" s="1"/>
  <c r="J163" i="9" s="1"/>
  <c r="V159" i="17"/>
  <c r="H163" i="1" s="1"/>
  <c r="H163" i="9" s="1"/>
  <c r="Z159" i="17"/>
  <c r="L163" i="1" s="1"/>
  <c r="L163" i="9" s="1"/>
  <c r="S159" i="17"/>
  <c r="E163" i="1" s="1"/>
  <c r="E163" i="9" s="1"/>
  <c r="T159" i="17"/>
  <c r="F163" i="1" s="1"/>
  <c r="F163" i="9" s="1"/>
  <c r="Y159" i="17"/>
  <c r="K163" i="1" s="1"/>
  <c r="K163" i="9" s="1"/>
  <c r="R159" i="17"/>
  <c r="D163" i="1" s="1"/>
  <c r="D163" i="9" s="1"/>
  <c r="U159" i="17"/>
  <c r="G163" i="1" s="1"/>
  <c r="G163" i="9" s="1"/>
  <c r="W159" i="17"/>
  <c r="I163" i="1" s="1"/>
  <c r="I163" i="9" s="1"/>
  <c r="AB25" i="17"/>
  <c r="R226" i="17"/>
  <c r="D230" i="1" s="1"/>
  <c r="D230" i="9" s="1"/>
  <c r="Z226" i="17"/>
  <c r="L230" i="1" s="1"/>
  <c r="L230" i="9" s="1"/>
  <c r="T226" i="17"/>
  <c r="F230" i="1" s="1"/>
  <c r="F230" i="9" s="1"/>
  <c r="W226" i="17"/>
  <c r="I230" i="1" s="1"/>
  <c r="I230" i="9" s="1"/>
  <c r="U226" i="17"/>
  <c r="G230" i="1" s="1"/>
  <c r="G230" i="9" s="1"/>
  <c r="X226" i="17"/>
  <c r="J230" i="1" s="1"/>
  <c r="J230" i="9" s="1"/>
  <c r="S226" i="17"/>
  <c r="E230" i="1" s="1"/>
  <c r="E230" i="9" s="1"/>
  <c r="V226" i="17"/>
  <c r="H230" i="1" s="1"/>
  <c r="H230" i="9" s="1"/>
  <c r="Y226" i="17"/>
  <c r="K230" i="1" s="1"/>
  <c r="K230" i="9" s="1"/>
  <c r="W287" i="17"/>
  <c r="S287" i="17"/>
  <c r="T287" i="17"/>
  <c r="U287" i="17"/>
  <c r="Z287" i="17"/>
  <c r="X287" i="17"/>
  <c r="V287" i="17"/>
  <c r="R287" i="17"/>
  <c r="Y287" i="17"/>
  <c r="AO270" i="19"/>
  <c r="T318" i="17"/>
  <c r="S318" i="17"/>
  <c r="V318" i="17"/>
  <c r="R318" i="17"/>
  <c r="U318" i="17"/>
  <c r="W318" i="17"/>
  <c r="Y318" i="17"/>
  <c r="Z318" i="17"/>
  <c r="X318" i="17"/>
  <c r="AB36" i="17"/>
  <c r="AB50" i="17"/>
  <c r="W147" i="17"/>
  <c r="I151" i="1" s="1"/>
  <c r="I151" i="9" s="1"/>
  <c r="V147" i="17"/>
  <c r="H151" i="1" s="1"/>
  <c r="H151" i="9" s="1"/>
  <c r="U147" i="17"/>
  <c r="G151" i="1" s="1"/>
  <c r="G151" i="9" s="1"/>
  <c r="S147" i="17"/>
  <c r="E151" i="1" s="1"/>
  <c r="E151" i="9" s="1"/>
  <c r="X147" i="17"/>
  <c r="J151" i="1" s="1"/>
  <c r="J151" i="9" s="1"/>
  <c r="R147" i="17"/>
  <c r="D151" i="1" s="1"/>
  <c r="D151" i="9" s="1"/>
  <c r="Y147" i="17"/>
  <c r="K151" i="1" s="1"/>
  <c r="K151" i="9" s="1"/>
  <c r="Z147" i="17"/>
  <c r="L151" i="1" s="1"/>
  <c r="L151" i="9" s="1"/>
  <c r="T147" i="17"/>
  <c r="F151" i="1" s="1"/>
  <c r="F151" i="9" s="1"/>
  <c r="R135" i="17"/>
  <c r="D139" i="1" s="1"/>
  <c r="D139" i="9" s="1"/>
  <c r="X135" i="17"/>
  <c r="J139" i="1" s="1"/>
  <c r="J139" i="9" s="1"/>
  <c r="W135" i="17"/>
  <c r="I139" i="1" s="1"/>
  <c r="I139" i="9" s="1"/>
  <c r="S135" i="17"/>
  <c r="E139" i="1" s="1"/>
  <c r="E139" i="9" s="1"/>
  <c r="U135" i="17"/>
  <c r="G139" i="1" s="1"/>
  <c r="G139" i="9" s="1"/>
  <c r="V135" i="17"/>
  <c r="H139" i="1" s="1"/>
  <c r="H139" i="9" s="1"/>
  <c r="Z135" i="17"/>
  <c r="L139" i="1" s="1"/>
  <c r="L139" i="9" s="1"/>
  <c r="T135" i="17"/>
  <c r="F139" i="1" s="1"/>
  <c r="F139" i="9" s="1"/>
  <c r="Y135" i="17"/>
  <c r="K139" i="1" s="1"/>
  <c r="K139" i="9" s="1"/>
  <c r="U114" i="17"/>
  <c r="G118" i="1" s="1"/>
  <c r="G118" i="9" s="1"/>
  <c r="V114" i="17"/>
  <c r="H118" i="1" s="1"/>
  <c r="H118" i="9" s="1"/>
  <c r="R114" i="17"/>
  <c r="D118" i="1" s="1"/>
  <c r="D118" i="9" s="1"/>
  <c r="Y114" i="17"/>
  <c r="K118" i="1" s="1"/>
  <c r="K118" i="9" s="1"/>
  <c r="S114" i="17"/>
  <c r="E118" i="1" s="1"/>
  <c r="E118" i="9" s="1"/>
  <c r="T114" i="17"/>
  <c r="F118" i="1" s="1"/>
  <c r="F118" i="9" s="1"/>
  <c r="X114" i="17"/>
  <c r="J118" i="1" s="1"/>
  <c r="J118" i="9" s="1"/>
  <c r="Z114" i="17"/>
  <c r="L118" i="1" s="1"/>
  <c r="L118" i="9" s="1"/>
  <c r="W114" i="17"/>
  <c r="I118" i="1" s="1"/>
  <c r="I118" i="9" s="1"/>
  <c r="S363" i="17"/>
  <c r="Y363" i="17"/>
  <c r="W363" i="17"/>
  <c r="T363" i="17"/>
  <c r="V363" i="17"/>
  <c r="X363" i="17"/>
  <c r="Z363" i="17"/>
  <c r="U363" i="17"/>
  <c r="R363" i="17"/>
  <c r="AB96" i="17"/>
  <c r="AB26" i="17"/>
  <c r="V343" i="17"/>
  <c r="S343" i="17"/>
  <c r="U343" i="17"/>
  <c r="W343" i="17"/>
  <c r="Y343" i="17"/>
  <c r="X343" i="17"/>
  <c r="R343" i="17"/>
  <c r="T343" i="17"/>
  <c r="Z343" i="17"/>
  <c r="S117" i="17"/>
  <c r="E121" i="1" s="1"/>
  <c r="E121" i="9" s="1"/>
  <c r="V117" i="17"/>
  <c r="H121" i="1" s="1"/>
  <c r="H121" i="9" s="1"/>
  <c r="Z117" i="17"/>
  <c r="L121" i="1" s="1"/>
  <c r="L121" i="9" s="1"/>
  <c r="T117" i="17"/>
  <c r="F121" i="1" s="1"/>
  <c r="F121" i="9" s="1"/>
  <c r="Y117" i="17"/>
  <c r="K121" i="1" s="1"/>
  <c r="K121" i="9" s="1"/>
  <c r="R117" i="17"/>
  <c r="D121" i="1" s="1"/>
  <c r="D121" i="9" s="1"/>
  <c r="U117" i="17"/>
  <c r="G121" i="1" s="1"/>
  <c r="G121" i="9" s="1"/>
  <c r="W117" i="17"/>
  <c r="I121" i="1" s="1"/>
  <c r="I121" i="9" s="1"/>
  <c r="X117" i="17"/>
  <c r="J121" i="1" s="1"/>
  <c r="J121" i="9" s="1"/>
  <c r="X141" i="17"/>
  <c r="J145" i="1" s="1"/>
  <c r="J145" i="9" s="1"/>
  <c r="Z141" i="17"/>
  <c r="L145" i="1" s="1"/>
  <c r="L145" i="9" s="1"/>
  <c r="S141" i="17"/>
  <c r="E145" i="1" s="1"/>
  <c r="E145" i="9" s="1"/>
  <c r="V141" i="17"/>
  <c r="H145" i="1" s="1"/>
  <c r="H145" i="9" s="1"/>
  <c r="W141" i="17"/>
  <c r="I145" i="1" s="1"/>
  <c r="I145" i="9" s="1"/>
  <c r="U141" i="17"/>
  <c r="G145" i="1" s="1"/>
  <c r="G145" i="9" s="1"/>
  <c r="T141" i="17"/>
  <c r="F145" i="1" s="1"/>
  <c r="F145" i="9" s="1"/>
  <c r="Y141" i="17"/>
  <c r="K145" i="1" s="1"/>
  <c r="K145" i="9" s="1"/>
  <c r="R141" i="17"/>
  <c r="D145" i="1" s="1"/>
  <c r="D145" i="9" s="1"/>
  <c r="X151" i="17"/>
  <c r="J155" i="1" s="1"/>
  <c r="J155" i="9" s="1"/>
  <c r="Z151" i="17"/>
  <c r="L155" i="1" s="1"/>
  <c r="L155" i="9" s="1"/>
  <c r="S151" i="17"/>
  <c r="E155" i="1" s="1"/>
  <c r="E155" i="9" s="1"/>
  <c r="T151" i="17"/>
  <c r="F155" i="1" s="1"/>
  <c r="F155" i="9" s="1"/>
  <c r="V151" i="17"/>
  <c r="H155" i="1" s="1"/>
  <c r="H155" i="9" s="1"/>
  <c r="Y151" i="17"/>
  <c r="K155" i="1" s="1"/>
  <c r="K155" i="9" s="1"/>
  <c r="R151" i="17"/>
  <c r="D155" i="1" s="1"/>
  <c r="D155" i="9" s="1"/>
  <c r="W151" i="17"/>
  <c r="I155" i="1" s="1"/>
  <c r="I155" i="9" s="1"/>
  <c r="U151" i="17"/>
  <c r="G155" i="1" s="1"/>
  <c r="G155" i="9" s="1"/>
  <c r="AB90" i="17"/>
  <c r="AB108" i="17"/>
  <c r="AB79" i="17"/>
  <c r="X285" i="17"/>
  <c r="R285" i="17"/>
  <c r="U285" i="17"/>
  <c r="Y285" i="17"/>
  <c r="Z285" i="17"/>
  <c r="S285" i="17"/>
  <c r="W285" i="17"/>
  <c r="V285" i="17"/>
  <c r="T285" i="17"/>
  <c r="T288" i="17"/>
  <c r="W288" i="17"/>
  <c r="Z288" i="17"/>
  <c r="X288" i="17"/>
  <c r="R288" i="17"/>
  <c r="V288" i="17"/>
  <c r="Y288" i="17"/>
  <c r="U288" i="17"/>
  <c r="S288" i="17"/>
  <c r="R368" i="17"/>
  <c r="Y368" i="17"/>
  <c r="W368" i="17"/>
  <c r="S368" i="17"/>
  <c r="T368" i="17"/>
  <c r="U368" i="17"/>
  <c r="V368" i="17"/>
  <c r="Z368" i="17"/>
  <c r="X368" i="17"/>
  <c r="AB33" i="17"/>
  <c r="U156" i="17"/>
  <c r="G160" i="1" s="1"/>
  <c r="G160" i="9" s="1"/>
  <c r="S156" i="17"/>
  <c r="E160" i="1" s="1"/>
  <c r="E160" i="9" s="1"/>
  <c r="R156" i="17"/>
  <c r="D160" i="1" s="1"/>
  <c r="D160" i="9" s="1"/>
  <c r="Y156" i="17"/>
  <c r="K160" i="1" s="1"/>
  <c r="K160" i="9" s="1"/>
  <c r="V156" i="17"/>
  <c r="H160" i="1" s="1"/>
  <c r="H160" i="9" s="1"/>
  <c r="T156" i="17"/>
  <c r="F160" i="1" s="1"/>
  <c r="F160" i="9" s="1"/>
  <c r="W156" i="17"/>
  <c r="I160" i="1" s="1"/>
  <c r="I160" i="9" s="1"/>
  <c r="X156" i="17"/>
  <c r="J160" i="1" s="1"/>
  <c r="J160" i="9" s="1"/>
  <c r="Z156" i="17"/>
  <c r="L160" i="1" s="1"/>
  <c r="L160" i="9" s="1"/>
  <c r="AB87" i="17"/>
  <c r="V242" i="17"/>
  <c r="Y242" i="17"/>
  <c r="R242" i="17"/>
  <c r="Z242" i="17"/>
  <c r="T242" i="17"/>
  <c r="W242" i="17"/>
  <c r="U242" i="17"/>
  <c r="X242" i="17"/>
  <c r="S242" i="17"/>
  <c r="T238" i="17"/>
  <c r="W238" i="17"/>
  <c r="U238" i="17"/>
  <c r="X238" i="17"/>
  <c r="S238" i="17"/>
  <c r="V238" i="17"/>
  <c r="Y238" i="17"/>
  <c r="Z238" i="17"/>
  <c r="R238" i="17"/>
  <c r="T160" i="17"/>
  <c r="F164" i="1" s="1"/>
  <c r="F164" i="9" s="1"/>
  <c r="X160" i="17"/>
  <c r="J164" i="1" s="1"/>
  <c r="J164" i="9" s="1"/>
  <c r="Z160" i="17"/>
  <c r="L164" i="1" s="1"/>
  <c r="L164" i="9" s="1"/>
  <c r="S160" i="17"/>
  <c r="E164" i="1" s="1"/>
  <c r="E164" i="9" s="1"/>
  <c r="U160" i="17"/>
  <c r="G164" i="1" s="1"/>
  <c r="G164" i="9" s="1"/>
  <c r="W160" i="17"/>
  <c r="I164" i="1" s="1"/>
  <c r="I164" i="9" s="1"/>
  <c r="V160" i="17"/>
  <c r="H164" i="1" s="1"/>
  <c r="H164" i="9" s="1"/>
  <c r="Y160" i="17"/>
  <c r="K164" i="1" s="1"/>
  <c r="K164" i="9" s="1"/>
  <c r="R160" i="17"/>
  <c r="D164" i="1" s="1"/>
  <c r="D164" i="9" s="1"/>
  <c r="X199" i="17"/>
  <c r="J203" i="1" s="1"/>
  <c r="J203" i="9" s="1"/>
  <c r="Z199" i="17"/>
  <c r="L203" i="1" s="1"/>
  <c r="L203" i="9" s="1"/>
  <c r="S199" i="17"/>
  <c r="E203" i="1" s="1"/>
  <c r="E203" i="9" s="1"/>
  <c r="T199" i="17"/>
  <c r="F203" i="1" s="1"/>
  <c r="F203" i="9" s="1"/>
  <c r="V199" i="17"/>
  <c r="H203" i="1" s="1"/>
  <c r="H203" i="9" s="1"/>
  <c r="Y199" i="17"/>
  <c r="K203" i="1" s="1"/>
  <c r="K203" i="9" s="1"/>
  <c r="R199" i="17"/>
  <c r="D203" i="1" s="1"/>
  <c r="D203" i="9" s="1"/>
  <c r="U199" i="17"/>
  <c r="G203" i="1" s="1"/>
  <c r="G203" i="9" s="1"/>
  <c r="W199" i="17"/>
  <c r="I203" i="1" s="1"/>
  <c r="I203" i="9" s="1"/>
  <c r="T194" i="17"/>
  <c r="F198" i="1" s="1"/>
  <c r="F198" i="9" s="1"/>
  <c r="S194" i="17"/>
  <c r="E198" i="1" s="1"/>
  <c r="E198" i="9" s="1"/>
  <c r="Z194" i="17"/>
  <c r="L198" i="1" s="1"/>
  <c r="L198" i="9" s="1"/>
  <c r="W194" i="17"/>
  <c r="I198" i="1" s="1"/>
  <c r="I198" i="9" s="1"/>
  <c r="U194" i="17"/>
  <c r="G198" i="1" s="1"/>
  <c r="G198" i="9" s="1"/>
  <c r="R194" i="17"/>
  <c r="D198" i="1" s="1"/>
  <c r="D198" i="9" s="1"/>
  <c r="V194" i="17"/>
  <c r="H198" i="1" s="1"/>
  <c r="H198" i="9" s="1"/>
  <c r="X194" i="17"/>
  <c r="J198" i="1" s="1"/>
  <c r="J198" i="9" s="1"/>
  <c r="Y194" i="17"/>
  <c r="K198" i="1" s="1"/>
  <c r="K198" i="9" s="1"/>
  <c r="W326" i="17"/>
  <c r="Y326" i="17"/>
  <c r="T326" i="17"/>
  <c r="Z326" i="17"/>
  <c r="X326" i="17"/>
  <c r="R326" i="17"/>
  <c r="S326" i="17"/>
  <c r="U326" i="17"/>
  <c r="V326" i="17"/>
  <c r="V341" i="17"/>
  <c r="S341" i="17"/>
  <c r="U341" i="17"/>
  <c r="W341" i="17"/>
  <c r="Y341" i="17"/>
  <c r="X341" i="17"/>
  <c r="R341" i="17"/>
  <c r="T341" i="17"/>
  <c r="Z341" i="17"/>
  <c r="AB14" i="17"/>
  <c r="AO221" i="19"/>
  <c r="AO208" i="19"/>
  <c r="AO160" i="19"/>
  <c r="AO274" i="19"/>
  <c r="AB57" i="17"/>
  <c r="T312" i="17"/>
  <c r="W312" i="17"/>
  <c r="Z312" i="17"/>
  <c r="X312" i="17"/>
  <c r="R312" i="17"/>
  <c r="V312" i="17"/>
  <c r="Y312" i="17"/>
  <c r="U312" i="17"/>
  <c r="S312" i="17"/>
  <c r="AO271" i="19"/>
  <c r="T382" i="17"/>
  <c r="R382" i="17"/>
  <c r="Y382" i="17"/>
  <c r="X382" i="17"/>
  <c r="W382" i="17"/>
  <c r="U382" i="17"/>
  <c r="S382" i="17"/>
  <c r="V382" i="17"/>
  <c r="Z382" i="17"/>
  <c r="T234" i="17"/>
  <c r="W234" i="17"/>
  <c r="U234" i="17"/>
  <c r="X234" i="17"/>
  <c r="S234" i="17"/>
  <c r="V234" i="17"/>
  <c r="Y234" i="17"/>
  <c r="Z234" i="17"/>
  <c r="R234" i="17"/>
  <c r="T244" i="17"/>
  <c r="U244" i="17"/>
  <c r="W244" i="17"/>
  <c r="X244" i="17"/>
  <c r="Z244" i="17"/>
  <c r="S244" i="17"/>
  <c r="V244" i="17"/>
  <c r="R244" i="17"/>
  <c r="Y244" i="17"/>
  <c r="AB89" i="17"/>
  <c r="AB98" i="17"/>
  <c r="AB97" i="17"/>
  <c r="AO256" i="19"/>
  <c r="S298" i="17"/>
  <c r="U298" i="17"/>
  <c r="Y298" i="17"/>
  <c r="V298" i="17"/>
  <c r="T298" i="17"/>
  <c r="R298" i="17"/>
  <c r="W298" i="17"/>
  <c r="X298" i="17"/>
  <c r="Z298" i="17"/>
  <c r="T327" i="17"/>
  <c r="Z327" i="17"/>
  <c r="X327" i="17"/>
  <c r="R327" i="17"/>
  <c r="S327" i="17"/>
  <c r="U327" i="17"/>
  <c r="V327" i="17"/>
  <c r="Y327" i="17"/>
  <c r="W327" i="17"/>
  <c r="V137" i="17"/>
  <c r="H141" i="1" s="1"/>
  <c r="H141" i="9" s="1"/>
  <c r="Z137" i="17"/>
  <c r="L141" i="1" s="1"/>
  <c r="L141" i="9" s="1"/>
  <c r="R137" i="17"/>
  <c r="D141" i="1" s="1"/>
  <c r="D141" i="9" s="1"/>
  <c r="T137" i="17"/>
  <c r="F141" i="1" s="1"/>
  <c r="F141" i="9" s="1"/>
  <c r="W137" i="17"/>
  <c r="I141" i="1" s="1"/>
  <c r="I141" i="9" s="1"/>
  <c r="Y137" i="17"/>
  <c r="K141" i="1" s="1"/>
  <c r="K141" i="9" s="1"/>
  <c r="U137" i="17"/>
  <c r="G141" i="1" s="1"/>
  <c r="G141" i="9" s="1"/>
  <c r="X137" i="17"/>
  <c r="J141" i="1" s="1"/>
  <c r="J141" i="9" s="1"/>
  <c r="S137" i="17"/>
  <c r="E141" i="1" s="1"/>
  <c r="E141" i="9" s="1"/>
  <c r="S294" i="17"/>
  <c r="U294" i="17"/>
  <c r="Y294" i="17"/>
  <c r="V294" i="17"/>
  <c r="T294" i="17"/>
  <c r="R294" i="17"/>
  <c r="W294" i="17"/>
  <c r="Z294" i="17"/>
  <c r="X294" i="17"/>
  <c r="U128" i="17"/>
  <c r="G132" i="1" s="1"/>
  <c r="G132" i="9" s="1"/>
  <c r="S128" i="17"/>
  <c r="E132" i="1" s="1"/>
  <c r="E132" i="9" s="1"/>
  <c r="V128" i="17"/>
  <c r="H132" i="1" s="1"/>
  <c r="H132" i="9" s="1"/>
  <c r="Y128" i="17"/>
  <c r="K132" i="1" s="1"/>
  <c r="K132" i="9" s="1"/>
  <c r="R128" i="17"/>
  <c r="D132" i="1" s="1"/>
  <c r="D132" i="9" s="1"/>
  <c r="T128" i="17"/>
  <c r="F132" i="1" s="1"/>
  <c r="F132" i="9" s="1"/>
  <c r="X128" i="17"/>
  <c r="J132" i="1" s="1"/>
  <c r="J132" i="9" s="1"/>
  <c r="W128" i="17"/>
  <c r="I132" i="1" s="1"/>
  <c r="I132" i="9" s="1"/>
  <c r="Z128" i="17"/>
  <c r="L132" i="1" s="1"/>
  <c r="L132" i="9" s="1"/>
  <c r="X369" i="17"/>
  <c r="U369" i="17"/>
  <c r="V369" i="17"/>
  <c r="W369" i="17"/>
  <c r="S369" i="17"/>
  <c r="Z369" i="17"/>
  <c r="Y369" i="17"/>
  <c r="R369" i="17"/>
  <c r="T369" i="17"/>
  <c r="T362" i="17"/>
  <c r="Z362" i="17"/>
  <c r="X362" i="17"/>
  <c r="Y362" i="17"/>
  <c r="S362" i="17"/>
  <c r="V362" i="17"/>
  <c r="U362" i="17"/>
  <c r="W362" i="17"/>
  <c r="R362" i="17"/>
  <c r="T299" i="17"/>
  <c r="U299" i="17"/>
  <c r="S299" i="17"/>
  <c r="X299" i="17"/>
  <c r="V299" i="17"/>
  <c r="R299" i="17"/>
  <c r="Y299" i="17"/>
  <c r="Z299" i="17"/>
  <c r="W299" i="17"/>
  <c r="AO252" i="19"/>
  <c r="U177" i="17"/>
  <c r="G181" i="1" s="1"/>
  <c r="G181" i="9" s="1"/>
  <c r="X177" i="17"/>
  <c r="J181" i="1" s="1"/>
  <c r="J181" i="9" s="1"/>
  <c r="V177" i="17"/>
  <c r="H181" i="1" s="1"/>
  <c r="H181" i="9" s="1"/>
  <c r="Y177" i="17"/>
  <c r="K181" i="1" s="1"/>
  <c r="K181" i="9" s="1"/>
  <c r="S177" i="17"/>
  <c r="E181" i="1" s="1"/>
  <c r="E181" i="9" s="1"/>
  <c r="T177" i="17"/>
  <c r="F181" i="1" s="1"/>
  <c r="F181" i="9" s="1"/>
  <c r="R177" i="17"/>
  <c r="D181" i="1" s="1"/>
  <c r="D181" i="9" s="1"/>
  <c r="Z177" i="17"/>
  <c r="L181" i="1" s="1"/>
  <c r="L181" i="9" s="1"/>
  <c r="W177" i="17"/>
  <c r="I181" i="1" s="1"/>
  <c r="I181" i="9" s="1"/>
  <c r="AB65" i="17"/>
  <c r="X165" i="17"/>
  <c r="J169" i="1" s="1"/>
  <c r="J169" i="9" s="1"/>
  <c r="S165" i="17"/>
  <c r="E169" i="1" s="1"/>
  <c r="E169" i="9" s="1"/>
  <c r="Z165" i="17"/>
  <c r="L169" i="1" s="1"/>
  <c r="L169" i="9" s="1"/>
  <c r="T165" i="17"/>
  <c r="F169" i="1" s="1"/>
  <c r="F169" i="9" s="1"/>
  <c r="V165" i="17"/>
  <c r="H169" i="1" s="1"/>
  <c r="H169" i="9" s="1"/>
  <c r="W165" i="17"/>
  <c r="I169" i="1" s="1"/>
  <c r="I169" i="9" s="1"/>
  <c r="U165" i="17"/>
  <c r="G169" i="1" s="1"/>
  <c r="G169" i="9" s="1"/>
  <c r="R165" i="17"/>
  <c r="D169" i="1" s="1"/>
  <c r="D169" i="9" s="1"/>
  <c r="Y165" i="17"/>
  <c r="K169" i="1" s="1"/>
  <c r="K169" i="9" s="1"/>
  <c r="U208" i="17"/>
  <c r="G212" i="1" s="1"/>
  <c r="G212" i="9" s="1"/>
  <c r="Y208" i="17"/>
  <c r="K212" i="1" s="1"/>
  <c r="K212" i="9" s="1"/>
  <c r="Z208" i="17"/>
  <c r="L212" i="1" s="1"/>
  <c r="L212" i="9" s="1"/>
  <c r="S208" i="17"/>
  <c r="E212" i="1" s="1"/>
  <c r="E212" i="9" s="1"/>
  <c r="T208" i="17"/>
  <c r="F212" i="1" s="1"/>
  <c r="F212" i="9" s="1"/>
  <c r="W208" i="17"/>
  <c r="I212" i="1" s="1"/>
  <c r="I212" i="9" s="1"/>
  <c r="V208" i="17"/>
  <c r="H212" i="1" s="1"/>
  <c r="H212" i="9" s="1"/>
  <c r="X208" i="17"/>
  <c r="J212" i="1" s="1"/>
  <c r="J212" i="9" s="1"/>
  <c r="R208" i="17"/>
  <c r="D212" i="1" s="1"/>
  <c r="D212" i="9" s="1"/>
  <c r="X231" i="17"/>
  <c r="R231" i="17"/>
  <c r="U231" i="17"/>
  <c r="W231" i="17"/>
  <c r="Z231" i="17"/>
  <c r="S231" i="17"/>
  <c r="Y231" i="17"/>
  <c r="T231" i="17"/>
  <c r="V231" i="17"/>
  <c r="Z180" i="17"/>
  <c r="L184" i="1" s="1"/>
  <c r="L184" i="9" s="1"/>
  <c r="W180" i="17"/>
  <c r="I184" i="1" s="1"/>
  <c r="I184" i="9" s="1"/>
  <c r="U180" i="17"/>
  <c r="G184" i="1" s="1"/>
  <c r="G184" i="9" s="1"/>
  <c r="S180" i="17"/>
  <c r="E184" i="1" s="1"/>
  <c r="E184" i="9" s="1"/>
  <c r="X180" i="17"/>
  <c r="J184" i="1" s="1"/>
  <c r="J184" i="9" s="1"/>
  <c r="Y180" i="17"/>
  <c r="K184" i="1" s="1"/>
  <c r="K184" i="9" s="1"/>
  <c r="V180" i="17"/>
  <c r="H184" i="1" s="1"/>
  <c r="H184" i="9" s="1"/>
  <c r="T180" i="17"/>
  <c r="F184" i="1" s="1"/>
  <c r="F184" i="9" s="1"/>
  <c r="R180" i="17"/>
  <c r="D184" i="1" s="1"/>
  <c r="D184" i="9" s="1"/>
  <c r="AB41" i="17"/>
  <c r="AB107" i="17"/>
  <c r="Z136" i="17"/>
  <c r="L140" i="1" s="1"/>
  <c r="L140" i="9" s="1"/>
  <c r="S136" i="17"/>
  <c r="E140" i="1" s="1"/>
  <c r="E140" i="9" s="1"/>
  <c r="U136" i="17"/>
  <c r="G140" i="1" s="1"/>
  <c r="G140" i="9" s="1"/>
  <c r="W136" i="17"/>
  <c r="I140" i="1" s="1"/>
  <c r="I140" i="9" s="1"/>
  <c r="V136" i="17"/>
  <c r="H140" i="1" s="1"/>
  <c r="H140" i="9" s="1"/>
  <c r="Y136" i="17"/>
  <c r="K140" i="1" s="1"/>
  <c r="K140" i="9" s="1"/>
  <c r="X136" i="17"/>
  <c r="J140" i="1" s="1"/>
  <c r="J140" i="9" s="1"/>
  <c r="T136" i="17"/>
  <c r="F140" i="1" s="1"/>
  <c r="F140" i="9" s="1"/>
  <c r="R136" i="17"/>
  <c r="D140" i="1" s="1"/>
  <c r="D140" i="9" s="1"/>
  <c r="AB100" i="17"/>
  <c r="T126" i="17"/>
  <c r="F130" i="1" s="1"/>
  <c r="F130" i="9" s="1"/>
  <c r="S126" i="17"/>
  <c r="E130" i="1" s="1"/>
  <c r="E130" i="9" s="1"/>
  <c r="Z126" i="17"/>
  <c r="L130" i="1" s="1"/>
  <c r="L130" i="9" s="1"/>
  <c r="W126" i="17"/>
  <c r="I130" i="1" s="1"/>
  <c r="I130" i="9" s="1"/>
  <c r="U126" i="17"/>
  <c r="G130" i="1" s="1"/>
  <c r="G130" i="9" s="1"/>
  <c r="R126" i="17"/>
  <c r="D130" i="1" s="1"/>
  <c r="D130" i="9" s="1"/>
  <c r="V126" i="17"/>
  <c r="H130" i="1" s="1"/>
  <c r="H130" i="9" s="1"/>
  <c r="Y126" i="17"/>
  <c r="K130" i="1" s="1"/>
  <c r="K130" i="9" s="1"/>
  <c r="X126" i="17"/>
  <c r="J130" i="1" s="1"/>
  <c r="J130" i="9" s="1"/>
  <c r="S367" i="17"/>
  <c r="R367" i="17"/>
  <c r="Y367" i="17"/>
  <c r="U367" i="17"/>
  <c r="T367" i="17"/>
  <c r="V367" i="17"/>
  <c r="W367" i="17"/>
  <c r="X367" i="17"/>
  <c r="Z367" i="17"/>
  <c r="AB176" i="17"/>
  <c r="AB52" i="17"/>
  <c r="AB18" i="17"/>
  <c r="T190" i="17"/>
  <c r="F194" i="1" s="1"/>
  <c r="F194" i="9" s="1"/>
  <c r="X190" i="17"/>
  <c r="J194" i="1" s="1"/>
  <c r="J194" i="9" s="1"/>
  <c r="Z190" i="17"/>
  <c r="L194" i="1" s="1"/>
  <c r="L194" i="9" s="1"/>
  <c r="R190" i="17"/>
  <c r="D194" i="1" s="1"/>
  <c r="D194" i="9" s="1"/>
  <c r="U190" i="17"/>
  <c r="G194" i="1" s="1"/>
  <c r="G194" i="9" s="1"/>
  <c r="V190" i="17"/>
  <c r="H194" i="1" s="1"/>
  <c r="H194" i="9" s="1"/>
  <c r="S190" i="17"/>
  <c r="E194" i="1" s="1"/>
  <c r="E194" i="9" s="1"/>
  <c r="Y190" i="17"/>
  <c r="K194" i="1" s="1"/>
  <c r="K194" i="9" s="1"/>
  <c r="W190" i="17"/>
  <c r="I194" i="1" s="1"/>
  <c r="I194" i="9" s="1"/>
  <c r="AO265" i="19"/>
  <c r="W315" i="17"/>
  <c r="Z315" i="17"/>
  <c r="T315" i="17"/>
  <c r="U315" i="17"/>
  <c r="S315" i="17"/>
  <c r="X315" i="17"/>
  <c r="V315" i="17"/>
  <c r="Y315" i="17"/>
  <c r="R315" i="17"/>
  <c r="T388" i="17"/>
  <c r="U388" i="17"/>
  <c r="V388" i="17"/>
  <c r="X388" i="17"/>
  <c r="Z388" i="17"/>
  <c r="R388" i="17"/>
  <c r="Y388" i="17"/>
  <c r="S388" i="17"/>
  <c r="W388" i="17"/>
  <c r="AB20" i="17"/>
  <c r="R322" i="17"/>
  <c r="U322" i="17"/>
  <c r="W322" i="17"/>
  <c r="Z322" i="17"/>
  <c r="X322" i="17"/>
  <c r="Y322" i="17"/>
  <c r="T322" i="17"/>
  <c r="S322" i="17"/>
  <c r="V322" i="17"/>
  <c r="U178" i="17"/>
  <c r="G182" i="1" s="1"/>
  <c r="G182" i="9" s="1"/>
  <c r="R178" i="17"/>
  <c r="D182" i="1" s="1"/>
  <c r="D182" i="9" s="1"/>
  <c r="W178" i="17"/>
  <c r="I182" i="1" s="1"/>
  <c r="I182" i="9" s="1"/>
  <c r="Y178" i="17"/>
  <c r="K182" i="1" s="1"/>
  <c r="K182" i="9" s="1"/>
  <c r="X178" i="17"/>
  <c r="J182" i="1" s="1"/>
  <c r="J182" i="9" s="1"/>
  <c r="T178" i="17"/>
  <c r="F182" i="1" s="1"/>
  <c r="F182" i="9" s="1"/>
  <c r="S178" i="17"/>
  <c r="E182" i="1" s="1"/>
  <c r="E182" i="9" s="1"/>
  <c r="Z178" i="17"/>
  <c r="L182" i="1" s="1"/>
  <c r="L182" i="9" s="1"/>
  <c r="V178" i="17"/>
  <c r="H182" i="1" s="1"/>
  <c r="H182" i="9" s="1"/>
  <c r="AB31" i="17"/>
  <c r="X384" i="17"/>
  <c r="Z384" i="17"/>
  <c r="R384" i="17"/>
  <c r="Y384" i="17"/>
  <c r="W384" i="17"/>
  <c r="S384" i="17"/>
  <c r="U384" i="17"/>
  <c r="T384" i="17"/>
  <c r="V384" i="17"/>
  <c r="V189" i="17"/>
  <c r="H193" i="1" s="1"/>
  <c r="H193" i="9" s="1"/>
  <c r="X189" i="17"/>
  <c r="J193" i="1" s="1"/>
  <c r="J193" i="9" s="1"/>
  <c r="S189" i="17"/>
  <c r="E193" i="1" s="1"/>
  <c r="E193" i="9" s="1"/>
  <c r="Z189" i="17"/>
  <c r="L193" i="1" s="1"/>
  <c r="L193" i="9" s="1"/>
  <c r="T189" i="17"/>
  <c r="F193" i="1" s="1"/>
  <c r="F193" i="9" s="1"/>
  <c r="W189" i="17"/>
  <c r="I193" i="1" s="1"/>
  <c r="I193" i="9" s="1"/>
  <c r="U189" i="17"/>
  <c r="G193" i="1" s="1"/>
  <c r="G193" i="9" s="1"/>
  <c r="Y189" i="17"/>
  <c r="K193" i="1" s="1"/>
  <c r="K193" i="9" s="1"/>
  <c r="R189" i="17"/>
  <c r="D193" i="1" s="1"/>
  <c r="D193" i="9" s="1"/>
  <c r="T119" i="17"/>
  <c r="F123" i="1" s="1"/>
  <c r="F123" i="9" s="1"/>
  <c r="V119" i="17"/>
  <c r="H123" i="1" s="1"/>
  <c r="H123" i="9" s="1"/>
  <c r="X119" i="17"/>
  <c r="J123" i="1" s="1"/>
  <c r="J123" i="9" s="1"/>
  <c r="W119" i="17"/>
  <c r="I123" i="1" s="1"/>
  <c r="I123" i="9" s="1"/>
  <c r="U119" i="17"/>
  <c r="G123" i="1" s="1"/>
  <c r="G123" i="9" s="1"/>
  <c r="S119" i="17"/>
  <c r="E123" i="1" s="1"/>
  <c r="E123" i="9" s="1"/>
  <c r="Y119" i="17"/>
  <c r="K123" i="1" s="1"/>
  <c r="K123" i="9" s="1"/>
  <c r="Z119" i="17"/>
  <c r="L123" i="1" s="1"/>
  <c r="L123" i="9" s="1"/>
  <c r="R119" i="17"/>
  <c r="D123" i="1" s="1"/>
  <c r="D123" i="9" s="1"/>
  <c r="AB76" i="17"/>
  <c r="AB60" i="17"/>
  <c r="AO272" i="19"/>
  <c r="X292" i="17"/>
  <c r="R292" i="17"/>
  <c r="V292" i="17"/>
  <c r="Y292" i="17"/>
  <c r="U292" i="17"/>
  <c r="S292" i="17"/>
  <c r="W292" i="17"/>
  <c r="Z292" i="17"/>
  <c r="T292" i="17"/>
  <c r="X316" i="17"/>
  <c r="R316" i="17"/>
  <c r="U316" i="17"/>
  <c r="W316" i="17"/>
  <c r="Z316" i="17"/>
  <c r="S316" i="17"/>
  <c r="T316" i="17"/>
  <c r="V316" i="17"/>
  <c r="Y316" i="17"/>
  <c r="AB143" i="17"/>
  <c r="AB112" i="17"/>
  <c r="AB168" i="17"/>
  <c r="AB21" i="17"/>
  <c r="AB193" i="17"/>
  <c r="V157" i="17"/>
  <c r="H161" i="1" s="1"/>
  <c r="H161" i="9" s="1"/>
  <c r="X157" i="17"/>
  <c r="J161" i="1" s="1"/>
  <c r="J161" i="9" s="1"/>
  <c r="S157" i="17"/>
  <c r="E161" i="1" s="1"/>
  <c r="E161" i="9" s="1"/>
  <c r="Z157" i="17"/>
  <c r="L161" i="1" s="1"/>
  <c r="L161" i="9" s="1"/>
  <c r="T157" i="17"/>
  <c r="F161" i="1" s="1"/>
  <c r="F161" i="9" s="1"/>
  <c r="W157" i="17"/>
  <c r="I161" i="1" s="1"/>
  <c r="I161" i="9" s="1"/>
  <c r="U157" i="17"/>
  <c r="G161" i="1" s="1"/>
  <c r="G161" i="9" s="1"/>
  <c r="R157" i="17"/>
  <c r="D161" i="1" s="1"/>
  <c r="D161" i="9" s="1"/>
  <c r="Y157" i="17"/>
  <c r="K161" i="1" s="1"/>
  <c r="K161" i="9" s="1"/>
  <c r="Z243" i="17"/>
  <c r="S243" i="17"/>
  <c r="T243" i="17"/>
  <c r="V243" i="17"/>
  <c r="Y243" i="17"/>
  <c r="X243" i="17"/>
  <c r="R243" i="17"/>
  <c r="U243" i="17"/>
  <c r="W243" i="17"/>
  <c r="X328" i="17"/>
  <c r="R328" i="17"/>
  <c r="S328" i="17"/>
  <c r="U328" i="17"/>
  <c r="V328" i="17"/>
  <c r="W328" i="17"/>
  <c r="Y328" i="17"/>
  <c r="T328" i="17"/>
  <c r="Z328" i="17"/>
  <c r="V347" i="17"/>
  <c r="S347" i="17"/>
  <c r="U347" i="17"/>
  <c r="W347" i="17"/>
  <c r="Y347" i="17"/>
  <c r="X347" i="17"/>
  <c r="R347" i="17"/>
  <c r="T347" i="17"/>
  <c r="Z347" i="17"/>
  <c r="AO258" i="19"/>
  <c r="X355" i="17"/>
  <c r="U355" i="17"/>
  <c r="S355" i="17"/>
  <c r="R355" i="17"/>
  <c r="Y355" i="17"/>
  <c r="W355" i="17"/>
  <c r="Z355" i="17"/>
  <c r="T355" i="17"/>
  <c r="V355" i="17"/>
  <c r="AB59" i="17"/>
  <c r="U352" i="17"/>
  <c r="X352" i="17"/>
  <c r="S352" i="17"/>
  <c r="V352" i="17"/>
  <c r="Y352" i="17"/>
  <c r="T352" i="17"/>
  <c r="Z352" i="17"/>
  <c r="R352" i="17"/>
  <c r="W352" i="17"/>
  <c r="AB101" i="17"/>
  <c r="V187" i="17"/>
  <c r="H191" i="1" s="1"/>
  <c r="H191" i="9" s="1"/>
  <c r="X187" i="17"/>
  <c r="J191" i="1" s="1"/>
  <c r="J191" i="9" s="1"/>
  <c r="Y187" i="17"/>
  <c r="K191" i="1" s="1"/>
  <c r="K191" i="9" s="1"/>
  <c r="Z187" i="17"/>
  <c r="L191" i="1" s="1"/>
  <c r="L191" i="9" s="1"/>
  <c r="R187" i="17"/>
  <c r="D191" i="1" s="1"/>
  <c r="D191" i="9" s="1"/>
  <c r="T187" i="17"/>
  <c r="F191" i="1" s="1"/>
  <c r="F191" i="9" s="1"/>
  <c r="U187" i="17"/>
  <c r="G191" i="1" s="1"/>
  <c r="G191" i="9" s="1"/>
  <c r="S187" i="17"/>
  <c r="E191" i="1" s="1"/>
  <c r="E191" i="9" s="1"/>
  <c r="W187" i="17"/>
  <c r="I191" i="1" s="1"/>
  <c r="I191" i="9" s="1"/>
  <c r="X383" i="17"/>
  <c r="Z383" i="17"/>
  <c r="S383" i="17"/>
  <c r="R383" i="17"/>
  <c r="Y383" i="17"/>
  <c r="U383" i="17"/>
  <c r="T383" i="17"/>
  <c r="V383" i="17"/>
  <c r="W383" i="17"/>
  <c r="T161" i="17"/>
  <c r="F165" i="1" s="1"/>
  <c r="F165" i="9" s="1"/>
  <c r="Y161" i="17"/>
  <c r="K165" i="1" s="1"/>
  <c r="K165" i="9" s="1"/>
  <c r="S161" i="17"/>
  <c r="E165" i="1" s="1"/>
  <c r="E165" i="9" s="1"/>
  <c r="V161" i="17"/>
  <c r="H165" i="1" s="1"/>
  <c r="H165" i="9" s="1"/>
  <c r="R161" i="17"/>
  <c r="D165" i="1" s="1"/>
  <c r="D165" i="9" s="1"/>
  <c r="Z161" i="17"/>
  <c r="L165" i="1" s="1"/>
  <c r="L165" i="9" s="1"/>
  <c r="X161" i="17"/>
  <c r="J165" i="1" s="1"/>
  <c r="J165" i="9" s="1"/>
  <c r="W161" i="17"/>
  <c r="I165" i="1" s="1"/>
  <c r="I165" i="9" s="1"/>
  <c r="U161" i="17"/>
  <c r="G165" i="1" s="1"/>
  <c r="G165" i="9" s="1"/>
  <c r="V204" i="17"/>
  <c r="H208" i="1" s="1"/>
  <c r="H208" i="9" s="1"/>
  <c r="R204" i="17"/>
  <c r="D208" i="1" s="1"/>
  <c r="D208" i="9" s="1"/>
  <c r="W204" i="17"/>
  <c r="I208" i="1" s="1"/>
  <c r="I208" i="9" s="1"/>
  <c r="X204" i="17"/>
  <c r="J208" i="1" s="1"/>
  <c r="J208" i="9" s="1"/>
  <c r="Z204" i="17"/>
  <c r="L208" i="1" s="1"/>
  <c r="L208" i="9" s="1"/>
  <c r="S204" i="17"/>
  <c r="E208" i="1" s="1"/>
  <c r="E208" i="9" s="1"/>
  <c r="T204" i="17"/>
  <c r="F208" i="1" s="1"/>
  <c r="F208" i="9" s="1"/>
  <c r="Y204" i="17"/>
  <c r="K208" i="1" s="1"/>
  <c r="K208" i="9" s="1"/>
  <c r="U204" i="17"/>
  <c r="G208" i="1" s="1"/>
  <c r="G208" i="9" s="1"/>
  <c r="AB16" i="17"/>
  <c r="Z148" i="17"/>
  <c r="L152" i="1" s="1"/>
  <c r="L152" i="9" s="1"/>
  <c r="R148" i="17"/>
  <c r="D152" i="1" s="1"/>
  <c r="D152" i="9" s="1"/>
  <c r="U148" i="17"/>
  <c r="G152" i="1" s="1"/>
  <c r="G152" i="9" s="1"/>
  <c r="S148" i="17"/>
  <c r="E152" i="1" s="1"/>
  <c r="E152" i="9" s="1"/>
  <c r="V148" i="17"/>
  <c r="H152" i="1" s="1"/>
  <c r="H152" i="9" s="1"/>
  <c r="Y148" i="17"/>
  <c r="K152" i="1" s="1"/>
  <c r="K152" i="9" s="1"/>
  <c r="W148" i="17"/>
  <c r="I152" i="1" s="1"/>
  <c r="I152" i="9" s="1"/>
  <c r="T148" i="17"/>
  <c r="F152" i="1" s="1"/>
  <c r="F152" i="9" s="1"/>
  <c r="X148" i="17"/>
  <c r="J152" i="1" s="1"/>
  <c r="J152" i="9" s="1"/>
  <c r="X232" i="17"/>
  <c r="Z232" i="17"/>
  <c r="S232" i="17"/>
  <c r="V232" i="17"/>
  <c r="Y232" i="17"/>
  <c r="R232" i="17"/>
  <c r="T232" i="17"/>
  <c r="W232" i="17"/>
  <c r="U232" i="17"/>
  <c r="AB49" i="17"/>
  <c r="T140" i="17"/>
  <c r="F144" i="1" s="1"/>
  <c r="F144" i="9" s="1"/>
  <c r="R140" i="17"/>
  <c r="D144" i="1" s="1"/>
  <c r="D144" i="9" s="1"/>
  <c r="Z140" i="17"/>
  <c r="L144" i="1" s="1"/>
  <c r="L144" i="9" s="1"/>
  <c r="V140" i="17"/>
  <c r="H144" i="1" s="1"/>
  <c r="H144" i="9" s="1"/>
  <c r="U140" i="17"/>
  <c r="G144" i="1" s="1"/>
  <c r="G144" i="9" s="1"/>
  <c r="S140" i="17"/>
  <c r="E144" i="1" s="1"/>
  <c r="E144" i="9" s="1"/>
  <c r="W140" i="17"/>
  <c r="I144" i="1" s="1"/>
  <c r="I144" i="9" s="1"/>
  <c r="X140" i="17"/>
  <c r="J144" i="1" s="1"/>
  <c r="J144" i="9" s="1"/>
  <c r="Y140" i="17"/>
  <c r="K144" i="1" s="1"/>
  <c r="K144" i="9" s="1"/>
  <c r="V195" i="17"/>
  <c r="H199" i="1" s="1"/>
  <c r="H199" i="9" s="1"/>
  <c r="R195" i="17"/>
  <c r="D199" i="1" s="1"/>
  <c r="D199" i="9" s="1"/>
  <c r="T195" i="17"/>
  <c r="F199" i="1" s="1"/>
  <c r="F199" i="9" s="1"/>
  <c r="W195" i="17"/>
  <c r="I199" i="1" s="1"/>
  <c r="I199" i="9" s="1"/>
  <c r="U195" i="17"/>
  <c r="G199" i="1" s="1"/>
  <c r="G199" i="9" s="1"/>
  <c r="S195" i="17"/>
  <c r="E199" i="1" s="1"/>
  <c r="E199" i="9" s="1"/>
  <c r="Y195" i="17"/>
  <c r="K199" i="1" s="1"/>
  <c r="K199" i="9" s="1"/>
  <c r="Z195" i="17"/>
  <c r="L199" i="1" s="1"/>
  <c r="L199" i="9" s="1"/>
  <c r="X195" i="17"/>
  <c r="J199" i="1" s="1"/>
  <c r="J199" i="9" s="1"/>
  <c r="AO268" i="19"/>
  <c r="V339" i="17"/>
  <c r="S339" i="17"/>
  <c r="U339" i="17"/>
  <c r="W339" i="17"/>
  <c r="Y339" i="17"/>
  <c r="X339" i="17"/>
  <c r="R339" i="17"/>
  <c r="T339" i="17"/>
  <c r="Z339" i="17"/>
  <c r="AB58" i="17"/>
  <c r="AB86" i="17"/>
  <c r="AB230" i="17"/>
  <c r="AB44" i="17"/>
  <c r="AO249" i="19"/>
  <c r="S354" i="17"/>
  <c r="V354" i="17"/>
  <c r="U354" i="17"/>
  <c r="W354" i="17"/>
  <c r="R354" i="17"/>
  <c r="T354" i="17"/>
  <c r="Z354" i="17"/>
  <c r="X354" i="17"/>
  <c r="Y354" i="17"/>
  <c r="S236" i="17"/>
  <c r="V236" i="17"/>
  <c r="Y236" i="17"/>
  <c r="R236" i="17"/>
  <c r="T236" i="17"/>
  <c r="U236" i="17"/>
  <c r="W236" i="17"/>
  <c r="Z236" i="17"/>
  <c r="X236" i="17"/>
  <c r="X372" i="17"/>
  <c r="Z372" i="17"/>
  <c r="R372" i="17"/>
  <c r="Y372" i="17"/>
  <c r="W372" i="17"/>
  <c r="S372" i="17"/>
  <c r="V372" i="17"/>
  <c r="U372" i="17"/>
  <c r="T372" i="17"/>
  <c r="AB43" i="17"/>
  <c r="AO246" i="19"/>
  <c r="W218" i="17"/>
  <c r="I222" i="1" s="1"/>
  <c r="I222" i="9" s="1"/>
  <c r="S218" i="17"/>
  <c r="E222" i="1" s="1"/>
  <c r="E222" i="9" s="1"/>
  <c r="T218" i="17"/>
  <c r="F222" i="1" s="1"/>
  <c r="F222" i="9" s="1"/>
  <c r="U218" i="17"/>
  <c r="G222" i="1" s="1"/>
  <c r="G222" i="9" s="1"/>
  <c r="Z218" i="17"/>
  <c r="L222" i="1" s="1"/>
  <c r="L222" i="9" s="1"/>
  <c r="X218" i="17"/>
  <c r="J222" i="1" s="1"/>
  <c r="J222" i="9" s="1"/>
  <c r="V218" i="17"/>
  <c r="H222" i="1" s="1"/>
  <c r="H222" i="9" s="1"/>
  <c r="R218" i="17"/>
  <c r="D222" i="1" s="1"/>
  <c r="D222" i="9" s="1"/>
  <c r="Y218" i="17"/>
  <c r="K222" i="1" s="1"/>
  <c r="K222" i="9" s="1"/>
  <c r="V340" i="17"/>
  <c r="S340" i="17"/>
  <c r="W340" i="17"/>
  <c r="Y340" i="17"/>
  <c r="X340" i="17"/>
  <c r="R340" i="17"/>
  <c r="U340" i="17"/>
  <c r="Z340" i="17"/>
  <c r="T340" i="17"/>
  <c r="X237" i="17"/>
  <c r="Y237" i="17"/>
  <c r="R237" i="17"/>
  <c r="U237" i="17"/>
  <c r="W237" i="17"/>
  <c r="Z237" i="17"/>
  <c r="T237" i="17"/>
  <c r="S237" i="17"/>
  <c r="V237" i="17"/>
  <c r="AB93" i="17"/>
  <c r="Y118" i="17"/>
  <c r="K122" i="1" s="1"/>
  <c r="K122" i="9" s="1"/>
  <c r="X118" i="17"/>
  <c r="J122" i="1" s="1"/>
  <c r="J122" i="9" s="1"/>
  <c r="T118" i="17"/>
  <c r="F122" i="1" s="1"/>
  <c r="F122" i="9" s="1"/>
  <c r="S118" i="17"/>
  <c r="E122" i="1" s="1"/>
  <c r="E122" i="9" s="1"/>
  <c r="Z118" i="17"/>
  <c r="L122" i="1" s="1"/>
  <c r="L122" i="9" s="1"/>
  <c r="W118" i="17"/>
  <c r="I122" i="1" s="1"/>
  <c r="I122" i="9" s="1"/>
  <c r="U118" i="17"/>
  <c r="G122" i="1" s="1"/>
  <c r="G122" i="9" s="1"/>
  <c r="R118" i="17"/>
  <c r="D122" i="1" s="1"/>
  <c r="D122" i="9" s="1"/>
  <c r="V118" i="17"/>
  <c r="H122" i="1" s="1"/>
  <c r="H122" i="9" s="1"/>
  <c r="W336" i="17"/>
  <c r="Y336" i="17"/>
  <c r="T336" i="17"/>
  <c r="Z336" i="17"/>
  <c r="X336" i="17"/>
  <c r="R336" i="17"/>
  <c r="U336" i="17"/>
  <c r="S336" i="17"/>
  <c r="V336" i="17"/>
  <c r="AB113" i="17"/>
  <c r="AB63" i="17"/>
  <c r="AO269" i="19"/>
  <c r="X366" i="17"/>
  <c r="W366" i="17"/>
  <c r="U366" i="17"/>
  <c r="S366" i="17"/>
  <c r="Z366" i="17"/>
  <c r="V366" i="17"/>
  <c r="T366" i="17"/>
  <c r="R366" i="17"/>
  <c r="Y366" i="17"/>
  <c r="X353" i="17"/>
  <c r="U353" i="17"/>
  <c r="S353" i="17"/>
  <c r="R353" i="17"/>
  <c r="Y353" i="17"/>
  <c r="T353" i="17"/>
  <c r="V353" i="17"/>
  <c r="W353" i="17"/>
  <c r="Z353" i="17"/>
  <c r="AB106" i="17"/>
  <c r="T311" i="17"/>
  <c r="U311" i="17"/>
  <c r="Z311" i="17"/>
  <c r="X311" i="17"/>
  <c r="V311" i="17"/>
  <c r="R311" i="17"/>
  <c r="Y311" i="17"/>
  <c r="W311" i="17"/>
  <c r="S311" i="17"/>
  <c r="Z198" i="17"/>
  <c r="L202" i="1" s="1"/>
  <c r="L202" i="9" s="1"/>
  <c r="S198" i="17"/>
  <c r="E202" i="1" s="1"/>
  <c r="E202" i="9" s="1"/>
  <c r="U198" i="17"/>
  <c r="G202" i="1" s="1"/>
  <c r="G202" i="9" s="1"/>
  <c r="V198" i="17"/>
  <c r="H202" i="1" s="1"/>
  <c r="H202" i="9" s="1"/>
  <c r="X198" i="17"/>
  <c r="J202" i="1" s="1"/>
  <c r="J202" i="9" s="1"/>
  <c r="Y198" i="17"/>
  <c r="K202" i="1" s="1"/>
  <c r="K202" i="9" s="1"/>
  <c r="W198" i="17"/>
  <c r="I202" i="1" s="1"/>
  <c r="I202" i="9" s="1"/>
  <c r="R198" i="17"/>
  <c r="D202" i="1" s="1"/>
  <c r="D202" i="9" s="1"/>
  <c r="T198" i="17"/>
  <c r="F202" i="1" s="1"/>
  <c r="F202" i="9" s="1"/>
  <c r="AB61" i="17"/>
  <c r="AO253" i="19"/>
  <c r="AB102" i="17"/>
  <c r="T158" i="17"/>
  <c r="F162" i="1" s="1"/>
  <c r="F162" i="9" s="1"/>
  <c r="X158" i="17"/>
  <c r="J162" i="1" s="1"/>
  <c r="J162" i="9" s="1"/>
  <c r="Z158" i="17"/>
  <c r="L162" i="1" s="1"/>
  <c r="L162" i="9" s="1"/>
  <c r="R158" i="17"/>
  <c r="D162" i="1" s="1"/>
  <c r="D162" i="9" s="1"/>
  <c r="U158" i="17"/>
  <c r="G162" i="1" s="1"/>
  <c r="G162" i="9" s="1"/>
  <c r="V158" i="17"/>
  <c r="H162" i="1" s="1"/>
  <c r="H162" i="9" s="1"/>
  <c r="S158" i="17"/>
  <c r="E162" i="1" s="1"/>
  <c r="E162" i="9" s="1"/>
  <c r="W158" i="17"/>
  <c r="I162" i="1" s="1"/>
  <c r="I162" i="9" s="1"/>
  <c r="Y158" i="17"/>
  <c r="K162" i="1" s="1"/>
  <c r="K162" i="9" s="1"/>
  <c r="Y192" i="17"/>
  <c r="K196" i="1" s="1"/>
  <c r="K196" i="9" s="1"/>
  <c r="R192" i="17"/>
  <c r="D196" i="1" s="1"/>
  <c r="D196" i="9" s="1"/>
  <c r="T192" i="17"/>
  <c r="F196" i="1" s="1"/>
  <c r="F196" i="9" s="1"/>
  <c r="X192" i="17"/>
  <c r="J196" i="1" s="1"/>
  <c r="J196" i="9" s="1"/>
  <c r="Z192" i="17"/>
  <c r="L196" i="1" s="1"/>
  <c r="L196" i="9" s="1"/>
  <c r="S192" i="17"/>
  <c r="E196" i="1" s="1"/>
  <c r="E196" i="9" s="1"/>
  <c r="W192" i="17"/>
  <c r="I196" i="1" s="1"/>
  <c r="I196" i="9" s="1"/>
  <c r="U192" i="17"/>
  <c r="G196" i="1" s="1"/>
  <c r="G196" i="9" s="1"/>
  <c r="V192" i="17"/>
  <c r="H196" i="1" s="1"/>
  <c r="H196" i="9" s="1"/>
  <c r="AB39" i="17"/>
  <c r="AB104" i="17"/>
  <c r="S375" i="17"/>
  <c r="R375" i="17"/>
  <c r="Y375" i="17"/>
  <c r="U375" i="17"/>
  <c r="T375" i="17"/>
  <c r="V375" i="17"/>
  <c r="W375" i="17"/>
  <c r="Z375" i="17"/>
  <c r="X375" i="17"/>
  <c r="W357" i="17"/>
  <c r="Z357" i="17"/>
  <c r="T357" i="17"/>
  <c r="V357" i="17"/>
  <c r="S357" i="17"/>
  <c r="R357" i="17"/>
  <c r="Y357" i="17"/>
  <c r="U357" i="17"/>
  <c r="X357" i="17"/>
  <c r="AB84" i="17"/>
  <c r="V377" i="17"/>
  <c r="W377" i="17"/>
  <c r="S377" i="17"/>
  <c r="Z377" i="17"/>
  <c r="T377" i="17"/>
  <c r="Y377" i="17"/>
  <c r="R377" i="17"/>
  <c r="X377" i="17"/>
  <c r="U377" i="17"/>
  <c r="AO241" i="19"/>
  <c r="Z374" i="17"/>
  <c r="V374" i="17"/>
  <c r="T374" i="17"/>
  <c r="R374" i="17"/>
  <c r="Y374" i="17"/>
  <c r="X374" i="17"/>
  <c r="W374" i="17"/>
  <c r="U374" i="17"/>
  <c r="S374" i="17"/>
  <c r="AO278" i="19"/>
  <c r="Y290" i="17"/>
  <c r="V290" i="17"/>
  <c r="T290" i="17"/>
  <c r="R290" i="17"/>
  <c r="W290" i="17"/>
  <c r="X290" i="17"/>
  <c r="Z290" i="17"/>
  <c r="S290" i="17"/>
  <c r="U290" i="17"/>
  <c r="X223" i="17"/>
  <c r="J227" i="1" s="1"/>
  <c r="J227" i="9" s="1"/>
  <c r="R223" i="17"/>
  <c r="D227" i="1" s="1"/>
  <c r="D227" i="9" s="1"/>
  <c r="V223" i="17"/>
  <c r="H227" i="1" s="1"/>
  <c r="H227" i="9" s="1"/>
  <c r="Y223" i="17"/>
  <c r="K227" i="1" s="1"/>
  <c r="K227" i="9" s="1"/>
  <c r="U223" i="17"/>
  <c r="G227" i="1" s="1"/>
  <c r="G227" i="9" s="1"/>
  <c r="Z223" i="17"/>
  <c r="L227" i="1" s="1"/>
  <c r="L227" i="9" s="1"/>
  <c r="W223" i="17"/>
  <c r="I227" i="1" s="1"/>
  <c r="I227" i="9" s="1"/>
  <c r="S223" i="17"/>
  <c r="E227" i="1" s="1"/>
  <c r="E227" i="9" s="1"/>
  <c r="T223" i="17"/>
  <c r="F227" i="1" s="1"/>
  <c r="F227" i="9" s="1"/>
  <c r="T310" i="17"/>
  <c r="R310" i="17"/>
  <c r="W310" i="17"/>
  <c r="X310" i="17"/>
  <c r="Z310" i="17"/>
  <c r="S310" i="17"/>
  <c r="U310" i="17"/>
  <c r="Y310" i="17"/>
  <c r="V310" i="17"/>
  <c r="AB77" i="17"/>
  <c r="AB34" i="17"/>
  <c r="U313" i="17"/>
  <c r="Y313" i="17"/>
  <c r="Z313" i="17"/>
  <c r="S313" i="17"/>
  <c r="T313" i="17"/>
  <c r="W313" i="17"/>
  <c r="V313" i="17"/>
  <c r="X313" i="17"/>
  <c r="R313" i="17"/>
  <c r="R291" i="17"/>
  <c r="Y291" i="17"/>
  <c r="W291" i="17"/>
  <c r="Z291" i="17"/>
  <c r="T291" i="17"/>
  <c r="U291" i="17"/>
  <c r="S291" i="17"/>
  <c r="X291" i="17"/>
  <c r="V291" i="17"/>
  <c r="X133" i="17"/>
  <c r="J137" i="1" s="1"/>
  <c r="J137" i="9" s="1"/>
  <c r="Z133" i="17"/>
  <c r="L137" i="1" s="1"/>
  <c r="L137" i="9" s="1"/>
  <c r="U133" i="17"/>
  <c r="G137" i="1" s="1"/>
  <c r="G137" i="9" s="1"/>
  <c r="T133" i="17"/>
  <c r="F137" i="1" s="1"/>
  <c r="F137" i="9" s="1"/>
  <c r="Y133" i="17"/>
  <c r="K137" i="1" s="1"/>
  <c r="K137" i="9" s="1"/>
  <c r="S133" i="17"/>
  <c r="E137" i="1" s="1"/>
  <c r="E137" i="9" s="1"/>
  <c r="W133" i="17"/>
  <c r="I137" i="1" s="1"/>
  <c r="I137" i="9" s="1"/>
  <c r="R133" i="17"/>
  <c r="D137" i="1" s="1"/>
  <c r="D137" i="9" s="1"/>
  <c r="V133" i="17"/>
  <c r="H137" i="1" s="1"/>
  <c r="H137" i="9" s="1"/>
  <c r="AB67" i="17"/>
  <c r="X211" i="17"/>
  <c r="J215" i="1" s="1"/>
  <c r="J215" i="9" s="1"/>
  <c r="R211" i="17"/>
  <c r="D215" i="1" s="1"/>
  <c r="D215" i="9" s="1"/>
  <c r="V211" i="17"/>
  <c r="H215" i="1" s="1"/>
  <c r="H215" i="9" s="1"/>
  <c r="Y211" i="17"/>
  <c r="K215" i="1" s="1"/>
  <c r="K215" i="9" s="1"/>
  <c r="U211" i="17"/>
  <c r="G215" i="1" s="1"/>
  <c r="G215" i="9" s="1"/>
  <c r="S211" i="17"/>
  <c r="E215" i="1" s="1"/>
  <c r="E215" i="9" s="1"/>
  <c r="W211" i="17"/>
  <c r="I215" i="1" s="1"/>
  <c r="I215" i="9" s="1"/>
  <c r="Z211" i="17"/>
  <c r="L215" i="1" s="1"/>
  <c r="L215" i="9" s="1"/>
  <c r="T211" i="17"/>
  <c r="F215" i="1" s="1"/>
  <c r="F215" i="9" s="1"/>
  <c r="AB15" i="17"/>
  <c r="V171" i="17"/>
  <c r="H175" i="1" s="1"/>
  <c r="H175" i="9" s="1"/>
  <c r="X171" i="17"/>
  <c r="J175" i="1" s="1"/>
  <c r="J175" i="9" s="1"/>
  <c r="W171" i="17"/>
  <c r="I175" i="1" s="1"/>
  <c r="I175" i="9" s="1"/>
  <c r="U171" i="17"/>
  <c r="G175" i="1" s="1"/>
  <c r="G175" i="9" s="1"/>
  <c r="S171" i="17"/>
  <c r="E175" i="1" s="1"/>
  <c r="E175" i="9" s="1"/>
  <c r="R171" i="17"/>
  <c r="D175" i="1" s="1"/>
  <c r="D175" i="9" s="1"/>
  <c r="Y171" i="17"/>
  <c r="K175" i="1" s="1"/>
  <c r="K175" i="9" s="1"/>
  <c r="Z171" i="17"/>
  <c r="L175" i="1" s="1"/>
  <c r="L175" i="9" s="1"/>
  <c r="T171" i="17"/>
  <c r="F175" i="1" s="1"/>
  <c r="F175" i="9" s="1"/>
  <c r="AB23" i="17"/>
  <c r="U146" i="17"/>
  <c r="G150" i="1" s="1"/>
  <c r="G150" i="9" s="1"/>
  <c r="R146" i="17"/>
  <c r="D150" i="1" s="1"/>
  <c r="D150" i="9" s="1"/>
  <c r="S146" i="17"/>
  <c r="E150" i="1" s="1"/>
  <c r="E150" i="9" s="1"/>
  <c r="Y146" i="17"/>
  <c r="K150" i="1" s="1"/>
  <c r="K150" i="9" s="1"/>
  <c r="X146" i="17"/>
  <c r="J150" i="1" s="1"/>
  <c r="J150" i="9" s="1"/>
  <c r="T146" i="17"/>
  <c r="F150" i="1" s="1"/>
  <c r="F150" i="9" s="1"/>
  <c r="V146" i="17"/>
  <c r="H150" i="1" s="1"/>
  <c r="H150" i="9" s="1"/>
  <c r="Z146" i="17"/>
  <c r="L150" i="1" s="1"/>
  <c r="L150" i="9" s="1"/>
  <c r="W146" i="17"/>
  <c r="I150" i="1" s="1"/>
  <c r="I150" i="9" s="1"/>
  <c r="AB47" i="17"/>
  <c r="T289" i="17"/>
  <c r="W289" i="17"/>
  <c r="V289" i="17"/>
  <c r="X289" i="17"/>
  <c r="R289" i="17"/>
  <c r="U289" i="17"/>
  <c r="Y289" i="17"/>
  <c r="S289" i="17"/>
  <c r="Z289" i="17"/>
  <c r="U370" i="17"/>
  <c r="S370" i="17"/>
  <c r="Z370" i="17"/>
  <c r="V370" i="17"/>
  <c r="T370" i="17"/>
  <c r="R370" i="17"/>
  <c r="Y370" i="17"/>
  <c r="X370" i="17"/>
  <c r="W370" i="17"/>
  <c r="AO234" i="19"/>
  <c r="AO254" i="19"/>
  <c r="Y132" i="17"/>
  <c r="K136" i="1" s="1"/>
  <c r="K136" i="9" s="1"/>
  <c r="W132" i="17"/>
  <c r="I136" i="1" s="1"/>
  <c r="I136" i="9" s="1"/>
  <c r="T132" i="17"/>
  <c r="F136" i="1" s="1"/>
  <c r="F136" i="9" s="1"/>
  <c r="X132" i="17"/>
  <c r="J136" i="1" s="1"/>
  <c r="J136" i="9" s="1"/>
  <c r="Z132" i="17"/>
  <c r="L136" i="1" s="1"/>
  <c r="L136" i="9" s="1"/>
  <c r="R132" i="17"/>
  <c r="D136" i="1" s="1"/>
  <c r="D136" i="9" s="1"/>
  <c r="V132" i="17"/>
  <c r="H136" i="1" s="1"/>
  <c r="H136" i="9" s="1"/>
  <c r="U132" i="17"/>
  <c r="G136" i="1" s="1"/>
  <c r="G136" i="9" s="1"/>
  <c r="S132" i="17"/>
  <c r="E136" i="1" s="1"/>
  <c r="E136" i="9" s="1"/>
  <c r="AO277" i="19"/>
  <c r="V365" i="17"/>
  <c r="W365" i="17"/>
  <c r="S365" i="17"/>
  <c r="Z365" i="17"/>
  <c r="T365" i="17"/>
  <c r="Y365" i="17"/>
  <c r="R365" i="17"/>
  <c r="X365" i="17"/>
  <c r="U365" i="17"/>
  <c r="V344" i="17"/>
  <c r="S344" i="17"/>
  <c r="U344" i="17"/>
  <c r="W344" i="17"/>
  <c r="Y344" i="17"/>
  <c r="X344" i="17"/>
  <c r="R344" i="17"/>
  <c r="Z344" i="17"/>
  <c r="T344" i="17"/>
  <c r="AO243" i="19"/>
  <c r="V203" i="17"/>
  <c r="H207" i="1" s="1"/>
  <c r="H207" i="9" s="1"/>
  <c r="X203" i="17"/>
  <c r="J207" i="1" s="1"/>
  <c r="J207" i="9" s="1"/>
  <c r="W203" i="17"/>
  <c r="I207" i="1" s="1"/>
  <c r="I207" i="9" s="1"/>
  <c r="U203" i="17"/>
  <c r="G207" i="1" s="1"/>
  <c r="G207" i="9" s="1"/>
  <c r="S203" i="17"/>
  <c r="E207" i="1" s="1"/>
  <c r="E207" i="9" s="1"/>
  <c r="R203" i="17"/>
  <c r="D207" i="1" s="1"/>
  <c r="D207" i="9" s="1"/>
  <c r="Y203" i="17"/>
  <c r="K207" i="1" s="1"/>
  <c r="K207" i="9" s="1"/>
  <c r="Z203" i="17"/>
  <c r="L207" i="1" s="1"/>
  <c r="L207" i="9" s="1"/>
  <c r="T203" i="17"/>
  <c r="F207" i="1" s="1"/>
  <c r="F207" i="9" s="1"/>
  <c r="T120" i="17"/>
  <c r="F124" i="1" s="1"/>
  <c r="F124" i="9" s="1"/>
  <c r="X120" i="17"/>
  <c r="J124" i="1" s="1"/>
  <c r="J124" i="9" s="1"/>
  <c r="Z120" i="17"/>
  <c r="L124" i="1" s="1"/>
  <c r="L124" i="9" s="1"/>
  <c r="R120" i="17"/>
  <c r="D124" i="1" s="1"/>
  <c r="D124" i="9" s="1"/>
  <c r="U120" i="17"/>
  <c r="G124" i="1" s="1"/>
  <c r="G124" i="9" s="1"/>
  <c r="S120" i="17"/>
  <c r="E124" i="1" s="1"/>
  <c r="E124" i="9" s="1"/>
  <c r="W120" i="17"/>
  <c r="I124" i="1" s="1"/>
  <c r="I124" i="9" s="1"/>
  <c r="Y120" i="17"/>
  <c r="K124" i="1" s="1"/>
  <c r="K124" i="9" s="1"/>
  <c r="V120" i="17"/>
  <c r="H124" i="1" s="1"/>
  <c r="H124" i="9" s="1"/>
  <c r="AO250" i="19"/>
  <c r="Y314" i="17"/>
  <c r="V314" i="17"/>
  <c r="T314" i="17"/>
  <c r="R314" i="17"/>
  <c r="W314" i="17"/>
  <c r="X314" i="17"/>
  <c r="Z314" i="17"/>
  <c r="S314" i="17"/>
  <c r="U314" i="17"/>
  <c r="Z202" i="17"/>
  <c r="L206" i="1" s="1"/>
  <c r="L206" i="9" s="1"/>
  <c r="V202" i="17"/>
  <c r="H206" i="1" s="1"/>
  <c r="H206" i="9" s="1"/>
  <c r="U202" i="17"/>
  <c r="G206" i="1" s="1"/>
  <c r="G206" i="9" s="1"/>
  <c r="R202" i="17"/>
  <c r="D206" i="1" s="1"/>
  <c r="D206" i="9" s="1"/>
  <c r="W202" i="17"/>
  <c r="I206" i="1" s="1"/>
  <c r="I206" i="9" s="1"/>
  <c r="Y202" i="17"/>
  <c r="K206" i="1" s="1"/>
  <c r="K206" i="9" s="1"/>
  <c r="X202" i="17"/>
  <c r="J206" i="1" s="1"/>
  <c r="J206" i="9" s="1"/>
  <c r="S202" i="17"/>
  <c r="E206" i="1" s="1"/>
  <c r="E206" i="9" s="1"/>
  <c r="T202" i="17"/>
  <c r="F206" i="1" s="1"/>
  <c r="F206" i="9" s="1"/>
  <c r="AB88" i="17"/>
  <c r="S330" i="17"/>
  <c r="U330" i="17"/>
  <c r="V330" i="17"/>
  <c r="W330" i="17"/>
  <c r="Y330" i="17"/>
  <c r="T330" i="17"/>
  <c r="Z330" i="17"/>
  <c r="R330" i="17"/>
  <c r="X330" i="17"/>
  <c r="AB92" i="17"/>
  <c r="AB53" i="17"/>
  <c r="T130" i="17"/>
  <c r="F134" i="1" s="1"/>
  <c r="F134" i="9" s="1"/>
  <c r="V130" i="17"/>
  <c r="H134" i="1" s="1"/>
  <c r="H134" i="9" s="1"/>
  <c r="Z130" i="17"/>
  <c r="L134" i="1" s="1"/>
  <c r="L134" i="9" s="1"/>
  <c r="W130" i="17"/>
  <c r="I134" i="1" s="1"/>
  <c r="I134" i="9" s="1"/>
  <c r="U130" i="17"/>
  <c r="G134" i="1" s="1"/>
  <c r="G134" i="9" s="1"/>
  <c r="R130" i="17"/>
  <c r="D134" i="1" s="1"/>
  <c r="D134" i="9" s="1"/>
  <c r="S130" i="17"/>
  <c r="E134" i="1" s="1"/>
  <c r="E134" i="9" s="1"/>
  <c r="X130" i="17"/>
  <c r="J134" i="1" s="1"/>
  <c r="J134" i="9" s="1"/>
  <c r="Y130" i="17"/>
  <c r="K134" i="1" s="1"/>
  <c r="K134" i="9" s="1"/>
  <c r="X317" i="17"/>
  <c r="Z317" i="17"/>
  <c r="S317" i="17"/>
  <c r="V317" i="17"/>
  <c r="Y317" i="17"/>
  <c r="R317" i="17"/>
  <c r="W317" i="17"/>
  <c r="U317" i="17"/>
  <c r="T317" i="17"/>
  <c r="T239" i="17"/>
  <c r="V239" i="17"/>
  <c r="Y239" i="17"/>
  <c r="X239" i="17"/>
  <c r="R239" i="17"/>
  <c r="U239" i="17"/>
  <c r="W239" i="17"/>
  <c r="Z239" i="17"/>
  <c r="S239" i="17"/>
  <c r="AB80" i="17"/>
  <c r="AB99" i="17"/>
  <c r="T320" i="17"/>
  <c r="V320" i="17"/>
  <c r="Y320" i="17"/>
  <c r="X320" i="17"/>
  <c r="R320" i="17"/>
  <c r="U320" i="17"/>
  <c r="W320" i="17"/>
  <c r="Z320" i="17"/>
  <c r="S320" i="17"/>
  <c r="U293" i="17"/>
  <c r="Y293" i="17"/>
  <c r="Z293" i="17"/>
  <c r="S293" i="17"/>
  <c r="T293" i="17"/>
  <c r="W293" i="17"/>
  <c r="V293" i="17"/>
  <c r="X293" i="17"/>
  <c r="R293" i="17"/>
  <c r="U188" i="17"/>
  <c r="G192" i="1" s="1"/>
  <c r="G192" i="9" s="1"/>
  <c r="S188" i="17"/>
  <c r="E192" i="1" s="1"/>
  <c r="E192" i="9" s="1"/>
  <c r="R188" i="17"/>
  <c r="D192" i="1" s="1"/>
  <c r="D192" i="9" s="1"/>
  <c r="Y188" i="17"/>
  <c r="K192" i="1" s="1"/>
  <c r="K192" i="9" s="1"/>
  <c r="V188" i="17"/>
  <c r="H192" i="1" s="1"/>
  <c r="H192" i="9" s="1"/>
  <c r="T188" i="17"/>
  <c r="F192" i="1" s="1"/>
  <c r="F192" i="9" s="1"/>
  <c r="W188" i="17"/>
  <c r="I192" i="1" s="1"/>
  <c r="I192" i="9" s="1"/>
  <c r="Z188" i="17"/>
  <c r="L192" i="1" s="1"/>
  <c r="L192" i="9" s="1"/>
  <c r="X188" i="17"/>
  <c r="J192" i="1" s="1"/>
  <c r="J192" i="9" s="1"/>
  <c r="T145" i="17"/>
  <c r="F149" i="1" s="1"/>
  <c r="F149" i="9" s="1"/>
  <c r="V145" i="17"/>
  <c r="H149" i="1" s="1"/>
  <c r="H149" i="9" s="1"/>
  <c r="W145" i="17"/>
  <c r="I149" i="1" s="1"/>
  <c r="I149" i="9" s="1"/>
  <c r="U145" i="17"/>
  <c r="G149" i="1" s="1"/>
  <c r="G149" i="9" s="1"/>
  <c r="X145" i="17"/>
  <c r="J149" i="1" s="1"/>
  <c r="J149" i="9" s="1"/>
  <c r="Y145" i="17"/>
  <c r="K149" i="1" s="1"/>
  <c r="K149" i="9" s="1"/>
  <c r="Z145" i="17"/>
  <c r="L149" i="1" s="1"/>
  <c r="L149" i="9" s="1"/>
  <c r="R145" i="17"/>
  <c r="D149" i="1" s="1"/>
  <c r="D149" i="9" s="1"/>
  <c r="S145" i="17"/>
  <c r="E149" i="1" s="1"/>
  <c r="E149" i="9" s="1"/>
  <c r="X127" i="17"/>
  <c r="J131" i="1" s="1"/>
  <c r="J131" i="9" s="1"/>
  <c r="T127" i="17"/>
  <c r="F131" i="1" s="1"/>
  <c r="F131" i="9" s="1"/>
  <c r="Y127" i="17"/>
  <c r="K131" i="1" s="1"/>
  <c r="K131" i="9" s="1"/>
  <c r="Z127" i="17"/>
  <c r="L131" i="1" s="1"/>
  <c r="L131" i="9" s="1"/>
  <c r="R127" i="17"/>
  <c r="D131" i="1" s="1"/>
  <c r="D131" i="9" s="1"/>
  <c r="V127" i="17"/>
  <c r="H131" i="1" s="1"/>
  <c r="H131" i="9" s="1"/>
  <c r="U127" i="17"/>
  <c r="G131" i="1" s="1"/>
  <c r="G131" i="9" s="1"/>
  <c r="W127" i="17"/>
  <c r="I131" i="1" s="1"/>
  <c r="I131" i="9" s="1"/>
  <c r="S127" i="17"/>
  <c r="E131" i="1" s="1"/>
  <c r="E131" i="9" s="1"/>
  <c r="AB78" i="17"/>
  <c r="T212" i="17"/>
  <c r="F216" i="1" s="1"/>
  <c r="F216" i="9" s="1"/>
  <c r="W212" i="17"/>
  <c r="I216" i="1" s="1"/>
  <c r="I216" i="9" s="1"/>
  <c r="V212" i="17"/>
  <c r="H216" i="1" s="1"/>
  <c r="H216" i="9" s="1"/>
  <c r="X212" i="17"/>
  <c r="J216" i="1" s="1"/>
  <c r="J216" i="9" s="1"/>
  <c r="R212" i="17"/>
  <c r="D216" i="1" s="1"/>
  <c r="D216" i="9" s="1"/>
  <c r="U212" i="17"/>
  <c r="G216" i="1" s="1"/>
  <c r="G216" i="9" s="1"/>
  <c r="Y212" i="17"/>
  <c r="K216" i="1" s="1"/>
  <c r="K216" i="9" s="1"/>
  <c r="S212" i="17"/>
  <c r="E216" i="1" s="1"/>
  <c r="E216" i="9" s="1"/>
  <c r="Z212" i="17"/>
  <c r="L216" i="1" s="1"/>
  <c r="L216" i="9" s="1"/>
  <c r="X167" i="17"/>
  <c r="J171" i="1" s="1"/>
  <c r="J171" i="9" s="1"/>
  <c r="Z167" i="17"/>
  <c r="L171" i="1" s="1"/>
  <c r="L171" i="9" s="1"/>
  <c r="S167" i="17"/>
  <c r="E171" i="1" s="1"/>
  <c r="E171" i="9" s="1"/>
  <c r="T167" i="17"/>
  <c r="F171" i="1" s="1"/>
  <c r="F171" i="9" s="1"/>
  <c r="V167" i="17"/>
  <c r="H171" i="1" s="1"/>
  <c r="H171" i="9" s="1"/>
  <c r="Y167" i="17"/>
  <c r="K171" i="1" s="1"/>
  <c r="K171" i="9" s="1"/>
  <c r="R167" i="17"/>
  <c r="D171" i="1" s="1"/>
  <c r="D171" i="9" s="1"/>
  <c r="W167" i="17"/>
  <c r="I171" i="1" s="1"/>
  <c r="I171" i="9" s="1"/>
  <c r="U167" i="17"/>
  <c r="G171" i="1" s="1"/>
  <c r="G171" i="9" s="1"/>
  <c r="AB29" i="17"/>
  <c r="X139" i="17"/>
  <c r="J143" i="1" s="1"/>
  <c r="J143" i="9" s="1"/>
  <c r="R139" i="17"/>
  <c r="D143" i="1" s="1"/>
  <c r="D143" i="9" s="1"/>
  <c r="T139" i="17"/>
  <c r="F143" i="1" s="1"/>
  <c r="F143" i="9" s="1"/>
  <c r="W139" i="17"/>
  <c r="I143" i="1" s="1"/>
  <c r="I143" i="9" s="1"/>
  <c r="V139" i="17"/>
  <c r="H143" i="1" s="1"/>
  <c r="H143" i="9" s="1"/>
  <c r="Z139" i="17"/>
  <c r="L143" i="1" s="1"/>
  <c r="L143" i="9" s="1"/>
  <c r="U139" i="17"/>
  <c r="G143" i="1" s="1"/>
  <c r="G143" i="9" s="1"/>
  <c r="S139" i="17"/>
  <c r="E143" i="1" s="1"/>
  <c r="E143" i="9" s="1"/>
  <c r="Y139" i="17"/>
  <c r="K143" i="1" s="1"/>
  <c r="K143" i="9" s="1"/>
  <c r="AO255" i="19"/>
  <c r="W376" i="17"/>
  <c r="S376" i="17"/>
  <c r="T376" i="17"/>
  <c r="U376" i="17"/>
  <c r="V376" i="17"/>
  <c r="X376" i="17"/>
  <c r="Z376" i="17"/>
  <c r="R376" i="17"/>
  <c r="Y376" i="17"/>
  <c r="T241" i="17"/>
  <c r="S241" i="17"/>
  <c r="V241" i="17"/>
  <c r="X241" i="17"/>
  <c r="Y241" i="17"/>
  <c r="Z241" i="17"/>
  <c r="R241" i="17"/>
  <c r="U241" i="17"/>
  <c r="W241" i="17"/>
  <c r="AO276" i="19"/>
  <c r="S335" i="17"/>
  <c r="U335" i="17"/>
  <c r="V335" i="17"/>
  <c r="W335" i="17"/>
  <c r="Y335" i="17"/>
  <c r="T335" i="17"/>
  <c r="Z335" i="17"/>
  <c r="R335" i="17"/>
  <c r="X335" i="17"/>
  <c r="AB68" i="17"/>
  <c r="AB54" i="17"/>
  <c r="AB153" i="17"/>
  <c r="AO275" i="19"/>
  <c r="AB64" i="17"/>
  <c r="AB45" i="17"/>
  <c r="AB81" i="17"/>
  <c r="AO259" i="19"/>
  <c r="X309" i="17"/>
  <c r="R309" i="17"/>
  <c r="U309" i="17"/>
  <c r="Y309" i="17"/>
  <c r="Z309" i="17"/>
  <c r="S309" i="17"/>
  <c r="V309" i="17"/>
  <c r="T309" i="17"/>
  <c r="W309" i="17"/>
  <c r="X295" i="17"/>
  <c r="V295" i="17"/>
  <c r="R295" i="17"/>
  <c r="Y295" i="17"/>
  <c r="W295" i="17"/>
  <c r="S295" i="17"/>
  <c r="U295" i="17"/>
  <c r="Z295" i="17"/>
  <c r="T295" i="17"/>
  <c r="AO245" i="19"/>
  <c r="U205" i="17"/>
  <c r="G209" i="1" s="1"/>
  <c r="G209" i="9" s="1"/>
  <c r="V205" i="17"/>
  <c r="H209" i="1" s="1"/>
  <c r="H209" i="9" s="1"/>
  <c r="T205" i="17"/>
  <c r="F209" i="1" s="1"/>
  <c r="F209" i="9" s="1"/>
  <c r="S205" i="17"/>
  <c r="E209" i="1" s="1"/>
  <c r="E209" i="9" s="1"/>
  <c r="X205" i="17"/>
  <c r="J209" i="1" s="1"/>
  <c r="J209" i="9" s="1"/>
  <c r="Y205" i="17"/>
  <c r="K209" i="1" s="1"/>
  <c r="K209" i="9" s="1"/>
  <c r="W205" i="17"/>
  <c r="I209" i="1" s="1"/>
  <c r="I209" i="9" s="1"/>
  <c r="R205" i="17"/>
  <c r="D209" i="1" s="1"/>
  <c r="D209" i="9" s="1"/>
  <c r="Z205" i="17"/>
  <c r="L209" i="1" s="1"/>
  <c r="L209" i="9" s="1"/>
  <c r="V155" i="17"/>
  <c r="H159" i="1" s="1"/>
  <c r="H159" i="9" s="1"/>
  <c r="X155" i="17"/>
  <c r="J159" i="1" s="1"/>
  <c r="J159" i="9" s="1"/>
  <c r="W155" i="17"/>
  <c r="I159" i="1" s="1"/>
  <c r="I159" i="9" s="1"/>
  <c r="U155" i="17"/>
  <c r="G159" i="1" s="1"/>
  <c r="G159" i="9" s="1"/>
  <c r="S155" i="17"/>
  <c r="E159" i="1" s="1"/>
  <c r="E159" i="9" s="1"/>
  <c r="R155" i="17"/>
  <c r="D159" i="1" s="1"/>
  <c r="D159" i="9" s="1"/>
  <c r="Y155" i="17"/>
  <c r="K159" i="1" s="1"/>
  <c r="K159" i="9" s="1"/>
  <c r="Z155" i="17"/>
  <c r="L159" i="1" s="1"/>
  <c r="L159" i="9" s="1"/>
  <c r="T155" i="17"/>
  <c r="F159" i="1" s="1"/>
  <c r="F159" i="9" s="1"/>
  <c r="T332" i="17"/>
  <c r="Z332" i="17"/>
  <c r="X332" i="17"/>
  <c r="R332" i="17"/>
  <c r="S332" i="17"/>
  <c r="U332" i="17"/>
  <c r="V332" i="17"/>
  <c r="Y332" i="17"/>
  <c r="W332" i="17"/>
  <c r="V345" i="17"/>
  <c r="S345" i="17"/>
  <c r="U345" i="17"/>
  <c r="W345" i="17"/>
  <c r="Y345" i="17"/>
  <c r="X345" i="17"/>
  <c r="R345" i="17"/>
  <c r="T345" i="17"/>
  <c r="Z345" i="17"/>
  <c r="R303" i="17"/>
  <c r="Y303" i="17"/>
  <c r="W303" i="17"/>
  <c r="S303" i="17"/>
  <c r="T303" i="17"/>
  <c r="U303" i="17"/>
  <c r="Z303" i="17"/>
  <c r="X303" i="17"/>
  <c r="V303" i="17"/>
  <c r="AB91" i="17"/>
  <c r="T185" i="17"/>
  <c r="F189" i="1" s="1"/>
  <c r="F189" i="9" s="1"/>
  <c r="V185" i="17"/>
  <c r="H189" i="1" s="1"/>
  <c r="H189" i="9" s="1"/>
  <c r="R185" i="17"/>
  <c r="D189" i="1" s="1"/>
  <c r="D189" i="9" s="1"/>
  <c r="Z185" i="17"/>
  <c r="L189" i="1" s="1"/>
  <c r="L189" i="9" s="1"/>
  <c r="W185" i="17"/>
  <c r="I189" i="1" s="1"/>
  <c r="I189" i="9" s="1"/>
  <c r="S185" i="17"/>
  <c r="E189" i="1" s="1"/>
  <c r="E189" i="9" s="1"/>
  <c r="U185" i="17"/>
  <c r="G189" i="1" s="1"/>
  <c r="G189" i="9" s="1"/>
  <c r="X185" i="17"/>
  <c r="J189" i="1" s="1"/>
  <c r="J189" i="9" s="1"/>
  <c r="Y185" i="17"/>
  <c r="K189" i="1" s="1"/>
  <c r="K189" i="9" s="1"/>
  <c r="AB35" i="17"/>
  <c r="AB83" i="17"/>
  <c r="AB27" i="17"/>
  <c r="AB72" i="17"/>
  <c r="T169" i="17"/>
  <c r="F173" i="1" s="1"/>
  <c r="F173" i="9" s="1"/>
  <c r="V169" i="17"/>
  <c r="H173" i="1" s="1"/>
  <c r="H173" i="9" s="1"/>
  <c r="U169" i="17"/>
  <c r="G173" i="1" s="1"/>
  <c r="G173" i="9" s="1"/>
  <c r="X169" i="17"/>
  <c r="J173" i="1" s="1"/>
  <c r="J173" i="9" s="1"/>
  <c r="Y169" i="17"/>
  <c r="K173" i="1" s="1"/>
  <c r="K173" i="9" s="1"/>
  <c r="S169" i="17"/>
  <c r="E173" i="1" s="1"/>
  <c r="E173" i="9" s="1"/>
  <c r="W169" i="17"/>
  <c r="I173" i="1" s="1"/>
  <c r="I173" i="9" s="1"/>
  <c r="R169" i="17"/>
  <c r="D173" i="1" s="1"/>
  <c r="D173" i="9" s="1"/>
  <c r="Z169" i="17"/>
  <c r="L173" i="1" s="1"/>
  <c r="L173" i="9" s="1"/>
  <c r="W233" i="17"/>
  <c r="Z233" i="17"/>
  <c r="T233" i="17"/>
  <c r="S233" i="17"/>
  <c r="V233" i="17"/>
  <c r="R233" i="17"/>
  <c r="X233" i="17"/>
  <c r="Y233" i="17"/>
  <c r="U233" i="17"/>
  <c r="S173" i="17"/>
  <c r="E177" i="1" s="1"/>
  <c r="E177" i="9" s="1"/>
  <c r="Z173" i="17"/>
  <c r="L177" i="1" s="1"/>
  <c r="L177" i="9" s="1"/>
  <c r="T173" i="17"/>
  <c r="F177" i="1" s="1"/>
  <c r="F177" i="9" s="1"/>
  <c r="V173" i="17"/>
  <c r="H177" i="1" s="1"/>
  <c r="H177" i="9" s="1"/>
  <c r="X173" i="17"/>
  <c r="J177" i="1" s="1"/>
  <c r="J177" i="9" s="1"/>
  <c r="W173" i="17"/>
  <c r="I177" i="1" s="1"/>
  <c r="I177" i="9" s="1"/>
  <c r="U173" i="17"/>
  <c r="G177" i="1" s="1"/>
  <c r="G177" i="9" s="1"/>
  <c r="Y173" i="17"/>
  <c r="K177" i="1" s="1"/>
  <c r="K177" i="9" s="1"/>
  <c r="R173" i="17"/>
  <c r="D177" i="1" s="1"/>
  <c r="D177" i="9" s="1"/>
  <c r="Y240" i="17"/>
  <c r="R240" i="17"/>
  <c r="T240" i="17"/>
  <c r="U240" i="17"/>
  <c r="W240" i="17"/>
  <c r="X240" i="17"/>
  <c r="Z240" i="17"/>
  <c r="S240" i="17"/>
  <c r="V240" i="17"/>
  <c r="X307" i="17"/>
  <c r="V307" i="17"/>
  <c r="R307" i="17"/>
  <c r="Y307" i="17"/>
  <c r="W307" i="17"/>
  <c r="Z307" i="17"/>
  <c r="U307" i="17"/>
  <c r="S307" i="17"/>
  <c r="T307" i="17"/>
  <c r="AB110" i="17"/>
  <c r="AB24" i="17"/>
  <c r="Y150" i="17"/>
  <c r="K154" i="1" s="1"/>
  <c r="K154" i="9" s="1"/>
  <c r="W150" i="17"/>
  <c r="I154" i="1" s="1"/>
  <c r="I154" i="9" s="1"/>
  <c r="T150" i="17"/>
  <c r="F154" i="1" s="1"/>
  <c r="F154" i="9" s="1"/>
  <c r="S150" i="17"/>
  <c r="E154" i="1" s="1"/>
  <c r="E154" i="9" s="1"/>
  <c r="Z150" i="17"/>
  <c r="L154" i="1" s="1"/>
  <c r="L154" i="9" s="1"/>
  <c r="X150" i="17"/>
  <c r="J154" i="1" s="1"/>
  <c r="J154" i="9" s="1"/>
  <c r="V150" i="17"/>
  <c r="H154" i="1" s="1"/>
  <c r="H154" i="9" s="1"/>
  <c r="R150" i="17"/>
  <c r="D154" i="1" s="1"/>
  <c r="D154" i="9" s="1"/>
  <c r="U150" i="17"/>
  <c r="G154" i="1" s="1"/>
  <c r="G154" i="9" s="1"/>
  <c r="AB94" i="17"/>
  <c r="W329" i="17"/>
  <c r="Y329" i="17"/>
  <c r="T329" i="17"/>
  <c r="Z329" i="17"/>
  <c r="X329" i="17"/>
  <c r="R329" i="17"/>
  <c r="U329" i="17"/>
  <c r="V329" i="17"/>
  <c r="S329" i="17"/>
  <c r="AO263" i="19"/>
  <c r="U115" i="17"/>
  <c r="G119" i="1" s="1"/>
  <c r="G119" i="9" s="1"/>
  <c r="V115" i="17"/>
  <c r="H119" i="1" s="1"/>
  <c r="H119" i="9" s="1"/>
  <c r="S115" i="17"/>
  <c r="E119" i="1" s="1"/>
  <c r="E119" i="9" s="1"/>
  <c r="Y115" i="17"/>
  <c r="K119" i="1" s="1"/>
  <c r="K119" i="9" s="1"/>
  <c r="Z115" i="17"/>
  <c r="L119" i="1" s="1"/>
  <c r="L119" i="9" s="1"/>
  <c r="R115" i="17"/>
  <c r="D119" i="1" s="1"/>
  <c r="D119" i="9" s="1"/>
  <c r="T115" i="17"/>
  <c r="F119" i="1" s="1"/>
  <c r="F119" i="9" s="1"/>
  <c r="W115" i="17"/>
  <c r="I119" i="1" s="1"/>
  <c r="I119" i="9" s="1"/>
  <c r="X115" i="17"/>
  <c r="J119" i="1" s="1"/>
  <c r="J119" i="9" s="1"/>
  <c r="AB73" i="17"/>
  <c r="T213" i="17"/>
  <c r="F217" i="1" s="1"/>
  <c r="F217" i="9" s="1"/>
  <c r="R213" i="17"/>
  <c r="D217" i="1" s="1"/>
  <c r="D217" i="9" s="1"/>
  <c r="W213" i="17"/>
  <c r="I217" i="1" s="1"/>
  <c r="I217" i="9" s="1"/>
  <c r="X213" i="17"/>
  <c r="J217" i="1" s="1"/>
  <c r="J217" i="9" s="1"/>
  <c r="Z213" i="17"/>
  <c r="L217" i="1" s="1"/>
  <c r="L217" i="9" s="1"/>
  <c r="S213" i="17"/>
  <c r="E217" i="1" s="1"/>
  <c r="E217" i="9" s="1"/>
  <c r="U213" i="17"/>
  <c r="G217" i="1" s="1"/>
  <c r="G217" i="9" s="1"/>
  <c r="V213" i="17"/>
  <c r="H217" i="1" s="1"/>
  <c r="H217" i="9" s="1"/>
  <c r="Y213" i="17"/>
  <c r="K217" i="1" s="1"/>
  <c r="K217" i="9" s="1"/>
  <c r="AB17" i="17"/>
  <c r="W331" i="17"/>
  <c r="Y331" i="17"/>
  <c r="T331" i="17"/>
  <c r="Z331" i="17"/>
  <c r="X331" i="17"/>
  <c r="R331" i="17"/>
  <c r="S331" i="17"/>
  <c r="U331" i="17"/>
  <c r="V331" i="17"/>
  <c r="V342" i="17"/>
  <c r="S342" i="17"/>
  <c r="U342" i="17"/>
  <c r="W342" i="17"/>
  <c r="Y342" i="17"/>
  <c r="X342" i="17"/>
  <c r="R342" i="17"/>
  <c r="T342" i="17"/>
  <c r="Z342" i="17"/>
  <c r="Y302" i="17"/>
  <c r="V302" i="17"/>
  <c r="T302" i="17"/>
  <c r="R302" i="17"/>
  <c r="W302" i="17"/>
  <c r="X302" i="17"/>
  <c r="Z302" i="17"/>
  <c r="U302" i="17"/>
  <c r="S302" i="17"/>
  <c r="T361" i="17"/>
  <c r="V361" i="17"/>
  <c r="X361" i="17"/>
  <c r="U361" i="17"/>
  <c r="S361" i="17"/>
  <c r="R361" i="17"/>
  <c r="Y361" i="17"/>
  <c r="W361" i="17"/>
  <c r="Z361" i="17"/>
  <c r="X220" i="17"/>
  <c r="J224" i="1" s="1"/>
  <c r="J224" i="9" s="1"/>
  <c r="R220" i="17"/>
  <c r="D224" i="1" s="1"/>
  <c r="D224" i="9" s="1"/>
  <c r="U220" i="17"/>
  <c r="G224" i="1" s="1"/>
  <c r="G224" i="9" s="1"/>
  <c r="Y220" i="17"/>
  <c r="K224" i="1" s="1"/>
  <c r="K224" i="9" s="1"/>
  <c r="Z220" i="17"/>
  <c r="L224" i="1" s="1"/>
  <c r="L224" i="9" s="1"/>
  <c r="S220" i="17"/>
  <c r="E224" i="1" s="1"/>
  <c r="E224" i="9" s="1"/>
  <c r="T220" i="17"/>
  <c r="F224" i="1" s="1"/>
  <c r="F224" i="9" s="1"/>
  <c r="V220" i="17"/>
  <c r="H224" i="1" s="1"/>
  <c r="H224" i="9" s="1"/>
  <c r="W220" i="17"/>
  <c r="I224" i="1" s="1"/>
  <c r="I224" i="9" s="1"/>
  <c r="Y164" i="17"/>
  <c r="K168" i="1" s="1"/>
  <c r="K168" i="9" s="1"/>
  <c r="V164" i="17"/>
  <c r="H168" i="1" s="1"/>
  <c r="H168" i="9" s="1"/>
  <c r="T164" i="17"/>
  <c r="F168" i="1" s="1"/>
  <c r="F168" i="9" s="1"/>
  <c r="X164" i="17"/>
  <c r="J168" i="1" s="1"/>
  <c r="J168" i="9" s="1"/>
  <c r="Z164" i="17"/>
  <c r="L168" i="1" s="1"/>
  <c r="L168" i="9" s="1"/>
  <c r="R164" i="17"/>
  <c r="D168" i="1" s="1"/>
  <c r="D168" i="9" s="1"/>
  <c r="U164" i="17"/>
  <c r="G168" i="1" s="1"/>
  <c r="G168" i="9" s="1"/>
  <c r="S164" i="17"/>
  <c r="E168" i="1" s="1"/>
  <c r="E168" i="9" s="1"/>
  <c r="W164" i="17"/>
  <c r="I168" i="1" s="1"/>
  <c r="I168" i="9" s="1"/>
  <c r="AB40" i="17"/>
  <c r="Y217" i="17"/>
  <c r="K221" i="1" s="1"/>
  <c r="K221" i="9" s="1"/>
  <c r="V217" i="17"/>
  <c r="H221" i="1" s="1"/>
  <c r="H221" i="9" s="1"/>
  <c r="T217" i="17"/>
  <c r="F221" i="1" s="1"/>
  <c r="F221" i="9" s="1"/>
  <c r="R217" i="17"/>
  <c r="D221" i="1" s="1"/>
  <c r="D221" i="9" s="1"/>
  <c r="W217" i="17"/>
  <c r="I221" i="1" s="1"/>
  <c r="I221" i="9" s="1"/>
  <c r="X217" i="17"/>
  <c r="J221" i="1" s="1"/>
  <c r="J221" i="9" s="1"/>
  <c r="Z217" i="17"/>
  <c r="L221" i="1" s="1"/>
  <c r="L221" i="9" s="1"/>
  <c r="S217" i="17"/>
  <c r="E221" i="1" s="1"/>
  <c r="E221" i="9" s="1"/>
  <c r="U217" i="17"/>
  <c r="G221" i="1" s="1"/>
  <c r="G221" i="9" s="1"/>
  <c r="R214" i="17"/>
  <c r="D218" i="1" s="1"/>
  <c r="D218" i="9" s="1"/>
  <c r="Y214" i="17"/>
  <c r="K218" i="1" s="1"/>
  <c r="K218" i="9" s="1"/>
  <c r="W214" i="17"/>
  <c r="I218" i="1" s="1"/>
  <c r="I218" i="9" s="1"/>
  <c r="S214" i="17"/>
  <c r="E218" i="1" s="1"/>
  <c r="E218" i="9" s="1"/>
  <c r="T214" i="17"/>
  <c r="F218" i="1" s="1"/>
  <c r="F218" i="9" s="1"/>
  <c r="U214" i="17"/>
  <c r="G218" i="1" s="1"/>
  <c r="G218" i="9" s="1"/>
  <c r="Z214" i="17"/>
  <c r="L218" i="1" s="1"/>
  <c r="L218" i="9" s="1"/>
  <c r="X214" i="17"/>
  <c r="J218" i="1" s="1"/>
  <c r="J218" i="9" s="1"/>
  <c r="V214" i="17"/>
  <c r="H218" i="1" s="1"/>
  <c r="H218" i="9" s="1"/>
  <c r="U124" i="17"/>
  <c r="G128" i="1" s="1"/>
  <c r="G128" i="9" s="1"/>
  <c r="W124" i="17"/>
  <c r="I128" i="1" s="1"/>
  <c r="I128" i="9" s="1"/>
  <c r="X124" i="17"/>
  <c r="J128" i="1" s="1"/>
  <c r="J128" i="9" s="1"/>
  <c r="Y124" i="17"/>
  <c r="K128" i="1" s="1"/>
  <c r="K128" i="9" s="1"/>
  <c r="V124" i="17"/>
  <c r="H128" i="1" s="1"/>
  <c r="H128" i="9" s="1"/>
  <c r="T124" i="17"/>
  <c r="F128" i="1" s="1"/>
  <c r="F128" i="9" s="1"/>
  <c r="R124" i="17"/>
  <c r="D128" i="1" s="1"/>
  <c r="D128" i="9" s="1"/>
  <c r="Z124" i="17"/>
  <c r="L128" i="1" s="1"/>
  <c r="L128" i="9" s="1"/>
  <c r="S124" i="17"/>
  <c r="E128" i="1" s="1"/>
  <c r="E128" i="9" s="1"/>
  <c r="V323" i="17"/>
  <c r="Y323" i="17"/>
  <c r="R323" i="17"/>
  <c r="Z323" i="17"/>
  <c r="T323" i="17"/>
  <c r="W323" i="17"/>
  <c r="U323" i="17"/>
  <c r="S323" i="17"/>
  <c r="X323" i="17"/>
  <c r="T359" i="17"/>
  <c r="V359" i="17"/>
  <c r="X359" i="17"/>
  <c r="U359" i="17"/>
  <c r="S359" i="17"/>
  <c r="R359" i="17"/>
  <c r="Y359" i="17"/>
  <c r="W359" i="17"/>
  <c r="Z359" i="17"/>
  <c r="AO247" i="19"/>
  <c r="AB42" i="17"/>
  <c r="AB11" i="17"/>
  <c r="AB111" i="17"/>
  <c r="AO118" i="19"/>
  <c r="AO237" i="19"/>
  <c r="AO163" i="19"/>
  <c r="AO173" i="19"/>
  <c r="AO157" i="19"/>
  <c r="AO251" i="19"/>
  <c r="U123" i="17"/>
  <c r="G127" i="1" s="1"/>
  <c r="G127" i="9" s="1"/>
  <c r="V123" i="17"/>
  <c r="H127" i="1" s="1"/>
  <c r="H127" i="9" s="1"/>
  <c r="T123" i="17"/>
  <c r="F127" i="1" s="1"/>
  <c r="F127" i="9" s="1"/>
  <c r="Y123" i="17"/>
  <c r="K127" i="1" s="1"/>
  <c r="K127" i="9" s="1"/>
  <c r="S123" i="17"/>
  <c r="E127" i="1" s="1"/>
  <c r="E127" i="9" s="1"/>
  <c r="R123" i="17"/>
  <c r="D127" i="1" s="1"/>
  <c r="D127" i="9" s="1"/>
  <c r="X123" i="17"/>
  <c r="J127" i="1" s="1"/>
  <c r="J127" i="9" s="1"/>
  <c r="Z123" i="17"/>
  <c r="L127" i="1" s="1"/>
  <c r="L127" i="9" s="1"/>
  <c r="W123" i="17"/>
  <c r="I127" i="1" s="1"/>
  <c r="I127" i="9" s="1"/>
  <c r="AB82" i="17"/>
  <c r="Y379" i="17"/>
  <c r="U379" i="17"/>
  <c r="T379" i="17"/>
  <c r="V379" i="17"/>
  <c r="W379" i="17"/>
  <c r="X379" i="17"/>
  <c r="Z379" i="17"/>
  <c r="R379" i="17"/>
  <c r="S379" i="17"/>
  <c r="V338" i="17"/>
  <c r="W338" i="17"/>
  <c r="Y338" i="17"/>
  <c r="X338" i="17"/>
  <c r="R338" i="17"/>
  <c r="U338" i="17"/>
  <c r="Z338" i="17"/>
  <c r="T338" i="17"/>
  <c r="S338" i="17"/>
  <c r="T325" i="17"/>
  <c r="Z325" i="17"/>
  <c r="X325" i="17"/>
  <c r="R325" i="17"/>
  <c r="S325" i="17"/>
  <c r="U325" i="17"/>
  <c r="V325" i="17"/>
  <c r="W325" i="17"/>
  <c r="Y325" i="17"/>
  <c r="AO261" i="19"/>
  <c r="T321" i="17"/>
  <c r="U321" i="17"/>
  <c r="W321" i="17"/>
  <c r="X321" i="17"/>
  <c r="Z321" i="17"/>
  <c r="S321" i="17"/>
  <c r="V321" i="17"/>
  <c r="Y321" i="17"/>
  <c r="R321" i="17"/>
  <c r="AB74" i="17"/>
  <c r="AO267" i="19"/>
  <c r="V351" i="17"/>
  <c r="S351" i="17"/>
  <c r="U351" i="17"/>
  <c r="W351" i="17"/>
  <c r="Y351" i="17"/>
  <c r="X351" i="17"/>
  <c r="R351" i="17"/>
  <c r="T351" i="17"/>
  <c r="Z351" i="17"/>
  <c r="AO242" i="19"/>
  <c r="Z305" i="17"/>
  <c r="S305" i="17"/>
  <c r="T305" i="17"/>
  <c r="W305" i="17"/>
  <c r="V305" i="17"/>
  <c r="X305" i="17"/>
  <c r="R305" i="17"/>
  <c r="Y305" i="17"/>
  <c r="U305" i="17"/>
  <c r="V348" i="17"/>
  <c r="S348" i="17"/>
  <c r="U348" i="17"/>
  <c r="W348" i="17"/>
  <c r="Y348" i="17"/>
  <c r="X348" i="17"/>
  <c r="R348" i="17"/>
  <c r="Z348" i="17"/>
  <c r="T348" i="17"/>
  <c r="AB48" i="17"/>
  <c r="U152" i="17"/>
  <c r="G156" i="1" s="1"/>
  <c r="G156" i="9" s="1"/>
  <c r="W152" i="17"/>
  <c r="I156" i="1" s="1"/>
  <c r="I156" i="9" s="1"/>
  <c r="S152" i="17"/>
  <c r="E156" i="1" s="1"/>
  <c r="E156" i="9" s="1"/>
  <c r="Y152" i="17"/>
  <c r="K156" i="1" s="1"/>
  <c r="K156" i="9" s="1"/>
  <c r="R152" i="17"/>
  <c r="D156" i="1" s="1"/>
  <c r="D156" i="9" s="1"/>
  <c r="T152" i="17"/>
  <c r="F156" i="1" s="1"/>
  <c r="F156" i="9" s="1"/>
  <c r="X152" i="17"/>
  <c r="J156" i="1" s="1"/>
  <c r="J156" i="9" s="1"/>
  <c r="Z152" i="17"/>
  <c r="L156" i="1" s="1"/>
  <c r="L156" i="9" s="1"/>
  <c r="V152" i="17"/>
  <c r="H156" i="1" s="1"/>
  <c r="H156" i="9" s="1"/>
  <c r="X371" i="17"/>
  <c r="Z371" i="17"/>
  <c r="S371" i="17"/>
  <c r="R371" i="17"/>
  <c r="Y371" i="17"/>
  <c r="U371" i="17"/>
  <c r="T371" i="17"/>
  <c r="W371" i="17"/>
  <c r="V371" i="17"/>
  <c r="V337" i="17"/>
  <c r="S337" i="17"/>
  <c r="U337" i="17"/>
  <c r="W337" i="17"/>
  <c r="Y337" i="17"/>
  <c r="X337" i="17"/>
  <c r="R337" i="17"/>
  <c r="T337" i="17"/>
  <c r="Z337" i="17"/>
  <c r="Y154" i="17"/>
  <c r="K158" i="1" s="1"/>
  <c r="K158" i="9" s="1"/>
  <c r="X154" i="17"/>
  <c r="J158" i="1" s="1"/>
  <c r="J158" i="9" s="1"/>
  <c r="T154" i="17"/>
  <c r="F158" i="1" s="1"/>
  <c r="F158" i="9" s="1"/>
  <c r="S154" i="17"/>
  <c r="E158" i="1" s="1"/>
  <c r="E158" i="9" s="1"/>
  <c r="Z154" i="17"/>
  <c r="L158" i="1" s="1"/>
  <c r="L158" i="9" s="1"/>
  <c r="V154" i="17"/>
  <c r="H158" i="1" s="1"/>
  <c r="H158" i="9" s="1"/>
  <c r="W154" i="17"/>
  <c r="I158" i="1" s="1"/>
  <c r="I158" i="9" s="1"/>
  <c r="U154" i="17"/>
  <c r="G158" i="1" s="1"/>
  <c r="G158" i="9" s="1"/>
  <c r="R154" i="17"/>
  <c r="D158" i="1" s="1"/>
  <c r="D158" i="9" s="1"/>
  <c r="T172" i="17"/>
  <c r="F176" i="1" s="1"/>
  <c r="F176" i="9" s="1"/>
  <c r="R172" i="17"/>
  <c r="D176" i="1" s="1"/>
  <c r="D176" i="9" s="1"/>
  <c r="Z172" i="17"/>
  <c r="L176" i="1" s="1"/>
  <c r="L176" i="9" s="1"/>
  <c r="W172" i="17"/>
  <c r="I176" i="1" s="1"/>
  <c r="I176" i="9" s="1"/>
  <c r="U172" i="17"/>
  <c r="G176" i="1" s="1"/>
  <c r="G176" i="9" s="1"/>
  <c r="S172" i="17"/>
  <c r="E176" i="1" s="1"/>
  <c r="E176" i="9" s="1"/>
  <c r="X172" i="17"/>
  <c r="J176" i="1" s="1"/>
  <c r="J176" i="9" s="1"/>
  <c r="Y172" i="17"/>
  <c r="K176" i="1" s="1"/>
  <c r="K176" i="9" s="1"/>
  <c r="V172" i="17"/>
  <c r="H176" i="1" s="1"/>
  <c r="H176" i="9" s="1"/>
  <c r="Y144" i="17"/>
  <c r="K148" i="1" s="1"/>
  <c r="K148" i="9" s="1"/>
  <c r="V144" i="17"/>
  <c r="H148" i="1" s="1"/>
  <c r="H148" i="9" s="1"/>
  <c r="T144" i="17"/>
  <c r="F148" i="1" s="1"/>
  <c r="F148" i="9" s="1"/>
  <c r="X144" i="17"/>
  <c r="J148" i="1" s="1"/>
  <c r="J148" i="9" s="1"/>
  <c r="Z144" i="17"/>
  <c r="L148" i="1" s="1"/>
  <c r="L148" i="9" s="1"/>
  <c r="R144" i="17"/>
  <c r="D148" i="1" s="1"/>
  <c r="D148" i="9" s="1"/>
  <c r="S144" i="17"/>
  <c r="E148" i="1" s="1"/>
  <c r="E148" i="9" s="1"/>
  <c r="U144" i="17"/>
  <c r="G148" i="1" s="1"/>
  <c r="G148" i="9" s="1"/>
  <c r="W144" i="17"/>
  <c r="I148" i="1" s="1"/>
  <c r="I148" i="9" s="1"/>
  <c r="AB103" i="17"/>
  <c r="Z116" i="17"/>
  <c r="L120" i="1" s="1"/>
  <c r="L120" i="9" s="1"/>
  <c r="V116" i="17"/>
  <c r="H120" i="1" s="1"/>
  <c r="H120" i="9" s="1"/>
  <c r="U116" i="17"/>
  <c r="G120" i="1" s="1"/>
  <c r="G120" i="9" s="1"/>
  <c r="W116" i="17"/>
  <c r="I120" i="1" s="1"/>
  <c r="I120" i="9" s="1"/>
  <c r="R116" i="17"/>
  <c r="D120" i="1" s="1"/>
  <c r="D120" i="9" s="1"/>
  <c r="Y116" i="17"/>
  <c r="K120" i="1" s="1"/>
  <c r="K120" i="9" s="1"/>
  <c r="S116" i="17"/>
  <c r="E120" i="1" s="1"/>
  <c r="E120" i="9" s="1"/>
  <c r="T116" i="17"/>
  <c r="F120" i="1" s="1"/>
  <c r="F120" i="9" s="1"/>
  <c r="X116" i="17"/>
  <c r="J120" i="1" s="1"/>
  <c r="J120" i="9" s="1"/>
  <c r="AB37" i="17"/>
  <c r="R210" i="17"/>
  <c r="D214" i="1" s="1"/>
  <c r="D214" i="9" s="1"/>
  <c r="Y210" i="17"/>
  <c r="K214" i="1" s="1"/>
  <c r="K214" i="9" s="1"/>
  <c r="W210" i="17"/>
  <c r="I214" i="1" s="1"/>
  <c r="I214" i="9" s="1"/>
  <c r="S210" i="17"/>
  <c r="E214" i="1" s="1"/>
  <c r="E214" i="9" s="1"/>
  <c r="T210" i="17"/>
  <c r="F214" i="1" s="1"/>
  <c r="F214" i="9" s="1"/>
  <c r="U210" i="17"/>
  <c r="G214" i="1" s="1"/>
  <c r="G214" i="9" s="1"/>
  <c r="Z210" i="17"/>
  <c r="L214" i="1" s="1"/>
  <c r="L214" i="9" s="1"/>
  <c r="X210" i="17"/>
  <c r="J214" i="1" s="1"/>
  <c r="J214" i="9" s="1"/>
  <c r="V210" i="17"/>
  <c r="H214" i="1" s="1"/>
  <c r="H214" i="9" s="1"/>
  <c r="X228" i="17"/>
  <c r="Z228" i="17"/>
  <c r="S228" i="17"/>
  <c r="V228" i="17"/>
  <c r="Y228" i="17"/>
  <c r="R228" i="17"/>
  <c r="W228" i="17"/>
  <c r="T228" i="17"/>
  <c r="U228" i="17"/>
  <c r="R319" i="17"/>
  <c r="Z319" i="17"/>
  <c r="T319" i="17"/>
  <c r="W319" i="17"/>
  <c r="U319" i="17"/>
  <c r="X319" i="17"/>
  <c r="S319" i="17"/>
  <c r="V319" i="17"/>
  <c r="Y319" i="17"/>
  <c r="X358" i="17"/>
  <c r="Y358" i="17"/>
  <c r="S358" i="17"/>
  <c r="V358" i="17"/>
  <c r="U358" i="17"/>
  <c r="W358" i="17"/>
  <c r="R358" i="17"/>
  <c r="Z358" i="17"/>
  <c r="T358" i="17"/>
  <c r="AO264" i="19"/>
  <c r="W356" i="17"/>
  <c r="R356" i="17"/>
  <c r="T356" i="17"/>
  <c r="Z356" i="17"/>
  <c r="X356" i="17"/>
  <c r="U356" i="17"/>
  <c r="V356" i="17"/>
  <c r="Y356" i="17"/>
  <c r="S356" i="17"/>
  <c r="AB70" i="17"/>
  <c r="AB229" i="17"/>
  <c r="AB46" i="17"/>
  <c r="AB19" i="17"/>
  <c r="AB56" i="17"/>
  <c r="X221" i="17"/>
  <c r="J225" i="1" s="1"/>
  <c r="J225" i="9" s="1"/>
  <c r="Z221" i="17"/>
  <c r="L225" i="1" s="1"/>
  <c r="L225" i="9" s="1"/>
  <c r="S221" i="17"/>
  <c r="E225" i="1" s="1"/>
  <c r="E225" i="9" s="1"/>
  <c r="U221" i="17"/>
  <c r="G225" i="1" s="1"/>
  <c r="G225" i="9" s="1"/>
  <c r="Y221" i="17"/>
  <c r="K225" i="1" s="1"/>
  <c r="K225" i="9" s="1"/>
  <c r="V221" i="17"/>
  <c r="H225" i="1" s="1"/>
  <c r="H225" i="9" s="1"/>
  <c r="T221" i="17"/>
  <c r="F225" i="1" s="1"/>
  <c r="F225" i="9" s="1"/>
  <c r="R221" i="17"/>
  <c r="D225" i="1" s="1"/>
  <c r="D225" i="9" s="1"/>
  <c r="W221" i="17"/>
  <c r="I225" i="1" s="1"/>
  <c r="I225" i="9" s="1"/>
  <c r="T364" i="17"/>
  <c r="U364" i="17"/>
  <c r="V364" i="17"/>
  <c r="X364" i="17"/>
  <c r="Z364" i="17"/>
  <c r="R364" i="17"/>
  <c r="Y364" i="17"/>
  <c r="S364" i="17"/>
  <c r="W364" i="17"/>
  <c r="AO244" i="19"/>
  <c r="X334" i="17"/>
  <c r="R334" i="17"/>
  <c r="S334" i="17"/>
  <c r="U334" i="17"/>
  <c r="V334" i="17"/>
  <c r="W334" i="17"/>
  <c r="Y334" i="17"/>
  <c r="Z334" i="17"/>
  <c r="T334" i="17"/>
  <c r="U142" i="17"/>
  <c r="G146" i="1" s="1"/>
  <c r="G146" i="9" s="1"/>
  <c r="V142" i="17"/>
  <c r="H146" i="1" s="1"/>
  <c r="H146" i="9" s="1"/>
  <c r="W142" i="17"/>
  <c r="I146" i="1" s="1"/>
  <c r="I146" i="9" s="1"/>
  <c r="Y142" i="17"/>
  <c r="K146" i="1" s="1"/>
  <c r="K146" i="9" s="1"/>
  <c r="R142" i="17"/>
  <c r="D146" i="1" s="1"/>
  <c r="D146" i="9" s="1"/>
  <c r="T142" i="17"/>
  <c r="F146" i="1" s="1"/>
  <c r="F146" i="9" s="1"/>
  <c r="S142" i="17"/>
  <c r="E146" i="1" s="1"/>
  <c r="E146" i="9" s="1"/>
  <c r="X142" i="17"/>
  <c r="J146" i="1" s="1"/>
  <c r="J146" i="9" s="1"/>
  <c r="Z142" i="17"/>
  <c r="L146" i="1" s="1"/>
  <c r="L146" i="9" s="1"/>
  <c r="V125" i="17"/>
  <c r="H129" i="1" s="1"/>
  <c r="H129" i="9" s="1"/>
  <c r="W125" i="17"/>
  <c r="I129" i="1" s="1"/>
  <c r="I129" i="9" s="1"/>
  <c r="U125" i="17"/>
  <c r="G129" i="1" s="1"/>
  <c r="G129" i="9" s="1"/>
  <c r="X125" i="17"/>
  <c r="J129" i="1" s="1"/>
  <c r="J129" i="9" s="1"/>
  <c r="T125" i="17"/>
  <c r="F129" i="1" s="1"/>
  <c r="F129" i="9" s="1"/>
  <c r="S125" i="17"/>
  <c r="E129" i="1" s="1"/>
  <c r="E129" i="9" s="1"/>
  <c r="Y125" i="17"/>
  <c r="K129" i="1" s="1"/>
  <c r="K129" i="9" s="1"/>
  <c r="Z125" i="17"/>
  <c r="L129" i="1" s="1"/>
  <c r="L129" i="9" s="1"/>
  <c r="R125" i="17"/>
  <c r="D129" i="1" s="1"/>
  <c r="D129" i="9" s="1"/>
  <c r="T201" i="17"/>
  <c r="F205" i="1" s="1"/>
  <c r="F205" i="9" s="1"/>
  <c r="V201" i="17"/>
  <c r="H205" i="1" s="1"/>
  <c r="H205" i="9" s="1"/>
  <c r="U201" i="17"/>
  <c r="G205" i="1" s="1"/>
  <c r="G205" i="9" s="1"/>
  <c r="X201" i="17"/>
  <c r="J205" i="1" s="1"/>
  <c r="J205" i="9" s="1"/>
  <c r="Y201" i="17"/>
  <c r="K205" i="1" s="1"/>
  <c r="K205" i="9" s="1"/>
  <c r="S201" i="17"/>
  <c r="E205" i="1" s="1"/>
  <c r="E205" i="9" s="1"/>
  <c r="W201" i="17"/>
  <c r="I205" i="1" s="1"/>
  <c r="I205" i="9" s="1"/>
  <c r="R201" i="17"/>
  <c r="D205" i="1" s="1"/>
  <c r="D205" i="9" s="1"/>
  <c r="Z201" i="17"/>
  <c r="L205" i="1" s="1"/>
  <c r="L205" i="9" s="1"/>
  <c r="S333" i="17"/>
  <c r="U333" i="17"/>
  <c r="V333" i="17"/>
  <c r="W333" i="17"/>
  <c r="Y333" i="17"/>
  <c r="T333" i="17"/>
  <c r="Z333" i="17"/>
  <c r="X333" i="17"/>
  <c r="R333" i="17"/>
  <c r="AB71" i="17"/>
  <c r="X381" i="17"/>
  <c r="U381" i="17"/>
  <c r="V381" i="17"/>
  <c r="W381" i="17"/>
  <c r="S381" i="17"/>
  <c r="Z381" i="17"/>
  <c r="T381" i="17"/>
  <c r="Y381" i="17"/>
  <c r="R381" i="17"/>
  <c r="X191" i="17"/>
  <c r="J195" i="1" s="1"/>
  <c r="J195" i="9" s="1"/>
  <c r="V191" i="17"/>
  <c r="H195" i="1" s="1"/>
  <c r="H195" i="9" s="1"/>
  <c r="Z191" i="17"/>
  <c r="L195" i="1" s="1"/>
  <c r="L195" i="9" s="1"/>
  <c r="S191" i="17"/>
  <c r="E195" i="1" s="1"/>
  <c r="E195" i="9" s="1"/>
  <c r="T191" i="17"/>
  <c r="F195" i="1" s="1"/>
  <c r="F195" i="9" s="1"/>
  <c r="Y191" i="17"/>
  <c r="K195" i="1" s="1"/>
  <c r="K195" i="9" s="1"/>
  <c r="R191" i="17"/>
  <c r="D195" i="1" s="1"/>
  <c r="D195" i="9" s="1"/>
  <c r="U191" i="17"/>
  <c r="G195" i="1" s="1"/>
  <c r="G195" i="9" s="1"/>
  <c r="W191" i="17"/>
  <c r="I195" i="1" s="1"/>
  <c r="I195" i="9" s="1"/>
  <c r="Z134" i="17"/>
  <c r="L138" i="1" s="1"/>
  <c r="L138" i="9" s="1"/>
  <c r="S134" i="17"/>
  <c r="E138" i="1" s="1"/>
  <c r="E138" i="9" s="1"/>
  <c r="U134" i="17"/>
  <c r="G138" i="1" s="1"/>
  <c r="G138" i="9" s="1"/>
  <c r="V134" i="17"/>
  <c r="H138" i="1" s="1"/>
  <c r="H138" i="9" s="1"/>
  <c r="W134" i="17"/>
  <c r="I138" i="1" s="1"/>
  <c r="I138" i="9" s="1"/>
  <c r="Y134" i="17"/>
  <c r="K138" i="1" s="1"/>
  <c r="K138" i="9" s="1"/>
  <c r="X134" i="17"/>
  <c r="J138" i="1" s="1"/>
  <c r="J138" i="9" s="1"/>
  <c r="T134" i="17"/>
  <c r="F138" i="1" s="1"/>
  <c r="F138" i="9" s="1"/>
  <c r="R134" i="17"/>
  <c r="D138" i="1" s="1"/>
  <c r="D138" i="9" s="1"/>
  <c r="Z216" i="17"/>
  <c r="L220" i="1" s="1"/>
  <c r="L220" i="9" s="1"/>
  <c r="S216" i="17"/>
  <c r="E220" i="1" s="1"/>
  <c r="E220" i="9" s="1"/>
  <c r="T216" i="17"/>
  <c r="F220" i="1" s="1"/>
  <c r="F220" i="9" s="1"/>
  <c r="W216" i="17"/>
  <c r="I220" i="1" s="1"/>
  <c r="I220" i="9" s="1"/>
  <c r="V216" i="17"/>
  <c r="H220" i="1" s="1"/>
  <c r="H220" i="9" s="1"/>
  <c r="X216" i="17"/>
  <c r="J220" i="1" s="1"/>
  <c r="J220" i="9" s="1"/>
  <c r="R216" i="17"/>
  <c r="D220" i="1" s="1"/>
  <c r="D220" i="9" s="1"/>
  <c r="U216" i="17"/>
  <c r="G220" i="1" s="1"/>
  <c r="G220" i="9" s="1"/>
  <c r="Y216" i="17"/>
  <c r="K220" i="1" s="1"/>
  <c r="K220" i="9" s="1"/>
  <c r="Y179" i="17"/>
  <c r="K183" i="1" s="1"/>
  <c r="K183" i="9" s="1"/>
  <c r="Z179" i="17"/>
  <c r="L183" i="1" s="1"/>
  <c r="L183" i="9" s="1"/>
  <c r="R179" i="17"/>
  <c r="D183" i="1" s="1"/>
  <c r="D183" i="9" s="1"/>
  <c r="T179" i="17"/>
  <c r="F183" i="1" s="1"/>
  <c r="F183" i="9" s="1"/>
  <c r="U179" i="17"/>
  <c r="G183" i="1" s="1"/>
  <c r="G183" i="9" s="1"/>
  <c r="S179" i="17"/>
  <c r="E183" i="1" s="1"/>
  <c r="E183" i="9" s="1"/>
  <c r="X179" i="17"/>
  <c r="J183" i="1" s="1"/>
  <c r="J183" i="9" s="1"/>
  <c r="W179" i="17"/>
  <c r="I183" i="1" s="1"/>
  <c r="I183" i="9" s="1"/>
  <c r="V179" i="17"/>
  <c r="H183" i="1" s="1"/>
  <c r="H183" i="9" s="1"/>
  <c r="V163" i="17"/>
  <c r="H167" i="1" s="1"/>
  <c r="H167" i="9" s="1"/>
  <c r="U163" i="17"/>
  <c r="G167" i="1" s="1"/>
  <c r="G167" i="9" s="1"/>
  <c r="S163" i="17"/>
  <c r="E167" i="1" s="1"/>
  <c r="E167" i="9" s="1"/>
  <c r="Y163" i="17"/>
  <c r="K167" i="1" s="1"/>
  <c r="K167" i="9" s="1"/>
  <c r="Z163" i="17"/>
  <c r="L167" i="1" s="1"/>
  <c r="L167" i="9" s="1"/>
  <c r="W163" i="17"/>
  <c r="I167" i="1" s="1"/>
  <c r="I167" i="9" s="1"/>
  <c r="R163" i="17"/>
  <c r="D167" i="1" s="1"/>
  <c r="D167" i="9" s="1"/>
  <c r="T163" i="17"/>
  <c r="F167" i="1" s="1"/>
  <c r="F167" i="9" s="1"/>
  <c r="X163" i="17"/>
  <c r="J167" i="1" s="1"/>
  <c r="J167" i="9" s="1"/>
  <c r="U304" i="17"/>
  <c r="S304" i="17"/>
  <c r="T304" i="17"/>
  <c r="W304" i="17"/>
  <c r="Z304" i="17"/>
  <c r="X304" i="17"/>
  <c r="R304" i="17"/>
  <c r="Y304" i="17"/>
  <c r="V304" i="17"/>
  <c r="V350" i="17"/>
  <c r="S350" i="17"/>
  <c r="U350" i="17"/>
  <c r="W350" i="17"/>
  <c r="Y350" i="17"/>
  <c r="X350" i="17"/>
  <c r="R350" i="17"/>
  <c r="T350" i="17"/>
  <c r="Z350" i="17"/>
  <c r="AB109" i="17"/>
  <c r="T301" i="17"/>
  <c r="W301" i="17"/>
  <c r="V301" i="17"/>
  <c r="X301" i="17"/>
  <c r="R301" i="17"/>
  <c r="U301" i="17"/>
  <c r="Y301" i="17"/>
  <c r="Z301" i="17"/>
  <c r="S301" i="17"/>
  <c r="AO257" i="19"/>
  <c r="S324" i="17"/>
  <c r="U324" i="17"/>
  <c r="V324" i="17"/>
  <c r="W324" i="17"/>
  <c r="Y324" i="17"/>
  <c r="T324" i="17"/>
  <c r="Z324" i="17"/>
  <c r="R324" i="17"/>
  <c r="X324" i="17"/>
  <c r="AB66" i="17"/>
  <c r="W360" i="17"/>
  <c r="R360" i="17"/>
  <c r="T360" i="17"/>
  <c r="Z360" i="17"/>
  <c r="X360" i="17"/>
  <c r="U360" i="17"/>
  <c r="S360" i="17"/>
  <c r="V360" i="17"/>
  <c r="Y360" i="17"/>
  <c r="V207" i="17"/>
  <c r="H211" i="1" s="1"/>
  <c r="H211" i="9" s="1"/>
  <c r="Y207" i="17"/>
  <c r="K211" i="1" s="1"/>
  <c r="K211" i="9" s="1"/>
  <c r="U207" i="17"/>
  <c r="G211" i="1" s="1"/>
  <c r="G211" i="9" s="1"/>
  <c r="Z207" i="17"/>
  <c r="L211" i="1" s="1"/>
  <c r="L211" i="9" s="1"/>
  <c r="T207" i="17"/>
  <c r="F211" i="1" s="1"/>
  <c r="F211" i="9" s="1"/>
  <c r="W207" i="17"/>
  <c r="I211" i="1" s="1"/>
  <c r="I211" i="9" s="1"/>
  <c r="S207" i="17"/>
  <c r="E211" i="1" s="1"/>
  <c r="E211" i="9" s="1"/>
  <c r="X207" i="17"/>
  <c r="J211" i="1" s="1"/>
  <c r="J211" i="9" s="1"/>
  <c r="R207" i="17"/>
  <c r="D211" i="1" s="1"/>
  <c r="D211" i="9" s="1"/>
  <c r="W380" i="17"/>
  <c r="S380" i="17"/>
  <c r="T380" i="17"/>
  <c r="U380" i="17"/>
  <c r="V380" i="17"/>
  <c r="X380" i="17"/>
  <c r="Z380" i="17"/>
  <c r="Y380" i="17"/>
  <c r="R380" i="17"/>
  <c r="AO262" i="19"/>
  <c r="W121" i="17"/>
  <c r="I125" i="1" s="1"/>
  <c r="I125" i="9" s="1"/>
  <c r="S121" i="17"/>
  <c r="E125" i="1" s="1"/>
  <c r="E125" i="9" s="1"/>
  <c r="U121" i="17"/>
  <c r="G125" i="1" s="1"/>
  <c r="G125" i="9" s="1"/>
  <c r="T121" i="17"/>
  <c r="F125" i="1" s="1"/>
  <c r="F125" i="9" s="1"/>
  <c r="X121" i="17"/>
  <c r="J125" i="1" s="1"/>
  <c r="J125" i="9" s="1"/>
  <c r="R121" i="17"/>
  <c r="D125" i="1" s="1"/>
  <c r="D125" i="9" s="1"/>
  <c r="Y121" i="17"/>
  <c r="K125" i="1" s="1"/>
  <c r="K125" i="9" s="1"/>
  <c r="Z121" i="17"/>
  <c r="L125" i="1" s="1"/>
  <c r="L125" i="9" s="1"/>
  <c r="V121" i="17"/>
  <c r="H125" i="1" s="1"/>
  <c r="H125" i="9" s="1"/>
  <c r="Z138" i="17"/>
  <c r="L142" i="1" s="1"/>
  <c r="L142" i="9" s="1"/>
  <c r="V138" i="17"/>
  <c r="H142" i="1" s="1"/>
  <c r="H142" i="9" s="1"/>
  <c r="U138" i="17"/>
  <c r="G142" i="1" s="1"/>
  <c r="G142" i="9" s="1"/>
  <c r="R138" i="17"/>
  <c r="D142" i="1" s="1"/>
  <c r="D142" i="9" s="1"/>
  <c r="S138" i="17"/>
  <c r="E142" i="1" s="1"/>
  <c r="E142" i="9" s="1"/>
  <c r="Y138" i="17"/>
  <c r="K142" i="1" s="1"/>
  <c r="K142" i="9" s="1"/>
  <c r="X138" i="17"/>
  <c r="J142" i="1" s="1"/>
  <c r="J142" i="9" s="1"/>
  <c r="W138" i="17"/>
  <c r="I142" i="1" s="1"/>
  <c r="I142" i="9" s="1"/>
  <c r="T138" i="17"/>
  <c r="F142" i="1" s="1"/>
  <c r="F142" i="9" s="1"/>
  <c r="AB75" i="17"/>
  <c r="X197" i="17"/>
  <c r="J201" i="1" s="1"/>
  <c r="J201" i="9" s="1"/>
  <c r="S197" i="17"/>
  <c r="E201" i="1" s="1"/>
  <c r="E201" i="9" s="1"/>
  <c r="Z197" i="17"/>
  <c r="L201" i="1" s="1"/>
  <c r="L201" i="9" s="1"/>
  <c r="T197" i="17"/>
  <c r="F201" i="1" s="1"/>
  <c r="F201" i="9" s="1"/>
  <c r="V197" i="17"/>
  <c r="H201" i="1" s="1"/>
  <c r="H201" i="9" s="1"/>
  <c r="W197" i="17"/>
  <c r="I201" i="1" s="1"/>
  <c r="I201" i="9" s="1"/>
  <c r="U197" i="17"/>
  <c r="G201" i="1" s="1"/>
  <c r="G201" i="9" s="1"/>
  <c r="Y197" i="17"/>
  <c r="K201" i="1" s="1"/>
  <c r="K201" i="9" s="1"/>
  <c r="R197" i="17"/>
  <c r="D201" i="1" s="1"/>
  <c r="D201" i="9" s="1"/>
  <c r="AB69" i="17"/>
  <c r="T222" i="17"/>
  <c r="F226" i="1" s="1"/>
  <c r="F226" i="9" s="1"/>
  <c r="U222" i="17"/>
  <c r="G226" i="1" s="1"/>
  <c r="G226" i="9" s="1"/>
  <c r="Z222" i="17"/>
  <c r="L226" i="1" s="1"/>
  <c r="L226" i="9" s="1"/>
  <c r="X222" i="17"/>
  <c r="J226" i="1" s="1"/>
  <c r="J226" i="9" s="1"/>
  <c r="V222" i="17"/>
  <c r="H226" i="1" s="1"/>
  <c r="H226" i="9" s="1"/>
  <c r="R222" i="17"/>
  <c r="D226" i="1" s="1"/>
  <c r="D226" i="9" s="1"/>
  <c r="Y222" i="17"/>
  <c r="K226" i="1" s="1"/>
  <c r="K226" i="9" s="1"/>
  <c r="W222" i="17"/>
  <c r="I226" i="1" s="1"/>
  <c r="I226" i="9" s="1"/>
  <c r="S222" i="17"/>
  <c r="E226" i="1" s="1"/>
  <c r="E226" i="9" s="1"/>
  <c r="X209" i="17"/>
  <c r="J213" i="1" s="1"/>
  <c r="J213" i="9" s="1"/>
  <c r="Z209" i="17"/>
  <c r="L213" i="1" s="1"/>
  <c r="L213" i="9" s="1"/>
  <c r="S209" i="17"/>
  <c r="E213" i="1" s="1"/>
  <c r="E213" i="9" s="1"/>
  <c r="U209" i="17"/>
  <c r="G213" i="1" s="1"/>
  <c r="G213" i="9" s="1"/>
  <c r="T209" i="17"/>
  <c r="F213" i="1" s="1"/>
  <c r="F213" i="9" s="1"/>
  <c r="W209" i="17"/>
  <c r="I213" i="1" s="1"/>
  <c r="I213" i="9" s="1"/>
  <c r="Y209" i="17"/>
  <c r="K213" i="1" s="1"/>
  <c r="K213" i="9" s="1"/>
  <c r="V209" i="17"/>
  <c r="H213" i="1" s="1"/>
  <c r="H213" i="9" s="1"/>
  <c r="R209" i="17"/>
  <c r="D213" i="1" s="1"/>
  <c r="D213" i="9" s="1"/>
  <c r="X149" i="17"/>
  <c r="J153" i="1" s="1"/>
  <c r="J153" i="9" s="1"/>
  <c r="Z149" i="17"/>
  <c r="L153" i="1" s="1"/>
  <c r="L153" i="9" s="1"/>
  <c r="Y149" i="17"/>
  <c r="K153" i="1" s="1"/>
  <c r="K153" i="9" s="1"/>
  <c r="S149" i="17"/>
  <c r="E153" i="1" s="1"/>
  <c r="E153" i="9" s="1"/>
  <c r="R149" i="17"/>
  <c r="D153" i="1" s="1"/>
  <c r="D153" i="9" s="1"/>
  <c r="V149" i="17"/>
  <c r="H153" i="1" s="1"/>
  <c r="H153" i="9" s="1"/>
  <c r="U149" i="17"/>
  <c r="G153" i="1" s="1"/>
  <c r="G153" i="9" s="1"/>
  <c r="W149" i="17"/>
  <c r="I153" i="1" s="1"/>
  <c r="I153" i="9" s="1"/>
  <c r="T149" i="17"/>
  <c r="F153" i="1" s="1"/>
  <c r="F153" i="9" s="1"/>
  <c r="U174" i="17"/>
  <c r="G178" i="1" s="1"/>
  <c r="G178" i="9" s="1"/>
  <c r="V174" i="17"/>
  <c r="H178" i="1" s="1"/>
  <c r="H178" i="9" s="1"/>
  <c r="X174" i="17"/>
  <c r="J178" i="1" s="1"/>
  <c r="J178" i="9" s="1"/>
  <c r="Y174" i="17"/>
  <c r="K178" i="1" s="1"/>
  <c r="K178" i="9" s="1"/>
  <c r="W174" i="17"/>
  <c r="I178" i="1" s="1"/>
  <c r="I178" i="9" s="1"/>
  <c r="T174" i="17"/>
  <c r="F178" i="1" s="1"/>
  <c r="F178" i="9" s="1"/>
  <c r="R174" i="17"/>
  <c r="D178" i="1" s="1"/>
  <c r="D178" i="9" s="1"/>
  <c r="Z174" i="17"/>
  <c r="L178" i="1" s="1"/>
  <c r="L178" i="9" s="1"/>
  <c r="S174" i="17"/>
  <c r="E178" i="1" s="1"/>
  <c r="E178" i="9" s="1"/>
  <c r="AB51" i="17"/>
  <c r="AO279" i="19"/>
  <c r="U284" i="17"/>
  <c r="S284" i="17"/>
  <c r="T284" i="17"/>
  <c r="W284" i="17"/>
  <c r="Z284" i="17"/>
  <c r="X284" i="17"/>
  <c r="R284" i="17"/>
  <c r="V284" i="17"/>
  <c r="Y284" i="17"/>
  <c r="X386" i="17"/>
  <c r="W386" i="17"/>
  <c r="U386" i="17"/>
  <c r="S386" i="17"/>
  <c r="Z386" i="17"/>
  <c r="V386" i="17"/>
  <c r="R386" i="17"/>
  <c r="Y386" i="17"/>
  <c r="T386" i="17"/>
  <c r="T308" i="17"/>
  <c r="W308" i="17"/>
  <c r="Z308" i="17"/>
  <c r="X308" i="17"/>
  <c r="R308" i="17"/>
  <c r="V308" i="17"/>
  <c r="Y308" i="17"/>
  <c r="U308" i="17"/>
  <c r="S308" i="17"/>
  <c r="AO200" i="19"/>
  <c r="AO213" i="19"/>
  <c r="AY11" i="9"/>
  <c r="CH11" i="9" s="1"/>
  <c r="CN11" i="9" s="1"/>
  <c r="DF11" i="9" s="1"/>
  <c r="DL11" i="9" s="1"/>
  <c r="AO216" i="19"/>
  <c r="AO223" i="19"/>
  <c r="AO178" i="19"/>
  <c r="AO210" i="19"/>
  <c r="AO240" i="19"/>
  <c r="AO236" i="19"/>
  <c r="AZ12" i="9"/>
  <c r="CI12" i="9" s="1"/>
  <c r="CO12" i="9" s="1"/>
  <c r="DG12" i="9" s="1"/>
  <c r="DM12" i="9" s="1"/>
  <c r="AO195" i="19"/>
  <c r="AO174" i="19"/>
  <c r="AZ11" i="9"/>
  <c r="CL11" i="9"/>
  <c r="CR11" i="9" s="1"/>
  <c r="DJ11" i="9" s="1"/>
  <c r="DP11" i="9" s="1"/>
  <c r="AO110" i="19"/>
  <c r="AO86" i="19"/>
  <c r="AO186" i="19"/>
  <c r="AO158" i="19"/>
  <c r="AO161" i="19"/>
  <c r="AO152" i="19"/>
  <c r="BA11" i="9"/>
  <c r="AO191" i="19"/>
  <c r="AO136" i="19"/>
  <c r="AO142" i="19"/>
  <c r="AO179" i="19"/>
  <c r="BA12" i="9"/>
  <c r="CJ12" i="9" s="1"/>
  <c r="CP12" i="9" s="1"/>
  <c r="DH12" i="9" s="1"/>
  <c r="DN12" i="9" s="1"/>
  <c r="AO12" i="9"/>
  <c r="AX12" i="9" s="1"/>
  <c r="CG12" i="9" s="1"/>
  <c r="CM12" i="9" s="1"/>
  <c r="DE12" i="9" s="1"/>
  <c r="DK12" i="9" s="1"/>
  <c r="P12" i="1"/>
  <c r="AQ12" i="9" s="1"/>
  <c r="Q12" i="1"/>
  <c r="AO11" i="9"/>
  <c r="AX11" i="9" s="1"/>
  <c r="P11" i="1"/>
  <c r="AQ11" i="9" s="1"/>
  <c r="Q11" i="1"/>
  <c r="AO204" i="19"/>
  <c r="AO193" i="19"/>
  <c r="AO232" i="19"/>
  <c r="AO197" i="19"/>
  <c r="AO188" i="19"/>
  <c r="AO175" i="19"/>
  <c r="AO170" i="19"/>
  <c r="AO162" i="19"/>
  <c r="AO130" i="19"/>
  <c r="AO169" i="19"/>
  <c r="AO102" i="19"/>
  <c r="AO107" i="19"/>
  <c r="AO123" i="19"/>
  <c r="AO166" i="19"/>
  <c r="AO185" i="19"/>
  <c r="AO131" i="19"/>
  <c r="AO108" i="19"/>
  <c r="AO171" i="19"/>
  <c r="AO94" i="19"/>
  <c r="AO129" i="19"/>
  <c r="AO203" i="19"/>
  <c r="AO114" i="19"/>
  <c r="AO215" i="19"/>
  <c r="AO76" i="19"/>
  <c r="AO101" i="19"/>
  <c r="AO182" i="19"/>
  <c r="AO154" i="19"/>
  <c r="AO177" i="19"/>
  <c r="AO88" i="19"/>
  <c r="AO103" i="19"/>
  <c r="AB10" i="17"/>
  <c r="AO225" i="19"/>
  <c r="AO201" i="19"/>
  <c r="AO212" i="19"/>
  <c r="AO172" i="19"/>
  <c r="AO218" i="19"/>
  <c r="AO176" i="19"/>
  <c r="AO87" i="19"/>
  <c r="AO148" i="19"/>
  <c r="AO137" i="19"/>
  <c r="AO75" i="19"/>
  <c r="AO143" i="19"/>
  <c r="AO104" i="19"/>
  <c r="AO183" i="19"/>
  <c r="AO140" i="19"/>
  <c r="AO105" i="19"/>
  <c r="AO112" i="19"/>
  <c r="AO209" i="19"/>
  <c r="AO119" i="19"/>
  <c r="AO153" i="19"/>
  <c r="AO138" i="19"/>
  <c r="AO141" i="19"/>
  <c r="AO202" i="19"/>
  <c r="AO190" i="19"/>
  <c r="AO159" i="19"/>
  <c r="AO226" i="19"/>
  <c r="AO128" i="19"/>
  <c r="AO122" i="19"/>
  <c r="AO117" i="19"/>
  <c r="AO228" i="19"/>
  <c r="AO115" i="19"/>
  <c r="AO145" i="19"/>
  <c r="AO89" i="19"/>
  <c r="AO150" i="19"/>
  <c r="AO180" i="19"/>
  <c r="AO233" i="19"/>
  <c r="AO77" i="19"/>
  <c r="AO82" i="19"/>
  <c r="AO125" i="19"/>
  <c r="AO90" i="19"/>
  <c r="AO111" i="19"/>
  <c r="AO79" i="19"/>
  <c r="AO156" i="19"/>
  <c r="AO199" i="19"/>
  <c r="AO78" i="19"/>
  <c r="AO99" i="19"/>
  <c r="AO230" i="19"/>
  <c r="AO205" i="19"/>
  <c r="AO116" i="19"/>
  <c r="AO127" i="19"/>
  <c r="AO149" i="19"/>
  <c r="AO109" i="19"/>
  <c r="AO144" i="19"/>
  <c r="AO106" i="19"/>
  <c r="AO198" i="19"/>
  <c r="AO96" i="19"/>
  <c r="AO120" i="19"/>
  <c r="AO231" i="19"/>
  <c r="AO95" i="19"/>
  <c r="AO184" i="19"/>
  <c r="AO239" i="19"/>
  <c r="AO206" i="19"/>
  <c r="AO222" i="19"/>
  <c r="AO211" i="19"/>
  <c r="AO224" i="19"/>
  <c r="AO74" i="19"/>
  <c r="AO147" i="19"/>
  <c r="AO83" i="19"/>
  <c r="AO227" i="19"/>
  <c r="AO238" i="19"/>
  <c r="AO133" i="19"/>
  <c r="AO113" i="19"/>
  <c r="AB9" i="17"/>
  <c r="AO192" i="19"/>
  <c r="AO165" i="19"/>
  <c r="AO100" i="19"/>
  <c r="AO121" i="19"/>
  <c r="AO155" i="19"/>
  <c r="AO126" i="19"/>
  <c r="AO207" i="19"/>
  <c r="AO167" i="19"/>
  <c r="AO229" i="19"/>
  <c r="AO124" i="19"/>
  <c r="AO220" i="19"/>
  <c r="AO214" i="19"/>
  <c r="AO194" i="19"/>
  <c r="AO164" i="19"/>
  <c r="AO168" i="19"/>
  <c r="AO135" i="19"/>
  <c r="BC48" i="9" l="1"/>
  <c r="CL48" i="9" s="1"/>
  <c r="CR48" i="9" s="1"/>
  <c r="DJ48" i="9" s="1"/>
  <c r="DP48" i="9" s="1"/>
  <c r="BB224" i="9"/>
  <c r="CK224" i="9" s="1"/>
  <c r="CQ224" i="9" s="1"/>
  <c r="DI224" i="9" s="1"/>
  <c r="DO224" i="9" s="1"/>
  <c r="AB219" i="17"/>
  <c r="AB84" i="4"/>
  <c r="AB181" i="17"/>
  <c r="R109" i="1"/>
  <c r="R20" i="1"/>
  <c r="AC219" i="4"/>
  <c r="AC150" i="4"/>
  <c r="AB215" i="4"/>
  <c r="AC220" i="4"/>
  <c r="AB181" i="4"/>
  <c r="AC100" i="4"/>
  <c r="AC170" i="4"/>
  <c r="AB216" i="4"/>
  <c r="AB196" i="17"/>
  <c r="AB186" i="4"/>
  <c r="AC132" i="4"/>
  <c r="R36" i="1"/>
  <c r="AC104" i="4"/>
  <c r="AB210" i="4"/>
  <c r="AC110" i="4"/>
  <c r="AY108" i="9"/>
  <c r="CH108" i="9" s="1"/>
  <c r="CN108" i="9" s="1"/>
  <c r="DF108" i="9" s="1"/>
  <c r="DL108" i="9" s="1"/>
  <c r="BB207" i="9"/>
  <c r="CK207" i="9" s="1"/>
  <c r="CQ207" i="9" s="1"/>
  <c r="DI207" i="9" s="1"/>
  <c r="DO207" i="9" s="1"/>
  <c r="BB155" i="9"/>
  <c r="CK155" i="9" s="1"/>
  <c r="CQ155" i="9" s="1"/>
  <c r="DI155" i="9" s="1"/>
  <c r="DO155" i="9" s="1"/>
  <c r="BB151" i="9"/>
  <c r="CK151" i="9" s="1"/>
  <c r="CQ151" i="9" s="1"/>
  <c r="DI151" i="9" s="1"/>
  <c r="DO151" i="9" s="1"/>
  <c r="AC181" i="4"/>
  <c r="AC208" i="4"/>
  <c r="R66" i="1"/>
  <c r="AB147" i="4"/>
  <c r="AC205" i="4"/>
  <c r="AB95" i="4"/>
  <c r="AC126" i="4"/>
  <c r="AC115" i="4"/>
  <c r="BC60" i="9"/>
  <c r="CL60" i="9" s="1"/>
  <c r="CR60" i="9" s="1"/>
  <c r="DJ60" i="9" s="1"/>
  <c r="DP60" i="9" s="1"/>
  <c r="BC59" i="9"/>
  <c r="CL59" i="9" s="1"/>
  <c r="CR59" i="9" s="1"/>
  <c r="DJ59" i="9" s="1"/>
  <c r="DP59" i="9" s="1"/>
  <c r="AC109" i="4"/>
  <c r="AC195" i="4"/>
  <c r="R35" i="1"/>
  <c r="AC163" i="4"/>
  <c r="R91" i="1"/>
  <c r="AB102" i="4"/>
  <c r="AB205" i="4"/>
  <c r="AC102" i="4"/>
  <c r="BC65" i="9"/>
  <c r="CL65" i="9" s="1"/>
  <c r="CR65" i="9" s="1"/>
  <c r="DJ65" i="9" s="1"/>
  <c r="DP65" i="9" s="1"/>
  <c r="D103" i="4"/>
  <c r="AO98" i="19"/>
  <c r="AC137" i="4"/>
  <c r="AY59" i="9"/>
  <c r="CH59" i="9" s="1"/>
  <c r="CN59" i="9" s="1"/>
  <c r="DF59" i="9" s="1"/>
  <c r="DL59" i="9" s="1"/>
  <c r="AC111" i="4"/>
  <c r="AB136" i="4"/>
  <c r="R111" i="1"/>
  <c r="AB227" i="4"/>
  <c r="AB182" i="17"/>
  <c r="R84" i="1"/>
  <c r="AB199" i="4"/>
  <c r="AB110" i="4"/>
  <c r="R59" i="1"/>
  <c r="AC124" i="4"/>
  <c r="AC177" i="4"/>
  <c r="AC168" i="4"/>
  <c r="R39" i="1"/>
  <c r="AC157" i="4"/>
  <c r="AB126" i="4"/>
  <c r="R60" i="1"/>
  <c r="R102" i="1"/>
  <c r="AB198" i="4"/>
  <c r="AB212" i="4"/>
  <c r="AB176" i="4"/>
  <c r="R95" i="1"/>
  <c r="AB157" i="4"/>
  <c r="BC31" i="9"/>
  <c r="CL31" i="9" s="1"/>
  <c r="CR31" i="9" s="1"/>
  <c r="DJ31" i="9" s="1"/>
  <c r="DP31" i="9" s="1"/>
  <c r="BA53" i="9"/>
  <c r="CJ53" i="9" s="1"/>
  <c r="CP53" i="9" s="1"/>
  <c r="DH53" i="9" s="1"/>
  <c r="DN53" i="9" s="1"/>
  <c r="AY83" i="9"/>
  <c r="CH83" i="9" s="1"/>
  <c r="CN83" i="9" s="1"/>
  <c r="DF83" i="9" s="1"/>
  <c r="DL83" i="9" s="1"/>
  <c r="BB201" i="9"/>
  <c r="CK201" i="9" s="1"/>
  <c r="CQ201" i="9" s="1"/>
  <c r="DI201" i="9" s="1"/>
  <c r="DO201" i="9" s="1"/>
  <c r="BC184" i="9"/>
  <c r="CL184" i="9" s="1"/>
  <c r="CR184" i="9" s="1"/>
  <c r="DJ184" i="9" s="1"/>
  <c r="DP184" i="9" s="1"/>
  <c r="AY112" i="9"/>
  <c r="CH112" i="9" s="1"/>
  <c r="CN112" i="9" s="1"/>
  <c r="DF112" i="9" s="1"/>
  <c r="DL112" i="9" s="1"/>
  <c r="BB131" i="9"/>
  <c r="CK131" i="9" s="1"/>
  <c r="CQ131" i="9" s="1"/>
  <c r="DI131" i="9" s="1"/>
  <c r="DO131" i="9" s="1"/>
  <c r="BC185" i="9"/>
  <c r="CL185" i="9" s="1"/>
  <c r="CR185" i="9" s="1"/>
  <c r="DJ185" i="9" s="1"/>
  <c r="DP185" i="9" s="1"/>
  <c r="X231" i="4"/>
  <c r="AB200" i="4"/>
  <c r="AB153" i="4"/>
  <c r="AB162" i="17"/>
  <c r="AB152" i="4"/>
  <c r="AC214" i="4"/>
  <c r="R23" i="1"/>
  <c r="AC183" i="4"/>
  <c r="R30" i="1"/>
  <c r="AB133" i="4"/>
  <c r="AC167" i="4"/>
  <c r="BC57" i="9"/>
  <c r="CL57" i="9" s="1"/>
  <c r="CR57" i="9" s="1"/>
  <c r="DJ57" i="9" s="1"/>
  <c r="DP57" i="9" s="1"/>
  <c r="AY110" i="9"/>
  <c r="CH110" i="9" s="1"/>
  <c r="CN110" i="9" s="1"/>
  <c r="DF110" i="9" s="1"/>
  <c r="DL110" i="9" s="1"/>
  <c r="BB112" i="9"/>
  <c r="CK112" i="9" s="1"/>
  <c r="CQ112" i="9" s="1"/>
  <c r="DI112" i="9" s="1"/>
  <c r="DO112" i="9" s="1"/>
  <c r="BC225" i="9"/>
  <c r="CL225" i="9" s="1"/>
  <c r="CR225" i="9" s="1"/>
  <c r="DJ225" i="9" s="1"/>
  <c r="DP225" i="9" s="1"/>
  <c r="BC151" i="9"/>
  <c r="CL151" i="9" s="1"/>
  <c r="CR151" i="9" s="1"/>
  <c r="DJ151" i="9" s="1"/>
  <c r="DP151" i="9" s="1"/>
  <c r="BC173" i="9"/>
  <c r="CL173" i="9" s="1"/>
  <c r="CR173" i="9" s="1"/>
  <c r="DJ173" i="9" s="1"/>
  <c r="DP173" i="9" s="1"/>
  <c r="BB185" i="9"/>
  <c r="CK185" i="9" s="1"/>
  <c r="CQ185" i="9" s="1"/>
  <c r="DI185" i="9" s="1"/>
  <c r="DO185" i="9" s="1"/>
  <c r="T23" i="4"/>
  <c r="AN23" i="9" s="1"/>
  <c r="X18" i="9"/>
  <c r="T18" i="4"/>
  <c r="AN18" i="9" s="1"/>
  <c r="X18" i="4"/>
  <c r="BC112" i="9"/>
  <c r="CL112" i="9" s="1"/>
  <c r="CR112" i="9" s="1"/>
  <c r="DJ112" i="9" s="1"/>
  <c r="DP112" i="9" s="1"/>
  <c r="BB139" i="9"/>
  <c r="CK139" i="9" s="1"/>
  <c r="CQ139" i="9" s="1"/>
  <c r="DI139" i="9" s="1"/>
  <c r="DO139" i="9" s="1"/>
  <c r="BB226" i="9"/>
  <c r="CK226" i="9" s="1"/>
  <c r="CQ226" i="9" s="1"/>
  <c r="DI226" i="9" s="1"/>
  <c r="DO226" i="9" s="1"/>
  <c r="AY180" i="9"/>
  <c r="CH180" i="9" s="1"/>
  <c r="CN180" i="9" s="1"/>
  <c r="DF180" i="9" s="1"/>
  <c r="DL180" i="9" s="1"/>
  <c r="AA231" i="4"/>
  <c r="T21" i="4"/>
  <c r="AN21" i="9" s="1"/>
  <c r="AY61" i="9"/>
  <c r="CH61" i="9" s="1"/>
  <c r="CN61" i="9" s="1"/>
  <c r="DF61" i="9" s="1"/>
  <c r="DL61" i="9" s="1"/>
  <c r="BC180" i="9"/>
  <c r="CL180" i="9" s="1"/>
  <c r="CR180" i="9" s="1"/>
  <c r="DJ180" i="9" s="1"/>
  <c r="DP180" i="9" s="1"/>
  <c r="BC139" i="9"/>
  <c r="CL139" i="9" s="1"/>
  <c r="CR139" i="9" s="1"/>
  <c r="DJ139" i="9" s="1"/>
  <c r="DP139" i="9" s="1"/>
  <c r="BB180" i="9"/>
  <c r="CK180" i="9" s="1"/>
  <c r="CQ180" i="9" s="1"/>
  <c r="DI180" i="9" s="1"/>
  <c r="DO180" i="9" s="1"/>
  <c r="T231" i="4"/>
  <c r="AN231" i="9" s="1"/>
  <c r="X15" i="9"/>
  <c r="T15" i="4"/>
  <c r="AN15" i="9" s="1"/>
  <c r="X15" i="4"/>
  <c r="BC88" i="9"/>
  <c r="CL88" i="9" s="1"/>
  <c r="CR88" i="9" s="1"/>
  <c r="DJ88" i="9" s="1"/>
  <c r="DP88" i="9" s="1"/>
  <c r="AY114" i="9"/>
  <c r="CH114" i="9" s="1"/>
  <c r="CN114" i="9" s="1"/>
  <c r="DF114" i="9" s="1"/>
  <c r="DL114" i="9" s="1"/>
  <c r="BC148" i="9"/>
  <c r="CL148" i="9" s="1"/>
  <c r="CR148" i="9" s="1"/>
  <c r="DJ148" i="9" s="1"/>
  <c r="DP148" i="9" s="1"/>
  <c r="X22" i="9"/>
  <c r="X22" i="4"/>
  <c r="T22" i="4"/>
  <c r="AN22" i="9" s="1"/>
  <c r="AB81" i="4"/>
  <c r="BB88" i="9"/>
  <c r="CK88" i="9" s="1"/>
  <c r="CQ88" i="9" s="1"/>
  <c r="DI88" i="9" s="1"/>
  <c r="DO88" i="9" s="1"/>
  <c r="Y21" i="4"/>
  <c r="BC229" i="9"/>
  <c r="CL229" i="9" s="1"/>
  <c r="CR229" i="9" s="1"/>
  <c r="DJ229" i="9" s="1"/>
  <c r="DP229" i="9" s="1"/>
  <c r="BB190" i="9"/>
  <c r="CK190" i="9" s="1"/>
  <c r="CQ190" i="9" s="1"/>
  <c r="DI190" i="9" s="1"/>
  <c r="DO190" i="9" s="1"/>
  <c r="BB148" i="9"/>
  <c r="CK148" i="9" s="1"/>
  <c r="CQ148" i="9" s="1"/>
  <c r="DI148" i="9" s="1"/>
  <c r="DO148" i="9" s="1"/>
  <c r="G42" i="9"/>
  <c r="AY42" i="9" s="1"/>
  <c r="CH42" i="9" s="1"/>
  <c r="CN42" i="9" s="1"/>
  <c r="DF42" i="9" s="1"/>
  <c r="DL42" i="9" s="1"/>
  <c r="M42" i="1"/>
  <c r="M42" i="9" s="1"/>
  <c r="D222" i="4"/>
  <c r="AO217" i="19"/>
  <c r="BA14" i="9"/>
  <c r="CJ14" i="9" s="1"/>
  <c r="CP14" i="9" s="1"/>
  <c r="DH14" i="9" s="1"/>
  <c r="DN14" i="9" s="1"/>
  <c r="S14" i="9"/>
  <c r="M14" i="3"/>
  <c r="W14" i="9" s="1"/>
  <c r="Y14" i="9"/>
  <c r="X14" i="4"/>
  <c r="AY43" i="9"/>
  <c r="CH43" i="9" s="1"/>
  <c r="CN43" i="9" s="1"/>
  <c r="DF43" i="9" s="1"/>
  <c r="DL43" i="9" s="1"/>
  <c r="AY27" i="9"/>
  <c r="CH27" i="9" s="1"/>
  <c r="CN27" i="9" s="1"/>
  <c r="DF27" i="9" s="1"/>
  <c r="DL27" i="9" s="1"/>
  <c r="BA56" i="9"/>
  <c r="CJ56" i="9" s="1"/>
  <c r="CP56" i="9" s="1"/>
  <c r="DH56" i="9" s="1"/>
  <c r="DN56" i="9" s="1"/>
  <c r="AY66" i="9"/>
  <c r="CH66" i="9" s="1"/>
  <c r="CN66" i="9" s="1"/>
  <c r="DF66" i="9" s="1"/>
  <c r="DL66" i="9" s="1"/>
  <c r="AY41" i="9"/>
  <c r="CH41" i="9" s="1"/>
  <c r="CN41" i="9" s="1"/>
  <c r="DF41" i="9" s="1"/>
  <c r="DL41" i="9" s="1"/>
  <c r="BA164" i="9"/>
  <c r="CJ164" i="9" s="1"/>
  <c r="CP164" i="9" s="1"/>
  <c r="DH164" i="9" s="1"/>
  <c r="DN164" i="9" s="1"/>
  <c r="BA189" i="9"/>
  <c r="CJ189" i="9" s="1"/>
  <c r="CP189" i="9" s="1"/>
  <c r="DH189" i="9" s="1"/>
  <c r="DN189" i="9" s="1"/>
  <c r="BA78" i="9"/>
  <c r="CJ78" i="9" s="1"/>
  <c r="CP78" i="9" s="1"/>
  <c r="DH78" i="9" s="1"/>
  <c r="DN78" i="9" s="1"/>
  <c r="BA143" i="9"/>
  <c r="CJ143" i="9" s="1"/>
  <c r="CP143" i="9" s="1"/>
  <c r="DH143" i="9" s="1"/>
  <c r="DN143" i="9" s="1"/>
  <c r="BA88" i="9"/>
  <c r="CJ88" i="9" s="1"/>
  <c r="CP88" i="9" s="1"/>
  <c r="DH88" i="9" s="1"/>
  <c r="DN88" i="9" s="1"/>
  <c r="BB29" i="9"/>
  <c r="CK29" i="9" s="1"/>
  <c r="CQ29" i="9" s="1"/>
  <c r="DI29" i="9" s="1"/>
  <c r="DO29" i="9" s="1"/>
  <c r="BB72" i="9"/>
  <c r="CK72" i="9" s="1"/>
  <c r="CQ72" i="9" s="1"/>
  <c r="DI72" i="9" s="1"/>
  <c r="DO72" i="9" s="1"/>
  <c r="AD144" i="9"/>
  <c r="AA144" i="4"/>
  <c r="AL157" i="9"/>
  <c r="AA157" i="4"/>
  <c r="BA98" i="9"/>
  <c r="CJ98" i="9" s="1"/>
  <c r="CP98" i="9" s="1"/>
  <c r="DH98" i="9" s="1"/>
  <c r="DN98" i="9" s="1"/>
  <c r="AB144" i="9"/>
  <c r="Z144" i="4"/>
  <c r="D144" i="4"/>
  <c r="AO139" i="19"/>
  <c r="Z144" i="9"/>
  <c r="AY144" i="9" s="1"/>
  <c r="CH144" i="9" s="1"/>
  <c r="CN144" i="9" s="1"/>
  <c r="DF144" i="9" s="1"/>
  <c r="DL144" i="9" s="1"/>
  <c r="Y144" i="4"/>
  <c r="AY33" i="9"/>
  <c r="CH33" i="9" s="1"/>
  <c r="CN33" i="9" s="1"/>
  <c r="DF33" i="9" s="1"/>
  <c r="DL33" i="9" s="1"/>
  <c r="E99" i="1"/>
  <c r="AB95" i="17"/>
  <c r="AY138" i="9"/>
  <c r="CH138" i="9" s="1"/>
  <c r="CN138" i="9" s="1"/>
  <c r="DF138" i="9" s="1"/>
  <c r="DL138" i="9" s="1"/>
  <c r="AY227" i="9"/>
  <c r="CH227" i="9" s="1"/>
  <c r="CN227" i="9" s="1"/>
  <c r="DF227" i="9" s="1"/>
  <c r="DL227" i="9" s="1"/>
  <c r="AY200" i="9"/>
  <c r="CH200" i="9" s="1"/>
  <c r="CN200" i="9" s="1"/>
  <c r="DF200" i="9" s="1"/>
  <c r="DL200" i="9" s="1"/>
  <c r="AY38" i="9"/>
  <c r="CH38" i="9" s="1"/>
  <c r="CN38" i="9" s="1"/>
  <c r="DF38" i="9" s="1"/>
  <c r="DL38" i="9" s="1"/>
  <c r="AY45" i="9"/>
  <c r="CH45" i="9" s="1"/>
  <c r="CN45" i="9" s="1"/>
  <c r="DF45" i="9" s="1"/>
  <c r="DL45" i="9" s="1"/>
  <c r="AY220" i="9"/>
  <c r="CH220" i="9" s="1"/>
  <c r="CN220" i="9" s="1"/>
  <c r="DF220" i="9" s="1"/>
  <c r="DL220" i="9" s="1"/>
  <c r="AY165" i="9"/>
  <c r="CH165" i="9" s="1"/>
  <c r="CN165" i="9" s="1"/>
  <c r="DF165" i="9" s="1"/>
  <c r="DL165" i="9" s="1"/>
  <c r="AY191" i="9"/>
  <c r="CH191" i="9" s="1"/>
  <c r="CN191" i="9" s="1"/>
  <c r="DF191" i="9" s="1"/>
  <c r="DL191" i="9" s="1"/>
  <c r="AY169" i="9"/>
  <c r="CH169" i="9" s="1"/>
  <c r="CN169" i="9" s="1"/>
  <c r="DF169" i="9" s="1"/>
  <c r="DL169" i="9" s="1"/>
  <c r="AY163" i="9"/>
  <c r="CH163" i="9" s="1"/>
  <c r="CN163" i="9" s="1"/>
  <c r="DF163" i="9" s="1"/>
  <c r="DL163" i="9" s="1"/>
  <c r="AY219" i="9"/>
  <c r="CH219" i="9" s="1"/>
  <c r="CN219" i="9" s="1"/>
  <c r="DF219" i="9" s="1"/>
  <c r="DL219" i="9" s="1"/>
  <c r="AY133" i="9"/>
  <c r="CH133" i="9" s="1"/>
  <c r="CN133" i="9" s="1"/>
  <c r="DF133" i="9" s="1"/>
  <c r="DL133" i="9" s="1"/>
  <c r="AB283" i="17"/>
  <c r="AY185" i="9"/>
  <c r="CH185" i="9" s="1"/>
  <c r="CN185" i="9" s="1"/>
  <c r="DF185" i="9" s="1"/>
  <c r="DL185" i="9" s="1"/>
  <c r="BA119" i="9"/>
  <c r="CJ119" i="9" s="1"/>
  <c r="CP119" i="9" s="1"/>
  <c r="DH119" i="9" s="1"/>
  <c r="DN119" i="9" s="1"/>
  <c r="BA124" i="9"/>
  <c r="CJ124" i="9" s="1"/>
  <c r="CP124" i="9" s="1"/>
  <c r="DH124" i="9" s="1"/>
  <c r="DN124" i="9" s="1"/>
  <c r="AY75" i="9"/>
  <c r="CH75" i="9" s="1"/>
  <c r="CN75" i="9" s="1"/>
  <c r="DF75" i="9" s="1"/>
  <c r="DL75" i="9" s="1"/>
  <c r="AY54" i="9"/>
  <c r="CH54" i="9" s="1"/>
  <c r="CN54" i="9" s="1"/>
  <c r="DF54" i="9" s="1"/>
  <c r="DL54" i="9" s="1"/>
  <c r="AY40" i="9"/>
  <c r="CH40" i="9" s="1"/>
  <c r="CN40" i="9" s="1"/>
  <c r="DF40" i="9" s="1"/>
  <c r="DL40" i="9" s="1"/>
  <c r="AY57" i="9"/>
  <c r="CH57" i="9" s="1"/>
  <c r="CN57" i="9" s="1"/>
  <c r="DF57" i="9" s="1"/>
  <c r="DL57" i="9" s="1"/>
  <c r="BB33" i="9"/>
  <c r="CK33" i="9" s="1"/>
  <c r="CQ33" i="9" s="1"/>
  <c r="DI33" i="9" s="1"/>
  <c r="DO33" i="9" s="1"/>
  <c r="AY50" i="9"/>
  <c r="CH50" i="9" s="1"/>
  <c r="CN50" i="9" s="1"/>
  <c r="DF50" i="9" s="1"/>
  <c r="DL50" i="9" s="1"/>
  <c r="BA121" i="9"/>
  <c r="CJ121" i="9" s="1"/>
  <c r="CP121" i="9" s="1"/>
  <c r="DH121" i="9" s="1"/>
  <c r="DN121" i="9" s="1"/>
  <c r="BA146" i="9"/>
  <c r="CJ146" i="9" s="1"/>
  <c r="CP146" i="9" s="1"/>
  <c r="DH146" i="9" s="1"/>
  <c r="DN146" i="9" s="1"/>
  <c r="AY39" i="9"/>
  <c r="CH39" i="9" s="1"/>
  <c r="CN39" i="9" s="1"/>
  <c r="DF39" i="9" s="1"/>
  <c r="DL39" i="9" s="1"/>
  <c r="BB53" i="9"/>
  <c r="CK53" i="9" s="1"/>
  <c r="CQ53" i="9" s="1"/>
  <c r="DI53" i="9" s="1"/>
  <c r="DO53" i="9" s="1"/>
  <c r="AY28" i="9"/>
  <c r="CH28" i="9" s="1"/>
  <c r="CN28" i="9" s="1"/>
  <c r="DF28" i="9" s="1"/>
  <c r="DL28" i="9" s="1"/>
  <c r="AY72" i="9"/>
  <c r="CH72" i="9" s="1"/>
  <c r="CN72" i="9" s="1"/>
  <c r="DF72" i="9" s="1"/>
  <c r="DL72" i="9" s="1"/>
  <c r="AY65" i="9"/>
  <c r="CH65" i="9" s="1"/>
  <c r="CN65" i="9" s="1"/>
  <c r="DF65" i="9" s="1"/>
  <c r="DL65" i="9" s="1"/>
  <c r="BB65" i="9"/>
  <c r="CK65" i="9" s="1"/>
  <c r="CQ65" i="9" s="1"/>
  <c r="DI65" i="9" s="1"/>
  <c r="DO65" i="9" s="1"/>
  <c r="AY51" i="9"/>
  <c r="CH51" i="9" s="1"/>
  <c r="CN51" i="9" s="1"/>
  <c r="DF51" i="9" s="1"/>
  <c r="DL51" i="9" s="1"/>
  <c r="AY77" i="9"/>
  <c r="CH77" i="9" s="1"/>
  <c r="CN77" i="9" s="1"/>
  <c r="DF77" i="9" s="1"/>
  <c r="DL77" i="9" s="1"/>
  <c r="AY58" i="9"/>
  <c r="CH58" i="9" s="1"/>
  <c r="CN58" i="9" s="1"/>
  <c r="DF58" i="9" s="1"/>
  <c r="DL58" i="9" s="1"/>
  <c r="V253" i="20"/>
  <c r="X253" i="20"/>
  <c r="AY74" i="9"/>
  <c r="CH74" i="9" s="1"/>
  <c r="CN74" i="9" s="1"/>
  <c r="DF74" i="9" s="1"/>
  <c r="DL74" i="9" s="1"/>
  <c r="AY63" i="9"/>
  <c r="CH63" i="9" s="1"/>
  <c r="CN63" i="9" s="1"/>
  <c r="DF63" i="9" s="1"/>
  <c r="DL63" i="9" s="1"/>
  <c r="AY71" i="9"/>
  <c r="CH71" i="9" s="1"/>
  <c r="CN71" i="9" s="1"/>
  <c r="DF71" i="9" s="1"/>
  <c r="DL71" i="9" s="1"/>
  <c r="AY31" i="9"/>
  <c r="CH31" i="9" s="1"/>
  <c r="CN31" i="9" s="1"/>
  <c r="DF31" i="9" s="1"/>
  <c r="DL31" i="9" s="1"/>
  <c r="AY142" i="9"/>
  <c r="CH142" i="9" s="1"/>
  <c r="CN142" i="9" s="1"/>
  <c r="DF142" i="9" s="1"/>
  <c r="DL142" i="9" s="1"/>
  <c r="AY211" i="9"/>
  <c r="CH211" i="9" s="1"/>
  <c r="CN211" i="9" s="1"/>
  <c r="DF211" i="9" s="1"/>
  <c r="DL211" i="9" s="1"/>
  <c r="AY195" i="9"/>
  <c r="CH195" i="9" s="1"/>
  <c r="CN195" i="9" s="1"/>
  <c r="DF195" i="9" s="1"/>
  <c r="DL195" i="9" s="1"/>
  <c r="AY120" i="9"/>
  <c r="CH120" i="9" s="1"/>
  <c r="CN120" i="9" s="1"/>
  <c r="DF120" i="9" s="1"/>
  <c r="DL120" i="9" s="1"/>
  <c r="AY218" i="9"/>
  <c r="CH218" i="9" s="1"/>
  <c r="CN218" i="9" s="1"/>
  <c r="DF218" i="9" s="1"/>
  <c r="DL218" i="9" s="1"/>
  <c r="AY189" i="9"/>
  <c r="CH189" i="9" s="1"/>
  <c r="CN189" i="9" s="1"/>
  <c r="DF189" i="9" s="1"/>
  <c r="DL189" i="9" s="1"/>
  <c r="AY143" i="9"/>
  <c r="CH143" i="9" s="1"/>
  <c r="CN143" i="9" s="1"/>
  <c r="DF143" i="9" s="1"/>
  <c r="DL143" i="9" s="1"/>
  <c r="AY171" i="9"/>
  <c r="CH171" i="9" s="1"/>
  <c r="CN171" i="9" s="1"/>
  <c r="DF171" i="9" s="1"/>
  <c r="DL171" i="9" s="1"/>
  <c r="AY216" i="9"/>
  <c r="CH216" i="9" s="1"/>
  <c r="CN216" i="9" s="1"/>
  <c r="DF216" i="9" s="1"/>
  <c r="DL216" i="9" s="1"/>
  <c r="AY134" i="9"/>
  <c r="CH134" i="9" s="1"/>
  <c r="CN134" i="9" s="1"/>
  <c r="DF134" i="9" s="1"/>
  <c r="DL134" i="9" s="1"/>
  <c r="AY215" i="9"/>
  <c r="CH215" i="9" s="1"/>
  <c r="CN215" i="9" s="1"/>
  <c r="DF215" i="9" s="1"/>
  <c r="DL215" i="9" s="1"/>
  <c r="AY196" i="9"/>
  <c r="CH196" i="9" s="1"/>
  <c r="CN196" i="9" s="1"/>
  <c r="DF196" i="9" s="1"/>
  <c r="DL196" i="9" s="1"/>
  <c r="AY162" i="9"/>
  <c r="CH162" i="9" s="1"/>
  <c r="CN162" i="9" s="1"/>
  <c r="DF162" i="9" s="1"/>
  <c r="DL162" i="9" s="1"/>
  <c r="AY123" i="9"/>
  <c r="CH123" i="9" s="1"/>
  <c r="CN123" i="9" s="1"/>
  <c r="DF123" i="9" s="1"/>
  <c r="DL123" i="9" s="1"/>
  <c r="AY155" i="9"/>
  <c r="CH155" i="9" s="1"/>
  <c r="CN155" i="9" s="1"/>
  <c r="DF155" i="9" s="1"/>
  <c r="DL155" i="9" s="1"/>
  <c r="AY121" i="9"/>
  <c r="CH121" i="9" s="1"/>
  <c r="CN121" i="9" s="1"/>
  <c r="DF121" i="9" s="1"/>
  <c r="DL121" i="9" s="1"/>
  <c r="AY210" i="9"/>
  <c r="CH210" i="9" s="1"/>
  <c r="CN210" i="9" s="1"/>
  <c r="DF210" i="9" s="1"/>
  <c r="DL210" i="9" s="1"/>
  <c r="AY126" i="9"/>
  <c r="CH126" i="9" s="1"/>
  <c r="CN126" i="9" s="1"/>
  <c r="DF126" i="9" s="1"/>
  <c r="DL126" i="9" s="1"/>
  <c r="AY179" i="9"/>
  <c r="CH179" i="9" s="1"/>
  <c r="CN179" i="9" s="1"/>
  <c r="DF179" i="9" s="1"/>
  <c r="DL179" i="9" s="1"/>
  <c r="AX13" i="9"/>
  <c r="CG13" i="9" s="1"/>
  <c r="CM13" i="9" s="1"/>
  <c r="DE13" i="9" s="1"/>
  <c r="DK13" i="9" s="1"/>
  <c r="BA86" i="9"/>
  <c r="CJ86" i="9" s="1"/>
  <c r="CP86" i="9" s="1"/>
  <c r="DH86" i="9" s="1"/>
  <c r="DN86" i="9" s="1"/>
  <c r="BA31" i="9"/>
  <c r="CJ31" i="9" s="1"/>
  <c r="CP31" i="9" s="1"/>
  <c r="DH31" i="9" s="1"/>
  <c r="DN31" i="9" s="1"/>
  <c r="BA112" i="9"/>
  <c r="CJ112" i="9" s="1"/>
  <c r="CP112" i="9" s="1"/>
  <c r="DH112" i="9" s="1"/>
  <c r="DN112" i="9" s="1"/>
  <c r="BA216" i="9"/>
  <c r="CJ216" i="9" s="1"/>
  <c r="CP216" i="9" s="1"/>
  <c r="DH216" i="9" s="1"/>
  <c r="DN216" i="9" s="1"/>
  <c r="BA76" i="9"/>
  <c r="CJ76" i="9" s="1"/>
  <c r="CP76" i="9" s="1"/>
  <c r="DH76" i="9" s="1"/>
  <c r="DN76" i="9" s="1"/>
  <c r="AY52" i="9"/>
  <c r="CH52" i="9" s="1"/>
  <c r="CN52" i="9" s="1"/>
  <c r="DF52" i="9" s="1"/>
  <c r="DL52" i="9" s="1"/>
  <c r="AY60" i="9"/>
  <c r="CH60" i="9" s="1"/>
  <c r="CN60" i="9" s="1"/>
  <c r="DF60" i="9" s="1"/>
  <c r="DL60" i="9" s="1"/>
  <c r="AY25" i="9"/>
  <c r="CH25" i="9" s="1"/>
  <c r="CN25" i="9" s="1"/>
  <c r="DF25" i="9" s="1"/>
  <c r="DL25" i="9" s="1"/>
  <c r="BA209" i="9"/>
  <c r="CJ209" i="9" s="1"/>
  <c r="CP209" i="9" s="1"/>
  <c r="DH209" i="9" s="1"/>
  <c r="DN209" i="9" s="1"/>
  <c r="BA219" i="9"/>
  <c r="CJ219" i="9" s="1"/>
  <c r="CP219" i="9" s="1"/>
  <c r="DH219" i="9" s="1"/>
  <c r="DN219" i="9" s="1"/>
  <c r="BA160" i="9"/>
  <c r="CJ160" i="9" s="1"/>
  <c r="CP160" i="9" s="1"/>
  <c r="DH160" i="9" s="1"/>
  <c r="DN160" i="9" s="1"/>
  <c r="BA80" i="9"/>
  <c r="CJ80" i="9" s="1"/>
  <c r="CP80" i="9" s="1"/>
  <c r="DH80" i="9" s="1"/>
  <c r="DN80" i="9" s="1"/>
  <c r="BA210" i="9"/>
  <c r="CJ210" i="9" s="1"/>
  <c r="CP210" i="9" s="1"/>
  <c r="DH210" i="9" s="1"/>
  <c r="DN210" i="9" s="1"/>
  <c r="BA185" i="9"/>
  <c r="CJ185" i="9" s="1"/>
  <c r="CP185" i="9" s="1"/>
  <c r="DH185" i="9" s="1"/>
  <c r="DN185" i="9" s="1"/>
  <c r="BB50" i="9"/>
  <c r="CK50" i="9" s="1"/>
  <c r="CQ50" i="9" s="1"/>
  <c r="DI50" i="9" s="1"/>
  <c r="DO50" i="9" s="1"/>
  <c r="AY55" i="9"/>
  <c r="CH55" i="9" s="1"/>
  <c r="CN55" i="9" s="1"/>
  <c r="DF55" i="9" s="1"/>
  <c r="DL55" i="9" s="1"/>
  <c r="AY78" i="9"/>
  <c r="CH78" i="9" s="1"/>
  <c r="CN78" i="9" s="1"/>
  <c r="DF78" i="9" s="1"/>
  <c r="DL78" i="9" s="1"/>
  <c r="BA96" i="9"/>
  <c r="CJ96" i="9" s="1"/>
  <c r="CP96" i="9" s="1"/>
  <c r="DH96" i="9" s="1"/>
  <c r="DN96" i="9" s="1"/>
  <c r="BA147" i="9"/>
  <c r="CJ147" i="9" s="1"/>
  <c r="CP147" i="9" s="1"/>
  <c r="DH147" i="9" s="1"/>
  <c r="DN147" i="9" s="1"/>
  <c r="BA201" i="9"/>
  <c r="CJ201" i="9" s="1"/>
  <c r="CP201" i="9" s="1"/>
  <c r="DH201" i="9" s="1"/>
  <c r="DN201" i="9" s="1"/>
  <c r="BA226" i="9"/>
  <c r="CJ226" i="9" s="1"/>
  <c r="CP226" i="9" s="1"/>
  <c r="DH226" i="9" s="1"/>
  <c r="DN226" i="9" s="1"/>
  <c r="AY30" i="9"/>
  <c r="CH30" i="9" s="1"/>
  <c r="CN30" i="9" s="1"/>
  <c r="DF30" i="9" s="1"/>
  <c r="DL30" i="9" s="1"/>
  <c r="BB46" i="9"/>
  <c r="CK46" i="9" s="1"/>
  <c r="CQ46" i="9" s="1"/>
  <c r="DI46" i="9" s="1"/>
  <c r="DO46" i="9" s="1"/>
  <c r="AY46" i="9"/>
  <c r="CH46" i="9" s="1"/>
  <c r="CN46" i="9" s="1"/>
  <c r="DF46" i="9" s="1"/>
  <c r="DL46" i="9" s="1"/>
  <c r="AY64" i="9"/>
  <c r="CH64" i="9" s="1"/>
  <c r="CN64" i="9" s="1"/>
  <c r="DF64" i="9" s="1"/>
  <c r="DL64" i="9" s="1"/>
  <c r="AY73" i="9"/>
  <c r="CH73" i="9" s="1"/>
  <c r="CN73" i="9" s="1"/>
  <c r="DF73" i="9" s="1"/>
  <c r="DL73" i="9" s="1"/>
  <c r="AY47" i="9"/>
  <c r="CH47" i="9" s="1"/>
  <c r="CN47" i="9" s="1"/>
  <c r="DF47" i="9" s="1"/>
  <c r="DL47" i="9" s="1"/>
  <c r="AY44" i="9"/>
  <c r="CH44" i="9" s="1"/>
  <c r="CN44" i="9" s="1"/>
  <c r="DF44" i="9" s="1"/>
  <c r="DL44" i="9" s="1"/>
  <c r="AY224" i="9"/>
  <c r="CH224" i="9" s="1"/>
  <c r="CN224" i="9" s="1"/>
  <c r="DF224" i="9" s="1"/>
  <c r="DL224" i="9" s="1"/>
  <c r="AB184" i="17"/>
  <c r="AB131" i="17"/>
  <c r="AY188" i="9"/>
  <c r="CH188" i="9" s="1"/>
  <c r="CN188" i="9" s="1"/>
  <c r="DF188" i="9" s="1"/>
  <c r="DL188" i="9" s="1"/>
  <c r="AY166" i="9"/>
  <c r="CH166" i="9" s="1"/>
  <c r="CN166" i="9" s="1"/>
  <c r="DF166" i="9" s="1"/>
  <c r="DL166" i="9" s="1"/>
  <c r="BA203" i="9"/>
  <c r="CJ203" i="9" s="1"/>
  <c r="CP203" i="9" s="1"/>
  <c r="DH203" i="9" s="1"/>
  <c r="DN203" i="9" s="1"/>
  <c r="AY48" i="9"/>
  <c r="CH48" i="9" s="1"/>
  <c r="CN48" i="9" s="1"/>
  <c r="DF48" i="9" s="1"/>
  <c r="DL48" i="9" s="1"/>
  <c r="BB48" i="9"/>
  <c r="CK48" i="9" s="1"/>
  <c r="CQ48" i="9" s="1"/>
  <c r="DI48" i="9" s="1"/>
  <c r="DO48" i="9" s="1"/>
  <c r="BB52" i="9"/>
  <c r="CK52" i="9" s="1"/>
  <c r="CQ52" i="9" s="1"/>
  <c r="DI52" i="9" s="1"/>
  <c r="DO52" i="9" s="1"/>
  <c r="AY49" i="9"/>
  <c r="CH49" i="9" s="1"/>
  <c r="CN49" i="9" s="1"/>
  <c r="DF49" i="9" s="1"/>
  <c r="DL49" i="9" s="1"/>
  <c r="AY76" i="9"/>
  <c r="CH76" i="9" s="1"/>
  <c r="CN76" i="9" s="1"/>
  <c r="DF76" i="9" s="1"/>
  <c r="DL76" i="9" s="1"/>
  <c r="AY67" i="9"/>
  <c r="CH67" i="9" s="1"/>
  <c r="CN67" i="9" s="1"/>
  <c r="DF67" i="9" s="1"/>
  <c r="DL67" i="9" s="1"/>
  <c r="AY68" i="9"/>
  <c r="CH68" i="9" s="1"/>
  <c r="CN68" i="9" s="1"/>
  <c r="DF68" i="9" s="1"/>
  <c r="DL68" i="9" s="1"/>
  <c r="AY37" i="9"/>
  <c r="CH37" i="9" s="1"/>
  <c r="CN37" i="9" s="1"/>
  <c r="DF37" i="9" s="1"/>
  <c r="DL37" i="9" s="1"/>
  <c r="AY53" i="9"/>
  <c r="CH53" i="9" s="1"/>
  <c r="CN53" i="9" s="1"/>
  <c r="DF53" i="9" s="1"/>
  <c r="DL53" i="9" s="1"/>
  <c r="AY29" i="9"/>
  <c r="CH29" i="9" s="1"/>
  <c r="CN29" i="9" s="1"/>
  <c r="DF29" i="9" s="1"/>
  <c r="DL29" i="9" s="1"/>
  <c r="AY70" i="9"/>
  <c r="CH70" i="9" s="1"/>
  <c r="CN70" i="9" s="1"/>
  <c r="DF70" i="9" s="1"/>
  <c r="DL70" i="9" s="1"/>
  <c r="BC72" i="9"/>
  <c r="CL72" i="9" s="1"/>
  <c r="CR72" i="9" s="1"/>
  <c r="DJ72" i="9" s="1"/>
  <c r="DP72" i="9" s="1"/>
  <c r="AY62" i="9"/>
  <c r="CH62" i="9" s="1"/>
  <c r="CN62" i="9" s="1"/>
  <c r="DF62" i="9" s="1"/>
  <c r="DL62" i="9" s="1"/>
  <c r="AY35" i="9"/>
  <c r="CH35" i="9" s="1"/>
  <c r="CN35" i="9" s="1"/>
  <c r="DF35" i="9" s="1"/>
  <c r="DL35" i="9" s="1"/>
  <c r="AY56" i="9"/>
  <c r="CH56" i="9" s="1"/>
  <c r="CN56" i="9" s="1"/>
  <c r="DF56" i="9" s="1"/>
  <c r="DL56" i="9" s="1"/>
  <c r="AY36" i="9"/>
  <c r="CH36" i="9" s="1"/>
  <c r="CN36" i="9" s="1"/>
  <c r="DF36" i="9" s="1"/>
  <c r="DL36" i="9" s="1"/>
  <c r="AY178" i="9"/>
  <c r="CH178" i="9" s="1"/>
  <c r="CN178" i="9" s="1"/>
  <c r="DF178" i="9" s="1"/>
  <c r="DL178" i="9" s="1"/>
  <c r="AY214" i="9"/>
  <c r="CH214" i="9" s="1"/>
  <c r="CN214" i="9" s="1"/>
  <c r="DF214" i="9" s="1"/>
  <c r="DL214" i="9" s="1"/>
  <c r="AY158" i="9"/>
  <c r="CH158" i="9" s="1"/>
  <c r="CN158" i="9" s="1"/>
  <c r="DF158" i="9" s="1"/>
  <c r="DL158" i="9" s="1"/>
  <c r="AY127" i="9"/>
  <c r="CH127" i="9" s="1"/>
  <c r="CN127" i="9" s="1"/>
  <c r="DF127" i="9" s="1"/>
  <c r="DL127" i="9" s="1"/>
  <c r="AY173" i="9"/>
  <c r="CH173" i="9" s="1"/>
  <c r="CN173" i="9" s="1"/>
  <c r="DF173" i="9" s="1"/>
  <c r="DL173" i="9" s="1"/>
  <c r="AY153" i="9"/>
  <c r="CH153" i="9" s="1"/>
  <c r="CN153" i="9" s="1"/>
  <c r="DF153" i="9" s="1"/>
  <c r="DL153" i="9" s="1"/>
  <c r="AY213" i="9"/>
  <c r="CH213" i="9" s="1"/>
  <c r="CN213" i="9" s="1"/>
  <c r="DF213" i="9" s="1"/>
  <c r="DL213" i="9" s="1"/>
  <c r="AY201" i="9"/>
  <c r="CH201" i="9" s="1"/>
  <c r="CN201" i="9" s="1"/>
  <c r="DF201" i="9" s="1"/>
  <c r="DL201" i="9" s="1"/>
  <c r="AY167" i="9"/>
  <c r="CH167" i="9" s="1"/>
  <c r="CN167" i="9" s="1"/>
  <c r="DF167" i="9" s="1"/>
  <c r="DL167" i="9" s="1"/>
  <c r="AY129" i="9"/>
  <c r="CH129" i="9" s="1"/>
  <c r="CN129" i="9" s="1"/>
  <c r="DF129" i="9" s="1"/>
  <c r="DL129" i="9" s="1"/>
  <c r="AY225" i="9"/>
  <c r="CH225" i="9" s="1"/>
  <c r="CN225" i="9" s="1"/>
  <c r="DF225" i="9" s="1"/>
  <c r="DL225" i="9" s="1"/>
  <c r="AY221" i="9"/>
  <c r="CH221" i="9" s="1"/>
  <c r="CN221" i="9" s="1"/>
  <c r="DF221" i="9" s="1"/>
  <c r="DL221" i="9" s="1"/>
  <c r="AY168" i="9"/>
  <c r="CH168" i="9" s="1"/>
  <c r="CN168" i="9" s="1"/>
  <c r="DF168" i="9" s="1"/>
  <c r="DL168" i="9" s="1"/>
  <c r="AY226" i="9"/>
  <c r="CH226" i="9" s="1"/>
  <c r="CN226" i="9" s="1"/>
  <c r="DF226" i="9" s="1"/>
  <c r="DL226" i="9" s="1"/>
  <c r="AY125" i="9"/>
  <c r="CH125" i="9" s="1"/>
  <c r="CN125" i="9" s="1"/>
  <c r="DF125" i="9" s="1"/>
  <c r="DL125" i="9" s="1"/>
  <c r="AY205" i="9"/>
  <c r="CH205" i="9" s="1"/>
  <c r="CN205" i="9" s="1"/>
  <c r="DF205" i="9" s="1"/>
  <c r="DL205" i="9" s="1"/>
  <c r="AY146" i="9"/>
  <c r="CH146" i="9" s="1"/>
  <c r="CN146" i="9" s="1"/>
  <c r="DF146" i="9" s="1"/>
  <c r="DL146" i="9" s="1"/>
  <c r="AY148" i="9"/>
  <c r="CH148" i="9" s="1"/>
  <c r="CN148" i="9" s="1"/>
  <c r="DF148" i="9" s="1"/>
  <c r="DL148" i="9" s="1"/>
  <c r="AY176" i="9"/>
  <c r="CH176" i="9" s="1"/>
  <c r="CN176" i="9" s="1"/>
  <c r="DF176" i="9" s="1"/>
  <c r="DL176" i="9" s="1"/>
  <c r="AY156" i="9"/>
  <c r="CH156" i="9" s="1"/>
  <c r="CN156" i="9" s="1"/>
  <c r="DF156" i="9" s="1"/>
  <c r="DL156" i="9" s="1"/>
  <c r="AY217" i="9"/>
  <c r="CH217" i="9" s="1"/>
  <c r="CN217" i="9" s="1"/>
  <c r="DF217" i="9" s="1"/>
  <c r="DL217" i="9" s="1"/>
  <c r="AY119" i="9"/>
  <c r="CH119" i="9" s="1"/>
  <c r="CN119" i="9" s="1"/>
  <c r="DF119" i="9" s="1"/>
  <c r="DL119" i="9" s="1"/>
  <c r="AY154" i="9"/>
  <c r="CH154" i="9" s="1"/>
  <c r="CN154" i="9" s="1"/>
  <c r="DF154" i="9" s="1"/>
  <c r="DL154" i="9" s="1"/>
  <c r="AY177" i="9"/>
  <c r="CH177" i="9" s="1"/>
  <c r="CN177" i="9" s="1"/>
  <c r="DF177" i="9" s="1"/>
  <c r="DL177" i="9" s="1"/>
  <c r="AY183" i="9"/>
  <c r="CH183" i="9" s="1"/>
  <c r="CN183" i="9" s="1"/>
  <c r="DF183" i="9" s="1"/>
  <c r="DL183" i="9" s="1"/>
  <c r="AY128" i="9"/>
  <c r="CH128" i="9" s="1"/>
  <c r="CN128" i="9" s="1"/>
  <c r="DF128" i="9" s="1"/>
  <c r="DL128" i="9" s="1"/>
  <c r="AY159" i="9"/>
  <c r="CH159" i="9" s="1"/>
  <c r="CN159" i="9" s="1"/>
  <c r="DF159" i="9" s="1"/>
  <c r="DL159" i="9" s="1"/>
  <c r="AY209" i="9"/>
  <c r="CH209" i="9" s="1"/>
  <c r="CN209" i="9" s="1"/>
  <c r="DF209" i="9" s="1"/>
  <c r="DL209" i="9" s="1"/>
  <c r="M231" i="3"/>
  <c r="W231" i="9" s="1"/>
  <c r="N231" i="9"/>
  <c r="Q231" i="3"/>
  <c r="AY131" i="9"/>
  <c r="CH131" i="9" s="1"/>
  <c r="CN131" i="9" s="1"/>
  <c r="DF131" i="9" s="1"/>
  <c r="DL131" i="9" s="1"/>
  <c r="AY149" i="9"/>
  <c r="CH149" i="9" s="1"/>
  <c r="CN149" i="9" s="1"/>
  <c r="DF149" i="9" s="1"/>
  <c r="DL149" i="9" s="1"/>
  <c r="AY192" i="9"/>
  <c r="CH192" i="9" s="1"/>
  <c r="CN192" i="9" s="1"/>
  <c r="DF192" i="9" s="1"/>
  <c r="DL192" i="9" s="1"/>
  <c r="AY152" i="9"/>
  <c r="CH152" i="9" s="1"/>
  <c r="CN152" i="9" s="1"/>
  <c r="DF152" i="9" s="1"/>
  <c r="DL152" i="9" s="1"/>
  <c r="AY208" i="9"/>
  <c r="CH208" i="9" s="1"/>
  <c r="CN208" i="9" s="1"/>
  <c r="DF208" i="9" s="1"/>
  <c r="DL208" i="9" s="1"/>
  <c r="AY198" i="9"/>
  <c r="CH198" i="9" s="1"/>
  <c r="CN198" i="9" s="1"/>
  <c r="DF198" i="9" s="1"/>
  <c r="DL198" i="9" s="1"/>
  <c r="AY174" i="9"/>
  <c r="CH174" i="9" s="1"/>
  <c r="CN174" i="9" s="1"/>
  <c r="DF174" i="9" s="1"/>
  <c r="DL174" i="9" s="1"/>
  <c r="AY170" i="9"/>
  <c r="CH170" i="9" s="1"/>
  <c r="CN170" i="9" s="1"/>
  <c r="DF170" i="9" s="1"/>
  <c r="DL170" i="9" s="1"/>
  <c r="AY229" i="9"/>
  <c r="CH229" i="9" s="1"/>
  <c r="CN229" i="9" s="1"/>
  <c r="DF229" i="9" s="1"/>
  <c r="DL229" i="9" s="1"/>
  <c r="AY187" i="9"/>
  <c r="CH187" i="9" s="1"/>
  <c r="CN187" i="9" s="1"/>
  <c r="DF187" i="9" s="1"/>
  <c r="DL187" i="9" s="1"/>
  <c r="AB286" i="17"/>
  <c r="AY147" i="9"/>
  <c r="CH147" i="9" s="1"/>
  <c r="CN147" i="9" s="1"/>
  <c r="DF147" i="9" s="1"/>
  <c r="DL147" i="9" s="1"/>
  <c r="AY135" i="9"/>
  <c r="CH135" i="9" s="1"/>
  <c r="CN135" i="9" s="1"/>
  <c r="DF135" i="9" s="1"/>
  <c r="DL135" i="9" s="1"/>
  <c r="AY15" i="9"/>
  <c r="CH15" i="9" s="1"/>
  <c r="CN15" i="9" s="1"/>
  <c r="DF15" i="9" s="1"/>
  <c r="DL15" i="9" s="1"/>
  <c r="BA18" i="9"/>
  <c r="CJ18" i="9" s="1"/>
  <c r="CP18" i="9" s="1"/>
  <c r="DH18" i="9" s="1"/>
  <c r="DN18" i="9" s="1"/>
  <c r="BA217" i="9"/>
  <c r="CJ217" i="9" s="1"/>
  <c r="CP217" i="9" s="1"/>
  <c r="DH217" i="9" s="1"/>
  <c r="DN217" i="9" s="1"/>
  <c r="BA30" i="9"/>
  <c r="CJ30" i="9" s="1"/>
  <c r="CP30" i="9" s="1"/>
  <c r="DH30" i="9" s="1"/>
  <c r="DN30" i="9" s="1"/>
  <c r="BA24" i="9"/>
  <c r="CJ24" i="9" s="1"/>
  <c r="CP24" i="9" s="1"/>
  <c r="DH24" i="9" s="1"/>
  <c r="DN24" i="9" s="1"/>
  <c r="BA192" i="9"/>
  <c r="CJ192" i="9" s="1"/>
  <c r="CP192" i="9" s="1"/>
  <c r="DH192" i="9" s="1"/>
  <c r="DN192" i="9" s="1"/>
  <c r="BA41" i="9"/>
  <c r="CJ41" i="9" s="1"/>
  <c r="CP41" i="9" s="1"/>
  <c r="DH41" i="9" s="1"/>
  <c r="DN41" i="9" s="1"/>
  <c r="BA58" i="9"/>
  <c r="CJ58" i="9" s="1"/>
  <c r="CP58" i="9" s="1"/>
  <c r="DH58" i="9" s="1"/>
  <c r="DN58" i="9" s="1"/>
  <c r="BA104" i="9"/>
  <c r="CJ104" i="9" s="1"/>
  <c r="CP104" i="9" s="1"/>
  <c r="DH104" i="9" s="1"/>
  <c r="DN104" i="9" s="1"/>
  <c r="BA194" i="9"/>
  <c r="CJ194" i="9" s="1"/>
  <c r="CP194" i="9" s="1"/>
  <c r="DH194" i="9" s="1"/>
  <c r="DN194" i="9" s="1"/>
  <c r="BA73" i="9"/>
  <c r="CJ73" i="9" s="1"/>
  <c r="CP73" i="9" s="1"/>
  <c r="DH73" i="9" s="1"/>
  <c r="DN73" i="9" s="1"/>
  <c r="BA38" i="9"/>
  <c r="CJ38" i="9" s="1"/>
  <c r="CP38" i="9" s="1"/>
  <c r="DH38" i="9" s="1"/>
  <c r="DN38" i="9" s="1"/>
  <c r="BA167" i="9"/>
  <c r="CJ167" i="9" s="1"/>
  <c r="CP167" i="9" s="1"/>
  <c r="DH167" i="9" s="1"/>
  <c r="DN167" i="9" s="1"/>
  <c r="BA227" i="9"/>
  <c r="CJ227" i="9" s="1"/>
  <c r="CP227" i="9" s="1"/>
  <c r="DH227" i="9" s="1"/>
  <c r="DN227" i="9" s="1"/>
  <c r="BA95" i="9"/>
  <c r="CJ95" i="9" s="1"/>
  <c r="CP95" i="9" s="1"/>
  <c r="DH95" i="9" s="1"/>
  <c r="DN95" i="9" s="1"/>
  <c r="BB74" i="9"/>
  <c r="CK74" i="9" s="1"/>
  <c r="CQ74" i="9" s="1"/>
  <c r="DI74" i="9" s="1"/>
  <c r="DO74" i="9" s="1"/>
  <c r="BB54" i="9"/>
  <c r="CK54" i="9" s="1"/>
  <c r="CQ54" i="9" s="1"/>
  <c r="DI54" i="9" s="1"/>
  <c r="DO54" i="9" s="1"/>
  <c r="BB25" i="9"/>
  <c r="CK25" i="9" s="1"/>
  <c r="CQ25" i="9" s="1"/>
  <c r="DI25" i="9" s="1"/>
  <c r="DO25" i="9" s="1"/>
  <c r="BB40" i="9"/>
  <c r="CK40" i="9" s="1"/>
  <c r="CQ40" i="9" s="1"/>
  <c r="DI40" i="9" s="1"/>
  <c r="DO40" i="9" s="1"/>
  <c r="BA221" i="9"/>
  <c r="CJ221" i="9" s="1"/>
  <c r="CP221" i="9" s="1"/>
  <c r="DH221" i="9" s="1"/>
  <c r="DN221" i="9" s="1"/>
  <c r="BA196" i="9"/>
  <c r="CJ196" i="9" s="1"/>
  <c r="CP196" i="9" s="1"/>
  <c r="DH196" i="9" s="1"/>
  <c r="DN196" i="9" s="1"/>
  <c r="BA204" i="9"/>
  <c r="CJ204" i="9" s="1"/>
  <c r="CP204" i="9" s="1"/>
  <c r="DH204" i="9" s="1"/>
  <c r="DN204" i="9" s="1"/>
  <c r="BA141" i="9"/>
  <c r="CJ141" i="9" s="1"/>
  <c r="CP141" i="9" s="1"/>
  <c r="DH141" i="9" s="1"/>
  <c r="DN141" i="9" s="1"/>
  <c r="BA75" i="9"/>
  <c r="CJ75" i="9" s="1"/>
  <c r="CP75" i="9" s="1"/>
  <c r="DH75" i="9" s="1"/>
  <c r="DN75" i="9" s="1"/>
  <c r="BA190" i="9"/>
  <c r="CJ190" i="9" s="1"/>
  <c r="CP190" i="9" s="1"/>
  <c r="DH190" i="9" s="1"/>
  <c r="DN190" i="9" s="1"/>
  <c r="BA81" i="9"/>
  <c r="CJ81" i="9" s="1"/>
  <c r="CP81" i="9" s="1"/>
  <c r="DH81" i="9" s="1"/>
  <c r="DN81" i="9" s="1"/>
  <c r="BA177" i="9"/>
  <c r="CJ177" i="9" s="1"/>
  <c r="CP177" i="9" s="1"/>
  <c r="DH177" i="9" s="1"/>
  <c r="DN177" i="9" s="1"/>
  <c r="BA68" i="9"/>
  <c r="CJ68" i="9" s="1"/>
  <c r="CP68" i="9" s="1"/>
  <c r="DH68" i="9" s="1"/>
  <c r="DN68" i="9" s="1"/>
  <c r="BA139" i="9"/>
  <c r="CJ139" i="9" s="1"/>
  <c r="CP139" i="9" s="1"/>
  <c r="DH139" i="9" s="1"/>
  <c r="DN139" i="9" s="1"/>
  <c r="BA106" i="9"/>
  <c r="CJ106" i="9" s="1"/>
  <c r="CP106" i="9" s="1"/>
  <c r="DH106" i="9" s="1"/>
  <c r="DN106" i="9" s="1"/>
  <c r="BA63" i="9"/>
  <c r="CJ63" i="9" s="1"/>
  <c r="CP63" i="9" s="1"/>
  <c r="DH63" i="9" s="1"/>
  <c r="DN63" i="9" s="1"/>
  <c r="BA62" i="9"/>
  <c r="CJ62" i="9" s="1"/>
  <c r="CP62" i="9" s="1"/>
  <c r="DH62" i="9" s="1"/>
  <c r="DN62" i="9" s="1"/>
  <c r="BA66" i="9"/>
  <c r="CJ66" i="9" s="1"/>
  <c r="CP66" i="9" s="1"/>
  <c r="DH66" i="9" s="1"/>
  <c r="DN66" i="9" s="1"/>
  <c r="BA107" i="9"/>
  <c r="CJ107" i="9" s="1"/>
  <c r="CP107" i="9" s="1"/>
  <c r="DH107" i="9" s="1"/>
  <c r="DN107" i="9" s="1"/>
  <c r="BA40" i="9"/>
  <c r="CJ40" i="9" s="1"/>
  <c r="CP40" i="9" s="1"/>
  <c r="DH40" i="9" s="1"/>
  <c r="DN40" i="9" s="1"/>
  <c r="BA154" i="9"/>
  <c r="CJ154" i="9" s="1"/>
  <c r="CP154" i="9" s="1"/>
  <c r="DH154" i="9" s="1"/>
  <c r="DN154" i="9" s="1"/>
  <c r="BA166" i="9"/>
  <c r="CJ166" i="9" s="1"/>
  <c r="CP166" i="9" s="1"/>
  <c r="DH166" i="9" s="1"/>
  <c r="DN166" i="9" s="1"/>
  <c r="BA113" i="9"/>
  <c r="CJ113" i="9" s="1"/>
  <c r="CP113" i="9" s="1"/>
  <c r="DH113" i="9" s="1"/>
  <c r="DN113" i="9" s="1"/>
  <c r="BA211" i="9"/>
  <c r="CJ211" i="9" s="1"/>
  <c r="CP211" i="9" s="1"/>
  <c r="DH211" i="9" s="1"/>
  <c r="DN211" i="9" s="1"/>
  <c r="BA123" i="9"/>
  <c r="CJ123" i="9" s="1"/>
  <c r="CP123" i="9" s="1"/>
  <c r="DH123" i="9" s="1"/>
  <c r="DN123" i="9" s="1"/>
  <c r="BB78" i="9"/>
  <c r="CK78" i="9" s="1"/>
  <c r="CQ78" i="9" s="1"/>
  <c r="DI78" i="9" s="1"/>
  <c r="DO78" i="9" s="1"/>
  <c r="BA132" i="9"/>
  <c r="CJ132" i="9" s="1"/>
  <c r="CP132" i="9" s="1"/>
  <c r="DH132" i="9" s="1"/>
  <c r="DN132" i="9" s="1"/>
  <c r="BA79" i="9"/>
  <c r="CJ79" i="9" s="1"/>
  <c r="CP79" i="9" s="1"/>
  <c r="DH79" i="9" s="1"/>
  <c r="DN79" i="9" s="1"/>
  <c r="BA206" i="9"/>
  <c r="CJ206" i="9" s="1"/>
  <c r="CP206" i="9" s="1"/>
  <c r="DH206" i="9" s="1"/>
  <c r="DN206" i="9" s="1"/>
  <c r="BA51" i="9"/>
  <c r="CJ51" i="9" s="1"/>
  <c r="CP51" i="9" s="1"/>
  <c r="DH51" i="9" s="1"/>
  <c r="DN51" i="9" s="1"/>
  <c r="BA225" i="9"/>
  <c r="CJ225" i="9" s="1"/>
  <c r="CP225" i="9" s="1"/>
  <c r="DH225" i="9" s="1"/>
  <c r="DN225" i="9" s="1"/>
  <c r="BA94" i="9"/>
  <c r="CJ94" i="9" s="1"/>
  <c r="CP94" i="9" s="1"/>
  <c r="DH94" i="9" s="1"/>
  <c r="DN94" i="9" s="1"/>
  <c r="BA100" i="9"/>
  <c r="CJ100" i="9" s="1"/>
  <c r="CP100" i="9" s="1"/>
  <c r="DH100" i="9" s="1"/>
  <c r="DN100" i="9" s="1"/>
  <c r="BA28" i="9"/>
  <c r="CJ28" i="9" s="1"/>
  <c r="CP28" i="9" s="1"/>
  <c r="DH28" i="9" s="1"/>
  <c r="DN28" i="9" s="1"/>
  <c r="BA161" i="9"/>
  <c r="CJ161" i="9" s="1"/>
  <c r="CP161" i="9" s="1"/>
  <c r="DH161" i="9" s="1"/>
  <c r="DN161" i="9" s="1"/>
  <c r="BA174" i="9"/>
  <c r="CJ174" i="9" s="1"/>
  <c r="CP174" i="9" s="1"/>
  <c r="DH174" i="9" s="1"/>
  <c r="DN174" i="9" s="1"/>
  <c r="BA47" i="9"/>
  <c r="CJ47" i="9" s="1"/>
  <c r="CP47" i="9" s="1"/>
  <c r="DH47" i="9" s="1"/>
  <c r="DN47" i="9" s="1"/>
  <c r="BA136" i="9"/>
  <c r="CJ136" i="9" s="1"/>
  <c r="CP136" i="9" s="1"/>
  <c r="DH136" i="9" s="1"/>
  <c r="DN136" i="9" s="1"/>
  <c r="BA222" i="9"/>
  <c r="CJ222" i="9" s="1"/>
  <c r="CP222" i="9" s="1"/>
  <c r="DH222" i="9" s="1"/>
  <c r="DN222" i="9" s="1"/>
  <c r="BA16" i="9"/>
  <c r="CJ16" i="9" s="1"/>
  <c r="CP16" i="9" s="1"/>
  <c r="DH16" i="9" s="1"/>
  <c r="DN16" i="9" s="1"/>
  <c r="BA48" i="9"/>
  <c r="CJ48" i="9" s="1"/>
  <c r="CP48" i="9" s="1"/>
  <c r="DH48" i="9" s="1"/>
  <c r="DN48" i="9" s="1"/>
  <c r="BA105" i="9"/>
  <c r="CJ105" i="9" s="1"/>
  <c r="CP105" i="9" s="1"/>
  <c r="DH105" i="9" s="1"/>
  <c r="DN105" i="9" s="1"/>
  <c r="BA138" i="9"/>
  <c r="CJ138" i="9" s="1"/>
  <c r="CP138" i="9" s="1"/>
  <c r="DH138" i="9" s="1"/>
  <c r="DN138" i="9" s="1"/>
  <c r="BA85" i="9"/>
  <c r="CJ85" i="9" s="1"/>
  <c r="CP85" i="9" s="1"/>
  <c r="DH85" i="9" s="1"/>
  <c r="DN85" i="9" s="1"/>
  <c r="BB39" i="9"/>
  <c r="CK39" i="9" s="1"/>
  <c r="CQ39" i="9" s="1"/>
  <c r="DI39" i="9" s="1"/>
  <c r="DO39" i="9" s="1"/>
  <c r="BC71" i="9"/>
  <c r="CL71" i="9" s="1"/>
  <c r="CR71" i="9" s="1"/>
  <c r="DJ71" i="9" s="1"/>
  <c r="DP71" i="9" s="1"/>
  <c r="BB70" i="9"/>
  <c r="CK70" i="9" s="1"/>
  <c r="CQ70" i="9" s="1"/>
  <c r="DI70" i="9" s="1"/>
  <c r="DO70" i="9" s="1"/>
  <c r="BB32" i="9"/>
  <c r="CK32" i="9" s="1"/>
  <c r="CQ32" i="9" s="1"/>
  <c r="DI32" i="9" s="1"/>
  <c r="DO32" i="9" s="1"/>
  <c r="AY32" i="9"/>
  <c r="CH32" i="9" s="1"/>
  <c r="CN32" i="9" s="1"/>
  <c r="DF32" i="9" s="1"/>
  <c r="DL32" i="9" s="1"/>
  <c r="BC35" i="9"/>
  <c r="CL35" i="9" s="1"/>
  <c r="CR35" i="9" s="1"/>
  <c r="DJ35" i="9" s="1"/>
  <c r="DP35" i="9" s="1"/>
  <c r="BB35" i="9"/>
  <c r="CK35" i="9" s="1"/>
  <c r="CQ35" i="9" s="1"/>
  <c r="DI35" i="9" s="1"/>
  <c r="DO35" i="9" s="1"/>
  <c r="BA91" i="9"/>
  <c r="CJ91" i="9" s="1"/>
  <c r="CP91" i="9" s="1"/>
  <c r="DH91" i="9" s="1"/>
  <c r="DN91" i="9" s="1"/>
  <c r="BA158" i="9"/>
  <c r="CJ158" i="9" s="1"/>
  <c r="CP158" i="9" s="1"/>
  <c r="DH158" i="9" s="1"/>
  <c r="DN158" i="9" s="1"/>
  <c r="BA135" i="9"/>
  <c r="CJ135" i="9" s="1"/>
  <c r="CP135" i="9" s="1"/>
  <c r="DH135" i="9" s="1"/>
  <c r="DN135" i="9" s="1"/>
  <c r="BA17" i="9"/>
  <c r="CJ17" i="9" s="1"/>
  <c r="CP17" i="9" s="1"/>
  <c r="DH17" i="9" s="1"/>
  <c r="DN17" i="9" s="1"/>
  <c r="BA114" i="9"/>
  <c r="CJ114" i="9" s="1"/>
  <c r="CP114" i="9" s="1"/>
  <c r="DH114" i="9" s="1"/>
  <c r="DN114" i="9" s="1"/>
  <c r="BA26" i="9"/>
  <c r="CJ26" i="9" s="1"/>
  <c r="CP26" i="9" s="1"/>
  <c r="DH26" i="9" s="1"/>
  <c r="DN26" i="9" s="1"/>
  <c r="BA137" i="9"/>
  <c r="CJ137" i="9" s="1"/>
  <c r="CP137" i="9" s="1"/>
  <c r="DH137" i="9" s="1"/>
  <c r="DN137" i="9" s="1"/>
  <c r="BA202" i="9"/>
  <c r="CJ202" i="9" s="1"/>
  <c r="CP202" i="9" s="1"/>
  <c r="DH202" i="9" s="1"/>
  <c r="DN202" i="9" s="1"/>
  <c r="BA125" i="9"/>
  <c r="CJ125" i="9" s="1"/>
  <c r="CP125" i="9" s="1"/>
  <c r="DH125" i="9" s="1"/>
  <c r="DN125" i="9" s="1"/>
  <c r="BA156" i="9"/>
  <c r="CJ156" i="9" s="1"/>
  <c r="CP156" i="9" s="1"/>
  <c r="DH156" i="9" s="1"/>
  <c r="DN156" i="9" s="1"/>
  <c r="BA195" i="9"/>
  <c r="CJ195" i="9" s="1"/>
  <c r="CP195" i="9" s="1"/>
  <c r="DH195" i="9" s="1"/>
  <c r="DN195" i="9" s="1"/>
  <c r="BA129" i="9"/>
  <c r="CJ129" i="9" s="1"/>
  <c r="CP129" i="9" s="1"/>
  <c r="DH129" i="9" s="1"/>
  <c r="DN129" i="9" s="1"/>
  <c r="BA22" i="9"/>
  <c r="CJ22" i="9" s="1"/>
  <c r="CP22" i="9" s="1"/>
  <c r="DH22" i="9" s="1"/>
  <c r="DN22" i="9" s="1"/>
  <c r="BC64" i="9"/>
  <c r="CL64" i="9" s="1"/>
  <c r="CR64" i="9" s="1"/>
  <c r="DJ64" i="9" s="1"/>
  <c r="DP64" i="9" s="1"/>
  <c r="BB41" i="9"/>
  <c r="CK41" i="9" s="1"/>
  <c r="CQ41" i="9" s="1"/>
  <c r="DI41" i="9" s="1"/>
  <c r="DO41" i="9" s="1"/>
  <c r="BB58" i="9"/>
  <c r="CK58" i="9" s="1"/>
  <c r="CQ58" i="9" s="1"/>
  <c r="DI58" i="9" s="1"/>
  <c r="DO58" i="9" s="1"/>
  <c r="BB73" i="9"/>
  <c r="CK73" i="9" s="1"/>
  <c r="CQ73" i="9" s="1"/>
  <c r="DI73" i="9" s="1"/>
  <c r="DO73" i="9" s="1"/>
  <c r="BC44" i="9"/>
  <c r="CL44" i="9" s="1"/>
  <c r="CR44" i="9" s="1"/>
  <c r="DJ44" i="9" s="1"/>
  <c r="DP44" i="9" s="1"/>
  <c r="BC27" i="9"/>
  <c r="CL27" i="9" s="1"/>
  <c r="CR27" i="9" s="1"/>
  <c r="DJ27" i="9" s="1"/>
  <c r="DP27" i="9" s="1"/>
  <c r="BA39" i="9"/>
  <c r="CJ39" i="9" s="1"/>
  <c r="CP39" i="9" s="1"/>
  <c r="DH39" i="9" s="1"/>
  <c r="DN39" i="9" s="1"/>
  <c r="BA77" i="9"/>
  <c r="CJ77" i="9" s="1"/>
  <c r="CP77" i="9" s="1"/>
  <c r="DH77" i="9" s="1"/>
  <c r="DN77" i="9" s="1"/>
  <c r="BA32" i="9"/>
  <c r="CJ32" i="9" s="1"/>
  <c r="CP32" i="9" s="1"/>
  <c r="DH32" i="9" s="1"/>
  <c r="DN32" i="9" s="1"/>
  <c r="AC231" i="4"/>
  <c r="AR231" i="9"/>
  <c r="P231" i="3"/>
  <c r="AT231" i="9" s="1"/>
  <c r="R231" i="3"/>
  <c r="R231" i="9"/>
  <c r="BA231" i="9" s="1"/>
  <c r="CJ231" i="9" s="1"/>
  <c r="CP231" i="9" s="1"/>
  <c r="DH231" i="9" s="1"/>
  <c r="DN231" i="9" s="1"/>
  <c r="AY124" i="9"/>
  <c r="CH124" i="9" s="1"/>
  <c r="CN124" i="9" s="1"/>
  <c r="DF124" i="9" s="1"/>
  <c r="DL124" i="9" s="1"/>
  <c r="AY150" i="9"/>
  <c r="CH150" i="9" s="1"/>
  <c r="CN150" i="9" s="1"/>
  <c r="DF150" i="9" s="1"/>
  <c r="DL150" i="9" s="1"/>
  <c r="AY137" i="9"/>
  <c r="CH137" i="9" s="1"/>
  <c r="CN137" i="9" s="1"/>
  <c r="DF137" i="9" s="1"/>
  <c r="DL137" i="9" s="1"/>
  <c r="AY182" i="9"/>
  <c r="CH182" i="9" s="1"/>
  <c r="CN182" i="9" s="1"/>
  <c r="DF182" i="9" s="1"/>
  <c r="DL182" i="9" s="1"/>
  <c r="AY130" i="9"/>
  <c r="CH130" i="9" s="1"/>
  <c r="CN130" i="9" s="1"/>
  <c r="DF130" i="9" s="1"/>
  <c r="DL130" i="9" s="1"/>
  <c r="AY140" i="9"/>
  <c r="CH140" i="9" s="1"/>
  <c r="CN140" i="9" s="1"/>
  <c r="DF140" i="9" s="1"/>
  <c r="DL140" i="9" s="1"/>
  <c r="AY145" i="9"/>
  <c r="CH145" i="9" s="1"/>
  <c r="CN145" i="9" s="1"/>
  <c r="DF145" i="9" s="1"/>
  <c r="DL145" i="9" s="1"/>
  <c r="AY139" i="9"/>
  <c r="CH139" i="9" s="1"/>
  <c r="CN139" i="9" s="1"/>
  <c r="DF139" i="9" s="1"/>
  <c r="DL139" i="9" s="1"/>
  <c r="AY230" i="9"/>
  <c r="CH230" i="9" s="1"/>
  <c r="CN230" i="9" s="1"/>
  <c r="DF230" i="9" s="1"/>
  <c r="DL230" i="9" s="1"/>
  <c r="AY204" i="9"/>
  <c r="CH204" i="9" s="1"/>
  <c r="CN204" i="9" s="1"/>
  <c r="DF204" i="9" s="1"/>
  <c r="DL204" i="9" s="1"/>
  <c r="AY13" i="9"/>
  <c r="CH13" i="9" s="1"/>
  <c r="CN13" i="9" s="1"/>
  <c r="DF13" i="9" s="1"/>
  <c r="DL13" i="9" s="1"/>
  <c r="BA89" i="9"/>
  <c r="CJ89" i="9" s="1"/>
  <c r="CP89" i="9" s="1"/>
  <c r="DH89" i="9" s="1"/>
  <c r="DN89" i="9" s="1"/>
  <c r="BA115" i="9"/>
  <c r="CJ115" i="9" s="1"/>
  <c r="CP115" i="9" s="1"/>
  <c r="DH115" i="9" s="1"/>
  <c r="DN115" i="9" s="1"/>
  <c r="BB63" i="9"/>
  <c r="CK63" i="9" s="1"/>
  <c r="CQ63" i="9" s="1"/>
  <c r="DI63" i="9" s="1"/>
  <c r="DO63" i="9" s="1"/>
  <c r="BA70" i="9"/>
  <c r="CJ70" i="9" s="1"/>
  <c r="CP70" i="9" s="1"/>
  <c r="DH70" i="9" s="1"/>
  <c r="DN70" i="9" s="1"/>
  <c r="BA207" i="9"/>
  <c r="CJ207" i="9" s="1"/>
  <c r="CP207" i="9" s="1"/>
  <c r="DH207" i="9" s="1"/>
  <c r="DN207" i="9" s="1"/>
  <c r="BA45" i="9"/>
  <c r="CJ45" i="9" s="1"/>
  <c r="CP45" i="9" s="1"/>
  <c r="DH45" i="9" s="1"/>
  <c r="DN45" i="9" s="1"/>
  <c r="BA180" i="9"/>
  <c r="CJ180" i="9" s="1"/>
  <c r="CP180" i="9" s="1"/>
  <c r="DH180" i="9" s="1"/>
  <c r="DN180" i="9" s="1"/>
  <c r="BA212" i="9"/>
  <c r="CJ212" i="9" s="1"/>
  <c r="CP212" i="9" s="1"/>
  <c r="DH212" i="9" s="1"/>
  <c r="DN212" i="9" s="1"/>
  <c r="BA128" i="9"/>
  <c r="CJ128" i="9" s="1"/>
  <c r="CP128" i="9" s="1"/>
  <c r="DH128" i="9" s="1"/>
  <c r="DN128" i="9" s="1"/>
  <c r="BA43" i="9"/>
  <c r="CJ43" i="9" s="1"/>
  <c r="CP43" i="9" s="1"/>
  <c r="DH43" i="9" s="1"/>
  <c r="DN43" i="9" s="1"/>
  <c r="BB34" i="9"/>
  <c r="CK34" i="9" s="1"/>
  <c r="CQ34" i="9" s="1"/>
  <c r="DI34" i="9" s="1"/>
  <c r="DO34" i="9" s="1"/>
  <c r="BC55" i="9"/>
  <c r="CL55" i="9" s="1"/>
  <c r="CR55" i="9" s="1"/>
  <c r="DJ55" i="9" s="1"/>
  <c r="DP55" i="9" s="1"/>
  <c r="BA140" i="9"/>
  <c r="CJ140" i="9" s="1"/>
  <c r="CP140" i="9" s="1"/>
  <c r="DH140" i="9" s="1"/>
  <c r="DN140" i="9" s="1"/>
  <c r="BA61" i="9"/>
  <c r="CJ61" i="9" s="1"/>
  <c r="CP61" i="9" s="1"/>
  <c r="DH61" i="9" s="1"/>
  <c r="DN61" i="9" s="1"/>
  <c r="BA64" i="9"/>
  <c r="CJ64" i="9" s="1"/>
  <c r="CP64" i="9" s="1"/>
  <c r="DH64" i="9" s="1"/>
  <c r="DN64" i="9" s="1"/>
  <c r="BA176" i="9"/>
  <c r="CJ176" i="9" s="1"/>
  <c r="CP176" i="9" s="1"/>
  <c r="DH176" i="9" s="1"/>
  <c r="DN176" i="9" s="1"/>
  <c r="BA99" i="9"/>
  <c r="CJ99" i="9" s="1"/>
  <c r="CP99" i="9" s="1"/>
  <c r="DH99" i="9" s="1"/>
  <c r="DN99" i="9" s="1"/>
  <c r="BA33" i="9"/>
  <c r="CJ33" i="9" s="1"/>
  <c r="CP33" i="9" s="1"/>
  <c r="DH33" i="9" s="1"/>
  <c r="DN33" i="9" s="1"/>
  <c r="BA200" i="9"/>
  <c r="CJ200" i="9" s="1"/>
  <c r="CP200" i="9" s="1"/>
  <c r="DH200" i="9" s="1"/>
  <c r="DN200" i="9" s="1"/>
  <c r="BA69" i="9"/>
  <c r="CJ69" i="9" s="1"/>
  <c r="CP69" i="9" s="1"/>
  <c r="DH69" i="9" s="1"/>
  <c r="DN69" i="9" s="1"/>
  <c r="BA205" i="9"/>
  <c r="CJ205" i="9" s="1"/>
  <c r="CP205" i="9" s="1"/>
  <c r="DH205" i="9" s="1"/>
  <c r="DN205" i="9" s="1"/>
  <c r="BA230" i="9"/>
  <c r="CJ230" i="9" s="1"/>
  <c r="CP230" i="9" s="1"/>
  <c r="DH230" i="9" s="1"/>
  <c r="DN230" i="9" s="1"/>
  <c r="BA122" i="9"/>
  <c r="CJ122" i="9" s="1"/>
  <c r="CP122" i="9" s="1"/>
  <c r="DH122" i="9" s="1"/>
  <c r="DN122" i="9" s="1"/>
  <c r="BC39" i="9"/>
  <c r="CL39" i="9" s="1"/>
  <c r="CR39" i="9" s="1"/>
  <c r="DJ39" i="9" s="1"/>
  <c r="DP39" i="9" s="1"/>
  <c r="BB26" i="9"/>
  <c r="CK26" i="9" s="1"/>
  <c r="CQ26" i="9" s="1"/>
  <c r="DI26" i="9" s="1"/>
  <c r="DO26" i="9" s="1"/>
  <c r="BC70" i="9"/>
  <c r="CL70" i="9" s="1"/>
  <c r="CR70" i="9" s="1"/>
  <c r="DJ70" i="9" s="1"/>
  <c r="DP70" i="9" s="1"/>
  <c r="BB61" i="9"/>
  <c r="CK61" i="9" s="1"/>
  <c r="CQ61" i="9" s="1"/>
  <c r="DI61" i="9" s="1"/>
  <c r="DO61" i="9" s="1"/>
  <c r="BB62" i="9"/>
  <c r="CK62" i="9" s="1"/>
  <c r="CQ62" i="9" s="1"/>
  <c r="DI62" i="9" s="1"/>
  <c r="DO62" i="9" s="1"/>
  <c r="BA163" i="9"/>
  <c r="CJ163" i="9" s="1"/>
  <c r="CP163" i="9" s="1"/>
  <c r="DH163" i="9" s="1"/>
  <c r="DN163" i="9" s="1"/>
  <c r="BC54" i="9"/>
  <c r="CL54" i="9" s="1"/>
  <c r="CR54" i="9" s="1"/>
  <c r="DJ54" i="9" s="1"/>
  <c r="DP54" i="9" s="1"/>
  <c r="BA34" i="9"/>
  <c r="CJ34" i="9" s="1"/>
  <c r="CP34" i="9" s="1"/>
  <c r="DH34" i="9" s="1"/>
  <c r="DN34" i="9" s="1"/>
  <c r="BA118" i="9"/>
  <c r="CJ118" i="9" s="1"/>
  <c r="CP118" i="9" s="1"/>
  <c r="DH118" i="9" s="1"/>
  <c r="DN118" i="9" s="1"/>
  <c r="BA134" i="9"/>
  <c r="CJ134" i="9" s="1"/>
  <c r="CP134" i="9" s="1"/>
  <c r="DH134" i="9" s="1"/>
  <c r="DN134" i="9" s="1"/>
  <c r="BA117" i="9"/>
  <c r="CJ117" i="9" s="1"/>
  <c r="CP117" i="9" s="1"/>
  <c r="DH117" i="9" s="1"/>
  <c r="DN117" i="9" s="1"/>
  <c r="BA170" i="9"/>
  <c r="CJ170" i="9" s="1"/>
  <c r="CP170" i="9" s="1"/>
  <c r="DH170" i="9" s="1"/>
  <c r="DN170" i="9" s="1"/>
  <c r="BC30" i="9"/>
  <c r="CL30" i="9" s="1"/>
  <c r="CR30" i="9" s="1"/>
  <c r="DJ30" i="9" s="1"/>
  <c r="DP30" i="9" s="1"/>
  <c r="BB30" i="9"/>
  <c r="CK30" i="9" s="1"/>
  <c r="CQ30" i="9" s="1"/>
  <c r="DI30" i="9" s="1"/>
  <c r="DO30" i="9" s="1"/>
  <c r="BB56" i="9"/>
  <c r="CK56" i="9" s="1"/>
  <c r="CQ56" i="9" s="1"/>
  <c r="DI56" i="9" s="1"/>
  <c r="DO56" i="9" s="1"/>
  <c r="BB51" i="9"/>
  <c r="CK51" i="9" s="1"/>
  <c r="CQ51" i="9" s="1"/>
  <c r="DI51" i="9" s="1"/>
  <c r="DO51" i="9" s="1"/>
  <c r="BB77" i="9"/>
  <c r="CK77" i="9" s="1"/>
  <c r="CQ77" i="9" s="1"/>
  <c r="DI77" i="9" s="1"/>
  <c r="DO77" i="9" s="1"/>
  <c r="BB36" i="9"/>
  <c r="CK36" i="9" s="1"/>
  <c r="CQ36" i="9" s="1"/>
  <c r="DI36" i="9" s="1"/>
  <c r="DO36" i="9" s="1"/>
  <c r="BC73" i="9"/>
  <c r="CL73" i="9" s="1"/>
  <c r="CR73" i="9" s="1"/>
  <c r="DJ73" i="9" s="1"/>
  <c r="DP73" i="9" s="1"/>
  <c r="BB47" i="9"/>
  <c r="CK47" i="9" s="1"/>
  <c r="CQ47" i="9" s="1"/>
  <c r="DI47" i="9" s="1"/>
  <c r="DO47" i="9" s="1"/>
  <c r="BA148" i="9"/>
  <c r="CJ148" i="9" s="1"/>
  <c r="CP148" i="9" s="1"/>
  <c r="DH148" i="9" s="1"/>
  <c r="DN148" i="9" s="1"/>
  <c r="BA60" i="9"/>
  <c r="CJ60" i="9" s="1"/>
  <c r="CP60" i="9" s="1"/>
  <c r="DH60" i="9" s="1"/>
  <c r="DN60" i="9" s="1"/>
  <c r="BA191" i="9"/>
  <c r="CJ191" i="9" s="1"/>
  <c r="CP191" i="9" s="1"/>
  <c r="DH191" i="9" s="1"/>
  <c r="DN191" i="9" s="1"/>
  <c r="AY206" i="9"/>
  <c r="CH206" i="9" s="1"/>
  <c r="CN206" i="9" s="1"/>
  <c r="DF206" i="9" s="1"/>
  <c r="DL206" i="9" s="1"/>
  <c r="AY136" i="9"/>
  <c r="CH136" i="9" s="1"/>
  <c r="CN136" i="9" s="1"/>
  <c r="DF136" i="9" s="1"/>
  <c r="DL136" i="9" s="1"/>
  <c r="AY175" i="9"/>
  <c r="CH175" i="9" s="1"/>
  <c r="CN175" i="9" s="1"/>
  <c r="DF175" i="9" s="1"/>
  <c r="DL175" i="9" s="1"/>
  <c r="AY122" i="9"/>
  <c r="CH122" i="9" s="1"/>
  <c r="CN122" i="9" s="1"/>
  <c r="DF122" i="9" s="1"/>
  <c r="DL122" i="9" s="1"/>
  <c r="AY222" i="9"/>
  <c r="CH222" i="9" s="1"/>
  <c r="CN222" i="9" s="1"/>
  <c r="DF222" i="9" s="1"/>
  <c r="DL222" i="9" s="1"/>
  <c r="AY199" i="9"/>
  <c r="CH199" i="9" s="1"/>
  <c r="CN199" i="9" s="1"/>
  <c r="DF199" i="9" s="1"/>
  <c r="DL199" i="9" s="1"/>
  <c r="AY161" i="9"/>
  <c r="CH161" i="9" s="1"/>
  <c r="CN161" i="9" s="1"/>
  <c r="DF161" i="9" s="1"/>
  <c r="DL161" i="9" s="1"/>
  <c r="AY193" i="9"/>
  <c r="CH193" i="9" s="1"/>
  <c r="CN193" i="9" s="1"/>
  <c r="DF193" i="9" s="1"/>
  <c r="DL193" i="9" s="1"/>
  <c r="AY184" i="9"/>
  <c r="CH184" i="9" s="1"/>
  <c r="CN184" i="9" s="1"/>
  <c r="DF184" i="9" s="1"/>
  <c r="DL184" i="9" s="1"/>
  <c r="AY212" i="9"/>
  <c r="CH212" i="9" s="1"/>
  <c r="CN212" i="9" s="1"/>
  <c r="DF212" i="9" s="1"/>
  <c r="DL212" i="9" s="1"/>
  <c r="AY132" i="9"/>
  <c r="CH132" i="9" s="1"/>
  <c r="CN132" i="9" s="1"/>
  <c r="DF132" i="9" s="1"/>
  <c r="DL132" i="9" s="1"/>
  <c r="AY141" i="9"/>
  <c r="CH141" i="9" s="1"/>
  <c r="CN141" i="9" s="1"/>
  <c r="DF141" i="9" s="1"/>
  <c r="DL141" i="9" s="1"/>
  <c r="AY203" i="9"/>
  <c r="CH203" i="9" s="1"/>
  <c r="CN203" i="9" s="1"/>
  <c r="DF203" i="9" s="1"/>
  <c r="DL203" i="9" s="1"/>
  <c r="AY164" i="9"/>
  <c r="CH164" i="9" s="1"/>
  <c r="CN164" i="9" s="1"/>
  <c r="DF164" i="9" s="1"/>
  <c r="DL164" i="9" s="1"/>
  <c r="AY160" i="9"/>
  <c r="CH160" i="9" s="1"/>
  <c r="CN160" i="9" s="1"/>
  <c r="DF160" i="9" s="1"/>
  <c r="DL160" i="9" s="1"/>
  <c r="AY118" i="9"/>
  <c r="CH118" i="9" s="1"/>
  <c r="CN118" i="9" s="1"/>
  <c r="DF118" i="9" s="1"/>
  <c r="DL118" i="9" s="1"/>
  <c r="AY151" i="9"/>
  <c r="CH151" i="9" s="1"/>
  <c r="CN151" i="9" s="1"/>
  <c r="DF151" i="9" s="1"/>
  <c r="DL151" i="9" s="1"/>
  <c r="AY190" i="9"/>
  <c r="CH190" i="9" s="1"/>
  <c r="CN190" i="9" s="1"/>
  <c r="DF190" i="9" s="1"/>
  <c r="DL190" i="9" s="1"/>
  <c r="AY186" i="9"/>
  <c r="CH186" i="9" s="1"/>
  <c r="CN186" i="9" s="1"/>
  <c r="DF186" i="9" s="1"/>
  <c r="DL186" i="9" s="1"/>
  <c r="AY223" i="9"/>
  <c r="CH223" i="9" s="1"/>
  <c r="CN223" i="9" s="1"/>
  <c r="DF223" i="9" s="1"/>
  <c r="DL223" i="9" s="1"/>
  <c r="BA229" i="9"/>
  <c r="CJ229" i="9" s="1"/>
  <c r="CP229" i="9" s="1"/>
  <c r="DH229" i="9" s="1"/>
  <c r="DN229" i="9" s="1"/>
  <c r="BA153" i="9"/>
  <c r="CJ153" i="9" s="1"/>
  <c r="CP153" i="9" s="1"/>
  <c r="DH153" i="9" s="1"/>
  <c r="DN153" i="9" s="1"/>
  <c r="BA199" i="9"/>
  <c r="CJ199" i="9" s="1"/>
  <c r="CP199" i="9" s="1"/>
  <c r="DH199" i="9" s="1"/>
  <c r="DN199" i="9" s="1"/>
  <c r="BA197" i="9"/>
  <c r="CJ197" i="9" s="1"/>
  <c r="CP197" i="9" s="1"/>
  <c r="DH197" i="9" s="1"/>
  <c r="DN197" i="9" s="1"/>
  <c r="BA215" i="9"/>
  <c r="CJ215" i="9" s="1"/>
  <c r="CP215" i="9" s="1"/>
  <c r="DH215" i="9" s="1"/>
  <c r="DN215" i="9" s="1"/>
  <c r="BA220" i="9"/>
  <c r="CJ220" i="9" s="1"/>
  <c r="CP220" i="9" s="1"/>
  <c r="DH220" i="9" s="1"/>
  <c r="DN220" i="9" s="1"/>
  <c r="BA184" i="9"/>
  <c r="CJ184" i="9" s="1"/>
  <c r="CP184" i="9" s="1"/>
  <c r="DH184" i="9" s="1"/>
  <c r="DN184" i="9" s="1"/>
  <c r="BA178" i="9"/>
  <c r="CJ178" i="9" s="1"/>
  <c r="CP178" i="9" s="1"/>
  <c r="DH178" i="9" s="1"/>
  <c r="DN178" i="9" s="1"/>
  <c r="BA214" i="9"/>
  <c r="CJ214" i="9" s="1"/>
  <c r="CP214" i="9" s="1"/>
  <c r="DH214" i="9" s="1"/>
  <c r="DN214" i="9" s="1"/>
  <c r="BA159" i="9"/>
  <c r="CJ159" i="9" s="1"/>
  <c r="CP159" i="9" s="1"/>
  <c r="DH159" i="9" s="1"/>
  <c r="DN159" i="9" s="1"/>
  <c r="BA127" i="9"/>
  <c r="CJ127" i="9" s="1"/>
  <c r="CP127" i="9" s="1"/>
  <c r="DH127" i="9" s="1"/>
  <c r="DN127" i="9" s="1"/>
  <c r="BB43" i="9"/>
  <c r="CK43" i="9" s="1"/>
  <c r="CQ43" i="9" s="1"/>
  <c r="DI43" i="9" s="1"/>
  <c r="DO43" i="9" s="1"/>
  <c r="BB59" i="9"/>
  <c r="CK59" i="9" s="1"/>
  <c r="CQ59" i="9" s="1"/>
  <c r="DI59" i="9" s="1"/>
  <c r="DO59" i="9" s="1"/>
  <c r="BB27" i="9"/>
  <c r="CK27" i="9" s="1"/>
  <c r="CQ27" i="9" s="1"/>
  <c r="DI27" i="9" s="1"/>
  <c r="DO27" i="9" s="1"/>
  <c r="BA142" i="9"/>
  <c r="CJ142" i="9" s="1"/>
  <c r="CP142" i="9" s="1"/>
  <c r="DH142" i="9" s="1"/>
  <c r="DN142" i="9" s="1"/>
  <c r="BA27" i="9"/>
  <c r="CJ27" i="9" s="1"/>
  <c r="CP27" i="9" s="1"/>
  <c r="DH27" i="9" s="1"/>
  <c r="DN27" i="9" s="1"/>
  <c r="BA57" i="9"/>
  <c r="CJ57" i="9" s="1"/>
  <c r="CP57" i="9" s="1"/>
  <c r="DH57" i="9" s="1"/>
  <c r="DN57" i="9" s="1"/>
  <c r="BA150" i="9"/>
  <c r="CJ150" i="9" s="1"/>
  <c r="CP150" i="9" s="1"/>
  <c r="DH150" i="9" s="1"/>
  <c r="DN150" i="9" s="1"/>
  <c r="BA54" i="9"/>
  <c r="CJ54" i="9" s="1"/>
  <c r="CP54" i="9" s="1"/>
  <c r="DH54" i="9" s="1"/>
  <c r="DN54" i="9" s="1"/>
  <c r="BA55" i="9"/>
  <c r="CJ55" i="9" s="1"/>
  <c r="CP55" i="9" s="1"/>
  <c r="DH55" i="9" s="1"/>
  <c r="DN55" i="9" s="1"/>
  <c r="BA92" i="9"/>
  <c r="CJ92" i="9" s="1"/>
  <c r="CP92" i="9" s="1"/>
  <c r="DH92" i="9" s="1"/>
  <c r="DN92" i="9" s="1"/>
  <c r="BA224" i="9"/>
  <c r="CJ224" i="9" s="1"/>
  <c r="CP224" i="9" s="1"/>
  <c r="DH224" i="9" s="1"/>
  <c r="DN224" i="9" s="1"/>
  <c r="BA103" i="9"/>
  <c r="CJ103" i="9" s="1"/>
  <c r="CP103" i="9" s="1"/>
  <c r="DH103" i="9" s="1"/>
  <c r="DN103" i="9" s="1"/>
  <c r="BB57" i="9"/>
  <c r="CK57" i="9" s="1"/>
  <c r="CQ57" i="9" s="1"/>
  <c r="DI57" i="9" s="1"/>
  <c r="DO57" i="9" s="1"/>
  <c r="BC38" i="9"/>
  <c r="CL38" i="9" s="1"/>
  <c r="CR38" i="9" s="1"/>
  <c r="DJ38" i="9" s="1"/>
  <c r="DP38" i="9" s="1"/>
  <c r="BB67" i="9"/>
  <c r="CK67" i="9" s="1"/>
  <c r="CQ67" i="9" s="1"/>
  <c r="DI67" i="9" s="1"/>
  <c r="DO67" i="9" s="1"/>
  <c r="BB42" i="9"/>
  <c r="CK42" i="9" s="1"/>
  <c r="CQ42" i="9" s="1"/>
  <c r="DI42" i="9" s="1"/>
  <c r="DO42" i="9" s="1"/>
  <c r="BB37" i="9"/>
  <c r="CK37" i="9" s="1"/>
  <c r="CQ37" i="9" s="1"/>
  <c r="DI37" i="9" s="1"/>
  <c r="DO37" i="9" s="1"/>
  <c r="BC37" i="9"/>
  <c r="CL37" i="9" s="1"/>
  <c r="CR37" i="9" s="1"/>
  <c r="DJ37" i="9" s="1"/>
  <c r="DP37" i="9" s="1"/>
  <c r="BC78" i="9"/>
  <c r="CL78" i="9" s="1"/>
  <c r="CR78" i="9" s="1"/>
  <c r="DJ78" i="9" s="1"/>
  <c r="DP78" i="9" s="1"/>
  <c r="BA59" i="9"/>
  <c r="CJ59" i="9" s="1"/>
  <c r="CP59" i="9" s="1"/>
  <c r="DH59" i="9" s="1"/>
  <c r="DN59" i="9" s="1"/>
  <c r="BA108" i="9"/>
  <c r="CJ108" i="9" s="1"/>
  <c r="CP108" i="9" s="1"/>
  <c r="DH108" i="9" s="1"/>
  <c r="DN108" i="9" s="1"/>
  <c r="BA44" i="9"/>
  <c r="CJ44" i="9" s="1"/>
  <c r="CP44" i="9" s="1"/>
  <c r="DH44" i="9" s="1"/>
  <c r="DN44" i="9" s="1"/>
  <c r="BA181" i="9"/>
  <c r="CJ181" i="9" s="1"/>
  <c r="CP181" i="9" s="1"/>
  <c r="DH181" i="9" s="1"/>
  <c r="DN181" i="9" s="1"/>
  <c r="BA110" i="9"/>
  <c r="CJ110" i="9" s="1"/>
  <c r="CP110" i="9" s="1"/>
  <c r="DH110" i="9" s="1"/>
  <c r="DN110" i="9" s="1"/>
  <c r="BA130" i="9"/>
  <c r="CJ130" i="9" s="1"/>
  <c r="CP130" i="9" s="1"/>
  <c r="DH130" i="9" s="1"/>
  <c r="DN130" i="9" s="1"/>
  <c r="BA71" i="9"/>
  <c r="CJ71" i="9" s="1"/>
  <c r="CP71" i="9" s="1"/>
  <c r="DH71" i="9" s="1"/>
  <c r="DN71" i="9" s="1"/>
  <c r="BA145" i="9"/>
  <c r="CJ145" i="9" s="1"/>
  <c r="CP145" i="9" s="1"/>
  <c r="DH145" i="9" s="1"/>
  <c r="DN145" i="9" s="1"/>
  <c r="AY26" i="9"/>
  <c r="CH26" i="9" s="1"/>
  <c r="CN26" i="9" s="1"/>
  <c r="DF26" i="9" s="1"/>
  <c r="DL26" i="9" s="1"/>
  <c r="BB71" i="9"/>
  <c r="CK71" i="9" s="1"/>
  <c r="CQ71" i="9" s="1"/>
  <c r="DI71" i="9" s="1"/>
  <c r="DO71" i="9" s="1"/>
  <c r="BA157" i="9"/>
  <c r="CJ157" i="9" s="1"/>
  <c r="CP157" i="9" s="1"/>
  <c r="DH157" i="9" s="1"/>
  <c r="DN157" i="9" s="1"/>
  <c r="BA188" i="9"/>
  <c r="CJ188" i="9" s="1"/>
  <c r="CP188" i="9" s="1"/>
  <c r="DH188" i="9" s="1"/>
  <c r="DN188" i="9" s="1"/>
  <c r="BA102" i="9"/>
  <c r="CJ102" i="9" s="1"/>
  <c r="CP102" i="9" s="1"/>
  <c r="DH102" i="9" s="1"/>
  <c r="DN102" i="9" s="1"/>
  <c r="BA97" i="9"/>
  <c r="CJ97" i="9" s="1"/>
  <c r="CP97" i="9" s="1"/>
  <c r="DH97" i="9" s="1"/>
  <c r="DN97" i="9" s="1"/>
  <c r="BA35" i="9"/>
  <c r="CJ35" i="9" s="1"/>
  <c r="CP35" i="9" s="1"/>
  <c r="DH35" i="9" s="1"/>
  <c r="DN35" i="9" s="1"/>
  <c r="BA87" i="9"/>
  <c r="CJ87" i="9" s="1"/>
  <c r="CP87" i="9" s="1"/>
  <c r="DH87" i="9" s="1"/>
  <c r="DN87" i="9" s="1"/>
  <c r="BA19" i="9"/>
  <c r="CJ19" i="9" s="1"/>
  <c r="CP19" i="9" s="1"/>
  <c r="DH19" i="9" s="1"/>
  <c r="DN19" i="9" s="1"/>
  <c r="BA120" i="9"/>
  <c r="CJ120" i="9" s="1"/>
  <c r="CP120" i="9" s="1"/>
  <c r="DH120" i="9" s="1"/>
  <c r="DN120" i="9" s="1"/>
  <c r="BA101" i="9"/>
  <c r="CJ101" i="9" s="1"/>
  <c r="CP101" i="9" s="1"/>
  <c r="DH101" i="9" s="1"/>
  <c r="DN101" i="9" s="1"/>
  <c r="BA36" i="9"/>
  <c r="CJ36" i="9" s="1"/>
  <c r="CP36" i="9" s="1"/>
  <c r="DH36" i="9" s="1"/>
  <c r="DN36" i="9" s="1"/>
  <c r="BA179" i="9"/>
  <c r="CJ179" i="9" s="1"/>
  <c r="CP179" i="9" s="1"/>
  <c r="DH179" i="9" s="1"/>
  <c r="DN179" i="9" s="1"/>
  <c r="BA218" i="9"/>
  <c r="CJ218" i="9" s="1"/>
  <c r="CP218" i="9" s="1"/>
  <c r="DH218" i="9" s="1"/>
  <c r="DN218" i="9" s="1"/>
  <c r="BA187" i="9"/>
  <c r="CJ187" i="9" s="1"/>
  <c r="CP187" i="9" s="1"/>
  <c r="DH187" i="9" s="1"/>
  <c r="DN187" i="9" s="1"/>
  <c r="BA46" i="9"/>
  <c r="CJ46" i="9" s="1"/>
  <c r="CP46" i="9" s="1"/>
  <c r="DH46" i="9" s="1"/>
  <c r="DN46" i="9" s="1"/>
  <c r="BA193" i="9"/>
  <c r="CJ193" i="9" s="1"/>
  <c r="CP193" i="9" s="1"/>
  <c r="DH193" i="9" s="1"/>
  <c r="DN193" i="9" s="1"/>
  <c r="BC56" i="9"/>
  <c r="CL56" i="9" s="1"/>
  <c r="CR56" i="9" s="1"/>
  <c r="DJ56" i="9" s="1"/>
  <c r="DP56" i="9" s="1"/>
  <c r="BC51" i="9"/>
  <c r="CL51" i="9" s="1"/>
  <c r="CR51" i="9" s="1"/>
  <c r="DJ51" i="9" s="1"/>
  <c r="DP51" i="9" s="1"/>
  <c r="BC77" i="9"/>
  <c r="CL77" i="9" s="1"/>
  <c r="CR77" i="9" s="1"/>
  <c r="DJ77" i="9" s="1"/>
  <c r="DP77" i="9" s="1"/>
  <c r="BC36" i="9"/>
  <c r="CL36" i="9" s="1"/>
  <c r="CR36" i="9" s="1"/>
  <c r="DJ36" i="9" s="1"/>
  <c r="DP36" i="9" s="1"/>
  <c r="BB45" i="9"/>
  <c r="CK45" i="9" s="1"/>
  <c r="CQ45" i="9" s="1"/>
  <c r="DI45" i="9" s="1"/>
  <c r="DO45" i="9" s="1"/>
  <c r="BB31" i="9"/>
  <c r="CK31" i="9" s="1"/>
  <c r="CQ31" i="9" s="1"/>
  <c r="DI31" i="9" s="1"/>
  <c r="DO31" i="9" s="1"/>
  <c r="BC47" i="9"/>
  <c r="CL47" i="9" s="1"/>
  <c r="CR47" i="9" s="1"/>
  <c r="DJ47" i="9" s="1"/>
  <c r="DP47" i="9" s="1"/>
  <c r="BA90" i="9"/>
  <c r="CJ90" i="9" s="1"/>
  <c r="CP90" i="9" s="1"/>
  <c r="DH90" i="9" s="1"/>
  <c r="DN90" i="9" s="1"/>
  <c r="BA171" i="9"/>
  <c r="CJ171" i="9" s="1"/>
  <c r="CP171" i="9" s="1"/>
  <c r="DH171" i="9" s="1"/>
  <c r="DN171" i="9" s="1"/>
  <c r="W231" i="4"/>
  <c r="AW231" i="9" s="1"/>
  <c r="AU231" i="9"/>
  <c r="BB231" i="9" s="1"/>
  <c r="CK231" i="9" s="1"/>
  <c r="CQ231" i="9" s="1"/>
  <c r="DI231" i="9" s="1"/>
  <c r="DO231" i="9" s="1"/>
  <c r="AY207" i="9"/>
  <c r="CH207" i="9" s="1"/>
  <c r="CN207" i="9" s="1"/>
  <c r="DF207" i="9" s="1"/>
  <c r="DL207" i="9" s="1"/>
  <c r="AY202" i="9"/>
  <c r="CH202" i="9" s="1"/>
  <c r="CN202" i="9" s="1"/>
  <c r="DF202" i="9" s="1"/>
  <c r="DL202" i="9" s="1"/>
  <c r="AY194" i="9"/>
  <c r="CH194" i="9" s="1"/>
  <c r="CN194" i="9" s="1"/>
  <c r="DF194" i="9" s="1"/>
  <c r="DL194" i="9" s="1"/>
  <c r="AY181" i="9"/>
  <c r="CH181" i="9" s="1"/>
  <c r="CN181" i="9" s="1"/>
  <c r="DF181" i="9" s="1"/>
  <c r="DL181" i="9" s="1"/>
  <c r="AY228" i="9"/>
  <c r="CH228" i="9" s="1"/>
  <c r="CN228" i="9" s="1"/>
  <c r="DF228" i="9" s="1"/>
  <c r="DL228" i="9" s="1"/>
  <c r="AB385" i="17"/>
  <c r="AY14" i="9"/>
  <c r="CH14" i="9" s="1"/>
  <c r="CN14" i="9" s="1"/>
  <c r="DF14" i="9" s="1"/>
  <c r="DL14" i="9" s="1"/>
  <c r="AB373" i="17"/>
  <c r="BA83" i="9"/>
  <c r="CJ83" i="9" s="1"/>
  <c r="CP83" i="9" s="1"/>
  <c r="DH83" i="9" s="1"/>
  <c r="DN83" i="9" s="1"/>
  <c r="BA25" i="9"/>
  <c r="CJ25" i="9" s="1"/>
  <c r="CP25" i="9" s="1"/>
  <c r="DH25" i="9" s="1"/>
  <c r="DN25" i="9" s="1"/>
  <c r="BA42" i="9"/>
  <c r="CJ42" i="9" s="1"/>
  <c r="CP42" i="9" s="1"/>
  <c r="DH42" i="9" s="1"/>
  <c r="DN42" i="9" s="1"/>
  <c r="BA162" i="9"/>
  <c r="CJ162" i="9" s="1"/>
  <c r="CP162" i="9" s="1"/>
  <c r="DH162" i="9" s="1"/>
  <c r="DN162" i="9" s="1"/>
  <c r="BA144" i="9"/>
  <c r="CJ144" i="9" s="1"/>
  <c r="CP144" i="9" s="1"/>
  <c r="DH144" i="9" s="1"/>
  <c r="DN144" i="9" s="1"/>
  <c r="BA37" i="9"/>
  <c r="CJ37" i="9" s="1"/>
  <c r="CP37" i="9" s="1"/>
  <c r="DH37" i="9" s="1"/>
  <c r="DN37" i="9" s="1"/>
  <c r="BA109" i="9"/>
  <c r="CJ109" i="9" s="1"/>
  <c r="CP109" i="9" s="1"/>
  <c r="DH109" i="9" s="1"/>
  <c r="DN109" i="9" s="1"/>
  <c r="BB75" i="9"/>
  <c r="CK75" i="9" s="1"/>
  <c r="CQ75" i="9" s="1"/>
  <c r="DI75" i="9" s="1"/>
  <c r="DO75" i="9" s="1"/>
  <c r="BB60" i="9"/>
  <c r="CK60" i="9" s="1"/>
  <c r="CQ60" i="9" s="1"/>
  <c r="DI60" i="9" s="1"/>
  <c r="DO60" i="9" s="1"/>
  <c r="BB49" i="9"/>
  <c r="CK49" i="9" s="1"/>
  <c r="CQ49" i="9" s="1"/>
  <c r="DI49" i="9" s="1"/>
  <c r="DO49" i="9" s="1"/>
  <c r="BA213" i="9"/>
  <c r="CJ213" i="9" s="1"/>
  <c r="CP213" i="9" s="1"/>
  <c r="DH213" i="9" s="1"/>
  <c r="DN213" i="9" s="1"/>
  <c r="BA223" i="9"/>
  <c r="CJ223" i="9" s="1"/>
  <c r="CP223" i="9" s="1"/>
  <c r="DH223" i="9" s="1"/>
  <c r="DN223" i="9" s="1"/>
  <c r="BA20" i="9"/>
  <c r="CJ20" i="9" s="1"/>
  <c r="CP20" i="9" s="1"/>
  <c r="DH20" i="9" s="1"/>
  <c r="DN20" i="9" s="1"/>
  <c r="BA173" i="9"/>
  <c r="CJ173" i="9" s="1"/>
  <c r="CP173" i="9" s="1"/>
  <c r="DH173" i="9" s="1"/>
  <c r="DN173" i="9" s="1"/>
  <c r="BA168" i="9"/>
  <c r="CJ168" i="9" s="1"/>
  <c r="CP168" i="9" s="1"/>
  <c r="DH168" i="9" s="1"/>
  <c r="DN168" i="9" s="1"/>
  <c r="BA67" i="9"/>
  <c r="CJ67" i="9" s="1"/>
  <c r="CP67" i="9" s="1"/>
  <c r="DH67" i="9" s="1"/>
  <c r="DN67" i="9" s="1"/>
  <c r="BA126" i="9"/>
  <c r="CJ126" i="9" s="1"/>
  <c r="CP126" i="9" s="1"/>
  <c r="DH126" i="9" s="1"/>
  <c r="DN126" i="9" s="1"/>
  <c r="BA65" i="9"/>
  <c r="CJ65" i="9" s="1"/>
  <c r="CP65" i="9" s="1"/>
  <c r="DH65" i="9" s="1"/>
  <c r="DN65" i="9" s="1"/>
  <c r="BA175" i="9"/>
  <c r="CJ175" i="9" s="1"/>
  <c r="CP175" i="9" s="1"/>
  <c r="DH175" i="9" s="1"/>
  <c r="DN175" i="9" s="1"/>
  <c r="BA186" i="9"/>
  <c r="CJ186" i="9" s="1"/>
  <c r="CP186" i="9" s="1"/>
  <c r="DH186" i="9" s="1"/>
  <c r="DN186" i="9" s="1"/>
  <c r="BA152" i="9"/>
  <c r="CJ152" i="9" s="1"/>
  <c r="CP152" i="9" s="1"/>
  <c r="DH152" i="9" s="1"/>
  <c r="DN152" i="9" s="1"/>
  <c r="BB66" i="9"/>
  <c r="CK66" i="9" s="1"/>
  <c r="CQ66" i="9" s="1"/>
  <c r="DI66" i="9" s="1"/>
  <c r="DO66" i="9" s="1"/>
  <c r="BB76" i="9"/>
  <c r="CK76" i="9" s="1"/>
  <c r="CQ76" i="9" s="1"/>
  <c r="DI76" i="9" s="1"/>
  <c r="DO76" i="9" s="1"/>
  <c r="BB38" i="9"/>
  <c r="CK38" i="9" s="1"/>
  <c r="CQ38" i="9" s="1"/>
  <c r="DI38" i="9" s="1"/>
  <c r="DO38" i="9" s="1"/>
  <c r="BB68" i="9"/>
  <c r="CK68" i="9" s="1"/>
  <c r="CQ68" i="9" s="1"/>
  <c r="DI68" i="9" s="1"/>
  <c r="DO68" i="9" s="1"/>
  <c r="BB55" i="9"/>
  <c r="CK55" i="9" s="1"/>
  <c r="CQ55" i="9" s="1"/>
  <c r="DI55" i="9" s="1"/>
  <c r="DO55" i="9" s="1"/>
  <c r="BA111" i="9"/>
  <c r="CJ111" i="9" s="1"/>
  <c r="CP111" i="9" s="1"/>
  <c r="DH111" i="9" s="1"/>
  <c r="DN111" i="9" s="1"/>
  <c r="BA208" i="9"/>
  <c r="CJ208" i="9" s="1"/>
  <c r="CP208" i="9" s="1"/>
  <c r="DH208" i="9" s="1"/>
  <c r="DN208" i="9" s="1"/>
  <c r="BA183" i="9"/>
  <c r="CJ183" i="9" s="1"/>
  <c r="CP183" i="9" s="1"/>
  <c r="DH183" i="9" s="1"/>
  <c r="DN183" i="9" s="1"/>
  <c r="BA50" i="9"/>
  <c r="CJ50" i="9" s="1"/>
  <c r="CP50" i="9" s="1"/>
  <c r="DH50" i="9" s="1"/>
  <c r="DN50" i="9" s="1"/>
  <c r="BA74" i="9"/>
  <c r="CJ74" i="9" s="1"/>
  <c r="CP74" i="9" s="1"/>
  <c r="DH74" i="9" s="1"/>
  <c r="DN74" i="9" s="1"/>
  <c r="BA21" i="9"/>
  <c r="CJ21" i="9" s="1"/>
  <c r="CP21" i="9" s="1"/>
  <c r="DH21" i="9" s="1"/>
  <c r="DN21" i="9" s="1"/>
  <c r="BA169" i="9"/>
  <c r="CJ169" i="9" s="1"/>
  <c r="CP169" i="9" s="1"/>
  <c r="DH169" i="9" s="1"/>
  <c r="DN169" i="9" s="1"/>
  <c r="BA49" i="9"/>
  <c r="CJ49" i="9" s="1"/>
  <c r="CP49" i="9" s="1"/>
  <c r="DH49" i="9" s="1"/>
  <c r="DN49" i="9" s="1"/>
  <c r="BA29" i="9"/>
  <c r="CJ29" i="9" s="1"/>
  <c r="CP29" i="9" s="1"/>
  <c r="DH29" i="9" s="1"/>
  <c r="DN29" i="9" s="1"/>
  <c r="BB28" i="9"/>
  <c r="CK28" i="9" s="1"/>
  <c r="CQ28" i="9" s="1"/>
  <c r="DI28" i="9" s="1"/>
  <c r="DO28" i="9" s="1"/>
  <c r="BC62" i="9"/>
  <c r="CL62" i="9" s="1"/>
  <c r="CR62" i="9" s="1"/>
  <c r="DJ62" i="9" s="1"/>
  <c r="DP62" i="9" s="1"/>
  <c r="BA172" i="9"/>
  <c r="CJ172" i="9" s="1"/>
  <c r="CP172" i="9" s="1"/>
  <c r="DH172" i="9" s="1"/>
  <c r="DN172" i="9" s="1"/>
  <c r="BA133" i="9"/>
  <c r="CJ133" i="9" s="1"/>
  <c r="CP133" i="9" s="1"/>
  <c r="DH133" i="9" s="1"/>
  <c r="DN133" i="9" s="1"/>
  <c r="BA228" i="9"/>
  <c r="CJ228" i="9" s="1"/>
  <c r="CP228" i="9" s="1"/>
  <c r="DH228" i="9" s="1"/>
  <c r="DN228" i="9" s="1"/>
  <c r="BA93" i="9"/>
  <c r="CJ93" i="9" s="1"/>
  <c r="CP93" i="9" s="1"/>
  <c r="DH93" i="9" s="1"/>
  <c r="DN93" i="9" s="1"/>
  <c r="BA155" i="9"/>
  <c r="CJ155" i="9" s="1"/>
  <c r="CP155" i="9" s="1"/>
  <c r="DH155" i="9" s="1"/>
  <c r="DN155" i="9" s="1"/>
  <c r="BA82" i="9"/>
  <c r="CJ82" i="9" s="1"/>
  <c r="CP82" i="9" s="1"/>
  <c r="DH82" i="9" s="1"/>
  <c r="DN82" i="9" s="1"/>
  <c r="BA131" i="9"/>
  <c r="CJ131" i="9" s="1"/>
  <c r="CP131" i="9" s="1"/>
  <c r="DH131" i="9" s="1"/>
  <c r="DN131" i="9" s="1"/>
  <c r="BA116" i="9"/>
  <c r="CJ116" i="9" s="1"/>
  <c r="CP116" i="9" s="1"/>
  <c r="DH116" i="9" s="1"/>
  <c r="DN116" i="9" s="1"/>
  <c r="BA72" i="9"/>
  <c r="CJ72" i="9" s="1"/>
  <c r="CP72" i="9" s="1"/>
  <c r="DH72" i="9" s="1"/>
  <c r="DN72" i="9" s="1"/>
  <c r="BA84" i="9"/>
  <c r="CJ84" i="9" s="1"/>
  <c r="CP84" i="9" s="1"/>
  <c r="DH84" i="9" s="1"/>
  <c r="DN84" i="9" s="1"/>
  <c r="BA198" i="9"/>
  <c r="CJ198" i="9" s="1"/>
  <c r="CP198" i="9" s="1"/>
  <c r="DH198" i="9" s="1"/>
  <c r="DN198" i="9" s="1"/>
  <c r="BA182" i="9"/>
  <c r="CJ182" i="9" s="1"/>
  <c r="CP182" i="9" s="1"/>
  <c r="DH182" i="9" s="1"/>
  <c r="DN182" i="9" s="1"/>
  <c r="BA165" i="9"/>
  <c r="CJ165" i="9" s="1"/>
  <c r="CP165" i="9" s="1"/>
  <c r="DH165" i="9" s="1"/>
  <c r="DN165" i="9" s="1"/>
  <c r="BA149" i="9"/>
  <c r="CJ149" i="9" s="1"/>
  <c r="CP149" i="9" s="1"/>
  <c r="DH149" i="9" s="1"/>
  <c r="DN149" i="9" s="1"/>
  <c r="BA52" i="9"/>
  <c r="CJ52" i="9" s="1"/>
  <c r="CP52" i="9" s="1"/>
  <c r="DH52" i="9" s="1"/>
  <c r="DN52" i="9" s="1"/>
  <c r="BB64" i="9"/>
  <c r="CK64" i="9" s="1"/>
  <c r="CQ64" i="9" s="1"/>
  <c r="DI64" i="9" s="1"/>
  <c r="DO64" i="9" s="1"/>
  <c r="BC45" i="9"/>
  <c r="CL45" i="9" s="1"/>
  <c r="CR45" i="9" s="1"/>
  <c r="DJ45" i="9" s="1"/>
  <c r="DP45" i="9" s="1"/>
  <c r="BB44" i="9"/>
  <c r="CK44" i="9" s="1"/>
  <c r="CQ44" i="9" s="1"/>
  <c r="DI44" i="9" s="1"/>
  <c r="DO44" i="9" s="1"/>
  <c r="BC41" i="9"/>
  <c r="CL41" i="9" s="1"/>
  <c r="CR41" i="9" s="1"/>
  <c r="DJ41" i="9" s="1"/>
  <c r="DP41" i="9" s="1"/>
  <c r="BA151" i="9"/>
  <c r="CJ151" i="9" s="1"/>
  <c r="CP151" i="9" s="1"/>
  <c r="DH151" i="9" s="1"/>
  <c r="DN151" i="9" s="1"/>
  <c r="BA23" i="9"/>
  <c r="CJ23" i="9" s="1"/>
  <c r="CP23" i="9" s="1"/>
  <c r="DH23" i="9" s="1"/>
  <c r="DN23" i="9" s="1"/>
  <c r="AO266" i="19"/>
  <c r="AO273" i="19"/>
  <c r="AO260" i="19"/>
  <c r="BC231" i="9"/>
  <c r="CL231" i="9" s="1"/>
  <c r="CR231" i="9" s="1"/>
  <c r="DJ231" i="9" s="1"/>
  <c r="DP231" i="9" s="1"/>
  <c r="AC201" i="4"/>
  <c r="AB115" i="4"/>
  <c r="AC105" i="4"/>
  <c r="AB112" i="4"/>
  <c r="AC95" i="4"/>
  <c r="AC203" i="4"/>
  <c r="AC151" i="4"/>
  <c r="AC178" i="4"/>
  <c r="AC226" i="4"/>
  <c r="AC85" i="4"/>
  <c r="AB123" i="4"/>
  <c r="AC116" i="4"/>
  <c r="AC217" i="4"/>
  <c r="AC230" i="4"/>
  <c r="AC180" i="4"/>
  <c r="AC182" i="4"/>
  <c r="AB208" i="4"/>
  <c r="AC133" i="4"/>
  <c r="AC207" i="4"/>
  <c r="AC152" i="4"/>
  <c r="AB167" i="4"/>
  <c r="AB175" i="4"/>
  <c r="AB145" i="4"/>
  <c r="AC165" i="4"/>
  <c r="AC173" i="4"/>
  <c r="AB120" i="4"/>
  <c r="AB149" i="4"/>
  <c r="AC122" i="4"/>
  <c r="AB99" i="4"/>
  <c r="AB127" i="4"/>
  <c r="AB207" i="4"/>
  <c r="AB211" i="4"/>
  <c r="AB166" i="4"/>
  <c r="AB179" i="4"/>
  <c r="AB169" i="4"/>
  <c r="AC142" i="4"/>
  <c r="AC202" i="4"/>
  <c r="AC147" i="4"/>
  <c r="AB105" i="4"/>
  <c r="AB229" i="4"/>
  <c r="AC175" i="4"/>
  <c r="AC91" i="4"/>
  <c r="AC192" i="4"/>
  <c r="AB201" i="4"/>
  <c r="AC228" i="4"/>
  <c r="AC198" i="4"/>
  <c r="AB122" i="4"/>
  <c r="AB197" i="4"/>
  <c r="AC174" i="4"/>
  <c r="AB79" i="4"/>
  <c r="AB117" i="4"/>
  <c r="AC189" i="4"/>
  <c r="AB101" i="4"/>
  <c r="AC138" i="4"/>
  <c r="AB163" i="4"/>
  <c r="AC107" i="4"/>
  <c r="AC211" i="4"/>
  <c r="AB222" i="4"/>
  <c r="AC94" i="4"/>
  <c r="AB196" i="4"/>
  <c r="AC191" i="4"/>
  <c r="AB178" i="4"/>
  <c r="AC97" i="4"/>
  <c r="AB151" i="4"/>
  <c r="AC169" i="4"/>
  <c r="AC185" i="4"/>
  <c r="AC206" i="4"/>
  <c r="AB131" i="4"/>
  <c r="AB191" i="4"/>
  <c r="AC223" i="4"/>
  <c r="AB83" i="4"/>
  <c r="AB91" i="4"/>
  <c r="AC101" i="4"/>
  <c r="AB221" i="4"/>
  <c r="AC221" i="4"/>
  <c r="AB94" i="4"/>
  <c r="AB93" i="4"/>
  <c r="AC120" i="4"/>
  <c r="AC129" i="4"/>
  <c r="AB172" i="4"/>
  <c r="AC212" i="4"/>
  <c r="AB170" i="4"/>
  <c r="AB195" i="4"/>
  <c r="AC79" i="4"/>
  <c r="AB124" i="4"/>
  <c r="AB204" i="4"/>
  <c r="AC156" i="4"/>
  <c r="AB116" i="4"/>
  <c r="AC87" i="4"/>
  <c r="AB185" i="4"/>
  <c r="AC127" i="4"/>
  <c r="AC136" i="4"/>
  <c r="AC118" i="4"/>
  <c r="AC143" i="4"/>
  <c r="AB100" i="4"/>
  <c r="AB192" i="4"/>
  <c r="AC139" i="4"/>
  <c r="AB97" i="4"/>
  <c r="AB85" i="4"/>
  <c r="AC213" i="4"/>
  <c r="AB161" i="4"/>
  <c r="AB109" i="4"/>
  <c r="AB220" i="4"/>
  <c r="AC154" i="4"/>
  <c r="AC215" i="4"/>
  <c r="AC125" i="4"/>
  <c r="AB177" i="4"/>
  <c r="O231" i="1"/>
  <c r="AP231" i="9" s="1"/>
  <c r="AY231" i="9" s="1"/>
  <c r="CH231" i="9" s="1"/>
  <c r="CN231" i="9" s="1"/>
  <c r="DF231" i="9" s="1"/>
  <c r="DL231" i="9" s="1"/>
  <c r="AB346" i="17"/>
  <c r="AB300" i="17"/>
  <c r="M231" i="1"/>
  <c r="M231" i="9" s="1"/>
  <c r="R76" i="1"/>
  <c r="R56" i="1"/>
  <c r="R67" i="1"/>
  <c r="R48" i="1"/>
  <c r="R27" i="1"/>
  <c r="R105" i="1"/>
  <c r="R81" i="1"/>
  <c r="R75" i="1"/>
  <c r="R68" i="1"/>
  <c r="R92" i="1"/>
  <c r="R89" i="1"/>
  <c r="R16" i="1"/>
  <c r="R17" i="1"/>
  <c r="R100" i="1"/>
  <c r="R78" i="1"/>
  <c r="R90" i="1"/>
  <c r="R53" i="1"/>
  <c r="R106" i="1"/>
  <c r="R97" i="1"/>
  <c r="R47" i="1"/>
  <c r="R65" i="1"/>
  <c r="R46" i="1"/>
  <c r="R19" i="1"/>
  <c r="R79" i="1"/>
  <c r="R77" i="1"/>
  <c r="R80" i="1"/>
  <c r="R49" i="1"/>
  <c r="R107" i="1"/>
  <c r="R51" i="1"/>
  <c r="R83" i="1"/>
  <c r="R29" i="1"/>
  <c r="R18" i="1"/>
  <c r="R62" i="1"/>
  <c r="R71" i="1"/>
  <c r="R110" i="1"/>
  <c r="R37" i="1"/>
  <c r="R88" i="1"/>
  <c r="R87" i="1"/>
  <c r="R50" i="1"/>
  <c r="R104" i="1"/>
  <c r="AB255" i="18"/>
  <c r="D32" i="3"/>
  <c r="N32" i="9" s="1"/>
  <c r="AZ32" i="9" s="1"/>
  <c r="CI32" i="9" s="1"/>
  <c r="CO32" i="9" s="1"/>
  <c r="DG32" i="9" s="1"/>
  <c r="DM32" i="9" s="1"/>
  <c r="AB28" i="18"/>
  <c r="W85" i="4"/>
  <c r="AW85" i="9" s="1"/>
  <c r="X167" i="20"/>
  <c r="N171" i="1" s="1"/>
  <c r="AO171" i="9" s="1"/>
  <c r="AX171" i="9" s="1"/>
  <c r="CG171" i="9" s="1"/>
  <c r="CM171" i="9" s="1"/>
  <c r="DE171" i="9" s="1"/>
  <c r="DK171" i="9" s="1"/>
  <c r="V167" i="20"/>
  <c r="X247" i="20"/>
  <c r="V247" i="20"/>
  <c r="X81" i="20"/>
  <c r="N85" i="1" s="1"/>
  <c r="AO85" i="9" s="1"/>
  <c r="AX85" i="9" s="1"/>
  <c r="CG85" i="9" s="1"/>
  <c r="CM85" i="9" s="1"/>
  <c r="DE85" i="9" s="1"/>
  <c r="DK85" i="9" s="1"/>
  <c r="V81" i="20"/>
  <c r="P85" i="3"/>
  <c r="AT85" i="9" s="1"/>
  <c r="W171" i="4"/>
  <c r="AW171" i="9" s="1"/>
  <c r="D77" i="3"/>
  <c r="N77" i="9" s="1"/>
  <c r="AZ77" i="9" s="1"/>
  <c r="CI77" i="9" s="1"/>
  <c r="CO77" i="9" s="1"/>
  <c r="DG77" i="9" s="1"/>
  <c r="DM77" i="9" s="1"/>
  <c r="AB73" i="18"/>
  <c r="D23" i="3"/>
  <c r="N23" i="9" s="1"/>
  <c r="AZ23" i="9" s="1"/>
  <c r="CI23" i="9" s="1"/>
  <c r="CO23" i="9" s="1"/>
  <c r="DG23" i="9" s="1"/>
  <c r="DM23" i="9" s="1"/>
  <c r="AB19" i="18"/>
  <c r="P171" i="3"/>
  <c r="AT171" i="9" s="1"/>
  <c r="AB276" i="17"/>
  <c r="AB305" i="18"/>
  <c r="AB318" i="18"/>
  <c r="AB278" i="18"/>
  <c r="AB296" i="18"/>
  <c r="AB279" i="17"/>
  <c r="AB278" i="17"/>
  <c r="AB269" i="17"/>
  <c r="AB283" i="18"/>
  <c r="AB288" i="18"/>
  <c r="AB284" i="18"/>
  <c r="D18" i="3"/>
  <c r="N18" i="9" s="1"/>
  <c r="AZ18" i="9" s="1"/>
  <c r="CI18" i="9" s="1"/>
  <c r="CO18" i="9" s="1"/>
  <c r="DG18" i="9" s="1"/>
  <c r="DM18" i="9" s="1"/>
  <c r="AB14" i="18"/>
  <c r="R217" i="3"/>
  <c r="D143" i="3"/>
  <c r="N143" i="9" s="1"/>
  <c r="AZ143" i="9" s="1"/>
  <c r="CI143" i="9" s="1"/>
  <c r="CO143" i="9" s="1"/>
  <c r="DG143" i="9" s="1"/>
  <c r="DM143" i="9" s="1"/>
  <c r="AB139" i="18"/>
  <c r="D86" i="3"/>
  <c r="N86" i="9" s="1"/>
  <c r="AZ86" i="9" s="1"/>
  <c r="CI86" i="9" s="1"/>
  <c r="CO86" i="9" s="1"/>
  <c r="DG86" i="9" s="1"/>
  <c r="DM86" i="9" s="1"/>
  <c r="AB82" i="18"/>
  <c r="R24" i="3"/>
  <c r="R192" i="3"/>
  <c r="R41" i="3"/>
  <c r="R58" i="3"/>
  <c r="R104" i="3"/>
  <c r="R194" i="3"/>
  <c r="R73" i="3"/>
  <c r="R38" i="3"/>
  <c r="D115" i="3"/>
  <c r="N115" i="9" s="1"/>
  <c r="AZ115" i="9" s="1"/>
  <c r="CI115" i="9" s="1"/>
  <c r="CO115" i="9" s="1"/>
  <c r="DG115" i="9" s="1"/>
  <c r="DM115" i="9" s="1"/>
  <c r="AB111" i="18"/>
  <c r="R167" i="3"/>
  <c r="R227" i="3"/>
  <c r="D109" i="3"/>
  <c r="N109" i="9" s="1"/>
  <c r="AZ109" i="9" s="1"/>
  <c r="CI109" i="9" s="1"/>
  <c r="CO109" i="9" s="1"/>
  <c r="DG109" i="9" s="1"/>
  <c r="DM109" i="9" s="1"/>
  <c r="AB105" i="18"/>
  <c r="R95" i="3"/>
  <c r="AB48" i="4"/>
  <c r="D48" i="4"/>
  <c r="X48" i="9" s="1"/>
  <c r="AO43" i="19"/>
  <c r="AB52" i="4"/>
  <c r="D52" i="4"/>
  <c r="X52" i="9" s="1"/>
  <c r="AO47" i="19"/>
  <c r="D75" i="4"/>
  <c r="X75" i="9" s="1"/>
  <c r="AO70" i="19"/>
  <c r="Z75" i="4"/>
  <c r="Y43" i="4"/>
  <c r="Z43" i="4"/>
  <c r="AB74" i="4"/>
  <c r="Y74" i="4"/>
  <c r="Z60" i="4"/>
  <c r="Z59" i="4"/>
  <c r="D59" i="4"/>
  <c r="X59" i="9" s="1"/>
  <c r="AO54" i="19"/>
  <c r="Y63" i="4"/>
  <c r="D63" i="4"/>
  <c r="X63" i="9" s="1"/>
  <c r="AO58" i="19"/>
  <c r="AC49" i="4"/>
  <c r="Z49" i="4"/>
  <c r="Z54" i="4"/>
  <c r="AB54" i="4"/>
  <c r="AB25" i="4"/>
  <c r="D25" i="4"/>
  <c r="X25" i="9" s="1"/>
  <c r="AO20" i="19"/>
  <c r="Y27" i="4"/>
  <c r="AC27" i="4"/>
  <c r="AB40" i="4"/>
  <c r="AA40" i="4"/>
  <c r="R221" i="3"/>
  <c r="V51" i="20"/>
  <c r="X51" i="20"/>
  <c r="N55" i="1" s="1"/>
  <c r="AO55" i="9" s="1"/>
  <c r="V56" i="20"/>
  <c r="X56" i="20"/>
  <c r="N60" i="1" s="1"/>
  <c r="AO60" i="9" s="1"/>
  <c r="W21" i="4"/>
  <c r="AW21" i="9" s="1"/>
  <c r="AB21" i="4"/>
  <c r="V17" i="20"/>
  <c r="X17" i="20"/>
  <c r="N21" i="1" s="1"/>
  <c r="AO21" i="9" s="1"/>
  <c r="AX21" i="9" s="1"/>
  <c r="CG21" i="9" s="1"/>
  <c r="CM21" i="9" s="1"/>
  <c r="DE21" i="9" s="1"/>
  <c r="DK21" i="9" s="1"/>
  <c r="P115" i="3"/>
  <c r="AT115" i="9" s="1"/>
  <c r="W115" i="4"/>
  <c r="AW115" i="9" s="1"/>
  <c r="P31" i="3"/>
  <c r="AT31" i="9" s="1"/>
  <c r="W142" i="4"/>
  <c r="AW142" i="9" s="1"/>
  <c r="P108" i="3"/>
  <c r="AT108" i="9" s="1"/>
  <c r="P71" i="3"/>
  <c r="AT71" i="9" s="1"/>
  <c r="P102" i="3"/>
  <c r="AT102" i="9" s="1"/>
  <c r="V231" i="20"/>
  <c r="X231" i="20"/>
  <c r="P126" i="3"/>
  <c r="AT126" i="9" s="1"/>
  <c r="P120" i="3"/>
  <c r="AT120" i="9" s="1"/>
  <c r="P35" i="3"/>
  <c r="AT35" i="9" s="1"/>
  <c r="V132" i="20"/>
  <c r="X132" i="20"/>
  <c r="N136" i="1" s="1"/>
  <c r="AO136" i="9" s="1"/>
  <c r="AX136" i="9" s="1"/>
  <c r="CG136" i="9" s="1"/>
  <c r="CM136" i="9" s="1"/>
  <c r="DE136" i="9" s="1"/>
  <c r="DK136" i="9" s="1"/>
  <c r="P165" i="3"/>
  <c r="AT165" i="9" s="1"/>
  <c r="P78" i="3"/>
  <c r="AT78" i="9" s="1"/>
  <c r="W145" i="4"/>
  <c r="AW145" i="9" s="1"/>
  <c r="AC144" i="4"/>
  <c r="X140" i="20"/>
  <c r="N144" i="1" s="1"/>
  <c r="AO144" i="9" s="1"/>
  <c r="V140" i="20"/>
  <c r="R77" i="3"/>
  <c r="X190" i="20"/>
  <c r="N194" i="1" s="1"/>
  <c r="AO194" i="9" s="1"/>
  <c r="AX194" i="9" s="1"/>
  <c r="CG194" i="9" s="1"/>
  <c r="CM194" i="9" s="1"/>
  <c r="DE194" i="9" s="1"/>
  <c r="DK194" i="9" s="1"/>
  <c r="V190" i="20"/>
  <c r="X152" i="20"/>
  <c r="N156" i="1" s="1"/>
  <c r="AO156" i="9" s="1"/>
  <c r="AX156" i="9" s="1"/>
  <c r="CG156" i="9" s="1"/>
  <c r="CM156" i="9" s="1"/>
  <c r="DE156" i="9" s="1"/>
  <c r="DK156" i="9" s="1"/>
  <c r="V152" i="20"/>
  <c r="X195" i="20"/>
  <c r="N199" i="1" s="1"/>
  <c r="AO199" i="9" s="1"/>
  <c r="AX199" i="9" s="1"/>
  <c r="CG199" i="9" s="1"/>
  <c r="CM199" i="9" s="1"/>
  <c r="DE199" i="9" s="1"/>
  <c r="DK199" i="9" s="1"/>
  <c r="V195" i="20"/>
  <c r="W196" i="4"/>
  <c r="AW196" i="9" s="1"/>
  <c r="P162" i="3"/>
  <c r="AT162" i="9" s="1"/>
  <c r="P211" i="3"/>
  <c r="AT211" i="9" s="1"/>
  <c r="X82" i="20"/>
  <c r="N86" i="1" s="1"/>
  <c r="AO86" i="9" s="1"/>
  <c r="AX86" i="9" s="1"/>
  <c r="CG86" i="9" s="1"/>
  <c r="CM86" i="9" s="1"/>
  <c r="DE86" i="9" s="1"/>
  <c r="DK86" i="9" s="1"/>
  <c r="V82" i="20"/>
  <c r="W86" i="4"/>
  <c r="AW86" i="9" s="1"/>
  <c r="AB86" i="4"/>
  <c r="X65" i="20"/>
  <c r="N69" i="1" s="1"/>
  <c r="AO69" i="9" s="1"/>
  <c r="AX69" i="9" s="1"/>
  <c r="CG69" i="9" s="1"/>
  <c r="CM69" i="9" s="1"/>
  <c r="DE69" i="9" s="1"/>
  <c r="DK69" i="9" s="1"/>
  <c r="V65" i="20"/>
  <c r="W132" i="4"/>
  <c r="AW132" i="9" s="1"/>
  <c r="W208" i="4"/>
  <c r="AW208" i="9" s="1"/>
  <c r="X230" i="20"/>
  <c r="V230" i="20"/>
  <c r="P181" i="3"/>
  <c r="AT181" i="9" s="1"/>
  <c r="P150" i="3"/>
  <c r="AT150" i="9" s="1"/>
  <c r="D196" i="3"/>
  <c r="N196" i="9" s="1"/>
  <c r="AZ196" i="9" s="1"/>
  <c r="CI196" i="9" s="1"/>
  <c r="CO196" i="9" s="1"/>
  <c r="DG196" i="9" s="1"/>
  <c r="DM196" i="9" s="1"/>
  <c r="AB192" i="18"/>
  <c r="R196" i="3"/>
  <c r="R204" i="3"/>
  <c r="R141" i="3"/>
  <c r="D209" i="3"/>
  <c r="N209" i="9" s="1"/>
  <c r="AZ209" i="9" s="1"/>
  <c r="CI209" i="9" s="1"/>
  <c r="CO209" i="9" s="1"/>
  <c r="DG209" i="9" s="1"/>
  <c r="DM209" i="9" s="1"/>
  <c r="AB205" i="18"/>
  <c r="R75" i="3"/>
  <c r="R190" i="3"/>
  <c r="R81" i="3"/>
  <c r="R56" i="3"/>
  <c r="D45" i="3"/>
  <c r="N45" i="9" s="1"/>
  <c r="AZ45" i="9" s="1"/>
  <c r="CI45" i="9" s="1"/>
  <c r="CO45" i="9" s="1"/>
  <c r="DG45" i="9" s="1"/>
  <c r="DM45" i="9" s="1"/>
  <c r="AB41" i="18"/>
  <c r="R177" i="3"/>
  <c r="R68" i="3"/>
  <c r="R139" i="3"/>
  <c r="D139" i="3"/>
  <c r="N139" i="9" s="1"/>
  <c r="AZ139" i="9" s="1"/>
  <c r="CI139" i="9" s="1"/>
  <c r="CO139" i="9" s="1"/>
  <c r="DG139" i="9" s="1"/>
  <c r="DM139" i="9" s="1"/>
  <c r="AB135" i="18"/>
  <c r="R106" i="3"/>
  <c r="AB235" i="18"/>
  <c r="D212" i="3"/>
  <c r="N212" i="9" s="1"/>
  <c r="AZ212" i="9" s="1"/>
  <c r="CI212" i="9" s="1"/>
  <c r="CO212" i="9" s="1"/>
  <c r="DG212" i="9" s="1"/>
  <c r="DM212" i="9" s="1"/>
  <c r="AB208" i="18"/>
  <c r="D219" i="3"/>
  <c r="N219" i="9" s="1"/>
  <c r="AZ219" i="9" s="1"/>
  <c r="CI219" i="9" s="1"/>
  <c r="CO219" i="9" s="1"/>
  <c r="DG219" i="9" s="1"/>
  <c r="DM219" i="9" s="1"/>
  <c r="AB215" i="18"/>
  <c r="D150" i="3"/>
  <c r="N150" i="9" s="1"/>
  <c r="AZ150" i="9" s="1"/>
  <c r="CI150" i="9" s="1"/>
  <c r="CO150" i="9" s="1"/>
  <c r="DG150" i="9" s="1"/>
  <c r="DM150" i="9" s="1"/>
  <c r="AB146" i="18"/>
  <c r="R63" i="3"/>
  <c r="AB227" i="18"/>
  <c r="R62" i="3"/>
  <c r="D65" i="3"/>
  <c r="N65" i="9" s="1"/>
  <c r="AZ65" i="9" s="1"/>
  <c r="CI65" i="9" s="1"/>
  <c r="CO65" i="9" s="1"/>
  <c r="DG65" i="9" s="1"/>
  <c r="DM65" i="9" s="1"/>
  <c r="AB61" i="18"/>
  <c r="R66" i="3"/>
  <c r="R107" i="3"/>
  <c r="R40" i="3"/>
  <c r="R154" i="3"/>
  <c r="D92" i="3"/>
  <c r="N92" i="9" s="1"/>
  <c r="AZ92" i="9" s="1"/>
  <c r="CI92" i="9" s="1"/>
  <c r="CO92" i="9" s="1"/>
  <c r="DG92" i="9" s="1"/>
  <c r="DM92" i="9" s="1"/>
  <c r="AB88" i="18"/>
  <c r="D175" i="3"/>
  <c r="N175" i="9" s="1"/>
  <c r="AZ175" i="9" s="1"/>
  <c r="CI175" i="9" s="1"/>
  <c r="CO175" i="9" s="1"/>
  <c r="DG175" i="9" s="1"/>
  <c r="DM175" i="9" s="1"/>
  <c r="AB171" i="18"/>
  <c r="R166" i="3"/>
  <c r="D186" i="3"/>
  <c r="N186" i="9" s="1"/>
  <c r="AZ186" i="9" s="1"/>
  <c r="CI186" i="9" s="1"/>
  <c r="CO186" i="9" s="1"/>
  <c r="DG186" i="9" s="1"/>
  <c r="DM186" i="9" s="1"/>
  <c r="AB182" i="18"/>
  <c r="D152" i="3"/>
  <c r="N152" i="9" s="1"/>
  <c r="AZ152" i="9" s="1"/>
  <c r="CI152" i="9" s="1"/>
  <c r="CO152" i="9" s="1"/>
  <c r="DG152" i="9" s="1"/>
  <c r="DM152" i="9" s="1"/>
  <c r="AB148" i="18"/>
  <c r="R113" i="3"/>
  <c r="R211" i="3"/>
  <c r="D103" i="3"/>
  <c r="N103" i="9" s="1"/>
  <c r="AZ103" i="9" s="1"/>
  <c r="CI103" i="9" s="1"/>
  <c r="CO103" i="9" s="1"/>
  <c r="DG103" i="9" s="1"/>
  <c r="DM103" i="9" s="1"/>
  <c r="AB99" i="18"/>
  <c r="AC66" i="4"/>
  <c r="Y66" i="4"/>
  <c r="AC57" i="4"/>
  <c r="D57" i="4"/>
  <c r="X57" i="9" s="1"/>
  <c r="AO52" i="19"/>
  <c r="AC76" i="4"/>
  <c r="D76" i="4"/>
  <c r="X76" i="9" s="1"/>
  <c r="AO71" i="19"/>
  <c r="AB76" i="4"/>
  <c r="AA33" i="4"/>
  <c r="Y33" i="4"/>
  <c r="D34" i="4"/>
  <c r="X34" i="9" s="1"/>
  <c r="AO29" i="19"/>
  <c r="AA38" i="4"/>
  <c r="Y38" i="4"/>
  <c r="Z67" i="4"/>
  <c r="AC68" i="4"/>
  <c r="AA68" i="4"/>
  <c r="D55" i="4"/>
  <c r="X55" i="9" s="1"/>
  <c r="AX55" i="9" s="1"/>
  <c r="CG55" i="9" s="1"/>
  <c r="CM55" i="9" s="1"/>
  <c r="DE55" i="9" s="1"/>
  <c r="DK55" i="9" s="1"/>
  <c r="AO50" i="19"/>
  <c r="Z55" i="4"/>
  <c r="R123" i="3"/>
  <c r="AB20" i="4"/>
  <c r="W20" i="4"/>
  <c r="AW20" i="9" s="1"/>
  <c r="D140" i="3"/>
  <c r="N140" i="9" s="1"/>
  <c r="AZ140" i="9" s="1"/>
  <c r="CI140" i="9" s="1"/>
  <c r="CO140" i="9" s="1"/>
  <c r="DG140" i="9" s="1"/>
  <c r="DM140" i="9" s="1"/>
  <c r="AB136" i="18"/>
  <c r="P91" i="3"/>
  <c r="AT91" i="9" s="1"/>
  <c r="W91" i="4"/>
  <c r="AW91" i="9" s="1"/>
  <c r="W25" i="4"/>
  <c r="AW25" i="9" s="1"/>
  <c r="R26" i="1"/>
  <c r="P152" i="3"/>
  <c r="AT152" i="9" s="1"/>
  <c r="X170" i="20"/>
  <c r="N174" i="1" s="1"/>
  <c r="AO174" i="9" s="1"/>
  <c r="AX174" i="9" s="1"/>
  <c r="CG174" i="9" s="1"/>
  <c r="CM174" i="9" s="1"/>
  <c r="DE174" i="9" s="1"/>
  <c r="DK174" i="9" s="1"/>
  <c r="V170" i="20"/>
  <c r="W109" i="4"/>
  <c r="AW109" i="9" s="1"/>
  <c r="V80" i="20"/>
  <c r="X80" i="20"/>
  <c r="N84" i="1" s="1"/>
  <c r="AO84" i="9" s="1"/>
  <c r="AX84" i="9" s="1"/>
  <c r="CG84" i="9" s="1"/>
  <c r="CM84" i="9" s="1"/>
  <c r="DE84" i="9" s="1"/>
  <c r="DK84" i="9" s="1"/>
  <c r="P39" i="3"/>
  <c r="AT39" i="9" s="1"/>
  <c r="X106" i="20"/>
  <c r="N110" i="1" s="1"/>
  <c r="AO110" i="9" s="1"/>
  <c r="AX110" i="9" s="1"/>
  <c r="CG110" i="9" s="1"/>
  <c r="CM110" i="9" s="1"/>
  <c r="DE110" i="9" s="1"/>
  <c r="DK110" i="9" s="1"/>
  <c r="V106" i="20"/>
  <c r="P128" i="3"/>
  <c r="AT128" i="9" s="1"/>
  <c r="P223" i="3"/>
  <c r="AT223" i="9" s="1"/>
  <c r="X219" i="20"/>
  <c r="N223" i="1" s="1"/>
  <c r="AO223" i="9" s="1"/>
  <c r="AX223" i="9" s="1"/>
  <c r="CG223" i="9" s="1"/>
  <c r="CM223" i="9" s="1"/>
  <c r="DE223" i="9" s="1"/>
  <c r="DK223" i="9" s="1"/>
  <c r="V219" i="20"/>
  <c r="W44" i="4"/>
  <c r="AW44" i="9" s="1"/>
  <c r="V238" i="20"/>
  <c r="X238" i="20"/>
  <c r="P176" i="3"/>
  <c r="AT176" i="9" s="1"/>
  <c r="W163" i="4"/>
  <c r="AW163" i="9" s="1"/>
  <c r="X55" i="20"/>
  <c r="N59" i="1" s="1"/>
  <c r="AO59" i="9" s="1"/>
  <c r="V55" i="20"/>
  <c r="W59" i="4"/>
  <c r="AW59" i="9" s="1"/>
  <c r="P74" i="3"/>
  <c r="AT74" i="9" s="1"/>
  <c r="AC98" i="4"/>
  <c r="AB98" i="4"/>
  <c r="W98" i="4"/>
  <c r="AW98" i="9" s="1"/>
  <c r="X206" i="20"/>
  <c r="N210" i="1" s="1"/>
  <c r="AO210" i="9" s="1"/>
  <c r="AX210" i="9" s="1"/>
  <c r="CG210" i="9" s="1"/>
  <c r="CM210" i="9" s="1"/>
  <c r="DE210" i="9" s="1"/>
  <c r="DK210" i="9" s="1"/>
  <c r="V206" i="20"/>
  <c r="W178" i="4"/>
  <c r="AW178" i="9" s="1"/>
  <c r="X242" i="20"/>
  <c r="V242" i="20"/>
  <c r="W203" i="4"/>
  <c r="AW203" i="9" s="1"/>
  <c r="P37" i="3"/>
  <c r="AT37" i="9" s="1"/>
  <c r="W94" i="4"/>
  <c r="AW94" i="9" s="1"/>
  <c r="P216" i="3"/>
  <c r="AT216" i="9" s="1"/>
  <c r="P16" i="3"/>
  <c r="AT16" i="9" s="1"/>
  <c r="W166" i="4"/>
  <c r="AW166" i="9" s="1"/>
  <c r="X77" i="20"/>
  <c r="N81" i="1" s="1"/>
  <c r="AO81" i="9" s="1"/>
  <c r="AX81" i="9" s="1"/>
  <c r="CG81" i="9" s="1"/>
  <c r="CM81" i="9" s="1"/>
  <c r="DE81" i="9" s="1"/>
  <c r="DK81" i="9" s="1"/>
  <c r="V77" i="20"/>
  <c r="V145" i="20"/>
  <c r="X145" i="20"/>
  <c r="N149" i="1" s="1"/>
  <c r="AO149" i="9" s="1"/>
  <c r="AX149" i="9" s="1"/>
  <c r="CG149" i="9" s="1"/>
  <c r="CM149" i="9" s="1"/>
  <c r="DE149" i="9" s="1"/>
  <c r="DK149" i="9" s="1"/>
  <c r="P62" i="3"/>
  <c r="AT62" i="9" s="1"/>
  <c r="V58" i="20"/>
  <c r="X58" i="20"/>
  <c r="N62" i="1" s="1"/>
  <c r="AO62" i="9" s="1"/>
  <c r="P66" i="3"/>
  <c r="AT66" i="9" s="1"/>
  <c r="P172" i="3"/>
  <c r="AT172" i="9" s="1"/>
  <c r="AB78" i="4"/>
  <c r="R132" i="3"/>
  <c r="D59" i="3"/>
  <c r="N59" i="9" s="1"/>
  <c r="AZ59" i="9" s="1"/>
  <c r="CI59" i="9" s="1"/>
  <c r="CO59" i="9" s="1"/>
  <c r="DG59" i="9" s="1"/>
  <c r="DM59" i="9" s="1"/>
  <c r="AB55" i="18"/>
  <c r="R79" i="3"/>
  <c r="D61" i="3"/>
  <c r="N61" i="9" s="1"/>
  <c r="AZ61" i="9" s="1"/>
  <c r="CI61" i="9" s="1"/>
  <c r="CO61" i="9" s="1"/>
  <c r="DG61" i="9" s="1"/>
  <c r="DM61" i="9" s="1"/>
  <c r="AB57" i="18"/>
  <c r="W93" i="4"/>
  <c r="AW93" i="9" s="1"/>
  <c r="D225" i="3"/>
  <c r="N225" i="9" s="1"/>
  <c r="AZ225" i="9" s="1"/>
  <c r="CI225" i="9" s="1"/>
  <c r="CO225" i="9" s="1"/>
  <c r="DG225" i="9" s="1"/>
  <c r="DM225" i="9" s="1"/>
  <c r="AB221" i="18"/>
  <c r="R208" i="3"/>
  <c r="R183" i="3"/>
  <c r="R50" i="3"/>
  <c r="D99" i="3"/>
  <c r="N99" i="9" s="1"/>
  <c r="AZ99" i="9" s="1"/>
  <c r="CI99" i="9" s="1"/>
  <c r="CO99" i="9" s="1"/>
  <c r="DG99" i="9" s="1"/>
  <c r="DM99" i="9" s="1"/>
  <c r="AB95" i="18"/>
  <c r="R74" i="3"/>
  <c r="D201" i="3"/>
  <c r="N201" i="9" s="1"/>
  <c r="AZ201" i="9" s="1"/>
  <c r="CI201" i="9" s="1"/>
  <c r="CO201" i="9" s="1"/>
  <c r="DG201" i="9" s="1"/>
  <c r="DM201" i="9" s="1"/>
  <c r="AB197" i="18"/>
  <c r="D33" i="3"/>
  <c r="N33" i="9" s="1"/>
  <c r="AZ33" i="9" s="1"/>
  <c r="CI33" i="9" s="1"/>
  <c r="CO33" i="9" s="1"/>
  <c r="DG33" i="9" s="1"/>
  <c r="DM33" i="9" s="1"/>
  <c r="AB29" i="18"/>
  <c r="R21" i="3"/>
  <c r="R121" i="3"/>
  <c r="D121" i="3"/>
  <c r="N121" i="9" s="1"/>
  <c r="AZ121" i="9" s="1"/>
  <c r="CI121" i="9" s="1"/>
  <c r="CO121" i="9" s="1"/>
  <c r="DG121" i="9" s="1"/>
  <c r="DM121" i="9" s="1"/>
  <c r="AB117" i="18"/>
  <c r="D110" i="3"/>
  <c r="N110" i="9" s="1"/>
  <c r="AZ110" i="9" s="1"/>
  <c r="CI110" i="9" s="1"/>
  <c r="CO110" i="9" s="1"/>
  <c r="DG110" i="9" s="1"/>
  <c r="DM110" i="9" s="1"/>
  <c r="AB106" i="18"/>
  <c r="D53" i="3"/>
  <c r="N53" i="9" s="1"/>
  <c r="AZ53" i="9" s="1"/>
  <c r="CI53" i="9" s="1"/>
  <c r="CO53" i="9" s="1"/>
  <c r="DG53" i="9" s="1"/>
  <c r="DM53" i="9" s="1"/>
  <c r="AB49" i="18"/>
  <c r="D200" i="3"/>
  <c r="N200" i="9" s="1"/>
  <c r="AZ200" i="9" s="1"/>
  <c r="CI200" i="9" s="1"/>
  <c r="CO200" i="9" s="1"/>
  <c r="DG200" i="9" s="1"/>
  <c r="DM200" i="9" s="1"/>
  <c r="AB196" i="18"/>
  <c r="R169" i="3"/>
  <c r="D69" i="3"/>
  <c r="N69" i="9" s="1"/>
  <c r="AZ69" i="9" s="1"/>
  <c r="CI69" i="9" s="1"/>
  <c r="CO69" i="9" s="1"/>
  <c r="DG69" i="9" s="1"/>
  <c r="DM69" i="9" s="1"/>
  <c r="AB65" i="18"/>
  <c r="D222" i="3"/>
  <c r="N222" i="9" s="1"/>
  <c r="AZ222" i="9" s="1"/>
  <c r="CI222" i="9" s="1"/>
  <c r="CO222" i="9" s="1"/>
  <c r="DG222" i="9" s="1"/>
  <c r="DM222" i="9" s="1"/>
  <c r="AB218" i="18"/>
  <c r="D16" i="3"/>
  <c r="N16" i="9" s="1"/>
  <c r="AZ16" i="9" s="1"/>
  <c r="CI16" i="9" s="1"/>
  <c r="CO16" i="9" s="1"/>
  <c r="DG16" i="9" s="1"/>
  <c r="DM16" i="9" s="1"/>
  <c r="AB12" i="18"/>
  <c r="R146" i="3"/>
  <c r="D230" i="3"/>
  <c r="N230" i="9" s="1"/>
  <c r="AZ230" i="9" s="1"/>
  <c r="CI230" i="9" s="1"/>
  <c r="CO230" i="9" s="1"/>
  <c r="DG230" i="9" s="1"/>
  <c r="DM230" i="9" s="1"/>
  <c r="AB226" i="18"/>
  <c r="R49" i="3"/>
  <c r="D49" i="3"/>
  <c r="N49" i="9" s="1"/>
  <c r="AZ49" i="9" s="1"/>
  <c r="CI49" i="9" s="1"/>
  <c r="CO49" i="9" s="1"/>
  <c r="DG49" i="9" s="1"/>
  <c r="DM49" i="9" s="1"/>
  <c r="AB45" i="18"/>
  <c r="R29" i="3"/>
  <c r="AA39" i="4"/>
  <c r="AB39" i="4"/>
  <c r="Y39" i="4"/>
  <c r="AA26" i="4"/>
  <c r="AB53" i="4"/>
  <c r="AC53" i="4"/>
  <c r="D53" i="4"/>
  <c r="X53" i="9" s="1"/>
  <c r="AO48" i="19"/>
  <c r="AB28" i="4"/>
  <c r="Y28" i="4"/>
  <c r="Z70" i="4"/>
  <c r="AB32" i="4"/>
  <c r="D32" i="4"/>
  <c r="X32" i="9" s="1"/>
  <c r="AO27" i="19"/>
  <c r="Z61" i="4"/>
  <c r="AA72" i="4"/>
  <c r="Y72" i="4"/>
  <c r="AC62" i="4"/>
  <c r="AA62" i="4"/>
  <c r="Y65" i="4"/>
  <c r="AB65" i="4"/>
  <c r="AA35" i="4"/>
  <c r="D35" i="4"/>
  <c r="X35" i="9" s="1"/>
  <c r="AO30" i="19"/>
  <c r="P111" i="3"/>
  <c r="AT111" i="9" s="1"/>
  <c r="X71" i="20"/>
  <c r="N75" i="1" s="1"/>
  <c r="AO75" i="9" s="1"/>
  <c r="V71" i="20"/>
  <c r="X38" i="20"/>
  <c r="N42" i="1" s="1"/>
  <c r="AO42" i="9" s="1"/>
  <c r="V38" i="20"/>
  <c r="P83" i="3"/>
  <c r="AT83" i="9" s="1"/>
  <c r="X123" i="20"/>
  <c r="N127" i="1" s="1"/>
  <c r="AO127" i="9" s="1"/>
  <c r="AX127" i="9" s="1"/>
  <c r="CG127" i="9" s="1"/>
  <c r="CM127" i="9" s="1"/>
  <c r="DE127" i="9" s="1"/>
  <c r="DK127" i="9" s="1"/>
  <c r="V123" i="20"/>
  <c r="W182" i="4"/>
  <c r="AW182" i="9" s="1"/>
  <c r="V178" i="20"/>
  <c r="X178" i="20"/>
  <c r="N182" i="1" s="1"/>
  <c r="AO182" i="9" s="1"/>
  <c r="AX182" i="9" s="1"/>
  <c r="CG182" i="9" s="1"/>
  <c r="CM182" i="9" s="1"/>
  <c r="DE182" i="9" s="1"/>
  <c r="DK182" i="9" s="1"/>
  <c r="X63" i="20"/>
  <c r="N67" i="1" s="1"/>
  <c r="AO67" i="9" s="1"/>
  <c r="V63" i="20"/>
  <c r="P170" i="3"/>
  <c r="AT170" i="9" s="1"/>
  <c r="X166" i="20"/>
  <c r="N170" i="1" s="1"/>
  <c r="AO170" i="9" s="1"/>
  <c r="AX170" i="9" s="1"/>
  <c r="CG170" i="9" s="1"/>
  <c r="CM170" i="9" s="1"/>
  <c r="DE170" i="9" s="1"/>
  <c r="DK170" i="9" s="1"/>
  <c r="V166" i="20"/>
  <c r="W48" i="4"/>
  <c r="AW48" i="9" s="1"/>
  <c r="W47" i="4"/>
  <c r="AW47" i="9" s="1"/>
  <c r="W113" i="4"/>
  <c r="AW113" i="9" s="1"/>
  <c r="P221" i="3"/>
  <c r="AT221" i="9" s="1"/>
  <c r="V197" i="20"/>
  <c r="X197" i="20"/>
  <c r="N201" i="1" s="1"/>
  <c r="AO201" i="9" s="1"/>
  <c r="AX201" i="9" s="1"/>
  <c r="CG201" i="9" s="1"/>
  <c r="CM201" i="9" s="1"/>
  <c r="DE201" i="9" s="1"/>
  <c r="DK201" i="9" s="1"/>
  <c r="W184" i="4"/>
  <c r="AW184" i="9" s="1"/>
  <c r="P195" i="3"/>
  <c r="AT195" i="9" s="1"/>
  <c r="P22" i="3"/>
  <c r="AT22" i="9" s="1"/>
  <c r="AC22" i="4"/>
  <c r="W24" i="4"/>
  <c r="AW24" i="9" s="1"/>
  <c r="AB24" i="4"/>
  <c r="W54" i="4"/>
  <c r="AW54" i="9" s="1"/>
  <c r="X50" i="20"/>
  <c r="N54" i="1" s="1"/>
  <c r="AO54" i="9" s="1"/>
  <c r="V50" i="20"/>
  <c r="W52" i="4"/>
  <c r="AW52" i="9" s="1"/>
  <c r="V54" i="20"/>
  <c r="X54" i="20"/>
  <c r="N58" i="1" s="1"/>
  <c r="AO58" i="9" s="1"/>
  <c r="R15" i="3"/>
  <c r="V41" i="20"/>
  <c r="X41" i="20"/>
  <c r="N45" i="1" s="1"/>
  <c r="AO45" i="9" s="1"/>
  <c r="P214" i="3"/>
  <c r="AT214" i="9" s="1"/>
  <c r="X139" i="20"/>
  <c r="N143" i="1" s="1"/>
  <c r="AO143" i="9" s="1"/>
  <c r="AX143" i="9" s="1"/>
  <c r="CG143" i="9" s="1"/>
  <c r="CM143" i="9" s="1"/>
  <c r="DE143" i="9" s="1"/>
  <c r="DK143" i="9" s="1"/>
  <c r="V139" i="20"/>
  <c r="P99" i="3"/>
  <c r="AT99" i="9" s="1"/>
  <c r="W134" i="4"/>
  <c r="AW134" i="9" s="1"/>
  <c r="V113" i="20"/>
  <c r="X113" i="20"/>
  <c r="N117" i="1" s="1"/>
  <c r="AO117" i="9" s="1"/>
  <c r="AX117" i="9" s="1"/>
  <c r="CG117" i="9" s="1"/>
  <c r="CM117" i="9" s="1"/>
  <c r="DE117" i="9" s="1"/>
  <c r="DK117" i="9" s="1"/>
  <c r="W65" i="4"/>
  <c r="AW65" i="9" s="1"/>
  <c r="P123" i="3"/>
  <c r="AT123" i="9" s="1"/>
  <c r="AB17" i="4"/>
  <c r="W17" i="4"/>
  <c r="AW17" i="9" s="1"/>
  <c r="W23" i="4"/>
  <c r="AW23" i="9" s="1"/>
  <c r="AB23" i="4"/>
  <c r="V19" i="20"/>
  <c r="X19" i="20"/>
  <c r="N23" i="1" s="1"/>
  <c r="AO23" i="9" s="1"/>
  <c r="AX23" i="9" s="1"/>
  <c r="CG23" i="9" s="1"/>
  <c r="CM23" i="9" s="1"/>
  <c r="DE23" i="9" s="1"/>
  <c r="DK23" i="9" s="1"/>
  <c r="R172" i="3"/>
  <c r="R133" i="3"/>
  <c r="P135" i="3"/>
  <c r="AT135" i="9" s="1"/>
  <c r="R228" i="3"/>
  <c r="P30" i="3"/>
  <c r="AT30" i="9" s="1"/>
  <c r="R91" i="3"/>
  <c r="R158" i="3"/>
  <c r="D158" i="3"/>
  <c r="N158" i="9" s="1"/>
  <c r="AZ158" i="9" s="1"/>
  <c r="CI158" i="9" s="1"/>
  <c r="CO158" i="9" s="1"/>
  <c r="DG158" i="9" s="1"/>
  <c r="DM158" i="9" s="1"/>
  <c r="AB154" i="18"/>
  <c r="D93" i="3"/>
  <c r="N93" i="9" s="1"/>
  <c r="AZ93" i="9" s="1"/>
  <c r="CI93" i="9" s="1"/>
  <c r="CO93" i="9" s="1"/>
  <c r="DG93" i="9" s="1"/>
  <c r="DM93" i="9" s="1"/>
  <c r="AB89" i="18"/>
  <c r="D118" i="3"/>
  <c r="N118" i="9" s="1"/>
  <c r="AZ118" i="9" s="1"/>
  <c r="CI118" i="9" s="1"/>
  <c r="CO118" i="9" s="1"/>
  <c r="DG118" i="9" s="1"/>
  <c r="DM118" i="9" s="1"/>
  <c r="AB114" i="18"/>
  <c r="D19" i="3"/>
  <c r="N19" i="9" s="1"/>
  <c r="AZ19" i="9" s="1"/>
  <c r="CI19" i="9" s="1"/>
  <c r="CO19" i="9" s="1"/>
  <c r="DG19" i="9" s="1"/>
  <c r="DM19" i="9" s="1"/>
  <c r="AB15" i="18"/>
  <c r="R135" i="3"/>
  <c r="R17" i="3"/>
  <c r="R114" i="3"/>
  <c r="D82" i="3"/>
  <c r="N82" i="9" s="1"/>
  <c r="AZ82" i="9" s="1"/>
  <c r="CI82" i="9" s="1"/>
  <c r="CO82" i="9" s="1"/>
  <c r="DG82" i="9" s="1"/>
  <c r="DM82" i="9" s="1"/>
  <c r="AB78" i="18"/>
  <c r="R137" i="3"/>
  <c r="D137" i="3"/>
  <c r="N137" i="9" s="1"/>
  <c r="AZ137" i="9" s="1"/>
  <c r="CI137" i="9" s="1"/>
  <c r="CO137" i="9" s="1"/>
  <c r="DG137" i="9" s="1"/>
  <c r="DM137" i="9" s="1"/>
  <c r="AB133" i="18"/>
  <c r="R202" i="3"/>
  <c r="D120" i="3"/>
  <c r="N120" i="9" s="1"/>
  <c r="AZ120" i="9" s="1"/>
  <c r="CI120" i="9" s="1"/>
  <c r="CO120" i="9" s="1"/>
  <c r="DG120" i="9" s="1"/>
  <c r="DM120" i="9" s="1"/>
  <c r="AB116" i="18"/>
  <c r="R125" i="3"/>
  <c r="D125" i="3"/>
  <c r="N125" i="9" s="1"/>
  <c r="AZ125" i="9" s="1"/>
  <c r="CI125" i="9" s="1"/>
  <c r="CO125" i="9" s="1"/>
  <c r="DG125" i="9" s="1"/>
  <c r="DM125" i="9" s="1"/>
  <c r="AB121" i="18"/>
  <c r="D226" i="3"/>
  <c r="N226" i="9" s="1"/>
  <c r="AZ226" i="9" s="1"/>
  <c r="CI226" i="9" s="1"/>
  <c r="CO226" i="9" s="1"/>
  <c r="DG226" i="9" s="1"/>
  <c r="DM226" i="9" s="1"/>
  <c r="AB222" i="18"/>
  <c r="R156" i="3"/>
  <c r="D198" i="3"/>
  <c r="N198" i="9" s="1"/>
  <c r="AZ198" i="9" s="1"/>
  <c r="CI198" i="9" s="1"/>
  <c r="CO198" i="9" s="1"/>
  <c r="DG198" i="9" s="1"/>
  <c r="DM198" i="9" s="1"/>
  <c r="AB194" i="18"/>
  <c r="R195" i="3"/>
  <c r="R129" i="3"/>
  <c r="D46" i="3"/>
  <c r="N46" i="9" s="1"/>
  <c r="AZ46" i="9" s="1"/>
  <c r="CI46" i="9" s="1"/>
  <c r="CO46" i="9" s="1"/>
  <c r="DG46" i="9" s="1"/>
  <c r="DM46" i="9" s="1"/>
  <c r="AB42" i="18"/>
  <c r="D193" i="3"/>
  <c r="N193" i="9" s="1"/>
  <c r="AZ193" i="9" s="1"/>
  <c r="CI193" i="9" s="1"/>
  <c r="CO193" i="9" s="1"/>
  <c r="DG193" i="9" s="1"/>
  <c r="DM193" i="9" s="1"/>
  <c r="AB189" i="18"/>
  <c r="AA30" i="4"/>
  <c r="D56" i="4"/>
  <c r="X56" i="9" s="1"/>
  <c r="AO51" i="19"/>
  <c r="AA51" i="4"/>
  <c r="AA77" i="4"/>
  <c r="AC46" i="4"/>
  <c r="D64" i="4"/>
  <c r="X64" i="9" s="1"/>
  <c r="AO59" i="19"/>
  <c r="AC64" i="4"/>
  <c r="D36" i="4"/>
  <c r="X36" i="9" s="1"/>
  <c r="AO31" i="19"/>
  <c r="Y41" i="4"/>
  <c r="AB41" i="4"/>
  <c r="Y45" i="4"/>
  <c r="D45" i="4"/>
  <c r="X45" i="9" s="1"/>
  <c r="AO40" i="19"/>
  <c r="AB58" i="4"/>
  <c r="Z58" i="4"/>
  <c r="AB73" i="4"/>
  <c r="AA73" i="4"/>
  <c r="D73" i="4"/>
  <c r="X73" i="9" s="1"/>
  <c r="AO68" i="19"/>
  <c r="Y31" i="4"/>
  <c r="AA31" i="4"/>
  <c r="Z47" i="4"/>
  <c r="AA47" i="4"/>
  <c r="AB44" i="4"/>
  <c r="AC44" i="4"/>
  <c r="W112" i="4"/>
  <c r="AW112" i="9" s="1"/>
  <c r="P141" i="3"/>
  <c r="AT141" i="9" s="1"/>
  <c r="W106" i="4"/>
  <c r="AW106" i="9" s="1"/>
  <c r="W175" i="4"/>
  <c r="AW175" i="9" s="1"/>
  <c r="P32" i="3"/>
  <c r="AT32" i="9" s="1"/>
  <c r="R32" i="3"/>
  <c r="W192" i="4"/>
  <c r="AW192" i="9" s="1"/>
  <c r="X188" i="20"/>
  <c r="N192" i="1" s="1"/>
  <c r="AO192" i="9" s="1"/>
  <c r="AX192" i="9" s="1"/>
  <c r="CG192" i="9" s="1"/>
  <c r="CM192" i="9" s="1"/>
  <c r="DE192" i="9" s="1"/>
  <c r="DK192" i="9" s="1"/>
  <c r="V188" i="20"/>
  <c r="W229" i="4"/>
  <c r="AW229" i="9" s="1"/>
  <c r="W105" i="4"/>
  <c r="AW105" i="9" s="1"/>
  <c r="P218" i="3"/>
  <c r="AT218" i="9" s="1"/>
  <c r="P190" i="3"/>
  <c r="AT190" i="9" s="1"/>
  <c r="P107" i="3"/>
  <c r="AT107" i="9" s="1"/>
  <c r="P46" i="3"/>
  <c r="AT46" i="9" s="1"/>
  <c r="W180" i="4"/>
  <c r="AW180" i="9" s="1"/>
  <c r="P19" i="3"/>
  <c r="AT19" i="9" s="1"/>
  <c r="P41" i="3"/>
  <c r="AT41" i="9" s="1"/>
  <c r="P68" i="3"/>
  <c r="AT68" i="9" s="1"/>
  <c r="P151" i="3"/>
  <c r="AT151" i="9" s="1"/>
  <c r="P92" i="3"/>
  <c r="AT92" i="9" s="1"/>
  <c r="P148" i="3"/>
  <c r="AT148" i="9" s="1"/>
  <c r="X220" i="20"/>
  <c r="N224" i="1" s="1"/>
  <c r="AO224" i="9" s="1"/>
  <c r="AX224" i="9" s="1"/>
  <c r="CG224" i="9" s="1"/>
  <c r="CM224" i="9" s="1"/>
  <c r="DE224" i="9" s="1"/>
  <c r="DK224" i="9" s="1"/>
  <c r="V220" i="20"/>
  <c r="P130" i="3"/>
  <c r="AT130" i="9" s="1"/>
  <c r="W116" i="4"/>
  <c r="AW116" i="9" s="1"/>
  <c r="W197" i="4"/>
  <c r="AW197" i="9" s="1"/>
  <c r="V115" i="20"/>
  <c r="X115" i="20"/>
  <c r="N119" i="1" s="1"/>
  <c r="AO119" i="9" s="1"/>
  <c r="AX119" i="9" s="1"/>
  <c r="CG119" i="9" s="1"/>
  <c r="CM119" i="9" s="1"/>
  <c r="DE119" i="9" s="1"/>
  <c r="DK119" i="9" s="1"/>
  <c r="AB96" i="4"/>
  <c r="W96" i="4"/>
  <c r="AW96" i="9" s="1"/>
  <c r="P29" i="3"/>
  <c r="AT29" i="9" s="1"/>
  <c r="W121" i="4"/>
  <c r="AW121" i="9" s="1"/>
  <c r="X142" i="20"/>
  <c r="N146" i="1" s="1"/>
  <c r="AO146" i="9" s="1"/>
  <c r="AX146" i="9" s="1"/>
  <c r="CG146" i="9" s="1"/>
  <c r="CM146" i="9" s="1"/>
  <c r="DE146" i="9" s="1"/>
  <c r="DK146" i="9" s="1"/>
  <c r="V142" i="20"/>
  <c r="D191" i="3"/>
  <c r="N191" i="9" s="1"/>
  <c r="AZ191" i="9" s="1"/>
  <c r="CI191" i="9" s="1"/>
  <c r="CO191" i="9" s="1"/>
  <c r="DG191" i="9" s="1"/>
  <c r="DM191" i="9" s="1"/>
  <c r="AB187" i="18"/>
  <c r="W185" i="4"/>
  <c r="AW185" i="9" s="1"/>
  <c r="R39" i="3"/>
  <c r="AB270" i="17"/>
  <c r="AB281" i="17"/>
  <c r="AB272" i="17"/>
  <c r="AB271" i="17"/>
  <c r="AB290" i="18"/>
  <c r="AB294" i="18"/>
  <c r="AB279" i="18"/>
  <c r="AB276" i="18"/>
  <c r="AB343" i="18"/>
  <c r="AB282" i="18"/>
  <c r="D153" i="3"/>
  <c r="N153" i="9" s="1"/>
  <c r="AZ153" i="9" s="1"/>
  <c r="CI153" i="9" s="1"/>
  <c r="CO153" i="9" s="1"/>
  <c r="DG153" i="9" s="1"/>
  <c r="DM153" i="9" s="1"/>
  <c r="AB149" i="18"/>
  <c r="D89" i="3"/>
  <c r="N89" i="9" s="1"/>
  <c r="AZ89" i="9" s="1"/>
  <c r="CI89" i="9" s="1"/>
  <c r="CO89" i="9" s="1"/>
  <c r="DG89" i="9" s="1"/>
  <c r="DM89" i="9" s="1"/>
  <c r="AB85" i="18"/>
  <c r="D189" i="3"/>
  <c r="N189" i="9" s="1"/>
  <c r="AZ189" i="9" s="1"/>
  <c r="CI189" i="9" s="1"/>
  <c r="CO189" i="9" s="1"/>
  <c r="DG189" i="9" s="1"/>
  <c r="DM189" i="9" s="1"/>
  <c r="AB185" i="18"/>
  <c r="R83" i="3"/>
  <c r="R25" i="3"/>
  <c r="R119" i="3"/>
  <c r="R124" i="3"/>
  <c r="D58" i="3"/>
  <c r="N58" i="9" s="1"/>
  <c r="AZ58" i="9" s="1"/>
  <c r="CI58" i="9" s="1"/>
  <c r="CO58" i="9" s="1"/>
  <c r="DG58" i="9" s="1"/>
  <c r="DM58" i="9" s="1"/>
  <c r="AB54" i="18"/>
  <c r="D104" i="3"/>
  <c r="N104" i="9" s="1"/>
  <c r="AZ104" i="9" s="1"/>
  <c r="CI104" i="9" s="1"/>
  <c r="CO104" i="9" s="1"/>
  <c r="DG104" i="9" s="1"/>
  <c r="DM104" i="9" s="1"/>
  <c r="AB100" i="18"/>
  <c r="D112" i="3"/>
  <c r="N112" i="9" s="1"/>
  <c r="AZ112" i="9" s="1"/>
  <c r="CI112" i="9" s="1"/>
  <c r="CO112" i="9" s="1"/>
  <c r="DG112" i="9" s="1"/>
  <c r="DM112" i="9" s="1"/>
  <c r="AB108" i="18"/>
  <c r="AB228" i="18"/>
  <c r="R42" i="3"/>
  <c r="D162" i="3"/>
  <c r="N162" i="9" s="1"/>
  <c r="AZ162" i="9" s="1"/>
  <c r="CI162" i="9" s="1"/>
  <c r="CO162" i="9" s="1"/>
  <c r="DG162" i="9" s="1"/>
  <c r="DM162" i="9" s="1"/>
  <c r="AB158" i="18"/>
  <c r="R162" i="3"/>
  <c r="D38" i="3"/>
  <c r="N38" i="9" s="1"/>
  <c r="AZ38" i="9" s="1"/>
  <c r="CI38" i="9" s="1"/>
  <c r="CO38" i="9" s="1"/>
  <c r="DG38" i="9" s="1"/>
  <c r="DM38" i="9" s="1"/>
  <c r="AB34" i="18"/>
  <c r="R144" i="3"/>
  <c r="D203" i="3"/>
  <c r="N203" i="9" s="1"/>
  <c r="AZ203" i="9" s="1"/>
  <c r="CI203" i="9" s="1"/>
  <c r="CO203" i="9" s="1"/>
  <c r="DG203" i="9" s="1"/>
  <c r="DM203" i="9" s="1"/>
  <c r="AB199" i="18"/>
  <c r="AB243" i="18"/>
  <c r="R37" i="3"/>
  <c r="R109" i="3"/>
  <c r="D95" i="3"/>
  <c r="N95" i="9" s="1"/>
  <c r="AZ95" i="9" s="1"/>
  <c r="CI95" i="9" s="1"/>
  <c r="CO95" i="9" s="1"/>
  <c r="DG95" i="9" s="1"/>
  <c r="DM95" i="9" s="1"/>
  <c r="AB91" i="18"/>
  <c r="D178" i="3"/>
  <c r="N178" i="9" s="1"/>
  <c r="AZ178" i="9" s="1"/>
  <c r="CI178" i="9" s="1"/>
  <c r="CO178" i="9" s="1"/>
  <c r="DG178" i="9" s="1"/>
  <c r="DM178" i="9" s="1"/>
  <c r="AB174" i="18"/>
  <c r="D214" i="3"/>
  <c r="N214" i="9" s="1"/>
  <c r="AZ214" i="9" s="1"/>
  <c r="CI214" i="9" s="1"/>
  <c r="CO214" i="9" s="1"/>
  <c r="DG214" i="9" s="1"/>
  <c r="DM214" i="9" s="1"/>
  <c r="AB210" i="18"/>
  <c r="D159" i="3"/>
  <c r="N159" i="9" s="1"/>
  <c r="AZ159" i="9" s="1"/>
  <c r="CI159" i="9" s="1"/>
  <c r="CO159" i="9" s="1"/>
  <c r="DG159" i="9" s="1"/>
  <c r="DM159" i="9" s="1"/>
  <c r="AB155" i="18"/>
  <c r="D76" i="3"/>
  <c r="N76" i="9" s="1"/>
  <c r="AZ76" i="9" s="1"/>
  <c r="CI76" i="9" s="1"/>
  <c r="CO76" i="9" s="1"/>
  <c r="DG76" i="9" s="1"/>
  <c r="DM76" i="9" s="1"/>
  <c r="AB72" i="18"/>
  <c r="Z48" i="4"/>
  <c r="AC48" i="4"/>
  <c r="AC52" i="4"/>
  <c r="Z52" i="4"/>
  <c r="Y75" i="4"/>
  <c r="AB75" i="4"/>
  <c r="AC74" i="4"/>
  <c r="Z74" i="4"/>
  <c r="AC60" i="4"/>
  <c r="AC59" i="4"/>
  <c r="Z63" i="4"/>
  <c r="AC63" i="4"/>
  <c r="AA49" i="4"/>
  <c r="AB49" i="4"/>
  <c r="Y54" i="4"/>
  <c r="AC54" i="4"/>
  <c r="Y40" i="4"/>
  <c r="R213" i="3"/>
  <c r="D221" i="3"/>
  <c r="N221" i="9" s="1"/>
  <c r="AZ221" i="9" s="1"/>
  <c r="CI221" i="9" s="1"/>
  <c r="CO221" i="9" s="1"/>
  <c r="DG221" i="9" s="1"/>
  <c r="DM221" i="9" s="1"/>
  <c r="AB217" i="18"/>
  <c r="W55" i="4"/>
  <c r="AW55" i="9" s="1"/>
  <c r="AC21" i="4"/>
  <c r="V153" i="20"/>
  <c r="X153" i="20"/>
  <c r="N157" i="1" s="1"/>
  <c r="AO157" i="9" s="1"/>
  <c r="X111" i="20"/>
  <c r="N115" i="1" s="1"/>
  <c r="AO115" i="9" s="1"/>
  <c r="AX115" i="9" s="1"/>
  <c r="CG115" i="9" s="1"/>
  <c r="CM115" i="9" s="1"/>
  <c r="DE115" i="9" s="1"/>
  <c r="DK115" i="9" s="1"/>
  <c r="V111" i="20"/>
  <c r="V27" i="20"/>
  <c r="X27" i="20"/>
  <c r="N31" i="1" s="1"/>
  <c r="AO31" i="9" s="1"/>
  <c r="P142" i="3"/>
  <c r="AT142" i="9" s="1"/>
  <c r="W108" i="4"/>
  <c r="AW108" i="9" s="1"/>
  <c r="X67" i="20"/>
  <c r="N71" i="1" s="1"/>
  <c r="AO71" i="9" s="1"/>
  <c r="V67" i="20"/>
  <c r="W154" i="4"/>
  <c r="AW154" i="9" s="1"/>
  <c r="P154" i="3"/>
  <c r="AT154" i="9" s="1"/>
  <c r="P136" i="3"/>
  <c r="AT136" i="9" s="1"/>
  <c r="W136" i="4"/>
  <c r="AW136" i="9" s="1"/>
  <c r="X32" i="20"/>
  <c r="N36" i="1" s="1"/>
  <c r="AO36" i="9" s="1"/>
  <c r="V32" i="20"/>
  <c r="X203" i="20"/>
  <c r="N207" i="1" s="1"/>
  <c r="AO207" i="9" s="1"/>
  <c r="AX207" i="9" s="1"/>
  <c r="CG207" i="9" s="1"/>
  <c r="CM207" i="9" s="1"/>
  <c r="DE207" i="9" s="1"/>
  <c r="DK207" i="9" s="1"/>
  <c r="V203" i="20"/>
  <c r="V74" i="20"/>
  <c r="X74" i="20"/>
  <c r="N78" i="1" s="1"/>
  <c r="AO78" i="9" s="1"/>
  <c r="W78" i="4"/>
  <c r="AW78" i="9" s="1"/>
  <c r="W144" i="4"/>
  <c r="AW144" i="9" s="1"/>
  <c r="AB144" i="4"/>
  <c r="V194" i="20"/>
  <c r="X194" i="20"/>
  <c r="N198" i="1" s="1"/>
  <c r="AO198" i="9" s="1"/>
  <c r="AX198" i="9" s="1"/>
  <c r="CG198" i="9" s="1"/>
  <c r="CM198" i="9" s="1"/>
  <c r="DE198" i="9" s="1"/>
  <c r="DK198" i="9" s="1"/>
  <c r="W158" i="4"/>
  <c r="AW158" i="9" s="1"/>
  <c r="P194" i="3"/>
  <c r="AT194" i="9" s="1"/>
  <c r="W194" i="4"/>
  <c r="AW194" i="9" s="1"/>
  <c r="BB194" i="9" s="1"/>
  <c r="CK194" i="9" s="1"/>
  <c r="CQ194" i="9" s="1"/>
  <c r="DI194" i="9" s="1"/>
  <c r="DO194" i="9" s="1"/>
  <c r="P156" i="3"/>
  <c r="AT156" i="9" s="1"/>
  <c r="W228" i="4"/>
  <c r="AW228" i="9" s="1"/>
  <c r="P199" i="3"/>
  <c r="AT199" i="9" s="1"/>
  <c r="W199" i="4"/>
  <c r="AW199" i="9" s="1"/>
  <c r="W133" i="4"/>
  <c r="AW133" i="9" s="1"/>
  <c r="P196" i="3"/>
  <c r="AT196" i="9" s="1"/>
  <c r="AC86" i="4"/>
  <c r="P86" i="3"/>
  <c r="AT86" i="9" s="1"/>
  <c r="W69" i="4"/>
  <c r="AW69" i="9" s="1"/>
  <c r="AB69" i="4"/>
  <c r="P132" i="3"/>
  <c r="AT132" i="9" s="1"/>
  <c r="X236" i="20"/>
  <c r="V236" i="20"/>
  <c r="V235" i="20"/>
  <c r="X235" i="20"/>
  <c r="V66" i="20"/>
  <c r="X66" i="20"/>
  <c r="N70" i="1" s="1"/>
  <c r="AO70" i="9" s="1"/>
  <c r="X149" i="20"/>
  <c r="N153" i="1" s="1"/>
  <c r="AO153" i="9" s="1"/>
  <c r="AX153" i="9" s="1"/>
  <c r="CG153" i="9" s="1"/>
  <c r="CM153" i="9" s="1"/>
  <c r="DE153" i="9" s="1"/>
  <c r="DK153" i="9" s="1"/>
  <c r="V149" i="20"/>
  <c r="P40" i="3"/>
  <c r="AT40" i="9" s="1"/>
  <c r="W40" i="4"/>
  <c r="AW40" i="9" s="1"/>
  <c r="X228" i="20"/>
  <c r="V228" i="20"/>
  <c r="X177" i="20"/>
  <c r="N181" i="1" s="1"/>
  <c r="AO181" i="9" s="1"/>
  <c r="AX181" i="9" s="1"/>
  <c r="CG181" i="9" s="1"/>
  <c r="CM181" i="9" s="1"/>
  <c r="DE181" i="9" s="1"/>
  <c r="DK181" i="9" s="1"/>
  <c r="V177" i="20"/>
  <c r="W181" i="4"/>
  <c r="AW181" i="9" s="1"/>
  <c r="X234" i="20"/>
  <c r="V234" i="20"/>
  <c r="D204" i="3"/>
  <c r="N204" i="9" s="1"/>
  <c r="AZ204" i="9" s="1"/>
  <c r="CI204" i="9" s="1"/>
  <c r="CO204" i="9" s="1"/>
  <c r="DG204" i="9" s="1"/>
  <c r="DM204" i="9" s="1"/>
  <c r="AB200" i="18"/>
  <c r="D190" i="3"/>
  <c r="N190" i="9" s="1"/>
  <c r="AZ190" i="9" s="1"/>
  <c r="CI190" i="9" s="1"/>
  <c r="CO190" i="9" s="1"/>
  <c r="DG190" i="9" s="1"/>
  <c r="DM190" i="9" s="1"/>
  <c r="AB186" i="18"/>
  <c r="D81" i="3"/>
  <c r="N81" i="9" s="1"/>
  <c r="AZ81" i="9" s="1"/>
  <c r="CI81" i="9" s="1"/>
  <c r="CO81" i="9" s="1"/>
  <c r="DG81" i="9" s="1"/>
  <c r="DM81" i="9" s="1"/>
  <c r="AB77" i="18"/>
  <c r="D223" i="3"/>
  <c r="N223" i="9" s="1"/>
  <c r="AZ223" i="9" s="1"/>
  <c r="CI223" i="9" s="1"/>
  <c r="CO223" i="9" s="1"/>
  <c r="DG223" i="9" s="1"/>
  <c r="DM223" i="9" s="1"/>
  <c r="AB219" i="18"/>
  <c r="R223" i="3"/>
  <c r="D177" i="3"/>
  <c r="N177" i="9" s="1"/>
  <c r="AZ177" i="9" s="1"/>
  <c r="CI177" i="9" s="1"/>
  <c r="CO177" i="9" s="1"/>
  <c r="DG177" i="9" s="1"/>
  <c r="DM177" i="9" s="1"/>
  <c r="AB173" i="18"/>
  <c r="D68" i="3"/>
  <c r="N68" i="9" s="1"/>
  <c r="AZ68" i="9" s="1"/>
  <c r="CI68" i="9" s="1"/>
  <c r="CO68" i="9" s="1"/>
  <c r="DG68" i="9" s="1"/>
  <c r="DM68" i="9" s="1"/>
  <c r="AB64" i="18"/>
  <c r="R20" i="3"/>
  <c r="R173" i="3"/>
  <c r="R168" i="3"/>
  <c r="D128" i="3"/>
  <c r="N128" i="9" s="1"/>
  <c r="AZ128" i="9" s="1"/>
  <c r="CI128" i="9" s="1"/>
  <c r="CO128" i="9" s="1"/>
  <c r="DG128" i="9" s="1"/>
  <c r="DM128" i="9" s="1"/>
  <c r="AB124" i="18"/>
  <c r="D160" i="3"/>
  <c r="N160" i="9" s="1"/>
  <c r="AZ160" i="9" s="1"/>
  <c r="CI160" i="9" s="1"/>
  <c r="CO160" i="9" s="1"/>
  <c r="DG160" i="9" s="1"/>
  <c r="DM160" i="9" s="1"/>
  <c r="AB156" i="18"/>
  <c r="D67" i="3"/>
  <c r="N67" i="9" s="1"/>
  <c r="AZ67" i="9" s="1"/>
  <c r="CI67" i="9" s="1"/>
  <c r="CO67" i="9" s="1"/>
  <c r="DG67" i="9" s="1"/>
  <c r="DM67" i="9" s="1"/>
  <c r="AB63" i="18"/>
  <c r="R67" i="3"/>
  <c r="D126" i="3"/>
  <c r="N126" i="9" s="1"/>
  <c r="AZ126" i="9" s="1"/>
  <c r="CI126" i="9" s="1"/>
  <c r="CO126" i="9" s="1"/>
  <c r="DG126" i="9" s="1"/>
  <c r="DM126" i="9" s="1"/>
  <c r="AB122" i="18"/>
  <c r="R126" i="3"/>
  <c r="AB232" i="18"/>
  <c r="D54" i="3"/>
  <c r="N54" i="9" s="1"/>
  <c r="AZ54" i="9" s="1"/>
  <c r="CI54" i="9" s="1"/>
  <c r="CO54" i="9" s="1"/>
  <c r="DG54" i="9" s="1"/>
  <c r="DM54" i="9" s="1"/>
  <c r="AB50" i="18"/>
  <c r="D55" i="3"/>
  <c r="N55" i="9" s="1"/>
  <c r="AZ55" i="9" s="1"/>
  <c r="CI55" i="9" s="1"/>
  <c r="CO55" i="9" s="1"/>
  <c r="DG55" i="9" s="1"/>
  <c r="DM55" i="9" s="1"/>
  <c r="AB51" i="18"/>
  <c r="R65" i="3"/>
  <c r="D210" i="3"/>
  <c r="N210" i="9" s="1"/>
  <c r="AZ210" i="9" s="1"/>
  <c r="CI210" i="9" s="1"/>
  <c r="CO210" i="9" s="1"/>
  <c r="DG210" i="9" s="1"/>
  <c r="DM210" i="9" s="1"/>
  <c r="AB206" i="18"/>
  <c r="R175" i="3"/>
  <c r="R186" i="3"/>
  <c r="D185" i="3"/>
  <c r="N185" i="9" s="1"/>
  <c r="AZ185" i="9" s="1"/>
  <c r="CI185" i="9" s="1"/>
  <c r="CO185" i="9" s="1"/>
  <c r="DG185" i="9" s="1"/>
  <c r="DM185" i="9" s="1"/>
  <c r="AB181" i="18"/>
  <c r="R152" i="3"/>
  <c r="D211" i="3"/>
  <c r="N211" i="9" s="1"/>
  <c r="AZ211" i="9" s="1"/>
  <c r="CI211" i="9" s="1"/>
  <c r="CO211" i="9" s="1"/>
  <c r="DG211" i="9" s="1"/>
  <c r="DM211" i="9" s="1"/>
  <c r="AB207" i="18"/>
  <c r="Z66" i="4"/>
  <c r="AB66" i="4"/>
  <c r="Y57" i="4"/>
  <c r="D33" i="4"/>
  <c r="X33" i="9" s="1"/>
  <c r="AO28" i="19"/>
  <c r="AB33" i="4"/>
  <c r="Z34" i="4"/>
  <c r="AC34" i="4"/>
  <c r="AB38" i="4"/>
  <c r="D38" i="4"/>
  <c r="X38" i="9" s="1"/>
  <c r="AO33" i="19"/>
  <c r="AA67" i="4"/>
  <c r="Z68" i="4"/>
  <c r="AB68" i="4"/>
  <c r="AC50" i="4"/>
  <c r="Y50" i="4"/>
  <c r="D50" i="4"/>
  <c r="X50" i="9" s="1"/>
  <c r="AO45" i="19"/>
  <c r="AC42" i="4"/>
  <c r="AA42" i="4"/>
  <c r="Y42" i="4"/>
  <c r="AB55" i="4"/>
  <c r="D37" i="4"/>
  <c r="X37" i="9" s="1"/>
  <c r="AO32" i="19"/>
  <c r="X16" i="20"/>
  <c r="N20" i="1" s="1"/>
  <c r="AO20" i="9" s="1"/>
  <c r="AX20" i="9" s="1"/>
  <c r="CG20" i="9" s="1"/>
  <c r="CM20" i="9" s="1"/>
  <c r="DE20" i="9" s="1"/>
  <c r="DK20" i="9" s="1"/>
  <c r="V16" i="20"/>
  <c r="AC20" i="4"/>
  <c r="X87" i="20"/>
  <c r="N91" i="1" s="1"/>
  <c r="AO91" i="9" s="1"/>
  <c r="AX91" i="9" s="1"/>
  <c r="CG91" i="9" s="1"/>
  <c r="CM91" i="9" s="1"/>
  <c r="DE91" i="9" s="1"/>
  <c r="DK91" i="9" s="1"/>
  <c r="V87" i="20"/>
  <c r="X22" i="20"/>
  <c r="N26" i="1" s="1"/>
  <c r="AO26" i="9" s="1"/>
  <c r="V22" i="20"/>
  <c r="W26" i="4"/>
  <c r="AW26" i="9" s="1"/>
  <c r="W152" i="4"/>
  <c r="AW152" i="9" s="1"/>
  <c r="V196" i="20"/>
  <c r="X196" i="20"/>
  <c r="N200" i="1" s="1"/>
  <c r="AO200" i="9" s="1"/>
  <c r="AX200" i="9" s="1"/>
  <c r="CG200" i="9" s="1"/>
  <c r="CM200" i="9" s="1"/>
  <c r="DE200" i="9" s="1"/>
  <c r="DK200" i="9" s="1"/>
  <c r="P174" i="3"/>
  <c r="AT174" i="9" s="1"/>
  <c r="W39" i="4"/>
  <c r="AW39" i="9" s="1"/>
  <c r="W110" i="4"/>
  <c r="AW110" i="9" s="1"/>
  <c r="V69" i="20"/>
  <c r="X69" i="20"/>
  <c r="N73" i="1" s="1"/>
  <c r="AO73" i="9" s="1"/>
  <c r="W118" i="4"/>
  <c r="AW118" i="9" s="1"/>
  <c r="P44" i="3"/>
  <c r="AT44" i="9" s="1"/>
  <c r="W176" i="4"/>
  <c r="AW176" i="9" s="1"/>
  <c r="W205" i="4"/>
  <c r="AW205" i="9" s="1"/>
  <c r="X100" i="20"/>
  <c r="N104" i="1" s="1"/>
  <c r="AO104" i="9" s="1"/>
  <c r="AX104" i="9" s="1"/>
  <c r="CG104" i="9" s="1"/>
  <c r="CM104" i="9" s="1"/>
  <c r="DE104" i="9" s="1"/>
  <c r="DK104" i="9" s="1"/>
  <c r="V100" i="20"/>
  <c r="P59" i="3"/>
  <c r="AT59" i="9" s="1"/>
  <c r="W74" i="4"/>
  <c r="AW74" i="9" s="1"/>
  <c r="P98" i="3"/>
  <c r="AT98" i="9" s="1"/>
  <c r="W210" i="4"/>
  <c r="AW210" i="9" s="1"/>
  <c r="P178" i="3"/>
  <c r="AT178" i="9" s="1"/>
  <c r="V157" i="20"/>
  <c r="X157" i="20"/>
  <c r="N161" i="1" s="1"/>
  <c r="AO161" i="9" s="1"/>
  <c r="AX161" i="9" s="1"/>
  <c r="CG161" i="9" s="1"/>
  <c r="CM161" i="9" s="1"/>
  <c r="DE161" i="9" s="1"/>
  <c r="DK161" i="9" s="1"/>
  <c r="P161" i="3"/>
  <c r="AT161" i="9" s="1"/>
  <c r="W95" i="4"/>
  <c r="AW95" i="9" s="1"/>
  <c r="X91" i="20"/>
  <c r="N95" i="1" s="1"/>
  <c r="AO95" i="9" s="1"/>
  <c r="AX95" i="9" s="1"/>
  <c r="CG95" i="9" s="1"/>
  <c r="CM95" i="9" s="1"/>
  <c r="DE95" i="9" s="1"/>
  <c r="DK95" i="9" s="1"/>
  <c r="V91" i="20"/>
  <c r="W164" i="4"/>
  <c r="AW164" i="9" s="1"/>
  <c r="V199" i="20"/>
  <c r="X199" i="20"/>
  <c r="N203" i="1" s="1"/>
  <c r="AO203" i="9" s="1"/>
  <c r="AX203" i="9" s="1"/>
  <c r="CG203" i="9" s="1"/>
  <c r="CM203" i="9" s="1"/>
  <c r="DE203" i="9" s="1"/>
  <c r="DK203" i="9" s="1"/>
  <c r="W137" i="4"/>
  <c r="AW137" i="9" s="1"/>
  <c r="V90" i="20"/>
  <c r="X90" i="20"/>
  <c r="N94" i="1" s="1"/>
  <c r="AO94" i="9" s="1"/>
  <c r="AX94" i="9" s="1"/>
  <c r="CG94" i="9" s="1"/>
  <c r="CM94" i="9" s="1"/>
  <c r="DE94" i="9" s="1"/>
  <c r="DK94" i="9" s="1"/>
  <c r="P94" i="3"/>
  <c r="AT94" i="9" s="1"/>
  <c r="W216" i="4"/>
  <c r="AW216" i="9" s="1"/>
  <c r="P183" i="3"/>
  <c r="AT183" i="9" s="1"/>
  <c r="W183" i="4"/>
  <c r="AW183" i="9" s="1"/>
  <c r="X198" i="20"/>
  <c r="N202" i="1" s="1"/>
  <c r="AO202" i="9" s="1"/>
  <c r="AX202" i="9" s="1"/>
  <c r="CG202" i="9" s="1"/>
  <c r="CM202" i="9" s="1"/>
  <c r="DE202" i="9" s="1"/>
  <c r="DK202" i="9" s="1"/>
  <c r="V198" i="20"/>
  <c r="X12" i="20"/>
  <c r="N16" i="1" s="1"/>
  <c r="AO16" i="9" s="1"/>
  <c r="AX16" i="9" s="1"/>
  <c r="CG16" i="9" s="1"/>
  <c r="CM16" i="9" s="1"/>
  <c r="DE16" i="9" s="1"/>
  <c r="DK16" i="9" s="1"/>
  <c r="V12" i="20"/>
  <c r="AB16" i="4"/>
  <c r="W16" i="4"/>
  <c r="AW16" i="9" s="1"/>
  <c r="AY16" i="9" s="1"/>
  <c r="CH16" i="9" s="1"/>
  <c r="CN16" i="9" s="1"/>
  <c r="DF16" i="9" s="1"/>
  <c r="DL16" i="9" s="1"/>
  <c r="X208" i="20"/>
  <c r="N212" i="1" s="1"/>
  <c r="AO212" i="9" s="1"/>
  <c r="AX212" i="9" s="1"/>
  <c r="CG212" i="9" s="1"/>
  <c r="CM212" i="9" s="1"/>
  <c r="DE212" i="9" s="1"/>
  <c r="DK212" i="9" s="1"/>
  <c r="V208" i="20"/>
  <c r="P212" i="3"/>
  <c r="AT212" i="9" s="1"/>
  <c r="V83" i="20"/>
  <c r="X83" i="20"/>
  <c r="N87" i="1" s="1"/>
  <c r="AO87" i="9" s="1"/>
  <c r="AX87" i="9" s="1"/>
  <c r="CG87" i="9" s="1"/>
  <c r="CM87" i="9" s="1"/>
  <c r="DE87" i="9" s="1"/>
  <c r="DK87" i="9" s="1"/>
  <c r="W62" i="4"/>
  <c r="AW62" i="9" s="1"/>
  <c r="P213" i="3"/>
  <c r="AT213" i="9" s="1"/>
  <c r="X209" i="20"/>
  <c r="N213" i="1" s="1"/>
  <c r="AO213" i="9" s="1"/>
  <c r="AX213" i="9" s="1"/>
  <c r="CG213" i="9" s="1"/>
  <c r="CM213" i="9" s="1"/>
  <c r="DE213" i="9" s="1"/>
  <c r="DK213" i="9" s="1"/>
  <c r="V209" i="20"/>
  <c r="X168" i="20"/>
  <c r="N172" i="1" s="1"/>
  <c r="AO172" i="9" s="1"/>
  <c r="V168" i="20"/>
  <c r="W219" i="4"/>
  <c r="AW219" i="9" s="1"/>
  <c r="D78" i="4"/>
  <c r="X78" i="9" s="1"/>
  <c r="AO73" i="19"/>
  <c r="R111" i="3"/>
  <c r="D96" i="3"/>
  <c r="N96" i="9" s="1"/>
  <c r="AZ96" i="9" s="1"/>
  <c r="CI96" i="9" s="1"/>
  <c r="CO96" i="9" s="1"/>
  <c r="DG96" i="9" s="1"/>
  <c r="DM96" i="9" s="1"/>
  <c r="AB92" i="18"/>
  <c r="D79" i="3"/>
  <c r="N79" i="9" s="1"/>
  <c r="AZ79" i="9" s="1"/>
  <c r="CI79" i="9" s="1"/>
  <c r="CO79" i="9" s="1"/>
  <c r="DG79" i="9" s="1"/>
  <c r="DM79" i="9" s="1"/>
  <c r="AB75" i="18"/>
  <c r="AB239" i="18"/>
  <c r="D51" i="3"/>
  <c r="N51" i="9" s="1"/>
  <c r="AZ51" i="9" s="1"/>
  <c r="CI51" i="9" s="1"/>
  <c r="CO51" i="9" s="1"/>
  <c r="DG51" i="9" s="1"/>
  <c r="DM51" i="9" s="1"/>
  <c r="AB47" i="18"/>
  <c r="D64" i="3"/>
  <c r="N64" i="9" s="1"/>
  <c r="AZ64" i="9" s="1"/>
  <c r="CI64" i="9" s="1"/>
  <c r="CO64" i="9" s="1"/>
  <c r="DG64" i="9" s="1"/>
  <c r="DM64" i="9" s="1"/>
  <c r="AB60" i="18"/>
  <c r="D208" i="3"/>
  <c r="N208" i="9" s="1"/>
  <c r="AZ208" i="9" s="1"/>
  <c r="CI208" i="9" s="1"/>
  <c r="CO208" i="9" s="1"/>
  <c r="DG208" i="9" s="1"/>
  <c r="DM208" i="9" s="1"/>
  <c r="AB204" i="18"/>
  <c r="D94" i="3"/>
  <c r="N94" i="9" s="1"/>
  <c r="AZ94" i="9" s="1"/>
  <c r="CI94" i="9" s="1"/>
  <c r="CO94" i="9" s="1"/>
  <c r="DG94" i="9" s="1"/>
  <c r="DM94" i="9" s="1"/>
  <c r="AB90" i="18"/>
  <c r="R44" i="3"/>
  <c r="D50" i="3"/>
  <c r="N50" i="9" s="1"/>
  <c r="AZ50" i="9" s="1"/>
  <c r="CI50" i="9" s="1"/>
  <c r="CO50" i="9" s="1"/>
  <c r="DG50" i="9" s="1"/>
  <c r="DM50" i="9" s="1"/>
  <c r="AB46" i="18"/>
  <c r="D181" i="3"/>
  <c r="N181" i="9" s="1"/>
  <c r="AZ181" i="9" s="1"/>
  <c r="CI181" i="9" s="1"/>
  <c r="CO181" i="9" s="1"/>
  <c r="DG181" i="9" s="1"/>
  <c r="DM181" i="9" s="1"/>
  <c r="AB177" i="18"/>
  <c r="R181" i="3"/>
  <c r="D47" i="3"/>
  <c r="N47" i="9" s="1"/>
  <c r="AZ47" i="9" s="1"/>
  <c r="CI47" i="9" s="1"/>
  <c r="CO47" i="9" s="1"/>
  <c r="DG47" i="9" s="1"/>
  <c r="DM47" i="9" s="1"/>
  <c r="AB43" i="18"/>
  <c r="D21" i="3"/>
  <c r="N21" i="9" s="1"/>
  <c r="AZ21" i="9" s="1"/>
  <c r="CI21" i="9" s="1"/>
  <c r="CO21" i="9" s="1"/>
  <c r="DG21" i="9" s="1"/>
  <c r="DM21" i="9" s="1"/>
  <c r="AB17" i="18"/>
  <c r="R110" i="3"/>
  <c r="D169" i="3"/>
  <c r="N169" i="9" s="1"/>
  <c r="AZ169" i="9" s="1"/>
  <c r="CI169" i="9" s="1"/>
  <c r="CO169" i="9" s="1"/>
  <c r="DG169" i="9" s="1"/>
  <c r="DM169" i="9" s="1"/>
  <c r="AB165" i="18"/>
  <c r="D205" i="3"/>
  <c r="N205" i="9" s="1"/>
  <c r="AZ205" i="9" s="1"/>
  <c r="CI205" i="9" s="1"/>
  <c r="CO205" i="9" s="1"/>
  <c r="DG205" i="9" s="1"/>
  <c r="DM205" i="9" s="1"/>
  <c r="AB201" i="18"/>
  <c r="D48" i="3"/>
  <c r="N48" i="9" s="1"/>
  <c r="AZ48" i="9" s="1"/>
  <c r="CI48" i="9" s="1"/>
  <c r="CO48" i="9" s="1"/>
  <c r="DG48" i="9" s="1"/>
  <c r="DM48" i="9" s="1"/>
  <c r="AB44" i="18"/>
  <c r="R230" i="3"/>
  <c r="R130" i="3"/>
  <c r="R71" i="3"/>
  <c r="D71" i="3"/>
  <c r="N71" i="9" s="1"/>
  <c r="AZ71" i="9" s="1"/>
  <c r="CI71" i="9" s="1"/>
  <c r="CO71" i="9" s="1"/>
  <c r="DG71" i="9" s="1"/>
  <c r="DM71" i="9" s="1"/>
  <c r="AB67" i="18"/>
  <c r="R145" i="3"/>
  <c r="D29" i="3"/>
  <c r="N29" i="9" s="1"/>
  <c r="AZ29" i="9" s="1"/>
  <c r="CI29" i="9" s="1"/>
  <c r="CO29" i="9" s="1"/>
  <c r="DG29" i="9" s="1"/>
  <c r="DM29" i="9" s="1"/>
  <c r="AB25" i="18"/>
  <c r="D39" i="4"/>
  <c r="X39" i="9" s="1"/>
  <c r="AO34" i="19"/>
  <c r="D26" i="4"/>
  <c r="X26" i="9" s="1"/>
  <c r="AO21" i="19"/>
  <c r="Y26" i="4"/>
  <c r="AA53" i="4"/>
  <c r="Y53" i="4"/>
  <c r="AB71" i="4"/>
  <c r="D71" i="4"/>
  <c r="X71" i="9" s="1"/>
  <c r="AO66" i="19"/>
  <c r="Y29" i="4"/>
  <c r="AC29" i="4"/>
  <c r="D28" i="4"/>
  <c r="X28" i="9" s="1"/>
  <c r="AO23" i="19"/>
  <c r="Y70" i="4"/>
  <c r="D70" i="4"/>
  <c r="X70" i="9" s="1"/>
  <c r="AO65" i="19"/>
  <c r="Z32" i="4"/>
  <c r="AC61" i="4"/>
  <c r="Z72" i="4"/>
  <c r="AC72" i="4"/>
  <c r="D62" i="4"/>
  <c r="X62" i="9" s="1"/>
  <c r="AX62" i="9" s="1"/>
  <c r="CG62" i="9" s="1"/>
  <c r="CM62" i="9" s="1"/>
  <c r="DE62" i="9" s="1"/>
  <c r="DK62" i="9" s="1"/>
  <c r="AO57" i="19"/>
  <c r="Y62" i="4"/>
  <c r="AC65" i="4"/>
  <c r="Z65" i="4"/>
  <c r="AA65" i="4"/>
  <c r="Z35" i="4"/>
  <c r="Y35" i="4"/>
  <c r="AB35" i="4"/>
  <c r="R157" i="3"/>
  <c r="D163" i="3"/>
  <c r="N163" i="9" s="1"/>
  <c r="AZ163" i="9" s="1"/>
  <c r="CI163" i="9" s="1"/>
  <c r="CO163" i="9" s="1"/>
  <c r="DG163" i="9" s="1"/>
  <c r="DM163" i="9" s="1"/>
  <c r="AB159" i="18"/>
  <c r="R188" i="3"/>
  <c r="W76" i="4"/>
  <c r="AW76" i="9" s="1"/>
  <c r="W111" i="4"/>
  <c r="AW111" i="9" s="1"/>
  <c r="W75" i="4"/>
  <c r="AW75" i="9" s="1"/>
  <c r="P227" i="3"/>
  <c r="AT227" i="9" s="1"/>
  <c r="P101" i="3"/>
  <c r="AT101" i="9" s="1"/>
  <c r="P215" i="3"/>
  <c r="AT215" i="9" s="1"/>
  <c r="W215" i="4"/>
  <c r="AW215" i="9" s="1"/>
  <c r="V79" i="20"/>
  <c r="X79" i="20"/>
  <c r="N83" i="1" s="1"/>
  <c r="AO83" i="9" s="1"/>
  <c r="AX83" i="9" s="1"/>
  <c r="CG83" i="9" s="1"/>
  <c r="CM83" i="9" s="1"/>
  <c r="DE83" i="9" s="1"/>
  <c r="DK83" i="9" s="1"/>
  <c r="W18" i="4"/>
  <c r="AW18" i="9" s="1"/>
  <c r="AB18" i="4"/>
  <c r="X44" i="20"/>
  <c r="N48" i="1" s="1"/>
  <c r="AO48" i="9" s="1"/>
  <c r="V44" i="20"/>
  <c r="X43" i="20"/>
  <c r="N47" i="1" s="1"/>
  <c r="AO47" i="9" s="1"/>
  <c r="V43" i="20"/>
  <c r="X68" i="20"/>
  <c r="N72" i="1" s="1"/>
  <c r="AO72" i="9" s="1"/>
  <c r="V68" i="20"/>
  <c r="P72" i="3"/>
  <c r="AT72" i="9" s="1"/>
  <c r="P113" i="3"/>
  <c r="AT113" i="9" s="1"/>
  <c r="AC179" i="4"/>
  <c r="X217" i="20"/>
  <c r="N221" i="1" s="1"/>
  <c r="AO221" i="9" s="1"/>
  <c r="AX221" i="9" s="1"/>
  <c r="CG221" i="9" s="1"/>
  <c r="CM221" i="9" s="1"/>
  <c r="DE221" i="9" s="1"/>
  <c r="DK221" i="9" s="1"/>
  <c r="V217" i="20"/>
  <c r="X216" i="20"/>
  <c r="N220" i="1" s="1"/>
  <c r="AO220" i="9" s="1"/>
  <c r="AX220" i="9" s="1"/>
  <c r="CG220" i="9" s="1"/>
  <c r="CM220" i="9" s="1"/>
  <c r="DE220" i="9" s="1"/>
  <c r="DK220" i="9" s="1"/>
  <c r="V216" i="20"/>
  <c r="P34" i="3"/>
  <c r="AT34" i="9" s="1"/>
  <c r="V30" i="20"/>
  <c r="X30" i="20"/>
  <c r="N34" i="1" s="1"/>
  <c r="AO34" i="9" s="1"/>
  <c r="V189" i="20"/>
  <c r="X189" i="20"/>
  <c r="N193" i="1" s="1"/>
  <c r="AO193" i="9" s="1"/>
  <c r="AX193" i="9" s="1"/>
  <c r="CG193" i="9" s="1"/>
  <c r="CM193" i="9" s="1"/>
  <c r="DE193" i="9" s="1"/>
  <c r="DK193" i="9" s="1"/>
  <c r="X143" i="20"/>
  <c r="N147" i="1" s="1"/>
  <c r="AO147" i="9" s="1"/>
  <c r="AX147" i="9" s="1"/>
  <c r="CG147" i="9" s="1"/>
  <c r="CM147" i="9" s="1"/>
  <c r="DE147" i="9" s="1"/>
  <c r="DK147" i="9" s="1"/>
  <c r="V143" i="20"/>
  <c r="P28" i="3"/>
  <c r="AT28" i="9" s="1"/>
  <c r="V163" i="20"/>
  <c r="X163" i="20"/>
  <c r="N167" i="1" s="1"/>
  <c r="AO167" i="9" s="1"/>
  <c r="AX167" i="9" s="1"/>
  <c r="CG167" i="9" s="1"/>
  <c r="CM167" i="9" s="1"/>
  <c r="DE167" i="9" s="1"/>
  <c r="DK167" i="9" s="1"/>
  <c r="P58" i="3"/>
  <c r="AT58" i="9" s="1"/>
  <c r="W15" i="4"/>
  <c r="AW15" i="9" s="1"/>
  <c r="AB15" i="4"/>
  <c r="P45" i="3"/>
  <c r="AT45" i="9" s="1"/>
  <c r="P51" i="3"/>
  <c r="AT51" i="9" s="1"/>
  <c r="W214" i="4"/>
  <c r="AW214" i="9" s="1"/>
  <c r="P222" i="3"/>
  <c r="AT222" i="9" s="1"/>
  <c r="W143" i="4"/>
  <c r="AW143" i="9" s="1"/>
  <c r="P143" i="3"/>
  <c r="AT143" i="9" s="1"/>
  <c r="P61" i="3"/>
  <c r="AT61" i="9" s="1"/>
  <c r="V95" i="20"/>
  <c r="X95" i="20"/>
  <c r="N99" i="1" s="1"/>
  <c r="AO99" i="9" s="1"/>
  <c r="X119" i="20"/>
  <c r="N123" i="1" s="1"/>
  <c r="AO123" i="9" s="1"/>
  <c r="AX123" i="9" s="1"/>
  <c r="CG123" i="9" s="1"/>
  <c r="CM123" i="9" s="1"/>
  <c r="DE123" i="9" s="1"/>
  <c r="DK123" i="9" s="1"/>
  <c r="V119" i="20"/>
  <c r="V13" i="20"/>
  <c r="X13" i="20"/>
  <c r="N17" i="1" s="1"/>
  <c r="AO17" i="9" s="1"/>
  <c r="R23" i="3"/>
  <c r="D228" i="3"/>
  <c r="N228" i="9" s="1"/>
  <c r="AZ228" i="9" s="1"/>
  <c r="CI228" i="9" s="1"/>
  <c r="CO228" i="9" s="1"/>
  <c r="DG228" i="9" s="1"/>
  <c r="DM228" i="9" s="1"/>
  <c r="AB224" i="18"/>
  <c r="W57" i="4"/>
  <c r="AW57" i="9" s="1"/>
  <c r="R102" i="3"/>
  <c r="D102" i="3"/>
  <c r="N102" i="9" s="1"/>
  <c r="AZ102" i="9" s="1"/>
  <c r="CI102" i="9" s="1"/>
  <c r="CO102" i="9" s="1"/>
  <c r="DG102" i="9" s="1"/>
  <c r="DM102" i="9" s="1"/>
  <c r="AB98" i="18"/>
  <c r="R97" i="3"/>
  <c r="R93" i="3"/>
  <c r="R155" i="3"/>
  <c r="D135" i="3"/>
  <c r="N135" i="9" s="1"/>
  <c r="AZ135" i="9" s="1"/>
  <c r="CI135" i="9" s="1"/>
  <c r="CO135" i="9" s="1"/>
  <c r="DG135" i="9" s="1"/>
  <c r="DM135" i="9" s="1"/>
  <c r="AB131" i="18"/>
  <c r="D134" i="3"/>
  <c r="N134" i="9" s="1"/>
  <c r="AZ134" i="9" s="1"/>
  <c r="CI134" i="9" s="1"/>
  <c r="CO134" i="9" s="1"/>
  <c r="DG134" i="9" s="1"/>
  <c r="DM134" i="9" s="1"/>
  <c r="AB130" i="18"/>
  <c r="R82" i="3"/>
  <c r="R131" i="3"/>
  <c r="R116" i="3"/>
  <c r="R72" i="3"/>
  <c r="R84" i="3"/>
  <c r="R198" i="3"/>
  <c r="R182" i="3"/>
  <c r="R165" i="3"/>
  <c r="D179" i="3"/>
  <c r="N179" i="9" s="1"/>
  <c r="AZ179" i="9" s="1"/>
  <c r="CI179" i="9" s="1"/>
  <c r="CO179" i="9" s="1"/>
  <c r="DG179" i="9" s="1"/>
  <c r="DM179" i="9" s="1"/>
  <c r="AB175" i="18"/>
  <c r="AB236" i="18"/>
  <c r="D149" i="3"/>
  <c r="N149" i="9" s="1"/>
  <c r="AZ149" i="9" s="1"/>
  <c r="CI149" i="9" s="1"/>
  <c r="CO149" i="9" s="1"/>
  <c r="DG149" i="9" s="1"/>
  <c r="DM149" i="9" s="1"/>
  <c r="AB145" i="18"/>
  <c r="R149" i="3"/>
  <c r="R52" i="3"/>
  <c r="D22" i="3"/>
  <c r="N22" i="9" s="1"/>
  <c r="AZ22" i="9" s="1"/>
  <c r="CI22" i="9" s="1"/>
  <c r="CO22" i="9" s="1"/>
  <c r="DG22" i="9" s="1"/>
  <c r="DM22" i="9" s="1"/>
  <c r="AB18" i="18"/>
  <c r="D170" i="3"/>
  <c r="N170" i="9" s="1"/>
  <c r="AZ170" i="9" s="1"/>
  <c r="CI170" i="9" s="1"/>
  <c r="CO170" i="9" s="1"/>
  <c r="DG170" i="9" s="1"/>
  <c r="DM170" i="9" s="1"/>
  <c r="AB166" i="18"/>
  <c r="D30" i="4"/>
  <c r="X30" i="9" s="1"/>
  <c r="AO25" i="19"/>
  <c r="Y51" i="4"/>
  <c r="Y77" i="4"/>
  <c r="D77" i="4"/>
  <c r="X77" i="9" s="1"/>
  <c r="AO72" i="19"/>
  <c r="Z46" i="4"/>
  <c r="AB64" i="4"/>
  <c r="Z36" i="4"/>
  <c r="AA36" i="4"/>
  <c r="AA41" i="4"/>
  <c r="AC45" i="4"/>
  <c r="Y58" i="4"/>
  <c r="AA58" i="4"/>
  <c r="Z73" i="4"/>
  <c r="D31" i="4"/>
  <c r="X31" i="9" s="1"/>
  <c r="AX31" i="9" s="1"/>
  <c r="CG31" i="9" s="1"/>
  <c r="CM31" i="9" s="1"/>
  <c r="DE31" i="9" s="1"/>
  <c r="DK31" i="9" s="1"/>
  <c r="AO26" i="19"/>
  <c r="D47" i="4"/>
  <c r="X47" i="9" s="1"/>
  <c r="AO42" i="19"/>
  <c r="AA44" i="4"/>
  <c r="Z44" i="4"/>
  <c r="D44" i="4"/>
  <c r="X44" i="9" s="1"/>
  <c r="AO39" i="19"/>
  <c r="D90" i="3"/>
  <c r="N90" i="9" s="1"/>
  <c r="AZ90" i="9" s="1"/>
  <c r="CI90" i="9" s="1"/>
  <c r="CO90" i="9" s="1"/>
  <c r="DG90" i="9" s="1"/>
  <c r="DM90" i="9" s="1"/>
  <c r="AB86" i="18"/>
  <c r="X229" i="20"/>
  <c r="V229" i="20"/>
  <c r="V86" i="20"/>
  <c r="X86" i="20"/>
  <c r="N90" i="1" s="1"/>
  <c r="AO90" i="9" s="1"/>
  <c r="AX90" i="9" s="1"/>
  <c r="CG90" i="9" s="1"/>
  <c r="CM90" i="9" s="1"/>
  <c r="DE90" i="9" s="1"/>
  <c r="DK90" i="9" s="1"/>
  <c r="P106" i="3"/>
  <c r="AT106" i="9" s="1"/>
  <c r="W160" i="4"/>
  <c r="AW160" i="9" s="1"/>
  <c r="X156" i="20"/>
  <c r="N160" i="1" s="1"/>
  <c r="AO160" i="9" s="1"/>
  <c r="AX160" i="9" s="1"/>
  <c r="CG160" i="9" s="1"/>
  <c r="CM160" i="9" s="1"/>
  <c r="DE160" i="9" s="1"/>
  <c r="DK160" i="9" s="1"/>
  <c r="V156" i="20"/>
  <c r="V151" i="20"/>
  <c r="X151" i="20"/>
  <c r="N155" i="1" s="1"/>
  <c r="AO155" i="9" s="1"/>
  <c r="AX155" i="9" s="1"/>
  <c r="CG155" i="9" s="1"/>
  <c r="CM155" i="9" s="1"/>
  <c r="DE155" i="9" s="1"/>
  <c r="DK155" i="9" s="1"/>
  <c r="P27" i="3"/>
  <c r="AT27" i="9" s="1"/>
  <c r="W217" i="4"/>
  <c r="AW217" i="9" s="1"/>
  <c r="X28" i="20"/>
  <c r="N32" i="1" s="1"/>
  <c r="AO32" i="9" s="1"/>
  <c r="V28" i="20"/>
  <c r="P159" i="3"/>
  <c r="AT159" i="9" s="1"/>
  <c r="X183" i="20"/>
  <c r="N187" i="1" s="1"/>
  <c r="AO187" i="9" s="1"/>
  <c r="AX187" i="9" s="1"/>
  <c r="CG187" i="9" s="1"/>
  <c r="CM187" i="9" s="1"/>
  <c r="DE187" i="9" s="1"/>
  <c r="DK187" i="9" s="1"/>
  <c r="V183" i="20"/>
  <c r="X225" i="20"/>
  <c r="N229" i="1" s="1"/>
  <c r="AO229" i="9" s="1"/>
  <c r="AX229" i="9" s="1"/>
  <c r="CG229" i="9" s="1"/>
  <c r="CM229" i="9" s="1"/>
  <c r="DE229" i="9" s="1"/>
  <c r="DK229" i="9" s="1"/>
  <c r="V225" i="20"/>
  <c r="R14" i="3"/>
  <c r="X10" i="20"/>
  <c r="N14" i="1" s="1"/>
  <c r="V10" i="20"/>
  <c r="V101" i="20"/>
  <c r="X101" i="20"/>
  <c r="N105" i="1" s="1"/>
  <c r="AO105" i="9" s="1"/>
  <c r="AX105" i="9" s="1"/>
  <c r="CG105" i="9" s="1"/>
  <c r="CM105" i="9" s="1"/>
  <c r="DE105" i="9" s="1"/>
  <c r="DK105" i="9" s="1"/>
  <c r="W218" i="4"/>
  <c r="AW218" i="9" s="1"/>
  <c r="W188" i="4"/>
  <c r="AW188" i="9" s="1"/>
  <c r="W230" i="4"/>
  <c r="AW230" i="9" s="1"/>
  <c r="W140" i="4"/>
  <c r="AW140" i="9" s="1"/>
  <c r="X103" i="20"/>
  <c r="N107" i="1" s="1"/>
  <c r="AO107" i="9" s="1"/>
  <c r="AX107" i="9" s="1"/>
  <c r="CG107" i="9" s="1"/>
  <c r="CM107" i="9" s="1"/>
  <c r="DE107" i="9" s="1"/>
  <c r="DK107" i="9" s="1"/>
  <c r="V103" i="20"/>
  <c r="W103" i="4"/>
  <c r="AW103" i="9" s="1"/>
  <c r="P103" i="3"/>
  <c r="AT103" i="9" s="1"/>
  <c r="W139" i="4"/>
  <c r="AW139" i="9" s="1"/>
  <c r="W46" i="4"/>
  <c r="AW46" i="9" s="1"/>
  <c r="V176" i="20"/>
  <c r="X176" i="20"/>
  <c r="N180" i="1" s="1"/>
  <c r="AO180" i="9" s="1"/>
  <c r="AX180" i="9" s="1"/>
  <c r="CG180" i="9" s="1"/>
  <c r="CM180" i="9" s="1"/>
  <c r="DE180" i="9" s="1"/>
  <c r="DK180" i="9" s="1"/>
  <c r="P225" i="3"/>
  <c r="AT225" i="9" s="1"/>
  <c r="AC19" i="4"/>
  <c r="P88" i="3"/>
  <c r="AT88" i="9" s="1"/>
  <c r="X147" i="20"/>
  <c r="N151" i="1" s="1"/>
  <c r="AO151" i="9" s="1"/>
  <c r="AX151" i="9" s="1"/>
  <c r="CG151" i="9" s="1"/>
  <c r="CM151" i="9" s="1"/>
  <c r="DE151" i="9" s="1"/>
  <c r="DK151" i="9" s="1"/>
  <c r="V147" i="20"/>
  <c r="X110" i="20"/>
  <c r="N114" i="1" s="1"/>
  <c r="AO114" i="9" s="1"/>
  <c r="AX114" i="9" s="1"/>
  <c r="CG114" i="9" s="1"/>
  <c r="CM114" i="9" s="1"/>
  <c r="DE114" i="9" s="1"/>
  <c r="DK114" i="9" s="1"/>
  <c r="V110" i="20"/>
  <c r="X88" i="20"/>
  <c r="N92" i="1" s="1"/>
  <c r="AO92" i="9" s="1"/>
  <c r="AX92" i="9" s="1"/>
  <c r="CG92" i="9" s="1"/>
  <c r="CM92" i="9" s="1"/>
  <c r="DE92" i="9" s="1"/>
  <c r="DK92" i="9" s="1"/>
  <c r="V88" i="20"/>
  <c r="P206" i="3"/>
  <c r="AT206" i="9" s="1"/>
  <c r="W224" i="4"/>
  <c r="AW224" i="9" s="1"/>
  <c r="P116" i="3"/>
  <c r="AT116" i="9" s="1"/>
  <c r="V112" i="20"/>
  <c r="X112" i="20"/>
  <c r="N116" i="1" s="1"/>
  <c r="AO116" i="9" s="1"/>
  <c r="AX116" i="9" s="1"/>
  <c r="CG116" i="9" s="1"/>
  <c r="CM116" i="9" s="1"/>
  <c r="DE116" i="9" s="1"/>
  <c r="DK116" i="9" s="1"/>
  <c r="P131" i="3"/>
  <c r="AT131" i="9" s="1"/>
  <c r="V193" i="20"/>
  <c r="X193" i="20"/>
  <c r="N197" i="1" s="1"/>
  <c r="AO197" i="9" s="1"/>
  <c r="P79" i="3"/>
  <c r="AT79" i="9" s="1"/>
  <c r="W226" i="4"/>
  <c r="AW226" i="9" s="1"/>
  <c r="V39" i="20"/>
  <c r="X39" i="20"/>
  <c r="N43" i="1" s="1"/>
  <c r="AO43" i="9" s="1"/>
  <c r="W49" i="4"/>
  <c r="AW49" i="9" s="1"/>
  <c r="AC96" i="4"/>
  <c r="W173" i="4"/>
  <c r="AW173" i="9" s="1"/>
  <c r="P125" i="3"/>
  <c r="AT125" i="9" s="1"/>
  <c r="W125" i="4"/>
  <c r="AW125" i="9" s="1"/>
  <c r="X117" i="20"/>
  <c r="N121" i="1" s="1"/>
  <c r="AO121" i="9" s="1"/>
  <c r="AX121" i="9" s="1"/>
  <c r="CG121" i="9" s="1"/>
  <c r="CM121" i="9" s="1"/>
  <c r="DE121" i="9" s="1"/>
  <c r="DK121" i="9" s="1"/>
  <c r="V117" i="20"/>
  <c r="R151" i="3"/>
  <c r="W80" i="4"/>
  <c r="AW80" i="9" s="1"/>
  <c r="D171" i="3"/>
  <c r="N171" i="9" s="1"/>
  <c r="AZ171" i="9" s="1"/>
  <c r="CI171" i="9" s="1"/>
  <c r="CO171" i="9" s="1"/>
  <c r="DG171" i="9" s="1"/>
  <c r="DM171" i="9" s="1"/>
  <c r="AB167" i="18"/>
  <c r="D60" i="3"/>
  <c r="N60" i="9" s="1"/>
  <c r="AZ60" i="9" s="1"/>
  <c r="CI60" i="9" s="1"/>
  <c r="CO60" i="9" s="1"/>
  <c r="DG60" i="9" s="1"/>
  <c r="DM60" i="9" s="1"/>
  <c r="AB56" i="18"/>
  <c r="P185" i="3"/>
  <c r="AT185" i="9" s="1"/>
  <c r="W50" i="4"/>
  <c r="AW50" i="9" s="1"/>
  <c r="P33" i="3"/>
  <c r="AT33" i="9" s="1"/>
  <c r="AB280" i="17"/>
  <c r="AB264" i="17"/>
  <c r="AB282" i="17"/>
  <c r="AB268" i="17"/>
  <c r="AB280" i="18"/>
  <c r="AB289" i="18"/>
  <c r="AB287" i="18"/>
  <c r="AB281" i="18"/>
  <c r="R229" i="3"/>
  <c r="R153" i="3"/>
  <c r="R199" i="3"/>
  <c r="R30" i="3"/>
  <c r="D24" i="3"/>
  <c r="N24" i="9" s="1"/>
  <c r="AZ24" i="9" s="1"/>
  <c r="CI24" i="9" s="1"/>
  <c r="CO24" i="9" s="1"/>
  <c r="DG24" i="9" s="1"/>
  <c r="DM24" i="9" s="1"/>
  <c r="AB20" i="18"/>
  <c r="D25" i="3"/>
  <c r="N25" i="9" s="1"/>
  <c r="AZ25" i="9" s="1"/>
  <c r="CI25" i="9" s="1"/>
  <c r="CO25" i="9" s="1"/>
  <c r="DG25" i="9" s="1"/>
  <c r="DM25" i="9" s="1"/>
  <c r="AB21" i="18"/>
  <c r="D119" i="3"/>
  <c r="N119" i="9" s="1"/>
  <c r="AZ119" i="9" s="1"/>
  <c r="CI119" i="9" s="1"/>
  <c r="CO119" i="9" s="1"/>
  <c r="DG119" i="9" s="1"/>
  <c r="DM119" i="9" s="1"/>
  <c r="AB115" i="18"/>
  <c r="D98" i="3"/>
  <c r="N98" i="9" s="1"/>
  <c r="AZ98" i="9" s="1"/>
  <c r="CI98" i="9" s="1"/>
  <c r="CO98" i="9" s="1"/>
  <c r="DG98" i="9" s="1"/>
  <c r="DM98" i="9" s="1"/>
  <c r="AB94" i="18"/>
  <c r="D197" i="3"/>
  <c r="N197" i="9" s="1"/>
  <c r="AZ197" i="9" s="1"/>
  <c r="CI197" i="9" s="1"/>
  <c r="CO197" i="9" s="1"/>
  <c r="DG197" i="9" s="1"/>
  <c r="DM197" i="9" s="1"/>
  <c r="AB193" i="18"/>
  <c r="R197" i="3"/>
  <c r="D42" i="3"/>
  <c r="N42" i="9" s="1"/>
  <c r="AZ42" i="9" s="1"/>
  <c r="CI42" i="9" s="1"/>
  <c r="CO42" i="9" s="1"/>
  <c r="DG42" i="9" s="1"/>
  <c r="DM42" i="9" s="1"/>
  <c r="AB38" i="18"/>
  <c r="D73" i="3"/>
  <c r="N73" i="9" s="1"/>
  <c r="AZ73" i="9" s="1"/>
  <c r="CI73" i="9" s="1"/>
  <c r="CO73" i="9" s="1"/>
  <c r="DG73" i="9" s="1"/>
  <c r="DM73" i="9" s="1"/>
  <c r="AB69" i="18"/>
  <c r="R203" i="3"/>
  <c r="R215" i="3"/>
  <c r="R220" i="3"/>
  <c r="D216" i="3"/>
  <c r="N216" i="9" s="1"/>
  <c r="AZ216" i="9" s="1"/>
  <c r="CI216" i="9" s="1"/>
  <c r="CO216" i="9" s="1"/>
  <c r="DG216" i="9" s="1"/>
  <c r="DM216" i="9" s="1"/>
  <c r="AB212" i="18"/>
  <c r="R184" i="3"/>
  <c r="R178" i="3"/>
  <c r="R214" i="3"/>
  <c r="R159" i="3"/>
  <c r="R127" i="3"/>
  <c r="Y48" i="4"/>
  <c r="AA75" i="4"/>
  <c r="AC75" i="4"/>
  <c r="AA43" i="4"/>
  <c r="AC43" i="4"/>
  <c r="AB43" i="4"/>
  <c r="D74" i="4"/>
  <c r="X74" i="9" s="1"/>
  <c r="AO69" i="19"/>
  <c r="D60" i="4"/>
  <c r="X60" i="9" s="1"/>
  <c r="AO55" i="19"/>
  <c r="AB59" i="4"/>
  <c r="Y49" i="4"/>
  <c r="D54" i="4"/>
  <c r="X54" i="9" s="1"/>
  <c r="AX54" i="9" s="1"/>
  <c r="CG54" i="9" s="1"/>
  <c r="CM54" i="9" s="1"/>
  <c r="DE54" i="9" s="1"/>
  <c r="DK54" i="9" s="1"/>
  <c r="AO49" i="19"/>
  <c r="Z25" i="4"/>
  <c r="AC25" i="4"/>
  <c r="AB27" i="4"/>
  <c r="AA27" i="4"/>
  <c r="D40" i="4"/>
  <c r="X40" i="9" s="1"/>
  <c r="AO35" i="19"/>
  <c r="AC40" i="4"/>
  <c r="P55" i="3"/>
  <c r="AT55" i="9" s="1"/>
  <c r="W60" i="4"/>
  <c r="AW60" i="9" s="1"/>
  <c r="P60" i="3"/>
  <c r="AT60" i="9" s="1"/>
  <c r="P21" i="3"/>
  <c r="AT21" i="9" s="1"/>
  <c r="W157" i="4"/>
  <c r="AW157" i="9" s="1"/>
  <c r="AX157" i="9" s="1"/>
  <c r="CG157" i="9" s="1"/>
  <c r="CM157" i="9" s="1"/>
  <c r="DE157" i="9" s="1"/>
  <c r="DK157" i="9" s="1"/>
  <c r="X138" i="20"/>
  <c r="N142" i="1" s="1"/>
  <c r="AO142" i="9" s="1"/>
  <c r="AX142" i="9" s="1"/>
  <c r="CG142" i="9" s="1"/>
  <c r="CM142" i="9" s="1"/>
  <c r="DE142" i="9" s="1"/>
  <c r="DK142" i="9" s="1"/>
  <c r="V138" i="20"/>
  <c r="W71" i="4"/>
  <c r="AW71" i="9" s="1"/>
  <c r="V98" i="20"/>
  <c r="X98" i="20"/>
  <c r="N102" i="1" s="1"/>
  <c r="AO102" i="9" s="1"/>
  <c r="AX102" i="9" s="1"/>
  <c r="CG102" i="9" s="1"/>
  <c r="CM102" i="9" s="1"/>
  <c r="DE102" i="9" s="1"/>
  <c r="DK102" i="9" s="1"/>
  <c r="W126" i="4"/>
  <c r="AW126" i="9" s="1"/>
  <c r="V122" i="20"/>
  <c r="X122" i="20"/>
  <c r="N126" i="1" s="1"/>
  <c r="AO126" i="9" s="1"/>
  <c r="AX126" i="9" s="1"/>
  <c r="CG126" i="9" s="1"/>
  <c r="CM126" i="9" s="1"/>
  <c r="DE126" i="9" s="1"/>
  <c r="DK126" i="9" s="1"/>
  <c r="V116" i="20"/>
  <c r="X116" i="20"/>
  <c r="N120" i="1" s="1"/>
  <c r="AO120" i="9" s="1"/>
  <c r="AX120" i="9" s="1"/>
  <c r="CG120" i="9" s="1"/>
  <c r="CM120" i="9" s="1"/>
  <c r="DE120" i="9" s="1"/>
  <c r="DK120" i="9" s="1"/>
  <c r="W129" i="4"/>
  <c r="AW129" i="9" s="1"/>
  <c r="W35" i="4"/>
  <c r="AW35" i="9" s="1"/>
  <c r="P207" i="3"/>
  <c r="AT207" i="9" s="1"/>
  <c r="W165" i="4"/>
  <c r="AW165" i="9" s="1"/>
  <c r="V161" i="20"/>
  <c r="X161" i="20"/>
  <c r="N165" i="1" s="1"/>
  <c r="AO165" i="9" s="1"/>
  <c r="AX165" i="9" s="1"/>
  <c r="CG165" i="9" s="1"/>
  <c r="CM165" i="9" s="1"/>
  <c r="DE165" i="9" s="1"/>
  <c r="DK165" i="9" s="1"/>
  <c r="W138" i="4"/>
  <c r="AW138" i="9" s="1"/>
  <c r="P138" i="3"/>
  <c r="AT138" i="9" s="1"/>
  <c r="V141" i="20"/>
  <c r="X141" i="20"/>
  <c r="N145" i="1" s="1"/>
  <c r="AO145" i="9" s="1"/>
  <c r="AX145" i="9" s="1"/>
  <c r="CG145" i="9" s="1"/>
  <c r="CM145" i="9" s="1"/>
  <c r="DE145" i="9" s="1"/>
  <c r="DK145" i="9" s="1"/>
  <c r="P145" i="3"/>
  <c r="AT145" i="9" s="1"/>
  <c r="W198" i="4"/>
  <c r="AW198" i="9" s="1"/>
  <c r="P158" i="3"/>
  <c r="AT158" i="9" s="1"/>
  <c r="V73" i="20"/>
  <c r="X73" i="20"/>
  <c r="N77" i="1" s="1"/>
  <c r="AO77" i="9" s="1"/>
  <c r="P77" i="3"/>
  <c r="AT77" i="9" s="1"/>
  <c r="W38" i="4"/>
  <c r="AW38" i="9" s="1"/>
  <c r="P38" i="3"/>
  <c r="AT38" i="9" s="1"/>
  <c r="P228" i="3"/>
  <c r="AT228" i="9" s="1"/>
  <c r="V129" i="20"/>
  <c r="X129" i="20"/>
  <c r="N133" i="1" s="1"/>
  <c r="AO133" i="9" s="1"/>
  <c r="V158" i="20"/>
  <c r="X158" i="20"/>
  <c r="N162" i="1" s="1"/>
  <c r="AO162" i="9" s="1"/>
  <c r="AX162" i="9" s="1"/>
  <c r="CG162" i="9" s="1"/>
  <c r="CM162" i="9" s="1"/>
  <c r="DE162" i="9" s="1"/>
  <c r="DK162" i="9" s="1"/>
  <c r="X207" i="20"/>
  <c r="N211" i="1" s="1"/>
  <c r="AO211" i="9" s="1"/>
  <c r="AX211" i="9" s="1"/>
  <c r="CG211" i="9" s="1"/>
  <c r="CM211" i="9" s="1"/>
  <c r="DE211" i="9" s="1"/>
  <c r="DK211" i="9" s="1"/>
  <c r="V207" i="20"/>
  <c r="V227" i="20"/>
  <c r="X227" i="20"/>
  <c r="P69" i="3"/>
  <c r="AT69" i="9" s="1"/>
  <c r="V128" i="20"/>
  <c r="X128" i="20"/>
  <c r="N132" i="1" s="1"/>
  <c r="AO132" i="9" s="1"/>
  <c r="AX132" i="9" s="1"/>
  <c r="CG132" i="9" s="1"/>
  <c r="CM132" i="9" s="1"/>
  <c r="DE132" i="9" s="1"/>
  <c r="DK132" i="9" s="1"/>
  <c r="X204" i="20"/>
  <c r="N208" i="1" s="1"/>
  <c r="AO208" i="9" s="1"/>
  <c r="AX208" i="9" s="1"/>
  <c r="CG208" i="9" s="1"/>
  <c r="CM208" i="9" s="1"/>
  <c r="DE208" i="9" s="1"/>
  <c r="DK208" i="9" s="1"/>
  <c r="V204" i="20"/>
  <c r="P208" i="3"/>
  <c r="AT208" i="9" s="1"/>
  <c r="W70" i="4"/>
  <c r="AW70" i="9" s="1"/>
  <c r="W153" i="4"/>
  <c r="AW153" i="9" s="1"/>
  <c r="W168" i="4"/>
  <c r="AW168" i="9" s="1"/>
  <c r="V164" i="20"/>
  <c r="X164" i="20"/>
  <c r="N168" i="1" s="1"/>
  <c r="AO168" i="9" s="1"/>
  <c r="AX168" i="9" s="1"/>
  <c r="CG168" i="9" s="1"/>
  <c r="CM168" i="9" s="1"/>
  <c r="DE168" i="9" s="1"/>
  <c r="DK168" i="9" s="1"/>
  <c r="V120" i="20"/>
  <c r="X120" i="20"/>
  <c r="N124" i="1" s="1"/>
  <c r="AO124" i="9" s="1"/>
  <c r="AX124" i="9" s="1"/>
  <c r="CG124" i="9" s="1"/>
  <c r="CM124" i="9" s="1"/>
  <c r="DE124" i="9" s="1"/>
  <c r="DK124" i="9" s="1"/>
  <c r="P89" i="3"/>
  <c r="AT89" i="9" s="1"/>
  <c r="AB89" i="4"/>
  <c r="W89" i="4"/>
  <c r="AW89" i="9" s="1"/>
  <c r="V59" i="20"/>
  <c r="X59" i="20"/>
  <c r="N63" i="1" s="1"/>
  <c r="AO63" i="9" s="1"/>
  <c r="X146" i="20"/>
  <c r="N150" i="1" s="1"/>
  <c r="AO150" i="9" s="1"/>
  <c r="AX150" i="9" s="1"/>
  <c r="CG150" i="9" s="1"/>
  <c r="CM150" i="9" s="1"/>
  <c r="DE150" i="9" s="1"/>
  <c r="DK150" i="9" s="1"/>
  <c r="V146" i="20"/>
  <c r="W150" i="4"/>
  <c r="AW150" i="9" s="1"/>
  <c r="D70" i="3"/>
  <c r="N70" i="9" s="1"/>
  <c r="AZ70" i="9" s="1"/>
  <c r="CI70" i="9" s="1"/>
  <c r="CO70" i="9" s="1"/>
  <c r="DG70" i="9" s="1"/>
  <c r="DM70" i="9" s="1"/>
  <c r="AB66" i="18"/>
  <c r="D142" i="3"/>
  <c r="N142" i="9" s="1"/>
  <c r="AZ142" i="9" s="1"/>
  <c r="CI142" i="9" s="1"/>
  <c r="CO142" i="9" s="1"/>
  <c r="DG142" i="9" s="1"/>
  <c r="DM142" i="9" s="1"/>
  <c r="AB138" i="18"/>
  <c r="R142" i="3"/>
  <c r="D207" i="3"/>
  <c r="N207" i="9" s="1"/>
  <c r="AZ207" i="9" s="1"/>
  <c r="CI207" i="9" s="1"/>
  <c r="CO207" i="9" s="1"/>
  <c r="DG207" i="9" s="1"/>
  <c r="DM207" i="9" s="1"/>
  <c r="AB203" i="18"/>
  <c r="AB237" i="18"/>
  <c r="D56" i="3"/>
  <c r="N56" i="9" s="1"/>
  <c r="AZ56" i="9" s="1"/>
  <c r="CI56" i="9" s="1"/>
  <c r="CO56" i="9" s="1"/>
  <c r="DG56" i="9" s="1"/>
  <c r="DM56" i="9" s="1"/>
  <c r="AB52" i="18"/>
  <c r="D180" i="3"/>
  <c r="N180" i="9" s="1"/>
  <c r="AZ180" i="9" s="1"/>
  <c r="CI180" i="9" s="1"/>
  <c r="CO180" i="9" s="1"/>
  <c r="DG180" i="9" s="1"/>
  <c r="DM180" i="9" s="1"/>
  <c r="AB176" i="18"/>
  <c r="R27" i="3"/>
  <c r="D173" i="3"/>
  <c r="N173" i="9" s="1"/>
  <c r="AZ173" i="9" s="1"/>
  <c r="CI173" i="9" s="1"/>
  <c r="CO173" i="9" s="1"/>
  <c r="DG173" i="9" s="1"/>
  <c r="DM173" i="9" s="1"/>
  <c r="AB169" i="18"/>
  <c r="R57" i="3"/>
  <c r="R150" i="3"/>
  <c r="R54" i="3"/>
  <c r="D62" i="3"/>
  <c r="N62" i="9" s="1"/>
  <c r="AZ62" i="9" s="1"/>
  <c r="CI62" i="9" s="1"/>
  <c r="CO62" i="9" s="1"/>
  <c r="DG62" i="9" s="1"/>
  <c r="DM62" i="9" s="1"/>
  <c r="AB58" i="18"/>
  <c r="D80" i="3"/>
  <c r="N80" i="9" s="1"/>
  <c r="AZ80" i="9" s="1"/>
  <c r="CI80" i="9" s="1"/>
  <c r="CO80" i="9" s="1"/>
  <c r="DG80" i="9" s="1"/>
  <c r="DM80" i="9" s="1"/>
  <c r="AB76" i="18"/>
  <c r="R55" i="3"/>
  <c r="D66" i="3"/>
  <c r="N66" i="9" s="1"/>
  <c r="AZ66" i="9" s="1"/>
  <c r="CI66" i="9" s="1"/>
  <c r="CO66" i="9" s="1"/>
  <c r="DG66" i="9" s="1"/>
  <c r="DM66" i="9" s="1"/>
  <c r="AB62" i="18"/>
  <c r="D107" i="3"/>
  <c r="N107" i="9" s="1"/>
  <c r="AZ107" i="9" s="1"/>
  <c r="CI107" i="9" s="1"/>
  <c r="CO107" i="9" s="1"/>
  <c r="DG107" i="9" s="1"/>
  <c r="DM107" i="9" s="1"/>
  <c r="AB103" i="18"/>
  <c r="D40" i="3"/>
  <c r="N40" i="9" s="1"/>
  <c r="AZ40" i="9" s="1"/>
  <c r="CI40" i="9" s="1"/>
  <c r="CO40" i="9" s="1"/>
  <c r="DG40" i="9" s="1"/>
  <c r="DM40" i="9" s="1"/>
  <c r="AB36" i="18"/>
  <c r="R92" i="3"/>
  <c r="D43" i="3"/>
  <c r="N43" i="9" s="1"/>
  <c r="AZ43" i="9" s="1"/>
  <c r="CI43" i="9" s="1"/>
  <c r="CO43" i="9" s="1"/>
  <c r="DG43" i="9" s="1"/>
  <c r="DM43" i="9" s="1"/>
  <c r="AB39" i="18"/>
  <c r="D224" i="3"/>
  <c r="N224" i="9" s="1"/>
  <c r="AZ224" i="9" s="1"/>
  <c r="CI224" i="9" s="1"/>
  <c r="CO224" i="9" s="1"/>
  <c r="DG224" i="9" s="1"/>
  <c r="DM224" i="9" s="1"/>
  <c r="AB220" i="18"/>
  <c r="R224" i="3"/>
  <c r="R103" i="3"/>
  <c r="AB57" i="4"/>
  <c r="Y76" i="4"/>
  <c r="AA76" i="4"/>
  <c r="Z33" i="4"/>
  <c r="AC33" i="4"/>
  <c r="Y34" i="4"/>
  <c r="AC38" i="4"/>
  <c r="AB67" i="4"/>
  <c r="AC67" i="4"/>
  <c r="Y67" i="4"/>
  <c r="Y68" i="4"/>
  <c r="D68" i="4"/>
  <c r="X68" i="9" s="1"/>
  <c r="AO63" i="19"/>
  <c r="Z50" i="4"/>
  <c r="D42" i="4"/>
  <c r="X42" i="9" s="1"/>
  <c r="AO37" i="19"/>
  <c r="AA55" i="4"/>
  <c r="Y37" i="4"/>
  <c r="AB37" i="4"/>
  <c r="AC37" i="4"/>
  <c r="AA37" i="4"/>
  <c r="P20" i="3"/>
  <c r="AT20" i="9" s="1"/>
  <c r="V21" i="20"/>
  <c r="X21" i="20"/>
  <c r="N25" i="1" s="1"/>
  <c r="AO25" i="9" s="1"/>
  <c r="P25" i="3"/>
  <c r="AT25" i="9" s="1"/>
  <c r="X118" i="20"/>
  <c r="N122" i="1" s="1"/>
  <c r="AO122" i="9" s="1"/>
  <c r="AX122" i="9" s="1"/>
  <c r="CG122" i="9" s="1"/>
  <c r="CM122" i="9" s="1"/>
  <c r="DE122" i="9" s="1"/>
  <c r="DK122" i="9" s="1"/>
  <c r="V118" i="20"/>
  <c r="P200" i="3"/>
  <c r="AT200" i="9" s="1"/>
  <c r="W174" i="4"/>
  <c r="AW174" i="9" s="1"/>
  <c r="V105" i="20"/>
  <c r="X105" i="20"/>
  <c r="N109" i="1" s="1"/>
  <c r="AO109" i="9" s="1"/>
  <c r="AX109" i="9" s="1"/>
  <c r="CG109" i="9" s="1"/>
  <c r="CM109" i="9" s="1"/>
  <c r="DE109" i="9" s="1"/>
  <c r="DK109" i="9" s="1"/>
  <c r="P109" i="3"/>
  <c r="AT109" i="9" s="1"/>
  <c r="W84" i="4"/>
  <c r="AW84" i="9" s="1"/>
  <c r="V35" i="20"/>
  <c r="X35" i="20"/>
  <c r="N39" i="1" s="1"/>
  <c r="AO39" i="9" s="1"/>
  <c r="W128" i="4"/>
  <c r="AW128" i="9" s="1"/>
  <c r="W73" i="4"/>
  <c r="AW73" i="9" s="1"/>
  <c r="V114" i="20"/>
  <c r="X114" i="20"/>
  <c r="N118" i="1" s="1"/>
  <c r="AO118" i="9" s="1"/>
  <c r="AX118" i="9" s="1"/>
  <c r="CG118" i="9" s="1"/>
  <c r="CM118" i="9" s="1"/>
  <c r="DE118" i="9" s="1"/>
  <c r="DK118" i="9" s="1"/>
  <c r="P118" i="3"/>
  <c r="AT118" i="9" s="1"/>
  <c r="W223" i="4"/>
  <c r="AW223" i="9" s="1"/>
  <c r="W82" i="4"/>
  <c r="AW82" i="9" s="1"/>
  <c r="X93" i="20"/>
  <c r="N97" i="1" s="1"/>
  <c r="AO97" i="9" s="1"/>
  <c r="AX97" i="9" s="1"/>
  <c r="CG97" i="9" s="1"/>
  <c r="CM97" i="9" s="1"/>
  <c r="DE97" i="9" s="1"/>
  <c r="DK97" i="9" s="1"/>
  <c r="V93" i="20"/>
  <c r="P97" i="3"/>
  <c r="AT97" i="9" s="1"/>
  <c r="X201" i="20"/>
  <c r="N205" i="1" s="1"/>
  <c r="AO205" i="9" s="1"/>
  <c r="AX205" i="9" s="1"/>
  <c r="CG205" i="9" s="1"/>
  <c r="CM205" i="9" s="1"/>
  <c r="DE205" i="9" s="1"/>
  <c r="DK205" i="9" s="1"/>
  <c r="V201" i="20"/>
  <c r="W104" i="4"/>
  <c r="AW104" i="9" s="1"/>
  <c r="V159" i="20"/>
  <c r="X159" i="20"/>
  <c r="N163" i="1" s="1"/>
  <c r="AO163" i="9" s="1"/>
  <c r="AX163" i="9" s="1"/>
  <c r="CG163" i="9" s="1"/>
  <c r="CM163" i="9" s="1"/>
  <c r="DE163" i="9" s="1"/>
  <c r="DK163" i="9" s="1"/>
  <c r="V182" i="20"/>
  <c r="X182" i="20"/>
  <c r="N186" i="1" s="1"/>
  <c r="AO186" i="9" s="1"/>
  <c r="AX186" i="9" s="1"/>
  <c r="CG186" i="9" s="1"/>
  <c r="CM186" i="9" s="1"/>
  <c r="DE186" i="9" s="1"/>
  <c r="DK186" i="9" s="1"/>
  <c r="V160" i="20"/>
  <c r="X160" i="20"/>
  <c r="N164" i="1" s="1"/>
  <c r="AO164" i="9" s="1"/>
  <c r="AX164" i="9" s="1"/>
  <c r="CG164" i="9" s="1"/>
  <c r="CM164" i="9" s="1"/>
  <c r="DE164" i="9" s="1"/>
  <c r="DK164" i="9" s="1"/>
  <c r="P203" i="3"/>
  <c r="AT203" i="9" s="1"/>
  <c r="V173" i="20"/>
  <c r="X173" i="20"/>
  <c r="N177" i="1" s="1"/>
  <c r="AO177" i="9" s="1"/>
  <c r="AX177" i="9" s="1"/>
  <c r="CG177" i="9" s="1"/>
  <c r="CM177" i="9" s="1"/>
  <c r="DE177" i="9" s="1"/>
  <c r="DK177" i="9" s="1"/>
  <c r="X133" i="20"/>
  <c r="N137" i="1" s="1"/>
  <c r="AO137" i="9" s="1"/>
  <c r="AX137" i="9" s="1"/>
  <c r="CG137" i="9" s="1"/>
  <c r="CM137" i="9" s="1"/>
  <c r="DE137" i="9" s="1"/>
  <c r="DK137" i="9" s="1"/>
  <c r="V133" i="20"/>
  <c r="X33" i="20"/>
  <c r="N37" i="1" s="1"/>
  <c r="AO37" i="9" s="1"/>
  <c r="V33" i="20"/>
  <c r="V212" i="20"/>
  <c r="X212" i="20"/>
  <c r="N216" i="1" s="1"/>
  <c r="AO216" i="9" s="1"/>
  <c r="AX216" i="9" s="1"/>
  <c r="CG216" i="9" s="1"/>
  <c r="CM216" i="9" s="1"/>
  <c r="DE216" i="9" s="1"/>
  <c r="DK216" i="9" s="1"/>
  <c r="W202" i="4"/>
  <c r="AW202" i="9" s="1"/>
  <c r="P202" i="3"/>
  <c r="AT202" i="9" s="1"/>
  <c r="X162" i="20"/>
  <c r="N166" i="1" s="1"/>
  <c r="AO166" i="9" s="1"/>
  <c r="AX166" i="9" s="1"/>
  <c r="CG166" i="9" s="1"/>
  <c r="CM166" i="9" s="1"/>
  <c r="DE166" i="9" s="1"/>
  <c r="DK166" i="9" s="1"/>
  <c r="V162" i="20"/>
  <c r="W212" i="4"/>
  <c r="AW212" i="9" s="1"/>
  <c r="P81" i="3"/>
  <c r="AT81" i="9" s="1"/>
  <c r="W81" i="4"/>
  <c r="AW81" i="9" s="1"/>
  <c r="P149" i="3"/>
  <c r="AT149" i="9" s="1"/>
  <c r="W87" i="4"/>
  <c r="AW87" i="9" s="1"/>
  <c r="P87" i="3"/>
  <c r="AT87" i="9" s="1"/>
  <c r="P209" i="3"/>
  <c r="AT209" i="9" s="1"/>
  <c r="W213" i="4"/>
  <c r="AW213" i="9" s="1"/>
  <c r="BB213" i="9" s="1"/>
  <c r="CK213" i="9" s="1"/>
  <c r="CQ213" i="9" s="1"/>
  <c r="DI213" i="9" s="1"/>
  <c r="DO213" i="9" s="1"/>
  <c r="P219" i="3"/>
  <c r="AT219" i="9" s="1"/>
  <c r="AC78" i="4"/>
  <c r="D132" i="3"/>
  <c r="N132" i="9" s="1"/>
  <c r="AZ132" i="9" s="1"/>
  <c r="CI132" i="9" s="1"/>
  <c r="CO132" i="9" s="1"/>
  <c r="DG132" i="9" s="1"/>
  <c r="DM132" i="9" s="1"/>
  <c r="AB128" i="18"/>
  <c r="R59" i="3"/>
  <c r="R108" i="3"/>
  <c r="X89" i="20"/>
  <c r="N93" i="1" s="1"/>
  <c r="AO93" i="9" s="1"/>
  <c r="AX93" i="9" s="1"/>
  <c r="CG93" i="9" s="1"/>
  <c r="CM93" i="9" s="1"/>
  <c r="DE93" i="9" s="1"/>
  <c r="DK93" i="9" s="1"/>
  <c r="V89" i="20"/>
  <c r="R64" i="3"/>
  <c r="R176" i="3"/>
  <c r="D28" i="3"/>
  <c r="N28" i="9" s="1"/>
  <c r="AZ28" i="9" s="1"/>
  <c r="CI28" i="9" s="1"/>
  <c r="CO28" i="9" s="1"/>
  <c r="DG28" i="9" s="1"/>
  <c r="DM28" i="9" s="1"/>
  <c r="AB24" i="18"/>
  <c r="R99" i="3"/>
  <c r="R147" i="3"/>
  <c r="D147" i="3"/>
  <c r="N147" i="9" s="1"/>
  <c r="AZ147" i="9" s="1"/>
  <c r="CI147" i="9" s="1"/>
  <c r="CO147" i="9" s="1"/>
  <c r="DG147" i="9" s="1"/>
  <c r="DM147" i="9" s="1"/>
  <c r="AB143" i="18"/>
  <c r="R201" i="3"/>
  <c r="R33" i="3"/>
  <c r="AB231" i="18"/>
  <c r="AB234" i="18"/>
  <c r="R53" i="3"/>
  <c r="R200" i="3"/>
  <c r="R69" i="3"/>
  <c r="R205" i="3"/>
  <c r="D136" i="3"/>
  <c r="N136" i="9" s="1"/>
  <c r="AZ136" i="9" s="1"/>
  <c r="CI136" i="9" s="1"/>
  <c r="CO136" i="9" s="1"/>
  <c r="DG136" i="9" s="1"/>
  <c r="DM136" i="9" s="1"/>
  <c r="AB132" i="18"/>
  <c r="D105" i="3"/>
  <c r="N105" i="9" s="1"/>
  <c r="AZ105" i="9" s="1"/>
  <c r="CI105" i="9" s="1"/>
  <c r="CO105" i="9" s="1"/>
  <c r="DG105" i="9" s="1"/>
  <c r="DM105" i="9" s="1"/>
  <c r="AB101" i="18"/>
  <c r="D138" i="3"/>
  <c r="N138" i="9" s="1"/>
  <c r="AZ138" i="9" s="1"/>
  <c r="CI138" i="9" s="1"/>
  <c r="CO138" i="9" s="1"/>
  <c r="DG138" i="9" s="1"/>
  <c r="DM138" i="9" s="1"/>
  <c r="AB134" i="18"/>
  <c r="D146" i="3"/>
  <c r="N146" i="9" s="1"/>
  <c r="AZ146" i="9" s="1"/>
  <c r="CI146" i="9" s="1"/>
  <c r="CO146" i="9" s="1"/>
  <c r="DG146" i="9" s="1"/>
  <c r="DM146" i="9" s="1"/>
  <c r="AB142" i="18"/>
  <c r="D130" i="3"/>
  <c r="N130" i="9" s="1"/>
  <c r="AZ130" i="9" s="1"/>
  <c r="CI130" i="9" s="1"/>
  <c r="CO130" i="9" s="1"/>
  <c r="DG130" i="9" s="1"/>
  <c r="DM130" i="9" s="1"/>
  <c r="AB126" i="18"/>
  <c r="D85" i="3"/>
  <c r="N85" i="9" s="1"/>
  <c r="AZ85" i="9" s="1"/>
  <c r="CI85" i="9" s="1"/>
  <c r="CO85" i="9" s="1"/>
  <c r="DG85" i="9" s="1"/>
  <c r="DM85" i="9" s="1"/>
  <c r="AB81" i="18"/>
  <c r="D122" i="3"/>
  <c r="N122" i="9" s="1"/>
  <c r="AZ122" i="9" s="1"/>
  <c r="CI122" i="9" s="1"/>
  <c r="CO122" i="9" s="1"/>
  <c r="DG122" i="9" s="1"/>
  <c r="DM122" i="9" s="1"/>
  <c r="AB118" i="18"/>
  <c r="R122" i="3"/>
  <c r="AB242" i="18"/>
  <c r="AC39" i="4"/>
  <c r="AC26" i="4"/>
  <c r="AB26" i="4"/>
  <c r="AA71" i="4"/>
  <c r="Z71" i="4"/>
  <c r="AB29" i="4"/>
  <c r="Z28" i="4"/>
  <c r="AC70" i="4"/>
  <c r="AA70" i="4"/>
  <c r="AC32" i="4"/>
  <c r="Y61" i="4"/>
  <c r="AB61" i="4"/>
  <c r="AB72" i="4"/>
  <c r="D72" i="4"/>
  <c r="X72" i="9" s="1"/>
  <c r="AO67" i="19"/>
  <c r="AB62" i="4"/>
  <c r="D157" i="3"/>
  <c r="N157" i="9" s="1"/>
  <c r="AZ157" i="9" s="1"/>
  <c r="CI157" i="9" s="1"/>
  <c r="CO157" i="9" s="1"/>
  <c r="DG157" i="9" s="1"/>
  <c r="DM157" i="9" s="1"/>
  <c r="AB153" i="18"/>
  <c r="R163" i="3"/>
  <c r="V72" i="20"/>
  <c r="X72" i="20"/>
  <c r="N76" i="1" s="1"/>
  <c r="AO76" i="9" s="1"/>
  <c r="P76" i="3"/>
  <c r="AT76" i="9" s="1"/>
  <c r="X107" i="20"/>
  <c r="N111" i="1" s="1"/>
  <c r="AO111" i="9" s="1"/>
  <c r="AX111" i="9" s="1"/>
  <c r="CG111" i="9" s="1"/>
  <c r="CM111" i="9" s="1"/>
  <c r="DE111" i="9" s="1"/>
  <c r="DK111" i="9" s="1"/>
  <c r="V107" i="20"/>
  <c r="X200" i="20"/>
  <c r="N204" i="1" s="1"/>
  <c r="AO204" i="9" s="1"/>
  <c r="AX204" i="9" s="1"/>
  <c r="CG204" i="9" s="1"/>
  <c r="CM204" i="9" s="1"/>
  <c r="DE204" i="9" s="1"/>
  <c r="DK204" i="9" s="1"/>
  <c r="V200" i="20"/>
  <c r="P204" i="3"/>
  <c r="AT204" i="9" s="1"/>
  <c r="P75" i="3"/>
  <c r="AT75" i="9" s="1"/>
  <c r="P42" i="3"/>
  <c r="AT42" i="9" s="1"/>
  <c r="W227" i="4"/>
  <c r="AW227" i="9" s="1"/>
  <c r="X97" i="20"/>
  <c r="N101" i="1" s="1"/>
  <c r="AO101" i="9" s="1"/>
  <c r="AX101" i="9" s="1"/>
  <c r="CG101" i="9" s="1"/>
  <c r="CM101" i="9" s="1"/>
  <c r="DE101" i="9" s="1"/>
  <c r="DK101" i="9" s="1"/>
  <c r="V97" i="20"/>
  <c r="P191" i="3"/>
  <c r="AT191" i="9" s="1"/>
  <c r="W191" i="4"/>
  <c r="AW191" i="9" s="1"/>
  <c r="P127" i="3"/>
  <c r="AT127" i="9" s="1"/>
  <c r="P182" i="3"/>
  <c r="AT182" i="9" s="1"/>
  <c r="W67" i="4"/>
  <c r="AW67" i="9" s="1"/>
  <c r="P67" i="3"/>
  <c r="AT67" i="9" s="1"/>
  <c r="W170" i="4"/>
  <c r="AW170" i="9" s="1"/>
  <c r="AC18" i="4"/>
  <c r="W72" i="4"/>
  <c r="AW72" i="9" s="1"/>
  <c r="P189" i="3"/>
  <c r="AT189" i="9" s="1"/>
  <c r="W189" i="4"/>
  <c r="AW189" i="9" s="1"/>
  <c r="X175" i="20"/>
  <c r="N179" i="1" s="1"/>
  <c r="AO179" i="9" s="1"/>
  <c r="AX179" i="9" s="1"/>
  <c r="CG179" i="9" s="1"/>
  <c r="CM179" i="9" s="1"/>
  <c r="DE179" i="9" s="1"/>
  <c r="DK179" i="9" s="1"/>
  <c r="V175" i="20"/>
  <c r="W179" i="4"/>
  <c r="AW179" i="9" s="1"/>
  <c r="P201" i="3"/>
  <c r="AT201" i="9" s="1"/>
  <c r="W201" i="4"/>
  <c r="AW201" i="9" s="1"/>
  <c r="W220" i="4"/>
  <c r="AW220" i="9" s="1"/>
  <c r="P169" i="3"/>
  <c r="AT169" i="9" s="1"/>
  <c r="W169" i="4"/>
  <c r="AW169" i="9" s="1"/>
  <c r="V60" i="20"/>
  <c r="X60" i="20"/>
  <c r="N64" i="1" s="1"/>
  <c r="AO64" i="9" s="1"/>
  <c r="W193" i="4"/>
  <c r="AW193" i="9" s="1"/>
  <c r="X180" i="20"/>
  <c r="N184" i="1" s="1"/>
  <c r="AO184" i="9" s="1"/>
  <c r="AX184" i="9" s="1"/>
  <c r="CG184" i="9" s="1"/>
  <c r="CM184" i="9" s="1"/>
  <c r="DE184" i="9" s="1"/>
  <c r="DK184" i="9" s="1"/>
  <c r="V180" i="20"/>
  <c r="X241" i="20"/>
  <c r="V241" i="20"/>
  <c r="W56" i="4"/>
  <c r="AW56" i="9" s="1"/>
  <c r="X52" i="20"/>
  <c r="N56" i="1" s="1"/>
  <c r="AO56" i="9" s="1"/>
  <c r="V52" i="20"/>
  <c r="V191" i="20"/>
  <c r="X191" i="20"/>
  <c r="N195" i="1" s="1"/>
  <c r="AO195" i="9" s="1"/>
  <c r="AX195" i="9" s="1"/>
  <c r="CG195" i="9" s="1"/>
  <c r="CM195" i="9" s="1"/>
  <c r="DE195" i="9" s="1"/>
  <c r="DK195" i="9" s="1"/>
  <c r="W147" i="4"/>
  <c r="AW147" i="9" s="1"/>
  <c r="X18" i="20"/>
  <c r="N22" i="1" s="1"/>
  <c r="AO22" i="9" s="1"/>
  <c r="AX22" i="9" s="1"/>
  <c r="CG22" i="9" s="1"/>
  <c r="CM22" i="9" s="1"/>
  <c r="DE22" i="9" s="1"/>
  <c r="DK22" i="9" s="1"/>
  <c r="V18" i="20"/>
  <c r="W100" i="4"/>
  <c r="AW100" i="9" s="1"/>
  <c r="V96" i="20"/>
  <c r="X96" i="20"/>
  <c r="N100" i="1" s="1"/>
  <c r="AO100" i="9" s="1"/>
  <c r="AX100" i="9" s="1"/>
  <c r="CG100" i="9" s="1"/>
  <c r="CM100" i="9" s="1"/>
  <c r="DE100" i="9" s="1"/>
  <c r="DK100" i="9" s="1"/>
  <c r="W28" i="4"/>
  <c r="AW28" i="9" s="1"/>
  <c r="AC24" i="4"/>
  <c r="V48" i="20"/>
  <c r="X48" i="20"/>
  <c r="N52" i="1" s="1"/>
  <c r="AO52" i="9" s="1"/>
  <c r="P52" i="3"/>
  <c r="AT52" i="9" s="1"/>
  <c r="W167" i="4"/>
  <c r="AW167" i="9" s="1"/>
  <c r="W53" i="4"/>
  <c r="AW53" i="9" s="1"/>
  <c r="W58" i="4"/>
  <c r="AW58" i="9" s="1"/>
  <c r="X11" i="20"/>
  <c r="N15" i="1" s="1"/>
  <c r="AO15" i="9" s="1"/>
  <c r="V11" i="20"/>
  <c r="V47" i="20"/>
  <c r="X47" i="20"/>
  <c r="N51" i="1" s="1"/>
  <c r="AO51" i="9" s="1"/>
  <c r="AC222" i="4"/>
  <c r="V218" i="20"/>
  <c r="X218" i="20"/>
  <c r="N222" i="1" s="1"/>
  <c r="AO222" i="9" s="1"/>
  <c r="W99" i="4"/>
  <c r="AW99" i="9" s="1"/>
  <c r="AY99" i="9" s="1"/>
  <c r="CH99" i="9" s="1"/>
  <c r="CN99" i="9" s="1"/>
  <c r="DF99" i="9" s="1"/>
  <c r="DL99" i="9" s="1"/>
  <c r="V130" i="20"/>
  <c r="X130" i="20"/>
  <c r="N134" i="1" s="1"/>
  <c r="AO134" i="9" s="1"/>
  <c r="AX134" i="9" s="1"/>
  <c r="CG134" i="9" s="1"/>
  <c r="CM134" i="9" s="1"/>
  <c r="DE134" i="9" s="1"/>
  <c r="DK134" i="9" s="1"/>
  <c r="P134" i="3"/>
  <c r="AT134" i="9" s="1"/>
  <c r="P117" i="3"/>
  <c r="AT117" i="9" s="1"/>
  <c r="X61" i="20"/>
  <c r="N65" i="1" s="1"/>
  <c r="AO65" i="9" s="1"/>
  <c r="V61" i="20"/>
  <c r="P17" i="3"/>
  <c r="AT17" i="9" s="1"/>
  <c r="AC23" i="4"/>
  <c r="D172" i="3"/>
  <c r="N172" i="9" s="1"/>
  <c r="AZ172" i="9" s="1"/>
  <c r="CI172" i="9" s="1"/>
  <c r="CO172" i="9" s="1"/>
  <c r="DG172" i="9" s="1"/>
  <c r="DM172" i="9" s="1"/>
  <c r="AB168" i="18"/>
  <c r="D133" i="3"/>
  <c r="N133" i="9" s="1"/>
  <c r="AZ133" i="9" s="1"/>
  <c r="CI133" i="9" s="1"/>
  <c r="CO133" i="9" s="1"/>
  <c r="DG133" i="9" s="1"/>
  <c r="DM133" i="9" s="1"/>
  <c r="AB129" i="18"/>
  <c r="V131" i="20"/>
  <c r="X131" i="20"/>
  <c r="N135" i="1" s="1"/>
  <c r="AO135" i="9" s="1"/>
  <c r="AX135" i="9" s="1"/>
  <c r="CG135" i="9" s="1"/>
  <c r="CM135" i="9" s="1"/>
  <c r="DE135" i="9" s="1"/>
  <c r="DK135" i="9" s="1"/>
  <c r="P57" i="3"/>
  <c r="AT57" i="9" s="1"/>
  <c r="D97" i="3"/>
  <c r="N97" i="9" s="1"/>
  <c r="AZ97" i="9" s="1"/>
  <c r="CI97" i="9" s="1"/>
  <c r="CO97" i="9" s="1"/>
  <c r="DG97" i="9" s="1"/>
  <c r="DM97" i="9" s="1"/>
  <c r="AB93" i="18"/>
  <c r="R35" i="3"/>
  <c r="D34" i="3"/>
  <c r="N34" i="9" s="1"/>
  <c r="AZ34" i="9" s="1"/>
  <c r="CI34" i="9" s="1"/>
  <c r="CO34" i="9" s="1"/>
  <c r="DG34" i="9" s="1"/>
  <c r="DM34" i="9" s="1"/>
  <c r="AB30" i="18"/>
  <c r="D155" i="3"/>
  <c r="N155" i="9" s="1"/>
  <c r="AZ155" i="9" s="1"/>
  <c r="CI155" i="9" s="1"/>
  <c r="CO155" i="9" s="1"/>
  <c r="DG155" i="9" s="1"/>
  <c r="DM155" i="9" s="1"/>
  <c r="AB151" i="18"/>
  <c r="R87" i="3"/>
  <c r="R19" i="3"/>
  <c r="D17" i="3"/>
  <c r="N17" i="9" s="1"/>
  <c r="AZ17" i="9" s="1"/>
  <c r="CI17" i="9" s="1"/>
  <c r="CO17" i="9" s="1"/>
  <c r="DG17" i="9" s="1"/>
  <c r="DM17" i="9" s="1"/>
  <c r="AB13" i="18"/>
  <c r="D131" i="3"/>
  <c r="N131" i="9" s="1"/>
  <c r="AZ131" i="9" s="1"/>
  <c r="CI131" i="9" s="1"/>
  <c r="CO131" i="9" s="1"/>
  <c r="DG131" i="9" s="1"/>
  <c r="DM131" i="9" s="1"/>
  <c r="AB127" i="18"/>
  <c r="R120" i="3"/>
  <c r="R101" i="3"/>
  <c r="D101" i="3"/>
  <c r="N101" i="9" s="1"/>
  <c r="AZ101" i="9" s="1"/>
  <c r="CI101" i="9" s="1"/>
  <c r="CO101" i="9" s="1"/>
  <c r="DG101" i="9" s="1"/>
  <c r="DM101" i="9" s="1"/>
  <c r="AB97" i="18"/>
  <c r="R36" i="3"/>
  <c r="D72" i="3"/>
  <c r="N72" i="9" s="1"/>
  <c r="AZ72" i="9" s="1"/>
  <c r="CI72" i="9" s="1"/>
  <c r="CO72" i="9" s="1"/>
  <c r="DG72" i="9" s="1"/>
  <c r="DM72" i="9" s="1"/>
  <c r="AB68" i="18"/>
  <c r="D84" i="3"/>
  <c r="N84" i="9" s="1"/>
  <c r="AZ84" i="9" s="1"/>
  <c r="CI84" i="9" s="1"/>
  <c r="CO84" i="9" s="1"/>
  <c r="DG84" i="9" s="1"/>
  <c r="DM84" i="9" s="1"/>
  <c r="AB80" i="18"/>
  <c r="AB244" i="18"/>
  <c r="D182" i="3"/>
  <c r="N182" i="9" s="1"/>
  <c r="AZ182" i="9" s="1"/>
  <c r="CI182" i="9" s="1"/>
  <c r="CO182" i="9" s="1"/>
  <c r="DG182" i="9" s="1"/>
  <c r="DM182" i="9" s="1"/>
  <c r="AB178" i="18"/>
  <c r="D117" i="3"/>
  <c r="N117" i="9" s="1"/>
  <c r="AZ117" i="9" s="1"/>
  <c r="CI117" i="9" s="1"/>
  <c r="CO117" i="9" s="1"/>
  <c r="DG117" i="9" s="1"/>
  <c r="DM117" i="9" s="1"/>
  <c r="AB113" i="18"/>
  <c r="D165" i="3"/>
  <c r="N165" i="9" s="1"/>
  <c r="AZ165" i="9" s="1"/>
  <c r="CI165" i="9" s="1"/>
  <c r="CO165" i="9" s="1"/>
  <c r="DG165" i="9" s="1"/>
  <c r="DM165" i="9" s="1"/>
  <c r="AB161" i="18"/>
  <c r="R179" i="3"/>
  <c r="D52" i="3"/>
  <c r="N52" i="9" s="1"/>
  <c r="AZ52" i="9" s="1"/>
  <c r="CI52" i="9" s="1"/>
  <c r="CO52" i="9" s="1"/>
  <c r="DG52" i="9" s="1"/>
  <c r="DM52" i="9" s="1"/>
  <c r="AB48" i="18"/>
  <c r="AB238" i="18"/>
  <c r="D195" i="3"/>
  <c r="N195" i="9" s="1"/>
  <c r="AZ195" i="9" s="1"/>
  <c r="CI195" i="9" s="1"/>
  <c r="CO195" i="9" s="1"/>
  <c r="DG195" i="9" s="1"/>
  <c r="DM195" i="9" s="1"/>
  <c r="AB191" i="18"/>
  <c r="D129" i="3"/>
  <c r="N129" i="9" s="1"/>
  <c r="AZ129" i="9" s="1"/>
  <c r="CI129" i="9" s="1"/>
  <c r="CO129" i="9" s="1"/>
  <c r="DG129" i="9" s="1"/>
  <c r="DM129" i="9" s="1"/>
  <c r="AB125" i="18"/>
  <c r="R218" i="3"/>
  <c r="AB241" i="18"/>
  <c r="R187" i="3"/>
  <c r="D187" i="3"/>
  <c r="N187" i="9" s="1"/>
  <c r="AZ187" i="9" s="1"/>
  <c r="CI187" i="9" s="1"/>
  <c r="CO187" i="9" s="1"/>
  <c r="DG187" i="9" s="1"/>
  <c r="DM187" i="9" s="1"/>
  <c r="AB183" i="18"/>
  <c r="R22" i="3"/>
  <c r="R46" i="3"/>
  <c r="R193" i="3"/>
  <c r="Z30" i="4"/>
  <c r="Y56" i="4"/>
  <c r="AC56" i="4"/>
  <c r="Z56" i="4"/>
  <c r="AC51" i="4"/>
  <c r="Z51" i="4"/>
  <c r="AC77" i="4"/>
  <c r="D46" i="4"/>
  <c r="X46" i="9" s="1"/>
  <c r="AO41" i="19"/>
  <c r="AC36" i="4"/>
  <c r="Y36" i="4"/>
  <c r="D41" i="4"/>
  <c r="X41" i="9" s="1"/>
  <c r="AO36" i="19"/>
  <c r="AC41" i="4"/>
  <c r="AB45" i="4"/>
  <c r="AC58" i="4"/>
  <c r="AB31" i="4"/>
  <c r="AC47" i="4"/>
  <c r="R90" i="3"/>
  <c r="V108" i="20"/>
  <c r="X108" i="20"/>
  <c r="N112" i="1" s="1"/>
  <c r="AO112" i="9" s="1"/>
  <c r="AX112" i="9" s="1"/>
  <c r="CG112" i="9" s="1"/>
  <c r="CM112" i="9" s="1"/>
  <c r="DE112" i="9" s="1"/>
  <c r="DK112" i="9" s="1"/>
  <c r="AB90" i="4"/>
  <c r="W90" i="4"/>
  <c r="AW90" i="9" s="1"/>
  <c r="X137" i="20"/>
  <c r="N141" i="1" s="1"/>
  <c r="AO141" i="9" s="1"/>
  <c r="AX141" i="9" s="1"/>
  <c r="CG141" i="9" s="1"/>
  <c r="CM141" i="9" s="1"/>
  <c r="DE141" i="9" s="1"/>
  <c r="DK141" i="9" s="1"/>
  <c r="V137" i="20"/>
  <c r="P160" i="3"/>
  <c r="AT160" i="9" s="1"/>
  <c r="P175" i="3"/>
  <c r="AT175" i="9" s="1"/>
  <c r="P155" i="3"/>
  <c r="AT155" i="9" s="1"/>
  <c r="W27" i="4"/>
  <c r="AW27" i="9" s="1"/>
  <c r="P217" i="3"/>
  <c r="AT217" i="9" s="1"/>
  <c r="V213" i="20"/>
  <c r="X213" i="20"/>
  <c r="N217" i="1" s="1"/>
  <c r="AO217" i="9" s="1"/>
  <c r="AX217" i="9" s="1"/>
  <c r="CG217" i="9" s="1"/>
  <c r="CM217" i="9" s="1"/>
  <c r="DE217" i="9" s="1"/>
  <c r="DK217" i="9" s="1"/>
  <c r="V155" i="20"/>
  <c r="X155" i="20"/>
  <c r="N159" i="1" s="1"/>
  <c r="AO159" i="9" s="1"/>
  <c r="AX159" i="9" s="1"/>
  <c r="CG159" i="9" s="1"/>
  <c r="CM159" i="9" s="1"/>
  <c r="DE159" i="9" s="1"/>
  <c r="DK159" i="9" s="1"/>
  <c r="W159" i="4"/>
  <c r="AW159" i="9" s="1"/>
  <c r="P187" i="3"/>
  <c r="AT187" i="9" s="1"/>
  <c r="P229" i="3"/>
  <c r="AT229" i="9" s="1"/>
  <c r="W14" i="4"/>
  <c r="AW14" i="9" s="1"/>
  <c r="AB14" i="4"/>
  <c r="AC14" i="4"/>
  <c r="X214" i="20"/>
  <c r="N218" i="1" s="1"/>
  <c r="AO218" i="9" s="1"/>
  <c r="AX218" i="9" s="1"/>
  <c r="CG218" i="9" s="1"/>
  <c r="CM218" i="9" s="1"/>
  <c r="DE218" i="9" s="1"/>
  <c r="DK218" i="9" s="1"/>
  <c r="V214" i="20"/>
  <c r="X226" i="20"/>
  <c r="N230" i="1" s="1"/>
  <c r="AO230" i="9" s="1"/>
  <c r="AX230" i="9" s="1"/>
  <c r="CG230" i="9" s="1"/>
  <c r="CM230" i="9" s="1"/>
  <c r="DE230" i="9" s="1"/>
  <c r="DK230" i="9" s="1"/>
  <c r="V226" i="20"/>
  <c r="P140" i="3"/>
  <c r="AT140" i="9" s="1"/>
  <c r="W107" i="4"/>
  <c r="AW107" i="9" s="1"/>
  <c r="AC103" i="4"/>
  <c r="V99" i="20"/>
  <c r="X99" i="20"/>
  <c r="N103" i="1" s="1"/>
  <c r="AO103" i="9" s="1"/>
  <c r="P139" i="3"/>
  <c r="AT139" i="9" s="1"/>
  <c r="X237" i="20"/>
  <c r="V237" i="20"/>
  <c r="P180" i="3"/>
  <c r="AT180" i="9" s="1"/>
  <c r="W225" i="4"/>
  <c r="AW225" i="9" s="1"/>
  <c r="V221" i="20"/>
  <c r="X221" i="20"/>
  <c r="N225" i="1" s="1"/>
  <c r="AO225" i="9" s="1"/>
  <c r="AX225" i="9" s="1"/>
  <c r="CG225" i="9" s="1"/>
  <c r="CM225" i="9" s="1"/>
  <c r="DE225" i="9" s="1"/>
  <c r="DK225" i="9" s="1"/>
  <c r="W41" i="4"/>
  <c r="AW41" i="9" s="1"/>
  <c r="V37" i="20"/>
  <c r="X37" i="20"/>
  <c r="N41" i="1" s="1"/>
  <c r="AO41" i="9" s="1"/>
  <c r="W68" i="4"/>
  <c r="AW68" i="9" s="1"/>
  <c r="W88" i="4"/>
  <c r="AW88" i="9" s="1"/>
  <c r="W114" i="4"/>
  <c r="AW114" i="9" s="1"/>
  <c r="W206" i="4"/>
  <c r="AW206" i="9" s="1"/>
  <c r="X202" i="20"/>
  <c r="N206" i="1" s="1"/>
  <c r="AO206" i="9" s="1"/>
  <c r="AX206" i="9" s="1"/>
  <c r="CG206" i="9" s="1"/>
  <c r="CM206" i="9" s="1"/>
  <c r="DE206" i="9" s="1"/>
  <c r="DK206" i="9" s="1"/>
  <c r="V202" i="20"/>
  <c r="W130" i="4"/>
  <c r="AW130" i="9" s="1"/>
  <c r="V127" i="20"/>
  <c r="X127" i="20"/>
  <c r="N131" i="1" s="1"/>
  <c r="AO131" i="9" s="1"/>
  <c r="AX131" i="9" s="1"/>
  <c r="CG131" i="9" s="1"/>
  <c r="CM131" i="9" s="1"/>
  <c r="DE131" i="9" s="1"/>
  <c r="DK131" i="9" s="1"/>
  <c r="P197" i="3"/>
  <c r="AT197" i="9" s="1"/>
  <c r="X75" i="20"/>
  <c r="N79" i="1" s="1"/>
  <c r="AO79" i="9" s="1"/>
  <c r="AX79" i="9" s="1"/>
  <c r="CG79" i="9" s="1"/>
  <c r="CM79" i="9" s="1"/>
  <c r="DE79" i="9" s="1"/>
  <c r="DK79" i="9" s="1"/>
  <c r="V75" i="20"/>
  <c r="X222" i="20"/>
  <c r="N226" i="1" s="1"/>
  <c r="AO226" i="9" s="1"/>
  <c r="AX226" i="9" s="1"/>
  <c r="CG226" i="9" s="1"/>
  <c r="CM226" i="9" s="1"/>
  <c r="DE226" i="9" s="1"/>
  <c r="DK226" i="9" s="1"/>
  <c r="V222" i="20"/>
  <c r="P226" i="3"/>
  <c r="AT226" i="9" s="1"/>
  <c r="P43" i="3"/>
  <c r="AT43" i="9" s="1"/>
  <c r="V45" i="20"/>
  <c r="X45" i="20"/>
  <c r="N49" i="1" s="1"/>
  <c r="AO49" i="9" s="1"/>
  <c r="P96" i="3"/>
  <c r="AT96" i="9" s="1"/>
  <c r="V169" i="20"/>
  <c r="X169" i="20"/>
  <c r="N173" i="1" s="1"/>
  <c r="AO173" i="9" s="1"/>
  <c r="AX173" i="9" s="1"/>
  <c r="CG173" i="9" s="1"/>
  <c r="CM173" i="9" s="1"/>
  <c r="DE173" i="9" s="1"/>
  <c r="DK173" i="9" s="1"/>
  <c r="X121" i="20"/>
  <c r="N125" i="1" s="1"/>
  <c r="AO125" i="9" s="1"/>
  <c r="AX125" i="9" s="1"/>
  <c r="CG125" i="9" s="1"/>
  <c r="CM125" i="9" s="1"/>
  <c r="DE125" i="9" s="1"/>
  <c r="DK125" i="9" s="1"/>
  <c r="V121" i="20"/>
  <c r="P121" i="3"/>
  <c r="AT121" i="9" s="1"/>
  <c r="D151" i="3"/>
  <c r="N151" i="9" s="1"/>
  <c r="AZ151" i="9" s="1"/>
  <c r="CI151" i="9" s="1"/>
  <c r="CO151" i="9" s="1"/>
  <c r="DG151" i="9" s="1"/>
  <c r="DM151" i="9" s="1"/>
  <c r="AB147" i="18"/>
  <c r="X76" i="20"/>
  <c r="N80" i="1" s="1"/>
  <c r="AO80" i="9" s="1"/>
  <c r="AX80" i="9" s="1"/>
  <c r="CG80" i="9" s="1"/>
  <c r="CM80" i="9" s="1"/>
  <c r="DE80" i="9" s="1"/>
  <c r="DK80" i="9" s="1"/>
  <c r="V76" i="20"/>
  <c r="D148" i="3"/>
  <c r="N148" i="9" s="1"/>
  <c r="AZ148" i="9" s="1"/>
  <c r="CI148" i="9" s="1"/>
  <c r="CO148" i="9" s="1"/>
  <c r="DG148" i="9" s="1"/>
  <c r="DM148" i="9" s="1"/>
  <c r="AB144" i="18"/>
  <c r="R171" i="3"/>
  <c r="X181" i="20"/>
  <c r="N185" i="1" s="1"/>
  <c r="AO185" i="9" s="1"/>
  <c r="AX185" i="9" s="1"/>
  <c r="CG185" i="9" s="1"/>
  <c r="CM185" i="9" s="1"/>
  <c r="DE185" i="9" s="1"/>
  <c r="DK185" i="9" s="1"/>
  <c r="V181" i="20"/>
  <c r="D39" i="3"/>
  <c r="N39" i="9" s="1"/>
  <c r="AZ39" i="9" s="1"/>
  <c r="CI39" i="9" s="1"/>
  <c r="CO39" i="9" s="1"/>
  <c r="DG39" i="9" s="1"/>
  <c r="DM39" i="9" s="1"/>
  <c r="AB35" i="18"/>
  <c r="P50" i="3"/>
  <c r="AT50" i="9" s="1"/>
  <c r="X29" i="20"/>
  <c r="N33" i="1" s="1"/>
  <c r="AO33" i="9" s="1"/>
  <c r="V29" i="20"/>
  <c r="AB277" i="17"/>
  <c r="AB286" i="18"/>
  <c r="AB285" i="18"/>
  <c r="AB277" i="18"/>
  <c r="D229" i="3"/>
  <c r="N229" i="9" s="1"/>
  <c r="AZ229" i="9" s="1"/>
  <c r="CI229" i="9" s="1"/>
  <c r="CO229" i="9" s="1"/>
  <c r="DG229" i="9" s="1"/>
  <c r="DM229" i="9" s="1"/>
  <c r="AB225" i="18"/>
  <c r="R164" i="3"/>
  <c r="D164" i="3"/>
  <c r="N164" i="9" s="1"/>
  <c r="AZ164" i="9" s="1"/>
  <c r="CI164" i="9" s="1"/>
  <c r="CO164" i="9" s="1"/>
  <c r="DG164" i="9" s="1"/>
  <c r="DM164" i="9" s="1"/>
  <c r="AB160" i="18"/>
  <c r="R89" i="3"/>
  <c r="R189" i="3"/>
  <c r="D78" i="3"/>
  <c r="N78" i="9" s="1"/>
  <c r="AZ78" i="9" s="1"/>
  <c r="CI78" i="9" s="1"/>
  <c r="CO78" i="9" s="1"/>
  <c r="DG78" i="9" s="1"/>
  <c r="DM78" i="9" s="1"/>
  <c r="AB74" i="18"/>
  <c r="R78" i="3"/>
  <c r="D199" i="3"/>
  <c r="N199" i="9" s="1"/>
  <c r="AZ199" i="9" s="1"/>
  <c r="CI199" i="9" s="1"/>
  <c r="CO199" i="9" s="1"/>
  <c r="DG199" i="9" s="1"/>
  <c r="DM199" i="9" s="1"/>
  <c r="AB195" i="18"/>
  <c r="D83" i="3"/>
  <c r="N83" i="9" s="1"/>
  <c r="AZ83" i="9" s="1"/>
  <c r="CI83" i="9" s="1"/>
  <c r="CO83" i="9" s="1"/>
  <c r="DG83" i="9" s="1"/>
  <c r="DM83" i="9" s="1"/>
  <c r="AB79" i="18"/>
  <c r="R18" i="3"/>
  <c r="D217" i="3"/>
  <c r="N217" i="9" s="1"/>
  <c r="AZ217" i="9" s="1"/>
  <c r="CI217" i="9" s="1"/>
  <c r="CO217" i="9" s="1"/>
  <c r="DG217" i="9" s="1"/>
  <c r="DM217" i="9" s="1"/>
  <c r="AB213" i="18"/>
  <c r="R143" i="3"/>
  <c r="R86" i="3"/>
  <c r="D30" i="3"/>
  <c r="N30" i="9" s="1"/>
  <c r="AZ30" i="9" s="1"/>
  <c r="CI30" i="9" s="1"/>
  <c r="CO30" i="9" s="1"/>
  <c r="DG30" i="9" s="1"/>
  <c r="DM30" i="9" s="1"/>
  <c r="AB26" i="18"/>
  <c r="D192" i="3"/>
  <c r="N192" i="9" s="1"/>
  <c r="AZ192" i="9" s="1"/>
  <c r="CI192" i="9" s="1"/>
  <c r="CO192" i="9" s="1"/>
  <c r="DG192" i="9" s="1"/>
  <c r="DM192" i="9" s="1"/>
  <c r="AB188" i="18"/>
  <c r="D41" i="3"/>
  <c r="N41" i="9" s="1"/>
  <c r="AZ41" i="9" s="1"/>
  <c r="CI41" i="9" s="1"/>
  <c r="CO41" i="9" s="1"/>
  <c r="DG41" i="9" s="1"/>
  <c r="DM41" i="9" s="1"/>
  <c r="AB37" i="18"/>
  <c r="D124" i="3"/>
  <c r="N124" i="9" s="1"/>
  <c r="AZ124" i="9" s="1"/>
  <c r="CI124" i="9" s="1"/>
  <c r="CO124" i="9" s="1"/>
  <c r="DG124" i="9" s="1"/>
  <c r="DM124" i="9" s="1"/>
  <c r="AB120" i="18"/>
  <c r="R98" i="3"/>
  <c r="D194" i="3"/>
  <c r="N194" i="9" s="1"/>
  <c r="AZ194" i="9" s="1"/>
  <c r="CI194" i="9" s="1"/>
  <c r="CO194" i="9" s="1"/>
  <c r="DG194" i="9" s="1"/>
  <c r="DM194" i="9" s="1"/>
  <c r="AB190" i="18"/>
  <c r="D31" i="3"/>
  <c r="N31" i="9" s="1"/>
  <c r="AZ31" i="9" s="1"/>
  <c r="CI31" i="9" s="1"/>
  <c r="CO31" i="9" s="1"/>
  <c r="DG31" i="9" s="1"/>
  <c r="DM31" i="9" s="1"/>
  <c r="AB27" i="18"/>
  <c r="R31" i="3"/>
  <c r="R112" i="3"/>
  <c r="R115" i="3"/>
  <c r="D144" i="3"/>
  <c r="N144" i="9" s="1"/>
  <c r="AZ144" i="9" s="1"/>
  <c r="CI144" i="9" s="1"/>
  <c r="CO144" i="9" s="1"/>
  <c r="DG144" i="9" s="1"/>
  <c r="DM144" i="9" s="1"/>
  <c r="AB140" i="18"/>
  <c r="D215" i="3"/>
  <c r="N215" i="9" s="1"/>
  <c r="AZ215" i="9" s="1"/>
  <c r="CI215" i="9" s="1"/>
  <c r="CO215" i="9" s="1"/>
  <c r="DG215" i="9" s="1"/>
  <c r="DM215" i="9" s="1"/>
  <c r="AB211" i="18"/>
  <c r="D37" i="3"/>
  <c r="N37" i="9" s="1"/>
  <c r="AZ37" i="9" s="1"/>
  <c r="CI37" i="9" s="1"/>
  <c r="CO37" i="9" s="1"/>
  <c r="DG37" i="9" s="1"/>
  <c r="DM37" i="9" s="1"/>
  <c r="AB33" i="18"/>
  <c r="D220" i="3"/>
  <c r="N220" i="9" s="1"/>
  <c r="AZ220" i="9" s="1"/>
  <c r="CI220" i="9" s="1"/>
  <c r="CO220" i="9" s="1"/>
  <c r="DG220" i="9" s="1"/>
  <c r="DM220" i="9" s="1"/>
  <c r="AB216" i="18"/>
  <c r="D167" i="3"/>
  <c r="N167" i="9" s="1"/>
  <c r="AZ167" i="9" s="1"/>
  <c r="CI167" i="9" s="1"/>
  <c r="CO167" i="9" s="1"/>
  <c r="DG167" i="9" s="1"/>
  <c r="DM167" i="9" s="1"/>
  <c r="AB163" i="18"/>
  <c r="D227" i="3"/>
  <c r="N227" i="9" s="1"/>
  <c r="AZ227" i="9" s="1"/>
  <c r="CI227" i="9" s="1"/>
  <c r="CO227" i="9" s="1"/>
  <c r="DG227" i="9" s="1"/>
  <c r="DM227" i="9" s="1"/>
  <c r="AB223" i="18"/>
  <c r="R216" i="3"/>
  <c r="D184" i="3"/>
  <c r="N184" i="9" s="1"/>
  <c r="AZ184" i="9" s="1"/>
  <c r="CI184" i="9" s="1"/>
  <c r="CO184" i="9" s="1"/>
  <c r="DG184" i="9" s="1"/>
  <c r="DM184" i="9" s="1"/>
  <c r="AB180" i="18"/>
  <c r="R76" i="3"/>
  <c r="D127" i="3"/>
  <c r="N127" i="9" s="1"/>
  <c r="AZ127" i="9" s="1"/>
  <c r="CI127" i="9" s="1"/>
  <c r="CO127" i="9" s="1"/>
  <c r="DG127" i="9" s="1"/>
  <c r="DM127" i="9" s="1"/>
  <c r="AB123" i="18"/>
  <c r="AA48" i="4"/>
  <c r="Y52" i="4"/>
  <c r="AA52" i="4"/>
  <c r="D43" i="4"/>
  <c r="X43" i="9" s="1"/>
  <c r="AX43" i="9" s="1"/>
  <c r="CG43" i="9" s="1"/>
  <c r="CM43" i="9" s="1"/>
  <c r="DE43" i="9" s="1"/>
  <c r="DK43" i="9" s="1"/>
  <c r="AO38" i="19"/>
  <c r="AA74" i="4"/>
  <c r="AA60" i="4"/>
  <c r="Y60" i="4"/>
  <c r="AB60" i="4"/>
  <c r="AA59" i="4"/>
  <c r="Y59" i="4"/>
  <c r="AB63" i="4"/>
  <c r="AA63" i="4"/>
  <c r="D49" i="4"/>
  <c r="X49" i="9" s="1"/>
  <c r="AO44" i="19"/>
  <c r="AA54" i="4"/>
  <c r="Y25" i="4"/>
  <c r="AA25" i="4"/>
  <c r="D27" i="4"/>
  <c r="X27" i="9" s="1"/>
  <c r="AO22" i="19"/>
  <c r="Z27" i="4"/>
  <c r="Z40" i="4"/>
  <c r="D213" i="3"/>
  <c r="N213" i="9" s="1"/>
  <c r="AZ213" i="9" s="1"/>
  <c r="CI213" i="9" s="1"/>
  <c r="CO213" i="9" s="1"/>
  <c r="DG213" i="9" s="1"/>
  <c r="DM213" i="9" s="1"/>
  <c r="AB209" i="18"/>
  <c r="P157" i="3"/>
  <c r="AT157" i="9" s="1"/>
  <c r="W31" i="4"/>
  <c r="AW31" i="9" s="1"/>
  <c r="X104" i="20"/>
  <c r="N108" i="1" s="1"/>
  <c r="AO108" i="9" s="1"/>
  <c r="AX108" i="9" s="1"/>
  <c r="CG108" i="9" s="1"/>
  <c r="CM108" i="9" s="1"/>
  <c r="DE108" i="9" s="1"/>
  <c r="DK108" i="9" s="1"/>
  <c r="V104" i="20"/>
  <c r="W102" i="4"/>
  <c r="AW102" i="9" s="1"/>
  <c r="W120" i="4"/>
  <c r="AW120" i="9" s="1"/>
  <c r="X125" i="20"/>
  <c r="N129" i="1" s="1"/>
  <c r="AO129" i="9" s="1"/>
  <c r="AX129" i="9" s="1"/>
  <c r="CG129" i="9" s="1"/>
  <c r="CM129" i="9" s="1"/>
  <c r="DE129" i="9" s="1"/>
  <c r="DK129" i="9" s="1"/>
  <c r="V125" i="20"/>
  <c r="P129" i="3"/>
  <c r="AT129" i="9" s="1"/>
  <c r="X150" i="20"/>
  <c r="N154" i="1" s="1"/>
  <c r="AO154" i="9" s="1"/>
  <c r="AX154" i="9" s="1"/>
  <c r="CG154" i="9" s="1"/>
  <c r="CM154" i="9" s="1"/>
  <c r="DE154" i="9" s="1"/>
  <c r="DK154" i="9" s="1"/>
  <c r="V150" i="20"/>
  <c r="V31" i="20"/>
  <c r="X31" i="20"/>
  <c r="N35" i="1" s="1"/>
  <c r="AO35" i="9" s="1"/>
  <c r="P36" i="3"/>
  <c r="AT36" i="9" s="1"/>
  <c r="W36" i="4"/>
  <c r="AW36" i="9" s="1"/>
  <c r="W207" i="4"/>
  <c r="AW207" i="9" s="1"/>
  <c r="X134" i="20"/>
  <c r="N138" i="1" s="1"/>
  <c r="AO138" i="9" s="1"/>
  <c r="AX138" i="9" s="1"/>
  <c r="CG138" i="9" s="1"/>
  <c r="CM138" i="9" s="1"/>
  <c r="DE138" i="9" s="1"/>
  <c r="DK138" i="9" s="1"/>
  <c r="V134" i="20"/>
  <c r="X239" i="20"/>
  <c r="V239" i="20"/>
  <c r="P144" i="3"/>
  <c r="AT144" i="9" s="1"/>
  <c r="P198" i="3"/>
  <c r="AT198" i="9" s="1"/>
  <c r="X154" i="20"/>
  <c r="N158" i="1" s="1"/>
  <c r="AO158" i="9" s="1"/>
  <c r="AX158" i="9" s="1"/>
  <c r="CG158" i="9" s="1"/>
  <c r="CM158" i="9" s="1"/>
  <c r="DE158" i="9" s="1"/>
  <c r="DK158" i="9" s="1"/>
  <c r="V154" i="20"/>
  <c r="W77" i="4"/>
  <c r="AW77" i="9" s="1"/>
  <c r="X34" i="20"/>
  <c r="N38" i="1" s="1"/>
  <c r="AO38" i="9" s="1"/>
  <c r="V34" i="20"/>
  <c r="W156" i="4"/>
  <c r="AW156" i="9" s="1"/>
  <c r="X224" i="20"/>
  <c r="N228" i="1" s="1"/>
  <c r="AO228" i="9" s="1"/>
  <c r="AX228" i="9" s="1"/>
  <c r="CG228" i="9" s="1"/>
  <c r="CM228" i="9" s="1"/>
  <c r="DE228" i="9" s="1"/>
  <c r="DK228" i="9" s="1"/>
  <c r="V224" i="20"/>
  <c r="P133" i="3"/>
  <c r="AT133" i="9" s="1"/>
  <c r="X192" i="20"/>
  <c r="N196" i="1" s="1"/>
  <c r="AO196" i="9" s="1"/>
  <c r="AX196" i="9" s="1"/>
  <c r="CG196" i="9" s="1"/>
  <c r="CM196" i="9" s="1"/>
  <c r="DE196" i="9" s="1"/>
  <c r="DK196" i="9" s="1"/>
  <c r="V192" i="20"/>
  <c r="W162" i="4"/>
  <c r="AW162" i="9" s="1"/>
  <c r="W211" i="4"/>
  <c r="AW211" i="9" s="1"/>
  <c r="AC69" i="4"/>
  <c r="V243" i="20"/>
  <c r="X243" i="20"/>
  <c r="P70" i="3"/>
  <c r="AT70" i="9" s="1"/>
  <c r="P153" i="3"/>
  <c r="AT153" i="9" s="1"/>
  <c r="P168" i="3"/>
  <c r="AT168" i="9" s="1"/>
  <c r="V36" i="20"/>
  <c r="X36" i="20"/>
  <c r="N40" i="1" s="1"/>
  <c r="AO40" i="9" s="1"/>
  <c r="W124" i="4"/>
  <c r="AW124" i="9" s="1"/>
  <c r="P124" i="3"/>
  <c r="AT124" i="9" s="1"/>
  <c r="X85" i="20"/>
  <c r="N89" i="1" s="1"/>
  <c r="AO89" i="9" s="1"/>
  <c r="AX89" i="9" s="1"/>
  <c r="CG89" i="9" s="1"/>
  <c r="CM89" i="9" s="1"/>
  <c r="DE89" i="9" s="1"/>
  <c r="DK89" i="9" s="1"/>
  <c r="V85" i="20"/>
  <c r="AC89" i="4"/>
  <c r="W63" i="4"/>
  <c r="AW63" i="9" s="1"/>
  <c r="P63" i="3"/>
  <c r="AT63" i="9" s="1"/>
  <c r="R70" i="3"/>
  <c r="D141" i="3"/>
  <c r="N141" i="9" s="1"/>
  <c r="AZ141" i="9" s="1"/>
  <c r="CI141" i="9" s="1"/>
  <c r="CO141" i="9" s="1"/>
  <c r="DG141" i="9" s="1"/>
  <c r="DM141" i="9" s="1"/>
  <c r="AB137" i="18"/>
  <c r="R207" i="3"/>
  <c r="R88" i="3"/>
  <c r="D88" i="3"/>
  <c r="N88" i="9" s="1"/>
  <c r="AZ88" i="9" s="1"/>
  <c r="CI88" i="9" s="1"/>
  <c r="CO88" i="9" s="1"/>
  <c r="DG88" i="9" s="1"/>
  <c r="DM88" i="9" s="1"/>
  <c r="AB84" i="18"/>
  <c r="R209" i="3"/>
  <c r="D75" i="3"/>
  <c r="N75" i="9" s="1"/>
  <c r="AZ75" i="9" s="1"/>
  <c r="CI75" i="9" s="1"/>
  <c r="CO75" i="9" s="1"/>
  <c r="DG75" i="9" s="1"/>
  <c r="DM75" i="9" s="1"/>
  <c r="AB71" i="18"/>
  <c r="R45" i="3"/>
  <c r="R180" i="3"/>
  <c r="D20" i="3"/>
  <c r="N20" i="9" s="1"/>
  <c r="AZ20" i="9" s="1"/>
  <c r="CI20" i="9" s="1"/>
  <c r="CO20" i="9" s="1"/>
  <c r="DG20" i="9" s="1"/>
  <c r="DM20" i="9" s="1"/>
  <c r="AB16" i="18"/>
  <c r="D27" i="3"/>
  <c r="N27" i="9" s="1"/>
  <c r="AZ27" i="9" s="1"/>
  <c r="CI27" i="9" s="1"/>
  <c r="CO27" i="9" s="1"/>
  <c r="DG27" i="9" s="1"/>
  <c r="DM27" i="9" s="1"/>
  <c r="AB23" i="18"/>
  <c r="D106" i="3"/>
  <c r="N106" i="9" s="1"/>
  <c r="AZ106" i="9" s="1"/>
  <c r="CI106" i="9" s="1"/>
  <c r="CO106" i="9" s="1"/>
  <c r="DG106" i="9" s="1"/>
  <c r="DM106" i="9" s="1"/>
  <c r="AB102" i="18"/>
  <c r="R212" i="3"/>
  <c r="R219" i="3"/>
  <c r="D168" i="3"/>
  <c r="N168" i="9" s="1"/>
  <c r="AZ168" i="9" s="1"/>
  <c r="CI168" i="9" s="1"/>
  <c r="CO168" i="9" s="1"/>
  <c r="DG168" i="9" s="1"/>
  <c r="DM168" i="9" s="1"/>
  <c r="AB164" i="18"/>
  <c r="R128" i="3"/>
  <c r="D57" i="3"/>
  <c r="N57" i="9" s="1"/>
  <c r="AZ57" i="9" s="1"/>
  <c r="CI57" i="9" s="1"/>
  <c r="CO57" i="9" s="1"/>
  <c r="DG57" i="9" s="1"/>
  <c r="DM57" i="9" s="1"/>
  <c r="AB53" i="18"/>
  <c r="R160" i="3"/>
  <c r="D63" i="3"/>
  <c r="N63" i="9" s="1"/>
  <c r="AZ63" i="9" s="1"/>
  <c r="CI63" i="9" s="1"/>
  <c r="CO63" i="9" s="1"/>
  <c r="DG63" i="9" s="1"/>
  <c r="DM63" i="9" s="1"/>
  <c r="AB59" i="18"/>
  <c r="R80" i="3"/>
  <c r="R210" i="3"/>
  <c r="D154" i="3"/>
  <c r="N154" i="9" s="1"/>
  <c r="AZ154" i="9" s="1"/>
  <c r="CI154" i="9" s="1"/>
  <c r="CO154" i="9" s="1"/>
  <c r="DG154" i="9" s="1"/>
  <c r="DM154" i="9" s="1"/>
  <c r="AB150" i="18"/>
  <c r="R43" i="3"/>
  <c r="D166" i="3"/>
  <c r="N166" i="9" s="1"/>
  <c r="AZ166" i="9" s="1"/>
  <c r="CI166" i="9" s="1"/>
  <c r="CO166" i="9" s="1"/>
  <c r="DG166" i="9" s="1"/>
  <c r="DM166" i="9" s="1"/>
  <c r="AB162" i="18"/>
  <c r="AB233" i="18"/>
  <c r="R185" i="3"/>
  <c r="D113" i="3"/>
  <c r="N113" i="9" s="1"/>
  <c r="AZ113" i="9" s="1"/>
  <c r="CI113" i="9" s="1"/>
  <c r="CO113" i="9" s="1"/>
  <c r="DG113" i="9" s="1"/>
  <c r="DM113" i="9" s="1"/>
  <c r="AB109" i="18"/>
  <c r="D66" i="4"/>
  <c r="X66" i="9" s="1"/>
  <c r="AO61" i="19"/>
  <c r="AA66" i="4"/>
  <c r="Z57" i="4"/>
  <c r="AA57" i="4"/>
  <c r="Z76" i="4"/>
  <c r="AB34" i="4"/>
  <c r="AA34" i="4"/>
  <c r="Z38" i="4"/>
  <c r="D67" i="4"/>
  <c r="X67" i="9" s="1"/>
  <c r="AX67" i="9" s="1"/>
  <c r="CG67" i="9" s="1"/>
  <c r="CM67" i="9" s="1"/>
  <c r="DE67" i="9" s="1"/>
  <c r="DK67" i="9" s="1"/>
  <c r="AO62" i="19"/>
  <c r="AA50" i="4"/>
  <c r="AB50" i="4"/>
  <c r="Z42" i="4"/>
  <c r="AB42" i="4"/>
  <c r="Y55" i="4"/>
  <c r="AC55" i="4"/>
  <c r="Z37" i="4"/>
  <c r="D123" i="3"/>
  <c r="N123" i="9" s="1"/>
  <c r="AZ123" i="9" s="1"/>
  <c r="CI123" i="9" s="1"/>
  <c r="CO123" i="9" s="1"/>
  <c r="DG123" i="9" s="1"/>
  <c r="DM123" i="9" s="1"/>
  <c r="AB119" i="18"/>
  <c r="R140" i="3"/>
  <c r="P26" i="3"/>
  <c r="AT26" i="9" s="1"/>
  <c r="P122" i="3"/>
  <c r="AT122" i="9" s="1"/>
  <c r="W122" i="4"/>
  <c r="AW122" i="9" s="1"/>
  <c r="X148" i="20"/>
  <c r="N152" i="1" s="1"/>
  <c r="AO152" i="9" s="1"/>
  <c r="AX152" i="9" s="1"/>
  <c r="CG152" i="9" s="1"/>
  <c r="CM152" i="9" s="1"/>
  <c r="DE152" i="9" s="1"/>
  <c r="DK152" i="9" s="1"/>
  <c r="V148" i="20"/>
  <c r="W200" i="4"/>
  <c r="AW200" i="9" s="1"/>
  <c r="P84" i="3"/>
  <c r="AT84" i="9" s="1"/>
  <c r="P110" i="3"/>
  <c r="AT110" i="9" s="1"/>
  <c r="V124" i="20"/>
  <c r="X124" i="20"/>
  <c r="N128" i="1" s="1"/>
  <c r="AO128" i="9" s="1"/>
  <c r="AX128" i="9" s="1"/>
  <c r="CG128" i="9" s="1"/>
  <c r="CM128" i="9" s="1"/>
  <c r="DE128" i="9" s="1"/>
  <c r="DK128" i="9" s="1"/>
  <c r="P73" i="3"/>
  <c r="AT73" i="9" s="1"/>
  <c r="X233" i="20"/>
  <c r="V233" i="20"/>
  <c r="V40" i="20"/>
  <c r="X40" i="20"/>
  <c r="N44" i="1" s="1"/>
  <c r="AO44" i="9" s="1"/>
  <c r="V78" i="20"/>
  <c r="X78" i="20"/>
  <c r="N82" i="1" s="1"/>
  <c r="AO82" i="9" s="1"/>
  <c r="AX82" i="9" s="1"/>
  <c r="CG82" i="9" s="1"/>
  <c r="CM82" i="9" s="1"/>
  <c r="DE82" i="9" s="1"/>
  <c r="DK82" i="9" s="1"/>
  <c r="P82" i="3"/>
  <c r="AT82" i="9" s="1"/>
  <c r="W97" i="4"/>
  <c r="AW97" i="9" s="1"/>
  <c r="V172" i="20"/>
  <c r="X172" i="20"/>
  <c r="N176" i="1" s="1"/>
  <c r="AO176" i="9" s="1"/>
  <c r="AX176" i="9" s="1"/>
  <c r="CG176" i="9" s="1"/>
  <c r="CM176" i="9" s="1"/>
  <c r="DE176" i="9" s="1"/>
  <c r="DK176" i="9" s="1"/>
  <c r="P205" i="3"/>
  <c r="AT205" i="9" s="1"/>
  <c r="P104" i="3"/>
  <c r="AT104" i="9" s="1"/>
  <c r="P163" i="3"/>
  <c r="AT163" i="9" s="1"/>
  <c r="X70" i="20"/>
  <c r="N74" i="1" s="1"/>
  <c r="AO74" i="9" s="1"/>
  <c r="V70" i="20"/>
  <c r="X94" i="20"/>
  <c r="N98" i="1" s="1"/>
  <c r="AO98" i="9" s="1"/>
  <c r="AX98" i="9" s="1"/>
  <c r="CG98" i="9" s="1"/>
  <c r="CM98" i="9" s="1"/>
  <c r="DE98" i="9" s="1"/>
  <c r="DK98" i="9" s="1"/>
  <c r="V94" i="20"/>
  <c r="W186" i="4"/>
  <c r="AW186" i="9" s="1"/>
  <c r="P186" i="3"/>
  <c r="AT186" i="9" s="1"/>
  <c r="P210" i="3"/>
  <c r="AT210" i="9" s="1"/>
  <c r="X174" i="20"/>
  <c r="N178" i="1" s="1"/>
  <c r="AO178" i="9" s="1"/>
  <c r="AX178" i="9" s="1"/>
  <c r="CG178" i="9" s="1"/>
  <c r="CM178" i="9" s="1"/>
  <c r="DE178" i="9" s="1"/>
  <c r="DK178" i="9" s="1"/>
  <c r="V174" i="20"/>
  <c r="W161" i="4"/>
  <c r="AW161" i="9" s="1"/>
  <c r="P95" i="3"/>
  <c r="AT95" i="9" s="1"/>
  <c r="P164" i="3"/>
  <c r="AT164" i="9" s="1"/>
  <c r="W177" i="4"/>
  <c r="AW177" i="9" s="1"/>
  <c r="P177" i="3"/>
  <c r="AT177" i="9" s="1"/>
  <c r="P137" i="3"/>
  <c r="AT137" i="9" s="1"/>
  <c r="W37" i="4"/>
  <c r="AW37" i="9" s="1"/>
  <c r="X179" i="20"/>
  <c r="N183" i="1" s="1"/>
  <c r="AO183" i="9" s="1"/>
  <c r="AX183" i="9" s="1"/>
  <c r="CG183" i="9" s="1"/>
  <c r="CM183" i="9" s="1"/>
  <c r="DE183" i="9" s="1"/>
  <c r="DK183" i="9" s="1"/>
  <c r="V179" i="20"/>
  <c r="AC16" i="4"/>
  <c r="P166" i="3"/>
  <c r="AT166" i="9" s="1"/>
  <c r="W149" i="4"/>
  <c r="AW149" i="9" s="1"/>
  <c r="X205" i="20"/>
  <c r="N209" i="1" s="1"/>
  <c r="AO209" i="9" s="1"/>
  <c r="AX209" i="9" s="1"/>
  <c r="CG209" i="9" s="1"/>
  <c r="CM209" i="9" s="1"/>
  <c r="DE209" i="9" s="1"/>
  <c r="DK209" i="9" s="1"/>
  <c r="V205" i="20"/>
  <c r="W209" i="4"/>
  <c r="AW209" i="9" s="1"/>
  <c r="X62" i="20"/>
  <c r="N66" i="1" s="1"/>
  <c r="AO66" i="9" s="1"/>
  <c r="V62" i="20"/>
  <c r="W66" i="4"/>
  <c r="AW66" i="9" s="1"/>
  <c r="W172" i="4"/>
  <c r="AW172" i="9" s="1"/>
  <c r="X215" i="20"/>
  <c r="N219" i="1" s="1"/>
  <c r="AO219" i="9" s="1"/>
  <c r="AX219" i="9" s="1"/>
  <c r="CG219" i="9" s="1"/>
  <c r="CM219" i="9" s="1"/>
  <c r="DE219" i="9" s="1"/>
  <c r="DK219" i="9" s="1"/>
  <c r="V215" i="20"/>
  <c r="V240" i="20"/>
  <c r="X240" i="20"/>
  <c r="Z78" i="4"/>
  <c r="Y78" i="4"/>
  <c r="AA78" i="4"/>
  <c r="D111" i="3"/>
  <c r="N111" i="9" s="1"/>
  <c r="AZ111" i="9" s="1"/>
  <c r="CI111" i="9" s="1"/>
  <c r="CO111" i="9" s="1"/>
  <c r="DG111" i="9" s="1"/>
  <c r="DM111" i="9" s="1"/>
  <c r="AB107" i="18"/>
  <c r="R96" i="3"/>
  <c r="R61" i="3"/>
  <c r="D108" i="3"/>
  <c r="N108" i="9" s="1"/>
  <c r="AZ108" i="9" s="1"/>
  <c r="CI108" i="9" s="1"/>
  <c r="CO108" i="9" s="1"/>
  <c r="DG108" i="9" s="1"/>
  <c r="DM108" i="9" s="1"/>
  <c r="AB104" i="18"/>
  <c r="P93" i="3"/>
  <c r="AT93" i="9" s="1"/>
  <c r="R206" i="3"/>
  <c r="D206" i="3"/>
  <c r="N206" i="9" s="1"/>
  <c r="AZ206" i="9" s="1"/>
  <c r="CI206" i="9" s="1"/>
  <c r="CO206" i="9" s="1"/>
  <c r="DG206" i="9" s="1"/>
  <c r="DM206" i="9" s="1"/>
  <c r="AB202" i="18"/>
  <c r="R51" i="3"/>
  <c r="R225" i="3"/>
  <c r="D176" i="3"/>
  <c r="N176" i="9" s="1"/>
  <c r="AZ176" i="9" s="1"/>
  <c r="CI176" i="9" s="1"/>
  <c r="CO176" i="9" s="1"/>
  <c r="DG176" i="9" s="1"/>
  <c r="DM176" i="9" s="1"/>
  <c r="AB172" i="18"/>
  <c r="R94" i="3"/>
  <c r="D100" i="3"/>
  <c r="N100" i="9" s="1"/>
  <c r="AZ100" i="9" s="1"/>
  <c r="CI100" i="9" s="1"/>
  <c r="CO100" i="9" s="1"/>
  <c r="DG100" i="9" s="1"/>
  <c r="DM100" i="9" s="1"/>
  <c r="AB96" i="18"/>
  <c r="R100" i="3"/>
  <c r="D183" i="3"/>
  <c r="N183" i="9" s="1"/>
  <c r="AZ183" i="9" s="1"/>
  <c r="CI183" i="9" s="1"/>
  <c r="CO183" i="9" s="1"/>
  <c r="DG183" i="9" s="1"/>
  <c r="DM183" i="9" s="1"/>
  <c r="AB179" i="18"/>
  <c r="D44" i="3"/>
  <c r="N44" i="9" s="1"/>
  <c r="AZ44" i="9" s="1"/>
  <c r="CI44" i="9" s="1"/>
  <c r="CO44" i="9" s="1"/>
  <c r="DG44" i="9" s="1"/>
  <c r="DM44" i="9" s="1"/>
  <c r="AB40" i="18"/>
  <c r="R28" i="3"/>
  <c r="D74" i="3"/>
  <c r="N74" i="9" s="1"/>
  <c r="AZ74" i="9" s="1"/>
  <c r="CI74" i="9" s="1"/>
  <c r="CO74" i="9" s="1"/>
  <c r="DG74" i="9" s="1"/>
  <c r="DM74" i="9" s="1"/>
  <c r="AB70" i="18"/>
  <c r="AB230" i="18"/>
  <c r="D161" i="3"/>
  <c r="N161" i="9" s="1"/>
  <c r="AZ161" i="9" s="1"/>
  <c r="CI161" i="9" s="1"/>
  <c r="CO161" i="9" s="1"/>
  <c r="DG161" i="9" s="1"/>
  <c r="DM161" i="9" s="1"/>
  <c r="AB157" i="18"/>
  <c r="R161" i="3"/>
  <c r="R174" i="3"/>
  <c r="D174" i="3"/>
  <c r="N174" i="9" s="1"/>
  <c r="AZ174" i="9" s="1"/>
  <c r="CI174" i="9" s="1"/>
  <c r="CO174" i="9" s="1"/>
  <c r="DG174" i="9" s="1"/>
  <c r="DM174" i="9" s="1"/>
  <c r="AB170" i="18"/>
  <c r="R47" i="3"/>
  <c r="R136" i="3"/>
  <c r="R222" i="3"/>
  <c r="R16" i="3"/>
  <c r="R48" i="3"/>
  <c r="R105" i="3"/>
  <c r="R138" i="3"/>
  <c r="D145" i="3"/>
  <c r="N145" i="9" s="1"/>
  <c r="AZ145" i="9" s="1"/>
  <c r="CI145" i="9" s="1"/>
  <c r="CO145" i="9" s="1"/>
  <c r="DG145" i="9" s="1"/>
  <c r="DM145" i="9" s="1"/>
  <c r="AB141" i="18"/>
  <c r="R85" i="3"/>
  <c r="Z39" i="4"/>
  <c r="Z26" i="4"/>
  <c r="Z53" i="4"/>
  <c r="AC71" i="4"/>
  <c r="Y71" i="4"/>
  <c r="Z29" i="4"/>
  <c r="AA29" i="4"/>
  <c r="D29" i="4"/>
  <c r="X29" i="9" s="1"/>
  <c r="AO24" i="19"/>
  <c r="AA28" i="4"/>
  <c r="AC28" i="4"/>
  <c r="AB70" i="4"/>
  <c r="AA32" i="4"/>
  <c r="Y32" i="4"/>
  <c r="D61" i="4"/>
  <c r="X61" i="9" s="1"/>
  <c r="AO56" i="19"/>
  <c r="AA61" i="4"/>
  <c r="Z62" i="4"/>
  <c r="D65" i="4"/>
  <c r="X65" i="9" s="1"/>
  <c r="AO60" i="19"/>
  <c r="AC35" i="4"/>
  <c r="D188" i="3"/>
  <c r="N188" i="9" s="1"/>
  <c r="AZ188" i="9" s="1"/>
  <c r="CI188" i="9" s="1"/>
  <c r="CO188" i="9" s="1"/>
  <c r="DG188" i="9" s="1"/>
  <c r="DM188" i="9" s="1"/>
  <c r="AB184" i="18"/>
  <c r="W204" i="4"/>
  <c r="AW204" i="9" s="1"/>
  <c r="W42" i="4"/>
  <c r="AW42" i="9" s="1"/>
  <c r="R42" i="1"/>
  <c r="V223" i="20"/>
  <c r="X223" i="20"/>
  <c r="N227" i="1" s="1"/>
  <c r="AO227" i="9" s="1"/>
  <c r="AX227" i="9" s="1"/>
  <c r="CG227" i="9" s="1"/>
  <c r="CM227" i="9" s="1"/>
  <c r="DE227" i="9" s="1"/>
  <c r="DK227" i="9" s="1"/>
  <c r="W101" i="4"/>
  <c r="AW101" i="9" s="1"/>
  <c r="V211" i="20"/>
  <c r="X211" i="20"/>
  <c r="N215" i="1" s="1"/>
  <c r="AO215" i="9" s="1"/>
  <c r="AX215" i="9" s="1"/>
  <c r="CG215" i="9" s="1"/>
  <c r="CM215" i="9" s="1"/>
  <c r="DE215" i="9" s="1"/>
  <c r="DK215" i="9" s="1"/>
  <c r="V187" i="20"/>
  <c r="X187" i="20"/>
  <c r="N191" i="1" s="1"/>
  <c r="AO191" i="9" s="1"/>
  <c r="AX191" i="9" s="1"/>
  <c r="CG191" i="9" s="1"/>
  <c r="CM191" i="9" s="1"/>
  <c r="DE191" i="9" s="1"/>
  <c r="DK191" i="9" s="1"/>
  <c r="W83" i="4"/>
  <c r="AW83" i="9" s="1"/>
  <c r="W127" i="4"/>
  <c r="AW127" i="9" s="1"/>
  <c r="P18" i="3"/>
  <c r="AT18" i="9" s="1"/>
  <c r="V14" i="20"/>
  <c r="X14" i="20"/>
  <c r="N18" i="1" s="1"/>
  <c r="AO18" i="9" s="1"/>
  <c r="AX18" i="9" s="1"/>
  <c r="CG18" i="9" s="1"/>
  <c r="CM18" i="9" s="1"/>
  <c r="DE18" i="9" s="1"/>
  <c r="DK18" i="9" s="1"/>
  <c r="P48" i="3"/>
  <c r="AT48" i="9" s="1"/>
  <c r="P47" i="3"/>
  <c r="AT47" i="9" s="1"/>
  <c r="X185" i="20"/>
  <c r="N189" i="1" s="1"/>
  <c r="AO189" i="9" s="1"/>
  <c r="AX189" i="9" s="1"/>
  <c r="CG189" i="9" s="1"/>
  <c r="CM189" i="9" s="1"/>
  <c r="DE189" i="9" s="1"/>
  <c r="DK189" i="9" s="1"/>
  <c r="V185" i="20"/>
  <c r="X109" i="20"/>
  <c r="N113" i="1" s="1"/>
  <c r="AO113" i="9" s="1"/>
  <c r="AX113" i="9" s="1"/>
  <c r="CG113" i="9" s="1"/>
  <c r="CM113" i="9" s="1"/>
  <c r="DE113" i="9" s="1"/>
  <c r="DK113" i="9" s="1"/>
  <c r="V109" i="20"/>
  <c r="P179" i="3"/>
  <c r="AT179" i="9" s="1"/>
  <c r="W221" i="4"/>
  <c r="AW221" i="9" s="1"/>
  <c r="P220" i="3"/>
  <c r="AT220" i="9" s="1"/>
  <c r="V165" i="20"/>
  <c r="X165" i="20"/>
  <c r="N169" i="1" s="1"/>
  <c r="AO169" i="9" s="1"/>
  <c r="AX169" i="9" s="1"/>
  <c r="CG169" i="9" s="1"/>
  <c r="CM169" i="9" s="1"/>
  <c r="DE169" i="9" s="1"/>
  <c r="DK169" i="9" s="1"/>
  <c r="W34" i="4"/>
  <c r="AW34" i="9" s="1"/>
  <c r="W64" i="4"/>
  <c r="AW64" i="9" s="1"/>
  <c r="P64" i="3"/>
  <c r="AT64" i="9" s="1"/>
  <c r="P193" i="3"/>
  <c r="AT193" i="9" s="1"/>
  <c r="P184" i="3"/>
  <c r="AT184" i="9" s="1"/>
  <c r="P56" i="3"/>
  <c r="AT56" i="9" s="1"/>
  <c r="W195" i="4"/>
  <c r="AW195" i="9" s="1"/>
  <c r="P147" i="3"/>
  <c r="AT147" i="9" s="1"/>
  <c r="AB22" i="4"/>
  <c r="W22" i="4"/>
  <c r="AW22" i="9" s="1"/>
  <c r="P100" i="3"/>
  <c r="AT100" i="9" s="1"/>
  <c r="V24" i="20"/>
  <c r="X24" i="20"/>
  <c r="N28" i="1" s="1"/>
  <c r="AO28" i="9" s="1"/>
  <c r="P24" i="3"/>
  <c r="AT24" i="9" s="1"/>
  <c r="X20" i="20"/>
  <c r="N24" i="1" s="1"/>
  <c r="AO24" i="9" s="1"/>
  <c r="AX24" i="9" s="1"/>
  <c r="CG24" i="9" s="1"/>
  <c r="CM24" i="9" s="1"/>
  <c r="DE24" i="9" s="1"/>
  <c r="DK24" i="9" s="1"/>
  <c r="V20" i="20"/>
  <c r="P54" i="3"/>
  <c r="AT54" i="9" s="1"/>
  <c r="P167" i="3"/>
  <c r="AT167" i="9" s="1"/>
  <c r="P53" i="3"/>
  <c r="AT53" i="9" s="1"/>
  <c r="X49" i="20"/>
  <c r="N53" i="1" s="1"/>
  <c r="AO53" i="9" s="1"/>
  <c r="V49" i="20"/>
  <c r="AC15" i="4"/>
  <c r="Q15" i="3"/>
  <c r="P15" i="3"/>
  <c r="AT15" i="9" s="1"/>
  <c r="W45" i="4"/>
  <c r="AW45" i="9" s="1"/>
  <c r="W51" i="4"/>
  <c r="AW51" i="9" s="1"/>
  <c r="V210" i="20"/>
  <c r="X210" i="20"/>
  <c r="N214" i="1" s="1"/>
  <c r="AO214" i="9" s="1"/>
  <c r="AX214" i="9" s="1"/>
  <c r="CG214" i="9" s="1"/>
  <c r="CM214" i="9" s="1"/>
  <c r="DE214" i="9" s="1"/>
  <c r="DK214" i="9" s="1"/>
  <c r="W222" i="4"/>
  <c r="AW222" i="9" s="1"/>
  <c r="X57" i="20"/>
  <c r="N61" i="1" s="1"/>
  <c r="AO61" i="9" s="1"/>
  <c r="V57" i="20"/>
  <c r="W61" i="4"/>
  <c r="AW61" i="9" s="1"/>
  <c r="R99" i="1"/>
  <c r="W117" i="4"/>
  <c r="AW117" i="9" s="1"/>
  <c r="P65" i="3"/>
  <c r="AT65" i="9" s="1"/>
  <c r="W123" i="4"/>
  <c r="AW123" i="9" s="1"/>
  <c r="AC17" i="4"/>
  <c r="P23" i="3"/>
  <c r="AT23" i="9" s="1"/>
  <c r="Q23" i="3"/>
  <c r="W135" i="4"/>
  <c r="AW135" i="9" s="1"/>
  <c r="V53" i="20"/>
  <c r="X53" i="20"/>
  <c r="N57" i="1" s="1"/>
  <c r="AO57" i="9" s="1"/>
  <c r="X26" i="20"/>
  <c r="N30" i="1" s="1"/>
  <c r="AO30" i="9" s="1"/>
  <c r="V26" i="20"/>
  <c r="W30" i="4"/>
  <c r="AW30" i="9" s="1"/>
  <c r="D91" i="3"/>
  <c r="N91" i="9" s="1"/>
  <c r="AZ91" i="9" s="1"/>
  <c r="CI91" i="9" s="1"/>
  <c r="CO91" i="9" s="1"/>
  <c r="DG91" i="9" s="1"/>
  <c r="DM91" i="9" s="1"/>
  <c r="AB87" i="18"/>
  <c r="D35" i="3"/>
  <c r="N35" i="9" s="1"/>
  <c r="AZ35" i="9" s="1"/>
  <c r="CI35" i="9" s="1"/>
  <c r="CO35" i="9" s="1"/>
  <c r="DG35" i="9" s="1"/>
  <c r="DM35" i="9" s="1"/>
  <c r="AB31" i="18"/>
  <c r="R34" i="3"/>
  <c r="R118" i="3"/>
  <c r="D87" i="3"/>
  <c r="N87" i="9" s="1"/>
  <c r="AZ87" i="9" s="1"/>
  <c r="CI87" i="9" s="1"/>
  <c r="CO87" i="9" s="1"/>
  <c r="DG87" i="9" s="1"/>
  <c r="DM87" i="9" s="1"/>
  <c r="AB83" i="18"/>
  <c r="R134" i="3"/>
  <c r="D114" i="3"/>
  <c r="N114" i="9" s="1"/>
  <c r="AZ114" i="9" s="1"/>
  <c r="CI114" i="9" s="1"/>
  <c r="CO114" i="9" s="1"/>
  <c r="DG114" i="9" s="1"/>
  <c r="DM114" i="9" s="1"/>
  <c r="AB110" i="18"/>
  <c r="R26" i="3"/>
  <c r="D26" i="3"/>
  <c r="N26" i="9" s="1"/>
  <c r="AZ26" i="9" s="1"/>
  <c r="CI26" i="9" s="1"/>
  <c r="CO26" i="9" s="1"/>
  <c r="DG26" i="9" s="1"/>
  <c r="DM26" i="9" s="1"/>
  <c r="AB22" i="18"/>
  <c r="D202" i="3"/>
  <c r="N202" i="9" s="1"/>
  <c r="AZ202" i="9" s="1"/>
  <c r="CI202" i="9" s="1"/>
  <c r="CO202" i="9" s="1"/>
  <c r="DG202" i="9" s="1"/>
  <c r="DM202" i="9" s="1"/>
  <c r="AB198" i="18"/>
  <c r="D116" i="3"/>
  <c r="N116" i="9" s="1"/>
  <c r="AZ116" i="9" s="1"/>
  <c r="CI116" i="9" s="1"/>
  <c r="CO116" i="9" s="1"/>
  <c r="DG116" i="9" s="1"/>
  <c r="DM116" i="9" s="1"/>
  <c r="AB112" i="18"/>
  <c r="AB229" i="18"/>
  <c r="R226" i="3"/>
  <c r="D36" i="3"/>
  <c r="N36" i="9" s="1"/>
  <c r="AZ36" i="9" s="1"/>
  <c r="CI36" i="9" s="1"/>
  <c r="CO36" i="9" s="1"/>
  <c r="DG36" i="9" s="1"/>
  <c r="DM36" i="9" s="1"/>
  <c r="AB32" i="18"/>
  <c r="D156" i="3"/>
  <c r="N156" i="9" s="1"/>
  <c r="AZ156" i="9" s="1"/>
  <c r="CI156" i="9" s="1"/>
  <c r="CO156" i="9" s="1"/>
  <c r="DG156" i="9" s="1"/>
  <c r="DM156" i="9" s="1"/>
  <c r="AB152" i="18"/>
  <c r="R117" i="3"/>
  <c r="AB240" i="18"/>
  <c r="D218" i="3"/>
  <c r="N218" i="9" s="1"/>
  <c r="AZ218" i="9" s="1"/>
  <c r="CI218" i="9" s="1"/>
  <c r="CO218" i="9" s="1"/>
  <c r="DG218" i="9" s="1"/>
  <c r="DM218" i="9" s="1"/>
  <c r="AB214" i="18"/>
  <c r="R170" i="3"/>
  <c r="AC30" i="4"/>
  <c r="AB30" i="4"/>
  <c r="Y30" i="4"/>
  <c r="AA56" i="4"/>
  <c r="AB56" i="4"/>
  <c r="D51" i="4"/>
  <c r="X51" i="9" s="1"/>
  <c r="AX51" i="9" s="1"/>
  <c r="CG51" i="9" s="1"/>
  <c r="CM51" i="9" s="1"/>
  <c r="DE51" i="9" s="1"/>
  <c r="DK51" i="9" s="1"/>
  <c r="AO46" i="19"/>
  <c r="AB51" i="4"/>
  <c r="Z77" i="4"/>
  <c r="AB77" i="4"/>
  <c r="AB46" i="4"/>
  <c r="Y46" i="4"/>
  <c r="AA46" i="4"/>
  <c r="Y64" i="4"/>
  <c r="Z64" i="4"/>
  <c r="AA64" i="4"/>
  <c r="AB36" i="4"/>
  <c r="Z41" i="4"/>
  <c r="AA45" i="4"/>
  <c r="Z45" i="4"/>
  <c r="D58" i="4"/>
  <c r="X58" i="9" s="1"/>
  <c r="AX58" i="9" s="1"/>
  <c r="CG58" i="9" s="1"/>
  <c r="CM58" i="9" s="1"/>
  <c r="DE58" i="9" s="1"/>
  <c r="DK58" i="9" s="1"/>
  <c r="AO53" i="19"/>
  <c r="Y73" i="4"/>
  <c r="AC73" i="4"/>
  <c r="AC31" i="4"/>
  <c r="Z31" i="4"/>
  <c r="Y47" i="4"/>
  <c r="AB47" i="4"/>
  <c r="Y44" i="4"/>
  <c r="P112" i="3"/>
  <c r="AT112" i="9" s="1"/>
  <c r="P90" i="3"/>
  <c r="AT90" i="9" s="1"/>
  <c r="AC90" i="4"/>
  <c r="W141" i="4"/>
  <c r="AW141" i="9" s="1"/>
  <c r="X102" i="20"/>
  <c r="N106" i="1" s="1"/>
  <c r="AO106" i="9" s="1"/>
  <c r="AX106" i="9" s="1"/>
  <c r="CG106" i="9" s="1"/>
  <c r="CM106" i="9" s="1"/>
  <c r="DE106" i="9" s="1"/>
  <c r="DK106" i="9" s="1"/>
  <c r="V102" i="20"/>
  <c r="V171" i="20"/>
  <c r="X171" i="20"/>
  <c r="N175" i="1" s="1"/>
  <c r="AO175" i="9" s="1"/>
  <c r="AX175" i="9" s="1"/>
  <c r="CG175" i="9" s="1"/>
  <c r="CM175" i="9" s="1"/>
  <c r="DE175" i="9" s="1"/>
  <c r="DK175" i="9" s="1"/>
  <c r="W155" i="4"/>
  <c r="AW155" i="9" s="1"/>
  <c r="X23" i="20"/>
  <c r="N27" i="1" s="1"/>
  <c r="AO27" i="9" s="1"/>
  <c r="V23" i="20"/>
  <c r="R32" i="1"/>
  <c r="W32" i="4"/>
  <c r="AW32" i="9" s="1"/>
  <c r="P192" i="3"/>
  <c r="AT192" i="9" s="1"/>
  <c r="W187" i="4"/>
  <c r="AW187" i="9" s="1"/>
  <c r="Q14" i="3"/>
  <c r="P14" i="3"/>
  <c r="AT14" i="9" s="1"/>
  <c r="P105" i="3"/>
  <c r="AT105" i="9" s="1"/>
  <c r="P188" i="3"/>
  <c r="AT188" i="9" s="1"/>
  <c r="V184" i="20"/>
  <c r="X184" i="20"/>
  <c r="N188" i="1" s="1"/>
  <c r="AO188" i="9" s="1"/>
  <c r="AX188" i="9" s="1"/>
  <c r="CG188" i="9" s="1"/>
  <c r="CM188" i="9" s="1"/>
  <c r="DE188" i="9" s="1"/>
  <c r="DK188" i="9" s="1"/>
  <c r="P230" i="3"/>
  <c r="AT230" i="9" s="1"/>
  <c r="W190" i="4"/>
  <c r="AW190" i="9" s="1"/>
  <c r="X186" i="20"/>
  <c r="N190" i="1" s="1"/>
  <c r="AO190" i="9" s="1"/>
  <c r="AX190" i="9" s="1"/>
  <c r="CG190" i="9" s="1"/>
  <c r="CM190" i="9" s="1"/>
  <c r="DE190" i="9" s="1"/>
  <c r="DK190" i="9" s="1"/>
  <c r="V186" i="20"/>
  <c r="V136" i="20"/>
  <c r="X136" i="20"/>
  <c r="N140" i="1" s="1"/>
  <c r="AO140" i="9" s="1"/>
  <c r="AX140" i="9" s="1"/>
  <c r="CG140" i="9" s="1"/>
  <c r="CM140" i="9" s="1"/>
  <c r="DE140" i="9" s="1"/>
  <c r="DK140" i="9" s="1"/>
  <c r="X135" i="20"/>
  <c r="N139" i="1" s="1"/>
  <c r="AO139" i="9" s="1"/>
  <c r="AX139" i="9" s="1"/>
  <c r="CG139" i="9" s="1"/>
  <c r="CM139" i="9" s="1"/>
  <c r="DE139" i="9" s="1"/>
  <c r="DK139" i="9" s="1"/>
  <c r="V135" i="20"/>
  <c r="X42" i="20"/>
  <c r="N46" i="1" s="1"/>
  <c r="AO46" i="9" s="1"/>
  <c r="V42" i="20"/>
  <c r="V232" i="20"/>
  <c r="X232" i="20"/>
  <c r="V15" i="20"/>
  <c r="X15" i="20"/>
  <c r="N19" i="1" s="1"/>
  <c r="AO19" i="9" s="1"/>
  <c r="AX19" i="9" s="1"/>
  <c r="CG19" i="9" s="1"/>
  <c r="CM19" i="9" s="1"/>
  <c r="DE19" i="9" s="1"/>
  <c r="DK19" i="9" s="1"/>
  <c r="AB19" i="4"/>
  <c r="W19" i="4"/>
  <c r="AW19" i="9" s="1"/>
  <c r="V64" i="20"/>
  <c r="X64" i="20"/>
  <c r="N68" i="1" s="1"/>
  <c r="AO68" i="9" s="1"/>
  <c r="V84" i="20"/>
  <c r="X84" i="20"/>
  <c r="N88" i="1" s="1"/>
  <c r="AO88" i="9" s="1"/>
  <c r="AX88" i="9" s="1"/>
  <c r="CG88" i="9" s="1"/>
  <c r="CM88" i="9" s="1"/>
  <c r="DE88" i="9" s="1"/>
  <c r="DK88" i="9" s="1"/>
  <c r="W151" i="4"/>
  <c r="AW151" i="9" s="1"/>
  <c r="P114" i="3"/>
  <c r="AT114" i="9" s="1"/>
  <c r="W92" i="4"/>
  <c r="AW92" i="9" s="1"/>
  <c r="V144" i="20"/>
  <c r="X144" i="20"/>
  <c r="N148" i="1" s="1"/>
  <c r="AO148" i="9" s="1"/>
  <c r="AX148" i="9" s="1"/>
  <c r="CG148" i="9" s="1"/>
  <c r="CM148" i="9" s="1"/>
  <c r="DE148" i="9" s="1"/>
  <c r="DK148" i="9" s="1"/>
  <c r="W148" i="4"/>
  <c r="AW148" i="9" s="1"/>
  <c r="P224" i="3"/>
  <c r="AT224" i="9" s="1"/>
  <c r="X126" i="20"/>
  <c r="N130" i="1" s="1"/>
  <c r="AO130" i="9" s="1"/>
  <c r="AX130" i="9" s="1"/>
  <c r="CG130" i="9" s="1"/>
  <c r="CM130" i="9" s="1"/>
  <c r="DE130" i="9" s="1"/>
  <c r="DK130" i="9" s="1"/>
  <c r="V126" i="20"/>
  <c r="W131" i="4"/>
  <c r="AW131" i="9" s="1"/>
  <c r="W79" i="4"/>
  <c r="AW79" i="9" s="1"/>
  <c r="P119" i="3"/>
  <c r="AT119" i="9" s="1"/>
  <c r="W119" i="4"/>
  <c r="AW119" i="9" s="1"/>
  <c r="W43" i="4"/>
  <c r="AW43" i="9" s="1"/>
  <c r="P49" i="3"/>
  <c r="AT49" i="9" s="1"/>
  <c r="X92" i="20"/>
  <c r="N96" i="1" s="1"/>
  <c r="AO96" i="9" s="1"/>
  <c r="AX96" i="9" s="1"/>
  <c r="CG96" i="9" s="1"/>
  <c r="CM96" i="9" s="1"/>
  <c r="DE96" i="9" s="1"/>
  <c r="DK96" i="9" s="1"/>
  <c r="V92" i="20"/>
  <c r="P173" i="3"/>
  <c r="AT173" i="9" s="1"/>
  <c r="X25" i="20"/>
  <c r="N29" i="1" s="1"/>
  <c r="AO29" i="9" s="1"/>
  <c r="V25" i="20"/>
  <c r="W29" i="4"/>
  <c r="AW29" i="9" s="1"/>
  <c r="W146" i="4"/>
  <c r="AW146" i="9" s="1"/>
  <c r="P146" i="3"/>
  <c r="AT146" i="9" s="1"/>
  <c r="P80" i="3"/>
  <c r="AT80" i="9" s="1"/>
  <c r="R148" i="3"/>
  <c r="R60" i="3"/>
  <c r="R191" i="3"/>
  <c r="V46" i="20"/>
  <c r="X46" i="20"/>
  <c r="N50" i="1" s="1"/>
  <c r="AO50" i="9" s="1"/>
  <c r="W33" i="4"/>
  <c r="AW33" i="9" s="1"/>
  <c r="AB263" i="17"/>
  <c r="AB262" i="17"/>
  <c r="AB266" i="17"/>
  <c r="AB259" i="17"/>
  <c r="AB267" i="17"/>
  <c r="V320" i="20"/>
  <c r="X320" i="20"/>
  <c r="V255" i="20"/>
  <c r="X255" i="20"/>
  <c r="X279" i="20"/>
  <c r="V279" i="20"/>
  <c r="X362" i="20"/>
  <c r="V362" i="20"/>
  <c r="X338" i="20"/>
  <c r="V338" i="20"/>
  <c r="V317" i="20"/>
  <c r="X317" i="20"/>
  <c r="V379" i="20"/>
  <c r="X379" i="20"/>
  <c r="V297" i="20"/>
  <c r="X297" i="20"/>
  <c r="X319" i="20"/>
  <c r="V319" i="20"/>
  <c r="V388" i="20"/>
  <c r="X388" i="20"/>
  <c r="V275" i="20"/>
  <c r="X275" i="20"/>
  <c r="V266" i="20"/>
  <c r="X266" i="20"/>
  <c r="AB365" i="18"/>
  <c r="AB351" i="18"/>
  <c r="AB372" i="18"/>
  <c r="AB344" i="18"/>
  <c r="V294" i="20"/>
  <c r="X294" i="20"/>
  <c r="V352" i="20"/>
  <c r="X352" i="20"/>
  <c r="V365" i="20"/>
  <c r="X365" i="20"/>
  <c r="X398" i="20"/>
  <c r="V398" i="20"/>
  <c r="V359" i="20"/>
  <c r="X359" i="20"/>
  <c r="X282" i="20"/>
  <c r="V282" i="20"/>
  <c r="V271" i="20"/>
  <c r="X271" i="20"/>
  <c r="X272" i="20"/>
  <c r="V272" i="20"/>
  <c r="V307" i="20"/>
  <c r="X307" i="20"/>
  <c r="V296" i="20"/>
  <c r="X296" i="20"/>
  <c r="X286" i="20"/>
  <c r="V286" i="20"/>
  <c r="AB314" i="18"/>
  <c r="AB270" i="18"/>
  <c r="AB308" i="18"/>
  <c r="AB322" i="18"/>
  <c r="AB327" i="18"/>
  <c r="AB350" i="18"/>
  <c r="AB326" i="18"/>
  <c r="AB348" i="18"/>
  <c r="AB250" i="18"/>
  <c r="V283" i="20"/>
  <c r="X283" i="20"/>
  <c r="X328" i="20"/>
  <c r="V328" i="20"/>
  <c r="X357" i="20"/>
  <c r="V357" i="20"/>
  <c r="V257" i="20"/>
  <c r="X257" i="20"/>
  <c r="V336" i="20"/>
  <c r="X336" i="20"/>
  <c r="X305" i="20"/>
  <c r="V305" i="20"/>
  <c r="V326" i="20"/>
  <c r="X326" i="20"/>
  <c r="V337" i="20"/>
  <c r="X337" i="20"/>
  <c r="X265" i="20"/>
  <c r="V265" i="20"/>
  <c r="AB297" i="18"/>
  <c r="AB325" i="18"/>
  <c r="AB340" i="18"/>
  <c r="AB342" i="18"/>
  <c r="AB265" i="18"/>
  <c r="V329" i="20"/>
  <c r="X329" i="20"/>
  <c r="V273" i="20"/>
  <c r="X273" i="20"/>
  <c r="V288" i="20"/>
  <c r="X288" i="20"/>
  <c r="V351" i="20"/>
  <c r="X351" i="20"/>
  <c r="X316" i="20"/>
  <c r="V316" i="20"/>
  <c r="V358" i="20"/>
  <c r="X358" i="20"/>
  <c r="V261" i="20"/>
  <c r="X261" i="20"/>
  <c r="V264" i="20"/>
  <c r="X264" i="20"/>
  <c r="AB254" i="18"/>
  <c r="AB356" i="18"/>
  <c r="AB261" i="18"/>
  <c r="AB354" i="18"/>
  <c r="AB257" i="17"/>
  <c r="AB261" i="17"/>
  <c r="AB260" i="17"/>
  <c r="AB265" i="17"/>
  <c r="V343" i="20"/>
  <c r="X343" i="20"/>
  <c r="X321" i="20"/>
  <c r="V321" i="20"/>
  <c r="V295" i="20"/>
  <c r="X295" i="20"/>
  <c r="X303" i="20"/>
  <c r="V303" i="20"/>
  <c r="X401" i="20"/>
  <c r="V401" i="20"/>
  <c r="V350" i="20"/>
  <c r="X350" i="20"/>
  <c r="X344" i="20"/>
  <c r="V344" i="20"/>
  <c r="AB263" i="18"/>
  <c r="AB273" i="18"/>
  <c r="AB346" i="18"/>
  <c r="AB370" i="18"/>
  <c r="AB366" i="18"/>
  <c r="AB246" i="18"/>
  <c r="V387" i="20"/>
  <c r="X387" i="20"/>
  <c r="V291" i="20"/>
  <c r="X291" i="20"/>
  <c r="V386" i="20"/>
  <c r="X386" i="20"/>
  <c r="V263" i="20"/>
  <c r="X263" i="20"/>
  <c r="V281" i="20"/>
  <c r="X281" i="20"/>
  <c r="V370" i="20"/>
  <c r="X370" i="20"/>
  <c r="V382" i="20"/>
  <c r="X382" i="20"/>
  <c r="V280" i="20"/>
  <c r="X280" i="20"/>
  <c r="X341" i="20"/>
  <c r="V341" i="20"/>
  <c r="X380" i="20"/>
  <c r="V380" i="20"/>
  <c r="V369" i="20"/>
  <c r="X369" i="20"/>
  <c r="V256" i="20"/>
  <c r="X256" i="20"/>
  <c r="AB320" i="18"/>
  <c r="AB299" i="18"/>
  <c r="AB316" i="18"/>
  <c r="AB359" i="18"/>
  <c r="AB256" i="18"/>
  <c r="V384" i="20"/>
  <c r="X384" i="20"/>
  <c r="X361" i="20"/>
  <c r="V361" i="20"/>
  <c r="X391" i="20"/>
  <c r="V391" i="20"/>
  <c r="V323" i="20"/>
  <c r="X323" i="20"/>
  <c r="X302" i="20"/>
  <c r="V302" i="20"/>
  <c r="V381" i="20"/>
  <c r="X381" i="20"/>
  <c r="V377" i="20"/>
  <c r="X377" i="20"/>
  <c r="V383" i="20"/>
  <c r="X383" i="20"/>
  <c r="V346" i="20"/>
  <c r="X346" i="20"/>
  <c r="X289" i="20"/>
  <c r="V289" i="20"/>
  <c r="AB268" i="18"/>
  <c r="AB321" i="18"/>
  <c r="AB307" i="18"/>
  <c r="AB367" i="18"/>
  <c r="AB315" i="18"/>
  <c r="AB317" i="18"/>
  <c r="AB338" i="18"/>
  <c r="V299" i="20"/>
  <c r="X299" i="20"/>
  <c r="V375" i="20"/>
  <c r="X375" i="20"/>
  <c r="X354" i="20"/>
  <c r="V354" i="20"/>
  <c r="V394" i="20"/>
  <c r="X394" i="20"/>
  <c r="V397" i="20"/>
  <c r="X397" i="20"/>
  <c r="V372" i="20"/>
  <c r="X372" i="20"/>
  <c r="V345" i="20"/>
  <c r="X345" i="20"/>
  <c r="X298" i="20"/>
  <c r="V298" i="20"/>
  <c r="V312" i="20"/>
  <c r="X312" i="20"/>
  <c r="V287" i="20"/>
  <c r="X287" i="20"/>
  <c r="X248" i="20"/>
  <c r="V248" i="20"/>
  <c r="AB248" i="18"/>
  <c r="AB355" i="18"/>
  <c r="AB357" i="18"/>
  <c r="AB369" i="18"/>
  <c r="AB262" i="18"/>
  <c r="AB331" i="18"/>
  <c r="AB333" i="18"/>
  <c r="AB295" i="18"/>
  <c r="AB341" i="18"/>
  <c r="AB329" i="18"/>
  <c r="AB252" i="18"/>
  <c r="AB347" i="18"/>
  <c r="AB258" i="17"/>
  <c r="AB254" i="17"/>
  <c r="V396" i="20"/>
  <c r="X396" i="20"/>
  <c r="V324" i="20"/>
  <c r="X324" i="20"/>
  <c r="V367" i="20"/>
  <c r="X367" i="20"/>
  <c r="V250" i="20"/>
  <c r="X250" i="20"/>
  <c r="X385" i="20"/>
  <c r="V385" i="20"/>
  <c r="X276" i="20"/>
  <c r="V276" i="20"/>
  <c r="V313" i="20"/>
  <c r="X313" i="20"/>
  <c r="V339" i="20"/>
  <c r="X339" i="20"/>
  <c r="AB260" i="18"/>
  <c r="AB304" i="18"/>
  <c r="AB352" i="18"/>
  <c r="AB364" i="18"/>
  <c r="AB319" i="18"/>
  <c r="AB264" i="18"/>
  <c r="AB303" i="18"/>
  <c r="AB312" i="18"/>
  <c r="AB272" i="18"/>
  <c r="AB360" i="18"/>
  <c r="AB292" i="18"/>
  <c r="V331" i="20"/>
  <c r="X331" i="20"/>
  <c r="V285" i="20"/>
  <c r="X285" i="20"/>
  <c r="V355" i="20"/>
  <c r="X355" i="20"/>
  <c r="X252" i="20"/>
  <c r="V252" i="20"/>
  <c r="V308" i="20"/>
  <c r="X308" i="20"/>
  <c r="V314" i="20"/>
  <c r="X314" i="20"/>
  <c r="AB247" i="18"/>
  <c r="AB332" i="18"/>
  <c r="AB269" i="18"/>
  <c r="AB310" i="18"/>
  <c r="AB302" i="18"/>
  <c r="AB291" i="18"/>
  <c r="V304" i="20"/>
  <c r="X304" i="20"/>
  <c r="V392" i="20"/>
  <c r="X392" i="20"/>
  <c r="V322" i="20"/>
  <c r="X322" i="20"/>
  <c r="V300" i="20"/>
  <c r="X300" i="20"/>
  <c r="V364" i="20"/>
  <c r="X364" i="20"/>
  <c r="V327" i="20"/>
  <c r="X327" i="20"/>
  <c r="V315" i="20"/>
  <c r="X315" i="20"/>
  <c r="X274" i="20"/>
  <c r="V274" i="20"/>
  <c r="X309" i="20"/>
  <c r="V309" i="20"/>
  <c r="V395" i="20"/>
  <c r="X395" i="20"/>
  <c r="V249" i="20"/>
  <c r="X249" i="20"/>
  <c r="AB245" i="18"/>
  <c r="AB257" i="18"/>
  <c r="AB313" i="18"/>
  <c r="AB363" i="18"/>
  <c r="V262" i="20"/>
  <c r="X262" i="20"/>
  <c r="X390" i="20"/>
  <c r="V390" i="20"/>
  <c r="X334" i="20"/>
  <c r="V334" i="20"/>
  <c r="V293" i="20"/>
  <c r="X293" i="20"/>
  <c r="V360" i="20"/>
  <c r="X360" i="20"/>
  <c r="V325" i="20"/>
  <c r="X325" i="20"/>
  <c r="X310" i="20"/>
  <c r="V310" i="20"/>
  <c r="V353" i="20"/>
  <c r="X353" i="20"/>
  <c r="X306" i="20"/>
  <c r="V306" i="20"/>
  <c r="V378" i="20"/>
  <c r="X378" i="20"/>
  <c r="X371" i="20"/>
  <c r="V371" i="20"/>
  <c r="AB298" i="18"/>
  <c r="AB353" i="18"/>
  <c r="AB311" i="18"/>
  <c r="AB267" i="18"/>
  <c r="AB256" i="17"/>
  <c r="AB255" i="17"/>
  <c r="X246" i="20"/>
  <c r="V246" i="20"/>
  <c r="X363" i="20"/>
  <c r="V363" i="20"/>
  <c r="X366" i="20"/>
  <c r="V366" i="20"/>
  <c r="V268" i="20"/>
  <c r="X268" i="20"/>
  <c r="X342" i="20"/>
  <c r="V342" i="20"/>
  <c r="V270" i="20"/>
  <c r="X270" i="20"/>
  <c r="V258" i="20"/>
  <c r="X258" i="20"/>
  <c r="V373" i="20"/>
  <c r="X373" i="20"/>
  <c r="X348" i="20"/>
  <c r="V348" i="20"/>
  <c r="X290" i="20"/>
  <c r="V290" i="20"/>
  <c r="X292" i="20"/>
  <c r="V292" i="20"/>
  <c r="AB258" i="18"/>
  <c r="AB361" i="18"/>
  <c r="AB358" i="18"/>
  <c r="AB368" i="18"/>
  <c r="AB362" i="18"/>
  <c r="AB266" i="18"/>
  <c r="X311" i="20"/>
  <c r="V311" i="20"/>
  <c r="X356" i="20"/>
  <c r="V356" i="20"/>
  <c r="V399" i="20"/>
  <c r="X399" i="20"/>
  <c r="X335" i="20"/>
  <c r="V335" i="20"/>
  <c r="V332" i="20"/>
  <c r="X332" i="20"/>
  <c r="X374" i="20"/>
  <c r="V374" i="20"/>
  <c r="V347" i="20"/>
  <c r="X347" i="20"/>
  <c r="X376" i="20"/>
  <c r="V376" i="20"/>
  <c r="V277" i="20"/>
  <c r="X277" i="20"/>
  <c r="V244" i="20"/>
  <c r="X244" i="20"/>
  <c r="AB275" i="18"/>
  <c r="AB300" i="18"/>
  <c r="AB334" i="18"/>
  <c r="AB274" i="18"/>
  <c r="AB301" i="18"/>
  <c r="AB271" i="18"/>
  <c r="AB324" i="18"/>
  <c r="AB336" i="18"/>
  <c r="V333" i="20"/>
  <c r="X333" i="20"/>
  <c r="V389" i="20"/>
  <c r="X389" i="20"/>
  <c r="V393" i="20"/>
  <c r="X393" i="20"/>
  <c r="V269" i="20"/>
  <c r="X269" i="20"/>
  <c r="X340" i="20"/>
  <c r="V340" i="20"/>
  <c r="V267" i="20"/>
  <c r="X267" i="20"/>
  <c r="X251" i="20"/>
  <c r="V251" i="20"/>
  <c r="V245" i="20"/>
  <c r="X245" i="20"/>
  <c r="V254" i="20"/>
  <c r="X254" i="20"/>
  <c r="AB323" i="18"/>
  <c r="AB253" i="18"/>
  <c r="AB306" i="18"/>
  <c r="AB249" i="18"/>
  <c r="AB309" i="18"/>
  <c r="AB330" i="18"/>
  <c r="AB259" i="18"/>
  <c r="AB335" i="18"/>
  <c r="X330" i="20"/>
  <c r="V330" i="20"/>
  <c r="V400" i="20"/>
  <c r="X400" i="20"/>
  <c r="X278" i="20"/>
  <c r="V278" i="20"/>
  <c r="X301" i="20"/>
  <c r="V301" i="20"/>
  <c r="V368" i="20"/>
  <c r="X368" i="20"/>
  <c r="V349" i="20"/>
  <c r="X349" i="20"/>
  <c r="V318" i="20"/>
  <c r="X318" i="20"/>
  <c r="X284" i="20"/>
  <c r="V284" i="20"/>
  <c r="X260" i="20"/>
  <c r="V260" i="20"/>
  <c r="V259" i="20"/>
  <c r="X259" i="20"/>
  <c r="AB345" i="18"/>
  <c r="AB251" i="18"/>
  <c r="AB371" i="18"/>
  <c r="AB339" i="18"/>
  <c r="AB328" i="18"/>
  <c r="AB349" i="18"/>
  <c r="AB337" i="18"/>
  <c r="AB293" i="18"/>
  <c r="AB275" i="17"/>
  <c r="AB246" i="17"/>
  <c r="AB247" i="17"/>
  <c r="AB248" i="17"/>
  <c r="AB250" i="17"/>
  <c r="AB252" i="17"/>
  <c r="AB251" i="17"/>
  <c r="AB274" i="17"/>
  <c r="AB273" i="17"/>
  <c r="AB249" i="17"/>
  <c r="AB253" i="17"/>
  <c r="M223" i="1"/>
  <c r="M223" i="9" s="1"/>
  <c r="M153" i="1"/>
  <c r="M153" i="9" s="1"/>
  <c r="M201" i="1"/>
  <c r="M201" i="9" s="1"/>
  <c r="Q201" i="1"/>
  <c r="R142" i="1"/>
  <c r="R211" i="1"/>
  <c r="M220" i="1"/>
  <c r="M220" i="9" s="1"/>
  <c r="R205" i="1"/>
  <c r="M146" i="1"/>
  <c r="M146" i="9" s="1"/>
  <c r="R146" i="1"/>
  <c r="R214" i="1"/>
  <c r="M148" i="1"/>
  <c r="M148" i="9" s="1"/>
  <c r="R158" i="1"/>
  <c r="R128" i="1"/>
  <c r="R218" i="1"/>
  <c r="M224" i="1"/>
  <c r="M224" i="9" s="1"/>
  <c r="M154" i="1"/>
  <c r="M154" i="9" s="1"/>
  <c r="Q154" i="1"/>
  <c r="R177" i="1"/>
  <c r="R159" i="1"/>
  <c r="R143" i="1"/>
  <c r="R171" i="1"/>
  <c r="R216" i="1"/>
  <c r="R134" i="1"/>
  <c r="R206" i="1"/>
  <c r="R207" i="1"/>
  <c r="M136" i="1"/>
  <c r="M136" i="9" s="1"/>
  <c r="M175" i="1"/>
  <c r="M175" i="9" s="1"/>
  <c r="M162" i="1"/>
  <c r="M162" i="9" s="1"/>
  <c r="M122" i="1"/>
  <c r="M122" i="9" s="1"/>
  <c r="M222" i="1"/>
  <c r="M222" i="9" s="1"/>
  <c r="Q222" i="1"/>
  <c r="R222" i="1"/>
  <c r="R152" i="1"/>
  <c r="R208" i="1"/>
  <c r="M123" i="1"/>
  <c r="M123" i="9" s="1"/>
  <c r="R123" i="1"/>
  <c r="R182" i="1"/>
  <c r="M194" i="1"/>
  <c r="M194" i="9" s="1"/>
  <c r="Q194" i="1"/>
  <c r="M130" i="1"/>
  <c r="M130" i="9" s="1"/>
  <c r="R184" i="1"/>
  <c r="M212" i="1"/>
  <c r="M212" i="9" s="1"/>
  <c r="R212" i="1"/>
  <c r="R155" i="1"/>
  <c r="R145" i="1"/>
  <c r="R121" i="1"/>
  <c r="R139" i="1"/>
  <c r="M139" i="1"/>
  <c r="M139" i="9" s="1"/>
  <c r="Q151" i="1"/>
  <c r="M151" i="1"/>
  <c r="M151" i="9" s="1"/>
  <c r="R230" i="1"/>
  <c r="M230" i="1"/>
  <c r="M230" i="9" s="1"/>
  <c r="Q230" i="1"/>
  <c r="M163" i="1"/>
  <c r="M163" i="9" s="1"/>
  <c r="M228" i="1"/>
  <c r="M228" i="9" s="1"/>
  <c r="R170" i="1"/>
  <c r="R187" i="1"/>
  <c r="M204" i="1"/>
  <c r="M204" i="9" s="1"/>
  <c r="R229" i="1"/>
  <c r="Q179" i="1"/>
  <c r="M179" i="1"/>
  <c r="M179" i="9" s="1"/>
  <c r="R135" i="1"/>
  <c r="M185" i="1"/>
  <c r="M185" i="9" s="1"/>
  <c r="Q185" i="1"/>
  <c r="R188" i="1"/>
  <c r="R157" i="1"/>
  <c r="M172" i="1"/>
  <c r="M172" i="9" s="1"/>
  <c r="R178" i="1"/>
  <c r="M178" i="1"/>
  <c r="M178" i="9" s="1"/>
  <c r="Q213" i="1"/>
  <c r="M213" i="1"/>
  <c r="M213" i="9" s="1"/>
  <c r="M226" i="1"/>
  <c r="M226" i="9" s="1"/>
  <c r="R226" i="1"/>
  <c r="R125" i="1"/>
  <c r="R183" i="1"/>
  <c r="R138" i="1"/>
  <c r="R195" i="1"/>
  <c r="R129" i="1"/>
  <c r="M214" i="1"/>
  <c r="M214" i="9" s="1"/>
  <c r="R120" i="1"/>
  <c r="M176" i="1"/>
  <c r="M176" i="9" s="1"/>
  <c r="M127" i="1"/>
  <c r="M127" i="9" s="1"/>
  <c r="M218" i="1"/>
  <c r="M218" i="9" s="1"/>
  <c r="M119" i="1"/>
  <c r="M119" i="9" s="1"/>
  <c r="M173" i="1"/>
  <c r="M173" i="9" s="1"/>
  <c r="M143" i="1"/>
  <c r="M143" i="9" s="1"/>
  <c r="M216" i="1"/>
  <c r="M216" i="9" s="1"/>
  <c r="Q216" i="1"/>
  <c r="R131" i="1"/>
  <c r="M149" i="1"/>
  <c r="M149" i="9" s="1"/>
  <c r="R149" i="1"/>
  <c r="R192" i="1"/>
  <c r="R124" i="1"/>
  <c r="M196" i="1"/>
  <c r="M196" i="9" s="1"/>
  <c r="R122" i="1"/>
  <c r="M199" i="1"/>
  <c r="M199" i="9" s="1"/>
  <c r="Q199" i="1"/>
  <c r="M152" i="1"/>
  <c r="M152" i="9" s="1"/>
  <c r="R165" i="1"/>
  <c r="Q165" i="1"/>
  <c r="M165" i="1"/>
  <c r="M165" i="9" s="1"/>
  <c r="R191" i="1"/>
  <c r="M193" i="1"/>
  <c r="M193" i="9" s="1"/>
  <c r="R130" i="1"/>
  <c r="R140" i="1"/>
  <c r="M181" i="1"/>
  <c r="M181" i="9" s="1"/>
  <c r="M132" i="1"/>
  <c r="M132" i="9" s="1"/>
  <c r="R132" i="1"/>
  <c r="R141" i="1"/>
  <c r="M141" i="1"/>
  <c r="M141" i="9" s="1"/>
  <c r="R203" i="1"/>
  <c r="M164" i="1"/>
  <c r="M164" i="9" s="1"/>
  <c r="Q164" i="1"/>
  <c r="R164" i="1"/>
  <c r="R160" i="1"/>
  <c r="M145" i="1"/>
  <c r="M145" i="9" s="1"/>
  <c r="M121" i="1"/>
  <c r="M121" i="9" s="1"/>
  <c r="Q118" i="1"/>
  <c r="M118" i="1"/>
  <c r="M118" i="9" s="1"/>
  <c r="M219" i="1"/>
  <c r="M219" i="9" s="1"/>
  <c r="M188" i="1"/>
  <c r="M188" i="9" s="1"/>
  <c r="M187" i="1"/>
  <c r="M187" i="9" s="1"/>
  <c r="R147" i="1"/>
  <c r="R185" i="1"/>
  <c r="M135" i="1"/>
  <c r="M135" i="9" s="1"/>
  <c r="R197" i="1"/>
  <c r="M229" i="1"/>
  <c r="M229" i="9" s="1"/>
  <c r="R153" i="1"/>
  <c r="R213" i="1"/>
  <c r="R201" i="1"/>
  <c r="M125" i="1"/>
  <c r="M125" i="9" s="1"/>
  <c r="M211" i="1"/>
  <c r="M211" i="9" s="1"/>
  <c r="Q211" i="1"/>
  <c r="M167" i="1"/>
  <c r="M167" i="9" s="1"/>
  <c r="M195" i="1"/>
  <c r="M195" i="9" s="1"/>
  <c r="M225" i="1"/>
  <c r="M225" i="9" s="1"/>
  <c r="R225" i="1"/>
  <c r="R148" i="1"/>
  <c r="R176" i="1"/>
  <c r="R127" i="1"/>
  <c r="M128" i="1"/>
  <c r="M128" i="9" s="1"/>
  <c r="R221" i="1"/>
  <c r="R168" i="1"/>
  <c r="R217" i="1"/>
  <c r="R119" i="1"/>
  <c r="M177" i="1"/>
  <c r="M177" i="9" s="1"/>
  <c r="Q177" i="1"/>
  <c r="R173" i="1"/>
  <c r="M159" i="1"/>
  <c r="M159" i="9" s="1"/>
  <c r="R209" i="1"/>
  <c r="M171" i="1"/>
  <c r="M171" i="9" s="1"/>
  <c r="M124" i="1"/>
  <c r="M124" i="9" s="1"/>
  <c r="Q124" i="1"/>
  <c r="M207" i="1"/>
  <c r="M207" i="9" s="1"/>
  <c r="R136" i="1"/>
  <c r="M150" i="1"/>
  <c r="M150" i="9" s="1"/>
  <c r="R175" i="1"/>
  <c r="Q215" i="1"/>
  <c r="M215" i="1"/>
  <c r="M215" i="9" s="1"/>
  <c r="M137" i="1"/>
  <c r="M137" i="9" s="1"/>
  <c r="M227" i="1"/>
  <c r="M227" i="9" s="1"/>
  <c r="Q202" i="1"/>
  <c r="M202" i="1"/>
  <c r="M202" i="9" s="1"/>
  <c r="R199" i="1"/>
  <c r="M144" i="1"/>
  <c r="M144" i="9" s="1"/>
  <c r="M161" i="1"/>
  <c r="M161" i="9" s="1"/>
  <c r="Q161" i="1"/>
  <c r="M184" i="1"/>
  <c r="M184" i="9" s="1"/>
  <c r="M169" i="1"/>
  <c r="M169" i="9" s="1"/>
  <c r="Q198" i="1"/>
  <c r="M198" i="1"/>
  <c r="M198" i="9" s="1"/>
  <c r="M203" i="1"/>
  <c r="M203" i="9" s="1"/>
  <c r="Q155" i="1"/>
  <c r="M155" i="1"/>
  <c r="M155" i="9" s="1"/>
  <c r="Q174" i="1"/>
  <c r="M174" i="1"/>
  <c r="M174" i="9" s="1"/>
  <c r="R219" i="1"/>
  <c r="R190" i="1"/>
  <c r="M190" i="1"/>
  <c r="M190" i="9" s="1"/>
  <c r="M170" i="1"/>
  <c r="M170" i="9" s="1"/>
  <c r="M197" i="1"/>
  <c r="M197" i="9" s="1"/>
  <c r="R166" i="1"/>
  <c r="M157" i="1"/>
  <c r="M157" i="9" s="1"/>
  <c r="R200" i="1"/>
  <c r="M142" i="1"/>
  <c r="M142" i="9" s="1"/>
  <c r="Q142" i="1"/>
  <c r="R167" i="1"/>
  <c r="M183" i="1"/>
  <c r="M183" i="9" s="1"/>
  <c r="R220" i="1"/>
  <c r="M138" i="1"/>
  <c r="M138" i="9" s="1"/>
  <c r="M205" i="1"/>
  <c r="M205" i="9" s="1"/>
  <c r="M129" i="1"/>
  <c r="M129" i="9" s="1"/>
  <c r="M120" i="1"/>
  <c r="M120" i="9" s="1"/>
  <c r="M158" i="1"/>
  <c r="M158" i="9" s="1"/>
  <c r="M156" i="1"/>
  <c r="M156" i="9" s="1"/>
  <c r="R156" i="1"/>
  <c r="M221" i="1"/>
  <c r="M221" i="9" s="1"/>
  <c r="Q221" i="1"/>
  <c r="M168" i="1"/>
  <c r="M168" i="9" s="1"/>
  <c r="R224" i="1"/>
  <c r="M217" i="1"/>
  <c r="M217" i="9" s="1"/>
  <c r="R154" i="1"/>
  <c r="R189" i="1"/>
  <c r="M189" i="1"/>
  <c r="M189" i="9" s="1"/>
  <c r="M209" i="1"/>
  <c r="M209" i="9" s="1"/>
  <c r="M131" i="1"/>
  <c r="M131" i="9" s="1"/>
  <c r="M192" i="1"/>
  <c r="M192" i="9" s="1"/>
  <c r="Q192" i="1"/>
  <c r="M134" i="1"/>
  <c r="M134" i="9" s="1"/>
  <c r="M206" i="1"/>
  <c r="M206" i="9" s="1"/>
  <c r="Q206" i="1"/>
  <c r="R150" i="1"/>
  <c r="R215" i="1"/>
  <c r="R137" i="1"/>
  <c r="R227" i="1"/>
  <c r="R196" i="1"/>
  <c r="R162" i="1"/>
  <c r="R202" i="1"/>
  <c r="R144" i="1"/>
  <c r="M208" i="1"/>
  <c r="M208" i="9" s="1"/>
  <c r="M191" i="1"/>
  <c r="M191" i="9" s="1"/>
  <c r="R161" i="1"/>
  <c r="R193" i="1"/>
  <c r="M182" i="1"/>
  <c r="M182" i="9" s="1"/>
  <c r="R194" i="1"/>
  <c r="M140" i="1"/>
  <c r="M140" i="9" s="1"/>
  <c r="R169" i="1"/>
  <c r="R181" i="1"/>
  <c r="R198" i="1"/>
  <c r="M160" i="1"/>
  <c r="M160" i="9" s="1"/>
  <c r="R118" i="1"/>
  <c r="R151" i="1"/>
  <c r="R163" i="1"/>
  <c r="R228" i="1"/>
  <c r="R174" i="1"/>
  <c r="M210" i="1"/>
  <c r="M210" i="9" s="1"/>
  <c r="Q210" i="1"/>
  <c r="R210" i="1"/>
  <c r="M166" i="1"/>
  <c r="M166" i="9" s="1"/>
  <c r="R133" i="1"/>
  <c r="R126" i="1"/>
  <c r="R179" i="1"/>
  <c r="R204" i="1"/>
  <c r="M126" i="1"/>
  <c r="M126" i="9" s="1"/>
  <c r="R186" i="1"/>
  <c r="R223" i="1"/>
  <c r="M147" i="1"/>
  <c r="M147" i="9" s="1"/>
  <c r="Q197" i="1"/>
  <c r="M186" i="1"/>
  <c r="M186" i="9" s="1"/>
  <c r="M200" i="1"/>
  <c r="M200" i="9" s="1"/>
  <c r="M133" i="1"/>
  <c r="M133" i="9" s="1"/>
  <c r="R13" i="1"/>
  <c r="P15" i="1"/>
  <c r="AQ15" i="9" s="1"/>
  <c r="R14" i="1"/>
  <c r="M15" i="1"/>
  <c r="M15" i="9" s="1"/>
  <c r="R15" i="1"/>
  <c r="M14" i="1"/>
  <c r="M14" i="9" s="1"/>
  <c r="Q13" i="1"/>
  <c r="M13" i="1"/>
  <c r="M13" i="9" s="1"/>
  <c r="AB378" i="17"/>
  <c r="AB200" i="17"/>
  <c r="AB297" i="17"/>
  <c r="AB245" i="17"/>
  <c r="AB186" i="17"/>
  <c r="AB122" i="17"/>
  <c r="AB183" i="17"/>
  <c r="AB129" i="17"/>
  <c r="AB175" i="17"/>
  <c r="AB359" i="17"/>
  <c r="AB225" i="17"/>
  <c r="AB377" i="17"/>
  <c r="AB166" i="17"/>
  <c r="AB235" i="17"/>
  <c r="AB365" i="17"/>
  <c r="AB347" i="17"/>
  <c r="AB351" i="17"/>
  <c r="AB376" i="17"/>
  <c r="AB315" i="17"/>
  <c r="AB362" i="17"/>
  <c r="AB350" i="17"/>
  <c r="AB331" i="17"/>
  <c r="AB144" i="17"/>
  <c r="AB123" i="17"/>
  <c r="AB323" i="17"/>
  <c r="AB169" i="17"/>
  <c r="AB155" i="17"/>
  <c r="AB320" i="17"/>
  <c r="AB120" i="17"/>
  <c r="AB132" i="17"/>
  <c r="AB146" i="17"/>
  <c r="AB374" i="17"/>
  <c r="AB375" i="17"/>
  <c r="AB140" i="17"/>
  <c r="AB204" i="17"/>
  <c r="AB227" i="17"/>
  <c r="AB157" i="17"/>
  <c r="AB119" i="17"/>
  <c r="AB384" i="17"/>
  <c r="AB178" i="17"/>
  <c r="AB136" i="17"/>
  <c r="AB128" i="17"/>
  <c r="AB137" i="17"/>
  <c r="AB312" i="17"/>
  <c r="AB160" i="17"/>
  <c r="AB288" i="17"/>
  <c r="AB224" i="17"/>
  <c r="AB170" i="17"/>
  <c r="AB174" i="17"/>
  <c r="AB191" i="17"/>
  <c r="AB386" i="17"/>
  <c r="AB149" i="17"/>
  <c r="AB222" i="17"/>
  <c r="AB121" i="17"/>
  <c r="AB207" i="17"/>
  <c r="AB301" i="17"/>
  <c r="AB304" i="17"/>
  <c r="AB179" i="17"/>
  <c r="AB134" i="17"/>
  <c r="AB201" i="17"/>
  <c r="AB125" i="17"/>
  <c r="AB364" i="17"/>
  <c r="AB319" i="17"/>
  <c r="AB228" i="17"/>
  <c r="AB172" i="17"/>
  <c r="AB154" i="17"/>
  <c r="AB337" i="17"/>
  <c r="AB325" i="17"/>
  <c r="AB379" i="17"/>
  <c r="AB214" i="17"/>
  <c r="AB302" i="17"/>
  <c r="AB213" i="17"/>
  <c r="AB240" i="17"/>
  <c r="AB345" i="17"/>
  <c r="AB332" i="17"/>
  <c r="AB295" i="17"/>
  <c r="AB241" i="17"/>
  <c r="AB167" i="17"/>
  <c r="AB127" i="17"/>
  <c r="AB145" i="17"/>
  <c r="AB202" i="17"/>
  <c r="AB133" i="17"/>
  <c r="AB291" i="17"/>
  <c r="AB311" i="17"/>
  <c r="AB340" i="17"/>
  <c r="AB372" i="17"/>
  <c r="AB236" i="17"/>
  <c r="AB148" i="17"/>
  <c r="AB187" i="17"/>
  <c r="AB316" i="17"/>
  <c r="AB189" i="17"/>
  <c r="AB322" i="17"/>
  <c r="AB367" i="17"/>
  <c r="AB180" i="17"/>
  <c r="AB231" i="17"/>
  <c r="AB165" i="17"/>
  <c r="AB177" i="17"/>
  <c r="AB327" i="17"/>
  <c r="AB298" i="17"/>
  <c r="AB244" i="17"/>
  <c r="AB341" i="17"/>
  <c r="AB194" i="17"/>
  <c r="AB238" i="17"/>
  <c r="AB151" i="17"/>
  <c r="AB135" i="17"/>
  <c r="AB147" i="17"/>
  <c r="AB318" i="17"/>
  <c r="AB296" i="17"/>
  <c r="AB306" i="17"/>
  <c r="AB215" i="17"/>
  <c r="AB163" i="17"/>
  <c r="AB308" i="17"/>
  <c r="AB284" i="17"/>
  <c r="AB209" i="17"/>
  <c r="AB197" i="17"/>
  <c r="AB138" i="17"/>
  <c r="AB380" i="17"/>
  <c r="AB360" i="17"/>
  <c r="AB324" i="17"/>
  <c r="AB216" i="17"/>
  <c r="AB381" i="17"/>
  <c r="AB333" i="17"/>
  <c r="AB142" i="17"/>
  <c r="AB334" i="17"/>
  <c r="AB356" i="17"/>
  <c r="AB358" i="17"/>
  <c r="AB116" i="17"/>
  <c r="AB348" i="17"/>
  <c r="AB124" i="17"/>
  <c r="AB164" i="17"/>
  <c r="AB220" i="17"/>
  <c r="AB361" i="17"/>
  <c r="AB342" i="17"/>
  <c r="AB115" i="17"/>
  <c r="AB329" i="17"/>
  <c r="AB307" i="17"/>
  <c r="AB185" i="17"/>
  <c r="AB303" i="17"/>
  <c r="AB205" i="17"/>
  <c r="AB335" i="17"/>
  <c r="AB212" i="17"/>
  <c r="AB293" i="17"/>
  <c r="AB239" i="17"/>
  <c r="AB130" i="17"/>
  <c r="AB203" i="17"/>
  <c r="AB370" i="17"/>
  <c r="AB211" i="17"/>
  <c r="AB310" i="17"/>
  <c r="AB290" i="17"/>
  <c r="AB198" i="17"/>
  <c r="AB336" i="17"/>
  <c r="AB218" i="17"/>
  <c r="AB354" i="17"/>
  <c r="AB161" i="17"/>
  <c r="AB383" i="17"/>
  <c r="AB328" i="17"/>
  <c r="AB243" i="17"/>
  <c r="AB388" i="17"/>
  <c r="AB190" i="17"/>
  <c r="AB126" i="17"/>
  <c r="AB369" i="17"/>
  <c r="AB294" i="17"/>
  <c r="AB326" i="17"/>
  <c r="AB156" i="17"/>
  <c r="AB285" i="17"/>
  <c r="AB141" i="17"/>
  <c r="AB117" i="17"/>
  <c r="AB114" i="17"/>
  <c r="AB159" i="17"/>
  <c r="AB221" i="17"/>
  <c r="AB210" i="17"/>
  <c r="AB371" i="17"/>
  <c r="AB152" i="17"/>
  <c r="AB305" i="17"/>
  <c r="AB321" i="17"/>
  <c r="AB338" i="17"/>
  <c r="AB217" i="17"/>
  <c r="AB150" i="17"/>
  <c r="AB173" i="17"/>
  <c r="AB233" i="17"/>
  <c r="AB309" i="17"/>
  <c r="AB139" i="17"/>
  <c r="AB188" i="17"/>
  <c r="AB317" i="17"/>
  <c r="AB330" i="17"/>
  <c r="AB314" i="17"/>
  <c r="AB344" i="17"/>
  <c r="AB289" i="17"/>
  <c r="AB171" i="17"/>
  <c r="AB313" i="17"/>
  <c r="AB223" i="17"/>
  <c r="AB357" i="17"/>
  <c r="AB192" i="17"/>
  <c r="AB158" i="17"/>
  <c r="AB353" i="17"/>
  <c r="AB366" i="17"/>
  <c r="AB118" i="17"/>
  <c r="AB237" i="17"/>
  <c r="AB339" i="17"/>
  <c r="AB195" i="17"/>
  <c r="AB232" i="17"/>
  <c r="AB352" i="17"/>
  <c r="AB355" i="17"/>
  <c r="AB292" i="17"/>
  <c r="AB208" i="17"/>
  <c r="AB299" i="17"/>
  <c r="AB234" i="17"/>
  <c r="AB382" i="17"/>
  <c r="AB199" i="17"/>
  <c r="AB242" i="17"/>
  <c r="AB368" i="17"/>
  <c r="AB343" i="17"/>
  <c r="AB363" i="17"/>
  <c r="AB287" i="17"/>
  <c r="AB226" i="17"/>
  <c r="AB349" i="17"/>
  <c r="AB206" i="17"/>
  <c r="CJ11" i="9"/>
  <c r="CP11" i="9" s="1"/>
  <c r="DH11" i="9" s="1"/>
  <c r="DN11" i="9" s="1"/>
  <c r="CI11" i="9"/>
  <c r="CO11" i="9" s="1"/>
  <c r="DG11" i="9" s="1"/>
  <c r="DM11" i="9" s="1"/>
  <c r="CG11" i="9"/>
  <c r="CM11" i="9" s="1"/>
  <c r="DE11" i="9" s="1"/>
  <c r="DK11" i="9" s="1"/>
  <c r="E6" i="3"/>
  <c r="Q205" i="1" l="1"/>
  <c r="X103" i="9"/>
  <c r="T103" i="4"/>
  <c r="AN103" i="9" s="1"/>
  <c r="X103" i="4"/>
  <c r="AX103" i="9"/>
  <c r="CG103" i="9" s="1"/>
  <c r="CM103" i="9" s="1"/>
  <c r="DE103" i="9" s="1"/>
  <c r="DK103" i="9" s="1"/>
  <c r="Q153" i="1"/>
  <c r="Q127" i="1"/>
  <c r="Q171" i="1"/>
  <c r="AX47" i="9"/>
  <c r="CG47" i="9" s="1"/>
  <c r="CM47" i="9" s="1"/>
  <c r="DE47" i="9" s="1"/>
  <c r="DK47" i="9" s="1"/>
  <c r="AX45" i="9"/>
  <c r="CG45" i="9" s="1"/>
  <c r="CM45" i="9" s="1"/>
  <c r="DE45" i="9" s="1"/>
  <c r="DK45" i="9" s="1"/>
  <c r="AX60" i="9"/>
  <c r="CG60" i="9" s="1"/>
  <c r="CM60" i="9" s="1"/>
  <c r="DE60" i="9" s="1"/>
  <c r="DK60" i="9" s="1"/>
  <c r="Q132" i="1"/>
  <c r="Q212" i="1"/>
  <c r="Q120" i="1"/>
  <c r="Q193" i="1"/>
  <c r="Q136" i="1"/>
  <c r="Q203" i="1"/>
  <c r="Q121" i="1"/>
  <c r="AX42" i="9"/>
  <c r="CG42" i="9" s="1"/>
  <c r="CM42" i="9" s="1"/>
  <c r="DE42" i="9" s="1"/>
  <c r="DK42" i="9" s="1"/>
  <c r="AX26" i="9"/>
  <c r="CG26" i="9" s="1"/>
  <c r="CM26" i="9" s="1"/>
  <c r="DE26" i="9" s="1"/>
  <c r="DK26" i="9" s="1"/>
  <c r="AX222" i="9"/>
  <c r="CG222" i="9" s="1"/>
  <c r="CM222" i="9" s="1"/>
  <c r="DE222" i="9" s="1"/>
  <c r="DK222" i="9" s="1"/>
  <c r="X222" i="9"/>
  <c r="T222" i="4"/>
  <c r="AN222" i="9" s="1"/>
  <c r="X222" i="4"/>
  <c r="Q15" i="1"/>
  <c r="Q156" i="1"/>
  <c r="Q143" i="1"/>
  <c r="Q218" i="1"/>
  <c r="Q176" i="1"/>
  <c r="Q32" i="3"/>
  <c r="Q170" i="1"/>
  <c r="Q125" i="1"/>
  <c r="Q149" i="1"/>
  <c r="Q139" i="1"/>
  <c r="Q220" i="1"/>
  <c r="AX65" i="9"/>
  <c r="CG65" i="9" s="1"/>
  <c r="CM65" i="9" s="1"/>
  <c r="DE65" i="9" s="1"/>
  <c r="DK65" i="9" s="1"/>
  <c r="AX172" i="9"/>
  <c r="CG172" i="9" s="1"/>
  <c r="CM172" i="9" s="1"/>
  <c r="DE172" i="9" s="1"/>
  <c r="DK172" i="9" s="1"/>
  <c r="AX49" i="9"/>
  <c r="CG49" i="9" s="1"/>
  <c r="CM49" i="9" s="1"/>
  <c r="DE49" i="9" s="1"/>
  <c r="DK49" i="9" s="1"/>
  <c r="AX78" i="9"/>
  <c r="CG78" i="9" s="1"/>
  <c r="CM78" i="9" s="1"/>
  <c r="DE78" i="9" s="1"/>
  <c r="DK78" i="9" s="1"/>
  <c r="X144" i="9"/>
  <c r="AX144" i="9" s="1"/>
  <c r="CG144" i="9" s="1"/>
  <c r="CM144" i="9" s="1"/>
  <c r="DE144" i="9" s="1"/>
  <c r="DK144" i="9" s="1"/>
  <c r="T144" i="4"/>
  <c r="AN144" i="9" s="1"/>
  <c r="X144" i="4"/>
  <c r="E99" i="9"/>
  <c r="AX99" i="9" s="1"/>
  <c r="CG99" i="9" s="1"/>
  <c r="CM99" i="9" s="1"/>
  <c r="DE99" i="9" s="1"/>
  <c r="DK99" i="9" s="1"/>
  <c r="M99" i="1"/>
  <c r="M99" i="9" s="1"/>
  <c r="AX41" i="9"/>
  <c r="CG41" i="9" s="1"/>
  <c r="CM41" i="9" s="1"/>
  <c r="DE41" i="9" s="1"/>
  <c r="DK41" i="9" s="1"/>
  <c r="R232" i="3"/>
  <c r="R234" i="3" s="1"/>
  <c r="AX77" i="9"/>
  <c r="CG77" i="9" s="1"/>
  <c r="CM77" i="9" s="1"/>
  <c r="DE77" i="9" s="1"/>
  <c r="DK77" i="9" s="1"/>
  <c r="AX15" i="9"/>
  <c r="CG15" i="9" s="1"/>
  <c r="CM15" i="9" s="1"/>
  <c r="DE15" i="9" s="1"/>
  <c r="DK15" i="9" s="1"/>
  <c r="AX33" i="9"/>
  <c r="CG33" i="9" s="1"/>
  <c r="CM33" i="9" s="1"/>
  <c r="DE33" i="9" s="1"/>
  <c r="DK33" i="9" s="1"/>
  <c r="AX133" i="9"/>
  <c r="CG133" i="9" s="1"/>
  <c r="CM133" i="9" s="1"/>
  <c r="DE133" i="9" s="1"/>
  <c r="DK133" i="9" s="1"/>
  <c r="AX197" i="9"/>
  <c r="CG197" i="9" s="1"/>
  <c r="CM197" i="9" s="1"/>
  <c r="DE197" i="9" s="1"/>
  <c r="DK197" i="9" s="1"/>
  <c r="AX17" i="9"/>
  <c r="CG17" i="9" s="1"/>
  <c r="CM17" i="9" s="1"/>
  <c r="DE17" i="9" s="1"/>
  <c r="DK17" i="9" s="1"/>
  <c r="R231" i="1"/>
  <c r="AX30" i="9"/>
  <c r="CG30" i="9" s="1"/>
  <c r="CM30" i="9" s="1"/>
  <c r="DE30" i="9" s="1"/>
  <c r="DK30" i="9" s="1"/>
  <c r="AX76" i="9"/>
  <c r="CG76" i="9" s="1"/>
  <c r="CM76" i="9" s="1"/>
  <c r="DE76" i="9" s="1"/>
  <c r="DK76" i="9" s="1"/>
  <c r="AX52" i="9"/>
  <c r="CG52" i="9" s="1"/>
  <c r="CM52" i="9" s="1"/>
  <c r="DE52" i="9" s="1"/>
  <c r="DK52" i="9" s="1"/>
  <c r="AZ231" i="9"/>
  <c r="CI231" i="9" s="1"/>
  <c r="CO231" i="9" s="1"/>
  <c r="DG231" i="9" s="1"/>
  <c r="DM231" i="9" s="1"/>
  <c r="AX34" i="9"/>
  <c r="CG34" i="9" s="1"/>
  <c r="CM34" i="9" s="1"/>
  <c r="DE34" i="9" s="1"/>
  <c r="DK34" i="9" s="1"/>
  <c r="AY34" i="9"/>
  <c r="CH34" i="9" s="1"/>
  <c r="CN34" i="9" s="1"/>
  <c r="DF34" i="9" s="1"/>
  <c r="DL34" i="9" s="1"/>
  <c r="Q14" i="1"/>
  <c r="AO14" i="9"/>
  <c r="AX14" i="9" s="1"/>
  <c r="CG14" i="9" s="1"/>
  <c r="CM14" i="9" s="1"/>
  <c r="DE14" i="9" s="1"/>
  <c r="DK14" i="9" s="1"/>
  <c r="Q209" i="1"/>
  <c r="Q195" i="1"/>
  <c r="AX40" i="9"/>
  <c r="CG40" i="9" s="1"/>
  <c r="CM40" i="9" s="1"/>
  <c r="DE40" i="9" s="1"/>
  <c r="DK40" i="9" s="1"/>
  <c r="AX74" i="9"/>
  <c r="CG74" i="9" s="1"/>
  <c r="CM74" i="9" s="1"/>
  <c r="DE74" i="9" s="1"/>
  <c r="DK74" i="9" s="1"/>
  <c r="AX44" i="9"/>
  <c r="CG44" i="9" s="1"/>
  <c r="CM44" i="9" s="1"/>
  <c r="DE44" i="9" s="1"/>
  <c r="DK44" i="9" s="1"/>
  <c r="AX50" i="9"/>
  <c r="CG50" i="9" s="1"/>
  <c r="CM50" i="9" s="1"/>
  <c r="DE50" i="9" s="1"/>
  <c r="DK50" i="9" s="1"/>
  <c r="AX73" i="9"/>
  <c r="CG73" i="9" s="1"/>
  <c r="CM73" i="9" s="1"/>
  <c r="DE73" i="9" s="1"/>
  <c r="DK73" i="9" s="1"/>
  <c r="AX32" i="9"/>
  <c r="CG32" i="9" s="1"/>
  <c r="CM32" i="9" s="1"/>
  <c r="DE32" i="9" s="1"/>
  <c r="DK32" i="9" s="1"/>
  <c r="AX57" i="9"/>
  <c r="CG57" i="9" s="1"/>
  <c r="CM57" i="9" s="1"/>
  <c r="DE57" i="9" s="1"/>
  <c r="DK57" i="9" s="1"/>
  <c r="AX25" i="9"/>
  <c r="CG25" i="9" s="1"/>
  <c r="CM25" i="9" s="1"/>
  <c r="DE25" i="9" s="1"/>
  <c r="DK25" i="9" s="1"/>
  <c r="AX48" i="9"/>
  <c r="CG48" i="9" s="1"/>
  <c r="CM48" i="9" s="1"/>
  <c r="DE48" i="9" s="1"/>
  <c r="DK48" i="9" s="1"/>
  <c r="Q191" i="1"/>
  <c r="Q169" i="1"/>
  <c r="AX61" i="9"/>
  <c r="CG61" i="9" s="1"/>
  <c r="CM61" i="9" s="1"/>
  <c r="DE61" i="9" s="1"/>
  <c r="DK61" i="9" s="1"/>
  <c r="AX66" i="9"/>
  <c r="CG66" i="9" s="1"/>
  <c r="CM66" i="9" s="1"/>
  <c r="DE66" i="9" s="1"/>
  <c r="DK66" i="9" s="1"/>
  <c r="AX46" i="9"/>
  <c r="CG46" i="9" s="1"/>
  <c r="CM46" i="9" s="1"/>
  <c r="DE46" i="9" s="1"/>
  <c r="DK46" i="9" s="1"/>
  <c r="AX68" i="9"/>
  <c r="CG68" i="9" s="1"/>
  <c r="CM68" i="9" s="1"/>
  <c r="DE68" i="9" s="1"/>
  <c r="DK68" i="9" s="1"/>
  <c r="AX70" i="9"/>
  <c r="CG70" i="9" s="1"/>
  <c r="CM70" i="9" s="1"/>
  <c r="DE70" i="9" s="1"/>
  <c r="DK70" i="9" s="1"/>
  <c r="AX38" i="9"/>
  <c r="CG38" i="9" s="1"/>
  <c r="CM38" i="9" s="1"/>
  <c r="DE38" i="9" s="1"/>
  <c r="DK38" i="9" s="1"/>
  <c r="AX36" i="9"/>
  <c r="CG36" i="9" s="1"/>
  <c r="CM36" i="9" s="1"/>
  <c r="DE36" i="9" s="1"/>
  <c r="DK36" i="9" s="1"/>
  <c r="AX56" i="9"/>
  <c r="CG56" i="9" s="1"/>
  <c r="CM56" i="9" s="1"/>
  <c r="DE56" i="9" s="1"/>
  <c r="DK56" i="9" s="1"/>
  <c r="AX63" i="9"/>
  <c r="CG63" i="9" s="1"/>
  <c r="CM63" i="9" s="1"/>
  <c r="DE63" i="9" s="1"/>
  <c r="DK63" i="9" s="1"/>
  <c r="AX75" i="9"/>
  <c r="CG75" i="9" s="1"/>
  <c r="CM75" i="9" s="1"/>
  <c r="DE75" i="9" s="1"/>
  <c r="DK75" i="9" s="1"/>
  <c r="Q189" i="1"/>
  <c r="Q159" i="1"/>
  <c r="Q196" i="1"/>
  <c r="AX29" i="9"/>
  <c r="CG29" i="9" s="1"/>
  <c r="CM29" i="9" s="1"/>
  <c r="DE29" i="9" s="1"/>
  <c r="DK29" i="9" s="1"/>
  <c r="AX27" i="9"/>
  <c r="CG27" i="9" s="1"/>
  <c r="CM27" i="9" s="1"/>
  <c r="DE27" i="9" s="1"/>
  <c r="DK27" i="9" s="1"/>
  <c r="AX72" i="9"/>
  <c r="CG72" i="9" s="1"/>
  <c r="CM72" i="9" s="1"/>
  <c r="DE72" i="9" s="1"/>
  <c r="DK72" i="9" s="1"/>
  <c r="AX28" i="9"/>
  <c r="CG28" i="9" s="1"/>
  <c r="CM28" i="9" s="1"/>
  <c r="DE28" i="9" s="1"/>
  <c r="DK28" i="9" s="1"/>
  <c r="AX71" i="9"/>
  <c r="CG71" i="9" s="1"/>
  <c r="CM71" i="9" s="1"/>
  <c r="DE71" i="9" s="1"/>
  <c r="DK71" i="9" s="1"/>
  <c r="AX39" i="9"/>
  <c r="CG39" i="9" s="1"/>
  <c r="CM39" i="9" s="1"/>
  <c r="DE39" i="9" s="1"/>
  <c r="DK39" i="9" s="1"/>
  <c r="AX37" i="9"/>
  <c r="CG37" i="9" s="1"/>
  <c r="CM37" i="9" s="1"/>
  <c r="DE37" i="9" s="1"/>
  <c r="DK37" i="9" s="1"/>
  <c r="AX64" i="9"/>
  <c r="CG64" i="9" s="1"/>
  <c r="CM64" i="9" s="1"/>
  <c r="DE64" i="9" s="1"/>
  <c r="DK64" i="9" s="1"/>
  <c r="AX35" i="9"/>
  <c r="CG35" i="9" s="1"/>
  <c r="CM35" i="9" s="1"/>
  <c r="DE35" i="9" s="1"/>
  <c r="DK35" i="9" s="1"/>
  <c r="AX53" i="9"/>
  <c r="CG53" i="9" s="1"/>
  <c r="CM53" i="9" s="1"/>
  <c r="DE53" i="9" s="1"/>
  <c r="DK53" i="9" s="1"/>
  <c r="AX59" i="9"/>
  <c r="CG59" i="9" s="1"/>
  <c r="CM59" i="9" s="1"/>
  <c r="DE59" i="9" s="1"/>
  <c r="DK59" i="9" s="1"/>
  <c r="BC235" i="9"/>
  <c r="BC236" i="9"/>
  <c r="Q77" i="3"/>
  <c r="N231" i="1"/>
  <c r="AO231" i="9" s="1"/>
  <c r="AX231" i="9" s="1"/>
  <c r="CG231" i="9" s="1"/>
  <c r="CM231" i="9" s="1"/>
  <c r="DE231" i="9" s="1"/>
  <c r="DK231" i="9" s="1"/>
  <c r="Q172" i="1"/>
  <c r="Q166" i="1"/>
  <c r="Q140" i="1"/>
  <c r="Q229" i="1"/>
  <c r="Q227" i="1"/>
  <c r="Q182" i="1"/>
  <c r="Q134" i="1"/>
  <c r="Q131" i="1"/>
  <c r="Q138" i="1"/>
  <c r="Q184" i="1"/>
  <c r="Q225" i="1"/>
  <c r="Q167" i="1"/>
  <c r="Q135" i="1"/>
  <c r="Q173" i="1"/>
  <c r="Q226" i="1"/>
  <c r="Q163" i="1"/>
  <c r="Q147" i="1"/>
  <c r="Q126" i="1"/>
  <c r="Q160" i="1"/>
  <c r="Q208" i="1"/>
  <c r="Q168" i="1"/>
  <c r="Q190" i="1"/>
  <c r="Q137" i="1"/>
  <c r="Q152" i="1"/>
  <c r="Q119" i="1"/>
  <c r="Q214" i="1"/>
  <c r="Q178" i="1"/>
  <c r="Q228" i="1"/>
  <c r="Q123" i="1"/>
  <c r="Q162" i="1"/>
  <c r="Q146" i="1"/>
  <c r="BC237" i="9"/>
  <c r="Q217" i="1"/>
  <c r="Q129" i="1"/>
  <c r="Q133" i="1"/>
  <c r="Q144" i="1"/>
  <c r="Q187" i="1"/>
  <c r="Q219" i="1"/>
  <c r="Q181" i="1"/>
  <c r="Q183" i="1"/>
  <c r="Q150" i="1"/>
  <c r="Q128" i="1"/>
  <c r="Q186" i="1"/>
  <c r="Q130" i="1"/>
  <c r="Q122" i="1"/>
  <c r="Q224" i="1"/>
  <c r="Q157" i="1"/>
  <c r="Q158" i="1"/>
  <c r="Q207" i="1"/>
  <c r="Q188" i="1"/>
  <c r="Q145" i="1"/>
  <c r="Q141" i="1"/>
  <c r="Q204" i="1"/>
  <c r="Q148" i="1"/>
  <c r="M32" i="3"/>
  <c r="W32" i="9" s="1"/>
  <c r="Q175" i="1"/>
  <c r="M77" i="3"/>
  <c r="W77" i="9" s="1"/>
  <c r="Q85" i="1"/>
  <c r="P85" i="1"/>
  <c r="AQ85" i="9" s="1"/>
  <c r="P171" i="1"/>
  <c r="AQ171" i="9" s="1"/>
  <c r="M23" i="3"/>
  <c r="W23" i="9" s="1"/>
  <c r="Q50" i="1"/>
  <c r="P50" i="1"/>
  <c r="AQ50" i="9" s="1"/>
  <c r="P148" i="1"/>
  <c r="AQ148" i="9" s="1"/>
  <c r="Q88" i="1"/>
  <c r="P88" i="1"/>
  <c r="AQ88" i="9" s="1"/>
  <c r="P46" i="1"/>
  <c r="AQ46" i="9" s="1"/>
  <c r="Q46" i="1"/>
  <c r="P175" i="1"/>
  <c r="AQ175" i="9" s="1"/>
  <c r="X58" i="4"/>
  <c r="T58" i="4"/>
  <c r="AN58" i="9" s="1"/>
  <c r="P57" i="1"/>
  <c r="AQ57" i="9" s="1"/>
  <c r="Q57" i="1"/>
  <c r="Q61" i="1"/>
  <c r="P61" i="1"/>
  <c r="AQ61" i="9" s="1"/>
  <c r="Q113" i="1"/>
  <c r="P113" i="1"/>
  <c r="AQ113" i="9" s="1"/>
  <c r="T61" i="4"/>
  <c r="AN61" i="9" s="1"/>
  <c r="X61" i="4"/>
  <c r="P82" i="1"/>
  <c r="AQ82" i="9" s="1"/>
  <c r="Q82" i="1"/>
  <c r="P128" i="1"/>
  <c r="AQ128" i="9" s="1"/>
  <c r="P40" i="1"/>
  <c r="AQ40" i="9" s="1"/>
  <c r="Q40" i="1"/>
  <c r="T27" i="4"/>
  <c r="AN27" i="9" s="1"/>
  <c r="X27" i="4"/>
  <c r="Q41" i="1"/>
  <c r="P41" i="1"/>
  <c r="AQ41" i="9" s="1"/>
  <c r="P225" i="1"/>
  <c r="AQ225" i="9" s="1"/>
  <c r="P141" i="1"/>
  <c r="AQ141" i="9" s="1"/>
  <c r="X46" i="4"/>
  <c r="T46" i="4"/>
  <c r="AN46" i="9" s="1"/>
  <c r="P135" i="1"/>
  <c r="AQ135" i="9" s="1"/>
  <c r="P134" i="1"/>
  <c r="AQ134" i="9" s="1"/>
  <c r="P222" i="1"/>
  <c r="AQ222" i="9" s="1"/>
  <c r="P51" i="1"/>
  <c r="AQ51" i="9" s="1"/>
  <c r="Q51" i="1"/>
  <c r="P52" i="1"/>
  <c r="AQ52" i="9" s="1"/>
  <c r="Q52" i="1"/>
  <c r="Q76" i="1"/>
  <c r="P76" i="1"/>
  <c r="AQ76" i="9" s="1"/>
  <c r="P177" i="1"/>
  <c r="AQ177" i="9" s="1"/>
  <c r="P164" i="1"/>
  <c r="AQ164" i="9" s="1"/>
  <c r="P163" i="1"/>
  <c r="AQ163" i="9" s="1"/>
  <c r="P118" i="1"/>
  <c r="AQ118" i="9" s="1"/>
  <c r="P109" i="1"/>
  <c r="AQ109" i="9" s="1"/>
  <c r="Q109" i="1"/>
  <c r="P63" i="1"/>
  <c r="AQ63" i="9" s="1"/>
  <c r="Q63" i="1"/>
  <c r="Q77" i="1"/>
  <c r="P77" i="1"/>
  <c r="AQ77" i="9" s="1"/>
  <c r="P145" i="1"/>
  <c r="AQ145" i="9" s="1"/>
  <c r="P165" i="1"/>
  <c r="AQ165" i="9" s="1"/>
  <c r="P126" i="1"/>
  <c r="AQ126" i="9" s="1"/>
  <c r="M60" i="3"/>
  <c r="W60" i="9" s="1"/>
  <c r="Q60" i="3"/>
  <c r="P121" i="1"/>
  <c r="AQ121" i="9" s="1"/>
  <c r="Q114" i="1"/>
  <c r="P114" i="1"/>
  <c r="AQ114" i="9" s="1"/>
  <c r="P187" i="1"/>
  <c r="AQ187" i="9" s="1"/>
  <c r="P32" i="1"/>
  <c r="AQ32" i="9" s="1"/>
  <c r="Q32" i="1"/>
  <c r="P160" i="1"/>
  <c r="AQ160" i="9" s="1"/>
  <c r="M90" i="3"/>
  <c r="W90" i="9" s="1"/>
  <c r="Q90" i="3"/>
  <c r="T47" i="4"/>
  <c r="AN47" i="9" s="1"/>
  <c r="X47" i="4"/>
  <c r="T30" i="4"/>
  <c r="AN30" i="9" s="1"/>
  <c r="X30" i="4"/>
  <c r="Q22" i="3"/>
  <c r="M22" i="3"/>
  <c r="W22" i="9" s="1"/>
  <c r="M134" i="3"/>
  <c r="W134" i="9" s="1"/>
  <c r="Q134" i="3"/>
  <c r="Q228" i="3"/>
  <c r="M228" i="3"/>
  <c r="W228" i="9" s="1"/>
  <c r="P167" i="1"/>
  <c r="AQ167" i="9" s="1"/>
  <c r="P34" i="1"/>
  <c r="AQ34" i="9" s="1"/>
  <c r="Q34" i="1"/>
  <c r="X62" i="4"/>
  <c r="T62" i="4"/>
  <c r="AN62" i="9" s="1"/>
  <c r="X71" i="4"/>
  <c r="T71" i="4"/>
  <c r="AN71" i="9" s="1"/>
  <c r="X39" i="4"/>
  <c r="T39" i="4"/>
  <c r="AN39" i="9" s="1"/>
  <c r="M29" i="3"/>
  <c r="W29" i="9" s="1"/>
  <c r="Q29" i="3"/>
  <c r="M71" i="3"/>
  <c r="W71" i="9" s="1"/>
  <c r="Q71" i="3"/>
  <c r="M48" i="3"/>
  <c r="W48" i="9" s="1"/>
  <c r="Q48" i="3"/>
  <c r="M169" i="3"/>
  <c r="W169" i="9" s="1"/>
  <c r="Q169" i="3"/>
  <c r="Q47" i="3"/>
  <c r="M47" i="3"/>
  <c r="W47" i="9" s="1"/>
  <c r="M181" i="3"/>
  <c r="W181" i="9" s="1"/>
  <c r="Q181" i="3"/>
  <c r="M208" i="3"/>
  <c r="W208" i="9" s="1"/>
  <c r="Q208" i="3"/>
  <c r="M51" i="3"/>
  <c r="W51" i="9" s="1"/>
  <c r="Q51" i="3"/>
  <c r="M79" i="3"/>
  <c r="W79" i="9" s="1"/>
  <c r="Q79" i="3"/>
  <c r="P213" i="1"/>
  <c r="AQ213" i="9" s="1"/>
  <c r="P73" i="1"/>
  <c r="AQ73" i="9" s="1"/>
  <c r="Q73" i="1"/>
  <c r="P200" i="1"/>
  <c r="AQ200" i="9" s="1"/>
  <c r="Q200" i="1"/>
  <c r="M211" i="3"/>
  <c r="W211" i="9" s="1"/>
  <c r="Q211" i="3"/>
  <c r="M185" i="3"/>
  <c r="W185" i="9" s="1"/>
  <c r="Q185" i="3"/>
  <c r="M54" i="3"/>
  <c r="W54" i="9" s="1"/>
  <c r="Q54" i="3"/>
  <c r="M160" i="3"/>
  <c r="W160" i="9" s="1"/>
  <c r="Q160" i="3"/>
  <c r="M177" i="3"/>
  <c r="W177" i="9" s="1"/>
  <c r="Q177" i="3"/>
  <c r="M223" i="3"/>
  <c r="W223" i="9" s="1"/>
  <c r="Q223" i="3"/>
  <c r="M190" i="3"/>
  <c r="W190" i="9" s="1"/>
  <c r="Q190" i="3"/>
  <c r="P181" i="1"/>
  <c r="AQ181" i="9" s="1"/>
  <c r="P36" i="1"/>
  <c r="AQ36" i="9" s="1"/>
  <c r="Q36" i="1"/>
  <c r="P71" i="1"/>
  <c r="AQ71" i="9" s="1"/>
  <c r="Q71" i="1"/>
  <c r="Q115" i="1"/>
  <c r="P115" i="1"/>
  <c r="AQ115" i="9" s="1"/>
  <c r="M221" i="3"/>
  <c r="W221" i="9" s="1"/>
  <c r="Q221" i="3"/>
  <c r="P146" i="1"/>
  <c r="AQ146" i="9" s="1"/>
  <c r="P119" i="1"/>
  <c r="AQ119" i="9" s="1"/>
  <c r="X73" i="4"/>
  <c r="T73" i="4"/>
  <c r="AN73" i="9" s="1"/>
  <c r="M46" i="3"/>
  <c r="W46" i="9" s="1"/>
  <c r="Q46" i="3"/>
  <c r="Q198" i="3"/>
  <c r="M198" i="3"/>
  <c r="W198" i="9" s="1"/>
  <c r="M226" i="3"/>
  <c r="W226" i="9" s="1"/>
  <c r="Q226" i="3"/>
  <c r="Q118" i="3"/>
  <c r="M118" i="3"/>
  <c r="W118" i="9" s="1"/>
  <c r="Q158" i="3"/>
  <c r="M158" i="3"/>
  <c r="W158" i="9" s="1"/>
  <c r="Q223" i="1"/>
  <c r="P223" i="1"/>
  <c r="AQ223" i="9" s="1"/>
  <c r="P86" i="1"/>
  <c r="AQ86" i="9" s="1"/>
  <c r="Q86" i="1"/>
  <c r="P199" i="1"/>
  <c r="AQ199" i="9" s="1"/>
  <c r="P194" i="1"/>
  <c r="AQ194" i="9" s="1"/>
  <c r="P144" i="1"/>
  <c r="AQ144" i="9" s="1"/>
  <c r="Q55" i="1"/>
  <c r="P55" i="1"/>
  <c r="AQ55" i="9" s="1"/>
  <c r="P29" i="1"/>
  <c r="AQ29" i="9" s="1"/>
  <c r="Q29" i="1"/>
  <c r="P96" i="1"/>
  <c r="AQ96" i="9" s="1"/>
  <c r="Q96" i="1"/>
  <c r="P27" i="1"/>
  <c r="AQ27" i="9" s="1"/>
  <c r="Q27" i="1"/>
  <c r="T51" i="4"/>
  <c r="AN51" i="9" s="1"/>
  <c r="X51" i="4"/>
  <c r="M36" i="3"/>
  <c r="W36" i="9" s="1"/>
  <c r="Q36" i="3"/>
  <c r="M202" i="3"/>
  <c r="W202" i="9" s="1"/>
  <c r="Q202" i="3"/>
  <c r="M35" i="3"/>
  <c r="W35" i="9" s="1"/>
  <c r="Q35" i="3"/>
  <c r="P215" i="1"/>
  <c r="AQ215" i="9" s="1"/>
  <c r="P227" i="1"/>
  <c r="AQ227" i="9" s="1"/>
  <c r="T29" i="4"/>
  <c r="AN29" i="9" s="1"/>
  <c r="X29" i="4"/>
  <c r="M161" i="3"/>
  <c r="W161" i="9" s="1"/>
  <c r="Q161" i="3"/>
  <c r="M183" i="3"/>
  <c r="W183" i="9" s="1"/>
  <c r="Q183" i="3"/>
  <c r="Q100" i="3"/>
  <c r="M100" i="3"/>
  <c r="W100" i="9" s="1"/>
  <c r="M176" i="3"/>
  <c r="W176" i="9" s="1"/>
  <c r="Q176" i="3"/>
  <c r="Q108" i="3"/>
  <c r="M108" i="3"/>
  <c r="W108" i="9" s="1"/>
  <c r="P219" i="1"/>
  <c r="AQ219" i="9" s="1"/>
  <c r="P178" i="1"/>
  <c r="AQ178" i="9" s="1"/>
  <c r="Q98" i="1"/>
  <c r="P98" i="1"/>
  <c r="AQ98" i="9" s="1"/>
  <c r="P152" i="1"/>
  <c r="AQ152" i="9" s="1"/>
  <c r="M113" i="3"/>
  <c r="W113" i="9" s="1"/>
  <c r="Q113" i="3"/>
  <c r="Q63" i="3"/>
  <c r="M63" i="3"/>
  <c r="W63" i="9" s="1"/>
  <c r="Q57" i="3"/>
  <c r="M57" i="3"/>
  <c r="W57" i="9" s="1"/>
  <c r="M168" i="3"/>
  <c r="W168" i="9" s="1"/>
  <c r="Q168" i="3"/>
  <c r="M106" i="3"/>
  <c r="W106" i="9" s="1"/>
  <c r="Q106" i="3"/>
  <c r="Q20" i="3"/>
  <c r="M20" i="3"/>
  <c r="W20" i="9" s="1"/>
  <c r="M141" i="3"/>
  <c r="W141" i="9" s="1"/>
  <c r="Q141" i="3"/>
  <c r="P154" i="1"/>
  <c r="AQ154" i="9" s="1"/>
  <c r="P129" i="1"/>
  <c r="AQ129" i="9" s="1"/>
  <c r="M213" i="3"/>
  <c r="W213" i="9" s="1"/>
  <c r="Q213" i="3"/>
  <c r="T49" i="4"/>
  <c r="AN49" i="9" s="1"/>
  <c r="X49" i="4"/>
  <c r="Q167" i="3"/>
  <c r="M167" i="3"/>
  <c r="W167" i="9" s="1"/>
  <c r="M37" i="3"/>
  <c r="W37" i="9" s="1"/>
  <c r="Q37" i="3"/>
  <c r="M144" i="3"/>
  <c r="W144" i="9" s="1"/>
  <c r="Q144" i="3"/>
  <c r="M194" i="3"/>
  <c r="W194" i="9" s="1"/>
  <c r="Q194" i="3"/>
  <c r="M124" i="3"/>
  <c r="W124" i="9" s="1"/>
  <c r="Q124" i="3"/>
  <c r="M192" i="3"/>
  <c r="W192" i="9" s="1"/>
  <c r="Q192" i="3"/>
  <c r="M217" i="3"/>
  <c r="W217" i="9" s="1"/>
  <c r="Q217" i="3"/>
  <c r="M83" i="3"/>
  <c r="W83" i="9" s="1"/>
  <c r="Q83" i="3"/>
  <c r="Q164" i="3"/>
  <c r="M164" i="3"/>
  <c r="W164" i="9" s="1"/>
  <c r="Q229" i="3"/>
  <c r="M229" i="3"/>
  <c r="W229" i="9" s="1"/>
  <c r="P185" i="1"/>
  <c r="AQ185" i="9" s="1"/>
  <c r="M148" i="3"/>
  <c r="W148" i="9" s="1"/>
  <c r="Q148" i="3"/>
  <c r="Q151" i="3"/>
  <c r="M151" i="3"/>
  <c r="W151" i="9" s="1"/>
  <c r="P125" i="1"/>
  <c r="AQ125" i="9" s="1"/>
  <c r="P226" i="1"/>
  <c r="AQ226" i="9" s="1"/>
  <c r="P218" i="1"/>
  <c r="AQ218" i="9" s="1"/>
  <c r="P159" i="1"/>
  <c r="AQ159" i="9" s="1"/>
  <c r="M195" i="3"/>
  <c r="W195" i="9" s="1"/>
  <c r="Q195" i="3"/>
  <c r="M52" i="3"/>
  <c r="W52" i="9" s="1"/>
  <c r="Q52" i="3"/>
  <c r="M165" i="3"/>
  <c r="W165" i="9" s="1"/>
  <c r="Q165" i="3"/>
  <c r="M182" i="3"/>
  <c r="W182" i="9" s="1"/>
  <c r="Q182" i="3"/>
  <c r="M84" i="3"/>
  <c r="W84" i="9" s="1"/>
  <c r="Q84" i="3"/>
  <c r="M101" i="3"/>
  <c r="W101" i="9" s="1"/>
  <c r="Q101" i="3"/>
  <c r="M17" i="3"/>
  <c r="W17" i="9" s="1"/>
  <c r="Q17" i="3"/>
  <c r="Q34" i="3"/>
  <c r="M34" i="3"/>
  <c r="W34" i="9" s="1"/>
  <c r="M97" i="3"/>
  <c r="W97" i="9" s="1"/>
  <c r="Q97" i="3"/>
  <c r="M172" i="3"/>
  <c r="W172" i="9" s="1"/>
  <c r="Q172" i="3"/>
  <c r="P56" i="1"/>
  <c r="AQ56" i="9" s="1"/>
  <c r="Q56" i="1"/>
  <c r="P179" i="1"/>
  <c r="AQ179" i="9" s="1"/>
  <c r="P101" i="1"/>
  <c r="AQ101" i="9" s="1"/>
  <c r="Q101" i="1"/>
  <c r="P111" i="1"/>
  <c r="AQ111" i="9" s="1"/>
  <c r="Q111" i="1"/>
  <c r="Q157" i="3"/>
  <c r="M157" i="3"/>
  <c r="W157" i="9" s="1"/>
  <c r="T72" i="4"/>
  <c r="AN72" i="9" s="1"/>
  <c r="X72" i="4"/>
  <c r="M122" i="3"/>
  <c r="W122" i="9" s="1"/>
  <c r="Q122" i="3"/>
  <c r="Q130" i="3"/>
  <c r="M130" i="3"/>
  <c r="W130" i="9" s="1"/>
  <c r="Q138" i="3"/>
  <c r="M138" i="3"/>
  <c r="W138" i="9" s="1"/>
  <c r="Q136" i="3"/>
  <c r="M136" i="3"/>
  <c r="W136" i="9" s="1"/>
  <c r="Q28" i="3"/>
  <c r="M28" i="3"/>
  <c r="W28" i="9" s="1"/>
  <c r="M132" i="3"/>
  <c r="W132" i="9" s="1"/>
  <c r="Q132" i="3"/>
  <c r="P166" i="1"/>
  <c r="AQ166" i="9" s="1"/>
  <c r="Q37" i="1"/>
  <c r="P37" i="1"/>
  <c r="AQ37" i="9" s="1"/>
  <c r="P205" i="1"/>
  <c r="AQ205" i="9" s="1"/>
  <c r="Q97" i="1"/>
  <c r="P97" i="1"/>
  <c r="AQ97" i="9" s="1"/>
  <c r="X42" i="4"/>
  <c r="T42" i="4"/>
  <c r="AN42" i="9" s="1"/>
  <c r="X68" i="4"/>
  <c r="T68" i="4"/>
  <c r="AN68" i="9" s="1"/>
  <c r="M224" i="3"/>
  <c r="W224" i="9" s="1"/>
  <c r="Q224" i="3"/>
  <c r="M43" i="3"/>
  <c r="W43" i="9" s="1"/>
  <c r="Q43" i="3"/>
  <c r="M40" i="3"/>
  <c r="W40" i="9" s="1"/>
  <c r="Q40" i="3"/>
  <c r="M66" i="3"/>
  <c r="W66" i="9" s="1"/>
  <c r="Q66" i="3"/>
  <c r="M80" i="3"/>
  <c r="W80" i="9" s="1"/>
  <c r="Q80" i="3"/>
  <c r="M173" i="3"/>
  <c r="W173" i="9" s="1"/>
  <c r="Q173" i="3"/>
  <c r="M180" i="3"/>
  <c r="W180" i="9" s="1"/>
  <c r="Q180" i="3"/>
  <c r="Q70" i="3"/>
  <c r="M70" i="3"/>
  <c r="W70" i="9" s="1"/>
  <c r="P124" i="1"/>
  <c r="AQ124" i="9" s="1"/>
  <c r="P133" i="1"/>
  <c r="AQ133" i="9" s="1"/>
  <c r="X40" i="4"/>
  <c r="T40" i="4"/>
  <c r="AN40" i="9" s="1"/>
  <c r="X60" i="4"/>
  <c r="T60" i="4"/>
  <c r="AN60" i="9" s="1"/>
  <c r="M42" i="3"/>
  <c r="W42" i="9" s="1"/>
  <c r="Q42" i="3"/>
  <c r="M197" i="3"/>
  <c r="W197" i="9" s="1"/>
  <c r="Q197" i="3"/>
  <c r="Q119" i="3"/>
  <c r="M119" i="3"/>
  <c r="W119" i="9" s="1"/>
  <c r="M24" i="3"/>
  <c r="W24" i="9" s="1"/>
  <c r="Q24" i="3"/>
  <c r="P197" i="1"/>
  <c r="AQ197" i="9" s="1"/>
  <c r="P116" i="1"/>
  <c r="AQ116" i="9" s="1"/>
  <c r="Q116" i="1"/>
  <c r="P180" i="1"/>
  <c r="AQ180" i="9" s="1"/>
  <c r="Q180" i="1"/>
  <c r="P155" i="1"/>
  <c r="AQ155" i="9" s="1"/>
  <c r="Q90" i="1"/>
  <c r="P90" i="1"/>
  <c r="AQ90" i="9" s="1"/>
  <c r="P147" i="1"/>
  <c r="AQ147" i="9" s="1"/>
  <c r="P220" i="1"/>
  <c r="AQ220" i="9" s="1"/>
  <c r="P47" i="1"/>
  <c r="AQ47" i="9" s="1"/>
  <c r="Q47" i="1"/>
  <c r="Q87" i="1"/>
  <c r="P87" i="1"/>
  <c r="AQ87" i="9" s="1"/>
  <c r="P202" i="1"/>
  <c r="AQ202" i="9" s="1"/>
  <c r="P91" i="1"/>
  <c r="AQ91" i="9" s="1"/>
  <c r="Q91" i="1"/>
  <c r="P20" i="1"/>
  <c r="AQ20" i="9" s="1"/>
  <c r="Q20" i="1"/>
  <c r="X50" i="4"/>
  <c r="T50" i="4"/>
  <c r="AN50" i="9" s="1"/>
  <c r="T38" i="4"/>
  <c r="AN38" i="9" s="1"/>
  <c r="X38" i="4"/>
  <c r="P31" i="1"/>
  <c r="AQ31" i="9" s="1"/>
  <c r="Q31" i="1"/>
  <c r="P157" i="1"/>
  <c r="AQ157" i="9" s="1"/>
  <c r="M159" i="3"/>
  <c r="W159" i="9" s="1"/>
  <c r="Q159" i="3"/>
  <c r="M178" i="3"/>
  <c r="W178" i="9" s="1"/>
  <c r="Q178" i="3"/>
  <c r="M203" i="3"/>
  <c r="W203" i="9" s="1"/>
  <c r="Q203" i="3"/>
  <c r="Q38" i="3"/>
  <c r="M38" i="3"/>
  <c r="W38" i="9" s="1"/>
  <c r="M162" i="3"/>
  <c r="W162" i="9" s="1"/>
  <c r="Q162" i="3"/>
  <c r="Q104" i="3"/>
  <c r="M104" i="3"/>
  <c r="W104" i="9" s="1"/>
  <c r="Q189" i="3"/>
  <c r="M189" i="3"/>
  <c r="W189" i="9" s="1"/>
  <c r="Q153" i="3"/>
  <c r="M153" i="3"/>
  <c r="W153" i="9" s="1"/>
  <c r="P224" i="1"/>
  <c r="AQ224" i="9" s="1"/>
  <c r="Q45" i="1"/>
  <c r="P45" i="1"/>
  <c r="AQ45" i="9" s="1"/>
  <c r="P58" i="1"/>
  <c r="AQ58" i="9" s="1"/>
  <c r="Q58" i="1"/>
  <c r="P170" i="1"/>
  <c r="AQ170" i="9" s="1"/>
  <c r="Q67" i="1"/>
  <c r="P67" i="1"/>
  <c r="AQ67" i="9" s="1"/>
  <c r="Q75" i="1"/>
  <c r="P75" i="1"/>
  <c r="AQ75" i="9" s="1"/>
  <c r="T35" i="4"/>
  <c r="AN35" i="9" s="1"/>
  <c r="X35" i="4"/>
  <c r="T53" i="4"/>
  <c r="AN53" i="9" s="1"/>
  <c r="X53" i="4"/>
  <c r="Q49" i="3"/>
  <c r="M49" i="3"/>
  <c r="W49" i="9" s="1"/>
  <c r="Q230" i="3"/>
  <c r="M230" i="3"/>
  <c r="W230" i="9" s="1"/>
  <c r="M16" i="3"/>
  <c r="W16" i="9" s="1"/>
  <c r="Q16" i="3"/>
  <c r="M69" i="3"/>
  <c r="W69" i="9" s="1"/>
  <c r="Q69" i="3"/>
  <c r="Q200" i="3"/>
  <c r="M200" i="3"/>
  <c r="W200" i="9" s="1"/>
  <c r="M110" i="3"/>
  <c r="W110" i="9" s="1"/>
  <c r="Q110" i="3"/>
  <c r="Q201" i="3"/>
  <c r="M201" i="3"/>
  <c r="W201" i="9" s="1"/>
  <c r="M99" i="3"/>
  <c r="W99" i="9" s="1"/>
  <c r="Q99" i="3"/>
  <c r="M225" i="3"/>
  <c r="W225" i="9" s="1"/>
  <c r="Q225" i="3"/>
  <c r="P81" i="1"/>
  <c r="AQ81" i="9" s="1"/>
  <c r="Q81" i="1"/>
  <c r="Q84" i="1"/>
  <c r="P84" i="1"/>
  <c r="AQ84" i="9" s="1"/>
  <c r="M152" i="3"/>
  <c r="W152" i="9" s="1"/>
  <c r="Q152" i="3"/>
  <c r="Q92" i="3"/>
  <c r="M92" i="3"/>
  <c r="W92" i="9" s="1"/>
  <c r="M150" i="3"/>
  <c r="W150" i="9" s="1"/>
  <c r="Q150" i="3"/>
  <c r="M212" i="3"/>
  <c r="W212" i="9" s="1"/>
  <c r="Q212" i="3"/>
  <c r="P136" i="1"/>
  <c r="AQ136" i="9" s="1"/>
  <c r="P21" i="1"/>
  <c r="AQ21" i="9" s="1"/>
  <c r="Q21" i="1"/>
  <c r="T25" i="4"/>
  <c r="AN25" i="9" s="1"/>
  <c r="X25" i="4"/>
  <c r="T63" i="4"/>
  <c r="AN63" i="9" s="1"/>
  <c r="X63" i="4"/>
  <c r="X59" i="4"/>
  <c r="T59" i="4"/>
  <c r="AN59" i="9" s="1"/>
  <c r="X75" i="4"/>
  <c r="T75" i="4"/>
  <c r="AN75" i="9" s="1"/>
  <c r="Q109" i="3"/>
  <c r="M109" i="3"/>
  <c r="W109" i="9" s="1"/>
  <c r="Q86" i="3"/>
  <c r="M86" i="3"/>
  <c r="W86" i="9" s="1"/>
  <c r="Q68" i="1"/>
  <c r="P68" i="1"/>
  <c r="AQ68" i="9" s="1"/>
  <c r="P139" i="1"/>
  <c r="AQ139" i="9" s="1"/>
  <c r="P190" i="1"/>
  <c r="AQ190" i="9" s="1"/>
  <c r="Q28" i="1"/>
  <c r="P28" i="1"/>
  <c r="AQ28" i="9" s="1"/>
  <c r="P189" i="1"/>
  <c r="AQ189" i="9" s="1"/>
  <c r="M188" i="3"/>
  <c r="W188" i="9" s="1"/>
  <c r="Q188" i="3"/>
  <c r="T65" i="4"/>
  <c r="AN65" i="9" s="1"/>
  <c r="X65" i="4"/>
  <c r="P176" i="1"/>
  <c r="AQ176" i="9" s="1"/>
  <c r="P44" i="1"/>
  <c r="AQ44" i="9" s="1"/>
  <c r="Q44" i="1"/>
  <c r="P35" i="1"/>
  <c r="AQ35" i="9" s="1"/>
  <c r="Q35" i="1"/>
  <c r="P173" i="1"/>
  <c r="AQ173" i="9" s="1"/>
  <c r="P49" i="1"/>
  <c r="AQ49" i="9" s="1"/>
  <c r="Q49" i="1"/>
  <c r="P131" i="1"/>
  <c r="AQ131" i="9" s="1"/>
  <c r="Q103" i="1"/>
  <c r="P103" i="1"/>
  <c r="AQ103" i="9" s="1"/>
  <c r="Q112" i="1"/>
  <c r="P112" i="1"/>
  <c r="AQ112" i="9" s="1"/>
  <c r="T41" i="4"/>
  <c r="AN41" i="9" s="1"/>
  <c r="X41" i="4"/>
  <c r="Q100" i="1"/>
  <c r="P100" i="1"/>
  <c r="AQ100" i="9" s="1"/>
  <c r="P195" i="1"/>
  <c r="AQ195" i="9" s="1"/>
  <c r="P64" i="1"/>
  <c r="AQ64" i="9" s="1"/>
  <c r="Q64" i="1"/>
  <c r="P216" i="1"/>
  <c r="AQ216" i="9" s="1"/>
  <c r="P186" i="1"/>
  <c r="AQ186" i="9" s="1"/>
  <c r="Q39" i="1"/>
  <c r="P39" i="1"/>
  <c r="AQ39" i="9" s="1"/>
  <c r="P25" i="1"/>
  <c r="AQ25" i="9" s="1"/>
  <c r="Q25" i="1"/>
  <c r="P208" i="1"/>
  <c r="AQ208" i="9" s="1"/>
  <c r="P211" i="1"/>
  <c r="AQ211" i="9" s="1"/>
  <c r="P120" i="1"/>
  <c r="AQ120" i="9" s="1"/>
  <c r="P102" i="1"/>
  <c r="AQ102" i="9" s="1"/>
  <c r="Q102" i="1"/>
  <c r="M171" i="3"/>
  <c r="W171" i="9" s="1"/>
  <c r="Q171" i="3"/>
  <c r="Q92" i="1"/>
  <c r="P92" i="1"/>
  <c r="AQ92" i="9" s="1"/>
  <c r="P151" i="1"/>
  <c r="AQ151" i="9" s="1"/>
  <c r="Q107" i="1"/>
  <c r="P107" i="1"/>
  <c r="AQ107" i="9" s="1"/>
  <c r="P14" i="1"/>
  <c r="AQ14" i="9" s="1"/>
  <c r="P229" i="1"/>
  <c r="AQ229" i="9" s="1"/>
  <c r="X44" i="4"/>
  <c r="T44" i="4"/>
  <c r="AN44" i="9" s="1"/>
  <c r="X31" i="4"/>
  <c r="T31" i="4"/>
  <c r="AN31" i="9" s="1"/>
  <c r="X77" i="4"/>
  <c r="T77" i="4"/>
  <c r="AN77" i="9" s="1"/>
  <c r="Q170" i="3"/>
  <c r="M170" i="3"/>
  <c r="W170" i="9" s="1"/>
  <c r="M149" i="3"/>
  <c r="W149" i="9" s="1"/>
  <c r="Q149" i="3"/>
  <c r="M179" i="3"/>
  <c r="W179" i="9" s="1"/>
  <c r="Q179" i="3"/>
  <c r="M135" i="3"/>
  <c r="W135" i="9" s="1"/>
  <c r="Q135" i="3"/>
  <c r="Q102" i="3"/>
  <c r="M102" i="3"/>
  <c r="W102" i="9" s="1"/>
  <c r="P123" i="1"/>
  <c r="AQ123" i="9" s="1"/>
  <c r="P193" i="1"/>
  <c r="AQ193" i="9" s="1"/>
  <c r="M163" i="3"/>
  <c r="W163" i="9" s="1"/>
  <c r="Q163" i="3"/>
  <c r="X70" i="4"/>
  <c r="T70" i="4"/>
  <c r="AN70" i="9" s="1"/>
  <c r="T28" i="4"/>
  <c r="AN28" i="9" s="1"/>
  <c r="X28" i="4"/>
  <c r="T26" i="4"/>
  <c r="AN26" i="9" s="1"/>
  <c r="X26" i="4"/>
  <c r="M205" i="3"/>
  <c r="W205" i="9" s="1"/>
  <c r="Q205" i="3"/>
  <c r="M21" i="3"/>
  <c r="W21" i="9" s="1"/>
  <c r="Q21" i="3"/>
  <c r="M50" i="3"/>
  <c r="W50" i="9" s="1"/>
  <c r="Q50" i="3"/>
  <c r="M94" i="3"/>
  <c r="W94" i="9" s="1"/>
  <c r="Q94" i="3"/>
  <c r="Q64" i="3"/>
  <c r="M64" i="3"/>
  <c r="W64" i="9" s="1"/>
  <c r="M96" i="3"/>
  <c r="W96" i="9" s="1"/>
  <c r="Q96" i="3"/>
  <c r="X78" i="4"/>
  <c r="T78" i="4"/>
  <c r="AN78" i="9" s="1"/>
  <c r="P172" i="1"/>
  <c r="AQ172" i="9" s="1"/>
  <c r="P212" i="1"/>
  <c r="AQ212" i="9" s="1"/>
  <c r="Q94" i="1"/>
  <c r="P94" i="1"/>
  <c r="AQ94" i="9" s="1"/>
  <c r="P203" i="1"/>
  <c r="AQ203" i="9" s="1"/>
  <c r="P161" i="1"/>
  <c r="AQ161" i="9" s="1"/>
  <c r="M210" i="3"/>
  <c r="W210" i="9" s="1"/>
  <c r="Q210" i="3"/>
  <c r="M55" i="3"/>
  <c r="W55" i="9" s="1"/>
  <c r="Q55" i="3"/>
  <c r="M126" i="3"/>
  <c r="W126" i="9" s="1"/>
  <c r="Q126" i="3"/>
  <c r="M67" i="3"/>
  <c r="W67" i="9" s="1"/>
  <c r="Q67" i="3"/>
  <c r="M128" i="3"/>
  <c r="W128" i="9" s="1"/>
  <c r="Q128" i="3"/>
  <c r="M68" i="3"/>
  <c r="W68" i="9" s="1"/>
  <c r="Q68" i="3"/>
  <c r="M81" i="3"/>
  <c r="W81" i="9" s="1"/>
  <c r="Q81" i="3"/>
  <c r="M204" i="3"/>
  <c r="W204" i="9" s="1"/>
  <c r="Q204" i="3"/>
  <c r="P153" i="1"/>
  <c r="AQ153" i="9" s="1"/>
  <c r="P198" i="1"/>
  <c r="AQ198" i="9" s="1"/>
  <c r="P207" i="1"/>
  <c r="AQ207" i="9" s="1"/>
  <c r="M191" i="3"/>
  <c r="W191" i="9" s="1"/>
  <c r="Q191" i="3"/>
  <c r="T45" i="4"/>
  <c r="AN45" i="9" s="1"/>
  <c r="X45" i="4"/>
  <c r="T36" i="4"/>
  <c r="AN36" i="9" s="1"/>
  <c r="X36" i="4"/>
  <c r="X64" i="4"/>
  <c r="T64" i="4"/>
  <c r="AN64" i="9" s="1"/>
  <c r="X56" i="4"/>
  <c r="T56" i="4"/>
  <c r="AN56" i="9" s="1"/>
  <c r="M193" i="3"/>
  <c r="W193" i="9" s="1"/>
  <c r="Q193" i="3"/>
  <c r="M125" i="3"/>
  <c r="W125" i="9" s="1"/>
  <c r="Q125" i="3"/>
  <c r="M120" i="3"/>
  <c r="W120" i="9" s="1"/>
  <c r="Q120" i="3"/>
  <c r="M137" i="3"/>
  <c r="W137" i="9" s="1"/>
  <c r="Q137" i="3"/>
  <c r="M82" i="3"/>
  <c r="W82" i="9" s="1"/>
  <c r="Q82" i="3"/>
  <c r="M19" i="3"/>
  <c r="W19" i="9" s="1"/>
  <c r="Q19" i="3"/>
  <c r="Q93" i="3"/>
  <c r="M93" i="3"/>
  <c r="W93" i="9" s="1"/>
  <c r="P143" i="1"/>
  <c r="AQ143" i="9" s="1"/>
  <c r="Q54" i="1"/>
  <c r="P54" i="1"/>
  <c r="AQ54" i="9" s="1"/>
  <c r="P201" i="1"/>
  <c r="AQ201" i="9" s="1"/>
  <c r="P182" i="1"/>
  <c r="AQ182" i="9" s="1"/>
  <c r="P62" i="1"/>
  <c r="AQ62" i="9" s="1"/>
  <c r="Q62" i="1"/>
  <c r="P149" i="1"/>
  <c r="AQ149" i="9" s="1"/>
  <c r="P59" i="1"/>
  <c r="AQ59" i="9" s="1"/>
  <c r="Q59" i="1"/>
  <c r="P110" i="1"/>
  <c r="AQ110" i="9" s="1"/>
  <c r="Q110" i="1"/>
  <c r="P174" i="1"/>
  <c r="AQ174" i="9" s="1"/>
  <c r="M140" i="3"/>
  <c r="W140" i="9" s="1"/>
  <c r="Q140" i="3"/>
  <c r="P156" i="1"/>
  <c r="AQ156" i="9" s="1"/>
  <c r="Q60" i="1"/>
  <c r="P60" i="1"/>
  <c r="AQ60" i="9" s="1"/>
  <c r="P130" i="1"/>
  <c r="AQ130" i="9" s="1"/>
  <c r="Q19" i="1"/>
  <c r="P19" i="1"/>
  <c r="AQ19" i="9" s="1"/>
  <c r="P140" i="1"/>
  <c r="AQ140" i="9" s="1"/>
  <c r="P188" i="1"/>
  <c r="AQ188" i="9" s="1"/>
  <c r="Q106" i="1"/>
  <c r="P106" i="1"/>
  <c r="AQ106" i="9" s="1"/>
  <c r="M218" i="3"/>
  <c r="W218" i="9" s="1"/>
  <c r="Q218" i="3"/>
  <c r="M156" i="3"/>
  <c r="W156" i="9" s="1"/>
  <c r="Q156" i="3"/>
  <c r="M116" i="3"/>
  <c r="W116" i="9" s="1"/>
  <c r="Q116" i="3"/>
  <c r="M26" i="3"/>
  <c r="W26" i="9" s="1"/>
  <c r="Q26" i="3"/>
  <c r="M114" i="3"/>
  <c r="W114" i="9" s="1"/>
  <c r="Q114" i="3"/>
  <c r="M87" i="3"/>
  <c r="W87" i="9" s="1"/>
  <c r="Q87" i="3"/>
  <c r="M91" i="3"/>
  <c r="W91" i="9" s="1"/>
  <c r="Q91" i="3"/>
  <c r="P30" i="1"/>
  <c r="AQ30" i="9" s="1"/>
  <c r="Q30" i="1"/>
  <c r="P214" i="1"/>
  <c r="AQ214" i="9" s="1"/>
  <c r="P53" i="1"/>
  <c r="AQ53" i="9" s="1"/>
  <c r="Q53" i="1"/>
  <c r="Q24" i="1"/>
  <c r="P24" i="1"/>
  <c r="AQ24" i="9" s="1"/>
  <c r="P169" i="1"/>
  <c r="AQ169" i="9" s="1"/>
  <c r="Q18" i="1"/>
  <c r="P18" i="1"/>
  <c r="AQ18" i="9" s="1"/>
  <c r="P191" i="1"/>
  <c r="AQ191" i="9" s="1"/>
  <c r="M145" i="3"/>
  <c r="W145" i="9" s="1"/>
  <c r="Q145" i="3"/>
  <c r="Q174" i="3"/>
  <c r="M174" i="3"/>
  <c r="W174" i="9" s="1"/>
  <c r="M74" i="3"/>
  <c r="W74" i="9" s="1"/>
  <c r="Q74" i="3"/>
  <c r="M44" i="3"/>
  <c r="W44" i="9" s="1"/>
  <c r="Q44" i="3"/>
  <c r="M206" i="3"/>
  <c r="W206" i="9" s="1"/>
  <c r="Q206" i="3"/>
  <c r="Q111" i="3"/>
  <c r="M111" i="3"/>
  <c r="W111" i="9" s="1"/>
  <c r="Q66" i="1"/>
  <c r="P66" i="1"/>
  <c r="AQ66" i="9" s="1"/>
  <c r="P209" i="1"/>
  <c r="AQ209" i="9" s="1"/>
  <c r="P183" i="1"/>
  <c r="AQ183" i="9" s="1"/>
  <c r="Q74" i="1"/>
  <c r="P74" i="1"/>
  <c r="AQ74" i="9" s="1"/>
  <c r="M123" i="3"/>
  <c r="W123" i="9" s="1"/>
  <c r="Q123" i="3"/>
  <c r="X67" i="4"/>
  <c r="T67" i="4"/>
  <c r="AN67" i="9" s="1"/>
  <c r="T66" i="4"/>
  <c r="AN66" i="9" s="1"/>
  <c r="X66" i="4"/>
  <c r="M166" i="3"/>
  <c r="W166" i="9" s="1"/>
  <c r="Q166" i="3"/>
  <c r="M154" i="3"/>
  <c r="W154" i="9" s="1"/>
  <c r="Q154" i="3"/>
  <c r="M27" i="3"/>
  <c r="W27" i="9" s="1"/>
  <c r="Q27" i="3"/>
  <c r="Q75" i="3"/>
  <c r="M75" i="3"/>
  <c r="W75" i="9" s="1"/>
  <c r="M88" i="3"/>
  <c r="W88" i="9" s="1"/>
  <c r="Q88" i="3"/>
  <c r="P89" i="1"/>
  <c r="AQ89" i="9" s="1"/>
  <c r="Q89" i="1"/>
  <c r="P196" i="1"/>
  <c r="AQ196" i="9" s="1"/>
  <c r="P228" i="1"/>
  <c r="AQ228" i="9" s="1"/>
  <c r="P38" i="1"/>
  <c r="AQ38" i="9" s="1"/>
  <c r="Q38" i="1"/>
  <c r="P158" i="1"/>
  <c r="AQ158" i="9" s="1"/>
  <c r="P138" i="1"/>
  <c r="AQ138" i="9" s="1"/>
  <c r="P108" i="1"/>
  <c r="AQ108" i="9" s="1"/>
  <c r="Q108" i="1"/>
  <c r="X43" i="4"/>
  <c r="T43" i="4"/>
  <c r="AN43" i="9" s="1"/>
  <c r="Q127" i="3"/>
  <c r="M127" i="3"/>
  <c r="W127" i="9" s="1"/>
  <c r="M184" i="3"/>
  <c r="W184" i="9" s="1"/>
  <c r="Q184" i="3"/>
  <c r="Q227" i="3"/>
  <c r="M227" i="3"/>
  <c r="W227" i="9" s="1"/>
  <c r="M220" i="3"/>
  <c r="W220" i="9" s="1"/>
  <c r="Q220" i="3"/>
  <c r="M215" i="3"/>
  <c r="W215" i="9" s="1"/>
  <c r="Q215" i="3"/>
  <c r="M31" i="3"/>
  <c r="W31" i="9" s="1"/>
  <c r="Q31" i="3"/>
  <c r="M41" i="3"/>
  <c r="W41" i="9" s="1"/>
  <c r="Q41" i="3"/>
  <c r="M30" i="3"/>
  <c r="W30" i="9" s="1"/>
  <c r="Q30" i="3"/>
  <c r="M199" i="3"/>
  <c r="W199" i="9" s="1"/>
  <c r="Q199" i="3"/>
  <c r="M78" i="3"/>
  <c r="W78" i="9" s="1"/>
  <c r="Q78" i="3"/>
  <c r="Q33" i="1"/>
  <c r="P33" i="1"/>
  <c r="AQ33" i="9" s="1"/>
  <c r="Q39" i="3"/>
  <c r="M39" i="3"/>
  <c r="W39" i="9" s="1"/>
  <c r="P80" i="1"/>
  <c r="AQ80" i="9" s="1"/>
  <c r="Q80" i="1"/>
  <c r="Q79" i="1"/>
  <c r="P79" i="1"/>
  <c r="AQ79" i="9" s="1"/>
  <c r="P206" i="1"/>
  <c r="AQ206" i="9" s="1"/>
  <c r="P230" i="1"/>
  <c r="AQ230" i="9" s="1"/>
  <c r="P217" i="1"/>
  <c r="AQ217" i="9" s="1"/>
  <c r="Q187" i="3"/>
  <c r="M187" i="3"/>
  <c r="W187" i="9" s="1"/>
  <c r="M129" i="3"/>
  <c r="W129" i="9" s="1"/>
  <c r="Q129" i="3"/>
  <c r="M117" i="3"/>
  <c r="W117" i="9" s="1"/>
  <c r="Q117" i="3"/>
  <c r="M72" i="3"/>
  <c r="W72" i="9" s="1"/>
  <c r="Q72" i="3"/>
  <c r="Q131" i="3"/>
  <c r="M131" i="3"/>
  <c r="W131" i="9" s="1"/>
  <c r="M155" i="3"/>
  <c r="W155" i="9" s="1"/>
  <c r="Q155" i="3"/>
  <c r="M133" i="3"/>
  <c r="W133" i="9" s="1"/>
  <c r="Q133" i="3"/>
  <c r="P65" i="1"/>
  <c r="AQ65" i="9" s="1"/>
  <c r="Q65" i="1"/>
  <c r="Q22" i="1"/>
  <c r="P22" i="1"/>
  <c r="AQ22" i="9" s="1"/>
  <c r="P184" i="1"/>
  <c r="AQ184" i="9" s="1"/>
  <c r="P204" i="1"/>
  <c r="AQ204" i="9" s="1"/>
  <c r="M85" i="3"/>
  <c r="W85" i="9" s="1"/>
  <c r="Q85" i="3"/>
  <c r="M146" i="3"/>
  <c r="W146" i="9" s="1"/>
  <c r="Q146" i="3"/>
  <c r="M105" i="3"/>
  <c r="W105" i="9" s="1"/>
  <c r="Q105" i="3"/>
  <c r="M147" i="3"/>
  <c r="W147" i="9" s="1"/>
  <c r="Q147" i="3"/>
  <c r="P93" i="1"/>
  <c r="AQ93" i="9" s="1"/>
  <c r="Q93" i="1"/>
  <c r="P137" i="1"/>
  <c r="AQ137" i="9" s="1"/>
  <c r="P122" i="1"/>
  <c r="AQ122" i="9" s="1"/>
  <c r="M107" i="3"/>
  <c r="W107" i="9" s="1"/>
  <c r="Q107" i="3"/>
  <c r="M62" i="3"/>
  <c r="W62" i="9" s="1"/>
  <c r="Q62" i="3"/>
  <c r="M56" i="3"/>
  <c r="W56" i="9" s="1"/>
  <c r="Q56" i="3"/>
  <c r="M207" i="3"/>
  <c r="W207" i="9" s="1"/>
  <c r="Q207" i="3"/>
  <c r="M142" i="3"/>
  <c r="W142" i="9" s="1"/>
  <c r="Q142" i="3"/>
  <c r="P150" i="1"/>
  <c r="AQ150" i="9" s="1"/>
  <c r="P168" i="1"/>
  <c r="AQ168" i="9" s="1"/>
  <c r="P132" i="1"/>
  <c r="AQ132" i="9" s="1"/>
  <c r="P162" i="1"/>
  <c r="AQ162" i="9" s="1"/>
  <c r="P142" i="1"/>
  <c r="AQ142" i="9" s="1"/>
  <c r="X54" i="4"/>
  <c r="T54" i="4"/>
  <c r="AN54" i="9" s="1"/>
  <c r="T74" i="4"/>
  <c r="AN74" i="9" s="1"/>
  <c r="X74" i="4"/>
  <c r="M216" i="3"/>
  <c r="W216" i="9" s="1"/>
  <c r="Q216" i="3"/>
  <c r="M73" i="3"/>
  <c r="W73" i="9" s="1"/>
  <c r="Q73" i="3"/>
  <c r="M98" i="3"/>
  <c r="W98" i="9" s="1"/>
  <c r="Q98" i="3"/>
  <c r="M25" i="3"/>
  <c r="W25" i="9" s="1"/>
  <c r="Q25" i="3"/>
  <c r="P43" i="1"/>
  <c r="AQ43" i="9" s="1"/>
  <c r="Q43" i="1"/>
  <c r="Q105" i="1"/>
  <c r="P105" i="1"/>
  <c r="AQ105" i="9" s="1"/>
  <c r="Q17" i="1"/>
  <c r="P17" i="1"/>
  <c r="AQ17" i="9" s="1"/>
  <c r="Q99" i="1"/>
  <c r="P99" i="1"/>
  <c r="AQ99" i="9" s="1"/>
  <c r="P221" i="1"/>
  <c r="AQ221" i="9" s="1"/>
  <c r="P72" i="1"/>
  <c r="AQ72" i="9" s="1"/>
  <c r="Q72" i="1"/>
  <c r="P48" i="1"/>
  <c r="AQ48" i="9" s="1"/>
  <c r="Q48" i="1"/>
  <c r="P83" i="1"/>
  <c r="AQ83" i="9" s="1"/>
  <c r="Q83" i="1"/>
  <c r="P16" i="1"/>
  <c r="AQ16" i="9" s="1"/>
  <c r="Q16" i="1"/>
  <c r="Q95" i="1"/>
  <c r="P95" i="1"/>
  <c r="AQ95" i="9" s="1"/>
  <c r="P104" i="1"/>
  <c r="AQ104" i="9" s="1"/>
  <c r="Q104" i="1"/>
  <c r="P26" i="1"/>
  <c r="AQ26" i="9" s="1"/>
  <c r="Q26" i="1"/>
  <c r="X37" i="4"/>
  <c r="T37" i="4"/>
  <c r="AN37" i="9" s="1"/>
  <c r="T33" i="4"/>
  <c r="AN33" i="9" s="1"/>
  <c r="X33" i="4"/>
  <c r="Q70" i="1"/>
  <c r="P70" i="1"/>
  <c r="AQ70" i="9" s="1"/>
  <c r="Q78" i="1"/>
  <c r="P78" i="1"/>
  <c r="AQ78" i="9" s="1"/>
  <c r="M76" i="3"/>
  <c r="W76" i="9" s="1"/>
  <c r="Q76" i="3"/>
  <c r="M214" i="3"/>
  <c r="W214" i="9" s="1"/>
  <c r="Q214" i="3"/>
  <c r="Q95" i="3"/>
  <c r="M95" i="3"/>
  <c r="W95" i="9" s="1"/>
  <c r="M112" i="3"/>
  <c r="W112" i="9" s="1"/>
  <c r="Q112" i="3"/>
  <c r="Q58" i="3"/>
  <c r="M58" i="3"/>
  <c r="W58" i="9" s="1"/>
  <c r="M89" i="3"/>
  <c r="W89" i="9" s="1"/>
  <c r="Q89" i="3"/>
  <c r="P192" i="1"/>
  <c r="AQ192" i="9" s="1"/>
  <c r="P23" i="1"/>
  <c r="AQ23" i="9" s="1"/>
  <c r="Q23" i="1"/>
  <c r="P117" i="1"/>
  <c r="AQ117" i="9" s="1"/>
  <c r="Q117" i="1"/>
  <c r="P127" i="1"/>
  <c r="AQ127" i="9" s="1"/>
  <c r="Q42" i="1"/>
  <c r="P42" i="1"/>
  <c r="AQ42" i="9" s="1"/>
  <c r="X32" i="4"/>
  <c r="T32" i="4"/>
  <c r="AN32" i="9" s="1"/>
  <c r="Q222" i="3"/>
  <c r="M222" i="3"/>
  <c r="W222" i="9" s="1"/>
  <c r="M53" i="3"/>
  <c r="W53" i="9" s="1"/>
  <c r="Q53" i="3"/>
  <c r="Q121" i="3"/>
  <c r="M121" i="3"/>
  <c r="W121" i="9" s="1"/>
  <c r="M33" i="3"/>
  <c r="W33" i="9" s="1"/>
  <c r="Q33" i="3"/>
  <c r="M61" i="3"/>
  <c r="W61" i="9" s="1"/>
  <c r="Q61" i="3"/>
  <c r="M59" i="3"/>
  <c r="W59" i="9" s="1"/>
  <c r="Q59" i="3"/>
  <c r="P210" i="1"/>
  <c r="AQ210" i="9" s="1"/>
  <c r="T55" i="4"/>
  <c r="AN55" i="9" s="1"/>
  <c r="X55" i="4"/>
  <c r="X34" i="4"/>
  <c r="T34" i="4"/>
  <c r="AN34" i="9" s="1"/>
  <c r="X76" i="4"/>
  <c r="T76" i="4"/>
  <c r="AN76" i="9" s="1"/>
  <c r="T57" i="4"/>
  <c r="AN57" i="9" s="1"/>
  <c r="X57" i="4"/>
  <c r="M103" i="3"/>
  <c r="W103" i="9" s="1"/>
  <c r="Q103" i="3"/>
  <c r="Q186" i="3"/>
  <c r="M186" i="3"/>
  <c r="W186" i="9" s="1"/>
  <c r="M175" i="3"/>
  <c r="W175" i="9" s="1"/>
  <c r="Q175" i="3"/>
  <c r="Q65" i="3"/>
  <c r="M65" i="3"/>
  <c r="W65" i="9" s="1"/>
  <c r="M219" i="3"/>
  <c r="W219" i="9" s="1"/>
  <c r="Q219" i="3"/>
  <c r="M139" i="3"/>
  <c r="W139" i="9" s="1"/>
  <c r="Q139" i="3"/>
  <c r="M45" i="3"/>
  <c r="W45" i="9" s="1"/>
  <c r="Q45" i="3"/>
  <c r="Q209" i="3"/>
  <c r="M209" i="3"/>
  <c r="W209" i="9" s="1"/>
  <c r="M196" i="3"/>
  <c r="W196" i="9" s="1"/>
  <c r="Q196" i="3"/>
  <c r="P69" i="1"/>
  <c r="AQ69" i="9" s="1"/>
  <c r="Q69" i="1"/>
  <c r="X52" i="4"/>
  <c r="T52" i="4"/>
  <c r="AN52" i="9" s="1"/>
  <c r="X48" i="4"/>
  <c r="T48" i="4"/>
  <c r="AN48" i="9" s="1"/>
  <c r="Q115" i="3"/>
  <c r="M115" i="3"/>
  <c r="W115" i="9" s="1"/>
  <c r="M143" i="3"/>
  <c r="W143" i="9" s="1"/>
  <c r="Q143" i="3"/>
  <c r="M18" i="3"/>
  <c r="W18" i="9" s="1"/>
  <c r="Q18" i="3"/>
  <c r="C5" i="10"/>
  <c r="E6" i="4"/>
  <c r="Z232" i="4" s="1"/>
  <c r="Z234" i="4" s="1"/>
  <c r="E6" i="5"/>
  <c r="Q232" i="3" l="1"/>
  <c r="Q234" i="3" s="1"/>
  <c r="P231" i="1"/>
  <c r="AQ231" i="9" s="1"/>
  <c r="Q231" i="1"/>
  <c r="BA237" i="9"/>
  <c r="AZ236" i="9"/>
  <c r="BA236" i="9"/>
  <c r="AZ237" i="9"/>
  <c r="BA235" i="9"/>
  <c r="BB237" i="9"/>
  <c r="BB236" i="9"/>
  <c r="BB235" i="9"/>
  <c r="AZ235" i="9"/>
  <c r="R232" i="1"/>
  <c r="R234" i="1" s="1"/>
  <c r="AY235" i="9"/>
  <c r="AY237" i="9"/>
  <c r="AY236" i="9"/>
  <c r="Y232" i="4"/>
  <c r="Y234" i="4" s="1"/>
  <c r="Q232" i="1"/>
  <c r="Q234" i="1" s="1"/>
  <c r="AC232" i="4"/>
  <c r="AC234" i="4" s="1"/>
  <c r="X232" i="4"/>
  <c r="X234" i="4" s="1"/>
  <c r="AB232" i="4"/>
  <c r="AB234" i="4" s="1"/>
  <c r="AA232" i="4"/>
  <c r="AA234" i="4" s="1"/>
  <c r="E6" i="9"/>
  <c r="AX237" i="9" l="1"/>
  <c r="AX235" i="9"/>
  <c r="AX236" i="9"/>
  <c r="E6" i="10"/>
  <c r="Z232" i="5"/>
  <c r="W232" i="5"/>
  <c r="Y232" i="5"/>
  <c r="X232" i="5"/>
  <c r="V232" i="5"/>
  <c r="U232" i="5"/>
  <c r="BY232" i="9" l="1"/>
  <c r="Y234" i="5"/>
  <c r="BU232" i="9"/>
  <c r="U234" i="5"/>
  <c r="BW232" i="9"/>
  <c r="W234" i="5"/>
  <c r="BX232" i="9"/>
  <c r="X234" i="5"/>
  <c r="AZ232" i="9"/>
  <c r="AZ234" i="9" s="1"/>
  <c r="F9" i="10" s="1"/>
  <c r="F10" i="10" s="1"/>
  <c r="BA232" i="9"/>
  <c r="BA234" i="9" s="1"/>
  <c r="G9" i="10" s="1"/>
  <c r="G10" i="10" s="1"/>
  <c r="BB232" i="9"/>
  <c r="BB234" i="9" s="1"/>
  <c r="H9" i="10" s="1"/>
  <c r="H10" i="10" s="1"/>
  <c r="BC232" i="9"/>
  <c r="BC234" i="9" s="1"/>
  <c r="I9" i="10" s="1"/>
  <c r="I10" i="10" s="1"/>
  <c r="AY232" i="9"/>
  <c r="AY234" i="9" s="1"/>
  <c r="E9" i="10" s="1"/>
  <c r="E10" i="10" s="1"/>
  <c r="AX232" i="9"/>
  <c r="AX234" i="9" s="1"/>
  <c r="D9" i="10" s="1"/>
  <c r="D10" i="10" s="1"/>
  <c r="BV232" i="9"/>
  <c r="V234" i="5"/>
  <c r="Z234" i="5"/>
  <c r="BZ232" i="9"/>
  <c r="BZ234" i="9" l="1"/>
  <c r="I11" i="10" s="1"/>
  <c r="I12" i="10" s="1"/>
  <c r="I13" i="10" s="1"/>
  <c r="I14" i="10" s="1"/>
  <c r="I17" i="10" s="1"/>
  <c r="I18" i="10" s="1"/>
  <c r="F14" i="12" s="1"/>
  <c r="BW234" i="9"/>
  <c r="F11" i="10" s="1"/>
  <c r="F12" i="10" s="1"/>
  <c r="F13" i="10" s="1"/>
  <c r="F14" i="10" s="1"/>
  <c r="F17" i="10" s="1"/>
  <c r="BY234" i="9"/>
  <c r="H11" i="10" s="1"/>
  <c r="H12" i="10" s="1"/>
  <c r="H13" i="10" s="1"/>
  <c r="H14" i="10" s="1"/>
  <c r="H17" i="10" s="1"/>
  <c r="BX234" i="9"/>
  <c r="G11" i="10" s="1"/>
  <c r="G12" i="10" s="1"/>
  <c r="G13" i="10" s="1"/>
  <c r="G14" i="10" s="1"/>
  <c r="G17" i="10" s="1"/>
  <c r="BU234" i="9"/>
  <c r="D11" i="10" s="1"/>
  <c r="D12" i="10" s="1"/>
  <c r="D13" i="10" s="1"/>
  <c r="D14" i="10" s="1"/>
  <c r="D17" i="10" s="1"/>
  <c r="BV234" i="9"/>
  <c r="E11" i="10" s="1"/>
  <c r="E12" i="10" s="1"/>
  <c r="E13" i="10" s="1"/>
  <c r="E14" i="10" s="1"/>
  <c r="E17" i="10" s="1"/>
  <c r="B13" i="12" s="1"/>
  <c r="DL232" i="9" l="1"/>
  <c r="DL234" i="9" s="1"/>
  <c r="DL235" i="9" s="1"/>
  <c r="BV236" i="9"/>
  <c r="BV237" i="9"/>
  <c r="BV235" i="9"/>
  <c r="DN232" i="9"/>
  <c r="DN234" i="9" s="1"/>
  <c r="DN235" i="9" s="1"/>
  <c r="BX235" i="9"/>
  <c r="BX237" i="9"/>
  <c r="BX236" i="9"/>
  <c r="DM232" i="9"/>
  <c r="DM234" i="9" s="1"/>
  <c r="DM235" i="9" s="1"/>
  <c r="BW236" i="9"/>
  <c r="BW237" i="9"/>
  <c r="BW235" i="9"/>
  <c r="DK232" i="9"/>
  <c r="DK234" i="9" s="1"/>
  <c r="DK235" i="9" s="1"/>
  <c r="BU235" i="9"/>
  <c r="BU236" i="9"/>
  <c r="BU237" i="9"/>
  <c r="DO232" i="9"/>
  <c r="DO234" i="9" s="1"/>
  <c r="DO235" i="9" s="1"/>
  <c r="BY237" i="9"/>
  <c r="BY235" i="9"/>
  <c r="BY236" i="9"/>
  <c r="DP232" i="9"/>
  <c r="DP234" i="9" s="1"/>
  <c r="DP235" i="9" s="1"/>
  <c r="BZ236" i="9"/>
  <c r="BZ237" i="9"/>
  <c r="BZ235" i="9"/>
  <c r="E18" i="10"/>
  <c r="B14" i="12" s="1"/>
  <c r="F13" i="12"/>
  <c r="N24" i="12" s="1"/>
  <c r="H18" i="10"/>
  <c r="E14" i="12" s="1"/>
  <c r="E13" i="12"/>
  <c r="D18" i="10"/>
  <c r="A14" i="12" s="1"/>
  <c r="A13" i="12"/>
  <c r="F18" i="10"/>
  <c r="C14" i="12" s="1"/>
  <c r="C13" i="12"/>
  <c r="D13" i="12"/>
  <c r="G18" i="10"/>
  <c r="D14" i="12" s="1"/>
  <c r="I20" i="12"/>
  <c r="C20" i="12"/>
  <c r="B20" i="12"/>
  <c r="D20" i="12"/>
  <c r="P20" i="12"/>
  <c r="J20" i="12"/>
  <c r="K20" i="12"/>
  <c r="M20" i="12"/>
  <c r="N20" i="12"/>
  <c r="G20" i="12"/>
  <c r="H20" i="12"/>
  <c r="E20" i="12"/>
  <c r="O20" i="12"/>
  <c r="L20" i="12"/>
  <c r="F20" i="12"/>
  <c r="D24" i="12"/>
  <c r="G24" i="12" l="1"/>
  <c r="I24" i="12"/>
  <c r="H24" i="12"/>
  <c r="F24" i="12"/>
  <c r="E24" i="12"/>
  <c r="K24" i="12"/>
  <c r="J24" i="12"/>
  <c r="P24" i="12"/>
  <c r="L24" i="12"/>
  <c r="M24" i="12"/>
  <c r="B24" i="12"/>
  <c r="C24" i="12"/>
  <c r="O24" i="12"/>
  <c r="F19" i="12"/>
  <c r="G19" i="12"/>
  <c r="K19" i="12"/>
  <c r="D19" i="12"/>
  <c r="I19" i="12"/>
  <c r="H19" i="12"/>
  <c r="G13" i="12"/>
  <c r="J19" i="12"/>
  <c r="E19" i="12"/>
  <c r="N19" i="12"/>
  <c r="C19" i="12"/>
  <c r="B19" i="12"/>
  <c r="P19" i="12"/>
  <c r="L19" i="12"/>
  <c r="M19" i="12"/>
  <c r="O19" i="12"/>
  <c r="J22" i="12"/>
  <c r="M22" i="12"/>
  <c r="H22" i="12"/>
  <c r="G22" i="12"/>
  <c r="F22" i="12"/>
  <c r="I22" i="12"/>
  <c r="D22" i="12"/>
  <c r="E22" i="12"/>
  <c r="C22" i="12"/>
  <c r="N22" i="12"/>
  <c r="L22" i="12"/>
  <c r="B22" i="12"/>
  <c r="O22" i="12"/>
  <c r="P22" i="12"/>
  <c r="K22" i="12"/>
  <c r="G14" i="12"/>
  <c r="B21" i="12"/>
  <c r="M21" i="12"/>
  <c r="N21" i="12"/>
  <c r="C21" i="12"/>
  <c r="F21" i="12"/>
  <c r="G21" i="12"/>
  <c r="K21" i="12"/>
  <c r="J21" i="12"/>
  <c r="I21" i="12"/>
  <c r="L21" i="12"/>
  <c r="H21" i="12"/>
  <c r="D21" i="12"/>
  <c r="O21" i="12"/>
  <c r="E21" i="12"/>
  <c r="P21" i="12"/>
  <c r="H23" i="12"/>
  <c r="O23" i="12"/>
  <c r="J23" i="12"/>
  <c r="I23" i="12"/>
  <c r="D23" i="12"/>
  <c r="K23" i="12"/>
  <c r="F23" i="12"/>
  <c r="G23" i="12"/>
  <c r="E23" i="12"/>
  <c r="L23" i="12"/>
  <c r="N23" i="12"/>
  <c r="P23" i="12"/>
  <c r="B23" i="12"/>
  <c r="C23" i="12"/>
  <c r="M23" i="12"/>
  <c r="M25" i="12" l="1"/>
  <c r="M32" i="12" s="1"/>
  <c r="E25" i="12"/>
  <c r="E32" i="12" s="1"/>
  <c r="P25" i="12"/>
  <c r="I25" i="12"/>
  <c r="F25" i="12"/>
  <c r="O25" i="12"/>
  <c r="B25" i="12"/>
  <c r="J25" i="12"/>
  <c r="D25" i="12"/>
  <c r="C25" i="12"/>
  <c r="K25" i="12"/>
  <c r="L25" i="12"/>
  <c r="N25" i="12"/>
  <c r="H25" i="12"/>
  <c r="G25" i="12"/>
  <c r="M26" i="12" l="1"/>
  <c r="M27" i="12" s="1"/>
  <c r="E26" i="12"/>
  <c r="E27" i="12" s="1"/>
  <c r="G26" i="12"/>
  <c r="G27" i="12" s="1"/>
  <c r="G32" i="12"/>
  <c r="D26" i="12"/>
  <c r="D27" i="12" s="1"/>
  <c r="D32" i="12"/>
  <c r="F26" i="12"/>
  <c r="F27" i="12" s="1"/>
  <c r="F32" i="12"/>
  <c r="P26" i="12"/>
  <c r="P27" i="12" s="1"/>
  <c r="P32" i="12"/>
  <c r="H32" i="12"/>
  <c r="H26" i="12"/>
  <c r="H27" i="12" s="1"/>
  <c r="C26" i="12"/>
  <c r="C27" i="12" s="1"/>
  <c r="C32" i="12"/>
  <c r="J26" i="12"/>
  <c r="J27" i="12" s="1"/>
  <c r="J32" i="12"/>
  <c r="I26" i="12"/>
  <c r="I27" i="12" s="1"/>
  <c r="I32" i="12"/>
  <c r="K26" i="12"/>
  <c r="K27" i="12" s="1"/>
  <c r="K32" i="12"/>
  <c r="N32" i="12"/>
  <c r="N26" i="12"/>
  <c r="N27" i="12" s="1"/>
  <c r="B26" i="12"/>
  <c r="B27" i="12" s="1"/>
  <c r="B32" i="12"/>
  <c r="L26" i="12"/>
  <c r="L27" i="12" s="1"/>
  <c r="L32" i="12"/>
  <c r="O26" i="12"/>
  <c r="O27" i="12" s="1"/>
  <c r="O32" i="12"/>
</calcChain>
</file>

<file path=xl/sharedStrings.xml><?xml version="1.0" encoding="utf-8"?>
<sst xmlns="http://schemas.openxmlformats.org/spreadsheetml/2006/main" count="1219" uniqueCount="701">
  <si>
    <t xml:space="preserve">DEPARTMENT                </t>
  </si>
  <si>
    <t>PROGRAM NAME</t>
  </si>
  <si>
    <t>SUBJECT HANDLING STAFF :</t>
  </si>
  <si>
    <t xml:space="preserve">YEAR/SEM                       </t>
  </si>
  <si>
    <t>BATCH</t>
  </si>
  <si>
    <t xml:space="preserve">SUBJECT CODE/NAME </t>
  </si>
  <si>
    <t>ACADEMIC YEAR</t>
  </si>
  <si>
    <t xml:space="preserve">SUBJECT THRESHOLD       </t>
  </si>
  <si>
    <t>CAY-1</t>
  </si>
  <si>
    <t>CAY-2</t>
  </si>
  <si>
    <t>CAY-3</t>
  </si>
  <si>
    <t xml:space="preserve">NO OF STUDENTS    </t>
  </si>
  <si>
    <t>S.No</t>
  </si>
  <si>
    <t>REG NO</t>
  </si>
  <si>
    <t>NAME</t>
  </si>
  <si>
    <t>CAT - I</t>
  </si>
  <si>
    <t>Assignment-I</t>
  </si>
  <si>
    <t>Direct attainment through CAT I</t>
  </si>
  <si>
    <t>Question No.</t>
  </si>
  <si>
    <t>PA1</t>
  </si>
  <si>
    <t>PA2</t>
  </si>
  <si>
    <t>PA3</t>
  </si>
  <si>
    <t>PA4</t>
  </si>
  <si>
    <t>PA5</t>
  </si>
  <si>
    <t>PA6</t>
  </si>
  <si>
    <t>PB7</t>
  </si>
  <si>
    <t>PC8</t>
  </si>
  <si>
    <t>PC9</t>
  </si>
  <si>
    <t>TOTAL</t>
  </si>
  <si>
    <t xml:space="preserve">C01 </t>
  </si>
  <si>
    <t>C02</t>
  </si>
  <si>
    <t>CO1</t>
  </si>
  <si>
    <t>CO2</t>
  </si>
  <si>
    <t>CO</t>
  </si>
  <si>
    <t>Maximum Marks</t>
  </si>
  <si>
    <t>NO OF STUDENTS CROSSED SUBJECT THRESHOLD</t>
  </si>
  <si>
    <t>TOTAL NO OF STUDENTS</t>
  </si>
  <si>
    <t>PERCENTAGE OF ATTAINMENT</t>
  </si>
  <si>
    <t>CAT - II</t>
  </si>
  <si>
    <t>Assignment-II</t>
  </si>
  <si>
    <t xml:space="preserve">C03 </t>
  </si>
  <si>
    <t>C04</t>
  </si>
  <si>
    <t>MODEL EXAM</t>
  </si>
  <si>
    <t>ACTIVE LEARNING METHOD</t>
  </si>
  <si>
    <t>Direct attainment through Model</t>
  </si>
  <si>
    <t>PA7</t>
  </si>
  <si>
    <t>PA8</t>
  </si>
  <si>
    <t>PA9</t>
  </si>
  <si>
    <t>PA10</t>
  </si>
  <si>
    <t>PB11</t>
  </si>
  <si>
    <t>PC12</t>
  </si>
  <si>
    <t>PC13</t>
  </si>
  <si>
    <t>PC14</t>
  </si>
  <si>
    <t>PC15</t>
  </si>
  <si>
    <t>PC16</t>
  </si>
  <si>
    <t>C05</t>
  </si>
  <si>
    <t>C06</t>
  </si>
  <si>
    <t>END SEMESTER EXAM</t>
  </si>
  <si>
    <t>Direct attainment through ESE</t>
  </si>
  <si>
    <t>Program Name:</t>
  </si>
  <si>
    <t>Total Students:</t>
  </si>
  <si>
    <t>Sub. Code &amp; Name :</t>
  </si>
  <si>
    <t>Academic Year</t>
  </si>
  <si>
    <t>Year &amp; Sem</t>
  </si>
  <si>
    <t>Batch:</t>
  </si>
  <si>
    <t>INDIRECT ASSESSMENT OF COURSE OUTCOMES</t>
  </si>
  <si>
    <t>CO No.</t>
  </si>
  <si>
    <t>CO Statement</t>
  </si>
  <si>
    <t>CO3</t>
  </si>
  <si>
    <t>CO4</t>
  </si>
  <si>
    <t>CO5</t>
  </si>
  <si>
    <t>CO6</t>
  </si>
  <si>
    <t>(1) Low Correlation  (2) Medium Correlation  (3) High Correlation</t>
  </si>
  <si>
    <t>Register Number</t>
  </si>
  <si>
    <t>Name of the Student</t>
  </si>
  <si>
    <t xml:space="preserve">CO2 </t>
  </si>
  <si>
    <t>CO 1</t>
  </si>
  <si>
    <t>Q.1</t>
  </si>
  <si>
    <t>Q.2</t>
  </si>
  <si>
    <t>Q.3</t>
  </si>
  <si>
    <t>Q.4</t>
  </si>
  <si>
    <t>Indirect Course Outcomes</t>
  </si>
  <si>
    <t>Number of Students Answered - 1 (Low)</t>
  </si>
  <si>
    <t>Number of Students Answered - 2 (Medium)</t>
  </si>
  <si>
    <t>Number of Students Answered - 3 (High)</t>
  </si>
  <si>
    <t>Total Number of Students Participated</t>
  </si>
  <si>
    <t>Total Number of Students Answered 2 &amp; 3</t>
  </si>
  <si>
    <t xml:space="preserve">Target Level </t>
  </si>
  <si>
    <t>Level 1</t>
  </si>
  <si>
    <t>Level 2</t>
  </si>
  <si>
    <t>Level 3</t>
  </si>
  <si>
    <t>DIRECT ATTAINMENT THROUGH INTERNAL EXAMS(CAT 1, CAT 2, CAT 3, Assignment I &amp; ALM</t>
  </si>
  <si>
    <t>Direct attainment through End Semester Exam</t>
  </si>
  <si>
    <t>60% From Direct attainment through End Semester Exam</t>
  </si>
  <si>
    <t>40% From Direct attainment through Internal Exams</t>
  </si>
  <si>
    <t xml:space="preserve"> Direct attainment of CO from 40% Internal and 60%End Semester Exam</t>
  </si>
  <si>
    <t xml:space="preserve"> InDirect attainment of CO from Course End Survey</t>
  </si>
  <si>
    <t xml:space="preserve">10% From InDirect attainment of CO </t>
  </si>
  <si>
    <t xml:space="preserve">90% FROM DIRECT ATTAINMENT CO </t>
  </si>
  <si>
    <t xml:space="preserve">TOTAL CO ATTAINMENT </t>
  </si>
  <si>
    <t>C01</t>
  </si>
  <si>
    <t>BTL</t>
  </si>
  <si>
    <t>NO OF STUDENTS OBTAINED LEVEL 1</t>
  </si>
  <si>
    <t>ATTAINMENT LEVEL</t>
  </si>
  <si>
    <t>NO OF STUDENTS OBTAINED LEVEL 2</t>
  </si>
  <si>
    <t>NO OF STUDENTS OBTAINED LEVEL 3</t>
  </si>
  <si>
    <t>SUBJECT HANDLED STAFF :</t>
  </si>
  <si>
    <t>Attainment level</t>
  </si>
  <si>
    <t>50%-60%</t>
  </si>
  <si>
    <t>60%-70%</t>
  </si>
  <si>
    <t xml:space="preserve">&gt;70% </t>
  </si>
  <si>
    <t>Process for CO attainment</t>
  </si>
  <si>
    <t xml:space="preserve">CO attainment </t>
  </si>
  <si>
    <t>% OF DIRECT ATTAINMENT THROUGH INTERNAL EXAMS(CAT I &amp; II, Model exam, Assignment I,II &amp; ALM</t>
  </si>
  <si>
    <t>40% FROM DIRECT ATTAINMENT THROUGH INTERNAL EXAMS</t>
  </si>
  <si>
    <t>% OF DIRECT ATTAINMENT THROUGH END SEMESTER EXAM</t>
  </si>
  <si>
    <t>End Sem Exam (sub avg) on 3 pt scale</t>
  </si>
  <si>
    <t>60% FROM DIRECT ATTAINMENT THROUGH END SEMESTER EXAM</t>
  </si>
  <si>
    <t>40% + 60% OF DIRECT ATTAINMENT</t>
  </si>
  <si>
    <t>40% + 60% for Direct attainment</t>
  </si>
  <si>
    <t>90% FROM DIRECT ATTAINMENT</t>
  </si>
  <si>
    <t>80% for Direct attainment</t>
  </si>
  <si>
    <t>% OF INDIRECT ATTAINMENT THROUGH COURSE END SURVEY</t>
  </si>
  <si>
    <t>Course End Survey (Indirect)</t>
  </si>
  <si>
    <t>10% FROM INDIRECT ATTAINMENT THROUGH COURSE END SURVEY</t>
  </si>
  <si>
    <t>90% FROM DIRECT + 10% FROM INDIRECT FOR CO ATTAINMENT</t>
  </si>
  <si>
    <t>80% for Direct attainment + 20% from Indirect</t>
  </si>
  <si>
    <t>% of CO attainment</t>
  </si>
  <si>
    <t>PO 1</t>
  </si>
  <si>
    <t>PO 2</t>
  </si>
  <si>
    <t>PO 3</t>
  </si>
  <si>
    <t>PO 4</t>
  </si>
  <si>
    <t>PO 5</t>
  </si>
  <si>
    <t>PO 6</t>
  </si>
  <si>
    <t>PO 7</t>
  </si>
  <si>
    <t>PO 8</t>
  </si>
  <si>
    <t>PO 9</t>
  </si>
  <si>
    <t>PO 10</t>
  </si>
  <si>
    <t>PO 11</t>
  </si>
  <si>
    <t>PO 12</t>
  </si>
  <si>
    <t>PSO1</t>
  </si>
  <si>
    <t>PSO2</t>
  </si>
  <si>
    <t>PSO3</t>
  </si>
  <si>
    <t>CO 2</t>
  </si>
  <si>
    <t>CO 3</t>
  </si>
  <si>
    <t>CO 4</t>
  </si>
  <si>
    <t>CO 5</t>
  </si>
  <si>
    <t>CO 6</t>
  </si>
  <si>
    <t>Avg.</t>
  </si>
  <si>
    <t>Mapped</t>
  </si>
  <si>
    <t>Average</t>
  </si>
  <si>
    <t>COURSE ASSESSMENT</t>
  </si>
  <si>
    <t>Attained</t>
  </si>
  <si>
    <t>MAPPED</t>
  </si>
  <si>
    <t>ATTAINED</t>
  </si>
  <si>
    <t>Calculating Threshold</t>
  </si>
  <si>
    <t>Sem Marks (100)</t>
  </si>
  <si>
    <t xml:space="preserve">Averge </t>
  </si>
  <si>
    <t xml:space="preserve">Roll no </t>
  </si>
  <si>
    <t xml:space="preserve">Reg no </t>
  </si>
  <si>
    <t>Name</t>
  </si>
  <si>
    <t>ESE 60</t>
  </si>
  <si>
    <t>ESE (100)</t>
  </si>
  <si>
    <t>S.No.</t>
  </si>
  <si>
    <t>Reg No</t>
  </si>
  <si>
    <t>CIA 40</t>
  </si>
  <si>
    <t>Total 100</t>
  </si>
  <si>
    <t>If the cell is highlighted in red color please correct the entries to obtain the correct total</t>
  </si>
  <si>
    <t xml:space="preserve">Reference table </t>
  </si>
  <si>
    <t>Enter your total mark (50)</t>
  </si>
  <si>
    <r>
      <rPr>
        <sz val="16"/>
        <color indexed="8"/>
        <rFont val="Calibri"/>
        <family val="2"/>
      </rPr>
      <t xml:space="preserve">To Be Copied -  Select and Copy -&gt;  in the destination -&gt; Goto -&gt; Paste special -&gt; Paste </t>
    </r>
    <r>
      <rPr>
        <b/>
        <sz val="18"/>
        <color indexed="8"/>
        <rFont val="Calibri"/>
        <family val="2"/>
      </rPr>
      <t>as values</t>
    </r>
  </si>
  <si>
    <t>Total</t>
  </si>
  <si>
    <t>Q.No.</t>
  </si>
  <si>
    <t>Q.No</t>
  </si>
  <si>
    <t xml:space="preserve">If the cell in the column is in red color or #N/A, please check the row entry </t>
  </si>
  <si>
    <t>Marks</t>
  </si>
  <si>
    <t>WH</t>
  </si>
  <si>
    <t>MP</t>
  </si>
  <si>
    <t>Total for 60</t>
  </si>
  <si>
    <t>Reg.No.</t>
  </si>
  <si>
    <t>CAT</t>
  </si>
  <si>
    <t>Model</t>
  </si>
  <si>
    <t>Assignment</t>
  </si>
  <si>
    <t>Attendance</t>
  </si>
  <si>
    <t>Reg. No.</t>
  </si>
  <si>
    <t>CAT 1</t>
  </si>
  <si>
    <t>CAT 2</t>
  </si>
  <si>
    <t>Total (40)</t>
  </si>
  <si>
    <t>ESE (60)</t>
  </si>
  <si>
    <t>CAT1</t>
  </si>
  <si>
    <t>CAT2</t>
  </si>
  <si>
    <t>ESE(100)</t>
  </si>
  <si>
    <t>ANA17036</t>
  </si>
  <si>
    <t>ANA18001</t>
  </si>
  <si>
    <t>ANA18002</t>
  </si>
  <si>
    <t>ANA18003</t>
  </si>
  <si>
    <t>ANA18004</t>
  </si>
  <si>
    <t>ANA18005</t>
  </si>
  <si>
    <t>ANA18006</t>
  </si>
  <si>
    <t>ANA18007</t>
  </si>
  <si>
    <t>ANA18008</t>
  </si>
  <si>
    <t>ANA18009</t>
  </si>
  <si>
    <t>ANA18010</t>
  </si>
  <si>
    <t>ANA18011</t>
  </si>
  <si>
    <t>ANA18012</t>
  </si>
  <si>
    <t>ANA18013</t>
  </si>
  <si>
    <t>ANA18014</t>
  </si>
  <si>
    <t>ANA18015</t>
  </si>
  <si>
    <t>ANA18016</t>
  </si>
  <si>
    <t>ANA18017</t>
  </si>
  <si>
    <t>ANA18018</t>
  </si>
  <si>
    <t>ANA18019</t>
  </si>
  <si>
    <t>ANA18020</t>
  </si>
  <si>
    <t>ANA18021</t>
  </si>
  <si>
    <t>ANA18023</t>
  </si>
  <si>
    <t>ANA18024</t>
  </si>
  <si>
    <t>ANA18026</t>
  </si>
  <si>
    <t>ANA18027</t>
  </si>
  <si>
    <t>ANA18028</t>
  </si>
  <si>
    <t>ANA18029</t>
  </si>
  <si>
    <t>ANA18030</t>
  </si>
  <si>
    <t>ANA18031</t>
  </si>
  <si>
    <t>ANA18032</t>
  </si>
  <si>
    <t>ANA18033</t>
  </si>
  <si>
    <t>ANA18034</t>
  </si>
  <si>
    <t>ANA18035</t>
  </si>
  <si>
    <t>ANA18036</t>
  </si>
  <si>
    <t>ANA18037</t>
  </si>
  <si>
    <t>ANA18038</t>
  </si>
  <si>
    <t>ANA18039</t>
  </si>
  <si>
    <t>ANA18040</t>
  </si>
  <si>
    <t>ANA18041</t>
  </si>
  <si>
    <t>ANA18042</t>
  </si>
  <si>
    <t>ANA18043</t>
  </si>
  <si>
    <t>ANA18044</t>
  </si>
  <si>
    <t>ANA18045</t>
  </si>
  <si>
    <t>ANA18046</t>
  </si>
  <si>
    <t>ANA18047</t>
  </si>
  <si>
    <t>ANA18048</t>
  </si>
  <si>
    <t>ANA18049L</t>
  </si>
  <si>
    <t>ANA18050L</t>
  </si>
  <si>
    <r>
      <rPr>
        <sz val="18"/>
        <color indexed="8"/>
        <rFont val="Calibri"/>
        <family val="2"/>
      </rPr>
      <t>Enter the split up combination in the reference table</t>
    </r>
    <r>
      <rPr>
        <sz val="11"/>
        <color theme="1"/>
        <rFont val="Calibri"/>
        <family val="2"/>
        <scheme val="minor"/>
      </rPr>
      <t xml:space="preserve"> </t>
    </r>
  </si>
  <si>
    <t>Enter your total mark (100)</t>
  </si>
  <si>
    <t>Marks (5)</t>
  </si>
  <si>
    <t>S.NO</t>
  </si>
  <si>
    <t xml:space="preserve">NAME </t>
  </si>
  <si>
    <t>REG.NO</t>
  </si>
  <si>
    <t>CIA</t>
  </si>
  <si>
    <t>ESE</t>
  </si>
  <si>
    <t>SANJAY S</t>
  </si>
  <si>
    <t>-</t>
  </si>
  <si>
    <t>AME19206LR</t>
  </si>
  <si>
    <t>RAGUL.P</t>
  </si>
  <si>
    <t>AME19239LR</t>
  </si>
  <si>
    <t>SURYA L</t>
  </si>
  <si>
    <t>AME20004</t>
  </si>
  <si>
    <t>ADARSH ANIL</t>
  </si>
  <si>
    <t>AME20005</t>
  </si>
  <si>
    <t>ADVAITH</t>
  </si>
  <si>
    <t>AME20006</t>
  </si>
  <si>
    <t>AMOLAK SHARMA</t>
  </si>
  <si>
    <t>AME20007</t>
  </si>
  <si>
    <t>ANSFRED AJAY</t>
  </si>
  <si>
    <t>AME20008</t>
  </si>
  <si>
    <t>ANU JOSEPH</t>
  </si>
  <si>
    <t>AME20009</t>
  </si>
  <si>
    <t>APOORVA SRIVASTAVA</t>
  </si>
  <si>
    <t>AME20010</t>
  </si>
  <si>
    <t>ARIKRISHNAN</t>
  </si>
  <si>
    <t>AME20011</t>
  </si>
  <si>
    <t>ARIVUSELVAN</t>
  </si>
  <si>
    <t>AME20012</t>
  </si>
  <si>
    <t>ARJUN KRISHNA A P</t>
  </si>
  <si>
    <t>AME20013</t>
  </si>
  <si>
    <t>ASTERICK MELROY MENEZES</t>
  </si>
  <si>
    <t>AME20014</t>
  </si>
  <si>
    <t>BALAJI YESWANTH REDDY</t>
  </si>
  <si>
    <t>AME20015</t>
  </si>
  <si>
    <t>BALAKRISHNAA RAO R.R.</t>
  </si>
  <si>
    <t>AME20016</t>
  </si>
  <si>
    <t>BASKAR P</t>
  </si>
  <si>
    <t>AME20017</t>
  </si>
  <si>
    <t>BHARATH KUMAR</t>
  </si>
  <si>
    <t>AME20018</t>
  </si>
  <si>
    <t>BALAJI.C</t>
  </si>
  <si>
    <t>AME20019</t>
  </si>
  <si>
    <t>CHIRAG</t>
  </si>
  <si>
    <t>AME20020</t>
  </si>
  <si>
    <t>DEVAN</t>
  </si>
  <si>
    <t>AME20021</t>
  </si>
  <si>
    <t>DHARSHAN</t>
  </si>
  <si>
    <t>AME20023</t>
  </si>
  <si>
    <t>DHATCHANAMOORTHY</t>
  </si>
  <si>
    <t>AME20025</t>
  </si>
  <si>
    <t>ELDHO ELIAS</t>
  </si>
  <si>
    <t>AME20026</t>
  </si>
  <si>
    <t>ESVAR S</t>
  </si>
  <si>
    <t>AME20027</t>
  </si>
  <si>
    <t>ESWAR B</t>
  </si>
  <si>
    <t>AME20028</t>
  </si>
  <si>
    <t>FAYZ</t>
  </si>
  <si>
    <t>AME20029</t>
  </si>
  <si>
    <t>GNANAPRAKASH.P</t>
  </si>
  <si>
    <t>AME20030</t>
  </si>
  <si>
    <t>GOKULRAJ R</t>
  </si>
  <si>
    <t>AME20031</t>
  </si>
  <si>
    <t>GOKUL RAJAN S</t>
  </si>
  <si>
    <t>AME20033</t>
  </si>
  <si>
    <t>T.GURU PRASAD</t>
  </si>
  <si>
    <t>AME20034</t>
  </si>
  <si>
    <t>GURUPRASANTH</t>
  </si>
  <si>
    <t>AME20035</t>
  </si>
  <si>
    <t>D. HARISHKUMAR</t>
  </si>
  <si>
    <t>AME20038</t>
  </si>
  <si>
    <t>HRITIK RANJAN</t>
  </si>
  <si>
    <t>AME20040</t>
  </si>
  <si>
    <t>ISHAN SRIVASTAVA</t>
  </si>
  <si>
    <t>AME20041</t>
  </si>
  <si>
    <t>ITTYMATHEW JOSE</t>
  </si>
  <si>
    <t>AME20042</t>
  </si>
  <si>
    <t>JAI VISHNU</t>
  </si>
  <si>
    <t>AME20043</t>
  </si>
  <si>
    <t>JAYASHANTHAN</t>
  </si>
  <si>
    <t>AME20044</t>
  </si>
  <si>
    <t>JEEVA. R</t>
  </si>
  <si>
    <t>AME20045</t>
  </si>
  <si>
    <t>JESTIN V YOHANNAN</t>
  </si>
  <si>
    <t>AME20046</t>
  </si>
  <si>
    <t>JOE MERVIN</t>
  </si>
  <si>
    <t>AME20047</t>
  </si>
  <si>
    <t>JOEL SAJI KOKKAPARAMPIL</t>
  </si>
  <si>
    <t>AME20048</t>
  </si>
  <si>
    <t>JOHN JOBY</t>
  </si>
  <si>
    <t>AME20049</t>
  </si>
  <si>
    <t>KANNAN T</t>
  </si>
  <si>
    <t>AME20050</t>
  </si>
  <si>
    <t>KASIVISWANATHA KUMAR A</t>
  </si>
  <si>
    <t>AME20051</t>
  </si>
  <si>
    <t>K KEERTHIVAASAN</t>
  </si>
  <si>
    <t>AME20052</t>
  </si>
  <si>
    <t>KHARSHIV PREETH K</t>
  </si>
  <si>
    <t>AME20053</t>
  </si>
  <si>
    <t>KIRTHIK RAJ.K</t>
  </si>
  <si>
    <t>AME20054</t>
  </si>
  <si>
    <t>KOUSTUBH KUMAR CHOUDHARY</t>
  </si>
  <si>
    <t>AME20055</t>
  </si>
  <si>
    <t>MADASAMY.S</t>
  </si>
  <si>
    <t>AME20057</t>
  </si>
  <si>
    <t>MANOHARLAL S</t>
  </si>
  <si>
    <t>AME20058</t>
  </si>
  <si>
    <t>MATHEW SHARON</t>
  </si>
  <si>
    <t>AME20059</t>
  </si>
  <si>
    <t>MINNALRAJA</t>
  </si>
  <si>
    <t>AME20060</t>
  </si>
  <si>
    <t>MOHAMMED ARHAM SHARIFF</t>
  </si>
  <si>
    <t>AME20063</t>
  </si>
  <si>
    <t>MOUNIKANTH. K. S</t>
  </si>
  <si>
    <t>AME20064</t>
  </si>
  <si>
    <t>MUHAMED YACIN</t>
  </si>
  <si>
    <t>AME20065</t>
  </si>
  <si>
    <t>MUTHURAMALINGAM</t>
  </si>
  <si>
    <t>AME20067</t>
  </si>
  <si>
    <t>NANDU</t>
  </si>
  <si>
    <t>AME20068</t>
  </si>
  <si>
    <t>NAVEEN KUMAR M</t>
  </si>
  <si>
    <t>AME20069</t>
  </si>
  <si>
    <t>NIRANJAN R</t>
  </si>
  <si>
    <t>AME20071</t>
  </si>
  <si>
    <t>L.D. PARAMESH</t>
  </si>
  <si>
    <t>AME20072</t>
  </si>
  <si>
    <t>PRAMAIYA</t>
  </si>
  <si>
    <t>AME20074</t>
  </si>
  <si>
    <t>PRASANTH</t>
  </si>
  <si>
    <t>AME20075</t>
  </si>
  <si>
    <t>RAVIKUMAR L</t>
  </si>
  <si>
    <t>AME20076</t>
  </si>
  <si>
    <t>ROHITH K</t>
  </si>
  <si>
    <t>AME20078</t>
  </si>
  <si>
    <t>ROSHAN</t>
  </si>
  <si>
    <t>AME20079</t>
  </si>
  <si>
    <t>SABARENATH KAILASH</t>
  </si>
  <si>
    <t>AME20080</t>
  </si>
  <si>
    <t>N D SAI SUJAY</t>
  </si>
  <si>
    <t>AME20081</t>
  </si>
  <si>
    <t>SAMRIDHYA DAS</t>
  </si>
  <si>
    <t>AME20082</t>
  </si>
  <si>
    <t>SANGEETH SAROV JOSHY</t>
  </si>
  <si>
    <t>AME20083</t>
  </si>
  <si>
    <t>SANGEETH SYAM M</t>
  </si>
  <si>
    <t>AME20084</t>
  </si>
  <si>
    <t>SERMA RAJA D</t>
  </si>
  <si>
    <t>AME20085</t>
  </si>
  <si>
    <t>SHARUN P</t>
  </si>
  <si>
    <t>AME20086</t>
  </si>
  <si>
    <t>SHRAVAN B NAMBIAR</t>
  </si>
  <si>
    <t>AME20087</t>
  </si>
  <si>
    <t>SRI VENKATESH</t>
  </si>
  <si>
    <t>AME20088</t>
  </si>
  <si>
    <t>SIVA SUBRAMANIAN</t>
  </si>
  <si>
    <t>AME20090</t>
  </si>
  <si>
    <t>SUBRAMANIAN V</t>
  </si>
  <si>
    <t>AME20091</t>
  </si>
  <si>
    <t>SUJAY U M</t>
  </si>
  <si>
    <t>AME20092</t>
  </si>
  <si>
    <t>SUJITHIRAN N</t>
  </si>
  <si>
    <t>AME20093</t>
  </si>
  <si>
    <t>SURYA SIVADAS</t>
  </si>
  <si>
    <t>AME20094</t>
  </si>
  <si>
    <t>UJJWAL KAPOOR</t>
  </si>
  <si>
    <t>AME20096</t>
  </si>
  <si>
    <t>VIJAYARAGUNATH</t>
  </si>
  <si>
    <t>AME20097</t>
  </si>
  <si>
    <t>VISHNU PANICKER</t>
  </si>
  <si>
    <t>AME20098</t>
  </si>
  <si>
    <t>VIVEK AJAYAN</t>
  </si>
  <si>
    <t>AME20099</t>
  </si>
  <si>
    <t>YAGHYAVRAT SHEKHAWAT</t>
  </si>
  <si>
    <t>AME20100</t>
  </si>
  <si>
    <t>MOHAMMED SAMEERKHAN S</t>
  </si>
  <si>
    <t>AME20101</t>
  </si>
  <si>
    <t>SACHIN R NAIR</t>
  </si>
  <si>
    <t>AME20102</t>
  </si>
  <si>
    <t>YAJJAVARAPU SIVA SURYA</t>
  </si>
  <si>
    <t>AME20104</t>
  </si>
  <si>
    <t>ASHISH THOMAS</t>
  </si>
  <si>
    <t>AME20105</t>
  </si>
  <si>
    <t>ANURAG R</t>
  </si>
  <si>
    <t>AME20106</t>
  </si>
  <si>
    <t>SANTU KUMAR</t>
  </si>
  <si>
    <t>AME20107</t>
  </si>
  <si>
    <t>M MOHAMED UMAR</t>
  </si>
  <si>
    <t>AME20108</t>
  </si>
  <si>
    <t>RIFANA N</t>
  </si>
  <si>
    <t>AME20109</t>
  </si>
  <si>
    <t>SARTHAK A PILLAI</t>
  </si>
  <si>
    <t>AME20110</t>
  </si>
  <si>
    <t>NIKHIL I J</t>
  </si>
  <si>
    <t>AME20111</t>
  </si>
  <si>
    <t>ARJUN B KURUP</t>
  </si>
  <si>
    <t>AME20112</t>
  </si>
  <si>
    <t>MOHAMMED SAFWAN</t>
  </si>
  <si>
    <t>AME20113</t>
  </si>
  <si>
    <t>BILAAL NAUSHADALI PATANKAR</t>
  </si>
  <si>
    <t>AME20114</t>
  </si>
  <si>
    <t>KRITHIK JOSE BABY</t>
  </si>
  <si>
    <t>AME20115</t>
  </si>
  <si>
    <t>ADDHYAN SONKER</t>
  </si>
  <si>
    <t>AME20116</t>
  </si>
  <si>
    <t>MAYANK TYAGI</t>
  </si>
  <si>
    <t>AME20117</t>
  </si>
  <si>
    <t>PRATHAM C V</t>
  </si>
  <si>
    <t>AME20118</t>
  </si>
  <si>
    <t>SOURABH SANTHOSH</t>
  </si>
  <si>
    <t>AME20119</t>
  </si>
  <si>
    <t>KARAN NARAYAN R B</t>
  </si>
  <si>
    <t>AME20120</t>
  </si>
  <si>
    <t>ABDUL SAMAD</t>
  </si>
  <si>
    <t>AME20121</t>
  </si>
  <si>
    <t>FLOYD D MELLO</t>
  </si>
  <si>
    <t>AME20122</t>
  </si>
  <si>
    <t>PRANAY KUMAR BR</t>
  </si>
  <si>
    <t>AME20123</t>
  </si>
  <si>
    <t>JOHAAN A</t>
  </si>
  <si>
    <t>AME20124</t>
  </si>
  <si>
    <t>NIKHIL S</t>
  </si>
  <si>
    <t>AME20125</t>
  </si>
  <si>
    <t>NITHISHNARAYANAN R</t>
  </si>
  <si>
    <t>AME20126</t>
  </si>
  <si>
    <t>MAGANTI DEEPAK</t>
  </si>
  <si>
    <t>AME20127</t>
  </si>
  <si>
    <t>AME20129</t>
  </si>
  <si>
    <t>RUSSEL N HASAN</t>
  </si>
  <si>
    <t>AME20130</t>
  </si>
  <si>
    <t>HARISH.E</t>
  </si>
  <si>
    <t>AME20131</t>
  </si>
  <si>
    <t>ADAM FERNANDEZ</t>
  </si>
  <si>
    <t>AME20132</t>
  </si>
  <si>
    <t>VISHNU</t>
  </si>
  <si>
    <t>AME20133</t>
  </si>
  <si>
    <t>KARTHIK VIJAYAN</t>
  </si>
  <si>
    <t>AME20134L</t>
  </si>
  <si>
    <t>ABHIJEET ATMARAM THORAT</t>
  </si>
  <si>
    <t>AME20135L</t>
  </si>
  <si>
    <t>ABHIJITH AJAY</t>
  </si>
  <si>
    <t>AME20136L</t>
  </si>
  <si>
    <t>ABHINAV P M</t>
  </si>
  <si>
    <t>AME20137L</t>
  </si>
  <si>
    <t>ADERSH D</t>
  </si>
  <si>
    <t>AME20139L</t>
  </si>
  <si>
    <t>AGNEL JOY R</t>
  </si>
  <si>
    <t>AME20140L</t>
  </si>
  <si>
    <t>AJITH XAVIER</t>
  </si>
  <si>
    <t>AME20141L</t>
  </si>
  <si>
    <t>AKASH S L</t>
  </si>
  <si>
    <t>AME20142L</t>
  </si>
  <si>
    <t>ALAN JOEMON MATHEW</t>
  </si>
  <si>
    <t>AME20144L</t>
  </si>
  <si>
    <t>ANURANJ K K</t>
  </si>
  <si>
    <t>AME20145L</t>
  </si>
  <si>
    <t>Arjun Francis</t>
  </si>
  <si>
    <t>AME20146L</t>
  </si>
  <si>
    <t>ARJYA PRAKAS PRUSTY</t>
  </si>
  <si>
    <t>AME20147L</t>
  </si>
  <si>
    <t>BARANIGURU N</t>
  </si>
  <si>
    <t>AME20148L</t>
  </si>
  <si>
    <t>CHAUDANKAR AJINKYA NISHIN</t>
  </si>
  <si>
    <t>AME20149L</t>
  </si>
  <si>
    <t>DHANUS MATHAVAN J</t>
  </si>
  <si>
    <t>AME20150L</t>
  </si>
  <si>
    <t>DINESH GUPTA</t>
  </si>
  <si>
    <t>AME20151L</t>
  </si>
  <si>
    <t>DINESH KUMAR P</t>
  </si>
  <si>
    <t>AME20152L</t>
  </si>
  <si>
    <t>E FRANKLIN DITTO</t>
  </si>
  <si>
    <t>AME20153L</t>
  </si>
  <si>
    <t>GOKUL S</t>
  </si>
  <si>
    <t>AME20154L</t>
  </si>
  <si>
    <t>GOKUL KRISHNA S</t>
  </si>
  <si>
    <t>AME20155L</t>
  </si>
  <si>
    <t>Gokulakannan.M</t>
  </si>
  <si>
    <t>AME20156L</t>
  </si>
  <si>
    <t>HARISHRAGAVENDRA S</t>
  </si>
  <si>
    <t>AME20157L</t>
  </si>
  <si>
    <t>HARSH KUMAR SINGH</t>
  </si>
  <si>
    <t>AME20158L</t>
  </si>
  <si>
    <t>HERSON</t>
  </si>
  <si>
    <t>AME20159L</t>
  </si>
  <si>
    <t>JAFFRIEN</t>
  </si>
  <si>
    <t>AME20160L</t>
  </si>
  <si>
    <t>MANIGANDAPRABHU V</t>
  </si>
  <si>
    <t>AME20161L</t>
  </si>
  <si>
    <t>MOHAMED FAIZ R</t>
  </si>
  <si>
    <t>AME20163L</t>
  </si>
  <si>
    <t>MOHAMMED FAWAZ</t>
  </si>
  <si>
    <t>AME20164L</t>
  </si>
  <si>
    <t>NAIR KHUSHAAL RATISH</t>
  </si>
  <si>
    <t>AME20165L</t>
  </si>
  <si>
    <t>NAVEENKUMAR G</t>
  </si>
  <si>
    <t>AME20166L</t>
  </si>
  <si>
    <t>NAVIN KUMAR</t>
  </si>
  <si>
    <t>AME20167L</t>
  </si>
  <si>
    <t>NISHANTH I</t>
  </si>
  <si>
    <t>AME20168L</t>
  </si>
  <si>
    <t>OMAR MUKTHAR A S</t>
  </si>
  <si>
    <t>AME20169L</t>
  </si>
  <si>
    <t>PRADEEP R</t>
  </si>
  <si>
    <t>AME20170L</t>
  </si>
  <si>
    <t>Pragatheshwaran</t>
  </si>
  <si>
    <t>AME20171L</t>
  </si>
  <si>
    <t>RAFIL</t>
  </si>
  <si>
    <t>AME20172L</t>
  </si>
  <si>
    <t>RAJA SURYA R</t>
  </si>
  <si>
    <t>AME20173L</t>
  </si>
  <si>
    <t>RAKESH M NIKAM</t>
  </si>
  <si>
    <t>AME20174L</t>
  </si>
  <si>
    <t>RANJITH KUMAR R</t>
  </si>
  <si>
    <t>AME20175L</t>
  </si>
  <si>
    <t>RATHEESH</t>
  </si>
  <si>
    <t>AME20176L</t>
  </si>
  <si>
    <t>ROSHAN AJIM</t>
  </si>
  <si>
    <t>AME20177L</t>
  </si>
  <si>
    <t>SABARINATHAN V</t>
  </si>
  <si>
    <t>AME20178L</t>
  </si>
  <si>
    <t>SAJITH SASI RANI</t>
  </si>
  <si>
    <t>AME20179L</t>
  </si>
  <si>
    <t>SAKTHIVEL ARUMUGHAM</t>
  </si>
  <si>
    <t>AME20180L</t>
  </si>
  <si>
    <t>SANJAY V</t>
  </si>
  <si>
    <t>AME20182L</t>
  </si>
  <si>
    <t>SARVESHWAR B</t>
  </si>
  <si>
    <t>AME20184L</t>
  </si>
  <si>
    <t>SATHIYAMOORTHY J</t>
  </si>
  <si>
    <t>AME20185L</t>
  </si>
  <si>
    <t>SHASWAT SHAHI</t>
  </si>
  <si>
    <t>AME20186L</t>
  </si>
  <si>
    <t>SRIKANTH J</t>
  </si>
  <si>
    <t>AME20187L</t>
  </si>
  <si>
    <t>SRIKANTH K</t>
  </si>
  <si>
    <t>AME20188L</t>
  </si>
  <si>
    <t>SRINATH P</t>
  </si>
  <si>
    <t>AME20189L</t>
  </si>
  <si>
    <t>SRIVARSHAN M</t>
  </si>
  <si>
    <t>AME20190L</t>
  </si>
  <si>
    <t>SURAJ KUMAR</t>
  </si>
  <si>
    <t>AME20191L</t>
  </si>
  <si>
    <t>SURESH BALAJI</t>
  </si>
  <si>
    <t>AME20193L</t>
  </si>
  <si>
    <t>TEKENDRA THAPA</t>
  </si>
  <si>
    <t>AME20194L</t>
  </si>
  <si>
    <t>THABRAZ AHMED</t>
  </si>
  <si>
    <t>AME20195L</t>
  </si>
  <si>
    <t>THEJESHWARAN</t>
  </si>
  <si>
    <t>AME20196L</t>
  </si>
  <si>
    <t>TONY PLAYER M</t>
  </si>
  <si>
    <t>AME20197L</t>
  </si>
  <si>
    <t>VIMAL P S</t>
  </si>
  <si>
    <t>AME20198L</t>
  </si>
  <si>
    <t>VISWABALAN M</t>
  </si>
  <si>
    <t>AME20199L</t>
  </si>
  <si>
    <t>SHIVAM KUMAR SINGH</t>
  </si>
  <si>
    <t>AME20200L</t>
  </si>
  <si>
    <t>BENJAMIN GARRYSTON B</t>
  </si>
  <si>
    <t>AME20202L</t>
  </si>
  <si>
    <t>SIVASAKTHI SRINIVASAN</t>
  </si>
  <si>
    <t>AME20203L</t>
  </si>
  <si>
    <t>RAJESH KUMAR R R</t>
  </si>
  <si>
    <t>AME20204L</t>
  </si>
  <si>
    <t>ANRAJ SRICHANDAN</t>
  </si>
  <si>
    <t>AME20205L</t>
  </si>
  <si>
    <t>GOWTHAMKUMAR M</t>
  </si>
  <si>
    <t>AME20206L</t>
  </si>
  <si>
    <t>MUHAMMED AZAN N</t>
  </si>
  <si>
    <t>AME20207L</t>
  </si>
  <si>
    <t>YOGESHWARAN U U</t>
  </si>
  <si>
    <t>AME20208L</t>
  </si>
  <si>
    <t>SWAYAM PAWAR</t>
  </si>
  <si>
    <t>AME20209L</t>
  </si>
  <si>
    <t>DEEPAK S</t>
  </si>
  <si>
    <t>AME20210L</t>
  </si>
  <si>
    <t>MOHAN RAJ S</t>
  </si>
  <si>
    <t>AME20211L</t>
  </si>
  <si>
    <t>AME20213L</t>
  </si>
  <si>
    <t>MANOKARAN R</t>
  </si>
  <si>
    <t>AME20214L</t>
  </si>
  <si>
    <t>VISHAL S E</t>
  </si>
  <si>
    <t>AME20215L</t>
  </si>
  <si>
    <t>STEPHENSON K</t>
  </si>
  <si>
    <t>AME20217L</t>
  </si>
  <si>
    <t>Dinesh Kumar</t>
  </si>
  <si>
    <t>AME20218L</t>
  </si>
  <si>
    <t>Vignesh. P</t>
  </si>
  <si>
    <t>AME20219L</t>
  </si>
  <si>
    <t>JOBIN J</t>
  </si>
  <si>
    <t>AME20220L</t>
  </si>
  <si>
    <t>ANGELICO CLIFFORD P RAYEN L</t>
  </si>
  <si>
    <t>AME20221L</t>
  </si>
  <si>
    <t>SIBI R</t>
  </si>
  <si>
    <t>AME20222L</t>
  </si>
  <si>
    <t>A.MOHAMED ASIK</t>
  </si>
  <si>
    <t>AME20223L</t>
  </si>
  <si>
    <t>GUHAN S</t>
  </si>
  <si>
    <t>AME20224L</t>
  </si>
  <si>
    <t>DEEPAK KUMAR.S</t>
  </si>
  <si>
    <t>AME20225L</t>
  </si>
  <si>
    <t>BALAJI R</t>
  </si>
  <si>
    <t>AME20226L</t>
  </si>
  <si>
    <t>JOEL STANLEY JONES</t>
  </si>
  <si>
    <t>AME20227L</t>
  </si>
  <si>
    <t>AMS VARGHEES</t>
  </si>
  <si>
    <t>AME20228L</t>
  </si>
  <si>
    <t>ROJES J</t>
  </si>
  <si>
    <t>AME20229L</t>
  </si>
  <si>
    <t>SANKARA NARAYANAN E</t>
  </si>
  <si>
    <t>AME20230L</t>
  </si>
  <si>
    <t>SARAVANA RAJAN M</t>
  </si>
  <si>
    <t>AME20231L</t>
  </si>
  <si>
    <t>RAKESH N</t>
  </si>
  <si>
    <t>AME20233L</t>
  </si>
  <si>
    <t>RONIT ARORA</t>
  </si>
  <si>
    <t>AME20234L</t>
  </si>
  <si>
    <t>KARTHIKEYAN H</t>
  </si>
  <si>
    <t>AME20235L</t>
  </si>
  <si>
    <t>AME20236L</t>
  </si>
  <si>
    <t>KRISHNAKANTH</t>
  </si>
  <si>
    <t>AME20237L</t>
  </si>
  <si>
    <t>AROCKIA ROHIN</t>
  </si>
  <si>
    <t>AME20238L</t>
  </si>
  <si>
    <t>YOGESHWARAN</t>
  </si>
  <si>
    <t>AME20239L</t>
  </si>
  <si>
    <t>SHREERAM V</t>
  </si>
  <si>
    <t>AME20240L</t>
  </si>
  <si>
    <t>ANTONY JOEHAIL</t>
  </si>
  <si>
    <t>AME20241L</t>
  </si>
  <si>
    <t>SAHAYA RAHUL S</t>
  </si>
  <si>
    <t>AME20242L</t>
  </si>
  <si>
    <t>MAHADIR MOHAMED P</t>
  </si>
  <si>
    <t>AME20243L</t>
  </si>
  <si>
    <t>VISHNU S</t>
  </si>
  <si>
    <t>AME20244L</t>
  </si>
  <si>
    <t>MATHIARASAN K</t>
  </si>
  <si>
    <t>AME20245L</t>
  </si>
  <si>
    <t>SYED HABEEB N</t>
  </si>
  <si>
    <t>AME20246L</t>
  </si>
  <si>
    <t>ARUN PANDIYAN R</t>
  </si>
  <si>
    <t>AME20247L</t>
  </si>
  <si>
    <t>PRAVEEN KUAMR.M</t>
  </si>
  <si>
    <t>AME20248L</t>
  </si>
  <si>
    <t>PRAVEEN E</t>
  </si>
  <si>
    <t>AME20249L</t>
  </si>
  <si>
    <t>RAJYAGURU RAJ BHARATHBHAI</t>
  </si>
  <si>
    <t xml:space="preserve">CO5 </t>
  </si>
  <si>
    <t>Q.5</t>
  </si>
  <si>
    <t>Q.6</t>
  </si>
  <si>
    <t xml:space="preserve">CO4 </t>
  </si>
  <si>
    <t>COMPUTER SCIENCE ENGINEERING</t>
  </si>
  <si>
    <t>CSE</t>
  </si>
  <si>
    <t>I/II</t>
  </si>
  <si>
    <t>2023-2027</t>
  </si>
  <si>
    <t>2023-2024</t>
  </si>
  <si>
    <t>Data Science</t>
  </si>
  <si>
    <t xml:space="preserve">SUBJECT 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</si>
</sst>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;[Red]0.00"/>
    <numFmt numFmtId="165" formatCode="0_);[Red]\(0\)"/>
    <numFmt numFmtId="166" formatCode="0.0"/>
  </numFmts>
  <fonts count="5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0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name val="Calibri"/>
      <family val="2"/>
      <scheme val="minor"/>
    </font>
    <font>
      <b/>
      <sz val="14"/>
      <color theme="1"/>
      <name val="Times New Roman"/>
      <family val="1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2"/>
      <color theme="0"/>
      <name val="Times New Roman"/>
      <family val="1"/>
    </font>
    <font>
      <sz val="12"/>
      <color rgb="FF000000"/>
      <name val="Times New Roman"/>
      <family val="1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3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color rgb="FF002060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00"/>
      <name val="Times New Roman"/>
      <family val="1"/>
    </font>
    <font>
      <sz val="12"/>
      <name val="Times New Roman"/>
      <family val="1"/>
    </font>
    <font>
      <sz val="10"/>
      <color rgb="FF000000"/>
      <name val="Times New Roman"/>
      <family val="1"/>
    </font>
    <font>
      <b/>
      <sz val="12"/>
      <color rgb="FFFFFFFF"/>
      <name val="Times New Roman"/>
      <family val="1"/>
    </font>
    <font>
      <b/>
      <sz val="11"/>
      <color rgb="FF3F3F3F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rgb="FF000000"/>
      <name val="Arial"/>
      <family val="2"/>
    </font>
    <font>
      <sz val="28"/>
      <color rgb="FFFF0000"/>
      <name val="Calibri"/>
      <family val="2"/>
      <scheme val="minor"/>
    </font>
    <font>
      <sz val="28"/>
      <color theme="1"/>
      <name val="Calibri"/>
      <family val="2"/>
      <scheme val="minor"/>
    </font>
    <font>
      <sz val="16"/>
      <color indexed="8"/>
      <name val="Calibri"/>
      <family val="2"/>
    </font>
    <font>
      <b/>
      <sz val="18"/>
      <color indexed="8"/>
      <name val="Calibri"/>
      <family val="2"/>
    </font>
    <font>
      <b/>
      <sz val="11"/>
      <color rgb="FFC00000"/>
      <name val="Times New Roman"/>
      <family val="1"/>
    </font>
    <font>
      <b/>
      <sz val="16"/>
      <name val="Times New Roman"/>
      <family val="1"/>
    </font>
    <font>
      <b/>
      <sz val="16"/>
      <color rgb="FFC00000"/>
      <name val="Times New Roman"/>
      <family val="1"/>
    </font>
    <font>
      <sz val="12"/>
      <color theme="0"/>
      <name val="Times New Roman"/>
      <family val="1"/>
    </font>
    <font>
      <sz val="11"/>
      <color rgb="FF002060"/>
      <name val="Times New Roman"/>
      <family val="1"/>
    </font>
    <font>
      <sz val="28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indexed="8"/>
      <name val="Calibri"/>
      <family val="2"/>
    </font>
    <font>
      <sz val="11"/>
      <color rgb="FF002060"/>
      <name val="Times New Roman"/>
      <family val="1"/>
    </font>
    <font>
      <sz val="11"/>
      <color rgb="FF0000FF"/>
      <name val="Times New Roman"/>
      <family val="1"/>
    </font>
    <font>
      <sz val="9"/>
      <color rgb="FF000000"/>
      <name val="Arial"/>
      <charset val="134"/>
    </font>
    <font>
      <sz val="12"/>
      <color indexed="8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EF413D"/>
        <bgColor rgb="FFED1C24"/>
      </patternFill>
    </fill>
    <fill>
      <patternFill patternType="solid">
        <fgColor rgb="FFFFF685"/>
        <bgColor rgb="FFFFE699"/>
      </patternFill>
    </fill>
    <fill>
      <patternFill patternType="solid">
        <fgColor rgb="FFFAA61A"/>
        <bgColor rgb="FFED7D31"/>
      </patternFill>
    </fill>
    <fill>
      <patternFill patternType="solid">
        <fgColor rgb="FFF3715A"/>
        <bgColor rgb="FFED7D31"/>
      </patternFill>
    </fill>
    <fill>
      <patternFill patternType="solid">
        <fgColor rgb="FF21409A"/>
        <bgColor rgb="FF404040"/>
      </patternFill>
    </fill>
    <fill>
      <patternFill patternType="solid">
        <fgColor rgb="FFFCD3C1"/>
        <bgColor rgb="FFFFCCCC"/>
      </patternFill>
    </fill>
    <fill>
      <patternFill patternType="solid">
        <fgColor rgb="FFED1C24"/>
        <bgColor rgb="FFFF0000"/>
      </patternFill>
    </fill>
    <fill>
      <patternFill patternType="solid">
        <fgColor rgb="FF00AAAD"/>
        <bgColor rgb="FF0070C0"/>
      </patternFill>
    </fill>
    <fill>
      <patternFill patternType="solid">
        <fgColor rgb="FFBCE4E5"/>
        <bgColor rgb="FFBDD7EE"/>
      </patternFill>
    </fill>
    <fill>
      <patternFill patternType="solid">
        <fgColor rgb="FFFFFBCC"/>
        <bgColor rgb="FFFFFFCC"/>
      </patternFill>
    </fill>
    <fill>
      <patternFill patternType="solid">
        <fgColor rgb="FF0066B3"/>
        <bgColor rgb="FF0070C0"/>
      </patternFill>
    </fill>
    <fill>
      <patternFill patternType="solid">
        <fgColor theme="0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BE5D6"/>
        <bgColor rgb="FFFEDCC6"/>
      </patternFill>
    </fill>
    <fill>
      <patternFill patternType="solid">
        <fgColor rgb="FFFEDCC6"/>
        <bgColor rgb="FFFCD3C1"/>
      </patternFill>
    </fill>
    <fill>
      <patternFill patternType="solid">
        <fgColor rgb="FFFFFF00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0">
    <xf numFmtId="0" fontId="0" fillId="0" borderId="0"/>
    <xf numFmtId="9" fontId="37" fillId="0" borderId="0" applyFont="0" applyFill="0" applyBorder="0" applyAlignment="0" applyProtection="0"/>
    <xf numFmtId="0" fontId="37" fillId="13" borderId="19" applyNumberFormat="0" applyFont="0" applyAlignment="0" applyProtection="0"/>
    <xf numFmtId="0" fontId="35" fillId="0" borderId="0" applyNumberFormat="0" applyFill="0" applyBorder="0" applyAlignment="0" applyProtection="0"/>
    <xf numFmtId="0" fontId="34" fillId="0" borderId="28" applyNumberFormat="0" applyFill="0" applyAlignment="0" applyProtection="0"/>
    <xf numFmtId="0" fontId="33" fillId="5" borderId="9" applyNumberFormat="0" applyAlignment="0" applyProtection="0"/>
    <xf numFmtId="0" fontId="10" fillId="3" borderId="0" applyNumberFormat="0" applyBorder="0" applyAlignment="0" applyProtection="0"/>
    <xf numFmtId="0" fontId="36" fillId="0" borderId="0"/>
    <xf numFmtId="0" fontId="10" fillId="19" borderId="0" applyNumberFormat="0" applyBorder="0" applyAlignment="0" applyProtection="0"/>
    <xf numFmtId="0" fontId="31" fillId="0" borderId="0"/>
  </cellStyleXfs>
  <cellXfs count="405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3" fillId="3" borderId="2" xfId="6" applyFont="1" applyBorder="1" applyAlignment="1" applyProtection="1">
      <alignment horizontal="center" vertical="center"/>
      <protection hidden="1"/>
    </xf>
    <xf numFmtId="0" fontId="3" fillId="3" borderId="3" xfId="6" applyFont="1" applyBorder="1" applyAlignment="1" applyProtection="1">
      <alignment horizontal="center" vertical="center"/>
      <protection hidden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4" borderId="0" xfId="0" applyFont="1" applyFill="1" applyAlignment="1" applyProtection="1">
      <alignment horizontal="center" vertical="center"/>
      <protection hidden="1"/>
    </xf>
    <xf numFmtId="2" fontId="7" fillId="4" borderId="6" xfId="0" applyNumberFormat="1" applyFont="1" applyFill="1" applyBorder="1" applyAlignment="1">
      <alignment horizontal="center" vertical="center" wrapText="1"/>
    </xf>
    <xf numFmtId="0" fontId="8" fillId="5" borderId="8" xfId="5" applyFont="1" applyBorder="1" applyAlignment="1" applyProtection="1">
      <alignment horizontal="center" vertical="center"/>
      <protection hidden="1"/>
    </xf>
    <xf numFmtId="0" fontId="9" fillId="5" borderId="2" xfId="4" applyFont="1" applyFill="1" applyBorder="1" applyAlignment="1" applyProtection="1">
      <alignment horizontal="center" vertical="center"/>
      <protection hidden="1"/>
    </xf>
    <xf numFmtId="10" fontId="9" fillId="5" borderId="2" xfId="4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Protection="1">
      <protection hidden="1"/>
    </xf>
    <xf numFmtId="0" fontId="6" fillId="3" borderId="2" xfId="6" applyFont="1" applyBorder="1" applyAlignment="1" applyProtection="1">
      <alignment horizontal="center" vertical="center"/>
      <protection hidden="1"/>
    </xf>
    <xf numFmtId="0" fontId="6" fillId="3" borderId="2" xfId="6" applyFont="1" applyBorder="1" applyAlignment="1" applyProtection="1">
      <alignment horizontal="center"/>
      <protection hidden="1"/>
    </xf>
    <xf numFmtId="9" fontId="9" fillId="6" borderId="2" xfId="1" applyFont="1" applyFill="1" applyBorder="1" applyAlignment="1" applyProtection="1">
      <alignment horizontal="center" vertical="center"/>
      <protection hidden="1"/>
    </xf>
    <xf numFmtId="9" fontId="9" fillId="6" borderId="2" xfId="1" applyFont="1" applyFill="1" applyBorder="1" applyAlignment="1" applyProtection="1">
      <alignment horizontal="center"/>
      <protection hidden="1"/>
    </xf>
    <xf numFmtId="0" fontId="9" fillId="6" borderId="2" xfId="1" applyNumberFormat="1" applyFont="1" applyFill="1" applyBorder="1" applyAlignment="1" applyProtection="1">
      <alignment horizontal="center" vertical="center"/>
      <protection hidden="1"/>
    </xf>
    <xf numFmtId="2" fontId="9" fillId="6" borderId="2" xfId="4" applyNumberFormat="1" applyFont="1" applyFill="1" applyBorder="1" applyAlignment="1" applyProtection="1">
      <alignment horizontal="center" vertical="center"/>
      <protection hidden="1"/>
    </xf>
    <xf numFmtId="0" fontId="3" fillId="0" borderId="0" xfId="3" applyFont="1" applyAlignment="1" applyProtection="1">
      <alignment horizontal="center" vertical="center"/>
      <protection hidden="1"/>
    </xf>
    <xf numFmtId="2" fontId="9" fillId="0" borderId="2" xfId="4" applyNumberFormat="1" applyFont="1" applyBorder="1" applyAlignment="1" applyProtection="1">
      <alignment horizontal="center"/>
      <protection hidden="1"/>
    </xf>
    <xf numFmtId="2" fontId="6" fillId="4" borderId="9" xfId="5" applyNumberFormat="1" applyFont="1" applyFill="1" applyAlignment="1" applyProtection="1">
      <alignment horizontal="center" vertical="center"/>
      <protection hidden="1"/>
    </xf>
    <xf numFmtId="0" fontId="8" fillId="5" borderId="8" xfId="5" applyFont="1" applyBorder="1" applyAlignment="1" applyProtection="1">
      <alignment horizontal="center"/>
      <protection hidden="1"/>
    </xf>
    <xf numFmtId="0" fontId="11" fillId="5" borderId="2" xfId="4" applyFont="1" applyFill="1" applyBorder="1" applyAlignment="1" applyProtection="1">
      <alignment horizontal="center" vertical="center"/>
      <protection hidden="1"/>
    </xf>
    <xf numFmtId="10" fontId="9" fillId="5" borderId="2" xfId="4" applyNumberFormat="1" applyFont="1" applyFill="1" applyBorder="1" applyAlignment="1" applyProtection="1">
      <alignment horizontal="center"/>
      <protection hidden="1"/>
    </xf>
    <xf numFmtId="0" fontId="2" fillId="4" borderId="2" xfId="0" applyFont="1" applyFill="1" applyBorder="1" applyAlignment="1">
      <alignment horizontal="center" vertical="center"/>
    </xf>
    <xf numFmtId="164" fontId="12" fillId="4" borderId="2" xfId="0" applyNumberFormat="1" applyFont="1" applyFill="1" applyBorder="1" applyAlignment="1">
      <alignment horizontal="center" vertical="center"/>
    </xf>
    <xf numFmtId="2" fontId="12" fillId="4" borderId="2" xfId="0" applyNumberFormat="1" applyFont="1" applyFill="1" applyBorder="1" applyAlignment="1">
      <alignment horizontal="center" vertical="center"/>
    </xf>
    <xf numFmtId="0" fontId="3" fillId="3" borderId="1" xfId="6" applyFont="1" applyBorder="1" applyAlignment="1" applyProtection="1">
      <alignment horizontal="center" vertical="center"/>
      <protection hidden="1"/>
    </xf>
    <xf numFmtId="0" fontId="12" fillId="0" borderId="2" xfId="0" applyFont="1" applyBorder="1" applyAlignment="1">
      <alignment horizontal="center"/>
    </xf>
    <xf numFmtId="9" fontId="12" fillId="0" borderId="2" xfId="1" applyFont="1" applyBorder="1" applyAlignment="1">
      <alignment horizontal="center"/>
    </xf>
    <xf numFmtId="2" fontId="13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1" applyFont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2" fillId="2" borderId="2" xfId="0" applyFont="1" applyFill="1" applyBorder="1"/>
    <xf numFmtId="0" fontId="2" fillId="2" borderId="12" xfId="0" applyFont="1" applyFill="1" applyBorder="1"/>
    <xf numFmtId="0" fontId="2" fillId="2" borderId="1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3" xfId="0" applyFont="1" applyFill="1" applyBorder="1" applyAlignment="1">
      <alignment horizontal="left" vertical="center"/>
    </xf>
    <xf numFmtId="10" fontId="2" fillId="2" borderId="13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15" fillId="3" borderId="13" xfId="6" applyFont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10" fontId="4" fillId="8" borderId="2" xfId="6" applyNumberFormat="1" applyFont="1" applyFill="1" applyBorder="1" applyAlignment="1">
      <alignment horizontal="center" vertical="center"/>
    </xf>
    <xf numFmtId="10" fontId="16" fillId="8" borderId="2" xfId="1" applyNumberFormat="1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/>
    </xf>
    <xf numFmtId="10" fontId="16" fillId="9" borderId="2" xfId="9" applyNumberFormat="1" applyFont="1" applyFill="1" applyBorder="1" applyAlignment="1">
      <alignment horizontal="center" vertical="center" wrapText="1"/>
    </xf>
    <xf numFmtId="10" fontId="16" fillId="9" borderId="2" xfId="1" applyNumberFormat="1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/>
    </xf>
    <xf numFmtId="10" fontId="16" fillId="10" borderId="2" xfId="9" applyNumberFormat="1" applyFont="1" applyFill="1" applyBorder="1" applyAlignment="1">
      <alignment horizontal="center" vertical="center" wrapText="1"/>
    </xf>
    <xf numFmtId="10" fontId="16" fillId="10" borderId="2" xfId="1" applyNumberFormat="1" applyFont="1" applyFill="1" applyBorder="1" applyAlignment="1">
      <alignment horizontal="center" vertical="center" wrapText="1"/>
    </xf>
    <xf numFmtId="0" fontId="4" fillId="11" borderId="2" xfId="0" applyFont="1" applyFill="1" applyBorder="1" applyAlignment="1">
      <alignment horizontal="center" vertical="center"/>
    </xf>
    <xf numFmtId="10" fontId="16" fillId="11" borderId="2" xfId="9" applyNumberFormat="1" applyFont="1" applyFill="1" applyBorder="1" applyAlignment="1">
      <alignment horizontal="center" vertical="center" wrapText="1"/>
    </xf>
    <xf numFmtId="10" fontId="16" fillId="11" borderId="2" xfId="1" applyNumberFormat="1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/>
    </xf>
    <xf numFmtId="10" fontId="16" fillId="12" borderId="2" xfId="9" applyNumberFormat="1" applyFont="1" applyFill="1" applyBorder="1" applyAlignment="1">
      <alignment horizontal="center" vertical="center" wrapText="1"/>
    </xf>
    <xf numFmtId="0" fontId="16" fillId="12" borderId="2" xfId="9" applyFont="1" applyFill="1" applyBorder="1" applyAlignment="1">
      <alignment horizontal="center" vertical="center" wrapText="1"/>
    </xf>
    <xf numFmtId="10" fontId="0" fillId="0" borderId="0" xfId="1" applyNumberFormat="1" applyFont="1"/>
    <xf numFmtId="165" fontId="0" fillId="0" borderId="0" xfId="1" applyNumberFormat="1" applyFont="1"/>
    <xf numFmtId="0" fontId="5" fillId="0" borderId="0" xfId="0" applyFont="1"/>
    <xf numFmtId="0" fontId="17" fillId="3" borderId="0" xfId="6" applyFont="1"/>
    <xf numFmtId="0" fontId="18" fillId="3" borderId="0" xfId="6" applyFont="1"/>
    <xf numFmtId="0" fontId="0" fillId="13" borderId="19" xfId="2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2" fillId="2" borderId="2" xfId="0" applyFont="1" applyFill="1" applyBorder="1" applyProtection="1">
      <protection locked="0"/>
    </xf>
    <xf numFmtId="0" fontId="2" fillId="3" borderId="2" xfId="6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2" fillId="11" borderId="2" xfId="6" applyFont="1" applyFill="1" applyBorder="1" applyAlignment="1">
      <alignment horizontal="center" vertical="center"/>
    </xf>
    <xf numFmtId="0" fontId="2" fillId="3" borderId="2" xfId="6" applyNumberFormat="1" applyFont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2" fillId="15" borderId="2" xfId="6" applyFont="1" applyFill="1" applyBorder="1" applyAlignment="1">
      <alignment horizontal="center" vertical="center"/>
    </xf>
    <xf numFmtId="0" fontId="2" fillId="11" borderId="2" xfId="6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0" fontId="2" fillId="15" borderId="2" xfId="6" applyNumberFormat="1" applyFont="1" applyFill="1" applyBorder="1" applyAlignment="1">
      <alignment horizontal="center" vertical="center"/>
    </xf>
    <xf numFmtId="0" fontId="0" fillId="17" borderId="2" xfId="0" applyFill="1" applyBorder="1" applyAlignment="1">
      <alignment horizontal="center"/>
    </xf>
    <xf numFmtId="0" fontId="19" fillId="8" borderId="2" xfId="0" applyFont="1" applyFill="1" applyBorder="1" applyAlignment="1">
      <alignment horizontal="center" vertical="center"/>
    </xf>
    <xf numFmtId="0" fontId="7" fillId="18" borderId="2" xfId="6" applyFont="1" applyFill="1" applyBorder="1" applyAlignment="1" applyProtection="1">
      <alignment horizontal="center" vertical="center" wrapText="1"/>
    </xf>
    <xf numFmtId="0" fontId="4" fillId="18" borderId="2" xfId="6" applyFont="1" applyFill="1" applyBorder="1" applyAlignment="1" applyProtection="1">
      <alignment horizontal="center" vertical="center"/>
    </xf>
    <xf numFmtId="10" fontId="20" fillId="19" borderId="22" xfId="8" applyNumberFormat="1" applyFont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2" fillId="21" borderId="2" xfId="0" applyFont="1" applyFill="1" applyBorder="1" applyAlignment="1">
      <alignment horizontal="center" vertical="center"/>
    </xf>
    <xf numFmtId="10" fontId="20" fillId="19" borderId="23" xfId="8" applyNumberFormat="1" applyFont="1" applyBorder="1" applyAlignment="1">
      <alignment horizontal="center" vertical="center"/>
    </xf>
    <xf numFmtId="10" fontId="22" fillId="22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10" fontId="23" fillId="24" borderId="2" xfId="0" applyNumberFormat="1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10" fontId="0" fillId="26" borderId="2" xfId="0" applyNumberForma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0" fontId="16" fillId="29" borderId="2" xfId="0" applyNumberFormat="1" applyFont="1" applyFill="1" applyBorder="1" applyAlignment="1">
      <alignment horizontal="center" vertical="center"/>
    </xf>
    <xf numFmtId="9" fontId="0" fillId="30" borderId="2" xfId="1" applyFont="1" applyFill="1" applyBorder="1" applyAlignment="1">
      <alignment horizontal="center" vertical="center"/>
    </xf>
    <xf numFmtId="0" fontId="2" fillId="31" borderId="2" xfId="0" applyFont="1" applyFill="1" applyBorder="1" applyAlignment="1">
      <alignment horizontal="center" vertical="center"/>
    </xf>
    <xf numFmtId="9" fontId="0" fillId="29" borderId="2" xfId="1" applyFont="1" applyFill="1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0" fillId="13" borderId="25" xfId="2" applyFont="1" applyBorder="1" applyAlignment="1">
      <alignment horizontal="center"/>
    </xf>
    <xf numFmtId="0" fontId="0" fillId="13" borderId="25" xfId="2" applyFont="1" applyBorder="1"/>
    <xf numFmtId="0" fontId="0" fillId="13" borderId="25" xfId="2" applyFont="1" applyBorder="1" applyAlignment="1">
      <alignment horizontal="center" vertical="center"/>
    </xf>
    <xf numFmtId="0" fontId="0" fillId="13" borderId="0" xfId="2" applyFont="1" applyBorder="1" applyAlignment="1">
      <alignment horizontal="center"/>
    </xf>
    <xf numFmtId="0" fontId="0" fillId="13" borderId="0" xfId="2" applyFont="1" applyBorder="1"/>
    <xf numFmtId="0" fontId="0" fillId="13" borderId="0" xfId="2" applyFont="1" applyBorder="1" applyAlignment="1">
      <alignment horizontal="center" vertical="center"/>
    </xf>
    <xf numFmtId="0" fontId="17" fillId="13" borderId="20" xfId="2" applyFont="1" applyBorder="1" applyAlignment="1" applyProtection="1">
      <alignment horizontal="center" vertical="center"/>
    </xf>
    <xf numFmtId="0" fontId="17" fillId="13" borderId="22" xfId="2" applyFont="1" applyBorder="1" applyAlignment="1" applyProtection="1">
      <alignment horizontal="center" vertical="center"/>
    </xf>
    <xf numFmtId="0" fontId="17" fillId="13" borderId="26" xfId="2" applyFont="1" applyBorder="1" applyAlignment="1" applyProtection="1">
      <alignment horizontal="center" vertical="center"/>
    </xf>
    <xf numFmtId="9" fontId="24" fillId="13" borderId="2" xfId="1" applyFont="1" applyFill="1" applyBorder="1" applyAlignment="1" applyProtection="1">
      <alignment horizontal="center" vertical="center"/>
    </xf>
    <xf numFmtId="9" fontId="17" fillId="13" borderId="20" xfId="1" applyFont="1" applyFill="1" applyBorder="1" applyAlignment="1" applyProtection="1">
      <alignment horizontal="center" vertical="center"/>
    </xf>
    <xf numFmtId="0" fontId="2" fillId="13" borderId="2" xfId="2" applyFont="1" applyBorder="1" applyAlignment="1" applyProtection="1">
      <alignment horizontal="center" vertical="center"/>
    </xf>
    <xf numFmtId="9" fontId="2" fillId="13" borderId="2" xfId="1" applyFont="1" applyFill="1" applyBorder="1" applyAlignment="1" applyProtection="1">
      <alignment horizontal="center" vertical="center"/>
    </xf>
    <xf numFmtId="0" fontId="2" fillId="13" borderId="2" xfId="1" applyNumberFormat="1" applyFont="1" applyFill="1" applyBorder="1" applyAlignment="1" applyProtection="1">
      <alignment horizontal="center" vertical="center"/>
    </xf>
    <xf numFmtId="0" fontId="16" fillId="0" borderId="0" xfId="0" applyFont="1"/>
    <xf numFmtId="0" fontId="5" fillId="2" borderId="2" xfId="0" applyFont="1" applyFill="1" applyBorder="1"/>
    <xf numFmtId="0" fontId="5" fillId="2" borderId="2" xfId="0" applyFont="1" applyFill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7" fillId="33" borderId="2" xfId="0" applyFont="1" applyFill="1" applyBorder="1" applyAlignment="1">
      <alignment horizontal="center" vertical="center"/>
    </xf>
    <xf numFmtId="0" fontId="27" fillId="34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horizontal="center" vertical="top" wrapText="1"/>
    </xf>
    <xf numFmtId="1" fontId="30" fillId="0" borderId="2" xfId="0" applyNumberFormat="1" applyFont="1" applyBorder="1" applyAlignment="1">
      <alignment horizontal="center"/>
    </xf>
    <xf numFmtId="0" fontId="16" fillId="0" borderId="12" xfId="0" applyFont="1" applyBorder="1"/>
    <xf numFmtId="0" fontId="30" fillId="0" borderId="17" xfId="0" applyFont="1" applyBorder="1" applyAlignment="1">
      <alignment vertical="center" wrapText="1"/>
    </xf>
    <xf numFmtId="0" fontId="31" fillId="0" borderId="2" xfId="0" applyFont="1" applyBorder="1" applyAlignment="1">
      <alignment horizontal="center"/>
    </xf>
    <xf numFmtId="0" fontId="16" fillId="0" borderId="2" xfId="0" applyFont="1" applyBorder="1"/>
    <xf numFmtId="0" fontId="29" fillId="0" borderId="0" xfId="0" applyFont="1"/>
    <xf numFmtId="10" fontId="16" fillId="35" borderId="24" xfId="0" applyNumberFormat="1" applyFont="1" applyFill="1" applyBorder="1" applyAlignment="1">
      <alignment horizontal="center"/>
    </xf>
    <xf numFmtId="0" fontId="29" fillId="36" borderId="2" xfId="0" applyFont="1" applyFill="1" applyBorder="1"/>
    <xf numFmtId="0" fontId="27" fillId="36" borderId="2" xfId="0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28" fillId="0" borderId="2" xfId="0" applyFont="1" applyBorder="1"/>
    <xf numFmtId="2" fontId="28" fillId="0" borderId="2" xfId="0" applyNumberFormat="1" applyFont="1" applyBorder="1" applyAlignment="1">
      <alignment horizontal="center" vertical="center"/>
    </xf>
    <xf numFmtId="0" fontId="29" fillId="2" borderId="0" xfId="0" applyFont="1" applyFill="1"/>
    <xf numFmtId="2" fontId="29" fillId="2" borderId="0" xfId="0" applyNumberFormat="1" applyFont="1" applyFill="1" applyAlignment="1">
      <alignment horizontal="center" vertical="center"/>
    </xf>
    <xf numFmtId="0" fontId="0" fillId="0" borderId="2" xfId="0" applyBorder="1"/>
    <xf numFmtId="0" fontId="0" fillId="0" borderId="12" xfId="0" applyBorder="1"/>
    <xf numFmtId="0" fontId="2" fillId="33" borderId="2" xfId="6" applyFont="1" applyFill="1" applyBorder="1" applyAlignment="1">
      <alignment horizontal="center" vertical="center"/>
    </xf>
    <xf numFmtId="0" fontId="2" fillId="36" borderId="2" xfId="6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36" borderId="12" xfId="6" applyFont="1" applyFill="1" applyBorder="1" applyAlignment="1">
      <alignment horizontal="center" vertical="center"/>
    </xf>
    <xf numFmtId="0" fontId="2" fillId="33" borderId="2" xfId="6" applyNumberFormat="1" applyFont="1" applyFill="1" applyBorder="1" applyAlignment="1">
      <alignment horizontal="center" vertical="center"/>
    </xf>
    <xf numFmtId="0" fontId="4" fillId="20" borderId="2" xfId="0" applyFont="1" applyFill="1" applyBorder="1" applyAlignment="1">
      <alignment horizontal="center" vertical="center"/>
    </xf>
    <xf numFmtId="10" fontId="4" fillId="10" borderId="2" xfId="8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2" xfId="0" applyFont="1" applyBorder="1"/>
    <xf numFmtId="0" fontId="4" fillId="15" borderId="2" xfId="6" applyFont="1" applyFill="1" applyBorder="1" applyAlignment="1">
      <alignment horizontal="center" vertical="center"/>
    </xf>
    <xf numFmtId="0" fontId="4" fillId="36" borderId="2" xfId="6" applyFont="1" applyFill="1" applyBorder="1" applyAlignment="1">
      <alignment horizontal="center" vertical="center"/>
    </xf>
    <xf numFmtId="0" fontId="4" fillId="36" borderId="12" xfId="6" applyFont="1" applyFill="1" applyBorder="1" applyAlignment="1">
      <alignment horizontal="center" vertical="center"/>
    </xf>
    <xf numFmtId="0" fontId="4" fillId="36" borderId="2" xfId="6" applyNumberFormat="1" applyFont="1" applyFill="1" applyBorder="1" applyAlignment="1">
      <alignment horizontal="center" vertical="center"/>
    </xf>
    <xf numFmtId="0" fontId="4" fillId="15" borderId="2" xfId="6" applyNumberFormat="1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2" fillId="36" borderId="2" xfId="6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/>
    </xf>
    <xf numFmtId="0" fontId="2" fillId="33" borderId="2" xfId="6" applyFont="1" applyFill="1" applyBorder="1" applyAlignment="1" applyProtection="1">
      <alignment horizontal="center" vertical="center" wrapText="1"/>
    </xf>
    <xf numFmtId="0" fontId="2" fillId="33" borderId="2" xfId="6" applyFont="1" applyFill="1" applyBorder="1" applyAlignment="1" applyProtection="1">
      <alignment horizontal="center" vertical="center"/>
    </xf>
    <xf numFmtId="10" fontId="2" fillId="11" borderId="2" xfId="8" applyNumberFormat="1" applyFont="1" applyFill="1" applyBorder="1" applyAlignment="1" applyProtection="1">
      <alignment horizontal="center" vertical="center"/>
    </xf>
    <xf numFmtId="0" fontId="2" fillId="0" borderId="2" xfId="0" applyFont="1" applyBorder="1"/>
    <xf numFmtId="0" fontId="2" fillId="0" borderId="2" xfId="0" applyFont="1" applyBorder="1" applyProtection="1">
      <protection locked="0"/>
    </xf>
    <xf numFmtId="0" fontId="2" fillId="0" borderId="12" xfId="0" applyFont="1" applyBorder="1"/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left" vertical="center"/>
    </xf>
    <xf numFmtId="10" fontId="2" fillId="0" borderId="13" xfId="0" applyNumberFormat="1" applyFont="1" applyBorder="1" applyAlignment="1" applyProtection="1">
      <alignment horizontal="center" vertical="center"/>
      <protection locked="0"/>
    </xf>
    <xf numFmtId="0" fontId="4" fillId="14" borderId="2" xfId="0" applyFont="1" applyFill="1" applyBorder="1" applyAlignment="1">
      <alignment horizontal="center" vertical="center"/>
    </xf>
    <xf numFmtId="0" fontId="16" fillId="0" borderId="2" xfId="9" applyFont="1" applyBorder="1" applyAlignment="1">
      <alignment horizontal="left" vertical="center"/>
    </xf>
    <xf numFmtId="0" fontId="4" fillId="0" borderId="2" xfId="9" applyFont="1" applyBorder="1" applyAlignment="1">
      <alignment horizontal="left" vertical="center"/>
    </xf>
    <xf numFmtId="0" fontId="38" fillId="0" borderId="2" xfId="0" applyFont="1" applyBorder="1"/>
    <xf numFmtId="0" fontId="38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39" fillId="0" borderId="4" xfId="0" applyFont="1" applyBorder="1" applyAlignment="1">
      <alignment horizontal="left" vertical="center"/>
    </xf>
    <xf numFmtId="0" fontId="0" fillId="15" borderId="2" xfId="0" applyFill="1" applyBorder="1" applyAlignment="1">
      <alignment horizontal="center"/>
    </xf>
    <xf numFmtId="0" fontId="0" fillId="37" borderId="2" xfId="0" applyFill="1" applyBorder="1"/>
    <xf numFmtId="0" fontId="12" fillId="33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0" fontId="37" fillId="0" borderId="0" xfId="0" applyFont="1"/>
    <xf numFmtId="0" fontId="37" fillId="38" borderId="0" xfId="0" applyFont="1" applyFill="1"/>
    <xf numFmtId="0" fontId="12" fillId="33" borderId="0" xfId="0" applyFont="1" applyFill="1" applyAlignment="1">
      <alignment horizontal="center" vertical="center" wrapText="1"/>
    </xf>
    <xf numFmtId="0" fontId="17" fillId="8" borderId="0" xfId="0" applyFont="1" applyFill="1" applyAlignment="1">
      <alignment horizontal="center" vertical="center" wrapText="1"/>
    </xf>
    <xf numFmtId="0" fontId="37" fillId="8" borderId="0" xfId="0" applyFont="1" applyFill="1" applyAlignment="1">
      <alignment horizontal="center" wrapText="1"/>
    </xf>
    <xf numFmtId="0" fontId="40" fillId="0" borderId="0" xfId="0" applyFont="1"/>
    <xf numFmtId="0" fontId="41" fillId="0" borderId="0" xfId="0" applyFont="1"/>
    <xf numFmtId="0" fontId="27" fillId="36" borderId="2" xfId="0" applyFont="1" applyFill="1" applyBorder="1" applyAlignment="1">
      <alignment horizontal="center" vertical="center" wrapText="1"/>
    </xf>
    <xf numFmtId="0" fontId="12" fillId="33" borderId="2" xfId="0" applyFont="1" applyFill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7" fillId="39" borderId="11" xfId="0" applyFont="1" applyFill="1" applyBorder="1" applyAlignment="1" applyProtection="1">
      <alignment horizontal="center" vertical="center"/>
      <protection locked="0"/>
    </xf>
    <xf numFmtId="0" fontId="7" fillId="39" borderId="2" xfId="0" applyFont="1" applyFill="1" applyBorder="1" applyAlignment="1" applyProtection="1">
      <alignment horizontal="center" vertical="center"/>
      <protection locked="0"/>
    </xf>
    <xf numFmtId="0" fontId="44" fillId="0" borderId="0" xfId="0" applyFont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7" fillId="39" borderId="11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46" fillId="39" borderId="11" xfId="0" applyFont="1" applyFill="1" applyBorder="1" applyAlignment="1" applyProtection="1">
      <alignment horizontal="center" vertical="center"/>
      <protection locked="0"/>
    </xf>
    <xf numFmtId="0" fontId="46" fillId="39" borderId="2" xfId="0" applyFont="1" applyFill="1" applyBorder="1" applyAlignment="1" applyProtection="1">
      <alignment horizontal="center" vertical="center"/>
      <protection locked="0"/>
    </xf>
    <xf numFmtId="0" fontId="25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/>
    </xf>
    <xf numFmtId="0" fontId="47" fillId="0" borderId="29" xfId="6" applyFont="1" applyFill="1" applyBorder="1" applyAlignment="1" applyProtection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37" fillId="0" borderId="2" xfId="0" applyFont="1" applyBorder="1" applyAlignment="1">
      <alignment horizontal="center"/>
    </xf>
    <xf numFmtId="0" fontId="17" fillId="36" borderId="2" xfId="0" applyFont="1" applyFill="1" applyBorder="1" applyAlignment="1">
      <alignment horizontal="center" vertical="center" wrapText="1"/>
    </xf>
    <xf numFmtId="0" fontId="37" fillId="40" borderId="2" xfId="0" applyFont="1" applyFill="1" applyBorder="1"/>
    <xf numFmtId="0" fontId="37" fillId="0" borderId="2" xfId="0" applyFont="1" applyBorder="1"/>
    <xf numFmtId="0" fontId="48" fillId="0" borderId="2" xfId="0" applyFont="1" applyBorder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7" fillId="36" borderId="2" xfId="0" applyFont="1" applyFill="1" applyBorder="1"/>
    <xf numFmtId="0" fontId="4" fillId="14" borderId="29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37" fillId="2" borderId="2" xfId="0" applyFont="1" applyFill="1" applyBorder="1" applyAlignment="1">
      <alignment horizontal="center" vertical="center"/>
    </xf>
    <xf numFmtId="0" fontId="0" fillId="38" borderId="0" xfId="0" applyFill="1"/>
    <xf numFmtId="0" fontId="0" fillId="8" borderId="0" xfId="0" applyFill="1" applyAlignment="1">
      <alignment horizontal="center" wrapText="1"/>
    </xf>
    <xf numFmtId="0" fontId="27" fillId="10" borderId="2" xfId="0" applyFont="1" applyFill="1" applyBorder="1" applyAlignment="1">
      <alignment horizontal="center" vertical="center" wrapText="1"/>
    </xf>
    <xf numFmtId="0" fontId="0" fillId="10" borderId="0" xfId="0" applyFill="1"/>
    <xf numFmtId="0" fontId="49" fillId="10" borderId="0" xfId="0" applyFont="1" applyFill="1" applyAlignment="1">
      <alignment horizontal="center" vertical="top"/>
    </xf>
    <xf numFmtId="0" fontId="12" fillId="33" borderId="2" xfId="0" applyFont="1" applyFill="1" applyBorder="1" applyAlignment="1">
      <alignment horizontal="center" vertical="center" wrapText="1"/>
    </xf>
    <xf numFmtId="0" fontId="50" fillId="37" borderId="2" xfId="0" applyFont="1" applyFill="1" applyBorder="1"/>
    <xf numFmtId="0" fontId="25" fillId="0" borderId="2" xfId="0" applyFont="1" applyBorder="1" applyAlignment="1">
      <alignment horizontal="center" vertical="center" wrapText="1"/>
    </xf>
    <xf numFmtId="0" fontId="46" fillId="39" borderId="29" xfId="0" applyFont="1" applyFill="1" applyBorder="1" applyAlignment="1" applyProtection="1">
      <alignment horizontal="center" vertical="center"/>
      <protection locked="0"/>
    </xf>
    <xf numFmtId="0" fontId="46" fillId="39" borderId="0" xfId="0" applyFont="1" applyFill="1" applyAlignment="1" applyProtection="1">
      <alignment horizontal="center" vertical="center"/>
      <protection locked="0"/>
    </xf>
    <xf numFmtId="0" fontId="39" fillId="0" borderId="4" xfId="0" applyFont="1" applyBorder="1" applyAlignment="1">
      <alignment horizontal="center" wrapText="1"/>
    </xf>
    <xf numFmtId="0" fontId="0" fillId="40" borderId="2" xfId="0" applyFill="1" applyBorder="1"/>
    <xf numFmtId="0" fontId="0" fillId="0" borderId="0" xfId="0" applyAlignment="1">
      <alignment vertical="center" wrapText="1"/>
    </xf>
    <xf numFmtId="0" fontId="39" fillId="0" borderId="4" xfId="0" applyFont="1" applyBorder="1" applyAlignment="1">
      <alignment horizontal="left" wrapText="1"/>
    </xf>
    <xf numFmtId="0" fontId="0" fillId="36" borderId="2" xfId="0" applyFill="1" applyBorder="1"/>
    <xf numFmtId="0" fontId="0" fillId="2" borderId="2" xfId="0" applyFill="1" applyBorder="1" applyAlignment="1">
      <alignment horizontal="center" vertical="center"/>
    </xf>
    <xf numFmtId="0" fontId="7" fillId="33" borderId="2" xfId="0" applyFont="1" applyFill="1" applyBorder="1" applyAlignment="1" applyProtection="1">
      <alignment horizontal="center" vertical="center"/>
      <protection locked="0"/>
    </xf>
    <xf numFmtId="0" fontId="7" fillId="33" borderId="2" xfId="0" applyFont="1" applyFill="1" applyBorder="1" applyAlignment="1">
      <alignment horizontal="center" vertical="center"/>
    </xf>
    <xf numFmtId="0" fontId="46" fillId="33" borderId="2" xfId="0" applyFont="1" applyFill="1" applyBorder="1" applyAlignment="1" applyProtection="1">
      <alignment horizontal="center" vertical="center"/>
      <protection locked="0"/>
    </xf>
    <xf numFmtId="0" fontId="46" fillId="39" borderId="11" xfId="0" applyFont="1" applyFill="1" applyBorder="1" applyAlignment="1">
      <alignment horizontal="center" vertical="center"/>
    </xf>
    <xf numFmtId="0" fontId="46" fillId="39" borderId="2" xfId="0" applyFont="1" applyFill="1" applyBorder="1" applyAlignment="1">
      <alignment horizontal="center" vertical="center"/>
    </xf>
    <xf numFmtId="0" fontId="0" fillId="33" borderId="0" xfId="0" applyFill="1"/>
    <xf numFmtId="0" fontId="48" fillId="0" borderId="2" xfId="0" applyFont="1" applyBorder="1" applyAlignment="1" applyProtection="1">
      <alignment horizontal="center"/>
      <protection locked="0"/>
    </xf>
    <xf numFmtId="1" fontId="4" fillId="8" borderId="2" xfId="0" applyNumberFormat="1" applyFont="1" applyFill="1" applyBorder="1" applyAlignment="1">
      <alignment horizontal="center" vertical="center"/>
    </xf>
    <xf numFmtId="0" fontId="4" fillId="41" borderId="2" xfId="0" applyFont="1" applyFill="1" applyBorder="1" applyAlignment="1">
      <alignment horizontal="center" vertical="center"/>
    </xf>
    <xf numFmtId="0" fontId="4" fillId="14" borderId="30" xfId="0" applyFont="1" applyFill="1" applyBorder="1" applyAlignment="1">
      <alignment horizontal="center" vertical="center"/>
    </xf>
    <xf numFmtId="0" fontId="4" fillId="41" borderId="30" xfId="0" applyFont="1" applyFill="1" applyBorder="1" applyAlignment="1">
      <alignment horizontal="center" vertical="center"/>
    </xf>
    <xf numFmtId="0" fontId="4" fillId="10" borderId="30" xfId="0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0" fontId="4" fillId="41" borderId="12" xfId="0" applyFont="1" applyFill="1" applyBorder="1" applyAlignment="1">
      <alignment horizontal="center" vertical="center"/>
    </xf>
    <xf numFmtId="0" fontId="4" fillId="10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" fillId="41" borderId="29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0" fontId="0" fillId="4" borderId="0" xfId="0" applyFill="1"/>
    <xf numFmtId="0" fontId="0" fillId="11" borderId="0" xfId="0" applyFill="1"/>
    <xf numFmtId="0" fontId="44" fillId="39" borderId="2" xfId="0" applyFont="1" applyFill="1" applyBorder="1" applyAlignment="1" applyProtection="1">
      <alignment horizontal="center" vertical="center"/>
      <protection locked="0"/>
    </xf>
    <xf numFmtId="0" fontId="44" fillId="18" borderId="2" xfId="0" applyFont="1" applyFill="1" applyBorder="1" applyAlignment="1" applyProtection="1">
      <alignment horizontal="center" vertical="center"/>
      <protection locked="0"/>
    </xf>
    <xf numFmtId="0" fontId="44" fillId="42" borderId="2" xfId="0" applyFont="1" applyFill="1" applyBorder="1" applyAlignment="1" applyProtection="1">
      <alignment horizontal="center" vertical="center"/>
      <protection locked="0"/>
    </xf>
    <xf numFmtId="0" fontId="44" fillId="0" borderId="2" xfId="0" applyFont="1" applyBorder="1" applyAlignment="1" applyProtection="1">
      <alignment horizontal="center" vertical="center"/>
      <protection locked="0"/>
    </xf>
    <xf numFmtId="0" fontId="44" fillId="4" borderId="0" xfId="0" applyFont="1" applyFill="1" applyAlignment="1" applyProtection="1">
      <alignment horizontal="center" vertical="center"/>
      <protection locked="0"/>
    </xf>
    <xf numFmtId="0" fontId="25" fillId="0" borderId="1" xfId="0" applyFont="1" applyBorder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0" fillId="11" borderId="2" xfId="0" applyFill="1" applyBorder="1"/>
    <xf numFmtId="0" fontId="52" fillId="0" borderId="2" xfId="0" applyFont="1" applyBorder="1" applyAlignment="1" applyProtection="1">
      <alignment horizontal="center" vertical="center"/>
      <protection locked="0"/>
    </xf>
    <xf numFmtId="0" fontId="52" fillId="4" borderId="0" xfId="0" applyFont="1" applyFill="1" applyAlignment="1" applyProtection="1">
      <alignment horizontal="center" vertical="center"/>
      <protection locked="0"/>
    </xf>
    <xf numFmtId="166" fontId="26" fillId="0" borderId="10" xfId="0" applyNumberFormat="1" applyFont="1" applyBorder="1" applyAlignment="1" applyProtection="1">
      <alignment horizontal="center" vertical="center" wrapText="1"/>
      <protection locked="0"/>
    </xf>
    <xf numFmtId="0" fontId="0" fillId="43" borderId="0" xfId="0" applyFill="1"/>
    <xf numFmtId="2" fontId="53" fillId="0" borderId="2" xfId="0" applyNumberFormat="1" applyFont="1" applyBorder="1" applyAlignment="1" applyProtection="1">
      <alignment wrapText="1"/>
      <protection locked="0"/>
    </xf>
    <xf numFmtId="2" fontId="39" fillId="0" borderId="4" xfId="0" applyNumberFormat="1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9" fillId="0" borderId="20" xfId="0" applyFont="1" applyBorder="1" applyAlignment="1">
      <alignment horizontal="center" vertical="center" wrapText="1"/>
    </xf>
    <xf numFmtId="0" fontId="39" fillId="0" borderId="26" xfId="0" applyFont="1" applyBorder="1" applyAlignment="1">
      <alignment horizontal="center" vertical="center" wrapText="1"/>
    </xf>
    <xf numFmtId="10" fontId="2" fillId="0" borderId="12" xfId="0" applyNumberFormat="1" applyFont="1" applyBorder="1" applyAlignment="1">
      <alignment horizontal="center"/>
    </xf>
    <xf numFmtId="10" fontId="37" fillId="0" borderId="2" xfId="1" applyNumberFormat="1" applyBorder="1" applyAlignment="1" applyProtection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 vertical="center"/>
    </xf>
    <xf numFmtId="10" fontId="2" fillId="0" borderId="2" xfId="0" applyNumberFormat="1" applyFont="1" applyBorder="1" applyAlignment="1" applyProtection="1">
      <alignment horizontal="center" vertical="center"/>
      <protection locked="0"/>
    </xf>
    <xf numFmtId="0" fontId="54" fillId="0" borderId="4" xfId="0" applyFont="1" applyBorder="1" applyAlignment="1">
      <alignment horizontal="center" vertical="center"/>
    </xf>
    <xf numFmtId="0" fontId="54" fillId="0" borderId="4" xfId="0" applyFont="1" applyBorder="1" applyAlignment="1">
      <alignment horizontal="left" vertical="center"/>
    </xf>
    <xf numFmtId="0" fontId="54" fillId="44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wrapText="1"/>
    </xf>
    <xf numFmtId="0" fontId="16" fillId="2" borderId="2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 applyAlignment="1">
      <alignment horizontal="center"/>
    </xf>
    <xf numFmtId="10" fontId="2" fillId="0" borderId="10" xfId="1" applyNumberFormat="1" applyFont="1" applyBorder="1" applyAlignment="1">
      <alignment horizontal="center"/>
    </xf>
    <xf numFmtId="10" fontId="2" fillId="0" borderId="11" xfId="1" applyNumberFormat="1" applyFont="1" applyBorder="1" applyAlignment="1">
      <alignment horizontal="center"/>
    </xf>
    <xf numFmtId="0" fontId="2" fillId="33" borderId="2" xfId="6" applyFont="1" applyFill="1" applyBorder="1" applyAlignment="1">
      <alignment horizontal="center" vertical="center"/>
    </xf>
    <xf numFmtId="0" fontId="2" fillId="33" borderId="2" xfId="6" applyFont="1" applyFill="1" applyBorder="1" applyAlignment="1" applyProtection="1">
      <alignment horizontal="center" vertical="center" wrapText="1"/>
    </xf>
    <xf numFmtId="0" fontId="2" fillId="13" borderId="2" xfId="2" applyFont="1" applyBorder="1" applyAlignment="1" applyProtection="1">
      <alignment horizontal="right" vertical="center"/>
    </xf>
    <xf numFmtId="10" fontId="2" fillId="13" borderId="2" xfId="2" applyNumberFormat="1" applyFont="1" applyBorder="1" applyAlignment="1" applyProtection="1">
      <alignment horizontal="right" vertical="center"/>
    </xf>
    <xf numFmtId="0" fontId="2" fillId="33" borderId="13" xfId="6" applyFont="1" applyFill="1" applyBorder="1" applyAlignment="1">
      <alignment horizontal="center" vertical="center"/>
    </xf>
    <xf numFmtId="0" fontId="2" fillId="33" borderId="12" xfId="6" applyFont="1" applyFill="1" applyBorder="1" applyAlignment="1">
      <alignment horizontal="center" vertical="center"/>
    </xf>
    <xf numFmtId="0" fontId="18" fillId="8" borderId="0" xfId="0" applyFont="1" applyFill="1" applyAlignment="1">
      <alignment horizontal="center" wrapText="1"/>
    </xf>
    <xf numFmtId="0" fontId="18" fillId="8" borderId="2" xfId="0" applyFont="1" applyFill="1" applyBorder="1" applyAlignment="1">
      <alignment horizontal="center" wrapText="1"/>
    </xf>
    <xf numFmtId="0" fontId="14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 applyProtection="1">
      <alignment horizontal="center"/>
      <protection locked="0"/>
    </xf>
    <xf numFmtId="0" fontId="2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2" fillId="2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>
      <alignment horizontal="center"/>
    </xf>
    <xf numFmtId="10" fontId="2" fillId="2" borderId="2" xfId="1" applyNumberFormat="1" applyFont="1" applyFill="1" applyBorder="1" applyAlignment="1" applyProtection="1">
      <alignment horizontal="center"/>
      <protection locked="0"/>
    </xf>
    <xf numFmtId="0" fontId="2" fillId="2" borderId="10" xfId="0" applyFont="1" applyFill="1" applyBorder="1" applyAlignment="1" applyProtection="1">
      <alignment horizontal="center"/>
      <protection locked="0"/>
    </xf>
    <xf numFmtId="0" fontId="2" fillId="2" borderId="11" xfId="0" applyFont="1" applyFill="1" applyBorder="1" applyAlignment="1" applyProtection="1">
      <alignment horizontal="center"/>
      <protection locked="0"/>
    </xf>
    <xf numFmtId="0" fontId="7" fillId="18" borderId="10" xfId="6" applyFont="1" applyFill="1" applyBorder="1" applyAlignment="1" applyProtection="1">
      <alignment horizontal="center" vertical="center" wrapText="1"/>
    </xf>
    <xf numFmtId="0" fontId="7" fillId="18" borderId="16" xfId="6" applyFont="1" applyFill="1" applyBorder="1" applyAlignment="1" applyProtection="1">
      <alignment horizontal="center" vertical="center" wrapText="1"/>
    </xf>
    <xf numFmtId="0" fontId="7" fillId="18" borderId="11" xfId="6" applyFont="1" applyFill="1" applyBorder="1" applyAlignment="1" applyProtection="1">
      <alignment horizontal="center" vertical="center" wrapText="1"/>
    </xf>
    <xf numFmtId="0" fontId="4" fillId="15" borderId="2" xfId="6" applyFont="1" applyFill="1" applyBorder="1" applyAlignment="1">
      <alignment horizontal="center" vertical="center"/>
    </xf>
    <xf numFmtId="0" fontId="4" fillId="15" borderId="10" xfId="6" applyFont="1" applyFill="1" applyBorder="1" applyAlignment="1">
      <alignment horizontal="center" vertical="center"/>
    </xf>
    <xf numFmtId="0" fontId="4" fillId="15" borderId="16" xfId="6" applyFont="1" applyFill="1" applyBorder="1" applyAlignment="1">
      <alignment horizontal="center" vertical="center"/>
    </xf>
    <xf numFmtId="0" fontId="4" fillId="15" borderId="11" xfId="6" applyFont="1" applyFill="1" applyBorder="1" applyAlignment="1">
      <alignment horizontal="center" vertical="center"/>
    </xf>
    <xf numFmtId="0" fontId="4" fillId="15" borderId="13" xfId="6" applyFont="1" applyFill="1" applyBorder="1" applyAlignment="1">
      <alignment horizontal="center" vertical="center"/>
    </xf>
    <xf numFmtId="0" fontId="4" fillId="15" borderId="12" xfId="6" applyFont="1" applyFill="1" applyBorder="1" applyAlignment="1">
      <alignment horizontal="center" vertical="center"/>
    </xf>
    <xf numFmtId="10" fontId="2" fillId="2" borderId="10" xfId="1" applyNumberFormat="1" applyFont="1" applyFill="1" applyBorder="1" applyAlignment="1" applyProtection="1">
      <alignment horizontal="center"/>
      <protection locked="0"/>
    </xf>
    <xf numFmtId="10" fontId="2" fillId="2" borderId="11" xfId="1" applyNumberFormat="1" applyFont="1" applyFill="1" applyBorder="1" applyAlignment="1" applyProtection="1">
      <alignment horizontal="center"/>
      <protection locked="0"/>
    </xf>
    <xf numFmtId="0" fontId="2" fillId="15" borderId="2" xfId="6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25" fillId="32" borderId="2" xfId="0" applyFont="1" applyFill="1" applyBorder="1" applyAlignment="1">
      <alignment horizontal="center" vertical="top" wrapText="1"/>
    </xf>
    <xf numFmtId="0" fontId="25" fillId="2" borderId="2" xfId="0" applyFont="1" applyFill="1" applyBorder="1" applyAlignment="1">
      <alignment horizontal="center"/>
    </xf>
    <xf numFmtId="0" fontId="26" fillId="32" borderId="2" xfId="0" applyFont="1" applyFill="1" applyBorder="1" applyAlignment="1">
      <alignment horizontal="center" vertical="top"/>
    </xf>
    <xf numFmtId="0" fontId="25" fillId="32" borderId="2" xfId="0" applyFont="1" applyFill="1" applyBorder="1" applyAlignment="1">
      <alignment horizontal="center" vertical="top"/>
    </xf>
    <xf numFmtId="0" fontId="27" fillId="0" borderId="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33" borderId="2" xfId="0" applyFont="1" applyFill="1" applyBorder="1" applyAlignment="1">
      <alignment horizontal="center" vertical="center"/>
    </xf>
    <xf numFmtId="2" fontId="27" fillId="11" borderId="2" xfId="0" applyNumberFormat="1" applyFont="1" applyFill="1" applyBorder="1" applyAlignment="1">
      <alignment vertical="center"/>
    </xf>
    <xf numFmtId="2" fontId="27" fillId="11" borderId="2" xfId="0" applyNumberFormat="1" applyFont="1" applyFill="1" applyBorder="1" applyAlignment="1">
      <alignment horizontal="left" vertical="center"/>
    </xf>
    <xf numFmtId="0" fontId="28" fillId="0" borderId="2" xfId="0" quotePrefix="1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" fillId="17" borderId="13" xfId="0" applyFont="1" applyFill="1" applyBorder="1" applyAlignment="1">
      <alignment horizontal="center" vertical="center"/>
    </xf>
    <xf numFmtId="0" fontId="27" fillId="17" borderId="12" xfId="0" applyFont="1" applyFill="1" applyBorder="1" applyAlignment="1">
      <alignment horizontal="center" vertical="center"/>
    </xf>
    <xf numFmtId="0" fontId="27" fillId="34" borderId="2" xfId="0" applyFont="1" applyFill="1" applyBorder="1" applyAlignment="1">
      <alignment horizontal="center" vertical="center" wrapText="1"/>
    </xf>
    <xf numFmtId="0" fontId="27" fillId="34" borderId="2" xfId="0" applyFont="1" applyFill="1" applyBorder="1" applyAlignment="1">
      <alignment horizontal="center" vertical="center"/>
    </xf>
    <xf numFmtId="0" fontId="32" fillId="27" borderId="24" xfId="0" applyFont="1" applyFill="1" applyBorder="1" applyAlignment="1">
      <alignment horizontal="center" vertical="center"/>
    </xf>
    <xf numFmtId="0" fontId="2" fillId="2" borderId="16" xfId="0" applyFont="1" applyFill="1" applyBorder="1" applyAlignment="1" applyProtection="1">
      <alignment horizontal="center"/>
      <protection locked="0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3" borderId="10" xfId="6" applyFont="1" applyBorder="1" applyAlignment="1">
      <alignment horizontal="center" vertical="center"/>
    </xf>
    <xf numFmtId="0" fontId="2" fillId="3" borderId="16" xfId="6" applyFont="1" applyBorder="1" applyAlignment="1">
      <alignment horizontal="center" vertical="center"/>
    </xf>
    <xf numFmtId="0" fontId="2" fillId="3" borderId="11" xfId="6" applyFont="1" applyBorder="1" applyAlignment="1">
      <alignment horizontal="center" vertical="center"/>
    </xf>
    <xf numFmtId="0" fontId="2" fillId="11" borderId="10" xfId="6" applyFont="1" applyFill="1" applyBorder="1" applyAlignment="1">
      <alignment horizontal="center" vertical="center"/>
    </xf>
    <xf numFmtId="0" fontId="2" fillId="11" borderId="16" xfId="6" applyFont="1" applyFill="1" applyBorder="1" applyAlignment="1">
      <alignment horizontal="center" vertical="center"/>
    </xf>
    <xf numFmtId="0" fontId="2" fillId="11" borderId="11" xfId="6" applyFont="1" applyFill="1" applyBorder="1" applyAlignment="1">
      <alignment horizontal="center" vertical="center"/>
    </xf>
    <xf numFmtId="0" fontId="2" fillId="15" borderId="10" xfId="6" applyFont="1" applyFill="1" applyBorder="1" applyAlignment="1">
      <alignment horizontal="center" vertical="center"/>
    </xf>
    <xf numFmtId="0" fontId="2" fillId="15" borderId="16" xfId="6" applyFont="1" applyFill="1" applyBorder="1" applyAlignment="1">
      <alignment horizontal="center" vertical="center"/>
    </xf>
    <xf numFmtId="0" fontId="2" fillId="3" borderId="2" xfId="6" applyFont="1" applyBorder="1" applyAlignment="1">
      <alignment horizontal="center" vertical="center"/>
    </xf>
    <xf numFmtId="0" fontId="2" fillId="11" borderId="2" xfId="6" applyFont="1" applyFill="1" applyBorder="1" applyAlignment="1">
      <alignment horizontal="center" vertical="center"/>
    </xf>
    <xf numFmtId="0" fontId="21" fillId="3" borderId="2" xfId="6" applyFont="1" applyBorder="1" applyAlignment="1">
      <alignment horizontal="center" vertical="center" wrapText="1"/>
    </xf>
    <xf numFmtId="0" fontId="21" fillId="21" borderId="2" xfId="0" applyFont="1" applyFill="1" applyBorder="1" applyAlignment="1">
      <alignment horizontal="center" vertical="center" wrapText="1"/>
    </xf>
    <xf numFmtId="0" fontId="21" fillId="23" borderId="2" xfId="0" applyFont="1" applyFill="1" applyBorder="1" applyAlignment="1">
      <alignment horizontal="center" vertical="center" wrapText="1"/>
    </xf>
    <xf numFmtId="0" fontId="21" fillId="25" borderId="2" xfId="0" applyFont="1" applyFill="1" applyBorder="1" applyAlignment="1">
      <alignment horizontal="center" vertical="center" wrapText="1"/>
    </xf>
    <xf numFmtId="0" fontId="21" fillId="27" borderId="2" xfId="0" applyFont="1" applyFill="1" applyBorder="1" applyAlignment="1">
      <alignment horizontal="center" vertical="center" wrapText="1"/>
    </xf>
    <xf numFmtId="0" fontId="21" fillId="28" borderId="2" xfId="0" applyFont="1" applyFill="1" applyBorder="1" applyAlignment="1">
      <alignment horizontal="center" vertical="center" wrapText="1"/>
    </xf>
    <xf numFmtId="0" fontId="21" fillId="31" borderId="24" xfId="0" applyFont="1" applyFill="1" applyBorder="1" applyAlignment="1">
      <alignment horizontal="center" vertical="center" wrapText="1"/>
    </xf>
    <xf numFmtId="0" fontId="2" fillId="3" borderId="13" xfId="6" applyFont="1" applyBorder="1" applyAlignment="1">
      <alignment horizontal="center" vertical="center"/>
    </xf>
    <xf numFmtId="0" fontId="2" fillId="3" borderId="12" xfId="6" applyFont="1" applyBorder="1" applyAlignment="1">
      <alignment horizontal="center" vertical="center"/>
    </xf>
    <xf numFmtId="0" fontId="2" fillId="11" borderId="13" xfId="6" applyFont="1" applyFill="1" applyBorder="1" applyAlignment="1">
      <alignment horizontal="center" vertical="center"/>
    </xf>
    <xf numFmtId="0" fontId="2" fillId="11" borderId="12" xfId="6" applyFont="1" applyFill="1" applyBorder="1" applyAlignment="1">
      <alignment horizontal="center" vertical="center"/>
    </xf>
    <xf numFmtId="0" fontId="2" fillId="15" borderId="13" xfId="6" applyFont="1" applyFill="1" applyBorder="1" applyAlignment="1">
      <alignment horizontal="center" vertical="center"/>
    </xf>
    <xf numFmtId="0" fontId="2" fillId="15" borderId="12" xfId="6" applyFont="1" applyFill="1" applyBorder="1" applyAlignment="1">
      <alignment horizontal="center" vertical="center"/>
    </xf>
    <xf numFmtId="0" fontId="2" fillId="15" borderId="21" xfId="6" applyFont="1" applyFill="1" applyBorder="1" applyAlignment="1">
      <alignment horizontal="center" vertical="center"/>
    </xf>
    <xf numFmtId="0" fontId="2" fillId="15" borderId="17" xfId="6" applyFont="1" applyFill="1" applyBorder="1" applyAlignment="1">
      <alignment horizontal="center" vertical="center"/>
    </xf>
    <xf numFmtId="0" fontId="2" fillId="13" borderId="10" xfId="2" applyFont="1" applyBorder="1" applyAlignment="1" applyProtection="1">
      <alignment horizontal="right" vertical="center"/>
    </xf>
    <xf numFmtId="0" fontId="2" fillId="13" borderId="16" xfId="2" applyFont="1" applyBorder="1" applyAlignment="1" applyProtection="1">
      <alignment horizontal="right" vertical="center"/>
    </xf>
    <xf numFmtId="0" fontId="2" fillId="13" borderId="27" xfId="2" applyFont="1" applyBorder="1" applyAlignment="1" applyProtection="1">
      <alignment horizontal="right" vertical="center"/>
    </xf>
    <xf numFmtId="0" fontId="4" fillId="11" borderId="17" xfId="0" applyFont="1" applyFill="1" applyBorder="1" applyAlignment="1">
      <alignment horizontal="center"/>
    </xf>
    <xf numFmtId="0" fontId="4" fillId="11" borderId="18" xfId="0" applyFont="1" applyFill="1" applyBorder="1" applyAlignment="1">
      <alignment horizontal="center"/>
    </xf>
    <xf numFmtId="0" fontId="4" fillId="11" borderId="17" xfId="0" applyFont="1" applyFill="1" applyBorder="1" applyAlignment="1">
      <alignment horizontal="center" wrapText="1"/>
    </xf>
    <xf numFmtId="0" fontId="4" fillId="11" borderId="18" xfId="0" applyFont="1" applyFill="1" applyBorder="1" applyAlignment="1">
      <alignment horizontal="center" wrapText="1"/>
    </xf>
    <xf numFmtId="0" fontId="4" fillId="12" borderId="17" xfId="0" applyFont="1" applyFill="1" applyBorder="1" applyAlignment="1">
      <alignment horizontal="center"/>
    </xf>
    <xf numFmtId="0" fontId="4" fillId="12" borderId="18" xfId="0" applyFont="1" applyFill="1" applyBorder="1" applyAlignment="1">
      <alignment horizontal="center"/>
    </xf>
    <xf numFmtId="0" fontId="4" fillId="8" borderId="17" xfId="0" applyFont="1" applyFill="1" applyBorder="1" applyAlignment="1">
      <alignment horizontal="center" wrapText="1"/>
    </xf>
    <xf numFmtId="0" fontId="4" fillId="8" borderId="18" xfId="0" applyFont="1" applyFill="1" applyBorder="1" applyAlignment="1">
      <alignment horizontal="center" wrapText="1"/>
    </xf>
    <xf numFmtId="0" fontId="4" fillId="8" borderId="17" xfId="0" applyFont="1" applyFill="1" applyBorder="1" applyAlignment="1">
      <alignment horizontal="center"/>
    </xf>
    <xf numFmtId="0" fontId="4" fillId="8" borderId="18" xfId="0" applyFont="1" applyFill="1" applyBorder="1" applyAlignment="1">
      <alignment horizontal="center"/>
    </xf>
    <xf numFmtId="0" fontId="4" fillId="9" borderId="17" xfId="0" applyFont="1" applyFill="1" applyBorder="1" applyAlignment="1">
      <alignment horizontal="center"/>
    </xf>
    <xf numFmtId="0" fontId="4" fillId="9" borderId="18" xfId="0" applyFont="1" applyFill="1" applyBorder="1" applyAlignment="1">
      <alignment horizontal="center"/>
    </xf>
    <xf numFmtId="0" fontId="4" fillId="9" borderId="17" xfId="0" applyFont="1" applyFill="1" applyBorder="1" applyAlignment="1">
      <alignment horizontal="center" wrapText="1"/>
    </xf>
    <xf numFmtId="0" fontId="4" fillId="9" borderId="18" xfId="0" applyFont="1" applyFill="1" applyBorder="1" applyAlignment="1">
      <alignment horizontal="center" wrapText="1"/>
    </xf>
    <xf numFmtId="0" fontId="4" fillId="10" borderId="17" xfId="0" applyFont="1" applyFill="1" applyBorder="1" applyAlignment="1">
      <alignment horizontal="center"/>
    </xf>
    <xf numFmtId="0" fontId="4" fillId="10" borderId="18" xfId="0" applyFont="1" applyFill="1" applyBorder="1" applyAlignment="1">
      <alignment horizontal="center"/>
    </xf>
    <xf numFmtId="0" fontId="15" fillId="3" borderId="14" xfId="6" applyFont="1" applyBorder="1" applyAlignment="1">
      <alignment horizontal="center" vertical="center"/>
    </xf>
    <xf numFmtId="0" fontId="15" fillId="3" borderId="15" xfId="6" applyFont="1" applyBorder="1" applyAlignment="1">
      <alignment horizontal="center" vertical="center"/>
    </xf>
    <xf numFmtId="0" fontId="16" fillId="7" borderId="10" xfId="9" applyFont="1" applyFill="1" applyBorder="1" applyAlignment="1">
      <alignment horizontal="center" vertical="center" wrapText="1"/>
    </xf>
    <xf numFmtId="0" fontId="16" fillId="7" borderId="16" xfId="9" applyFont="1" applyFill="1" applyBorder="1" applyAlignment="1">
      <alignment horizontal="center" vertical="center" wrapText="1"/>
    </xf>
    <xf numFmtId="0" fontId="16" fillId="7" borderId="11" xfId="9" applyFont="1" applyFill="1" applyBorder="1" applyAlignment="1">
      <alignment horizontal="center" vertical="center" wrapText="1"/>
    </xf>
    <xf numFmtId="10" fontId="2" fillId="2" borderId="10" xfId="0" applyNumberFormat="1" applyFont="1" applyFill="1" applyBorder="1" applyAlignment="1" applyProtection="1">
      <alignment horizontal="center"/>
      <protection locked="0"/>
    </xf>
    <xf numFmtId="10" fontId="2" fillId="2" borderId="11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 vertical="center"/>
      <protection hidden="1"/>
    </xf>
    <xf numFmtId="0" fontId="0" fillId="0" borderId="2" xfId="0" applyBorder="1" applyAlignment="1">
      <alignment horizontal="center"/>
    </xf>
    <xf numFmtId="0" fontId="2" fillId="0" borderId="10" xfId="0" applyFont="1" applyBorder="1" applyAlignment="1" applyProtection="1">
      <alignment horizontal="center"/>
      <protection locked="0"/>
    </xf>
    <xf numFmtId="0" fontId="2" fillId="0" borderId="11" xfId="0" applyFont="1" applyBorder="1" applyAlignment="1" applyProtection="1">
      <alignment horizontal="center"/>
      <protection locked="0"/>
    </xf>
    <xf numFmtId="1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 applyProtection="1">
      <alignment horizontal="center" vertical="center"/>
      <protection locked="0"/>
    </xf>
  </cellXfs>
  <cellStyles count="10">
    <cellStyle name="Accent1" xfId="6" builtinId="29"/>
    <cellStyle name="Accent2" xfId="8" builtinId="33"/>
    <cellStyle name="Heading 1" xfId="4" builtinId="16"/>
    <cellStyle name="Normal" xfId="0" builtinId="0"/>
    <cellStyle name="Normal 2" xfId="7" xr:uid="{00000000-0005-0000-0000-000004000000}"/>
    <cellStyle name="Normal 3" xfId="9" xr:uid="{00000000-0005-0000-0000-000005000000}"/>
    <cellStyle name="Note" xfId="2" builtinId="10"/>
    <cellStyle name="Output" xfId="5" builtinId="21"/>
    <cellStyle name="Percent" xfId="1" builtinId="5"/>
    <cellStyle name="Warning Text" xfId="3" builtinId="11"/>
  </cellStyles>
  <dxfs count="35">
    <dxf>
      <font>
        <b/>
        <i val="0"/>
      </font>
      <fill>
        <patternFill patternType="solid"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</border>
    </dxf>
    <dxf>
      <fill>
        <gradientFill degree="135">
          <stop position="0">
            <color rgb="FFFFFF00"/>
          </stop>
          <stop position="1">
            <color rgb="FFFF0000"/>
          </stop>
        </gradientFill>
      </fill>
    </dxf>
    <dxf>
      <font>
        <b/>
        <i val="0"/>
      </font>
      <fill>
        <patternFill patternType="solid">
          <bgColor rgb="FFFF0000"/>
        </patternFill>
      </fill>
    </dxf>
    <dxf>
      <fill>
        <gradientFill degree="45">
          <stop position="0">
            <color theme="0"/>
          </stop>
          <stop position="1">
            <color rgb="FFFF0000"/>
          </stop>
        </gradientFill>
      </fill>
    </dxf>
    <dxf>
      <fill>
        <gradientFill degree="45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</border>
    </dxf>
    <dxf>
      <fill>
        <gradientFill degree="135">
          <stop position="0">
            <color rgb="FFFFFF00"/>
          </stop>
          <stop position="1">
            <color rgb="FFFF0000"/>
          </stop>
        </gradientFill>
      </fill>
    </dxf>
    <dxf>
      <font>
        <b/>
        <i val="0"/>
      </font>
      <fill>
        <patternFill patternType="solid">
          <bgColor rgb="FFFF0000"/>
        </patternFill>
      </fill>
    </dxf>
    <dxf>
      <fill>
        <gradientFill degree="45">
          <stop position="0">
            <color theme="0"/>
          </stop>
          <stop position="1">
            <color rgb="FFFF0000"/>
          </stop>
        </gradientFill>
      </fill>
    </dxf>
    <dxf>
      <fill>
        <gradientFill degree="45">
          <stop position="0">
            <color theme="0"/>
          </stop>
          <stop position="1">
            <color rgb="FFFF0000"/>
          </stop>
        </gradient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</border>
    </dxf>
    <dxf>
      <fill>
        <gradientFill degree="135">
          <stop position="0">
            <color rgb="FFFFFF00"/>
          </stop>
          <stop position="1">
            <color rgb="FFFF0000"/>
          </stop>
        </gradientFill>
      </fill>
    </dxf>
    <dxf>
      <font>
        <b/>
        <i val="0"/>
      </font>
      <fill>
        <patternFill patternType="solid">
          <bgColor rgb="FFFF0000"/>
        </patternFill>
      </fill>
    </dxf>
    <dxf>
      <fill>
        <gradientFill degree="45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FF000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</border>
    </dxf>
    <dxf>
      <fill>
        <gradientFill degree="135">
          <stop position="0">
            <color rgb="FFFFFF00"/>
          </stop>
          <stop position="1">
            <color rgb="FFFF0000"/>
          </stop>
        </gradientFill>
      </fill>
    </dxf>
    <dxf>
      <font>
        <b/>
        <i val="0"/>
      </font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E8F53B"/>
      <color rgb="FF71BF7A"/>
      <color rgb="FF5AC1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ATTAINMENT LEVEL OF</a:t>
            </a:r>
            <a:r>
              <a:rPr lang="en-US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CO's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 Attainment'!$B$18:$C$18</c:f>
              <c:strCache>
                <c:ptCount val="2"/>
                <c:pt idx="0">
                  <c:v>ATTAINMENT LEVEL</c:v>
                </c:pt>
                <c:pt idx="1">
                  <c:v>% of CO attainment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D824-4EFA-BE00-8761211DBE05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D824-4EFA-BE00-8761211DBE05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D824-4EFA-BE00-8761211DBE05}"/>
              </c:ext>
            </c:extLst>
          </c:dPt>
          <c:dPt>
            <c:idx val="4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D824-4EFA-BE00-8761211DBE05}"/>
              </c:ext>
            </c:extLst>
          </c:dPt>
          <c:dLbls>
            <c:delete val="1"/>
          </c:dLbls>
          <c:val>
            <c:numRef>
              <c:f>'CO Attainment'!$D$18:$I$18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24-4EFA-BE00-8761211DBE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9135104"/>
        <c:axId val="59136640"/>
      </c:barChart>
      <c:catAx>
        <c:axId val="59135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6640"/>
        <c:crosses val="autoZero"/>
        <c:auto val="1"/>
        <c:lblAlgn val="ctr"/>
        <c:lblOffset val="100"/>
        <c:noMultiLvlLbl val="0"/>
      </c:catAx>
      <c:valAx>
        <c:axId val="591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5422153026979056E-2"/>
          <c:y val="0.10771214075790823"/>
          <c:w val="0.94260988279464164"/>
          <c:h val="0.841865520504107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 Attainment'!$A$31</c:f>
              <c:strCache>
                <c:ptCount val="1"/>
                <c:pt idx="0">
                  <c:v>MAPPED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 Attainment'!$B$30:$P$30</c:f>
              <c:strCache>
                <c:ptCount val="15"/>
                <c:pt idx="0">
                  <c:v>PO 1</c:v>
                </c:pt>
                <c:pt idx="1">
                  <c:v>PO 2</c:v>
                </c:pt>
                <c:pt idx="2">
                  <c:v>PO 3</c:v>
                </c:pt>
                <c:pt idx="3">
                  <c:v>PO 4</c:v>
                </c:pt>
                <c:pt idx="4">
                  <c:v>PO 5</c:v>
                </c:pt>
                <c:pt idx="5">
                  <c:v>PO 6</c:v>
                </c:pt>
                <c:pt idx="6">
                  <c:v>PO 7</c:v>
                </c:pt>
                <c:pt idx="7">
                  <c:v>PO 8</c:v>
                </c:pt>
                <c:pt idx="8">
                  <c:v>PO 9</c:v>
                </c:pt>
                <c:pt idx="9">
                  <c:v>PO 10</c:v>
                </c:pt>
                <c:pt idx="10">
                  <c:v>PO 11</c:v>
                </c:pt>
                <c:pt idx="11">
                  <c:v>PO 12</c:v>
                </c:pt>
                <c:pt idx="12">
                  <c:v>PSO1</c:v>
                </c:pt>
                <c:pt idx="13">
                  <c:v>PSO2</c:v>
                </c:pt>
                <c:pt idx="14">
                  <c:v>PSO3</c:v>
                </c:pt>
              </c:strCache>
            </c:strRef>
          </c:cat>
          <c:val>
            <c:numRef>
              <c:f>'PO Attainment'!$B$31:$P$31</c:f>
              <c:numCache>
                <c:formatCode>0.00;[Red]0.00</c:formatCode>
                <c:ptCount val="15"/>
                <c:pt idx="0">
                  <c:v>2.3333333333333335</c:v>
                </c:pt>
                <c:pt idx="1">
                  <c:v>2</c:v>
                </c:pt>
                <c:pt idx="2">
                  <c:v>1.6666666666666667</c:v>
                </c:pt>
                <c:pt idx="3">
                  <c:v>1.6666666666666667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2.6666666666666665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2.3333333333333335</c:v>
                </c:pt>
                <c:pt idx="13">
                  <c:v>2.3333333333333335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2-4B4C-AC94-3F5F131DA3C4}"/>
            </c:ext>
          </c:extLst>
        </c:ser>
        <c:ser>
          <c:idx val="1"/>
          <c:order val="1"/>
          <c:tx>
            <c:strRef>
              <c:f>'PO Attainment'!$A$32</c:f>
              <c:strCache>
                <c:ptCount val="1"/>
                <c:pt idx="0">
                  <c:v>ATTAINED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 Attainment'!$B$30:$P$30</c:f>
              <c:strCache>
                <c:ptCount val="15"/>
                <c:pt idx="0">
                  <c:v>PO 1</c:v>
                </c:pt>
                <c:pt idx="1">
                  <c:v>PO 2</c:v>
                </c:pt>
                <c:pt idx="2">
                  <c:v>PO 3</c:v>
                </c:pt>
                <c:pt idx="3">
                  <c:v>PO 4</c:v>
                </c:pt>
                <c:pt idx="4">
                  <c:v>PO 5</c:v>
                </c:pt>
                <c:pt idx="5">
                  <c:v>PO 6</c:v>
                </c:pt>
                <c:pt idx="6">
                  <c:v>PO 7</c:v>
                </c:pt>
                <c:pt idx="7">
                  <c:v>PO 8</c:v>
                </c:pt>
                <c:pt idx="8">
                  <c:v>PO 9</c:v>
                </c:pt>
                <c:pt idx="9">
                  <c:v>PO 10</c:v>
                </c:pt>
                <c:pt idx="10">
                  <c:v>PO 11</c:v>
                </c:pt>
                <c:pt idx="11">
                  <c:v>PO 12</c:v>
                </c:pt>
                <c:pt idx="12">
                  <c:v>PSO1</c:v>
                </c:pt>
                <c:pt idx="13">
                  <c:v>PSO2</c:v>
                </c:pt>
                <c:pt idx="14">
                  <c:v>PSO3</c:v>
                </c:pt>
              </c:strCache>
            </c:strRef>
          </c:cat>
          <c:val>
            <c:numRef>
              <c:f>'PO Attainment'!$B$32:$P$32</c:f>
              <c:numCache>
                <c:formatCode>0.00</c:formatCode>
                <c:ptCount val="15"/>
                <c:pt idx="0">
                  <c:v>1.175716440422323</c:v>
                </c:pt>
                <c:pt idx="1">
                  <c:v>1.0148265460030166</c:v>
                </c:pt>
                <c:pt idx="2">
                  <c:v>0.83966817496229262</c:v>
                </c:pt>
                <c:pt idx="3">
                  <c:v>0.83966817496229262</c:v>
                </c:pt>
                <c:pt idx="4">
                  <c:v>0</c:v>
                </c:pt>
                <c:pt idx="5">
                  <c:v>1.0259728506787331</c:v>
                </c:pt>
                <c:pt idx="6">
                  <c:v>0.99212669683257926</c:v>
                </c:pt>
                <c:pt idx="7">
                  <c:v>1.335022624434389</c:v>
                </c:pt>
                <c:pt idx="8">
                  <c:v>0.50968325791855207</c:v>
                </c:pt>
                <c:pt idx="9">
                  <c:v>1.0193665158371041</c:v>
                </c:pt>
                <c:pt idx="10">
                  <c:v>1.0193665158371041</c:v>
                </c:pt>
                <c:pt idx="11">
                  <c:v>1.5389592760180997</c:v>
                </c:pt>
                <c:pt idx="12">
                  <c:v>1.175716440422323</c:v>
                </c:pt>
                <c:pt idx="13">
                  <c:v>1.1598491704374059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22-4B4C-AC94-3F5F131DA3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10174592"/>
        <c:axId val="110176128"/>
      </c:barChart>
      <c:catAx>
        <c:axId val="1101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6128"/>
        <c:crosses val="autoZero"/>
        <c:auto val="1"/>
        <c:lblAlgn val="ctr"/>
        <c:lblOffset val="100"/>
        <c:noMultiLvlLbl val="0"/>
      </c:catAx>
      <c:valAx>
        <c:axId val="110176128"/>
        <c:scaling>
          <c:orientation val="minMax"/>
        </c:scaling>
        <c:delete val="0"/>
        <c:axPos val="l"/>
        <c:numFmt formatCode="0.00;[Red]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</xdr:row>
      <xdr:rowOff>0</xdr:rowOff>
    </xdr:from>
    <xdr:to>
      <xdr:col>0</xdr:col>
      <xdr:colOff>600075</xdr:colOff>
      <xdr:row>3</xdr:row>
      <xdr:rowOff>28575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CD3C555E-4DB9-4166-9897-01E8E121247C}"/>
            </a:ext>
          </a:extLst>
        </xdr:cNvPr>
        <xdr:cNvSpPr/>
      </xdr:nvSpPr>
      <xdr:spPr>
        <a:xfrm flipV="1">
          <a:off x="95250" y="1036320"/>
          <a:ext cx="504825" cy="836295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0</xdr:colOff>
      <xdr:row>2</xdr:row>
      <xdr:rowOff>758079</xdr:rowOff>
    </xdr:from>
    <xdr:to>
      <xdr:col>16</xdr:col>
      <xdr:colOff>438152</xdr:colOff>
      <xdr:row>5</xdr:row>
      <xdr:rowOff>203948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8789635-6A0C-446D-A6D2-75D8A7510B9E}"/>
            </a:ext>
          </a:extLst>
        </xdr:cNvPr>
        <xdr:cNvSpPr/>
      </xdr:nvSpPr>
      <xdr:spPr>
        <a:xfrm flipV="1">
          <a:off x="9144000" y="1794399"/>
          <a:ext cx="438152" cy="832709"/>
        </a:xfrm>
        <a:prstGeom prst="upArrow">
          <a:avLst>
            <a:gd name="adj1" fmla="val 50000"/>
            <a:gd name="adj2" fmla="val 40610"/>
          </a:avLst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440114</xdr:colOff>
      <xdr:row>4</xdr:row>
      <xdr:rowOff>183496</xdr:rowOff>
    </xdr:from>
    <xdr:to>
      <xdr:col>29</xdr:col>
      <xdr:colOff>191345</xdr:colOff>
      <xdr:row>5</xdr:row>
      <xdr:rowOff>296115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6B2B1CAA-3975-4007-9B0A-53A5F2154FC5}"/>
            </a:ext>
          </a:extLst>
        </xdr:cNvPr>
        <xdr:cNvSpPr/>
      </xdr:nvSpPr>
      <xdr:spPr>
        <a:xfrm rot="3183834" flipV="1">
          <a:off x="17225350" y="1975820"/>
          <a:ext cx="501239" cy="98567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</xdr:row>
      <xdr:rowOff>0</xdr:rowOff>
    </xdr:from>
    <xdr:to>
      <xdr:col>0</xdr:col>
      <xdr:colOff>600075</xdr:colOff>
      <xdr:row>3</xdr:row>
      <xdr:rowOff>28575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FA5968A7-7578-4921-AD03-7D5D0469ECCB}"/>
            </a:ext>
          </a:extLst>
        </xdr:cNvPr>
        <xdr:cNvSpPr/>
      </xdr:nvSpPr>
      <xdr:spPr>
        <a:xfrm flipV="1">
          <a:off x="95250" y="1036320"/>
          <a:ext cx="504825" cy="836295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0</xdr:colOff>
      <xdr:row>2</xdr:row>
      <xdr:rowOff>758079</xdr:rowOff>
    </xdr:from>
    <xdr:to>
      <xdr:col>16</xdr:col>
      <xdr:colOff>438152</xdr:colOff>
      <xdr:row>5</xdr:row>
      <xdr:rowOff>203948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C2C792E4-4EB2-4986-A578-75B784747160}"/>
            </a:ext>
          </a:extLst>
        </xdr:cNvPr>
        <xdr:cNvSpPr/>
      </xdr:nvSpPr>
      <xdr:spPr>
        <a:xfrm flipV="1">
          <a:off x="9144000" y="1794399"/>
          <a:ext cx="438152" cy="832709"/>
        </a:xfrm>
        <a:prstGeom prst="upArrow">
          <a:avLst>
            <a:gd name="adj1" fmla="val 50000"/>
            <a:gd name="adj2" fmla="val 40610"/>
          </a:avLst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440114</xdr:colOff>
      <xdr:row>4</xdr:row>
      <xdr:rowOff>183496</xdr:rowOff>
    </xdr:from>
    <xdr:to>
      <xdr:col>29</xdr:col>
      <xdr:colOff>191345</xdr:colOff>
      <xdr:row>5</xdr:row>
      <xdr:rowOff>296115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0A03DAE8-CBD1-496D-9241-C0ED65325493}"/>
            </a:ext>
          </a:extLst>
        </xdr:cNvPr>
        <xdr:cNvSpPr/>
      </xdr:nvSpPr>
      <xdr:spPr>
        <a:xfrm rot="3183834" flipV="1">
          <a:off x="17225350" y="1975820"/>
          <a:ext cx="501239" cy="98567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0</xdr:col>
      <xdr:colOff>504825</xdr:colOff>
      <xdr:row>2</xdr:row>
      <xdr:rowOff>702049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09BE9475-A73F-4AE4-89B3-12F9FA7C4B2A}"/>
            </a:ext>
          </a:extLst>
        </xdr:cNvPr>
        <xdr:cNvSpPr/>
      </xdr:nvSpPr>
      <xdr:spPr>
        <a:xfrm flipV="1">
          <a:off x="0" y="992505"/>
          <a:ext cx="504825" cy="692524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23</xdr:col>
      <xdr:colOff>382361</xdr:colOff>
      <xdr:row>2</xdr:row>
      <xdr:rowOff>57150</xdr:rowOff>
    </xdr:from>
    <xdr:to>
      <xdr:col>23</xdr:col>
      <xdr:colOff>887186</xdr:colOff>
      <xdr:row>3</xdr:row>
      <xdr:rowOff>135991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61541F81-C629-4C70-A78A-474EC3C6BD8C}"/>
            </a:ext>
          </a:extLst>
        </xdr:cNvPr>
        <xdr:cNvSpPr/>
      </xdr:nvSpPr>
      <xdr:spPr>
        <a:xfrm flipV="1">
          <a:off x="13374461" y="1040130"/>
          <a:ext cx="504825" cy="82560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9525</xdr:rowOff>
    </xdr:from>
    <xdr:to>
      <xdr:col>0</xdr:col>
      <xdr:colOff>504825</xdr:colOff>
      <xdr:row>2</xdr:row>
      <xdr:rowOff>702049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6D3F000D-0A88-4B74-A240-EA7ED0F7E1C3}"/>
            </a:ext>
          </a:extLst>
        </xdr:cNvPr>
        <xdr:cNvSpPr/>
      </xdr:nvSpPr>
      <xdr:spPr>
        <a:xfrm flipV="1">
          <a:off x="0" y="992505"/>
          <a:ext cx="504825" cy="692524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23</xdr:col>
      <xdr:colOff>382361</xdr:colOff>
      <xdr:row>2</xdr:row>
      <xdr:rowOff>57150</xdr:rowOff>
    </xdr:from>
    <xdr:to>
      <xdr:col>23</xdr:col>
      <xdr:colOff>887186</xdr:colOff>
      <xdr:row>3</xdr:row>
      <xdr:rowOff>135991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9050FBB4-9519-41C7-BE44-FF376C3BF5A6}"/>
            </a:ext>
          </a:extLst>
        </xdr:cNvPr>
        <xdr:cNvSpPr/>
      </xdr:nvSpPr>
      <xdr:spPr>
        <a:xfrm flipV="1">
          <a:off x="13374461" y="1040130"/>
          <a:ext cx="504825" cy="82560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</xdr:row>
      <xdr:rowOff>0</xdr:rowOff>
    </xdr:from>
    <xdr:to>
      <xdr:col>0</xdr:col>
      <xdr:colOff>600075</xdr:colOff>
      <xdr:row>3</xdr:row>
      <xdr:rowOff>28575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C1559AC4-C631-48C6-AAD4-DA814D40EFDD}"/>
            </a:ext>
          </a:extLst>
        </xdr:cNvPr>
        <xdr:cNvSpPr/>
      </xdr:nvSpPr>
      <xdr:spPr>
        <a:xfrm flipV="1">
          <a:off x="95250" y="1036320"/>
          <a:ext cx="504825" cy="836295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0</xdr:colOff>
      <xdr:row>2</xdr:row>
      <xdr:rowOff>758079</xdr:rowOff>
    </xdr:from>
    <xdr:to>
      <xdr:col>13</xdr:col>
      <xdr:colOff>438152</xdr:colOff>
      <xdr:row>5</xdr:row>
      <xdr:rowOff>203948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F2CF8B27-A517-4C37-99DE-8C374F3764A9}"/>
            </a:ext>
          </a:extLst>
        </xdr:cNvPr>
        <xdr:cNvSpPr/>
      </xdr:nvSpPr>
      <xdr:spPr>
        <a:xfrm flipV="1">
          <a:off x="7437120" y="1794399"/>
          <a:ext cx="438152" cy="832709"/>
        </a:xfrm>
        <a:prstGeom prst="upArrow">
          <a:avLst>
            <a:gd name="adj1" fmla="val 50000"/>
            <a:gd name="adj2" fmla="val 40610"/>
          </a:avLst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440114</xdr:colOff>
      <xdr:row>4</xdr:row>
      <xdr:rowOff>183496</xdr:rowOff>
    </xdr:from>
    <xdr:to>
      <xdr:col>23</xdr:col>
      <xdr:colOff>191345</xdr:colOff>
      <xdr:row>5</xdr:row>
      <xdr:rowOff>296115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2B464EF2-DF5B-4F3E-8618-68A6DF19A843}"/>
            </a:ext>
          </a:extLst>
        </xdr:cNvPr>
        <xdr:cNvSpPr/>
      </xdr:nvSpPr>
      <xdr:spPr>
        <a:xfrm rot="3183834" flipV="1">
          <a:off x="13666810" y="1975820"/>
          <a:ext cx="501239" cy="98567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258535</xdr:colOff>
      <xdr:row>8</xdr:row>
      <xdr:rowOff>155511</xdr:rowOff>
    </xdr:from>
    <xdr:to>
      <xdr:col>17</xdr:col>
      <xdr:colOff>802821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412750</xdr:colOff>
      <xdr:row>1</xdr:row>
      <xdr:rowOff>104774</xdr:rowOff>
    </xdr:from>
    <xdr:to>
      <xdr:col>15</xdr:col>
      <xdr:colOff>455083</xdr:colOff>
      <xdr:row>25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</xdr:row>
      <xdr:rowOff>0</xdr:rowOff>
    </xdr:from>
    <xdr:to>
      <xdr:col>0</xdr:col>
      <xdr:colOff>600075</xdr:colOff>
      <xdr:row>3</xdr:row>
      <xdr:rowOff>28575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607190BF-5711-4E71-99F5-31E56D2245D3}"/>
            </a:ext>
          </a:extLst>
        </xdr:cNvPr>
        <xdr:cNvSpPr/>
      </xdr:nvSpPr>
      <xdr:spPr>
        <a:xfrm flipV="1">
          <a:off x="95250" y="1036320"/>
          <a:ext cx="504825" cy="836295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12</xdr:col>
      <xdr:colOff>0</xdr:colOff>
      <xdr:row>2</xdr:row>
      <xdr:rowOff>758079</xdr:rowOff>
    </xdr:from>
    <xdr:to>
      <xdr:col>12</xdr:col>
      <xdr:colOff>438152</xdr:colOff>
      <xdr:row>5</xdr:row>
      <xdr:rowOff>203948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F86FC639-125A-43D0-9EC1-D66E4600C74E}"/>
            </a:ext>
          </a:extLst>
        </xdr:cNvPr>
        <xdr:cNvSpPr/>
      </xdr:nvSpPr>
      <xdr:spPr>
        <a:xfrm flipV="1">
          <a:off x="6446520" y="1794399"/>
          <a:ext cx="438152" cy="832709"/>
        </a:xfrm>
        <a:prstGeom prst="upArrow">
          <a:avLst>
            <a:gd name="adj1" fmla="val 50000"/>
            <a:gd name="adj2" fmla="val 40610"/>
          </a:avLst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19</xdr:col>
      <xdr:colOff>440114</xdr:colOff>
      <xdr:row>4</xdr:row>
      <xdr:rowOff>183496</xdr:rowOff>
    </xdr:from>
    <xdr:to>
      <xdr:col>21</xdr:col>
      <xdr:colOff>191345</xdr:colOff>
      <xdr:row>5</xdr:row>
      <xdr:rowOff>296115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27CC5886-761C-4078-B550-A406E0F635DA}"/>
            </a:ext>
          </a:extLst>
        </xdr:cNvPr>
        <xdr:cNvSpPr/>
      </xdr:nvSpPr>
      <xdr:spPr>
        <a:xfrm rot="3183834" flipV="1">
          <a:off x="12112330" y="1968200"/>
          <a:ext cx="501239" cy="1000911"/>
        </a:xfrm>
        <a:prstGeom prst="upArrow">
          <a:avLst/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</xdr:row>
      <xdr:rowOff>0</xdr:rowOff>
    </xdr:from>
    <xdr:to>
      <xdr:col>0</xdr:col>
      <xdr:colOff>600075</xdr:colOff>
      <xdr:row>3</xdr:row>
      <xdr:rowOff>28575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35B1EEE0-B74F-4E8C-81CC-AC3F253D08D0}"/>
            </a:ext>
          </a:extLst>
        </xdr:cNvPr>
        <xdr:cNvSpPr/>
      </xdr:nvSpPr>
      <xdr:spPr>
        <a:xfrm flipV="1">
          <a:off x="95250" y="1036320"/>
          <a:ext cx="504825" cy="836295"/>
        </a:xfrm>
        <a:prstGeom prst="upArrow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0</xdr:colOff>
      <xdr:row>2</xdr:row>
      <xdr:rowOff>758079</xdr:rowOff>
    </xdr:from>
    <xdr:to>
      <xdr:col>12</xdr:col>
      <xdr:colOff>438152</xdr:colOff>
      <xdr:row>5</xdr:row>
      <xdr:rowOff>203948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2CD78774-5A86-4E26-BD9B-AEBBA65DBFE0}"/>
            </a:ext>
          </a:extLst>
        </xdr:cNvPr>
        <xdr:cNvSpPr/>
      </xdr:nvSpPr>
      <xdr:spPr>
        <a:xfrm flipV="1">
          <a:off x="6987540" y="1794399"/>
          <a:ext cx="438152" cy="832709"/>
        </a:xfrm>
        <a:prstGeom prst="upArrow">
          <a:avLst>
            <a:gd name="adj1" fmla="val 50000"/>
            <a:gd name="adj2" fmla="val 40610"/>
          </a:avLst>
        </a:prstGeom>
        <a:solidFill>
          <a:srgbClr val="00B05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litup%20templates\new%202018-2020%20CAT%20Model%20assignment%20%20OCT%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%20Leela%20Vinodhan\NAOE%20NBA%20Criterion%203%20documents%2014%20feb\Attainment%20sheet%20template%206%20Feb%202023%20LV\2018%202019%20Even\R2_Mid%20term%2050%20model%20100%2010%20and%2014%20mark%20NAOE%20templ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litup%20templates\Course%20end%20surve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vya/Desktop/BE%20ME%2016/SEM%208/SEM%206%20%20%20%20CAT%201%20and%202%2050%20model%20100%2010%20and%2014%20mark%20splitup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1"/>
      <sheetName val="CAT1 (2)"/>
      <sheetName val="Model"/>
      <sheetName val="lab"/>
      <sheetName val="Sheet3"/>
      <sheetName val="Sheet4"/>
      <sheetName val="Assignment"/>
    </sheetNames>
    <sheetDataSet>
      <sheetData sheetId="0"/>
      <sheetData sheetId="1"/>
      <sheetData sheetId="2"/>
      <sheetData sheetId="3"/>
      <sheetData sheetId="4"/>
      <sheetData sheetId="5">
        <row r="1">
          <cell r="G1">
            <v>0</v>
          </cell>
          <cell r="H1">
            <v>2</v>
          </cell>
          <cell r="Q1">
            <v>0</v>
          </cell>
          <cell r="R1">
            <v>14</v>
          </cell>
        </row>
        <row r="2">
          <cell r="G2">
            <v>2</v>
          </cell>
          <cell r="H2">
            <v>2</v>
          </cell>
          <cell r="Q2">
            <v>10</v>
          </cell>
          <cell r="R2">
            <v>14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D TERM"/>
      <sheetName val="MODEL"/>
      <sheetName val="END SEM EXAM"/>
      <sheetName val="Course end survey"/>
      <sheetName val="Overall Direct attainment"/>
      <sheetName val="CO Attainment"/>
      <sheetName val="PO Attainment"/>
      <sheetName val="BAR CHART"/>
      <sheetName val="Threshold"/>
    </sheetNames>
    <sheetDataSet>
      <sheetData sheetId="0">
        <row r="5">
          <cell r="C5">
            <v>0.5</v>
          </cell>
        </row>
        <row r="6">
          <cell r="C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rse end survey"/>
      <sheetName val="Sheet6"/>
      <sheetName val="Sheet4"/>
      <sheetName val="Sheet1"/>
      <sheetName val="Sheet3"/>
      <sheetName val="Sheet2"/>
      <sheetName val="Sheet5"/>
    </sheetNames>
    <sheetDataSet>
      <sheetData sheetId="0"/>
      <sheetData sheetId="1"/>
      <sheetData sheetId="2">
        <row r="1">
          <cell r="M1">
            <v>7</v>
          </cell>
        </row>
        <row r="2">
          <cell r="M2">
            <v>5</v>
          </cell>
        </row>
        <row r="3">
          <cell r="M3">
            <v>1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"/>
      <sheetName val="Internal 40"/>
      <sheetName val="Internal 40 splitup "/>
      <sheetName val="Student name internal mark"/>
      <sheetName val="CAT1"/>
      <sheetName val="CAT2"/>
      <sheetName val="CAT 50 mark combinations"/>
      <sheetName val="model"/>
      <sheetName val="Assignment (2)"/>
      <sheetName val="ESE"/>
      <sheetName val="Course end survey"/>
      <sheetName val="Internal rnd"/>
      <sheetName val="1_CAT rnd"/>
      <sheetName val="CAT"/>
      <sheetName val="CAT (2)"/>
      <sheetName val="CAT (3)"/>
      <sheetName val="CAT (4)"/>
      <sheetName val="CAT (5)"/>
      <sheetName val="Combinations 100 mark"/>
      <sheetName val="Model (4)"/>
      <sheetName val="Model (2)"/>
      <sheetName val="Model (3)"/>
      <sheetName val="Model (5)"/>
      <sheetName val="Model (6)"/>
    </sheetNames>
    <sheetDataSet>
      <sheetData sheetId="0"/>
      <sheetData sheetId="1">
        <row r="245">
          <cell r="N245" t="e">
            <v>#REF!</v>
          </cell>
        </row>
      </sheetData>
      <sheetData sheetId="2"/>
      <sheetData sheetId="3">
        <row r="248">
          <cell r="Y248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34"/>
  <sheetViews>
    <sheetView tabSelected="1" zoomScale="70" zoomScaleNormal="70" workbookViewId="0">
      <selection activeCell="P16" sqref="P16"/>
    </sheetView>
  </sheetViews>
  <sheetFormatPr defaultColWidth="9" defaultRowHeight="14.4"/>
  <cols>
    <col min="2" max="2" width="26.109375" customWidth="1"/>
    <col min="3" max="3" width="38" customWidth="1"/>
    <col min="4" max="4" width="8.33203125" customWidth="1"/>
    <col min="5" max="5" width="10.88671875" customWidth="1"/>
    <col min="6" max="6" width="10.33203125" customWidth="1"/>
    <col min="7" max="7" width="10.44140625" customWidth="1"/>
    <col min="8" max="8" width="9.109375" customWidth="1"/>
    <col min="9" max="9" width="7.44140625" bestFit="1" customWidth="1"/>
    <col min="10" max="12" width="6.6640625" customWidth="1"/>
    <col min="13" max="13" width="7.6640625" customWidth="1"/>
    <col min="14" max="14" width="9.44140625" style="68" customWidth="1"/>
    <col min="15" max="16" width="11.44140625" style="68" customWidth="1"/>
    <col min="17" max="18" width="13.5546875" style="68" customWidth="1"/>
  </cols>
  <sheetData>
    <row r="1" spans="1:37" ht="30" customHeight="1">
      <c r="A1" s="285"/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</row>
    <row r="2" spans="1:37" ht="15.75" customHeight="1">
      <c r="A2" s="69"/>
      <c r="B2" s="163" t="s">
        <v>0</v>
      </c>
      <c r="C2" s="286" t="str">
        <f>Threshold!C2</f>
        <v>COMPUTER SCIENCE ENGINEERING</v>
      </c>
      <c r="D2" s="287"/>
      <c r="E2" s="288" t="s">
        <v>1</v>
      </c>
      <c r="F2" s="289"/>
      <c r="G2" s="288" t="str">
        <f>Threshold!G2</f>
        <v>CSE</v>
      </c>
      <c r="H2" s="289"/>
      <c r="I2" s="290" t="s">
        <v>2</v>
      </c>
      <c r="J2" s="290"/>
      <c r="K2" s="290"/>
      <c r="L2" s="290"/>
      <c r="M2" s="291"/>
      <c r="N2" s="291"/>
      <c r="O2" s="291"/>
      <c r="P2" s="291"/>
      <c r="Q2" s="145"/>
      <c r="R2" s="145"/>
    </row>
    <row r="3" spans="1:37" ht="15.6">
      <c r="A3" s="69"/>
      <c r="B3" s="163" t="s">
        <v>3</v>
      </c>
      <c r="C3" s="286" t="str">
        <f>Threshold!C3</f>
        <v>I/II</v>
      </c>
      <c r="D3" s="287"/>
      <c r="E3" s="288" t="s">
        <v>4</v>
      </c>
      <c r="F3" s="289"/>
      <c r="G3" s="288" t="str">
        <f>Threshold!G3</f>
        <v>2023-2027</v>
      </c>
      <c r="H3" s="289"/>
      <c r="I3" s="290"/>
      <c r="J3" s="290"/>
      <c r="K3" s="290"/>
      <c r="L3" s="290"/>
      <c r="M3" s="291"/>
      <c r="N3" s="291"/>
      <c r="O3" s="291"/>
      <c r="P3" s="291"/>
      <c r="Q3" s="145"/>
      <c r="R3" s="145"/>
    </row>
    <row r="4" spans="1:37" ht="15.6">
      <c r="A4" s="69"/>
      <c r="B4" s="163" t="s">
        <v>5</v>
      </c>
      <c r="C4" s="286" t="str">
        <f>Threshold!C4</f>
        <v>Data Science</v>
      </c>
      <c r="D4" s="287"/>
      <c r="E4" s="164" t="s">
        <v>6</v>
      </c>
      <c r="F4" s="164"/>
      <c r="G4" s="288" t="str">
        <f>Threshold!G4</f>
        <v>2023-2024</v>
      </c>
      <c r="H4" s="289"/>
      <c r="I4" s="292"/>
      <c r="J4" s="292"/>
      <c r="K4" s="292"/>
      <c r="L4" s="292"/>
      <c r="M4" s="292"/>
      <c r="N4" s="292"/>
      <c r="O4" s="145"/>
      <c r="P4" s="145"/>
      <c r="Q4" s="145"/>
      <c r="R4" s="145"/>
    </row>
    <row r="5" spans="1:37" ht="15.6">
      <c r="A5" s="69"/>
      <c r="B5" s="165" t="s">
        <v>7</v>
      </c>
      <c r="C5" s="294">
        <f>Threshold!C5</f>
        <v>0.80359042663019586</v>
      </c>
      <c r="D5" s="295"/>
      <c r="E5" s="167" t="s">
        <v>8</v>
      </c>
      <c r="F5" s="167" t="s">
        <v>9</v>
      </c>
      <c r="G5" s="167" t="s">
        <v>10</v>
      </c>
      <c r="H5" s="166"/>
      <c r="I5" s="293"/>
      <c r="J5" s="293"/>
      <c r="K5" s="293"/>
      <c r="L5" s="293"/>
      <c r="M5" s="293"/>
      <c r="N5" s="293"/>
      <c r="O5" s="145"/>
      <c r="P5" s="145"/>
      <c r="Q5" s="145"/>
      <c r="R5" s="145"/>
    </row>
    <row r="6" spans="1:37" ht="15.6">
      <c r="A6" s="69"/>
      <c r="B6" s="168" t="s">
        <v>11</v>
      </c>
      <c r="C6" s="286">
        <f>Threshold!C6</f>
        <v>221</v>
      </c>
      <c r="D6" s="287"/>
      <c r="E6" s="169">
        <f>Threshold!E6</f>
        <v>0.85344262295081963</v>
      </c>
      <c r="F6" s="169">
        <f>Threshold!F6</f>
        <v>0.86786363636363628</v>
      </c>
      <c r="G6" s="169">
        <f>Threshold!G6</f>
        <v>0.68946502057613168</v>
      </c>
      <c r="H6" s="145"/>
      <c r="I6" s="293"/>
      <c r="J6" s="293"/>
      <c r="K6" s="293"/>
      <c r="L6" s="293"/>
      <c r="M6" s="293"/>
      <c r="N6" s="293"/>
      <c r="O6" s="145"/>
      <c r="P6" s="145"/>
      <c r="Q6" s="145"/>
      <c r="R6" s="145"/>
    </row>
    <row r="7" spans="1:37" ht="38.25" customHeight="1">
      <c r="A7" s="296" t="s">
        <v>12</v>
      </c>
      <c r="B7" s="296" t="s">
        <v>13</v>
      </c>
      <c r="C7" s="141" t="s">
        <v>14</v>
      </c>
      <c r="D7" s="296" t="s">
        <v>15</v>
      </c>
      <c r="E7" s="296"/>
      <c r="F7" s="296"/>
      <c r="G7" s="296"/>
      <c r="H7" s="296"/>
      <c r="I7" s="296"/>
      <c r="J7" s="296"/>
      <c r="K7" s="296"/>
      <c r="L7" s="296"/>
      <c r="M7" s="296"/>
      <c r="N7" s="296" t="s">
        <v>16</v>
      </c>
      <c r="O7" s="296"/>
      <c r="P7" s="296"/>
      <c r="Q7" s="297" t="s">
        <v>17</v>
      </c>
      <c r="R7" s="297"/>
    </row>
    <row r="8" spans="1:37" s="139" customFormat="1" ht="15.75" customHeight="1">
      <c r="A8" s="296"/>
      <c r="B8" s="296"/>
      <c r="C8" s="141" t="s">
        <v>18</v>
      </c>
      <c r="D8" s="141" t="s">
        <v>19</v>
      </c>
      <c r="E8" s="141" t="s">
        <v>20</v>
      </c>
      <c r="F8" s="141" t="s">
        <v>21</v>
      </c>
      <c r="G8" s="141" t="s">
        <v>22</v>
      </c>
      <c r="H8" s="141" t="s">
        <v>23</v>
      </c>
      <c r="I8" s="141" t="s">
        <v>24</v>
      </c>
      <c r="J8" s="141" t="s">
        <v>25</v>
      </c>
      <c r="K8" s="141" t="s">
        <v>26</v>
      </c>
      <c r="L8" s="141" t="s">
        <v>27</v>
      </c>
      <c r="M8" s="300" t="s">
        <v>28</v>
      </c>
      <c r="N8" s="141" t="s">
        <v>29</v>
      </c>
      <c r="O8" s="141" t="s">
        <v>30</v>
      </c>
      <c r="P8" s="300" t="s">
        <v>28</v>
      </c>
      <c r="Q8" s="161" t="s">
        <v>31</v>
      </c>
      <c r="R8" s="161" t="s">
        <v>32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</row>
    <row r="9" spans="1:37" s="140" customFormat="1" ht="15.6">
      <c r="A9" s="296"/>
      <c r="B9" s="296"/>
      <c r="C9" s="141" t="s">
        <v>33</v>
      </c>
      <c r="D9" s="142">
        <v>1</v>
      </c>
      <c r="E9" s="142">
        <v>1</v>
      </c>
      <c r="F9" s="142">
        <v>1</v>
      </c>
      <c r="G9" s="142">
        <v>2</v>
      </c>
      <c r="H9" s="142">
        <v>2</v>
      </c>
      <c r="I9" s="142">
        <v>2</v>
      </c>
      <c r="J9" s="142">
        <v>1</v>
      </c>
      <c r="K9" s="142">
        <v>1</v>
      </c>
      <c r="L9" s="142">
        <v>2</v>
      </c>
      <c r="M9" s="301"/>
      <c r="N9" s="158">
        <v>1</v>
      </c>
      <c r="O9" s="158">
        <v>2</v>
      </c>
      <c r="P9" s="301"/>
      <c r="Q9" s="160">
        <v>1</v>
      </c>
      <c r="R9" s="160">
        <v>2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</row>
    <row r="10" spans="1:37" s="139" customFormat="1" ht="15.6">
      <c r="A10" s="296"/>
      <c r="B10" s="296"/>
      <c r="C10" s="141" t="s">
        <v>34</v>
      </c>
      <c r="D10" s="141">
        <v>2</v>
      </c>
      <c r="E10" s="141">
        <v>2</v>
      </c>
      <c r="F10" s="141">
        <v>2</v>
      </c>
      <c r="G10" s="141">
        <v>2</v>
      </c>
      <c r="H10" s="141">
        <v>2</v>
      </c>
      <c r="I10" s="141">
        <v>2</v>
      </c>
      <c r="J10" s="141">
        <v>10</v>
      </c>
      <c r="K10" s="141">
        <v>14</v>
      </c>
      <c r="L10" s="141">
        <v>14</v>
      </c>
      <c r="M10" s="147">
        <v>50</v>
      </c>
      <c r="N10" s="147">
        <v>5</v>
      </c>
      <c r="O10" s="147">
        <v>5</v>
      </c>
      <c r="P10" s="147">
        <v>10</v>
      </c>
      <c r="Q10" s="161">
        <f>SUMIF(($D$9:$O$9),Q$9,($D$10:$O$10))</f>
        <v>35</v>
      </c>
      <c r="R10" s="161">
        <f>SUMIF(($D$9:$O$9),R$9,($D$10:$O$10))</f>
        <v>25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</row>
    <row r="11" spans="1:37" ht="15.6">
      <c r="A11" s="143">
        <f>Threshold!A10</f>
        <v>1</v>
      </c>
      <c r="B11" s="143" t="str">
        <f>Threshold!B10</f>
        <v>AME19206LR</v>
      </c>
      <c r="C11" s="143" t="str">
        <f>Threshold!C10</f>
        <v>RAGUL.P</v>
      </c>
      <c r="D11" s="170">
        <f>'CAT1'!R7</f>
        <v>0</v>
      </c>
      <c r="E11" s="170">
        <f>'CAT1'!S7</f>
        <v>0</v>
      </c>
      <c r="F11" s="170">
        <f>'CAT1'!T7</f>
        <v>0</v>
      </c>
      <c r="G11" s="170">
        <f>'CAT1'!U7</f>
        <v>0</v>
      </c>
      <c r="H11" s="170">
        <f>'CAT1'!V7</f>
        <v>0</v>
      </c>
      <c r="I11" s="170">
        <f>'CAT1'!W7</f>
        <v>0</v>
      </c>
      <c r="J11" s="170">
        <f>'CAT1'!X7</f>
        <v>0</v>
      </c>
      <c r="K11" s="170">
        <f>'CAT1'!Y7</f>
        <v>0</v>
      </c>
      <c r="L11" s="170">
        <f>'CAT1'!Z7</f>
        <v>0</v>
      </c>
      <c r="M11" s="148">
        <f>SUM(D11:L11)</f>
        <v>0</v>
      </c>
      <c r="N11" s="159">
        <f>'Assignment (2)'!X7</f>
        <v>0</v>
      </c>
      <c r="O11" s="159">
        <f>'Assignment (2)'!Y7</f>
        <v>0</v>
      </c>
      <c r="P11" s="47">
        <f>SUM(N11:O11)</f>
        <v>0</v>
      </c>
      <c r="Q11" s="162">
        <f>SUMIF(($D$9:$O$9),Q$9,($D11:$O11))/Q$10</f>
        <v>0</v>
      </c>
      <c r="R11" s="162">
        <f>SUMIF(($D$9:$O$9),R$9,($D11:$O11))/R$10</f>
        <v>0</v>
      </c>
    </row>
    <row r="12" spans="1:37" ht="15.6">
      <c r="A12" s="143">
        <f>Threshold!A11</f>
        <v>2</v>
      </c>
      <c r="B12" s="143" t="str">
        <f>Threshold!B11</f>
        <v>AME19239LR</v>
      </c>
      <c r="C12" s="143" t="str">
        <f>Threshold!C11</f>
        <v>SURYA L</v>
      </c>
      <c r="D12" s="170">
        <f>'CAT1'!R8</f>
        <v>0</v>
      </c>
      <c r="E12" s="170">
        <f>'CAT1'!S8</f>
        <v>0</v>
      </c>
      <c r="F12" s="170">
        <f>'CAT1'!T8</f>
        <v>0</v>
      </c>
      <c r="G12" s="170">
        <f>'CAT1'!U8</f>
        <v>0</v>
      </c>
      <c r="H12" s="170">
        <f>'CAT1'!V8</f>
        <v>0</v>
      </c>
      <c r="I12" s="170">
        <f>'CAT1'!W8</f>
        <v>0</v>
      </c>
      <c r="J12" s="170">
        <f>'CAT1'!X8</f>
        <v>0</v>
      </c>
      <c r="K12" s="170">
        <f>'CAT1'!Y8</f>
        <v>0</v>
      </c>
      <c r="L12" s="170">
        <f>'CAT1'!Z8</f>
        <v>0</v>
      </c>
      <c r="M12" s="148">
        <f t="shared" ref="M12:M13" si="0">SUM(D12:L12)</f>
        <v>0</v>
      </c>
      <c r="N12" s="159">
        <f>'Assignment (2)'!X8</f>
        <v>0</v>
      </c>
      <c r="O12" s="159">
        <f>'Assignment (2)'!Y8</f>
        <v>0</v>
      </c>
      <c r="P12" s="47">
        <f t="shared" ref="P12:P13" si="1">SUM(N12:O12)</f>
        <v>0</v>
      </c>
      <c r="Q12" s="162">
        <f t="shared" ref="Q12:R52" si="2">SUMIF(($D$9:$O$9),Q$9,($D12:$O12))/Q$10</f>
        <v>0</v>
      </c>
      <c r="R12" s="162">
        <f t="shared" si="2"/>
        <v>0</v>
      </c>
    </row>
    <row r="13" spans="1:37" ht="15.6">
      <c r="A13" s="143">
        <f>Threshold!A12</f>
        <v>3</v>
      </c>
      <c r="B13" s="143" t="str">
        <f>Threshold!B12</f>
        <v>AME20004</v>
      </c>
      <c r="C13" s="143" t="str">
        <f>Threshold!C12</f>
        <v>ADARSH ANIL</v>
      </c>
      <c r="D13" s="170">
        <f>'CAT1'!R9</f>
        <v>2</v>
      </c>
      <c r="E13" s="170">
        <f>'CAT1'!S9</f>
        <v>2</v>
      </c>
      <c r="F13" s="170">
        <f>'CAT1'!T9</f>
        <v>2</v>
      </c>
      <c r="G13" s="170">
        <f>'CAT1'!U9</f>
        <v>2</v>
      </c>
      <c r="H13" s="170">
        <f>'CAT1'!V9</f>
        <v>2</v>
      </c>
      <c r="I13" s="170">
        <f>'CAT1'!W9</f>
        <v>2</v>
      </c>
      <c r="J13" s="170">
        <f>'CAT1'!X9</f>
        <v>10</v>
      </c>
      <c r="K13" s="170">
        <f>'CAT1'!Y9</f>
        <v>10</v>
      </c>
      <c r="L13" s="170">
        <f>'CAT1'!Z9</f>
        <v>12</v>
      </c>
      <c r="M13" s="148">
        <f t="shared" si="0"/>
        <v>44</v>
      </c>
      <c r="N13" s="159">
        <f>'Assignment (2)'!X9</f>
        <v>5</v>
      </c>
      <c r="O13" s="159">
        <f>'Assignment (2)'!Y9</f>
        <v>5</v>
      </c>
      <c r="P13" s="47">
        <f t="shared" si="1"/>
        <v>10</v>
      </c>
      <c r="Q13" s="162">
        <f t="shared" si="2"/>
        <v>0.88571428571428568</v>
      </c>
      <c r="R13" s="162">
        <f t="shared" si="2"/>
        <v>0.92</v>
      </c>
    </row>
    <row r="14" spans="1:37" ht="15.6">
      <c r="A14" s="143">
        <f>Threshold!A13</f>
        <v>4</v>
      </c>
      <c r="B14" s="143" t="str">
        <f>Threshold!B13</f>
        <v>AME20005</v>
      </c>
      <c r="C14" s="143" t="str">
        <f>Threshold!C13</f>
        <v>ADVAITH</v>
      </c>
      <c r="D14" s="170">
        <f>'CAT1'!R10</f>
        <v>1</v>
      </c>
      <c r="E14" s="170">
        <f>'CAT1'!S10</f>
        <v>1</v>
      </c>
      <c r="F14" s="170">
        <f>'CAT1'!T10</f>
        <v>2</v>
      </c>
      <c r="G14" s="170">
        <f>'CAT1'!U10</f>
        <v>0</v>
      </c>
      <c r="H14" s="170">
        <f>'CAT1'!V10</f>
        <v>0</v>
      </c>
      <c r="I14" s="170">
        <f>'CAT1'!W10</f>
        <v>0</v>
      </c>
      <c r="J14" s="170">
        <f>'CAT1'!X10</f>
        <v>7</v>
      </c>
      <c r="K14" s="170">
        <f>'CAT1'!Y10</f>
        <v>13</v>
      </c>
      <c r="L14" s="170">
        <f>'CAT1'!Z10</f>
        <v>7</v>
      </c>
      <c r="M14" s="148">
        <f t="shared" ref="M14:M18" si="3">SUM(D14:L14)</f>
        <v>31</v>
      </c>
      <c r="N14" s="159">
        <f>'Assignment (2)'!X10</f>
        <v>5</v>
      </c>
      <c r="O14" s="159">
        <f>'Assignment (2)'!Y10</f>
        <v>5</v>
      </c>
      <c r="P14" s="47">
        <f t="shared" ref="P14:P18" si="4">SUM(N14:O14)</f>
        <v>10</v>
      </c>
      <c r="Q14" s="162">
        <f t="shared" si="2"/>
        <v>0.82857142857142863</v>
      </c>
      <c r="R14" s="162">
        <f t="shared" si="2"/>
        <v>0.48</v>
      </c>
    </row>
    <row r="15" spans="1:37" ht="15.6">
      <c r="A15" s="143">
        <f>Threshold!A14</f>
        <v>5</v>
      </c>
      <c r="B15" s="143" t="str">
        <f>Threshold!B14</f>
        <v>AME20006</v>
      </c>
      <c r="C15" s="143" t="str">
        <f>Threshold!C14</f>
        <v>AMOLAK SHARMA</v>
      </c>
      <c r="D15" s="170">
        <f>'CAT1'!R11</f>
        <v>0</v>
      </c>
      <c r="E15" s="170">
        <f>'CAT1'!S11</f>
        <v>0</v>
      </c>
      <c r="F15" s="170">
        <f>'CAT1'!T11</f>
        <v>0</v>
      </c>
      <c r="G15" s="170">
        <f>'CAT1'!U11</f>
        <v>0</v>
      </c>
      <c r="H15" s="170">
        <f>'CAT1'!V11</f>
        <v>0</v>
      </c>
      <c r="I15" s="170">
        <f>'CAT1'!W11</f>
        <v>0</v>
      </c>
      <c r="J15" s="170">
        <f>'CAT1'!X11</f>
        <v>0</v>
      </c>
      <c r="K15" s="170">
        <f>'CAT1'!Y11</f>
        <v>0</v>
      </c>
      <c r="L15" s="170">
        <f>'CAT1'!Z11</f>
        <v>0</v>
      </c>
      <c r="M15" s="148">
        <f t="shared" si="3"/>
        <v>0</v>
      </c>
      <c r="N15" s="159">
        <f>'Assignment (2)'!X11</f>
        <v>0</v>
      </c>
      <c r="O15" s="159">
        <f>'Assignment (2)'!Y11</f>
        <v>0</v>
      </c>
      <c r="P15" s="47">
        <f t="shared" si="4"/>
        <v>0</v>
      </c>
      <c r="Q15" s="162">
        <f t="shared" si="2"/>
        <v>0</v>
      </c>
      <c r="R15" s="162">
        <f t="shared" si="2"/>
        <v>0</v>
      </c>
    </row>
    <row r="16" spans="1:37" ht="15.6">
      <c r="A16" s="143">
        <f>Threshold!A15</f>
        <v>6</v>
      </c>
      <c r="B16" s="143" t="str">
        <f>Threshold!B15</f>
        <v>AME20007</v>
      </c>
      <c r="C16" s="143" t="str">
        <f>Threshold!C15</f>
        <v>ANSFRED AJAY</v>
      </c>
      <c r="D16" s="170">
        <f>'CAT1'!R12</f>
        <v>2</v>
      </c>
      <c r="E16" s="170">
        <f>'CAT1'!S12</f>
        <v>2</v>
      </c>
      <c r="F16" s="170">
        <f>'CAT1'!T12</f>
        <v>2</v>
      </c>
      <c r="G16" s="170">
        <f>'CAT1'!U12</f>
        <v>2</v>
      </c>
      <c r="H16" s="170">
        <f>'CAT1'!V12</f>
        <v>2</v>
      </c>
      <c r="I16" s="170">
        <f>'CAT1'!W12</f>
        <v>2</v>
      </c>
      <c r="J16" s="170">
        <f>'CAT1'!X12</f>
        <v>9</v>
      </c>
      <c r="K16" s="170">
        <f>'CAT1'!Y12</f>
        <v>10</v>
      </c>
      <c r="L16" s="170">
        <f>'CAT1'!Z12</f>
        <v>11</v>
      </c>
      <c r="M16" s="148">
        <f t="shared" si="3"/>
        <v>42</v>
      </c>
      <c r="N16" s="159">
        <f>'Assignment (2)'!X12</f>
        <v>5</v>
      </c>
      <c r="O16" s="159">
        <f>'Assignment (2)'!Y12</f>
        <v>5</v>
      </c>
      <c r="P16" s="47">
        <f t="shared" si="4"/>
        <v>10</v>
      </c>
      <c r="Q16" s="162">
        <f t="shared" si="2"/>
        <v>0.8571428571428571</v>
      </c>
      <c r="R16" s="162">
        <f t="shared" si="2"/>
        <v>0.88</v>
      </c>
    </row>
    <row r="17" spans="1:18" ht="15.6">
      <c r="A17" s="143">
        <f>Threshold!A16</f>
        <v>7</v>
      </c>
      <c r="B17" s="143" t="str">
        <f>Threshold!B16</f>
        <v>AME20008</v>
      </c>
      <c r="C17" s="143" t="str">
        <f>Threshold!C16</f>
        <v>ANU JOSEPH</v>
      </c>
      <c r="D17" s="170">
        <f>'CAT1'!R13</f>
        <v>2</v>
      </c>
      <c r="E17" s="170">
        <f>'CAT1'!S13</f>
        <v>2</v>
      </c>
      <c r="F17" s="170">
        <f>'CAT1'!T13</f>
        <v>2</v>
      </c>
      <c r="G17" s="170">
        <f>'CAT1'!U13</f>
        <v>2</v>
      </c>
      <c r="H17" s="170">
        <f>'CAT1'!V13</f>
        <v>2</v>
      </c>
      <c r="I17" s="170">
        <f>'CAT1'!W13</f>
        <v>2</v>
      </c>
      <c r="J17" s="170">
        <f>'CAT1'!X13</f>
        <v>10</v>
      </c>
      <c r="K17" s="170">
        <f>'CAT1'!Y13</f>
        <v>14</v>
      </c>
      <c r="L17" s="170">
        <f>'CAT1'!Z13</f>
        <v>14</v>
      </c>
      <c r="M17" s="148">
        <f t="shared" si="3"/>
        <v>50</v>
      </c>
      <c r="N17" s="159">
        <f>'Assignment (2)'!X13</f>
        <v>5</v>
      </c>
      <c r="O17" s="159">
        <f>'Assignment (2)'!Y13</f>
        <v>5</v>
      </c>
      <c r="P17" s="47">
        <f t="shared" si="4"/>
        <v>10</v>
      </c>
      <c r="Q17" s="162">
        <f t="shared" si="2"/>
        <v>1</v>
      </c>
      <c r="R17" s="162">
        <f t="shared" si="2"/>
        <v>1</v>
      </c>
    </row>
    <row r="18" spans="1:18" ht="15.6">
      <c r="A18" s="143">
        <f>Threshold!A17</f>
        <v>8</v>
      </c>
      <c r="B18" s="143" t="str">
        <f>Threshold!B17</f>
        <v>AME20009</v>
      </c>
      <c r="C18" s="143" t="str">
        <f>Threshold!C17</f>
        <v>APOORVA SRIVASTAVA</v>
      </c>
      <c r="D18" s="170">
        <f>'CAT1'!R14</f>
        <v>2</v>
      </c>
      <c r="E18" s="170">
        <f>'CAT1'!S14</f>
        <v>2</v>
      </c>
      <c r="F18" s="170">
        <f>'CAT1'!T14</f>
        <v>2</v>
      </c>
      <c r="G18" s="170">
        <f>'CAT1'!U14</f>
        <v>2</v>
      </c>
      <c r="H18" s="170">
        <f>'CAT1'!V14</f>
        <v>2</v>
      </c>
      <c r="I18" s="170">
        <f>'CAT1'!W14</f>
        <v>2</v>
      </c>
      <c r="J18" s="170">
        <f>'CAT1'!X14</f>
        <v>10</v>
      </c>
      <c r="K18" s="170">
        <f>'CAT1'!Y14</f>
        <v>12</v>
      </c>
      <c r="L18" s="170">
        <f>'CAT1'!Z14</f>
        <v>14</v>
      </c>
      <c r="M18" s="148">
        <f t="shared" si="3"/>
        <v>48</v>
      </c>
      <c r="N18" s="159">
        <f>'Assignment (2)'!X14</f>
        <v>5</v>
      </c>
      <c r="O18" s="159">
        <f>'Assignment (2)'!Y14</f>
        <v>5</v>
      </c>
      <c r="P18" s="47">
        <f t="shared" si="4"/>
        <v>10</v>
      </c>
      <c r="Q18" s="162">
        <f t="shared" si="2"/>
        <v>0.94285714285714284</v>
      </c>
      <c r="R18" s="162">
        <f t="shared" si="2"/>
        <v>1</v>
      </c>
    </row>
    <row r="19" spans="1:18" ht="15.6">
      <c r="A19" s="143">
        <f>Threshold!A18</f>
        <v>9</v>
      </c>
      <c r="B19" s="143" t="str">
        <f>Threshold!B18</f>
        <v>AME20010</v>
      </c>
      <c r="C19" s="143" t="str">
        <f>Threshold!C18</f>
        <v>ARIKRISHNAN</v>
      </c>
      <c r="D19" s="170">
        <f>'CAT1'!R15</f>
        <v>2</v>
      </c>
      <c r="E19" s="170">
        <f>'CAT1'!S15</f>
        <v>2</v>
      </c>
      <c r="F19" s="170">
        <f>'CAT1'!T15</f>
        <v>2</v>
      </c>
      <c r="G19" s="170">
        <f>'CAT1'!U15</f>
        <v>2</v>
      </c>
      <c r="H19" s="170">
        <f>'CAT1'!V15</f>
        <v>2</v>
      </c>
      <c r="I19" s="170">
        <f>'CAT1'!W15</f>
        <v>2</v>
      </c>
      <c r="J19" s="170">
        <f>'CAT1'!X15</f>
        <v>9</v>
      </c>
      <c r="K19" s="170">
        <f>'CAT1'!Y15</f>
        <v>10</v>
      </c>
      <c r="L19" s="170">
        <f>'CAT1'!Z15</f>
        <v>11</v>
      </c>
      <c r="M19" s="148">
        <f t="shared" ref="M19:M82" si="5">SUM(D19:L19)</f>
        <v>42</v>
      </c>
      <c r="N19" s="159">
        <f>'Assignment (2)'!X15</f>
        <v>5</v>
      </c>
      <c r="O19" s="159">
        <f>'Assignment (2)'!Y15</f>
        <v>5</v>
      </c>
      <c r="P19" s="47">
        <f t="shared" ref="P19:P82" si="6">SUM(N19:O19)</f>
        <v>10</v>
      </c>
      <c r="Q19" s="162">
        <f t="shared" si="2"/>
        <v>0.8571428571428571</v>
      </c>
      <c r="R19" s="162">
        <f t="shared" si="2"/>
        <v>0.88</v>
      </c>
    </row>
    <row r="20" spans="1:18" ht="15.6">
      <c r="A20" s="143">
        <f>Threshold!A19</f>
        <v>10</v>
      </c>
      <c r="B20" s="143" t="str">
        <f>Threshold!B19</f>
        <v>AME20011</v>
      </c>
      <c r="C20" s="143" t="str">
        <f>Threshold!C19</f>
        <v>ARIVUSELVAN</v>
      </c>
      <c r="D20" s="170">
        <f>'CAT1'!R16</f>
        <v>2</v>
      </c>
      <c r="E20" s="170">
        <f>'CAT1'!S16</f>
        <v>2</v>
      </c>
      <c r="F20" s="170">
        <f>'CAT1'!T16</f>
        <v>2</v>
      </c>
      <c r="G20" s="170">
        <f>'CAT1'!U16</f>
        <v>2</v>
      </c>
      <c r="H20" s="170">
        <f>'CAT1'!V16</f>
        <v>2</v>
      </c>
      <c r="I20" s="170">
        <f>'CAT1'!W16</f>
        <v>2</v>
      </c>
      <c r="J20" s="170">
        <f>'CAT1'!X16</f>
        <v>9</v>
      </c>
      <c r="K20" s="170">
        <f>'CAT1'!Y16</f>
        <v>10</v>
      </c>
      <c r="L20" s="170">
        <f>'CAT1'!Z16</f>
        <v>10</v>
      </c>
      <c r="M20" s="148">
        <f t="shared" si="5"/>
        <v>41</v>
      </c>
      <c r="N20" s="159">
        <f>'Assignment (2)'!X16</f>
        <v>5</v>
      </c>
      <c r="O20" s="159">
        <f>'Assignment (2)'!Y16</f>
        <v>5</v>
      </c>
      <c r="P20" s="47">
        <f t="shared" si="6"/>
        <v>10</v>
      </c>
      <c r="Q20" s="162">
        <f t="shared" si="2"/>
        <v>0.8571428571428571</v>
      </c>
      <c r="R20" s="162">
        <f t="shared" si="2"/>
        <v>0.84</v>
      </c>
    </row>
    <row r="21" spans="1:18" ht="15.6">
      <c r="A21" s="143">
        <f>Threshold!A20</f>
        <v>11</v>
      </c>
      <c r="B21" s="143" t="str">
        <f>Threshold!B20</f>
        <v>AME20012</v>
      </c>
      <c r="C21" s="143" t="str">
        <f>Threshold!C20</f>
        <v>ARJUN KRISHNA A P</v>
      </c>
      <c r="D21" s="170">
        <f>'CAT1'!R17</f>
        <v>2</v>
      </c>
      <c r="E21" s="170">
        <f>'CAT1'!S17</f>
        <v>2</v>
      </c>
      <c r="F21" s="170">
        <f>'CAT1'!T17</f>
        <v>2</v>
      </c>
      <c r="G21" s="170">
        <f>'CAT1'!U17</f>
        <v>2</v>
      </c>
      <c r="H21" s="170">
        <f>'CAT1'!V17</f>
        <v>2</v>
      </c>
      <c r="I21" s="170">
        <f>'CAT1'!W17</f>
        <v>2</v>
      </c>
      <c r="J21" s="170">
        <f>'CAT1'!X17</f>
        <v>9</v>
      </c>
      <c r="K21" s="170">
        <f>'CAT1'!Y17</f>
        <v>10</v>
      </c>
      <c r="L21" s="170">
        <f>'CAT1'!Z17</f>
        <v>10</v>
      </c>
      <c r="M21" s="148">
        <f t="shared" si="5"/>
        <v>41</v>
      </c>
      <c r="N21" s="159">
        <f>'Assignment (2)'!X17</f>
        <v>5</v>
      </c>
      <c r="O21" s="159">
        <f>'Assignment (2)'!Y17</f>
        <v>5</v>
      </c>
      <c r="P21" s="47">
        <f t="shared" si="6"/>
        <v>10</v>
      </c>
      <c r="Q21" s="162">
        <f t="shared" si="2"/>
        <v>0.8571428571428571</v>
      </c>
      <c r="R21" s="162">
        <f t="shared" si="2"/>
        <v>0.84</v>
      </c>
    </row>
    <row r="22" spans="1:18" ht="15.6">
      <c r="A22" s="143">
        <f>Threshold!A21</f>
        <v>12</v>
      </c>
      <c r="B22" s="143" t="str">
        <f>Threshold!B21</f>
        <v>AME20013</v>
      </c>
      <c r="C22" s="143" t="str">
        <f>Threshold!C21</f>
        <v>ASTERICK MELROY MENEZES</v>
      </c>
      <c r="D22" s="170">
        <f>'CAT1'!R18</f>
        <v>2</v>
      </c>
      <c r="E22" s="170">
        <f>'CAT1'!S18</f>
        <v>2</v>
      </c>
      <c r="F22" s="170">
        <f>'CAT1'!T18</f>
        <v>2</v>
      </c>
      <c r="G22" s="170">
        <f>'CAT1'!U18</f>
        <v>2</v>
      </c>
      <c r="H22" s="170">
        <f>'CAT1'!V18</f>
        <v>2</v>
      </c>
      <c r="I22" s="170">
        <f>'CAT1'!W18</f>
        <v>2</v>
      </c>
      <c r="J22" s="170">
        <f>'CAT1'!X18</f>
        <v>10</v>
      </c>
      <c r="K22" s="170">
        <f>'CAT1'!Y18</f>
        <v>13</v>
      </c>
      <c r="L22" s="170">
        <f>'CAT1'!Z18</f>
        <v>14</v>
      </c>
      <c r="M22" s="148">
        <f t="shared" si="5"/>
        <v>49</v>
      </c>
      <c r="N22" s="159">
        <f>'Assignment (2)'!X18</f>
        <v>5</v>
      </c>
      <c r="O22" s="159">
        <f>'Assignment (2)'!Y18</f>
        <v>5</v>
      </c>
      <c r="P22" s="47">
        <f t="shared" si="6"/>
        <v>10</v>
      </c>
      <c r="Q22" s="162">
        <f t="shared" si="2"/>
        <v>0.97142857142857142</v>
      </c>
      <c r="R22" s="162">
        <f t="shared" si="2"/>
        <v>1</v>
      </c>
    </row>
    <row r="23" spans="1:18" ht="15.6">
      <c r="A23" s="143">
        <f>Threshold!A22</f>
        <v>13</v>
      </c>
      <c r="B23" s="143" t="str">
        <f>Threshold!B22</f>
        <v>AME20014</v>
      </c>
      <c r="C23" s="143" t="str">
        <f>Threshold!C22</f>
        <v>BALAJI YESWANTH REDDY</v>
      </c>
      <c r="D23" s="170">
        <f>'CAT1'!R19</f>
        <v>2</v>
      </c>
      <c r="E23" s="170">
        <f>'CAT1'!S19</f>
        <v>2</v>
      </c>
      <c r="F23" s="170">
        <f>'CAT1'!T19</f>
        <v>2</v>
      </c>
      <c r="G23" s="170">
        <f>'CAT1'!U19</f>
        <v>2</v>
      </c>
      <c r="H23" s="170">
        <f>'CAT1'!V19</f>
        <v>2</v>
      </c>
      <c r="I23" s="170">
        <f>'CAT1'!W19</f>
        <v>2</v>
      </c>
      <c r="J23" s="170">
        <f>'CAT1'!X19</f>
        <v>9</v>
      </c>
      <c r="K23" s="170">
        <f>'CAT1'!Y19</f>
        <v>10</v>
      </c>
      <c r="L23" s="170">
        <f>'CAT1'!Z19</f>
        <v>10</v>
      </c>
      <c r="M23" s="148">
        <f t="shared" si="5"/>
        <v>41</v>
      </c>
      <c r="N23" s="159">
        <f>'Assignment (2)'!X19</f>
        <v>5</v>
      </c>
      <c r="O23" s="159">
        <f>'Assignment (2)'!Y19</f>
        <v>5</v>
      </c>
      <c r="P23" s="47">
        <f t="shared" si="6"/>
        <v>10</v>
      </c>
      <c r="Q23" s="162">
        <f t="shared" si="2"/>
        <v>0.8571428571428571</v>
      </c>
      <c r="R23" s="162">
        <f t="shared" si="2"/>
        <v>0.84</v>
      </c>
    </row>
    <row r="24" spans="1:18" ht="15.6">
      <c r="A24" s="143">
        <f>Threshold!A23</f>
        <v>14</v>
      </c>
      <c r="B24" s="143" t="str">
        <f>Threshold!B23</f>
        <v>AME20015</v>
      </c>
      <c r="C24" s="143" t="str">
        <f>Threshold!C23</f>
        <v>BALAKRISHNAA RAO R.R.</v>
      </c>
      <c r="D24" s="170">
        <f>'CAT1'!R20</f>
        <v>2</v>
      </c>
      <c r="E24" s="170">
        <f>'CAT1'!S20</f>
        <v>2</v>
      </c>
      <c r="F24" s="170">
        <f>'CAT1'!T20</f>
        <v>2</v>
      </c>
      <c r="G24" s="170">
        <f>'CAT1'!U20</f>
        <v>2</v>
      </c>
      <c r="H24" s="170">
        <f>'CAT1'!V20</f>
        <v>2</v>
      </c>
      <c r="I24" s="170">
        <f>'CAT1'!W20</f>
        <v>2</v>
      </c>
      <c r="J24" s="170">
        <f>'CAT1'!X20</f>
        <v>9</v>
      </c>
      <c r="K24" s="170">
        <f>'CAT1'!Y20</f>
        <v>10</v>
      </c>
      <c r="L24" s="170">
        <f>'CAT1'!Z20</f>
        <v>10</v>
      </c>
      <c r="M24" s="148">
        <f t="shared" si="5"/>
        <v>41</v>
      </c>
      <c r="N24" s="159">
        <f>'Assignment (2)'!X20</f>
        <v>5</v>
      </c>
      <c r="O24" s="159">
        <f>'Assignment (2)'!Y20</f>
        <v>5</v>
      </c>
      <c r="P24" s="47">
        <f t="shared" si="6"/>
        <v>10</v>
      </c>
      <c r="Q24" s="162">
        <f t="shared" si="2"/>
        <v>0.8571428571428571</v>
      </c>
      <c r="R24" s="162">
        <f t="shared" si="2"/>
        <v>0.84</v>
      </c>
    </row>
    <row r="25" spans="1:18" ht="15.6">
      <c r="A25" s="143">
        <f>Threshold!A24</f>
        <v>15</v>
      </c>
      <c r="B25" s="143" t="str">
        <f>Threshold!B24</f>
        <v>AME20016</v>
      </c>
      <c r="C25" s="143" t="str">
        <f>Threshold!C24</f>
        <v>BASKAR P</v>
      </c>
      <c r="D25" s="170">
        <f>'CAT1'!R21</f>
        <v>2</v>
      </c>
      <c r="E25" s="170">
        <f>'CAT1'!S21</f>
        <v>2</v>
      </c>
      <c r="F25" s="170">
        <f>'CAT1'!T21</f>
        <v>2</v>
      </c>
      <c r="G25" s="170">
        <f>'CAT1'!U21</f>
        <v>2</v>
      </c>
      <c r="H25" s="170">
        <f>'CAT1'!V21</f>
        <v>2</v>
      </c>
      <c r="I25" s="170">
        <f>'CAT1'!W21</f>
        <v>2</v>
      </c>
      <c r="J25" s="170">
        <f>'CAT1'!X21</f>
        <v>10</v>
      </c>
      <c r="K25" s="170">
        <f>'CAT1'!Y21</f>
        <v>14</v>
      </c>
      <c r="L25" s="170">
        <f>'CAT1'!Z21</f>
        <v>14</v>
      </c>
      <c r="M25" s="148">
        <f t="shared" si="5"/>
        <v>50</v>
      </c>
      <c r="N25" s="159">
        <f>'Assignment (2)'!X21</f>
        <v>5</v>
      </c>
      <c r="O25" s="159">
        <f>'Assignment (2)'!Y21</f>
        <v>5</v>
      </c>
      <c r="P25" s="47">
        <f t="shared" si="6"/>
        <v>10</v>
      </c>
      <c r="Q25" s="162">
        <f t="shared" si="2"/>
        <v>1</v>
      </c>
      <c r="R25" s="162">
        <f t="shared" si="2"/>
        <v>1</v>
      </c>
    </row>
    <row r="26" spans="1:18" ht="15.6">
      <c r="A26" s="143">
        <f>Threshold!A25</f>
        <v>16</v>
      </c>
      <c r="B26" s="143" t="str">
        <f>Threshold!B25</f>
        <v>AME20017</v>
      </c>
      <c r="C26" s="143" t="str">
        <f>Threshold!C25</f>
        <v>BHARATH KUMAR</v>
      </c>
      <c r="D26" s="170">
        <f>'CAT1'!R22</f>
        <v>1</v>
      </c>
      <c r="E26" s="170">
        <f>'CAT1'!S22</f>
        <v>2</v>
      </c>
      <c r="F26" s="170">
        <f>'CAT1'!T22</f>
        <v>2</v>
      </c>
      <c r="G26" s="170">
        <f>'CAT1'!U22</f>
        <v>2</v>
      </c>
      <c r="H26" s="170">
        <f>'CAT1'!V22</f>
        <v>2</v>
      </c>
      <c r="I26" s="170">
        <f>'CAT1'!W22</f>
        <v>2</v>
      </c>
      <c r="J26" s="170">
        <f>'CAT1'!X22</f>
        <v>7</v>
      </c>
      <c r="K26" s="170">
        <f>'CAT1'!Y22</f>
        <v>9</v>
      </c>
      <c r="L26" s="170">
        <f>'CAT1'!Z22</f>
        <v>12</v>
      </c>
      <c r="M26" s="148">
        <f t="shared" si="5"/>
        <v>39</v>
      </c>
      <c r="N26" s="159">
        <f>'Assignment (2)'!X22</f>
        <v>5</v>
      </c>
      <c r="O26" s="159">
        <f>'Assignment (2)'!Y22</f>
        <v>5</v>
      </c>
      <c r="P26" s="47">
        <f t="shared" si="6"/>
        <v>10</v>
      </c>
      <c r="Q26" s="162">
        <f t="shared" si="2"/>
        <v>0.74285714285714288</v>
      </c>
      <c r="R26" s="162">
        <f t="shared" si="2"/>
        <v>0.92</v>
      </c>
    </row>
    <row r="27" spans="1:18" ht="15.6">
      <c r="A27" s="143">
        <f>Threshold!A26</f>
        <v>17</v>
      </c>
      <c r="B27" s="143" t="str">
        <f>Threshold!B26</f>
        <v>AME20018</v>
      </c>
      <c r="C27" s="143" t="str">
        <f>Threshold!C26</f>
        <v>BALAJI.C</v>
      </c>
      <c r="D27" s="170">
        <f>'CAT1'!R23</f>
        <v>2</v>
      </c>
      <c r="E27" s="170">
        <f>'CAT1'!S23</f>
        <v>2</v>
      </c>
      <c r="F27" s="170">
        <f>'CAT1'!T23</f>
        <v>2</v>
      </c>
      <c r="G27" s="170">
        <f>'CAT1'!U23</f>
        <v>2</v>
      </c>
      <c r="H27" s="170">
        <f>'CAT1'!V23</f>
        <v>2</v>
      </c>
      <c r="I27" s="170">
        <f>'CAT1'!W23</f>
        <v>2</v>
      </c>
      <c r="J27" s="170">
        <f>'CAT1'!X23</f>
        <v>10</v>
      </c>
      <c r="K27" s="170">
        <f>'CAT1'!Y23</f>
        <v>14</v>
      </c>
      <c r="L27" s="170">
        <f>'CAT1'!Z23</f>
        <v>13</v>
      </c>
      <c r="M27" s="148">
        <f t="shared" si="5"/>
        <v>49</v>
      </c>
      <c r="N27" s="159">
        <f>'Assignment (2)'!X23</f>
        <v>5</v>
      </c>
      <c r="O27" s="159">
        <f>'Assignment (2)'!Y23</f>
        <v>5</v>
      </c>
      <c r="P27" s="47">
        <f t="shared" si="6"/>
        <v>10</v>
      </c>
      <c r="Q27" s="162">
        <f t="shared" si="2"/>
        <v>1</v>
      </c>
      <c r="R27" s="162">
        <f t="shared" si="2"/>
        <v>0.96</v>
      </c>
    </row>
    <row r="28" spans="1:18" ht="15.6">
      <c r="A28" s="143">
        <f>Threshold!A27</f>
        <v>18</v>
      </c>
      <c r="B28" s="143" t="str">
        <f>Threshold!B27</f>
        <v>AME20019</v>
      </c>
      <c r="C28" s="143" t="str">
        <f>Threshold!C27</f>
        <v>CHIRAG</v>
      </c>
      <c r="D28" s="170">
        <f>'CAT1'!R24</f>
        <v>2</v>
      </c>
      <c r="E28" s="170">
        <f>'CAT1'!S24</f>
        <v>2</v>
      </c>
      <c r="F28" s="170">
        <f>'CAT1'!T24</f>
        <v>2</v>
      </c>
      <c r="G28" s="170">
        <f>'CAT1'!U24</f>
        <v>2</v>
      </c>
      <c r="H28" s="170">
        <f>'CAT1'!V24</f>
        <v>2</v>
      </c>
      <c r="I28" s="170">
        <f>'CAT1'!W24</f>
        <v>2</v>
      </c>
      <c r="J28" s="170">
        <f>'CAT1'!X24</f>
        <v>10</v>
      </c>
      <c r="K28" s="170">
        <f>'CAT1'!Y24</f>
        <v>11</v>
      </c>
      <c r="L28" s="170">
        <f>'CAT1'!Z24</f>
        <v>10</v>
      </c>
      <c r="M28" s="148">
        <f t="shared" si="5"/>
        <v>43</v>
      </c>
      <c r="N28" s="159">
        <f>'Assignment (2)'!X24</f>
        <v>5</v>
      </c>
      <c r="O28" s="159">
        <f>'Assignment (2)'!Y24</f>
        <v>5</v>
      </c>
      <c r="P28" s="47">
        <f t="shared" si="6"/>
        <v>10</v>
      </c>
      <c r="Q28" s="162">
        <f t="shared" si="2"/>
        <v>0.91428571428571426</v>
      </c>
      <c r="R28" s="162">
        <f t="shared" si="2"/>
        <v>0.84</v>
      </c>
    </row>
    <row r="29" spans="1:18" ht="15.6">
      <c r="A29" s="143">
        <f>Threshold!A28</f>
        <v>19</v>
      </c>
      <c r="B29" s="143" t="str">
        <f>Threshold!B28</f>
        <v>AME20020</v>
      </c>
      <c r="C29" s="143" t="str">
        <f>Threshold!C28</f>
        <v>DEVAN</v>
      </c>
      <c r="D29" s="170">
        <f>'CAT1'!R25</f>
        <v>2</v>
      </c>
      <c r="E29" s="170">
        <f>'CAT1'!S25</f>
        <v>2</v>
      </c>
      <c r="F29" s="170">
        <f>'CAT1'!T25</f>
        <v>2</v>
      </c>
      <c r="G29" s="170">
        <f>'CAT1'!U25</f>
        <v>2</v>
      </c>
      <c r="H29" s="170">
        <f>'CAT1'!V25</f>
        <v>2</v>
      </c>
      <c r="I29" s="170">
        <f>'CAT1'!W25</f>
        <v>2</v>
      </c>
      <c r="J29" s="170">
        <f>'CAT1'!X25</f>
        <v>9</v>
      </c>
      <c r="K29" s="170">
        <f>'CAT1'!Y25</f>
        <v>11</v>
      </c>
      <c r="L29" s="170">
        <f>'CAT1'!Z25</f>
        <v>12</v>
      </c>
      <c r="M29" s="148">
        <f t="shared" si="5"/>
        <v>44</v>
      </c>
      <c r="N29" s="159">
        <f>'Assignment (2)'!X25</f>
        <v>5</v>
      </c>
      <c r="O29" s="159">
        <f>'Assignment (2)'!Y25</f>
        <v>5</v>
      </c>
      <c r="P29" s="47">
        <f t="shared" si="6"/>
        <v>10</v>
      </c>
      <c r="Q29" s="162">
        <f t="shared" si="2"/>
        <v>0.88571428571428568</v>
      </c>
      <c r="R29" s="162">
        <f t="shared" si="2"/>
        <v>0.92</v>
      </c>
    </row>
    <row r="30" spans="1:18" ht="15.6">
      <c r="A30" s="143">
        <f>Threshold!A29</f>
        <v>20</v>
      </c>
      <c r="B30" s="143" t="str">
        <f>Threshold!B29</f>
        <v>AME20021</v>
      </c>
      <c r="C30" s="143" t="str">
        <f>Threshold!C29</f>
        <v>DHARSHAN</v>
      </c>
      <c r="D30" s="170">
        <f>'CAT1'!R26</f>
        <v>2</v>
      </c>
      <c r="E30" s="170">
        <f>'CAT1'!S26</f>
        <v>1</v>
      </c>
      <c r="F30" s="170">
        <f>'CAT1'!T26</f>
        <v>2</v>
      </c>
      <c r="G30" s="170">
        <f>'CAT1'!U26</f>
        <v>1</v>
      </c>
      <c r="H30" s="170">
        <f>'CAT1'!V26</f>
        <v>1</v>
      </c>
      <c r="I30" s="170">
        <f>'CAT1'!W26</f>
        <v>1</v>
      </c>
      <c r="J30" s="170">
        <f>'CAT1'!X26</f>
        <v>8</v>
      </c>
      <c r="K30" s="170">
        <f>'CAT1'!Y26</f>
        <v>13</v>
      </c>
      <c r="L30" s="170">
        <f>'CAT1'!Z26</f>
        <v>12</v>
      </c>
      <c r="M30" s="148">
        <f t="shared" si="5"/>
        <v>41</v>
      </c>
      <c r="N30" s="159">
        <f>'Assignment (2)'!X26</f>
        <v>5</v>
      </c>
      <c r="O30" s="159">
        <f>'Assignment (2)'!Y26</f>
        <v>5</v>
      </c>
      <c r="P30" s="47">
        <f t="shared" si="6"/>
        <v>10</v>
      </c>
      <c r="Q30" s="162">
        <f t="shared" si="2"/>
        <v>0.88571428571428568</v>
      </c>
      <c r="R30" s="162">
        <f t="shared" si="2"/>
        <v>0.8</v>
      </c>
    </row>
    <row r="31" spans="1:18" ht="15.6">
      <c r="A31" s="143">
        <f>Threshold!A30</f>
        <v>21</v>
      </c>
      <c r="B31" s="143" t="str">
        <f>Threshold!B30</f>
        <v>AME20023</v>
      </c>
      <c r="C31" s="143" t="str">
        <f>Threshold!C30</f>
        <v>DHATCHANAMOORTHY</v>
      </c>
      <c r="D31" s="170">
        <f>'CAT1'!R27</f>
        <v>2</v>
      </c>
      <c r="E31" s="170">
        <f>'CAT1'!S27</f>
        <v>2</v>
      </c>
      <c r="F31" s="170">
        <f>'CAT1'!T27</f>
        <v>2</v>
      </c>
      <c r="G31" s="170">
        <f>'CAT1'!U27</f>
        <v>2</v>
      </c>
      <c r="H31" s="170">
        <f>'CAT1'!V27</f>
        <v>2</v>
      </c>
      <c r="I31" s="170">
        <f>'CAT1'!W27</f>
        <v>2</v>
      </c>
      <c r="J31" s="170">
        <f>'CAT1'!X27</f>
        <v>10</v>
      </c>
      <c r="K31" s="170">
        <f>'CAT1'!Y27</f>
        <v>12</v>
      </c>
      <c r="L31" s="170">
        <f>'CAT1'!Z27</f>
        <v>11</v>
      </c>
      <c r="M31" s="148">
        <f t="shared" si="5"/>
        <v>45</v>
      </c>
      <c r="N31" s="159">
        <f>'Assignment (2)'!X27</f>
        <v>5</v>
      </c>
      <c r="O31" s="159">
        <f>'Assignment (2)'!Y27</f>
        <v>5</v>
      </c>
      <c r="P31" s="47">
        <f t="shared" si="6"/>
        <v>10</v>
      </c>
      <c r="Q31" s="162">
        <f t="shared" si="2"/>
        <v>0.94285714285714284</v>
      </c>
      <c r="R31" s="162">
        <f t="shared" si="2"/>
        <v>0.88</v>
      </c>
    </row>
    <row r="32" spans="1:18" ht="15.6">
      <c r="A32" s="143">
        <f>Threshold!A31</f>
        <v>22</v>
      </c>
      <c r="B32" s="143" t="str">
        <f>Threshold!B31</f>
        <v>AME20025</v>
      </c>
      <c r="C32" s="143" t="str">
        <f>Threshold!C31</f>
        <v>ELDHO ELIAS</v>
      </c>
      <c r="D32" s="170">
        <f>'CAT1'!R28</f>
        <v>2</v>
      </c>
      <c r="E32" s="170">
        <f>'CAT1'!S28</f>
        <v>2</v>
      </c>
      <c r="F32" s="170">
        <f>'CAT1'!T28</f>
        <v>2</v>
      </c>
      <c r="G32" s="170">
        <f>'CAT1'!U28</f>
        <v>2</v>
      </c>
      <c r="H32" s="170">
        <f>'CAT1'!V28</f>
        <v>2</v>
      </c>
      <c r="I32" s="170">
        <f>'CAT1'!W28</f>
        <v>2</v>
      </c>
      <c r="J32" s="170">
        <f>'CAT1'!X28</f>
        <v>10</v>
      </c>
      <c r="K32" s="170">
        <f>'CAT1'!Y28</f>
        <v>14</v>
      </c>
      <c r="L32" s="170">
        <f>'CAT1'!Z28</f>
        <v>14</v>
      </c>
      <c r="M32" s="148">
        <f t="shared" si="5"/>
        <v>50</v>
      </c>
      <c r="N32" s="159">
        <f>'Assignment (2)'!X28</f>
        <v>5</v>
      </c>
      <c r="O32" s="159">
        <f>'Assignment (2)'!Y28</f>
        <v>5</v>
      </c>
      <c r="P32" s="47">
        <f t="shared" si="6"/>
        <v>10</v>
      </c>
      <c r="Q32" s="162">
        <f t="shared" si="2"/>
        <v>1</v>
      </c>
      <c r="R32" s="162">
        <f t="shared" si="2"/>
        <v>1</v>
      </c>
    </row>
    <row r="33" spans="1:18" ht="15.6">
      <c r="A33" s="143">
        <f>Threshold!A32</f>
        <v>23</v>
      </c>
      <c r="B33" s="143" t="str">
        <f>Threshold!B32</f>
        <v>AME20026</v>
      </c>
      <c r="C33" s="143" t="str">
        <f>Threshold!C32</f>
        <v>ESVAR S</v>
      </c>
      <c r="D33" s="170">
        <f>'CAT1'!R29</f>
        <v>2</v>
      </c>
      <c r="E33" s="170">
        <f>'CAT1'!S29</f>
        <v>2</v>
      </c>
      <c r="F33" s="170">
        <f>'CAT1'!T29</f>
        <v>2</v>
      </c>
      <c r="G33" s="170">
        <f>'CAT1'!U29</f>
        <v>2</v>
      </c>
      <c r="H33" s="170">
        <f>'CAT1'!V29</f>
        <v>2</v>
      </c>
      <c r="I33" s="170">
        <f>'CAT1'!W29</f>
        <v>2</v>
      </c>
      <c r="J33" s="170">
        <f>'CAT1'!X29</f>
        <v>9</v>
      </c>
      <c r="K33" s="170">
        <f>'CAT1'!Y29</f>
        <v>12</v>
      </c>
      <c r="L33" s="170">
        <f>'CAT1'!Z29</f>
        <v>11</v>
      </c>
      <c r="M33" s="148">
        <f t="shared" si="5"/>
        <v>44</v>
      </c>
      <c r="N33" s="159">
        <f>'Assignment (2)'!X29</f>
        <v>5</v>
      </c>
      <c r="O33" s="159">
        <f>'Assignment (2)'!Y29</f>
        <v>5</v>
      </c>
      <c r="P33" s="47">
        <f t="shared" si="6"/>
        <v>10</v>
      </c>
      <c r="Q33" s="162">
        <f t="shared" si="2"/>
        <v>0.91428571428571426</v>
      </c>
      <c r="R33" s="162">
        <f t="shared" si="2"/>
        <v>0.88</v>
      </c>
    </row>
    <row r="34" spans="1:18" ht="15.6">
      <c r="A34" s="143">
        <f>Threshold!A33</f>
        <v>24</v>
      </c>
      <c r="B34" s="143" t="str">
        <f>Threshold!B33</f>
        <v>AME20027</v>
      </c>
      <c r="C34" s="143" t="str">
        <f>Threshold!C33</f>
        <v>ESWAR B</v>
      </c>
      <c r="D34" s="170">
        <f>'CAT1'!R30</f>
        <v>2</v>
      </c>
      <c r="E34" s="170">
        <f>'CAT1'!S30</f>
        <v>1</v>
      </c>
      <c r="F34" s="170">
        <f>'CAT1'!T30</f>
        <v>1</v>
      </c>
      <c r="G34" s="170">
        <f>'CAT1'!U30</f>
        <v>1</v>
      </c>
      <c r="H34" s="170">
        <f>'CAT1'!V30</f>
        <v>1</v>
      </c>
      <c r="I34" s="170">
        <f>'CAT1'!W30</f>
        <v>2</v>
      </c>
      <c r="J34" s="170">
        <f>'CAT1'!X30</f>
        <v>5</v>
      </c>
      <c r="K34" s="170">
        <f>'CAT1'!Y30</f>
        <v>11</v>
      </c>
      <c r="L34" s="170">
        <f>'CAT1'!Z30</f>
        <v>9</v>
      </c>
      <c r="M34" s="148">
        <f t="shared" si="5"/>
        <v>33</v>
      </c>
      <c r="N34" s="159">
        <f>'Assignment (2)'!X30</f>
        <v>5</v>
      </c>
      <c r="O34" s="159">
        <f>'Assignment (2)'!Y30</f>
        <v>5</v>
      </c>
      <c r="P34" s="47">
        <f t="shared" si="6"/>
        <v>10</v>
      </c>
      <c r="Q34" s="162">
        <f t="shared" si="2"/>
        <v>0.7142857142857143</v>
      </c>
      <c r="R34" s="162">
        <f t="shared" si="2"/>
        <v>0.72</v>
      </c>
    </row>
    <row r="35" spans="1:18" ht="15.6">
      <c r="A35" s="143">
        <f>Threshold!A34</f>
        <v>25</v>
      </c>
      <c r="B35" s="143" t="str">
        <f>Threshold!B34</f>
        <v>AME20028</v>
      </c>
      <c r="C35" s="143" t="str">
        <f>Threshold!C34</f>
        <v>FAYZ</v>
      </c>
      <c r="D35" s="170">
        <f>'CAT1'!R31</f>
        <v>2</v>
      </c>
      <c r="E35" s="170">
        <f>'CAT1'!S31</f>
        <v>2</v>
      </c>
      <c r="F35" s="170">
        <f>'CAT1'!T31</f>
        <v>2</v>
      </c>
      <c r="G35" s="170">
        <f>'CAT1'!U31</f>
        <v>2</v>
      </c>
      <c r="H35" s="170">
        <f>'CAT1'!V31</f>
        <v>2</v>
      </c>
      <c r="I35" s="170">
        <f>'CAT1'!W31</f>
        <v>2</v>
      </c>
      <c r="J35" s="170">
        <f>'CAT1'!X31</f>
        <v>9</v>
      </c>
      <c r="K35" s="170">
        <f>'CAT1'!Y31</f>
        <v>10</v>
      </c>
      <c r="L35" s="170">
        <f>'CAT1'!Z31</f>
        <v>14</v>
      </c>
      <c r="M35" s="148">
        <f t="shared" si="5"/>
        <v>45</v>
      </c>
      <c r="N35" s="159">
        <f>'Assignment (2)'!X31</f>
        <v>5</v>
      </c>
      <c r="O35" s="159">
        <f>'Assignment (2)'!Y31</f>
        <v>5</v>
      </c>
      <c r="P35" s="47">
        <f t="shared" si="6"/>
        <v>10</v>
      </c>
      <c r="Q35" s="162">
        <f t="shared" si="2"/>
        <v>0.8571428571428571</v>
      </c>
      <c r="R35" s="162">
        <f t="shared" si="2"/>
        <v>1</v>
      </c>
    </row>
    <row r="36" spans="1:18" ht="15.6">
      <c r="A36" s="143">
        <f>Threshold!A35</f>
        <v>26</v>
      </c>
      <c r="B36" s="143" t="str">
        <f>Threshold!B35</f>
        <v>AME20029</v>
      </c>
      <c r="C36" s="143" t="str">
        <f>Threshold!C35</f>
        <v>GNANAPRAKASH.P</v>
      </c>
      <c r="D36" s="170">
        <f>'CAT1'!R32</f>
        <v>2</v>
      </c>
      <c r="E36" s="170">
        <f>'CAT1'!S32</f>
        <v>2</v>
      </c>
      <c r="F36" s="170">
        <f>'CAT1'!T32</f>
        <v>2</v>
      </c>
      <c r="G36" s="170">
        <f>'CAT1'!U32</f>
        <v>2</v>
      </c>
      <c r="H36" s="170">
        <f>'CAT1'!V32</f>
        <v>2</v>
      </c>
      <c r="I36" s="170">
        <f>'CAT1'!W32</f>
        <v>2</v>
      </c>
      <c r="J36" s="170">
        <f>'CAT1'!X32</f>
        <v>10</v>
      </c>
      <c r="K36" s="170">
        <f>'CAT1'!Y32</f>
        <v>12</v>
      </c>
      <c r="L36" s="170">
        <f>'CAT1'!Z32</f>
        <v>11</v>
      </c>
      <c r="M36" s="148">
        <f t="shared" si="5"/>
        <v>45</v>
      </c>
      <c r="N36" s="159">
        <f>'Assignment (2)'!X32</f>
        <v>5</v>
      </c>
      <c r="O36" s="159">
        <f>'Assignment (2)'!Y32</f>
        <v>5</v>
      </c>
      <c r="P36" s="47">
        <f t="shared" si="6"/>
        <v>10</v>
      </c>
      <c r="Q36" s="162">
        <f t="shared" si="2"/>
        <v>0.94285714285714284</v>
      </c>
      <c r="R36" s="162">
        <f t="shared" si="2"/>
        <v>0.88</v>
      </c>
    </row>
    <row r="37" spans="1:18" ht="15.6">
      <c r="A37" s="143">
        <f>Threshold!A36</f>
        <v>27</v>
      </c>
      <c r="B37" s="143" t="str">
        <f>Threshold!B36</f>
        <v>AME20030</v>
      </c>
      <c r="C37" s="143" t="str">
        <f>Threshold!C36</f>
        <v>GOKULRAJ R</v>
      </c>
      <c r="D37" s="170">
        <f>'CAT1'!R33</f>
        <v>2</v>
      </c>
      <c r="E37" s="170">
        <f>'CAT1'!S33</f>
        <v>2</v>
      </c>
      <c r="F37" s="170">
        <f>'CAT1'!T33</f>
        <v>2</v>
      </c>
      <c r="G37" s="170">
        <f>'CAT1'!U33</f>
        <v>2</v>
      </c>
      <c r="H37" s="170">
        <f>'CAT1'!V33</f>
        <v>2</v>
      </c>
      <c r="I37" s="170">
        <f>'CAT1'!W33</f>
        <v>2</v>
      </c>
      <c r="J37" s="170">
        <f>'CAT1'!X33</f>
        <v>9</v>
      </c>
      <c r="K37" s="170">
        <f>'CAT1'!Y33</f>
        <v>12</v>
      </c>
      <c r="L37" s="170">
        <f>'CAT1'!Z33</f>
        <v>10</v>
      </c>
      <c r="M37" s="148">
        <f t="shared" si="5"/>
        <v>43</v>
      </c>
      <c r="N37" s="159">
        <f>'Assignment (2)'!X33</f>
        <v>5</v>
      </c>
      <c r="O37" s="159">
        <f>'Assignment (2)'!Y33</f>
        <v>5</v>
      </c>
      <c r="P37" s="47">
        <f t="shared" si="6"/>
        <v>10</v>
      </c>
      <c r="Q37" s="162">
        <f t="shared" si="2"/>
        <v>0.91428571428571426</v>
      </c>
      <c r="R37" s="162">
        <f t="shared" si="2"/>
        <v>0.84</v>
      </c>
    </row>
    <row r="38" spans="1:18" ht="15.6">
      <c r="A38" s="143">
        <f>Threshold!A37</f>
        <v>28</v>
      </c>
      <c r="B38" s="143" t="str">
        <f>Threshold!B37</f>
        <v>AME20031</v>
      </c>
      <c r="C38" s="143" t="str">
        <f>Threshold!C37</f>
        <v>GOKUL RAJAN S</v>
      </c>
      <c r="D38" s="170">
        <f>'CAT1'!R34</f>
        <v>2</v>
      </c>
      <c r="E38" s="170">
        <f>'CAT1'!S34</f>
        <v>2</v>
      </c>
      <c r="F38" s="170">
        <f>'CAT1'!T34</f>
        <v>2</v>
      </c>
      <c r="G38" s="170">
        <f>'CAT1'!U34</f>
        <v>2</v>
      </c>
      <c r="H38" s="170">
        <f>'CAT1'!V34</f>
        <v>2</v>
      </c>
      <c r="I38" s="170">
        <f>'CAT1'!W34</f>
        <v>2</v>
      </c>
      <c r="J38" s="170">
        <f>'CAT1'!X34</f>
        <v>10</v>
      </c>
      <c r="K38" s="170">
        <f>'CAT1'!Y34</f>
        <v>10</v>
      </c>
      <c r="L38" s="170">
        <f>'CAT1'!Z34</f>
        <v>13</v>
      </c>
      <c r="M38" s="148">
        <f t="shared" si="5"/>
        <v>45</v>
      </c>
      <c r="N38" s="159">
        <f>'Assignment (2)'!X34</f>
        <v>5</v>
      </c>
      <c r="O38" s="159">
        <f>'Assignment (2)'!Y34</f>
        <v>5</v>
      </c>
      <c r="P38" s="47">
        <f t="shared" si="6"/>
        <v>10</v>
      </c>
      <c r="Q38" s="162">
        <f t="shared" si="2"/>
        <v>0.88571428571428568</v>
      </c>
      <c r="R38" s="162">
        <f t="shared" si="2"/>
        <v>0.96</v>
      </c>
    </row>
    <row r="39" spans="1:18" ht="15.6">
      <c r="A39" s="143">
        <f>Threshold!A38</f>
        <v>29</v>
      </c>
      <c r="B39" s="143" t="str">
        <f>Threshold!B38</f>
        <v>AME20033</v>
      </c>
      <c r="C39" s="143" t="str">
        <f>Threshold!C38</f>
        <v>T.GURU PRASAD</v>
      </c>
      <c r="D39" s="170">
        <f>'CAT1'!R35</f>
        <v>2</v>
      </c>
      <c r="E39" s="170">
        <f>'CAT1'!S35</f>
        <v>2</v>
      </c>
      <c r="F39" s="170">
        <f>'CAT1'!T35</f>
        <v>2</v>
      </c>
      <c r="G39" s="170">
        <f>'CAT1'!U35</f>
        <v>2</v>
      </c>
      <c r="H39" s="170">
        <f>'CAT1'!V35</f>
        <v>2</v>
      </c>
      <c r="I39" s="170">
        <f>'CAT1'!W35</f>
        <v>2</v>
      </c>
      <c r="J39" s="170">
        <f>'CAT1'!X35</f>
        <v>10</v>
      </c>
      <c r="K39" s="170">
        <f>'CAT1'!Y35</f>
        <v>13</v>
      </c>
      <c r="L39" s="170">
        <f>'CAT1'!Z35</f>
        <v>10</v>
      </c>
      <c r="M39" s="148">
        <f t="shared" si="5"/>
        <v>45</v>
      </c>
      <c r="N39" s="159">
        <f>'Assignment (2)'!X35</f>
        <v>5</v>
      </c>
      <c r="O39" s="159">
        <f>'Assignment (2)'!Y35</f>
        <v>5</v>
      </c>
      <c r="P39" s="47">
        <f t="shared" si="6"/>
        <v>10</v>
      </c>
      <c r="Q39" s="162">
        <f t="shared" si="2"/>
        <v>0.97142857142857142</v>
      </c>
      <c r="R39" s="162">
        <f t="shared" si="2"/>
        <v>0.84</v>
      </c>
    </row>
    <row r="40" spans="1:18" ht="15.6">
      <c r="A40" s="143">
        <f>Threshold!A39</f>
        <v>30</v>
      </c>
      <c r="B40" s="143" t="str">
        <f>Threshold!B39</f>
        <v>AME20034</v>
      </c>
      <c r="C40" s="143" t="str">
        <f>Threshold!C39</f>
        <v>GURUPRASANTH</v>
      </c>
      <c r="D40" s="170">
        <f>'CAT1'!R36</f>
        <v>2</v>
      </c>
      <c r="E40" s="170">
        <f>'CAT1'!S36</f>
        <v>2</v>
      </c>
      <c r="F40" s="170">
        <f>'CAT1'!T36</f>
        <v>2</v>
      </c>
      <c r="G40" s="170">
        <f>'CAT1'!U36</f>
        <v>2</v>
      </c>
      <c r="H40" s="170">
        <f>'CAT1'!V36</f>
        <v>2</v>
      </c>
      <c r="I40" s="170">
        <f>'CAT1'!W36</f>
        <v>2</v>
      </c>
      <c r="J40" s="170">
        <f>'CAT1'!X36</f>
        <v>10</v>
      </c>
      <c r="K40" s="170">
        <f>'CAT1'!Y36</f>
        <v>11</v>
      </c>
      <c r="L40" s="170">
        <f>'CAT1'!Z36</f>
        <v>10</v>
      </c>
      <c r="M40" s="148">
        <f t="shared" si="5"/>
        <v>43</v>
      </c>
      <c r="N40" s="159">
        <f>'Assignment (2)'!X36</f>
        <v>5</v>
      </c>
      <c r="O40" s="159">
        <f>'Assignment (2)'!Y36</f>
        <v>5</v>
      </c>
      <c r="P40" s="47">
        <f t="shared" si="6"/>
        <v>10</v>
      </c>
      <c r="Q40" s="162">
        <f t="shared" si="2"/>
        <v>0.91428571428571426</v>
      </c>
      <c r="R40" s="162">
        <f t="shared" si="2"/>
        <v>0.84</v>
      </c>
    </row>
    <row r="41" spans="1:18" ht="15.6">
      <c r="A41" s="143">
        <f>Threshold!A40</f>
        <v>31</v>
      </c>
      <c r="B41" s="143" t="str">
        <f>Threshold!B40</f>
        <v>AME20035</v>
      </c>
      <c r="C41" s="143" t="str">
        <f>Threshold!C40</f>
        <v>D. HARISHKUMAR</v>
      </c>
      <c r="D41" s="170">
        <f>'CAT1'!R37</f>
        <v>2</v>
      </c>
      <c r="E41" s="170">
        <f>'CAT1'!S37</f>
        <v>2</v>
      </c>
      <c r="F41" s="170">
        <f>'CAT1'!T37</f>
        <v>2</v>
      </c>
      <c r="G41" s="170">
        <f>'CAT1'!U37</f>
        <v>2</v>
      </c>
      <c r="H41" s="170">
        <f>'CAT1'!V37</f>
        <v>2</v>
      </c>
      <c r="I41" s="170">
        <f>'CAT1'!W37</f>
        <v>2</v>
      </c>
      <c r="J41" s="170">
        <f>'CAT1'!X37</f>
        <v>10</v>
      </c>
      <c r="K41" s="170">
        <f>'CAT1'!Y37</f>
        <v>11</v>
      </c>
      <c r="L41" s="170">
        <f>'CAT1'!Z37</f>
        <v>11</v>
      </c>
      <c r="M41" s="148">
        <f t="shared" si="5"/>
        <v>44</v>
      </c>
      <c r="N41" s="159">
        <f>'Assignment (2)'!X37</f>
        <v>5</v>
      </c>
      <c r="O41" s="159">
        <f>'Assignment (2)'!Y37</f>
        <v>5</v>
      </c>
      <c r="P41" s="47">
        <f t="shared" si="6"/>
        <v>10</v>
      </c>
      <c r="Q41" s="162">
        <f t="shared" si="2"/>
        <v>0.91428571428571426</v>
      </c>
      <c r="R41" s="162">
        <f t="shared" si="2"/>
        <v>0.88</v>
      </c>
    </row>
    <row r="42" spans="1:18" ht="15.6">
      <c r="A42" s="143">
        <f>Threshold!A41</f>
        <v>32</v>
      </c>
      <c r="B42" s="143" t="str">
        <f>Threshold!B41</f>
        <v>AME20038</v>
      </c>
      <c r="C42" s="143" t="str">
        <f>Threshold!C41</f>
        <v>HRITIK RANJAN</v>
      </c>
      <c r="D42" s="170">
        <f>'CAT1'!R38</f>
        <v>1</v>
      </c>
      <c r="E42" s="170">
        <f>'CAT1'!S38</f>
        <v>2</v>
      </c>
      <c r="F42" s="170">
        <f>'CAT1'!T38</f>
        <v>1</v>
      </c>
      <c r="G42" s="170">
        <f>'CAT1'!U38</f>
        <v>2</v>
      </c>
      <c r="H42" s="170">
        <f>'CAT1'!V38</f>
        <v>1</v>
      </c>
      <c r="I42" s="170">
        <f>'CAT1'!W38</f>
        <v>2</v>
      </c>
      <c r="J42" s="170">
        <f>'CAT1'!X38</f>
        <v>7</v>
      </c>
      <c r="K42" s="170">
        <f>'CAT1'!Y38</f>
        <v>12</v>
      </c>
      <c r="L42" s="170">
        <f>'CAT1'!Z38</f>
        <v>13</v>
      </c>
      <c r="M42" s="148">
        <f t="shared" si="5"/>
        <v>41</v>
      </c>
      <c r="N42" s="159">
        <f>'Assignment (2)'!X38</f>
        <v>5</v>
      </c>
      <c r="O42" s="159">
        <f>'Assignment (2)'!Y38</f>
        <v>5</v>
      </c>
      <c r="P42" s="47">
        <f t="shared" si="6"/>
        <v>10</v>
      </c>
      <c r="Q42" s="162">
        <f t="shared" si="2"/>
        <v>0.8</v>
      </c>
      <c r="R42" s="162">
        <f t="shared" si="2"/>
        <v>0.92</v>
      </c>
    </row>
    <row r="43" spans="1:18" ht="15.6">
      <c r="A43" s="143">
        <f>Threshold!A42</f>
        <v>33</v>
      </c>
      <c r="B43" s="143" t="str">
        <f>Threshold!B42</f>
        <v>AME20040</v>
      </c>
      <c r="C43" s="143" t="str">
        <f>Threshold!C42</f>
        <v>ISHAN SRIVASTAVA</v>
      </c>
      <c r="D43" s="170">
        <f>'CAT1'!R39</f>
        <v>2</v>
      </c>
      <c r="E43" s="170">
        <f>'CAT1'!S39</f>
        <v>2</v>
      </c>
      <c r="F43" s="170">
        <f>'CAT1'!T39</f>
        <v>2</v>
      </c>
      <c r="G43" s="170">
        <f>'CAT1'!U39</f>
        <v>2</v>
      </c>
      <c r="H43" s="170">
        <f>'CAT1'!V39</f>
        <v>2</v>
      </c>
      <c r="I43" s="170">
        <f>'CAT1'!W39</f>
        <v>2</v>
      </c>
      <c r="J43" s="170">
        <f>'CAT1'!X39</f>
        <v>10</v>
      </c>
      <c r="K43" s="170">
        <f>'CAT1'!Y39</f>
        <v>10</v>
      </c>
      <c r="L43" s="170">
        <f>'CAT1'!Z39</f>
        <v>12</v>
      </c>
      <c r="M43" s="148">
        <f t="shared" si="5"/>
        <v>44</v>
      </c>
      <c r="N43" s="159">
        <f>'Assignment (2)'!X39</f>
        <v>5</v>
      </c>
      <c r="O43" s="159">
        <f>'Assignment (2)'!Y39</f>
        <v>5</v>
      </c>
      <c r="P43" s="47">
        <f t="shared" si="6"/>
        <v>10</v>
      </c>
      <c r="Q43" s="162">
        <f t="shared" si="2"/>
        <v>0.88571428571428568</v>
      </c>
      <c r="R43" s="162">
        <f t="shared" si="2"/>
        <v>0.92</v>
      </c>
    </row>
    <row r="44" spans="1:18" ht="15.6">
      <c r="A44" s="143">
        <f>Threshold!A43</f>
        <v>34</v>
      </c>
      <c r="B44" s="143" t="str">
        <f>Threshold!B43</f>
        <v>AME20041</v>
      </c>
      <c r="C44" s="143" t="str">
        <f>Threshold!C43</f>
        <v>ITTYMATHEW JOSE</v>
      </c>
      <c r="D44" s="170">
        <f>'CAT1'!R40</f>
        <v>1</v>
      </c>
      <c r="E44" s="170">
        <f>'CAT1'!S40</f>
        <v>2</v>
      </c>
      <c r="F44" s="170">
        <f>'CAT1'!T40</f>
        <v>1</v>
      </c>
      <c r="G44" s="170">
        <f>'CAT1'!U40</f>
        <v>1</v>
      </c>
      <c r="H44" s="170">
        <f>'CAT1'!V40</f>
        <v>2</v>
      </c>
      <c r="I44" s="170">
        <f>'CAT1'!W40</f>
        <v>2</v>
      </c>
      <c r="J44" s="170">
        <f>'CAT1'!X40</f>
        <v>7</v>
      </c>
      <c r="K44" s="170">
        <f>'CAT1'!Y40</f>
        <v>11</v>
      </c>
      <c r="L44" s="170">
        <f>'CAT1'!Z40</f>
        <v>10</v>
      </c>
      <c r="M44" s="148">
        <f t="shared" si="5"/>
        <v>37</v>
      </c>
      <c r="N44" s="159">
        <f>'Assignment (2)'!X40</f>
        <v>5</v>
      </c>
      <c r="O44" s="159">
        <f>'Assignment (2)'!Y40</f>
        <v>5</v>
      </c>
      <c r="P44" s="47">
        <f t="shared" si="6"/>
        <v>10</v>
      </c>
      <c r="Q44" s="162">
        <f t="shared" si="2"/>
        <v>0.77142857142857146</v>
      </c>
      <c r="R44" s="162">
        <f t="shared" si="2"/>
        <v>0.8</v>
      </c>
    </row>
    <row r="45" spans="1:18" ht="15.6">
      <c r="A45" s="143">
        <f>Threshold!A44</f>
        <v>35</v>
      </c>
      <c r="B45" s="143" t="str">
        <f>Threshold!B44</f>
        <v>AME20042</v>
      </c>
      <c r="C45" s="143" t="str">
        <f>Threshold!C44</f>
        <v>JAI VISHNU</v>
      </c>
      <c r="D45" s="170">
        <f>'CAT1'!R41</f>
        <v>2</v>
      </c>
      <c r="E45" s="170">
        <f>'CAT1'!S41</f>
        <v>2</v>
      </c>
      <c r="F45" s="170">
        <f>'CAT1'!T41</f>
        <v>2</v>
      </c>
      <c r="G45" s="170">
        <f>'CAT1'!U41</f>
        <v>2</v>
      </c>
      <c r="H45" s="170">
        <f>'CAT1'!V41</f>
        <v>2</v>
      </c>
      <c r="I45" s="170">
        <f>'CAT1'!W41</f>
        <v>2</v>
      </c>
      <c r="J45" s="170">
        <f>'CAT1'!X41</f>
        <v>9</v>
      </c>
      <c r="K45" s="170">
        <f>'CAT1'!Y41</f>
        <v>14</v>
      </c>
      <c r="L45" s="170">
        <f>'CAT1'!Z41</f>
        <v>14</v>
      </c>
      <c r="M45" s="148">
        <f t="shared" si="5"/>
        <v>49</v>
      </c>
      <c r="N45" s="159">
        <f>'Assignment (2)'!X41</f>
        <v>5</v>
      </c>
      <c r="O45" s="159">
        <f>'Assignment (2)'!Y41</f>
        <v>5</v>
      </c>
      <c r="P45" s="47">
        <f t="shared" si="6"/>
        <v>10</v>
      </c>
      <c r="Q45" s="162">
        <f t="shared" si="2"/>
        <v>0.97142857142857142</v>
      </c>
      <c r="R45" s="162">
        <f t="shared" si="2"/>
        <v>1</v>
      </c>
    </row>
    <row r="46" spans="1:18" ht="15.6">
      <c r="A46" s="143">
        <f>Threshold!A45</f>
        <v>36</v>
      </c>
      <c r="B46" s="143" t="str">
        <f>Threshold!B45</f>
        <v>AME20043</v>
      </c>
      <c r="C46" s="143" t="str">
        <f>Threshold!C45</f>
        <v>JAYASHANTHAN</v>
      </c>
      <c r="D46" s="170">
        <f>'CAT1'!R42</f>
        <v>1</v>
      </c>
      <c r="E46" s="170">
        <f>'CAT1'!S42</f>
        <v>1</v>
      </c>
      <c r="F46" s="170">
        <f>'CAT1'!T42</f>
        <v>2</v>
      </c>
      <c r="G46" s="170">
        <f>'CAT1'!U42</f>
        <v>1</v>
      </c>
      <c r="H46" s="170">
        <f>'CAT1'!V42</f>
        <v>0</v>
      </c>
      <c r="I46" s="170">
        <f>'CAT1'!W42</f>
        <v>1</v>
      </c>
      <c r="J46" s="170">
        <f>'CAT1'!X42</f>
        <v>8</v>
      </c>
      <c r="K46" s="170">
        <f>'CAT1'!Y42</f>
        <v>13</v>
      </c>
      <c r="L46" s="170">
        <f>'CAT1'!Z42</f>
        <v>11</v>
      </c>
      <c r="M46" s="148">
        <f t="shared" si="5"/>
        <v>38</v>
      </c>
      <c r="N46" s="159">
        <f>'Assignment (2)'!X42</f>
        <v>5</v>
      </c>
      <c r="O46" s="159">
        <f>'Assignment (2)'!Y42</f>
        <v>5</v>
      </c>
      <c r="P46" s="47">
        <f t="shared" si="6"/>
        <v>10</v>
      </c>
      <c r="Q46" s="162">
        <f t="shared" si="2"/>
        <v>0.8571428571428571</v>
      </c>
      <c r="R46" s="162">
        <f t="shared" si="2"/>
        <v>0.72</v>
      </c>
    </row>
    <row r="47" spans="1:18" ht="15.6">
      <c r="A47" s="143">
        <f>Threshold!A46</f>
        <v>37</v>
      </c>
      <c r="B47" s="143" t="str">
        <f>Threshold!B46</f>
        <v>AME20044</v>
      </c>
      <c r="C47" s="143" t="str">
        <f>Threshold!C46</f>
        <v>JEEVA. R</v>
      </c>
      <c r="D47" s="170">
        <f>'CAT1'!R43</f>
        <v>2</v>
      </c>
      <c r="E47" s="170">
        <f>'CAT1'!S43</f>
        <v>2</v>
      </c>
      <c r="F47" s="170">
        <f>'CAT1'!T43</f>
        <v>2</v>
      </c>
      <c r="G47" s="170">
        <f>'CAT1'!U43</f>
        <v>2</v>
      </c>
      <c r="H47" s="170">
        <f>'CAT1'!V43</f>
        <v>2</v>
      </c>
      <c r="I47" s="170">
        <f>'CAT1'!W43</f>
        <v>2</v>
      </c>
      <c r="J47" s="170">
        <f>'CAT1'!X43</f>
        <v>9</v>
      </c>
      <c r="K47" s="170">
        <f>'CAT1'!Y43</f>
        <v>13</v>
      </c>
      <c r="L47" s="170">
        <f>'CAT1'!Z43</f>
        <v>10</v>
      </c>
      <c r="M47" s="148">
        <f t="shared" si="5"/>
        <v>44</v>
      </c>
      <c r="N47" s="159">
        <f>'Assignment (2)'!X43</f>
        <v>5</v>
      </c>
      <c r="O47" s="159">
        <f>'Assignment (2)'!Y43</f>
        <v>5</v>
      </c>
      <c r="P47" s="47">
        <f t="shared" si="6"/>
        <v>10</v>
      </c>
      <c r="Q47" s="162">
        <f t="shared" si="2"/>
        <v>0.94285714285714284</v>
      </c>
      <c r="R47" s="162">
        <f t="shared" si="2"/>
        <v>0.84</v>
      </c>
    </row>
    <row r="48" spans="1:18" ht="15.6">
      <c r="A48" s="143">
        <f>Threshold!A47</f>
        <v>38</v>
      </c>
      <c r="B48" s="143" t="str">
        <f>Threshold!B47</f>
        <v>AME20045</v>
      </c>
      <c r="C48" s="143" t="str">
        <f>Threshold!C47</f>
        <v>JESTIN V YOHANNAN</v>
      </c>
      <c r="D48" s="170">
        <f>'CAT1'!R44</f>
        <v>2</v>
      </c>
      <c r="E48" s="170">
        <f>'CAT1'!S44</f>
        <v>2</v>
      </c>
      <c r="F48" s="170">
        <f>'CAT1'!T44</f>
        <v>2</v>
      </c>
      <c r="G48" s="170">
        <f>'CAT1'!U44</f>
        <v>2</v>
      </c>
      <c r="H48" s="170">
        <f>'CAT1'!V44</f>
        <v>2</v>
      </c>
      <c r="I48" s="170">
        <f>'CAT1'!W44</f>
        <v>2</v>
      </c>
      <c r="J48" s="170">
        <f>'CAT1'!X44</f>
        <v>9</v>
      </c>
      <c r="K48" s="170">
        <f>'CAT1'!Y44</f>
        <v>10</v>
      </c>
      <c r="L48" s="170">
        <f>'CAT1'!Z44</f>
        <v>13</v>
      </c>
      <c r="M48" s="148">
        <f t="shared" si="5"/>
        <v>44</v>
      </c>
      <c r="N48" s="159">
        <f>'Assignment (2)'!X44</f>
        <v>5</v>
      </c>
      <c r="O48" s="159">
        <f>'Assignment (2)'!Y44</f>
        <v>5</v>
      </c>
      <c r="P48" s="47">
        <f t="shared" si="6"/>
        <v>10</v>
      </c>
      <c r="Q48" s="162">
        <f t="shared" si="2"/>
        <v>0.8571428571428571</v>
      </c>
      <c r="R48" s="162">
        <f t="shared" si="2"/>
        <v>0.96</v>
      </c>
    </row>
    <row r="49" spans="1:18" ht="15.6">
      <c r="A49" s="143">
        <f>Threshold!A48</f>
        <v>39</v>
      </c>
      <c r="B49" s="143" t="str">
        <f>Threshold!B48</f>
        <v>AME20046</v>
      </c>
      <c r="C49" s="143" t="str">
        <f>Threshold!C48</f>
        <v>JOE MERVIN</v>
      </c>
      <c r="D49" s="170">
        <f>'CAT1'!R45</f>
        <v>2</v>
      </c>
      <c r="E49" s="170">
        <f>'CAT1'!S45</f>
        <v>2</v>
      </c>
      <c r="F49" s="170">
        <f>'CAT1'!T45</f>
        <v>2</v>
      </c>
      <c r="G49" s="170">
        <f>'CAT1'!U45</f>
        <v>2</v>
      </c>
      <c r="H49" s="170">
        <f>'CAT1'!V45</f>
        <v>2</v>
      </c>
      <c r="I49" s="170">
        <f>'CAT1'!W45</f>
        <v>2</v>
      </c>
      <c r="J49" s="170">
        <f>'CAT1'!X45</f>
        <v>9</v>
      </c>
      <c r="K49" s="170">
        <f>'CAT1'!Y45</f>
        <v>13</v>
      </c>
      <c r="L49" s="170">
        <f>'CAT1'!Z45</f>
        <v>12</v>
      </c>
      <c r="M49" s="148">
        <f t="shared" si="5"/>
        <v>46</v>
      </c>
      <c r="N49" s="159">
        <f>'Assignment (2)'!X45</f>
        <v>5</v>
      </c>
      <c r="O49" s="159">
        <f>'Assignment (2)'!Y45</f>
        <v>5</v>
      </c>
      <c r="P49" s="47">
        <f t="shared" si="6"/>
        <v>10</v>
      </c>
      <c r="Q49" s="162">
        <f t="shared" si="2"/>
        <v>0.94285714285714284</v>
      </c>
      <c r="R49" s="162">
        <f t="shared" si="2"/>
        <v>0.92</v>
      </c>
    </row>
    <row r="50" spans="1:18" ht="15.6">
      <c r="A50" s="143">
        <f>Threshold!A49</f>
        <v>40</v>
      </c>
      <c r="B50" s="143" t="str">
        <f>Threshold!B49</f>
        <v>AME20047</v>
      </c>
      <c r="C50" s="143" t="str">
        <f>Threshold!C49</f>
        <v>JOEL SAJI KOKKAPARAMPIL</v>
      </c>
      <c r="D50" s="170">
        <f>'CAT1'!R46</f>
        <v>2</v>
      </c>
      <c r="E50" s="170">
        <f>'CAT1'!S46</f>
        <v>1</v>
      </c>
      <c r="F50" s="170">
        <f>'CAT1'!T46</f>
        <v>2</v>
      </c>
      <c r="G50" s="170">
        <f>'CAT1'!U46</f>
        <v>2</v>
      </c>
      <c r="H50" s="170">
        <f>'CAT1'!V46</f>
        <v>1</v>
      </c>
      <c r="I50" s="170">
        <f>'CAT1'!W46</f>
        <v>2</v>
      </c>
      <c r="J50" s="170">
        <f>'CAT1'!X46</f>
        <v>5</v>
      </c>
      <c r="K50" s="170">
        <f>'CAT1'!Y46</f>
        <v>12</v>
      </c>
      <c r="L50" s="170">
        <f>'CAT1'!Z46</f>
        <v>14</v>
      </c>
      <c r="M50" s="148">
        <f t="shared" si="5"/>
        <v>41</v>
      </c>
      <c r="N50" s="159">
        <f>'Assignment (2)'!X46</f>
        <v>5</v>
      </c>
      <c r="O50" s="159">
        <f>'Assignment (2)'!Y46</f>
        <v>5</v>
      </c>
      <c r="P50" s="47">
        <f t="shared" si="6"/>
        <v>10</v>
      </c>
      <c r="Q50" s="162">
        <f t="shared" si="2"/>
        <v>0.77142857142857146</v>
      </c>
      <c r="R50" s="162">
        <f t="shared" si="2"/>
        <v>0.96</v>
      </c>
    </row>
    <row r="51" spans="1:18" ht="15.6">
      <c r="A51" s="143">
        <f>Threshold!A50</f>
        <v>41</v>
      </c>
      <c r="B51" s="143" t="str">
        <f>Threshold!B50</f>
        <v>AME20048</v>
      </c>
      <c r="C51" s="143" t="str">
        <f>Threshold!C50</f>
        <v>JOHN JOBY</v>
      </c>
      <c r="D51" s="170">
        <f>'CAT1'!R47</f>
        <v>1</v>
      </c>
      <c r="E51" s="170">
        <f>'CAT1'!S47</f>
        <v>2</v>
      </c>
      <c r="F51" s="170">
        <f>'CAT1'!T47</f>
        <v>1</v>
      </c>
      <c r="G51" s="170">
        <f>'CAT1'!U47</f>
        <v>2</v>
      </c>
      <c r="H51" s="170">
        <f>'CAT1'!V47</f>
        <v>1</v>
      </c>
      <c r="I51" s="170">
        <f>'CAT1'!W47</f>
        <v>1</v>
      </c>
      <c r="J51" s="170">
        <f>'CAT1'!X47</f>
        <v>7</v>
      </c>
      <c r="K51" s="170">
        <f>'CAT1'!Y47</f>
        <v>14</v>
      </c>
      <c r="L51" s="170">
        <f>'CAT1'!Z47</f>
        <v>12</v>
      </c>
      <c r="M51" s="148">
        <f t="shared" si="5"/>
        <v>41</v>
      </c>
      <c r="N51" s="159">
        <f>'Assignment (2)'!X47</f>
        <v>5</v>
      </c>
      <c r="O51" s="159">
        <f>'Assignment (2)'!Y47</f>
        <v>5</v>
      </c>
      <c r="P51" s="47">
        <f t="shared" si="6"/>
        <v>10</v>
      </c>
      <c r="Q51" s="162">
        <f t="shared" si="2"/>
        <v>0.8571428571428571</v>
      </c>
      <c r="R51" s="162">
        <f t="shared" si="2"/>
        <v>0.84</v>
      </c>
    </row>
    <row r="52" spans="1:18" ht="15.6">
      <c r="A52" s="143">
        <f>Threshold!A51</f>
        <v>42</v>
      </c>
      <c r="B52" s="143" t="str">
        <f>Threshold!B51</f>
        <v>AME20049</v>
      </c>
      <c r="C52" s="143" t="str">
        <f>Threshold!C51</f>
        <v>KANNAN T</v>
      </c>
      <c r="D52" s="170">
        <f>'CAT1'!R48</f>
        <v>2</v>
      </c>
      <c r="E52" s="170">
        <f>'CAT1'!S48</f>
        <v>1</v>
      </c>
      <c r="F52" s="170">
        <f>'CAT1'!T48</f>
        <v>1</v>
      </c>
      <c r="G52" s="170">
        <f>'CAT1'!U48</f>
        <v>2</v>
      </c>
      <c r="H52" s="170">
        <f>'CAT1'!V48</f>
        <v>1</v>
      </c>
      <c r="I52" s="170">
        <f>'CAT1'!W48</f>
        <v>1</v>
      </c>
      <c r="J52" s="170">
        <f>'CAT1'!X48</f>
        <v>7</v>
      </c>
      <c r="K52" s="170">
        <f>'CAT1'!Y48</f>
        <v>7</v>
      </c>
      <c r="L52" s="170">
        <f>'CAT1'!Z48</f>
        <v>13</v>
      </c>
      <c r="M52" s="148">
        <f t="shared" si="5"/>
        <v>35</v>
      </c>
      <c r="N52" s="159">
        <f>'Assignment (2)'!X48</f>
        <v>5</v>
      </c>
      <c r="O52" s="159">
        <f>'Assignment (2)'!Y48</f>
        <v>5</v>
      </c>
      <c r="P52" s="47">
        <f t="shared" si="6"/>
        <v>10</v>
      </c>
      <c r="Q52" s="162">
        <f t="shared" si="2"/>
        <v>0.65714285714285714</v>
      </c>
      <c r="R52" s="162">
        <f t="shared" si="2"/>
        <v>0.88</v>
      </c>
    </row>
    <row r="53" spans="1:18" ht="15.6">
      <c r="A53" s="143">
        <f>Threshold!A52</f>
        <v>43</v>
      </c>
      <c r="B53" s="143" t="str">
        <f>Threshold!B52</f>
        <v>AME20050</v>
      </c>
      <c r="C53" s="143" t="str">
        <f>Threshold!C52</f>
        <v>KASIVISWANATHA KUMAR A</v>
      </c>
      <c r="D53" s="170">
        <f>'CAT1'!R49</f>
        <v>0</v>
      </c>
      <c r="E53" s="170">
        <f>'CAT1'!S49</f>
        <v>1</v>
      </c>
      <c r="F53" s="170">
        <f>'CAT1'!T49</f>
        <v>2</v>
      </c>
      <c r="G53" s="170">
        <f>'CAT1'!U49</f>
        <v>1</v>
      </c>
      <c r="H53" s="170">
        <f>'CAT1'!V49</f>
        <v>0</v>
      </c>
      <c r="I53" s="170">
        <f>'CAT1'!W49</f>
        <v>1</v>
      </c>
      <c r="J53" s="170">
        <f>'CAT1'!X49</f>
        <v>8</v>
      </c>
      <c r="K53" s="170">
        <f>'CAT1'!Y49</f>
        <v>10</v>
      </c>
      <c r="L53" s="170">
        <f>'CAT1'!Z49</f>
        <v>13</v>
      </c>
      <c r="M53" s="148">
        <f t="shared" si="5"/>
        <v>36</v>
      </c>
      <c r="N53" s="159">
        <f>'Assignment (2)'!X49</f>
        <v>5</v>
      </c>
      <c r="O53" s="159">
        <f>'Assignment (2)'!Y49</f>
        <v>5</v>
      </c>
      <c r="P53" s="47">
        <f t="shared" si="6"/>
        <v>10</v>
      </c>
      <c r="Q53" s="162">
        <f t="shared" ref="Q53:R116" si="7">SUMIF(($D$9:$O$9),Q$9,($D53:$O53))/Q$10</f>
        <v>0.74285714285714288</v>
      </c>
      <c r="R53" s="162">
        <f t="shared" si="7"/>
        <v>0.8</v>
      </c>
    </row>
    <row r="54" spans="1:18" ht="15.6">
      <c r="A54" s="143">
        <f>Threshold!A53</f>
        <v>44</v>
      </c>
      <c r="B54" s="143" t="str">
        <f>Threshold!B53</f>
        <v>AME20051</v>
      </c>
      <c r="C54" s="143" t="str">
        <f>Threshold!C53</f>
        <v>K KEERTHIVAASAN</v>
      </c>
      <c r="D54" s="170">
        <f>'CAT1'!R50</f>
        <v>2</v>
      </c>
      <c r="E54" s="170">
        <f>'CAT1'!S50</f>
        <v>2</v>
      </c>
      <c r="F54" s="170">
        <f>'CAT1'!T50</f>
        <v>2</v>
      </c>
      <c r="G54" s="170">
        <f>'CAT1'!U50</f>
        <v>2</v>
      </c>
      <c r="H54" s="170">
        <f>'CAT1'!V50</f>
        <v>2</v>
      </c>
      <c r="I54" s="170">
        <f>'CAT1'!W50</f>
        <v>2</v>
      </c>
      <c r="J54" s="170">
        <f>'CAT1'!X50</f>
        <v>10</v>
      </c>
      <c r="K54" s="170">
        <f>'CAT1'!Y50</f>
        <v>14</v>
      </c>
      <c r="L54" s="170">
        <f>'CAT1'!Z50</f>
        <v>11</v>
      </c>
      <c r="M54" s="148">
        <f t="shared" si="5"/>
        <v>47</v>
      </c>
      <c r="N54" s="159">
        <f>'Assignment (2)'!X50</f>
        <v>5</v>
      </c>
      <c r="O54" s="159">
        <f>'Assignment (2)'!Y50</f>
        <v>5</v>
      </c>
      <c r="P54" s="47">
        <f t="shared" si="6"/>
        <v>10</v>
      </c>
      <c r="Q54" s="162">
        <f t="shared" si="7"/>
        <v>1</v>
      </c>
      <c r="R54" s="162">
        <f t="shared" si="7"/>
        <v>0.88</v>
      </c>
    </row>
    <row r="55" spans="1:18" ht="15.6">
      <c r="A55" s="143">
        <f>Threshold!A54</f>
        <v>45</v>
      </c>
      <c r="B55" s="143" t="str">
        <f>Threshold!B54</f>
        <v>AME20052</v>
      </c>
      <c r="C55" s="143" t="str">
        <f>Threshold!C54</f>
        <v>KHARSHIV PREETH K</v>
      </c>
      <c r="D55" s="170">
        <f>'CAT1'!R51</f>
        <v>2</v>
      </c>
      <c r="E55" s="170">
        <f>'CAT1'!S51</f>
        <v>2</v>
      </c>
      <c r="F55" s="170">
        <f>'CAT1'!T51</f>
        <v>2</v>
      </c>
      <c r="G55" s="170">
        <f>'CAT1'!U51</f>
        <v>2</v>
      </c>
      <c r="H55" s="170">
        <f>'CAT1'!V51</f>
        <v>2</v>
      </c>
      <c r="I55" s="170">
        <f>'CAT1'!W51</f>
        <v>2</v>
      </c>
      <c r="J55" s="170">
        <f>'CAT1'!X51</f>
        <v>9</v>
      </c>
      <c r="K55" s="170">
        <f>'CAT1'!Y51</f>
        <v>12</v>
      </c>
      <c r="L55" s="170">
        <f>'CAT1'!Z51</f>
        <v>11</v>
      </c>
      <c r="M55" s="148">
        <f t="shared" si="5"/>
        <v>44</v>
      </c>
      <c r="N55" s="159">
        <f>'Assignment (2)'!X51</f>
        <v>5</v>
      </c>
      <c r="O55" s="159">
        <f>'Assignment (2)'!Y51</f>
        <v>5</v>
      </c>
      <c r="P55" s="47">
        <f t="shared" si="6"/>
        <v>10</v>
      </c>
      <c r="Q55" s="162">
        <f t="shared" si="7"/>
        <v>0.91428571428571426</v>
      </c>
      <c r="R55" s="162">
        <f t="shared" si="7"/>
        <v>0.88</v>
      </c>
    </row>
    <row r="56" spans="1:18" ht="15.6">
      <c r="A56" s="143">
        <f>Threshold!A55</f>
        <v>46</v>
      </c>
      <c r="B56" s="143" t="str">
        <f>Threshold!B55</f>
        <v>AME20053</v>
      </c>
      <c r="C56" s="143" t="str">
        <f>Threshold!C55</f>
        <v>KIRTHIK RAJ.K</v>
      </c>
      <c r="D56" s="170">
        <f>'CAT1'!R52</f>
        <v>2</v>
      </c>
      <c r="E56" s="170">
        <f>'CAT1'!S52</f>
        <v>2</v>
      </c>
      <c r="F56" s="170">
        <f>'CAT1'!T52</f>
        <v>2</v>
      </c>
      <c r="G56" s="170">
        <f>'CAT1'!U52</f>
        <v>2</v>
      </c>
      <c r="H56" s="170">
        <f>'CAT1'!V52</f>
        <v>2</v>
      </c>
      <c r="I56" s="170">
        <f>'CAT1'!W52</f>
        <v>2</v>
      </c>
      <c r="J56" s="170">
        <f>'CAT1'!X52</f>
        <v>10</v>
      </c>
      <c r="K56" s="170">
        <f>'CAT1'!Y52</f>
        <v>14</v>
      </c>
      <c r="L56" s="170">
        <f>'CAT1'!Z52</f>
        <v>14</v>
      </c>
      <c r="M56" s="148">
        <f t="shared" si="5"/>
        <v>50</v>
      </c>
      <c r="N56" s="159">
        <f>'Assignment (2)'!X52</f>
        <v>5</v>
      </c>
      <c r="O56" s="159">
        <f>'Assignment (2)'!Y52</f>
        <v>5</v>
      </c>
      <c r="P56" s="47">
        <f t="shared" si="6"/>
        <v>10</v>
      </c>
      <c r="Q56" s="162">
        <f t="shared" si="7"/>
        <v>1</v>
      </c>
      <c r="R56" s="162">
        <f t="shared" si="7"/>
        <v>1</v>
      </c>
    </row>
    <row r="57" spans="1:18" ht="15.6">
      <c r="A57" s="143">
        <f>Threshold!A56</f>
        <v>47</v>
      </c>
      <c r="B57" s="143" t="str">
        <f>Threshold!B56</f>
        <v>AME20054</v>
      </c>
      <c r="C57" s="143" t="str">
        <f>Threshold!C56</f>
        <v>KOUSTUBH KUMAR CHOUDHARY</v>
      </c>
      <c r="D57" s="170">
        <f>'CAT1'!R53</f>
        <v>2</v>
      </c>
      <c r="E57" s="170">
        <f>'CAT1'!S53</f>
        <v>2</v>
      </c>
      <c r="F57" s="170">
        <f>'CAT1'!T53</f>
        <v>2</v>
      </c>
      <c r="G57" s="170">
        <f>'CAT1'!U53</f>
        <v>2</v>
      </c>
      <c r="H57" s="170">
        <f>'CAT1'!V53</f>
        <v>2</v>
      </c>
      <c r="I57" s="170">
        <f>'CAT1'!W53</f>
        <v>2</v>
      </c>
      <c r="J57" s="170">
        <f>'CAT1'!X53</f>
        <v>10</v>
      </c>
      <c r="K57" s="170">
        <f>'CAT1'!Y53</f>
        <v>14</v>
      </c>
      <c r="L57" s="170">
        <f>'CAT1'!Z53</f>
        <v>12</v>
      </c>
      <c r="M57" s="148">
        <f t="shared" si="5"/>
        <v>48</v>
      </c>
      <c r="N57" s="159">
        <f>'Assignment (2)'!X53</f>
        <v>5</v>
      </c>
      <c r="O57" s="159">
        <f>'Assignment (2)'!Y53</f>
        <v>5</v>
      </c>
      <c r="P57" s="47">
        <f t="shared" si="6"/>
        <v>10</v>
      </c>
      <c r="Q57" s="162">
        <f t="shared" si="7"/>
        <v>1</v>
      </c>
      <c r="R57" s="162">
        <f t="shared" si="7"/>
        <v>0.92</v>
      </c>
    </row>
    <row r="58" spans="1:18" ht="15.6">
      <c r="A58" s="143">
        <f>Threshold!A57</f>
        <v>48</v>
      </c>
      <c r="B58" s="143" t="str">
        <f>Threshold!B57</f>
        <v>AME20055</v>
      </c>
      <c r="C58" s="143" t="str">
        <f>Threshold!C57</f>
        <v>MADASAMY.S</v>
      </c>
      <c r="D58" s="170">
        <f>'CAT1'!R54</f>
        <v>2</v>
      </c>
      <c r="E58" s="170">
        <f>'CAT1'!S54</f>
        <v>2</v>
      </c>
      <c r="F58" s="170">
        <f>'CAT1'!T54</f>
        <v>2</v>
      </c>
      <c r="G58" s="170">
        <f>'CAT1'!U54</f>
        <v>2</v>
      </c>
      <c r="H58" s="170">
        <f>'CAT1'!V54</f>
        <v>2</v>
      </c>
      <c r="I58" s="170">
        <f>'CAT1'!W54</f>
        <v>2</v>
      </c>
      <c r="J58" s="170">
        <f>'CAT1'!X54</f>
        <v>9</v>
      </c>
      <c r="K58" s="170">
        <f>'CAT1'!Y54</f>
        <v>10</v>
      </c>
      <c r="L58" s="170">
        <f>'CAT1'!Z54</f>
        <v>11</v>
      </c>
      <c r="M58" s="148">
        <f t="shared" si="5"/>
        <v>42</v>
      </c>
      <c r="N58" s="159">
        <f>'Assignment (2)'!X54</f>
        <v>5</v>
      </c>
      <c r="O58" s="159">
        <f>'Assignment (2)'!Y54</f>
        <v>5</v>
      </c>
      <c r="P58" s="47">
        <f t="shared" si="6"/>
        <v>10</v>
      </c>
      <c r="Q58" s="162">
        <f t="shared" si="7"/>
        <v>0.8571428571428571</v>
      </c>
      <c r="R58" s="162">
        <f t="shared" si="7"/>
        <v>0.88</v>
      </c>
    </row>
    <row r="59" spans="1:18" ht="15.6">
      <c r="A59" s="143">
        <f>Threshold!A58</f>
        <v>49</v>
      </c>
      <c r="B59" s="143" t="str">
        <f>Threshold!B58</f>
        <v>AME20057</v>
      </c>
      <c r="C59" s="143" t="str">
        <f>Threshold!C58</f>
        <v>MANOHARLAL S</v>
      </c>
      <c r="D59" s="170">
        <f>'CAT1'!R55</f>
        <v>2</v>
      </c>
      <c r="E59" s="170">
        <f>'CAT1'!S55</f>
        <v>2</v>
      </c>
      <c r="F59" s="170">
        <f>'CAT1'!T55</f>
        <v>2</v>
      </c>
      <c r="G59" s="170">
        <f>'CAT1'!U55</f>
        <v>2</v>
      </c>
      <c r="H59" s="170">
        <f>'CAT1'!V55</f>
        <v>2</v>
      </c>
      <c r="I59" s="170">
        <f>'CAT1'!W55</f>
        <v>2</v>
      </c>
      <c r="J59" s="170">
        <f>'CAT1'!X55</f>
        <v>9</v>
      </c>
      <c r="K59" s="170">
        <f>'CAT1'!Y55</f>
        <v>11</v>
      </c>
      <c r="L59" s="170">
        <f>'CAT1'!Z55</f>
        <v>12</v>
      </c>
      <c r="M59" s="148">
        <f t="shared" si="5"/>
        <v>44</v>
      </c>
      <c r="N59" s="159">
        <f>'Assignment (2)'!X55</f>
        <v>5</v>
      </c>
      <c r="O59" s="159">
        <f>'Assignment (2)'!Y55</f>
        <v>5</v>
      </c>
      <c r="P59" s="47">
        <f t="shared" si="6"/>
        <v>10</v>
      </c>
      <c r="Q59" s="162">
        <f t="shared" si="7"/>
        <v>0.88571428571428568</v>
      </c>
      <c r="R59" s="162">
        <f t="shared" si="7"/>
        <v>0.92</v>
      </c>
    </row>
    <row r="60" spans="1:18" ht="15.6">
      <c r="A60" s="143">
        <f>Threshold!A59</f>
        <v>50</v>
      </c>
      <c r="B60" s="143" t="str">
        <f>Threshold!B59</f>
        <v>AME20058</v>
      </c>
      <c r="C60" s="143" t="str">
        <f>Threshold!C59</f>
        <v>MATHEW SHARON</v>
      </c>
      <c r="D60" s="170">
        <f>'CAT1'!R56</f>
        <v>2</v>
      </c>
      <c r="E60" s="170">
        <f>'CAT1'!S56</f>
        <v>2</v>
      </c>
      <c r="F60" s="170">
        <f>'CAT1'!T56</f>
        <v>2</v>
      </c>
      <c r="G60" s="170">
        <f>'CAT1'!U56</f>
        <v>2</v>
      </c>
      <c r="H60" s="170">
        <f>'CAT1'!V56</f>
        <v>2</v>
      </c>
      <c r="I60" s="170">
        <f>'CAT1'!W56</f>
        <v>2</v>
      </c>
      <c r="J60" s="170">
        <f>'CAT1'!X56</f>
        <v>9</v>
      </c>
      <c r="K60" s="170">
        <f>'CAT1'!Y56</f>
        <v>11</v>
      </c>
      <c r="L60" s="170">
        <f>'CAT1'!Z56</f>
        <v>12</v>
      </c>
      <c r="M60" s="148">
        <f t="shared" si="5"/>
        <v>44</v>
      </c>
      <c r="N60" s="159">
        <f>'Assignment (2)'!X56</f>
        <v>5</v>
      </c>
      <c r="O60" s="159">
        <f>'Assignment (2)'!Y56</f>
        <v>5</v>
      </c>
      <c r="P60" s="47">
        <f t="shared" si="6"/>
        <v>10</v>
      </c>
      <c r="Q60" s="162">
        <f t="shared" si="7"/>
        <v>0.88571428571428568</v>
      </c>
      <c r="R60" s="162">
        <f t="shared" si="7"/>
        <v>0.92</v>
      </c>
    </row>
    <row r="61" spans="1:18" ht="15.6">
      <c r="A61" s="143">
        <f>Threshold!A60</f>
        <v>51</v>
      </c>
      <c r="B61" s="143" t="str">
        <f>Threshold!B60</f>
        <v>AME20059</v>
      </c>
      <c r="C61" s="143" t="str">
        <f>Threshold!C60</f>
        <v>MINNALRAJA</v>
      </c>
      <c r="D61" s="170">
        <f>'CAT1'!R57</f>
        <v>0</v>
      </c>
      <c r="E61" s="170">
        <f>'CAT1'!S57</f>
        <v>0</v>
      </c>
      <c r="F61" s="170">
        <f>'CAT1'!T57</f>
        <v>0</v>
      </c>
      <c r="G61" s="170">
        <f>'CAT1'!U57</f>
        <v>0</v>
      </c>
      <c r="H61" s="170">
        <f>'CAT1'!V57</f>
        <v>0</v>
      </c>
      <c r="I61" s="170">
        <f>'CAT1'!W57</f>
        <v>0</v>
      </c>
      <c r="J61" s="170">
        <f>'CAT1'!X57</f>
        <v>0</v>
      </c>
      <c r="K61" s="170">
        <f>'CAT1'!Y57</f>
        <v>0</v>
      </c>
      <c r="L61" s="170">
        <f>'CAT1'!Z57</f>
        <v>0</v>
      </c>
      <c r="M61" s="148">
        <f t="shared" si="5"/>
        <v>0</v>
      </c>
      <c r="N61" s="159">
        <f>'Assignment (2)'!X57</f>
        <v>0</v>
      </c>
      <c r="O61" s="159">
        <f>'Assignment (2)'!Y57</f>
        <v>0</v>
      </c>
      <c r="P61" s="47">
        <f t="shared" si="6"/>
        <v>0</v>
      </c>
      <c r="Q61" s="162">
        <f t="shared" si="7"/>
        <v>0</v>
      </c>
      <c r="R61" s="162">
        <f t="shared" si="7"/>
        <v>0</v>
      </c>
    </row>
    <row r="62" spans="1:18" ht="15.6">
      <c r="A62" s="143">
        <f>Threshold!A61</f>
        <v>52</v>
      </c>
      <c r="B62" s="143" t="str">
        <f>Threshold!B61</f>
        <v>AME20060</v>
      </c>
      <c r="C62" s="143" t="str">
        <f>Threshold!C61</f>
        <v>MOHAMMED ARHAM SHARIFF</v>
      </c>
      <c r="D62" s="170">
        <f>'CAT1'!R58</f>
        <v>0</v>
      </c>
      <c r="E62" s="170">
        <f>'CAT1'!S58</f>
        <v>0</v>
      </c>
      <c r="F62" s="170">
        <f>'CAT1'!T58</f>
        <v>0</v>
      </c>
      <c r="G62" s="170">
        <f>'CAT1'!U58</f>
        <v>0</v>
      </c>
      <c r="H62" s="170">
        <f>'CAT1'!V58</f>
        <v>0</v>
      </c>
      <c r="I62" s="170">
        <f>'CAT1'!W58</f>
        <v>0</v>
      </c>
      <c r="J62" s="170">
        <f>'CAT1'!X58</f>
        <v>0</v>
      </c>
      <c r="K62" s="170">
        <f>'CAT1'!Y58</f>
        <v>0</v>
      </c>
      <c r="L62" s="170">
        <f>'CAT1'!Z58</f>
        <v>0</v>
      </c>
      <c r="M62" s="148">
        <f t="shared" si="5"/>
        <v>0</v>
      </c>
      <c r="N62" s="159">
        <f>'Assignment (2)'!X58</f>
        <v>0</v>
      </c>
      <c r="O62" s="159">
        <f>'Assignment (2)'!Y58</f>
        <v>0</v>
      </c>
      <c r="P62" s="47">
        <f t="shared" si="6"/>
        <v>0</v>
      </c>
      <c r="Q62" s="162">
        <f t="shared" si="7"/>
        <v>0</v>
      </c>
      <c r="R62" s="162">
        <f t="shared" si="7"/>
        <v>0</v>
      </c>
    </row>
    <row r="63" spans="1:18" ht="15.6">
      <c r="A63" s="143">
        <f>Threshold!A62</f>
        <v>53</v>
      </c>
      <c r="B63" s="143" t="str">
        <f>Threshold!B62</f>
        <v>AME20063</v>
      </c>
      <c r="C63" s="143" t="str">
        <f>Threshold!C62</f>
        <v>MOUNIKANTH. K. S</v>
      </c>
      <c r="D63" s="170">
        <f>'CAT1'!R59</f>
        <v>2</v>
      </c>
      <c r="E63" s="170">
        <f>'CAT1'!S59</f>
        <v>2</v>
      </c>
      <c r="F63" s="170">
        <f>'CAT1'!T59</f>
        <v>2</v>
      </c>
      <c r="G63" s="170">
        <f>'CAT1'!U59</f>
        <v>2</v>
      </c>
      <c r="H63" s="170">
        <f>'CAT1'!V59</f>
        <v>2</v>
      </c>
      <c r="I63" s="170">
        <f>'CAT1'!W59</f>
        <v>2</v>
      </c>
      <c r="J63" s="170">
        <f>'CAT1'!X59</f>
        <v>10</v>
      </c>
      <c r="K63" s="170">
        <f>'CAT1'!Y59</f>
        <v>13</v>
      </c>
      <c r="L63" s="170">
        <f>'CAT1'!Z59</f>
        <v>14</v>
      </c>
      <c r="M63" s="148">
        <f t="shared" si="5"/>
        <v>49</v>
      </c>
      <c r="N63" s="159">
        <f>'Assignment (2)'!X59</f>
        <v>5</v>
      </c>
      <c r="O63" s="159">
        <f>'Assignment (2)'!Y59</f>
        <v>5</v>
      </c>
      <c r="P63" s="47">
        <f t="shared" si="6"/>
        <v>10</v>
      </c>
      <c r="Q63" s="162">
        <f t="shared" si="7"/>
        <v>0.97142857142857142</v>
      </c>
      <c r="R63" s="162">
        <f t="shared" si="7"/>
        <v>1</v>
      </c>
    </row>
    <row r="64" spans="1:18" ht="15.6">
      <c r="A64" s="143">
        <f>Threshold!A63</f>
        <v>54</v>
      </c>
      <c r="B64" s="143" t="str">
        <f>Threshold!B63</f>
        <v>AME20064</v>
      </c>
      <c r="C64" s="143" t="str">
        <f>Threshold!C63</f>
        <v>MUHAMED YACIN</v>
      </c>
      <c r="D64" s="170">
        <f>'CAT1'!R60</f>
        <v>2</v>
      </c>
      <c r="E64" s="170">
        <f>'CAT1'!S60</f>
        <v>2</v>
      </c>
      <c r="F64" s="170">
        <f>'CAT1'!T60</f>
        <v>2</v>
      </c>
      <c r="G64" s="170">
        <f>'CAT1'!U60</f>
        <v>2</v>
      </c>
      <c r="H64" s="170">
        <f>'CAT1'!V60</f>
        <v>2</v>
      </c>
      <c r="I64" s="170">
        <f>'CAT1'!W60</f>
        <v>2</v>
      </c>
      <c r="J64" s="170">
        <f>'CAT1'!X60</f>
        <v>10</v>
      </c>
      <c r="K64" s="170">
        <f>'CAT1'!Y60</f>
        <v>13</v>
      </c>
      <c r="L64" s="170">
        <f>'CAT1'!Z60</f>
        <v>10</v>
      </c>
      <c r="M64" s="148">
        <f t="shared" si="5"/>
        <v>45</v>
      </c>
      <c r="N64" s="159">
        <f>'Assignment (2)'!X60</f>
        <v>5</v>
      </c>
      <c r="O64" s="159">
        <f>'Assignment (2)'!Y60</f>
        <v>5</v>
      </c>
      <c r="P64" s="47">
        <f t="shared" si="6"/>
        <v>10</v>
      </c>
      <c r="Q64" s="162">
        <f t="shared" si="7"/>
        <v>0.97142857142857142</v>
      </c>
      <c r="R64" s="162">
        <f t="shared" si="7"/>
        <v>0.84</v>
      </c>
    </row>
    <row r="65" spans="1:18" ht="15.6">
      <c r="A65" s="143">
        <f>Threshold!A64</f>
        <v>55</v>
      </c>
      <c r="B65" s="143" t="str">
        <f>Threshold!B64</f>
        <v>AME20065</v>
      </c>
      <c r="C65" s="143" t="str">
        <f>Threshold!C64</f>
        <v>MUTHURAMALINGAM</v>
      </c>
      <c r="D65" s="170">
        <f>'CAT1'!R61</f>
        <v>2</v>
      </c>
      <c r="E65" s="170">
        <f>'CAT1'!S61</f>
        <v>2</v>
      </c>
      <c r="F65" s="170">
        <f>'CAT1'!T61</f>
        <v>2</v>
      </c>
      <c r="G65" s="170">
        <f>'CAT1'!U61</f>
        <v>2</v>
      </c>
      <c r="H65" s="170">
        <f>'CAT1'!V61</f>
        <v>2</v>
      </c>
      <c r="I65" s="170">
        <f>'CAT1'!W61</f>
        <v>2</v>
      </c>
      <c r="J65" s="170">
        <f>'CAT1'!X61</f>
        <v>10</v>
      </c>
      <c r="K65" s="170">
        <f>'CAT1'!Y61</f>
        <v>12</v>
      </c>
      <c r="L65" s="170">
        <f>'CAT1'!Z61</f>
        <v>10</v>
      </c>
      <c r="M65" s="148">
        <f t="shared" si="5"/>
        <v>44</v>
      </c>
      <c r="N65" s="159">
        <f>'Assignment (2)'!X61</f>
        <v>5</v>
      </c>
      <c r="O65" s="159">
        <f>'Assignment (2)'!Y61</f>
        <v>5</v>
      </c>
      <c r="P65" s="47">
        <f t="shared" si="6"/>
        <v>10</v>
      </c>
      <c r="Q65" s="162">
        <f t="shared" si="7"/>
        <v>0.94285714285714284</v>
      </c>
      <c r="R65" s="162">
        <f t="shared" si="7"/>
        <v>0.84</v>
      </c>
    </row>
    <row r="66" spans="1:18" ht="15.6">
      <c r="A66" s="143">
        <f>Threshold!A65</f>
        <v>56</v>
      </c>
      <c r="B66" s="143" t="str">
        <f>Threshold!B65</f>
        <v>AME20067</v>
      </c>
      <c r="C66" s="143" t="str">
        <f>Threshold!C65</f>
        <v>NANDU</v>
      </c>
      <c r="D66" s="170">
        <f>'CAT1'!R62</f>
        <v>2</v>
      </c>
      <c r="E66" s="170">
        <f>'CAT1'!S62</f>
        <v>2</v>
      </c>
      <c r="F66" s="170">
        <f>'CAT1'!T62</f>
        <v>2</v>
      </c>
      <c r="G66" s="170">
        <f>'CAT1'!U62</f>
        <v>2</v>
      </c>
      <c r="H66" s="170">
        <f>'CAT1'!V62</f>
        <v>2</v>
      </c>
      <c r="I66" s="170">
        <f>'CAT1'!W62</f>
        <v>2</v>
      </c>
      <c r="J66" s="170">
        <f>'CAT1'!X62</f>
        <v>9</v>
      </c>
      <c r="K66" s="170">
        <f>'CAT1'!Y62</f>
        <v>11</v>
      </c>
      <c r="L66" s="170">
        <f>'CAT1'!Z62</f>
        <v>10</v>
      </c>
      <c r="M66" s="148">
        <f t="shared" si="5"/>
        <v>42</v>
      </c>
      <c r="N66" s="159">
        <f>'Assignment (2)'!X62</f>
        <v>5</v>
      </c>
      <c r="O66" s="159">
        <f>'Assignment (2)'!Y62</f>
        <v>5</v>
      </c>
      <c r="P66" s="47">
        <f t="shared" si="6"/>
        <v>10</v>
      </c>
      <c r="Q66" s="162">
        <f t="shared" si="7"/>
        <v>0.88571428571428568</v>
      </c>
      <c r="R66" s="162">
        <f t="shared" si="7"/>
        <v>0.84</v>
      </c>
    </row>
    <row r="67" spans="1:18" ht="15.6">
      <c r="A67" s="143">
        <f>Threshold!A66</f>
        <v>57</v>
      </c>
      <c r="B67" s="143" t="str">
        <f>Threshold!B66</f>
        <v>AME20068</v>
      </c>
      <c r="C67" s="143" t="str">
        <f>Threshold!C66</f>
        <v>NAVEEN KUMAR M</v>
      </c>
      <c r="D67" s="170">
        <f>'CAT1'!R63</f>
        <v>2</v>
      </c>
      <c r="E67" s="170">
        <f>'CAT1'!S63</f>
        <v>2</v>
      </c>
      <c r="F67" s="170">
        <f>'CAT1'!T63</f>
        <v>2</v>
      </c>
      <c r="G67" s="170">
        <f>'CAT1'!U63</f>
        <v>2</v>
      </c>
      <c r="H67" s="170">
        <f>'CAT1'!V63</f>
        <v>2</v>
      </c>
      <c r="I67" s="170">
        <f>'CAT1'!W63</f>
        <v>2</v>
      </c>
      <c r="J67" s="170">
        <f>'CAT1'!X63</f>
        <v>10</v>
      </c>
      <c r="K67" s="170">
        <f>'CAT1'!Y63</f>
        <v>13</v>
      </c>
      <c r="L67" s="170">
        <f>'CAT1'!Z63</f>
        <v>14</v>
      </c>
      <c r="M67" s="148">
        <f t="shared" si="5"/>
        <v>49</v>
      </c>
      <c r="N67" s="159">
        <f>'Assignment (2)'!X63</f>
        <v>5</v>
      </c>
      <c r="O67" s="159">
        <f>'Assignment (2)'!Y63</f>
        <v>5</v>
      </c>
      <c r="P67" s="47">
        <f t="shared" si="6"/>
        <v>10</v>
      </c>
      <c r="Q67" s="162">
        <f t="shared" si="7"/>
        <v>0.97142857142857142</v>
      </c>
      <c r="R67" s="162">
        <f t="shared" si="7"/>
        <v>1</v>
      </c>
    </row>
    <row r="68" spans="1:18" ht="15.6">
      <c r="A68" s="143">
        <f>Threshold!A67</f>
        <v>58</v>
      </c>
      <c r="B68" s="143" t="str">
        <f>Threshold!B67</f>
        <v>AME20069</v>
      </c>
      <c r="C68" s="143" t="str">
        <f>Threshold!C67</f>
        <v>NIRANJAN R</v>
      </c>
      <c r="D68" s="170">
        <f>'CAT1'!R64</f>
        <v>2</v>
      </c>
      <c r="E68" s="170">
        <f>'CAT1'!S64</f>
        <v>2</v>
      </c>
      <c r="F68" s="170">
        <f>'CAT1'!T64</f>
        <v>2</v>
      </c>
      <c r="G68" s="170">
        <f>'CAT1'!U64</f>
        <v>2</v>
      </c>
      <c r="H68" s="170">
        <f>'CAT1'!V64</f>
        <v>2</v>
      </c>
      <c r="I68" s="170">
        <f>'CAT1'!W64</f>
        <v>2</v>
      </c>
      <c r="J68" s="170">
        <f>'CAT1'!X64</f>
        <v>9</v>
      </c>
      <c r="K68" s="170">
        <f>'CAT1'!Y64</f>
        <v>13</v>
      </c>
      <c r="L68" s="170">
        <f>'CAT1'!Z64</f>
        <v>14</v>
      </c>
      <c r="M68" s="148">
        <f t="shared" si="5"/>
        <v>48</v>
      </c>
      <c r="N68" s="159">
        <f>'Assignment (2)'!X64</f>
        <v>5</v>
      </c>
      <c r="O68" s="159">
        <f>'Assignment (2)'!Y64</f>
        <v>5</v>
      </c>
      <c r="P68" s="47">
        <f t="shared" si="6"/>
        <v>10</v>
      </c>
      <c r="Q68" s="162">
        <f t="shared" si="7"/>
        <v>0.94285714285714284</v>
      </c>
      <c r="R68" s="162">
        <f t="shared" si="7"/>
        <v>1</v>
      </c>
    </row>
    <row r="69" spans="1:18" ht="15.6">
      <c r="A69" s="143">
        <f>Threshold!A68</f>
        <v>59</v>
      </c>
      <c r="B69" s="143" t="str">
        <f>Threshold!B68</f>
        <v>AME20071</v>
      </c>
      <c r="C69" s="143" t="str">
        <f>Threshold!C68</f>
        <v>L.D. PARAMESH</v>
      </c>
      <c r="D69" s="170">
        <f>'CAT1'!R65</f>
        <v>2</v>
      </c>
      <c r="E69" s="170">
        <f>'CAT1'!S65</f>
        <v>2</v>
      </c>
      <c r="F69" s="170">
        <f>'CAT1'!T65</f>
        <v>2</v>
      </c>
      <c r="G69" s="170">
        <f>'CAT1'!U65</f>
        <v>2</v>
      </c>
      <c r="H69" s="170">
        <f>'CAT1'!V65</f>
        <v>2</v>
      </c>
      <c r="I69" s="170">
        <f>'CAT1'!W65</f>
        <v>2</v>
      </c>
      <c r="J69" s="170">
        <f>'CAT1'!X65</f>
        <v>10</v>
      </c>
      <c r="K69" s="170">
        <f>'CAT1'!Y65</f>
        <v>11</v>
      </c>
      <c r="L69" s="170">
        <f>'CAT1'!Z65</f>
        <v>10</v>
      </c>
      <c r="M69" s="148">
        <f t="shared" si="5"/>
        <v>43</v>
      </c>
      <c r="N69" s="159">
        <f>'Assignment (2)'!X65</f>
        <v>5</v>
      </c>
      <c r="O69" s="159">
        <f>'Assignment (2)'!Y65</f>
        <v>5</v>
      </c>
      <c r="P69" s="47">
        <f t="shared" si="6"/>
        <v>10</v>
      </c>
      <c r="Q69" s="162">
        <f t="shared" si="7"/>
        <v>0.91428571428571426</v>
      </c>
      <c r="R69" s="162">
        <f t="shared" si="7"/>
        <v>0.84</v>
      </c>
    </row>
    <row r="70" spans="1:18" ht="15.6">
      <c r="A70" s="143">
        <f>Threshold!A69</f>
        <v>60</v>
      </c>
      <c r="B70" s="143" t="str">
        <f>Threshold!B69</f>
        <v>AME20072</v>
      </c>
      <c r="C70" s="143" t="str">
        <f>Threshold!C69</f>
        <v>PRAMAIYA</v>
      </c>
      <c r="D70" s="170">
        <f>'CAT1'!R66</f>
        <v>2</v>
      </c>
      <c r="E70" s="170">
        <f>'CAT1'!S66</f>
        <v>2</v>
      </c>
      <c r="F70" s="170">
        <f>'CAT1'!T66</f>
        <v>2</v>
      </c>
      <c r="G70" s="170">
        <f>'CAT1'!U66</f>
        <v>2</v>
      </c>
      <c r="H70" s="170">
        <f>'CAT1'!V66</f>
        <v>2</v>
      </c>
      <c r="I70" s="170">
        <f>'CAT1'!W66</f>
        <v>2</v>
      </c>
      <c r="J70" s="170">
        <f>'CAT1'!X66</f>
        <v>9</v>
      </c>
      <c r="K70" s="170">
        <f>'CAT1'!Y66</f>
        <v>10</v>
      </c>
      <c r="L70" s="170">
        <f>'CAT1'!Z66</f>
        <v>11</v>
      </c>
      <c r="M70" s="148">
        <f t="shared" si="5"/>
        <v>42</v>
      </c>
      <c r="N70" s="159">
        <f>'Assignment (2)'!X66</f>
        <v>5</v>
      </c>
      <c r="O70" s="159">
        <f>'Assignment (2)'!Y66</f>
        <v>5</v>
      </c>
      <c r="P70" s="47">
        <f t="shared" si="6"/>
        <v>10</v>
      </c>
      <c r="Q70" s="162">
        <f t="shared" si="7"/>
        <v>0.8571428571428571</v>
      </c>
      <c r="R70" s="162">
        <f t="shared" si="7"/>
        <v>0.88</v>
      </c>
    </row>
    <row r="71" spans="1:18" ht="15.6">
      <c r="A71" s="143">
        <f>Threshold!A70</f>
        <v>61</v>
      </c>
      <c r="B71" s="143" t="str">
        <f>Threshold!B70</f>
        <v>AME20074</v>
      </c>
      <c r="C71" s="143" t="str">
        <f>Threshold!C70</f>
        <v>PRASANTH</v>
      </c>
      <c r="D71" s="170">
        <f>'CAT1'!R67</f>
        <v>0</v>
      </c>
      <c r="E71" s="170">
        <f>'CAT1'!S67</f>
        <v>1</v>
      </c>
      <c r="F71" s="170">
        <f>'CAT1'!T67</f>
        <v>2</v>
      </c>
      <c r="G71" s="170">
        <f>'CAT1'!U67</f>
        <v>0</v>
      </c>
      <c r="H71" s="170">
        <f>'CAT1'!V67</f>
        <v>1</v>
      </c>
      <c r="I71" s="170">
        <f>'CAT1'!W67</f>
        <v>1</v>
      </c>
      <c r="J71" s="170">
        <f>'CAT1'!X67</f>
        <v>7</v>
      </c>
      <c r="K71" s="170">
        <f>'CAT1'!Y67</f>
        <v>12</v>
      </c>
      <c r="L71" s="170">
        <f>'CAT1'!Z67</f>
        <v>12</v>
      </c>
      <c r="M71" s="148">
        <f t="shared" si="5"/>
        <v>36</v>
      </c>
      <c r="N71" s="159">
        <f>'Assignment (2)'!X67</f>
        <v>5</v>
      </c>
      <c r="O71" s="159">
        <f>'Assignment (2)'!Y67</f>
        <v>5</v>
      </c>
      <c r="P71" s="47">
        <f t="shared" si="6"/>
        <v>10</v>
      </c>
      <c r="Q71" s="162">
        <f t="shared" si="7"/>
        <v>0.77142857142857146</v>
      </c>
      <c r="R71" s="162">
        <f t="shared" si="7"/>
        <v>0.76</v>
      </c>
    </row>
    <row r="72" spans="1:18" ht="15.6">
      <c r="A72" s="143">
        <f>Threshold!A71</f>
        <v>62</v>
      </c>
      <c r="B72" s="143" t="str">
        <f>Threshold!B71</f>
        <v>AME20075</v>
      </c>
      <c r="C72" s="143" t="str">
        <f>Threshold!C71</f>
        <v>RAVIKUMAR L</v>
      </c>
      <c r="D72" s="170">
        <f>'CAT1'!R68</f>
        <v>2</v>
      </c>
      <c r="E72" s="170">
        <f>'CAT1'!S68</f>
        <v>2</v>
      </c>
      <c r="F72" s="170">
        <f>'CAT1'!T68</f>
        <v>2</v>
      </c>
      <c r="G72" s="170">
        <f>'CAT1'!U68</f>
        <v>2</v>
      </c>
      <c r="H72" s="170">
        <f>'CAT1'!V68</f>
        <v>2</v>
      </c>
      <c r="I72" s="170">
        <f>'CAT1'!W68</f>
        <v>2</v>
      </c>
      <c r="J72" s="170">
        <f>'CAT1'!X68</f>
        <v>10</v>
      </c>
      <c r="K72" s="170">
        <f>'CAT1'!Y68</f>
        <v>10</v>
      </c>
      <c r="L72" s="170">
        <f>'CAT1'!Z68</f>
        <v>13</v>
      </c>
      <c r="M72" s="148">
        <f t="shared" si="5"/>
        <v>45</v>
      </c>
      <c r="N72" s="159">
        <f>'Assignment (2)'!X68</f>
        <v>5</v>
      </c>
      <c r="O72" s="159">
        <f>'Assignment (2)'!Y68</f>
        <v>5</v>
      </c>
      <c r="P72" s="47">
        <f t="shared" si="6"/>
        <v>10</v>
      </c>
      <c r="Q72" s="162">
        <f t="shared" si="7"/>
        <v>0.88571428571428568</v>
      </c>
      <c r="R72" s="162">
        <f t="shared" si="7"/>
        <v>0.96</v>
      </c>
    </row>
    <row r="73" spans="1:18" ht="15.6">
      <c r="A73" s="143">
        <f>Threshold!A72</f>
        <v>63</v>
      </c>
      <c r="B73" s="143" t="str">
        <f>Threshold!B72</f>
        <v>AME20076</v>
      </c>
      <c r="C73" s="143" t="str">
        <f>Threshold!C72</f>
        <v>ROHITH K</v>
      </c>
      <c r="D73" s="170">
        <f>'CAT1'!R69</f>
        <v>2</v>
      </c>
      <c r="E73" s="170">
        <f>'CAT1'!S69</f>
        <v>2</v>
      </c>
      <c r="F73" s="170">
        <f>'CAT1'!T69</f>
        <v>2</v>
      </c>
      <c r="G73" s="170">
        <f>'CAT1'!U69</f>
        <v>2</v>
      </c>
      <c r="H73" s="170">
        <f>'CAT1'!V69</f>
        <v>2</v>
      </c>
      <c r="I73" s="170">
        <f>'CAT1'!W69</f>
        <v>2</v>
      </c>
      <c r="J73" s="170">
        <f>'CAT1'!X69</f>
        <v>9</v>
      </c>
      <c r="K73" s="170">
        <f>'CAT1'!Y69</f>
        <v>13</v>
      </c>
      <c r="L73" s="170">
        <f>'CAT1'!Z69</f>
        <v>10</v>
      </c>
      <c r="M73" s="148">
        <f t="shared" si="5"/>
        <v>44</v>
      </c>
      <c r="N73" s="159">
        <f>'Assignment (2)'!X69</f>
        <v>5</v>
      </c>
      <c r="O73" s="159">
        <f>'Assignment (2)'!Y69</f>
        <v>5</v>
      </c>
      <c r="P73" s="47">
        <f t="shared" si="6"/>
        <v>10</v>
      </c>
      <c r="Q73" s="162">
        <f t="shared" si="7"/>
        <v>0.94285714285714284</v>
      </c>
      <c r="R73" s="162">
        <f t="shared" si="7"/>
        <v>0.84</v>
      </c>
    </row>
    <row r="74" spans="1:18" ht="15.6">
      <c r="A74" s="143">
        <f>Threshold!A73</f>
        <v>64</v>
      </c>
      <c r="B74" s="143" t="str">
        <f>Threshold!B73</f>
        <v>AME20078</v>
      </c>
      <c r="C74" s="143" t="str">
        <f>Threshold!C73</f>
        <v>ROSHAN</v>
      </c>
      <c r="D74" s="170">
        <f>'CAT1'!R70</f>
        <v>0</v>
      </c>
      <c r="E74" s="170">
        <f>'CAT1'!S70</f>
        <v>0</v>
      </c>
      <c r="F74" s="170">
        <f>'CAT1'!T70</f>
        <v>2</v>
      </c>
      <c r="G74" s="170">
        <f>'CAT1'!U70</f>
        <v>0</v>
      </c>
      <c r="H74" s="170">
        <f>'CAT1'!V70</f>
        <v>0</v>
      </c>
      <c r="I74" s="170">
        <f>'CAT1'!W70</f>
        <v>0</v>
      </c>
      <c r="J74" s="170">
        <f>'CAT1'!X70</f>
        <v>7</v>
      </c>
      <c r="K74" s="170">
        <f>'CAT1'!Y70</f>
        <v>14</v>
      </c>
      <c r="L74" s="170">
        <f>'CAT1'!Z70</f>
        <v>12</v>
      </c>
      <c r="M74" s="148">
        <f t="shared" si="5"/>
        <v>35</v>
      </c>
      <c r="N74" s="159">
        <f>'Assignment (2)'!X70</f>
        <v>5</v>
      </c>
      <c r="O74" s="159">
        <f>'Assignment (2)'!Y70</f>
        <v>5</v>
      </c>
      <c r="P74" s="47">
        <f t="shared" si="6"/>
        <v>10</v>
      </c>
      <c r="Q74" s="162">
        <f t="shared" si="7"/>
        <v>0.8</v>
      </c>
      <c r="R74" s="162">
        <f t="shared" si="7"/>
        <v>0.68</v>
      </c>
    </row>
    <row r="75" spans="1:18" ht="15.6">
      <c r="A75" s="143">
        <f>Threshold!A74</f>
        <v>65</v>
      </c>
      <c r="B75" s="143" t="str">
        <f>Threshold!B74</f>
        <v>AME20079</v>
      </c>
      <c r="C75" s="143" t="str">
        <f>Threshold!C74</f>
        <v>SABARENATH KAILASH</v>
      </c>
      <c r="D75" s="170">
        <f>'CAT1'!R71</f>
        <v>2</v>
      </c>
      <c r="E75" s="170">
        <f>'CAT1'!S71</f>
        <v>2</v>
      </c>
      <c r="F75" s="170">
        <f>'CAT1'!T71</f>
        <v>2</v>
      </c>
      <c r="G75" s="170">
        <f>'CAT1'!U71</f>
        <v>2</v>
      </c>
      <c r="H75" s="170">
        <f>'CAT1'!V71</f>
        <v>2</v>
      </c>
      <c r="I75" s="170">
        <f>'CAT1'!W71</f>
        <v>2</v>
      </c>
      <c r="J75" s="170">
        <f>'CAT1'!X71</f>
        <v>9</v>
      </c>
      <c r="K75" s="170">
        <f>'CAT1'!Y71</f>
        <v>13</v>
      </c>
      <c r="L75" s="170">
        <f>'CAT1'!Z71</f>
        <v>10</v>
      </c>
      <c r="M75" s="148">
        <f t="shared" si="5"/>
        <v>44</v>
      </c>
      <c r="N75" s="159">
        <f>'Assignment (2)'!X71</f>
        <v>5</v>
      </c>
      <c r="O75" s="159">
        <f>'Assignment (2)'!Y71</f>
        <v>5</v>
      </c>
      <c r="P75" s="47">
        <f t="shared" si="6"/>
        <v>10</v>
      </c>
      <c r="Q75" s="162">
        <f t="shared" si="7"/>
        <v>0.94285714285714284</v>
      </c>
      <c r="R75" s="162">
        <f t="shared" si="7"/>
        <v>0.84</v>
      </c>
    </row>
    <row r="76" spans="1:18" ht="15.6">
      <c r="A76" s="143">
        <f>Threshold!A75</f>
        <v>66</v>
      </c>
      <c r="B76" s="143" t="str">
        <f>Threshold!B75</f>
        <v>AME20080</v>
      </c>
      <c r="C76" s="143" t="str">
        <f>Threshold!C75</f>
        <v>N D SAI SUJAY</v>
      </c>
      <c r="D76" s="170">
        <f>'CAT1'!R72</f>
        <v>2</v>
      </c>
      <c r="E76" s="170">
        <f>'CAT1'!S72</f>
        <v>2</v>
      </c>
      <c r="F76" s="170">
        <f>'CAT1'!T72</f>
        <v>2</v>
      </c>
      <c r="G76" s="170">
        <f>'CAT1'!U72</f>
        <v>2</v>
      </c>
      <c r="H76" s="170">
        <f>'CAT1'!V72</f>
        <v>2</v>
      </c>
      <c r="I76" s="170">
        <f>'CAT1'!W72</f>
        <v>2</v>
      </c>
      <c r="J76" s="170">
        <f>'CAT1'!X72</f>
        <v>9</v>
      </c>
      <c r="K76" s="170">
        <f>'CAT1'!Y72</f>
        <v>12</v>
      </c>
      <c r="L76" s="170">
        <f>'CAT1'!Z72</f>
        <v>11</v>
      </c>
      <c r="M76" s="148">
        <f t="shared" si="5"/>
        <v>44</v>
      </c>
      <c r="N76" s="159">
        <f>'Assignment (2)'!X72</f>
        <v>5</v>
      </c>
      <c r="O76" s="159">
        <f>'Assignment (2)'!Y72</f>
        <v>5</v>
      </c>
      <c r="P76" s="47">
        <f t="shared" si="6"/>
        <v>10</v>
      </c>
      <c r="Q76" s="162">
        <f t="shared" si="7"/>
        <v>0.91428571428571426</v>
      </c>
      <c r="R76" s="162">
        <f t="shared" si="7"/>
        <v>0.88</v>
      </c>
    </row>
    <row r="77" spans="1:18" ht="15.6">
      <c r="A77" s="143">
        <f>Threshold!A76</f>
        <v>67</v>
      </c>
      <c r="B77" s="143" t="str">
        <f>Threshold!B76</f>
        <v>AME20081</v>
      </c>
      <c r="C77" s="143" t="str">
        <f>Threshold!C76</f>
        <v>SAMRIDHYA DAS</v>
      </c>
      <c r="D77" s="170">
        <f>'CAT1'!R73</f>
        <v>2</v>
      </c>
      <c r="E77" s="170">
        <f>'CAT1'!S73</f>
        <v>2</v>
      </c>
      <c r="F77" s="170">
        <f>'CAT1'!T73</f>
        <v>2</v>
      </c>
      <c r="G77" s="170">
        <f>'CAT1'!U73</f>
        <v>2</v>
      </c>
      <c r="H77" s="170">
        <f>'CAT1'!V73</f>
        <v>2</v>
      </c>
      <c r="I77" s="170">
        <f>'CAT1'!W73</f>
        <v>2</v>
      </c>
      <c r="J77" s="170">
        <f>'CAT1'!X73</f>
        <v>10</v>
      </c>
      <c r="K77" s="170">
        <f>'CAT1'!Y73</f>
        <v>13</v>
      </c>
      <c r="L77" s="170">
        <f>'CAT1'!Z73</f>
        <v>10</v>
      </c>
      <c r="M77" s="148">
        <f t="shared" si="5"/>
        <v>45</v>
      </c>
      <c r="N77" s="159">
        <f>'Assignment (2)'!X73</f>
        <v>5</v>
      </c>
      <c r="O77" s="159">
        <f>'Assignment (2)'!Y73</f>
        <v>5</v>
      </c>
      <c r="P77" s="47">
        <f t="shared" si="6"/>
        <v>10</v>
      </c>
      <c r="Q77" s="162">
        <f t="shared" si="7"/>
        <v>0.97142857142857142</v>
      </c>
      <c r="R77" s="162">
        <f t="shared" si="7"/>
        <v>0.84</v>
      </c>
    </row>
    <row r="78" spans="1:18" ht="15.6">
      <c r="A78" s="143">
        <f>Threshold!A77</f>
        <v>68</v>
      </c>
      <c r="B78" s="143" t="str">
        <f>Threshold!B77</f>
        <v>AME20082</v>
      </c>
      <c r="C78" s="143" t="str">
        <f>Threshold!C77</f>
        <v>SANGEETH SAROV JOSHY</v>
      </c>
      <c r="D78" s="170">
        <f>'CAT1'!R74</f>
        <v>2</v>
      </c>
      <c r="E78" s="170">
        <f>'CAT1'!S74</f>
        <v>2</v>
      </c>
      <c r="F78" s="170">
        <f>'CAT1'!T74</f>
        <v>2</v>
      </c>
      <c r="G78" s="170">
        <f>'CAT1'!U74</f>
        <v>2</v>
      </c>
      <c r="H78" s="170">
        <f>'CAT1'!V74</f>
        <v>2</v>
      </c>
      <c r="I78" s="170">
        <f>'CAT1'!W74</f>
        <v>2</v>
      </c>
      <c r="J78" s="170">
        <f>'CAT1'!X74</f>
        <v>10</v>
      </c>
      <c r="K78" s="170">
        <f>'CAT1'!Y74</f>
        <v>13</v>
      </c>
      <c r="L78" s="170">
        <f>'CAT1'!Z74</f>
        <v>11</v>
      </c>
      <c r="M78" s="148">
        <f t="shared" si="5"/>
        <v>46</v>
      </c>
      <c r="N78" s="159">
        <f>'Assignment (2)'!X74</f>
        <v>5</v>
      </c>
      <c r="O78" s="159">
        <f>'Assignment (2)'!Y74</f>
        <v>5</v>
      </c>
      <c r="P78" s="47">
        <f t="shared" si="6"/>
        <v>10</v>
      </c>
      <c r="Q78" s="162">
        <f t="shared" si="7"/>
        <v>0.97142857142857142</v>
      </c>
      <c r="R78" s="162">
        <f t="shared" si="7"/>
        <v>0.88</v>
      </c>
    </row>
    <row r="79" spans="1:18" ht="15.6">
      <c r="A79" s="143">
        <f>Threshold!A78</f>
        <v>69</v>
      </c>
      <c r="B79" s="143" t="str">
        <f>Threshold!B78</f>
        <v>AME20083</v>
      </c>
      <c r="C79" s="143" t="str">
        <f>Threshold!C78</f>
        <v>SANGEETH SYAM M</v>
      </c>
      <c r="D79" s="170">
        <f>'CAT1'!R75</f>
        <v>2</v>
      </c>
      <c r="E79" s="170">
        <f>'CAT1'!S75</f>
        <v>2</v>
      </c>
      <c r="F79" s="170">
        <f>'CAT1'!T75</f>
        <v>2</v>
      </c>
      <c r="G79" s="170">
        <f>'CAT1'!U75</f>
        <v>2</v>
      </c>
      <c r="H79" s="170">
        <f>'CAT1'!V75</f>
        <v>2</v>
      </c>
      <c r="I79" s="170">
        <f>'CAT1'!W75</f>
        <v>2</v>
      </c>
      <c r="J79" s="170">
        <f>'CAT1'!X75</f>
        <v>9</v>
      </c>
      <c r="K79" s="170">
        <f>'CAT1'!Y75</f>
        <v>11</v>
      </c>
      <c r="L79" s="170">
        <f>'CAT1'!Z75</f>
        <v>14</v>
      </c>
      <c r="M79" s="148">
        <f t="shared" si="5"/>
        <v>46</v>
      </c>
      <c r="N79" s="159">
        <f>'Assignment (2)'!X75</f>
        <v>5</v>
      </c>
      <c r="O79" s="159">
        <f>'Assignment (2)'!Y75</f>
        <v>5</v>
      </c>
      <c r="P79" s="47">
        <f t="shared" si="6"/>
        <v>10</v>
      </c>
      <c r="Q79" s="162">
        <f t="shared" si="7"/>
        <v>0.88571428571428568</v>
      </c>
      <c r="R79" s="162">
        <f t="shared" si="7"/>
        <v>1</v>
      </c>
    </row>
    <row r="80" spans="1:18" ht="15.6">
      <c r="A80" s="143">
        <f>Threshold!A79</f>
        <v>70</v>
      </c>
      <c r="B80" s="143" t="str">
        <f>Threshold!B79</f>
        <v>AME20084</v>
      </c>
      <c r="C80" s="143" t="str">
        <f>Threshold!C79</f>
        <v>SERMA RAJA D</v>
      </c>
      <c r="D80" s="170">
        <f>'CAT1'!R76</f>
        <v>2</v>
      </c>
      <c r="E80" s="170">
        <f>'CAT1'!S76</f>
        <v>2</v>
      </c>
      <c r="F80" s="170">
        <f>'CAT1'!T76</f>
        <v>2</v>
      </c>
      <c r="G80" s="170">
        <f>'CAT1'!U76</f>
        <v>2</v>
      </c>
      <c r="H80" s="170">
        <f>'CAT1'!V76</f>
        <v>2</v>
      </c>
      <c r="I80" s="170">
        <f>'CAT1'!W76</f>
        <v>2</v>
      </c>
      <c r="J80" s="170">
        <f>'CAT1'!X76</f>
        <v>10</v>
      </c>
      <c r="K80" s="170">
        <f>'CAT1'!Y76</f>
        <v>14</v>
      </c>
      <c r="L80" s="170">
        <f>'CAT1'!Z76</f>
        <v>14</v>
      </c>
      <c r="M80" s="148">
        <f t="shared" si="5"/>
        <v>50</v>
      </c>
      <c r="N80" s="159">
        <f>'Assignment (2)'!X76</f>
        <v>5</v>
      </c>
      <c r="O80" s="159">
        <f>'Assignment (2)'!Y76</f>
        <v>5</v>
      </c>
      <c r="P80" s="47">
        <f t="shared" si="6"/>
        <v>10</v>
      </c>
      <c r="Q80" s="162">
        <f t="shared" si="7"/>
        <v>1</v>
      </c>
      <c r="R80" s="162">
        <f t="shared" si="7"/>
        <v>1</v>
      </c>
    </row>
    <row r="81" spans="1:18" ht="15.6">
      <c r="A81" s="143">
        <f>Threshold!A80</f>
        <v>71</v>
      </c>
      <c r="B81" s="143" t="str">
        <f>Threshold!B80</f>
        <v>AME20085</v>
      </c>
      <c r="C81" s="143" t="str">
        <f>Threshold!C80</f>
        <v>SHARUN P</v>
      </c>
      <c r="D81" s="170">
        <f>'CAT1'!R77</f>
        <v>2</v>
      </c>
      <c r="E81" s="170">
        <f>'CAT1'!S77</f>
        <v>2</v>
      </c>
      <c r="F81" s="170">
        <f>'CAT1'!T77</f>
        <v>2</v>
      </c>
      <c r="G81" s="170">
        <f>'CAT1'!U77</f>
        <v>2</v>
      </c>
      <c r="H81" s="170">
        <f>'CAT1'!V77</f>
        <v>2</v>
      </c>
      <c r="I81" s="170">
        <f>'CAT1'!W77</f>
        <v>2</v>
      </c>
      <c r="J81" s="170">
        <f>'CAT1'!X77</f>
        <v>9</v>
      </c>
      <c r="K81" s="170">
        <f>'CAT1'!Y77</f>
        <v>12</v>
      </c>
      <c r="L81" s="170">
        <f>'CAT1'!Z77</f>
        <v>12</v>
      </c>
      <c r="M81" s="148">
        <f t="shared" si="5"/>
        <v>45</v>
      </c>
      <c r="N81" s="159">
        <f>'Assignment (2)'!X77</f>
        <v>5</v>
      </c>
      <c r="O81" s="159">
        <f>'Assignment (2)'!Y77</f>
        <v>5</v>
      </c>
      <c r="P81" s="47">
        <f t="shared" si="6"/>
        <v>10</v>
      </c>
      <c r="Q81" s="162">
        <f t="shared" si="7"/>
        <v>0.91428571428571426</v>
      </c>
      <c r="R81" s="162">
        <f t="shared" si="7"/>
        <v>0.92</v>
      </c>
    </row>
    <row r="82" spans="1:18" ht="15.6">
      <c r="A82" s="143">
        <f>Threshold!A81</f>
        <v>72</v>
      </c>
      <c r="B82" s="143" t="str">
        <f>Threshold!B81</f>
        <v>AME20086</v>
      </c>
      <c r="C82" s="143" t="str">
        <f>Threshold!C81</f>
        <v>SHRAVAN B NAMBIAR</v>
      </c>
      <c r="D82" s="170">
        <f>'CAT1'!R78</f>
        <v>2</v>
      </c>
      <c r="E82" s="170">
        <f>'CAT1'!S78</f>
        <v>2</v>
      </c>
      <c r="F82" s="170">
        <f>'CAT1'!T78</f>
        <v>2</v>
      </c>
      <c r="G82" s="170">
        <f>'CAT1'!U78</f>
        <v>2</v>
      </c>
      <c r="H82" s="170">
        <f>'CAT1'!V78</f>
        <v>2</v>
      </c>
      <c r="I82" s="170">
        <f>'CAT1'!W78</f>
        <v>2</v>
      </c>
      <c r="J82" s="170">
        <f>'CAT1'!X78</f>
        <v>10</v>
      </c>
      <c r="K82" s="170">
        <f>'CAT1'!Y78</f>
        <v>14</v>
      </c>
      <c r="L82" s="170">
        <f>'CAT1'!Z78</f>
        <v>13</v>
      </c>
      <c r="M82" s="148">
        <f t="shared" si="5"/>
        <v>49</v>
      </c>
      <c r="N82" s="159">
        <f>'Assignment (2)'!X78</f>
        <v>5</v>
      </c>
      <c r="O82" s="159">
        <f>'Assignment (2)'!Y78</f>
        <v>5</v>
      </c>
      <c r="P82" s="47">
        <f t="shared" si="6"/>
        <v>10</v>
      </c>
      <c r="Q82" s="162">
        <f t="shared" si="7"/>
        <v>1</v>
      </c>
      <c r="R82" s="162">
        <f t="shared" si="7"/>
        <v>0.96</v>
      </c>
    </row>
    <row r="83" spans="1:18" ht="15.6">
      <c r="A83" s="143">
        <f>Threshold!A82</f>
        <v>73</v>
      </c>
      <c r="B83" s="143" t="str">
        <f>Threshold!B82</f>
        <v>AME20087</v>
      </c>
      <c r="C83" s="143" t="str">
        <f>Threshold!C82</f>
        <v>SRI VENKATESH</v>
      </c>
      <c r="D83" s="170">
        <f>'CAT1'!R79</f>
        <v>2</v>
      </c>
      <c r="E83" s="170">
        <f>'CAT1'!S79</f>
        <v>2</v>
      </c>
      <c r="F83" s="170">
        <f>'CAT1'!T79</f>
        <v>2</v>
      </c>
      <c r="G83" s="170">
        <f>'CAT1'!U79</f>
        <v>2</v>
      </c>
      <c r="H83" s="170">
        <f>'CAT1'!V79</f>
        <v>2</v>
      </c>
      <c r="I83" s="170">
        <f>'CAT1'!W79</f>
        <v>2</v>
      </c>
      <c r="J83" s="170">
        <f>'CAT1'!X79</f>
        <v>10</v>
      </c>
      <c r="K83" s="170">
        <f>'CAT1'!Y79</f>
        <v>10</v>
      </c>
      <c r="L83" s="170">
        <f>'CAT1'!Z79</f>
        <v>10</v>
      </c>
      <c r="M83" s="148">
        <f t="shared" ref="M83:M146" si="8">SUM(D83:L83)</f>
        <v>42</v>
      </c>
      <c r="N83" s="159">
        <f>'Assignment (2)'!X79</f>
        <v>5</v>
      </c>
      <c r="O83" s="159">
        <f>'Assignment (2)'!Y79</f>
        <v>5</v>
      </c>
      <c r="P83" s="47">
        <f t="shared" ref="P83:P146" si="9">SUM(N83:O83)</f>
        <v>10</v>
      </c>
      <c r="Q83" s="162">
        <f t="shared" si="7"/>
        <v>0.88571428571428568</v>
      </c>
      <c r="R83" s="162">
        <f t="shared" si="7"/>
        <v>0.84</v>
      </c>
    </row>
    <row r="84" spans="1:18" ht="15.6">
      <c r="A84" s="143">
        <f>Threshold!A83</f>
        <v>74</v>
      </c>
      <c r="B84" s="143" t="str">
        <f>Threshold!B83</f>
        <v>AME20088</v>
      </c>
      <c r="C84" s="143" t="str">
        <f>Threshold!C83</f>
        <v>SIVA SUBRAMANIAN</v>
      </c>
      <c r="D84" s="170">
        <f>'CAT1'!R80</f>
        <v>2</v>
      </c>
      <c r="E84" s="170">
        <f>'CAT1'!S80</f>
        <v>2</v>
      </c>
      <c r="F84" s="170">
        <f>'CAT1'!T80</f>
        <v>2</v>
      </c>
      <c r="G84" s="170">
        <f>'CAT1'!U80</f>
        <v>2</v>
      </c>
      <c r="H84" s="170">
        <f>'CAT1'!V80</f>
        <v>2</v>
      </c>
      <c r="I84" s="170">
        <f>'CAT1'!W80</f>
        <v>2</v>
      </c>
      <c r="J84" s="170">
        <f>'CAT1'!X80</f>
        <v>10</v>
      </c>
      <c r="K84" s="170">
        <f>'CAT1'!Y80</f>
        <v>10</v>
      </c>
      <c r="L84" s="170">
        <f>'CAT1'!Z80</f>
        <v>13</v>
      </c>
      <c r="M84" s="148">
        <f t="shared" si="8"/>
        <v>45</v>
      </c>
      <c r="N84" s="159">
        <f>'Assignment (2)'!X80</f>
        <v>5</v>
      </c>
      <c r="O84" s="159">
        <f>'Assignment (2)'!Y80</f>
        <v>5</v>
      </c>
      <c r="P84" s="47">
        <f t="shared" si="9"/>
        <v>10</v>
      </c>
      <c r="Q84" s="162">
        <f t="shared" si="7"/>
        <v>0.88571428571428568</v>
      </c>
      <c r="R84" s="162">
        <f t="shared" si="7"/>
        <v>0.96</v>
      </c>
    </row>
    <row r="85" spans="1:18" ht="15.6">
      <c r="A85" s="143">
        <f>Threshold!A84</f>
        <v>75</v>
      </c>
      <c r="B85" s="143" t="str">
        <f>Threshold!B84</f>
        <v>AME20090</v>
      </c>
      <c r="C85" s="143" t="str">
        <f>Threshold!C84</f>
        <v>SUBRAMANIAN V</v>
      </c>
      <c r="D85" s="170">
        <f>'CAT1'!R81</f>
        <v>2</v>
      </c>
      <c r="E85" s="170">
        <f>'CAT1'!S81</f>
        <v>2</v>
      </c>
      <c r="F85" s="170">
        <f>'CAT1'!T81</f>
        <v>1</v>
      </c>
      <c r="G85" s="170">
        <f>'CAT1'!U81</f>
        <v>1</v>
      </c>
      <c r="H85" s="170">
        <f>'CAT1'!V81</f>
        <v>1</v>
      </c>
      <c r="I85" s="170">
        <f>'CAT1'!W81</f>
        <v>0</v>
      </c>
      <c r="J85" s="170">
        <f>'CAT1'!X81</f>
        <v>1</v>
      </c>
      <c r="K85" s="170">
        <f>'CAT1'!Y81</f>
        <v>9</v>
      </c>
      <c r="L85" s="170">
        <f>'CAT1'!Z81</f>
        <v>14</v>
      </c>
      <c r="M85" s="148">
        <f t="shared" si="8"/>
        <v>31</v>
      </c>
      <c r="N85" s="159">
        <f>'Assignment (2)'!X81</f>
        <v>5</v>
      </c>
      <c r="O85" s="159">
        <f>'Assignment (2)'!Y81</f>
        <v>5</v>
      </c>
      <c r="P85" s="47">
        <f t="shared" si="9"/>
        <v>10</v>
      </c>
      <c r="Q85" s="162">
        <f t="shared" si="7"/>
        <v>0.5714285714285714</v>
      </c>
      <c r="R85" s="162">
        <f t="shared" si="7"/>
        <v>0.84</v>
      </c>
    </row>
    <row r="86" spans="1:18" ht="15.6">
      <c r="A86" s="143">
        <f>Threshold!A85</f>
        <v>76</v>
      </c>
      <c r="B86" s="143" t="str">
        <f>Threshold!B85</f>
        <v>AME20091</v>
      </c>
      <c r="C86" s="143" t="str">
        <f>Threshold!C85</f>
        <v>SUJAY U M</v>
      </c>
      <c r="D86" s="170">
        <f>'CAT1'!R82</f>
        <v>0</v>
      </c>
      <c r="E86" s="170">
        <f>'CAT1'!S82</f>
        <v>1</v>
      </c>
      <c r="F86" s="170">
        <f>'CAT1'!T82</f>
        <v>1</v>
      </c>
      <c r="G86" s="170">
        <f>'CAT1'!U82</f>
        <v>2</v>
      </c>
      <c r="H86" s="170">
        <f>'CAT1'!V82</f>
        <v>0</v>
      </c>
      <c r="I86" s="170">
        <f>'CAT1'!W82</f>
        <v>2</v>
      </c>
      <c r="J86" s="170">
        <f>'CAT1'!X82</f>
        <v>8</v>
      </c>
      <c r="K86" s="170">
        <f>'CAT1'!Y82</f>
        <v>13</v>
      </c>
      <c r="L86" s="170">
        <f>'CAT1'!Z82</f>
        <v>11</v>
      </c>
      <c r="M86" s="148">
        <f t="shared" si="8"/>
        <v>38</v>
      </c>
      <c r="N86" s="159">
        <f>'Assignment (2)'!X82</f>
        <v>5</v>
      </c>
      <c r="O86" s="159">
        <f>'Assignment (2)'!Y82</f>
        <v>5</v>
      </c>
      <c r="P86" s="47">
        <f t="shared" si="9"/>
        <v>10</v>
      </c>
      <c r="Q86" s="162">
        <f t="shared" si="7"/>
        <v>0.8</v>
      </c>
      <c r="R86" s="162">
        <f t="shared" si="7"/>
        <v>0.8</v>
      </c>
    </row>
    <row r="87" spans="1:18" ht="15.6">
      <c r="A87" s="143">
        <f>Threshold!A86</f>
        <v>77</v>
      </c>
      <c r="B87" s="143" t="str">
        <f>Threshold!B86</f>
        <v>AME20092</v>
      </c>
      <c r="C87" s="143" t="str">
        <f>Threshold!C86</f>
        <v>SUJITHIRAN N</v>
      </c>
      <c r="D87" s="170">
        <f>'CAT1'!R83</f>
        <v>2</v>
      </c>
      <c r="E87" s="170">
        <f>'CAT1'!S83</f>
        <v>2</v>
      </c>
      <c r="F87" s="170">
        <f>'CAT1'!T83</f>
        <v>2</v>
      </c>
      <c r="G87" s="170">
        <f>'CAT1'!U83</f>
        <v>2</v>
      </c>
      <c r="H87" s="170">
        <f>'CAT1'!V83</f>
        <v>2</v>
      </c>
      <c r="I87" s="170">
        <f>'CAT1'!W83</f>
        <v>2</v>
      </c>
      <c r="J87" s="170">
        <f>'CAT1'!X83</f>
        <v>10</v>
      </c>
      <c r="K87" s="170">
        <f>'CAT1'!Y83</f>
        <v>10</v>
      </c>
      <c r="L87" s="170">
        <f>'CAT1'!Z83</f>
        <v>12</v>
      </c>
      <c r="M87" s="148">
        <f t="shared" si="8"/>
        <v>44</v>
      </c>
      <c r="N87" s="159">
        <f>'Assignment (2)'!X83</f>
        <v>5</v>
      </c>
      <c r="O87" s="159">
        <f>'Assignment (2)'!Y83</f>
        <v>5</v>
      </c>
      <c r="P87" s="47">
        <f t="shared" si="9"/>
        <v>10</v>
      </c>
      <c r="Q87" s="162">
        <f t="shared" si="7"/>
        <v>0.88571428571428568</v>
      </c>
      <c r="R87" s="162">
        <f t="shared" si="7"/>
        <v>0.92</v>
      </c>
    </row>
    <row r="88" spans="1:18" ht="15.6">
      <c r="A88" s="143">
        <f>Threshold!A87</f>
        <v>78</v>
      </c>
      <c r="B88" s="143" t="str">
        <f>Threshold!B87</f>
        <v>AME20093</v>
      </c>
      <c r="C88" s="143" t="str">
        <f>Threshold!C87</f>
        <v>SURYA SIVADAS</v>
      </c>
      <c r="D88" s="170">
        <f>'CAT1'!R84</f>
        <v>2</v>
      </c>
      <c r="E88" s="170">
        <f>'CAT1'!S84</f>
        <v>2</v>
      </c>
      <c r="F88" s="170">
        <f>'CAT1'!T84</f>
        <v>2</v>
      </c>
      <c r="G88" s="170">
        <f>'CAT1'!U84</f>
        <v>2</v>
      </c>
      <c r="H88" s="170">
        <f>'CAT1'!V84</f>
        <v>2</v>
      </c>
      <c r="I88" s="170">
        <f>'CAT1'!W84</f>
        <v>2</v>
      </c>
      <c r="J88" s="170">
        <f>'CAT1'!X84</f>
        <v>10</v>
      </c>
      <c r="K88" s="170">
        <f>'CAT1'!Y84</f>
        <v>10</v>
      </c>
      <c r="L88" s="170">
        <f>'CAT1'!Z84</f>
        <v>14</v>
      </c>
      <c r="M88" s="148">
        <f t="shared" si="8"/>
        <v>46</v>
      </c>
      <c r="N88" s="159">
        <f>'Assignment (2)'!X84</f>
        <v>5</v>
      </c>
      <c r="O88" s="159">
        <f>'Assignment (2)'!Y84</f>
        <v>5</v>
      </c>
      <c r="P88" s="47">
        <f t="shared" si="9"/>
        <v>10</v>
      </c>
      <c r="Q88" s="162">
        <f t="shared" si="7"/>
        <v>0.88571428571428568</v>
      </c>
      <c r="R88" s="162">
        <f t="shared" si="7"/>
        <v>1</v>
      </c>
    </row>
    <row r="89" spans="1:18" ht="15.6">
      <c r="A89" s="143">
        <f>Threshold!A88</f>
        <v>79</v>
      </c>
      <c r="B89" s="143" t="str">
        <f>Threshold!B88</f>
        <v>AME20094</v>
      </c>
      <c r="C89" s="143" t="str">
        <f>Threshold!C88</f>
        <v>UJJWAL KAPOOR</v>
      </c>
      <c r="D89" s="170">
        <f>'CAT1'!R85</f>
        <v>2</v>
      </c>
      <c r="E89" s="170">
        <f>'CAT1'!S85</f>
        <v>2</v>
      </c>
      <c r="F89" s="170">
        <f>'CAT1'!T85</f>
        <v>2</v>
      </c>
      <c r="G89" s="170">
        <f>'CAT1'!U85</f>
        <v>2</v>
      </c>
      <c r="H89" s="170">
        <f>'CAT1'!V85</f>
        <v>2</v>
      </c>
      <c r="I89" s="170">
        <f>'CAT1'!W85</f>
        <v>2</v>
      </c>
      <c r="J89" s="170">
        <f>'CAT1'!X85</f>
        <v>9</v>
      </c>
      <c r="K89" s="170">
        <f>'CAT1'!Y85</f>
        <v>13</v>
      </c>
      <c r="L89" s="170">
        <f>'CAT1'!Z85</f>
        <v>10</v>
      </c>
      <c r="M89" s="148">
        <f t="shared" si="8"/>
        <v>44</v>
      </c>
      <c r="N89" s="159">
        <f>'Assignment (2)'!X85</f>
        <v>5</v>
      </c>
      <c r="O89" s="159">
        <f>'Assignment (2)'!Y85</f>
        <v>5</v>
      </c>
      <c r="P89" s="47">
        <f t="shared" si="9"/>
        <v>10</v>
      </c>
      <c r="Q89" s="162">
        <f t="shared" si="7"/>
        <v>0.94285714285714284</v>
      </c>
      <c r="R89" s="162">
        <f t="shared" si="7"/>
        <v>0.84</v>
      </c>
    </row>
    <row r="90" spans="1:18" ht="15.6">
      <c r="A90" s="143">
        <f>Threshold!A89</f>
        <v>80</v>
      </c>
      <c r="B90" s="143" t="str">
        <f>Threshold!B89</f>
        <v>AME20096</v>
      </c>
      <c r="C90" s="143" t="str">
        <f>Threshold!C89</f>
        <v>VIJAYARAGUNATH</v>
      </c>
      <c r="D90" s="170">
        <f>'CAT1'!R86</f>
        <v>1</v>
      </c>
      <c r="E90" s="170">
        <f>'CAT1'!S86</f>
        <v>1</v>
      </c>
      <c r="F90" s="170">
        <f>'CAT1'!T86</f>
        <v>2</v>
      </c>
      <c r="G90" s="170">
        <f>'CAT1'!U86</f>
        <v>2</v>
      </c>
      <c r="H90" s="170">
        <f>'CAT1'!V86</f>
        <v>1</v>
      </c>
      <c r="I90" s="170">
        <f>'CAT1'!W86</f>
        <v>2</v>
      </c>
      <c r="J90" s="170">
        <f>'CAT1'!X86</f>
        <v>10</v>
      </c>
      <c r="K90" s="170">
        <f>'CAT1'!Y86</f>
        <v>12</v>
      </c>
      <c r="L90" s="170">
        <f>'CAT1'!Z86</f>
        <v>10</v>
      </c>
      <c r="M90" s="148">
        <f t="shared" si="8"/>
        <v>41</v>
      </c>
      <c r="N90" s="159">
        <f>'Assignment (2)'!X86</f>
        <v>5</v>
      </c>
      <c r="O90" s="159">
        <f>'Assignment (2)'!Y86</f>
        <v>5</v>
      </c>
      <c r="P90" s="47">
        <f t="shared" si="9"/>
        <v>10</v>
      </c>
      <c r="Q90" s="162">
        <f t="shared" si="7"/>
        <v>0.88571428571428568</v>
      </c>
      <c r="R90" s="162">
        <f t="shared" si="7"/>
        <v>0.8</v>
      </c>
    </row>
    <row r="91" spans="1:18" ht="15.6">
      <c r="A91" s="143">
        <f>Threshold!A90</f>
        <v>81</v>
      </c>
      <c r="B91" s="143" t="str">
        <f>Threshold!B90</f>
        <v>AME20097</v>
      </c>
      <c r="C91" s="143" t="str">
        <f>Threshold!C90</f>
        <v>VISHNU PANICKER</v>
      </c>
      <c r="D91" s="170">
        <f>'CAT1'!R87</f>
        <v>2</v>
      </c>
      <c r="E91" s="170">
        <f>'CAT1'!S87</f>
        <v>2</v>
      </c>
      <c r="F91" s="170">
        <f>'CAT1'!T87</f>
        <v>2</v>
      </c>
      <c r="G91" s="170">
        <f>'CAT1'!U87</f>
        <v>2</v>
      </c>
      <c r="H91" s="170">
        <f>'CAT1'!V87</f>
        <v>2</v>
      </c>
      <c r="I91" s="170">
        <f>'CAT1'!W87</f>
        <v>2</v>
      </c>
      <c r="J91" s="170">
        <f>'CAT1'!X87</f>
        <v>10</v>
      </c>
      <c r="K91" s="170">
        <f>'CAT1'!Y87</f>
        <v>10</v>
      </c>
      <c r="L91" s="170">
        <f>'CAT1'!Z87</f>
        <v>11</v>
      </c>
      <c r="M91" s="148">
        <f t="shared" si="8"/>
        <v>43</v>
      </c>
      <c r="N91" s="159">
        <f>'Assignment (2)'!X87</f>
        <v>5</v>
      </c>
      <c r="O91" s="159">
        <f>'Assignment (2)'!Y87</f>
        <v>5</v>
      </c>
      <c r="P91" s="47">
        <f t="shared" si="9"/>
        <v>10</v>
      </c>
      <c r="Q91" s="162">
        <f t="shared" si="7"/>
        <v>0.88571428571428568</v>
      </c>
      <c r="R91" s="162">
        <f t="shared" si="7"/>
        <v>0.88</v>
      </c>
    </row>
    <row r="92" spans="1:18" ht="15.6">
      <c r="A92" s="143">
        <f>Threshold!A91</f>
        <v>82</v>
      </c>
      <c r="B92" s="143" t="str">
        <f>Threshold!B91</f>
        <v>AME20098</v>
      </c>
      <c r="C92" s="143" t="str">
        <f>Threshold!C91</f>
        <v>VIVEK AJAYAN</v>
      </c>
      <c r="D92" s="170">
        <f>'CAT1'!R88</f>
        <v>2</v>
      </c>
      <c r="E92" s="170">
        <f>'CAT1'!S88</f>
        <v>2</v>
      </c>
      <c r="F92" s="170">
        <f>'CAT1'!T88</f>
        <v>2</v>
      </c>
      <c r="G92" s="170">
        <f>'CAT1'!U88</f>
        <v>2</v>
      </c>
      <c r="H92" s="170">
        <f>'CAT1'!V88</f>
        <v>2</v>
      </c>
      <c r="I92" s="170">
        <f>'CAT1'!W88</f>
        <v>2</v>
      </c>
      <c r="J92" s="170">
        <f>'CAT1'!X88</f>
        <v>10</v>
      </c>
      <c r="K92" s="170">
        <f>'CAT1'!Y88</f>
        <v>14</v>
      </c>
      <c r="L92" s="170">
        <f>'CAT1'!Z88</f>
        <v>14</v>
      </c>
      <c r="M92" s="148">
        <f t="shared" si="8"/>
        <v>50</v>
      </c>
      <c r="N92" s="159">
        <f>'Assignment (2)'!X88</f>
        <v>5</v>
      </c>
      <c r="O92" s="159">
        <f>'Assignment (2)'!Y88</f>
        <v>5</v>
      </c>
      <c r="P92" s="47">
        <f t="shared" si="9"/>
        <v>10</v>
      </c>
      <c r="Q92" s="162">
        <f t="shared" si="7"/>
        <v>1</v>
      </c>
      <c r="R92" s="162">
        <f t="shared" si="7"/>
        <v>1</v>
      </c>
    </row>
    <row r="93" spans="1:18" ht="15.6">
      <c r="A93" s="143">
        <f>Threshold!A92</f>
        <v>83</v>
      </c>
      <c r="B93" s="143" t="str">
        <f>Threshold!B92</f>
        <v>AME20099</v>
      </c>
      <c r="C93" s="143" t="str">
        <f>Threshold!C92</f>
        <v>YAGHYAVRAT SHEKHAWAT</v>
      </c>
      <c r="D93" s="170">
        <f>'CAT1'!R89</f>
        <v>2</v>
      </c>
      <c r="E93" s="170">
        <f>'CAT1'!S89</f>
        <v>2</v>
      </c>
      <c r="F93" s="170">
        <f>'CAT1'!T89</f>
        <v>2</v>
      </c>
      <c r="G93" s="170">
        <f>'CAT1'!U89</f>
        <v>2</v>
      </c>
      <c r="H93" s="170">
        <f>'CAT1'!V89</f>
        <v>2</v>
      </c>
      <c r="I93" s="170">
        <f>'CAT1'!W89</f>
        <v>2</v>
      </c>
      <c r="J93" s="170">
        <f>'CAT1'!X89</f>
        <v>10</v>
      </c>
      <c r="K93" s="170">
        <f>'CAT1'!Y89</f>
        <v>14</v>
      </c>
      <c r="L93" s="170">
        <f>'CAT1'!Z89</f>
        <v>14</v>
      </c>
      <c r="M93" s="148">
        <f t="shared" si="8"/>
        <v>50</v>
      </c>
      <c r="N93" s="159">
        <f>'Assignment (2)'!X89</f>
        <v>5</v>
      </c>
      <c r="O93" s="159">
        <f>'Assignment (2)'!Y89</f>
        <v>5</v>
      </c>
      <c r="P93" s="47">
        <f t="shared" si="9"/>
        <v>10</v>
      </c>
      <c r="Q93" s="162">
        <f t="shared" si="7"/>
        <v>1</v>
      </c>
      <c r="R93" s="162">
        <f t="shared" si="7"/>
        <v>1</v>
      </c>
    </row>
    <row r="94" spans="1:18" ht="15.6">
      <c r="A94" s="143">
        <f>Threshold!A93</f>
        <v>84</v>
      </c>
      <c r="B94" s="143" t="str">
        <f>Threshold!B93</f>
        <v>AME20100</v>
      </c>
      <c r="C94" s="143" t="str">
        <f>Threshold!C93</f>
        <v>MOHAMMED SAMEERKHAN S</v>
      </c>
      <c r="D94" s="170">
        <f>'CAT1'!R90</f>
        <v>2</v>
      </c>
      <c r="E94" s="170">
        <f>'CAT1'!S90</f>
        <v>2</v>
      </c>
      <c r="F94" s="170">
        <f>'CAT1'!T90</f>
        <v>2</v>
      </c>
      <c r="G94" s="170">
        <f>'CAT1'!U90</f>
        <v>2</v>
      </c>
      <c r="H94" s="170">
        <f>'CAT1'!V90</f>
        <v>2</v>
      </c>
      <c r="I94" s="170">
        <f>'CAT1'!W90</f>
        <v>2</v>
      </c>
      <c r="J94" s="170">
        <f>'CAT1'!X90</f>
        <v>10</v>
      </c>
      <c r="K94" s="170">
        <f>'CAT1'!Y90</f>
        <v>14</v>
      </c>
      <c r="L94" s="170">
        <f>'CAT1'!Z90</f>
        <v>13</v>
      </c>
      <c r="M94" s="148">
        <f t="shared" si="8"/>
        <v>49</v>
      </c>
      <c r="N94" s="159">
        <f>'Assignment (2)'!X90</f>
        <v>5</v>
      </c>
      <c r="O94" s="159">
        <f>'Assignment (2)'!Y90</f>
        <v>5</v>
      </c>
      <c r="P94" s="47">
        <f t="shared" si="9"/>
        <v>10</v>
      </c>
      <c r="Q94" s="162">
        <f t="shared" si="7"/>
        <v>1</v>
      </c>
      <c r="R94" s="162">
        <f t="shared" si="7"/>
        <v>0.96</v>
      </c>
    </row>
    <row r="95" spans="1:18" ht="15.6">
      <c r="A95" s="143">
        <f>Threshold!A94</f>
        <v>85</v>
      </c>
      <c r="B95" s="143" t="str">
        <f>Threshold!B94</f>
        <v>AME20101</v>
      </c>
      <c r="C95" s="143" t="str">
        <f>Threshold!C94</f>
        <v>SACHIN R NAIR</v>
      </c>
      <c r="D95" s="170">
        <f>'CAT1'!R91</f>
        <v>1</v>
      </c>
      <c r="E95" s="170">
        <f>'CAT1'!S91</f>
        <v>1</v>
      </c>
      <c r="F95" s="170">
        <f>'CAT1'!T91</f>
        <v>2</v>
      </c>
      <c r="G95" s="170">
        <f>'CAT1'!U91</f>
        <v>1</v>
      </c>
      <c r="H95" s="170">
        <f>'CAT1'!V91</f>
        <v>1</v>
      </c>
      <c r="I95" s="170">
        <f>'CAT1'!W91</f>
        <v>1</v>
      </c>
      <c r="J95" s="170">
        <f>'CAT1'!X91</f>
        <v>8</v>
      </c>
      <c r="K95" s="170">
        <f>'CAT1'!Y91</f>
        <v>11</v>
      </c>
      <c r="L95" s="170">
        <f>'CAT1'!Z91</f>
        <v>12</v>
      </c>
      <c r="M95" s="148">
        <f t="shared" si="8"/>
        <v>38</v>
      </c>
      <c r="N95" s="159">
        <f>'Assignment (2)'!X91</f>
        <v>5</v>
      </c>
      <c r="O95" s="159">
        <f>'Assignment (2)'!Y91</f>
        <v>5</v>
      </c>
      <c r="P95" s="47">
        <f t="shared" si="9"/>
        <v>10</v>
      </c>
      <c r="Q95" s="162">
        <f t="shared" si="7"/>
        <v>0.8</v>
      </c>
      <c r="R95" s="162">
        <f t="shared" si="7"/>
        <v>0.8</v>
      </c>
    </row>
    <row r="96" spans="1:18" ht="15.6">
      <c r="A96" s="143">
        <f>Threshold!A95</f>
        <v>86</v>
      </c>
      <c r="B96" s="143" t="str">
        <f>Threshold!B95</f>
        <v>AME20102</v>
      </c>
      <c r="C96" s="143" t="str">
        <f>Threshold!C95</f>
        <v>YAJJAVARAPU SIVA SURYA</v>
      </c>
      <c r="D96" s="170">
        <f>'CAT1'!R92</f>
        <v>0</v>
      </c>
      <c r="E96" s="170">
        <f>'CAT1'!S92</f>
        <v>0</v>
      </c>
      <c r="F96" s="170">
        <f>'CAT1'!T92</f>
        <v>2</v>
      </c>
      <c r="G96" s="170">
        <f>'CAT1'!U92</f>
        <v>0</v>
      </c>
      <c r="H96" s="170">
        <f>'CAT1'!V92</f>
        <v>2</v>
      </c>
      <c r="I96" s="170">
        <f>'CAT1'!W92</f>
        <v>2</v>
      </c>
      <c r="J96" s="170">
        <f>'CAT1'!X92</f>
        <v>10</v>
      </c>
      <c r="K96" s="170">
        <f>'CAT1'!Y92</f>
        <v>14</v>
      </c>
      <c r="L96" s="170">
        <f>'CAT1'!Z92</f>
        <v>11</v>
      </c>
      <c r="M96" s="148">
        <f t="shared" si="8"/>
        <v>41</v>
      </c>
      <c r="N96" s="159">
        <f>'Assignment (2)'!X92</f>
        <v>5</v>
      </c>
      <c r="O96" s="159">
        <f>'Assignment (2)'!Y92</f>
        <v>5</v>
      </c>
      <c r="P96" s="47">
        <f t="shared" si="9"/>
        <v>10</v>
      </c>
      <c r="Q96" s="162">
        <f t="shared" si="7"/>
        <v>0.88571428571428568</v>
      </c>
      <c r="R96" s="162">
        <f t="shared" si="7"/>
        <v>0.8</v>
      </c>
    </row>
    <row r="97" spans="1:18" ht="15.6">
      <c r="A97" s="143">
        <f>Threshold!A96</f>
        <v>87</v>
      </c>
      <c r="B97" s="143" t="str">
        <f>Threshold!B96</f>
        <v>AME20104</v>
      </c>
      <c r="C97" s="143" t="str">
        <f>Threshold!C96</f>
        <v>ASHISH THOMAS</v>
      </c>
      <c r="D97" s="170">
        <f>'CAT1'!R93</f>
        <v>2</v>
      </c>
      <c r="E97" s="170">
        <f>'CAT1'!S93</f>
        <v>2</v>
      </c>
      <c r="F97" s="170">
        <f>'CAT1'!T93</f>
        <v>2</v>
      </c>
      <c r="G97" s="170">
        <f>'CAT1'!U93</f>
        <v>2</v>
      </c>
      <c r="H97" s="170">
        <f>'CAT1'!V93</f>
        <v>2</v>
      </c>
      <c r="I97" s="170">
        <f>'CAT1'!W93</f>
        <v>2</v>
      </c>
      <c r="J97" s="170">
        <f>'CAT1'!X93</f>
        <v>10</v>
      </c>
      <c r="K97" s="170">
        <f>'CAT1'!Y93</f>
        <v>11</v>
      </c>
      <c r="L97" s="170">
        <f>'CAT1'!Z93</f>
        <v>11</v>
      </c>
      <c r="M97" s="148">
        <f t="shared" si="8"/>
        <v>44</v>
      </c>
      <c r="N97" s="159">
        <f>'Assignment (2)'!X93</f>
        <v>5</v>
      </c>
      <c r="O97" s="159">
        <f>'Assignment (2)'!Y93</f>
        <v>5</v>
      </c>
      <c r="P97" s="47">
        <f t="shared" si="9"/>
        <v>10</v>
      </c>
      <c r="Q97" s="162">
        <f t="shared" si="7"/>
        <v>0.91428571428571426</v>
      </c>
      <c r="R97" s="162">
        <f t="shared" si="7"/>
        <v>0.88</v>
      </c>
    </row>
    <row r="98" spans="1:18" ht="15.6">
      <c r="A98" s="143">
        <f>Threshold!A97</f>
        <v>88</v>
      </c>
      <c r="B98" s="143" t="str">
        <f>Threshold!B97</f>
        <v>AME20105</v>
      </c>
      <c r="C98" s="143" t="str">
        <f>Threshold!C97</f>
        <v>ANURAG R</v>
      </c>
      <c r="D98" s="170">
        <f>'CAT1'!R94</f>
        <v>2</v>
      </c>
      <c r="E98" s="170">
        <f>'CAT1'!S94</f>
        <v>2</v>
      </c>
      <c r="F98" s="170">
        <f>'CAT1'!T94</f>
        <v>2</v>
      </c>
      <c r="G98" s="170">
        <f>'CAT1'!U94</f>
        <v>2</v>
      </c>
      <c r="H98" s="170">
        <f>'CAT1'!V94</f>
        <v>2</v>
      </c>
      <c r="I98" s="170">
        <f>'CAT1'!W94</f>
        <v>2</v>
      </c>
      <c r="J98" s="170">
        <f>'CAT1'!X94</f>
        <v>9</v>
      </c>
      <c r="K98" s="170">
        <f>'CAT1'!Y94</f>
        <v>11</v>
      </c>
      <c r="L98" s="170">
        <f>'CAT1'!Z94</f>
        <v>13</v>
      </c>
      <c r="M98" s="148">
        <f t="shared" si="8"/>
        <v>45</v>
      </c>
      <c r="N98" s="159">
        <f>'Assignment (2)'!X94</f>
        <v>5</v>
      </c>
      <c r="O98" s="159">
        <f>'Assignment (2)'!Y94</f>
        <v>5</v>
      </c>
      <c r="P98" s="47">
        <f t="shared" si="9"/>
        <v>10</v>
      </c>
      <c r="Q98" s="162">
        <f t="shared" si="7"/>
        <v>0.88571428571428568</v>
      </c>
      <c r="R98" s="162">
        <f t="shared" si="7"/>
        <v>0.96</v>
      </c>
    </row>
    <row r="99" spans="1:18" ht="15.6">
      <c r="A99" s="143">
        <f>Threshold!A98</f>
        <v>89</v>
      </c>
      <c r="B99" s="143" t="str">
        <f>Threshold!B98</f>
        <v>AME20106</v>
      </c>
      <c r="C99" s="143" t="str">
        <f>Threshold!C98</f>
        <v>SANTU KUMAR</v>
      </c>
      <c r="D99" s="170">
        <f>'CAT1'!R95</f>
        <v>0</v>
      </c>
      <c r="E99" s="170">
        <f>'CAT1'!S95</f>
        <v>0</v>
      </c>
      <c r="F99" s="170">
        <f>'CAT1'!T95</f>
        <v>2</v>
      </c>
      <c r="G99" s="170">
        <f>'CAT1'!U95</f>
        <v>1</v>
      </c>
      <c r="H99" s="170">
        <f>'CAT1'!V95</f>
        <v>1</v>
      </c>
      <c r="I99" s="170">
        <f>'CAT1'!W95</f>
        <v>0</v>
      </c>
      <c r="J99" s="170">
        <f>'CAT1'!X95</f>
        <v>8</v>
      </c>
      <c r="K99" s="170">
        <f>'CAT1'!Y95</f>
        <v>11</v>
      </c>
      <c r="L99" s="170">
        <f>'CAT1'!Z95</f>
        <v>12</v>
      </c>
      <c r="M99" s="148">
        <f t="shared" si="8"/>
        <v>35</v>
      </c>
      <c r="N99" s="159">
        <f>'Assignment (2)'!X95</f>
        <v>5</v>
      </c>
      <c r="O99" s="159">
        <f>'Assignment (2)'!Y95</f>
        <v>5</v>
      </c>
      <c r="P99" s="47">
        <f t="shared" si="9"/>
        <v>10</v>
      </c>
      <c r="Q99" s="162">
        <f t="shared" si="7"/>
        <v>0.74285714285714288</v>
      </c>
      <c r="R99" s="162">
        <f t="shared" si="7"/>
        <v>0.76</v>
      </c>
    </row>
    <row r="100" spans="1:18" ht="15.6">
      <c r="A100" s="143">
        <f>Threshold!A99</f>
        <v>90</v>
      </c>
      <c r="B100" s="143" t="str">
        <f>Threshold!B99</f>
        <v>AME20107</v>
      </c>
      <c r="C100" s="143" t="str">
        <f>Threshold!C99</f>
        <v>M MOHAMED UMAR</v>
      </c>
      <c r="D100" s="170">
        <f>'CAT1'!R96</f>
        <v>2</v>
      </c>
      <c r="E100" s="170">
        <f>'CAT1'!S96</f>
        <v>2</v>
      </c>
      <c r="F100" s="170">
        <f>'CAT1'!T96</f>
        <v>2</v>
      </c>
      <c r="G100" s="170">
        <f>'CAT1'!U96</f>
        <v>2</v>
      </c>
      <c r="H100" s="170">
        <f>'CAT1'!V96</f>
        <v>2</v>
      </c>
      <c r="I100" s="170">
        <f>'CAT1'!W96</f>
        <v>2</v>
      </c>
      <c r="J100" s="170">
        <f>'CAT1'!X96</f>
        <v>10</v>
      </c>
      <c r="K100" s="170">
        <f>'CAT1'!Y96</f>
        <v>14</v>
      </c>
      <c r="L100" s="170">
        <f>'CAT1'!Z96</f>
        <v>14</v>
      </c>
      <c r="M100" s="148">
        <f t="shared" si="8"/>
        <v>50</v>
      </c>
      <c r="N100" s="159">
        <f>'Assignment (2)'!X96</f>
        <v>5</v>
      </c>
      <c r="O100" s="159">
        <f>'Assignment (2)'!Y96</f>
        <v>5</v>
      </c>
      <c r="P100" s="47">
        <f t="shared" si="9"/>
        <v>10</v>
      </c>
      <c r="Q100" s="162">
        <f t="shared" si="7"/>
        <v>1</v>
      </c>
      <c r="R100" s="162">
        <f t="shared" si="7"/>
        <v>1</v>
      </c>
    </row>
    <row r="101" spans="1:18" ht="15.6">
      <c r="A101" s="143">
        <f>Threshold!A100</f>
        <v>91</v>
      </c>
      <c r="B101" s="143" t="str">
        <f>Threshold!B100</f>
        <v>AME20108</v>
      </c>
      <c r="C101" s="143" t="str">
        <f>Threshold!C100</f>
        <v>RIFANA N</v>
      </c>
      <c r="D101" s="170">
        <f>'CAT1'!R97</f>
        <v>2</v>
      </c>
      <c r="E101" s="170">
        <f>'CAT1'!S97</f>
        <v>2</v>
      </c>
      <c r="F101" s="170">
        <f>'CAT1'!T97</f>
        <v>2</v>
      </c>
      <c r="G101" s="170">
        <f>'CAT1'!U97</f>
        <v>2</v>
      </c>
      <c r="H101" s="170">
        <f>'CAT1'!V97</f>
        <v>2</v>
      </c>
      <c r="I101" s="170">
        <f>'CAT1'!W97</f>
        <v>2</v>
      </c>
      <c r="J101" s="170">
        <f>'CAT1'!X97</f>
        <v>10</v>
      </c>
      <c r="K101" s="170">
        <f>'CAT1'!Y97</f>
        <v>14</v>
      </c>
      <c r="L101" s="170">
        <f>'CAT1'!Z97</f>
        <v>12</v>
      </c>
      <c r="M101" s="148">
        <f t="shared" si="8"/>
        <v>48</v>
      </c>
      <c r="N101" s="159">
        <f>'Assignment (2)'!X97</f>
        <v>5</v>
      </c>
      <c r="O101" s="159">
        <f>'Assignment (2)'!Y97</f>
        <v>5</v>
      </c>
      <c r="P101" s="47">
        <f t="shared" si="9"/>
        <v>10</v>
      </c>
      <c r="Q101" s="162">
        <f t="shared" si="7"/>
        <v>1</v>
      </c>
      <c r="R101" s="162">
        <f t="shared" si="7"/>
        <v>0.92</v>
      </c>
    </row>
    <row r="102" spans="1:18" ht="15.6">
      <c r="A102" s="143">
        <f>Threshold!A101</f>
        <v>92</v>
      </c>
      <c r="B102" s="143" t="str">
        <f>Threshold!B101</f>
        <v>AME20109</v>
      </c>
      <c r="C102" s="143" t="str">
        <f>Threshold!C101</f>
        <v>SARTHAK A PILLAI</v>
      </c>
      <c r="D102" s="170">
        <f>'CAT1'!R98</f>
        <v>2</v>
      </c>
      <c r="E102" s="170">
        <f>'CAT1'!S98</f>
        <v>2</v>
      </c>
      <c r="F102" s="170">
        <f>'CAT1'!T98</f>
        <v>2</v>
      </c>
      <c r="G102" s="170">
        <f>'CAT1'!U98</f>
        <v>2</v>
      </c>
      <c r="H102" s="170">
        <f>'CAT1'!V98</f>
        <v>2</v>
      </c>
      <c r="I102" s="170">
        <f>'CAT1'!W98</f>
        <v>2</v>
      </c>
      <c r="J102" s="170">
        <f>'CAT1'!X98</f>
        <v>9</v>
      </c>
      <c r="K102" s="170">
        <f>'CAT1'!Y98</f>
        <v>13</v>
      </c>
      <c r="L102" s="170">
        <f>'CAT1'!Z98</f>
        <v>10</v>
      </c>
      <c r="M102" s="148">
        <f t="shared" si="8"/>
        <v>44</v>
      </c>
      <c r="N102" s="159">
        <f>'Assignment (2)'!X98</f>
        <v>5</v>
      </c>
      <c r="O102" s="159">
        <f>'Assignment (2)'!Y98</f>
        <v>5</v>
      </c>
      <c r="P102" s="47">
        <f t="shared" si="9"/>
        <v>10</v>
      </c>
      <c r="Q102" s="162">
        <f t="shared" si="7"/>
        <v>0.94285714285714284</v>
      </c>
      <c r="R102" s="162">
        <f t="shared" si="7"/>
        <v>0.84</v>
      </c>
    </row>
    <row r="103" spans="1:18" ht="15.6">
      <c r="A103" s="143">
        <f>Threshold!A102</f>
        <v>93</v>
      </c>
      <c r="B103" s="143" t="str">
        <f>Threshold!B102</f>
        <v>AME20110</v>
      </c>
      <c r="C103" s="143" t="str">
        <f>Threshold!C102</f>
        <v>NIKHIL I J</v>
      </c>
      <c r="D103" s="170">
        <f>'CAT1'!R99</f>
        <v>1</v>
      </c>
      <c r="E103" s="170">
        <f>'CAT1'!S99</f>
        <v>1</v>
      </c>
      <c r="F103" s="170">
        <f>'CAT1'!T99</f>
        <v>1</v>
      </c>
      <c r="G103" s="170">
        <f>'CAT1'!U99</f>
        <v>0</v>
      </c>
      <c r="H103" s="170">
        <f>'CAT1'!V99</f>
        <v>1</v>
      </c>
      <c r="I103" s="170">
        <f>'CAT1'!W99</f>
        <v>0</v>
      </c>
      <c r="J103" s="170">
        <f>'CAT1'!X99</f>
        <v>7</v>
      </c>
      <c r="K103" s="170">
        <f>'CAT1'!Y99</f>
        <v>14</v>
      </c>
      <c r="L103" s="170">
        <f>'CAT1'!Z99</f>
        <v>14</v>
      </c>
      <c r="M103" s="148">
        <f t="shared" si="8"/>
        <v>39</v>
      </c>
      <c r="N103" s="159">
        <f>'Assignment (2)'!X99</f>
        <v>5</v>
      </c>
      <c r="O103" s="159">
        <f>'Assignment (2)'!Y99</f>
        <v>5</v>
      </c>
      <c r="P103" s="47">
        <f t="shared" si="9"/>
        <v>10</v>
      </c>
      <c r="Q103" s="162">
        <f t="shared" si="7"/>
        <v>0.82857142857142863</v>
      </c>
      <c r="R103" s="162">
        <f t="shared" si="7"/>
        <v>0.8</v>
      </c>
    </row>
    <row r="104" spans="1:18" ht="15.6">
      <c r="A104" s="143">
        <f>Threshold!A103</f>
        <v>94</v>
      </c>
      <c r="B104" s="143" t="str">
        <f>Threshold!B103</f>
        <v>AME20111</v>
      </c>
      <c r="C104" s="143" t="str">
        <f>Threshold!C103</f>
        <v>ARJUN B KURUP</v>
      </c>
      <c r="D104" s="170">
        <f>'CAT1'!R100</f>
        <v>1</v>
      </c>
      <c r="E104" s="170">
        <f>'CAT1'!S100</f>
        <v>0</v>
      </c>
      <c r="F104" s="170">
        <f>'CAT1'!T100</f>
        <v>2</v>
      </c>
      <c r="G104" s="170">
        <f>'CAT1'!U100</f>
        <v>1</v>
      </c>
      <c r="H104" s="170">
        <f>'CAT1'!V100</f>
        <v>0</v>
      </c>
      <c r="I104" s="170">
        <f>'CAT1'!W100</f>
        <v>1</v>
      </c>
      <c r="J104" s="170">
        <f>'CAT1'!X100</f>
        <v>6</v>
      </c>
      <c r="K104" s="170">
        <f>'CAT1'!Y100</f>
        <v>8</v>
      </c>
      <c r="L104" s="170">
        <f>'CAT1'!Z100</f>
        <v>9</v>
      </c>
      <c r="M104" s="148">
        <f t="shared" si="8"/>
        <v>28</v>
      </c>
      <c r="N104" s="159">
        <f>'Assignment (2)'!X100</f>
        <v>5</v>
      </c>
      <c r="O104" s="159">
        <f>'Assignment (2)'!Y100</f>
        <v>5</v>
      </c>
      <c r="P104" s="47">
        <f t="shared" si="9"/>
        <v>10</v>
      </c>
      <c r="Q104" s="162">
        <f t="shared" si="7"/>
        <v>0.62857142857142856</v>
      </c>
      <c r="R104" s="162">
        <f t="shared" si="7"/>
        <v>0.64</v>
      </c>
    </row>
    <row r="105" spans="1:18" ht="15.6">
      <c r="A105" s="143">
        <f>Threshold!A104</f>
        <v>95</v>
      </c>
      <c r="B105" s="143" t="str">
        <f>Threshold!B104</f>
        <v>AME20112</v>
      </c>
      <c r="C105" s="143" t="str">
        <f>Threshold!C104</f>
        <v>MOHAMMED SAFWAN</v>
      </c>
      <c r="D105" s="170">
        <f>'CAT1'!R101</f>
        <v>0</v>
      </c>
      <c r="E105" s="170">
        <f>'CAT1'!S101</f>
        <v>0</v>
      </c>
      <c r="F105" s="170">
        <f>'CAT1'!T101</f>
        <v>0</v>
      </c>
      <c r="G105" s="170">
        <f>'CAT1'!U101</f>
        <v>0</v>
      </c>
      <c r="H105" s="170">
        <f>'CAT1'!V101</f>
        <v>0</v>
      </c>
      <c r="I105" s="170">
        <f>'CAT1'!W101</f>
        <v>0</v>
      </c>
      <c r="J105" s="170">
        <f>'CAT1'!X101</f>
        <v>0</v>
      </c>
      <c r="K105" s="170">
        <f>'CAT1'!Y101</f>
        <v>0</v>
      </c>
      <c r="L105" s="170">
        <f>'CAT1'!Z101</f>
        <v>0</v>
      </c>
      <c r="M105" s="148">
        <f t="shared" si="8"/>
        <v>0</v>
      </c>
      <c r="N105" s="159">
        <f>'Assignment (2)'!X101</f>
        <v>0</v>
      </c>
      <c r="O105" s="159">
        <f>'Assignment (2)'!Y101</f>
        <v>0</v>
      </c>
      <c r="P105" s="47">
        <f t="shared" si="9"/>
        <v>0</v>
      </c>
      <c r="Q105" s="162">
        <f t="shared" si="7"/>
        <v>0</v>
      </c>
      <c r="R105" s="162">
        <f t="shared" si="7"/>
        <v>0</v>
      </c>
    </row>
    <row r="106" spans="1:18" ht="15.6">
      <c r="A106" s="143">
        <f>Threshold!A105</f>
        <v>96</v>
      </c>
      <c r="B106" s="143" t="str">
        <f>Threshold!B105</f>
        <v>AME20113</v>
      </c>
      <c r="C106" s="143" t="str">
        <f>Threshold!C105</f>
        <v>BILAAL NAUSHADALI PATANKAR</v>
      </c>
      <c r="D106" s="170">
        <f>'CAT1'!R102</f>
        <v>2</v>
      </c>
      <c r="E106" s="170">
        <f>'CAT1'!S102</f>
        <v>2</v>
      </c>
      <c r="F106" s="170">
        <f>'CAT1'!T102</f>
        <v>2</v>
      </c>
      <c r="G106" s="170">
        <f>'CAT1'!U102</f>
        <v>2</v>
      </c>
      <c r="H106" s="170">
        <f>'CAT1'!V102</f>
        <v>2</v>
      </c>
      <c r="I106" s="170">
        <f>'CAT1'!W102</f>
        <v>2</v>
      </c>
      <c r="J106" s="170">
        <f>'CAT1'!X102</f>
        <v>9</v>
      </c>
      <c r="K106" s="170">
        <f>'CAT1'!Y102</f>
        <v>11</v>
      </c>
      <c r="L106" s="170">
        <f>'CAT1'!Z102</f>
        <v>11</v>
      </c>
      <c r="M106" s="148">
        <f t="shared" si="8"/>
        <v>43</v>
      </c>
      <c r="N106" s="159">
        <f>'Assignment (2)'!X102</f>
        <v>5</v>
      </c>
      <c r="O106" s="159">
        <f>'Assignment (2)'!Y102</f>
        <v>5</v>
      </c>
      <c r="P106" s="47">
        <f t="shared" si="9"/>
        <v>10</v>
      </c>
      <c r="Q106" s="162">
        <f t="shared" si="7"/>
        <v>0.88571428571428568</v>
      </c>
      <c r="R106" s="162">
        <f t="shared" si="7"/>
        <v>0.88</v>
      </c>
    </row>
    <row r="107" spans="1:18" ht="15.6">
      <c r="A107" s="143">
        <f>Threshold!A106</f>
        <v>97</v>
      </c>
      <c r="B107" s="143" t="str">
        <f>Threshold!B106</f>
        <v>AME20114</v>
      </c>
      <c r="C107" s="143" t="str">
        <f>Threshold!C106</f>
        <v>KRITHIK JOSE BABY</v>
      </c>
      <c r="D107" s="170">
        <f>'CAT1'!R103</f>
        <v>2</v>
      </c>
      <c r="E107" s="170">
        <f>'CAT1'!S103</f>
        <v>2</v>
      </c>
      <c r="F107" s="170">
        <f>'CAT1'!T103</f>
        <v>2</v>
      </c>
      <c r="G107" s="170">
        <f>'CAT1'!U103</f>
        <v>2</v>
      </c>
      <c r="H107" s="170">
        <f>'CAT1'!V103</f>
        <v>2</v>
      </c>
      <c r="I107" s="170">
        <f>'CAT1'!W103</f>
        <v>2</v>
      </c>
      <c r="J107" s="170">
        <f>'CAT1'!X103</f>
        <v>9</v>
      </c>
      <c r="K107" s="170">
        <f>'CAT1'!Y103</f>
        <v>11</v>
      </c>
      <c r="L107" s="170">
        <f>'CAT1'!Z103</f>
        <v>10</v>
      </c>
      <c r="M107" s="148">
        <f t="shared" si="8"/>
        <v>42</v>
      </c>
      <c r="N107" s="159">
        <f>'Assignment (2)'!X103</f>
        <v>5</v>
      </c>
      <c r="O107" s="159">
        <f>'Assignment (2)'!Y103</f>
        <v>5</v>
      </c>
      <c r="P107" s="47">
        <f t="shared" si="9"/>
        <v>10</v>
      </c>
      <c r="Q107" s="162">
        <f t="shared" si="7"/>
        <v>0.88571428571428568</v>
      </c>
      <c r="R107" s="162">
        <f t="shared" si="7"/>
        <v>0.84</v>
      </c>
    </row>
    <row r="108" spans="1:18" ht="15.6">
      <c r="A108" s="143">
        <f>Threshold!A107</f>
        <v>98</v>
      </c>
      <c r="B108" s="143" t="str">
        <f>Threshold!B107</f>
        <v>AME20115</v>
      </c>
      <c r="C108" s="143" t="str">
        <f>Threshold!C107</f>
        <v>ADDHYAN SONKER</v>
      </c>
      <c r="D108" s="170">
        <f>'CAT1'!R104</f>
        <v>2</v>
      </c>
      <c r="E108" s="170">
        <f>'CAT1'!S104</f>
        <v>2</v>
      </c>
      <c r="F108" s="170">
        <f>'CAT1'!T104</f>
        <v>2</v>
      </c>
      <c r="G108" s="170">
        <f>'CAT1'!U104</f>
        <v>2</v>
      </c>
      <c r="H108" s="170">
        <f>'CAT1'!V104</f>
        <v>2</v>
      </c>
      <c r="I108" s="170">
        <f>'CAT1'!W104</f>
        <v>2</v>
      </c>
      <c r="J108" s="170">
        <f>'CAT1'!X104</f>
        <v>9</v>
      </c>
      <c r="K108" s="170">
        <f>'CAT1'!Y104</f>
        <v>13</v>
      </c>
      <c r="L108" s="170">
        <f>'CAT1'!Z104</f>
        <v>14</v>
      </c>
      <c r="M108" s="148">
        <f t="shared" si="8"/>
        <v>48</v>
      </c>
      <c r="N108" s="159">
        <f>'Assignment (2)'!X104</f>
        <v>5</v>
      </c>
      <c r="O108" s="159">
        <f>'Assignment (2)'!Y104</f>
        <v>5</v>
      </c>
      <c r="P108" s="47">
        <f t="shared" si="9"/>
        <v>10</v>
      </c>
      <c r="Q108" s="162">
        <f t="shared" si="7"/>
        <v>0.94285714285714284</v>
      </c>
      <c r="R108" s="162">
        <f t="shared" si="7"/>
        <v>1</v>
      </c>
    </row>
    <row r="109" spans="1:18" ht="15.6">
      <c r="A109" s="143">
        <f>Threshold!A108</f>
        <v>99</v>
      </c>
      <c r="B109" s="143" t="str">
        <f>Threshold!B108</f>
        <v>AME20116</v>
      </c>
      <c r="C109" s="143" t="str">
        <f>Threshold!C108</f>
        <v>MAYANK TYAGI</v>
      </c>
      <c r="D109" s="170">
        <f>'CAT1'!R105</f>
        <v>2</v>
      </c>
      <c r="E109" s="170">
        <f>'CAT1'!S105</f>
        <v>2</v>
      </c>
      <c r="F109" s="170">
        <f>'CAT1'!T105</f>
        <v>2</v>
      </c>
      <c r="G109" s="170">
        <f>'CAT1'!U105</f>
        <v>2</v>
      </c>
      <c r="H109" s="170">
        <f>'CAT1'!V105</f>
        <v>2</v>
      </c>
      <c r="I109" s="170">
        <f>'CAT1'!W105</f>
        <v>2</v>
      </c>
      <c r="J109" s="170">
        <f>'CAT1'!X105</f>
        <v>10</v>
      </c>
      <c r="K109" s="170">
        <f>'CAT1'!Y105</f>
        <v>14</v>
      </c>
      <c r="L109" s="170">
        <f>'CAT1'!Z105</f>
        <v>14</v>
      </c>
      <c r="M109" s="148">
        <f t="shared" si="8"/>
        <v>50</v>
      </c>
      <c r="N109" s="159">
        <f>'Assignment (2)'!X105</f>
        <v>5</v>
      </c>
      <c r="O109" s="159">
        <f>'Assignment (2)'!Y105</f>
        <v>5</v>
      </c>
      <c r="P109" s="47">
        <f t="shared" si="9"/>
        <v>10</v>
      </c>
      <c r="Q109" s="162">
        <f t="shared" si="7"/>
        <v>1</v>
      </c>
      <c r="R109" s="162">
        <f t="shared" si="7"/>
        <v>1</v>
      </c>
    </row>
    <row r="110" spans="1:18" ht="15.6">
      <c r="A110" s="143">
        <f>Threshold!A109</f>
        <v>100</v>
      </c>
      <c r="B110" s="143" t="str">
        <f>Threshold!B109</f>
        <v>AME20117</v>
      </c>
      <c r="C110" s="143" t="str">
        <f>Threshold!C109</f>
        <v>PRATHAM C V</v>
      </c>
      <c r="D110" s="170">
        <f>'CAT1'!R106</f>
        <v>2</v>
      </c>
      <c r="E110" s="170">
        <f>'CAT1'!S106</f>
        <v>2</v>
      </c>
      <c r="F110" s="170">
        <f>'CAT1'!T106</f>
        <v>2</v>
      </c>
      <c r="G110" s="170">
        <f>'CAT1'!U106</f>
        <v>0</v>
      </c>
      <c r="H110" s="170">
        <f>'CAT1'!V106</f>
        <v>0</v>
      </c>
      <c r="I110" s="170">
        <f>'CAT1'!W106</f>
        <v>1</v>
      </c>
      <c r="J110" s="170">
        <f>'CAT1'!X106</f>
        <v>10</v>
      </c>
      <c r="K110" s="170">
        <f>'CAT1'!Y106</f>
        <v>12</v>
      </c>
      <c r="L110" s="170">
        <f>'CAT1'!Z106</f>
        <v>12</v>
      </c>
      <c r="M110" s="148">
        <f t="shared" si="8"/>
        <v>41</v>
      </c>
      <c r="N110" s="159">
        <f>'Assignment (2)'!X106</f>
        <v>5</v>
      </c>
      <c r="O110" s="159">
        <f>'Assignment (2)'!Y106</f>
        <v>5</v>
      </c>
      <c r="P110" s="47">
        <f t="shared" si="9"/>
        <v>10</v>
      </c>
      <c r="Q110" s="162">
        <f t="shared" si="7"/>
        <v>0.94285714285714284</v>
      </c>
      <c r="R110" s="162">
        <f t="shared" si="7"/>
        <v>0.72</v>
      </c>
    </row>
    <row r="111" spans="1:18" ht="15.6">
      <c r="A111" s="143">
        <f>Threshold!A110</f>
        <v>101</v>
      </c>
      <c r="B111" s="143" t="str">
        <f>Threshold!B110</f>
        <v>AME20118</v>
      </c>
      <c r="C111" s="143" t="str">
        <f>Threshold!C110</f>
        <v>SOURABH SANTHOSH</v>
      </c>
      <c r="D111" s="170">
        <f>'CAT1'!R107</f>
        <v>2</v>
      </c>
      <c r="E111" s="170">
        <f>'CAT1'!S107</f>
        <v>2</v>
      </c>
      <c r="F111" s="170">
        <f>'CAT1'!T107</f>
        <v>2</v>
      </c>
      <c r="G111" s="170">
        <f>'CAT1'!U107</f>
        <v>2</v>
      </c>
      <c r="H111" s="170">
        <f>'CAT1'!V107</f>
        <v>2</v>
      </c>
      <c r="I111" s="170">
        <f>'CAT1'!W107</f>
        <v>2</v>
      </c>
      <c r="J111" s="170">
        <f>'CAT1'!X107</f>
        <v>9</v>
      </c>
      <c r="K111" s="170">
        <f>'CAT1'!Y107</f>
        <v>13</v>
      </c>
      <c r="L111" s="170">
        <f>'CAT1'!Z107</f>
        <v>10</v>
      </c>
      <c r="M111" s="148">
        <f t="shared" si="8"/>
        <v>44</v>
      </c>
      <c r="N111" s="159">
        <f>'Assignment (2)'!X107</f>
        <v>5</v>
      </c>
      <c r="O111" s="159">
        <f>'Assignment (2)'!Y107</f>
        <v>5</v>
      </c>
      <c r="P111" s="47">
        <f t="shared" si="9"/>
        <v>10</v>
      </c>
      <c r="Q111" s="162">
        <f t="shared" si="7"/>
        <v>0.94285714285714284</v>
      </c>
      <c r="R111" s="162">
        <f t="shared" si="7"/>
        <v>0.84</v>
      </c>
    </row>
    <row r="112" spans="1:18" ht="15.6">
      <c r="A112" s="143">
        <f>Threshold!A111</f>
        <v>102</v>
      </c>
      <c r="B112" s="143" t="str">
        <f>Threshold!B111</f>
        <v>AME20119</v>
      </c>
      <c r="C112" s="143" t="str">
        <f>Threshold!C111</f>
        <v>KARAN NARAYAN R B</v>
      </c>
      <c r="D112" s="170">
        <f>'CAT1'!R108</f>
        <v>2</v>
      </c>
      <c r="E112" s="170">
        <f>'CAT1'!S108</f>
        <v>2</v>
      </c>
      <c r="F112" s="170">
        <f>'CAT1'!T108</f>
        <v>2</v>
      </c>
      <c r="G112" s="170">
        <f>'CAT1'!U108</f>
        <v>2</v>
      </c>
      <c r="H112" s="170">
        <f>'CAT1'!V108</f>
        <v>2</v>
      </c>
      <c r="I112" s="170">
        <f>'CAT1'!W108</f>
        <v>2</v>
      </c>
      <c r="J112" s="170">
        <f>'CAT1'!X108</f>
        <v>9</v>
      </c>
      <c r="K112" s="170">
        <f>'CAT1'!Y108</f>
        <v>10</v>
      </c>
      <c r="L112" s="170">
        <f>'CAT1'!Z108</f>
        <v>13</v>
      </c>
      <c r="M112" s="148">
        <f t="shared" si="8"/>
        <v>44</v>
      </c>
      <c r="N112" s="159">
        <f>'Assignment (2)'!X108</f>
        <v>5</v>
      </c>
      <c r="O112" s="159">
        <f>'Assignment (2)'!Y108</f>
        <v>5</v>
      </c>
      <c r="P112" s="47">
        <f t="shared" si="9"/>
        <v>10</v>
      </c>
      <c r="Q112" s="162">
        <f t="shared" si="7"/>
        <v>0.8571428571428571</v>
      </c>
      <c r="R112" s="162">
        <f t="shared" si="7"/>
        <v>0.96</v>
      </c>
    </row>
    <row r="113" spans="1:18" ht="15.6">
      <c r="A113" s="143">
        <f>Threshold!A112</f>
        <v>103</v>
      </c>
      <c r="B113" s="143" t="str">
        <f>Threshold!B112</f>
        <v>AME20120</v>
      </c>
      <c r="C113" s="143" t="str">
        <f>Threshold!C112</f>
        <v>ABDUL SAMAD</v>
      </c>
      <c r="D113" s="170">
        <f>'CAT1'!R109</f>
        <v>0</v>
      </c>
      <c r="E113" s="170">
        <f>'CAT1'!S109</f>
        <v>1</v>
      </c>
      <c r="F113" s="170">
        <f>'CAT1'!T109</f>
        <v>2</v>
      </c>
      <c r="G113" s="170">
        <f>'CAT1'!U109</f>
        <v>0</v>
      </c>
      <c r="H113" s="170">
        <f>'CAT1'!V109</f>
        <v>2</v>
      </c>
      <c r="I113" s="170">
        <f>'CAT1'!W109</f>
        <v>1</v>
      </c>
      <c r="J113" s="170">
        <f>'CAT1'!X109</f>
        <v>9</v>
      </c>
      <c r="K113" s="170">
        <f>'CAT1'!Y109</f>
        <v>14</v>
      </c>
      <c r="L113" s="170">
        <f>'CAT1'!Z109</f>
        <v>12</v>
      </c>
      <c r="M113" s="148">
        <f t="shared" si="8"/>
        <v>41</v>
      </c>
      <c r="N113" s="159">
        <f>'Assignment (2)'!X109</f>
        <v>5</v>
      </c>
      <c r="O113" s="159">
        <f>'Assignment (2)'!Y109</f>
        <v>5</v>
      </c>
      <c r="P113" s="47">
        <f t="shared" si="9"/>
        <v>10</v>
      </c>
      <c r="Q113" s="162">
        <f t="shared" si="7"/>
        <v>0.88571428571428568</v>
      </c>
      <c r="R113" s="162">
        <f t="shared" si="7"/>
        <v>0.8</v>
      </c>
    </row>
    <row r="114" spans="1:18" ht="15.6">
      <c r="A114" s="143">
        <f>Threshold!A113</f>
        <v>104</v>
      </c>
      <c r="B114" s="143" t="str">
        <f>Threshold!B113</f>
        <v>AME20121</v>
      </c>
      <c r="C114" s="143" t="str">
        <f>Threshold!C113</f>
        <v>FLOYD D MELLO</v>
      </c>
      <c r="D114" s="170">
        <f>'CAT1'!R110</f>
        <v>2</v>
      </c>
      <c r="E114" s="170">
        <f>'CAT1'!S110</f>
        <v>2</v>
      </c>
      <c r="F114" s="170">
        <f>'CAT1'!T110</f>
        <v>2</v>
      </c>
      <c r="G114" s="170">
        <f>'CAT1'!U110</f>
        <v>2</v>
      </c>
      <c r="H114" s="170">
        <f>'CAT1'!V110</f>
        <v>2</v>
      </c>
      <c r="I114" s="170">
        <f>'CAT1'!W110</f>
        <v>2</v>
      </c>
      <c r="J114" s="170">
        <f>'CAT1'!X110</f>
        <v>10</v>
      </c>
      <c r="K114" s="170">
        <f>'CAT1'!Y110</f>
        <v>14</v>
      </c>
      <c r="L114" s="170">
        <f>'CAT1'!Z110</f>
        <v>14</v>
      </c>
      <c r="M114" s="148">
        <f t="shared" si="8"/>
        <v>50</v>
      </c>
      <c r="N114" s="159">
        <f>'Assignment (2)'!X110</f>
        <v>5</v>
      </c>
      <c r="O114" s="159">
        <f>'Assignment (2)'!Y110</f>
        <v>5</v>
      </c>
      <c r="P114" s="47">
        <f t="shared" si="9"/>
        <v>10</v>
      </c>
      <c r="Q114" s="162">
        <f t="shared" si="7"/>
        <v>1</v>
      </c>
      <c r="R114" s="162">
        <f t="shared" si="7"/>
        <v>1</v>
      </c>
    </row>
    <row r="115" spans="1:18" ht="15.6">
      <c r="A115" s="143">
        <f>Threshold!A114</f>
        <v>105</v>
      </c>
      <c r="B115" s="143" t="str">
        <f>Threshold!B114</f>
        <v>AME20122</v>
      </c>
      <c r="C115" s="143" t="str">
        <f>Threshold!C114</f>
        <v>PRANAY KUMAR BR</v>
      </c>
      <c r="D115" s="170">
        <f>'CAT1'!R111</f>
        <v>2</v>
      </c>
      <c r="E115" s="170">
        <f>'CAT1'!S111</f>
        <v>2</v>
      </c>
      <c r="F115" s="170">
        <f>'CAT1'!T111</f>
        <v>2</v>
      </c>
      <c r="G115" s="170">
        <f>'CAT1'!U111</f>
        <v>2</v>
      </c>
      <c r="H115" s="170">
        <f>'CAT1'!V111</f>
        <v>2</v>
      </c>
      <c r="I115" s="170">
        <f>'CAT1'!W111</f>
        <v>2</v>
      </c>
      <c r="J115" s="170">
        <f>'CAT1'!X111</f>
        <v>10</v>
      </c>
      <c r="K115" s="170">
        <f>'CAT1'!Y111</f>
        <v>14</v>
      </c>
      <c r="L115" s="170">
        <f>'CAT1'!Z111</f>
        <v>14</v>
      </c>
      <c r="M115" s="148">
        <f t="shared" si="8"/>
        <v>50</v>
      </c>
      <c r="N115" s="159">
        <f>'Assignment (2)'!X111</f>
        <v>5</v>
      </c>
      <c r="O115" s="159">
        <f>'Assignment (2)'!Y111</f>
        <v>5</v>
      </c>
      <c r="P115" s="47">
        <f t="shared" si="9"/>
        <v>10</v>
      </c>
      <c r="Q115" s="162">
        <f t="shared" si="7"/>
        <v>1</v>
      </c>
      <c r="R115" s="162">
        <f t="shared" si="7"/>
        <v>1</v>
      </c>
    </row>
    <row r="116" spans="1:18" ht="15.6">
      <c r="A116" s="143">
        <f>Threshold!A115</f>
        <v>106</v>
      </c>
      <c r="B116" s="143" t="str">
        <f>Threshold!B115</f>
        <v>AME20123</v>
      </c>
      <c r="C116" s="143" t="str">
        <f>Threshold!C115</f>
        <v>JOHAAN A</v>
      </c>
      <c r="D116" s="170">
        <f>'CAT1'!R112</f>
        <v>2</v>
      </c>
      <c r="E116" s="170">
        <f>'CAT1'!S112</f>
        <v>2</v>
      </c>
      <c r="F116" s="170">
        <f>'CAT1'!T112</f>
        <v>2</v>
      </c>
      <c r="G116" s="170">
        <f>'CAT1'!U112</f>
        <v>2</v>
      </c>
      <c r="H116" s="170">
        <f>'CAT1'!V112</f>
        <v>2</v>
      </c>
      <c r="I116" s="170">
        <f>'CAT1'!W112</f>
        <v>2</v>
      </c>
      <c r="J116" s="170">
        <f>'CAT1'!X112</f>
        <v>10</v>
      </c>
      <c r="K116" s="170">
        <f>'CAT1'!Y112</f>
        <v>14</v>
      </c>
      <c r="L116" s="170">
        <f>'CAT1'!Z112</f>
        <v>14</v>
      </c>
      <c r="M116" s="148">
        <f t="shared" si="8"/>
        <v>50</v>
      </c>
      <c r="N116" s="159">
        <f>'Assignment (2)'!X112</f>
        <v>5</v>
      </c>
      <c r="O116" s="159">
        <f>'Assignment (2)'!Y112</f>
        <v>5</v>
      </c>
      <c r="P116" s="47">
        <f t="shared" si="9"/>
        <v>10</v>
      </c>
      <c r="Q116" s="162">
        <f t="shared" si="7"/>
        <v>1</v>
      </c>
      <c r="R116" s="162">
        <f t="shared" si="7"/>
        <v>1</v>
      </c>
    </row>
    <row r="117" spans="1:18" ht="15.6">
      <c r="A117" s="143">
        <f>Threshold!A116</f>
        <v>107</v>
      </c>
      <c r="B117" s="143" t="str">
        <f>Threshold!B116</f>
        <v>AME20124</v>
      </c>
      <c r="C117" s="143" t="str">
        <f>Threshold!C116</f>
        <v>NIKHIL S</v>
      </c>
      <c r="D117" s="170">
        <f>'CAT1'!R113</f>
        <v>2</v>
      </c>
      <c r="E117" s="170">
        <f>'CAT1'!S113</f>
        <v>2</v>
      </c>
      <c r="F117" s="170">
        <f>'CAT1'!T113</f>
        <v>2</v>
      </c>
      <c r="G117" s="170">
        <f>'CAT1'!U113</f>
        <v>2</v>
      </c>
      <c r="H117" s="170">
        <f>'CAT1'!V113</f>
        <v>2</v>
      </c>
      <c r="I117" s="170">
        <f>'CAT1'!W113</f>
        <v>2</v>
      </c>
      <c r="J117" s="170">
        <f>'CAT1'!X113</f>
        <v>9</v>
      </c>
      <c r="K117" s="170">
        <f>'CAT1'!Y113</f>
        <v>10</v>
      </c>
      <c r="L117" s="170">
        <f>'CAT1'!Z113</f>
        <v>10</v>
      </c>
      <c r="M117" s="148">
        <f t="shared" si="8"/>
        <v>41</v>
      </c>
      <c r="N117" s="159">
        <f>'Assignment (2)'!X113</f>
        <v>5</v>
      </c>
      <c r="O117" s="159">
        <f>'Assignment (2)'!Y113</f>
        <v>5</v>
      </c>
      <c r="P117" s="47">
        <f t="shared" si="9"/>
        <v>10</v>
      </c>
      <c r="Q117" s="162">
        <f t="shared" ref="Q117:R180" si="10">SUMIF(($D$9:$O$9),Q$9,($D117:$O117))/Q$10</f>
        <v>0.8571428571428571</v>
      </c>
      <c r="R117" s="162">
        <f t="shared" si="10"/>
        <v>0.84</v>
      </c>
    </row>
    <row r="118" spans="1:18" ht="15.6">
      <c r="A118" s="143">
        <f>Threshold!A117</f>
        <v>108</v>
      </c>
      <c r="B118" s="143" t="str">
        <f>Threshold!B117</f>
        <v>AME20125</v>
      </c>
      <c r="C118" s="143" t="str">
        <f>Threshold!C117</f>
        <v>NITHISHNARAYANAN R</v>
      </c>
      <c r="D118" s="170">
        <f>'CAT1'!R114</f>
        <v>2</v>
      </c>
      <c r="E118" s="170">
        <f>'CAT1'!S114</f>
        <v>2</v>
      </c>
      <c r="F118" s="170">
        <f>'CAT1'!T114</f>
        <v>2</v>
      </c>
      <c r="G118" s="170">
        <f>'CAT1'!U114</f>
        <v>2</v>
      </c>
      <c r="H118" s="170">
        <f>'CAT1'!V114</f>
        <v>2</v>
      </c>
      <c r="I118" s="170">
        <f>'CAT1'!W114</f>
        <v>2</v>
      </c>
      <c r="J118" s="170">
        <f>'CAT1'!X114</f>
        <v>10</v>
      </c>
      <c r="K118" s="170">
        <f>'CAT1'!Y114</f>
        <v>14</v>
      </c>
      <c r="L118" s="170">
        <f>'CAT1'!Z114</f>
        <v>14</v>
      </c>
      <c r="M118" s="148">
        <f t="shared" si="8"/>
        <v>50</v>
      </c>
      <c r="N118" s="159">
        <f>'Assignment (2)'!X114</f>
        <v>5</v>
      </c>
      <c r="O118" s="159">
        <f>'Assignment (2)'!Y114</f>
        <v>5</v>
      </c>
      <c r="P118" s="47">
        <f t="shared" si="9"/>
        <v>10</v>
      </c>
      <c r="Q118" s="162">
        <f t="shared" si="10"/>
        <v>1</v>
      </c>
      <c r="R118" s="162">
        <f t="shared" si="10"/>
        <v>1</v>
      </c>
    </row>
    <row r="119" spans="1:18" ht="15.6">
      <c r="A119" s="143">
        <f>Threshold!A118</f>
        <v>109</v>
      </c>
      <c r="B119" s="143" t="str">
        <f>Threshold!B118</f>
        <v>AME20126</v>
      </c>
      <c r="C119" s="143" t="str">
        <f>Threshold!C118</f>
        <v>MAGANTI DEEPAK</v>
      </c>
      <c r="D119" s="170">
        <f>'CAT1'!R115</f>
        <v>0</v>
      </c>
      <c r="E119" s="170">
        <f>'CAT1'!S115</f>
        <v>0</v>
      </c>
      <c r="F119" s="170">
        <f>'CAT1'!T115</f>
        <v>2</v>
      </c>
      <c r="G119" s="170">
        <f>'CAT1'!U115</f>
        <v>1</v>
      </c>
      <c r="H119" s="170">
        <f>'CAT1'!V115</f>
        <v>1</v>
      </c>
      <c r="I119" s="170">
        <f>'CAT1'!W115</f>
        <v>0</v>
      </c>
      <c r="J119" s="170">
        <f>'CAT1'!X115</f>
        <v>7</v>
      </c>
      <c r="K119" s="170">
        <f>'CAT1'!Y115</f>
        <v>14</v>
      </c>
      <c r="L119" s="170">
        <f>'CAT1'!Z115</f>
        <v>13</v>
      </c>
      <c r="M119" s="148">
        <f t="shared" si="8"/>
        <v>38</v>
      </c>
      <c r="N119" s="159">
        <f>'Assignment (2)'!X115</f>
        <v>5</v>
      </c>
      <c r="O119" s="159">
        <f>'Assignment (2)'!Y115</f>
        <v>5</v>
      </c>
      <c r="P119" s="47">
        <f t="shared" si="9"/>
        <v>10</v>
      </c>
      <c r="Q119" s="162">
        <f t="shared" si="10"/>
        <v>0.8</v>
      </c>
      <c r="R119" s="162">
        <f t="shared" si="10"/>
        <v>0.8</v>
      </c>
    </row>
    <row r="120" spans="1:18" ht="15.6">
      <c r="A120" s="143">
        <f>Threshold!A119</f>
        <v>110</v>
      </c>
      <c r="B120" s="143" t="str">
        <f>Threshold!B119</f>
        <v>AME20127</v>
      </c>
      <c r="C120" s="143" t="str">
        <f>Threshold!C119</f>
        <v>SANJAY S</v>
      </c>
      <c r="D120" s="170">
        <f>'CAT1'!R116</f>
        <v>0</v>
      </c>
      <c r="E120" s="170">
        <f>'CAT1'!S116</f>
        <v>0</v>
      </c>
      <c r="F120" s="170">
        <f>'CAT1'!T116</f>
        <v>2</v>
      </c>
      <c r="G120" s="170">
        <f>'CAT1'!U116</f>
        <v>0</v>
      </c>
      <c r="H120" s="170">
        <f>'CAT1'!V116</f>
        <v>0</v>
      </c>
      <c r="I120" s="170">
        <f>'CAT1'!W116</f>
        <v>1</v>
      </c>
      <c r="J120" s="170">
        <f>'CAT1'!X116</f>
        <v>5</v>
      </c>
      <c r="K120" s="170">
        <f>'CAT1'!Y116</f>
        <v>11</v>
      </c>
      <c r="L120" s="170">
        <f>'CAT1'!Z116</f>
        <v>14</v>
      </c>
      <c r="M120" s="148">
        <f t="shared" si="8"/>
        <v>33</v>
      </c>
      <c r="N120" s="159">
        <f>'Assignment (2)'!X116</f>
        <v>5</v>
      </c>
      <c r="O120" s="159">
        <f>'Assignment (2)'!Y116</f>
        <v>5</v>
      </c>
      <c r="P120" s="47">
        <f t="shared" si="9"/>
        <v>10</v>
      </c>
      <c r="Q120" s="162">
        <f t="shared" si="10"/>
        <v>0.65714285714285714</v>
      </c>
      <c r="R120" s="162">
        <f t="shared" si="10"/>
        <v>0.8</v>
      </c>
    </row>
    <row r="121" spans="1:18" ht="15.6">
      <c r="A121" s="143">
        <f>Threshold!A120</f>
        <v>111</v>
      </c>
      <c r="B121" s="143" t="str">
        <f>Threshold!B120</f>
        <v>AME20129</v>
      </c>
      <c r="C121" s="143" t="str">
        <f>Threshold!C120</f>
        <v>RUSSEL N HASAN</v>
      </c>
      <c r="D121" s="170">
        <f>'CAT1'!R117</f>
        <v>0</v>
      </c>
      <c r="E121" s="170">
        <f>'CAT1'!S117</f>
        <v>1</v>
      </c>
      <c r="F121" s="170">
        <f>'CAT1'!T117</f>
        <v>2</v>
      </c>
      <c r="G121" s="170">
        <f>'CAT1'!U117</f>
        <v>1</v>
      </c>
      <c r="H121" s="170">
        <f>'CAT1'!V117</f>
        <v>1</v>
      </c>
      <c r="I121" s="170">
        <f>'CAT1'!W117</f>
        <v>1</v>
      </c>
      <c r="J121" s="170">
        <f>'CAT1'!X117</f>
        <v>5</v>
      </c>
      <c r="K121" s="170">
        <f>'CAT1'!Y117</f>
        <v>14</v>
      </c>
      <c r="L121" s="170">
        <f>'CAT1'!Z117</f>
        <v>10</v>
      </c>
      <c r="M121" s="148">
        <f t="shared" si="8"/>
        <v>35</v>
      </c>
      <c r="N121" s="159">
        <f>'Assignment (2)'!X117</f>
        <v>5</v>
      </c>
      <c r="O121" s="159">
        <f>'Assignment (2)'!Y117</f>
        <v>5</v>
      </c>
      <c r="P121" s="47">
        <f t="shared" si="9"/>
        <v>10</v>
      </c>
      <c r="Q121" s="162">
        <f t="shared" si="10"/>
        <v>0.77142857142857146</v>
      </c>
      <c r="R121" s="162">
        <f t="shared" si="10"/>
        <v>0.72</v>
      </c>
    </row>
    <row r="122" spans="1:18" ht="15.6">
      <c r="A122" s="143">
        <f>Threshold!A121</f>
        <v>112</v>
      </c>
      <c r="B122" s="143" t="str">
        <f>Threshold!B121</f>
        <v>AME20130</v>
      </c>
      <c r="C122" s="143" t="str">
        <f>Threshold!C121</f>
        <v>HARISH.E</v>
      </c>
      <c r="D122" s="170">
        <f>'CAT1'!R118</f>
        <v>1</v>
      </c>
      <c r="E122" s="170">
        <f>'CAT1'!S118</f>
        <v>0</v>
      </c>
      <c r="F122" s="170">
        <f>'CAT1'!T118</f>
        <v>1</v>
      </c>
      <c r="G122" s="170">
        <f>'CAT1'!U118</f>
        <v>1</v>
      </c>
      <c r="H122" s="170">
        <f>'CAT1'!V118</f>
        <v>0</v>
      </c>
      <c r="I122" s="170">
        <f>'CAT1'!W118</f>
        <v>1</v>
      </c>
      <c r="J122" s="170">
        <f>'CAT1'!X118</f>
        <v>6</v>
      </c>
      <c r="K122" s="170">
        <f>'CAT1'!Y118</f>
        <v>14</v>
      </c>
      <c r="L122" s="170">
        <f>'CAT1'!Z118</f>
        <v>14</v>
      </c>
      <c r="M122" s="148">
        <f t="shared" si="8"/>
        <v>38</v>
      </c>
      <c r="N122" s="159">
        <f>'Assignment (2)'!X118</f>
        <v>5</v>
      </c>
      <c r="O122" s="159">
        <f>'Assignment (2)'!Y118</f>
        <v>5</v>
      </c>
      <c r="P122" s="47">
        <f t="shared" si="9"/>
        <v>10</v>
      </c>
      <c r="Q122" s="162">
        <f t="shared" si="10"/>
        <v>0.77142857142857146</v>
      </c>
      <c r="R122" s="162">
        <f t="shared" si="10"/>
        <v>0.84</v>
      </c>
    </row>
    <row r="123" spans="1:18" ht="15.6">
      <c r="A123" s="143">
        <f>Threshold!A122</f>
        <v>113</v>
      </c>
      <c r="B123" s="143" t="str">
        <f>Threshold!B122</f>
        <v>AME20131</v>
      </c>
      <c r="C123" s="143" t="str">
        <f>Threshold!C122</f>
        <v>ADAM FERNANDEZ</v>
      </c>
      <c r="D123" s="170">
        <f>'CAT1'!R119</f>
        <v>1</v>
      </c>
      <c r="E123" s="170">
        <f>'CAT1'!S119</f>
        <v>0</v>
      </c>
      <c r="F123" s="170">
        <f>'CAT1'!T119</f>
        <v>2</v>
      </c>
      <c r="G123" s="170">
        <f>'CAT1'!U119</f>
        <v>0</v>
      </c>
      <c r="H123" s="170">
        <f>'CAT1'!V119</f>
        <v>1</v>
      </c>
      <c r="I123" s="170">
        <f>'CAT1'!W119</f>
        <v>1</v>
      </c>
      <c r="J123" s="170">
        <f>'CAT1'!X119</f>
        <v>8</v>
      </c>
      <c r="K123" s="170">
        <f>'CAT1'!Y119</f>
        <v>10</v>
      </c>
      <c r="L123" s="170">
        <f>'CAT1'!Z119</f>
        <v>14</v>
      </c>
      <c r="M123" s="148">
        <f t="shared" si="8"/>
        <v>37</v>
      </c>
      <c r="N123" s="159">
        <f>'Assignment (2)'!X119</f>
        <v>5</v>
      </c>
      <c r="O123" s="159">
        <f>'Assignment (2)'!Y119</f>
        <v>5</v>
      </c>
      <c r="P123" s="47">
        <f t="shared" si="9"/>
        <v>10</v>
      </c>
      <c r="Q123" s="162">
        <f t="shared" si="10"/>
        <v>0.74285714285714288</v>
      </c>
      <c r="R123" s="162">
        <f t="shared" si="10"/>
        <v>0.84</v>
      </c>
    </row>
    <row r="124" spans="1:18" ht="15.6">
      <c r="A124" s="143">
        <f>Threshold!A123</f>
        <v>114</v>
      </c>
      <c r="B124" s="143" t="str">
        <f>Threshold!B123</f>
        <v>AME20132</v>
      </c>
      <c r="C124" s="143" t="str">
        <f>Threshold!C123</f>
        <v>VISHNU</v>
      </c>
      <c r="D124" s="170">
        <f>'CAT1'!R120</f>
        <v>2</v>
      </c>
      <c r="E124" s="170">
        <f>'CAT1'!S120</f>
        <v>1</v>
      </c>
      <c r="F124" s="170">
        <f>'CAT1'!T120</f>
        <v>2</v>
      </c>
      <c r="G124" s="170">
        <f>'CAT1'!U120</f>
        <v>2</v>
      </c>
      <c r="H124" s="170">
        <f>'CAT1'!V120</f>
        <v>2</v>
      </c>
      <c r="I124" s="170">
        <f>'CAT1'!W120</f>
        <v>1</v>
      </c>
      <c r="J124" s="170">
        <f>'CAT1'!X120</f>
        <v>8</v>
      </c>
      <c r="K124" s="170">
        <f>'CAT1'!Y120</f>
        <v>14</v>
      </c>
      <c r="L124" s="170">
        <f>'CAT1'!Z120</f>
        <v>7</v>
      </c>
      <c r="M124" s="148">
        <f t="shared" si="8"/>
        <v>39</v>
      </c>
      <c r="N124" s="159">
        <f>'Assignment (2)'!X120</f>
        <v>5</v>
      </c>
      <c r="O124" s="159">
        <f>'Assignment (2)'!Y120</f>
        <v>5</v>
      </c>
      <c r="P124" s="47">
        <f t="shared" si="9"/>
        <v>10</v>
      </c>
      <c r="Q124" s="162">
        <f t="shared" si="10"/>
        <v>0.91428571428571426</v>
      </c>
      <c r="R124" s="162">
        <f t="shared" si="10"/>
        <v>0.68</v>
      </c>
    </row>
    <row r="125" spans="1:18" ht="15.6">
      <c r="A125" s="143">
        <f>Threshold!A124</f>
        <v>115</v>
      </c>
      <c r="B125" s="143" t="str">
        <f>Threshold!B124</f>
        <v>AME20133</v>
      </c>
      <c r="C125" s="143" t="str">
        <f>Threshold!C124</f>
        <v>KARTHIK VIJAYAN</v>
      </c>
      <c r="D125" s="170">
        <f>'CAT1'!R121</f>
        <v>1</v>
      </c>
      <c r="E125" s="170">
        <f>'CAT1'!S121</f>
        <v>1</v>
      </c>
      <c r="F125" s="170">
        <f>'CAT1'!T121</f>
        <v>2</v>
      </c>
      <c r="G125" s="170">
        <f>'CAT1'!U121</f>
        <v>1</v>
      </c>
      <c r="H125" s="170">
        <f>'CAT1'!V121</f>
        <v>1</v>
      </c>
      <c r="I125" s="170">
        <f>'CAT1'!W121</f>
        <v>2</v>
      </c>
      <c r="J125" s="170">
        <f>'CAT1'!X121</f>
        <v>10</v>
      </c>
      <c r="K125" s="170">
        <f>'CAT1'!Y121</f>
        <v>13</v>
      </c>
      <c r="L125" s="170">
        <f>'CAT1'!Z121</f>
        <v>10</v>
      </c>
      <c r="M125" s="148">
        <f t="shared" si="8"/>
        <v>41</v>
      </c>
      <c r="N125" s="159">
        <f>'Assignment (2)'!X121</f>
        <v>5</v>
      </c>
      <c r="O125" s="159">
        <f>'Assignment (2)'!Y121</f>
        <v>5</v>
      </c>
      <c r="P125" s="47">
        <f t="shared" si="9"/>
        <v>10</v>
      </c>
      <c r="Q125" s="162">
        <f t="shared" si="10"/>
        <v>0.91428571428571426</v>
      </c>
      <c r="R125" s="162">
        <f t="shared" si="10"/>
        <v>0.76</v>
      </c>
    </row>
    <row r="126" spans="1:18" ht="15.6">
      <c r="A126" s="143">
        <f>Threshold!A125</f>
        <v>116</v>
      </c>
      <c r="B126" s="143" t="str">
        <f>Threshold!B125</f>
        <v>AME20134L</v>
      </c>
      <c r="C126" s="143" t="str">
        <f>Threshold!C125</f>
        <v>ABHIJEET ATMARAM THORAT</v>
      </c>
      <c r="D126" s="170">
        <f>'CAT1'!R122</f>
        <v>0</v>
      </c>
      <c r="E126" s="170">
        <f>'CAT1'!S122</f>
        <v>1</v>
      </c>
      <c r="F126" s="170">
        <f>'CAT1'!T122</f>
        <v>2</v>
      </c>
      <c r="G126" s="170">
        <f>'CAT1'!U122</f>
        <v>2</v>
      </c>
      <c r="H126" s="170">
        <f>'CAT1'!V122</f>
        <v>0</v>
      </c>
      <c r="I126" s="170">
        <f>'CAT1'!W122</f>
        <v>2</v>
      </c>
      <c r="J126" s="170">
        <f>'CAT1'!X122</f>
        <v>10</v>
      </c>
      <c r="K126" s="170">
        <f>'CAT1'!Y122</f>
        <v>11</v>
      </c>
      <c r="L126" s="170">
        <f>'CAT1'!Z122</f>
        <v>13</v>
      </c>
      <c r="M126" s="148">
        <f t="shared" si="8"/>
        <v>41</v>
      </c>
      <c r="N126" s="159">
        <f>'Assignment (2)'!X122</f>
        <v>5</v>
      </c>
      <c r="O126" s="159">
        <f>'Assignment (2)'!Y122</f>
        <v>5</v>
      </c>
      <c r="P126" s="47">
        <f t="shared" si="9"/>
        <v>10</v>
      </c>
      <c r="Q126" s="162">
        <f t="shared" si="10"/>
        <v>0.82857142857142863</v>
      </c>
      <c r="R126" s="162">
        <f t="shared" si="10"/>
        <v>0.88</v>
      </c>
    </row>
    <row r="127" spans="1:18" ht="15.6">
      <c r="A127" s="143">
        <f>Threshold!A126</f>
        <v>117</v>
      </c>
      <c r="B127" s="143" t="str">
        <f>Threshold!B126</f>
        <v>AME20135L</v>
      </c>
      <c r="C127" s="143" t="str">
        <f>Threshold!C126</f>
        <v>ABHIJITH AJAY</v>
      </c>
      <c r="D127" s="170">
        <f>'CAT1'!R123</f>
        <v>0</v>
      </c>
      <c r="E127" s="170">
        <f>'CAT1'!S123</f>
        <v>0</v>
      </c>
      <c r="F127" s="170">
        <f>'CAT1'!T123</f>
        <v>0</v>
      </c>
      <c r="G127" s="170">
        <f>'CAT1'!U123</f>
        <v>0</v>
      </c>
      <c r="H127" s="170">
        <f>'CAT1'!V123</f>
        <v>0</v>
      </c>
      <c r="I127" s="170">
        <f>'CAT1'!W123</f>
        <v>0</v>
      </c>
      <c r="J127" s="170">
        <f>'CAT1'!X123</f>
        <v>0</v>
      </c>
      <c r="K127" s="170">
        <f>'CAT1'!Y123</f>
        <v>0</v>
      </c>
      <c r="L127" s="170">
        <f>'CAT1'!Z123</f>
        <v>0</v>
      </c>
      <c r="M127" s="148">
        <f t="shared" si="8"/>
        <v>0</v>
      </c>
      <c r="N127" s="159">
        <f>'Assignment (2)'!X123</f>
        <v>0</v>
      </c>
      <c r="O127" s="159">
        <f>'Assignment (2)'!Y123</f>
        <v>0</v>
      </c>
      <c r="P127" s="47">
        <f t="shared" si="9"/>
        <v>0</v>
      </c>
      <c r="Q127" s="162">
        <f t="shared" si="10"/>
        <v>0</v>
      </c>
      <c r="R127" s="162">
        <f t="shared" si="10"/>
        <v>0</v>
      </c>
    </row>
    <row r="128" spans="1:18" ht="15.6">
      <c r="A128" s="143">
        <f>Threshold!A127</f>
        <v>118</v>
      </c>
      <c r="B128" s="143" t="str">
        <f>Threshold!B127</f>
        <v>AME20136L</v>
      </c>
      <c r="C128" s="143" t="str">
        <f>Threshold!C127</f>
        <v>ABHINAV P M</v>
      </c>
      <c r="D128" s="170">
        <f>'CAT1'!R124</f>
        <v>2</v>
      </c>
      <c r="E128" s="170">
        <f>'CAT1'!S124</f>
        <v>1</v>
      </c>
      <c r="F128" s="170">
        <f>'CAT1'!T124</f>
        <v>2</v>
      </c>
      <c r="G128" s="170">
        <f>'CAT1'!U124</f>
        <v>2</v>
      </c>
      <c r="H128" s="170">
        <f>'CAT1'!V124</f>
        <v>2</v>
      </c>
      <c r="I128" s="170">
        <f>'CAT1'!W124</f>
        <v>0</v>
      </c>
      <c r="J128" s="170">
        <f>'CAT1'!X124</f>
        <v>10</v>
      </c>
      <c r="K128" s="170">
        <f>'CAT1'!Y124</f>
        <v>10</v>
      </c>
      <c r="L128" s="170">
        <f>'CAT1'!Z124</f>
        <v>12</v>
      </c>
      <c r="M128" s="148">
        <f t="shared" si="8"/>
        <v>41</v>
      </c>
      <c r="N128" s="159">
        <f>'Assignment (2)'!X124</f>
        <v>5</v>
      </c>
      <c r="O128" s="159">
        <f>'Assignment (2)'!Y124</f>
        <v>5</v>
      </c>
      <c r="P128" s="47">
        <f t="shared" si="9"/>
        <v>10</v>
      </c>
      <c r="Q128" s="162">
        <f t="shared" si="10"/>
        <v>0.8571428571428571</v>
      </c>
      <c r="R128" s="162">
        <f t="shared" si="10"/>
        <v>0.84</v>
      </c>
    </row>
    <row r="129" spans="1:18" ht="15.6">
      <c r="A129" s="143">
        <f>Threshold!A128</f>
        <v>119</v>
      </c>
      <c r="B129" s="143" t="str">
        <f>Threshold!B128</f>
        <v>AME20137L</v>
      </c>
      <c r="C129" s="143" t="str">
        <f>Threshold!C128</f>
        <v>ADERSH D</v>
      </c>
      <c r="D129" s="170">
        <f>'CAT1'!R125</f>
        <v>2</v>
      </c>
      <c r="E129" s="170">
        <f>'CAT1'!S125</f>
        <v>2</v>
      </c>
      <c r="F129" s="170">
        <f>'CAT1'!T125</f>
        <v>1</v>
      </c>
      <c r="G129" s="170">
        <f>'CAT1'!U125</f>
        <v>1</v>
      </c>
      <c r="H129" s="170">
        <f>'CAT1'!V125</f>
        <v>1</v>
      </c>
      <c r="I129" s="170">
        <f>'CAT1'!W125</f>
        <v>2</v>
      </c>
      <c r="J129" s="170">
        <f>'CAT1'!X125</f>
        <v>8</v>
      </c>
      <c r="K129" s="170">
        <f>'CAT1'!Y125</f>
        <v>12</v>
      </c>
      <c r="L129" s="170">
        <f>'CAT1'!Z125</f>
        <v>13</v>
      </c>
      <c r="M129" s="148">
        <f t="shared" si="8"/>
        <v>42</v>
      </c>
      <c r="N129" s="159">
        <f>'Assignment (2)'!X125</f>
        <v>5</v>
      </c>
      <c r="O129" s="159">
        <f>'Assignment (2)'!Y125</f>
        <v>5</v>
      </c>
      <c r="P129" s="47">
        <f t="shared" si="9"/>
        <v>10</v>
      </c>
      <c r="Q129" s="162">
        <f t="shared" si="10"/>
        <v>0.8571428571428571</v>
      </c>
      <c r="R129" s="162">
        <f t="shared" si="10"/>
        <v>0.88</v>
      </c>
    </row>
    <row r="130" spans="1:18" ht="15.6">
      <c r="A130" s="143">
        <f>Threshold!A129</f>
        <v>120</v>
      </c>
      <c r="B130" s="143" t="str">
        <f>Threshold!B129</f>
        <v>AME20139L</v>
      </c>
      <c r="C130" s="143" t="str">
        <f>Threshold!C129</f>
        <v>AGNEL JOY R</v>
      </c>
      <c r="D130" s="170">
        <f>'CAT1'!R126</f>
        <v>2</v>
      </c>
      <c r="E130" s="170">
        <f>'CAT1'!S126</f>
        <v>2</v>
      </c>
      <c r="F130" s="170">
        <f>'CAT1'!T126</f>
        <v>2</v>
      </c>
      <c r="G130" s="170">
        <f>'CAT1'!U126</f>
        <v>2</v>
      </c>
      <c r="H130" s="170">
        <f>'CAT1'!V126</f>
        <v>2</v>
      </c>
      <c r="I130" s="170">
        <f>'CAT1'!W126</f>
        <v>2</v>
      </c>
      <c r="J130" s="170">
        <f>'CAT1'!X126</f>
        <v>9</v>
      </c>
      <c r="K130" s="170">
        <f>'CAT1'!Y126</f>
        <v>12</v>
      </c>
      <c r="L130" s="170">
        <f>'CAT1'!Z126</f>
        <v>12</v>
      </c>
      <c r="M130" s="148">
        <f t="shared" si="8"/>
        <v>45</v>
      </c>
      <c r="N130" s="159">
        <f>'Assignment (2)'!X126</f>
        <v>5</v>
      </c>
      <c r="O130" s="159">
        <f>'Assignment (2)'!Y126</f>
        <v>5</v>
      </c>
      <c r="P130" s="47">
        <f t="shared" si="9"/>
        <v>10</v>
      </c>
      <c r="Q130" s="162">
        <f t="shared" si="10"/>
        <v>0.91428571428571426</v>
      </c>
      <c r="R130" s="162">
        <f t="shared" si="10"/>
        <v>0.92</v>
      </c>
    </row>
    <row r="131" spans="1:18" ht="15.6">
      <c r="A131" s="143">
        <f>Threshold!A130</f>
        <v>121</v>
      </c>
      <c r="B131" s="143" t="str">
        <f>Threshold!B130</f>
        <v>AME20140L</v>
      </c>
      <c r="C131" s="143" t="str">
        <f>Threshold!C130</f>
        <v>AJITH XAVIER</v>
      </c>
      <c r="D131" s="170">
        <f>'CAT1'!R127</f>
        <v>2</v>
      </c>
      <c r="E131" s="170">
        <f>'CAT1'!S127</f>
        <v>2</v>
      </c>
      <c r="F131" s="170">
        <f>'CAT1'!T127</f>
        <v>2</v>
      </c>
      <c r="G131" s="170">
        <f>'CAT1'!U127</f>
        <v>2</v>
      </c>
      <c r="H131" s="170">
        <f>'CAT1'!V127</f>
        <v>2</v>
      </c>
      <c r="I131" s="170">
        <f>'CAT1'!W127</f>
        <v>2</v>
      </c>
      <c r="J131" s="170">
        <f>'CAT1'!X127</f>
        <v>5</v>
      </c>
      <c r="K131" s="170">
        <f>'CAT1'!Y127</f>
        <v>7</v>
      </c>
      <c r="L131" s="170">
        <f>'CAT1'!Z127</f>
        <v>11</v>
      </c>
      <c r="M131" s="148">
        <f t="shared" si="8"/>
        <v>35</v>
      </c>
      <c r="N131" s="159">
        <f>'Assignment (2)'!X127</f>
        <v>5</v>
      </c>
      <c r="O131" s="159">
        <f>'Assignment (2)'!Y127</f>
        <v>5</v>
      </c>
      <c r="P131" s="47">
        <f t="shared" si="9"/>
        <v>10</v>
      </c>
      <c r="Q131" s="162">
        <f t="shared" si="10"/>
        <v>0.65714285714285714</v>
      </c>
      <c r="R131" s="162">
        <f t="shared" si="10"/>
        <v>0.88</v>
      </c>
    </row>
    <row r="132" spans="1:18" ht="15.6">
      <c r="A132" s="143">
        <f>Threshold!A131</f>
        <v>122</v>
      </c>
      <c r="B132" s="143" t="str">
        <f>Threshold!B131</f>
        <v>AME20141L</v>
      </c>
      <c r="C132" s="143" t="str">
        <f>Threshold!C131</f>
        <v>AKASH S L</v>
      </c>
      <c r="D132" s="170">
        <f>'CAT1'!R128</f>
        <v>2</v>
      </c>
      <c r="E132" s="170">
        <f>'CAT1'!S128</f>
        <v>2</v>
      </c>
      <c r="F132" s="170">
        <f>'CAT1'!T128</f>
        <v>2</v>
      </c>
      <c r="G132" s="170">
        <f>'CAT1'!U128</f>
        <v>2</v>
      </c>
      <c r="H132" s="170">
        <f>'CAT1'!V128</f>
        <v>2</v>
      </c>
      <c r="I132" s="170">
        <f>'CAT1'!W128</f>
        <v>2</v>
      </c>
      <c r="J132" s="170">
        <f>'CAT1'!X128</f>
        <v>9</v>
      </c>
      <c r="K132" s="170">
        <f>'CAT1'!Y128</f>
        <v>13</v>
      </c>
      <c r="L132" s="170">
        <f>'CAT1'!Z128</f>
        <v>10</v>
      </c>
      <c r="M132" s="148">
        <f t="shared" si="8"/>
        <v>44</v>
      </c>
      <c r="N132" s="159">
        <f>'Assignment (2)'!X128</f>
        <v>5</v>
      </c>
      <c r="O132" s="159">
        <f>'Assignment (2)'!Y128</f>
        <v>5</v>
      </c>
      <c r="P132" s="47">
        <f t="shared" si="9"/>
        <v>10</v>
      </c>
      <c r="Q132" s="162">
        <f t="shared" si="10"/>
        <v>0.94285714285714284</v>
      </c>
      <c r="R132" s="162">
        <f t="shared" si="10"/>
        <v>0.84</v>
      </c>
    </row>
    <row r="133" spans="1:18" ht="15.6">
      <c r="A133" s="143">
        <f>Threshold!A132</f>
        <v>123</v>
      </c>
      <c r="B133" s="143" t="str">
        <f>Threshold!B132</f>
        <v>AME20142L</v>
      </c>
      <c r="C133" s="143" t="str">
        <f>Threshold!C132</f>
        <v>ALAN JOEMON MATHEW</v>
      </c>
      <c r="D133" s="170">
        <f>'CAT1'!R129</f>
        <v>1</v>
      </c>
      <c r="E133" s="170">
        <f>'CAT1'!S129</f>
        <v>1</v>
      </c>
      <c r="F133" s="170">
        <f>'CAT1'!T129</f>
        <v>2</v>
      </c>
      <c r="G133" s="170">
        <f>'CAT1'!U129</f>
        <v>2</v>
      </c>
      <c r="H133" s="170">
        <f>'CAT1'!V129</f>
        <v>0</v>
      </c>
      <c r="I133" s="170">
        <f>'CAT1'!W129</f>
        <v>2</v>
      </c>
      <c r="J133" s="170">
        <f>'CAT1'!X129</f>
        <v>10</v>
      </c>
      <c r="K133" s="170">
        <f>'CAT1'!Y129</f>
        <v>11</v>
      </c>
      <c r="L133" s="170">
        <f>'CAT1'!Z129</f>
        <v>12</v>
      </c>
      <c r="M133" s="148">
        <f t="shared" si="8"/>
        <v>41</v>
      </c>
      <c r="N133" s="159">
        <f>'Assignment (2)'!X129</f>
        <v>5</v>
      </c>
      <c r="O133" s="159">
        <f>'Assignment (2)'!Y129</f>
        <v>5</v>
      </c>
      <c r="P133" s="47">
        <f t="shared" si="9"/>
        <v>10</v>
      </c>
      <c r="Q133" s="162">
        <f t="shared" si="10"/>
        <v>0.8571428571428571</v>
      </c>
      <c r="R133" s="162">
        <f t="shared" si="10"/>
        <v>0.84</v>
      </c>
    </row>
    <row r="134" spans="1:18" ht="15.6">
      <c r="A134" s="143">
        <f>Threshold!A133</f>
        <v>124</v>
      </c>
      <c r="B134" s="143" t="str">
        <f>Threshold!B133</f>
        <v>AME20144L</v>
      </c>
      <c r="C134" s="143" t="str">
        <f>Threshold!C133</f>
        <v>ANURANJ K K</v>
      </c>
      <c r="D134" s="170">
        <f>'CAT1'!R130</f>
        <v>2</v>
      </c>
      <c r="E134" s="170">
        <f>'CAT1'!S130</f>
        <v>2</v>
      </c>
      <c r="F134" s="170">
        <f>'CAT1'!T130</f>
        <v>2</v>
      </c>
      <c r="G134" s="170">
        <f>'CAT1'!U130</f>
        <v>2</v>
      </c>
      <c r="H134" s="170">
        <f>'CAT1'!V130</f>
        <v>2</v>
      </c>
      <c r="I134" s="170">
        <f>'CAT1'!W130</f>
        <v>2</v>
      </c>
      <c r="J134" s="170">
        <f>'CAT1'!X130</f>
        <v>9</v>
      </c>
      <c r="K134" s="170">
        <f>'CAT1'!Y130</f>
        <v>12</v>
      </c>
      <c r="L134" s="170">
        <f>'CAT1'!Z130</f>
        <v>11</v>
      </c>
      <c r="M134" s="148">
        <f t="shared" si="8"/>
        <v>44</v>
      </c>
      <c r="N134" s="159">
        <f>'Assignment (2)'!X130</f>
        <v>5</v>
      </c>
      <c r="O134" s="159">
        <f>'Assignment (2)'!Y130</f>
        <v>5</v>
      </c>
      <c r="P134" s="47">
        <f t="shared" si="9"/>
        <v>10</v>
      </c>
      <c r="Q134" s="162">
        <f t="shared" si="10"/>
        <v>0.91428571428571426</v>
      </c>
      <c r="R134" s="162">
        <f t="shared" si="10"/>
        <v>0.88</v>
      </c>
    </row>
    <row r="135" spans="1:18" ht="15.6">
      <c r="A135" s="143">
        <f>Threshold!A134</f>
        <v>125</v>
      </c>
      <c r="B135" s="143" t="str">
        <f>Threshold!B134</f>
        <v>AME20145L</v>
      </c>
      <c r="C135" s="143" t="str">
        <f>Threshold!C134</f>
        <v>Arjun Francis</v>
      </c>
      <c r="D135" s="170">
        <f>'CAT1'!R131</f>
        <v>2</v>
      </c>
      <c r="E135" s="170">
        <f>'CAT1'!S131</f>
        <v>2</v>
      </c>
      <c r="F135" s="170">
        <f>'CAT1'!T131</f>
        <v>2</v>
      </c>
      <c r="G135" s="170">
        <f>'CAT1'!U131</f>
        <v>2</v>
      </c>
      <c r="H135" s="170">
        <f>'CAT1'!V131</f>
        <v>2</v>
      </c>
      <c r="I135" s="170">
        <f>'CAT1'!W131</f>
        <v>2</v>
      </c>
      <c r="J135" s="170">
        <f>'CAT1'!X131</f>
        <v>10</v>
      </c>
      <c r="K135" s="170">
        <f>'CAT1'!Y131</f>
        <v>13</v>
      </c>
      <c r="L135" s="170">
        <f>'CAT1'!Z131</f>
        <v>10</v>
      </c>
      <c r="M135" s="148">
        <f t="shared" si="8"/>
        <v>45</v>
      </c>
      <c r="N135" s="159">
        <f>'Assignment (2)'!X131</f>
        <v>5</v>
      </c>
      <c r="O135" s="159">
        <f>'Assignment (2)'!Y131</f>
        <v>5</v>
      </c>
      <c r="P135" s="47">
        <f t="shared" si="9"/>
        <v>10</v>
      </c>
      <c r="Q135" s="162">
        <f t="shared" si="10"/>
        <v>0.97142857142857142</v>
      </c>
      <c r="R135" s="162">
        <f t="shared" si="10"/>
        <v>0.84</v>
      </c>
    </row>
    <row r="136" spans="1:18" ht="15.6">
      <c r="A136" s="143">
        <f>Threshold!A135</f>
        <v>126</v>
      </c>
      <c r="B136" s="143" t="str">
        <f>Threshold!B135</f>
        <v>AME20146L</v>
      </c>
      <c r="C136" s="143" t="str">
        <f>Threshold!C135</f>
        <v>ARJYA PRAKAS PRUSTY</v>
      </c>
      <c r="D136" s="170">
        <f>'CAT1'!R132</f>
        <v>2</v>
      </c>
      <c r="E136" s="170">
        <f>'CAT1'!S132</f>
        <v>2</v>
      </c>
      <c r="F136" s="170">
        <f>'CAT1'!T132</f>
        <v>2</v>
      </c>
      <c r="G136" s="170">
        <f>'CAT1'!U132</f>
        <v>2</v>
      </c>
      <c r="H136" s="170">
        <f>'CAT1'!V132</f>
        <v>2</v>
      </c>
      <c r="I136" s="170">
        <f>'CAT1'!W132</f>
        <v>2</v>
      </c>
      <c r="J136" s="170">
        <f>'CAT1'!X132</f>
        <v>9</v>
      </c>
      <c r="K136" s="170">
        <f>'CAT1'!Y132</f>
        <v>11</v>
      </c>
      <c r="L136" s="170">
        <f>'CAT1'!Z132</f>
        <v>12</v>
      </c>
      <c r="M136" s="148">
        <f t="shared" si="8"/>
        <v>44</v>
      </c>
      <c r="N136" s="159">
        <f>'Assignment (2)'!X132</f>
        <v>5</v>
      </c>
      <c r="O136" s="159">
        <f>'Assignment (2)'!Y132</f>
        <v>5</v>
      </c>
      <c r="P136" s="47">
        <f t="shared" si="9"/>
        <v>10</v>
      </c>
      <c r="Q136" s="162">
        <f t="shared" si="10"/>
        <v>0.88571428571428568</v>
      </c>
      <c r="R136" s="162">
        <f t="shared" si="10"/>
        <v>0.92</v>
      </c>
    </row>
    <row r="137" spans="1:18" ht="15.6">
      <c r="A137" s="143">
        <f>Threshold!A136</f>
        <v>127</v>
      </c>
      <c r="B137" s="143" t="str">
        <f>Threshold!B136</f>
        <v>AME20147L</v>
      </c>
      <c r="C137" s="143" t="str">
        <f>Threshold!C136</f>
        <v>BARANIGURU N</v>
      </c>
      <c r="D137" s="170">
        <f>'CAT1'!R133</f>
        <v>2</v>
      </c>
      <c r="E137" s="170">
        <f>'CAT1'!S133</f>
        <v>0</v>
      </c>
      <c r="F137" s="170">
        <f>'CAT1'!T133</f>
        <v>2</v>
      </c>
      <c r="G137" s="170">
        <f>'CAT1'!U133</f>
        <v>1</v>
      </c>
      <c r="H137" s="170">
        <f>'CAT1'!V133</f>
        <v>2</v>
      </c>
      <c r="I137" s="170">
        <f>'CAT1'!W133</f>
        <v>2</v>
      </c>
      <c r="J137" s="170">
        <f>'CAT1'!X133</f>
        <v>10</v>
      </c>
      <c r="K137" s="170">
        <f>'CAT1'!Y133</f>
        <v>11</v>
      </c>
      <c r="L137" s="170">
        <f>'CAT1'!Z133</f>
        <v>14</v>
      </c>
      <c r="M137" s="148">
        <f t="shared" si="8"/>
        <v>44</v>
      </c>
      <c r="N137" s="159">
        <f>'Assignment (2)'!X133</f>
        <v>5</v>
      </c>
      <c r="O137" s="159">
        <f>'Assignment (2)'!Y133</f>
        <v>5</v>
      </c>
      <c r="P137" s="47">
        <f t="shared" si="9"/>
        <v>10</v>
      </c>
      <c r="Q137" s="162">
        <f t="shared" si="10"/>
        <v>0.8571428571428571</v>
      </c>
      <c r="R137" s="162">
        <f t="shared" si="10"/>
        <v>0.96</v>
      </c>
    </row>
    <row r="138" spans="1:18" ht="15.6">
      <c r="A138" s="143">
        <f>Threshold!A137</f>
        <v>128</v>
      </c>
      <c r="B138" s="143" t="str">
        <f>Threshold!B137</f>
        <v>AME20148L</v>
      </c>
      <c r="C138" s="143" t="str">
        <f>Threshold!C137</f>
        <v>CHAUDANKAR AJINKYA NISHIN</v>
      </c>
      <c r="D138" s="170">
        <f>'CAT1'!R134</f>
        <v>2</v>
      </c>
      <c r="E138" s="170">
        <f>'CAT1'!S134</f>
        <v>1</v>
      </c>
      <c r="F138" s="170">
        <f>'CAT1'!T134</f>
        <v>2</v>
      </c>
      <c r="G138" s="170">
        <f>'CAT1'!U134</f>
        <v>1</v>
      </c>
      <c r="H138" s="170">
        <f>'CAT1'!V134</f>
        <v>1</v>
      </c>
      <c r="I138" s="170">
        <f>'CAT1'!W134</f>
        <v>1</v>
      </c>
      <c r="J138" s="170">
        <f>'CAT1'!X134</f>
        <v>7</v>
      </c>
      <c r="K138" s="170">
        <f>'CAT1'!Y134</f>
        <v>12</v>
      </c>
      <c r="L138" s="170">
        <f>'CAT1'!Z134</f>
        <v>10</v>
      </c>
      <c r="M138" s="148">
        <f t="shared" si="8"/>
        <v>37</v>
      </c>
      <c r="N138" s="159">
        <f>'Assignment (2)'!X134</f>
        <v>5</v>
      </c>
      <c r="O138" s="159">
        <f>'Assignment (2)'!Y134</f>
        <v>5</v>
      </c>
      <c r="P138" s="47">
        <f t="shared" si="9"/>
        <v>10</v>
      </c>
      <c r="Q138" s="162">
        <f t="shared" si="10"/>
        <v>0.82857142857142863</v>
      </c>
      <c r="R138" s="162">
        <f t="shared" si="10"/>
        <v>0.72</v>
      </c>
    </row>
    <row r="139" spans="1:18" ht="15.6">
      <c r="A139" s="143">
        <f>Threshold!A138</f>
        <v>129</v>
      </c>
      <c r="B139" s="143" t="str">
        <f>Threshold!B138</f>
        <v>AME20149L</v>
      </c>
      <c r="C139" s="143" t="str">
        <f>Threshold!C138</f>
        <v>DHANUS MATHAVAN J</v>
      </c>
      <c r="D139" s="170">
        <f>'CAT1'!R135</f>
        <v>1</v>
      </c>
      <c r="E139" s="170">
        <f>'CAT1'!S135</f>
        <v>1</v>
      </c>
      <c r="F139" s="170">
        <f>'CAT1'!T135</f>
        <v>1</v>
      </c>
      <c r="G139" s="170">
        <f>'CAT1'!U135</f>
        <v>1</v>
      </c>
      <c r="H139" s="170">
        <f>'CAT1'!V135</f>
        <v>0</v>
      </c>
      <c r="I139" s="170">
        <f>'CAT1'!W135</f>
        <v>1</v>
      </c>
      <c r="J139" s="170">
        <f>'CAT1'!X135</f>
        <v>8</v>
      </c>
      <c r="K139" s="170">
        <f>'CAT1'!Y135</f>
        <v>13</v>
      </c>
      <c r="L139" s="170">
        <f>'CAT1'!Z135</f>
        <v>13</v>
      </c>
      <c r="M139" s="148">
        <f t="shared" si="8"/>
        <v>39</v>
      </c>
      <c r="N139" s="159">
        <f>'Assignment (2)'!X135</f>
        <v>5</v>
      </c>
      <c r="O139" s="159">
        <f>'Assignment (2)'!Y135</f>
        <v>5</v>
      </c>
      <c r="P139" s="47">
        <f t="shared" si="9"/>
        <v>10</v>
      </c>
      <c r="Q139" s="162">
        <f t="shared" si="10"/>
        <v>0.82857142857142863</v>
      </c>
      <c r="R139" s="162">
        <f t="shared" si="10"/>
        <v>0.8</v>
      </c>
    </row>
    <row r="140" spans="1:18" ht="15.6">
      <c r="A140" s="143">
        <f>Threshold!A139</f>
        <v>130</v>
      </c>
      <c r="B140" s="143" t="str">
        <f>Threshold!B139</f>
        <v>AME20150L</v>
      </c>
      <c r="C140" s="143" t="str">
        <f>Threshold!C139</f>
        <v>DINESH GUPTA</v>
      </c>
      <c r="D140" s="170">
        <f>'CAT1'!R136</f>
        <v>2</v>
      </c>
      <c r="E140" s="170">
        <f>'CAT1'!S136</f>
        <v>2</v>
      </c>
      <c r="F140" s="170">
        <f>'CAT1'!T136</f>
        <v>2</v>
      </c>
      <c r="G140" s="170">
        <f>'CAT1'!U136</f>
        <v>2</v>
      </c>
      <c r="H140" s="170">
        <f>'CAT1'!V136</f>
        <v>2</v>
      </c>
      <c r="I140" s="170">
        <f>'CAT1'!W136</f>
        <v>2</v>
      </c>
      <c r="J140" s="170">
        <f>'CAT1'!X136</f>
        <v>9</v>
      </c>
      <c r="K140" s="170">
        <f>'CAT1'!Y136</f>
        <v>10</v>
      </c>
      <c r="L140" s="170">
        <f>'CAT1'!Z136</f>
        <v>12</v>
      </c>
      <c r="M140" s="148">
        <f t="shared" si="8"/>
        <v>43</v>
      </c>
      <c r="N140" s="159">
        <f>'Assignment (2)'!X136</f>
        <v>5</v>
      </c>
      <c r="O140" s="159">
        <f>'Assignment (2)'!Y136</f>
        <v>5</v>
      </c>
      <c r="P140" s="47">
        <f t="shared" si="9"/>
        <v>10</v>
      </c>
      <c r="Q140" s="162">
        <f t="shared" si="10"/>
        <v>0.8571428571428571</v>
      </c>
      <c r="R140" s="162">
        <f t="shared" si="10"/>
        <v>0.92</v>
      </c>
    </row>
    <row r="141" spans="1:18" ht="15.6">
      <c r="A141" s="143">
        <f>Threshold!A140</f>
        <v>131</v>
      </c>
      <c r="B141" s="143" t="str">
        <f>Threshold!B140</f>
        <v>AME20151L</v>
      </c>
      <c r="C141" s="143" t="str">
        <f>Threshold!C140</f>
        <v>DINESH KUMAR P</v>
      </c>
      <c r="D141" s="170">
        <f>'CAT1'!R137</f>
        <v>0</v>
      </c>
      <c r="E141" s="170">
        <f>'CAT1'!S137</f>
        <v>2</v>
      </c>
      <c r="F141" s="170">
        <f>'CAT1'!T137</f>
        <v>2</v>
      </c>
      <c r="G141" s="170">
        <f>'CAT1'!U137</f>
        <v>2</v>
      </c>
      <c r="H141" s="170">
        <f>'CAT1'!V137</f>
        <v>0</v>
      </c>
      <c r="I141" s="170">
        <f>'CAT1'!W137</f>
        <v>2</v>
      </c>
      <c r="J141" s="170">
        <f>'CAT1'!X137</f>
        <v>9</v>
      </c>
      <c r="K141" s="170">
        <f>'CAT1'!Y137</f>
        <v>14</v>
      </c>
      <c r="L141" s="170">
        <f>'CAT1'!Z137</f>
        <v>13</v>
      </c>
      <c r="M141" s="148">
        <f t="shared" si="8"/>
        <v>44</v>
      </c>
      <c r="N141" s="159">
        <f>'Assignment (2)'!X137</f>
        <v>5</v>
      </c>
      <c r="O141" s="159">
        <f>'Assignment (2)'!Y137</f>
        <v>5</v>
      </c>
      <c r="P141" s="47">
        <f t="shared" si="9"/>
        <v>10</v>
      </c>
      <c r="Q141" s="162">
        <f t="shared" si="10"/>
        <v>0.91428571428571426</v>
      </c>
      <c r="R141" s="162">
        <f t="shared" si="10"/>
        <v>0.88</v>
      </c>
    </row>
    <row r="142" spans="1:18" ht="15.6">
      <c r="A142" s="143">
        <f>Threshold!A141</f>
        <v>132</v>
      </c>
      <c r="B142" s="143" t="str">
        <f>Threshold!B141</f>
        <v>AME20152L</v>
      </c>
      <c r="C142" s="143" t="str">
        <f>Threshold!C141</f>
        <v>E FRANKLIN DITTO</v>
      </c>
      <c r="D142" s="170">
        <f>'CAT1'!R138</f>
        <v>2</v>
      </c>
      <c r="E142" s="170">
        <f>'CAT1'!S138</f>
        <v>2</v>
      </c>
      <c r="F142" s="170">
        <f>'CAT1'!T138</f>
        <v>2</v>
      </c>
      <c r="G142" s="170">
        <f>'CAT1'!U138</f>
        <v>2</v>
      </c>
      <c r="H142" s="170">
        <f>'CAT1'!V138</f>
        <v>2</v>
      </c>
      <c r="I142" s="170">
        <f>'CAT1'!W138</f>
        <v>2</v>
      </c>
      <c r="J142" s="170">
        <f>'CAT1'!X138</f>
        <v>10</v>
      </c>
      <c r="K142" s="170">
        <f>'CAT1'!Y138</f>
        <v>14</v>
      </c>
      <c r="L142" s="170">
        <f>'CAT1'!Z138</f>
        <v>14</v>
      </c>
      <c r="M142" s="148">
        <f t="shared" si="8"/>
        <v>50</v>
      </c>
      <c r="N142" s="159">
        <f>'Assignment (2)'!X138</f>
        <v>5</v>
      </c>
      <c r="O142" s="159">
        <f>'Assignment (2)'!Y138</f>
        <v>5</v>
      </c>
      <c r="P142" s="47">
        <f t="shared" si="9"/>
        <v>10</v>
      </c>
      <c r="Q142" s="162">
        <f t="shared" si="10"/>
        <v>1</v>
      </c>
      <c r="R142" s="162">
        <f t="shared" si="10"/>
        <v>1</v>
      </c>
    </row>
    <row r="143" spans="1:18" ht="15.6">
      <c r="A143" s="143">
        <f>Threshold!A142</f>
        <v>133</v>
      </c>
      <c r="B143" s="143" t="str">
        <f>Threshold!B142</f>
        <v>AME20153L</v>
      </c>
      <c r="C143" s="143" t="str">
        <f>Threshold!C142</f>
        <v>GOKUL S</v>
      </c>
      <c r="D143" s="170">
        <f>'CAT1'!R139</f>
        <v>1</v>
      </c>
      <c r="E143" s="170">
        <f>'CAT1'!S139</f>
        <v>0</v>
      </c>
      <c r="F143" s="170">
        <f>'CAT1'!T139</f>
        <v>2</v>
      </c>
      <c r="G143" s="170">
        <f>'CAT1'!U139</f>
        <v>1</v>
      </c>
      <c r="H143" s="170">
        <f>'CAT1'!V139</f>
        <v>2</v>
      </c>
      <c r="I143" s="170">
        <f>'CAT1'!W139</f>
        <v>1</v>
      </c>
      <c r="J143" s="170">
        <f>'CAT1'!X139</f>
        <v>10</v>
      </c>
      <c r="K143" s="170">
        <f>'CAT1'!Y139</f>
        <v>12</v>
      </c>
      <c r="L143" s="170">
        <f>'CAT1'!Z139</f>
        <v>12</v>
      </c>
      <c r="M143" s="148">
        <f t="shared" si="8"/>
        <v>41</v>
      </c>
      <c r="N143" s="159">
        <f>'Assignment (2)'!X139</f>
        <v>5</v>
      </c>
      <c r="O143" s="159">
        <f>'Assignment (2)'!Y139</f>
        <v>5</v>
      </c>
      <c r="P143" s="47">
        <f t="shared" si="9"/>
        <v>10</v>
      </c>
      <c r="Q143" s="162">
        <f t="shared" si="10"/>
        <v>0.8571428571428571</v>
      </c>
      <c r="R143" s="162">
        <f t="shared" si="10"/>
        <v>0.84</v>
      </c>
    </row>
    <row r="144" spans="1:18" ht="15.6">
      <c r="A144" s="143">
        <f>Threshold!A143</f>
        <v>134</v>
      </c>
      <c r="B144" s="143" t="str">
        <f>Threshold!B143</f>
        <v>AME20154L</v>
      </c>
      <c r="C144" s="143" t="str">
        <f>Threshold!C143</f>
        <v>GOKUL KRISHNA S</v>
      </c>
      <c r="D144" s="170">
        <f>'CAT1'!R140</f>
        <v>1</v>
      </c>
      <c r="E144" s="170">
        <f>'CAT1'!S140</f>
        <v>1</v>
      </c>
      <c r="F144" s="170">
        <f>'CAT1'!T140</f>
        <v>2</v>
      </c>
      <c r="G144" s="170">
        <f>'CAT1'!U140</f>
        <v>0</v>
      </c>
      <c r="H144" s="170">
        <f>'CAT1'!V140</f>
        <v>0</v>
      </c>
      <c r="I144" s="170">
        <f>'CAT1'!W140</f>
        <v>0</v>
      </c>
      <c r="J144" s="170">
        <f>'CAT1'!X140</f>
        <v>7</v>
      </c>
      <c r="K144" s="170">
        <f>'CAT1'!Y140</f>
        <v>10</v>
      </c>
      <c r="L144" s="170">
        <f>'CAT1'!Z140</f>
        <v>14</v>
      </c>
      <c r="M144" s="148">
        <f t="shared" si="8"/>
        <v>35</v>
      </c>
      <c r="N144" s="159">
        <f>'Assignment (2)'!X140</f>
        <v>5</v>
      </c>
      <c r="O144" s="159">
        <f>'Assignment (2)'!Y140</f>
        <v>5</v>
      </c>
      <c r="P144" s="47">
        <f t="shared" si="9"/>
        <v>10</v>
      </c>
      <c r="Q144" s="162">
        <f t="shared" si="10"/>
        <v>0.74285714285714288</v>
      </c>
      <c r="R144" s="162">
        <f t="shared" si="10"/>
        <v>0.76</v>
      </c>
    </row>
    <row r="145" spans="1:18" ht="15.6">
      <c r="A145" s="143">
        <f>Threshold!A144</f>
        <v>135</v>
      </c>
      <c r="B145" s="143" t="str">
        <f>Threshold!B144</f>
        <v>AME20155L</v>
      </c>
      <c r="C145" s="143" t="str">
        <f>Threshold!C144</f>
        <v>Gokulakannan.M</v>
      </c>
      <c r="D145" s="170">
        <f>'CAT1'!R141</f>
        <v>0</v>
      </c>
      <c r="E145" s="170">
        <f>'CAT1'!S141</f>
        <v>2</v>
      </c>
      <c r="F145" s="170">
        <f>'CAT1'!T141</f>
        <v>2</v>
      </c>
      <c r="G145" s="170">
        <f>'CAT1'!U141</f>
        <v>1</v>
      </c>
      <c r="H145" s="170">
        <f>'CAT1'!V141</f>
        <v>2</v>
      </c>
      <c r="I145" s="170">
        <f>'CAT1'!W141</f>
        <v>0</v>
      </c>
      <c r="J145" s="170">
        <f>'CAT1'!X141</f>
        <v>10</v>
      </c>
      <c r="K145" s="170">
        <f>'CAT1'!Y141</f>
        <v>10</v>
      </c>
      <c r="L145" s="170">
        <f>'CAT1'!Z141</f>
        <v>14</v>
      </c>
      <c r="M145" s="148">
        <f t="shared" si="8"/>
        <v>41</v>
      </c>
      <c r="N145" s="159">
        <f>'Assignment (2)'!X141</f>
        <v>5</v>
      </c>
      <c r="O145" s="159">
        <f>'Assignment (2)'!Y141</f>
        <v>5</v>
      </c>
      <c r="P145" s="47">
        <f t="shared" si="9"/>
        <v>10</v>
      </c>
      <c r="Q145" s="162">
        <f t="shared" si="10"/>
        <v>0.82857142857142863</v>
      </c>
      <c r="R145" s="162">
        <f t="shared" si="10"/>
        <v>0.88</v>
      </c>
    </row>
    <row r="146" spans="1:18" ht="15.6">
      <c r="A146" s="143">
        <f>Threshold!A145</f>
        <v>136</v>
      </c>
      <c r="B146" s="143" t="str">
        <f>Threshold!B145</f>
        <v>AME20156L</v>
      </c>
      <c r="C146" s="143" t="str">
        <f>Threshold!C145</f>
        <v>HARISHRAGAVENDRA S</v>
      </c>
      <c r="D146" s="170">
        <f>'CAT1'!R142</f>
        <v>1</v>
      </c>
      <c r="E146" s="170">
        <f>'CAT1'!S142</f>
        <v>1</v>
      </c>
      <c r="F146" s="170">
        <f>'CAT1'!T142</f>
        <v>2</v>
      </c>
      <c r="G146" s="170">
        <f>'CAT1'!U142</f>
        <v>1</v>
      </c>
      <c r="H146" s="170">
        <f>'CAT1'!V142</f>
        <v>0</v>
      </c>
      <c r="I146" s="170">
        <f>'CAT1'!W142</f>
        <v>0</v>
      </c>
      <c r="J146" s="170">
        <f>'CAT1'!X142</f>
        <v>8</v>
      </c>
      <c r="K146" s="170">
        <f>'CAT1'!Y142</f>
        <v>10</v>
      </c>
      <c r="L146" s="170">
        <f>'CAT1'!Z142</f>
        <v>8</v>
      </c>
      <c r="M146" s="148">
        <f t="shared" si="8"/>
        <v>31</v>
      </c>
      <c r="N146" s="159">
        <f>'Assignment (2)'!X142</f>
        <v>5</v>
      </c>
      <c r="O146" s="159">
        <f>'Assignment (2)'!Y142</f>
        <v>5</v>
      </c>
      <c r="P146" s="47">
        <f t="shared" si="9"/>
        <v>10</v>
      </c>
      <c r="Q146" s="162">
        <f t="shared" si="10"/>
        <v>0.77142857142857146</v>
      </c>
      <c r="R146" s="162">
        <f t="shared" si="10"/>
        <v>0.56000000000000005</v>
      </c>
    </row>
    <row r="147" spans="1:18" ht="15.6">
      <c r="A147" s="143">
        <f>Threshold!A146</f>
        <v>137</v>
      </c>
      <c r="B147" s="143" t="str">
        <f>Threshold!B146</f>
        <v>AME20157L</v>
      </c>
      <c r="C147" s="143" t="str">
        <f>Threshold!C146</f>
        <v>HARSH KUMAR SINGH</v>
      </c>
      <c r="D147" s="170">
        <f>'CAT1'!R143</f>
        <v>2</v>
      </c>
      <c r="E147" s="170">
        <f>'CAT1'!S143</f>
        <v>2</v>
      </c>
      <c r="F147" s="170">
        <f>'CAT1'!T143</f>
        <v>2</v>
      </c>
      <c r="G147" s="170">
        <f>'CAT1'!U143</f>
        <v>2</v>
      </c>
      <c r="H147" s="170">
        <f>'CAT1'!V143</f>
        <v>2</v>
      </c>
      <c r="I147" s="170">
        <f>'CAT1'!W143</f>
        <v>2</v>
      </c>
      <c r="J147" s="170">
        <f>'CAT1'!X143</f>
        <v>10</v>
      </c>
      <c r="K147" s="170">
        <f>'CAT1'!Y143</f>
        <v>11</v>
      </c>
      <c r="L147" s="170">
        <f>'CAT1'!Z143</f>
        <v>11</v>
      </c>
      <c r="M147" s="148">
        <f t="shared" ref="M147:M210" si="11">SUM(D147:L147)</f>
        <v>44</v>
      </c>
      <c r="N147" s="159">
        <f>'Assignment (2)'!X143</f>
        <v>5</v>
      </c>
      <c r="O147" s="159">
        <f>'Assignment (2)'!Y143</f>
        <v>5</v>
      </c>
      <c r="P147" s="47">
        <f t="shared" ref="P147:P210" si="12">SUM(N147:O147)</f>
        <v>10</v>
      </c>
      <c r="Q147" s="162">
        <f t="shared" si="10"/>
        <v>0.91428571428571426</v>
      </c>
      <c r="R147" s="162">
        <f t="shared" si="10"/>
        <v>0.88</v>
      </c>
    </row>
    <row r="148" spans="1:18" ht="15.6">
      <c r="A148" s="143">
        <f>Threshold!A147</f>
        <v>138</v>
      </c>
      <c r="B148" s="143" t="str">
        <f>Threshold!B147</f>
        <v>AME20158L</v>
      </c>
      <c r="C148" s="143" t="str">
        <f>Threshold!C147</f>
        <v>HERSON</v>
      </c>
      <c r="D148" s="170">
        <f>'CAT1'!R144</f>
        <v>2</v>
      </c>
      <c r="E148" s="170">
        <f>'CAT1'!S144</f>
        <v>2</v>
      </c>
      <c r="F148" s="170">
        <f>'CAT1'!T144</f>
        <v>2</v>
      </c>
      <c r="G148" s="170">
        <f>'CAT1'!U144</f>
        <v>2</v>
      </c>
      <c r="H148" s="170">
        <f>'CAT1'!V144</f>
        <v>2</v>
      </c>
      <c r="I148" s="170">
        <f>'CAT1'!W144</f>
        <v>2</v>
      </c>
      <c r="J148" s="170">
        <f>'CAT1'!X144</f>
        <v>10</v>
      </c>
      <c r="K148" s="170">
        <f>'CAT1'!Y144</f>
        <v>12</v>
      </c>
      <c r="L148" s="170">
        <f>'CAT1'!Z144</f>
        <v>10</v>
      </c>
      <c r="M148" s="148">
        <f t="shared" si="11"/>
        <v>44</v>
      </c>
      <c r="N148" s="159">
        <f>'Assignment (2)'!X144</f>
        <v>5</v>
      </c>
      <c r="O148" s="159">
        <f>'Assignment (2)'!Y144</f>
        <v>5</v>
      </c>
      <c r="P148" s="47">
        <f t="shared" si="12"/>
        <v>10</v>
      </c>
      <c r="Q148" s="162">
        <f t="shared" si="10"/>
        <v>0.94285714285714284</v>
      </c>
      <c r="R148" s="162">
        <f t="shared" si="10"/>
        <v>0.84</v>
      </c>
    </row>
    <row r="149" spans="1:18" ht="15.6">
      <c r="A149" s="143">
        <f>Threshold!A148</f>
        <v>139</v>
      </c>
      <c r="B149" s="143" t="str">
        <f>Threshold!B148</f>
        <v>AME20159L</v>
      </c>
      <c r="C149" s="143" t="str">
        <f>Threshold!C148</f>
        <v>JAFFRIEN</v>
      </c>
      <c r="D149" s="170">
        <f>'CAT1'!R145</f>
        <v>1</v>
      </c>
      <c r="E149" s="170">
        <f>'CAT1'!S145</f>
        <v>0</v>
      </c>
      <c r="F149" s="170">
        <f>'CAT1'!T145</f>
        <v>2</v>
      </c>
      <c r="G149" s="170">
        <f>'CAT1'!U145</f>
        <v>2</v>
      </c>
      <c r="H149" s="170">
        <f>'CAT1'!V145</f>
        <v>2</v>
      </c>
      <c r="I149" s="170">
        <f>'CAT1'!W145</f>
        <v>1</v>
      </c>
      <c r="J149" s="170">
        <f>'CAT1'!X145</f>
        <v>10</v>
      </c>
      <c r="K149" s="170">
        <f>'CAT1'!Y145</f>
        <v>11</v>
      </c>
      <c r="L149" s="170">
        <f>'CAT1'!Z145</f>
        <v>12</v>
      </c>
      <c r="M149" s="148">
        <f t="shared" si="11"/>
        <v>41</v>
      </c>
      <c r="N149" s="159">
        <f>'Assignment (2)'!X145</f>
        <v>5</v>
      </c>
      <c r="O149" s="159">
        <f>'Assignment (2)'!Y145</f>
        <v>5</v>
      </c>
      <c r="P149" s="47">
        <f t="shared" si="12"/>
        <v>10</v>
      </c>
      <c r="Q149" s="162">
        <f t="shared" si="10"/>
        <v>0.82857142857142863</v>
      </c>
      <c r="R149" s="162">
        <f t="shared" si="10"/>
        <v>0.88</v>
      </c>
    </row>
    <row r="150" spans="1:18" ht="15.6">
      <c r="A150" s="143">
        <f>Threshold!A149</f>
        <v>140</v>
      </c>
      <c r="B150" s="143" t="str">
        <f>Threshold!B149</f>
        <v>AME20160L</v>
      </c>
      <c r="C150" s="143" t="str">
        <f>Threshold!C149</f>
        <v>MANIGANDAPRABHU V</v>
      </c>
      <c r="D150" s="170">
        <f>'CAT1'!R146</f>
        <v>2</v>
      </c>
      <c r="E150" s="170">
        <f>'CAT1'!S146</f>
        <v>2</v>
      </c>
      <c r="F150" s="170">
        <f>'CAT1'!T146</f>
        <v>2</v>
      </c>
      <c r="G150" s="170">
        <f>'CAT1'!U146</f>
        <v>0</v>
      </c>
      <c r="H150" s="170">
        <f>'CAT1'!V146</f>
        <v>1</v>
      </c>
      <c r="I150" s="170">
        <f>'CAT1'!W146</f>
        <v>0</v>
      </c>
      <c r="J150" s="170">
        <f>'CAT1'!X146</f>
        <v>9</v>
      </c>
      <c r="K150" s="170">
        <f>'CAT1'!Y146</f>
        <v>13</v>
      </c>
      <c r="L150" s="170">
        <f>'CAT1'!Z146</f>
        <v>12</v>
      </c>
      <c r="M150" s="148">
        <f t="shared" si="11"/>
        <v>41</v>
      </c>
      <c r="N150" s="159">
        <f>'Assignment (2)'!X146</f>
        <v>5</v>
      </c>
      <c r="O150" s="159">
        <f>'Assignment (2)'!Y146</f>
        <v>5</v>
      </c>
      <c r="P150" s="47">
        <f t="shared" si="12"/>
        <v>10</v>
      </c>
      <c r="Q150" s="162">
        <f t="shared" si="10"/>
        <v>0.94285714285714284</v>
      </c>
      <c r="R150" s="162">
        <f t="shared" si="10"/>
        <v>0.72</v>
      </c>
    </row>
    <row r="151" spans="1:18" ht="15.6">
      <c r="A151" s="143">
        <f>Threshold!A150</f>
        <v>141</v>
      </c>
      <c r="B151" s="143" t="str">
        <f>Threshold!B150</f>
        <v>AME20161L</v>
      </c>
      <c r="C151" s="143" t="str">
        <f>Threshold!C150</f>
        <v>MOHAMED FAIZ R</v>
      </c>
      <c r="D151" s="170">
        <f>'CAT1'!R147</f>
        <v>2</v>
      </c>
      <c r="E151" s="170">
        <f>'CAT1'!S147</f>
        <v>2</v>
      </c>
      <c r="F151" s="170">
        <f>'CAT1'!T147</f>
        <v>2</v>
      </c>
      <c r="G151" s="170">
        <f>'CAT1'!U147</f>
        <v>2</v>
      </c>
      <c r="H151" s="170">
        <f>'CAT1'!V147</f>
        <v>2</v>
      </c>
      <c r="I151" s="170">
        <f>'CAT1'!W147</f>
        <v>2</v>
      </c>
      <c r="J151" s="170">
        <f>'CAT1'!X147</f>
        <v>10</v>
      </c>
      <c r="K151" s="170">
        <f>'CAT1'!Y147</f>
        <v>11</v>
      </c>
      <c r="L151" s="170">
        <f>'CAT1'!Z147</f>
        <v>11</v>
      </c>
      <c r="M151" s="148">
        <f t="shared" si="11"/>
        <v>44</v>
      </c>
      <c r="N151" s="159">
        <f>'Assignment (2)'!X147</f>
        <v>5</v>
      </c>
      <c r="O151" s="159">
        <f>'Assignment (2)'!Y147</f>
        <v>5</v>
      </c>
      <c r="P151" s="47">
        <f t="shared" si="12"/>
        <v>10</v>
      </c>
      <c r="Q151" s="162">
        <f t="shared" si="10"/>
        <v>0.91428571428571426</v>
      </c>
      <c r="R151" s="162">
        <f t="shared" si="10"/>
        <v>0.88</v>
      </c>
    </row>
    <row r="152" spans="1:18" ht="15.6">
      <c r="A152" s="143">
        <f>Threshold!A151</f>
        <v>142</v>
      </c>
      <c r="B152" s="143" t="str">
        <f>Threshold!B151</f>
        <v>AME20163L</v>
      </c>
      <c r="C152" s="143" t="str">
        <f>Threshold!C151</f>
        <v>MOHAMMED FAWAZ</v>
      </c>
      <c r="D152" s="170">
        <f>'CAT1'!R148</f>
        <v>2</v>
      </c>
      <c r="E152" s="170">
        <f>'CAT1'!S148</f>
        <v>2</v>
      </c>
      <c r="F152" s="170">
        <f>'CAT1'!T148</f>
        <v>2</v>
      </c>
      <c r="G152" s="170">
        <f>'CAT1'!U148</f>
        <v>2</v>
      </c>
      <c r="H152" s="170">
        <f>'CAT1'!V148</f>
        <v>2</v>
      </c>
      <c r="I152" s="170">
        <f>'CAT1'!W148</f>
        <v>2</v>
      </c>
      <c r="J152" s="170">
        <f>'CAT1'!X148</f>
        <v>9</v>
      </c>
      <c r="K152" s="170">
        <f>'CAT1'!Y148</f>
        <v>10</v>
      </c>
      <c r="L152" s="170">
        <f>'CAT1'!Z148</f>
        <v>10</v>
      </c>
      <c r="M152" s="148">
        <f t="shared" si="11"/>
        <v>41</v>
      </c>
      <c r="N152" s="159">
        <f>'Assignment (2)'!X148</f>
        <v>5</v>
      </c>
      <c r="O152" s="159">
        <f>'Assignment (2)'!Y148</f>
        <v>5</v>
      </c>
      <c r="P152" s="47">
        <f t="shared" si="12"/>
        <v>10</v>
      </c>
      <c r="Q152" s="162">
        <f t="shared" si="10"/>
        <v>0.8571428571428571</v>
      </c>
      <c r="R152" s="162">
        <f t="shared" si="10"/>
        <v>0.84</v>
      </c>
    </row>
    <row r="153" spans="1:18" ht="15.6">
      <c r="A153" s="143">
        <f>Threshold!A152</f>
        <v>143</v>
      </c>
      <c r="B153" s="143" t="str">
        <f>Threshold!B152</f>
        <v>AME20164L</v>
      </c>
      <c r="C153" s="143" t="str">
        <f>Threshold!C152</f>
        <v>NAIR KHUSHAAL RATISH</v>
      </c>
      <c r="D153" s="170">
        <f>'CAT1'!R149</f>
        <v>0</v>
      </c>
      <c r="E153" s="170">
        <f>'CAT1'!S149</f>
        <v>2</v>
      </c>
      <c r="F153" s="170">
        <f>'CAT1'!T149</f>
        <v>0</v>
      </c>
      <c r="G153" s="170">
        <f>'CAT1'!U149</f>
        <v>2</v>
      </c>
      <c r="H153" s="170">
        <f>'CAT1'!V149</f>
        <v>2</v>
      </c>
      <c r="I153" s="170">
        <f>'CAT1'!W149</f>
        <v>1</v>
      </c>
      <c r="J153" s="170">
        <f>'CAT1'!X149</f>
        <v>1</v>
      </c>
      <c r="K153" s="170">
        <f>'CAT1'!Y149</f>
        <v>14</v>
      </c>
      <c r="L153" s="170">
        <f>'CAT1'!Z149</f>
        <v>8</v>
      </c>
      <c r="M153" s="148">
        <f t="shared" si="11"/>
        <v>30</v>
      </c>
      <c r="N153" s="159">
        <f>'Assignment (2)'!X149</f>
        <v>5</v>
      </c>
      <c r="O153" s="159">
        <f>'Assignment (2)'!Y149</f>
        <v>5</v>
      </c>
      <c r="P153" s="47">
        <f t="shared" si="12"/>
        <v>10</v>
      </c>
      <c r="Q153" s="162">
        <f t="shared" si="10"/>
        <v>0.62857142857142856</v>
      </c>
      <c r="R153" s="162">
        <f t="shared" si="10"/>
        <v>0.72</v>
      </c>
    </row>
    <row r="154" spans="1:18" ht="15.6">
      <c r="A154" s="143">
        <f>Threshold!A153</f>
        <v>144</v>
      </c>
      <c r="B154" s="143" t="str">
        <f>Threshold!B153</f>
        <v>AME20165L</v>
      </c>
      <c r="C154" s="143" t="str">
        <f>Threshold!C153</f>
        <v>NAVEENKUMAR G</v>
      </c>
      <c r="D154" s="170">
        <f>'CAT1'!R150</f>
        <v>0</v>
      </c>
      <c r="E154" s="170">
        <f>'CAT1'!S150</f>
        <v>0</v>
      </c>
      <c r="F154" s="170">
        <f>'CAT1'!T150</f>
        <v>1</v>
      </c>
      <c r="G154" s="170">
        <f>'CAT1'!U150</f>
        <v>1</v>
      </c>
      <c r="H154" s="170">
        <f>'CAT1'!V150</f>
        <v>1</v>
      </c>
      <c r="I154" s="170">
        <f>'CAT1'!W150</f>
        <v>0</v>
      </c>
      <c r="J154" s="170">
        <f>'CAT1'!X150</f>
        <v>6</v>
      </c>
      <c r="K154" s="170">
        <f>'CAT1'!Y150</f>
        <v>12</v>
      </c>
      <c r="L154" s="170">
        <f>'CAT1'!Z150</f>
        <v>13</v>
      </c>
      <c r="M154" s="148">
        <f t="shared" si="11"/>
        <v>34</v>
      </c>
      <c r="N154" s="159">
        <f>'Assignment (2)'!X150</f>
        <v>5</v>
      </c>
      <c r="O154" s="159">
        <f>'Assignment (2)'!Y150</f>
        <v>5</v>
      </c>
      <c r="P154" s="47">
        <f t="shared" si="12"/>
        <v>10</v>
      </c>
      <c r="Q154" s="162">
        <f t="shared" si="10"/>
        <v>0.68571428571428572</v>
      </c>
      <c r="R154" s="162">
        <f t="shared" si="10"/>
        <v>0.8</v>
      </c>
    </row>
    <row r="155" spans="1:18" ht="15.6">
      <c r="A155" s="143">
        <f>Threshold!A154</f>
        <v>145</v>
      </c>
      <c r="B155" s="143" t="str">
        <f>Threshold!B154</f>
        <v>AME20166L</v>
      </c>
      <c r="C155" s="143" t="str">
        <f>Threshold!C154</f>
        <v>NAVIN KUMAR</v>
      </c>
      <c r="D155" s="170">
        <f>'CAT1'!R151</f>
        <v>1</v>
      </c>
      <c r="E155" s="170">
        <f>'CAT1'!S151</f>
        <v>1</v>
      </c>
      <c r="F155" s="170">
        <f>'CAT1'!T151</f>
        <v>2</v>
      </c>
      <c r="G155" s="170">
        <f>'CAT1'!U151</f>
        <v>1</v>
      </c>
      <c r="H155" s="170">
        <f>'CAT1'!V151</f>
        <v>0</v>
      </c>
      <c r="I155" s="170">
        <f>'CAT1'!W151</f>
        <v>0</v>
      </c>
      <c r="J155" s="170">
        <f>'CAT1'!X151</f>
        <v>7</v>
      </c>
      <c r="K155" s="170">
        <f>'CAT1'!Y151</f>
        <v>13</v>
      </c>
      <c r="L155" s="170">
        <f>'CAT1'!Z151</f>
        <v>14</v>
      </c>
      <c r="M155" s="148">
        <f t="shared" si="11"/>
        <v>39</v>
      </c>
      <c r="N155" s="159">
        <f>'Assignment (2)'!X151</f>
        <v>5</v>
      </c>
      <c r="O155" s="159">
        <f>'Assignment (2)'!Y151</f>
        <v>5</v>
      </c>
      <c r="P155" s="47">
        <f t="shared" si="12"/>
        <v>10</v>
      </c>
      <c r="Q155" s="162">
        <f t="shared" si="10"/>
        <v>0.82857142857142863</v>
      </c>
      <c r="R155" s="162">
        <f t="shared" si="10"/>
        <v>0.8</v>
      </c>
    </row>
    <row r="156" spans="1:18" ht="15.6">
      <c r="A156" s="143">
        <f>Threshold!A155</f>
        <v>146</v>
      </c>
      <c r="B156" s="143" t="str">
        <f>Threshold!B155</f>
        <v>AME20167L</v>
      </c>
      <c r="C156" s="143" t="str">
        <f>Threshold!C155</f>
        <v>NISHANTH I</v>
      </c>
      <c r="D156" s="170">
        <f>'CAT1'!R152</f>
        <v>2</v>
      </c>
      <c r="E156" s="170">
        <f>'CAT1'!S152</f>
        <v>2</v>
      </c>
      <c r="F156" s="170">
        <f>'CAT1'!T152</f>
        <v>2</v>
      </c>
      <c r="G156" s="170">
        <f>'CAT1'!U152</f>
        <v>2</v>
      </c>
      <c r="H156" s="170">
        <f>'CAT1'!V152</f>
        <v>2</v>
      </c>
      <c r="I156" s="170">
        <f>'CAT1'!W152</f>
        <v>2</v>
      </c>
      <c r="J156" s="170">
        <f>'CAT1'!X152</f>
        <v>9</v>
      </c>
      <c r="K156" s="170">
        <f>'CAT1'!Y152</f>
        <v>10</v>
      </c>
      <c r="L156" s="170">
        <f>'CAT1'!Z152</f>
        <v>10</v>
      </c>
      <c r="M156" s="148">
        <f t="shared" si="11"/>
        <v>41</v>
      </c>
      <c r="N156" s="159">
        <f>'Assignment (2)'!X152</f>
        <v>5</v>
      </c>
      <c r="O156" s="159">
        <f>'Assignment (2)'!Y152</f>
        <v>5</v>
      </c>
      <c r="P156" s="47">
        <f t="shared" si="12"/>
        <v>10</v>
      </c>
      <c r="Q156" s="162">
        <f t="shared" si="10"/>
        <v>0.8571428571428571</v>
      </c>
      <c r="R156" s="162">
        <f t="shared" si="10"/>
        <v>0.84</v>
      </c>
    </row>
    <row r="157" spans="1:18" ht="15.6">
      <c r="A157" s="143">
        <f>Threshold!A156</f>
        <v>147</v>
      </c>
      <c r="B157" s="143" t="str">
        <f>Threshold!B156</f>
        <v>AME20168L</v>
      </c>
      <c r="C157" s="143" t="str">
        <f>Threshold!C156</f>
        <v>OMAR MUKTHAR A S</v>
      </c>
      <c r="D157" s="170">
        <f>'CAT1'!R153</f>
        <v>2</v>
      </c>
      <c r="E157" s="170">
        <f>'CAT1'!S153</f>
        <v>2</v>
      </c>
      <c r="F157" s="170">
        <f>'CAT1'!T153</f>
        <v>2</v>
      </c>
      <c r="G157" s="170">
        <f>'CAT1'!U153</f>
        <v>2</v>
      </c>
      <c r="H157" s="170">
        <f>'CAT1'!V153</f>
        <v>2</v>
      </c>
      <c r="I157" s="170">
        <f>'CAT1'!W153</f>
        <v>2</v>
      </c>
      <c r="J157" s="170">
        <f>'CAT1'!X153</f>
        <v>9</v>
      </c>
      <c r="K157" s="170">
        <f>'CAT1'!Y153</f>
        <v>10</v>
      </c>
      <c r="L157" s="170">
        <f>'CAT1'!Z153</f>
        <v>10</v>
      </c>
      <c r="M157" s="148">
        <f t="shared" si="11"/>
        <v>41</v>
      </c>
      <c r="N157" s="159">
        <f>'Assignment (2)'!X153</f>
        <v>5</v>
      </c>
      <c r="O157" s="159">
        <f>'Assignment (2)'!Y153</f>
        <v>5</v>
      </c>
      <c r="P157" s="47">
        <f t="shared" si="12"/>
        <v>10</v>
      </c>
      <c r="Q157" s="162">
        <f t="shared" si="10"/>
        <v>0.8571428571428571</v>
      </c>
      <c r="R157" s="162">
        <f t="shared" si="10"/>
        <v>0.84</v>
      </c>
    </row>
    <row r="158" spans="1:18" ht="15.6">
      <c r="A158" s="143">
        <f>Threshold!A157</f>
        <v>148</v>
      </c>
      <c r="B158" s="143" t="str">
        <f>Threshold!B157</f>
        <v>AME20169L</v>
      </c>
      <c r="C158" s="143" t="str">
        <f>Threshold!C157</f>
        <v>PRADEEP R</v>
      </c>
      <c r="D158" s="170">
        <f>'CAT1'!R154</f>
        <v>2</v>
      </c>
      <c r="E158" s="170">
        <f>'CAT1'!S154</f>
        <v>2</v>
      </c>
      <c r="F158" s="170">
        <f>'CAT1'!T154</f>
        <v>2</v>
      </c>
      <c r="G158" s="170">
        <f>'CAT1'!U154</f>
        <v>2</v>
      </c>
      <c r="H158" s="170">
        <f>'CAT1'!V154</f>
        <v>2</v>
      </c>
      <c r="I158" s="170">
        <f>'CAT1'!W154</f>
        <v>2</v>
      </c>
      <c r="J158" s="170">
        <f>'CAT1'!X154</f>
        <v>10</v>
      </c>
      <c r="K158" s="170">
        <f>'CAT1'!Y154</f>
        <v>10</v>
      </c>
      <c r="L158" s="170">
        <f>'CAT1'!Z154</f>
        <v>12</v>
      </c>
      <c r="M158" s="148">
        <f t="shared" si="11"/>
        <v>44</v>
      </c>
      <c r="N158" s="159">
        <f>'Assignment (2)'!X154</f>
        <v>5</v>
      </c>
      <c r="O158" s="159">
        <f>'Assignment (2)'!Y154</f>
        <v>5</v>
      </c>
      <c r="P158" s="47">
        <f t="shared" si="12"/>
        <v>10</v>
      </c>
      <c r="Q158" s="162">
        <f t="shared" si="10"/>
        <v>0.88571428571428568</v>
      </c>
      <c r="R158" s="162">
        <f t="shared" si="10"/>
        <v>0.92</v>
      </c>
    </row>
    <row r="159" spans="1:18" ht="15.6">
      <c r="A159" s="143">
        <f>Threshold!A158</f>
        <v>149</v>
      </c>
      <c r="B159" s="143" t="str">
        <f>Threshold!B158</f>
        <v>AME20170L</v>
      </c>
      <c r="C159" s="143" t="str">
        <f>Threshold!C158</f>
        <v>Pragatheshwaran</v>
      </c>
      <c r="D159" s="170">
        <f>'CAT1'!R155</f>
        <v>2</v>
      </c>
      <c r="E159" s="170">
        <f>'CAT1'!S155</f>
        <v>2</v>
      </c>
      <c r="F159" s="170">
        <f>'CAT1'!T155</f>
        <v>2</v>
      </c>
      <c r="G159" s="170">
        <f>'CAT1'!U155</f>
        <v>2</v>
      </c>
      <c r="H159" s="170">
        <f>'CAT1'!V155</f>
        <v>2</v>
      </c>
      <c r="I159" s="170">
        <f>'CAT1'!W155</f>
        <v>2</v>
      </c>
      <c r="J159" s="170">
        <f>'CAT1'!X155</f>
        <v>9</v>
      </c>
      <c r="K159" s="170">
        <f>'CAT1'!Y155</f>
        <v>10</v>
      </c>
      <c r="L159" s="170">
        <f>'CAT1'!Z155</f>
        <v>10</v>
      </c>
      <c r="M159" s="148">
        <f t="shared" si="11"/>
        <v>41</v>
      </c>
      <c r="N159" s="159">
        <f>'Assignment (2)'!X155</f>
        <v>5</v>
      </c>
      <c r="O159" s="159">
        <f>'Assignment (2)'!Y155</f>
        <v>5</v>
      </c>
      <c r="P159" s="47">
        <f t="shared" si="12"/>
        <v>10</v>
      </c>
      <c r="Q159" s="162">
        <f t="shared" si="10"/>
        <v>0.8571428571428571</v>
      </c>
      <c r="R159" s="162">
        <f t="shared" si="10"/>
        <v>0.84</v>
      </c>
    </row>
    <row r="160" spans="1:18" ht="15.6">
      <c r="A160" s="143">
        <f>Threshold!A159</f>
        <v>150</v>
      </c>
      <c r="B160" s="143" t="str">
        <f>Threshold!B159</f>
        <v>AME20171L</v>
      </c>
      <c r="C160" s="143" t="str">
        <f>Threshold!C159</f>
        <v>RAFIL</v>
      </c>
      <c r="D160" s="170">
        <f>'CAT1'!R156</f>
        <v>2</v>
      </c>
      <c r="E160" s="170">
        <f>'CAT1'!S156</f>
        <v>2</v>
      </c>
      <c r="F160" s="170">
        <f>'CAT1'!T156</f>
        <v>2</v>
      </c>
      <c r="G160" s="170">
        <f>'CAT1'!U156</f>
        <v>2</v>
      </c>
      <c r="H160" s="170">
        <f>'CAT1'!V156</f>
        <v>2</v>
      </c>
      <c r="I160" s="170">
        <f>'CAT1'!W156</f>
        <v>2</v>
      </c>
      <c r="J160" s="170">
        <f>'CAT1'!X156</f>
        <v>9</v>
      </c>
      <c r="K160" s="170">
        <f>'CAT1'!Y156</f>
        <v>10</v>
      </c>
      <c r="L160" s="170">
        <f>'CAT1'!Z156</f>
        <v>10</v>
      </c>
      <c r="M160" s="148">
        <f t="shared" si="11"/>
        <v>41</v>
      </c>
      <c r="N160" s="159">
        <f>'Assignment (2)'!X156</f>
        <v>5</v>
      </c>
      <c r="O160" s="159">
        <f>'Assignment (2)'!Y156</f>
        <v>5</v>
      </c>
      <c r="P160" s="47">
        <f t="shared" si="12"/>
        <v>10</v>
      </c>
      <c r="Q160" s="162">
        <f t="shared" si="10"/>
        <v>0.8571428571428571</v>
      </c>
      <c r="R160" s="162">
        <f t="shared" si="10"/>
        <v>0.84</v>
      </c>
    </row>
    <row r="161" spans="1:18" ht="15.6">
      <c r="A161" s="143">
        <f>Threshold!A160</f>
        <v>151</v>
      </c>
      <c r="B161" s="143" t="str">
        <f>Threshold!B160</f>
        <v>AME20172L</v>
      </c>
      <c r="C161" s="143" t="str">
        <f>Threshold!C160</f>
        <v>RAJA SURYA R</v>
      </c>
      <c r="D161" s="170">
        <f>'CAT1'!R157</f>
        <v>2</v>
      </c>
      <c r="E161" s="170">
        <f>'CAT1'!S157</f>
        <v>2</v>
      </c>
      <c r="F161" s="170">
        <f>'CAT1'!T157</f>
        <v>2</v>
      </c>
      <c r="G161" s="170">
        <f>'CAT1'!U157</f>
        <v>2</v>
      </c>
      <c r="H161" s="170">
        <f>'CAT1'!V157</f>
        <v>2</v>
      </c>
      <c r="I161" s="170">
        <f>'CAT1'!W157</f>
        <v>2</v>
      </c>
      <c r="J161" s="170">
        <f>'CAT1'!X157</f>
        <v>10</v>
      </c>
      <c r="K161" s="170">
        <f>'CAT1'!Y157</f>
        <v>10</v>
      </c>
      <c r="L161" s="170">
        <f>'CAT1'!Z157</f>
        <v>12</v>
      </c>
      <c r="M161" s="148">
        <f t="shared" si="11"/>
        <v>44</v>
      </c>
      <c r="N161" s="159">
        <f>'Assignment (2)'!X157</f>
        <v>5</v>
      </c>
      <c r="O161" s="159">
        <f>'Assignment (2)'!Y157</f>
        <v>5</v>
      </c>
      <c r="P161" s="47">
        <f t="shared" si="12"/>
        <v>10</v>
      </c>
      <c r="Q161" s="162">
        <f t="shared" si="10"/>
        <v>0.88571428571428568</v>
      </c>
      <c r="R161" s="162">
        <f t="shared" si="10"/>
        <v>0.92</v>
      </c>
    </row>
    <row r="162" spans="1:18" ht="15.6">
      <c r="A162" s="143">
        <f>Threshold!A161</f>
        <v>152</v>
      </c>
      <c r="B162" s="143" t="str">
        <f>Threshold!B161</f>
        <v>AME20173L</v>
      </c>
      <c r="C162" s="143" t="str">
        <f>Threshold!C161</f>
        <v>RAKESH M NIKAM</v>
      </c>
      <c r="D162" s="170">
        <f>'CAT1'!R158</f>
        <v>2</v>
      </c>
      <c r="E162" s="170">
        <f>'CAT1'!S158</f>
        <v>2</v>
      </c>
      <c r="F162" s="170">
        <f>'CAT1'!T158</f>
        <v>2</v>
      </c>
      <c r="G162" s="170">
        <f>'CAT1'!U158</f>
        <v>2</v>
      </c>
      <c r="H162" s="170">
        <f>'CAT1'!V158</f>
        <v>2</v>
      </c>
      <c r="I162" s="170">
        <f>'CAT1'!W158</f>
        <v>2</v>
      </c>
      <c r="J162" s="170">
        <f>'CAT1'!X158</f>
        <v>10</v>
      </c>
      <c r="K162" s="170">
        <f>'CAT1'!Y158</f>
        <v>10</v>
      </c>
      <c r="L162" s="170">
        <f>'CAT1'!Z158</f>
        <v>12</v>
      </c>
      <c r="M162" s="148">
        <f t="shared" si="11"/>
        <v>44</v>
      </c>
      <c r="N162" s="159">
        <f>'Assignment (2)'!X158</f>
        <v>5</v>
      </c>
      <c r="O162" s="159">
        <f>'Assignment (2)'!Y158</f>
        <v>5</v>
      </c>
      <c r="P162" s="47">
        <f t="shared" si="12"/>
        <v>10</v>
      </c>
      <c r="Q162" s="162">
        <f t="shared" si="10"/>
        <v>0.88571428571428568</v>
      </c>
      <c r="R162" s="162">
        <f t="shared" si="10"/>
        <v>0.92</v>
      </c>
    </row>
    <row r="163" spans="1:18" ht="15.6">
      <c r="A163" s="143">
        <f>Threshold!A162</f>
        <v>153</v>
      </c>
      <c r="B163" s="143" t="str">
        <f>Threshold!B162</f>
        <v>AME20174L</v>
      </c>
      <c r="C163" s="143" t="str">
        <f>Threshold!C162</f>
        <v>RANJITH KUMAR R</v>
      </c>
      <c r="D163" s="170">
        <f>'CAT1'!R159</f>
        <v>1</v>
      </c>
      <c r="E163" s="170">
        <f>'CAT1'!S159</f>
        <v>2</v>
      </c>
      <c r="F163" s="170">
        <f>'CAT1'!T159</f>
        <v>2</v>
      </c>
      <c r="G163" s="170">
        <f>'CAT1'!U159</f>
        <v>1</v>
      </c>
      <c r="H163" s="170">
        <f>'CAT1'!V159</f>
        <v>1</v>
      </c>
      <c r="I163" s="170">
        <f>'CAT1'!W159</f>
        <v>1</v>
      </c>
      <c r="J163" s="170">
        <f>'CAT1'!X159</f>
        <v>7</v>
      </c>
      <c r="K163" s="170">
        <f>'CAT1'!Y159</f>
        <v>11</v>
      </c>
      <c r="L163" s="170">
        <f>'CAT1'!Z159</f>
        <v>10</v>
      </c>
      <c r="M163" s="148">
        <f t="shared" si="11"/>
        <v>36</v>
      </c>
      <c r="N163" s="159">
        <f>'Assignment (2)'!X159</f>
        <v>5</v>
      </c>
      <c r="O163" s="159">
        <f>'Assignment (2)'!Y159</f>
        <v>5</v>
      </c>
      <c r="P163" s="47">
        <f t="shared" si="12"/>
        <v>10</v>
      </c>
      <c r="Q163" s="162">
        <f t="shared" si="10"/>
        <v>0.8</v>
      </c>
      <c r="R163" s="162">
        <f t="shared" si="10"/>
        <v>0.72</v>
      </c>
    </row>
    <row r="164" spans="1:18" ht="15.6">
      <c r="A164" s="143">
        <f>Threshold!A163</f>
        <v>154</v>
      </c>
      <c r="B164" s="143" t="str">
        <f>Threshold!B163</f>
        <v>AME20175L</v>
      </c>
      <c r="C164" s="143" t="str">
        <f>Threshold!C163</f>
        <v>RATHEESH</v>
      </c>
      <c r="D164" s="170">
        <f>'CAT1'!R160</f>
        <v>2</v>
      </c>
      <c r="E164" s="170">
        <f>'CAT1'!S160</f>
        <v>2</v>
      </c>
      <c r="F164" s="170">
        <f>'CAT1'!T160</f>
        <v>2</v>
      </c>
      <c r="G164" s="170">
        <f>'CAT1'!U160</f>
        <v>2</v>
      </c>
      <c r="H164" s="170">
        <f>'CAT1'!V160</f>
        <v>2</v>
      </c>
      <c r="I164" s="170">
        <f>'CAT1'!W160</f>
        <v>2</v>
      </c>
      <c r="J164" s="170">
        <f>'CAT1'!X160</f>
        <v>9</v>
      </c>
      <c r="K164" s="170">
        <f>'CAT1'!Y160</f>
        <v>10</v>
      </c>
      <c r="L164" s="170">
        <f>'CAT1'!Z160</f>
        <v>10</v>
      </c>
      <c r="M164" s="148">
        <f t="shared" si="11"/>
        <v>41</v>
      </c>
      <c r="N164" s="159">
        <f>'Assignment (2)'!X160</f>
        <v>5</v>
      </c>
      <c r="O164" s="159">
        <f>'Assignment (2)'!Y160</f>
        <v>5</v>
      </c>
      <c r="P164" s="47">
        <f t="shared" si="12"/>
        <v>10</v>
      </c>
      <c r="Q164" s="162">
        <f t="shared" si="10"/>
        <v>0.8571428571428571</v>
      </c>
      <c r="R164" s="162">
        <f t="shared" si="10"/>
        <v>0.84</v>
      </c>
    </row>
    <row r="165" spans="1:18" ht="15.6">
      <c r="A165" s="143">
        <f>Threshold!A164</f>
        <v>155</v>
      </c>
      <c r="B165" s="143" t="str">
        <f>Threshold!B164</f>
        <v>AME20176L</v>
      </c>
      <c r="C165" s="143" t="str">
        <f>Threshold!C164</f>
        <v>ROSHAN AJIM</v>
      </c>
      <c r="D165" s="170">
        <f>'CAT1'!R161</f>
        <v>2</v>
      </c>
      <c r="E165" s="170">
        <f>'CAT1'!S161</f>
        <v>2</v>
      </c>
      <c r="F165" s="170">
        <f>'CAT1'!T161</f>
        <v>2</v>
      </c>
      <c r="G165" s="170">
        <f>'CAT1'!U161</f>
        <v>2</v>
      </c>
      <c r="H165" s="170">
        <f>'CAT1'!V161</f>
        <v>2</v>
      </c>
      <c r="I165" s="170">
        <f>'CAT1'!W161</f>
        <v>2</v>
      </c>
      <c r="J165" s="170">
        <f>'CAT1'!X161</f>
        <v>9</v>
      </c>
      <c r="K165" s="170">
        <f>'CAT1'!Y161</f>
        <v>14</v>
      </c>
      <c r="L165" s="170">
        <f>'CAT1'!Z161</f>
        <v>10</v>
      </c>
      <c r="M165" s="148">
        <f t="shared" si="11"/>
        <v>45</v>
      </c>
      <c r="N165" s="159">
        <f>'Assignment (2)'!X161</f>
        <v>5</v>
      </c>
      <c r="O165" s="159">
        <f>'Assignment (2)'!Y161</f>
        <v>5</v>
      </c>
      <c r="P165" s="47">
        <f t="shared" si="12"/>
        <v>10</v>
      </c>
      <c r="Q165" s="162">
        <f t="shared" si="10"/>
        <v>0.97142857142857142</v>
      </c>
      <c r="R165" s="162">
        <f t="shared" si="10"/>
        <v>0.84</v>
      </c>
    </row>
    <row r="166" spans="1:18" ht="15.6">
      <c r="A166" s="143">
        <f>Threshold!A165</f>
        <v>156</v>
      </c>
      <c r="B166" s="143" t="str">
        <f>Threshold!B165</f>
        <v>AME20177L</v>
      </c>
      <c r="C166" s="143" t="str">
        <f>Threshold!C165</f>
        <v>SABARINATHAN V</v>
      </c>
      <c r="D166" s="170">
        <f>'CAT1'!R162</f>
        <v>2</v>
      </c>
      <c r="E166" s="170">
        <f>'CAT1'!S162</f>
        <v>1</v>
      </c>
      <c r="F166" s="170">
        <f>'CAT1'!T162</f>
        <v>2</v>
      </c>
      <c r="G166" s="170">
        <f>'CAT1'!U162</f>
        <v>2</v>
      </c>
      <c r="H166" s="170">
        <f>'CAT1'!V162</f>
        <v>1</v>
      </c>
      <c r="I166" s="170">
        <f>'CAT1'!W162</f>
        <v>2</v>
      </c>
      <c r="J166" s="170">
        <f>'CAT1'!X162</f>
        <v>7</v>
      </c>
      <c r="K166" s="170">
        <f>'CAT1'!Y162</f>
        <v>11</v>
      </c>
      <c r="L166" s="170">
        <f>'CAT1'!Z162</f>
        <v>14</v>
      </c>
      <c r="M166" s="148">
        <f t="shared" si="11"/>
        <v>42</v>
      </c>
      <c r="N166" s="159">
        <f>'Assignment (2)'!X162</f>
        <v>5</v>
      </c>
      <c r="O166" s="159">
        <f>'Assignment (2)'!Y162</f>
        <v>5</v>
      </c>
      <c r="P166" s="47">
        <f t="shared" si="12"/>
        <v>10</v>
      </c>
      <c r="Q166" s="162">
        <f t="shared" si="10"/>
        <v>0.8</v>
      </c>
      <c r="R166" s="162">
        <f t="shared" si="10"/>
        <v>0.96</v>
      </c>
    </row>
    <row r="167" spans="1:18" ht="15.6">
      <c r="A167" s="143">
        <f>Threshold!A166</f>
        <v>157</v>
      </c>
      <c r="B167" s="143" t="str">
        <f>Threshold!B166</f>
        <v>AME20178L</v>
      </c>
      <c r="C167" s="143" t="str">
        <f>Threshold!C166</f>
        <v>SAJITH SASI RANI</v>
      </c>
      <c r="D167" s="170">
        <f>'CAT1'!R163</f>
        <v>2</v>
      </c>
      <c r="E167" s="170">
        <f>'CAT1'!S163</f>
        <v>2</v>
      </c>
      <c r="F167" s="170">
        <f>'CAT1'!T163</f>
        <v>2</v>
      </c>
      <c r="G167" s="170">
        <f>'CAT1'!U163</f>
        <v>2</v>
      </c>
      <c r="H167" s="170">
        <f>'CAT1'!V163</f>
        <v>2</v>
      </c>
      <c r="I167" s="170">
        <f>'CAT1'!W163</f>
        <v>2</v>
      </c>
      <c r="J167" s="170">
        <f>'CAT1'!X163</f>
        <v>10</v>
      </c>
      <c r="K167" s="170">
        <f>'CAT1'!Y163</f>
        <v>10</v>
      </c>
      <c r="L167" s="170">
        <f>'CAT1'!Z163</f>
        <v>12</v>
      </c>
      <c r="M167" s="148">
        <f t="shared" si="11"/>
        <v>44</v>
      </c>
      <c r="N167" s="159">
        <f>'Assignment (2)'!X163</f>
        <v>5</v>
      </c>
      <c r="O167" s="159">
        <f>'Assignment (2)'!Y163</f>
        <v>5</v>
      </c>
      <c r="P167" s="47">
        <f t="shared" si="12"/>
        <v>10</v>
      </c>
      <c r="Q167" s="162">
        <f t="shared" si="10"/>
        <v>0.88571428571428568</v>
      </c>
      <c r="R167" s="162">
        <f t="shared" si="10"/>
        <v>0.92</v>
      </c>
    </row>
    <row r="168" spans="1:18" ht="15.6">
      <c r="A168" s="143">
        <f>Threshold!A167</f>
        <v>158</v>
      </c>
      <c r="B168" s="143" t="str">
        <f>Threshold!B167</f>
        <v>AME20179L</v>
      </c>
      <c r="C168" s="143" t="str">
        <f>Threshold!C167</f>
        <v>SAKTHIVEL ARUMUGHAM</v>
      </c>
      <c r="D168" s="170">
        <f>'CAT1'!R164</f>
        <v>0</v>
      </c>
      <c r="E168" s="170">
        <f>'CAT1'!S164</f>
        <v>1</v>
      </c>
      <c r="F168" s="170">
        <f>'CAT1'!T164</f>
        <v>2</v>
      </c>
      <c r="G168" s="170">
        <f>'CAT1'!U164</f>
        <v>0</v>
      </c>
      <c r="H168" s="170">
        <f>'CAT1'!V164</f>
        <v>1</v>
      </c>
      <c r="I168" s="170">
        <f>'CAT1'!W164</f>
        <v>1</v>
      </c>
      <c r="J168" s="170">
        <f>'CAT1'!X164</f>
        <v>6</v>
      </c>
      <c r="K168" s="170">
        <f>'CAT1'!Y164</f>
        <v>13</v>
      </c>
      <c r="L168" s="170">
        <f>'CAT1'!Z164</f>
        <v>7</v>
      </c>
      <c r="M168" s="148">
        <f t="shared" si="11"/>
        <v>31</v>
      </c>
      <c r="N168" s="159">
        <f>'Assignment (2)'!X164</f>
        <v>5</v>
      </c>
      <c r="O168" s="159">
        <f>'Assignment (2)'!Y164</f>
        <v>5</v>
      </c>
      <c r="P168" s="47">
        <f t="shared" si="12"/>
        <v>10</v>
      </c>
      <c r="Q168" s="162">
        <f t="shared" si="10"/>
        <v>0.77142857142857146</v>
      </c>
      <c r="R168" s="162">
        <f t="shared" si="10"/>
        <v>0.56000000000000005</v>
      </c>
    </row>
    <row r="169" spans="1:18" ht="15.6">
      <c r="A169" s="143">
        <f>Threshold!A168</f>
        <v>159</v>
      </c>
      <c r="B169" s="143" t="str">
        <f>Threshold!B168</f>
        <v>AME20180L</v>
      </c>
      <c r="C169" s="143" t="str">
        <f>Threshold!C168</f>
        <v>SANJAY V</v>
      </c>
      <c r="D169" s="170">
        <f>'CAT1'!R165</f>
        <v>2</v>
      </c>
      <c r="E169" s="170">
        <f>'CAT1'!S165</f>
        <v>0</v>
      </c>
      <c r="F169" s="170">
        <f>'CAT1'!T165</f>
        <v>2</v>
      </c>
      <c r="G169" s="170">
        <f>'CAT1'!U165</f>
        <v>0</v>
      </c>
      <c r="H169" s="170">
        <f>'CAT1'!V165</f>
        <v>0</v>
      </c>
      <c r="I169" s="170">
        <f>'CAT1'!W165</f>
        <v>0</v>
      </c>
      <c r="J169" s="170">
        <f>'CAT1'!X165</f>
        <v>9</v>
      </c>
      <c r="K169" s="170">
        <f>'CAT1'!Y165</f>
        <v>13</v>
      </c>
      <c r="L169" s="170">
        <f>'CAT1'!Z165</f>
        <v>12</v>
      </c>
      <c r="M169" s="148">
        <f t="shared" si="11"/>
        <v>38</v>
      </c>
      <c r="N169" s="159">
        <f>'Assignment (2)'!X165</f>
        <v>5</v>
      </c>
      <c r="O169" s="159">
        <f>'Assignment (2)'!Y165</f>
        <v>5</v>
      </c>
      <c r="P169" s="47">
        <f t="shared" si="12"/>
        <v>10</v>
      </c>
      <c r="Q169" s="162">
        <f t="shared" si="10"/>
        <v>0.88571428571428568</v>
      </c>
      <c r="R169" s="162">
        <f t="shared" si="10"/>
        <v>0.68</v>
      </c>
    </row>
    <row r="170" spans="1:18" ht="15.6">
      <c r="A170" s="143">
        <f>Threshold!A169</f>
        <v>160</v>
      </c>
      <c r="B170" s="143" t="str">
        <f>Threshold!B169</f>
        <v>AME20182L</v>
      </c>
      <c r="C170" s="143" t="str">
        <f>Threshold!C169</f>
        <v>SARVESHWAR B</v>
      </c>
      <c r="D170" s="170">
        <f>'CAT1'!R166</f>
        <v>0</v>
      </c>
      <c r="E170" s="170">
        <f>'CAT1'!S166</f>
        <v>2</v>
      </c>
      <c r="F170" s="170">
        <f>'CAT1'!T166</f>
        <v>2</v>
      </c>
      <c r="G170" s="170">
        <f>'CAT1'!U166</f>
        <v>2</v>
      </c>
      <c r="H170" s="170">
        <f>'CAT1'!V166</f>
        <v>2</v>
      </c>
      <c r="I170" s="170">
        <f>'CAT1'!W166</f>
        <v>0</v>
      </c>
      <c r="J170" s="170">
        <f>'CAT1'!X166</f>
        <v>10</v>
      </c>
      <c r="K170" s="170">
        <f>'CAT1'!Y166</f>
        <v>10</v>
      </c>
      <c r="L170" s="170">
        <f>'CAT1'!Z166</f>
        <v>10</v>
      </c>
      <c r="M170" s="148">
        <f t="shared" si="11"/>
        <v>38</v>
      </c>
      <c r="N170" s="159">
        <f>'Assignment (2)'!X166</f>
        <v>5</v>
      </c>
      <c r="O170" s="159">
        <f>'Assignment (2)'!Y166</f>
        <v>5</v>
      </c>
      <c r="P170" s="47">
        <f t="shared" si="12"/>
        <v>10</v>
      </c>
      <c r="Q170" s="162">
        <f t="shared" si="10"/>
        <v>0.82857142857142863</v>
      </c>
      <c r="R170" s="162">
        <f t="shared" si="10"/>
        <v>0.76</v>
      </c>
    </row>
    <row r="171" spans="1:18" ht="15.6">
      <c r="A171" s="143">
        <f>Threshold!A170</f>
        <v>161</v>
      </c>
      <c r="B171" s="143" t="str">
        <f>Threshold!B170</f>
        <v>AME20184L</v>
      </c>
      <c r="C171" s="143" t="str">
        <f>Threshold!C170</f>
        <v>SATHIYAMOORTHY J</v>
      </c>
      <c r="D171" s="170">
        <f>'CAT1'!R167</f>
        <v>2</v>
      </c>
      <c r="E171" s="170">
        <f>'CAT1'!S167</f>
        <v>2</v>
      </c>
      <c r="F171" s="170">
        <f>'CAT1'!T167</f>
        <v>2</v>
      </c>
      <c r="G171" s="170">
        <f>'CAT1'!U167</f>
        <v>2</v>
      </c>
      <c r="H171" s="170">
        <f>'CAT1'!V167</f>
        <v>2</v>
      </c>
      <c r="I171" s="170">
        <f>'CAT1'!W167</f>
        <v>2</v>
      </c>
      <c r="J171" s="170">
        <f>'CAT1'!X167</f>
        <v>10</v>
      </c>
      <c r="K171" s="170">
        <f>'CAT1'!Y167</f>
        <v>10</v>
      </c>
      <c r="L171" s="170">
        <f>'CAT1'!Z167</f>
        <v>12</v>
      </c>
      <c r="M171" s="148">
        <f t="shared" si="11"/>
        <v>44</v>
      </c>
      <c r="N171" s="159">
        <f>'Assignment (2)'!X167</f>
        <v>5</v>
      </c>
      <c r="O171" s="159">
        <f>'Assignment (2)'!Y167</f>
        <v>5</v>
      </c>
      <c r="P171" s="47">
        <f t="shared" si="12"/>
        <v>10</v>
      </c>
      <c r="Q171" s="162">
        <f t="shared" si="10"/>
        <v>0.88571428571428568</v>
      </c>
      <c r="R171" s="162">
        <f t="shared" si="10"/>
        <v>0.92</v>
      </c>
    </row>
    <row r="172" spans="1:18" ht="15.6">
      <c r="A172" s="143">
        <f>Threshold!A171</f>
        <v>162</v>
      </c>
      <c r="B172" s="143" t="str">
        <f>Threshold!B171</f>
        <v>AME20185L</v>
      </c>
      <c r="C172" s="143" t="str">
        <f>Threshold!C171</f>
        <v>SHASWAT SHAHI</v>
      </c>
      <c r="D172" s="170">
        <f>'CAT1'!R168</f>
        <v>2</v>
      </c>
      <c r="E172" s="170">
        <f>'CAT1'!S168</f>
        <v>2</v>
      </c>
      <c r="F172" s="170">
        <f>'CAT1'!T168</f>
        <v>2</v>
      </c>
      <c r="G172" s="170">
        <f>'CAT1'!U168</f>
        <v>2</v>
      </c>
      <c r="H172" s="170">
        <f>'CAT1'!V168</f>
        <v>2</v>
      </c>
      <c r="I172" s="170">
        <f>'CAT1'!W168</f>
        <v>2</v>
      </c>
      <c r="J172" s="170">
        <f>'CAT1'!X168</f>
        <v>10</v>
      </c>
      <c r="K172" s="170">
        <f>'CAT1'!Y168</f>
        <v>10</v>
      </c>
      <c r="L172" s="170">
        <f>'CAT1'!Z168</f>
        <v>12</v>
      </c>
      <c r="M172" s="148">
        <f t="shared" si="11"/>
        <v>44</v>
      </c>
      <c r="N172" s="159">
        <f>'Assignment (2)'!X168</f>
        <v>5</v>
      </c>
      <c r="O172" s="159">
        <f>'Assignment (2)'!Y168</f>
        <v>5</v>
      </c>
      <c r="P172" s="47">
        <f t="shared" si="12"/>
        <v>10</v>
      </c>
      <c r="Q172" s="162">
        <f t="shared" si="10"/>
        <v>0.88571428571428568</v>
      </c>
      <c r="R172" s="162">
        <f t="shared" si="10"/>
        <v>0.92</v>
      </c>
    </row>
    <row r="173" spans="1:18" ht="15.6">
      <c r="A173" s="143">
        <f>Threshold!A172</f>
        <v>163</v>
      </c>
      <c r="B173" s="143" t="str">
        <f>Threshold!B172</f>
        <v>AME20186L</v>
      </c>
      <c r="C173" s="143" t="str">
        <f>Threshold!C172</f>
        <v>SRIKANTH J</v>
      </c>
      <c r="D173" s="170">
        <f>'CAT1'!R169</f>
        <v>2</v>
      </c>
      <c r="E173" s="170">
        <f>'CAT1'!S169</f>
        <v>0</v>
      </c>
      <c r="F173" s="170">
        <f>'CAT1'!T169</f>
        <v>1</v>
      </c>
      <c r="G173" s="170">
        <f>'CAT1'!U169</f>
        <v>2</v>
      </c>
      <c r="H173" s="170">
        <f>'CAT1'!V169</f>
        <v>0</v>
      </c>
      <c r="I173" s="170">
        <f>'CAT1'!W169</f>
        <v>2</v>
      </c>
      <c r="J173" s="170">
        <f>'CAT1'!X169</f>
        <v>8</v>
      </c>
      <c r="K173" s="170">
        <f>'CAT1'!Y169</f>
        <v>14</v>
      </c>
      <c r="L173" s="170">
        <f>'CAT1'!Z169</f>
        <v>10</v>
      </c>
      <c r="M173" s="148">
        <f t="shared" si="11"/>
        <v>39</v>
      </c>
      <c r="N173" s="159">
        <f>'Assignment (2)'!X169</f>
        <v>5</v>
      </c>
      <c r="O173" s="159">
        <f>'Assignment (2)'!Y169</f>
        <v>5</v>
      </c>
      <c r="P173" s="47">
        <f t="shared" si="12"/>
        <v>10</v>
      </c>
      <c r="Q173" s="162">
        <f t="shared" si="10"/>
        <v>0.8571428571428571</v>
      </c>
      <c r="R173" s="162">
        <f t="shared" si="10"/>
        <v>0.76</v>
      </c>
    </row>
    <row r="174" spans="1:18" ht="15.6">
      <c r="A174" s="143">
        <f>Threshold!A173</f>
        <v>164</v>
      </c>
      <c r="B174" s="143" t="str">
        <f>Threshold!B173</f>
        <v>AME20187L</v>
      </c>
      <c r="C174" s="143" t="str">
        <f>Threshold!C173</f>
        <v>SRIKANTH K</v>
      </c>
      <c r="D174" s="170">
        <f>'CAT1'!R170</f>
        <v>1</v>
      </c>
      <c r="E174" s="170">
        <f>'CAT1'!S170</f>
        <v>1</v>
      </c>
      <c r="F174" s="170">
        <f>'CAT1'!T170</f>
        <v>2</v>
      </c>
      <c r="G174" s="170">
        <f>'CAT1'!U170</f>
        <v>0</v>
      </c>
      <c r="H174" s="170">
        <f>'CAT1'!V170</f>
        <v>0</v>
      </c>
      <c r="I174" s="170">
        <f>'CAT1'!W170</f>
        <v>0</v>
      </c>
      <c r="J174" s="170">
        <f>'CAT1'!X170</f>
        <v>6</v>
      </c>
      <c r="K174" s="170">
        <f>'CAT1'!Y170</f>
        <v>12</v>
      </c>
      <c r="L174" s="170">
        <f>'CAT1'!Z170</f>
        <v>14</v>
      </c>
      <c r="M174" s="148">
        <f t="shared" si="11"/>
        <v>36</v>
      </c>
      <c r="N174" s="159">
        <f>'Assignment (2)'!X170</f>
        <v>5</v>
      </c>
      <c r="O174" s="159">
        <f>'Assignment (2)'!Y170</f>
        <v>5</v>
      </c>
      <c r="P174" s="47">
        <f t="shared" si="12"/>
        <v>10</v>
      </c>
      <c r="Q174" s="162">
        <f t="shared" si="10"/>
        <v>0.77142857142857146</v>
      </c>
      <c r="R174" s="162">
        <f t="shared" si="10"/>
        <v>0.76</v>
      </c>
    </row>
    <row r="175" spans="1:18" ht="15.6">
      <c r="A175" s="143">
        <f>Threshold!A174</f>
        <v>165</v>
      </c>
      <c r="B175" s="143" t="str">
        <f>Threshold!B174</f>
        <v>AME20188L</v>
      </c>
      <c r="C175" s="143" t="str">
        <f>Threshold!C174</f>
        <v>SRINATH P</v>
      </c>
      <c r="D175" s="170">
        <f>'CAT1'!R171</f>
        <v>2</v>
      </c>
      <c r="E175" s="170">
        <f>'CAT1'!S171</f>
        <v>1</v>
      </c>
      <c r="F175" s="170">
        <f>'CAT1'!T171</f>
        <v>1</v>
      </c>
      <c r="G175" s="170">
        <f>'CAT1'!U171</f>
        <v>2</v>
      </c>
      <c r="H175" s="170">
        <f>'CAT1'!V171</f>
        <v>2</v>
      </c>
      <c r="I175" s="170">
        <f>'CAT1'!W171</f>
        <v>2</v>
      </c>
      <c r="J175" s="170">
        <f>'CAT1'!X171</f>
        <v>7</v>
      </c>
      <c r="K175" s="170">
        <f>'CAT1'!Y171</f>
        <v>11</v>
      </c>
      <c r="L175" s="170">
        <f>'CAT1'!Z171</f>
        <v>14</v>
      </c>
      <c r="M175" s="148">
        <f t="shared" si="11"/>
        <v>42</v>
      </c>
      <c r="N175" s="159">
        <f>'Assignment (2)'!X171</f>
        <v>5</v>
      </c>
      <c r="O175" s="159">
        <f>'Assignment (2)'!Y171</f>
        <v>5</v>
      </c>
      <c r="P175" s="47">
        <f t="shared" si="12"/>
        <v>10</v>
      </c>
      <c r="Q175" s="162">
        <f t="shared" si="10"/>
        <v>0.77142857142857146</v>
      </c>
      <c r="R175" s="162">
        <f t="shared" si="10"/>
        <v>1</v>
      </c>
    </row>
    <row r="176" spans="1:18" ht="15.6">
      <c r="A176" s="143">
        <f>Threshold!A175</f>
        <v>166</v>
      </c>
      <c r="B176" s="143" t="str">
        <f>Threshold!B175</f>
        <v>AME20189L</v>
      </c>
      <c r="C176" s="143" t="str">
        <f>Threshold!C175</f>
        <v>SRIVARSHAN M</v>
      </c>
      <c r="D176" s="170">
        <f>'CAT1'!R172</f>
        <v>2</v>
      </c>
      <c r="E176" s="170">
        <f>'CAT1'!S172</f>
        <v>2</v>
      </c>
      <c r="F176" s="170">
        <f>'CAT1'!T172</f>
        <v>2</v>
      </c>
      <c r="G176" s="170">
        <f>'CAT1'!U172</f>
        <v>2</v>
      </c>
      <c r="H176" s="170">
        <f>'CAT1'!V172</f>
        <v>2</v>
      </c>
      <c r="I176" s="170">
        <f>'CAT1'!W172</f>
        <v>2</v>
      </c>
      <c r="J176" s="170">
        <f>'CAT1'!X172</f>
        <v>10</v>
      </c>
      <c r="K176" s="170">
        <f>'CAT1'!Y172</f>
        <v>10</v>
      </c>
      <c r="L176" s="170">
        <f>'CAT1'!Z172</f>
        <v>12</v>
      </c>
      <c r="M176" s="148">
        <f t="shared" si="11"/>
        <v>44</v>
      </c>
      <c r="N176" s="159">
        <f>'Assignment (2)'!X172</f>
        <v>5</v>
      </c>
      <c r="O176" s="159">
        <f>'Assignment (2)'!Y172</f>
        <v>5</v>
      </c>
      <c r="P176" s="47">
        <f t="shared" si="12"/>
        <v>10</v>
      </c>
      <c r="Q176" s="162">
        <f t="shared" si="10"/>
        <v>0.88571428571428568</v>
      </c>
      <c r="R176" s="162">
        <f t="shared" si="10"/>
        <v>0.92</v>
      </c>
    </row>
    <row r="177" spans="1:18" ht="15.6">
      <c r="A177" s="143">
        <f>Threshold!A176</f>
        <v>167</v>
      </c>
      <c r="B177" s="143" t="str">
        <f>Threshold!B176</f>
        <v>AME20190L</v>
      </c>
      <c r="C177" s="143" t="str">
        <f>Threshold!C176</f>
        <v>SURAJ KUMAR</v>
      </c>
      <c r="D177" s="170">
        <f>'CAT1'!R173</f>
        <v>2</v>
      </c>
      <c r="E177" s="170">
        <f>'CAT1'!S173</f>
        <v>2</v>
      </c>
      <c r="F177" s="170">
        <f>'CAT1'!T173</f>
        <v>2</v>
      </c>
      <c r="G177" s="170">
        <f>'CAT1'!U173</f>
        <v>2</v>
      </c>
      <c r="H177" s="170">
        <f>'CAT1'!V173</f>
        <v>2</v>
      </c>
      <c r="I177" s="170">
        <f>'CAT1'!W173</f>
        <v>2</v>
      </c>
      <c r="J177" s="170">
        <f>'CAT1'!X173</f>
        <v>10</v>
      </c>
      <c r="K177" s="170">
        <f>'CAT1'!Y173</f>
        <v>10</v>
      </c>
      <c r="L177" s="170">
        <f>'CAT1'!Z173</f>
        <v>12</v>
      </c>
      <c r="M177" s="148">
        <f t="shared" si="11"/>
        <v>44</v>
      </c>
      <c r="N177" s="159">
        <f>'Assignment (2)'!X173</f>
        <v>5</v>
      </c>
      <c r="O177" s="159">
        <f>'Assignment (2)'!Y173</f>
        <v>5</v>
      </c>
      <c r="P177" s="47">
        <f t="shared" si="12"/>
        <v>10</v>
      </c>
      <c r="Q177" s="162">
        <f t="shared" si="10"/>
        <v>0.88571428571428568</v>
      </c>
      <c r="R177" s="162">
        <f t="shared" si="10"/>
        <v>0.92</v>
      </c>
    </row>
    <row r="178" spans="1:18" ht="15.6">
      <c r="A178" s="143">
        <f>Threshold!A177</f>
        <v>168</v>
      </c>
      <c r="B178" s="143" t="str">
        <f>Threshold!B177</f>
        <v>AME20191L</v>
      </c>
      <c r="C178" s="143" t="str">
        <f>Threshold!C177</f>
        <v>SURESH BALAJI</v>
      </c>
      <c r="D178" s="170">
        <f>'CAT1'!R174</f>
        <v>2</v>
      </c>
      <c r="E178" s="170">
        <f>'CAT1'!S174</f>
        <v>2</v>
      </c>
      <c r="F178" s="170">
        <f>'CAT1'!T174</f>
        <v>2</v>
      </c>
      <c r="G178" s="170">
        <f>'CAT1'!U174</f>
        <v>2</v>
      </c>
      <c r="H178" s="170">
        <f>'CAT1'!V174</f>
        <v>2</v>
      </c>
      <c r="I178" s="170">
        <f>'CAT1'!W174</f>
        <v>2</v>
      </c>
      <c r="J178" s="170">
        <f>'CAT1'!X174</f>
        <v>9</v>
      </c>
      <c r="K178" s="170">
        <f>'CAT1'!Y174</f>
        <v>14</v>
      </c>
      <c r="L178" s="170">
        <f>'CAT1'!Z174</f>
        <v>13</v>
      </c>
      <c r="M178" s="148">
        <f t="shared" si="11"/>
        <v>48</v>
      </c>
      <c r="N178" s="159">
        <f>'Assignment (2)'!X174</f>
        <v>5</v>
      </c>
      <c r="O178" s="159">
        <f>'Assignment (2)'!Y174</f>
        <v>5</v>
      </c>
      <c r="P178" s="47">
        <f t="shared" si="12"/>
        <v>10</v>
      </c>
      <c r="Q178" s="162">
        <f t="shared" si="10"/>
        <v>0.97142857142857142</v>
      </c>
      <c r="R178" s="162">
        <f t="shared" si="10"/>
        <v>0.96</v>
      </c>
    </row>
    <row r="179" spans="1:18" ht="15.6">
      <c r="A179" s="143">
        <f>Threshold!A178</f>
        <v>169</v>
      </c>
      <c r="B179" s="143" t="str">
        <f>Threshold!B178</f>
        <v>AME20193L</v>
      </c>
      <c r="C179" s="143" t="str">
        <f>Threshold!C178</f>
        <v>TEKENDRA THAPA</v>
      </c>
      <c r="D179" s="170">
        <f>'CAT1'!R175</f>
        <v>2</v>
      </c>
      <c r="E179" s="170">
        <f>'CAT1'!S175</f>
        <v>2</v>
      </c>
      <c r="F179" s="170">
        <f>'CAT1'!T175</f>
        <v>2</v>
      </c>
      <c r="G179" s="170">
        <f>'CAT1'!U175</f>
        <v>2</v>
      </c>
      <c r="H179" s="170">
        <f>'CAT1'!V175</f>
        <v>2</v>
      </c>
      <c r="I179" s="170">
        <f>'CAT1'!W175</f>
        <v>2</v>
      </c>
      <c r="J179" s="170">
        <f>'CAT1'!X175</f>
        <v>10</v>
      </c>
      <c r="K179" s="170">
        <f>'CAT1'!Y175</f>
        <v>14</v>
      </c>
      <c r="L179" s="170">
        <f>'CAT1'!Z175</f>
        <v>14</v>
      </c>
      <c r="M179" s="148">
        <f t="shared" si="11"/>
        <v>50</v>
      </c>
      <c r="N179" s="159">
        <f>'Assignment (2)'!X175</f>
        <v>5</v>
      </c>
      <c r="O179" s="159">
        <f>'Assignment (2)'!Y175</f>
        <v>5</v>
      </c>
      <c r="P179" s="47">
        <f t="shared" si="12"/>
        <v>10</v>
      </c>
      <c r="Q179" s="162">
        <f t="shared" si="10"/>
        <v>1</v>
      </c>
      <c r="R179" s="162">
        <f t="shared" si="10"/>
        <v>1</v>
      </c>
    </row>
    <row r="180" spans="1:18" ht="15.6">
      <c r="A180" s="143">
        <f>Threshold!A179</f>
        <v>170</v>
      </c>
      <c r="B180" s="143" t="str">
        <f>Threshold!B179</f>
        <v>AME20194L</v>
      </c>
      <c r="C180" s="143" t="str">
        <f>Threshold!C179</f>
        <v>THABRAZ AHMED</v>
      </c>
      <c r="D180" s="170">
        <f>'CAT1'!R176</f>
        <v>2</v>
      </c>
      <c r="E180" s="170">
        <f>'CAT1'!S176</f>
        <v>2</v>
      </c>
      <c r="F180" s="170">
        <f>'CAT1'!T176</f>
        <v>2</v>
      </c>
      <c r="G180" s="170">
        <f>'CAT1'!U176</f>
        <v>2</v>
      </c>
      <c r="H180" s="170">
        <f>'CAT1'!V176</f>
        <v>2</v>
      </c>
      <c r="I180" s="170">
        <f>'CAT1'!W176</f>
        <v>2</v>
      </c>
      <c r="J180" s="170">
        <f>'CAT1'!X176</f>
        <v>9</v>
      </c>
      <c r="K180" s="170">
        <f>'CAT1'!Y176</f>
        <v>10</v>
      </c>
      <c r="L180" s="170">
        <f>'CAT1'!Z176</f>
        <v>10</v>
      </c>
      <c r="M180" s="148">
        <f t="shared" si="11"/>
        <v>41</v>
      </c>
      <c r="N180" s="159">
        <f>'Assignment (2)'!X176</f>
        <v>5</v>
      </c>
      <c r="O180" s="159">
        <f>'Assignment (2)'!Y176</f>
        <v>5</v>
      </c>
      <c r="P180" s="47">
        <f t="shared" si="12"/>
        <v>10</v>
      </c>
      <c r="Q180" s="162">
        <f t="shared" si="10"/>
        <v>0.8571428571428571</v>
      </c>
      <c r="R180" s="162">
        <f t="shared" si="10"/>
        <v>0.84</v>
      </c>
    </row>
    <row r="181" spans="1:18" ht="15.6">
      <c r="A181" s="143">
        <f>Threshold!A180</f>
        <v>171</v>
      </c>
      <c r="B181" s="143" t="str">
        <f>Threshold!B180</f>
        <v>AME20195L</v>
      </c>
      <c r="C181" s="143" t="str">
        <f>Threshold!C180</f>
        <v>THEJESHWARAN</v>
      </c>
      <c r="D181" s="170">
        <f>'CAT1'!R177</f>
        <v>0</v>
      </c>
      <c r="E181" s="170">
        <f>'CAT1'!S177</f>
        <v>1</v>
      </c>
      <c r="F181" s="170">
        <f>'CAT1'!T177</f>
        <v>2</v>
      </c>
      <c r="G181" s="170">
        <f>'CAT1'!U177</f>
        <v>1</v>
      </c>
      <c r="H181" s="170">
        <f>'CAT1'!V177</f>
        <v>0</v>
      </c>
      <c r="I181" s="170">
        <f>'CAT1'!W177</f>
        <v>0</v>
      </c>
      <c r="J181" s="170">
        <f>'CAT1'!X177</f>
        <v>10</v>
      </c>
      <c r="K181" s="170">
        <f>'CAT1'!Y177</f>
        <v>12</v>
      </c>
      <c r="L181" s="170">
        <f>'CAT1'!Z177</f>
        <v>13</v>
      </c>
      <c r="M181" s="148">
        <f t="shared" si="11"/>
        <v>39</v>
      </c>
      <c r="N181" s="159">
        <f>'Assignment (2)'!X177</f>
        <v>5</v>
      </c>
      <c r="O181" s="159">
        <f>'Assignment (2)'!Y177</f>
        <v>5</v>
      </c>
      <c r="P181" s="47">
        <f t="shared" si="12"/>
        <v>10</v>
      </c>
      <c r="Q181" s="162">
        <f t="shared" ref="Q181:R212" si="13">SUMIF(($D$9:$O$9),Q$9,($D181:$O181))/Q$10</f>
        <v>0.8571428571428571</v>
      </c>
      <c r="R181" s="162">
        <f t="shared" si="13"/>
        <v>0.76</v>
      </c>
    </row>
    <row r="182" spans="1:18" ht="15.6">
      <c r="A182" s="143">
        <f>Threshold!A181</f>
        <v>172</v>
      </c>
      <c r="B182" s="143" t="str">
        <f>Threshold!B181</f>
        <v>AME20196L</v>
      </c>
      <c r="C182" s="143" t="str">
        <f>Threshold!C181</f>
        <v>TONY PLAYER M</v>
      </c>
      <c r="D182" s="170">
        <f>'CAT1'!R178</f>
        <v>0</v>
      </c>
      <c r="E182" s="170">
        <f>'CAT1'!S178</f>
        <v>0</v>
      </c>
      <c r="F182" s="170">
        <f>'CAT1'!T178</f>
        <v>2</v>
      </c>
      <c r="G182" s="170">
        <f>'CAT1'!U178</f>
        <v>0</v>
      </c>
      <c r="H182" s="170">
        <f>'CAT1'!V178</f>
        <v>1</v>
      </c>
      <c r="I182" s="170">
        <f>'CAT1'!W178</f>
        <v>0</v>
      </c>
      <c r="J182" s="170">
        <f>'CAT1'!X178</f>
        <v>10</v>
      </c>
      <c r="K182" s="170">
        <f>'CAT1'!Y178</f>
        <v>13</v>
      </c>
      <c r="L182" s="170">
        <f>'CAT1'!Z178</f>
        <v>13</v>
      </c>
      <c r="M182" s="148">
        <f t="shared" si="11"/>
        <v>39</v>
      </c>
      <c r="N182" s="159">
        <f>'Assignment (2)'!X178</f>
        <v>5</v>
      </c>
      <c r="O182" s="159">
        <f>'Assignment (2)'!Y178</f>
        <v>5</v>
      </c>
      <c r="P182" s="47">
        <f t="shared" si="12"/>
        <v>10</v>
      </c>
      <c r="Q182" s="162">
        <f t="shared" si="13"/>
        <v>0.8571428571428571</v>
      </c>
      <c r="R182" s="162">
        <f t="shared" si="13"/>
        <v>0.76</v>
      </c>
    </row>
    <row r="183" spans="1:18" ht="15.6">
      <c r="A183" s="143">
        <f>Threshold!A182</f>
        <v>173</v>
      </c>
      <c r="B183" s="143" t="str">
        <f>Threshold!B182</f>
        <v>AME20197L</v>
      </c>
      <c r="C183" s="143" t="str">
        <f>Threshold!C182</f>
        <v>VIMAL P S</v>
      </c>
      <c r="D183" s="170">
        <f>'CAT1'!R179</f>
        <v>2</v>
      </c>
      <c r="E183" s="170">
        <f>'CAT1'!S179</f>
        <v>2</v>
      </c>
      <c r="F183" s="170">
        <f>'CAT1'!T179</f>
        <v>2</v>
      </c>
      <c r="G183" s="170">
        <f>'CAT1'!U179</f>
        <v>2</v>
      </c>
      <c r="H183" s="170">
        <f>'CAT1'!V179</f>
        <v>2</v>
      </c>
      <c r="I183" s="170">
        <f>'CAT1'!W179</f>
        <v>2</v>
      </c>
      <c r="J183" s="170">
        <f>'CAT1'!X179</f>
        <v>9</v>
      </c>
      <c r="K183" s="170">
        <f>'CAT1'!Y179</f>
        <v>11</v>
      </c>
      <c r="L183" s="170">
        <f>'CAT1'!Z179</f>
        <v>11</v>
      </c>
      <c r="M183" s="148">
        <f t="shared" si="11"/>
        <v>43</v>
      </c>
      <c r="N183" s="159">
        <f>'Assignment (2)'!X179</f>
        <v>5</v>
      </c>
      <c r="O183" s="159">
        <f>'Assignment (2)'!Y179</f>
        <v>5</v>
      </c>
      <c r="P183" s="47">
        <f t="shared" si="12"/>
        <v>10</v>
      </c>
      <c r="Q183" s="162">
        <f t="shared" si="13"/>
        <v>0.88571428571428568</v>
      </c>
      <c r="R183" s="162">
        <f t="shared" si="13"/>
        <v>0.88</v>
      </c>
    </row>
    <row r="184" spans="1:18" ht="15.6">
      <c r="A184" s="143">
        <f>Threshold!A183</f>
        <v>174</v>
      </c>
      <c r="B184" s="143" t="str">
        <f>Threshold!B183</f>
        <v>AME20198L</v>
      </c>
      <c r="C184" s="143" t="str">
        <f>Threshold!C183</f>
        <v>VISWABALAN M</v>
      </c>
      <c r="D184" s="170">
        <f>'CAT1'!R180</f>
        <v>0</v>
      </c>
      <c r="E184" s="170">
        <f>'CAT1'!S180</f>
        <v>0</v>
      </c>
      <c r="F184" s="170">
        <f>'CAT1'!T180</f>
        <v>2</v>
      </c>
      <c r="G184" s="170">
        <f>'CAT1'!U180</f>
        <v>1</v>
      </c>
      <c r="H184" s="170">
        <f>'CAT1'!V180</f>
        <v>0</v>
      </c>
      <c r="I184" s="170">
        <f>'CAT1'!W180</f>
        <v>0</v>
      </c>
      <c r="J184" s="170">
        <f>'CAT1'!X180</f>
        <v>10</v>
      </c>
      <c r="K184" s="170">
        <f>'CAT1'!Y180</f>
        <v>14</v>
      </c>
      <c r="L184" s="170">
        <f>'CAT1'!Z180</f>
        <v>12</v>
      </c>
      <c r="M184" s="148">
        <f t="shared" si="11"/>
        <v>39</v>
      </c>
      <c r="N184" s="159">
        <f>'Assignment (2)'!X180</f>
        <v>5</v>
      </c>
      <c r="O184" s="159">
        <f>'Assignment (2)'!Y180</f>
        <v>5</v>
      </c>
      <c r="P184" s="47">
        <f t="shared" si="12"/>
        <v>10</v>
      </c>
      <c r="Q184" s="162">
        <f t="shared" si="13"/>
        <v>0.88571428571428568</v>
      </c>
      <c r="R184" s="162">
        <f t="shared" si="13"/>
        <v>0.72</v>
      </c>
    </row>
    <row r="185" spans="1:18" ht="15.6">
      <c r="A185" s="143">
        <f>Threshold!A184</f>
        <v>175</v>
      </c>
      <c r="B185" s="143" t="str">
        <f>Threshold!B184</f>
        <v>AME20199L</v>
      </c>
      <c r="C185" s="143" t="str">
        <f>Threshold!C184</f>
        <v>SHIVAM KUMAR SINGH</v>
      </c>
      <c r="D185" s="170">
        <f>'CAT1'!R181</f>
        <v>2</v>
      </c>
      <c r="E185" s="170">
        <f>'CAT1'!S181</f>
        <v>2</v>
      </c>
      <c r="F185" s="170">
        <f>'CAT1'!T181</f>
        <v>2</v>
      </c>
      <c r="G185" s="170">
        <f>'CAT1'!U181</f>
        <v>2</v>
      </c>
      <c r="H185" s="170">
        <f>'CAT1'!V181</f>
        <v>2</v>
      </c>
      <c r="I185" s="170">
        <f>'CAT1'!W181</f>
        <v>2</v>
      </c>
      <c r="J185" s="170">
        <f>'CAT1'!X181</f>
        <v>9</v>
      </c>
      <c r="K185" s="170">
        <f>'CAT1'!Y181</f>
        <v>10</v>
      </c>
      <c r="L185" s="170">
        <f>'CAT1'!Z181</f>
        <v>10</v>
      </c>
      <c r="M185" s="148">
        <f t="shared" si="11"/>
        <v>41</v>
      </c>
      <c r="N185" s="159">
        <f>'Assignment (2)'!X181</f>
        <v>5</v>
      </c>
      <c r="O185" s="159">
        <f>'Assignment (2)'!Y181</f>
        <v>5</v>
      </c>
      <c r="P185" s="47">
        <f t="shared" si="12"/>
        <v>10</v>
      </c>
      <c r="Q185" s="162">
        <f t="shared" si="13"/>
        <v>0.8571428571428571</v>
      </c>
      <c r="R185" s="162">
        <f t="shared" si="13"/>
        <v>0.84</v>
      </c>
    </row>
    <row r="186" spans="1:18" ht="15.6">
      <c r="A186" s="143">
        <f>Threshold!A185</f>
        <v>176</v>
      </c>
      <c r="B186" s="143" t="str">
        <f>Threshold!B185</f>
        <v>AME20200L</v>
      </c>
      <c r="C186" s="143" t="str">
        <f>Threshold!C185</f>
        <v>BENJAMIN GARRYSTON B</v>
      </c>
      <c r="D186" s="170">
        <f>'CAT1'!R182</f>
        <v>2</v>
      </c>
      <c r="E186" s="170">
        <f>'CAT1'!S182</f>
        <v>2</v>
      </c>
      <c r="F186" s="170">
        <f>'CAT1'!T182</f>
        <v>2</v>
      </c>
      <c r="G186" s="170">
        <f>'CAT1'!U182</f>
        <v>2</v>
      </c>
      <c r="H186" s="170">
        <f>'CAT1'!V182</f>
        <v>2</v>
      </c>
      <c r="I186" s="170">
        <f>'CAT1'!W182</f>
        <v>2</v>
      </c>
      <c r="J186" s="170">
        <f>'CAT1'!X182</f>
        <v>10</v>
      </c>
      <c r="K186" s="170">
        <f>'CAT1'!Y182</f>
        <v>10</v>
      </c>
      <c r="L186" s="170">
        <f>'CAT1'!Z182</f>
        <v>12</v>
      </c>
      <c r="M186" s="148">
        <f t="shared" si="11"/>
        <v>44</v>
      </c>
      <c r="N186" s="159">
        <f>'Assignment (2)'!X182</f>
        <v>5</v>
      </c>
      <c r="O186" s="159">
        <f>'Assignment (2)'!Y182</f>
        <v>5</v>
      </c>
      <c r="P186" s="47">
        <f t="shared" si="12"/>
        <v>10</v>
      </c>
      <c r="Q186" s="162">
        <f t="shared" si="13"/>
        <v>0.88571428571428568</v>
      </c>
      <c r="R186" s="162">
        <f t="shared" si="13"/>
        <v>0.92</v>
      </c>
    </row>
    <row r="187" spans="1:18" ht="15.6">
      <c r="A187" s="143">
        <f>Threshold!A186</f>
        <v>177</v>
      </c>
      <c r="B187" s="143" t="str">
        <f>Threshold!B186</f>
        <v>AME20202L</v>
      </c>
      <c r="C187" s="143" t="str">
        <f>Threshold!C186</f>
        <v>SIVASAKTHI SRINIVASAN</v>
      </c>
      <c r="D187" s="170">
        <f>'CAT1'!R183</f>
        <v>0</v>
      </c>
      <c r="E187" s="170">
        <f>'CAT1'!S183</f>
        <v>0</v>
      </c>
      <c r="F187" s="170">
        <f>'CAT1'!T183</f>
        <v>2</v>
      </c>
      <c r="G187" s="170">
        <f>'CAT1'!U183</f>
        <v>1</v>
      </c>
      <c r="H187" s="170">
        <f>'CAT1'!V183</f>
        <v>2</v>
      </c>
      <c r="I187" s="170">
        <f>'CAT1'!W183</f>
        <v>0</v>
      </c>
      <c r="J187" s="170">
        <f>'CAT1'!X183</f>
        <v>10</v>
      </c>
      <c r="K187" s="170">
        <f>'CAT1'!Y183</f>
        <v>13</v>
      </c>
      <c r="L187" s="170">
        <f>'CAT1'!Z183</f>
        <v>10</v>
      </c>
      <c r="M187" s="148">
        <f t="shared" si="11"/>
        <v>38</v>
      </c>
      <c r="N187" s="159">
        <f>'Assignment (2)'!X183</f>
        <v>5</v>
      </c>
      <c r="O187" s="159">
        <f>'Assignment (2)'!Y183</f>
        <v>5</v>
      </c>
      <c r="P187" s="47">
        <f t="shared" si="12"/>
        <v>10</v>
      </c>
      <c r="Q187" s="162">
        <f t="shared" si="13"/>
        <v>0.8571428571428571</v>
      </c>
      <c r="R187" s="162">
        <f t="shared" si="13"/>
        <v>0.72</v>
      </c>
    </row>
    <row r="188" spans="1:18" ht="15.6">
      <c r="A188" s="143">
        <f>Threshold!A187</f>
        <v>178</v>
      </c>
      <c r="B188" s="143" t="str">
        <f>Threshold!B187</f>
        <v>AME20203L</v>
      </c>
      <c r="C188" s="143" t="str">
        <f>Threshold!C187</f>
        <v>RAJESH KUMAR R R</v>
      </c>
      <c r="D188" s="170">
        <f>'CAT1'!R184</f>
        <v>1</v>
      </c>
      <c r="E188" s="170">
        <f>'CAT1'!S184</f>
        <v>1</v>
      </c>
      <c r="F188" s="170">
        <f>'CAT1'!T184</f>
        <v>2</v>
      </c>
      <c r="G188" s="170">
        <f>'CAT1'!U184</f>
        <v>0</v>
      </c>
      <c r="H188" s="170">
        <f>'CAT1'!V184</f>
        <v>0</v>
      </c>
      <c r="I188" s="170">
        <f>'CAT1'!W184</f>
        <v>0</v>
      </c>
      <c r="J188" s="170">
        <f>'CAT1'!X184</f>
        <v>8</v>
      </c>
      <c r="K188" s="170">
        <f>'CAT1'!Y184</f>
        <v>9</v>
      </c>
      <c r="L188" s="170">
        <f>'CAT1'!Z184</f>
        <v>7</v>
      </c>
      <c r="M188" s="148">
        <f t="shared" si="11"/>
        <v>28</v>
      </c>
      <c r="N188" s="159">
        <f>'Assignment (2)'!X184</f>
        <v>5</v>
      </c>
      <c r="O188" s="159">
        <f>'Assignment (2)'!Y184</f>
        <v>5</v>
      </c>
      <c r="P188" s="47">
        <f t="shared" si="12"/>
        <v>10</v>
      </c>
      <c r="Q188" s="162">
        <f t="shared" si="13"/>
        <v>0.74285714285714288</v>
      </c>
      <c r="R188" s="162">
        <f t="shared" si="13"/>
        <v>0.48</v>
      </c>
    </row>
    <row r="189" spans="1:18" ht="15.6">
      <c r="A189" s="143">
        <f>Threshold!A188</f>
        <v>179</v>
      </c>
      <c r="B189" s="143" t="str">
        <f>Threshold!B188</f>
        <v>AME20204L</v>
      </c>
      <c r="C189" s="143" t="str">
        <f>Threshold!C188</f>
        <v>ANRAJ SRICHANDAN</v>
      </c>
      <c r="D189" s="170">
        <f>'CAT1'!R185</f>
        <v>2</v>
      </c>
      <c r="E189" s="170">
        <f>'CAT1'!S185</f>
        <v>2</v>
      </c>
      <c r="F189" s="170">
        <f>'CAT1'!T185</f>
        <v>2</v>
      </c>
      <c r="G189" s="170">
        <f>'CAT1'!U185</f>
        <v>2</v>
      </c>
      <c r="H189" s="170">
        <f>'CAT1'!V185</f>
        <v>2</v>
      </c>
      <c r="I189" s="170">
        <f>'CAT1'!W185</f>
        <v>2</v>
      </c>
      <c r="J189" s="170">
        <f>'CAT1'!X185</f>
        <v>9</v>
      </c>
      <c r="K189" s="170">
        <f>'CAT1'!Y185</f>
        <v>10</v>
      </c>
      <c r="L189" s="170">
        <f>'CAT1'!Z185</f>
        <v>10</v>
      </c>
      <c r="M189" s="148">
        <f t="shared" si="11"/>
        <v>41</v>
      </c>
      <c r="N189" s="159">
        <f>'Assignment (2)'!X185</f>
        <v>5</v>
      </c>
      <c r="O189" s="159">
        <f>'Assignment (2)'!Y185</f>
        <v>5</v>
      </c>
      <c r="P189" s="47">
        <f t="shared" si="12"/>
        <v>10</v>
      </c>
      <c r="Q189" s="162">
        <f t="shared" si="13"/>
        <v>0.8571428571428571</v>
      </c>
      <c r="R189" s="162">
        <f t="shared" si="13"/>
        <v>0.84</v>
      </c>
    </row>
    <row r="190" spans="1:18" ht="15.6">
      <c r="A190" s="143">
        <f>Threshold!A189</f>
        <v>180</v>
      </c>
      <c r="B190" s="143" t="str">
        <f>Threshold!B189</f>
        <v>AME20205L</v>
      </c>
      <c r="C190" s="143" t="str">
        <f>Threshold!C189</f>
        <v>GOWTHAMKUMAR M</v>
      </c>
      <c r="D190" s="170">
        <f>'CAT1'!R186</f>
        <v>0</v>
      </c>
      <c r="E190" s="170">
        <f>'CAT1'!S186</f>
        <v>0</v>
      </c>
      <c r="F190" s="170">
        <f>'CAT1'!T186</f>
        <v>1</v>
      </c>
      <c r="G190" s="170">
        <f>'CAT1'!U186</f>
        <v>0</v>
      </c>
      <c r="H190" s="170">
        <f>'CAT1'!V186</f>
        <v>0</v>
      </c>
      <c r="I190" s="170">
        <f>'CAT1'!W186</f>
        <v>1</v>
      </c>
      <c r="J190" s="170">
        <f>'CAT1'!X186</f>
        <v>8</v>
      </c>
      <c r="K190" s="170">
        <f>'CAT1'!Y186</f>
        <v>14</v>
      </c>
      <c r="L190" s="170">
        <f>'CAT1'!Z186</f>
        <v>13</v>
      </c>
      <c r="M190" s="148">
        <f t="shared" si="11"/>
        <v>37</v>
      </c>
      <c r="N190" s="159">
        <f>'Assignment (2)'!X186</f>
        <v>5</v>
      </c>
      <c r="O190" s="159">
        <f>'Assignment (2)'!Y186</f>
        <v>5</v>
      </c>
      <c r="P190" s="47">
        <f t="shared" si="12"/>
        <v>10</v>
      </c>
      <c r="Q190" s="162">
        <f t="shared" si="13"/>
        <v>0.8</v>
      </c>
      <c r="R190" s="162">
        <f t="shared" si="13"/>
        <v>0.76</v>
      </c>
    </row>
    <row r="191" spans="1:18" ht="15.6">
      <c r="A191" s="143">
        <f>Threshold!A190</f>
        <v>181</v>
      </c>
      <c r="B191" s="143" t="str">
        <f>Threshold!B190</f>
        <v>AME20206L</v>
      </c>
      <c r="C191" s="143" t="str">
        <f>Threshold!C190</f>
        <v>MUHAMMED AZAN N</v>
      </c>
      <c r="D191" s="170">
        <f>'CAT1'!R187</f>
        <v>2</v>
      </c>
      <c r="E191" s="170">
        <f>'CAT1'!S187</f>
        <v>2</v>
      </c>
      <c r="F191" s="170">
        <f>'CAT1'!T187</f>
        <v>2</v>
      </c>
      <c r="G191" s="170">
        <f>'CAT1'!U187</f>
        <v>2</v>
      </c>
      <c r="H191" s="170">
        <f>'CAT1'!V187</f>
        <v>2</v>
      </c>
      <c r="I191" s="170">
        <f>'CAT1'!W187</f>
        <v>2</v>
      </c>
      <c r="J191" s="170">
        <f>'CAT1'!X187</f>
        <v>9</v>
      </c>
      <c r="K191" s="170">
        <f>'CAT1'!Y187</f>
        <v>10</v>
      </c>
      <c r="L191" s="170">
        <f>'CAT1'!Z187</f>
        <v>10</v>
      </c>
      <c r="M191" s="148">
        <f t="shared" si="11"/>
        <v>41</v>
      </c>
      <c r="N191" s="159">
        <f>'Assignment (2)'!X187</f>
        <v>5</v>
      </c>
      <c r="O191" s="159">
        <f>'Assignment (2)'!Y187</f>
        <v>5</v>
      </c>
      <c r="P191" s="47">
        <f t="shared" si="12"/>
        <v>10</v>
      </c>
      <c r="Q191" s="162">
        <f t="shared" si="13"/>
        <v>0.8571428571428571</v>
      </c>
      <c r="R191" s="162">
        <f t="shared" si="13"/>
        <v>0.84</v>
      </c>
    </row>
    <row r="192" spans="1:18" ht="15.6">
      <c r="A192" s="143">
        <f>Threshold!A191</f>
        <v>182</v>
      </c>
      <c r="B192" s="143" t="str">
        <f>Threshold!B191</f>
        <v>AME20207L</v>
      </c>
      <c r="C192" s="143" t="str">
        <f>Threshold!C191</f>
        <v>YOGESHWARAN U U</v>
      </c>
      <c r="D192" s="170">
        <f>'CAT1'!R188</f>
        <v>2</v>
      </c>
      <c r="E192" s="170">
        <f>'CAT1'!S188</f>
        <v>2</v>
      </c>
      <c r="F192" s="170">
        <f>'CAT1'!T188</f>
        <v>2</v>
      </c>
      <c r="G192" s="170">
        <f>'CAT1'!U188</f>
        <v>2</v>
      </c>
      <c r="H192" s="170">
        <f>'CAT1'!V188</f>
        <v>2</v>
      </c>
      <c r="I192" s="170">
        <f>'CAT1'!W188</f>
        <v>2</v>
      </c>
      <c r="J192" s="170">
        <f>'CAT1'!X188</f>
        <v>10</v>
      </c>
      <c r="K192" s="170">
        <f>'CAT1'!Y188</f>
        <v>10</v>
      </c>
      <c r="L192" s="170">
        <f>'CAT1'!Z188</f>
        <v>12</v>
      </c>
      <c r="M192" s="148">
        <f t="shared" si="11"/>
        <v>44</v>
      </c>
      <c r="N192" s="159">
        <f>'Assignment (2)'!X188</f>
        <v>5</v>
      </c>
      <c r="O192" s="159">
        <f>'Assignment (2)'!Y188</f>
        <v>5</v>
      </c>
      <c r="P192" s="47">
        <f t="shared" si="12"/>
        <v>10</v>
      </c>
      <c r="Q192" s="162">
        <f t="shared" si="13"/>
        <v>0.88571428571428568</v>
      </c>
      <c r="R192" s="162">
        <f t="shared" si="13"/>
        <v>0.92</v>
      </c>
    </row>
    <row r="193" spans="1:18" ht="15.6">
      <c r="A193" s="143">
        <f>Threshold!A192</f>
        <v>183</v>
      </c>
      <c r="B193" s="143" t="str">
        <f>Threshold!B192</f>
        <v>AME20208L</v>
      </c>
      <c r="C193" s="143" t="str">
        <f>Threshold!C192</f>
        <v>SWAYAM PAWAR</v>
      </c>
      <c r="D193" s="170">
        <f>'CAT1'!R189</f>
        <v>2</v>
      </c>
      <c r="E193" s="170">
        <f>'CAT1'!S189</f>
        <v>2</v>
      </c>
      <c r="F193" s="170">
        <f>'CAT1'!T189</f>
        <v>2</v>
      </c>
      <c r="G193" s="170">
        <f>'CAT1'!U189</f>
        <v>2</v>
      </c>
      <c r="H193" s="170">
        <f>'CAT1'!V189</f>
        <v>2</v>
      </c>
      <c r="I193" s="170">
        <f>'CAT1'!W189</f>
        <v>2</v>
      </c>
      <c r="J193" s="170">
        <f>'CAT1'!X189</f>
        <v>10</v>
      </c>
      <c r="K193" s="170">
        <f>'CAT1'!Y189</f>
        <v>10</v>
      </c>
      <c r="L193" s="170">
        <f>'CAT1'!Z189</f>
        <v>12</v>
      </c>
      <c r="M193" s="148">
        <f t="shared" si="11"/>
        <v>44</v>
      </c>
      <c r="N193" s="159">
        <f>'Assignment (2)'!X189</f>
        <v>5</v>
      </c>
      <c r="O193" s="159">
        <f>'Assignment (2)'!Y189</f>
        <v>5</v>
      </c>
      <c r="P193" s="47">
        <f t="shared" si="12"/>
        <v>10</v>
      </c>
      <c r="Q193" s="162">
        <f t="shared" si="13"/>
        <v>0.88571428571428568</v>
      </c>
      <c r="R193" s="162">
        <f t="shared" si="13"/>
        <v>0.92</v>
      </c>
    </row>
    <row r="194" spans="1:18" ht="15.6">
      <c r="A194" s="143">
        <f>Threshold!A193</f>
        <v>184</v>
      </c>
      <c r="B194" s="143" t="str">
        <f>Threshold!B193</f>
        <v>AME20209L</v>
      </c>
      <c r="C194" s="143" t="str">
        <f>Threshold!C193</f>
        <v>DEEPAK S</v>
      </c>
      <c r="D194" s="170">
        <f>'CAT1'!R190</f>
        <v>2</v>
      </c>
      <c r="E194" s="170">
        <f>'CAT1'!S190</f>
        <v>2</v>
      </c>
      <c r="F194" s="170">
        <f>'CAT1'!T190</f>
        <v>2</v>
      </c>
      <c r="G194" s="170">
        <f>'CAT1'!U190</f>
        <v>2</v>
      </c>
      <c r="H194" s="170">
        <f>'CAT1'!V190</f>
        <v>2</v>
      </c>
      <c r="I194" s="170">
        <f>'CAT1'!W190</f>
        <v>2</v>
      </c>
      <c r="J194" s="170">
        <f>'CAT1'!X190</f>
        <v>9</v>
      </c>
      <c r="K194" s="170">
        <f>'CAT1'!Y190</f>
        <v>12</v>
      </c>
      <c r="L194" s="170">
        <f>'CAT1'!Z190</f>
        <v>12</v>
      </c>
      <c r="M194" s="148">
        <f t="shared" si="11"/>
        <v>45</v>
      </c>
      <c r="N194" s="159">
        <f>'Assignment (2)'!X190</f>
        <v>5</v>
      </c>
      <c r="O194" s="159">
        <f>'Assignment (2)'!Y190</f>
        <v>5</v>
      </c>
      <c r="P194" s="47">
        <f t="shared" si="12"/>
        <v>10</v>
      </c>
      <c r="Q194" s="162">
        <f t="shared" si="13"/>
        <v>0.91428571428571426</v>
      </c>
      <c r="R194" s="162">
        <f t="shared" si="13"/>
        <v>0.92</v>
      </c>
    </row>
    <row r="195" spans="1:18" ht="15.6">
      <c r="A195" s="143">
        <f>Threshold!A194</f>
        <v>185</v>
      </c>
      <c r="B195" s="143" t="str">
        <f>Threshold!B194</f>
        <v>AME20210L</v>
      </c>
      <c r="C195" s="143" t="str">
        <f>Threshold!C194</f>
        <v>MOHAN RAJ S</v>
      </c>
      <c r="D195" s="170">
        <f>'CAT1'!R191</f>
        <v>2</v>
      </c>
      <c r="E195" s="170">
        <f>'CAT1'!S191</f>
        <v>2</v>
      </c>
      <c r="F195" s="170">
        <f>'CAT1'!T191</f>
        <v>2</v>
      </c>
      <c r="G195" s="170">
        <f>'CAT1'!U191</f>
        <v>2</v>
      </c>
      <c r="H195" s="170">
        <f>'CAT1'!V191</f>
        <v>2</v>
      </c>
      <c r="I195" s="170">
        <f>'CAT1'!W191</f>
        <v>2</v>
      </c>
      <c r="J195" s="170">
        <f>'CAT1'!X191</f>
        <v>9</v>
      </c>
      <c r="K195" s="170">
        <f>'CAT1'!Y191</f>
        <v>10</v>
      </c>
      <c r="L195" s="170">
        <f>'CAT1'!Z191</f>
        <v>10</v>
      </c>
      <c r="M195" s="148">
        <f t="shared" si="11"/>
        <v>41</v>
      </c>
      <c r="N195" s="159">
        <f>'Assignment (2)'!X191</f>
        <v>5</v>
      </c>
      <c r="O195" s="159">
        <f>'Assignment (2)'!Y191</f>
        <v>5</v>
      </c>
      <c r="P195" s="47">
        <f t="shared" si="12"/>
        <v>10</v>
      </c>
      <c r="Q195" s="162">
        <f t="shared" si="13"/>
        <v>0.8571428571428571</v>
      </c>
      <c r="R195" s="162">
        <f t="shared" si="13"/>
        <v>0.84</v>
      </c>
    </row>
    <row r="196" spans="1:18" ht="15.6">
      <c r="A196" s="143">
        <f>Threshold!A195</f>
        <v>186</v>
      </c>
      <c r="B196" s="143" t="str">
        <f>Threshold!B195</f>
        <v>AME20211L</v>
      </c>
      <c r="C196" s="143" t="str">
        <f>Threshold!C195</f>
        <v>SANJAY V</v>
      </c>
      <c r="D196" s="170">
        <f>'CAT1'!R192</f>
        <v>2</v>
      </c>
      <c r="E196" s="170">
        <f>'CAT1'!S192</f>
        <v>2</v>
      </c>
      <c r="F196" s="170">
        <f>'CAT1'!T192</f>
        <v>2</v>
      </c>
      <c r="G196" s="170">
        <f>'CAT1'!U192</f>
        <v>2</v>
      </c>
      <c r="H196" s="170">
        <f>'CAT1'!V192</f>
        <v>2</v>
      </c>
      <c r="I196" s="170">
        <f>'CAT1'!W192</f>
        <v>2</v>
      </c>
      <c r="J196" s="170">
        <f>'CAT1'!X192</f>
        <v>9</v>
      </c>
      <c r="K196" s="170">
        <f>'CAT1'!Y192</f>
        <v>10</v>
      </c>
      <c r="L196" s="170">
        <f>'CAT1'!Z192</f>
        <v>10</v>
      </c>
      <c r="M196" s="148">
        <f t="shared" si="11"/>
        <v>41</v>
      </c>
      <c r="N196" s="159">
        <f>'Assignment (2)'!X192</f>
        <v>5</v>
      </c>
      <c r="O196" s="159">
        <f>'Assignment (2)'!Y192</f>
        <v>5</v>
      </c>
      <c r="P196" s="47">
        <f t="shared" si="12"/>
        <v>10</v>
      </c>
      <c r="Q196" s="162">
        <f t="shared" si="13"/>
        <v>0.8571428571428571</v>
      </c>
      <c r="R196" s="162">
        <f t="shared" si="13"/>
        <v>0.84</v>
      </c>
    </row>
    <row r="197" spans="1:18" ht="15.6">
      <c r="A197" s="143">
        <f>Threshold!A196</f>
        <v>187</v>
      </c>
      <c r="B197" s="143" t="str">
        <f>Threshold!B196</f>
        <v>AME20213L</v>
      </c>
      <c r="C197" s="143" t="str">
        <f>Threshold!C196</f>
        <v>MANOKARAN R</v>
      </c>
      <c r="D197" s="170">
        <f>'CAT1'!R193</f>
        <v>1</v>
      </c>
      <c r="E197" s="170">
        <f>'CAT1'!S193</f>
        <v>2</v>
      </c>
      <c r="F197" s="170">
        <f>'CAT1'!T193</f>
        <v>2</v>
      </c>
      <c r="G197" s="170">
        <f>'CAT1'!U193</f>
        <v>1</v>
      </c>
      <c r="H197" s="170">
        <f>'CAT1'!V193</f>
        <v>2</v>
      </c>
      <c r="I197" s="170">
        <f>'CAT1'!W193</f>
        <v>1</v>
      </c>
      <c r="J197" s="170">
        <f>'CAT1'!X193</f>
        <v>7</v>
      </c>
      <c r="K197" s="170">
        <f>'CAT1'!Y193</f>
        <v>14</v>
      </c>
      <c r="L197" s="170">
        <f>'CAT1'!Z193</f>
        <v>7</v>
      </c>
      <c r="M197" s="148">
        <f t="shared" si="11"/>
        <v>37</v>
      </c>
      <c r="N197" s="159">
        <f>'Assignment (2)'!X193</f>
        <v>5</v>
      </c>
      <c r="O197" s="159">
        <f>'Assignment (2)'!Y193</f>
        <v>5</v>
      </c>
      <c r="P197" s="47">
        <f t="shared" si="12"/>
        <v>10</v>
      </c>
      <c r="Q197" s="162">
        <f t="shared" si="13"/>
        <v>0.88571428571428568</v>
      </c>
      <c r="R197" s="162">
        <f t="shared" si="13"/>
        <v>0.64</v>
      </c>
    </row>
    <row r="198" spans="1:18" ht="15.6">
      <c r="A198" s="143">
        <f>Threshold!A197</f>
        <v>188</v>
      </c>
      <c r="B198" s="143" t="str">
        <f>Threshold!B197</f>
        <v>AME20214L</v>
      </c>
      <c r="C198" s="143" t="str">
        <f>Threshold!C197</f>
        <v>VISHAL S E</v>
      </c>
      <c r="D198" s="170">
        <f>'CAT1'!R194</f>
        <v>2</v>
      </c>
      <c r="E198" s="170">
        <f>'CAT1'!S194</f>
        <v>2</v>
      </c>
      <c r="F198" s="170">
        <f>'CAT1'!T194</f>
        <v>2</v>
      </c>
      <c r="G198" s="170">
        <f>'CAT1'!U194</f>
        <v>2</v>
      </c>
      <c r="H198" s="170">
        <f>'CAT1'!V194</f>
        <v>1</v>
      </c>
      <c r="I198" s="170">
        <f>'CAT1'!W194</f>
        <v>1</v>
      </c>
      <c r="J198" s="170">
        <f>'CAT1'!X194</f>
        <v>6</v>
      </c>
      <c r="K198" s="170">
        <f>'CAT1'!Y194</f>
        <v>13</v>
      </c>
      <c r="L198" s="170">
        <f>'CAT1'!Z194</f>
        <v>7</v>
      </c>
      <c r="M198" s="148">
        <f t="shared" si="11"/>
        <v>36</v>
      </c>
      <c r="N198" s="159">
        <f>'Assignment (2)'!X194</f>
        <v>5</v>
      </c>
      <c r="O198" s="159">
        <f>'Assignment (2)'!Y194</f>
        <v>5</v>
      </c>
      <c r="P198" s="47">
        <f t="shared" si="12"/>
        <v>10</v>
      </c>
      <c r="Q198" s="162">
        <f t="shared" si="13"/>
        <v>0.8571428571428571</v>
      </c>
      <c r="R198" s="162">
        <f t="shared" si="13"/>
        <v>0.64</v>
      </c>
    </row>
    <row r="199" spans="1:18" ht="15.6">
      <c r="A199" s="143">
        <f>Threshold!A198</f>
        <v>189</v>
      </c>
      <c r="B199" s="143" t="str">
        <f>Threshold!B198</f>
        <v>AME20215L</v>
      </c>
      <c r="C199" s="143" t="str">
        <f>Threshold!C198</f>
        <v>STEPHENSON K</v>
      </c>
      <c r="D199" s="170">
        <f>'CAT1'!R195</f>
        <v>2</v>
      </c>
      <c r="E199" s="170">
        <f>'CAT1'!S195</f>
        <v>2</v>
      </c>
      <c r="F199" s="170">
        <f>'CAT1'!T195</f>
        <v>2</v>
      </c>
      <c r="G199" s="170">
        <f>'CAT1'!U195</f>
        <v>2</v>
      </c>
      <c r="H199" s="170">
        <f>'CAT1'!V195</f>
        <v>2</v>
      </c>
      <c r="I199" s="170">
        <f>'CAT1'!W195</f>
        <v>2</v>
      </c>
      <c r="J199" s="170">
        <f>'CAT1'!X195</f>
        <v>10</v>
      </c>
      <c r="K199" s="170">
        <f>'CAT1'!Y195</f>
        <v>14</v>
      </c>
      <c r="L199" s="170">
        <f>'CAT1'!Z195</f>
        <v>14</v>
      </c>
      <c r="M199" s="148">
        <f t="shared" si="11"/>
        <v>50</v>
      </c>
      <c r="N199" s="159">
        <f>'Assignment (2)'!X195</f>
        <v>5</v>
      </c>
      <c r="O199" s="159">
        <f>'Assignment (2)'!Y195</f>
        <v>5</v>
      </c>
      <c r="P199" s="47">
        <f t="shared" si="12"/>
        <v>10</v>
      </c>
      <c r="Q199" s="162">
        <f t="shared" si="13"/>
        <v>1</v>
      </c>
      <c r="R199" s="162">
        <f t="shared" si="13"/>
        <v>1</v>
      </c>
    </row>
    <row r="200" spans="1:18" ht="15.6">
      <c r="A200" s="143">
        <f>Threshold!A199</f>
        <v>190</v>
      </c>
      <c r="B200" s="143" t="str">
        <f>Threshold!B199</f>
        <v>AME20217L</v>
      </c>
      <c r="C200" s="143" t="str">
        <f>Threshold!C199</f>
        <v>Dinesh Kumar</v>
      </c>
      <c r="D200" s="170">
        <f>'CAT1'!R196</f>
        <v>2</v>
      </c>
      <c r="E200" s="170">
        <f>'CAT1'!S196</f>
        <v>2</v>
      </c>
      <c r="F200" s="170">
        <f>'CAT1'!T196</f>
        <v>2</v>
      </c>
      <c r="G200" s="170">
        <f>'CAT1'!U196</f>
        <v>2</v>
      </c>
      <c r="H200" s="170">
        <f>'CAT1'!V196</f>
        <v>2</v>
      </c>
      <c r="I200" s="170">
        <f>'CAT1'!W196</f>
        <v>2</v>
      </c>
      <c r="J200" s="170">
        <f>'CAT1'!X196</f>
        <v>10</v>
      </c>
      <c r="K200" s="170">
        <f>'CAT1'!Y196</f>
        <v>14</v>
      </c>
      <c r="L200" s="170">
        <f>'CAT1'!Z196</f>
        <v>14</v>
      </c>
      <c r="M200" s="148">
        <f t="shared" si="11"/>
        <v>50</v>
      </c>
      <c r="N200" s="159">
        <f>'Assignment (2)'!X196</f>
        <v>5</v>
      </c>
      <c r="O200" s="159">
        <f>'Assignment (2)'!Y196</f>
        <v>5</v>
      </c>
      <c r="P200" s="47">
        <f t="shared" si="12"/>
        <v>10</v>
      </c>
      <c r="Q200" s="162">
        <f t="shared" si="13"/>
        <v>1</v>
      </c>
      <c r="R200" s="162">
        <f t="shared" si="13"/>
        <v>1</v>
      </c>
    </row>
    <row r="201" spans="1:18" ht="15.6">
      <c r="A201" s="143">
        <f>Threshold!A200</f>
        <v>191</v>
      </c>
      <c r="B201" s="143" t="str">
        <f>Threshold!B200</f>
        <v>AME20218L</v>
      </c>
      <c r="C201" s="143" t="str">
        <f>Threshold!C200</f>
        <v>Vignesh. P</v>
      </c>
      <c r="D201" s="170">
        <f>'CAT1'!R197</f>
        <v>2</v>
      </c>
      <c r="E201" s="170">
        <f>'CAT1'!S197</f>
        <v>2</v>
      </c>
      <c r="F201" s="170">
        <f>'CAT1'!T197</f>
        <v>2</v>
      </c>
      <c r="G201" s="170">
        <f>'CAT1'!U197</f>
        <v>2</v>
      </c>
      <c r="H201" s="170">
        <f>'CAT1'!V197</f>
        <v>2</v>
      </c>
      <c r="I201" s="170">
        <f>'CAT1'!W197</f>
        <v>2</v>
      </c>
      <c r="J201" s="170">
        <f>'CAT1'!X197</f>
        <v>9</v>
      </c>
      <c r="K201" s="170">
        <f>'CAT1'!Y197</f>
        <v>10</v>
      </c>
      <c r="L201" s="170">
        <f>'CAT1'!Z197</f>
        <v>10</v>
      </c>
      <c r="M201" s="148">
        <f t="shared" si="11"/>
        <v>41</v>
      </c>
      <c r="N201" s="159">
        <f>'Assignment (2)'!X197</f>
        <v>5</v>
      </c>
      <c r="O201" s="159">
        <f>'Assignment (2)'!Y197</f>
        <v>5</v>
      </c>
      <c r="P201" s="47">
        <f t="shared" si="12"/>
        <v>10</v>
      </c>
      <c r="Q201" s="162">
        <f t="shared" si="13"/>
        <v>0.8571428571428571</v>
      </c>
      <c r="R201" s="162">
        <f t="shared" si="13"/>
        <v>0.84</v>
      </c>
    </row>
    <row r="202" spans="1:18" ht="15.6">
      <c r="A202" s="143">
        <f>Threshold!A201</f>
        <v>192</v>
      </c>
      <c r="B202" s="143" t="str">
        <f>Threshold!B201</f>
        <v>AME20219L</v>
      </c>
      <c r="C202" s="143" t="str">
        <f>Threshold!C201</f>
        <v>JOBIN J</v>
      </c>
      <c r="D202" s="170">
        <f>'CAT1'!R198</f>
        <v>1</v>
      </c>
      <c r="E202" s="170">
        <f>'CAT1'!S198</f>
        <v>1</v>
      </c>
      <c r="F202" s="170">
        <f>'CAT1'!T198</f>
        <v>2</v>
      </c>
      <c r="G202" s="170">
        <f>'CAT1'!U198</f>
        <v>2</v>
      </c>
      <c r="H202" s="170">
        <f>'CAT1'!V198</f>
        <v>1</v>
      </c>
      <c r="I202" s="170">
        <f>'CAT1'!W198</f>
        <v>1</v>
      </c>
      <c r="J202" s="170">
        <f>'CAT1'!X198</f>
        <v>8</v>
      </c>
      <c r="K202" s="170">
        <f>'CAT1'!Y198</f>
        <v>14</v>
      </c>
      <c r="L202" s="170">
        <f>'CAT1'!Z198</f>
        <v>12</v>
      </c>
      <c r="M202" s="148">
        <f t="shared" si="11"/>
        <v>42</v>
      </c>
      <c r="N202" s="159">
        <f>'Assignment (2)'!X198</f>
        <v>5</v>
      </c>
      <c r="O202" s="159">
        <f>'Assignment (2)'!Y198</f>
        <v>5</v>
      </c>
      <c r="P202" s="47">
        <f t="shared" si="12"/>
        <v>10</v>
      </c>
      <c r="Q202" s="162">
        <f t="shared" si="13"/>
        <v>0.88571428571428568</v>
      </c>
      <c r="R202" s="162">
        <f t="shared" si="13"/>
        <v>0.84</v>
      </c>
    </row>
    <row r="203" spans="1:18" ht="15.6">
      <c r="A203" s="143">
        <f>Threshold!A202</f>
        <v>193</v>
      </c>
      <c r="B203" s="143" t="str">
        <f>Threshold!B202</f>
        <v>AME20220L</v>
      </c>
      <c r="C203" s="143" t="str">
        <f>Threshold!C202</f>
        <v>ANGELICO CLIFFORD P RAYEN L</v>
      </c>
      <c r="D203" s="170">
        <f>'CAT1'!R199</f>
        <v>2</v>
      </c>
      <c r="E203" s="170">
        <f>'CAT1'!S199</f>
        <v>2</v>
      </c>
      <c r="F203" s="170">
        <f>'CAT1'!T199</f>
        <v>2</v>
      </c>
      <c r="G203" s="170">
        <f>'CAT1'!U199</f>
        <v>2</v>
      </c>
      <c r="H203" s="170">
        <f>'CAT1'!V199</f>
        <v>2</v>
      </c>
      <c r="I203" s="170">
        <f>'CAT1'!W199</f>
        <v>2</v>
      </c>
      <c r="J203" s="170">
        <f>'CAT1'!X199</f>
        <v>10</v>
      </c>
      <c r="K203" s="170">
        <f>'CAT1'!Y199</f>
        <v>10</v>
      </c>
      <c r="L203" s="170">
        <f>'CAT1'!Z199</f>
        <v>12</v>
      </c>
      <c r="M203" s="148">
        <f t="shared" si="11"/>
        <v>44</v>
      </c>
      <c r="N203" s="159">
        <f>'Assignment (2)'!X199</f>
        <v>5</v>
      </c>
      <c r="O203" s="159">
        <f>'Assignment (2)'!Y199</f>
        <v>5</v>
      </c>
      <c r="P203" s="47">
        <f t="shared" si="12"/>
        <v>10</v>
      </c>
      <c r="Q203" s="162">
        <f t="shared" si="13"/>
        <v>0.88571428571428568</v>
      </c>
      <c r="R203" s="162">
        <f t="shared" si="13"/>
        <v>0.92</v>
      </c>
    </row>
    <row r="204" spans="1:18" ht="15.6">
      <c r="A204" s="143">
        <f>Threshold!A203</f>
        <v>194</v>
      </c>
      <c r="B204" s="143" t="str">
        <f>Threshold!B203</f>
        <v>AME20221L</v>
      </c>
      <c r="C204" s="143" t="str">
        <f>Threshold!C203</f>
        <v>SIBI R</v>
      </c>
      <c r="D204" s="170">
        <f>'CAT1'!R200</f>
        <v>2</v>
      </c>
      <c r="E204" s="170">
        <f>'CAT1'!S200</f>
        <v>2</v>
      </c>
      <c r="F204" s="170">
        <f>'CAT1'!T200</f>
        <v>2</v>
      </c>
      <c r="G204" s="170">
        <f>'CAT1'!U200</f>
        <v>2</v>
      </c>
      <c r="H204" s="170">
        <f>'CAT1'!V200</f>
        <v>2</v>
      </c>
      <c r="I204" s="170">
        <f>'CAT1'!W200</f>
        <v>2</v>
      </c>
      <c r="J204" s="170">
        <f>'CAT1'!X200</f>
        <v>10</v>
      </c>
      <c r="K204" s="170">
        <f>'CAT1'!Y200</f>
        <v>14</v>
      </c>
      <c r="L204" s="170">
        <f>'CAT1'!Z200</f>
        <v>10</v>
      </c>
      <c r="M204" s="148">
        <f t="shared" si="11"/>
        <v>46</v>
      </c>
      <c r="N204" s="159">
        <f>'Assignment (2)'!X200</f>
        <v>5</v>
      </c>
      <c r="O204" s="159">
        <f>'Assignment (2)'!Y200</f>
        <v>5</v>
      </c>
      <c r="P204" s="47">
        <f t="shared" si="12"/>
        <v>10</v>
      </c>
      <c r="Q204" s="162">
        <f t="shared" si="13"/>
        <v>1</v>
      </c>
      <c r="R204" s="162">
        <f t="shared" si="13"/>
        <v>0.84</v>
      </c>
    </row>
    <row r="205" spans="1:18" ht="15.6">
      <c r="A205" s="143">
        <f>Threshold!A204</f>
        <v>195</v>
      </c>
      <c r="B205" s="143" t="str">
        <f>Threshold!B204</f>
        <v>AME20222L</v>
      </c>
      <c r="C205" s="143" t="str">
        <f>Threshold!C204</f>
        <v>A.MOHAMED ASIK</v>
      </c>
      <c r="D205" s="170">
        <f>'CAT1'!R201</f>
        <v>2</v>
      </c>
      <c r="E205" s="170">
        <f>'CAT1'!S201</f>
        <v>2</v>
      </c>
      <c r="F205" s="170">
        <f>'CAT1'!T201</f>
        <v>2</v>
      </c>
      <c r="G205" s="170">
        <f>'CAT1'!U201</f>
        <v>2</v>
      </c>
      <c r="H205" s="170">
        <f>'CAT1'!V201</f>
        <v>2</v>
      </c>
      <c r="I205" s="170">
        <f>'CAT1'!W201</f>
        <v>2</v>
      </c>
      <c r="J205" s="170">
        <f>'CAT1'!X201</f>
        <v>10</v>
      </c>
      <c r="K205" s="170">
        <f>'CAT1'!Y201</f>
        <v>10</v>
      </c>
      <c r="L205" s="170">
        <f>'CAT1'!Z201</f>
        <v>12</v>
      </c>
      <c r="M205" s="148">
        <f t="shared" si="11"/>
        <v>44</v>
      </c>
      <c r="N205" s="159">
        <f>'Assignment (2)'!X201</f>
        <v>5</v>
      </c>
      <c r="O205" s="159">
        <f>'Assignment (2)'!Y201</f>
        <v>5</v>
      </c>
      <c r="P205" s="47">
        <f t="shared" si="12"/>
        <v>10</v>
      </c>
      <c r="Q205" s="162">
        <f t="shared" si="13"/>
        <v>0.88571428571428568</v>
      </c>
      <c r="R205" s="162">
        <f t="shared" si="13"/>
        <v>0.92</v>
      </c>
    </row>
    <row r="206" spans="1:18" ht="15.6">
      <c r="A206" s="143">
        <f>Threshold!A205</f>
        <v>196</v>
      </c>
      <c r="B206" s="143" t="str">
        <f>Threshold!B205</f>
        <v>AME20223L</v>
      </c>
      <c r="C206" s="143" t="str">
        <f>Threshold!C205</f>
        <v>GUHAN S</v>
      </c>
      <c r="D206" s="170">
        <f>'CAT1'!R202</f>
        <v>0</v>
      </c>
      <c r="E206" s="170">
        <f>'CAT1'!S202</f>
        <v>0</v>
      </c>
      <c r="F206" s="170">
        <f>'CAT1'!T202</f>
        <v>2</v>
      </c>
      <c r="G206" s="170">
        <f>'CAT1'!U202</f>
        <v>2</v>
      </c>
      <c r="H206" s="170">
        <f>'CAT1'!V202</f>
        <v>1</v>
      </c>
      <c r="I206" s="170">
        <f>'CAT1'!W202</f>
        <v>1</v>
      </c>
      <c r="J206" s="170">
        <f>'CAT1'!X202</f>
        <v>10</v>
      </c>
      <c r="K206" s="170">
        <f>'CAT1'!Y202</f>
        <v>11</v>
      </c>
      <c r="L206" s="170">
        <f>'CAT1'!Z202</f>
        <v>11</v>
      </c>
      <c r="M206" s="148">
        <f t="shared" si="11"/>
        <v>38</v>
      </c>
      <c r="N206" s="159">
        <f>'Assignment (2)'!X202</f>
        <v>5</v>
      </c>
      <c r="O206" s="159">
        <f>'Assignment (2)'!Y202</f>
        <v>5</v>
      </c>
      <c r="P206" s="47">
        <f t="shared" si="12"/>
        <v>10</v>
      </c>
      <c r="Q206" s="162">
        <f t="shared" si="13"/>
        <v>0.8</v>
      </c>
      <c r="R206" s="162">
        <f t="shared" si="13"/>
        <v>0.8</v>
      </c>
    </row>
    <row r="207" spans="1:18" ht="15.6">
      <c r="A207" s="143">
        <f>Threshold!A206</f>
        <v>197</v>
      </c>
      <c r="B207" s="143" t="str">
        <f>Threshold!B206</f>
        <v>AME20224L</v>
      </c>
      <c r="C207" s="143" t="str">
        <f>Threshold!C206</f>
        <v>DEEPAK KUMAR.S</v>
      </c>
      <c r="D207" s="170">
        <f>'CAT1'!R203</f>
        <v>1</v>
      </c>
      <c r="E207" s="170">
        <f>'CAT1'!S203</f>
        <v>2</v>
      </c>
      <c r="F207" s="170">
        <f>'CAT1'!T203</f>
        <v>2</v>
      </c>
      <c r="G207" s="170">
        <f>'CAT1'!U203</f>
        <v>1</v>
      </c>
      <c r="H207" s="170">
        <f>'CAT1'!V203</f>
        <v>2</v>
      </c>
      <c r="I207" s="170">
        <f>'CAT1'!W203</f>
        <v>1</v>
      </c>
      <c r="J207" s="170">
        <f>'CAT1'!X203</f>
        <v>6</v>
      </c>
      <c r="K207" s="170">
        <f>'CAT1'!Y203</f>
        <v>7</v>
      </c>
      <c r="L207" s="170">
        <f>'CAT1'!Z203</f>
        <v>14</v>
      </c>
      <c r="M207" s="148">
        <f t="shared" si="11"/>
        <v>36</v>
      </c>
      <c r="N207" s="159">
        <f>'Assignment (2)'!X203</f>
        <v>5</v>
      </c>
      <c r="O207" s="159">
        <f>'Assignment (2)'!Y203</f>
        <v>5</v>
      </c>
      <c r="P207" s="47">
        <f t="shared" si="12"/>
        <v>10</v>
      </c>
      <c r="Q207" s="162">
        <f t="shared" si="13"/>
        <v>0.65714285714285714</v>
      </c>
      <c r="R207" s="162">
        <f t="shared" si="13"/>
        <v>0.92</v>
      </c>
    </row>
    <row r="208" spans="1:18" ht="15.6">
      <c r="A208" s="143">
        <f>Threshold!A207</f>
        <v>198</v>
      </c>
      <c r="B208" s="143" t="str">
        <f>Threshold!B207</f>
        <v>AME20225L</v>
      </c>
      <c r="C208" s="143" t="str">
        <f>Threshold!C207</f>
        <v>BALAJI R</v>
      </c>
      <c r="D208" s="170">
        <f>'CAT1'!R204</f>
        <v>2</v>
      </c>
      <c r="E208" s="170">
        <f>'CAT1'!S204</f>
        <v>2</v>
      </c>
      <c r="F208" s="170">
        <f>'CAT1'!T204</f>
        <v>2</v>
      </c>
      <c r="G208" s="170">
        <f>'CAT1'!U204</f>
        <v>2</v>
      </c>
      <c r="H208" s="170">
        <f>'CAT1'!V204</f>
        <v>2</v>
      </c>
      <c r="I208" s="170">
        <f>'CAT1'!W204</f>
        <v>2</v>
      </c>
      <c r="J208" s="170">
        <f>'CAT1'!X204</f>
        <v>10</v>
      </c>
      <c r="K208" s="170">
        <f>'CAT1'!Y204</f>
        <v>14</v>
      </c>
      <c r="L208" s="170">
        <f>'CAT1'!Z204</f>
        <v>14</v>
      </c>
      <c r="M208" s="148">
        <f t="shared" si="11"/>
        <v>50</v>
      </c>
      <c r="N208" s="159">
        <f>'Assignment (2)'!X204</f>
        <v>5</v>
      </c>
      <c r="O208" s="159">
        <f>'Assignment (2)'!Y204</f>
        <v>5</v>
      </c>
      <c r="P208" s="47">
        <f t="shared" si="12"/>
        <v>10</v>
      </c>
      <c r="Q208" s="162">
        <f t="shared" si="13"/>
        <v>1</v>
      </c>
      <c r="R208" s="162">
        <f t="shared" si="13"/>
        <v>1</v>
      </c>
    </row>
    <row r="209" spans="1:18" ht="15.6">
      <c r="A209" s="143">
        <f>Threshold!A208</f>
        <v>199</v>
      </c>
      <c r="B209" s="143" t="str">
        <f>Threshold!B208</f>
        <v>AME20226L</v>
      </c>
      <c r="C209" s="143" t="str">
        <f>Threshold!C208</f>
        <v>JOEL STANLEY JONES</v>
      </c>
      <c r="D209" s="170">
        <f>'CAT1'!R205</f>
        <v>0</v>
      </c>
      <c r="E209" s="170">
        <f>'CAT1'!S205</f>
        <v>1</v>
      </c>
      <c r="F209" s="170">
        <f>'CAT1'!T205</f>
        <v>1</v>
      </c>
      <c r="G209" s="170">
        <f>'CAT1'!U205</f>
        <v>1</v>
      </c>
      <c r="H209" s="170">
        <f>'CAT1'!V205</f>
        <v>1</v>
      </c>
      <c r="I209" s="170">
        <f>'CAT1'!W205</f>
        <v>0</v>
      </c>
      <c r="J209" s="170">
        <f>'CAT1'!X205</f>
        <v>8</v>
      </c>
      <c r="K209" s="170">
        <f>'CAT1'!Y205</f>
        <v>7</v>
      </c>
      <c r="L209" s="170">
        <f>'CAT1'!Z205</f>
        <v>12</v>
      </c>
      <c r="M209" s="148">
        <f t="shared" si="11"/>
        <v>31</v>
      </c>
      <c r="N209" s="159">
        <f>'Assignment (2)'!X205</f>
        <v>5</v>
      </c>
      <c r="O209" s="159">
        <f>'Assignment (2)'!Y205</f>
        <v>5</v>
      </c>
      <c r="P209" s="47">
        <f t="shared" si="12"/>
        <v>10</v>
      </c>
      <c r="Q209" s="162">
        <f t="shared" si="13"/>
        <v>0.62857142857142856</v>
      </c>
      <c r="R209" s="162">
        <f t="shared" si="13"/>
        <v>0.76</v>
      </c>
    </row>
    <row r="210" spans="1:18" ht="15.6">
      <c r="A210" s="143">
        <f>Threshold!A209</f>
        <v>200</v>
      </c>
      <c r="B210" s="143" t="str">
        <f>Threshold!B209</f>
        <v>AME20227L</v>
      </c>
      <c r="C210" s="143" t="str">
        <f>Threshold!C209</f>
        <v>AMS VARGHEES</v>
      </c>
      <c r="D210" s="170">
        <f>'CAT1'!R206</f>
        <v>1</v>
      </c>
      <c r="E210" s="170">
        <f>'CAT1'!S206</f>
        <v>1</v>
      </c>
      <c r="F210" s="170">
        <f>'CAT1'!T206</f>
        <v>2</v>
      </c>
      <c r="G210" s="170">
        <f>'CAT1'!U206</f>
        <v>1</v>
      </c>
      <c r="H210" s="170">
        <f>'CAT1'!V206</f>
        <v>1</v>
      </c>
      <c r="I210" s="170">
        <f>'CAT1'!W206</f>
        <v>2</v>
      </c>
      <c r="J210" s="170">
        <f>'CAT1'!X206</f>
        <v>6</v>
      </c>
      <c r="K210" s="170">
        <f>'CAT1'!Y206</f>
        <v>12</v>
      </c>
      <c r="L210" s="170">
        <f>'CAT1'!Z206</f>
        <v>7</v>
      </c>
      <c r="M210" s="148">
        <f t="shared" si="11"/>
        <v>33</v>
      </c>
      <c r="N210" s="159">
        <f>'Assignment (2)'!X206</f>
        <v>5</v>
      </c>
      <c r="O210" s="159">
        <f>'Assignment (2)'!Y206</f>
        <v>5</v>
      </c>
      <c r="P210" s="47">
        <f t="shared" si="12"/>
        <v>10</v>
      </c>
      <c r="Q210" s="162">
        <f t="shared" si="13"/>
        <v>0.77142857142857146</v>
      </c>
      <c r="R210" s="162">
        <f t="shared" si="13"/>
        <v>0.64</v>
      </c>
    </row>
    <row r="211" spans="1:18" ht="15.6">
      <c r="A211" s="143">
        <f>Threshold!A210</f>
        <v>201</v>
      </c>
      <c r="B211" s="143" t="str">
        <f>Threshold!B210</f>
        <v>AME20228L</v>
      </c>
      <c r="C211" s="143" t="str">
        <f>Threshold!C210</f>
        <v>ROJES J</v>
      </c>
      <c r="D211" s="170">
        <f>'CAT1'!R207</f>
        <v>1</v>
      </c>
      <c r="E211" s="170">
        <f>'CAT1'!S207</f>
        <v>2</v>
      </c>
      <c r="F211" s="170">
        <f>'CAT1'!T207</f>
        <v>2</v>
      </c>
      <c r="G211" s="170">
        <f>'CAT1'!U207</f>
        <v>2</v>
      </c>
      <c r="H211" s="170">
        <f>'CAT1'!V207</f>
        <v>2</v>
      </c>
      <c r="I211" s="170">
        <f>'CAT1'!W207</f>
        <v>2</v>
      </c>
      <c r="J211" s="170">
        <f>'CAT1'!X207</f>
        <v>5</v>
      </c>
      <c r="K211" s="170">
        <f>'CAT1'!Y207</f>
        <v>14</v>
      </c>
      <c r="L211" s="170">
        <f>'CAT1'!Z207</f>
        <v>12</v>
      </c>
      <c r="M211" s="148">
        <f t="shared" ref="M211:M230" si="14">SUM(D211:L211)</f>
        <v>42</v>
      </c>
      <c r="N211" s="159">
        <f>'Assignment (2)'!X207</f>
        <v>5</v>
      </c>
      <c r="O211" s="159">
        <f>'Assignment (2)'!Y207</f>
        <v>5</v>
      </c>
      <c r="P211" s="47">
        <f t="shared" ref="P211:P230" si="15">SUM(N211:O211)</f>
        <v>10</v>
      </c>
      <c r="Q211" s="162">
        <f t="shared" si="13"/>
        <v>0.82857142857142863</v>
      </c>
      <c r="R211" s="162">
        <f t="shared" si="13"/>
        <v>0.92</v>
      </c>
    </row>
    <row r="212" spans="1:18" ht="15.6">
      <c r="A212" s="143">
        <f>Threshold!A211</f>
        <v>202</v>
      </c>
      <c r="B212" s="143" t="str">
        <f>Threshold!B211</f>
        <v>AME20229L</v>
      </c>
      <c r="C212" s="143" t="str">
        <f>Threshold!C211</f>
        <v>SANKARA NARAYANAN E</v>
      </c>
      <c r="D212" s="170">
        <f>'CAT1'!R208</f>
        <v>1</v>
      </c>
      <c r="E212" s="170">
        <f>'CAT1'!S208</f>
        <v>1</v>
      </c>
      <c r="F212" s="170">
        <f>'CAT1'!T208</f>
        <v>2</v>
      </c>
      <c r="G212" s="170">
        <f>'CAT1'!U208</f>
        <v>0</v>
      </c>
      <c r="H212" s="170">
        <f>'CAT1'!V208</f>
        <v>2</v>
      </c>
      <c r="I212" s="170">
        <f>'CAT1'!W208</f>
        <v>0</v>
      </c>
      <c r="J212" s="170">
        <f>'CAT1'!X208</f>
        <v>9</v>
      </c>
      <c r="K212" s="170">
        <f>'CAT1'!Y208</f>
        <v>12</v>
      </c>
      <c r="L212" s="170">
        <f>'CAT1'!Z208</f>
        <v>11</v>
      </c>
      <c r="M212" s="148">
        <f t="shared" si="14"/>
        <v>38</v>
      </c>
      <c r="N212" s="159">
        <f>'Assignment (2)'!X208</f>
        <v>5</v>
      </c>
      <c r="O212" s="159">
        <f>'Assignment (2)'!Y208</f>
        <v>5</v>
      </c>
      <c r="P212" s="47">
        <f t="shared" si="15"/>
        <v>10</v>
      </c>
      <c r="Q212" s="162">
        <f t="shared" si="13"/>
        <v>0.8571428571428571</v>
      </c>
      <c r="R212" s="162">
        <f t="shared" si="13"/>
        <v>0.72</v>
      </c>
    </row>
    <row r="213" spans="1:18" ht="15.6">
      <c r="A213" s="143">
        <f>Threshold!A212</f>
        <v>203</v>
      </c>
      <c r="B213" s="143" t="str">
        <f>Threshold!B212</f>
        <v>AME20230L</v>
      </c>
      <c r="C213" s="143" t="str">
        <f>Threshold!C212</f>
        <v>SARAVANA RAJAN M</v>
      </c>
      <c r="D213" s="170">
        <f>'CAT1'!R209</f>
        <v>2</v>
      </c>
      <c r="E213" s="170">
        <f>'CAT1'!S209</f>
        <v>1</v>
      </c>
      <c r="F213" s="170">
        <f>'CAT1'!T209</f>
        <v>1</v>
      </c>
      <c r="G213" s="170">
        <f>'CAT1'!U209</f>
        <v>1</v>
      </c>
      <c r="H213" s="170">
        <f>'CAT1'!V209</f>
        <v>1</v>
      </c>
      <c r="I213" s="170">
        <f>'CAT1'!W209</f>
        <v>1</v>
      </c>
      <c r="J213" s="170">
        <f>'CAT1'!X209</f>
        <v>5</v>
      </c>
      <c r="K213" s="170">
        <f>'CAT1'!Y209</f>
        <v>10</v>
      </c>
      <c r="L213" s="170">
        <f>'CAT1'!Z209</f>
        <v>11</v>
      </c>
      <c r="M213" s="148">
        <f t="shared" si="14"/>
        <v>33</v>
      </c>
      <c r="N213" s="159">
        <f>'Assignment (2)'!X209</f>
        <v>5</v>
      </c>
      <c r="O213" s="159">
        <f>'Assignment (2)'!Y209</f>
        <v>5</v>
      </c>
      <c r="P213" s="47">
        <f t="shared" si="15"/>
        <v>10</v>
      </c>
      <c r="Q213" s="162">
        <f t="shared" ref="Q213:R231" si="16">SUMIF(($D$9:$O$9),Q$9,($D213:$O213))/Q$10</f>
        <v>0.68571428571428572</v>
      </c>
      <c r="R213" s="162">
        <f t="shared" si="16"/>
        <v>0.76</v>
      </c>
    </row>
    <row r="214" spans="1:18" ht="15.6">
      <c r="A214" s="143">
        <f>Threshold!A213</f>
        <v>204</v>
      </c>
      <c r="B214" s="143" t="str">
        <f>Threshold!B213</f>
        <v>AME20231L</v>
      </c>
      <c r="C214" s="143" t="str">
        <f>Threshold!C213</f>
        <v>RAKESH N</v>
      </c>
      <c r="D214" s="170">
        <f>'CAT1'!R210</f>
        <v>2</v>
      </c>
      <c r="E214" s="170">
        <f>'CAT1'!S210</f>
        <v>1</v>
      </c>
      <c r="F214" s="170">
        <f>'CAT1'!T210</f>
        <v>2</v>
      </c>
      <c r="G214" s="170">
        <f>'CAT1'!U210</f>
        <v>2</v>
      </c>
      <c r="H214" s="170">
        <f>'CAT1'!V210</f>
        <v>2</v>
      </c>
      <c r="I214" s="170">
        <f>'CAT1'!W210</f>
        <v>0</v>
      </c>
      <c r="J214" s="170">
        <f>'CAT1'!X210</f>
        <v>9</v>
      </c>
      <c r="K214" s="170">
        <f>'CAT1'!Y210</f>
        <v>10</v>
      </c>
      <c r="L214" s="170">
        <f>'CAT1'!Z210</f>
        <v>10</v>
      </c>
      <c r="M214" s="148">
        <f t="shared" si="14"/>
        <v>38</v>
      </c>
      <c r="N214" s="159">
        <f>'Assignment (2)'!X210</f>
        <v>5</v>
      </c>
      <c r="O214" s="159">
        <f>'Assignment (2)'!Y210</f>
        <v>5</v>
      </c>
      <c r="P214" s="47">
        <f t="shared" si="15"/>
        <v>10</v>
      </c>
      <c r="Q214" s="162">
        <f t="shared" si="16"/>
        <v>0.82857142857142863</v>
      </c>
      <c r="R214" s="162">
        <f t="shared" si="16"/>
        <v>0.76</v>
      </c>
    </row>
    <row r="215" spans="1:18" ht="15.6">
      <c r="A215" s="143">
        <f>Threshold!A214</f>
        <v>205</v>
      </c>
      <c r="B215" s="143" t="str">
        <f>Threshold!B214</f>
        <v>AME20233L</v>
      </c>
      <c r="C215" s="143" t="str">
        <f>Threshold!C214</f>
        <v>RONIT ARORA</v>
      </c>
      <c r="D215" s="170">
        <f>'CAT1'!R211</f>
        <v>2</v>
      </c>
      <c r="E215" s="170">
        <f>'CAT1'!S211</f>
        <v>2</v>
      </c>
      <c r="F215" s="170">
        <f>'CAT1'!T211</f>
        <v>2</v>
      </c>
      <c r="G215" s="170">
        <f>'CAT1'!U211</f>
        <v>2</v>
      </c>
      <c r="H215" s="170">
        <f>'CAT1'!V211</f>
        <v>2</v>
      </c>
      <c r="I215" s="170">
        <f>'CAT1'!W211</f>
        <v>2</v>
      </c>
      <c r="J215" s="170">
        <f>'CAT1'!X211</f>
        <v>10</v>
      </c>
      <c r="K215" s="170">
        <f>'CAT1'!Y211</f>
        <v>14</v>
      </c>
      <c r="L215" s="170">
        <f>'CAT1'!Z211</f>
        <v>14</v>
      </c>
      <c r="M215" s="148">
        <f t="shared" si="14"/>
        <v>50</v>
      </c>
      <c r="N215" s="159">
        <f>'Assignment (2)'!X211</f>
        <v>5</v>
      </c>
      <c r="O215" s="159">
        <f>'Assignment (2)'!Y211</f>
        <v>5</v>
      </c>
      <c r="P215" s="47">
        <f t="shared" si="15"/>
        <v>10</v>
      </c>
      <c r="Q215" s="162">
        <f t="shared" si="16"/>
        <v>1</v>
      </c>
      <c r="R215" s="162">
        <f t="shared" si="16"/>
        <v>1</v>
      </c>
    </row>
    <row r="216" spans="1:18" ht="15.6">
      <c r="A216" s="143">
        <f>Threshold!A215</f>
        <v>206</v>
      </c>
      <c r="B216" s="143" t="str">
        <f>Threshold!B215</f>
        <v>AME20234L</v>
      </c>
      <c r="C216" s="143" t="str">
        <f>Threshold!C215</f>
        <v>KARTHIKEYAN H</v>
      </c>
      <c r="D216" s="170">
        <f>'CAT1'!R212</f>
        <v>0</v>
      </c>
      <c r="E216" s="170">
        <f>'CAT1'!S212</f>
        <v>0</v>
      </c>
      <c r="F216" s="170">
        <f>'CAT1'!T212</f>
        <v>1</v>
      </c>
      <c r="G216" s="170">
        <f>'CAT1'!U212</f>
        <v>1</v>
      </c>
      <c r="H216" s="170">
        <f>'CAT1'!V212</f>
        <v>1</v>
      </c>
      <c r="I216" s="170">
        <f>'CAT1'!W212</f>
        <v>0</v>
      </c>
      <c r="J216" s="170">
        <f>'CAT1'!X212</f>
        <v>5</v>
      </c>
      <c r="K216" s="170">
        <f>'CAT1'!Y212</f>
        <v>14</v>
      </c>
      <c r="L216" s="170">
        <f>'CAT1'!Z212</f>
        <v>8</v>
      </c>
      <c r="M216" s="148">
        <f t="shared" si="14"/>
        <v>30</v>
      </c>
      <c r="N216" s="159">
        <f>'Assignment (2)'!X212</f>
        <v>5</v>
      </c>
      <c r="O216" s="159">
        <f>'Assignment (2)'!Y212</f>
        <v>5</v>
      </c>
      <c r="P216" s="47">
        <f t="shared" si="15"/>
        <v>10</v>
      </c>
      <c r="Q216" s="162">
        <f t="shared" si="16"/>
        <v>0.7142857142857143</v>
      </c>
      <c r="R216" s="162">
        <f t="shared" si="16"/>
        <v>0.6</v>
      </c>
    </row>
    <row r="217" spans="1:18" ht="15.6">
      <c r="A217" s="143">
        <f>Threshold!A216</f>
        <v>207</v>
      </c>
      <c r="B217" s="143" t="str">
        <f>Threshold!B216</f>
        <v>AME20235L</v>
      </c>
      <c r="C217" s="143" t="str">
        <f>Threshold!C216</f>
        <v>BALAJI R</v>
      </c>
      <c r="D217" s="170">
        <f>'CAT1'!R213</f>
        <v>2</v>
      </c>
      <c r="E217" s="170">
        <f>'CAT1'!S213</f>
        <v>2</v>
      </c>
      <c r="F217" s="170">
        <f>'CAT1'!T213</f>
        <v>2</v>
      </c>
      <c r="G217" s="170">
        <f>'CAT1'!U213</f>
        <v>2</v>
      </c>
      <c r="H217" s="170">
        <f>'CAT1'!V213</f>
        <v>2</v>
      </c>
      <c r="I217" s="170">
        <f>'CAT1'!W213</f>
        <v>2</v>
      </c>
      <c r="J217" s="170">
        <f>'CAT1'!X213</f>
        <v>9</v>
      </c>
      <c r="K217" s="170">
        <f>'CAT1'!Y213</f>
        <v>10</v>
      </c>
      <c r="L217" s="170">
        <f>'CAT1'!Z213</f>
        <v>10</v>
      </c>
      <c r="M217" s="148">
        <f t="shared" si="14"/>
        <v>41</v>
      </c>
      <c r="N217" s="159">
        <f>'Assignment (2)'!X213</f>
        <v>5</v>
      </c>
      <c r="O217" s="159">
        <f>'Assignment (2)'!Y213</f>
        <v>5</v>
      </c>
      <c r="P217" s="47">
        <f t="shared" si="15"/>
        <v>10</v>
      </c>
      <c r="Q217" s="162">
        <f t="shared" si="16"/>
        <v>0.8571428571428571</v>
      </c>
      <c r="R217" s="162">
        <f t="shared" si="16"/>
        <v>0.84</v>
      </c>
    </row>
    <row r="218" spans="1:18" ht="15.6">
      <c r="A218" s="143">
        <f>Threshold!A217</f>
        <v>208</v>
      </c>
      <c r="B218" s="143" t="str">
        <f>Threshold!B217</f>
        <v>AME20236L</v>
      </c>
      <c r="C218" s="143" t="str">
        <f>Threshold!C217</f>
        <v>KRISHNAKANTH</v>
      </c>
      <c r="D218" s="170">
        <f>'CAT1'!R214</f>
        <v>2</v>
      </c>
      <c r="E218" s="170">
        <f>'CAT1'!S214</f>
        <v>2</v>
      </c>
      <c r="F218" s="170">
        <f>'CAT1'!T214</f>
        <v>1</v>
      </c>
      <c r="G218" s="170">
        <f>'CAT1'!U214</f>
        <v>1</v>
      </c>
      <c r="H218" s="170">
        <f>'CAT1'!V214</f>
        <v>1</v>
      </c>
      <c r="I218" s="170">
        <f>'CAT1'!W214</f>
        <v>1</v>
      </c>
      <c r="J218" s="170">
        <f>'CAT1'!X214</f>
        <v>9</v>
      </c>
      <c r="K218" s="170">
        <f>'CAT1'!Y214</f>
        <v>12</v>
      </c>
      <c r="L218" s="170">
        <f>'CAT1'!Z214</f>
        <v>9</v>
      </c>
      <c r="M218" s="148">
        <f t="shared" si="14"/>
        <v>38</v>
      </c>
      <c r="N218" s="159">
        <f>'Assignment (2)'!X214</f>
        <v>5</v>
      </c>
      <c r="O218" s="159">
        <f>'Assignment (2)'!Y214</f>
        <v>5</v>
      </c>
      <c r="P218" s="47">
        <f t="shared" si="15"/>
        <v>10</v>
      </c>
      <c r="Q218" s="162">
        <f t="shared" si="16"/>
        <v>0.88571428571428568</v>
      </c>
      <c r="R218" s="162">
        <f t="shared" si="16"/>
        <v>0.68</v>
      </c>
    </row>
    <row r="219" spans="1:18" ht="15.6">
      <c r="A219" s="143">
        <f>Threshold!A218</f>
        <v>209</v>
      </c>
      <c r="B219" s="143" t="str">
        <f>Threshold!B218</f>
        <v>AME20237L</v>
      </c>
      <c r="C219" s="143" t="str">
        <f>Threshold!C218</f>
        <v>AROCKIA ROHIN</v>
      </c>
      <c r="D219" s="170">
        <f>'CAT1'!R215</f>
        <v>2</v>
      </c>
      <c r="E219" s="170">
        <f>'CAT1'!S215</f>
        <v>2</v>
      </c>
      <c r="F219" s="170">
        <f>'CAT1'!T215</f>
        <v>2</v>
      </c>
      <c r="G219" s="170">
        <f>'CAT1'!U215</f>
        <v>2</v>
      </c>
      <c r="H219" s="170">
        <f>'CAT1'!V215</f>
        <v>2</v>
      </c>
      <c r="I219" s="170">
        <f>'CAT1'!W215</f>
        <v>2</v>
      </c>
      <c r="J219" s="170">
        <f>'CAT1'!X215</f>
        <v>9</v>
      </c>
      <c r="K219" s="170">
        <f>'CAT1'!Y215</f>
        <v>10</v>
      </c>
      <c r="L219" s="170">
        <f>'CAT1'!Z215</f>
        <v>10</v>
      </c>
      <c r="M219" s="148">
        <f t="shared" si="14"/>
        <v>41</v>
      </c>
      <c r="N219" s="159">
        <f>'Assignment (2)'!X215</f>
        <v>5</v>
      </c>
      <c r="O219" s="159">
        <f>'Assignment (2)'!Y215</f>
        <v>5</v>
      </c>
      <c r="P219" s="47">
        <f t="shared" si="15"/>
        <v>10</v>
      </c>
      <c r="Q219" s="162">
        <f t="shared" si="16"/>
        <v>0.8571428571428571</v>
      </c>
      <c r="R219" s="162">
        <f t="shared" si="16"/>
        <v>0.84</v>
      </c>
    </row>
    <row r="220" spans="1:18" ht="15.6">
      <c r="A220" s="143">
        <f>Threshold!A219</f>
        <v>210</v>
      </c>
      <c r="B220" s="143" t="str">
        <f>Threshold!B219</f>
        <v>AME20238L</v>
      </c>
      <c r="C220" s="143" t="str">
        <f>Threshold!C219</f>
        <v>YOGESHWARAN</v>
      </c>
      <c r="D220" s="170">
        <f>'CAT1'!R216</f>
        <v>0</v>
      </c>
      <c r="E220" s="170">
        <f>'CAT1'!S216</f>
        <v>0</v>
      </c>
      <c r="F220" s="170">
        <f>'CAT1'!T216</f>
        <v>1</v>
      </c>
      <c r="G220" s="170">
        <f>'CAT1'!U216</f>
        <v>0</v>
      </c>
      <c r="H220" s="170">
        <f>'CAT1'!V216</f>
        <v>1</v>
      </c>
      <c r="I220" s="170">
        <f>'CAT1'!W216</f>
        <v>0</v>
      </c>
      <c r="J220" s="170">
        <f>'CAT1'!X216</f>
        <v>0</v>
      </c>
      <c r="K220" s="170">
        <f>'CAT1'!Y216</f>
        <v>0</v>
      </c>
      <c r="L220" s="170">
        <f>'CAT1'!Z216</f>
        <v>0</v>
      </c>
      <c r="M220" s="148">
        <f t="shared" si="14"/>
        <v>2</v>
      </c>
      <c r="N220" s="159">
        <f>'Assignment (2)'!X216</f>
        <v>0.5</v>
      </c>
      <c r="O220" s="159">
        <f>'Assignment (2)'!Y216</f>
        <v>2.5</v>
      </c>
      <c r="P220" s="47">
        <f t="shared" si="15"/>
        <v>3</v>
      </c>
      <c r="Q220" s="162">
        <f t="shared" si="16"/>
        <v>4.2857142857142858E-2</v>
      </c>
      <c r="R220" s="162">
        <f t="shared" si="16"/>
        <v>0.14000000000000001</v>
      </c>
    </row>
    <row r="221" spans="1:18" ht="15.6">
      <c r="A221" s="143">
        <f>Threshold!A220</f>
        <v>211</v>
      </c>
      <c r="B221" s="143" t="str">
        <f>Threshold!B220</f>
        <v>AME20239L</v>
      </c>
      <c r="C221" s="143" t="str">
        <f>Threshold!C220</f>
        <v>SHREERAM V</v>
      </c>
      <c r="D221" s="170">
        <f>'CAT1'!R217</f>
        <v>0</v>
      </c>
      <c r="E221" s="170">
        <f>'CAT1'!S217</f>
        <v>1</v>
      </c>
      <c r="F221" s="170">
        <f>'CAT1'!T217</f>
        <v>2</v>
      </c>
      <c r="G221" s="170">
        <f>'CAT1'!U217</f>
        <v>2</v>
      </c>
      <c r="H221" s="170">
        <f>'CAT1'!V217</f>
        <v>0</v>
      </c>
      <c r="I221" s="170">
        <f>'CAT1'!W217</f>
        <v>1</v>
      </c>
      <c r="J221" s="170">
        <f>'CAT1'!X217</f>
        <v>9</v>
      </c>
      <c r="K221" s="170">
        <f>'CAT1'!Y217</f>
        <v>12</v>
      </c>
      <c r="L221" s="170">
        <f>'CAT1'!Z217</f>
        <v>12</v>
      </c>
      <c r="M221" s="148">
        <f t="shared" si="14"/>
        <v>39</v>
      </c>
      <c r="N221" s="159">
        <f>'Assignment (2)'!X217</f>
        <v>5</v>
      </c>
      <c r="O221" s="159">
        <f>'Assignment (2)'!Y217</f>
        <v>5</v>
      </c>
      <c r="P221" s="47">
        <f t="shared" si="15"/>
        <v>10</v>
      </c>
      <c r="Q221" s="162">
        <f t="shared" si="16"/>
        <v>0.82857142857142863</v>
      </c>
      <c r="R221" s="162">
        <f t="shared" si="16"/>
        <v>0.8</v>
      </c>
    </row>
    <row r="222" spans="1:18" ht="15.6">
      <c r="A222" s="143">
        <f>Threshold!A221</f>
        <v>212</v>
      </c>
      <c r="B222" s="143" t="str">
        <f>Threshold!B221</f>
        <v>AME20240L</v>
      </c>
      <c r="C222" s="143" t="str">
        <f>Threshold!C221</f>
        <v>ANTONY JOEHAIL</v>
      </c>
      <c r="D222" s="170">
        <f>'CAT1'!R218</f>
        <v>1</v>
      </c>
      <c r="E222" s="170">
        <f>'CAT1'!S218</f>
        <v>0</v>
      </c>
      <c r="F222" s="170">
        <f>'CAT1'!T218</f>
        <v>2</v>
      </c>
      <c r="G222" s="170">
        <f>'CAT1'!U218</f>
        <v>2</v>
      </c>
      <c r="H222" s="170">
        <f>'CAT1'!V218</f>
        <v>2</v>
      </c>
      <c r="I222" s="170">
        <f>'CAT1'!W218</f>
        <v>1</v>
      </c>
      <c r="J222" s="170">
        <f>'CAT1'!X218</f>
        <v>9</v>
      </c>
      <c r="K222" s="170">
        <f>'CAT1'!Y218</f>
        <v>11</v>
      </c>
      <c r="L222" s="170">
        <f>'CAT1'!Z218</f>
        <v>10</v>
      </c>
      <c r="M222" s="148">
        <f t="shared" si="14"/>
        <v>38</v>
      </c>
      <c r="N222" s="159">
        <f>'Assignment (2)'!X218</f>
        <v>5</v>
      </c>
      <c r="O222" s="159">
        <f>'Assignment (2)'!Y218</f>
        <v>5</v>
      </c>
      <c r="P222" s="47">
        <f t="shared" si="15"/>
        <v>10</v>
      </c>
      <c r="Q222" s="162">
        <f t="shared" si="16"/>
        <v>0.8</v>
      </c>
      <c r="R222" s="162">
        <f t="shared" si="16"/>
        <v>0.8</v>
      </c>
    </row>
    <row r="223" spans="1:18" ht="15.6">
      <c r="A223" s="143">
        <f>Threshold!A222</f>
        <v>213</v>
      </c>
      <c r="B223" s="143" t="str">
        <f>Threshold!B222</f>
        <v>AME20241L</v>
      </c>
      <c r="C223" s="143" t="str">
        <f>Threshold!C222</f>
        <v>SAHAYA RAHUL S</v>
      </c>
      <c r="D223" s="170">
        <f>'CAT1'!R219</f>
        <v>2</v>
      </c>
      <c r="E223" s="170">
        <f>'CAT1'!S219</f>
        <v>2</v>
      </c>
      <c r="F223" s="170">
        <f>'CAT1'!T219</f>
        <v>2</v>
      </c>
      <c r="G223" s="170">
        <f>'CAT1'!U219</f>
        <v>2</v>
      </c>
      <c r="H223" s="170">
        <f>'CAT1'!V219</f>
        <v>2</v>
      </c>
      <c r="I223" s="170">
        <f>'CAT1'!W219</f>
        <v>2</v>
      </c>
      <c r="J223" s="170">
        <f>'CAT1'!X219</f>
        <v>10</v>
      </c>
      <c r="K223" s="170">
        <f>'CAT1'!Y219</f>
        <v>10</v>
      </c>
      <c r="L223" s="170">
        <f>'CAT1'!Z219</f>
        <v>12</v>
      </c>
      <c r="M223" s="148">
        <f t="shared" si="14"/>
        <v>44</v>
      </c>
      <c r="N223" s="159">
        <f>'Assignment (2)'!X219</f>
        <v>5</v>
      </c>
      <c r="O223" s="159">
        <f>'Assignment (2)'!Y219</f>
        <v>5</v>
      </c>
      <c r="P223" s="47">
        <f t="shared" si="15"/>
        <v>10</v>
      </c>
      <c r="Q223" s="162">
        <f t="shared" si="16"/>
        <v>0.88571428571428568</v>
      </c>
      <c r="R223" s="162">
        <f t="shared" si="16"/>
        <v>0.92</v>
      </c>
    </row>
    <row r="224" spans="1:18" ht="15.6">
      <c r="A224" s="143">
        <f>Threshold!A223</f>
        <v>214</v>
      </c>
      <c r="B224" s="143" t="str">
        <f>Threshold!B223</f>
        <v>AME20242L</v>
      </c>
      <c r="C224" s="143" t="str">
        <f>Threshold!C223</f>
        <v>MAHADIR MOHAMED P</v>
      </c>
      <c r="D224" s="170">
        <f>'CAT1'!R220</f>
        <v>0</v>
      </c>
      <c r="E224" s="170">
        <f>'CAT1'!S220</f>
        <v>1</v>
      </c>
      <c r="F224" s="170">
        <f>'CAT1'!T220</f>
        <v>2</v>
      </c>
      <c r="G224" s="170">
        <f>'CAT1'!U220</f>
        <v>0</v>
      </c>
      <c r="H224" s="170">
        <f>'CAT1'!V220</f>
        <v>2</v>
      </c>
      <c r="I224" s="170">
        <f>'CAT1'!W220</f>
        <v>2</v>
      </c>
      <c r="J224" s="170">
        <f>'CAT1'!X220</f>
        <v>9</v>
      </c>
      <c r="K224" s="170">
        <f>'CAT1'!Y220</f>
        <v>10</v>
      </c>
      <c r="L224" s="170">
        <f>'CAT1'!Z220</f>
        <v>12</v>
      </c>
      <c r="M224" s="148">
        <f t="shared" si="14"/>
        <v>38</v>
      </c>
      <c r="N224" s="159">
        <f>'Assignment (2)'!X220</f>
        <v>5</v>
      </c>
      <c r="O224" s="159">
        <f>'Assignment (2)'!Y220</f>
        <v>5</v>
      </c>
      <c r="P224" s="47">
        <f t="shared" si="15"/>
        <v>10</v>
      </c>
      <c r="Q224" s="162">
        <f t="shared" si="16"/>
        <v>0.77142857142857146</v>
      </c>
      <c r="R224" s="162">
        <f t="shared" si="16"/>
        <v>0.84</v>
      </c>
    </row>
    <row r="225" spans="1:18" ht="15.6">
      <c r="A225" s="143">
        <f>Threshold!A224</f>
        <v>215</v>
      </c>
      <c r="B225" s="143" t="str">
        <f>Threshold!B224</f>
        <v>AME20243L</v>
      </c>
      <c r="C225" s="143" t="str">
        <f>Threshold!C224</f>
        <v>VISHNU S</v>
      </c>
      <c r="D225" s="170">
        <f>'CAT1'!R221</f>
        <v>1</v>
      </c>
      <c r="E225" s="170">
        <f>'CAT1'!S221</f>
        <v>2</v>
      </c>
      <c r="F225" s="170">
        <f>'CAT1'!T221</f>
        <v>2</v>
      </c>
      <c r="G225" s="170">
        <f>'CAT1'!U221</f>
        <v>1</v>
      </c>
      <c r="H225" s="170">
        <f>'CAT1'!V221</f>
        <v>2</v>
      </c>
      <c r="I225" s="170">
        <f>'CAT1'!W221</f>
        <v>0</v>
      </c>
      <c r="J225" s="170">
        <f>'CAT1'!X221</f>
        <v>9</v>
      </c>
      <c r="K225" s="170">
        <f>'CAT1'!Y221</f>
        <v>11</v>
      </c>
      <c r="L225" s="170">
        <f>'CAT1'!Z221</f>
        <v>10</v>
      </c>
      <c r="M225" s="148">
        <f t="shared" si="14"/>
        <v>38</v>
      </c>
      <c r="N225" s="159">
        <f>'Assignment (2)'!X221</f>
        <v>5</v>
      </c>
      <c r="O225" s="159">
        <f>'Assignment (2)'!Y221</f>
        <v>5</v>
      </c>
      <c r="P225" s="47">
        <f t="shared" si="15"/>
        <v>10</v>
      </c>
      <c r="Q225" s="162">
        <f t="shared" si="16"/>
        <v>0.8571428571428571</v>
      </c>
      <c r="R225" s="162">
        <f t="shared" si="16"/>
        <v>0.72</v>
      </c>
    </row>
    <row r="226" spans="1:18" ht="15.6">
      <c r="A226" s="143">
        <f>Threshold!A225</f>
        <v>216</v>
      </c>
      <c r="B226" s="143" t="str">
        <f>Threshold!B225</f>
        <v>AME20244L</v>
      </c>
      <c r="C226" s="143" t="str">
        <f>Threshold!C225</f>
        <v>MATHIARASAN K</v>
      </c>
      <c r="D226" s="170">
        <f>'CAT1'!R222</f>
        <v>2</v>
      </c>
      <c r="E226" s="170">
        <f>'CAT1'!S222</f>
        <v>2</v>
      </c>
      <c r="F226" s="170">
        <f>'CAT1'!T222</f>
        <v>2</v>
      </c>
      <c r="G226" s="170">
        <f>'CAT1'!U222</f>
        <v>2</v>
      </c>
      <c r="H226" s="170">
        <f>'CAT1'!V222</f>
        <v>2</v>
      </c>
      <c r="I226" s="170">
        <f>'CAT1'!W222</f>
        <v>2</v>
      </c>
      <c r="J226" s="170">
        <f>'CAT1'!X222</f>
        <v>9</v>
      </c>
      <c r="K226" s="170">
        <f>'CAT1'!Y222</f>
        <v>10</v>
      </c>
      <c r="L226" s="170">
        <f>'CAT1'!Z222</f>
        <v>10</v>
      </c>
      <c r="M226" s="148">
        <f t="shared" si="14"/>
        <v>41</v>
      </c>
      <c r="N226" s="159">
        <f>'Assignment (2)'!X222</f>
        <v>5</v>
      </c>
      <c r="O226" s="159">
        <f>'Assignment (2)'!Y222</f>
        <v>5</v>
      </c>
      <c r="P226" s="47">
        <f t="shared" si="15"/>
        <v>10</v>
      </c>
      <c r="Q226" s="162">
        <f t="shared" si="16"/>
        <v>0.8571428571428571</v>
      </c>
      <c r="R226" s="162">
        <f t="shared" si="16"/>
        <v>0.84</v>
      </c>
    </row>
    <row r="227" spans="1:18" ht="15.6">
      <c r="A227" s="143">
        <f>Threshold!A226</f>
        <v>217</v>
      </c>
      <c r="B227" s="143" t="str">
        <f>Threshold!B226</f>
        <v>AME20245L</v>
      </c>
      <c r="C227" s="143" t="str">
        <f>Threshold!C226</f>
        <v>SYED HABEEB N</v>
      </c>
      <c r="D227" s="170">
        <f>'CAT1'!R223</f>
        <v>2</v>
      </c>
      <c r="E227" s="170">
        <f>'CAT1'!S223</f>
        <v>2</v>
      </c>
      <c r="F227" s="170">
        <f>'CAT1'!T223</f>
        <v>2</v>
      </c>
      <c r="G227" s="170">
        <f>'CAT1'!U223</f>
        <v>2</v>
      </c>
      <c r="H227" s="170">
        <f>'CAT1'!V223</f>
        <v>2</v>
      </c>
      <c r="I227" s="170">
        <f>'CAT1'!W223</f>
        <v>2</v>
      </c>
      <c r="J227" s="170">
        <f>'CAT1'!X223</f>
        <v>10</v>
      </c>
      <c r="K227" s="170">
        <f>'CAT1'!Y223</f>
        <v>14</v>
      </c>
      <c r="L227" s="170">
        <f>'CAT1'!Z223</f>
        <v>14</v>
      </c>
      <c r="M227" s="148">
        <f t="shared" si="14"/>
        <v>50</v>
      </c>
      <c r="N227" s="159">
        <f>'Assignment (2)'!X223</f>
        <v>5</v>
      </c>
      <c r="O227" s="159">
        <f>'Assignment (2)'!Y223</f>
        <v>5</v>
      </c>
      <c r="P227" s="47">
        <f t="shared" si="15"/>
        <v>10</v>
      </c>
      <c r="Q227" s="162">
        <f t="shared" si="16"/>
        <v>1</v>
      </c>
      <c r="R227" s="162">
        <f t="shared" si="16"/>
        <v>1</v>
      </c>
    </row>
    <row r="228" spans="1:18" ht="15.6">
      <c r="A228" s="143">
        <f>Threshold!A227</f>
        <v>218</v>
      </c>
      <c r="B228" s="143" t="str">
        <f>Threshold!B227</f>
        <v>AME20246L</v>
      </c>
      <c r="C228" s="143" t="str">
        <f>Threshold!C227</f>
        <v>ARUN PANDIYAN R</v>
      </c>
      <c r="D228" s="170">
        <f>'CAT1'!R224</f>
        <v>2</v>
      </c>
      <c r="E228" s="170">
        <f>'CAT1'!S224</f>
        <v>2</v>
      </c>
      <c r="F228" s="170">
        <f>'CAT1'!T224</f>
        <v>2</v>
      </c>
      <c r="G228" s="170">
        <f>'CAT1'!U224</f>
        <v>2</v>
      </c>
      <c r="H228" s="170">
        <f>'CAT1'!V224</f>
        <v>2</v>
      </c>
      <c r="I228" s="170">
        <f>'CAT1'!W224</f>
        <v>2</v>
      </c>
      <c r="J228" s="170">
        <f>'CAT1'!X224</f>
        <v>9</v>
      </c>
      <c r="K228" s="170">
        <f>'CAT1'!Y224</f>
        <v>10</v>
      </c>
      <c r="L228" s="170">
        <f>'CAT1'!Z224</f>
        <v>10</v>
      </c>
      <c r="M228" s="148">
        <f t="shared" si="14"/>
        <v>41</v>
      </c>
      <c r="N228" s="159">
        <f>'Assignment (2)'!X224</f>
        <v>5</v>
      </c>
      <c r="O228" s="159">
        <f>'Assignment (2)'!Y224</f>
        <v>5</v>
      </c>
      <c r="P228" s="47">
        <f t="shared" si="15"/>
        <v>10</v>
      </c>
      <c r="Q228" s="162">
        <f t="shared" si="16"/>
        <v>0.8571428571428571</v>
      </c>
      <c r="R228" s="162">
        <f t="shared" si="16"/>
        <v>0.84</v>
      </c>
    </row>
    <row r="229" spans="1:18" ht="15.6">
      <c r="A229" s="143">
        <f>Threshold!A228</f>
        <v>219</v>
      </c>
      <c r="B229" s="143" t="str">
        <f>Threshold!B228</f>
        <v>AME20247L</v>
      </c>
      <c r="C229" s="143" t="str">
        <f>Threshold!C228</f>
        <v>PRAVEEN KUAMR.M</v>
      </c>
      <c r="D229" s="170">
        <f>'CAT1'!R225</f>
        <v>1</v>
      </c>
      <c r="E229" s="170">
        <f>'CAT1'!S225</f>
        <v>2</v>
      </c>
      <c r="F229" s="170">
        <f>'CAT1'!T225</f>
        <v>2</v>
      </c>
      <c r="G229" s="170">
        <f>'CAT1'!U225</f>
        <v>0</v>
      </c>
      <c r="H229" s="170">
        <f>'CAT1'!V225</f>
        <v>0</v>
      </c>
      <c r="I229" s="170">
        <f>'CAT1'!W225</f>
        <v>0</v>
      </c>
      <c r="J229" s="170">
        <f>'CAT1'!X225</f>
        <v>10</v>
      </c>
      <c r="K229" s="170">
        <f>'CAT1'!Y225</f>
        <v>13</v>
      </c>
      <c r="L229" s="170">
        <f>'CAT1'!Z225</f>
        <v>10</v>
      </c>
      <c r="M229" s="148">
        <f t="shared" si="14"/>
        <v>38</v>
      </c>
      <c r="N229" s="159">
        <f>'Assignment (2)'!X225</f>
        <v>5</v>
      </c>
      <c r="O229" s="159">
        <f>'Assignment (2)'!Y225</f>
        <v>5</v>
      </c>
      <c r="P229" s="47">
        <f t="shared" si="15"/>
        <v>10</v>
      </c>
      <c r="Q229" s="162">
        <f t="shared" si="16"/>
        <v>0.94285714285714284</v>
      </c>
      <c r="R229" s="162">
        <f t="shared" si="16"/>
        <v>0.6</v>
      </c>
    </row>
    <row r="230" spans="1:18" ht="15.6">
      <c r="A230" s="143">
        <f>Threshold!A229</f>
        <v>220</v>
      </c>
      <c r="B230" s="143" t="str">
        <f>Threshold!B229</f>
        <v>AME20248L</v>
      </c>
      <c r="C230" s="143" t="str">
        <f>Threshold!C229</f>
        <v>PRAVEEN E</v>
      </c>
      <c r="D230" s="170">
        <f>'CAT1'!R226</f>
        <v>2</v>
      </c>
      <c r="E230" s="170">
        <f>'CAT1'!S226</f>
        <v>2</v>
      </c>
      <c r="F230" s="170">
        <f>'CAT1'!T226</f>
        <v>2</v>
      </c>
      <c r="G230" s="170">
        <f>'CAT1'!U226</f>
        <v>2</v>
      </c>
      <c r="H230" s="170">
        <f>'CAT1'!V226</f>
        <v>2</v>
      </c>
      <c r="I230" s="170">
        <f>'CAT1'!W226</f>
        <v>2</v>
      </c>
      <c r="J230" s="170">
        <f>'CAT1'!X226</f>
        <v>9</v>
      </c>
      <c r="K230" s="170">
        <f>'CAT1'!Y226</f>
        <v>10</v>
      </c>
      <c r="L230" s="170">
        <f>'CAT1'!Z226</f>
        <v>10</v>
      </c>
      <c r="M230" s="148">
        <f t="shared" si="14"/>
        <v>41</v>
      </c>
      <c r="N230" s="159">
        <f>'Assignment (2)'!X226</f>
        <v>5</v>
      </c>
      <c r="O230" s="159">
        <f>'Assignment (2)'!Y226</f>
        <v>5</v>
      </c>
      <c r="P230" s="47">
        <f t="shared" si="15"/>
        <v>10</v>
      </c>
      <c r="Q230" s="162">
        <f t="shared" si="16"/>
        <v>0.8571428571428571</v>
      </c>
      <c r="R230" s="162">
        <f t="shared" si="16"/>
        <v>0.84</v>
      </c>
    </row>
    <row r="231" spans="1:18" ht="15.6">
      <c r="A231" s="143">
        <f>Threshold!A230</f>
        <v>221</v>
      </c>
      <c r="B231" s="143" t="str">
        <f>Threshold!B230</f>
        <v>AME20249L</v>
      </c>
      <c r="C231" s="143" t="str">
        <f>Threshold!C230</f>
        <v>RAJYAGURU RAJ BHARATHBHAI</v>
      </c>
      <c r="D231" s="170">
        <f>'CAT1'!R227</f>
        <v>2</v>
      </c>
      <c r="E231" s="170">
        <f>'CAT1'!S227</f>
        <v>2</v>
      </c>
      <c r="F231" s="170">
        <f>'CAT1'!T227</f>
        <v>2</v>
      </c>
      <c r="G231" s="170">
        <f>'CAT1'!U227</f>
        <v>2</v>
      </c>
      <c r="H231" s="170">
        <f>'CAT1'!V227</f>
        <v>2</v>
      </c>
      <c r="I231" s="170">
        <f>'CAT1'!W227</f>
        <v>2</v>
      </c>
      <c r="J231" s="170">
        <f>'CAT1'!X227</f>
        <v>10</v>
      </c>
      <c r="K231" s="170">
        <f>'CAT1'!Y227</f>
        <v>10</v>
      </c>
      <c r="L231" s="170">
        <f>'CAT1'!Z227</f>
        <v>12</v>
      </c>
      <c r="M231" s="148">
        <f t="shared" ref="M231" si="17">SUM(D231:L231)</f>
        <v>44</v>
      </c>
      <c r="N231" s="159">
        <f>'Assignment (2)'!X227</f>
        <v>5</v>
      </c>
      <c r="O231" s="159">
        <f>'Assignment (2)'!Y227</f>
        <v>5</v>
      </c>
      <c r="P231" s="47">
        <f t="shared" ref="P231" si="18">SUM(N231:O231)</f>
        <v>10</v>
      </c>
      <c r="Q231" s="162">
        <f t="shared" si="16"/>
        <v>0.88571428571428568</v>
      </c>
      <c r="R231" s="162">
        <f t="shared" si="16"/>
        <v>0.92</v>
      </c>
    </row>
    <row r="232" spans="1:18" ht="15.6">
      <c r="A232" s="150"/>
      <c r="B232" s="150"/>
      <c r="C232" s="150"/>
      <c r="J232" s="298" t="s">
        <v>35</v>
      </c>
      <c r="K232" s="298"/>
      <c r="L232" s="298"/>
      <c r="M232" s="298"/>
      <c r="N232" s="298"/>
      <c r="O232" s="298"/>
      <c r="P232" s="298"/>
      <c r="Q232" s="115">
        <f>COUNTIF(Q11:Q231,"&gt;="&amp;subTar)</f>
        <v>174</v>
      </c>
      <c r="R232" s="115">
        <f>COUNTIF(R11:R231,"&gt;="&amp;subTar)</f>
        <v>157</v>
      </c>
    </row>
    <row r="233" spans="1:18" ht="15.6">
      <c r="A233" s="150"/>
      <c r="B233" s="150"/>
      <c r="C233" s="150"/>
      <c r="J233" s="298" t="s">
        <v>36</v>
      </c>
      <c r="K233" s="298"/>
      <c r="L233" s="298"/>
      <c r="M233" s="298"/>
      <c r="N233" s="298"/>
      <c r="O233" s="298"/>
      <c r="P233" s="298"/>
      <c r="Q233" s="115">
        <f>COUNT(A11:A253)</f>
        <v>221</v>
      </c>
      <c r="R233" s="115">
        <f>COUNT(A11:A255)</f>
        <v>221</v>
      </c>
    </row>
    <row r="234" spans="1:18" ht="15.6">
      <c r="A234" s="150"/>
      <c r="B234" s="150"/>
      <c r="C234" s="150"/>
      <c r="J234" s="299" t="s">
        <v>37</v>
      </c>
      <c r="K234" s="299"/>
      <c r="L234" s="299"/>
      <c r="M234" s="299"/>
      <c r="N234" s="299"/>
      <c r="O234" s="299"/>
      <c r="P234" s="299"/>
      <c r="Q234" s="116">
        <f>Q232/Q233</f>
        <v>0.78733031674208143</v>
      </c>
      <c r="R234" s="116">
        <f>R232/R233</f>
        <v>0.71040723981900455</v>
      </c>
    </row>
  </sheetData>
  <mergeCells count="30">
    <mergeCell ref="Q7:R7"/>
    <mergeCell ref="J232:P232"/>
    <mergeCell ref="J233:P233"/>
    <mergeCell ref="J234:P234"/>
    <mergeCell ref="A7:A10"/>
    <mergeCell ref="B7:B10"/>
    <mergeCell ref="M8:M9"/>
    <mergeCell ref="P8:P9"/>
    <mergeCell ref="I6:J6"/>
    <mergeCell ref="K6:L6"/>
    <mergeCell ref="M6:N6"/>
    <mergeCell ref="D7:M7"/>
    <mergeCell ref="N7:P7"/>
    <mergeCell ref="C6:D6"/>
    <mergeCell ref="C4:D4"/>
    <mergeCell ref="G4:H4"/>
    <mergeCell ref="I4:N4"/>
    <mergeCell ref="I5:J5"/>
    <mergeCell ref="K5:L5"/>
    <mergeCell ref="M5:N5"/>
    <mergeCell ref="C5:D5"/>
    <mergeCell ref="A1:R1"/>
    <mergeCell ref="C2:D2"/>
    <mergeCell ref="E2:F2"/>
    <mergeCell ref="G2:H2"/>
    <mergeCell ref="C3:D3"/>
    <mergeCell ref="E3:F3"/>
    <mergeCell ref="G3:H3"/>
    <mergeCell ref="I2:L3"/>
    <mergeCell ref="M2:P3"/>
  </mergeCells>
  <dataValidations count="4">
    <dataValidation type="decimal" allowBlank="1" showInputMessage="1" showErrorMessage="1" sqref="N11:O231" xr:uid="{00000000-0002-0000-0000-000000000000}">
      <formula1>0</formula1>
      <formula2>10</formula2>
    </dataValidation>
    <dataValidation type="whole" allowBlank="1" showInputMessage="1" showErrorMessage="1" sqref="M11:M231" xr:uid="{00000000-0002-0000-0000-000001000000}">
      <formula1>0</formula1>
      <formula2>50</formula2>
    </dataValidation>
    <dataValidation type="decimal" allowBlank="1" showInputMessage="1" showErrorMessage="1" sqref="E6:G6" xr:uid="{00000000-0002-0000-0000-000002000000}">
      <formula1>0</formula1>
      <formula2>1</formula2>
    </dataValidation>
    <dataValidation type="whole" allowBlank="1" showInputMessage="1" showErrorMessage="1" sqref="D11:L231" xr:uid="{00000000-0002-0000-0000-000003000000}">
      <formula1>0</formula1>
      <formula2>2</formula2>
    </dataValidation>
  </dataValidation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792"/>
  <sheetViews>
    <sheetView topLeftCell="G1" zoomScale="85" zoomScaleNormal="85" workbookViewId="0">
      <pane ySplit="6" topLeftCell="A224" activePane="bottomLeft" state="frozen"/>
      <selection pane="bottomLeft" activeCell="Q229" sqref="Q229"/>
    </sheetView>
  </sheetViews>
  <sheetFormatPr defaultColWidth="9" defaultRowHeight="18"/>
  <cols>
    <col min="1" max="1" width="9" style="181"/>
    <col min="2" max="2" width="9.109375" style="181" hidden="1" customWidth="1"/>
    <col min="3" max="3" width="12" style="182" customWidth="1"/>
    <col min="10" max="10" width="9" style="237"/>
    <col min="11" max="11" width="12.88671875" style="237" customWidth="1"/>
    <col min="12" max="12" width="9" style="237"/>
    <col min="14" max="14" width="9" style="216"/>
    <col min="16" max="16" width="9.109375" hidden="1" customWidth="1"/>
    <col min="17" max="17" width="17.88671875" style="230" customWidth="1"/>
  </cols>
  <sheetData>
    <row r="1" spans="1:32">
      <c r="J1"/>
      <c r="K1"/>
      <c r="L1"/>
      <c r="Q1"/>
    </row>
    <row r="2" spans="1:32" ht="63.75" customHeight="1">
      <c r="A2" s="302" t="s">
        <v>167</v>
      </c>
      <c r="B2" s="302"/>
      <c r="C2" s="302"/>
      <c r="D2" s="302"/>
      <c r="J2"/>
      <c r="K2"/>
      <c r="L2"/>
      <c r="Q2"/>
      <c r="T2">
        <v>5</v>
      </c>
      <c r="U2">
        <v>6</v>
      </c>
      <c r="V2">
        <v>7</v>
      </c>
      <c r="W2">
        <v>8</v>
      </c>
      <c r="X2">
        <v>9</v>
      </c>
      <c r="Y2">
        <v>10</v>
      </c>
      <c r="Z2">
        <v>11</v>
      </c>
    </row>
    <row r="3" spans="1:32" ht="63.75" customHeight="1">
      <c r="A3" s="185"/>
      <c r="B3" s="185"/>
      <c r="C3" s="186"/>
      <c r="D3" s="217"/>
      <c r="G3" s="188" t="s">
        <v>168</v>
      </c>
      <c r="H3" s="189"/>
      <c r="I3" s="189"/>
      <c r="J3" s="189"/>
      <c r="K3"/>
      <c r="L3"/>
      <c r="Q3" s="190" t="s">
        <v>169</v>
      </c>
      <c r="R3" t="s">
        <v>170</v>
      </c>
    </row>
    <row r="4" spans="1:32" ht="15" customHeight="1">
      <c r="J4"/>
      <c r="K4"/>
      <c r="L4"/>
      <c r="Q4"/>
    </row>
    <row r="5" spans="1:32" ht="30.75" customHeight="1">
      <c r="A5" s="191" t="s">
        <v>171</v>
      </c>
      <c r="B5" s="191"/>
      <c r="C5" s="192" t="s">
        <v>172</v>
      </c>
      <c r="D5" s="193">
        <v>1</v>
      </c>
      <c r="E5" s="194">
        <v>2</v>
      </c>
      <c r="F5" s="194">
        <v>3</v>
      </c>
      <c r="G5" s="194">
        <v>4</v>
      </c>
      <c r="H5" s="194">
        <v>5</v>
      </c>
      <c r="I5" s="194">
        <v>6</v>
      </c>
      <c r="J5" s="232">
        <v>7</v>
      </c>
      <c r="K5" s="232">
        <v>8</v>
      </c>
      <c r="L5" s="232">
        <v>9</v>
      </c>
      <c r="M5" s="195"/>
      <c r="Q5" s="196" t="s">
        <v>173</v>
      </c>
      <c r="R5" s="197">
        <v>1</v>
      </c>
      <c r="S5" s="198">
        <v>2</v>
      </c>
      <c r="T5" s="198">
        <v>3</v>
      </c>
      <c r="U5" s="198">
        <v>4</v>
      </c>
      <c r="V5" s="198">
        <v>5</v>
      </c>
      <c r="W5" s="198">
        <v>6</v>
      </c>
      <c r="X5" s="233">
        <v>7</v>
      </c>
      <c r="Y5" s="232">
        <v>8</v>
      </c>
      <c r="Z5" s="232">
        <v>9</v>
      </c>
      <c r="AD5" s="303" t="s">
        <v>174</v>
      </c>
      <c r="AE5" s="303"/>
      <c r="AF5" s="303"/>
    </row>
    <row r="6" spans="1:32" ht="30.75" customHeight="1">
      <c r="A6" s="191"/>
      <c r="B6" s="191"/>
      <c r="C6" s="192" t="s">
        <v>175</v>
      </c>
      <c r="D6" s="199">
        <v>2</v>
      </c>
      <c r="E6" s="200">
        <v>2</v>
      </c>
      <c r="F6" s="200">
        <v>2</v>
      </c>
      <c r="G6" s="200">
        <v>2</v>
      </c>
      <c r="H6" s="200">
        <v>2</v>
      </c>
      <c r="I6" s="200">
        <v>2</v>
      </c>
      <c r="J6" s="234">
        <v>10</v>
      </c>
      <c r="K6" s="234">
        <v>14</v>
      </c>
      <c r="L6" s="234">
        <v>14</v>
      </c>
      <c r="M6" s="195"/>
      <c r="O6" s="201" t="s">
        <v>163</v>
      </c>
      <c r="P6" s="201"/>
      <c r="Q6" s="202" t="s">
        <v>175</v>
      </c>
      <c r="R6" s="235">
        <v>2</v>
      </c>
      <c r="S6" s="236">
        <v>2</v>
      </c>
      <c r="T6" s="236">
        <v>2</v>
      </c>
      <c r="U6" s="236">
        <v>2</v>
      </c>
      <c r="V6" s="236">
        <v>2</v>
      </c>
      <c r="W6" s="236">
        <v>2</v>
      </c>
      <c r="X6" s="234">
        <v>10</v>
      </c>
      <c r="Y6" s="234">
        <v>14</v>
      </c>
      <c r="Z6" s="234">
        <v>14</v>
      </c>
      <c r="AA6" s="203"/>
      <c r="AB6" s="201" t="s">
        <v>171</v>
      </c>
      <c r="AD6" s="303"/>
      <c r="AE6" s="303"/>
      <c r="AF6" s="303"/>
    </row>
    <row r="7" spans="1:32">
      <c r="A7" s="191">
        <f>SUM(D7:L7)</f>
        <v>3</v>
      </c>
      <c r="B7" s="191" t="str">
        <f>C7&amp;":"&amp;COUNTIF($C$7:C7,C7)</f>
        <v>3:1</v>
      </c>
      <c r="C7" s="204">
        <f>SUM(D7:L7)</f>
        <v>3</v>
      </c>
      <c r="D7" s="209">
        <v>0</v>
      </c>
      <c r="E7" s="209">
        <v>0</v>
      </c>
      <c r="F7" s="209">
        <v>2</v>
      </c>
      <c r="G7" s="209">
        <v>0</v>
      </c>
      <c r="H7" s="209">
        <v>1</v>
      </c>
      <c r="I7" s="209">
        <v>0</v>
      </c>
      <c r="J7" s="209">
        <v>0</v>
      </c>
      <c r="K7" s="209">
        <v>0</v>
      </c>
      <c r="L7" s="209">
        <v>0</v>
      </c>
      <c r="M7" s="145"/>
      <c r="O7" s="2">
        <v>1</v>
      </c>
      <c r="P7" s="2" t="str">
        <f>Q7&amp;":"&amp;COUNTIF($Q$7:Q7,Q7)</f>
        <v>0:1</v>
      </c>
      <c r="Q7" s="206">
        <f>'Student name internal mark'!W7</f>
        <v>0</v>
      </c>
      <c r="R7" s="227">
        <f>IFERROR(VLOOKUP($P7,$B$7:$L$1014,3,FALSE),VLOOKUP($Q7,$C$7:$L$1014,2,FALSE))</f>
        <v>0</v>
      </c>
      <c r="S7" s="227">
        <f t="shared" ref="S7:S70" si="0">IFERROR(VLOOKUP($P7,$B$7:$L$1014,4,FALSE),VLOOKUP($Q7,$C$7:$L$1014,3,FALSE))</f>
        <v>0</v>
      </c>
      <c r="T7" s="227">
        <f t="shared" ref="T7:T70" si="1">IFERROR(VLOOKUP($P7,$B$7:$L$1014,5,FALSE),VLOOKUP($Q7,$C$7:$L$1014,4,FALSE))</f>
        <v>0</v>
      </c>
      <c r="U7" s="227">
        <f t="shared" ref="U7:U70" si="2">IFERROR(VLOOKUP($P7,$B$7:$L$1014,6,FALSE),VLOOKUP($Q7,$C$7:$L$1014,5,FALSE))</f>
        <v>0</v>
      </c>
      <c r="V7" s="227">
        <f t="shared" ref="V7:V70" si="3">IFERROR(VLOOKUP($P7,$B$7:$L$1014,7,FALSE),VLOOKUP($Q7,$C$7:$L$1014,6,FALSE))</f>
        <v>0</v>
      </c>
      <c r="W7" s="227">
        <f t="shared" ref="W7:W70" si="4">IFERROR(VLOOKUP($P7,$B$7:$L$1014,8,FALSE),VLOOKUP($Q7,$C$7:$L$1014,7,FALSE))</f>
        <v>0</v>
      </c>
      <c r="X7" s="227">
        <f t="shared" ref="X7:X70" si="5">IFERROR(VLOOKUP($P7,$B$7:$L$1014,9,FALSE),VLOOKUP($Q7,$C$7:$L$1014,8,FALSE))</f>
        <v>0</v>
      </c>
      <c r="Y7" s="227">
        <f t="shared" ref="Y7:Y70" si="6">IFERROR(VLOOKUP($P7,$B$7:$L$1014,10,FALSE),VLOOKUP($Q7,$C$7:$L$1014,9,FALSE))</f>
        <v>0</v>
      </c>
      <c r="Z7" s="227">
        <f t="shared" ref="Z7:Z70" si="7">IFERROR(VLOOKUP($P7,$B$7:$L$1014,11,FALSE),VLOOKUP($Q7,$C$7:$L$1014,10,FALSE))</f>
        <v>0</v>
      </c>
      <c r="AB7" s="139">
        <f t="shared" ref="AB7:AB10" si="8">SUM(R7:Z7)</f>
        <v>0</v>
      </c>
    </row>
    <row r="8" spans="1:32">
      <c r="A8" s="191">
        <f t="shared" ref="A8:A39" si="9">SUM(D8:L8)</f>
        <v>48</v>
      </c>
      <c r="B8" s="191" t="str">
        <f>C8&amp;":"&amp;COUNTIF($C$7:C8,C8)</f>
        <v>48:1</v>
      </c>
      <c r="C8" s="204">
        <f t="shared" ref="C8:C71" si="10">SUM(D8:L8)</f>
        <v>48</v>
      </c>
      <c r="D8" s="209">
        <v>2</v>
      </c>
      <c r="E8" s="209">
        <v>2</v>
      </c>
      <c r="F8" s="209">
        <v>2</v>
      </c>
      <c r="G8" s="209">
        <v>2</v>
      </c>
      <c r="H8" s="209">
        <v>2</v>
      </c>
      <c r="I8" s="209">
        <v>2</v>
      </c>
      <c r="J8" s="209">
        <v>10</v>
      </c>
      <c r="K8" s="209">
        <v>12</v>
      </c>
      <c r="L8" s="209">
        <v>14</v>
      </c>
      <c r="M8" s="145"/>
      <c r="O8" s="209">
        <v>2</v>
      </c>
      <c r="P8" s="2" t="str">
        <f>Q8&amp;":"&amp;COUNTIF($Q$7:Q8,Q8)</f>
        <v>0:2</v>
      </c>
      <c r="Q8" s="206">
        <f>'Student name internal mark'!W8</f>
        <v>0</v>
      </c>
      <c r="R8" s="227">
        <f t="shared" ref="R8:R71" si="11">IFERROR(VLOOKUP($P8,$B$7:$L$1014,3,FALSE),VLOOKUP($Q8,$C$7:$L$1014,2,FALSE))</f>
        <v>0</v>
      </c>
      <c r="S8" s="227">
        <f t="shared" si="0"/>
        <v>0</v>
      </c>
      <c r="T8" s="227">
        <f t="shared" si="1"/>
        <v>0</v>
      </c>
      <c r="U8" s="227">
        <f t="shared" si="2"/>
        <v>0</v>
      </c>
      <c r="V8" s="227">
        <f t="shared" si="3"/>
        <v>0</v>
      </c>
      <c r="W8" s="227">
        <f t="shared" si="4"/>
        <v>0</v>
      </c>
      <c r="X8" s="227">
        <f t="shared" si="5"/>
        <v>0</v>
      </c>
      <c r="Y8" s="227">
        <f t="shared" si="6"/>
        <v>0</v>
      </c>
      <c r="Z8" s="227">
        <f t="shared" si="7"/>
        <v>0</v>
      </c>
      <c r="AB8" s="139">
        <f t="shared" si="8"/>
        <v>0</v>
      </c>
    </row>
    <row r="9" spans="1:32">
      <c r="A9" s="191">
        <f t="shared" si="9"/>
        <v>47</v>
      </c>
      <c r="B9" s="191" t="str">
        <f>C9&amp;":"&amp;COUNTIF($C$7:C9,C9)</f>
        <v>47:1</v>
      </c>
      <c r="C9" s="204">
        <f t="shared" si="10"/>
        <v>47</v>
      </c>
      <c r="D9" s="209">
        <v>2</v>
      </c>
      <c r="E9" s="209">
        <v>2</v>
      </c>
      <c r="F9" s="209">
        <v>2</v>
      </c>
      <c r="G9" s="209">
        <v>2</v>
      </c>
      <c r="H9" s="209">
        <v>2</v>
      </c>
      <c r="I9" s="209">
        <v>2</v>
      </c>
      <c r="J9" s="209">
        <v>10</v>
      </c>
      <c r="K9" s="209">
        <v>14</v>
      </c>
      <c r="L9" s="209">
        <v>11</v>
      </c>
      <c r="M9" s="145"/>
      <c r="O9" s="209">
        <v>3</v>
      </c>
      <c r="P9" s="2" t="str">
        <f>Q9&amp;":"&amp;COUNTIF($Q$7:Q9,Q9)</f>
        <v>44:1</v>
      </c>
      <c r="Q9" s="206">
        <f>'Student name internal mark'!W9</f>
        <v>44</v>
      </c>
      <c r="R9" s="227">
        <f t="shared" si="11"/>
        <v>2</v>
      </c>
      <c r="S9" s="227">
        <f t="shared" si="0"/>
        <v>2</v>
      </c>
      <c r="T9" s="227">
        <f t="shared" si="1"/>
        <v>2</v>
      </c>
      <c r="U9" s="227">
        <f t="shared" si="2"/>
        <v>2</v>
      </c>
      <c r="V9" s="227">
        <f t="shared" si="3"/>
        <v>2</v>
      </c>
      <c r="W9" s="227">
        <f t="shared" si="4"/>
        <v>2</v>
      </c>
      <c r="X9" s="227">
        <f t="shared" si="5"/>
        <v>10</v>
      </c>
      <c r="Y9" s="227">
        <f t="shared" si="6"/>
        <v>10</v>
      </c>
      <c r="Z9" s="227">
        <f t="shared" si="7"/>
        <v>12</v>
      </c>
      <c r="AB9" s="139">
        <f t="shared" si="8"/>
        <v>44</v>
      </c>
    </row>
    <row r="10" spans="1:32">
      <c r="A10" s="191">
        <f t="shared" si="9"/>
        <v>46</v>
      </c>
      <c r="B10" s="191" t="str">
        <f>C10&amp;":"&amp;COUNTIF($C$7:C10,C10)</f>
        <v>46:1</v>
      </c>
      <c r="C10" s="204">
        <f t="shared" si="10"/>
        <v>46</v>
      </c>
      <c r="D10" s="209">
        <v>2</v>
      </c>
      <c r="E10" s="209">
        <v>2</v>
      </c>
      <c r="F10" s="209">
        <v>2</v>
      </c>
      <c r="G10" s="209">
        <v>2</v>
      </c>
      <c r="H10" s="209">
        <v>2</v>
      </c>
      <c r="I10" s="209">
        <v>2</v>
      </c>
      <c r="J10" s="209">
        <v>9</v>
      </c>
      <c r="K10" s="209">
        <v>13</v>
      </c>
      <c r="L10" s="209">
        <v>12</v>
      </c>
      <c r="M10" s="145"/>
      <c r="O10" s="209">
        <v>4</v>
      </c>
      <c r="P10" s="2" t="str">
        <f>Q10&amp;":"&amp;COUNTIF($Q$7:Q10,Q10)</f>
        <v>31:1</v>
      </c>
      <c r="Q10" s="206">
        <f>'Student name internal mark'!W10</f>
        <v>31</v>
      </c>
      <c r="R10" s="227">
        <f t="shared" si="11"/>
        <v>1</v>
      </c>
      <c r="S10" s="227">
        <f t="shared" si="0"/>
        <v>1</v>
      </c>
      <c r="T10" s="227">
        <f t="shared" si="1"/>
        <v>2</v>
      </c>
      <c r="U10" s="227">
        <f t="shared" si="2"/>
        <v>0</v>
      </c>
      <c r="V10" s="227">
        <f t="shared" si="3"/>
        <v>0</v>
      </c>
      <c r="W10" s="227">
        <f t="shared" si="4"/>
        <v>0</v>
      </c>
      <c r="X10" s="227">
        <f t="shared" si="5"/>
        <v>7</v>
      </c>
      <c r="Y10" s="227">
        <f t="shared" si="6"/>
        <v>13</v>
      </c>
      <c r="Z10" s="227">
        <f t="shared" si="7"/>
        <v>7</v>
      </c>
      <c r="AB10" s="139">
        <f t="shared" si="8"/>
        <v>31</v>
      </c>
    </row>
    <row r="11" spans="1:32">
      <c r="A11" s="191">
        <f t="shared" si="9"/>
        <v>43</v>
      </c>
      <c r="B11" s="191" t="str">
        <f>C11&amp;":"&amp;COUNTIF($C$7:C11,C11)</f>
        <v>43:1</v>
      </c>
      <c r="C11" s="204">
        <f t="shared" si="10"/>
        <v>43</v>
      </c>
      <c r="D11" s="209">
        <v>2</v>
      </c>
      <c r="E11" s="209">
        <v>2</v>
      </c>
      <c r="F11" s="209">
        <v>2</v>
      </c>
      <c r="G11" s="209">
        <v>2</v>
      </c>
      <c r="H11" s="209">
        <v>2</v>
      </c>
      <c r="I11" s="209">
        <v>2</v>
      </c>
      <c r="J11" s="209">
        <v>10</v>
      </c>
      <c r="K11" s="209">
        <v>11</v>
      </c>
      <c r="L11" s="209">
        <v>10</v>
      </c>
      <c r="M11" s="145"/>
      <c r="O11" s="2">
        <v>5</v>
      </c>
      <c r="P11" s="2" t="str">
        <f>Q11&amp;":"&amp;COUNTIF($Q$7:Q11,Q11)</f>
        <v>0:3</v>
      </c>
      <c r="Q11" s="206">
        <f>'Student name internal mark'!W11</f>
        <v>0</v>
      </c>
      <c r="R11" s="227">
        <f t="shared" si="11"/>
        <v>0</v>
      </c>
      <c r="S11" s="227">
        <f t="shared" si="0"/>
        <v>0</v>
      </c>
      <c r="T11" s="227">
        <f t="shared" si="1"/>
        <v>0</v>
      </c>
      <c r="U11" s="227">
        <f t="shared" si="2"/>
        <v>0</v>
      </c>
      <c r="V11" s="227">
        <f t="shared" si="3"/>
        <v>0</v>
      </c>
      <c r="W11" s="227">
        <f t="shared" si="4"/>
        <v>0</v>
      </c>
      <c r="X11" s="227">
        <f t="shared" si="5"/>
        <v>0</v>
      </c>
      <c r="Y11" s="227">
        <f t="shared" si="6"/>
        <v>0</v>
      </c>
      <c r="Z11" s="227">
        <f t="shared" si="7"/>
        <v>0</v>
      </c>
      <c r="AB11" s="139">
        <f t="shared" ref="AB11:AB74" si="12">SUM(R11:Z11)</f>
        <v>0</v>
      </c>
    </row>
    <row r="12" spans="1:32">
      <c r="A12" s="191">
        <f t="shared" si="9"/>
        <v>2</v>
      </c>
      <c r="B12" s="191" t="str">
        <f>C12&amp;":"&amp;COUNTIF($C$7:C12,C12)</f>
        <v>2:1</v>
      </c>
      <c r="C12" s="204">
        <f t="shared" si="10"/>
        <v>2</v>
      </c>
      <c r="D12" s="209">
        <v>0</v>
      </c>
      <c r="E12" s="209">
        <v>0</v>
      </c>
      <c r="F12" s="209">
        <v>1</v>
      </c>
      <c r="G12" s="209">
        <v>0</v>
      </c>
      <c r="H12" s="209">
        <v>1</v>
      </c>
      <c r="I12" s="209">
        <v>0</v>
      </c>
      <c r="J12" s="209">
        <v>0</v>
      </c>
      <c r="K12" s="209">
        <v>0</v>
      </c>
      <c r="L12" s="209">
        <v>0</v>
      </c>
      <c r="M12" s="145"/>
      <c r="O12" s="209">
        <v>6</v>
      </c>
      <c r="P12" s="2" t="str">
        <f>Q12&amp;":"&amp;COUNTIF($Q$7:Q12,Q12)</f>
        <v>42:1</v>
      </c>
      <c r="Q12" s="206">
        <f>'Student name internal mark'!W12</f>
        <v>42</v>
      </c>
      <c r="R12" s="227">
        <f t="shared" si="11"/>
        <v>2</v>
      </c>
      <c r="S12" s="227">
        <f t="shared" si="0"/>
        <v>2</v>
      </c>
      <c r="T12" s="227">
        <f t="shared" si="1"/>
        <v>2</v>
      </c>
      <c r="U12" s="227">
        <f t="shared" si="2"/>
        <v>2</v>
      </c>
      <c r="V12" s="227">
        <f t="shared" si="3"/>
        <v>2</v>
      </c>
      <c r="W12" s="227">
        <f t="shared" si="4"/>
        <v>2</v>
      </c>
      <c r="X12" s="227">
        <f t="shared" si="5"/>
        <v>9</v>
      </c>
      <c r="Y12" s="227">
        <f t="shared" si="6"/>
        <v>10</v>
      </c>
      <c r="Z12" s="227">
        <f t="shared" si="7"/>
        <v>11</v>
      </c>
      <c r="AB12" s="139">
        <f t="shared" si="12"/>
        <v>42</v>
      </c>
    </row>
    <row r="13" spans="1:32">
      <c r="A13" s="191">
        <f t="shared" si="9"/>
        <v>44</v>
      </c>
      <c r="B13" s="191" t="str">
        <f>C13&amp;":"&amp;COUNTIF($C$7:C13,C13)</f>
        <v>44:1</v>
      </c>
      <c r="C13" s="204">
        <f t="shared" si="10"/>
        <v>44</v>
      </c>
      <c r="D13" s="209">
        <v>2</v>
      </c>
      <c r="E13" s="209">
        <v>2</v>
      </c>
      <c r="F13" s="209">
        <v>2</v>
      </c>
      <c r="G13" s="209">
        <v>2</v>
      </c>
      <c r="H13" s="209">
        <v>2</v>
      </c>
      <c r="I13" s="209">
        <v>2</v>
      </c>
      <c r="J13" s="209">
        <v>10</v>
      </c>
      <c r="K13" s="209">
        <v>10</v>
      </c>
      <c r="L13" s="209">
        <v>12</v>
      </c>
      <c r="M13" s="145"/>
      <c r="O13" s="209">
        <v>7</v>
      </c>
      <c r="P13" s="2" t="str">
        <f>Q13&amp;":"&amp;COUNTIF($Q$7:Q13,Q13)</f>
        <v>50:1</v>
      </c>
      <c r="Q13" s="206">
        <f>'Student name internal mark'!W13</f>
        <v>50</v>
      </c>
      <c r="R13" s="227">
        <f t="shared" si="11"/>
        <v>2</v>
      </c>
      <c r="S13" s="227">
        <f t="shared" si="0"/>
        <v>2</v>
      </c>
      <c r="T13" s="227">
        <f t="shared" si="1"/>
        <v>2</v>
      </c>
      <c r="U13" s="227">
        <f t="shared" si="2"/>
        <v>2</v>
      </c>
      <c r="V13" s="227">
        <f t="shared" si="3"/>
        <v>2</v>
      </c>
      <c r="W13" s="227">
        <f t="shared" si="4"/>
        <v>2</v>
      </c>
      <c r="X13" s="227">
        <f t="shared" si="5"/>
        <v>10</v>
      </c>
      <c r="Y13" s="227">
        <f t="shared" si="6"/>
        <v>14</v>
      </c>
      <c r="Z13" s="227">
        <f t="shared" si="7"/>
        <v>14</v>
      </c>
      <c r="AB13" s="139">
        <f t="shared" si="12"/>
        <v>50</v>
      </c>
    </row>
    <row r="14" spans="1:32">
      <c r="A14" s="191">
        <f t="shared" si="9"/>
        <v>48</v>
      </c>
      <c r="B14" s="191" t="str">
        <f>C14&amp;":"&amp;COUNTIF($C$7:C14,C14)</f>
        <v>48:2</v>
      </c>
      <c r="C14" s="204">
        <f t="shared" si="10"/>
        <v>48</v>
      </c>
      <c r="D14" s="209">
        <v>2</v>
      </c>
      <c r="E14" s="209">
        <v>2</v>
      </c>
      <c r="F14" s="209">
        <v>2</v>
      </c>
      <c r="G14" s="209">
        <v>2</v>
      </c>
      <c r="H14" s="209">
        <v>2</v>
      </c>
      <c r="I14" s="209">
        <v>2</v>
      </c>
      <c r="J14" s="209">
        <v>10</v>
      </c>
      <c r="K14" s="209">
        <v>14</v>
      </c>
      <c r="L14" s="209">
        <v>12</v>
      </c>
      <c r="M14" s="145"/>
      <c r="O14" s="209">
        <v>8</v>
      </c>
      <c r="P14" s="2" t="str">
        <f>Q14&amp;":"&amp;COUNTIF($Q$7:Q14,Q14)</f>
        <v>48:1</v>
      </c>
      <c r="Q14" s="206">
        <f>'Student name internal mark'!W14</f>
        <v>48</v>
      </c>
      <c r="R14" s="227">
        <f t="shared" si="11"/>
        <v>2</v>
      </c>
      <c r="S14" s="227">
        <f t="shared" si="0"/>
        <v>2</v>
      </c>
      <c r="T14" s="227">
        <f t="shared" si="1"/>
        <v>2</v>
      </c>
      <c r="U14" s="227">
        <f t="shared" si="2"/>
        <v>2</v>
      </c>
      <c r="V14" s="227">
        <f t="shared" si="3"/>
        <v>2</v>
      </c>
      <c r="W14" s="227">
        <f t="shared" si="4"/>
        <v>2</v>
      </c>
      <c r="X14" s="227">
        <f t="shared" si="5"/>
        <v>10</v>
      </c>
      <c r="Y14" s="227">
        <f t="shared" si="6"/>
        <v>12</v>
      </c>
      <c r="Z14" s="227">
        <f t="shared" si="7"/>
        <v>14</v>
      </c>
      <c r="AB14" s="139">
        <f t="shared" si="12"/>
        <v>48</v>
      </c>
    </row>
    <row r="15" spans="1:32">
      <c r="A15" s="191">
        <f t="shared" si="9"/>
        <v>43</v>
      </c>
      <c r="B15" s="191" t="str">
        <f>C15&amp;":"&amp;COUNTIF($C$7:C15,C15)</f>
        <v>43:2</v>
      </c>
      <c r="C15" s="204">
        <f t="shared" si="10"/>
        <v>43</v>
      </c>
      <c r="D15" s="209">
        <v>2</v>
      </c>
      <c r="E15" s="209">
        <v>2</v>
      </c>
      <c r="F15" s="209">
        <v>2</v>
      </c>
      <c r="G15" s="209">
        <v>2</v>
      </c>
      <c r="H15" s="209">
        <v>2</v>
      </c>
      <c r="I15" s="209">
        <v>2</v>
      </c>
      <c r="J15" s="209">
        <v>9</v>
      </c>
      <c r="K15" s="209">
        <v>12</v>
      </c>
      <c r="L15" s="209">
        <v>10</v>
      </c>
      <c r="M15" s="145"/>
      <c r="O15" s="2">
        <v>9</v>
      </c>
      <c r="P15" s="2" t="str">
        <f>Q15&amp;":"&amp;COUNTIF($Q$7:Q15,Q15)</f>
        <v>42:2</v>
      </c>
      <c r="Q15" s="206">
        <f>'Student name internal mark'!W15</f>
        <v>42</v>
      </c>
      <c r="R15" s="227">
        <f t="shared" si="11"/>
        <v>2</v>
      </c>
      <c r="S15" s="227">
        <f t="shared" si="0"/>
        <v>2</v>
      </c>
      <c r="T15" s="227">
        <f t="shared" si="1"/>
        <v>2</v>
      </c>
      <c r="U15" s="227">
        <f t="shared" si="2"/>
        <v>2</v>
      </c>
      <c r="V15" s="227">
        <f t="shared" si="3"/>
        <v>2</v>
      </c>
      <c r="W15" s="227">
        <f t="shared" si="4"/>
        <v>2</v>
      </c>
      <c r="X15" s="227">
        <f t="shared" si="5"/>
        <v>9</v>
      </c>
      <c r="Y15" s="227">
        <f t="shared" si="6"/>
        <v>10</v>
      </c>
      <c r="Z15" s="227">
        <f t="shared" si="7"/>
        <v>11</v>
      </c>
      <c r="AB15" s="139">
        <f t="shared" si="12"/>
        <v>42</v>
      </c>
    </row>
    <row r="16" spans="1:32">
      <c r="A16" s="191">
        <f t="shared" si="9"/>
        <v>1</v>
      </c>
      <c r="B16" s="191" t="str">
        <f>C16&amp;":"&amp;COUNTIF($C$7:C16,C16)</f>
        <v>1:1</v>
      </c>
      <c r="C16" s="204">
        <f t="shared" si="10"/>
        <v>1</v>
      </c>
      <c r="D16" s="209">
        <v>0</v>
      </c>
      <c r="E16" s="209">
        <v>0</v>
      </c>
      <c r="F16" s="209">
        <v>0</v>
      </c>
      <c r="G16" s="209">
        <v>0</v>
      </c>
      <c r="H16" s="209">
        <v>1</v>
      </c>
      <c r="I16" s="209">
        <v>0</v>
      </c>
      <c r="J16" s="209">
        <v>0</v>
      </c>
      <c r="K16" s="209">
        <v>0</v>
      </c>
      <c r="L16" s="209">
        <v>0</v>
      </c>
      <c r="M16" s="145"/>
      <c r="O16" s="209">
        <v>10</v>
      </c>
      <c r="P16" s="2" t="str">
        <f>Q16&amp;":"&amp;COUNTIF($Q$7:Q16,Q16)</f>
        <v>41:1</v>
      </c>
      <c r="Q16" s="206">
        <f>'Student name internal mark'!W16</f>
        <v>41</v>
      </c>
      <c r="R16" s="227">
        <f t="shared" si="11"/>
        <v>2</v>
      </c>
      <c r="S16" s="227">
        <f t="shared" si="0"/>
        <v>2</v>
      </c>
      <c r="T16" s="227">
        <f t="shared" si="1"/>
        <v>2</v>
      </c>
      <c r="U16" s="227">
        <f t="shared" si="2"/>
        <v>2</v>
      </c>
      <c r="V16" s="227">
        <f t="shared" si="3"/>
        <v>2</v>
      </c>
      <c r="W16" s="227">
        <f t="shared" si="4"/>
        <v>2</v>
      </c>
      <c r="X16" s="227">
        <f t="shared" si="5"/>
        <v>9</v>
      </c>
      <c r="Y16" s="227">
        <f t="shared" si="6"/>
        <v>10</v>
      </c>
      <c r="Z16" s="227">
        <f t="shared" si="7"/>
        <v>10</v>
      </c>
      <c r="AB16" s="139">
        <f t="shared" si="12"/>
        <v>41</v>
      </c>
    </row>
    <row r="17" spans="1:28">
      <c r="A17" s="191">
        <f t="shared" si="9"/>
        <v>43</v>
      </c>
      <c r="B17" s="191" t="str">
        <f>C17&amp;":"&amp;COUNTIF($C$7:C17,C17)</f>
        <v>43:3</v>
      </c>
      <c r="C17" s="204">
        <f t="shared" si="10"/>
        <v>43</v>
      </c>
      <c r="D17" s="209">
        <v>2</v>
      </c>
      <c r="E17" s="209">
        <v>2</v>
      </c>
      <c r="F17" s="209">
        <v>2</v>
      </c>
      <c r="G17" s="209">
        <v>2</v>
      </c>
      <c r="H17" s="209">
        <v>2</v>
      </c>
      <c r="I17" s="209">
        <v>2</v>
      </c>
      <c r="J17" s="209">
        <v>10</v>
      </c>
      <c r="K17" s="209">
        <v>11</v>
      </c>
      <c r="L17" s="209">
        <v>10</v>
      </c>
      <c r="M17" s="145"/>
      <c r="O17" s="209">
        <v>11</v>
      </c>
      <c r="P17" s="2" t="str">
        <f>Q17&amp;":"&amp;COUNTIF($Q$7:Q17,Q17)</f>
        <v>41:2</v>
      </c>
      <c r="Q17" s="206">
        <f>'Student name internal mark'!W17</f>
        <v>41</v>
      </c>
      <c r="R17" s="227">
        <f t="shared" si="11"/>
        <v>2</v>
      </c>
      <c r="S17" s="227">
        <f t="shared" si="0"/>
        <v>2</v>
      </c>
      <c r="T17" s="227">
        <f t="shared" si="1"/>
        <v>2</v>
      </c>
      <c r="U17" s="227">
        <f t="shared" si="2"/>
        <v>2</v>
      </c>
      <c r="V17" s="227">
        <f t="shared" si="3"/>
        <v>2</v>
      </c>
      <c r="W17" s="227">
        <f t="shared" si="4"/>
        <v>2</v>
      </c>
      <c r="X17" s="227">
        <f t="shared" si="5"/>
        <v>9</v>
      </c>
      <c r="Y17" s="227">
        <f t="shared" si="6"/>
        <v>10</v>
      </c>
      <c r="Z17" s="227">
        <f t="shared" si="7"/>
        <v>10</v>
      </c>
      <c r="AB17" s="139">
        <f t="shared" si="12"/>
        <v>41</v>
      </c>
    </row>
    <row r="18" spans="1:28">
      <c r="A18" s="191">
        <f t="shared" si="9"/>
        <v>46</v>
      </c>
      <c r="B18" s="191" t="str">
        <f>C18&amp;":"&amp;COUNTIF($C$7:C18,C18)</f>
        <v>46:2</v>
      </c>
      <c r="C18" s="204">
        <f t="shared" si="10"/>
        <v>46</v>
      </c>
      <c r="D18" s="209">
        <v>2</v>
      </c>
      <c r="E18" s="209">
        <v>2</v>
      </c>
      <c r="F18" s="209">
        <v>2</v>
      </c>
      <c r="G18" s="209">
        <v>2</v>
      </c>
      <c r="H18" s="209">
        <v>2</v>
      </c>
      <c r="I18" s="209">
        <v>2</v>
      </c>
      <c r="J18" s="209">
        <v>10</v>
      </c>
      <c r="K18" s="209">
        <v>13</v>
      </c>
      <c r="L18" s="209">
        <v>11</v>
      </c>
      <c r="M18" s="145"/>
      <c r="O18" s="209">
        <v>12</v>
      </c>
      <c r="P18" s="2" t="str">
        <f>Q18&amp;":"&amp;COUNTIF($Q$7:Q18,Q18)</f>
        <v>49:1</v>
      </c>
      <c r="Q18" s="206">
        <f>'Student name internal mark'!W18</f>
        <v>49</v>
      </c>
      <c r="R18" s="227">
        <f t="shared" si="11"/>
        <v>2</v>
      </c>
      <c r="S18" s="227">
        <f t="shared" si="0"/>
        <v>2</v>
      </c>
      <c r="T18" s="227">
        <f t="shared" si="1"/>
        <v>2</v>
      </c>
      <c r="U18" s="227">
        <f t="shared" si="2"/>
        <v>2</v>
      </c>
      <c r="V18" s="227">
        <f t="shared" si="3"/>
        <v>2</v>
      </c>
      <c r="W18" s="227">
        <f t="shared" si="4"/>
        <v>2</v>
      </c>
      <c r="X18" s="227">
        <f t="shared" si="5"/>
        <v>10</v>
      </c>
      <c r="Y18" s="227">
        <f t="shared" si="6"/>
        <v>13</v>
      </c>
      <c r="Z18" s="227">
        <f t="shared" si="7"/>
        <v>14</v>
      </c>
      <c r="AB18" s="139">
        <f t="shared" si="12"/>
        <v>49</v>
      </c>
    </row>
    <row r="19" spans="1:28">
      <c r="A19" s="191">
        <f t="shared" si="9"/>
        <v>49</v>
      </c>
      <c r="B19" s="191" t="str">
        <f>C19&amp;":"&amp;COUNTIF($C$7:C19,C19)</f>
        <v>49:1</v>
      </c>
      <c r="C19" s="204">
        <f t="shared" si="10"/>
        <v>49</v>
      </c>
      <c r="D19" s="209">
        <v>2</v>
      </c>
      <c r="E19" s="209">
        <v>2</v>
      </c>
      <c r="F19" s="209">
        <v>2</v>
      </c>
      <c r="G19" s="209">
        <v>2</v>
      </c>
      <c r="H19" s="209">
        <v>2</v>
      </c>
      <c r="I19" s="209">
        <v>2</v>
      </c>
      <c r="J19" s="209">
        <v>10</v>
      </c>
      <c r="K19" s="209">
        <v>13</v>
      </c>
      <c r="L19" s="209">
        <v>14</v>
      </c>
      <c r="M19" s="145"/>
      <c r="O19" s="2">
        <v>13</v>
      </c>
      <c r="P19" s="2" t="str">
        <f>Q19&amp;":"&amp;COUNTIF($Q$7:Q19,Q19)</f>
        <v>41:3</v>
      </c>
      <c r="Q19" s="206">
        <f>'Student name internal mark'!W19</f>
        <v>41</v>
      </c>
      <c r="R19" s="227">
        <f t="shared" si="11"/>
        <v>2</v>
      </c>
      <c r="S19" s="227">
        <f t="shared" si="0"/>
        <v>2</v>
      </c>
      <c r="T19" s="227">
        <f t="shared" si="1"/>
        <v>2</v>
      </c>
      <c r="U19" s="227">
        <f t="shared" si="2"/>
        <v>2</v>
      </c>
      <c r="V19" s="227">
        <f t="shared" si="3"/>
        <v>2</v>
      </c>
      <c r="W19" s="227">
        <f t="shared" si="4"/>
        <v>2</v>
      </c>
      <c r="X19" s="227">
        <f t="shared" si="5"/>
        <v>9</v>
      </c>
      <c r="Y19" s="227">
        <f t="shared" si="6"/>
        <v>10</v>
      </c>
      <c r="Z19" s="227">
        <f t="shared" si="7"/>
        <v>10</v>
      </c>
      <c r="AB19" s="139">
        <f t="shared" si="12"/>
        <v>41</v>
      </c>
    </row>
    <row r="20" spans="1:28">
      <c r="A20" s="191">
        <f t="shared" si="9"/>
        <v>43</v>
      </c>
      <c r="B20" s="191" t="str">
        <f>C20&amp;":"&amp;COUNTIF($C$7:C20,C20)</f>
        <v>43:4</v>
      </c>
      <c r="C20" s="204">
        <f t="shared" si="10"/>
        <v>43</v>
      </c>
      <c r="D20" s="209">
        <v>2</v>
      </c>
      <c r="E20" s="209">
        <v>2</v>
      </c>
      <c r="F20" s="209">
        <v>2</v>
      </c>
      <c r="G20" s="209">
        <v>2</v>
      </c>
      <c r="H20" s="209">
        <v>2</v>
      </c>
      <c r="I20" s="209">
        <v>2</v>
      </c>
      <c r="J20" s="209">
        <v>10</v>
      </c>
      <c r="K20" s="209">
        <v>11</v>
      </c>
      <c r="L20" s="209">
        <v>10</v>
      </c>
      <c r="M20" s="145"/>
      <c r="O20" s="209">
        <v>14</v>
      </c>
      <c r="P20" s="2" t="str">
        <f>Q20&amp;":"&amp;COUNTIF($Q$7:Q20,Q20)</f>
        <v>41:4</v>
      </c>
      <c r="Q20" s="206">
        <f>'Student name internal mark'!W20</f>
        <v>41</v>
      </c>
      <c r="R20" s="227">
        <f t="shared" si="11"/>
        <v>2</v>
      </c>
      <c r="S20" s="227">
        <f t="shared" si="0"/>
        <v>2</v>
      </c>
      <c r="T20" s="227">
        <f t="shared" si="1"/>
        <v>2</v>
      </c>
      <c r="U20" s="227">
        <f t="shared" si="2"/>
        <v>2</v>
      </c>
      <c r="V20" s="227">
        <f t="shared" si="3"/>
        <v>2</v>
      </c>
      <c r="W20" s="227">
        <f t="shared" si="4"/>
        <v>2</v>
      </c>
      <c r="X20" s="227">
        <f t="shared" si="5"/>
        <v>9</v>
      </c>
      <c r="Y20" s="227">
        <f t="shared" si="6"/>
        <v>10</v>
      </c>
      <c r="Z20" s="227">
        <f t="shared" si="7"/>
        <v>10</v>
      </c>
      <c r="AB20" s="139">
        <f t="shared" si="12"/>
        <v>41</v>
      </c>
    </row>
    <row r="21" spans="1:28">
      <c r="A21" s="191">
        <f t="shared" si="9"/>
        <v>3</v>
      </c>
      <c r="B21" s="191" t="str">
        <f>C21&amp;":"&amp;COUNTIF($C$7:C21,C21)</f>
        <v>3:2</v>
      </c>
      <c r="C21" s="204">
        <f t="shared" si="10"/>
        <v>3</v>
      </c>
      <c r="D21" s="209">
        <v>0</v>
      </c>
      <c r="E21" s="209">
        <v>0</v>
      </c>
      <c r="F21" s="209">
        <v>2</v>
      </c>
      <c r="G21" s="209">
        <v>0</v>
      </c>
      <c r="H21" s="209">
        <v>1</v>
      </c>
      <c r="I21" s="209">
        <v>0</v>
      </c>
      <c r="J21" s="209">
        <v>0</v>
      </c>
      <c r="K21" s="209">
        <v>0</v>
      </c>
      <c r="L21" s="209">
        <v>0</v>
      </c>
      <c r="M21" s="145"/>
      <c r="O21" s="209">
        <v>15</v>
      </c>
      <c r="P21" s="2" t="str">
        <f>Q21&amp;":"&amp;COUNTIF($Q$7:Q21,Q21)</f>
        <v>50:2</v>
      </c>
      <c r="Q21" s="206">
        <f>'Student name internal mark'!W21</f>
        <v>50</v>
      </c>
      <c r="R21" s="227">
        <f t="shared" si="11"/>
        <v>2</v>
      </c>
      <c r="S21" s="227">
        <f t="shared" si="0"/>
        <v>2</v>
      </c>
      <c r="T21" s="227">
        <f t="shared" si="1"/>
        <v>2</v>
      </c>
      <c r="U21" s="227">
        <f t="shared" si="2"/>
        <v>2</v>
      </c>
      <c r="V21" s="227">
        <f t="shared" si="3"/>
        <v>2</v>
      </c>
      <c r="W21" s="227">
        <f t="shared" si="4"/>
        <v>2</v>
      </c>
      <c r="X21" s="227">
        <f t="shared" si="5"/>
        <v>10</v>
      </c>
      <c r="Y21" s="227">
        <f t="shared" si="6"/>
        <v>14</v>
      </c>
      <c r="Z21" s="227">
        <f t="shared" si="7"/>
        <v>14</v>
      </c>
      <c r="AB21" s="139">
        <f t="shared" si="12"/>
        <v>50</v>
      </c>
    </row>
    <row r="22" spans="1:28">
      <c r="A22" s="191">
        <f t="shared" si="9"/>
        <v>45</v>
      </c>
      <c r="B22" s="191" t="str">
        <f>C22&amp;":"&amp;COUNTIF($C$7:C22,C22)</f>
        <v>45:1</v>
      </c>
      <c r="C22" s="204">
        <f t="shared" si="10"/>
        <v>45</v>
      </c>
      <c r="D22" s="209">
        <v>2</v>
      </c>
      <c r="E22" s="209">
        <v>2</v>
      </c>
      <c r="F22" s="209">
        <v>2</v>
      </c>
      <c r="G22" s="209">
        <v>2</v>
      </c>
      <c r="H22" s="209">
        <v>2</v>
      </c>
      <c r="I22" s="209">
        <v>2</v>
      </c>
      <c r="J22" s="209">
        <v>10</v>
      </c>
      <c r="K22" s="209">
        <v>12</v>
      </c>
      <c r="L22" s="209">
        <v>11</v>
      </c>
      <c r="M22" s="145"/>
      <c r="O22" s="209">
        <v>16</v>
      </c>
      <c r="P22" s="2" t="str">
        <f>Q22&amp;":"&amp;COUNTIF($Q$7:Q22,Q22)</f>
        <v>39:1</v>
      </c>
      <c r="Q22" s="206">
        <f>'Student name internal mark'!W22</f>
        <v>39</v>
      </c>
      <c r="R22" s="227">
        <f t="shared" si="11"/>
        <v>1</v>
      </c>
      <c r="S22" s="227">
        <f t="shared" si="0"/>
        <v>2</v>
      </c>
      <c r="T22" s="227">
        <f t="shared" si="1"/>
        <v>2</v>
      </c>
      <c r="U22" s="227">
        <f t="shared" si="2"/>
        <v>2</v>
      </c>
      <c r="V22" s="227">
        <f t="shared" si="3"/>
        <v>2</v>
      </c>
      <c r="W22" s="227">
        <f t="shared" si="4"/>
        <v>2</v>
      </c>
      <c r="X22" s="227">
        <f t="shared" si="5"/>
        <v>7</v>
      </c>
      <c r="Y22" s="227">
        <f t="shared" si="6"/>
        <v>9</v>
      </c>
      <c r="Z22" s="227">
        <f t="shared" si="7"/>
        <v>12</v>
      </c>
      <c r="AB22" s="139">
        <f t="shared" si="12"/>
        <v>39</v>
      </c>
    </row>
    <row r="23" spans="1:28">
      <c r="A23" s="191">
        <f t="shared" si="9"/>
        <v>43</v>
      </c>
      <c r="B23" s="191" t="str">
        <f>C23&amp;":"&amp;COUNTIF($C$7:C23,C23)</f>
        <v>43:5</v>
      </c>
      <c r="C23" s="204">
        <f t="shared" si="10"/>
        <v>43</v>
      </c>
      <c r="D23" s="209">
        <v>2</v>
      </c>
      <c r="E23" s="209">
        <v>2</v>
      </c>
      <c r="F23" s="209">
        <v>2</v>
      </c>
      <c r="G23" s="209">
        <v>2</v>
      </c>
      <c r="H23" s="209">
        <v>2</v>
      </c>
      <c r="I23" s="209">
        <v>2</v>
      </c>
      <c r="J23" s="209">
        <v>10</v>
      </c>
      <c r="K23" s="209">
        <v>10</v>
      </c>
      <c r="L23" s="209">
        <v>11</v>
      </c>
      <c r="M23" s="145"/>
      <c r="O23" s="2">
        <v>17</v>
      </c>
      <c r="P23" s="2" t="str">
        <f>Q23&amp;":"&amp;COUNTIF($Q$7:Q23,Q23)</f>
        <v>49:2</v>
      </c>
      <c r="Q23" s="206">
        <f>'Student name internal mark'!W23</f>
        <v>49</v>
      </c>
      <c r="R23" s="227">
        <f t="shared" si="11"/>
        <v>2</v>
      </c>
      <c r="S23" s="227">
        <f t="shared" si="0"/>
        <v>2</v>
      </c>
      <c r="T23" s="227">
        <f t="shared" si="1"/>
        <v>2</v>
      </c>
      <c r="U23" s="227">
        <f t="shared" si="2"/>
        <v>2</v>
      </c>
      <c r="V23" s="227">
        <f t="shared" si="3"/>
        <v>2</v>
      </c>
      <c r="W23" s="227">
        <f t="shared" si="4"/>
        <v>2</v>
      </c>
      <c r="X23" s="227">
        <f t="shared" si="5"/>
        <v>10</v>
      </c>
      <c r="Y23" s="227">
        <f t="shared" si="6"/>
        <v>14</v>
      </c>
      <c r="Z23" s="227">
        <f t="shared" si="7"/>
        <v>13</v>
      </c>
      <c r="AB23" s="139">
        <f t="shared" si="12"/>
        <v>49</v>
      </c>
    </row>
    <row r="24" spans="1:28">
      <c r="A24" s="191">
        <f t="shared" si="9"/>
        <v>45</v>
      </c>
      <c r="B24" s="191" t="str">
        <f>C24&amp;":"&amp;COUNTIF($C$7:C24,C24)</f>
        <v>45:2</v>
      </c>
      <c r="C24" s="204">
        <f t="shared" si="10"/>
        <v>45</v>
      </c>
      <c r="D24" s="209">
        <v>2</v>
      </c>
      <c r="E24" s="209">
        <v>2</v>
      </c>
      <c r="F24" s="209">
        <v>2</v>
      </c>
      <c r="G24" s="209">
        <v>2</v>
      </c>
      <c r="H24" s="209">
        <v>2</v>
      </c>
      <c r="I24" s="209">
        <v>2</v>
      </c>
      <c r="J24" s="209">
        <v>9</v>
      </c>
      <c r="K24" s="209">
        <v>10</v>
      </c>
      <c r="L24" s="209">
        <v>14</v>
      </c>
      <c r="M24" s="145"/>
      <c r="O24" s="209">
        <v>18</v>
      </c>
      <c r="P24" s="2" t="str">
        <f>Q24&amp;":"&amp;COUNTIF($Q$7:Q24,Q24)</f>
        <v>43:1</v>
      </c>
      <c r="Q24" s="206">
        <f>'Student name internal mark'!W24</f>
        <v>43</v>
      </c>
      <c r="R24" s="227">
        <f t="shared" si="11"/>
        <v>2</v>
      </c>
      <c r="S24" s="227">
        <f t="shared" si="0"/>
        <v>2</v>
      </c>
      <c r="T24" s="227">
        <f t="shared" si="1"/>
        <v>2</v>
      </c>
      <c r="U24" s="227">
        <f t="shared" si="2"/>
        <v>2</v>
      </c>
      <c r="V24" s="227">
        <f t="shared" si="3"/>
        <v>2</v>
      </c>
      <c r="W24" s="227">
        <f t="shared" si="4"/>
        <v>2</v>
      </c>
      <c r="X24" s="227">
        <f t="shared" si="5"/>
        <v>10</v>
      </c>
      <c r="Y24" s="227">
        <f t="shared" si="6"/>
        <v>11</v>
      </c>
      <c r="Z24" s="227">
        <f t="shared" si="7"/>
        <v>10</v>
      </c>
      <c r="AB24" s="139">
        <f t="shared" si="12"/>
        <v>43</v>
      </c>
    </row>
    <row r="25" spans="1:28">
      <c r="A25" s="191">
        <f t="shared" si="9"/>
        <v>48</v>
      </c>
      <c r="B25" s="191" t="str">
        <f>C25&amp;":"&amp;COUNTIF($C$7:C25,C25)</f>
        <v>48:3</v>
      </c>
      <c r="C25" s="204">
        <f t="shared" si="10"/>
        <v>48</v>
      </c>
      <c r="D25" s="209">
        <v>2</v>
      </c>
      <c r="E25" s="209">
        <v>2</v>
      </c>
      <c r="F25" s="209">
        <v>2</v>
      </c>
      <c r="G25" s="209">
        <v>2</v>
      </c>
      <c r="H25" s="209">
        <v>2</v>
      </c>
      <c r="I25" s="209">
        <v>2</v>
      </c>
      <c r="J25" s="209">
        <v>9</v>
      </c>
      <c r="K25" s="209">
        <v>13</v>
      </c>
      <c r="L25" s="209">
        <v>14</v>
      </c>
      <c r="M25" s="145"/>
      <c r="O25" s="209">
        <v>19</v>
      </c>
      <c r="P25" s="2" t="str">
        <f>Q25&amp;":"&amp;COUNTIF($Q$7:Q25,Q25)</f>
        <v>44:2</v>
      </c>
      <c r="Q25" s="206">
        <f>'Student name internal mark'!W25</f>
        <v>44</v>
      </c>
      <c r="R25" s="227">
        <f t="shared" si="11"/>
        <v>2</v>
      </c>
      <c r="S25" s="227">
        <f t="shared" si="0"/>
        <v>2</v>
      </c>
      <c r="T25" s="227">
        <f t="shared" si="1"/>
        <v>2</v>
      </c>
      <c r="U25" s="227">
        <f t="shared" si="2"/>
        <v>2</v>
      </c>
      <c r="V25" s="227">
        <f t="shared" si="3"/>
        <v>2</v>
      </c>
      <c r="W25" s="227">
        <f t="shared" si="4"/>
        <v>2</v>
      </c>
      <c r="X25" s="227">
        <f t="shared" si="5"/>
        <v>9</v>
      </c>
      <c r="Y25" s="227">
        <f t="shared" si="6"/>
        <v>11</v>
      </c>
      <c r="Z25" s="227">
        <f t="shared" si="7"/>
        <v>12</v>
      </c>
      <c r="AB25" s="139">
        <f t="shared" si="12"/>
        <v>44</v>
      </c>
    </row>
    <row r="26" spans="1:28">
      <c r="A26" s="191">
        <f t="shared" si="9"/>
        <v>49</v>
      </c>
      <c r="B26" s="191" t="str">
        <f>C26&amp;":"&amp;COUNTIF($C$7:C26,C26)</f>
        <v>49:2</v>
      </c>
      <c r="C26" s="204">
        <f t="shared" si="10"/>
        <v>49</v>
      </c>
      <c r="D26" s="209">
        <v>2</v>
      </c>
      <c r="E26" s="209">
        <v>2</v>
      </c>
      <c r="F26" s="209">
        <v>2</v>
      </c>
      <c r="G26" s="209">
        <v>2</v>
      </c>
      <c r="H26" s="209">
        <v>2</v>
      </c>
      <c r="I26" s="209">
        <v>2</v>
      </c>
      <c r="J26" s="209">
        <v>10</v>
      </c>
      <c r="K26" s="209">
        <v>14</v>
      </c>
      <c r="L26" s="209">
        <v>13</v>
      </c>
      <c r="M26" s="145"/>
      <c r="O26" s="209">
        <v>20</v>
      </c>
      <c r="P26" s="2" t="str">
        <f>Q26&amp;":"&amp;COUNTIF($Q$7:Q26,Q26)</f>
        <v>41:5</v>
      </c>
      <c r="Q26" s="206">
        <f>'Student name internal mark'!W26</f>
        <v>41</v>
      </c>
      <c r="R26" s="227">
        <f t="shared" si="11"/>
        <v>2</v>
      </c>
      <c r="S26" s="227">
        <f t="shared" si="0"/>
        <v>1</v>
      </c>
      <c r="T26" s="227">
        <f t="shared" si="1"/>
        <v>2</v>
      </c>
      <c r="U26" s="227">
        <f t="shared" si="2"/>
        <v>1</v>
      </c>
      <c r="V26" s="227">
        <f t="shared" si="3"/>
        <v>1</v>
      </c>
      <c r="W26" s="227">
        <f t="shared" si="4"/>
        <v>1</v>
      </c>
      <c r="X26" s="227">
        <f t="shared" si="5"/>
        <v>8</v>
      </c>
      <c r="Y26" s="227">
        <f t="shared" si="6"/>
        <v>13</v>
      </c>
      <c r="Z26" s="227">
        <f t="shared" si="7"/>
        <v>12</v>
      </c>
      <c r="AB26" s="139">
        <f t="shared" si="12"/>
        <v>41</v>
      </c>
    </row>
    <row r="27" spans="1:28">
      <c r="A27" s="191">
        <f t="shared" si="9"/>
        <v>44</v>
      </c>
      <c r="B27" s="191" t="str">
        <f>C27&amp;":"&amp;COUNTIF($C$7:C27,C27)</f>
        <v>44:2</v>
      </c>
      <c r="C27" s="204">
        <f t="shared" si="10"/>
        <v>44</v>
      </c>
      <c r="D27" s="209">
        <v>2</v>
      </c>
      <c r="E27" s="209">
        <v>2</v>
      </c>
      <c r="F27" s="209">
        <v>2</v>
      </c>
      <c r="G27" s="209">
        <v>2</v>
      </c>
      <c r="H27" s="209">
        <v>2</v>
      </c>
      <c r="I27" s="209">
        <v>2</v>
      </c>
      <c r="J27" s="209">
        <v>9</v>
      </c>
      <c r="K27" s="209">
        <v>11</v>
      </c>
      <c r="L27" s="209">
        <v>12</v>
      </c>
      <c r="M27" s="145"/>
      <c r="O27" s="2">
        <v>21</v>
      </c>
      <c r="P27" s="2" t="str">
        <f>Q27&amp;":"&amp;COUNTIF($Q$7:Q27,Q27)</f>
        <v>45:1</v>
      </c>
      <c r="Q27" s="206">
        <f>'Student name internal mark'!W27</f>
        <v>45</v>
      </c>
      <c r="R27" s="227">
        <f t="shared" si="11"/>
        <v>2</v>
      </c>
      <c r="S27" s="227">
        <f t="shared" si="0"/>
        <v>2</v>
      </c>
      <c r="T27" s="227">
        <f t="shared" si="1"/>
        <v>2</v>
      </c>
      <c r="U27" s="227">
        <f t="shared" si="2"/>
        <v>2</v>
      </c>
      <c r="V27" s="227">
        <f t="shared" si="3"/>
        <v>2</v>
      </c>
      <c r="W27" s="227">
        <f t="shared" si="4"/>
        <v>2</v>
      </c>
      <c r="X27" s="227">
        <f t="shared" si="5"/>
        <v>10</v>
      </c>
      <c r="Y27" s="227">
        <f t="shared" si="6"/>
        <v>12</v>
      </c>
      <c r="Z27" s="227">
        <f t="shared" si="7"/>
        <v>11</v>
      </c>
      <c r="AB27" s="139">
        <f t="shared" si="12"/>
        <v>45</v>
      </c>
    </row>
    <row r="28" spans="1:28">
      <c r="A28" s="191">
        <f t="shared" si="9"/>
        <v>43</v>
      </c>
      <c r="B28" s="191" t="str">
        <f>C28&amp;":"&amp;COUNTIF($C$7:C28,C28)</f>
        <v>43:6</v>
      </c>
      <c r="C28" s="204">
        <f t="shared" si="10"/>
        <v>43</v>
      </c>
      <c r="D28" s="209">
        <v>2</v>
      </c>
      <c r="E28" s="209">
        <v>2</v>
      </c>
      <c r="F28" s="209">
        <v>2</v>
      </c>
      <c r="G28" s="209">
        <v>2</v>
      </c>
      <c r="H28" s="209">
        <v>2</v>
      </c>
      <c r="I28" s="209">
        <v>2</v>
      </c>
      <c r="J28" s="209">
        <v>9</v>
      </c>
      <c r="K28" s="209">
        <v>11</v>
      </c>
      <c r="L28" s="209">
        <v>11</v>
      </c>
      <c r="M28" s="145"/>
      <c r="O28" s="209">
        <v>22</v>
      </c>
      <c r="P28" s="2" t="str">
        <f>Q28&amp;":"&amp;COUNTIF($Q$7:Q28,Q28)</f>
        <v>50:3</v>
      </c>
      <c r="Q28" s="206">
        <f>'Student name internal mark'!W28</f>
        <v>50</v>
      </c>
      <c r="R28" s="227">
        <f t="shared" si="11"/>
        <v>2</v>
      </c>
      <c r="S28" s="227">
        <f t="shared" si="0"/>
        <v>2</v>
      </c>
      <c r="T28" s="227">
        <f t="shared" si="1"/>
        <v>2</v>
      </c>
      <c r="U28" s="227">
        <f t="shared" si="2"/>
        <v>2</v>
      </c>
      <c r="V28" s="227">
        <f t="shared" si="3"/>
        <v>2</v>
      </c>
      <c r="W28" s="227">
        <f t="shared" si="4"/>
        <v>2</v>
      </c>
      <c r="X28" s="227">
        <f t="shared" si="5"/>
        <v>10</v>
      </c>
      <c r="Y28" s="227">
        <f t="shared" si="6"/>
        <v>14</v>
      </c>
      <c r="Z28" s="227">
        <f t="shared" si="7"/>
        <v>14</v>
      </c>
      <c r="AB28" s="139">
        <f t="shared" si="12"/>
        <v>50</v>
      </c>
    </row>
    <row r="29" spans="1:28">
      <c r="A29" s="191">
        <f t="shared" si="9"/>
        <v>45</v>
      </c>
      <c r="B29" s="191" t="str">
        <f>C29&amp;":"&amp;COUNTIF($C$7:C29,C29)</f>
        <v>45:3</v>
      </c>
      <c r="C29" s="204">
        <f t="shared" si="10"/>
        <v>45</v>
      </c>
      <c r="D29" s="209">
        <v>2</v>
      </c>
      <c r="E29" s="209">
        <v>2</v>
      </c>
      <c r="F29" s="209">
        <v>2</v>
      </c>
      <c r="G29" s="209">
        <v>2</v>
      </c>
      <c r="H29" s="209">
        <v>2</v>
      </c>
      <c r="I29" s="209">
        <v>2</v>
      </c>
      <c r="J29" s="209">
        <v>10</v>
      </c>
      <c r="K29" s="209">
        <v>12</v>
      </c>
      <c r="L29" s="209">
        <v>11</v>
      </c>
      <c r="M29" s="145"/>
      <c r="O29" s="209">
        <v>23</v>
      </c>
      <c r="P29" s="2" t="str">
        <f>Q29&amp;":"&amp;COUNTIF($Q$7:Q29,Q29)</f>
        <v>44:3</v>
      </c>
      <c r="Q29" s="206">
        <f>'Student name internal mark'!W29</f>
        <v>44</v>
      </c>
      <c r="R29" s="227">
        <f t="shared" si="11"/>
        <v>2</v>
      </c>
      <c r="S29" s="227">
        <f t="shared" si="0"/>
        <v>2</v>
      </c>
      <c r="T29" s="227">
        <f t="shared" si="1"/>
        <v>2</v>
      </c>
      <c r="U29" s="227">
        <f t="shared" si="2"/>
        <v>2</v>
      </c>
      <c r="V29" s="227">
        <f t="shared" si="3"/>
        <v>2</v>
      </c>
      <c r="W29" s="227">
        <f t="shared" si="4"/>
        <v>2</v>
      </c>
      <c r="X29" s="227">
        <f t="shared" si="5"/>
        <v>9</v>
      </c>
      <c r="Y29" s="227">
        <f t="shared" si="6"/>
        <v>12</v>
      </c>
      <c r="Z29" s="227">
        <f t="shared" si="7"/>
        <v>11</v>
      </c>
      <c r="AB29" s="139">
        <f t="shared" si="12"/>
        <v>44</v>
      </c>
    </row>
    <row r="30" spans="1:28">
      <c r="A30" s="191">
        <f t="shared" si="9"/>
        <v>45</v>
      </c>
      <c r="B30" s="191" t="str">
        <f>C30&amp;":"&amp;COUNTIF($C$7:C30,C30)</f>
        <v>45:4</v>
      </c>
      <c r="C30" s="204">
        <f t="shared" si="10"/>
        <v>45</v>
      </c>
      <c r="D30" s="209">
        <v>2</v>
      </c>
      <c r="E30" s="209">
        <v>2</v>
      </c>
      <c r="F30" s="209">
        <v>2</v>
      </c>
      <c r="G30" s="209">
        <v>2</v>
      </c>
      <c r="H30" s="209">
        <v>2</v>
      </c>
      <c r="I30" s="209">
        <v>2</v>
      </c>
      <c r="J30" s="209">
        <v>10</v>
      </c>
      <c r="K30" s="209">
        <v>10</v>
      </c>
      <c r="L30" s="209">
        <v>13</v>
      </c>
      <c r="M30" s="145"/>
      <c r="O30" s="209">
        <v>24</v>
      </c>
      <c r="P30" s="2" t="str">
        <f>Q30&amp;":"&amp;COUNTIF($Q$7:Q30,Q30)</f>
        <v>33:1</v>
      </c>
      <c r="Q30" s="206">
        <f>'Student name internal mark'!W30</f>
        <v>33</v>
      </c>
      <c r="R30" s="227">
        <f t="shared" si="11"/>
        <v>2</v>
      </c>
      <c r="S30" s="227">
        <f t="shared" si="0"/>
        <v>1</v>
      </c>
      <c r="T30" s="227">
        <f t="shared" si="1"/>
        <v>1</v>
      </c>
      <c r="U30" s="227">
        <f t="shared" si="2"/>
        <v>1</v>
      </c>
      <c r="V30" s="227">
        <f t="shared" si="3"/>
        <v>1</v>
      </c>
      <c r="W30" s="227">
        <f t="shared" si="4"/>
        <v>2</v>
      </c>
      <c r="X30" s="227">
        <f t="shared" si="5"/>
        <v>5</v>
      </c>
      <c r="Y30" s="227">
        <f t="shared" si="6"/>
        <v>11</v>
      </c>
      <c r="Z30" s="227">
        <f t="shared" si="7"/>
        <v>9</v>
      </c>
      <c r="AB30" s="139">
        <f t="shared" si="12"/>
        <v>33</v>
      </c>
    </row>
    <row r="31" spans="1:28">
      <c r="A31" s="191">
        <f t="shared" si="9"/>
        <v>45</v>
      </c>
      <c r="B31" s="191" t="str">
        <f>C31&amp;":"&amp;COUNTIF($C$7:C31,C31)</f>
        <v>45:5</v>
      </c>
      <c r="C31" s="204">
        <f t="shared" si="10"/>
        <v>45</v>
      </c>
      <c r="D31" s="209">
        <v>2</v>
      </c>
      <c r="E31" s="209">
        <v>2</v>
      </c>
      <c r="F31" s="209">
        <v>2</v>
      </c>
      <c r="G31" s="209">
        <v>2</v>
      </c>
      <c r="H31" s="209">
        <v>2</v>
      </c>
      <c r="I31" s="209">
        <v>2</v>
      </c>
      <c r="J31" s="209">
        <v>10</v>
      </c>
      <c r="K31" s="209">
        <v>13</v>
      </c>
      <c r="L31" s="209">
        <v>10</v>
      </c>
      <c r="M31" s="145"/>
      <c r="O31" s="2">
        <v>25</v>
      </c>
      <c r="P31" s="2" t="str">
        <f>Q31&amp;":"&amp;COUNTIF($Q$7:Q31,Q31)</f>
        <v>45:2</v>
      </c>
      <c r="Q31" s="206">
        <f>'Student name internal mark'!W31</f>
        <v>45</v>
      </c>
      <c r="R31" s="227">
        <f t="shared" si="11"/>
        <v>2</v>
      </c>
      <c r="S31" s="227">
        <f t="shared" si="0"/>
        <v>2</v>
      </c>
      <c r="T31" s="227">
        <f t="shared" si="1"/>
        <v>2</v>
      </c>
      <c r="U31" s="227">
        <f t="shared" si="2"/>
        <v>2</v>
      </c>
      <c r="V31" s="227">
        <f t="shared" si="3"/>
        <v>2</v>
      </c>
      <c r="W31" s="227">
        <f t="shared" si="4"/>
        <v>2</v>
      </c>
      <c r="X31" s="227">
        <f t="shared" si="5"/>
        <v>9</v>
      </c>
      <c r="Y31" s="227">
        <f t="shared" si="6"/>
        <v>10</v>
      </c>
      <c r="Z31" s="227">
        <f t="shared" si="7"/>
        <v>14</v>
      </c>
      <c r="AB31" s="139">
        <f t="shared" si="12"/>
        <v>45</v>
      </c>
    </row>
    <row r="32" spans="1:28">
      <c r="A32" s="191">
        <f t="shared" si="9"/>
        <v>44</v>
      </c>
      <c r="B32" s="191" t="str">
        <f>C32&amp;":"&amp;COUNTIF($C$7:C32,C32)</f>
        <v>44:3</v>
      </c>
      <c r="C32" s="204">
        <f t="shared" si="10"/>
        <v>44</v>
      </c>
      <c r="D32" s="209">
        <v>2</v>
      </c>
      <c r="E32" s="209">
        <v>2</v>
      </c>
      <c r="F32" s="209">
        <v>2</v>
      </c>
      <c r="G32" s="209">
        <v>2</v>
      </c>
      <c r="H32" s="209">
        <v>2</v>
      </c>
      <c r="I32" s="209">
        <v>2</v>
      </c>
      <c r="J32" s="209">
        <v>9</v>
      </c>
      <c r="K32" s="209">
        <v>12</v>
      </c>
      <c r="L32" s="209">
        <v>11</v>
      </c>
      <c r="M32" s="145"/>
      <c r="O32" s="209">
        <v>26</v>
      </c>
      <c r="P32" s="2" t="str">
        <f>Q32&amp;":"&amp;COUNTIF($Q$7:Q32,Q32)</f>
        <v>45:3</v>
      </c>
      <c r="Q32" s="206">
        <f>'Student name internal mark'!W32</f>
        <v>45</v>
      </c>
      <c r="R32" s="227">
        <f t="shared" si="11"/>
        <v>2</v>
      </c>
      <c r="S32" s="227">
        <f t="shared" si="0"/>
        <v>2</v>
      </c>
      <c r="T32" s="227">
        <f t="shared" si="1"/>
        <v>2</v>
      </c>
      <c r="U32" s="227">
        <f t="shared" si="2"/>
        <v>2</v>
      </c>
      <c r="V32" s="227">
        <f t="shared" si="3"/>
        <v>2</v>
      </c>
      <c r="W32" s="227">
        <f t="shared" si="4"/>
        <v>2</v>
      </c>
      <c r="X32" s="227">
        <f t="shared" si="5"/>
        <v>10</v>
      </c>
      <c r="Y32" s="227">
        <f t="shared" si="6"/>
        <v>12</v>
      </c>
      <c r="Z32" s="227">
        <f t="shared" si="7"/>
        <v>11</v>
      </c>
      <c r="AB32" s="139">
        <f t="shared" si="12"/>
        <v>45</v>
      </c>
    </row>
    <row r="33" spans="1:28">
      <c r="A33" s="191">
        <f t="shared" si="9"/>
        <v>43</v>
      </c>
      <c r="B33" s="191" t="str">
        <f>C33&amp;":"&amp;COUNTIF($C$7:C33,C33)</f>
        <v>43:7</v>
      </c>
      <c r="C33" s="204">
        <f t="shared" si="10"/>
        <v>43</v>
      </c>
      <c r="D33" s="209">
        <v>2</v>
      </c>
      <c r="E33" s="209">
        <v>2</v>
      </c>
      <c r="F33" s="209">
        <v>2</v>
      </c>
      <c r="G33" s="209">
        <v>2</v>
      </c>
      <c r="H33" s="209">
        <v>2</v>
      </c>
      <c r="I33" s="209">
        <v>2</v>
      </c>
      <c r="J33" s="209">
        <v>9</v>
      </c>
      <c r="K33" s="209">
        <v>10</v>
      </c>
      <c r="L33" s="209">
        <v>12</v>
      </c>
      <c r="M33" s="145"/>
      <c r="O33" s="209">
        <v>27</v>
      </c>
      <c r="P33" s="2" t="str">
        <f>Q33&amp;":"&amp;COUNTIF($Q$7:Q33,Q33)</f>
        <v>43:2</v>
      </c>
      <c r="Q33" s="206">
        <f>'Student name internal mark'!W33</f>
        <v>43</v>
      </c>
      <c r="R33" s="227">
        <f t="shared" si="11"/>
        <v>2</v>
      </c>
      <c r="S33" s="227">
        <f t="shared" si="0"/>
        <v>2</v>
      </c>
      <c r="T33" s="227">
        <f t="shared" si="1"/>
        <v>2</v>
      </c>
      <c r="U33" s="227">
        <f t="shared" si="2"/>
        <v>2</v>
      </c>
      <c r="V33" s="227">
        <f t="shared" si="3"/>
        <v>2</v>
      </c>
      <c r="W33" s="227">
        <f t="shared" si="4"/>
        <v>2</v>
      </c>
      <c r="X33" s="227">
        <f t="shared" si="5"/>
        <v>9</v>
      </c>
      <c r="Y33" s="227">
        <f t="shared" si="6"/>
        <v>12</v>
      </c>
      <c r="Z33" s="227">
        <f t="shared" si="7"/>
        <v>10</v>
      </c>
      <c r="AB33" s="139">
        <f t="shared" si="12"/>
        <v>43</v>
      </c>
    </row>
    <row r="34" spans="1:28">
      <c r="A34" s="191">
        <f t="shared" si="9"/>
        <v>46</v>
      </c>
      <c r="B34" s="191" t="str">
        <f>C34&amp;":"&amp;COUNTIF($C$7:C34,C34)</f>
        <v>46:3</v>
      </c>
      <c r="C34" s="204">
        <f t="shared" si="10"/>
        <v>46</v>
      </c>
      <c r="D34" s="209">
        <v>2</v>
      </c>
      <c r="E34" s="209">
        <v>2</v>
      </c>
      <c r="F34" s="209">
        <v>2</v>
      </c>
      <c r="G34" s="209">
        <v>2</v>
      </c>
      <c r="H34" s="209">
        <v>2</v>
      </c>
      <c r="I34" s="209">
        <v>2</v>
      </c>
      <c r="J34" s="209">
        <v>9</v>
      </c>
      <c r="K34" s="209">
        <v>11</v>
      </c>
      <c r="L34" s="209">
        <v>14</v>
      </c>
      <c r="M34" s="145"/>
      <c r="O34" s="209">
        <v>28</v>
      </c>
      <c r="P34" s="2" t="str">
        <f>Q34&amp;":"&amp;COUNTIF($Q$7:Q34,Q34)</f>
        <v>45:4</v>
      </c>
      <c r="Q34" s="206">
        <f>'Student name internal mark'!W34</f>
        <v>45</v>
      </c>
      <c r="R34" s="227">
        <f t="shared" si="11"/>
        <v>2</v>
      </c>
      <c r="S34" s="227">
        <f t="shared" si="0"/>
        <v>2</v>
      </c>
      <c r="T34" s="227">
        <f t="shared" si="1"/>
        <v>2</v>
      </c>
      <c r="U34" s="227">
        <f t="shared" si="2"/>
        <v>2</v>
      </c>
      <c r="V34" s="227">
        <f t="shared" si="3"/>
        <v>2</v>
      </c>
      <c r="W34" s="227">
        <f t="shared" si="4"/>
        <v>2</v>
      </c>
      <c r="X34" s="227">
        <f t="shared" si="5"/>
        <v>10</v>
      </c>
      <c r="Y34" s="227">
        <f t="shared" si="6"/>
        <v>10</v>
      </c>
      <c r="Z34" s="227">
        <f t="shared" si="7"/>
        <v>13</v>
      </c>
      <c r="AB34" s="139">
        <f t="shared" si="12"/>
        <v>45</v>
      </c>
    </row>
    <row r="35" spans="1:28">
      <c r="A35" s="191">
        <f t="shared" si="9"/>
        <v>46</v>
      </c>
      <c r="B35" s="191" t="str">
        <f>C35&amp;":"&amp;COUNTIF($C$7:C35,C35)</f>
        <v>46:4</v>
      </c>
      <c r="C35" s="204">
        <f t="shared" si="10"/>
        <v>46</v>
      </c>
      <c r="D35" s="209">
        <v>2</v>
      </c>
      <c r="E35" s="209">
        <v>2</v>
      </c>
      <c r="F35" s="209">
        <v>2</v>
      </c>
      <c r="G35" s="209">
        <v>2</v>
      </c>
      <c r="H35" s="209">
        <v>2</v>
      </c>
      <c r="I35" s="209">
        <v>2</v>
      </c>
      <c r="J35" s="209">
        <v>10</v>
      </c>
      <c r="K35" s="209">
        <v>10</v>
      </c>
      <c r="L35" s="209">
        <v>14</v>
      </c>
      <c r="M35" s="145"/>
      <c r="O35" s="2">
        <v>29</v>
      </c>
      <c r="P35" s="2" t="str">
        <f>Q35&amp;":"&amp;COUNTIF($Q$7:Q35,Q35)</f>
        <v>45:5</v>
      </c>
      <c r="Q35" s="206">
        <f>'Student name internal mark'!W35</f>
        <v>45</v>
      </c>
      <c r="R35" s="227">
        <f t="shared" si="11"/>
        <v>2</v>
      </c>
      <c r="S35" s="227">
        <f t="shared" si="0"/>
        <v>2</v>
      </c>
      <c r="T35" s="227">
        <f t="shared" si="1"/>
        <v>2</v>
      </c>
      <c r="U35" s="227">
        <f t="shared" si="2"/>
        <v>2</v>
      </c>
      <c r="V35" s="227">
        <f t="shared" si="3"/>
        <v>2</v>
      </c>
      <c r="W35" s="227">
        <f t="shared" si="4"/>
        <v>2</v>
      </c>
      <c r="X35" s="227">
        <f t="shared" si="5"/>
        <v>10</v>
      </c>
      <c r="Y35" s="227">
        <f t="shared" si="6"/>
        <v>13</v>
      </c>
      <c r="Z35" s="227">
        <f t="shared" si="7"/>
        <v>10</v>
      </c>
      <c r="AB35" s="139">
        <f t="shared" si="12"/>
        <v>45</v>
      </c>
    </row>
    <row r="36" spans="1:28">
      <c r="A36" s="191">
        <f t="shared" si="9"/>
        <v>49</v>
      </c>
      <c r="B36" s="191" t="str">
        <f>C36&amp;":"&amp;COUNTIF($C$7:C36,C36)</f>
        <v>49:3</v>
      </c>
      <c r="C36" s="204">
        <f t="shared" si="10"/>
        <v>49</v>
      </c>
      <c r="D36" s="209">
        <v>2</v>
      </c>
      <c r="E36" s="209">
        <v>2</v>
      </c>
      <c r="F36" s="209">
        <v>2</v>
      </c>
      <c r="G36" s="209">
        <v>2</v>
      </c>
      <c r="H36" s="209">
        <v>2</v>
      </c>
      <c r="I36" s="209">
        <v>2</v>
      </c>
      <c r="J36" s="209">
        <v>9</v>
      </c>
      <c r="K36" s="209">
        <v>14</v>
      </c>
      <c r="L36" s="209">
        <v>14</v>
      </c>
      <c r="M36" s="145"/>
      <c r="O36" s="209">
        <v>30</v>
      </c>
      <c r="P36" s="2" t="str">
        <f>Q36&amp;":"&amp;COUNTIF($Q$7:Q36,Q36)</f>
        <v>43:3</v>
      </c>
      <c r="Q36" s="206">
        <f>'Student name internal mark'!W36</f>
        <v>43</v>
      </c>
      <c r="R36" s="227">
        <f t="shared" si="11"/>
        <v>2</v>
      </c>
      <c r="S36" s="227">
        <f t="shared" si="0"/>
        <v>2</v>
      </c>
      <c r="T36" s="227">
        <f t="shared" si="1"/>
        <v>2</v>
      </c>
      <c r="U36" s="227">
        <f t="shared" si="2"/>
        <v>2</v>
      </c>
      <c r="V36" s="227">
        <f t="shared" si="3"/>
        <v>2</v>
      </c>
      <c r="W36" s="227">
        <f t="shared" si="4"/>
        <v>2</v>
      </c>
      <c r="X36" s="227">
        <f t="shared" si="5"/>
        <v>10</v>
      </c>
      <c r="Y36" s="227">
        <f t="shared" si="6"/>
        <v>11</v>
      </c>
      <c r="Z36" s="227">
        <f t="shared" si="7"/>
        <v>10</v>
      </c>
      <c r="AB36" s="139">
        <f t="shared" si="12"/>
        <v>43</v>
      </c>
    </row>
    <row r="37" spans="1:28">
      <c r="A37" s="191">
        <f t="shared" si="9"/>
        <v>42</v>
      </c>
      <c r="B37" s="191" t="str">
        <f>C37&amp;":"&amp;COUNTIF($C$7:C37,C37)</f>
        <v>42:1</v>
      </c>
      <c r="C37" s="204">
        <f t="shared" si="10"/>
        <v>42</v>
      </c>
      <c r="D37" s="209">
        <v>2</v>
      </c>
      <c r="E37" s="209">
        <v>2</v>
      </c>
      <c r="F37" s="209">
        <v>2</v>
      </c>
      <c r="G37" s="209">
        <v>2</v>
      </c>
      <c r="H37" s="209">
        <v>2</v>
      </c>
      <c r="I37" s="209">
        <v>2</v>
      </c>
      <c r="J37" s="209">
        <v>9</v>
      </c>
      <c r="K37" s="209">
        <v>10</v>
      </c>
      <c r="L37" s="209">
        <v>11</v>
      </c>
      <c r="M37" s="145"/>
      <c r="O37" s="209">
        <v>31</v>
      </c>
      <c r="P37" s="2" t="str">
        <f>Q37&amp;":"&amp;COUNTIF($Q$7:Q37,Q37)</f>
        <v>44:4</v>
      </c>
      <c r="Q37" s="206">
        <f>'Student name internal mark'!W37</f>
        <v>44</v>
      </c>
      <c r="R37" s="227">
        <f t="shared" si="11"/>
        <v>2</v>
      </c>
      <c r="S37" s="227">
        <f t="shared" si="0"/>
        <v>2</v>
      </c>
      <c r="T37" s="227">
        <f t="shared" si="1"/>
        <v>2</v>
      </c>
      <c r="U37" s="227">
        <f t="shared" si="2"/>
        <v>2</v>
      </c>
      <c r="V37" s="227">
        <f t="shared" si="3"/>
        <v>2</v>
      </c>
      <c r="W37" s="227">
        <f t="shared" si="4"/>
        <v>2</v>
      </c>
      <c r="X37" s="227">
        <f t="shared" si="5"/>
        <v>10</v>
      </c>
      <c r="Y37" s="227">
        <f t="shared" si="6"/>
        <v>11</v>
      </c>
      <c r="Z37" s="227">
        <f t="shared" si="7"/>
        <v>11</v>
      </c>
      <c r="AB37" s="139">
        <f t="shared" si="12"/>
        <v>44</v>
      </c>
    </row>
    <row r="38" spans="1:28">
      <c r="A38" s="191">
        <f t="shared" si="9"/>
        <v>44</v>
      </c>
      <c r="B38" s="191" t="str">
        <f>C38&amp;":"&amp;COUNTIF($C$7:C38,C38)</f>
        <v>44:4</v>
      </c>
      <c r="C38" s="204">
        <f t="shared" si="10"/>
        <v>44</v>
      </c>
      <c r="D38" s="209">
        <v>2</v>
      </c>
      <c r="E38" s="209">
        <v>2</v>
      </c>
      <c r="F38" s="209">
        <v>2</v>
      </c>
      <c r="G38" s="209">
        <v>2</v>
      </c>
      <c r="H38" s="209">
        <v>2</v>
      </c>
      <c r="I38" s="209">
        <v>2</v>
      </c>
      <c r="J38" s="209">
        <v>10</v>
      </c>
      <c r="K38" s="209">
        <v>11</v>
      </c>
      <c r="L38" s="209">
        <v>11</v>
      </c>
      <c r="M38" s="145"/>
      <c r="O38" s="209">
        <v>32</v>
      </c>
      <c r="P38" s="2" t="str">
        <f>Q38&amp;":"&amp;COUNTIF($Q$7:Q38,Q38)</f>
        <v>41:6</v>
      </c>
      <c r="Q38" s="206">
        <f>'Student name internal mark'!W38</f>
        <v>41</v>
      </c>
      <c r="R38" s="227">
        <f t="shared" si="11"/>
        <v>1</v>
      </c>
      <c r="S38" s="227">
        <f t="shared" si="0"/>
        <v>2</v>
      </c>
      <c r="T38" s="227">
        <f t="shared" si="1"/>
        <v>1</v>
      </c>
      <c r="U38" s="227">
        <f t="shared" si="2"/>
        <v>2</v>
      </c>
      <c r="V38" s="227">
        <f t="shared" si="3"/>
        <v>1</v>
      </c>
      <c r="W38" s="227">
        <f t="shared" si="4"/>
        <v>2</v>
      </c>
      <c r="X38" s="227">
        <f t="shared" si="5"/>
        <v>7</v>
      </c>
      <c r="Y38" s="227">
        <f t="shared" si="6"/>
        <v>12</v>
      </c>
      <c r="Z38" s="227">
        <f t="shared" si="7"/>
        <v>13</v>
      </c>
      <c r="AB38" s="139">
        <f t="shared" si="12"/>
        <v>41</v>
      </c>
    </row>
    <row r="39" spans="1:28">
      <c r="A39" s="191">
        <f t="shared" si="9"/>
        <v>47</v>
      </c>
      <c r="B39" s="191" t="str">
        <f>C39&amp;":"&amp;COUNTIF($C$7:C39,C39)</f>
        <v>47:2</v>
      </c>
      <c r="C39" s="204">
        <f t="shared" si="10"/>
        <v>47</v>
      </c>
      <c r="D39" s="209">
        <v>2</v>
      </c>
      <c r="E39" s="209">
        <v>2</v>
      </c>
      <c r="F39" s="209">
        <v>2</v>
      </c>
      <c r="G39" s="209">
        <v>2</v>
      </c>
      <c r="H39" s="209">
        <v>2</v>
      </c>
      <c r="I39" s="209">
        <v>2</v>
      </c>
      <c r="J39" s="209">
        <v>9</v>
      </c>
      <c r="K39" s="209">
        <v>13</v>
      </c>
      <c r="L39" s="209">
        <v>13</v>
      </c>
      <c r="M39" s="145"/>
      <c r="O39" s="2">
        <v>33</v>
      </c>
      <c r="P39" s="2" t="str">
        <f>Q39&amp;":"&amp;COUNTIF($Q$7:Q39,Q39)</f>
        <v>44:5</v>
      </c>
      <c r="Q39" s="206">
        <f>'Student name internal mark'!W39</f>
        <v>44</v>
      </c>
      <c r="R39" s="227">
        <f t="shared" si="11"/>
        <v>2</v>
      </c>
      <c r="S39" s="227">
        <f t="shared" si="0"/>
        <v>2</v>
      </c>
      <c r="T39" s="227">
        <f t="shared" si="1"/>
        <v>2</v>
      </c>
      <c r="U39" s="227">
        <f t="shared" si="2"/>
        <v>2</v>
      </c>
      <c r="V39" s="227">
        <f t="shared" si="3"/>
        <v>2</v>
      </c>
      <c r="W39" s="227">
        <f t="shared" si="4"/>
        <v>2</v>
      </c>
      <c r="X39" s="227">
        <f t="shared" si="5"/>
        <v>10</v>
      </c>
      <c r="Y39" s="227">
        <f t="shared" si="6"/>
        <v>10</v>
      </c>
      <c r="Z39" s="227">
        <f t="shared" si="7"/>
        <v>12</v>
      </c>
      <c r="AB39" s="139">
        <f t="shared" si="12"/>
        <v>44</v>
      </c>
    </row>
    <row r="40" spans="1:28">
      <c r="A40" s="191">
        <f t="shared" ref="A40:A71" si="13">SUM(D40:L40)</f>
        <v>47</v>
      </c>
      <c r="B40" s="191" t="str">
        <f>C40&amp;":"&amp;COUNTIF($C$7:C40,C40)</f>
        <v>47:3</v>
      </c>
      <c r="C40" s="204">
        <f t="shared" si="10"/>
        <v>47</v>
      </c>
      <c r="D40" s="209">
        <v>2</v>
      </c>
      <c r="E40" s="209">
        <v>2</v>
      </c>
      <c r="F40" s="209">
        <v>2</v>
      </c>
      <c r="G40" s="209">
        <v>2</v>
      </c>
      <c r="H40" s="209">
        <v>2</v>
      </c>
      <c r="I40" s="209">
        <v>2</v>
      </c>
      <c r="J40" s="209">
        <v>10</v>
      </c>
      <c r="K40" s="209">
        <v>12</v>
      </c>
      <c r="L40" s="209">
        <v>13</v>
      </c>
      <c r="M40" s="145"/>
      <c r="O40" s="209">
        <v>34</v>
      </c>
      <c r="P40" s="2" t="str">
        <f>Q40&amp;":"&amp;COUNTIF($Q$7:Q40,Q40)</f>
        <v>37:1</v>
      </c>
      <c r="Q40" s="206">
        <f>'Student name internal mark'!W40</f>
        <v>37</v>
      </c>
      <c r="R40" s="227">
        <f t="shared" si="11"/>
        <v>1</v>
      </c>
      <c r="S40" s="227">
        <f t="shared" si="0"/>
        <v>2</v>
      </c>
      <c r="T40" s="227">
        <f t="shared" si="1"/>
        <v>1</v>
      </c>
      <c r="U40" s="227">
        <f t="shared" si="2"/>
        <v>1</v>
      </c>
      <c r="V40" s="227">
        <f t="shared" si="3"/>
        <v>2</v>
      </c>
      <c r="W40" s="227">
        <f t="shared" si="4"/>
        <v>2</v>
      </c>
      <c r="X40" s="227">
        <f t="shared" si="5"/>
        <v>7</v>
      </c>
      <c r="Y40" s="227">
        <f t="shared" si="6"/>
        <v>11</v>
      </c>
      <c r="Z40" s="227">
        <f t="shared" si="7"/>
        <v>10</v>
      </c>
      <c r="AB40" s="139">
        <f t="shared" si="12"/>
        <v>37</v>
      </c>
    </row>
    <row r="41" spans="1:28">
      <c r="A41" s="191">
        <f t="shared" si="13"/>
        <v>45</v>
      </c>
      <c r="B41" s="191" t="str">
        <f>C41&amp;":"&amp;COUNTIF($C$7:C41,C41)</f>
        <v>45:6</v>
      </c>
      <c r="C41" s="204">
        <f t="shared" si="10"/>
        <v>45</v>
      </c>
      <c r="D41" s="209">
        <v>2</v>
      </c>
      <c r="E41" s="209">
        <v>2</v>
      </c>
      <c r="F41" s="209">
        <v>2</v>
      </c>
      <c r="G41" s="209">
        <v>2</v>
      </c>
      <c r="H41" s="209">
        <v>2</v>
      </c>
      <c r="I41" s="209">
        <v>2</v>
      </c>
      <c r="J41" s="209">
        <v>10</v>
      </c>
      <c r="K41" s="209">
        <v>13</v>
      </c>
      <c r="L41" s="209">
        <v>10</v>
      </c>
      <c r="M41" s="145"/>
      <c r="O41" s="209">
        <v>35</v>
      </c>
      <c r="P41" s="2" t="str">
        <f>Q41&amp;":"&amp;COUNTIF($Q$7:Q41,Q41)</f>
        <v>49:3</v>
      </c>
      <c r="Q41" s="206">
        <f>'Student name internal mark'!W41</f>
        <v>49</v>
      </c>
      <c r="R41" s="227">
        <f t="shared" si="11"/>
        <v>2</v>
      </c>
      <c r="S41" s="227">
        <f t="shared" si="0"/>
        <v>2</v>
      </c>
      <c r="T41" s="227">
        <f t="shared" si="1"/>
        <v>2</v>
      </c>
      <c r="U41" s="227">
        <f t="shared" si="2"/>
        <v>2</v>
      </c>
      <c r="V41" s="227">
        <f t="shared" si="3"/>
        <v>2</v>
      </c>
      <c r="W41" s="227">
        <f t="shared" si="4"/>
        <v>2</v>
      </c>
      <c r="X41" s="227">
        <f t="shared" si="5"/>
        <v>9</v>
      </c>
      <c r="Y41" s="227">
        <f t="shared" si="6"/>
        <v>14</v>
      </c>
      <c r="Z41" s="227">
        <f t="shared" si="7"/>
        <v>14</v>
      </c>
      <c r="AB41" s="139">
        <f t="shared" si="12"/>
        <v>49</v>
      </c>
    </row>
    <row r="42" spans="1:28">
      <c r="A42" s="191">
        <f t="shared" si="13"/>
        <v>45</v>
      </c>
      <c r="B42" s="191" t="str">
        <f>C42&amp;":"&amp;COUNTIF($C$7:C42,C42)</f>
        <v>45:7</v>
      </c>
      <c r="C42" s="204">
        <f t="shared" si="10"/>
        <v>45</v>
      </c>
      <c r="D42" s="209">
        <v>2</v>
      </c>
      <c r="E42" s="209">
        <v>2</v>
      </c>
      <c r="F42" s="209">
        <v>2</v>
      </c>
      <c r="G42" s="209">
        <v>2</v>
      </c>
      <c r="H42" s="209">
        <v>2</v>
      </c>
      <c r="I42" s="209">
        <v>2</v>
      </c>
      <c r="J42" s="209">
        <v>10</v>
      </c>
      <c r="K42" s="209">
        <v>10</v>
      </c>
      <c r="L42" s="209">
        <v>13</v>
      </c>
      <c r="M42" s="145"/>
      <c r="O42" s="209">
        <v>36</v>
      </c>
      <c r="P42" s="2" t="str">
        <f>Q42&amp;":"&amp;COUNTIF($Q$7:Q42,Q42)</f>
        <v>38:1</v>
      </c>
      <c r="Q42" s="206">
        <f>'Student name internal mark'!W42</f>
        <v>38</v>
      </c>
      <c r="R42" s="227">
        <f t="shared" si="11"/>
        <v>1</v>
      </c>
      <c r="S42" s="227">
        <f t="shared" si="0"/>
        <v>1</v>
      </c>
      <c r="T42" s="227">
        <f t="shared" si="1"/>
        <v>2</v>
      </c>
      <c r="U42" s="227">
        <f t="shared" si="2"/>
        <v>1</v>
      </c>
      <c r="V42" s="227">
        <f t="shared" si="3"/>
        <v>0</v>
      </c>
      <c r="W42" s="227">
        <f t="shared" si="4"/>
        <v>1</v>
      </c>
      <c r="X42" s="227">
        <f t="shared" si="5"/>
        <v>8</v>
      </c>
      <c r="Y42" s="227">
        <f t="shared" si="6"/>
        <v>13</v>
      </c>
      <c r="Z42" s="227">
        <f t="shared" si="7"/>
        <v>11</v>
      </c>
      <c r="AB42" s="139">
        <f t="shared" si="12"/>
        <v>38</v>
      </c>
    </row>
    <row r="43" spans="1:28">
      <c r="A43" s="191">
        <f t="shared" si="13"/>
        <v>44</v>
      </c>
      <c r="B43" s="191" t="str">
        <f>C43&amp;":"&amp;COUNTIF($C$7:C43,C43)</f>
        <v>44:5</v>
      </c>
      <c r="C43" s="204">
        <f t="shared" si="10"/>
        <v>44</v>
      </c>
      <c r="D43" s="209">
        <v>2</v>
      </c>
      <c r="E43" s="209">
        <v>2</v>
      </c>
      <c r="F43" s="209">
        <v>2</v>
      </c>
      <c r="G43" s="209">
        <v>2</v>
      </c>
      <c r="H43" s="209">
        <v>2</v>
      </c>
      <c r="I43" s="209">
        <v>2</v>
      </c>
      <c r="J43" s="209">
        <v>10</v>
      </c>
      <c r="K43" s="209">
        <v>10</v>
      </c>
      <c r="L43" s="209">
        <v>12</v>
      </c>
      <c r="M43" s="145"/>
      <c r="O43" s="2">
        <v>37</v>
      </c>
      <c r="P43" s="2" t="str">
        <f>Q43&amp;":"&amp;COUNTIF($Q$7:Q43,Q43)</f>
        <v>44:6</v>
      </c>
      <c r="Q43" s="206">
        <f>'Student name internal mark'!W43</f>
        <v>44</v>
      </c>
      <c r="R43" s="227">
        <f t="shared" si="11"/>
        <v>2</v>
      </c>
      <c r="S43" s="227">
        <f t="shared" si="0"/>
        <v>2</v>
      </c>
      <c r="T43" s="227">
        <f t="shared" si="1"/>
        <v>2</v>
      </c>
      <c r="U43" s="227">
        <f t="shared" si="2"/>
        <v>2</v>
      </c>
      <c r="V43" s="227">
        <f t="shared" si="3"/>
        <v>2</v>
      </c>
      <c r="W43" s="227">
        <f t="shared" si="4"/>
        <v>2</v>
      </c>
      <c r="X43" s="227">
        <f t="shared" si="5"/>
        <v>9</v>
      </c>
      <c r="Y43" s="227">
        <f t="shared" si="6"/>
        <v>13</v>
      </c>
      <c r="Z43" s="227">
        <f t="shared" si="7"/>
        <v>10</v>
      </c>
      <c r="AB43" s="139">
        <f t="shared" si="12"/>
        <v>44</v>
      </c>
    </row>
    <row r="44" spans="1:28">
      <c r="A44" s="191">
        <f t="shared" si="13"/>
        <v>48</v>
      </c>
      <c r="B44" s="191" t="str">
        <f>C44&amp;":"&amp;COUNTIF($C$7:C44,C44)</f>
        <v>48:4</v>
      </c>
      <c r="C44" s="204">
        <f t="shared" si="10"/>
        <v>48</v>
      </c>
      <c r="D44" s="209">
        <v>2</v>
      </c>
      <c r="E44" s="209">
        <v>2</v>
      </c>
      <c r="F44" s="209">
        <v>2</v>
      </c>
      <c r="G44" s="209">
        <v>2</v>
      </c>
      <c r="H44" s="209">
        <v>2</v>
      </c>
      <c r="I44" s="209">
        <v>2</v>
      </c>
      <c r="J44" s="209">
        <v>10</v>
      </c>
      <c r="K44" s="209">
        <v>14</v>
      </c>
      <c r="L44" s="209">
        <v>12</v>
      </c>
      <c r="M44" s="145"/>
      <c r="O44" s="209">
        <v>38</v>
      </c>
      <c r="P44" s="2" t="str">
        <f>Q44&amp;":"&amp;COUNTIF($Q$7:Q44,Q44)</f>
        <v>44:7</v>
      </c>
      <c r="Q44" s="206">
        <f>'Student name internal mark'!W44</f>
        <v>44</v>
      </c>
      <c r="R44" s="227">
        <f t="shared" si="11"/>
        <v>2</v>
      </c>
      <c r="S44" s="227">
        <f t="shared" si="0"/>
        <v>2</v>
      </c>
      <c r="T44" s="227">
        <f t="shared" si="1"/>
        <v>2</v>
      </c>
      <c r="U44" s="227">
        <f t="shared" si="2"/>
        <v>2</v>
      </c>
      <c r="V44" s="227">
        <f t="shared" si="3"/>
        <v>2</v>
      </c>
      <c r="W44" s="227">
        <f t="shared" si="4"/>
        <v>2</v>
      </c>
      <c r="X44" s="227">
        <f t="shared" si="5"/>
        <v>9</v>
      </c>
      <c r="Y44" s="227">
        <f t="shared" si="6"/>
        <v>10</v>
      </c>
      <c r="Z44" s="227">
        <f t="shared" si="7"/>
        <v>13</v>
      </c>
      <c r="AB44" s="139">
        <f t="shared" si="12"/>
        <v>44</v>
      </c>
    </row>
    <row r="45" spans="1:28">
      <c r="A45" s="191">
        <f t="shared" si="13"/>
        <v>44</v>
      </c>
      <c r="B45" s="191" t="str">
        <f>C45&amp;":"&amp;COUNTIF($C$7:C45,C45)</f>
        <v>44:6</v>
      </c>
      <c r="C45" s="204">
        <f t="shared" si="10"/>
        <v>44</v>
      </c>
      <c r="D45" s="209">
        <v>2</v>
      </c>
      <c r="E45" s="209">
        <v>2</v>
      </c>
      <c r="F45" s="209">
        <v>2</v>
      </c>
      <c r="G45" s="209">
        <v>2</v>
      </c>
      <c r="H45" s="209">
        <v>2</v>
      </c>
      <c r="I45" s="209">
        <v>2</v>
      </c>
      <c r="J45" s="209">
        <v>9</v>
      </c>
      <c r="K45" s="209">
        <v>13</v>
      </c>
      <c r="L45" s="209">
        <v>10</v>
      </c>
      <c r="M45" s="145"/>
      <c r="O45" s="209">
        <v>39</v>
      </c>
      <c r="P45" s="2" t="str">
        <f>Q45&amp;":"&amp;COUNTIF($Q$7:Q45,Q45)</f>
        <v>46:1</v>
      </c>
      <c r="Q45" s="206">
        <f>'Student name internal mark'!W45</f>
        <v>46</v>
      </c>
      <c r="R45" s="227">
        <f t="shared" si="11"/>
        <v>2</v>
      </c>
      <c r="S45" s="227">
        <f t="shared" si="0"/>
        <v>2</v>
      </c>
      <c r="T45" s="227">
        <f t="shared" si="1"/>
        <v>2</v>
      </c>
      <c r="U45" s="227">
        <f t="shared" si="2"/>
        <v>2</v>
      </c>
      <c r="V45" s="227">
        <f t="shared" si="3"/>
        <v>2</v>
      </c>
      <c r="W45" s="227">
        <f t="shared" si="4"/>
        <v>2</v>
      </c>
      <c r="X45" s="227">
        <f t="shared" si="5"/>
        <v>9</v>
      </c>
      <c r="Y45" s="227">
        <f t="shared" si="6"/>
        <v>13</v>
      </c>
      <c r="Z45" s="227">
        <f t="shared" si="7"/>
        <v>12</v>
      </c>
      <c r="AB45" s="139">
        <f t="shared" si="12"/>
        <v>46</v>
      </c>
    </row>
    <row r="46" spans="1:28">
      <c r="A46" s="191">
        <f t="shared" si="13"/>
        <v>44</v>
      </c>
      <c r="B46" s="191" t="str">
        <f>C46&amp;":"&amp;COUNTIF($C$7:C46,C46)</f>
        <v>44:7</v>
      </c>
      <c r="C46" s="204">
        <f t="shared" si="10"/>
        <v>44</v>
      </c>
      <c r="D46" s="209">
        <v>2</v>
      </c>
      <c r="E46" s="209">
        <v>2</v>
      </c>
      <c r="F46" s="209">
        <v>2</v>
      </c>
      <c r="G46" s="209">
        <v>2</v>
      </c>
      <c r="H46" s="209">
        <v>2</v>
      </c>
      <c r="I46" s="209">
        <v>2</v>
      </c>
      <c r="J46" s="209">
        <v>9</v>
      </c>
      <c r="K46" s="209">
        <v>10</v>
      </c>
      <c r="L46" s="209">
        <v>13</v>
      </c>
      <c r="M46" s="145"/>
      <c r="O46" s="209">
        <v>40</v>
      </c>
      <c r="P46" s="2" t="str">
        <f>Q46&amp;":"&amp;COUNTIF($Q$7:Q46,Q46)</f>
        <v>41:7</v>
      </c>
      <c r="Q46" s="206">
        <f>'Student name internal mark'!W46</f>
        <v>41</v>
      </c>
      <c r="R46" s="227">
        <f t="shared" si="11"/>
        <v>2</v>
      </c>
      <c r="S46" s="227">
        <f t="shared" si="0"/>
        <v>1</v>
      </c>
      <c r="T46" s="227">
        <f t="shared" si="1"/>
        <v>2</v>
      </c>
      <c r="U46" s="227">
        <f t="shared" si="2"/>
        <v>2</v>
      </c>
      <c r="V46" s="227">
        <f t="shared" si="3"/>
        <v>1</v>
      </c>
      <c r="W46" s="227">
        <f t="shared" si="4"/>
        <v>2</v>
      </c>
      <c r="X46" s="227">
        <f t="shared" si="5"/>
        <v>5</v>
      </c>
      <c r="Y46" s="227">
        <f t="shared" si="6"/>
        <v>12</v>
      </c>
      <c r="Z46" s="227">
        <f t="shared" si="7"/>
        <v>14</v>
      </c>
      <c r="AB46" s="139">
        <f t="shared" si="12"/>
        <v>41</v>
      </c>
    </row>
    <row r="47" spans="1:28">
      <c r="A47" s="191">
        <f t="shared" si="13"/>
        <v>48</v>
      </c>
      <c r="B47" s="191" t="str">
        <f>C47&amp;":"&amp;COUNTIF($C$7:C47,C47)</f>
        <v>48:5</v>
      </c>
      <c r="C47" s="204">
        <f t="shared" si="10"/>
        <v>48</v>
      </c>
      <c r="D47" s="209">
        <v>2</v>
      </c>
      <c r="E47" s="209">
        <v>2</v>
      </c>
      <c r="F47" s="209">
        <v>2</v>
      </c>
      <c r="G47" s="209">
        <v>2</v>
      </c>
      <c r="H47" s="209">
        <v>2</v>
      </c>
      <c r="I47" s="209">
        <v>2</v>
      </c>
      <c r="J47" s="209">
        <v>9</v>
      </c>
      <c r="K47" s="209">
        <v>13</v>
      </c>
      <c r="L47" s="209">
        <v>14</v>
      </c>
      <c r="M47" s="145"/>
      <c r="O47" s="2">
        <v>41</v>
      </c>
      <c r="P47" s="2" t="str">
        <f>Q47&amp;":"&amp;COUNTIF($Q$7:Q47,Q47)</f>
        <v>41:8</v>
      </c>
      <c r="Q47" s="206">
        <f>'Student name internal mark'!W47</f>
        <v>41</v>
      </c>
      <c r="R47" s="227">
        <f t="shared" si="11"/>
        <v>1</v>
      </c>
      <c r="S47" s="227">
        <f t="shared" si="0"/>
        <v>2</v>
      </c>
      <c r="T47" s="227">
        <f t="shared" si="1"/>
        <v>1</v>
      </c>
      <c r="U47" s="227">
        <f t="shared" si="2"/>
        <v>2</v>
      </c>
      <c r="V47" s="227">
        <f t="shared" si="3"/>
        <v>1</v>
      </c>
      <c r="W47" s="227">
        <f t="shared" si="4"/>
        <v>1</v>
      </c>
      <c r="X47" s="227">
        <f t="shared" si="5"/>
        <v>7</v>
      </c>
      <c r="Y47" s="227">
        <f t="shared" si="6"/>
        <v>14</v>
      </c>
      <c r="Z47" s="227">
        <f t="shared" si="7"/>
        <v>12</v>
      </c>
      <c r="AB47" s="139">
        <f t="shared" si="12"/>
        <v>41</v>
      </c>
    </row>
    <row r="48" spans="1:28">
      <c r="A48" s="191">
        <f t="shared" si="13"/>
        <v>45</v>
      </c>
      <c r="B48" s="191" t="str">
        <f>C48&amp;":"&amp;COUNTIF($C$7:C48,C48)</f>
        <v>45:8</v>
      </c>
      <c r="C48" s="204">
        <f t="shared" si="10"/>
        <v>45</v>
      </c>
      <c r="D48" s="209">
        <v>2</v>
      </c>
      <c r="E48" s="209">
        <v>2</v>
      </c>
      <c r="F48" s="209">
        <v>2</v>
      </c>
      <c r="G48" s="209">
        <v>2</v>
      </c>
      <c r="H48" s="209">
        <v>2</v>
      </c>
      <c r="I48" s="209">
        <v>2</v>
      </c>
      <c r="J48" s="209">
        <v>10</v>
      </c>
      <c r="K48" s="209">
        <v>13</v>
      </c>
      <c r="L48" s="209">
        <v>10</v>
      </c>
      <c r="M48" s="145"/>
      <c r="O48" s="209">
        <v>42</v>
      </c>
      <c r="P48" s="2" t="str">
        <f>Q48&amp;":"&amp;COUNTIF($Q$7:Q48,Q48)</f>
        <v>35:1</v>
      </c>
      <c r="Q48" s="206">
        <f>'Student name internal mark'!W48</f>
        <v>35</v>
      </c>
      <c r="R48" s="227">
        <f t="shared" si="11"/>
        <v>2</v>
      </c>
      <c r="S48" s="227">
        <f t="shared" si="0"/>
        <v>1</v>
      </c>
      <c r="T48" s="227">
        <f t="shared" si="1"/>
        <v>1</v>
      </c>
      <c r="U48" s="227">
        <f t="shared" si="2"/>
        <v>2</v>
      </c>
      <c r="V48" s="227">
        <f t="shared" si="3"/>
        <v>1</v>
      </c>
      <c r="W48" s="227">
        <f t="shared" si="4"/>
        <v>1</v>
      </c>
      <c r="X48" s="227">
        <f t="shared" si="5"/>
        <v>7</v>
      </c>
      <c r="Y48" s="227">
        <f t="shared" si="6"/>
        <v>7</v>
      </c>
      <c r="Z48" s="227">
        <f t="shared" si="7"/>
        <v>13</v>
      </c>
      <c r="AB48" s="139">
        <f t="shared" si="12"/>
        <v>35</v>
      </c>
    </row>
    <row r="49" spans="1:28">
      <c r="A49" s="191">
        <f t="shared" si="13"/>
        <v>43</v>
      </c>
      <c r="B49" s="191" t="str">
        <f>C49&amp;":"&amp;COUNTIF($C$7:C49,C49)</f>
        <v>43:8</v>
      </c>
      <c r="C49" s="204">
        <f t="shared" si="10"/>
        <v>43</v>
      </c>
      <c r="D49" s="209">
        <v>2</v>
      </c>
      <c r="E49" s="209">
        <v>2</v>
      </c>
      <c r="F49" s="209">
        <v>2</v>
      </c>
      <c r="G49" s="209">
        <v>2</v>
      </c>
      <c r="H49" s="209">
        <v>2</v>
      </c>
      <c r="I49" s="209">
        <v>2</v>
      </c>
      <c r="J49" s="209">
        <v>9</v>
      </c>
      <c r="K49" s="209">
        <v>11</v>
      </c>
      <c r="L49" s="209">
        <v>11</v>
      </c>
      <c r="M49" s="145"/>
      <c r="O49" s="209">
        <v>43</v>
      </c>
      <c r="P49" s="2" t="str">
        <f>Q49&amp;":"&amp;COUNTIF($Q$7:Q49,Q49)</f>
        <v>36:1</v>
      </c>
      <c r="Q49" s="206">
        <f>'Student name internal mark'!W49</f>
        <v>36</v>
      </c>
      <c r="R49" s="227">
        <f t="shared" si="11"/>
        <v>0</v>
      </c>
      <c r="S49" s="227">
        <f t="shared" si="0"/>
        <v>1</v>
      </c>
      <c r="T49" s="227">
        <f t="shared" si="1"/>
        <v>2</v>
      </c>
      <c r="U49" s="227">
        <f t="shared" si="2"/>
        <v>1</v>
      </c>
      <c r="V49" s="227">
        <f t="shared" si="3"/>
        <v>0</v>
      </c>
      <c r="W49" s="227">
        <f t="shared" si="4"/>
        <v>1</v>
      </c>
      <c r="X49" s="227">
        <f t="shared" si="5"/>
        <v>8</v>
      </c>
      <c r="Y49" s="227">
        <f t="shared" si="6"/>
        <v>10</v>
      </c>
      <c r="Z49" s="227">
        <f t="shared" si="7"/>
        <v>13</v>
      </c>
      <c r="AB49" s="139">
        <f t="shared" si="12"/>
        <v>36</v>
      </c>
    </row>
    <row r="50" spans="1:28">
      <c r="A50" s="191">
        <f t="shared" si="13"/>
        <v>48</v>
      </c>
      <c r="B50" s="191" t="str">
        <f>C50&amp;":"&amp;COUNTIF($C$7:C50,C50)</f>
        <v>48:6</v>
      </c>
      <c r="C50" s="204">
        <f t="shared" si="10"/>
        <v>48</v>
      </c>
      <c r="D50" s="209">
        <v>2</v>
      </c>
      <c r="E50" s="209">
        <v>2</v>
      </c>
      <c r="F50" s="209">
        <v>2</v>
      </c>
      <c r="G50" s="209">
        <v>2</v>
      </c>
      <c r="H50" s="209">
        <v>2</v>
      </c>
      <c r="I50" s="209">
        <v>2</v>
      </c>
      <c r="J50" s="209">
        <v>9</v>
      </c>
      <c r="K50" s="209">
        <v>14</v>
      </c>
      <c r="L50" s="209">
        <v>13</v>
      </c>
      <c r="M50" s="145"/>
      <c r="O50" s="209">
        <v>44</v>
      </c>
      <c r="P50" s="2" t="str">
        <f>Q50&amp;":"&amp;COUNTIF($Q$7:Q50,Q50)</f>
        <v>47:1</v>
      </c>
      <c r="Q50" s="206">
        <f>'Student name internal mark'!W50</f>
        <v>47</v>
      </c>
      <c r="R50" s="227">
        <f t="shared" si="11"/>
        <v>2</v>
      </c>
      <c r="S50" s="227">
        <f t="shared" si="0"/>
        <v>2</v>
      </c>
      <c r="T50" s="227">
        <f t="shared" si="1"/>
        <v>2</v>
      </c>
      <c r="U50" s="227">
        <f t="shared" si="2"/>
        <v>2</v>
      </c>
      <c r="V50" s="227">
        <f t="shared" si="3"/>
        <v>2</v>
      </c>
      <c r="W50" s="227">
        <f t="shared" si="4"/>
        <v>2</v>
      </c>
      <c r="X50" s="227">
        <f t="shared" si="5"/>
        <v>10</v>
      </c>
      <c r="Y50" s="227">
        <f t="shared" si="6"/>
        <v>14</v>
      </c>
      <c r="Z50" s="227">
        <f t="shared" si="7"/>
        <v>11</v>
      </c>
      <c r="AB50" s="139">
        <f t="shared" si="12"/>
        <v>47</v>
      </c>
    </row>
    <row r="51" spans="1:28">
      <c r="A51" s="191">
        <f t="shared" si="13"/>
        <v>48</v>
      </c>
      <c r="B51" s="191" t="str">
        <f>C51&amp;":"&amp;COUNTIF($C$7:C51,C51)</f>
        <v>48:7</v>
      </c>
      <c r="C51" s="204">
        <f t="shared" si="10"/>
        <v>48</v>
      </c>
      <c r="D51" s="209">
        <v>2</v>
      </c>
      <c r="E51" s="209">
        <v>2</v>
      </c>
      <c r="F51" s="209">
        <v>2</v>
      </c>
      <c r="G51" s="209">
        <v>2</v>
      </c>
      <c r="H51" s="209">
        <v>2</v>
      </c>
      <c r="I51" s="209">
        <v>2</v>
      </c>
      <c r="J51" s="209">
        <v>10</v>
      </c>
      <c r="K51" s="209">
        <v>14</v>
      </c>
      <c r="L51" s="209">
        <v>12</v>
      </c>
      <c r="M51" s="145"/>
      <c r="O51" s="2">
        <v>45</v>
      </c>
      <c r="P51" s="2" t="str">
        <f>Q51&amp;":"&amp;COUNTIF($Q$7:Q51,Q51)</f>
        <v>44:8</v>
      </c>
      <c r="Q51" s="206">
        <f>'Student name internal mark'!W51</f>
        <v>44</v>
      </c>
      <c r="R51" s="227">
        <f t="shared" si="11"/>
        <v>2</v>
      </c>
      <c r="S51" s="227">
        <f t="shared" si="0"/>
        <v>2</v>
      </c>
      <c r="T51" s="227">
        <f t="shared" si="1"/>
        <v>2</v>
      </c>
      <c r="U51" s="227">
        <f t="shared" si="2"/>
        <v>2</v>
      </c>
      <c r="V51" s="227">
        <f t="shared" si="3"/>
        <v>2</v>
      </c>
      <c r="W51" s="227">
        <f t="shared" si="4"/>
        <v>2</v>
      </c>
      <c r="X51" s="227">
        <f t="shared" si="5"/>
        <v>9</v>
      </c>
      <c r="Y51" s="227">
        <f t="shared" si="6"/>
        <v>12</v>
      </c>
      <c r="Z51" s="227">
        <f t="shared" si="7"/>
        <v>11</v>
      </c>
      <c r="AB51" s="139">
        <f t="shared" si="12"/>
        <v>44</v>
      </c>
    </row>
    <row r="52" spans="1:28">
      <c r="A52" s="191">
        <f t="shared" si="13"/>
        <v>45</v>
      </c>
      <c r="B52" s="191" t="str">
        <f>C52&amp;":"&amp;COUNTIF($C$7:C52,C52)</f>
        <v>45:9</v>
      </c>
      <c r="C52" s="204">
        <f t="shared" si="10"/>
        <v>45</v>
      </c>
      <c r="D52" s="209">
        <v>2</v>
      </c>
      <c r="E52" s="209">
        <v>2</v>
      </c>
      <c r="F52" s="209">
        <v>2</v>
      </c>
      <c r="G52" s="209">
        <v>2</v>
      </c>
      <c r="H52" s="209">
        <v>2</v>
      </c>
      <c r="I52" s="209">
        <v>2</v>
      </c>
      <c r="J52" s="209">
        <v>9</v>
      </c>
      <c r="K52" s="209">
        <v>12</v>
      </c>
      <c r="L52" s="209">
        <v>12</v>
      </c>
      <c r="M52" s="145"/>
      <c r="O52" s="209">
        <v>46</v>
      </c>
      <c r="P52" s="2" t="str">
        <f>Q52&amp;":"&amp;COUNTIF($Q$7:Q52,Q52)</f>
        <v>50:4</v>
      </c>
      <c r="Q52" s="206">
        <f>'Student name internal mark'!W52</f>
        <v>50</v>
      </c>
      <c r="R52" s="227">
        <f t="shared" si="11"/>
        <v>2</v>
      </c>
      <c r="S52" s="227">
        <f t="shared" si="0"/>
        <v>2</v>
      </c>
      <c r="T52" s="227">
        <f t="shared" si="1"/>
        <v>2</v>
      </c>
      <c r="U52" s="227">
        <f t="shared" si="2"/>
        <v>2</v>
      </c>
      <c r="V52" s="227">
        <f t="shared" si="3"/>
        <v>2</v>
      </c>
      <c r="W52" s="227">
        <f t="shared" si="4"/>
        <v>2</v>
      </c>
      <c r="X52" s="227">
        <f t="shared" si="5"/>
        <v>10</v>
      </c>
      <c r="Y52" s="227">
        <f t="shared" si="6"/>
        <v>14</v>
      </c>
      <c r="Z52" s="227">
        <f t="shared" si="7"/>
        <v>14</v>
      </c>
      <c r="AB52" s="139">
        <f t="shared" si="12"/>
        <v>50</v>
      </c>
    </row>
    <row r="53" spans="1:28">
      <c r="A53" s="191">
        <f t="shared" si="13"/>
        <v>43</v>
      </c>
      <c r="B53" s="191" t="str">
        <f>C53&amp;":"&amp;COUNTIF($C$7:C53,C53)</f>
        <v>43:9</v>
      </c>
      <c r="C53" s="204">
        <f t="shared" si="10"/>
        <v>43</v>
      </c>
      <c r="D53" s="209">
        <v>2</v>
      </c>
      <c r="E53" s="209">
        <v>2</v>
      </c>
      <c r="F53" s="209">
        <v>2</v>
      </c>
      <c r="G53" s="209">
        <v>2</v>
      </c>
      <c r="H53" s="209">
        <v>2</v>
      </c>
      <c r="I53" s="209">
        <v>2</v>
      </c>
      <c r="J53" s="209">
        <v>10</v>
      </c>
      <c r="K53" s="209">
        <v>11</v>
      </c>
      <c r="L53" s="209">
        <v>10</v>
      </c>
      <c r="M53" s="145"/>
      <c r="O53" s="209">
        <v>47</v>
      </c>
      <c r="P53" s="2" t="str">
        <f>Q53&amp;":"&amp;COUNTIF($Q$7:Q53,Q53)</f>
        <v>48:2</v>
      </c>
      <c r="Q53" s="206">
        <f>'Student name internal mark'!W53</f>
        <v>48</v>
      </c>
      <c r="R53" s="227">
        <f t="shared" si="11"/>
        <v>2</v>
      </c>
      <c r="S53" s="227">
        <f t="shared" si="0"/>
        <v>2</v>
      </c>
      <c r="T53" s="227">
        <f t="shared" si="1"/>
        <v>2</v>
      </c>
      <c r="U53" s="227">
        <f t="shared" si="2"/>
        <v>2</v>
      </c>
      <c r="V53" s="227">
        <f t="shared" si="3"/>
        <v>2</v>
      </c>
      <c r="W53" s="227">
        <f t="shared" si="4"/>
        <v>2</v>
      </c>
      <c r="X53" s="227">
        <f t="shared" si="5"/>
        <v>10</v>
      </c>
      <c r="Y53" s="227">
        <f t="shared" si="6"/>
        <v>14</v>
      </c>
      <c r="Z53" s="227">
        <f t="shared" si="7"/>
        <v>12</v>
      </c>
      <c r="AB53" s="139">
        <f t="shared" si="12"/>
        <v>48</v>
      </c>
    </row>
    <row r="54" spans="1:28">
      <c r="A54" s="191">
        <f t="shared" si="13"/>
        <v>50</v>
      </c>
      <c r="B54" s="191" t="str">
        <f>C54&amp;":"&amp;COUNTIF($C$7:C54,C54)</f>
        <v>50:1</v>
      </c>
      <c r="C54" s="204">
        <f t="shared" si="10"/>
        <v>50</v>
      </c>
      <c r="D54" s="209">
        <v>2</v>
      </c>
      <c r="E54" s="209">
        <v>2</v>
      </c>
      <c r="F54" s="209">
        <v>2</v>
      </c>
      <c r="G54" s="209">
        <v>2</v>
      </c>
      <c r="H54" s="209">
        <v>2</v>
      </c>
      <c r="I54" s="209">
        <v>2</v>
      </c>
      <c r="J54" s="209">
        <v>10</v>
      </c>
      <c r="K54" s="209">
        <v>14</v>
      </c>
      <c r="L54" s="209">
        <v>14</v>
      </c>
      <c r="M54" s="145"/>
      <c r="O54" s="209">
        <v>48</v>
      </c>
      <c r="P54" s="2" t="str">
        <f>Q54&amp;":"&amp;COUNTIF($Q$7:Q54,Q54)</f>
        <v>42:3</v>
      </c>
      <c r="Q54" s="206">
        <f>'Student name internal mark'!W54</f>
        <v>42</v>
      </c>
      <c r="R54" s="227">
        <f t="shared" si="11"/>
        <v>2</v>
      </c>
      <c r="S54" s="227">
        <f t="shared" si="0"/>
        <v>2</v>
      </c>
      <c r="T54" s="227">
        <f t="shared" si="1"/>
        <v>2</v>
      </c>
      <c r="U54" s="227">
        <f t="shared" si="2"/>
        <v>2</v>
      </c>
      <c r="V54" s="227">
        <f t="shared" si="3"/>
        <v>2</v>
      </c>
      <c r="W54" s="227">
        <f t="shared" si="4"/>
        <v>2</v>
      </c>
      <c r="X54" s="227">
        <f t="shared" si="5"/>
        <v>9</v>
      </c>
      <c r="Y54" s="227">
        <f t="shared" si="6"/>
        <v>10</v>
      </c>
      <c r="Z54" s="227">
        <f t="shared" si="7"/>
        <v>11</v>
      </c>
      <c r="AB54" s="139">
        <f t="shared" si="12"/>
        <v>42</v>
      </c>
    </row>
    <row r="55" spans="1:28">
      <c r="A55" s="191">
        <f t="shared" si="13"/>
        <v>45</v>
      </c>
      <c r="B55" s="191" t="str">
        <f>C55&amp;":"&amp;COUNTIF($C$7:C55,C55)</f>
        <v>45:10</v>
      </c>
      <c r="C55" s="204">
        <f t="shared" si="10"/>
        <v>45</v>
      </c>
      <c r="D55" s="209">
        <v>2</v>
      </c>
      <c r="E55" s="209">
        <v>2</v>
      </c>
      <c r="F55" s="209">
        <v>2</v>
      </c>
      <c r="G55" s="209">
        <v>2</v>
      </c>
      <c r="H55" s="209">
        <v>2</v>
      </c>
      <c r="I55" s="209">
        <v>2</v>
      </c>
      <c r="J55" s="209">
        <v>10</v>
      </c>
      <c r="K55" s="209">
        <v>10</v>
      </c>
      <c r="L55" s="209">
        <v>13</v>
      </c>
      <c r="M55" s="145"/>
      <c r="O55" s="2">
        <v>49</v>
      </c>
      <c r="P55" s="2" t="str">
        <f>Q55&amp;":"&amp;COUNTIF($Q$7:Q55,Q55)</f>
        <v>44:9</v>
      </c>
      <c r="Q55" s="206">
        <f>'Student name internal mark'!W55</f>
        <v>44</v>
      </c>
      <c r="R55" s="227">
        <f t="shared" si="11"/>
        <v>2</v>
      </c>
      <c r="S55" s="227">
        <f t="shared" si="0"/>
        <v>2</v>
      </c>
      <c r="T55" s="227">
        <f t="shared" si="1"/>
        <v>2</v>
      </c>
      <c r="U55" s="227">
        <f t="shared" si="2"/>
        <v>2</v>
      </c>
      <c r="V55" s="227">
        <f t="shared" si="3"/>
        <v>2</v>
      </c>
      <c r="W55" s="227">
        <f t="shared" si="4"/>
        <v>2</v>
      </c>
      <c r="X55" s="227">
        <f t="shared" si="5"/>
        <v>9</v>
      </c>
      <c r="Y55" s="227">
        <f t="shared" si="6"/>
        <v>11</v>
      </c>
      <c r="Z55" s="227">
        <f t="shared" si="7"/>
        <v>12</v>
      </c>
      <c r="AB55" s="139">
        <f t="shared" si="12"/>
        <v>44</v>
      </c>
    </row>
    <row r="56" spans="1:28">
      <c r="A56" s="191">
        <f t="shared" si="13"/>
        <v>43</v>
      </c>
      <c r="B56" s="191" t="str">
        <f>C56&amp;":"&amp;COUNTIF($C$7:C56,C56)</f>
        <v>43:10</v>
      </c>
      <c r="C56" s="204">
        <f t="shared" si="10"/>
        <v>43</v>
      </c>
      <c r="D56" s="209">
        <v>2</v>
      </c>
      <c r="E56" s="209">
        <v>2</v>
      </c>
      <c r="F56" s="209">
        <v>2</v>
      </c>
      <c r="G56" s="209">
        <v>2</v>
      </c>
      <c r="H56" s="209">
        <v>2</v>
      </c>
      <c r="I56" s="209">
        <v>2</v>
      </c>
      <c r="J56" s="209">
        <v>10</v>
      </c>
      <c r="K56" s="209">
        <v>10</v>
      </c>
      <c r="L56" s="209">
        <v>11</v>
      </c>
      <c r="M56" s="145"/>
      <c r="O56" s="209">
        <v>50</v>
      </c>
      <c r="P56" s="2" t="str">
        <f>Q56&amp;":"&amp;COUNTIF($Q$7:Q56,Q56)</f>
        <v>44:10</v>
      </c>
      <c r="Q56" s="206">
        <f>'Student name internal mark'!W56</f>
        <v>44</v>
      </c>
      <c r="R56" s="227">
        <f t="shared" si="11"/>
        <v>2</v>
      </c>
      <c r="S56" s="227">
        <f t="shared" si="0"/>
        <v>2</v>
      </c>
      <c r="T56" s="227">
        <f t="shared" si="1"/>
        <v>2</v>
      </c>
      <c r="U56" s="227">
        <f t="shared" si="2"/>
        <v>2</v>
      </c>
      <c r="V56" s="227">
        <f t="shared" si="3"/>
        <v>2</v>
      </c>
      <c r="W56" s="227">
        <f t="shared" si="4"/>
        <v>2</v>
      </c>
      <c r="X56" s="227">
        <f t="shared" si="5"/>
        <v>9</v>
      </c>
      <c r="Y56" s="227">
        <f t="shared" si="6"/>
        <v>11</v>
      </c>
      <c r="Z56" s="227">
        <f t="shared" si="7"/>
        <v>12</v>
      </c>
      <c r="AB56" s="139">
        <f t="shared" si="12"/>
        <v>44</v>
      </c>
    </row>
    <row r="57" spans="1:28">
      <c r="A57" s="191">
        <f t="shared" si="13"/>
        <v>46</v>
      </c>
      <c r="B57" s="191" t="str">
        <f>C57&amp;":"&amp;COUNTIF($C$7:C57,C57)</f>
        <v>46:5</v>
      </c>
      <c r="C57" s="204">
        <f t="shared" si="10"/>
        <v>46</v>
      </c>
      <c r="D57" s="209">
        <v>2</v>
      </c>
      <c r="E57" s="209">
        <v>2</v>
      </c>
      <c r="F57" s="209">
        <v>2</v>
      </c>
      <c r="G57" s="209">
        <v>2</v>
      </c>
      <c r="H57" s="209">
        <v>2</v>
      </c>
      <c r="I57" s="209">
        <v>2</v>
      </c>
      <c r="J57" s="209">
        <v>10</v>
      </c>
      <c r="K57" s="209">
        <v>14</v>
      </c>
      <c r="L57" s="209">
        <v>10</v>
      </c>
      <c r="M57" s="145"/>
      <c r="O57" s="209">
        <v>51</v>
      </c>
      <c r="P57" s="2" t="str">
        <f>Q57&amp;":"&amp;COUNTIF($Q$7:Q57,Q57)</f>
        <v>0:4</v>
      </c>
      <c r="Q57" s="206">
        <f>'Student name internal mark'!W57</f>
        <v>0</v>
      </c>
      <c r="R57" s="227">
        <f t="shared" si="11"/>
        <v>0</v>
      </c>
      <c r="S57" s="227">
        <f t="shared" si="0"/>
        <v>0</v>
      </c>
      <c r="T57" s="227">
        <f t="shared" si="1"/>
        <v>0</v>
      </c>
      <c r="U57" s="227">
        <f t="shared" si="2"/>
        <v>0</v>
      </c>
      <c r="V57" s="227">
        <f t="shared" si="3"/>
        <v>0</v>
      </c>
      <c r="W57" s="227">
        <f t="shared" si="4"/>
        <v>0</v>
      </c>
      <c r="X57" s="227">
        <f t="shared" si="5"/>
        <v>0</v>
      </c>
      <c r="Y57" s="227">
        <f t="shared" si="6"/>
        <v>0</v>
      </c>
      <c r="Z57" s="227">
        <f t="shared" si="7"/>
        <v>0</v>
      </c>
      <c r="AB57" s="139">
        <f t="shared" si="12"/>
        <v>0</v>
      </c>
    </row>
    <row r="58" spans="1:28">
      <c r="A58" s="191">
        <f t="shared" si="13"/>
        <v>45</v>
      </c>
      <c r="B58" s="191" t="str">
        <f>C58&amp;":"&amp;COUNTIF($C$7:C58,C58)</f>
        <v>45:11</v>
      </c>
      <c r="C58" s="204">
        <f t="shared" si="10"/>
        <v>45</v>
      </c>
      <c r="D58" s="209">
        <v>2</v>
      </c>
      <c r="E58" s="209">
        <v>2</v>
      </c>
      <c r="F58" s="209">
        <v>2</v>
      </c>
      <c r="G58" s="209">
        <v>2</v>
      </c>
      <c r="H58" s="209">
        <v>2</v>
      </c>
      <c r="I58" s="209">
        <v>2</v>
      </c>
      <c r="J58" s="209">
        <v>9</v>
      </c>
      <c r="K58" s="209">
        <v>11</v>
      </c>
      <c r="L58" s="209">
        <v>13</v>
      </c>
      <c r="M58" s="145"/>
      <c r="O58" s="209">
        <v>52</v>
      </c>
      <c r="P58" s="2" t="str">
        <f>Q58&amp;":"&amp;COUNTIF($Q$7:Q58,Q58)</f>
        <v>0:5</v>
      </c>
      <c r="Q58" s="206">
        <f>'Student name internal mark'!W58</f>
        <v>0</v>
      </c>
      <c r="R58" s="227">
        <f t="shared" si="11"/>
        <v>0</v>
      </c>
      <c r="S58" s="227">
        <f t="shared" si="0"/>
        <v>0</v>
      </c>
      <c r="T58" s="227">
        <f t="shared" si="1"/>
        <v>0</v>
      </c>
      <c r="U58" s="227">
        <f t="shared" si="2"/>
        <v>0</v>
      </c>
      <c r="V58" s="227">
        <f t="shared" si="3"/>
        <v>0</v>
      </c>
      <c r="W58" s="227">
        <f t="shared" si="4"/>
        <v>0</v>
      </c>
      <c r="X58" s="227">
        <f t="shared" si="5"/>
        <v>0</v>
      </c>
      <c r="Y58" s="227">
        <f t="shared" si="6"/>
        <v>0</v>
      </c>
      <c r="Z58" s="227">
        <f t="shared" si="7"/>
        <v>0</v>
      </c>
      <c r="AB58" s="139">
        <f t="shared" si="12"/>
        <v>0</v>
      </c>
    </row>
    <row r="59" spans="1:28">
      <c r="A59" s="191">
        <f t="shared" si="13"/>
        <v>44</v>
      </c>
      <c r="B59" s="191" t="str">
        <f>C59&amp;":"&amp;COUNTIF($C$7:C59,C59)</f>
        <v>44:8</v>
      </c>
      <c r="C59" s="204">
        <f t="shared" si="10"/>
        <v>44</v>
      </c>
      <c r="D59" s="209">
        <v>2</v>
      </c>
      <c r="E59" s="209">
        <v>2</v>
      </c>
      <c r="F59" s="209">
        <v>2</v>
      </c>
      <c r="G59" s="209">
        <v>2</v>
      </c>
      <c r="H59" s="209">
        <v>2</v>
      </c>
      <c r="I59" s="209">
        <v>2</v>
      </c>
      <c r="J59" s="209">
        <v>9</v>
      </c>
      <c r="K59" s="209">
        <v>12</v>
      </c>
      <c r="L59" s="209">
        <v>11</v>
      </c>
      <c r="M59" s="145"/>
      <c r="O59" s="2">
        <v>53</v>
      </c>
      <c r="P59" s="2" t="str">
        <f>Q59&amp;":"&amp;COUNTIF($Q$7:Q59,Q59)</f>
        <v>49:4</v>
      </c>
      <c r="Q59" s="206">
        <f>'Student name internal mark'!W59</f>
        <v>49</v>
      </c>
      <c r="R59" s="227">
        <f t="shared" si="11"/>
        <v>2</v>
      </c>
      <c r="S59" s="227">
        <f t="shared" si="0"/>
        <v>2</v>
      </c>
      <c r="T59" s="227">
        <f t="shared" si="1"/>
        <v>2</v>
      </c>
      <c r="U59" s="227">
        <f t="shared" si="2"/>
        <v>2</v>
      </c>
      <c r="V59" s="227">
        <f t="shared" si="3"/>
        <v>2</v>
      </c>
      <c r="W59" s="227">
        <f t="shared" si="4"/>
        <v>2</v>
      </c>
      <c r="X59" s="227">
        <f t="shared" si="5"/>
        <v>10</v>
      </c>
      <c r="Y59" s="227">
        <f t="shared" si="6"/>
        <v>13</v>
      </c>
      <c r="Z59" s="227">
        <f t="shared" si="7"/>
        <v>14</v>
      </c>
      <c r="AB59" s="139">
        <f t="shared" si="12"/>
        <v>49</v>
      </c>
    </row>
    <row r="60" spans="1:28">
      <c r="A60" s="191">
        <f t="shared" si="13"/>
        <v>49</v>
      </c>
      <c r="B60" s="191" t="str">
        <f>C60&amp;":"&amp;COUNTIF($C$7:C60,C60)</f>
        <v>49:4</v>
      </c>
      <c r="C60" s="204">
        <f t="shared" si="10"/>
        <v>49</v>
      </c>
      <c r="D60" s="209">
        <v>2</v>
      </c>
      <c r="E60" s="209">
        <v>2</v>
      </c>
      <c r="F60" s="209">
        <v>2</v>
      </c>
      <c r="G60" s="209">
        <v>2</v>
      </c>
      <c r="H60" s="209">
        <v>2</v>
      </c>
      <c r="I60" s="209">
        <v>2</v>
      </c>
      <c r="J60" s="209">
        <v>10</v>
      </c>
      <c r="K60" s="209">
        <v>13</v>
      </c>
      <c r="L60" s="209">
        <v>14</v>
      </c>
      <c r="M60" s="145"/>
      <c r="O60" s="209">
        <v>54</v>
      </c>
      <c r="P60" s="2" t="str">
        <f>Q60&amp;":"&amp;COUNTIF($Q$7:Q60,Q60)</f>
        <v>45:6</v>
      </c>
      <c r="Q60" s="206">
        <f>'Student name internal mark'!W60</f>
        <v>45</v>
      </c>
      <c r="R60" s="227">
        <f t="shared" si="11"/>
        <v>2</v>
      </c>
      <c r="S60" s="227">
        <f t="shared" si="0"/>
        <v>2</v>
      </c>
      <c r="T60" s="227">
        <f t="shared" si="1"/>
        <v>2</v>
      </c>
      <c r="U60" s="227">
        <f t="shared" si="2"/>
        <v>2</v>
      </c>
      <c r="V60" s="227">
        <f t="shared" si="3"/>
        <v>2</v>
      </c>
      <c r="W60" s="227">
        <f t="shared" si="4"/>
        <v>2</v>
      </c>
      <c r="X60" s="227">
        <f t="shared" si="5"/>
        <v>10</v>
      </c>
      <c r="Y60" s="227">
        <f t="shared" si="6"/>
        <v>13</v>
      </c>
      <c r="Z60" s="227">
        <f t="shared" si="7"/>
        <v>10</v>
      </c>
      <c r="AB60" s="139">
        <f t="shared" si="12"/>
        <v>45</v>
      </c>
    </row>
    <row r="61" spans="1:28">
      <c r="A61" s="191">
        <f t="shared" si="13"/>
        <v>46</v>
      </c>
      <c r="B61" s="191" t="str">
        <f>C61&amp;":"&amp;COUNTIF($C$7:C61,C61)</f>
        <v>46:6</v>
      </c>
      <c r="C61" s="204">
        <f t="shared" si="10"/>
        <v>46</v>
      </c>
      <c r="D61" s="209">
        <v>2</v>
      </c>
      <c r="E61" s="209">
        <v>2</v>
      </c>
      <c r="F61" s="209">
        <v>2</v>
      </c>
      <c r="G61" s="209">
        <v>2</v>
      </c>
      <c r="H61" s="209">
        <v>2</v>
      </c>
      <c r="I61" s="209">
        <v>2</v>
      </c>
      <c r="J61" s="209">
        <v>9</v>
      </c>
      <c r="K61" s="209">
        <v>13</v>
      </c>
      <c r="L61" s="209">
        <v>12</v>
      </c>
      <c r="M61" s="145"/>
      <c r="O61" s="209">
        <v>55</v>
      </c>
      <c r="P61" s="2" t="str">
        <f>Q61&amp;":"&amp;COUNTIF($Q$7:Q61,Q61)</f>
        <v>44:11</v>
      </c>
      <c r="Q61" s="206">
        <f>'Student name internal mark'!W61</f>
        <v>44</v>
      </c>
      <c r="R61" s="227">
        <f t="shared" si="11"/>
        <v>2</v>
      </c>
      <c r="S61" s="227">
        <f t="shared" si="0"/>
        <v>2</v>
      </c>
      <c r="T61" s="227">
        <f t="shared" si="1"/>
        <v>2</v>
      </c>
      <c r="U61" s="227">
        <f t="shared" si="2"/>
        <v>2</v>
      </c>
      <c r="V61" s="227">
        <f t="shared" si="3"/>
        <v>2</v>
      </c>
      <c r="W61" s="227">
        <f t="shared" si="4"/>
        <v>2</v>
      </c>
      <c r="X61" s="227">
        <f t="shared" si="5"/>
        <v>10</v>
      </c>
      <c r="Y61" s="227">
        <f t="shared" si="6"/>
        <v>12</v>
      </c>
      <c r="Z61" s="227">
        <f t="shared" si="7"/>
        <v>10</v>
      </c>
      <c r="AB61" s="139">
        <f t="shared" si="12"/>
        <v>44</v>
      </c>
    </row>
    <row r="62" spans="1:28">
      <c r="A62" s="191">
        <f t="shared" si="13"/>
        <v>43</v>
      </c>
      <c r="B62" s="191" t="str">
        <f>C62&amp;":"&amp;COUNTIF($C$7:C62,C62)</f>
        <v>43:11</v>
      </c>
      <c r="C62" s="204">
        <f t="shared" si="10"/>
        <v>43</v>
      </c>
      <c r="D62" s="209">
        <v>2</v>
      </c>
      <c r="E62" s="209">
        <v>2</v>
      </c>
      <c r="F62" s="209">
        <v>2</v>
      </c>
      <c r="G62" s="209">
        <v>2</v>
      </c>
      <c r="H62" s="209">
        <v>2</v>
      </c>
      <c r="I62" s="209">
        <v>2</v>
      </c>
      <c r="J62" s="209">
        <v>10</v>
      </c>
      <c r="K62" s="209">
        <v>10</v>
      </c>
      <c r="L62" s="209">
        <v>11</v>
      </c>
      <c r="M62" s="145"/>
      <c r="O62" s="209">
        <v>56</v>
      </c>
      <c r="P62" s="2" t="str">
        <f>Q62&amp;":"&amp;COUNTIF($Q$7:Q62,Q62)</f>
        <v>42:4</v>
      </c>
      <c r="Q62" s="206">
        <f>'Student name internal mark'!W62</f>
        <v>42</v>
      </c>
      <c r="R62" s="227">
        <f t="shared" si="11"/>
        <v>2</v>
      </c>
      <c r="S62" s="227">
        <f t="shared" si="0"/>
        <v>2</v>
      </c>
      <c r="T62" s="227">
        <f t="shared" si="1"/>
        <v>2</v>
      </c>
      <c r="U62" s="227">
        <f t="shared" si="2"/>
        <v>2</v>
      </c>
      <c r="V62" s="227">
        <f t="shared" si="3"/>
        <v>2</v>
      </c>
      <c r="W62" s="227">
        <f t="shared" si="4"/>
        <v>2</v>
      </c>
      <c r="X62" s="227">
        <f t="shared" si="5"/>
        <v>9</v>
      </c>
      <c r="Y62" s="227">
        <f t="shared" si="6"/>
        <v>11</v>
      </c>
      <c r="Z62" s="227">
        <f t="shared" si="7"/>
        <v>10</v>
      </c>
      <c r="AB62" s="139">
        <f t="shared" si="12"/>
        <v>42</v>
      </c>
    </row>
    <row r="63" spans="1:28">
      <c r="A63" s="191">
        <f t="shared" si="13"/>
        <v>45</v>
      </c>
      <c r="B63" s="191" t="str">
        <f>C63&amp;":"&amp;COUNTIF($C$7:C63,C63)</f>
        <v>45:12</v>
      </c>
      <c r="C63" s="204">
        <f t="shared" si="10"/>
        <v>45</v>
      </c>
      <c r="D63" s="209">
        <v>2</v>
      </c>
      <c r="E63" s="209">
        <v>2</v>
      </c>
      <c r="F63" s="209">
        <v>2</v>
      </c>
      <c r="G63" s="209">
        <v>2</v>
      </c>
      <c r="H63" s="209">
        <v>2</v>
      </c>
      <c r="I63" s="209">
        <v>2</v>
      </c>
      <c r="J63" s="209">
        <v>9</v>
      </c>
      <c r="K63" s="209">
        <v>12</v>
      </c>
      <c r="L63" s="209">
        <v>12</v>
      </c>
      <c r="M63" s="145"/>
      <c r="O63" s="2">
        <v>57</v>
      </c>
      <c r="P63" s="2" t="str">
        <f>Q63&amp;":"&amp;COUNTIF($Q$7:Q63,Q63)</f>
        <v>49:5</v>
      </c>
      <c r="Q63" s="206">
        <f>'Student name internal mark'!W63</f>
        <v>49</v>
      </c>
      <c r="R63" s="227">
        <f t="shared" si="11"/>
        <v>2</v>
      </c>
      <c r="S63" s="227">
        <f t="shared" si="0"/>
        <v>2</v>
      </c>
      <c r="T63" s="227">
        <f t="shared" si="1"/>
        <v>2</v>
      </c>
      <c r="U63" s="227">
        <f t="shared" si="2"/>
        <v>2</v>
      </c>
      <c r="V63" s="227">
        <f t="shared" si="3"/>
        <v>2</v>
      </c>
      <c r="W63" s="227">
        <f t="shared" si="4"/>
        <v>2</v>
      </c>
      <c r="X63" s="227">
        <f t="shared" si="5"/>
        <v>10</v>
      </c>
      <c r="Y63" s="227">
        <f t="shared" si="6"/>
        <v>13</v>
      </c>
      <c r="Z63" s="227">
        <f t="shared" si="7"/>
        <v>14</v>
      </c>
      <c r="AB63" s="139">
        <f t="shared" si="12"/>
        <v>49</v>
      </c>
    </row>
    <row r="64" spans="1:28">
      <c r="A64" s="191">
        <f t="shared" si="13"/>
        <v>44</v>
      </c>
      <c r="B64" s="191" t="str">
        <f>C64&amp;":"&amp;COUNTIF($C$7:C64,C64)</f>
        <v>44:9</v>
      </c>
      <c r="C64" s="204">
        <f t="shared" si="10"/>
        <v>44</v>
      </c>
      <c r="D64" s="209">
        <v>2</v>
      </c>
      <c r="E64" s="209">
        <v>2</v>
      </c>
      <c r="F64" s="209">
        <v>2</v>
      </c>
      <c r="G64" s="209">
        <v>2</v>
      </c>
      <c r="H64" s="209">
        <v>2</v>
      </c>
      <c r="I64" s="209">
        <v>2</v>
      </c>
      <c r="J64" s="209">
        <v>9</v>
      </c>
      <c r="K64" s="209">
        <v>11</v>
      </c>
      <c r="L64" s="209">
        <v>12</v>
      </c>
      <c r="M64" s="145"/>
      <c r="O64" s="209">
        <v>58</v>
      </c>
      <c r="P64" s="2" t="str">
        <f>Q64&amp;":"&amp;COUNTIF($Q$7:Q64,Q64)</f>
        <v>48:3</v>
      </c>
      <c r="Q64" s="206">
        <f>'Student name internal mark'!W64</f>
        <v>48</v>
      </c>
      <c r="R64" s="227">
        <f t="shared" si="11"/>
        <v>2</v>
      </c>
      <c r="S64" s="227">
        <f t="shared" si="0"/>
        <v>2</v>
      </c>
      <c r="T64" s="227">
        <f t="shared" si="1"/>
        <v>2</v>
      </c>
      <c r="U64" s="227">
        <f t="shared" si="2"/>
        <v>2</v>
      </c>
      <c r="V64" s="227">
        <f t="shared" si="3"/>
        <v>2</v>
      </c>
      <c r="W64" s="227">
        <f t="shared" si="4"/>
        <v>2</v>
      </c>
      <c r="X64" s="227">
        <f t="shared" si="5"/>
        <v>9</v>
      </c>
      <c r="Y64" s="227">
        <f t="shared" si="6"/>
        <v>13</v>
      </c>
      <c r="Z64" s="227">
        <f t="shared" si="7"/>
        <v>14</v>
      </c>
      <c r="AB64" s="139">
        <f t="shared" si="12"/>
        <v>48</v>
      </c>
    </row>
    <row r="65" spans="1:28">
      <c r="A65" s="191">
        <f t="shared" si="13"/>
        <v>44</v>
      </c>
      <c r="B65" s="191" t="str">
        <f>C65&amp;":"&amp;COUNTIF($C$7:C65,C65)</f>
        <v>44:10</v>
      </c>
      <c r="C65" s="204">
        <f t="shared" si="10"/>
        <v>44</v>
      </c>
      <c r="D65" s="209">
        <v>2</v>
      </c>
      <c r="E65" s="209">
        <v>2</v>
      </c>
      <c r="F65" s="209">
        <v>2</v>
      </c>
      <c r="G65" s="209">
        <v>2</v>
      </c>
      <c r="H65" s="209">
        <v>2</v>
      </c>
      <c r="I65" s="209">
        <v>2</v>
      </c>
      <c r="J65" s="209">
        <v>9</v>
      </c>
      <c r="K65" s="209">
        <v>11</v>
      </c>
      <c r="L65" s="209">
        <v>12</v>
      </c>
      <c r="M65" s="145"/>
      <c r="O65" s="209">
        <v>59</v>
      </c>
      <c r="P65" s="2" t="str">
        <f>Q65&amp;":"&amp;COUNTIF($Q$7:Q65,Q65)</f>
        <v>43:4</v>
      </c>
      <c r="Q65" s="206">
        <f>'Student name internal mark'!W65</f>
        <v>43</v>
      </c>
      <c r="R65" s="227">
        <f t="shared" si="11"/>
        <v>2</v>
      </c>
      <c r="S65" s="227">
        <f t="shared" si="0"/>
        <v>2</v>
      </c>
      <c r="T65" s="227">
        <f t="shared" si="1"/>
        <v>2</v>
      </c>
      <c r="U65" s="227">
        <f t="shared" si="2"/>
        <v>2</v>
      </c>
      <c r="V65" s="227">
        <f t="shared" si="3"/>
        <v>2</v>
      </c>
      <c r="W65" s="227">
        <f t="shared" si="4"/>
        <v>2</v>
      </c>
      <c r="X65" s="227">
        <f t="shared" si="5"/>
        <v>10</v>
      </c>
      <c r="Y65" s="227">
        <f t="shared" si="6"/>
        <v>11</v>
      </c>
      <c r="Z65" s="227">
        <f t="shared" si="7"/>
        <v>10</v>
      </c>
      <c r="AB65" s="139">
        <f t="shared" si="12"/>
        <v>43</v>
      </c>
    </row>
    <row r="66" spans="1:28">
      <c r="A66" s="191">
        <f t="shared" si="13"/>
        <v>43</v>
      </c>
      <c r="B66" s="191" t="str">
        <f>C66&amp;":"&amp;COUNTIF($C$7:C66,C66)</f>
        <v>43:12</v>
      </c>
      <c r="C66" s="204">
        <f t="shared" si="10"/>
        <v>43</v>
      </c>
      <c r="D66" s="209">
        <v>2</v>
      </c>
      <c r="E66" s="209">
        <v>2</v>
      </c>
      <c r="F66" s="209">
        <v>2</v>
      </c>
      <c r="G66" s="209">
        <v>2</v>
      </c>
      <c r="H66" s="209">
        <v>2</v>
      </c>
      <c r="I66" s="209">
        <v>2</v>
      </c>
      <c r="J66" s="209">
        <v>9</v>
      </c>
      <c r="K66" s="209">
        <v>10</v>
      </c>
      <c r="L66" s="209">
        <v>12</v>
      </c>
      <c r="M66" s="145"/>
      <c r="O66" s="209">
        <v>60</v>
      </c>
      <c r="P66" s="2" t="str">
        <f>Q66&amp;":"&amp;COUNTIF($Q$7:Q66,Q66)</f>
        <v>42:5</v>
      </c>
      <c r="Q66" s="206">
        <f>'Student name internal mark'!W66</f>
        <v>42</v>
      </c>
      <c r="R66" s="227">
        <f t="shared" si="11"/>
        <v>2</v>
      </c>
      <c r="S66" s="227">
        <f t="shared" si="0"/>
        <v>2</v>
      </c>
      <c r="T66" s="227">
        <f t="shared" si="1"/>
        <v>2</v>
      </c>
      <c r="U66" s="227">
        <f t="shared" si="2"/>
        <v>2</v>
      </c>
      <c r="V66" s="227">
        <f t="shared" si="3"/>
        <v>2</v>
      </c>
      <c r="W66" s="227">
        <f t="shared" si="4"/>
        <v>2</v>
      </c>
      <c r="X66" s="227">
        <f t="shared" si="5"/>
        <v>9</v>
      </c>
      <c r="Y66" s="227">
        <f t="shared" si="6"/>
        <v>10</v>
      </c>
      <c r="Z66" s="227">
        <f t="shared" si="7"/>
        <v>11</v>
      </c>
      <c r="AB66" s="139">
        <f t="shared" si="12"/>
        <v>42</v>
      </c>
    </row>
    <row r="67" spans="1:28">
      <c r="A67" s="191">
        <f t="shared" si="13"/>
        <v>47</v>
      </c>
      <c r="B67" s="191" t="str">
        <f>C67&amp;":"&amp;COUNTIF($C$7:C67,C67)</f>
        <v>47:4</v>
      </c>
      <c r="C67" s="204">
        <f t="shared" si="10"/>
        <v>47</v>
      </c>
      <c r="D67" s="209">
        <v>2</v>
      </c>
      <c r="E67" s="209">
        <v>2</v>
      </c>
      <c r="F67" s="209">
        <v>2</v>
      </c>
      <c r="G67" s="209">
        <v>2</v>
      </c>
      <c r="H67" s="209">
        <v>2</v>
      </c>
      <c r="I67" s="209">
        <v>2</v>
      </c>
      <c r="J67" s="209">
        <v>10</v>
      </c>
      <c r="K67" s="209">
        <v>13</v>
      </c>
      <c r="L67" s="209">
        <v>12</v>
      </c>
      <c r="M67" s="145"/>
      <c r="O67" s="2">
        <v>61</v>
      </c>
      <c r="P67" s="2" t="str">
        <f>Q67&amp;":"&amp;COUNTIF($Q$7:Q67,Q67)</f>
        <v>36:2</v>
      </c>
      <c r="Q67" s="206">
        <f>'Student name internal mark'!W67</f>
        <v>36</v>
      </c>
      <c r="R67" s="227">
        <f t="shared" si="11"/>
        <v>0</v>
      </c>
      <c r="S67" s="227">
        <f t="shared" si="0"/>
        <v>1</v>
      </c>
      <c r="T67" s="227">
        <f t="shared" si="1"/>
        <v>2</v>
      </c>
      <c r="U67" s="227">
        <f t="shared" si="2"/>
        <v>0</v>
      </c>
      <c r="V67" s="227">
        <f t="shared" si="3"/>
        <v>1</v>
      </c>
      <c r="W67" s="227">
        <f t="shared" si="4"/>
        <v>1</v>
      </c>
      <c r="X67" s="227">
        <f t="shared" si="5"/>
        <v>7</v>
      </c>
      <c r="Y67" s="227">
        <f t="shared" si="6"/>
        <v>12</v>
      </c>
      <c r="Z67" s="227">
        <f t="shared" si="7"/>
        <v>12</v>
      </c>
      <c r="AB67" s="139">
        <f t="shared" si="12"/>
        <v>36</v>
      </c>
    </row>
    <row r="68" spans="1:28">
      <c r="A68" s="191">
        <f t="shared" si="13"/>
        <v>45</v>
      </c>
      <c r="B68" s="191" t="str">
        <f>C68&amp;":"&amp;COUNTIF($C$7:C68,C68)</f>
        <v>45:13</v>
      </c>
      <c r="C68" s="204">
        <f t="shared" si="10"/>
        <v>45</v>
      </c>
      <c r="D68" s="209">
        <v>2</v>
      </c>
      <c r="E68" s="209">
        <v>2</v>
      </c>
      <c r="F68" s="209">
        <v>2</v>
      </c>
      <c r="G68" s="209">
        <v>2</v>
      </c>
      <c r="H68" s="209">
        <v>2</v>
      </c>
      <c r="I68" s="209">
        <v>2</v>
      </c>
      <c r="J68" s="209">
        <v>10</v>
      </c>
      <c r="K68" s="209">
        <v>13</v>
      </c>
      <c r="L68" s="209">
        <v>10</v>
      </c>
      <c r="M68" s="145"/>
      <c r="O68" s="209">
        <v>62</v>
      </c>
      <c r="P68" s="2" t="str">
        <f>Q68&amp;":"&amp;COUNTIF($Q$7:Q68,Q68)</f>
        <v>45:7</v>
      </c>
      <c r="Q68" s="206">
        <f>'Student name internal mark'!W68</f>
        <v>45</v>
      </c>
      <c r="R68" s="227">
        <f t="shared" si="11"/>
        <v>2</v>
      </c>
      <c r="S68" s="227">
        <f t="shared" si="0"/>
        <v>2</v>
      </c>
      <c r="T68" s="227">
        <f t="shared" si="1"/>
        <v>2</v>
      </c>
      <c r="U68" s="227">
        <f t="shared" si="2"/>
        <v>2</v>
      </c>
      <c r="V68" s="227">
        <f t="shared" si="3"/>
        <v>2</v>
      </c>
      <c r="W68" s="227">
        <f t="shared" si="4"/>
        <v>2</v>
      </c>
      <c r="X68" s="227">
        <f t="shared" si="5"/>
        <v>10</v>
      </c>
      <c r="Y68" s="227">
        <f t="shared" si="6"/>
        <v>10</v>
      </c>
      <c r="Z68" s="227">
        <f t="shared" si="7"/>
        <v>13</v>
      </c>
      <c r="AB68" s="139">
        <f t="shared" si="12"/>
        <v>45</v>
      </c>
    </row>
    <row r="69" spans="1:28">
      <c r="A69" s="191">
        <f t="shared" si="13"/>
        <v>47</v>
      </c>
      <c r="B69" s="191" t="str">
        <f>C69&amp;":"&amp;COUNTIF($C$7:C69,C69)</f>
        <v>47:5</v>
      </c>
      <c r="C69" s="204">
        <f t="shared" si="10"/>
        <v>47</v>
      </c>
      <c r="D69" s="209">
        <v>2</v>
      </c>
      <c r="E69" s="209">
        <v>2</v>
      </c>
      <c r="F69" s="209">
        <v>2</v>
      </c>
      <c r="G69" s="209">
        <v>2</v>
      </c>
      <c r="H69" s="209">
        <v>2</v>
      </c>
      <c r="I69" s="209">
        <v>2</v>
      </c>
      <c r="J69" s="209">
        <v>10</v>
      </c>
      <c r="K69" s="209">
        <v>12</v>
      </c>
      <c r="L69" s="209">
        <v>13</v>
      </c>
      <c r="M69" s="145"/>
      <c r="O69" s="209">
        <v>63</v>
      </c>
      <c r="P69" s="2" t="str">
        <f>Q69&amp;":"&amp;COUNTIF($Q$7:Q69,Q69)</f>
        <v>44:12</v>
      </c>
      <c r="Q69" s="206">
        <f>'Student name internal mark'!W69</f>
        <v>44</v>
      </c>
      <c r="R69" s="227">
        <f t="shared" si="11"/>
        <v>2</v>
      </c>
      <c r="S69" s="227">
        <f t="shared" si="0"/>
        <v>2</v>
      </c>
      <c r="T69" s="227">
        <f t="shared" si="1"/>
        <v>2</v>
      </c>
      <c r="U69" s="227">
        <f t="shared" si="2"/>
        <v>2</v>
      </c>
      <c r="V69" s="227">
        <f t="shared" si="3"/>
        <v>2</v>
      </c>
      <c r="W69" s="227">
        <f t="shared" si="4"/>
        <v>2</v>
      </c>
      <c r="X69" s="227">
        <f t="shared" si="5"/>
        <v>9</v>
      </c>
      <c r="Y69" s="227">
        <f t="shared" si="6"/>
        <v>13</v>
      </c>
      <c r="Z69" s="227">
        <f t="shared" si="7"/>
        <v>10</v>
      </c>
      <c r="AB69" s="139">
        <f t="shared" si="12"/>
        <v>44</v>
      </c>
    </row>
    <row r="70" spans="1:28">
      <c r="A70" s="191">
        <f t="shared" si="13"/>
        <v>45</v>
      </c>
      <c r="B70" s="191" t="str">
        <f>C70&amp;":"&amp;COUNTIF($C$7:C70,C70)</f>
        <v>45:14</v>
      </c>
      <c r="C70" s="204">
        <f t="shared" si="10"/>
        <v>45</v>
      </c>
      <c r="D70" s="209">
        <v>2</v>
      </c>
      <c r="E70" s="209">
        <v>2</v>
      </c>
      <c r="F70" s="209">
        <v>2</v>
      </c>
      <c r="G70" s="209">
        <v>2</v>
      </c>
      <c r="H70" s="209">
        <v>2</v>
      </c>
      <c r="I70" s="209">
        <v>2</v>
      </c>
      <c r="J70" s="209">
        <v>9</v>
      </c>
      <c r="K70" s="209">
        <v>14</v>
      </c>
      <c r="L70" s="209">
        <v>10</v>
      </c>
      <c r="M70" s="145"/>
      <c r="O70" s="209">
        <v>64</v>
      </c>
      <c r="P70" s="2" t="str">
        <f>Q70&amp;":"&amp;COUNTIF($Q$7:Q70,Q70)</f>
        <v>35:2</v>
      </c>
      <c r="Q70" s="206">
        <f>'Student name internal mark'!W70</f>
        <v>35</v>
      </c>
      <c r="R70" s="227">
        <f t="shared" si="11"/>
        <v>0</v>
      </c>
      <c r="S70" s="227">
        <f t="shared" si="0"/>
        <v>0</v>
      </c>
      <c r="T70" s="227">
        <f t="shared" si="1"/>
        <v>2</v>
      </c>
      <c r="U70" s="227">
        <f t="shared" si="2"/>
        <v>0</v>
      </c>
      <c r="V70" s="227">
        <f t="shared" si="3"/>
        <v>0</v>
      </c>
      <c r="W70" s="227">
        <f t="shared" si="4"/>
        <v>0</v>
      </c>
      <c r="X70" s="227">
        <f t="shared" si="5"/>
        <v>7</v>
      </c>
      <c r="Y70" s="227">
        <f t="shared" si="6"/>
        <v>14</v>
      </c>
      <c r="Z70" s="227">
        <f t="shared" si="7"/>
        <v>12</v>
      </c>
      <c r="AB70" s="139">
        <f t="shared" si="12"/>
        <v>35</v>
      </c>
    </row>
    <row r="71" spans="1:28">
      <c r="A71" s="191">
        <f t="shared" si="13"/>
        <v>46</v>
      </c>
      <c r="B71" s="191" t="str">
        <f>C71&amp;":"&amp;COUNTIF($C$7:C71,C71)</f>
        <v>46:7</v>
      </c>
      <c r="C71" s="204">
        <f t="shared" si="10"/>
        <v>46</v>
      </c>
      <c r="D71" s="209">
        <v>2</v>
      </c>
      <c r="E71" s="209">
        <v>2</v>
      </c>
      <c r="F71" s="209">
        <v>2</v>
      </c>
      <c r="G71" s="209">
        <v>2</v>
      </c>
      <c r="H71" s="209">
        <v>2</v>
      </c>
      <c r="I71" s="209">
        <v>2</v>
      </c>
      <c r="J71" s="209">
        <v>10</v>
      </c>
      <c r="K71" s="209">
        <v>10</v>
      </c>
      <c r="L71" s="209">
        <v>14</v>
      </c>
      <c r="M71" s="145"/>
      <c r="O71" s="2">
        <v>65</v>
      </c>
      <c r="P71" s="2" t="str">
        <f>Q71&amp;":"&amp;COUNTIF($Q$7:Q71,Q71)</f>
        <v>44:13</v>
      </c>
      <c r="Q71" s="206">
        <f>'Student name internal mark'!W71</f>
        <v>44</v>
      </c>
      <c r="R71" s="227">
        <f t="shared" si="11"/>
        <v>2</v>
      </c>
      <c r="S71" s="227">
        <f t="shared" ref="S71:S134" si="14">IFERROR(VLOOKUP($P71,$B$7:$L$1014,4,FALSE),VLOOKUP($Q71,$C$7:$L$1014,3,FALSE))</f>
        <v>2</v>
      </c>
      <c r="T71" s="227">
        <f t="shared" ref="T71:T134" si="15">IFERROR(VLOOKUP($P71,$B$7:$L$1014,5,FALSE),VLOOKUP($Q71,$C$7:$L$1014,4,FALSE))</f>
        <v>2</v>
      </c>
      <c r="U71" s="227">
        <f t="shared" ref="U71:U134" si="16">IFERROR(VLOOKUP($P71,$B$7:$L$1014,6,FALSE),VLOOKUP($Q71,$C$7:$L$1014,5,FALSE))</f>
        <v>2</v>
      </c>
      <c r="V71" s="227">
        <f t="shared" ref="V71:V134" si="17">IFERROR(VLOOKUP($P71,$B$7:$L$1014,7,FALSE),VLOOKUP($Q71,$C$7:$L$1014,6,FALSE))</f>
        <v>2</v>
      </c>
      <c r="W71" s="227">
        <f t="shared" ref="W71:W134" si="18">IFERROR(VLOOKUP($P71,$B$7:$L$1014,8,FALSE),VLOOKUP($Q71,$C$7:$L$1014,7,FALSE))</f>
        <v>2</v>
      </c>
      <c r="X71" s="227">
        <f t="shared" ref="X71:X134" si="19">IFERROR(VLOOKUP($P71,$B$7:$L$1014,9,FALSE),VLOOKUP($Q71,$C$7:$L$1014,8,FALSE))</f>
        <v>9</v>
      </c>
      <c r="Y71" s="227">
        <f t="shared" ref="Y71:Y134" si="20">IFERROR(VLOOKUP($P71,$B$7:$L$1014,10,FALSE),VLOOKUP($Q71,$C$7:$L$1014,9,FALSE))</f>
        <v>13</v>
      </c>
      <c r="Z71" s="227">
        <f t="shared" ref="Z71:Z134" si="21">IFERROR(VLOOKUP($P71,$B$7:$L$1014,11,FALSE),VLOOKUP($Q71,$C$7:$L$1014,10,FALSE))</f>
        <v>10</v>
      </c>
      <c r="AB71" s="139">
        <f t="shared" si="12"/>
        <v>44</v>
      </c>
    </row>
    <row r="72" spans="1:28">
      <c r="A72" s="191">
        <f t="shared" ref="A72:A135" si="22">SUM(D72:L72)</f>
        <v>48</v>
      </c>
      <c r="B72" s="191" t="str">
        <f>C72&amp;":"&amp;COUNTIF($C$7:C72,C72)</f>
        <v>48:8</v>
      </c>
      <c r="C72" s="204">
        <f t="shared" ref="C72:C135" si="23">SUM(D72:L72)</f>
        <v>48</v>
      </c>
      <c r="D72" s="209">
        <v>2</v>
      </c>
      <c r="E72" s="209">
        <v>2</v>
      </c>
      <c r="F72" s="209">
        <v>2</v>
      </c>
      <c r="G72" s="209">
        <v>2</v>
      </c>
      <c r="H72" s="209">
        <v>2</v>
      </c>
      <c r="I72" s="209">
        <v>2</v>
      </c>
      <c r="J72" s="209">
        <v>10</v>
      </c>
      <c r="K72" s="209">
        <v>13</v>
      </c>
      <c r="L72" s="209">
        <v>13</v>
      </c>
      <c r="M72" s="145"/>
      <c r="O72" s="209">
        <v>66</v>
      </c>
      <c r="P72" s="2" t="str">
        <f>Q72&amp;":"&amp;COUNTIF($Q$7:Q72,Q72)</f>
        <v>44:14</v>
      </c>
      <c r="Q72" s="206">
        <f>'Student name internal mark'!W72</f>
        <v>44</v>
      </c>
      <c r="R72" s="227">
        <f t="shared" ref="R72:R135" si="24">IFERROR(VLOOKUP($P72,$B$7:$L$1014,3,FALSE),VLOOKUP($Q72,$C$7:$L$1014,2,FALSE))</f>
        <v>2</v>
      </c>
      <c r="S72" s="227">
        <f t="shared" si="14"/>
        <v>2</v>
      </c>
      <c r="T72" s="227">
        <f t="shared" si="15"/>
        <v>2</v>
      </c>
      <c r="U72" s="227">
        <f t="shared" si="16"/>
        <v>2</v>
      </c>
      <c r="V72" s="227">
        <f t="shared" si="17"/>
        <v>2</v>
      </c>
      <c r="W72" s="227">
        <f t="shared" si="18"/>
        <v>2</v>
      </c>
      <c r="X72" s="227">
        <f t="shared" si="19"/>
        <v>9</v>
      </c>
      <c r="Y72" s="227">
        <f t="shared" si="20"/>
        <v>12</v>
      </c>
      <c r="Z72" s="227">
        <f t="shared" si="21"/>
        <v>11</v>
      </c>
      <c r="AB72" s="139">
        <f t="shared" si="12"/>
        <v>44</v>
      </c>
    </row>
    <row r="73" spans="1:28">
      <c r="A73" s="191">
        <f t="shared" si="22"/>
        <v>44</v>
      </c>
      <c r="B73" s="191" t="str">
        <f>C73&amp;":"&amp;COUNTIF($C$7:C73,C73)</f>
        <v>44:11</v>
      </c>
      <c r="C73" s="204">
        <f t="shared" si="23"/>
        <v>44</v>
      </c>
      <c r="D73" s="209">
        <v>2</v>
      </c>
      <c r="E73" s="209">
        <v>2</v>
      </c>
      <c r="F73" s="209">
        <v>2</v>
      </c>
      <c r="G73" s="209">
        <v>2</v>
      </c>
      <c r="H73" s="209">
        <v>2</v>
      </c>
      <c r="I73" s="209">
        <v>2</v>
      </c>
      <c r="J73" s="209">
        <v>10</v>
      </c>
      <c r="K73" s="209">
        <v>12</v>
      </c>
      <c r="L73" s="209">
        <v>10</v>
      </c>
      <c r="M73" s="145"/>
      <c r="O73" s="209">
        <v>67</v>
      </c>
      <c r="P73" s="2" t="str">
        <f>Q73&amp;":"&amp;COUNTIF($Q$7:Q73,Q73)</f>
        <v>45:8</v>
      </c>
      <c r="Q73" s="206">
        <f>'Student name internal mark'!W73</f>
        <v>45</v>
      </c>
      <c r="R73" s="227">
        <f t="shared" si="24"/>
        <v>2</v>
      </c>
      <c r="S73" s="227">
        <f t="shared" si="14"/>
        <v>2</v>
      </c>
      <c r="T73" s="227">
        <f t="shared" si="15"/>
        <v>2</v>
      </c>
      <c r="U73" s="227">
        <f t="shared" si="16"/>
        <v>2</v>
      </c>
      <c r="V73" s="227">
        <f t="shared" si="17"/>
        <v>2</v>
      </c>
      <c r="W73" s="227">
        <f t="shared" si="18"/>
        <v>2</v>
      </c>
      <c r="X73" s="227">
        <f t="shared" si="19"/>
        <v>10</v>
      </c>
      <c r="Y73" s="227">
        <f t="shared" si="20"/>
        <v>13</v>
      </c>
      <c r="Z73" s="227">
        <f t="shared" si="21"/>
        <v>10</v>
      </c>
      <c r="AB73" s="139">
        <f t="shared" si="12"/>
        <v>45</v>
      </c>
    </row>
    <row r="74" spans="1:28">
      <c r="A74" s="191">
        <f t="shared" si="22"/>
        <v>43</v>
      </c>
      <c r="B74" s="191" t="str">
        <f>C74&amp;":"&amp;COUNTIF($C$7:C74,C74)</f>
        <v>43:13</v>
      </c>
      <c r="C74" s="204">
        <f t="shared" si="23"/>
        <v>43</v>
      </c>
      <c r="D74" s="209">
        <v>2</v>
      </c>
      <c r="E74" s="209">
        <v>2</v>
      </c>
      <c r="F74" s="209">
        <v>2</v>
      </c>
      <c r="G74" s="209">
        <v>2</v>
      </c>
      <c r="H74" s="209">
        <v>2</v>
      </c>
      <c r="I74" s="209">
        <v>2</v>
      </c>
      <c r="J74" s="209">
        <v>10</v>
      </c>
      <c r="K74" s="209">
        <v>10</v>
      </c>
      <c r="L74" s="209">
        <v>11</v>
      </c>
      <c r="M74" s="145"/>
      <c r="O74" s="209">
        <v>68</v>
      </c>
      <c r="P74" s="2" t="str">
        <f>Q74&amp;":"&amp;COUNTIF($Q$7:Q74,Q74)</f>
        <v>46:2</v>
      </c>
      <c r="Q74" s="206">
        <f>'Student name internal mark'!W74</f>
        <v>46</v>
      </c>
      <c r="R74" s="227">
        <f t="shared" si="24"/>
        <v>2</v>
      </c>
      <c r="S74" s="227">
        <f t="shared" si="14"/>
        <v>2</v>
      </c>
      <c r="T74" s="227">
        <f t="shared" si="15"/>
        <v>2</v>
      </c>
      <c r="U74" s="227">
        <f t="shared" si="16"/>
        <v>2</v>
      </c>
      <c r="V74" s="227">
        <f t="shared" si="17"/>
        <v>2</v>
      </c>
      <c r="W74" s="227">
        <f t="shared" si="18"/>
        <v>2</v>
      </c>
      <c r="X74" s="227">
        <f t="shared" si="19"/>
        <v>10</v>
      </c>
      <c r="Y74" s="227">
        <f t="shared" si="20"/>
        <v>13</v>
      </c>
      <c r="Z74" s="227">
        <f t="shared" si="21"/>
        <v>11</v>
      </c>
      <c r="AB74" s="139">
        <f t="shared" si="12"/>
        <v>46</v>
      </c>
    </row>
    <row r="75" spans="1:28">
      <c r="A75" s="191">
        <f t="shared" si="22"/>
        <v>48</v>
      </c>
      <c r="B75" s="191" t="str">
        <f>C75&amp;":"&amp;COUNTIF($C$7:C75,C75)</f>
        <v>48:9</v>
      </c>
      <c r="C75" s="204">
        <f t="shared" si="23"/>
        <v>48</v>
      </c>
      <c r="D75" s="209">
        <v>2</v>
      </c>
      <c r="E75" s="209">
        <v>2</v>
      </c>
      <c r="F75" s="209">
        <v>2</v>
      </c>
      <c r="G75" s="209">
        <v>2</v>
      </c>
      <c r="H75" s="209">
        <v>2</v>
      </c>
      <c r="I75" s="209">
        <v>2</v>
      </c>
      <c r="J75" s="209">
        <v>9</v>
      </c>
      <c r="K75" s="209">
        <v>14</v>
      </c>
      <c r="L75" s="209">
        <v>13</v>
      </c>
      <c r="M75" s="145"/>
      <c r="O75" s="2">
        <v>69</v>
      </c>
      <c r="P75" s="2" t="str">
        <f>Q75&amp;":"&amp;COUNTIF($Q$7:Q75,Q75)</f>
        <v>46:3</v>
      </c>
      <c r="Q75" s="206">
        <f>'Student name internal mark'!W75</f>
        <v>46</v>
      </c>
      <c r="R75" s="227">
        <f t="shared" si="24"/>
        <v>2</v>
      </c>
      <c r="S75" s="227">
        <f t="shared" si="14"/>
        <v>2</v>
      </c>
      <c r="T75" s="227">
        <f t="shared" si="15"/>
        <v>2</v>
      </c>
      <c r="U75" s="227">
        <f t="shared" si="16"/>
        <v>2</v>
      </c>
      <c r="V75" s="227">
        <f t="shared" si="17"/>
        <v>2</v>
      </c>
      <c r="W75" s="227">
        <f t="shared" si="18"/>
        <v>2</v>
      </c>
      <c r="X75" s="227">
        <f t="shared" si="19"/>
        <v>9</v>
      </c>
      <c r="Y75" s="227">
        <f t="shared" si="20"/>
        <v>11</v>
      </c>
      <c r="Z75" s="227">
        <f t="shared" si="21"/>
        <v>14</v>
      </c>
      <c r="AB75" s="139">
        <f t="shared" ref="AB75:AB138" si="25">SUM(R75:Z75)</f>
        <v>46</v>
      </c>
    </row>
    <row r="76" spans="1:28">
      <c r="A76" s="191">
        <f t="shared" si="22"/>
        <v>47</v>
      </c>
      <c r="B76" s="191" t="str">
        <f>C76&amp;":"&amp;COUNTIF($C$7:C76,C76)</f>
        <v>47:6</v>
      </c>
      <c r="C76" s="204">
        <f t="shared" si="23"/>
        <v>47</v>
      </c>
      <c r="D76" s="209">
        <v>2</v>
      </c>
      <c r="E76" s="209">
        <v>2</v>
      </c>
      <c r="F76" s="209">
        <v>2</v>
      </c>
      <c r="G76" s="209">
        <v>2</v>
      </c>
      <c r="H76" s="209">
        <v>2</v>
      </c>
      <c r="I76" s="209">
        <v>2</v>
      </c>
      <c r="J76" s="209">
        <v>10</v>
      </c>
      <c r="K76" s="209">
        <v>13</v>
      </c>
      <c r="L76" s="209">
        <v>12</v>
      </c>
      <c r="M76" s="145"/>
      <c r="O76" s="209">
        <v>70</v>
      </c>
      <c r="P76" s="2" t="str">
        <f>Q76&amp;":"&amp;COUNTIF($Q$7:Q76,Q76)</f>
        <v>50:5</v>
      </c>
      <c r="Q76" s="206">
        <f>'Student name internal mark'!W76</f>
        <v>50</v>
      </c>
      <c r="R76" s="227">
        <f t="shared" si="24"/>
        <v>2</v>
      </c>
      <c r="S76" s="227">
        <f t="shared" si="14"/>
        <v>2</v>
      </c>
      <c r="T76" s="227">
        <f t="shared" si="15"/>
        <v>2</v>
      </c>
      <c r="U76" s="227">
        <f t="shared" si="16"/>
        <v>2</v>
      </c>
      <c r="V76" s="227">
        <f t="shared" si="17"/>
        <v>2</v>
      </c>
      <c r="W76" s="227">
        <f t="shared" si="18"/>
        <v>2</v>
      </c>
      <c r="X76" s="227">
        <f t="shared" si="19"/>
        <v>10</v>
      </c>
      <c r="Y76" s="227">
        <f t="shared" si="20"/>
        <v>14</v>
      </c>
      <c r="Z76" s="227">
        <f t="shared" si="21"/>
        <v>14</v>
      </c>
      <c r="AB76" s="139">
        <f t="shared" si="25"/>
        <v>50</v>
      </c>
    </row>
    <row r="77" spans="1:28">
      <c r="A77" s="191">
        <f t="shared" si="22"/>
        <v>44</v>
      </c>
      <c r="B77" s="191" t="str">
        <f>C77&amp;":"&amp;COUNTIF($C$7:C77,C77)</f>
        <v>44:12</v>
      </c>
      <c r="C77" s="204">
        <f t="shared" si="23"/>
        <v>44</v>
      </c>
      <c r="D77" s="209">
        <v>2</v>
      </c>
      <c r="E77" s="209">
        <v>2</v>
      </c>
      <c r="F77" s="209">
        <v>2</v>
      </c>
      <c r="G77" s="209">
        <v>2</v>
      </c>
      <c r="H77" s="209">
        <v>2</v>
      </c>
      <c r="I77" s="209">
        <v>2</v>
      </c>
      <c r="J77" s="209">
        <v>9</v>
      </c>
      <c r="K77" s="209">
        <v>13</v>
      </c>
      <c r="L77" s="209">
        <v>10</v>
      </c>
      <c r="M77" s="145"/>
      <c r="O77" s="209">
        <v>71</v>
      </c>
      <c r="P77" s="2" t="str">
        <f>Q77&amp;":"&amp;COUNTIF($Q$7:Q77,Q77)</f>
        <v>45:9</v>
      </c>
      <c r="Q77" s="206">
        <f>'Student name internal mark'!W77</f>
        <v>45</v>
      </c>
      <c r="R77" s="227">
        <f t="shared" si="24"/>
        <v>2</v>
      </c>
      <c r="S77" s="227">
        <f t="shared" si="14"/>
        <v>2</v>
      </c>
      <c r="T77" s="227">
        <f t="shared" si="15"/>
        <v>2</v>
      </c>
      <c r="U77" s="227">
        <f t="shared" si="16"/>
        <v>2</v>
      </c>
      <c r="V77" s="227">
        <f t="shared" si="17"/>
        <v>2</v>
      </c>
      <c r="W77" s="227">
        <f t="shared" si="18"/>
        <v>2</v>
      </c>
      <c r="X77" s="227">
        <f t="shared" si="19"/>
        <v>9</v>
      </c>
      <c r="Y77" s="227">
        <f t="shared" si="20"/>
        <v>12</v>
      </c>
      <c r="Z77" s="227">
        <f t="shared" si="21"/>
        <v>12</v>
      </c>
      <c r="AB77" s="139">
        <f t="shared" si="25"/>
        <v>45</v>
      </c>
    </row>
    <row r="78" spans="1:28">
      <c r="A78" s="191">
        <f t="shared" si="22"/>
        <v>45</v>
      </c>
      <c r="B78" s="191" t="str">
        <f>C78&amp;":"&amp;COUNTIF($C$7:C78,C78)</f>
        <v>45:15</v>
      </c>
      <c r="C78" s="204">
        <f t="shared" si="23"/>
        <v>45</v>
      </c>
      <c r="D78" s="209">
        <v>2</v>
      </c>
      <c r="E78" s="209">
        <v>2</v>
      </c>
      <c r="F78" s="209">
        <v>2</v>
      </c>
      <c r="G78" s="209">
        <v>2</v>
      </c>
      <c r="H78" s="209">
        <v>2</v>
      </c>
      <c r="I78" s="209">
        <v>2</v>
      </c>
      <c r="J78" s="209">
        <v>9</v>
      </c>
      <c r="K78" s="209">
        <v>12</v>
      </c>
      <c r="L78" s="209">
        <v>12</v>
      </c>
      <c r="M78" s="145"/>
      <c r="O78" s="209">
        <v>72</v>
      </c>
      <c r="P78" s="2" t="str">
        <f>Q78&amp;":"&amp;COUNTIF($Q$7:Q78,Q78)</f>
        <v>49:6</v>
      </c>
      <c r="Q78" s="206">
        <f>'Student name internal mark'!W78</f>
        <v>49</v>
      </c>
      <c r="R78" s="227">
        <f t="shared" si="24"/>
        <v>2</v>
      </c>
      <c r="S78" s="227">
        <f t="shared" si="14"/>
        <v>2</v>
      </c>
      <c r="T78" s="227">
        <f t="shared" si="15"/>
        <v>2</v>
      </c>
      <c r="U78" s="227">
        <f t="shared" si="16"/>
        <v>2</v>
      </c>
      <c r="V78" s="227">
        <f t="shared" si="17"/>
        <v>2</v>
      </c>
      <c r="W78" s="227">
        <f t="shared" si="18"/>
        <v>2</v>
      </c>
      <c r="X78" s="227">
        <f t="shared" si="19"/>
        <v>10</v>
      </c>
      <c r="Y78" s="227">
        <f t="shared" si="20"/>
        <v>14</v>
      </c>
      <c r="Z78" s="227">
        <f t="shared" si="21"/>
        <v>13</v>
      </c>
      <c r="AB78" s="139">
        <f t="shared" si="25"/>
        <v>49</v>
      </c>
    </row>
    <row r="79" spans="1:28">
      <c r="A79" s="191">
        <f t="shared" si="22"/>
        <v>49</v>
      </c>
      <c r="B79" s="191" t="str">
        <f>C79&amp;":"&amp;COUNTIF($C$7:C79,C79)</f>
        <v>49:5</v>
      </c>
      <c r="C79" s="204">
        <f t="shared" si="23"/>
        <v>49</v>
      </c>
      <c r="D79" s="209">
        <v>2</v>
      </c>
      <c r="E79" s="209">
        <v>2</v>
      </c>
      <c r="F79" s="209">
        <v>2</v>
      </c>
      <c r="G79" s="209">
        <v>2</v>
      </c>
      <c r="H79" s="209">
        <v>2</v>
      </c>
      <c r="I79" s="209">
        <v>2</v>
      </c>
      <c r="J79" s="209">
        <v>10</v>
      </c>
      <c r="K79" s="209">
        <v>13</v>
      </c>
      <c r="L79" s="209">
        <v>14</v>
      </c>
      <c r="M79" s="145"/>
      <c r="O79" s="2">
        <v>73</v>
      </c>
      <c r="P79" s="2" t="str">
        <f>Q79&amp;":"&amp;COUNTIF($Q$7:Q79,Q79)</f>
        <v>42:6</v>
      </c>
      <c r="Q79" s="206">
        <f>'Student name internal mark'!W79</f>
        <v>42</v>
      </c>
      <c r="R79" s="227">
        <f t="shared" si="24"/>
        <v>2</v>
      </c>
      <c r="S79" s="227">
        <f t="shared" si="14"/>
        <v>2</v>
      </c>
      <c r="T79" s="227">
        <f t="shared" si="15"/>
        <v>2</v>
      </c>
      <c r="U79" s="227">
        <f t="shared" si="16"/>
        <v>2</v>
      </c>
      <c r="V79" s="227">
        <f t="shared" si="17"/>
        <v>2</v>
      </c>
      <c r="W79" s="227">
        <f t="shared" si="18"/>
        <v>2</v>
      </c>
      <c r="X79" s="227">
        <f t="shared" si="19"/>
        <v>10</v>
      </c>
      <c r="Y79" s="227">
        <f t="shared" si="20"/>
        <v>10</v>
      </c>
      <c r="Z79" s="227">
        <f t="shared" si="21"/>
        <v>10</v>
      </c>
      <c r="AB79" s="139">
        <f t="shared" si="25"/>
        <v>42</v>
      </c>
    </row>
    <row r="80" spans="1:28">
      <c r="A80" s="191">
        <f t="shared" si="22"/>
        <v>47</v>
      </c>
      <c r="B80" s="191" t="str">
        <f>C80&amp;":"&amp;COUNTIF($C$7:C80,C80)</f>
        <v>47:7</v>
      </c>
      <c r="C80" s="204">
        <f t="shared" si="23"/>
        <v>47</v>
      </c>
      <c r="D80" s="209">
        <v>2</v>
      </c>
      <c r="E80" s="209">
        <v>2</v>
      </c>
      <c r="F80" s="209">
        <v>2</v>
      </c>
      <c r="G80" s="209">
        <v>2</v>
      </c>
      <c r="H80" s="209">
        <v>2</v>
      </c>
      <c r="I80" s="209">
        <v>2</v>
      </c>
      <c r="J80" s="209">
        <v>9</v>
      </c>
      <c r="K80" s="209">
        <v>12</v>
      </c>
      <c r="L80" s="209">
        <v>14</v>
      </c>
      <c r="M80" s="145"/>
      <c r="O80" s="209">
        <v>74</v>
      </c>
      <c r="P80" s="2" t="str">
        <f>Q80&amp;":"&amp;COUNTIF($Q$7:Q80,Q80)</f>
        <v>45:10</v>
      </c>
      <c r="Q80" s="206">
        <f>'Student name internal mark'!W80</f>
        <v>45</v>
      </c>
      <c r="R80" s="227">
        <f t="shared" si="24"/>
        <v>2</v>
      </c>
      <c r="S80" s="227">
        <f t="shared" si="14"/>
        <v>2</v>
      </c>
      <c r="T80" s="227">
        <f t="shared" si="15"/>
        <v>2</v>
      </c>
      <c r="U80" s="227">
        <f t="shared" si="16"/>
        <v>2</v>
      </c>
      <c r="V80" s="227">
        <f t="shared" si="17"/>
        <v>2</v>
      </c>
      <c r="W80" s="227">
        <f t="shared" si="18"/>
        <v>2</v>
      </c>
      <c r="X80" s="227">
        <f t="shared" si="19"/>
        <v>10</v>
      </c>
      <c r="Y80" s="227">
        <f t="shared" si="20"/>
        <v>10</v>
      </c>
      <c r="Z80" s="227">
        <f t="shared" si="21"/>
        <v>13</v>
      </c>
      <c r="AB80" s="139">
        <f t="shared" si="25"/>
        <v>45</v>
      </c>
    </row>
    <row r="81" spans="1:28">
      <c r="A81" s="191">
        <f t="shared" si="22"/>
        <v>48</v>
      </c>
      <c r="B81" s="191" t="str">
        <f>C81&amp;":"&amp;COUNTIF($C$7:C81,C81)</f>
        <v>48:10</v>
      </c>
      <c r="C81" s="204">
        <f t="shared" si="23"/>
        <v>48</v>
      </c>
      <c r="D81" s="209">
        <v>2</v>
      </c>
      <c r="E81" s="209">
        <v>2</v>
      </c>
      <c r="F81" s="209">
        <v>2</v>
      </c>
      <c r="G81" s="209">
        <v>2</v>
      </c>
      <c r="H81" s="209">
        <v>2</v>
      </c>
      <c r="I81" s="209">
        <v>2</v>
      </c>
      <c r="J81" s="209">
        <v>10</v>
      </c>
      <c r="K81" s="209">
        <v>12</v>
      </c>
      <c r="L81" s="209">
        <v>14</v>
      </c>
      <c r="M81" s="145"/>
      <c r="O81" s="209">
        <v>75</v>
      </c>
      <c r="P81" s="2" t="str">
        <f>Q81&amp;":"&amp;COUNTIF($Q$7:Q81,Q81)</f>
        <v>31:2</v>
      </c>
      <c r="Q81" s="206">
        <f>'Student name internal mark'!W81</f>
        <v>31</v>
      </c>
      <c r="R81" s="227">
        <f t="shared" si="24"/>
        <v>2</v>
      </c>
      <c r="S81" s="227">
        <f t="shared" si="14"/>
        <v>2</v>
      </c>
      <c r="T81" s="227">
        <f t="shared" si="15"/>
        <v>1</v>
      </c>
      <c r="U81" s="227">
        <f t="shared" si="16"/>
        <v>1</v>
      </c>
      <c r="V81" s="227">
        <f t="shared" si="17"/>
        <v>1</v>
      </c>
      <c r="W81" s="227">
        <f t="shared" si="18"/>
        <v>0</v>
      </c>
      <c r="X81" s="227">
        <f t="shared" si="19"/>
        <v>1</v>
      </c>
      <c r="Y81" s="227">
        <f t="shared" si="20"/>
        <v>9</v>
      </c>
      <c r="Z81" s="227">
        <f t="shared" si="21"/>
        <v>14</v>
      </c>
      <c r="AB81" s="139">
        <f t="shared" si="25"/>
        <v>31</v>
      </c>
    </row>
    <row r="82" spans="1:28">
      <c r="A82" s="191">
        <f t="shared" si="22"/>
        <v>44</v>
      </c>
      <c r="B82" s="191" t="str">
        <f>C82&amp;":"&amp;COUNTIF($C$7:C82,C82)</f>
        <v>44:13</v>
      </c>
      <c r="C82" s="204">
        <f t="shared" si="23"/>
        <v>44</v>
      </c>
      <c r="D82" s="209">
        <v>2</v>
      </c>
      <c r="E82" s="209">
        <v>2</v>
      </c>
      <c r="F82" s="209">
        <v>2</v>
      </c>
      <c r="G82" s="209">
        <v>2</v>
      </c>
      <c r="H82" s="209">
        <v>2</v>
      </c>
      <c r="I82" s="209">
        <v>2</v>
      </c>
      <c r="J82" s="209">
        <v>9</v>
      </c>
      <c r="K82" s="209">
        <v>13</v>
      </c>
      <c r="L82" s="209">
        <v>10</v>
      </c>
      <c r="M82" s="145"/>
      <c r="O82" s="209">
        <v>76</v>
      </c>
      <c r="P82" s="2" t="str">
        <f>Q82&amp;":"&amp;COUNTIF($Q$7:Q82,Q82)</f>
        <v>38:2</v>
      </c>
      <c r="Q82" s="206">
        <f>'Student name internal mark'!W82</f>
        <v>38</v>
      </c>
      <c r="R82" s="227">
        <f t="shared" si="24"/>
        <v>0</v>
      </c>
      <c r="S82" s="227">
        <f t="shared" si="14"/>
        <v>1</v>
      </c>
      <c r="T82" s="227">
        <f t="shared" si="15"/>
        <v>1</v>
      </c>
      <c r="U82" s="227">
        <f t="shared" si="16"/>
        <v>2</v>
      </c>
      <c r="V82" s="227">
        <f t="shared" si="17"/>
        <v>0</v>
      </c>
      <c r="W82" s="227">
        <f t="shared" si="18"/>
        <v>2</v>
      </c>
      <c r="X82" s="227">
        <f t="shared" si="19"/>
        <v>8</v>
      </c>
      <c r="Y82" s="227">
        <f t="shared" si="20"/>
        <v>13</v>
      </c>
      <c r="Z82" s="227">
        <f t="shared" si="21"/>
        <v>11</v>
      </c>
      <c r="AB82" s="139">
        <f t="shared" si="25"/>
        <v>38</v>
      </c>
    </row>
    <row r="83" spans="1:28">
      <c r="A83" s="191">
        <f t="shared" si="22"/>
        <v>46</v>
      </c>
      <c r="B83" s="191" t="str">
        <f>C83&amp;":"&amp;COUNTIF($C$7:C83,C83)</f>
        <v>46:8</v>
      </c>
      <c r="C83" s="204">
        <f t="shared" si="23"/>
        <v>46</v>
      </c>
      <c r="D83" s="209">
        <v>2</v>
      </c>
      <c r="E83" s="209">
        <v>2</v>
      </c>
      <c r="F83" s="209">
        <v>2</v>
      </c>
      <c r="G83" s="209">
        <v>2</v>
      </c>
      <c r="H83" s="209">
        <v>2</v>
      </c>
      <c r="I83" s="209">
        <v>2</v>
      </c>
      <c r="J83" s="209">
        <v>10</v>
      </c>
      <c r="K83" s="209">
        <v>13</v>
      </c>
      <c r="L83" s="209">
        <v>11</v>
      </c>
      <c r="M83" s="145"/>
      <c r="O83" s="2">
        <v>77</v>
      </c>
      <c r="P83" s="2" t="str">
        <f>Q83&amp;":"&amp;COUNTIF($Q$7:Q83,Q83)</f>
        <v>44:15</v>
      </c>
      <c r="Q83" s="206">
        <f>'Student name internal mark'!W83</f>
        <v>44</v>
      </c>
      <c r="R83" s="227">
        <f t="shared" si="24"/>
        <v>2</v>
      </c>
      <c r="S83" s="227">
        <f t="shared" si="14"/>
        <v>2</v>
      </c>
      <c r="T83" s="227">
        <f t="shared" si="15"/>
        <v>2</v>
      </c>
      <c r="U83" s="227">
        <f t="shared" si="16"/>
        <v>2</v>
      </c>
      <c r="V83" s="227">
        <f t="shared" si="17"/>
        <v>2</v>
      </c>
      <c r="W83" s="227">
        <f t="shared" si="18"/>
        <v>2</v>
      </c>
      <c r="X83" s="227">
        <f t="shared" si="19"/>
        <v>10</v>
      </c>
      <c r="Y83" s="227">
        <f t="shared" si="20"/>
        <v>10</v>
      </c>
      <c r="Z83" s="227">
        <f t="shared" si="21"/>
        <v>12</v>
      </c>
      <c r="AB83" s="139">
        <f t="shared" si="25"/>
        <v>44</v>
      </c>
    </row>
    <row r="84" spans="1:28">
      <c r="A84" s="191">
        <f t="shared" si="22"/>
        <v>47</v>
      </c>
      <c r="B84" s="191" t="str">
        <f>C84&amp;":"&amp;COUNTIF($C$7:C84,C84)</f>
        <v>47:8</v>
      </c>
      <c r="C84" s="204">
        <f t="shared" si="23"/>
        <v>47</v>
      </c>
      <c r="D84" s="209">
        <v>2</v>
      </c>
      <c r="E84" s="209">
        <v>2</v>
      </c>
      <c r="F84" s="209">
        <v>2</v>
      </c>
      <c r="G84" s="209">
        <v>2</v>
      </c>
      <c r="H84" s="209">
        <v>2</v>
      </c>
      <c r="I84" s="209">
        <v>2</v>
      </c>
      <c r="J84" s="209">
        <v>10</v>
      </c>
      <c r="K84" s="209">
        <v>12</v>
      </c>
      <c r="L84" s="209">
        <v>13</v>
      </c>
      <c r="M84" s="145"/>
      <c r="O84" s="209">
        <v>78</v>
      </c>
      <c r="P84" s="2" t="str">
        <f>Q84&amp;":"&amp;COUNTIF($Q$7:Q84,Q84)</f>
        <v>46:4</v>
      </c>
      <c r="Q84" s="206">
        <f>'Student name internal mark'!W84</f>
        <v>46</v>
      </c>
      <c r="R84" s="227">
        <f t="shared" si="24"/>
        <v>2</v>
      </c>
      <c r="S84" s="227">
        <f t="shared" si="14"/>
        <v>2</v>
      </c>
      <c r="T84" s="227">
        <f t="shared" si="15"/>
        <v>2</v>
      </c>
      <c r="U84" s="227">
        <f t="shared" si="16"/>
        <v>2</v>
      </c>
      <c r="V84" s="227">
        <f t="shared" si="17"/>
        <v>2</v>
      </c>
      <c r="W84" s="227">
        <f t="shared" si="18"/>
        <v>2</v>
      </c>
      <c r="X84" s="227">
        <f t="shared" si="19"/>
        <v>10</v>
      </c>
      <c r="Y84" s="227">
        <f t="shared" si="20"/>
        <v>10</v>
      </c>
      <c r="Z84" s="227">
        <f t="shared" si="21"/>
        <v>14</v>
      </c>
      <c r="AB84" s="139">
        <f t="shared" si="25"/>
        <v>46</v>
      </c>
    </row>
    <row r="85" spans="1:28">
      <c r="A85" s="191">
        <f t="shared" si="22"/>
        <v>41</v>
      </c>
      <c r="B85" s="191" t="str">
        <f>C85&amp;":"&amp;COUNTIF($C$7:C85,C85)</f>
        <v>41:1</v>
      </c>
      <c r="C85" s="204">
        <f t="shared" si="23"/>
        <v>41</v>
      </c>
      <c r="D85" s="209">
        <v>2</v>
      </c>
      <c r="E85" s="209">
        <v>2</v>
      </c>
      <c r="F85" s="209">
        <v>2</v>
      </c>
      <c r="G85" s="209">
        <v>2</v>
      </c>
      <c r="H85" s="209">
        <v>2</v>
      </c>
      <c r="I85" s="209">
        <v>2</v>
      </c>
      <c r="J85" s="209">
        <v>9</v>
      </c>
      <c r="K85" s="209">
        <v>10</v>
      </c>
      <c r="L85" s="209">
        <v>10</v>
      </c>
      <c r="M85" s="145"/>
      <c r="O85" s="209">
        <v>79</v>
      </c>
      <c r="P85" s="2" t="str">
        <f>Q85&amp;":"&amp;COUNTIF($Q$7:Q85,Q85)</f>
        <v>44:16</v>
      </c>
      <c r="Q85" s="206">
        <f>'Student name internal mark'!W85</f>
        <v>44</v>
      </c>
      <c r="R85" s="227">
        <f t="shared" si="24"/>
        <v>2</v>
      </c>
      <c r="S85" s="227">
        <f t="shared" si="14"/>
        <v>2</v>
      </c>
      <c r="T85" s="227">
        <f t="shared" si="15"/>
        <v>2</v>
      </c>
      <c r="U85" s="227">
        <f t="shared" si="16"/>
        <v>2</v>
      </c>
      <c r="V85" s="227">
        <f t="shared" si="17"/>
        <v>2</v>
      </c>
      <c r="W85" s="227">
        <f t="shared" si="18"/>
        <v>2</v>
      </c>
      <c r="X85" s="227">
        <f t="shared" si="19"/>
        <v>9</v>
      </c>
      <c r="Y85" s="227">
        <f t="shared" si="20"/>
        <v>13</v>
      </c>
      <c r="Z85" s="227">
        <f t="shared" si="21"/>
        <v>10</v>
      </c>
      <c r="AB85" s="139">
        <f t="shared" si="25"/>
        <v>44</v>
      </c>
    </row>
    <row r="86" spans="1:28">
      <c r="A86" s="191">
        <f t="shared" si="22"/>
        <v>47</v>
      </c>
      <c r="B86" s="191"/>
      <c r="C86" s="204">
        <f t="shared" si="23"/>
        <v>47</v>
      </c>
      <c r="D86" s="209">
        <v>2</v>
      </c>
      <c r="E86" s="209">
        <v>2</v>
      </c>
      <c r="F86" s="209">
        <v>2</v>
      </c>
      <c r="G86" s="209">
        <v>2</v>
      </c>
      <c r="H86" s="209">
        <v>2</v>
      </c>
      <c r="I86" s="209">
        <v>2</v>
      </c>
      <c r="J86" s="209">
        <v>9</v>
      </c>
      <c r="K86" s="209">
        <v>14</v>
      </c>
      <c r="L86" s="209">
        <v>12</v>
      </c>
      <c r="M86" s="145"/>
      <c r="O86" s="209">
        <v>80</v>
      </c>
      <c r="P86" s="2" t="str">
        <f>Q86&amp;":"&amp;COUNTIF($Q$7:Q86,Q86)</f>
        <v>41:9</v>
      </c>
      <c r="Q86" s="206">
        <f>'Student name internal mark'!W86</f>
        <v>41</v>
      </c>
      <c r="R86" s="227">
        <f t="shared" si="24"/>
        <v>1</v>
      </c>
      <c r="S86" s="227">
        <f t="shared" si="14"/>
        <v>1</v>
      </c>
      <c r="T86" s="227">
        <f t="shared" si="15"/>
        <v>2</v>
      </c>
      <c r="U86" s="227">
        <f t="shared" si="16"/>
        <v>2</v>
      </c>
      <c r="V86" s="227">
        <f t="shared" si="17"/>
        <v>1</v>
      </c>
      <c r="W86" s="227">
        <f t="shared" si="18"/>
        <v>2</v>
      </c>
      <c r="X86" s="227">
        <f t="shared" si="19"/>
        <v>10</v>
      </c>
      <c r="Y86" s="227">
        <f t="shared" si="20"/>
        <v>12</v>
      </c>
      <c r="Z86" s="227">
        <f t="shared" si="21"/>
        <v>10</v>
      </c>
      <c r="AB86" s="139">
        <f t="shared" si="25"/>
        <v>41</v>
      </c>
    </row>
    <row r="87" spans="1:28">
      <c r="A87" s="191">
        <f t="shared" si="22"/>
        <v>44</v>
      </c>
      <c r="B87" s="191" t="str">
        <f>C87&amp;":"&amp;COUNTIF($C$7:C87,C87)</f>
        <v>44:14</v>
      </c>
      <c r="C87" s="204">
        <f t="shared" si="23"/>
        <v>44</v>
      </c>
      <c r="D87" s="209">
        <v>2</v>
      </c>
      <c r="E87" s="209">
        <v>2</v>
      </c>
      <c r="F87" s="209">
        <v>2</v>
      </c>
      <c r="G87" s="209">
        <v>2</v>
      </c>
      <c r="H87" s="209">
        <v>2</v>
      </c>
      <c r="I87" s="209">
        <v>2</v>
      </c>
      <c r="J87" s="209">
        <v>9</v>
      </c>
      <c r="K87" s="209">
        <v>12</v>
      </c>
      <c r="L87" s="209">
        <v>11</v>
      </c>
      <c r="M87" s="145"/>
      <c r="O87" s="2">
        <v>81</v>
      </c>
      <c r="P87" s="2" t="str">
        <f>Q87&amp;":"&amp;COUNTIF($Q$7:Q87,Q87)</f>
        <v>43:5</v>
      </c>
      <c r="Q87" s="206">
        <f>'Student name internal mark'!W87</f>
        <v>43</v>
      </c>
      <c r="R87" s="227">
        <f t="shared" si="24"/>
        <v>2</v>
      </c>
      <c r="S87" s="227">
        <f t="shared" si="14"/>
        <v>2</v>
      </c>
      <c r="T87" s="227">
        <f t="shared" si="15"/>
        <v>2</v>
      </c>
      <c r="U87" s="227">
        <f t="shared" si="16"/>
        <v>2</v>
      </c>
      <c r="V87" s="227">
        <f t="shared" si="17"/>
        <v>2</v>
      </c>
      <c r="W87" s="227">
        <f t="shared" si="18"/>
        <v>2</v>
      </c>
      <c r="X87" s="227">
        <f t="shared" si="19"/>
        <v>10</v>
      </c>
      <c r="Y87" s="227">
        <f t="shared" si="20"/>
        <v>10</v>
      </c>
      <c r="Z87" s="227">
        <f t="shared" si="21"/>
        <v>11</v>
      </c>
      <c r="AB87" s="139">
        <f t="shared" si="25"/>
        <v>43</v>
      </c>
    </row>
    <row r="88" spans="1:28">
      <c r="A88" s="191">
        <f t="shared" si="22"/>
        <v>42</v>
      </c>
      <c r="B88" s="191" t="str">
        <f>C88&amp;":"&amp;COUNTIF($C$7:C88,C88)</f>
        <v>42:2</v>
      </c>
      <c r="C88" s="204">
        <f t="shared" si="23"/>
        <v>42</v>
      </c>
      <c r="D88" s="209">
        <v>2</v>
      </c>
      <c r="E88" s="209">
        <v>2</v>
      </c>
      <c r="F88" s="209">
        <v>2</v>
      </c>
      <c r="G88" s="209">
        <v>2</v>
      </c>
      <c r="H88" s="209">
        <v>2</v>
      </c>
      <c r="I88" s="209">
        <v>2</v>
      </c>
      <c r="J88" s="209">
        <v>9</v>
      </c>
      <c r="K88" s="209">
        <v>10</v>
      </c>
      <c r="L88" s="209">
        <v>11</v>
      </c>
      <c r="M88" s="145"/>
      <c r="O88" s="209">
        <v>82</v>
      </c>
      <c r="P88" s="2" t="str">
        <f>Q88&amp;":"&amp;COUNTIF($Q$7:Q88,Q88)</f>
        <v>50:6</v>
      </c>
      <c r="Q88" s="206">
        <f>'Student name internal mark'!W88</f>
        <v>50</v>
      </c>
      <c r="R88" s="227">
        <f t="shared" si="24"/>
        <v>2</v>
      </c>
      <c r="S88" s="227">
        <f t="shared" si="14"/>
        <v>2</v>
      </c>
      <c r="T88" s="227">
        <f t="shared" si="15"/>
        <v>2</v>
      </c>
      <c r="U88" s="227">
        <f t="shared" si="16"/>
        <v>2</v>
      </c>
      <c r="V88" s="227">
        <f t="shared" si="17"/>
        <v>2</v>
      </c>
      <c r="W88" s="227">
        <f t="shared" si="18"/>
        <v>2</v>
      </c>
      <c r="X88" s="227">
        <f t="shared" si="19"/>
        <v>10</v>
      </c>
      <c r="Y88" s="227">
        <f t="shared" si="20"/>
        <v>14</v>
      </c>
      <c r="Z88" s="227">
        <f t="shared" si="21"/>
        <v>14</v>
      </c>
      <c r="AB88" s="139">
        <f t="shared" si="25"/>
        <v>50</v>
      </c>
    </row>
    <row r="89" spans="1:28">
      <c r="A89" s="191">
        <f t="shared" si="22"/>
        <v>45</v>
      </c>
      <c r="B89" s="191"/>
      <c r="C89" s="204">
        <f t="shared" si="23"/>
        <v>45</v>
      </c>
      <c r="D89" s="209">
        <v>2</v>
      </c>
      <c r="E89" s="209">
        <v>2</v>
      </c>
      <c r="F89" s="209">
        <v>2</v>
      </c>
      <c r="G89" s="209">
        <v>2</v>
      </c>
      <c r="H89" s="209">
        <v>2</v>
      </c>
      <c r="I89" s="209">
        <v>2</v>
      </c>
      <c r="J89" s="209">
        <v>9</v>
      </c>
      <c r="K89" s="209">
        <v>12</v>
      </c>
      <c r="L89" s="209">
        <v>12</v>
      </c>
      <c r="M89" s="145"/>
      <c r="O89" s="209">
        <v>83</v>
      </c>
      <c r="P89" s="2" t="str">
        <f>Q89&amp;":"&amp;COUNTIF($Q$7:Q89,Q89)</f>
        <v>50:7</v>
      </c>
      <c r="Q89" s="206">
        <f>'Student name internal mark'!W89</f>
        <v>50</v>
      </c>
      <c r="R89" s="227">
        <f t="shared" si="24"/>
        <v>2</v>
      </c>
      <c r="S89" s="227">
        <f t="shared" si="14"/>
        <v>2</v>
      </c>
      <c r="T89" s="227">
        <f t="shared" si="15"/>
        <v>2</v>
      </c>
      <c r="U89" s="227">
        <f t="shared" si="16"/>
        <v>2</v>
      </c>
      <c r="V89" s="227">
        <f t="shared" si="17"/>
        <v>2</v>
      </c>
      <c r="W89" s="227">
        <f t="shared" si="18"/>
        <v>2</v>
      </c>
      <c r="X89" s="227">
        <f t="shared" si="19"/>
        <v>10</v>
      </c>
      <c r="Y89" s="227">
        <f t="shared" si="20"/>
        <v>14</v>
      </c>
      <c r="Z89" s="227">
        <f t="shared" si="21"/>
        <v>14</v>
      </c>
      <c r="AB89" s="139">
        <f t="shared" si="25"/>
        <v>50</v>
      </c>
    </row>
    <row r="90" spans="1:28">
      <c r="A90" s="191">
        <f t="shared" si="22"/>
        <v>45</v>
      </c>
      <c r="B90" s="191" t="str">
        <f>C90&amp;":"&amp;COUNTIF($C$7:C90,C90)</f>
        <v>45:17</v>
      </c>
      <c r="C90" s="204">
        <f t="shared" si="23"/>
        <v>45</v>
      </c>
      <c r="D90" s="209">
        <v>2</v>
      </c>
      <c r="E90" s="209">
        <v>2</v>
      </c>
      <c r="F90" s="209">
        <v>2</v>
      </c>
      <c r="G90" s="209">
        <v>2</v>
      </c>
      <c r="H90" s="209">
        <v>2</v>
      </c>
      <c r="I90" s="209">
        <v>2</v>
      </c>
      <c r="J90" s="209">
        <v>9</v>
      </c>
      <c r="K90" s="209">
        <v>14</v>
      </c>
      <c r="L90" s="209">
        <v>10</v>
      </c>
      <c r="M90" s="145"/>
      <c r="O90" s="209">
        <v>84</v>
      </c>
      <c r="P90" s="2" t="str">
        <f>Q90&amp;":"&amp;COUNTIF($Q$7:Q90,Q90)</f>
        <v>49:7</v>
      </c>
      <c r="Q90" s="206">
        <f>'Student name internal mark'!W90</f>
        <v>49</v>
      </c>
      <c r="R90" s="227">
        <f t="shared" si="24"/>
        <v>2</v>
      </c>
      <c r="S90" s="227">
        <f t="shared" si="14"/>
        <v>2</v>
      </c>
      <c r="T90" s="227">
        <f t="shared" si="15"/>
        <v>2</v>
      </c>
      <c r="U90" s="227">
        <f t="shared" si="16"/>
        <v>2</v>
      </c>
      <c r="V90" s="227">
        <f t="shared" si="17"/>
        <v>2</v>
      </c>
      <c r="W90" s="227">
        <f t="shared" si="18"/>
        <v>2</v>
      </c>
      <c r="X90" s="227">
        <f t="shared" si="19"/>
        <v>10</v>
      </c>
      <c r="Y90" s="227">
        <f t="shared" si="20"/>
        <v>14</v>
      </c>
      <c r="Z90" s="227">
        <f t="shared" si="21"/>
        <v>13</v>
      </c>
      <c r="AB90" s="139">
        <f t="shared" si="25"/>
        <v>49</v>
      </c>
    </row>
    <row r="91" spans="1:28">
      <c r="A91" s="191">
        <f t="shared" si="22"/>
        <v>49</v>
      </c>
      <c r="B91" s="191" t="str">
        <f>C91&amp;":"&amp;COUNTIF($C$7:C91,C91)</f>
        <v>49:6</v>
      </c>
      <c r="C91" s="204">
        <f t="shared" si="23"/>
        <v>49</v>
      </c>
      <c r="D91" s="209">
        <v>2</v>
      </c>
      <c r="E91" s="209">
        <v>2</v>
      </c>
      <c r="F91" s="209">
        <v>2</v>
      </c>
      <c r="G91" s="209">
        <v>2</v>
      </c>
      <c r="H91" s="209">
        <v>2</v>
      </c>
      <c r="I91" s="209">
        <v>2</v>
      </c>
      <c r="J91" s="209">
        <v>10</v>
      </c>
      <c r="K91" s="209">
        <v>14</v>
      </c>
      <c r="L91" s="209">
        <v>13</v>
      </c>
      <c r="M91" s="145"/>
      <c r="O91" s="2">
        <v>85</v>
      </c>
      <c r="P91" s="2" t="str">
        <f>Q91&amp;":"&amp;COUNTIF($Q$7:Q91,Q91)</f>
        <v>38:3</v>
      </c>
      <c r="Q91" s="206">
        <f>'Student name internal mark'!W91</f>
        <v>38</v>
      </c>
      <c r="R91" s="227">
        <f t="shared" si="24"/>
        <v>1</v>
      </c>
      <c r="S91" s="227">
        <f t="shared" si="14"/>
        <v>1</v>
      </c>
      <c r="T91" s="227">
        <f t="shared" si="15"/>
        <v>2</v>
      </c>
      <c r="U91" s="227">
        <f t="shared" si="16"/>
        <v>1</v>
      </c>
      <c r="V91" s="227">
        <f t="shared" si="17"/>
        <v>1</v>
      </c>
      <c r="W91" s="227">
        <f t="shared" si="18"/>
        <v>1</v>
      </c>
      <c r="X91" s="227">
        <f t="shared" si="19"/>
        <v>8</v>
      </c>
      <c r="Y91" s="227">
        <f t="shared" si="20"/>
        <v>11</v>
      </c>
      <c r="Z91" s="227">
        <f t="shared" si="21"/>
        <v>12</v>
      </c>
      <c r="AB91" s="139">
        <f t="shared" si="25"/>
        <v>38</v>
      </c>
    </row>
    <row r="92" spans="1:28">
      <c r="A92" s="191">
        <f t="shared" si="22"/>
        <v>46</v>
      </c>
      <c r="B92" s="191" t="str">
        <f>C92&amp;":"&amp;COUNTIF($C$7:C92,C92)</f>
        <v>46:9</v>
      </c>
      <c r="C92" s="204">
        <f t="shared" si="23"/>
        <v>46</v>
      </c>
      <c r="D92" s="209">
        <v>2</v>
      </c>
      <c r="E92" s="209">
        <v>2</v>
      </c>
      <c r="F92" s="209">
        <v>2</v>
      </c>
      <c r="G92" s="209">
        <v>2</v>
      </c>
      <c r="H92" s="209">
        <v>2</v>
      </c>
      <c r="I92" s="209">
        <v>2</v>
      </c>
      <c r="J92" s="209">
        <v>10</v>
      </c>
      <c r="K92" s="209">
        <v>10</v>
      </c>
      <c r="L92" s="209">
        <v>14</v>
      </c>
      <c r="M92" s="145"/>
      <c r="O92" s="209">
        <v>86</v>
      </c>
      <c r="P92" s="2" t="str">
        <f>Q92&amp;":"&amp;COUNTIF($Q$7:Q92,Q92)</f>
        <v>41:10</v>
      </c>
      <c r="Q92" s="206">
        <f>'Student name internal mark'!W92</f>
        <v>41</v>
      </c>
      <c r="R92" s="227">
        <f t="shared" si="24"/>
        <v>0</v>
      </c>
      <c r="S92" s="227">
        <f t="shared" si="14"/>
        <v>0</v>
      </c>
      <c r="T92" s="227">
        <f t="shared" si="15"/>
        <v>2</v>
      </c>
      <c r="U92" s="227">
        <f t="shared" si="16"/>
        <v>0</v>
      </c>
      <c r="V92" s="227">
        <f t="shared" si="17"/>
        <v>2</v>
      </c>
      <c r="W92" s="227">
        <f t="shared" si="18"/>
        <v>2</v>
      </c>
      <c r="X92" s="227">
        <f t="shared" si="19"/>
        <v>10</v>
      </c>
      <c r="Y92" s="227">
        <f t="shared" si="20"/>
        <v>14</v>
      </c>
      <c r="Z92" s="227">
        <f t="shared" si="21"/>
        <v>11</v>
      </c>
      <c r="AB92" s="139">
        <f t="shared" si="25"/>
        <v>41</v>
      </c>
    </row>
    <row r="93" spans="1:28">
      <c r="A93" s="191">
        <f t="shared" si="22"/>
        <v>47</v>
      </c>
      <c r="B93" s="191"/>
      <c r="C93" s="204">
        <f t="shared" si="23"/>
        <v>47</v>
      </c>
      <c r="D93" s="209">
        <v>2</v>
      </c>
      <c r="E93" s="209">
        <v>2</v>
      </c>
      <c r="F93" s="209">
        <v>2</v>
      </c>
      <c r="G93" s="209">
        <v>2</v>
      </c>
      <c r="H93" s="209">
        <v>2</v>
      </c>
      <c r="I93" s="209">
        <v>2</v>
      </c>
      <c r="J93" s="209">
        <v>10</v>
      </c>
      <c r="K93" s="209">
        <v>14</v>
      </c>
      <c r="L93" s="209">
        <v>11</v>
      </c>
      <c r="M93" s="145"/>
      <c r="O93" s="209">
        <v>87</v>
      </c>
      <c r="P93" s="2" t="str">
        <f>Q93&amp;":"&amp;COUNTIF($Q$7:Q93,Q93)</f>
        <v>44:17</v>
      </c>
      <c r="Q93" s="206">
        <f>'Student name internal mark'!W93</f>
        <v>44</v>
      </c>
      <c r="R93" s="227">
        <f t="shared" si="24"/>
        <v>2</v>
      </c>
      <c r="S93" s="227">
        <f t="shared" si="14"/>
        <v>2</v>
      </c>
      <c r="T93" s="227">
        <f t="shared" si="15"/>
        <v>2</v>
      </c>
      <c r="U93" s="227">
        <f t="shared" si="16"/>
        <v>2</v>
      </c>
      <c r="V93" s="227">
        <f t="shared" si="17"/>
        <v>2</v>
      </c>
      <c r="W93" s="227">
        <f t="shared" si="18"/>
        <v>2</v>
      </c>
      <c r="X93" s="227">
        <f t="shared" si="19"/>
        <v>10</v>
      </c>
      <c r="Y93" s="227">
        <f t="shared" si="20"/>
        <v>11</v>
      </c>
      <c r="Z93" s="227">
        <f t="shared" si="21"/>
        <v>11</v>
      </c>
      <c r="AB93" s="139">
        <f t="shared" si="25"/>
        <v>44</v>
      </c>
    </row>
    <row r="94" spans="1:28">
      <c r="A94" s="191">
        <f t="shared" si="22"/>
        <v>47</v>
      </c>
      <c r="B94" s="191" t="str">
        <f>C94&amp;":"&amp;COUNTIF($C$7:C94,C94)</f>
        <v>47:11</v>
      </c>
      <c r="C94" s="204">
        <f t="shared" si="23"/>
        <v>47</v>
      </c>
      <c r="D94" s="209">
        <v>2</v>
      </c>
      <c r="E94" s="209">
        <v>2</v>
      </c>
      <c r="F94" s="209">
        <v>2</v>
      </c>
      <c r="G94" s="209">
        <v>2</v>
      </c>
      <c r="H94" s="209">
        <v>2</v>
      </c>
      <c r="I94" s="209">
        <v>2</v>
      </c>
      <c r="J94" s="209">
        <v>9</v>
      </c>
      <c r="K94" s="209">
        <v>14</v>
      </c>
      <c r="L94" s="209">
        <v>12</v>
      </c>
      <c r="M94" s="145"/>
      <c r="O94" s="209">
        <v>88</v>
      </c>
      <c r="P94" s="2" t="str">
        <f>Q94&amp;":"&amp;COUNTIF($Q$7:Q94,Q94)</f>
        <v>45:11</v>
      </c>
      <c r="Q94" s="206">
        <f>'Student name internal mark'!W94</f>
        <v>45</v>
      </c>
      <c r="R94" s="227">
        <f t="shared" si="24"/>
        <v>2</v>
      </c>
      <c r="S94" s="227">
        <f t="shared" si="14"/>
        <v>2</v>
      </c>
      <c r="T94" s="227">
        <f t="shared" si="15"/>
        <v>2</v>
      </c>
      <c r="U94" s="227">
        <f t="shared" si="16"/>
        <v>2</v>
      </c>
      <c r="V94" s="227">
        <f t="shared" si="17"/>
        <v>2</v>
      </c>
      <c r="W94" s="227">
        <f t="shared" si="18"/>
        <v>2</v>
      </c>
      <c r="X94" s="227">
        <f t="shared" si="19"/>
        <v>9</v>
      </c>
      <c r="Y94" s="227">
        <f t="shared" si="20"/>
        <v>11</v>
      </c>
      <c r="Z94" s="227">
        <f t="shared" si="21"/>
        <v>13</v>
      </c>
      <c r="AB94" s="139">
        <f t="shared" si="25"/>
        <v>45</v>
      </c>
    </row>
    <row r="95" spans="1:28">
      <c r="A95" s="191">
        <f t="shared" si="22"/>
        <v>44</v>
      </c>
      <c r="B95" s="191"/>
      <c r="C95" s="204">
        <f t="shared" si="23"/>
        <v>44</v>
      </c>
      <c r="D95" s="209">
        <v>2</v>
      </c>
      <c r="E95" s="209">
        <v>2</v>
      </c>
      <c r="F95" s="209">
        <v>2</v>
      </c>
      <c r="G95" s="209">
        <v>2</v>
      </c>
      <c r="H95" s="209">
        <v>2</v>
      </c>
      <c r="I95" s="209">
        <v>2</v>
      </c>
      <c r="J95" s="209">
        <v>10</v>
      </c>
      <c r="K95" s="209">
        <v>12</v>
      </c>
      <c r="L95" s="209">
        <v>10</v>
      </c>
      <c r="M95" s="145"/>
      <c r="O95" s="2">
        <v>89</v>
      </c>
      <c r="P95" s="2" t="str">
        <f>Q95&amp;":"&amp;COUNTIF($Q$7:Q95,Q95)</f>
        <v>35:3</v>
      </c>
      <c r="Q95" s="206">
        <f>'Student name internal mark'!W95</f>
        <v>35</v>
      </c>
      <c r="R95" s="227">
        <f t="shared" si="24"/>
        <v>0</v>
      </c>
      <c r="S95" s="227">
        <f t="shared" si="14"/>
        <v>0</v>
      </c>
      <c r="T95" s="227">
        <f t="shared" si="15"/>
        <v>2</v>
      </c>
      <c r="U95" s="227">
        <f t="shared" si="16"/>
        <v>1</v>
      </c>
      <c r="V95" s="227">
        <f t="shared" si="17"/>
        <v>1</v>
      </c>
      <c r="W95" s="227">
        <f t="shared" si="18"/>
        <v>0</v>
      </c>
      <c r="X95" s="227">
        <f t="shared" si="19"/>
        <v>8</v>
      </c>
      <c r="Y95" s="227">
        <f t="shared" si="20"/>
        <v>11</v>
      </c>
      <c r="Z95" s="227">
        <f t="shared" si="21"/>
        <v>12</v>
      </c>
      <c r="AB95" s="139">
        <f t="shared" si="25"/>
        <v>35</v>
      </c>
    </row>
    <row r="96" spans="1:28">
      <c r="A96" s="191">
        <f t="shared" si="22"/>
        <v>43</v>
      </c>
      <c r="B96" s="191" t="str">
        <f>C96&amp;":"&amp;COUNTIF($C$7:C96,C96)</f>
        <v>43:14</v>
      </c>
      <c r="C96" s="204">
        <f t="shared" si="23"/>
        <v>43</v>
      </c>
      <c r="D96" s="209">
        <v>2</v>
      </c>
      <c r="E96" s="209">
        <v>2</v>
      </c>
      <c r="F96" s="209">
        <v>2</v>
      </c>
      <c r="G96" s="209">
        <v>2</v>
      </c>
      <c r="H96" s="209">
        <v>2</v>
      </c>
      <c r="I96" s="209">
        <v>2</v>
      </c>
      <c r="J96" s="209">
        <v>10</v>
      </c>
      <c r="K96" s="209">
        <v>11</v>
      </c>
      <c r="L96" s="209">
        <v>10</v>
      </c>
      <c r="M96" s="145"/>
      <c r="O96" s="209">
        <v>90</v>
      </c>
      <c r="P96" s="2" t="str">
        <f>Q96&amp;":"&amp;COUNTIF($Q$7:Q96,Q96)</f>
        <v>50:8</v>
      </c>
      <c r="Q96" s="206">
        <f>'Student name internal mark'!W96</f>
        <v>50</v>
      </c>
      <c r="R96" s="227">
        <f t="shared" si="24"/>
        <v>2</v>
      </c>
      <c r="S96" s="227">
        <f t="shared" si="14"/>
        <v>2</v>
      </c>
      <c r="T96" s="227">
        <f t="shared" si="15"/>
        <v>2</v>
      </c>
      <c r="U96" s="227">
        <f t="shared" si="16"/>
        <v>2</v>
      </c>
      <c r="V96" s="227">
        <f t="shared" si="17"/>
        <v>2</v>
      </c>
      <c r="W96" s="227">
        <f t="shared" si="18"/>
        <v>2</v>
      </c>
      <c r="X96" s="227">
        <f t="shared" si="19"/>
        <v>10</v>
      </c>
      <c r="Y96" s="227">
        <f t="shared" si="20"/>
        <v>14</v>
      </c>
      <c r="Z96" s="227">
        <f t="shared" si="21"/>
        <v>14</v>
      </c>
      <c r="AB96" s="139">
        <f t="shared" si="25"/>
        <v>50</v>
      </c>
    </row>
    <row r="97" spans="1:28">
      <c r="A97" s="191">
        <f t="shared" si="22"/>
        <v>43</v>
      </c>
      <c r="B97" s="191"/>
      <c r="C97" s="204">
        <f t="shared" si="23"/>
        <v>43</v>
      </c>
      <c r="D97" s="209">
        <v>2</v>
      </c>
      <c r="E97" s="209">
        <v>2</v>
      </c>
      <c r="F97" s="209">
        <v>2</v>
      </c>
      <c r="G97" s="209">
        <v>2</v>
      </c>
      <c r="H97" s="209">
        <v>2</v>
      </c>
      <c r="I97" s="209">
        <v>2</v>
      </c>
      <c r="J97" s="209">
        <v>9</v>
      </c>
      <c r="K97" s="209">
        <v>12</v>
      </c>
      <c r="L97" s="209">
        <v>10</v>
      </c>
      <c r="M97" s="145"/>
      <c r="O97" s="209">
        <v>91</v>
      </c>
      <c r="P97" s="2" t="str">
        <f>Q97&amp;":"&amp;COUNTIF($Q$7:Q97,Q97)</f>
        <v>48:4</v>
      </c>
      <c r="Q97" s="206">
        <f>'Student name internal mark'!W97</f>
        <v>48</v>
      </c>
      <c r="R97" s="227">
        <f t="shared" si="24"/>
        <v>2</v>
      </c>
      <c r="S97" s="227">
        <f t="shared" si="14"/>
        <v>2</v>
      </c>
      <c r="T97" s="227">
        <f t="shared" si="15"/>
        <v>2</v>
      </c>
      <c r="U97" s="227">
        <f t="shared" si="16"/>
        <v>2</v>
      </c>
      <c r="V97" s="227">
        <f t="shared" si="17"/>
        <v>2</v>
      </c>
      <c r="W97" s="227">
        <f t="shared" si="18"/>
        <v>2</v>
      </c>
      <c r="X97" s="227">
        <f t="shared" si="19"/>
        <v>10</v>
      </c>
      <c r="Y97" s="227">
        <f t="shared" si="20"/>
        <v>14</v>
      </c>
      <c r="Z97" s="227">
        <f t="shared" si="21"/>
        <v>12</v>
      </c>
      <c r="AB97" s="139">
        <f t="shared" si="25"/>
        <v>48</v>
      </c>
    </row>
    <row r="98" spans="1:28">
      <c r="A98" s="191">
        <f t="shared" si="22"/>
        <v>50</v>
      </c>
      <c r="B98" s="191" t="str">
        <f>C98&amp;":"&amp;COUNTIF($C$7:C98,C98)</f>
        <v>50:2</v>
      </c>
      <c r="C98" s="204">
        <f t="shared" si="23"/>
        <v>50</v>
      </c>
      <c r="D98" s="209">
        <v>2</v>
      </c>
      <c r="E98" s="209">
        <v>2</v>
      </c>
      <c r="F98" s="209">
        <v>2</v>
      </c>
      <c r="G98" s="209">
        <v>2</v>
      </c>
      <c r="H98" s="209">
        <v>2</v>
      </c>
      <c r="I98" s="209">
        <v>2</v>
      </c>
      <c r="J98" s="209">
        <v>10</v>
      </c>
      <c r="K98" s="209">
        <v>14</v>
      </c>
      <c r="L98" s="209">
        <v>14</v>
      </c>
      <c r="M98" s="145"/>
      <c r="O98" s="209">
        <v>92</v>
      </c>
      <c r="P98" s="2" t="str">
        <f>Q98&amp;":"&amp;COUNTIF($Q$7:Q98,Q98)</f>
        <v>44:18</v>
      </c>
      <c r="Q98" s="206">
        <f>'Student name internal mark'!W98</f>
        <v>44</v>
      </c>
      <c r="R98" s="227">
        <f t="shared" si="24"/>
        <v>2</v>
      </c>
      <c r="S98" s="227">
        <f t="shared" si="14"/>
        <v>2</v>
      </c>
      <c r="T98" s="227">
        <f t="shared" si="15"/>
        <v>2</v>
      </c>
      <c r="U98" s="227">
        <f t="shared" si="16"/>
        <v>2</v>
      </c>
      <c r="V98" s="227">
        <f t="shared" si="17"/>
        <v>2</v>
      </c>
      <c r="W98" s="227">
        <f t="shared" si="18"/>
        <v>2</v>
      </c>
      <c r="X98" s="227">
        <f t="shared" si="19"/>
        <v>9</v>
      </c>
      <c r="Y98" s="227">
        <f t="shared" si="20"/>
        <v>13</v>
      </c>
      <c r="Z98" s="227">
        <f t="shared" si="21"/>
        <v>10</v>
      </c>
      <c r="AB98" s="139">
        <f t="shared" si="25"/>
        <v>44</v>
      </c>
    </row>
    <row r="99" spans="1:28">
      <c r="A99" s="191">
        <f t="shared" si="22"/>
        <v>44</v>
      </c>
      <c r="B99" s="191" t="str">
        <f>C99&amp;":"&amp;COUNTIF($C$7:C99,C99)</f>
        <v>44:16</v>
      </c>
      <c r="C99" s="204">
        <f t="shared" si="23"/>
        <v>44</v>
      </c>
      <c r="D99" s="209">
        <v>2</v>
      </c>
      <c r="E99" s="209">
        <v>2</v>
      </c>
      <c r="F99" s="209">
        <v>2</v>
      </c>
      <c r="G99" s="209">
        <v>2</v>
      </c>
      <c r="H99" s="209">
        <v>2</v>
      </c>
      <c r="I99" s="209">
        <v>2</v>
      </c>
      <c r="J99" s="209">
        <v>9</v>
      </c>
      <c r="K99" s="209">
        <v>13</v>
      </c>
      <c r="L99" s="209">
        <v>10</v>
      </c>
      <c r="M99" s="145"/>
      <c r="O99" s="2">
        <v>93</v>
      </c>
      <c r="P99" s="2" t="str">
        <f>Q99&amp;":"&amp;COUNTIF($Q$7:Q99,Q99)</f>
        <v>39:2</v>
      </c>
      <c r="Q99" s="206">
        <f>'Student name internal mark'!W99</f>
        <v>39</v>
      </c>
      <c r="R99" s="227">
        <f t="shared" si="24"/>
        <v>1</v>
      </c>
      <c r="S99" s="227">
        <f t="shared" si="14"/>
        <v>1</v>
      </c>
      <c r="T99" s="227">
        <f t="shared" si="15"/>
        <v>1</v>
      </c>
      <c r="U99" s="227">
        <f t="shared" si="16"/>
        <v>0</v>
      </c>
      <c r="V99" s="227">
        <f t="shared" si="17"/>
        <v>1</v>
      </c>
      <c r="W99" s="227">
        <f t="shared" si="18"/>
        <v>0</v>
      </c>
      <c r="X99" s="227">
        <f t="shared" si="19"/>
        <v>7</v>
      </c>
      <c r="Y99" s="227">
        <f t="shared" si="20"/>
        <v>14</v>
      </c>
      <c r="Z99" s="227">
        <f t="shared" si="21"/>
        <v>14</v>
      </c>
      <c r="AB99" s="139">
        <f t="shared" si="25"/>
        <v>39</v>
      </c>
    </row>
    <row r="100" spans="1:28">
      <c r="A100" s="191">
        <f t="shared" si="22"/>
        <v>45</v>
      </c>
      <c r="B100" s="191" t="str">
        <f>C100&amp;":"&amp;COUNTIF($C$7:C100,C100)</f>
        <v>45:18</v>
      </c>
      <c r="C100" s="204">
        <f t="shared" si="23"/>
        <v>45</v>
      </c>
      <c r="D100" s="209">
        <v>2</v>
      </c>
      <c r="E100" s="209">
        <v>2</v>
      </c>
      <c r="F100" s="209">
        <v>2</v>
      </c>
      <c r="G100" s="209">
        <v>2</v>
      </c>
      <c r="H100" s="209">
        <v>2</v>
      </c>
      <c r="I100" s="209">
        <v>2</v>
      </c>
      <c r="J100" s="209">
        <v>9</v>
      </c>
      <c r="K100" s="209">
        <v>12</v>
      </c>
      <c r="L100" s="209">
        <v>12</v>
      </c>
      <c r="M100" s="145"/>
      <c r="O100" s="209">
        <v>94</v>
      </c>
      <c r="P100" s="2" t="str">
        <f>Q100&amp;":"&amp;COUNTIF($Q$7:Q100,Q100)</f>
        <v>28:1</v>
      </c>
      <c r="Q100" s="206">
        <f>'Student name internal mark'!W100</f>
        <v>28</v>
      </c>
      <c r="R100" s="227">
        <f t="shared" si="24"/>
        <v>1</v>
      </c>
      <c r="S100" s="227">
        <f t="shared" si="14"/>
        <v>0</v>
      </c>
      <c r="T100" s="227">
        <f t="shared" si="15"/>
        <v>2</v>
      </c>
      <c r="U100" s="227">
        <f t="shared" si="16"/>
        <v>1</v>
      </c>
      <c r="V100" s="227">
        <f t="shared" si="17"/>
        <v>0</v>
      </c>
      <c r="W100" s="227">
        <f t="shared" si="18"/>
        <v>1</v>
      </c>
      <c r="X100" s="227">
        <f t="shared" si="19"/>
        <v>6</v>
      </c>
      <c r="Y100" s="227">
        <f t="shared" si="20"/>
        <v>8</v>
      </c>
      <c r="Z100" s="227">
        <f t="shared" si="21"/>
        <v>9</v>
      </c>
      <c r="AB100" s="139">
        <f t="shared" si="25"/>
        <v>28</v>
      </c>
    </row>
    <row r="101" spans="1:28">
      <c r="A101" s="191">
        <f t="shared" si="22"/>
        <v>47</v>
      </c>
      <c r="B101" s="191" t="str">
        <f>C101&amp;":"&amp;COUNTIF($C$7:C101,C101)</f>
        <v>47:12</v>
      </c>
      <c r="C101" s="204">
        <f t="shared" si="23"/>
        <v>47</v>
      </c>
      <c r="D101" s="209">
        <v>2</v>
      </c>
      <c r="E101" s="209">
        <v>2</v>
      </c>
      <c r="F101" s="209">
        <v>2</v>
      </c>
      <c r="G101" s="209">
        <v>2</v>
      </c>
      <c r="H101" s="209">
        <v>2</v>
      </c>
      <c r="I101" s="209">
        <v>2</v>
      </c>
      <c r="J101" s="209">
        <v>10</v>
      </c>
      <c r="K101" s="209">
        <v>13</v>
      </c>
      <c r="L101" s="209">
        <v>12</v>
      </c>
      <c r="M101" s="145"/>
      <c r="O101" s="209">
        <v>95</v>
      </c>
      <c r="P101" s="2" t="str">
        <f>Q101&amp;":"&amp;COUNTIF($Q$7:Q101,Q101)</f>
        <v>0:6</v>
      </c>
      <c r="Q101" s="206">
        <f>'Student name internal mark'!W101</f>
        <v>0</v>
      </c>
      <c r="R101" s="227">
        <f t="shared" si="24"/>
        <v>0</v>
      </c>
      <c r="S101" s="227">
        <f t="shared" si="14"/>
        <v>0</v>
      </c>
      <c r="T101" s="227">
        <f t="shared" si="15"/>
        <v>0</v>
      </c>
      <c r="U101" s="227">
        <f t="shared" si="16"/>
        <v>0</v>
      </c>
      <c r="V101" s="227">
        <f t="shared" si="17"/>
        <v>0</v>
      </c>
      <c r="W101" s="227">
        <f t="shared" si="18"/>
        <v>0</v>
      </c>
      <c r="X101" s="227">
        <f t="shared" si="19"/>
        <v>0</v>
      </c>
      <c r="Y101" s="227">
        <f t="shared" si="20"/>
        <v>0</v>
      </c>
      <c r="Z101" s="227">
        <f t="shared" si="21"/>
        <v>0</v>
      </c>
      <c r="AB101" s="139">
        <f t="shared" si="25"/>
        <v>0</v>
      </c>
    </row>
    <row r="102" spans="1:28">
      <c r="A102" s="191">
        <f t="shared" si="22"/>
        <v>46</v>
      </c>
      <c r="B102" s="191" t="str">
        <f>C102&amp;":"&amp;COUNTIF($C$7:C102,C102)</f>
        <v>46:10</v>
      </c>
      <c r="C102" s="204">
        <f t="shared" si="23"/>
        <v>46</v>
      </c>
      <c r="D102" s="209">
        <v>2</v>
      </c>
      <c r="E102" s="209">
        <v>2</v>
      </c>
      <c r="F102" s="209">
        <v>2</v>
      </c>
      <c r="G102" s="209">
        <v>2</v>
      </c>
      <c r="H102" s="209">
        <v>2</v>
      </c>
      <c r="I102" s="209">
        <v>2</v>
      </c>
      <c r="J102" s="209">
        <v>10</v>
      </c>
      <c r="K102" s="209">
        <v>10</v>
      </c>
      <c r="L102" s="209">
        <v>14</v>
      </c>
      <c r="M102" s="145"/>
      <c r="O102" s="209">
        <v>96</v>
      </c>
      <c r="P102" s="2" t="str">
        <f>Q102&amp;":"&amp;COUNTIF($Q$7:Q102,Q102)</f>
        <v>43:6</v>
      </c>
      <c r="Q102" s="206">
        <f>'Student name internal mark'!W102</f>
        <v>43</v>
      </c>
      <c r="R102" s="227">
        <f t="shared" si="24"/>
        <v>2</v>
      </c>
      <c r="S102" s="227">
        <f t="shared" si="14"/>
        <v>2</v>
      </c>
      <c r="T102" s="227">
        <f t="shared" si="15"/>
        <v>2</v>
      </c>
      <c r="U102" s="227">
        <f t="shared" si="16"/>
        <v>2</v>
      </c>
      <c r="V102" s="227">
        <f t="shared" si="17"/>
        <v>2</v>
      </c>
      <c r="W102" s="227">
        <f t="shared" si="18"/>
        <v>2</v>
      </c>
      <c r="X102" s="227">
        <f t="shared" si="19"/>
        <v>9</v>
      </c>
      <c r="Y102" s="227">
        <f t="shared" si="20"/>
        <v>11</v>
      </c>
      <c r="Z102" s="227">
        <f t="shared" si="21"/>
        <v>11</v>
      </c>
      <c r="AB102" s="139">
        <f t="shared" si="25"/>
        <v>43</v>
      </c>
    </row>
    <row r="103" spans="1:28">
      <c r="A103" s="191">
        <f t="shared" si="22"/>
        <v>46</v>
      </c>
      <c r="B103" s="191" t="str">
        <f>C103&amp;":"&amp;COUNTIF($C$7:C103,C103)</f>
        <v>46:11</v>
      </c>
      <c r="C103" s="204">
        <f t="shared" si="23"/>
        <v>46</v>
      </c>
      <c r="D103" s="209">
        <v>2</v>
      </c>
      <c r="E103" s="209">
        <v>2</v>
      </c>
      <c r="F103" s="209">
        <v>2</v>
      </c>
      <c r="G103" s="209">
        <v>2</v>
      </c>
      <c r="H103" s="209">
        <v>2</v>
      </c>
      <c r="I103" s="209">
        <v>2</v>
      </c>
      <c r="J103" s="209">
        <v>9</v>
      </c>
      <c r="K103" s="209">
        <v>11</v>
      </c>
      <c r="L103" s="209">
        <v>14</v>
      </c>
      <c r="M103" s="145"/>
      <c r="O103" s="2">
        <v>97</v>
      </c>
      <c r="P103" s="2" t="str">
        <f>Q103&amp;":"&amp;COUNTIF($Q$7:Q103,Q103)</f>
        <v>42:7</v>
      </c>
      <c r="Q103" s="206">
        <f>'Student name internal mark'!W103</f>
        <v>42</v>
      </c>
      <c r="R103" s="227">
        <f t="shared" si="24"/>
        <v>2</v>
      </c>
      <c r="S103" s="227">
        <f t="shared" si="14"/>
        <v>2</v>
      </c>
      <c r="T103" s="227">
        <f t="shared" si="15"/>
        <v>2</v>
      </c>
      <c r="U103" s="227">
        <f t="shared" si="16"/>
        <v>2</v>
      </c>
      <c r="V103" s="227">
        <f t="shared" si="17"/>
        <v>2</v>
      </c>
      <c r="W103" s="227">
        <f t="shared" si="18"/>
        <v>2</v>
      </c>
      <c r="X103" s="227">
        <f t="shared" si="19"/>
        <v>9</v>
      </c>
      <c r="Y103" s="227">
        <f t="shared" si="20"/>
        <v>11</v>
      </c>
      <c r="Z103" s="227">
        <f t="shared" si="21"/>
        <v>10</v>
      </c>
      <c r="AB103" s="139">
        <f t="shared" si="25"/>
        <v>42</v>
      </c>
    </row>
    <row r="104" spans="1:28">
      <c r="A104" s="191">
        <f t="shared" si="22"/>
        <v>43</v>
      </c>
      <c r="B104" s="191" t="str">
        <f>C104&amp;":"&amp;COUNTIF($C$7:C104,C104)</f>
        <v>43:16</v>
      </c>
      <c r="C104" s="204">
        <f t="shared" si="23"/>
        <v>43</v>
      </c>
      <c r="D104" s="209">
        <v>2</v>
      </c>
      <c r="E104" s="209">
        <v>2</v>
      </c>
      <c r="F104" s="209">
        <v>2</v>
      </c>
      <c r="G104" s="209">
        <v>2</v>
      </c>
      <c r="H104" s="209">
        <v>2</v>
      </c>
      <c r="I104" s="209">
        <v>2</v>
      </c>
      <c r="J104" s="209">
        <v>9</v>
      </c>
      <c r="K104" s="209">
        <v>12</v>
      </c>
      <c r="L104" s="209">
        <v>10</v>
      </c>
      <c r="M104" s="145"/>
      <c r="O104" s="209">
        <v>98</v>
      </c>
      <c r="P104" s="2" t="str">
        <f>Q104&amp;":"&amp;COUNTIF($Q$7:Q104,Q104)</f>
        <v>48:5</v>
      </c>
      <c r="Q104" s="206">
        <f>'Student name internal mark'!W104</f>
        <v>48</v>
      </c>
      <c r="R104" s="227">
        <f t="shared" si="24"/>
        <v>2</v>
      </c>
      <c r="S104" s="227">
        <f t="shared" si="14"/>
        <v>2</v>
      </c>
      <c r="T104" s="227">
        <f t="shared" si="15"/>
        <v>2</v>
      </c>
      <c r="U104" s="227">
        <f t="shared" si="16"/>
        <v>2</v>
      </c>
      <c r="V104" s="227">
        <f t="shared" si="17"/>
        <v>2</v>
      </c>
      <c r="W104" s="227">
        <f t="shared" si="18"/>
        <v>2</v>
      </c>
      <c r="X104" s="227">
        <f t="shared" si="19"/>
        <v>9</v>
      </c>
      <c r="Y104" s="227">
        <f t="shared" si="20"/>
        <v>13</v>
      </c>
      <c r="Z104" s="227">
        <f t="shared" si="21"/>
        <v>14</v>
      </c>
      <c r="AB104" s="139">
        <f t="shared" si="25"/>
        <v>48</v>
      </c>
    </row>
    <row r="105" spans="1:28">
      <c r="A105" s="191">
        <f t="shared" si="22"/>
        <v>49</v>
      </c>
      <c r="B105" s="191" t="str">
        <f>C105&amp;":"&amp;COUNTIF($C$7:C105,C105)</f>
        <v>49:7</v>
      </c>
      <c r="C105" s="204">
        <f t="shared" si="23"/>
        <v>49</v>
      </c>
      <c r="D105" s="209">
        <v>2</v>
      </c>
      <c r="E105" s="209">
        <v>2</v>
      </c>
      <c r="F105" s="209">
        <v>2</v>
      </c>
      <c r="G105" s="209">
        <v>2</v>
      </c>
      <c r="H105" s="209">
        <v>2</v>
      </c>
      <c r="I105" s="209">
        <v>2</v>
      </c>
      <c r="J105" s="209">
        <v>10</v>
      </c>
      <c r="K105" s="209">
        <v>14</v>
      </c>
      <c r="L105" s="209">
        <v>13</v>
      </c>
      <c r="M105" s="145"/>
      <c r="O105" s="209">
        <v>99</v>
      </c>
      <c r="P105" s="2" t="str">
        <f>Q105&amp;":"&amp;COUNTIF($Q$7:Q105,Q105)</f>
        <v>50:9</v>
      </c>
      <c r="Q105" s="206">
        <f>'Student name internal mark'!W105</f>
        <v>50</v>
      </c>
      <c r="R105" s="227">
        <f t="shared" si="24"/>
        <v>2</v>
      </c>
      <c r="S105" s="227">
        <f t="shared" si="14"/>
        <v>2</v>
      </c>
      <c r="T105" s="227">
        <f t="shared" si="15"/>
        <v>2</v>
      </c>
      <c r="U105" s="227">
        <f t="shared" si="16"/>
        <v>2</v>
      </c>
      <c r="V105" s="227">
        <f t="shared" si="17"/>
        <v>2</v>
      </c>
      <c r="W105" s="227">
        <f t="shared" si="18"/>
        <v>2</v>
      </c>
      <c r="X105" s="227">
        <f t="shared" si="19"/>
        <v>10</v>
      </c>
      <c r="Y105" s="227">
        <f t="shared" si="20"/>
        <v>14</v>
      </c>
      <c r="Z105" s="227">
        <f t="shared" si="21"/>
        <v>14</v>
      </c>
      <c r="AB105" s="139">
        <f t="shared" si="25"/>
        <v>50</v>
      </c>
    </row>
    <row r="106" spans="1:28">
      <c r="A106" s="191">
        <f t="shared" si="22"/>
        <v>47</v>
      </c>
      <c r="B106" s="191"/>
      <c r="C106" s="204">
        <f t="shared" si="23"/>
        <v>47</v>
      </c>
      <c r="D106" s="209">
        <v>2</v>
      </c>
      <c r="E106" s="209">
        <v>2</v>
      </c>
      <c r="F106" s="209">
        <v>2</v>
      </c>
      <c r="G106" s="209">
        <v>2</v>
      </c>
      <c r="H106" s="209">
        <v>2</v>
      </c>
      <c r="I106" s="209">
        <v>2</v>
      </c>
      <c r="J106" s="209">
        <v>9</v>
      </c>
      <c r="K106" s="209">
        <v>13</v>
      </c>
      <c r="L106" s="209">
        <v>13</v>
      </c>
      <c r="M106" s="145"/>
      <c r="O106" s="209">
        <v>100</v>
      </c>
      <c r="P106" s="2" t="str">
        <f>Q106&amp;":"&amp;COUNTIF($Q$7:Q106,Q106)</f>
        <v>41:11</v>
      </c>
      <c r="Q106" s="206">
        <f>'Student name internal mark'!W106</f>
        <v>41</v>
      </c>
      <c r="R106" s="227">
        <f t="shared" si="24"/>
        <v>2</v>
      </c>
      <c r="S106" s="227">
        <f t="shared" si="14"/>
        <v>2</v>
      </c>
      <c r="T106" s="227">
        <f t="shared" si="15"/>
        <v>2</v>
      </c>
      <c r="U106" s="227">
        <f t="shared" si="16"/>
        <v>0</v>
      </c>
      <c r="V106" s="227">
        <f t="shared" si="17"/>
        <v>0</v>
      </c>
      <c r="W106" s="227">
        <f t="shared" si="18"/>
        <v>1</v>
      </c>
      <c r="X106" s="227">
        <f t="shared" si="19"/>
        <v>10</v>
      </c>
      <c r="Y106" s="227">
        <f t="shared" si="20"/>
        <v>12</v>
      </c>
      <c r="Z106" s="227">
        <f t="shared" si="21"/>
        <v>12</v>
      </c>
      <c r="AB106" s="139">
        <f t="shared" si="25"/>
        <v>41</v>
      </c>
    </row>
    <row r="107" spans="1:28">
      <c r="A107" s="191">
        <f t="shared" si="22"/>
        <v>43</v>
      </c>
      <c r="B107" s="191" t="str">
        <f>C107&amp;":"&amp;COUNTIF($C$7:C107,C107)</f>
        <v>43:17</v>
      </c>
      <c r="C107" s="204">
        <f t="shared" si="23"/>
        <v>43</v>
      </c>
      <c r="D107" s="209">
        <v>2</v>
      </c>
      <c r="E107" s="209">
        <v>2</v>
      </c>
      <c r="F107" s="209">
        <v>2</v>
      </c>
      <c r="G107" s="209">
        <v>2</v>
      </c>
      <c r="H107" s="209">
        <v>2</v>
      </c>
      <c r="I107" s="209">
        <v>2</v>
      </c>
      <c r="J107" s="209">
        <v>9</v>
      </c>
      <c r="K107" s="209">
        <v>11</v>
      </c>
      <c r="L107" s="209">
        <v>11</v>
      </c>
      <c r="M107" s="145"/>
      <c r="O107" s="2">
        <v>101</v>
      </c>
      <c r="P107" s="2" t="str">
        <f>Q107&amp;":"&amp;COUNTIF($Q$7:Q107,Q107)</f>
        <v>44:19</v>
      </c>
      <c r="Q107" s="206">
        <f>'Student name internal mark'!W107</f>
        <v>44</v>
      </c>
      <c r="R107" s="227">
        <f t="shared" si="24"/>
        <v>2</v>
      </c>
      <c r="S107" s="227">
        <f t="shared" si="14"/>
        <v>2</v>
      </c>
      <c r="T107" s="227">
        <f t="shared" si="15"/>
        <v>2</v>
      </c>
      <c r="U107" s="227">
        <f t="shared" si="16"/>
        <v>2</v>
      </c>
      <c r="V107" s="227">
        <f t="shared" si="17"/>
        <v>2</v>
      </c>
      <c r="W107" s="227">
        <f t="shared" si="18"/>
        <v>2</v>
      </c>
      <c r="X107" s="227">
        <f t="shared" si="19"/>
        <v>9</v>
      </c>
      <c r="Y107" s="227">
        <f t="shared" si="20"/>
        <v>13</v>
      </c>
      <c r="Z107" s="227">
        <f t="shared" si="21"/>
        <v>10</v>
      </c>
      <c r="AB107" s="139">
        <f t="shared" si="25"/>
        <v>44</v>
      </c>
    </row>
    <row r="108" spans="1:28">
      <c r="A108" s="191">
        <f t="shared" si="22"/>
        <v>47</v>
      </c>
      <c r="B108" s="191"/>
      <c r="C108" s="204">
        <f t="shared" si="23"/>
        <v>47</v>
      </c>
      <c r="D108" s="209">
        <v>2</v>
      </c>
      <c r="E108" s="209">
        <v>2</v>
      </c>
      <c r="F108" s="209">
        <v>2</v>
      </c>
      <c r="G108" s="209">
        <v>2</v>
      </c>
      <c r="H108" s="209">
        <v>2</v>
      </c>
      <c r="I108" s="209">
        <v>2</v>
      </c>
      <c r="J108" s="209">
        <v>9</v>
      </c>
      <c r="K108" s="209">
        <v>14</v>
      </c>
      <c r="L108" s="209">
        <v>12</v>
      </c>
      <c r="M108" s="145"/>
      <c r="O108" s="209">
        <v>102</v>
      </c>
      <c r="P108" s="2" t="str">
        <f>Q108&amp;":"&amp;COUNTIF($Q$7:Q108,Q108)</f>
        <v>44:20</v>
      </c>
      <c r="Q108" s="206">
        <f>'Student name internal mark'!W108</f>
        <v>44</v>
      </c>
      <c r="R108" s="227">
        <f t="shared" si="24"/>
        <v>2</v>
      </c>
      <c r="S108" s="227">
        <f t="shared" si="14"/>
        <v>2</v>
      </c>
      <c r="T108" s="227">
        <f t="shared" si="15"/>
        <v>2</v>
      </c>
      <c r="U108" s="227">
        <f t="shared" si="16"/>
        <v>2</v>
      </c>
      <c r="V108" s="227">
        <f t="shared" si="17"/>
        <v>2</v>
      </c>
      <c r="W108" s="227">
        <f t="shared" si="18"/>
        <v>2</v>
      </c>
      <c r="X108" s="227">
        <f t="shared" si="19"/>
        <v>9</v>
      </c>
      <c r="Y108" s="227">
        <f t="shared" si="20"/>
        <v>10</v>
      </c>
      <c r="Z108" s="227">
        <f t="shared" si="21"/>
        <v>13</v>
      </c>
      <c r="AB108" s="139">
        <f t="shared" si="25"/>
        <v>44</v>
      </c>
    </row>
    <row r="109" spans="1:28">
      <c r="A109" s="191">
        <f t="shared" si="22"/>
        <v>45</v>
      </c>
      <c r="B109" s="191"/>
      <c r="C109" s="204">
        <f t="shared" si="23"/>
        <v>45</v>
      </c>
      <c r="D109" s="209">
        <v>2</v>
      </c>
      <c r="E109" s="209">
        <v>2</v>
      </c>
      <c r="F109" s="209">
        <v>2</v>
      </c>
      <c r="G109" s="209">
        <v>2</v>
      </c>
      <c r="H109" s="209">
        <v>2</v>
      </c>
      <c r="I109" s="209">
        <v>2</v>
      </c>
      <c r="J109" s="209">
        <v>9</v>
      </c>
      <c r="K109" s="209">
        <v>14</v>
      </c>
      <c r="L109" s="209">
        <v>10</v>
      </c>
      <c r="M109" s="145"/>
      <c r="O109" s="209">
        <v>103</v>
      </c>
      <c r="P109" s="2" t="str">
        <f>Q109&amp;":"&amp;COUNTIF($Q$7:Q109,Q109)</f>
        <v>41:12</v>
      </c>
      <c r="Q109" s="206">
        <f>'Student name internal mark'!W109</f>
        <v>41</v>
      </c>
      <c r="R109" s="227">
        <f t="shared" si="24"/>
        <v>0</v>
      </c>
      <c r="S109" s="227">
        <f t="shared" si="14"/>
        <v>1</v>
      </c>
      <c r="T109" s="227">
        <f t="shared" si="15"/>
        <v>2</v>
      </c>
      <c r="U109" s="227">
        <f t="shared" si="16"/>
        <v>0</v>
      </c>
      <c r="V109" s="227">
        <f t="shared" si="17"/>
        <v>2</v>
      </c>
      <c r="W109" s="227">
        <f t="shared" si="18"/>
        <v>1</v>
      </c>
      <c r="X109" s="227">
        <f t="shared" si="19"/>
        <v>9</v>
      </c>
      <c r="Y109" s="227">
        <f t="shared" si="20"/>
        <v>14</v>
      </c>
      <c r="Z109" s="227">
        <f t="shared" si="21"/>
        <v>12</v>
      </c>
      <c r="AB109" s="139">
        <f t="shared" si="25"/>
        <v>41</v>
      </c>
    </row>
    <row r="110" spans="1:28">
      <c r="A110" s="191">
        <f t="shared" si="22"/>
        <v>47</v>
      </c>
      <c r="B110" s="191" t="str">
        <f>C110&amp;":"&amp;COUNTIF($C$7:C110,C110)</f>
        <v>47:15</v>
      </c>
      <c r="C110" s="204">
        <f t="shared" si="23"/>
        <v>47</v>
      </c>
      <c r="D110" s="209">
        <v>2</v>
      </c>
      <c r="E110" s="209">
        <v>2</v>
      </c>
      <c r="F110" s="209">
        <v>2</v>
      </c>
      <c r="G110" s="209">
        <v>2</v>
      </c>
      <c r="H110" s="209">
        <v>2</v>
      </c>
      <c r="I110" s="209">
        <v>2</v>
      </c>
      <c r="J110" s="209">
        <v>10</v>
      </c>
      <c r="K110" s="209">
        <v>11</v>
      </c>
      <c r="L110" s="209">
        <v>14</v>
      </c>
      <c r="M110" s="145"/>
      <c r="O110" s="209">
        <v>104</v>
      </c>
      <c r="P110" s="2" t="str">
        <f>Q110&amp;":"&amp;COUNTIF($Q$7:Q110,Q110)</f>
        <v>50:10</v>
      </c>
      <c r="Q110" s="206">
        <f>'Student name internal mark'!W110</f>
        <v>50</v>
      </c>
      <c r="R110" s="227">
        <f t="shared" si="24"/>
        <v>2</v>
      </c>
      <c r="S110" s="227">
        <f t="shared" si="14"/>
        <v>2</v>
      </c>
      <c r="T110" s="227">
        <f t="shared" si="15"/>
        <v>2</v>
      </c>
      <c r="U110" s="227">
        <f t="shared" si="16"/>
        <v>2</v>
      </c>
      <c r="V110" s="227">
        <f t="shared" si="17"/>
        <v>2</v>
      </c>
      <c r="W110" s="227">
        <f t="shared" si="18"/>
        <v>2</v>
      </c>
      <c r="X110" s="227">
        <f t="shared" si="19"/>
        <v>10</v>
      </c>
      <c r="Y110" s="227">
        <f t="shared" si="20"/>
        <v>14</v>
      </c>
      <c r="Z110" s="227">
        <f t="shared" si="21"/>
        <v>14</v>
      </c>
      <c r="AB110" s="139">
        <f t="shared" si="25"/>
        <v>50</v>
      </c>
    </row>
    <row r="111" spans="1:28">
      <c r="A111" s="191">
        <f t="shared" si="22"/>
        <v>46</v>
      </c>
      <c r="B111" s="191" t="str">
        <f>C111&amp;":"&amp;COUNTIF($C$7:C111,C111)</f>
        <v>46:12</v>
      </c>
      <c r="C111" s="204">
        <f t="shared" si="23"/>
        <v>46</v>
      </c>
      <c r="D111" s="209">
        <v>2</v>
      </c>
      <c r="E111" s="209">
        <v>2</v>
      </c>
      <c r="F111" s="209">
        <v>2</v>
      </c>
      <c r="G111" s="209">
        <v>2</v>
      </c>
      <c r="H111" s="209">
        <v>2</v>
      </c>
      <c r="I111" s="209">
        <v>2</v>
      </c>
      <c r="J111" s="209">
        <v>9</v>
      </c>
      <c r="K111" s="209">
        <v>13</v>
      </c>
      <c r="L111" s="209">
        <v>12</v>
      </c>
      <c r="M111" s="145"/>
      <c r="O111" s="2">
        <v>105</v>
      </c>
      <c r="P111" s="2" t="str">
        <f>Q111&amp;":"&amp;COUNTIF($Q$7:Q111,Q111)</f>
        <v>50:11</v>
      </c>
      <c r="Q111" s="206">
        <f>'Student name internal mark'!W111</f>
        <v>50</v>
      </c>
      <c r="R111" s="227">
        <f t="shared" si="24"/>
        <v>2</v>
      </c>
      <c r="S111" s="227">
        <f t="shared" si="14"/>
        <v>2</v>
      </c>
      <c r="T111" s="227">
        <f t="shared" si="15"/>
        <v>2</v>
      </c>
      <c r="U111" s="227">
        <f t="shared" si="16"/>
        <v>2</v>
      </c>
      <c r="V111" s="227">
        <f t="shared" si="17"/>
        <v>2</v>
      </c>
      <c r="W111" s="227">
        <f t="shared" si="18"/>
        <v>2</v>
      </c>
      <c r="X111" s="227">
        <f t="shared" si="19"/>
        <v>10</v>
      </c>
      <c r="Y111" s="227">
        <f t="shared" si="20"/>
        <v>14</v>
      </c>
      <c r="Z111" s="227">
        <f t="shared" si="21"/>
        <v>14</v>
      </c>
      <c r="AB111" s="139">
        <f t="shared" si="25"/>
        <v>50</v>
      </c>
    </row>
    <row r="112" spans="1:28">
      <c r="A112" s="191">
        <f t="shared" si="22"/>
        <v>46</v>
      </c>
      <c r="B112" s="191" t="str">
        <f>C112&amp;":"&amp;COUNTIF($C$7:C112,C112)</f>
        <v>46:13</v>
      </c>
      <c r="C112" s="204">
        <f t="shared" si="23"/>
        <v>46</v>
      </c>
      <c r="D112" s="209">
        <v>2</v>
      </c>
      <c r="E112" s="209">
        <v>2</v>
      </c>
      <c r="F112" s="209">
        <v>2</v>
      </c>
      <c r="G112" s="209">
        <v>2</v>
      </c>
      <c r="H112" s="209">
        <v>2</v>
      </c>
      <c r="I112" s="209">
        <v>2</v>
      </c>
      <c r="J112" s="209">
        <v>9</v>
      </c>
      <c r="K112" s="209">
        <v>14</v>
      </c>
      <c r="L112" s="209">
        <v>11</v>
      </c>
      <c r="M112" s="145"/>
      <c r="O112" s="209">
        <v>106</v>
      </c>
      <c r="P112" s="2" t="str">
        <f>Q112&amp;":"&amp;COUNTIF($Q$7:Q112,Q112)</f>
        <v>50:12</v>
      </c>
      <c r="Q112" s="206">
        <f>'Student name internal mark'!W112</f>
        <v>50</v>
      </c>
      <c r="R112" s="227">
        <f t="shared" si="24"/>
        <v>2</v>
      </c>
      <c r="S112" s="227">
        <f t="shared" si="14"/>
        <v>2</v>
      </c>
      <c r="T112" s="227">
        <f t="shared" si="15"/>
        <v>2</v>
      </c>
      <c r="U112" s="227">
        <f t="shared" si="16"/>
        <v>2</v>
      </c>
      <c r="V112" s="227">
        <f t="shared" si="17"/>
        <v>2</v>
      </c>
      <c r="W112" s="227">
        <f t="shared" si="18"/>
        <v>2</v>
      </c>
      <c r="X112" s="227">
        <f t="shared" si="19"/>
        <v>10</v>
      </c>
      <c r="Y112" s="227">
        <f t="shared" si="20"/>
        <v>14</v>
      </c>
      <c r="Z112" s="227">
        <f t="shared" si="21"/>
        <v>14</v>
      </c>
      <c r="AB112" s="139">
        <f t="shared" si="25"/>
        <v>50</v>
      </c>
    </row>
    <row r="113" spans="1:28">
      <c r="A113" s="191">
        <f t="shared" si="22"/>
        <v>46</v>
      </c>
      <c r="B113" s="191"/>
      <c r="C113" s="204">
        <f t="shared" si="23"/>
        <v>46</v>
      </c>
      <c r="D113" s="209">
        <v>2</v>
      </c>
      <c r="E113" s="209">
        <v>2</v>
      </c>
      <c r="F113" s="209">
        <v>2</v>
      </c>
      <c r="G113" s="209">
        <v>2</v>
      </c>
      <c r="H113" s="209">
        <v>2</v>
      </c>
      <c r="I113" s="209">
        <v>2</v>
      </c>
      <c r="J113" s="209">
        <v>9</v>
      </c>
      <c r="K113" s="209">
        <v>12</v>
      </c>
      <c r="L113" s="209">
        <v>13</v>
      </c>
      <c r="M113" s="145"/>
      <c r="O113" s="209">
        <v>107</v>
      </c>
      <c r="P113" s="2" t="str">
        <f>Q113&amp;":"&amp;COUNTIF($Q$7:Q113,Q113)</f>
        <v>41:13</v>
      </c>
      <c r="Q113" s="206">
        <f>'Student name internal mark'!W113</f>
        <v>41</v>
      </c>
      <c r="R113" s="227">
        <f t="shared" si="24"/>
        <v>2</v>
      </c>
      <c r="S113" s="227">
        <f t="shared" si="14"/>
        <v>2</v>
      </c>
      <c r="T113" s="227">
        <f t="shared" si="15"/>
        <v>2</v>
      </c>
      <c r="U113" s="227">
        <f t="shared" si="16"/>
        <v>2</v>
      </c>
      <c r="V113" s="227">
        <f t="shared" si="17"/>
        <v>2</v>
      </c>
      <c r="W113" s="227">
        <f t="shared" si="18"/>
        <v>2</v>
      </c>
      <c r="X113" s="227">
        <f t="shared" si="19"/>
        <v>9</v>
      </c>
      <c r="Y113" s="227">
        <f t="shared" si="20"/>
        <v>10</v>
      </c>
      <c r="Z113" s="227">
        <f t="shared" si="21"/>
        <v>10</v>
      </c>
      <c r="AB113" s="139">
        <f t="shared" si="25"/>
        <v>41</v>
      </c>
    </row>
    <row r="114" spans="1:28">
      <c r="A114" s="191">
        <f t="shared" si="22"/>
        <v>46</v>
      </c>
      <c r="B114" s="191" t="str">
        <f>C114&amp;":"&amp;COUNTIF($C$7:C114,C114)</f>
        <v>46:15</v>
      </c>
      <c r="C114" s="204">
        <f t="shared" si="23"/>
        <v>46</v>
      </c>
      <c r="D114" s="209">
        <v>2</v>
      </c>
      <c r="E114" s="209">
        <v>2</v>
      </c>
      <c r="F114" s="209">
        <v>2</v>
      </c>
      <c r="G114" s="209">
        <v>2</v>
      </c>
      <c r="H114" s="209">
        <v>2</v>
      </c>
      <c r="I114" s="209">
        <v>2</v>
      </c>
      <c r="J114" s="209">
        <v>10</v>
      </c>
      <c r="K114" s="209">
        <v>12</v>
      </c>
      <c r="L114" s="209">
        <v>12</v>
      </c>
      <c r="M114" s="145"/>
      <c r="O114" s="209">
        <v>108</v>
      </c>
      <c r="P114" s="2" t="str">
        <f>Q114&amp;":"&amp;COUNTIF($Q$7:Q114,Q114)</f>
        <v>50:13</v>
      </c>
      <c r="Q114" s="206">
        <f>'Student name internal mark'!W114</f>
        <v>50</v>
      </c>
      <c r="R114" s="227">
        <f t="shared" si="24"/>
        <v>2</v>
      </c>
      <c r="S114" s="227">
        <f t="shared" si="14"/>
        <v>2</v>
      </c>
      <c r="T114" s="227">
        <f t="shared" si="15"/>
        <v>2</v>
      </c>
      <c r="U114" s="227">
        <f t="shared" si="16"/>
        <v>2</v>
      </c>
      <c r="V114" s="227">
        <f t="shared" si="17"/>
        <v>2</v>
      </c>
      <c r="W114" s="227">
        <f t="shared" si="18"/>
        <v>2</v>
      </c>
      <c r="X114" s="227">
        <f t="shared" si="19"/>
        <v>10</v>
      </c>
      <c r="Y114" s="227">
        <f t="shared" si="20"/>
        <v>14</v>
      </c>
      <c r="Z114" s="227">
        <f t="shared" si="21"/>
        <v>14</v>
      </c>
      <c r="AB114" s="139">
        <f t="shared" si="25"/>
        <v>50</v>
      </c>
    </row>
    <row r="115" spans="1:28">
      <c r="A115" s="191">
        <f t="shared" si="22"/>
        <v>45</v>
      </c>
      <c r="B115" s="191" t="str">
        <f>C115&amp;":"&amp;COUNTIF($C$7:C115,C115)</f>
        <v>45:20</v>
      </c>
      <c r="C115" s="204">
        <f t="shared" si="23"/>
        <v>45</v>
      </c>
      <c r="D115" s="209">
        <v>2</v>
      </c>
      <c r="E115" s="209">
        <v>2</v>
      </c>
      <c r="F115" s="209">
        <v>2</v>
      </c>
      <c r="G115" s="209">
        <v>2</v>
      </c>
      <c r="H115" s="209">
        <v>2</v>
      </c>
      <c r="I115" s="209">
        <v>2</v>
      </c>
      <c r="J115" s="209">
        <v>10</v>
      </c>
      <c r="K115" s="209">
        <v>10</v>
      </c>
      <c r="L115" s="209">
        <v>13</v>
      </c>
      <c r="M115" s="145"/>
      <c r="O115" s="2">
        <v>109</v>
      </c>
      <c r="P115" s="2" t="str">
        <f>Q115&amp;":"&amp;COUNTIF($Q$7:Q115,Q115)</f>
        <v>38:4</v>
      </c>
      <c r="Q115" s="206">
        <f>'Student name internal mark'!W115</f>
        <v>38</v>
      </c>
      <c r="R115" s="227">
        <f t="shared" si="24"/>
        <v>0</v>
      </c>
      <c r="S115" s="227">
        <f t="shared" si="14"/>
        <v>0</v>
      </c>
      <c r="T115" s="227">
        <f t="shared" si="15"/>
        <v>2</v>
      </c>
      <c r="U115" s="227">
        <f t="shared" si="16"/>
        <v>1</v>
      </c>
      <c r="V115" s="227">
        <f t="shared" si="17"/>
        <v>1</v>
      </c>
      <c r="W115" s="227">
        <f t="shared" si="18"/>
        <v>0</v>
      </c>
      <c r="X115" s="227">
        <f t="shared" si="19"/>
        <v>7</v>
      </c>
      <c r="Y115" s="227">
        <f t="shared" si="20"/>
        <v>14</v>
      </c>
      <c r="Z115" s="227">
        <f t="shared" si="21"/>
        <v>13</v>
      </c>
      <c r="AB115" s="139">
        <f t="shared" si="25"/>
        <v>38</v>
      </c>
    </row>
    <row r="116" spans="1:28">
      <c r="A116" s="191">
        <f t="shared" si="22"/>
        <v>46</v>
      </c>
      <c r="B116" s="191"/>
      <c r="C116" s="204">
        <f t="shared" si="23"/>
        <v>46</v>
      </c>
      <c r="D116" s="209">
        <v>2</v>
      </c>
      <c r="E116" s="209">
        <v>2</v>
      </c>
      <c r="F116" s="209">
        <v>2</v>
      </c>
      <c r="G116" s="209">
        <v>2</v>
      </c>
      <c r="H116" s="209">
        <v>2</v>
      </c>
      <c r="I116" s="209">
        <v>2</v>
      </c>
      <c r="J116" s="209">
        <v>10</v>
      </c>
      <c r="K116" s="209">
        <v>13</v>
      </c>
      <c r="L116" s="209">
        <v>11</v>
      </c>
      <c r="M116" s="145"/>
      <c r="O116" s="209">
        <v>110</v>
      </c>
      <c r="P116" s="2" t="str">
        <f>Q116&amp;":"&amp;COUNTIF($Q$7:Q116,Q116)</f>
        <v>33:2</v>
      </c>
      <c r="Q116" s="206">
        <f>'Student name internal mark'!W116</f>
        <v>33</v>
      </c>
      <c r="R116" s="227">
        <f t="shared" si="24"/>
        <v>0</v>
      </c>
      <c r="S116" s="227">
        <f t="shared" si="14"/>
        <v>0</v>
      </c>
      <c r="T116" s="227">
        <f t="shared" si="15"/>
        <v>2</v>
      </c>
      <c r="U116" s="227">
        <f t="shared" si="16"/>
        <v>0</v>
      </c>
      <c r="V116" s="227">
        <f t="shared" si="17"/>
        <v>0</v>
      </c>
      <c r="W116" s="227">
        <f t="shared" si="18"/>
        <v>1</v>
      </c>
      <c r="X116" s="227">
        <f t="shared" si="19"/>
        <v>5</v>
      </c>
      <c r="Y116" s="227">
        <f t="shared" si="20"/>
        <v>11</v>
      </c>
      <c r="Z116" s="227">
        <f t="shared" si="21"/>
        <v>14</v>
      </c>
      <c r="AB116" s="139">
        <f t="shared" si="25"/>
        <v>33</v>
      </c>
    </row>
    <row r="117" spans="1:28">
      <c r="A117" s="191">
        <f t="shared" si="22"/>
        <v>47</v>
      </c>
      <c r="B117" s="191" t="str">
        <f>C117&amp;":"&amp;COUNTIF($C$7:C117,C117)</f>
        <v>47:16</v>
      </c>
      <c r="C117" s="204">
        <f t="shared" si="23"/>
        <v>47</v>
      </c>
      <c r="D117" s="209">
        <v>2</v>
      </c>
      <c r="E117" s="209">
        <v>2</v>
      </c>
      <c r="F117" s="209">
        <v>2</v>
      </c>
      <c r="G117" s="209">
        <v>2</v>
      </c>
      <c r="H117" s="209">
        <v>2</v>
      </c>
      <c r="I117" s="209">
        <v>2</v>
      </c>
      <c r="J117" s="209">
        <v>10</v>
      </c>
      <c r="K117" s="209">
        <v>12</v>
      </c>
      <c r="L117" s="209">
        <v>13</v>
      </c>
      <c r="M117" s="145"/>
      <c r="O117" s="209">
        <v>111</v>
      </c>
      <c r="P117" s="2" t="str">
        <f>Q117&amp;":"&amp;COUNTIF($Q$7:Q117,Q117)</f>
        <v>35:4</v>
      </c>
      <c r="Q117" s="206">
        <f>'Student name internal mark'!W117</f>
        <v>35</v>
      </c>
      <c r="R117" s="227">
        <f t="shared" si="24"/>
        <v>0</v>
      </c>
      <c r="S117" s="227">
        <f t="shared" si="14"/>
        <v>1</v>
      </c>
      <c r="T117" s="227">
        <f t="shared" si="15"/>
        <v>2</v>
      </c>
      <c r="U117" s="227">
        <f t="shared" si="16"/>
        <v>1</v>
      </c>
      <c r="V117" s="227">
        <f t="shared" si="17"/>
        <v>1</v>
      </c>
      <c r="W117" s="227">
        <f t="shared" si="18"/>
        <v>1</v>
      </c>
      <c r="X117" s="227">
        <f t="shared" si="19"/>
        <v>5</v>
      </c>
      <c r="Y117" s="227">
        <f t="shared" si="20"/>
        <v>14</v>
      </c>
      <c r="Z117" s="227">
        <f t="shared" si="21"/>
        <v>10</v>
      </c>
      <c r="AB117" s="139">
        <f t="shared" si="25"/>
        <v>35</v>
      </c>
    </row>
    <row r="118" spans="1:28">
      <c r="A118" s="191">
        <f t="shared" si="22"/>
        <v>47</v>
      </c>
      <c r="B118" s="191"/>
      <c r="C118" s="204">
        <f t="shared" si="23"/>
        <v>47</v>
      </c>
      <c r="D118" s="209">
        <v>2</v>
      </c>
      <c r="E118" s="209">
        <v>2</v>
      </c>
      <c r="F118" s="209">
        <v>2</v>
      </c>
      <c r="G118" s="209">
        <v>2</v>
      </c>
      <c r="H118" s="209">
        <v>2</v>
      </c>
      <c r="I118" s="209">
        <v>2</v>
      </c>
      <c r="J118" s="209">
        <v>9</v>
      </c>
      <c r="K118" s="209">
        <v>13</v>
      </c>
      <c r="L118" s="209">
        <v>13</v>
      </c>
      <c r="M118" s="145"/>
      <c r="O118" s="209">
        <v>112</v>
      </c>
      <c r="P118" s="2" t="str">
        <f>Q118&amp;":"&amp;COUNTIF($Q$7:Q118,Q118)</f>
        <v>38:5</v>
      </c>
      <c r="Q118" s="206">
        <f>'Student name internal mark'!W118</f>
        <v>38</v>
      </c>
      <c r="R118" s="227">
        <f t="shared" si="24"/>
        <v>1</v>
      </c>
      <c r="S118" s="227">
        <f t="shared" si="14"/>
        <v>0</v>
      </c>
      <c r="T118" s="227">
        <f t="shared" si="15"/>
        <v>1</v>
      </c>
      <c r="U118" s="227">
        <f t="shared" si="16"/>
        <v>1</v>
      </c>
      <c r="V118" s="227">
        <f t="shared" si="17"/>
        <v>0</v>
      </c>
      <c r="W118" s="227">
        <f t="shared" si="18"/>
        <v>1</v>
      </c>
      <c r="X118" s="227">
        <f t="shared" si="19"/>
        <v>6</v>
      </c>
      <c r="Y118" s="227">
        <f t="shared" si="20"/>
        <v>14</v>
      </c>
      <c r="Z118" s="227">
        <f t="shared" si="21"/>
        <v>14</v>
      </c>
      <c r="AB118" s="139">
        <f t="shared" si="25"/>
        <v>38</v>
      </c>
    </row>
    <row r="119" spans="1:28">
      <c r="A119" s="191">
        <f t="shared" si="22"/>
        <v>41</v>
      </c>
      <c r="B119" s="191" t="str">
        <f>C119&amp;":"&amp;COUNTIF($C$7:C119,C119)</f>
        <v>41:2</v>
      </c>
      <c r="C119" s="204">
        <f t="shared" si="23"/>
        <v>41</v>
      </c>
      <c r="D119" s="209">
        <v>2</v>
      </c>
      <c r="E119" s="209">
        <v>2</v>
      </c>
      <c r="F119" s="209">
        <v>2</v>
      </c>
      <c r="G119" s="209">
        <v>2</v>
      </c>
      <c r="H119" s="209">
        <v>2</v>
      </c>
      <c r="I119" s="209">
        <v>2</v>
      </c>
      <c r="J119" s="209">
        <v>9</v>
      </c>
      <c r="K119" s="209">
        <v>10</v>
      </c>
      <c r="L119" s="209">
        <v>10</v>
      </c>
      <c r="M119" s="145"/>
      <c r="O119" s="2">
        <v>113</v>
      </c>
      <c r="P119" s="2" t="str">
        <f>Q119&amp;":"&amp;COUNTIF($Q$7:Q119,Q119)</f>
        <v>37:2</v>
      </c>
      <c r="Q119" s="206">
        <f>'Student name internal mark'!W119</f>
        <v>37</v>
      </c>
      <c r="R119" s="227">
        <f t="shared" si="24"/>
        <v>1</v>
      </c>
      <c r="S119" s="227">
        <f t="shared" si="14"/>
        <v>0</v>
      </c>
      <c r="T119" s="227">
        <f t="shared" si="15"/>
        <v>2</v>
      </c>
      <c r="U119" s="227">
        <f t="shared" si="16"/>
        <v>0</v>
      </c>
      <c r="V119" s="227">
        <f t="shared" si="17"/>
        <v>1</v>
      </c>
      <c r="W119" s="227">
        <f t="shared" si="18"/>
        <v>1</v>
      </c>
      <c r="X119" s="227">
        <f t="shared" si="19"/>
        <v>8</v>
      </c>
      <c r="Y119" s="227">
        <f t="shared" si="20"/>
        <v>10</v>
      </c>
      <c r="Z119" s="227">
        <f t="shared" si="21"/>
        <v>14</v>
      </c>
      <c r="AB119" s="139">
        <f t="shared" si="25"/>
        <v>37</v>
      </c>
    </row>
    <row r="120" spans="1:28">
      <c r="A120" s="191">
        <f t="shared" si="22"/>
        <v>48</v>
      </c>
      <c r="B120" s="191" t="str">
        <f>C120&amp;":"&amp;COUNTIF($C$7:C120,C120)</f>
        <v>48:11</v>
      </c>
      <c r="C120" s="204">
        <f t="shared" si="23"/>
        <v>48</v>
      </c>
      <c r="D120" s="209">
        <v>2</v>
      </c>
      <c r="E120" s="209">
        <v>2</v>
      </c>
      <c r="F120" s="209">
        <v>2</v>
      </c>
      <c r="G120" s="209">
        <v>2</v>
      </c>
      <c r="H120" s="209">
        <v>2</v>
      </c>
      <c r="I120" s="209">
        <v>2</v>
      </c>
      <c r="J120" s="209">
        <v>10</v>
      </c>
      <c r="K120" s="209">
        <v>12</v>
      </c>
      <c r="L120" s="209">
        <v>14</v>
      </c>
      <c r="M120" s="145"/>
      <c r="O120" s="209">
        <v>114</v>
      </c>
      <c r="P120" s="2" t="str">
        <f>Q120&amp;":"&amp;COUNTIF($Q$7:Q120,Q120)</f>
        <v>39:3</v>
      </c>
      <c r="Q120" s="206">
        <f>'Student name internal mark'!W120</f>
        <v>39</v>
      </c>
      <c r="R120" s="227">
        <f t="shared" si="24"/>
        <v>2</v>
      </c>
      <c r="S120" s="227">
        <f t="shared" si="14"/>
        <v>1</v>
      </c>
      <c r="T120" s="227">
        <f t="shared" si="15"/>
        <v>2</v>
      </c>
      <c r="U120" s="227">
        <f t="shared" si="16"/>
        <v>2</v>
      </c>
      <c r="V120" s="227">
        <f t="shared" si="17"/>
        <v>2</v>
      </c>
      <c r="W120" s="227">
        <f t="shared" si="18"/>
        <v>1</v>
      </c>
      <c r="X120" s="227">
        <f t="shared" si="19"/>
        <v>8</v>
      </c>
      <c r="Y120" s="227">
        <f t="shared" si="20"/>
        <v>14</v>
      </c>
      <c r="Z120" s="227">
        <f t="shared" si="21"/>
        <v>7</v>
      </c>
      <c r="AB120" s="139">
        <f t="shared" si="25"/>
        <v>39</v>
      </c>
    </row>
    <row r="121" spans="1:28">
      <c r="A121" s="191">
        <f t="shared" si="22"/>
        <v>42</v>
      </c>
      <c r="B121" s="191"/>
      <c r="C121" s="204">
        <f t="shared" si="23"/>
        <v>42</v>
      </c>
      <c r="D121" s="209">
        <v>2</v>
      </c>
      <c r="E121" s="209">
        <v>2</v>
      </c>
      <c r="F121" s="209">
        <v>2</v>
      </c>
      <c r="G121" s="209">
        <v>2</v>
      </c>
      <c r="H121" s="209">
        <v>2</v>
      </c>
      <c r="I121" s="209">
        <v>2</v>
      </c>
      <c r="J121" s="209">
        <v>9</v>
      </c>
      <c r="K121" s="209">
        <v>11</v>
      </c>
      <c r="L121" s="209">
        <v>10</v>
      </c>
      <c r="M121" s="145"/>
      <c r="O121" s="209">
        <v>115</v>
      </c>
      <c r="P121" s="2" t="str">
        <f>Q121&amp;":"&amp;COUNTIF($Q$7:Q121,Q121)</f>
        <v>41:14</v>
      </c>
      <c r="Q121" s="206">
        <f>'Student name internal mark'!W121</f>
        <v>41</v>
      </c>
      <c r="R121" s="227">
        <f t="shared" si="24"/>
        <v>1</v>
      </c>
      <c r="S121" s="227">
        <f t="shared" si="14"/>
        <v>1</v>
      </c>
      <c r="T121" s="227">
        <f t="shared" si="15"/>
        <v>2</v>
      </c>
      <c r="U121" s="227">
        <f t="shared" si="16"/>
        <v>1</v>
      </c>
      <c r="V121" s="227">
        <f t="shared" si="17"/>
        <v>1</v>
      </c>
      <c r="W121" s="227">
        <f t="shared" si="18"/>
        <v>2</v>
      </c>
      <c r="X121" s="227">
        <f t="shared" si="19"/>
        <v>10</v>
      </c>
      <c r="Y121" s="227">
        <f t="shared" si="20"/>
        <v>13</v>
      </c>
      <c r="Z121" s="227">
        <f t="shared" si="21"/>
        <v>10</v>
      </c>
      <c r="AB121" s="139">
        <f t="shared" si="25"/>
        <v>41</v>
      </c>
    </row>
    <row r="122" spans="1:28">
      <c r="A122" s="191">
        <f t="shared" si="22"/>
        <v>47</v>
      </c>
      <c r="B122" s="191" t="str">
        <f>C122&amp;":"&amp;COUNTIF($C$7:C122,C122)</f>
        <v>47:18</v>
      </c>
      <c r="C122" s="204">
        <f t="shared" si="23"/>
        <v>47</v>
      </c>
      <c r="D122" s="209">
        <v>2</v>
      </c>
      <c r="E122" s="209">
        <v>2</v>
      </c>
      <c r="F122" s="209">
        <v>2</v>
      </c>
      <c r="G122" s="209">
        <v>2</v>
      </c>
      <c r="H122" s="209">
        <v>2</v>
      </c>
      <c r="I122" s="209">
        <v>2</v>
      </c>
      <c r="J122" s="209">
        <v>9</v>
      </c>
      <c r="K122" s="209">
        <v>13</v>
      </c>
      <c r="L122" s="209">
        <v>13</v>
      </c>
      <c r="M122" s="145"/>
      <c r="O122" s="209">
        <v>116</v>
      </c>
      <c r="P122" s="2" t="str">
        <f>Q122&amp;":"&amp;COUNTIF($Q$7:Q122,Q122)</f>
        <v>41:15</v>
      </c>
      <c r="Q122" s="206">
        <f>'Student name internal mark'!W122</f>
        <v>41</v>
      </c>
      <c r="R122" s="227">
        <f t="shared" si="24"/>
        <v>0</v>
      </c>
      <c r="S122" s="227">
        <f t="shared" si="14"/>
        <v>1</v>
      </c>
      <c r="T122" s="227">
        <f t="shared" si="15"/>
        <v>2</v>
      </c>
      <c r="U122" s="227">
        <f t="shared" si="16"/>
        <v>2</v>
      </c>
      <c r="V122" s="227">
        <f t="shared" si="17"/>
        <v>0</v>
      </c>
      <c r="W122" s="227">
        <f t="shared" si="18"/>
        <v>2</v>
      </c>
      <c r="X122" s="227">
        <f t="shared" si="19"/>
        <v>10</v>
      </c>
      <c r="Y122" s="227">
        <f t="shared" si="20"/>
        <v>11</v>
      </c>
      <c r="Z122" s="227">
        <f t="shared" si="21"/>
        <v>13</v>
      </c>
      <c r="AB122" s="139">
        <f t="shared" si="25"/>
        <v>41</v>
      </c>
    </row>
    <row r="123" spans="1:28">
      <c r="A123" s="191">
        <f t="shared" si="22"/>
        <v>47</v>
      </c>
      <c r="B123" s="191" t="str">
        <f>C123&amp;":"&amp;COUNTIF($C$7:C123,C123)</f>
        <v>47:19</v>
      </c>
      <c r="C123" s="204">
        <f t="shared" si="23"/>
        <v>47</v>
      </c>
      <c r="D123" s="209">
        <v>2</v>
      </c>
      <c r="E123" s="209">
        <v>2</v>
      </c>
      <c r="F123" s="209">
        <v>2</v>
      </c>
      <c r="G123" s="209">
        <v>2</v>
      </c>
      <c r="H123" s="209">
        <v>2</v>
      </c>
      <c r="I123" s="209">
        <v>2</v>
      </c>
      <c r="J123" s="209">
        <v>10</v>
      </c>
      <c r="K123" s="209">
        <v>11</v>
      </c>
      <c r="L123" s="209">
        <v>14</v>
      </c>
      <c r="M123" s="145"/>
      <c r="O123" s="2">
        <v>117</v>
      </c>
      <c r="P123" s="2" t="str">
        <f>Q123&amp;":"&amp;COUNTIF($Q$7:Q123,Q123)</f>
        <v>0:7</v>
      </c>
      <c r="Q123" s="206">
        <f>'Student name internal mark'!W123</f>
        <v>0</v>
      </c>
      <c r="R123" s="227">
        <f t="shared" si="24"/>
        <v>0</v>
      </c>
      <c r="S123" s="227">
        <f t="shared" si="14"/>
        <v>0</v>
      </c>
      <c r="T123" s="227">
        <f t="shared" si="15"/>
        <v>0</v>
      </c>
      <c r="U123" s="227">
        <f t="shared" si="16"/>
        <v>0</v>
      </c>
      <c r="V123" s="227">
        <f t="shared" si="17"/>
        <v>0</v>
      </c>
      <c r="W123" s="227">
        <f t="shared" si="18"/>
        <v>0</v>
      </c>
      <c r="X123" s="227">
        <f t="shared" si="19"/>
        <v>0</v>
      </c>
      <c r="Y123" s="227">
        <f t="shared" si="20"/>
        <v>0</v>
      </c>
      <c r="Z123" s="227">
        <f t="shared" si="21"/>
        <v>0</v>
      </c>
      <c r="AB123" s="139">
        <f t="shared" si="25"/>
        <v>0</v>
      </c>
    </row>
    <row r="124" spans="1:28">
      <c r="A124" s="191">
        <f t="shared" si="22"/>
        <v>45</v>
      </c>
      <c r="B124" s="191"/>
      <c r="C124" s="204">
        <f t="shared" si="23"/>
        <v>45</v>
      </c>
      <c r="D124" s="209">
        <v>2</v>
      </c>
      <c r="E124" s="209">
        <v>2</v>
      </c>
      <c r="F124" s="209">
        <v>2</v>
      </c>
      <c r="G124" s="209">
        <v>2</v>
      </c>
      <c r="H124" s="209">
        <v>2</v>
      </c>
      <c r="I124" s="209">
        <v>2</v>
      </c>
      <c r="J124" s="209">
        <v>9</v>
      </c>
      <c r="K124" s="209">
        <v>13</v>
      </c>
      <c r="L124" s="209">
        <v>11</v>
      </c>
      <c r="M124" s="145"/>
      <c r="O124" s="209">
        <v>118</v>
      </c>
      <c r="P124" s="2" t="str">
        <f>Q124&amp;":"&amp;COUNTIF($Q$7:Q124,Q124)</f>
        <v>41:16</v>
      </c>
      <c r="Q124" s="206">
        <f>'Student name internal mark'!W124</f>
        <v>41</v>
      </c>
      <c r="R124" s="227">
        <f t="shared" si="24"/>
        <v>2</v>
      </c>
      <c r="S124" s="227">
        <f t="shared" si="14"/>
        <v>1</v>
      </c>
      <c r="T124" s="227">
        <f t="shared" si="15"/>
        <v>2</v>
      </c>
      <c r="U124" s="227">
        <f t="shared" si="16"/>
        <v>2</v>
      </c>
      <c r="V124" s="227">
        <f t="shared" si="17"/>
        <v>2</v>
      </c>
      <c r="W124" s="227">
        <f t="shared" si="18"/>
        <v>0</v>
      </c>
      <c r="X124" s="227">
        <f t="shared" si="19"/>
        <v>10</v>
      </c>
      <c r="Y124" s="227">
        <f t="shared" si="20"/>
        <v>10</v>
      </c>
      <c r="Z124" s="227">
        <f t="shared" si="21"/>
        <v>12</v>
      </c>
      <c r="AB124" s="139">
        <f t="shared" si="25"/>
        <v>41</v>
      </c>
    </row>
    <row r="125" spans="1:28">
      <c r="A125" s="191">
        <f t="shared" si="22"/>
        <v>42</v>
      </c>
      <c r="B125" s="191" t="str">
        <f>C125&amp;":"&amp;COUNTIF($C$7:C125,C125)</f>
        <v>42:4</v>
      </c>
      <c r="C125" s="204">
        <f t="shared" si="23"/>
        <v>42</v>
      </c>
      <c r="D125" s="209">
        <v>2</v>
      </c>
      <c r="E125" s="209">
        <v>2</v>
      </c>
      <c r="F125" s="209">
        <v>2</v>
      </c>
      <c r="G125" s="209">
        <v>2</v>
      </c>
      <c r="H125" s="209">
        <v>2</v>
      </c>
      <c r="I125" s="209">
        <v>2</v>
      </c>
      <c r="J125" s="209">
        <v>9</v>
      </c>
      <c r="K125" s="209">
        <v>11</v>
      </c>
      <c r="L125" s="209">
        <v>10</v>
      </c>
      <c r="M125" s="145"/>
      <c r="O125" s="209">
        <v>119</v>
      </c>
      <c r="P125" s="2" t="str">
        <f>Q125&amp;":"&amp;COUNTIF($Q$7:Q125,Q125)</f>
        <v>42:8</v>
      </c>
      <c r="Q125" s="206">
        <f>'Student name internal mark'!W125</f>
        <v>42</v>
      </c>
      <c r="R125" s="227">
        <f t="shared" si="24"/>
        <v>2</v>
      </c>
      <c r="S125" s="227">
        <f t="shared" si="14"/>
        <v>2</v>
      </c>
      <c r="T125" s="227">
        <f t="shared" si="15"/>
        <v>1</v>
      </c>
      <c r="U125" s="227">
        <f t="shared" si="16"/>
        <v>1</v>
      </c>
      <c r="V125" s="227">
        <f t="shared" si="17"/>
        <v>1</v>
      </c>
      <c r="W125" s="227">
        <f t="shared" si="18"/>
        <v>2</v>
      </c>
      <c r="X125" s="227">
        <f t="shared" si="19"/>
        <v>8</v>
      </c>
      <c r="Y125" s="227">
        <f t="shared" si="20"/>
        <v>12</v>
      </c>
      <c r="Z125" s="227">
        <f t="shared" si="21"/>
        <v>13</v>
      </c>
      <c r="AB125" s="139">
        <f t="shared" si="25"/>
        <v>42</v>
      </c>
    </row>
    <row r="126" spans="1:28">
      <c r="A126" s="191">
        <f t="shared" si="22"/>
        <v>50</v>
      </c>
      <c r="B126" s="191" t="str">
        <f>C126&amp;":"&amp;COUNTIF($C$7:C126,C126)</f>
        <v>50:3</v>
      </c>
      <c r="C126" s="204">
        <f t="shared" si="23"/>
        <v>50</v>
      </c>
      <c r="D126" s="209">
        <v>2</v>
      </c>
      <c r="E126" s="209">
        <v>2</v>
      </c>
      <c r="F126" s="209">
        <v>2</v>
      </c>
      <c r="G126" s="209">
        <v>2</v>
      </c>
      <c r="H126" s="209">
        <v>2</v>
      </c>
      <c r="I126" s="209">
        <v>2</v>
      </c>
      <c r="J126" s="209">
        <v>10</v>
      </c>
      <c r="K126" s="209">
        <v>14</v>
      </c>
      <c r="L126" s="209">
        <v>14</v>
      </c>
      <c r="M126" s="145"/>
      <c r="O126" s="209">
        <v>120</v>
      </c>
      <c r="P126" s="2" t="str">
        <f>Q126&amp;":"&amp;COUNTIF($Q$7:Q126,Q126)</f>
        <v>45:12</v>
      </c>
      <c r="Q126" s="206">
        <f>'Student name internal mark'!W126</f>
        <v>45</v>
      </c>
      <c r="R126" s="227">
        <f t="shared" si="24"/>
        <v>2</v>
      </c>
      <c r="S126" s="227">
        <f t="shared" si="14"/>
        <v>2</v>
      </c>
      <c r="T126" s="227">
        <f t="shared" si="15"/>
        <v>2</v>
      </c>
      <c r="U126" s="227">
        <f t="shared" si="16"/>
        <v>2</v>
      </c>
      <c r="V126" s="227">
        <f t="shared" si="17"/>
        <v>2</v>
      </c>
      <c r="W126" s="227">
        <f t="shared" si="18"/>
        <v>2</v>
      </c>
      <c r="X126" s="227">
        <f t="shared" si="19"/>
        <v>9</v>
      </c>
      <c r="Y126" s="227">
        <f t="shared" si="20"/>
        <v>12</v>
      </c>
      <c r="Z126" s="227">
        <f t="shared" si="21"/>
        <v>12</v>
      </c>
      <c r="AB126" s="139">
        <f t="shared" si="25"/>
        <v>45</v>
      </c>
    </row>
    <row r="127" spans="1:28">
      <c r="A127" s="191">
        <f t="shared" si="22"/>
        <v>47</v>
      </c>
      <c r="B127" s="191" t="str">
        <f>C127&amp;":"&amp;COUNTIF($C$7:C127,C127)</f>
        <v>47:20</v>
      </c>
      <c r="C127" s="204">
        <f t="shared" si="23"/>
        <v>47</v>
      </c>
      <c r="D127" s="209">
        <v>2</v>
      </c>
      <c r="E127" s="209">
        <v>2</v>
      </c>
      <c r="F127" s="209">
        <v>2</v>
      </c>
      <c r="G127" s="209">
        <v>2</v>
      </c>
      <c r="H127" s="209">
        <v>2</v>
      </c>
      <c r="I127" s="209">
        <v>2</v>
      </c>
      <c r="J127" s="209">
        <v>10</v>
      </c>
      <c r="K127" s="209">
        <v>11</v>
      </c>
      <c r="L127" s="209">
        <v>14</v>
      </c>
      <c r="M127" s="145"/>
      <c r="O127" s="2">
        <v>121</v>
      </c>
      <c r="P127" s="2" t="str">
        <f>Q127&amp;":"&amp;COUNTIF($Q$7:Q127,Q127)</f>
        <v>35:5</v>
      </c>
      <c r="Q127" s="206">
        <f>'Student name internal mark'!W127</f>
        <v>35</v>
      </c>
      <c r="R127" s="227">
        <f t="shared" si="24"/>
        <v>2</v>
      </c>
      <c r="S127" s="227">
        <f t="shared" si="14"/>
        <v>2</v>
      </c>
      <c r="T127" s="227">
        <f t="shared" si="15"/>
        <v>2</v>
      </c>
      <c r="U127" s="227">
        <f t="shared" si="16"/>
        <v>2</v>
      </c>
      <c r="V127" s="227">
        <f t="shared" si="17"/>
        <v>2</v>
      </c>
      <c r="W127" s="227">
        <f t="shared" si="18"/>
        <v>2</v>
      </c>
      <c r="X127" s="227">
        <f t="shared" si="19"/>
        <v>5</v>
      </c>
      <c r="Y127" s="227">
        <f t="shared" si="20"/>
        <v>7</v>
      </c>
      <c r="Z127" s="227">
        <f t="shared" si="21"/>
        <v>11</v>
      </c>
      <c r="AB127" s="139">
        <f t="shared" si="25"/>
        <v>35</v>
      </c>
    </row>
    <row r="128" spans="1:28">
      <c r="A128" s="191">
        <f t="shared" si="22"/>
        <v>46</v>
      </c>
      <c r="B128" s="191" t="str">
        <f>C128&amp;":"&amp;COUNTIF($C$7:C128,C128)</f>
        <v>46:17</v>
      </c>
      <c r="C128" s="204">
        <f t="shared" si="23"/>
        <v>46</v>
      </c>
      <c r="D128" s="209">
        <v>2</v>
      </c>
      <c r="E128" s="209">
        <v>2</v>
      </c>
      <c r="F128" s="209">
        <v>2</v>
      </c>
      <c r="G128" s="209">
        <v>2</v>
      </c>
      <c r="H128" s="209">
        <v>2</v>
      </c>
      <c r="I128" s="209">
        <v>2</v>
      </c>
      <c r="J128" s="209">
        <v>10</v>
      </c>
      <c r="K128" s="209">
        <v>13</v>
      </c>
      <c r="L128" s="209">
        <v>11</v>
      </c>
      <c r="M128" s="145"/>
      <c r="O128" s="209">
        <v>122</v>
      </c>
      <c r="P128" s="2" t="str">
        <f>Q128&amp;":"&amp;COUNTIF($Q$7:Q128,Q128)</f>
        <v>44:21</v>
      </c>
      <c r="Q128" s="206">
        <f>'Student name internal mark'!W128</f>
        <v>44</v>
      </c>
      <c r="R128" s="227">
        <f t="shared" si="24"/>
        <v>2</v>
      </c>
      <c r="S128" s="227">
        <f t="shared" si="14"/>
        <v>2</v>
      </c>
      <c r="T128" s="227">
        <f t="shared" si="15"/>
        <v>2</v>
      </c>
      <c r="U128" s="227">
        <f t="shared" si="16"/>
        <v>2</v>
      </c>
      <c r="V128" s="227">
        <f t="shared" si="17"/>
        <v>2</v>
      </c>
      <c r="W128" s="227">
        <f t="shared" si="18"/>
        <v>2</v>
      </c>
      <c r="X128" s="227">
        <f t="shared" si="19"/>
        <v>9</v>
      </c>
      <c r="Y128" s="227">
        <f t="shared" si="20"/>
        <v>13</v>
      </c>
      <c r="Z128" s="227">
        <f t="shared" si="21"/>
        <v>10</v>
      </c>
      <c r="AB128" s="139">
        <f t="shared" si="25"/>
        <v>44</v>
      </c>
    </row>
    <row r="129" spans="1:28">
      <c r="A129" s="191">
        <f t="shared" si="22"/>
        <v>46</v>
      </c>
      <c r="B129" s="191"/>
      <c r="C129" s="204">
        <f t="shared" si="23"/>
        <v>46</v>
      </c>
      <c r="D129" s="209">
        <v>2</v>
      </c>
      <c r="E129" s="209">
        <v>2</v>
      </c>
      <c r="F129" s="209">
        <v>2</v>
      </c>
      <c r="G129" s="209">
        <v>2</v>
      </c>
      <c r="H129" s="209">
        <v>2</v>
      </c>
      <c r="I129" s="209">
        <v>2</v>
      </c>
      <c r="J129" s="209">
        <v>10</v>
      </c>
      <c r="K129" s="209">
        <v>11</v>
      </c>
      <c r="L129" s="209">
        <v>13</v>
      </c>
      <c r="M129" s="145"/>
      <c r="O129" s="209">
        <v>123</v>
      </c>
      <c r="P129" s="2" t="str">
        <f>Q129&amp;":"&amp;COUNTIF($Q$7:Q129,Q129)</f>
        <v>41:17</v>
      </c>
      <c r="Q129" s="206">
        <f>'Student name internal mark'!W129</f>
        <v>41</v>
      </c>
      <c r="R129" s="227">
        <f t="shared" si="24"/>
        <v>1</v>
      </c>
      <c r="S129" s="227">
        <f t="shared" si="14"/>
        <v>1</v>
      </c>
      <c r="T129" s="227">
        <f t="shared" si="15"/>
        <v>2</v>
      </c>
      <c r="U129" s="227">
        <f t="shared" si="16"/>
        <v>2</v>
      </c>
      <c r="V129" s="227">
        <f t="shared" si="17"/>
        <v>0</v>
      </c>
      <c r="W129" s="227">
        <f t="shared" si="18"/>
        <v>2</v>
      </c>
      <c r="X129" s="227">
        <f t="shared" si="19"/>
        <v>10</v>
      </c>
      <c r="Y129" s="227">
        <f t="shared" si="20"/>
        <v>11</v>
      </c>
      <c r="Z129" s="227">
        <f t="shared" si="21"/>
        <v>12</v>
      </c>
      <c r="AB129" s="139">
        <f t="shared" si="25"/>
        <v>41</v>
      </c>
    </row>
    <row r="130" spans="1:28">
      <c r="A130" s="191">
        <f t="shared" si="22"/>
        <v>41</v>
      </c>
      <c r="B130" s="191" t="str">
        <f>C130&amp;":"&amp;COUNTIF($C$7:C130,C130)</f>
        <v>41:3</v>
      </c>
      <c r="C130" s="204">
        <f t="shared" si="23"/>
        <v>41</v>
      </c>
      <c r="D130" s="209">
        <v>2</v>
      </c>
      <c r="E130" s="209">
        <v>2</v>
      </c>
      <c r="F130" s="209">
        <v>2</v>
      </c>
      <c r="G130" s="209">
        <v>2</v>
      </c>
      <c r="H130" s="209">
        <v>2</v>
      </c>
      <c r="I130" s="209">
        <v>2</v>
      </c>
      <c r="J130" s="209">
        <v>9</v>
      </c>
      <c r="K130" s="209">
        <v>10</v>
      </c>
      <c r="L130" s="209">
        <v>10</v>
      </c>
      <c r="M130" s="145"/>
      <c r="O130" s="209">
        <v>124</v>
      </c>
      <c r="P130" s="2" t="str">
        <f>Q130&amp;":"&amp;COUNTIF($Q$7:Q130,Q130)</f>
        <v>44:22</v>
      </c>
      <c r="Q130" s="206">
        <f>'Student name internal mark'!W130</f>
        <v>44</v>
      </c>
      <c r="R130" s="227">
        <f t="shared" si="24"/>
        <v>2</v>
      </c>
      <c r="S130" s="227">
        <f t="shared" si="14"/>
        <v>2</v>
      </c>
      <c r="T130" s="227">
        <f t="shared" si="15"/>
        <v>2</v>
      </c>
      <c r="U130" s="227">
        <f t="shared" si="16"/>
        <v>2</v>
      </c>
      <c r="V130" s="227">
        <f t="shared" si="17"/>
        <v>2</v>
      </c>
      <c r="W130" s="227">
        <f t="shared" si="18"/>
        <v>2</v>
      </c>
      <c r="X130" s="227">
        <f t="shared" si="19"/>
        <v>9</v>
      </c>
      <c r="Y130" s="227">
        <f t="shared" si="20"/>
        <v>12</v>
      </c>
      <c r="Z130" s="227">
        <f t="shared" si="21"/>
        <v>11</v>
      </c>
      <c r="AB130" s="139">
        <f t="shared" si="25"/>
        <v>44</v>
      </c>
    </row>
    <row r="131" spans="1:28">
      <c r="A131" s="191">
        <f t="shared" si="22"/>
        <v>49</v>
      </c>
      <c r="B131" s="191" t="str">
        <f>C131&amp;":"&amp;COUNTIF($C$7:C131,C131)</f>
        <v>49:8</v>
      </c>
      <c r="C131" s="204">
        <f t="shared" si="23"/>
        <v>49</v>
      </c>
      <c r="D131" s="209">
        <v>2</v>
      </c>
      <c r="E131" s="209">
        <v>2</v>
      </c>
      <c r="F131" s="209">
        <v>2</v>
      </c>
      <c r="G131" s="209">
        <v>2</v>
      </c>
      <c r="H131" s="209">
        <v>2</v>
      </c>
      <c r="I131" s="209">
        <v>2</v>
      </c>
      <c r="J131" s="209">
        <v>9</v>
      </c>
      <c r="K131" s="209">
        <v>14</v>
      </c>
      <c r="L131" s="209">
        <v>14</v>
      </c>
      <c r="M131" s="145"/>
      <c r="O131" s="2">
        <v>125</v>
      </c>
      <c r="P131" s="2" t="str">
        <f>Q131&amp;":"&amp;COUNTIF($Q$7:Q131,Q131)</f>
        <v>45:13</v>
      </c>
      <c r="Q131" s="206">
        <f>'Student name internal mark'!W131</f>
        <v>45</v>
      </c>
      <c r="R131" s="227">
        <f t="shared" si="24"/>
        <v>2</v>
      </c>
      <c r="S131" s="227">
        <f t="shared" si="14"/>
        <v>2</v>
      </c>
      <c r="T131" s="227">
        <f t="shared" si="15"/>
        <v>2</v>
      </c>
      <c r="U131" s="227">
        <f t="shared" si="16"/>
        <v>2</v>
      </c>
      <c r="V131" s="227">
        <f t="shared" si="17"/>
        <v>2</v>
      </c>
      <c r="W131" s="227">
        <f t="shared" si="18"/>
        <v>2</v>
      </c>
      <c r="X131" s="227">
        <f t="shared" si="19"/>
        <v>10</v>
      </c>
      <c r="Y131" s="227">
        <f t="shared" si="20"/>
        <v>13</v>
      </c>
      <c r="Z131" s="227">
        <f t="shared" si="21"/>
        <v>10</v>
      </c>
      <c r="AB131" s="139">
        <f t="shared" si="25"/>
        <v>45</v>
      </c>
    </row>
    <row r="132" spans="1:28">
      <c r="A132" s="191">
        <f t="shared" si="22"/>
        <v>46</v>
      </c>
      <c r="B132" s="191" t="str">
        <f>C132&amp;":"&amp;COUNTIF($C$7:C132,C132)</f>
        <v>46:19</v>
      </c>
      <c r="C132" s="204">
        <f t="shared" si="23"/>
        <v>46</v>
      </c>
      <c r="D132" s="209">
        <v>2</v>
      </c>
      <c r="E132" s="209">
        <v>2</v>
      </c>
      <c r="F132" s="209">
        <v>2</v>
      </c>
      <c r="G132" s="209">
        <v>2</v>
      </c>
      <c r="H132" s="209">
        <v>2</v>
      </c>
      <c r="I132" s="209">
        <v>2</v>
      </c>
      <c r="J132" s="209">
        <v>9</v>
      </c>
      <c r="K132" s="209">
        <v>14</v>
      </c>
      <c r="L132" s="209">
        <v>11</v>
      </c>
      <c r="M132" s="145"/>
      <c r="O132" s="209">
        <v>126</v>
      </c>
      <c r="P132" s="2" t="str">
        <f>Q132&amp;":"&amp;COUNTIF($Q$7:Q132,Q132)</f>
        <v>44:23</v>
      </c>
      <c r="Q132" s="206">
        <f>'Student name internal mark'!W132</f>
        <v>44</v>
      </c>
      <c r="R132" s="227">
        <f t="shared" si="24"/>
        <v>2</v>
      </c>
      <c r="S132" s="227">
        <f t="shared" si="14"/>
        <v>2</v>
      </c>
      <c r="T132" s="227">
        <f t="shared" si="15"/>
        <v>2</v>
      </c>
      <c r="U132" s="227">
        <f t="shared" si="16"/>
        <v>2</v>
      </c>
      <c r="V132" s="227">
        <f t="shared" si="17"/>
        <v>2</v>
      </c>
      <c r="W132" s="227">
        <f t="shared" si="18"/>
        <v>2</v>
      </c>
      <c r="X132" s="227">
        <f t="shared" si="19"/>
        <v>9</v>
      </c>
      <c r="Y132" s="227">
        <f t="shared" si="20"/>
        <v>11</v>
      </c>
      <c r="Z132" s="227">
        <f t="shared" si="21"/>
        <v>12</v>
      </c>
      <c r="AB132" s="139">
        <f t="shared" si="25"/>
        <v>44</v>
      </c>
    </row>
    <row r="133" spans="1:28">
      <c r="A133" s="191">
        <f t="shared" si="22"/>
        <v>49</v>
      </c>
      <c r="B133" s="191" t="str">
        <f>C133&amp;":"&amp;COUNTIF($C$7:C133,C133)</f>
        <v>49:9</v>
      </c>
      <c r="C133" s="204">
        <f t="shared" si="23"/>
        <v>49</v>
      </c>
      <c r="D133" s="209">
        <v>2</v>
      </c>
      <c r="E133" s="209">
        <v>2</v>
      </c>
      <c r="F133" s="209">
        <v>2</v>
      </c>
      <c r="G133" s="209">
        <v>2</v>
      </c>
      <c r="H133" s="209">
        <v>2</v>
      </c>
      <c r="I133" s="209">
        <v>2</v>
      </c>
      <c r="J133" s="209">
        <v>9</v>
      </c>
      <c r="K133" s="209">
        <v>14</v>
      </c>
      <c r="L133" s="209">
        <v>14</v>
      </c>
      <c r="M133" s="145"/>
      <c r="O133" s="209">
        <v>127</v>
      </c>
      <c r="P133" s="2" t="str">
        <f>Q133&amp;":"&amp;COUNTIF($Q$7:Q133,Q133)</f>
        <v>44:24</v>
      </c>
      <c r="Q133" s="206">
        <f>'Student name internal mark'!W133</f>
        <v>44</v>
      </c>
      <c r="R133" s="227">
        <f t="shared" si="24"/>
        <v>2</v>
      </c>
      <c r="S133" s="227">
        <f t="shared" si="14"/>
        <v>0</v>
      </c>
      <c r="T133" s="227">
        <f t="shared" si="15"/>
        <v>2</v>
      </c>
      <c r="U133" s="227">
        <f t="shared" si="16"/>
        <v>1</v>
      </c>
      <c r="V133" s="227">
        <f t="shared" si="17"/>
        <v>2</v>
      </c>
      <c r="W133" s="227">
        <f t="shared" si="18"/>
        <v>2</v>
      </c>
      <c r="X133" s="227">
        <f t="shared" si="19"/>
        <v>10</v>
      </c>
      <c r="Y133" s="227">
        <f t="shared" si="20"/>
        <v>11</v>
      </c>
      <c r="Z133" s="227">
        <f t="shared" si="21"/>
        <v>14</v>
      </c>
      <c r="AB133" s="139">
        <f t="shared" si="25"/>
        <v>44</v>
      </c>
    </row>
    <row r="134" spans="1:28">
      <c r="A134" s="191">
        <f t="shared" si="22"/>
        <v>45</v>
      </c>
      <c r="B134" s="191" t="str">
        <f>C134&amp;":"&amp;COUNTIF($C$7:C134,C134)</f>
        <v>45:22</v>
      </c>
      <c r="C134" s="204">
        <f t="shared" si="23"/>
        <v>45</v>
      </c>
      <c r="D134" s="209">
        <v>2</v>
      </c>
      <c r="E134" s="209">
        <v>2</v>
      </c>
      <c r="F134" s="209">
        <v>2</v>
      </c>
      <c r="G134" s="209">
        <v>2</v>
      </c>
      <c r="H134" s="209">
        <v>2</v>
      </c>
      <c r="I134" s="209">
        <v>2</v>
      </c>
      <c r="J134" s="209">
        <v>9</v>
      </c>
      <c r="K134" s="209">
        <v>13</v>
      </c>
      <c r="L134" s="209">
        <v>11</v>
      </c>
      <c r="M134" s="145"/>
      <c r="O134" s="209">
        <v>128</v>
      </c>
      <c r="P134" s="2" t="str">
        <f>Q134&amp;":"&amp;COUNTIF($Q$7:Q134,Q134)</f>
        <v>37:3</v>
      </c>
      <c r="Q134" s="206">
        <f>'Student name internal mark'!W134</f>
        <v>37</v>
      </c>
      <c r="R134" s="227">
        <f t="shared" si="24"/>
        <v>2</v>
      </c>
      <c r="S134" s="227">
        <f t="shared" si="14"/>
        <v>1</v>
      </c>
      <c r="T134" s="227">
        <f t="shared" si="15"/>
        <v>2</v>
      </c>
      <c r="U134" s="227">
        <f t="shared" si="16"/>
        <v>1</v>
      </c>
      <c r="V134" s="227">
        <f t="shared" si="17"/>
        <v>1</v>
      </c>
      <c r="W134" s="227">
        <f t="shared" si="18"/>
        <v>1</v>
      </c>
      <c r="X134" s="227">
        <f t="shared" si="19"/>
        <v>7</v>
      </c>
      <c r="Y134" s="227">
        <f t="shared" si="20"/>
        <v>12</v>
      </c>
      <c r="Z134" s="227">
        <f t="shared" si="21"/>
        <v>10</v>
      </c>
      <c r="AB134" s="139">
        <f t="shared" si="25"/>
        <v>37</v>
      </c>
    </row>
    <row r="135" spans="1:28">
      <c r="A135" s="191">
        <f t="shared" si="22"/>
        <v>44</v>
      </c>
      <c r="B135" s="191" t="str">
        <f>C135&amp;":"&amp;COUNTIF($C$7:C135,C135)</f>
        <v>44:17</v>
      </c>
      <c r="C135" s="204">
        <f t="shared" si="23"/>
        <v>44</v>
      </c>
      <c r="D135" s="209">
        <v>2</v>
      </c>
      <c r="E135" s="209">
        <v>2</v>
      </c>
      <c r="F135" s="209">
        <v>2</v>
      </c>
      <c r="G135" s="209">
        <v>2</v>
      </c>
      <c r="H135" s="209">
        <v>2</v>
      </c>
      <c r="I135" s="209">
        <v>2</v>
      </c>
      <c r="J135" s="209">
        <v>10</v>
      </c>
      <c r="K135" s="209">
        <v>11</v>
      </c>
      <c r="L135" s="209">
        <v>11</v>
      </c>
      <c r="M135" s="145"/>
      <c r="O135" s="2">
        <v>129</v>
      </c>
      <c r="P135" s="2" t="str">
        <f>Q135&amp;":"&amp;COUNTIF($Q$7:Q135,Q135)</f>
        <v>39:4</v>
      </c>
      <c r="Q135" s="206">
        <f>'Student name internal mark'!W135</f>
        <v>39</v>
      </c>
      <c r="R135" s="227">
        <f t="shared" si="24"/>
        <v>1</v>
      </c>
      <c r="S135" s="227">
        <f t="shared" ref="S135:S198" si="26">IFERROR(VLOOKUP($P135,$B$7:$L$1014,4,FALSE),VLOOKUP($Q135,$C$7:$L$1014,3,FALSE))</f>
        <v>1</v>
      </c>
      <c r="T135" s="227">
        <f t="shared" ref="T135:T198" si="27">IFERROR(VLOOKUP($P135,$B$7:$L$1014,5,FALSE),VLOOKUP($Q135,$C$7:$L$1014,4,FALSE))</f>
        <v>1</v>
      </c>
      <c r="U135" s="227">
        <f t="shared" ref="U135:U198" si="28">IFERROR(VLOOKUP($P135,$B$7:$L$1014,6,FALSE),VLOOKUP($Q135,$C$7:$L$1014,5,FALSE))</f>
        <v>1</v>
      </c>
      <c r="V135" s="227">
        <f t="shared" ref="V135:V198" si="29">IFERROR(VLOOKUP($P135,$B$7:$L$1014,7,FALSE),VLOOKUP($Q135,$C$7:$L$1014,6,FALSE))</f>
        <v>0</v>
      </c>
      <c r="W135" s="227">
        <f t="shared" ref="W135:W198" si="30">IFERROR(VLOOKUP($P135,$B$7:$L$1014,8,FALSE),VLOOKUP($Q135,$C$7:$L$1014,7,FALSE))</f>
        <v>1</v>
      </c>
      <c r="X135" s="227">
        <f t="shared" ref="X135:X198" si="31">IFERROR(VLOOKUP($P135,$B$7:$L$1014,9,FALSE),VLOOKUP($Q135,$C$7:$L$1014,8,FALSE))</f>
        <v>8</v>
      </c>
      <c r="Y135" s="227">
        <f t="shared" ref="Y135:Y198" si="32">IFERROR(VLOOKUP($P135,$B$7:$L$1014,10,FALSE),VLOOKUP($Q135,$C$7:$L$1014,9,FALSE))</f>
        <v>13</v>
      </c>
      <c r="Z135" s="227">
        <f t="shared" ref="Z135:Z198" si="33">IFERROR(VLOOKUP($P135,$B$7:$L$1014,11,FALSE),VLOOKUP($Q135,$C$7:$L$1014,10,FALSE))</f>
        <v>13</v>
      </c>
      <c r="AB135" s="139">
        <f t="shared" si="25"/>
        <v>39</v>
      </c>
    </row>
    <row r="136" spans="1:28">
      <c r="A136" s="191">
        <f t="shared" ref="A136:A199" si="34">SUM(D136:L136)</f>
        <v>47</v>
      </c>
      <c r="B136" s="191" t="str">
        <f>C136&amp;":"&amp;COUNTIF($C$7:C136,C136)</f>
        <v>47:21</v>
      </c>
      <c r="C136" s="204">
        <f t="shared" ref="C136:C199" si="35">SUM(D136:L136)</f>
        <v>47</v>
      </c>
      <c r="D136" s="209">
        <v>2</v>
      </c>
      <c r="E136" s="209">
        <v>2</v>
      </c>
      <c r="F136" s="209">
        <v>2</v>
      </c>
      <c r="G136" s="209">
        <v>2</v>
      </c>
      <c r="H136" s="209">
        <v>2</v>
      </c>
      <c r="I136" s="209">
        <v>2</v>
      </c>
      <c r="J136" s="209">
        <v>10</v>
      </c>
      <c r="K136" s="209">
        <v>11</v>
      </c>
      <c r="L136" s="209">
        <v>14</v>
      </c>
      <c r="M136" s="145"/>
      <c r="O136" s="209">
        <v>130</v>
      </c>
      <c r="P136" s="2" t="str">
        <f>Q136&amp;":"&amp;COUNTIF($Q$7:Q136,Q136)</f>
        <v>43:7</v>
      </c>
      <c r="Q136" s="206">
        <f>'Student name internal mark'!W136</f>
        <v>43</v>
      </c>
      <c r="R136" s="227">
        <f t="shared" ref="R136:R199" si="36">IFERROR(VLOOKUP($P136,$B$7:$L$1014,3,FALSE),VLOOKUP($Q136,$C$7:$L$1014,2,FALSE))</f>
        <v>2</v>
      </c>
      <c r="S136" s="227">
        <f t="shared" si="26"/>
        <v>2</v>
      </c>
      <c r="T136" s="227">
        <f t="shared" si="27"/>
        <v>2</v>
      </c>
      <c r="U136" s="227">
        <f t="shared" si="28"/>
        <v>2</v>
      </c>
      <c r="V136" s="227">
        <f t="shared" si="29"/>
        <v>2</v>
      </c>
      <c r="W136" s="227">
        <f t="shared" si="30"/>
        <v>2</v>
      </c>
      <c r="X136" s="227">
        <f t="shared" si="31"/>
        <v>9</v>
      </c>
      <c r="Y136" s="227">
        <f t="shared" si="32"/>
        <v>10</v>
      </c>
      <c r="Z136" s="227">
        <f t="shared" si="33"/>
        <v>12</v>
      </c>
      <c r="AB136" s="139">
        <f t="shared" si="25"/>
        <v>43</v>
      </c>
    </row>
    <row r="137" spans="1:28">
      <c r="A137" s="191">
        <f t="shared" si="34"/>
        <v>44</v>
      </c>
      <c r="B137" s="191" t="str">
        <f>C137&amp;":"&amp;COUNTIF($C$7:C137,C137)</f>
        <v>44:18</v>
      </c>
      <c r="C137" s="204">
        <f t="shared" si="35"/>
        <v>44</v>
      </c>
      <c r="D137" s="209">
        <v>2</v>
      </c>
      <c r="E137" s="209">
        <v>2</v>
      </c>
      <c r="F137" s="209">
        <v>2</v>
      </c>
      <c r="G137" s="209">
        <v>2</v>
      </c>
      <c r="H137" s="209">
        <v>2</v>
      </c>
      <c r="I137" s="209">
        <v>2</v>
      </c>
      <c r="J137" s="209">
        <v>9</v>
      </c>
      <c r="K137" s="209">
        <v>13</v>
      </c>
      <c r="L137" s="209">
        <v>10</v>
      </c>
      <c r="M137" s="145"/>
      <c r="O137" s="209">
        <v>131</v>
      </c>
      <c r="P137" s="2" t="str">
        <f>Q137&amp;":"&amp;COUNTIF($Q$7:Q137,Q137)</f>
        <v>44:25</v>
      </c>
      <c r="Q137" s="206">
        <f>'Student name internal mark'!W137</f>
        <v>44</v>
      </c>
      <c r="R137" s="227">
        <f t="shared" si="36"/>
        <v>0</v>
      </c>
      <c r="S137" s="227">
        <f t="shared" si="26"/>
        <v>2</v>
      </c>
      <c r="T137" s="227">
        <f t="shared" si="27"/>
        <v>2</v>
      </c>
      <c r="U137" s="227">
        <f t="shared" si="28"/>
        <v>2</v>
      </c>
      <c r="V137" s="227">
        <f t="shared" si="29"/>
        <v>0</v>
      </c>
      <c r="W137" s="227">
        <f t="shared" si="30"/>
        <v>2</v>
      </c>
      <c r="X137" s="227">
        <f t="shared" si="31"/>
        <v>9</v>
      </c>
      <c r="Y137" s="227">
        <f t="shared" si="32"/>
        <v>14</v>
      </c>
      <c r="Z137" s="227">
        <f t="shared" si="33"/>
        <v>13</v>
      </c>
      <c r="AB137" s="139">
        <f t="shared" si="25"/>
        <v>44</v>
      </c>
    </row>
    <row r="138" spans="1:28">
      <c r="A138" s="191">
        <f t="shared" si="34"/>
        <v>46</v>
      </c>
      <c r="B138" s="191" t="str">
        <f>C138&amp;":"&amp;COUNTIF($C$7:C138,C138)</f>
        <v>46:20</v>
      </c>
      <c r="C138" s="204">
        <f t="shared" si="35"/>
        <v>46</v>
      </c>
      <c r="D138" s="209">
        <v>2</v>
      </c>
      <c r="E138" s="209">
        <v>2</v>
      </c>
      <c r="F138" s="209">
        <v>2</v>
      </c>
      <c r="G138" s="209">
        <v>2</v>
      </c>
      <c r="H138" s="209">
        <v>2</v>
      </c>
      <c r="I138" s="209">
        <v>2</v>
      </c>
      <c r="J138" s="209">
        <v>9</v>
      </c>
      <c r="K138" s="209">
        <v>13</v>
      </c>
      <c r="L138" s="209">
        <v>12</v>
      </c>
      <c r="M138" s="145"/>
      <c r="O138" s="209">
        <v>132</v>
      </c>
      <c r="P138" s="2" t="str">
        <f>Q138&amp;":"&amp;COUNTIF($Q$7:Q138,Q138)</f>
        <v>50:14</v>
      </c>
      <c r="Q138" s="206">
        <f>'Student name internal mark'!W138</f>
        <v>50</v>
      </c>
      <c r="R138" s="227">
        <f t="shared" si="36"/>
        <v>2</v>
      </c>
      <c r="S138" s="227">
        <f t="shared" si="26"/>
        <v>2</v>
      </c>
      <c r="T138" s="227">
        <f t="shared" si="27"/>
        <v>2</v>
      </c>
      <c r="U138" s="227">
        <f t="shared" si="28"/>
        <v>2</v>
      </c>
      <c r="V138" s="227">
        <f t="shared" si="29"/>
        <v>2</v>
      </c>
      <c r="W138" s="227">
        <f t="shared" si="30"/>
        <v>2</v>
      </c>
      <c r="X138" s="227">
        <f t="shared" si="31"/>
        <v>10</v>
      </c>
      <c r="Y138" s="227">
        <f t="shared" si="32"/>
        <v>14</v>
      </c>
      <c r="Z138" s="227">
        <f t="shared" si="33"/>
        <v>14</v>
      </c>
      <c r="AB138" s="139">
        <f t="shared" si="25"/>
        <v>50</v>
      </c>
    </row>
    <row r="139" spans="1:28">
      <c r="A139" s="191">
        <f t="shared" si="34"/>
        <v>47</v>
      </c>
      <c r="B139" s="191" t="str">
        <f>C139&amp;":"&amp;COUNTIF($C$7:C139,C139)</f>
        <v>47:22</v>
      </c>
      <c r="C139" s="204">
        <f t="shared" si="35"/>
        <v>47</v>
      </c>
      <c r="D139" s="209">
        <v>2</v>
      </c>
      <c r="E139" s="209">
        <v>2</v>
      </c>
      <c r="F139" s="209">
        <v>2</v>
      </c>
      <c r="G139" s="209">
        <v>2</v>
      </c>
      <c r="H139" s="209">
        <v>2</v>
      </c>
      <c r="I139" s="209">
        <v>2</v>
      </c>
      <c r="J139" s="209">
        <v>10</v>
      </c>
      <c r="K139" s="209">
        <v>13</v>
      </c>
      <c r="L139" s="209">
        <v>12</v>
      </c>
      <c r="M139" s="145"/>
      <c r="O139" s="2">
        <v>133</v>
      </c>
      <c r="P139" s="2" t="str">
        <f>Q139&amp;":"&amp;COUNTIF($Q$7:Q139,Q139)</f>
        <v>41:18</v>
      </c>
      <c r="Q139" s="206">
        <f>'Student name internal mark'!W139</f>
        <v>41</v>
      </c>
      <c r="R139" s="227">
        <f t="shared" si="36"/>
        <v>1</v>
      </c>
      <c r="S139" s="227">
        <f t="shared" si="26"/>
        <v>0</v>
      </c>
      <c r="T139" s="227">
        <f t="shared" si="27"/>
        <v>2</v>
      </c>
      <c r="U139" s="227">
        <f t="shared" si="28"/>
        <v>1</v>
      </c>
      <c r="V139" s="227">
        <f t="shared" si="29"/>
        <v>2</v>
      </c>
      <c r="W139" s="227">
        <f t="shared" si="30"/>
        <v>1</v>
      </c>
      <c r="X139" s="227">
        <f t="shared" si="31"/>
        <v>10</v>
      </c>
      <c r="Y139" s="227">
        <f t="shared" si="32"/>
        <v>12</v>
      </c>
      <c r="Z139" s="227">
        <f t="shared" si="33"/>
        <v>12</v>
      </c>
      <c r="AB139" s="139">
        <f t="shared" ref="AB139:AB202" si="37">SUM(R139:Z139)</f>
        <v>41</v>
      </c>
    </row>
    <row r="140" spans="1:28">
      <c r="A140" s="191">
        <f t="shared" si="34"/>
        <v>43</v>
      </c>
      <c r="B140" s="191" t="str">
        <f>C140&amp;":"&amp;COUNTIF($C$7:C140,C140)</f>
        <v>43:18</v>
      </c>
      <c r="C140" s="204">
        <f t="shared" si="35"/>
        <v>43</v>
      </c>
      <c r="D140" s="209">
        <v>2</v>
      </c>
      <c r="E140" s="209">
        <v>2</v>
      </c>
      <c r="F140" s="209">
        <v>2</v>
      </c>
      <c r="G140" s="209">
        <v>2</v>
      </c>
      <c r="H140" s="209">
        <v>2</v>
      </c>
      <c r="I140" s="209">
        <v>2</v>
      </c>
      <c r="J140" s="209">
        <v>9</v>
      </c>
      <c r="K140" s="209">
        <v>12</v>
      </c>
      <c r="L140" s="209">
        <v>10</v>
      </c>
      <c r="M140" s="145"/>
      <c r="O140" s="209">
        <v>134</v>
      </c>
      <c r="P140" s="2" t="str">
        <f>Q140&amp;":"&amp;COUNTIF($Q$7:Q140,Q140)</f>
        <v>35:6</v>
      </c>
      <c r="Q140" s="206">
        <f>'Student name internal mark'!W140</f>
        <v>35</v>
      </c>
      <c r="R140" s="227">
        <f t="shared" si="36"/>
        <v>1</v>
      </c>
      <c r="S140" s="227">
        <f t="shared" si="26"/>
        <v>1</v>
      </c>
      <c r="T140" s="227">
        <f t="shared" si="27"/>
        <v>2</v>
      </c>
      <c r="U140" s="227">
        <f t="shared" si="28"/>
        <v>0</v>
      </c>
      <c r="V140" s="227">
        <f t="shared" si="29"/>
        <v>0</v>
      </c>
      <c r="W140" s="227">
        <f t="shared" si="30"/>
        <v>0</v>
      </c>
      <c r="X140" s="227">
        <f t="shared" si="31"/>
        <v>7</v>
      </c>
      <c r="Y140" s="227">
        <f t="shared" si="32"/>
        <v>10</v>
      </c>
      <c r="Z140" s="227">
        <f t="shared" si="33"/>
        <v>14</v>
      </c>
      <c r="AB140" s="139">
        <f t="shared" si="37"/>
        <v>35</v>
      </c>
    </row>
    <row r="141" spans="1:28">
      <c r="A141" s="191">
        <f t="shared" si="34"/>
        <v>45</v>
      </c>
      <c r="B141" s="191" t="str">
        <f>C141&amp;":"&amp;COUNTIF($C$7:C141,C141)</f>
        <v>45:23</v>
      </c>
      <c r="C141" s="204">
        <f t="shared" si="35"/>
        <v>45</v>
      </c>
      <c r="D141" s="209">
        <v>2</v>
      </c>
      <c r="E141" s="209">
        <v>2</v>
      </c>
      <c r="F141" s="209">
        <v>2</v>
      </c>
      <c r="G141" s="209">
        <v>2</v>
      </c>
      <c r="H141" s="209">
        <v>2</v>
      </c>
      <c r="I141" s="209">
        <v>2</v>
      </c>
      <c r="J141" s="209">
        <v>9</v>
      </c>
      <c r="K141" s="209">
        <v>13</v>
      </c>
      <c r="L141" s="209">
        <v>11</v>
      </c>
      <c r="M141" s="145"/>
      <c r="O141" s="209">
        <v>135</v>
      </c>
      <c r="P141" s="2" t="str">
        <f>Q141&amp;":"&amp;COUNTIF($Q$7:Q141,Q141)</f>
        <v>41:19</v>
      </c>
      <c r="Q141" s="206">
        <f>'Student name internal mark'!W141</f>
        <v>41</v>
      </c>
      <c r="R141" s="227">
        <f t="shared" si="36"/>
        <v>0</v>
      </c>
      <c r="S141" s="227">
        <f t="shared" si="26"/>
        <v>2</v>
      </c>
      <c r="T141" s="227">
        <f t="shared" si="27"/>
        <v>2</v>
      </c>
      <c r="U141" s="227">
        <f t="shared" si="28"/>
        <v>1</v>
      </c>
      <c r="V141" s="227">
        <f t="shared" si="29"/>
        <v>2</v>
      </c>
      <c r="W141" s="227">
        <f t="shared" si="30"/>
        <v>0</v>
      </c>
      <c r="X141" s="227">
        <f t="shared" si="31"/>
        <v>10</v>
      </c>
      <c r="Y141" s="227">
        <f t="shared" si="32"/>
        <v>10</v>
      </c>
      <c r="Z141" s="227">
        <f t="shared" si="33"/>
        <v>14</v>
      </c>
      <c r="AB141" s="139">
        <f t="shared" si="37"/>
        <v>41</v>
      </c>
    </row>
    <row r="142" spans="1:28">
      <c r="A142" s="191">
        <f t="shared" si="34"/>
        <v>44</v>
      </c>
      <c r="B142" s="191" t="str">
        <f>C142&amp;":"&amp;COUNTIF($C$7:C142,C142)</f>
        <v>44:19</v>
      </c>
      <c r="C142" s="204">
        <f t="shared" si="35"/>
        <v>44</v>
      </c>
      <c r="D142" s="209">
        <v>2</v>
      </c>
      <c r="E142" s="209">
        <v>2</v>
      </c>
      <c r="F142" s="209">
        <v>2</v>
      </c>
      <c r="G142" s="209">
        <v>2</v>
      </c>
      <c r="H142" s="209">
        <v>2</v>
      </c>
      <c r="I142" s="209">
        <v>2</v>
      </c>
      <c r="J142" s="209">
        <v>9</v>
      </c>
      <c r="K142" s="209">
        <v>13</v>
      </c>
      <c r="L142" s="209">
        <v>10</v>
      </c>
      <c r="M142" s="145"/>
      <c r="O142" s="209">
        <v>136</v>
      </c>
      <c r="P142" s="2" t="str">
        <f>Q142&amp;":"&amp;COUNTIF($Q$7:Q142,Q142)</f>
        <v>31:3</v>
      </c>
      <c r="Q142" s="206">
        <f>'Student name internal mark'!W142</f>
        <v>31</v>
      </c>
      <c r="R142" s="227">
        <f t="shared" si="36"/>
        <v>1</v>
      </c>
      <c r="S142" s="227">
        <f t="shared" si="26"/>
        <v>1</v>
      </c>
      <c r="T142" s="227">
        <f t="shared" si="27"/>
        <v>2</v>
      </c>
      <c r="U142" s="227">
        <f t="shared" si="28"/>
        <v>1</v>
      </c>
      <c r="V142" s="227">
        <f t="shared" si="29"/>
        <v>0</v>
      </c>
      <c r="W142" s="227">
        <f t="shared" si="30"/>
        <v>0</v>
      </c>
      <c r="X142" s="227">
        <f t="shared" si="31"/>
        <v>8</v>
      </c>
      <c r="Y142" s="227">
        <f t="shared" si="32"/>
        <v>10</v>
      </c>
      <c r="Z142" s="227">
        <f t="shared" si="33"/>
        <v>8</v>
      </c>
      <c r="AB142" s="139">
        <f t="shared" si="37"/>
        <v>31</v>
      </c>
    </row>
    <row r="143" spans="1:28">
      <c r="A143" s="191">
        <f t="shared" si="34"/>
        <v>49</v>
      </c>
      <c r="B143" s="191" t="str">
        <f>C143&amp;":"&amp;COUNTIF($C$7:C143,C143)</f>
        <v>49:10</v>
      </c>
      <c r="C143" s="204">
        <f t="shared" si="35"/>
        <v>49</v>
      </c>
      <c r="D143" s="209">
        <v>2</v>
      </c>
      <c r="E143" s="209">
        <v>2</v>
      </c>
      <c r="F143" s="209">
        <v>2</v>
      </c>
      <c r="G143" s="209">
        <v>2</v>
      </c>
      <c r="H143" s="209">
        <v>2</v>
      </c>
      <c r="I143" s="209">
        <v>2</v>
      </c>
      <c r="J143" s="209">
        <v>9</v>
      </c>
      <c r="K143" s="209">
        <v>14</v>
      </c>
      <c r="L143" s="209">
        <v>14</v>
      </c>
      <c r="M143" s="145"/>
      <c r="O143" s="2">
        <v>137</v>
      </c>
      <c r="P143" s="2" t="str">
        <f>Q143&amp;":"&amp;COUNTIF($Q$7:Q143,Q143)</f>
        <v>44:26</v>
      </c>
      <c r="Q143" s="206">
        <f>'Student name internal mark'!W143</f>
        <v>44</v>
      </c>
      <c r="R143" s="227">
        <f t="shared" si="36"/>
        <v>2</v>
      </c>
      <c r="S143" s="227">
        <f t="shared" si="26"/>
        <v>2</v>
      </c>
      <c r="T143" s="227">
        <f t="shared" si="27"/>
        <v>2</v>
      </c>
      <c r="U143" s="227">
        <f t="shared" si="28"/>
        <v>2</v>
      </c>
      <c r="V143" s="227">
        <f t="shared" si="29"/>
        <v>2</v>
      </c>
      <c r="W143" s="227">
        <f t="shared" si="30"/>
        <v>2</v>
      </c>
      <c r="X143" s="227">
        <f t="shared" si="31"/>
        <v>10</v>
      </c>
      <c r="Y143" s="227">
        <f t="shared" si="32"/>
        <v>11</v>
      </c>
      <c r="Z143" s="227">
        <f t="shared" si="33"/>
        <v>11</v>
      </c>
      <c r="AB143" s="139">
        <f t="shared" si="37"/>
        <v>44</v>
      </c>
    </row>
    <row r="144" spans="1:28">
      <c r="A144" s="191">
        <f t="shared" si="34"/>
        <v>45</v>
      </c>
      <c r="B144" s="191" t="str">
        <f>C144&amp;":"&amp;COUNTIF($C$7:C144,C144)</f>
        <v>45:24</v>
      </c>
      <c r="C144" s="204">
        <f t="shared" si="35"/>
        <v>45</v>
      </c>
      <c r="D144" s="209">
        <v>2</v>
      </c>
      <c r="E144" s="209">
        <v>2</v>
      </c>
      <c r="F144" s="209">
        <v>2</v>
      </c>
      <c r="G144" s="209">
        <v>2</v>
      </c>
      <c r="H144" s="209">
        <v>2</v>
      </c>
      <c r="I144" s="209">
        <v>2</v>
      </c>
      <c r="J144" s="209">
        <v>10</v>
      </c>
      <c r="K144" s="209">
        <v>12</v>
      </c>
      <c r="L144" s="209">
        <v>11</v>
      </c>
      <c r="M144" s="145"/>
      <c r="O144" s="209">
        <v>138</v>
      </c>
      <c r="P144" s="2" t="str">
        <f>Q144&amp;":"&amp;COUNTIF($Q$7:Q144,Q144)</f>
        <v>44:27</v>
      </c>
      <c r="Q144" s="206">
        <f>'Student name internal mark'!W144</f>
        <v>44</v>
      </c>
      <c r="R144" s="227">
        <f t="shared" si="36"/>
        <v>2</v>
      </c>
      <c r="S144" s="227">
        <f t="shared" si="26"/>
        <v>2</v>
      </c>
      <c r="T144" s="227">
        <f t="shared" si="27"/>
        <v>2</v>
      </c>
      <c r="U144" s="227">
        <f t="shared" si="28"/>
        <v>2</v>
      </c>
      <c r="V144" s="227">
        <f t="shared" si="29"/>
        <v>2</v>
      </c>
      <c r="W144" s="227">
        <f t="shared" si="30"/>
        <v>2</v>
      </c>
      <c r="X144" s="227">
        <f t="shared" si="31"/>
        <v>10</v>
      </c>
      <c r="Y144" s="227">
        <f t="shared" si="32"/>
        <v>12</v>
      </c>
      <c r="Z144" s="227">
        <f t="shared" si="33"/>
        <v>10</v>
      </c>
      <c r="AB144" s="139">
        <f t="shared" si="37"/>
        <v>44</v>
      </c>
    </row>
    <row r="145" spans="1:28">
      <c r="A145" s="191">
        <f t="shared" si="34"/>
        <v>45</v>
      </c>
      <c r="B145" s="191" t="str">
        <f>C145&amp;":"&amp;COUNTIF($C$7:C145,C145)</f>
        <v>45:25</v>
      </c>
      <c r="C145" s="204">
        <f t="shared" si="35"/>
        <v>45</v>
      </c>
      <c r="D145" s="209">
        <v>2</v>
      </c>
      <c r="E145" s="209">
        <v>2</v>
      </c>
      <c r="F145" s="209">
        <v>2</v>
      </c>
      <c r="G145" s="209">
        <v>2</v>
      </c>
      <c r="H145" s="209">
        <v>2</v>
      </c>
      <c r="I145" s="209">
        <v>2</v>
      </c>
      <c r="J145" s="209">
        <v>9</v>
      </c>
      <c r="K145" s="209">
        <v>12</v>
      </c>
      <c r="L145" s="209">
        <v>12</v>
      </c>
      <c r="M145" s="145"/>
      <c r="O145" s="209">
        <v>139</v>
      </c>
      <c r="P145" s="2" t="str">
        <f>Q145&amp;":"&amp;COUNTIF($Q$7:Q145,Q145)</f>
        <v>41:20</v>
      </c>
      <c r="Q145" s="206">
        <f>'Student name internal mark'!W145</f>
        <v>41</v>
      </c>
      <c r="R145" s="227">
        <f t="shared" si="36"/>
        <v>1</v>
      </c>
      <c r="S145" s="227">
        <f t="shared" si="26"/>
        <v>0</v>
      </c>
      <c r="T145" s="227">
        <f t="shared" si="27"/>
        <v>2</v>
      </c>
      <c r="U145" s="227">
        <f t="shared" si="28"/>
        <v>2</v>
      </c>
      <c r="V145" s="227">
        <f t="shared" si="29"/>
        <v>2</v>
      </c>
      <c r="W145" s="227">
        <f t="shared" si="30"/>
        <v>1</v>
      </c>
      <c r="X145" s="227">
        <f t="shared" si="31"/>
        <v>10</v>
      </c>
      <c r="Y145" s="227">
        <f t="shared" si="32"/>
        <v>11</v>
      </c>
      <c r="Z145" s="227">
        <f t="shared" si="33"/>
        <v>12</v>
      </c>
      <c r="AB145" s="139">
        <f t="shared" si="37"/>
        <v>41</v>
      </c>
    </row>
    <row r="146" spans="1:28">
      <c r="A146" s="191">
        <f t="shared" si="34"/>
        <v>45</v>
      </c>
      <c r="B146" s="191" t="str">
        <f>C146&amp;":"&amp;COUNTIF($C$7:C146,C146)</f>
        <v>45:26</v>
      </c>
      <c r="C146" s="204">
        <f t="shared" si="35"/>
        <v>45</v>
      </c>
      <c r="D146" s="209">
        <v>2</v>
      </c>
      <c r="E146" s="209">
        <v>2</v>
      </c>
      <c r="F146" s="209">
        <v>2</v>
      </c>
      <c r="G146" s="209">
        <v>2</v>
      </c>
      <c r="H146" s="209">
        <v>2</v>
      </c>
      <c r="I146" s="209">
        <v>2</v>
      </c>
      <c r="J146" s="209">
        <v>9</v>
      </c>
      <c r="K146" s="209">
        <v>13</v>
      </c>
      <c r="L146" s="209">
        <v>11</v>
      </c>
      <c r="M146" s="145"/>
      <c r="O146" s="209">
        <v>140</v>
      </c>
      <c r="P146" s="2" t="str">
        <f>Q146&amp;":"&amp;COUNTIF($Q$7:Q146,Q146)</f>
        <v>41:21</v>
      </c>
      <c r="Q146" s="206">
        <f>'Student name internal mark'!W146</f>
        <v>41</v>
      </c>
      <c r="R146" s="227">
        <f t="shared" si="36"/>
        <v>2</v>
      </c>
      <c r="S146" s="227">
        <f t="shared" si="26"/>
        <v>2</v>
      </c>
      <c r="T146" s="227">
        <f t="shared" si="27"/>
        <v>2</v>
      </c>
      <c r="U146" s="227">
        <f t="shared" si="28"/>
        <v>0</v>
      </c>
      <c r="V146" s="227">
        <f t="shared" si="29"/>
        <v>1</v>
      </c>
      <c r="W146" s="227">
        <f t="shared" si="30"/>
        <v>0</v>
      </c>
      <c r="X146" s="227">
        <f t="shared" si="31"/>
        <v>9</v>
      </c>
      <c r="Y146" s="227">
        <f t="shared" si="32"/>
        <v>13</v>
      </c>
      <c r="Z146" s="227">
        <f t="shared" si="33"/>
        <v>12</v>
      </c>
      <c r="AB146" s="139">
        <f t="shared" si="37"/>
        <v>41</v>
      </c>
    </row>
    <row r="147" spans="1:28">
      <c r="A147" s="191">
        <f t="shared" si="34"/>
        <v>43</v>
      </c>
      <c r="B147" s="191" t="str">
        <f>C147&amp;":"&amp;COUNTIF($C$7:C147,C147)</f>
        <v>43:19</v>
      </c>
      <c r="C147" s="204">
        <f t="shared" si="35"/>
        <v>43</v>
      </c>
      <c r="D147" s="209">
        <v>2</v>
      </c>
      <c r="E147" s="209">
        <v>2</v>
      </c>
      <c r="F147" s="209">
        <v>2</v>
      </c>
      <c r="G147" s="209">
        <v>2</v>
      </c>
      <c r="H147" s="209">
        <v>2</v>
      </c>
      <c r="I147" s="209">
        <v>2</v>
      </c>
      <c r="J147" s="209">
        <v>9</v>
      </c>
      <c r="K147" s="209">
        <v>10</v>
      </c>
      <c r="L147" s="209">
        <v>12</v>
      </c>
      <c r="M147" s="145"/>
      <c r="O147" s="2">
        <v>141</v>
      </c>
      <c r="P147" s="2" t="str">
        <f>Q147&amp;":"&amp;COUNTIF($Q$7:Q147,Q147)</f>
        <v>44:28</v>
      </c>
      <c r="Q147" s="206">
        <f>'Student name internal mark'!W147</f>
        <v>44</v>
      </c>
      <c r="R147" s="227">
        <f t="shared" si="36"/>
        <v>2</v>
      </c>
      <c r="S147" s="227">
        <f t="shared" si="26"/>
        <v>2</v>
      </c>
      <c r="T147" s="227">
        <f t="shared" si="27"/>
        <v>2</v>
      </c>
      <c r="U147" s="227">
        <f t="shared" si="28"/>
        <v>2</v>
      </c>
      <c r="V147" s="227">
        <f t="shared" si="29"/>
        <v>2</v>
      </c>
      <c r="W147" s="227">
        <f t="shared" si="30"/>
        <v>2</v>
      </c>
      <c r="X147" s="227">
        <f t="shared" si="31"/>
        <v>10</v>
      </c>
      <c r="Y147" s="227">
        <f t="shared" si="32"/>
        <v>11</v>
      </c>
      <c r="Z147" s="227">
        <f t="shared" si="33"/>
        <v>11</v>
      </c>
      <c r="AB147" s="139">
        <f t="shared" si="37"/>
        <v>44</v>
      </c>
    </row>
    <row r="148" spans="1:28">
      <c r="A148" s="191">
        <f t="shared" si="34"/>
        <v>45</v>
      </c>
      <c r="B148" s="191" t="str">
        <f>C148&amp;":"&amp;COUNTIF($C$7:C148,C148)</f>
        <v>45:27</v>
      </c>
      <c r="C148" s="204">
        <f t="shared" si="35"/>
        <v>45</v>
      </c>
      <c r="D148" s="209">
        <v>2</v>
      </c>
      <c r="E148" s="209">
        <v>2</v>
      </c>
      <c r="F148" s="209">
        <v>2</v>
      </c>
      <c r="G148" s="209">
        <v>2</v>
      </c>
      <c r="H148" s="209">
        <v>2</v>
      </c>
      <c r="I148" s="209">
        <v>2</v>
      </c>
      <c r="J148" s="209">
        <v>9</v>
      </c>
      <c r="K148" s="209">
        <v>13</v>
      </c>
      <c r="L148" s="209">
        <v>11</v>
      </c>
      <c r="M148" s="145"/>
      <c r="O148" s="209">
        <v>142</v>
      </c>
      <c r="P148" s="2" t="str">
        <f>Q148&amp;":"&amp;COUNTIF($Q$7:Q148,Q148)</f>
        <v>41:22</v>
      </c>
      <c r="Q148" s="206">
        <f>'Student name internal mark'!W148</f>
        <v>41</v>
      </c>
      <c r="R148" s="227">
        <f t="shared" si="36"/>
        <v>2</v>
      </c>
      <c r="S148" s="227">
        <f t="shared" si="26"/>
        <v>2</v>
      </c>
      <c r="T148" s="227">
        <f t="shared" si="27"/>
        <v>2</v>
      </c>
      <c r="U148" s="227">
        <f t="shared" si="28"/>
        <v>2</v>
      </c>
      <c r="V148" s="227">
        <f t="shared" si="29"/>
        <v>2</v>
      </c>
      <c r="W148" s="227">
        <f t="shared" si="30"/>
        <v>2</v>
      </c>
      <c r="X148" s="227">
        <f t="shared" si="31"/>
        <v>9</v>
      </c>
      <c r="Y148" s="227">
        <f t="shared" si="32"/>
        <v>10</v>
      </c>
      <c r="Z148" s="227">
        <f t="shared" si="33"/>
        <v>10</v>
      </c>
      <c r="AB148" s="139">
        <f t="shared" si="37"/>
        <v>41</v>
      </c>
    </row>
    <row r="149" spans="1:28">
      <c r="A149" s="191">
        <f t="shared" si="34"/>
        <v>44</v>
      </c>
      <c r="B149" s="191" t="str">
        <f>C149&amp;":"&amp;COUNTIF($C$7:C149,C149)</f>
        <v>44:20</v>
      </c>
      <c r="C149" s="204">
        <f t="shared" si="35"/>
        <v>44</v>
      </c>
      <c r="D149" s="209">
        <v>2</v>
      </c>
      <c r="E149" s="209">
        <v>2</v>
      </c>
      <c r="F149" s="209">
        <v>2</v>
      </c>
      <c r="G149" s="209">
        <v>2</v>
      </c>
      <c r="H149" s="209">
        <v>2</v>
      </c>
      <c r="I149" s="209">
        <v>2</v>
      </c>
      <c r="J149" s="209">
        <v>9</v>
      </c>
      <c r="K149" s="209">
        <v>10</v>
      </c>
      <c r="L149" s="209">
        <v>13</v>
      </c>
      <c r="M149" s="145"/>
      <c r="O149" s="209">
        <v>143</v>
      </c>
      <c r="P149" s="2" t="str">
        <f>Q149&amp;":"&amp;COUNTIF($Q$7:Q149,Q149)</f>
        <v>30:1</v>
      </c>
      <c r="Q149" s="206">
        <f>'Student name internal mark'!W149</f>
        <v>30</v>
      </c>
      <c r="R149" s="227">
        <f t="shared" si="36"/>
        <v>0</v>
      </c>
      <c r="S149" s="227">
        <f t="shared" si="26"/>
        <v>2</v>
      </c>
      <c r="T149" s="227">
        <f t="shared" si="27"/>
        <v>0</v>
      </c>
      <c r="U149" s="227">
        <f t="shared" si="28"/>
        <v>2</v>
      </c>
      <c r="V149" s="227">
        <f t="shared" si="29"/>
        <v>2</v>
      </c>
      <c r="W149" s="227">
        <f t="shared" si="30"/>
        <v>1</v>
      </c>
      <c r="X149" s="227">
        <f t="shared" si="31"/>
        <v>1</v>
      </c>
      <c r="Y149" s="227">
        <f t="shared" si="32"/>
        <v>14</v>
      </c>
      <c r="Z149" s="227">
        <f t="shared" si="33"/>
        <v>8</v>
      </c>
      <c r="AB149" s="139">
        <f t="shared" si="37"/>
        <v>30</v>
      </c>
    </row>
    <row r="150" spans="1:28">
      <c r="A150" s="191">
        <f t="shared" si="34"/>
        <v>45</v>
      </c>
      <c r="B150" s="191" t="str">
        <f>C150&amp;":"&amp;COUNTIF($C$7:C150,C150)</f>
        <v>45:28</v>
      </c>
      <c r="C150" s="204">
        <f t="shared" si="35"/>
        <v>45</v>
      </c>
      <c r="D150" s="209">
        <v>2</v>
      </c>
      <c r="E150" s="209">
        <v>2</v>
      </c>
      <c r="F150" s="209">
        <v>2</v>
      </c>
      <c r="G150" s="209">
        <v>2</v>
      </c>
      <c r="H150" s="209">
        <v>2</v>
      </c>
      <c r="I150" s="209">
        <v>2</v>
      </c>
      <c r="J150" s="209">
        <v>10</v>
      </c>
      <c r="K150" s="209">
        <v>12</v>
      </c>
      <c r="L150" s="209">
        <v>11</v>
      </c>
      <c r="M150" s="145"/>
      <c r="O150" s="209">
        <v>144</v>
      </c>
      <c r="P150" s="2" t="str">
        <f>Q150&amp;":"&amp;COUNTIF($Q$7:Q150,Q150)</f>
        <v>34:1</v>
      </c>
      <c r="Q150" s="206">
        <f>'Student name internal mark'!W150</f>
        <v>34</v>
      </c>
      <c r="R150" s="227">
        <f t="shared" si="36"/>
        <v>0</v>
      </c>
      <c r="S150" s="227">
        <f t="shared" si="26"/>
        <v>0</v>
      </c>
      <c r="T150" s="227">
        <f t="shared" si="27"/>
        <v>1</v>
      </c>
      <c r="U150" s="227">
        <f t="shared" si="28"/>
        <v>1</v>
      </c>
      <c r="V150" s="227">
        <f t="shared" si="29"/>
        <v>1</v>
      </c>
      <c r="W150" s="227">
        <f t="shared" si="30"/>
        <v>0</v>
      </c>
      <c r="X150" s="227">
        <f t="shared" si="31"/>
        <v>6</v>
      </c>
      <c r="Y150" s="227">
        <f t="shared" si="32"/>
        <v>12</v>
      </c>
      <c r="Z150" s="227">
        <f t="shared" si="33"/>
        <v>13</v>
      </c>
      <c r="AB150" s="139">
        <f t="shared" si="37"/>
        <v>34</v>
      </c>
    </row>
    <row r="151" spans="1:28">
      <c r="A151" s="191">
        <f t="shared" si="34"/>
        <v>46</v>
      </c>
      <c r="B151" s="191" t="str">
        <f>C151&amp;":"&amp;COUNTIF($C$7:C151,C151)</f>
        <v>46:21</v>
      </c>
      <c r="C151" s="204">
        <f t="shared" si="35"/>
        <v>46</v>
      </c>
      <c r="D151" s="209">
        <v>2</v>
      </c>
      <c r="E151" s="209">
        <v>2</v>
      </c>
      <c r="F151" s="209">
        <v>2</v>
      </c>
      <c r="G151" s="209">
        <v>2</v>
      </c>
      <c r="H151" s="209">
        <v>2</v>
      </c>
      <c r="I151" s="209">
        <v>2</v>
      </c>
      <c r="J151" s="209">
        <v>10</v>
      </c>
      <c r="K151" s="209">
        <v>14</v>
      </c>
      <c r="L151" s="209">
        <v>10</v>
      </c>
      <c r="M151" s="145"/>
      <c r="O151" s="2">
        <v>145</v>
      </c>
      <c r="P151" s="2" t="str">
        <f>Q151&amp;":"&amp;COUNTIF($Q$7:Q151,Q151)</f>
        <v>39:5</v>
      </c>
      <c r="Q151" s="206">
        <f>'Student name internal mark'!W151</f>
        <v>39</v>
      </c>
      <c r="R151" s="227">
        <f t="shared" si="36"/>
        <v>1</v>
      </c>
      <c r="S151" s="227">
        <f t="shared" si="26"/>
        <v>1</v>
      </c>
      <c r="T151" s="227">
        <f t="shared" si="27"/>
        <v>2</v>
      </c>
      <c r="U151" s="227">
        <f t="shared" si="28"/>
        <v>1</v>
      </c>
      <c r="V151" s="227">
        <f t="shared" si="29"/>
        <v>0</v>
      </c>
      <c r="W151" s="227">
        <f t="shared" si="30"/>
        <v>0</v>
      </c>
      <c r="X151" s="227">
        <f t="shared" si="31"/>
        <v>7</v>
      </c>
      <c r="Y151" s="227">
        <f t="shared" si="32"/>
        <v>13</v>
      </c>
      <c r="Z151" s="227">
        <f t="shared" si="33"/>
        <v>14</v>
      </c>
      <c r="AB151" s="139">
        <f t="shared" si="37"/>
        <v>39</v>
      </c>
    </row>
    <row r="152" spans="1:28">
      <c r="A152" s="191">
        <f t="shared" si="34"/>
        <v>43</v>
      </c>
      <c r="B152" s="191" t="str">
        <f>C152&amp;":"&amp;COUNTIF($C$7:C152,C152)</f>
        <v>43:20</v>
      </c>
      <c r="C152" s="204">
        <f t="shared" si="35"/>
        <v>43</v>
      </c>
      <c r="D152" s="209">
        <v>2</v>
      </c>
      <c r="E152" s="209">
        <v>2</v>
      </c>
      <c r="F152" s="209">
        <v>2</v>
      </c>
      <c r="G152" s="209">
        <v>2</v>
      </c>
      <c r="H152" s="209">
        <v>2</v>
      </c>
      <c r="I152" s="209">
        <v>2</v>
      </c>
      <c r="J152" s="209">
        <v>9</v>
      </c>
      <c r="K152" s="209">
        <v>10</v>
      </c>
      <c r="L152" s="209">
        <v>12</v>
      </c>
      <c r="M152" s="145"/>
      <c r="O152" s="209">
        <v>146</v>
      </c>
      <c r="P152" s="2" t="str">
        <f>Q152&amp;":"&amp;COUNTIF($Q$7:Q152,Q152)</f>
        <v>41:23</v>
      </c>
      <c r="Q152" s="206">
        <f>'Student name internal mark'!W152</f>
        <v>41</v>
      </c>
      <c r="R152" s="227">
        <f t="shared" si="36"/>
        <v>2</v>
      </c>
      <c r="S152" s="227">
        <f t="shared" si="26"/>
        <v>2</v>
      </c>
      <c r="T152" s="227">
        <f t="shared" si="27"/>
        <v>2</v>
      </c>
      <c r="U152" s="227">
        <f t="shared" si="28"/>
        <v>2</v>
      </c>
      <c r="V152" s="227">
        <f t="shared" si="29"/>
        <v>2</v>
      </c>
      <c r="W152" s="227">
        <f t="shared" si="30"/>
        <v>2</v>
      </c>
      <c r="X152" s="227">
        <f t="shared" si="31"/>
        <v>9</v>
      </c>
      <c r="Y152" s="227">
        <f t="shared" si="32"/>
        <v>10</v>
      </c>
      <c r="Z152" s="227">
        <f t="shared" si="33"/>
        <v>10</v>
      </c>
      <c r="AB152" s="139">
        <f t="shared" si="37"/>
        <v>41</v>
      </c>
    </row>
    <row r="153" spans="1:28">
      <c r="A153" s="191">
        <f t="shared" si="34"/>
        <v>42</v>
      </c>
      <c r="B153" s="191" t="str">
        <f>C153&amp;":"&amp;COUNTIF($C$7:C153,C153)</f>
        <v>42:5</v>
      </c>
      <c r="C153" s="204">
        <f t="shared" si="35"/>
        <v>42</v>
      </c>
      <c r="D153" s="209">
        <v>2</v>
      </c>
      <c r="E153" s="209">
        <v>2</v>
      </c>
      <c r="F153" s="209">
        <v>2</v>
      </c>
      <c r="G153" s="209">
        <v>2</v>
      </c>
      <c r="H153" s="209">
        <v>2</v>
      </c>
      <c r="I153" s="209">
        <v>2</v>
      </c>
      <c r="J153" s="209">
        <v>9</v>
      </c>
      <c r="K153" s="209">
        <v>10</v>
      </c>
      <c r="L153" s="209">
        <v>11</v>
      </c>
      <c r="M153" s="145"/>
      <c r="O153" s="209">
        <v>147</v>
      </c>
      <c r="P153" s="2" t="str">
        <f>Q153&amp;":"&amp;COUNTIF($Q$7:Q153,Q153)</f>
        <v>41:24</v>
      </c>
      <c r="Q153" s="206">
        <f>'Student name internal mark'!W153</f>
        <v>41</v>
      </c>
      <c r="R153" s="227">
        <f t="shared" si="36"/>
        <v>2</v>
      </c>
      <c r="S153" s="227">
        <f t="shared" si="26"/>
        <v>2</v>
      </c>
      <c r="T153" s="227">
        <f t="shared" si="27"/>
        <v>2</v>
      </c>
      <c r="U153" s="227">
        <f t="shared" si="28"/>
        <v>2</v>
      </c>
      <c r="V153" s="227">
        <f t="shared" si="29"/>
        <v>2</v>
      </c>
      <c r="W153" s="227">
        <f t="shared" si="30"/>
        <v>2</v>
      </c>
      <c r="X153" s="227">
        <f t="shared" si="31"/>
        <v>9</v>
      </c>
      <c r="Y153" s="227">
        <f t="shared" si="32"/>
        <v>10</v>
      </c>
      <c r="Z153" s="227">
        <f t="shared" si="33"/>
        <v>10</v>
      </c>
      <c r="AB153" s="139">
        <f t="shared" si="37"/>
        <v>41</v>
      </c>
    </row>
    <row r="154" spans="1:28">
      <c r="A154" s="191">
        <f t="shared" si="34"/>
        <v>46</v>
      </c>
      <c r="B154" s="191" t="str">
        <f>C154&amp;":"&amp;COUNTIF($C$7:C154,C154)</f>
        <v>46:22</v>
      </c>
      <c r="C154" s="204">
        <f t="shared" si="35"/>
        <v>46</v>
      </c>
      <c r="D154" s="209">
        <v>2</v>
      </c>
      <c r="E154" s="209">
        <v>2</v>
      </c>
      <c r="F154" s="209">
        <v>2</v>
      </c>
      <c r="G154" s="209">
        <v>2</v>
      </c>
      <c r="H154" s="209">
        <v>2</v>
      </c>
      <c r="I154" s="209">
        <v>2</v>
      </c>
      <c r="J154" s="209">
        <v>10</v>
      </c>
      <c r="K154" s="209">
        <v>12</v>
      </c>
      <c r="L154" s="209">
        <v>12</v>
      </c>
      <c r="M154" s="145"/>
      <c r="O154" s="209">
        <v>148</v>
      </c>
      <c r="P154" s="2" t="str">
        <f>Q154&amp;":"&amp;COUNTIF($Q$7:Q154,Q154)</f>
        <v>44:29</v>
      </c>
      <c r="Q154" s="206">
        <f>'Student name internal mark'!W154</f>
        <v>44</v>
      </c>
      <c r="R154" s="227">
        <f t="shared" si="36"/>
        <v>2</v>
      </c>
      <c r="S154" s="227">
        <f t="shared" si="26"/>
        <v>2</v>
      </c>
      <c r="T154" s="227">
        <f t="shared" si="27"/>
        <v>2</v>
      </c>
      <c r="U154" s="227">
        <f t="shared" si="28"/>
        <v>2</v>
      </c>
      <c r="V154" s="227">
        <f t="shared" si="29"/>
        <v>2</v>
      </c>
      <c r="W154" s="227">
        <f t="shared" si="30"/>
        <v>2</v>
      </c>
      <c r="X154" s="227">
        <f t="shared" si="31"/>
        <v>10</v>
      </c>
      <c r="Y154" s="227">
        <f t="shared" si="32"/>
        <v>10</v>
      </c>
      <c r="Z154" s="227">
        <f t="shared" si="33"/>
        <v>12</v>
      </c>
      <c r="AB154" s="139">
        <f t="shared" si="37"/>
        <v>44</v>
      </c>
    </row>
    <row r="155" spans="1:28">
      <c r="A155" s="191">
        <f t="shared" si="34"/>
        <v>45</v>
      </c>
      <c r="B155" s="191" t="str">
        <f>C155&amp;":"&amp;COUNTIF($C$7:C155,C155)</f>
        <v>45:29</v>
      </c>
      <c r="C155" s="204">
        <f t="shared" si="35"/>
        <v>45</v>
      </c>
      <c r="D155" s="209">
        <v>2</v>
      </c>
      <c r="E155" s="209">
        <v>2</v>
      </c>
      <c r="F155" s="209">
        <v>2</v>
      </c>
      <c r="G155" s="209">
        <v>2</v>
      </c>
      <c r="H155" s="209">
        <v>2</v>
      </c>
      <c r="I155" s="209">
        <v>2</v>
      </c>
      <c r="J155" s="209">
        <v>9</v>
      </c>
      <c r="K155" s="209">
        <v>11</v>
      </c>
      <c r="L155" s="209">
        <v>13</v>
      </c>
      <c r="M155" s="145"/>
      <c r="O155" s="2">
        <v>149</v>
      </c>
      <c r="P155" s="2" t="str">
        <f>Q155&amp;":"&amp;COUNTIF($Q$7:Q155,Q155)</f>
        <v>41:25</v>
      </c>
      <c r="Q155" s="206">
        <f>'Student name internal mark'!W155</f>
        <v>41</v>
      </c>
      <c r="R155" s="227">
        <f t="shared" si="36"/>
        <v>2</v>
      </c>
      <c r="S155" s="227">
        <f t="shared" si="26"/>
        <v>2</v>
      </c>
      <c r="T155" s="227">
        <f t="shared" si="27"/>
        <v>2</v>
      </c>
      <c r="U155" s="227">
        <f t="shared" si="28"/>
        <v>2</v>
      </c>
      <c r="V155" s="227">
        <f t="shared" si="29"/>
        <v>2</v>
      </c>
      <c r="W155" s="227">
        <f t="shared" si="30"/>
        <v>2</v>
      </c>
      <c r="X155" s="227">
        <f t="shared" si="31"/>
        <v>9</v>
      </c>
      <c r="Y155" s="227">
        <f t="shared" si="32"/>
        <v>10</v>
      </c>
      <c r="Z155" s="227">
        <f t="shared" si="33"/>
        <v>10</v>
      </c>
      <c r="AB155" s="139">
        <f t="shared" si="37"/>
        <v>41</v>
      </c>
    </row>
    <row r="156" spans="1:28">
      <c r="A156" s="191">
        <f t="shared" si="34"/>
        <v>47</v>
      </c>
      <c r="B156" s="191" t="str">
        <f>C156&amp;":"&amp;COUNTIF($C$7:C156,C156)</f>
        <v>47:23</v>
      </c>
      <c r="C156" s="204">
        <f t="shared" si="35"/>
        <v>47</v>
      </c>
      <c r="D156" s="209">
        <v>2</v>
      </c>
      <c r="E156" s="209">
        <v>2</v>
      </c>
      <c r="F156" s="209">
        <v>2</v>
      </c>
      <c r="G156" s="209">
        <v>2</v>
      </c>
      <c r="H156" s="209">
        <v>2</v>
      </c>
      <c r="I156" s="209">
        <v>2</v>
      </c>
      <c r="J156" s="209">
        <v>10</v>
      </c>
      <c r="K156" s="209">
        <v>14</v>
      </c>
      <c r="L156" s="209">
        <v>11</v>
      </c>
      <c r="M156" s="145"/>
      <c r="O156" s="209">
        <v>150</v>
      </c>
      <c r="P156" s="2" t="str">
        <f>Q156&amp;":"&amp;COUNTIF($Q$7:Q156,Q156)</f>
        <v>41:26</v>
      </c>
      <c r="Q156" s="206">
        <f>'Student name internal mark'!W156</f>
        <v>41</v>
      </c>
      <c r="R156" s="227">
        <f t="shared" si="36"/>
        <v>2</v>
      </c>
      <c r="S156" s="227">
        <f t="shared" si="26"/>
        <v>2</v>
      </c>
      <c r="T156" s="227">
        <f t="shared" si="27"/>
        <v>2</v>
      </c>
      <c r="U156" s="227">
        <f t="shared" si="28"/>
        <v>2</v>
      </c>
      <c r="V156" s="227">
        <f t="shared" si="29"/>
        <v>2</v>
      </c>
      <c r="W156" s="227">
        <f t="shared" si="30"/>
        <v>2</v>
      </c>
      <c r="X156" s="227">
        <f t="shared" si="31"/>
        <v>9</v>
      </c>
      <c r="Y156" s="227">
        <f t="shared" si="32"/>
        <v>10</v>
      </c>
      <c r="Z156" s="227">
        <f t="shared" si="33"/>
        <v>10</v>
      </c>
      <c r="AB156" s="139">
        <f t="shared" si="37"/>
        <v>41</v>
      </c>
    </row>
    <row r="157" spans="1:28">
      <c r="A157" s="191">
        <f t="shared" si="34"/>
        <v>43</v>
      </c>
      <c r="B157" s="191" t="str">
        <f>C157&amp;":"&amp;COUNTIF($C$7:C157,C157)</f>
        <v>43:21</v>
      </c>
      <c r="C157" s="204">
        <f t="shared" si="35"/>
        <v>43</v>
      </c>
      <c r="D157" s="209">
        <v>2</v>
      </c>
      <c r="E157" s="209">
        <v>2</v>
      </c>
      <c r="F157" s="209">
        <v>2</v>
      </c>
      <c r="G157" s="209">
        <v>2</v>
      </c>
      <c r="H157" s="209">
        <v>2</v>
      </c>
      <c r="I157" s="209">
        <v>2</v>
      </c>
      <c r="J157" s="209">
        <v>9</v>
      </c>
      <c r="K157" s="209">
        <v>10</v>
      </c>
      <c r="L157" s="209">
        <v>12</v>
      </c>
      <c r="M157" s="145"/>
      <c r="O157" s="209">
        <v>151</v>
      </c>
      <c r="P157" s="2" t="str">
        <f>Q157&amp;":"&amp;COUNTIF($Q$7:Q157,Q157)</f>
        <v>44:30</v>
      </c>
      <c r="Q157" s="206">
        <f>'Student name internal mark'!W157</f>
        <v>44</v>
      </c>
      <c r="R157" s="227">
        <f t="shared" si="36"/>
        <v>2</v>
      </c>
      <c r="S157" s="227">
        <f t="shared" si="26"/>
        <v>2</v>
      </c>
      <c r="T157" s="227">
        <f t="shared" si="27"/>
        <v>2</v>
      </c>
      <c r="U157" s="227">
        <f t="shared" si="28"/>
        <v>2</v>
      </c>
      <c r="V157" s="227">
        <f t="shared" si="29"/>
        <v>2</v>
      </c>
      <c r="W157" s="227">
        <f t="shared" si="30"/>
        <v>2</v>
      </c>
      <c r="X157" s="227">
        <f t="shared" si="31"/>
        <v>10</v>
      </c>
      <c r="Y157" s="227">
        <f t="shared" si="32"/>
        <v>10</v>
      </c>
      <c r="Z157" s="227">
        <f t="shared" si="33"/>
        <v>12</v>
      </c>
      <c r="AB157" s="139">
        <f t="shared" si="37"/>
        <v>44</v>
      </c>
    </row>
    <row r="158" spans="1:28">
      <c r="A158" s="191">
        <f t="shared" si="34"/>
        <v>48</v>
      </c>
      <c r="B158" s="191" t="str">
        <f>C158&amp;":"&amp;COUNTIF($C$7:C158,C158)</f>
        <v>48:12</v>
      </c>
      <c r="C158" s="204">
        <f t="shared" si="35"/>
        <v>48</v>
      </c>
      <c r="D158" s="209">
        <v>2</v>
      </c>
      <c r="E158" s="209">
        <v>2</v>
      </c>
      <c r="F158" s="209">
        <v>2</v>
      </c>
      <c r="G158" s="209">
        <v>2</v>
      </c>
      <c r="H158" s="209">
        <v>2</v>
      </c>
      <c r="I158" s="209">
        <v>2</v>
      </c>
      <c r="J158" s="209">
        <v>10</v>
      </c>
      <c r="K158" s="209">
        <v>13</v>
      </c>
      <c r="L158" s="209">
        <v>13</v>
      </c>
      <c r="M158" s="145"/>
      <c r="O158" s="209">
        <v>152</v>
      </c>
      <c r="P158" s="2" t="str">
        <f>Q158&amp;":"&amp;COUNTIF($Q$7:Q158,Q158)</f>
        <v>44:31</v>
      </c>
      <c r="Q158" s="206">
        <f>'Student name internal mark'!W158</f>
        <v>44</v>
      </c>
      <c r="R158" s="227">
        <f t="shared" si="36"/>
        <v>2</v>
      </c>
      <c r="S158" s="227">
        <f t="shared" si="26"/>
        <v>2</v>
      </c>
      <c r="T158" s="227">
        <f t="shared" si="27"/>
        <v>2</v>
      </c>
      <c r="U158" s="227">
        <f t="shared" si="28"/>
        <v>2</v>
      </c>
      <c r="V158" s="227">
        <f t="shared" si="29"/>
        <v>2</v>
      </c>
      <c r="W158" s="227">
        <f t="shared" si="30"/>
        <v>2</v>
      </c>
      <c r="X158" s="227">
        <f t="shared" si="31"/>
        <v>10</v>
      </c>
      <c r="Y158" s="227">
        <f t="shared" si="32"/>
        <v>10</v>
      </c>
      <c r="Z158" s="227">
        <f t="shared" si="33"/>
        <v>12</v>
      </c>
      <c r="AB158" s="139">
        <f t="shared" si="37"/>
        <v>44</v>
      </c>
    </row>
    <row r="159" spans="1:28">
      <c r="A159" s="191">
        <f t="shared" si="34"/>
        <v>47</v>
      </c>
      <c r="B159" s="191" t="str">
        <f>C159&amp;":"&amp;COUNTIF($C$7:C159,C159)</f>
        <v>47:24</v>
      </c>
      <c r="C159" s="204">
        <f t="shared" si="35"/>
        <v>47</v>
      </c>
      <c r="D159" s="209">
        <v>2</v>
      </c>
      <c r="E159" s="209">
        <v>2</v>
      </c>
      <c r="F159" s="209">
        <v>2</v>
      </c>
      <c r="G159" s="209">
        <v>2</v>
      </c>
      <c r="H159" s="209">
        <v>2</v>
      </c>
      <c r="I159" s="209">
        <v>2</v>
      </c>
      <c r="J159" s="209">
        <v>9</v>
      </c>
      <c r="K159" s="209">
        <v>13</v>
      </c>
      <c r="L159" s="209">
        <v>13</v>
      </c>
      <c r="M159" s="145"/>
      <c r="O159" s="2">
        <v>153</v>
      </c>
      <c r="P159" s="2" t="str">
        <f>Q159&amp;":"&amp;COUNTIF($Q$7:Q159,Q159)</f>
        <v>36:3</v>
      </c>
      <c r="Q159" s="206">
        <f>'Student name internal mark'!W159</f>
        <v>36</v>
      </c>
      <c r="R159" s="227">
        <f t="shared" si="36"/>
        <v>1</v>
      </c>
      <c r="S159" s="227">
        <f t="shared" si="26"/>
        <v>2</v>
      </c>
      <c r="T159" s="227">
        <f t="shared" si="27"/>
        <v>2</v>
      </c>
      <c r="U159" s="227">
        <f t="shared" si="28"/>
        <v>1</v>
      </c>
      <c r="V159" s="227">
        <f t="shared" si="29"/>
        <v>1</v>
      </c>
      <c r="W159" s="227">
        <f t="shared" si="30"/>
        <v>1</v>
      </c>
      <c r="X159" s="227">
        <f t="shared" si="31"/>
        <v>7</v>
      </c>
      <c r="Y159" s="227">
        <f t="shared" si="32"/>
        <v>11</v>
      </c>
      <c r="Z159" s="227">
        <f t="shared" si="33"/>
        <v>10</v>
      </c>
      <c r="AB159" s="139">
        <f t="shared" si="37"/>
        <v>36</v>
      </c>
    </row>
    <row r="160" spans="1:28">
      <c r="A160" s="191">
        <f t="shared" si="34"/>
        <v>46</v>
      </c>
      <c r="B160" s="191" t="str">
        <f>C160&amp;":"&amp;COUNTIF($C$7:C160,C160)</f>
        <v>46:23</v>
      </c>
      <c r="C160" s="204">
        <f t="shared" si="35"/>
        <v>46</v>
      </c>
      <c r="D160" s="209">
        <v>2</v>
      </c>
      <c r="E160" s="209">
        <v>2</v>
      </c>
      <c r="F160" s="209">
        <v>2</v>
      </c>
      <c r="G160" s="209">
        <v>2</v>
      </c>
      <c r="H160" s="209">
        <v>2</v>
      </c>
      <c r="I160" s="209">
        <v>2</v>
      </c>
      <c r="J160" s="209">
        <v>9</v>
      </c>
      <c r="K160" s="209">
        <v>13</v>
      </c>
      <c r="L160" s="209">
        <v>12</v>
      </c>
      <c r="M160" s="145"/>
      <c r="O160" s="209">
        <v>154</v>
      </c>
      <c r="P160" s="2" t="str">
        <f>Q160&amp;":"&amp;COUNTIF($Q$7:Q160,Q160)</f>
        <v>41:27</v>
      </c>
      <c r="Q160" s="206">
        <f>'Student name internal mark'!W160</f>
        <v>41</v>
      </c>
      <c r="R160" s="227">
        <f t="shared" si="36"/>
        <v>2</v>
      </c>
      <c r="S160" s="227">
        <f t="shared" si="26"/>
        <v>2</v>
      </c>
      <c r="T160" s="227">
        <f t="shared" si="27"/>
        <v>2</v>
      </c>
      <c r="U160" s="227">
        <f t="shared" si="28"/>
        <v>2</v>
      </c>
      <c r="V160" s="227">
        <f t="shared" si="29"/>
        <v>2</v>
      </c>
      <c r="W160" s="227">
        <f t="shared" si="30"/>
        <v>2</v>
      </c>
      <c r="X160" s="227">
        <f t="shared" si="31"/>
        <v>9</v>
      </c>
      <c r="Y160" s="227">
        <f t="shared" si="32"/>
        <v>10</v>
      </c>
      <c r="Z160" s="227">
        <f t="shared" si="33"/>
        <v>10</v>
      </c>
      <c r="AB160" s="139">
        <f t="shared" si="37"/>
        <v>41</v>
      </c>
    </row>
    <row r="161" spans="1:28">
      <c r="A161" s="191">
        <f t="shared" si="34"/>
        <v>46</v>
      </c>
      <c r="B161" s="191" t="str">
        <f>C161&amp;":"&amp;COUNTIF($C$7:C161,C161)</f>
        <v>46:24</v>
      </c>
      <c r="C161" s="204">
        <f t="shared" si="35"/>
        <v>46</v>
      </c>
      <c r="D161" s="209">
        <v>2</v>
      </c>
      <c r="E161" s="209">
        <v>2</v>
      </c>
      <c r="F161" s="209">
        <v>2</v>
      </c>
      <c r="G161" s="209">
        <v>2</v>
      </c>
      <c r="H161" s="209">
        <v>2</v>
      </c>
      <c r="I161" s="209">
        <v>2</v>
      </c>
      <c r="J161" s="209">
        <v>9</v>
      </c>
      <c r="K161" s="209">
        <v>12</v>
      </c>
      <c r="L161" s="209">
        <v>13</v>
      </c>
      <c r="M161" s="145"/>
      <c r="O161" s="209">
        <v>155</v>
      </c>
      <c r="P161" s="2" t="str">
        <f>Q161&amp;":"&amp;COUNTIF($Q$7:Q161,Q161)</f>
        <v>45:14</v>
      </c>
      <c r="Q161" s="206">
        <f>'Student name internal mark'!W161</f>
        <v>45</v>
      </c>
      <c r="R161" s="227">
        <f t="shared" si="36"/>
        <v>2</v>
      </c>
      <c r="S161" s="227">
        <f t="shared" si="26"/>
        <v>2</v>
      </c>
      <c r="T161" s="227">
        <f t="shared" si="27"/>
        <v>2</v>
      </c>
      <c r="U161" s="227">
        <f t="shared" si="28"/>
        <v>2</v>
      </c>
      <c r="V161" s="227">
        <f t="shared" si="29"/>
        <v>2</v>
      </c>
      <c r="W161" s="227">
        <f t="shared" si="30"/>
        <v>2</v>
      </c>
      <c r="X161" s="227">
        <f t="shared" si="31"/>
        <v>9</v>
      </c>
      <c r="Y161" s="227">
        <f t="shared" si="32"/>
        <v>14</v>
      </c>
      <c r="Z161" s="227">
        <f t="shared" si="33"/>
        <v>10</v>
      </c>
      <c r="AB161" s="139">
        <f t="shared" si="37"/>
        <v>45</v>
      </c>
    </row>
    <row r="162" spans="1:28">
      <c r="A162" s="191">
        <f t="shared" si="34"/>
        <v>43</v>
      </c>
      <c r="B162" s="191" t="str">
        <f>C162&amp;":"&amp;COUNTIF($C$7:C162,C162)</f>
        <v>43:22</v>
      </c>
      <c r="C162" s="204">
        <f t="shared" si="35"/>
        <v>43</v>
      </c>
      <c r="D162" s="209">
        <v>2</v>
      </c>
      <c r="E162" s="209">
        <v>2</v>
      </c>
      <c r="F162" s="209">
        <v>2</v>
      </c>
      <c r="G162" s="209">
        <v>2</v>
      </c>
      <c r="H162" s="209">
        <v>2</v>
      </c>
      <c r="I162" s="209">
        <v>2</v>
      </c>
      <c r="J162" s="209">
        <v>9</v>
      </c>
      <c r="K162" s="209">
        <v>10</v>
      </c>
      <c r="L162" s="209">
        <v>12</v>
      </c>
      <c r="M162" s="145"/>
      <c r="O162" s="209">
        <v>156</v>
      </c>
      <c r="P162" s="2" t="str">
        <f>Q162&amp;":"&amp;COUNTIF($Q$7:Q162,Q162)</f>
        <v>42:9</v>
      </c>
      <c r="Q162" s="206">
        <f>'Student name internal mark'!W162</f>
        <v>42</v>
      </c>
      <c r="R162" s="227">
        <f t="shared" si="36"/>
        <v>2</v>
      </c>
      <c r="S162" s="227">
        <f t="shared" si="26"/>
        <v>1</v>
      </c>
      <c r="T162" s="227">
        <f t="shared" si="27"/>
        <v>2</v>
      </c>
      <c r="U162" s="227">
        <f t="shared" si="28"/>
        <v>2</v>
      </c>
      <c r="V162" s="227">
        <f t="shared" si="29"/>
        <v>1</v>
      </c>
      <c r="W162" s="227">
        <f t="shared" si="30"/>
        <v>2</v>
      </c>
      <c r="X162" s="227">
        <f t="shared" si="31"/>
        <v>7</v>
      </c>
      <c r="Y162" s="227">
        <f t="shared" si="32"/>
        <v>11</v>
      </c>
      <c r="Z162" s="227">
        <f t="shared" si="33"/>
        <v>14</v>
      </c>
      <c r="AB162" s="139">
        <f t="shared" si="37"/>
        <v>42</v>
      </c>
    </row>
    <row r="163" spans="1:28">
      <c r="A163" s="191">
        <f t="shared" si="34"/>
        <v>45</v>
      </c>
      <c r="B163" s="191" t="str">
        <f>C163&amp;":"&amp;COUNTIF($C$7:C163,C163)</f>
        <v>45:30</v>
      </c>
      <c r="C163" s="204">
        <f t="shared" si="35"/>
        <v>45</v>
      </c>
      <c r="D163" s="209">
        <v>2</v>
      </c>
      <c r="E163" s="209">
        <v>2</v>
      </c>
      <c r="F163" s="209">
        <v>2</v>
      </c>
      <c r="G163" s="209">
        <v>2</v>
      </c>
      <c r="H163" s="209">
        <v>2</v>
      </c>
      <c r="I163" s="209">
        <v>2</v>
      </c>
      <c r="J163" s="209">
        <v>10</v>
      </c>
      <c r="K163" s="209">
        <v>10</v>
      </c>
      <c r="L163" s="209">
        <v>13</v>
      </c>
      <c r="M163" s="145"/>
      <c r="O163" s="2">
        <v>157</v>
      </c>
      <c r="P163" s="2" t="str">
        <f>Q163&amp;":"&amp;COUNTIF($Q$7:Q163,Q163)</f>
        <v>44:32</v>
      </c>
      <c r="Q163" s="206">
        <f>'Student name internal mark'!W163</f>
        <v>44</v>
      </c>
      <c r="R163" s="227">
        <f t="shared" si="36"/>
        <v>2</v>
      </c>
      <c r="S163" s="227">
        <f t="shared" si="26"/>
        <v>2</v>
      </c>
      <c r="T163" s="227">
        <f t="shared" si="27"/>
        <v>2</v>
      </c>
      <c r="U163" s="227">
        <f t="shared" si="28"/>
        <v>2</v>
      </c>
      <c r="V163" s="227">
        <f t="shared" si="29"/>
        <v>2</v>
      </c>
      <c r="W163" s="227">
        <f t="shared" si="30"/>
        <v>2</v>
      </c>
      <c r="X163" s="227">
        <f t="shared" si="31"/>
        <v>10</v>
      </c>
      <c r="Y163" s="227">
        <f t="shared" si="32"/>
        <v>10</v>
      </c>
      <c r="Z163" s="227">
        <f t="shared" si="33"/>
        <v>12</v>
      </c>
      <c r="AB163" s="139">
        <f t="shared" si="37"/>
        <v>44</v>
      </c>
    </row>
    <row r="164" spans="1:28">
      <c r="A164" s="191">
        <f t="shared" si="34"/>
        <v>47</v>
      </c>
      <c r="B164" s="191" t="str">
        <f>C164&amp;":"&amp;COUNTIF($C$7:C164,C164)</f>
        <v>47:25</v>
      </c>
      <c r="C164" s="204">
        <f t="shared" si="35"/>
        <v>47</v>
      </c>
      <c r="D164" s="209">
        <v>2</v>
      </c>
      <c r="E164" s="209">
        <v>2</v>
      </c>
      <c r="F164" s="209">
        <v>2</v>
      </c>
      <c r="G164" s="209">
        <v>2</v>
      </c>
      <c r="H164" s="209">
        <v>2</v>
      </c>
      <c r="I164" s="209">
        <v>2</v>
      </c>
      <c r="J164" s="209">
        <v>10</v>
      </c>
      <c r="K164" s="209">
        <v>11</v>
      </c>
      <c r="L164" s="209">
        <v>14</v>
      </c>
      <c r="M164" s="145"/>
      <c r="O164" s="209">
        <v>158</v>
      </c>
      <c r="P164" s="2" t="str">
        <f>Q164&amp;":"&amp;COUNTIF($Q$7:Q164,Q164)</f>
        <v>31:4</v>
      </c>
      <c r="Q164" s="206">
        <f>'Student name internal mark'!W164</f>
        <v>31</v>
      </c>
      <c r="R164" s="227">
        <f t="shared" si="36"/>
        <v>0</v>
      </c>
      <c r="S164" s="227">
        <f t="shared" si="26"/>
        <v>1</v>
      </c>
      <c r="T164" s="227">
        <f t="shared" si="27"/>
        <v>2</v>
      </c>
      <c r="U164" s="227">
        <f t="shared" si="28"/>
        <v>0</v>
      </c>
      <c r="V164" s="227">
        <f t="shared" si="29"/>
        <v>1</v>
      </c>
      <c r="W164" s="227">
        <f t="shared" si="30"/>
        <v>1</v>
      </c>
      <c r="X164" s="227">
        <f t="shared" si="31"/>
        <v>6</v>
      </c>
      <c r="Y164" s="227">
        <f t="shared" si="32"/>
        <v>13</v>
      </c>
      <c r="Z164" s="227">
        <f t="shared" si="33"/>
        <v>7</v>
      </c>
      <c r="AB164" s="139">
        <f t="shared" si="37"/>
        <v>31</v>
      </c>
    </row>
    <row r="165" spans="1:28">
      <c r="A165" s="191">
        <f t="shared" si="34"/>
        <v>43</v>
      </c>
      <c r="B165" s="191" t="str">
        <f>C165&amp;":"&amp;COUNTIF($C$7:C165,C165)</f>
        <v>43:23</v>
      </c>
      <c r="C165" s="204">
        <f t="shared" si="35"/>
        <v>43</v>
      </c>
      <c r="D165" s="209">
        <v>2</v>
      </c>
      <c r="E165" s="209">
        <v>2</v>
      </c>
      <c r="F165" s="209">
        <v>2</v>
      </c>
      <c r="G165" s="209">
        <v>2</v>
      </c>
      <c r="H165" s="209">
        <v>2</v>
      </c>
      <c r="I165" s="209">
        <v>2</v>
      </c>
      <c r="J165" s="209">
        <v>9</v>
      </c>
      <c r="K165" s="209">
        <v>12</v>
      </c>
      <c r="L165" s="209">
        <v>10</v>
      </c>
      <c r="M165" s="145"/>
      <c r="O165" s="209">
        <v>159</v>
      </c>
      <c r="P165" s="2" t="str">
        <f>Q165&amp;":"&amp;COUNTIF($Q$7:Q165,Q165)</f>
        <v>38:6</v>
      </c>
      <c r="Q165" s="206">
        <f>'Student name internal mark'!W165</f>
        <v>38</v>
      </c>
      <c r="R165" s="227">
        <f t="shared" si="36"/>
        <v>2</v>
      </c>
      <c r="S165" s="227">
        <f t="shared" si="26"/>
        <v>0</v>
      </c>
      <c r="T165" s="227">
        <f t="shared" si="27"/>
        <v>2</v>
      </c>
      <c r="U165" s="227">
        <f t="shared" si="28"/>
        <v>0</v>
      </c>
      <c r="V165" s="227">
        <f t="shared" si="29"/>
        <v>0</v>
      </c>
      <c r="W165" s="227">
        <f t="shared" si="30"/>
        <v>0</v>
      </c>
      <c r="X165" s="227">
        <f t="shared" si="31"/>
        <v>9</v>
      </c>
      <c r="Y165" s="227">
        <f t="shared" si="32"/>
        <v>13</v>
      </c>
      <c r="Z165" s="227">
        <f t="shared" si="33"/>
        <v>12</v>
      </c>
      <c r="AB165" s="139">
        <f t="shared" si="37"/>
        <v>38</v>
      </c>
    </row>
    <row r="166" spans="1:28">
      <c r="A166" s="191">
        <f t="shared" si="34"/>
        <v>45</v>
      </c>
      <c r="B166" s="191" t="str">
        <f>C166&amp;":"&amp;COUNTIF($C$7:C166,C166)</f>
        <v>45:31</v>
      </c>
      <c r="C166" s="204">
        <f t="shared" si="35"/>
        <v>45</v>
      </c>
      <c r="D166" s="209">
        <v>2</v>
      </c>
      <c r="E166" s="209">
        <v>2</v>
      </c>
      <c r="F166" s="209">
        <v>2</v>
      </c>
      <c r="G166" s="209">
        <v>2</v>
      </c>
      <c r="H166" s="209">
        <v>2</v>
      </c>
      <c r="I166" s="209">
        <v>2</v>
      </c>
      <c r="J166" s="209">
        <v>10</v>
      </c>
      <c r="K166" s="209">
        <v>11</v>
      </c>
      <c r="L166" s="209">
        <v>12</v>
      </c>
      <c r="M166" s="145"/>
      <c r="O166" s="209">
        <v>160</v>
      </c>
      <c r="P166" s="2" t="str">
        <f>Q166&amp;":"&amp;COUNTIF($Q$7:Q166,Q166)</f>
        <v>38:7</v>
      </c>
      <c r="Q166" s="206">
        <f>'Student name internal mark'!W166</f>
        <v>38</v>
      </c>
      <c r="R166" s="227">
        <f t="shared" si="36"/>
        <v>0</v>
      </c>
      <c r="S166" s="227">
        <f t="shared" si="26"/>
        <v>2</v>
      </c>
      <c r="T166" s="227">
        <f t="shared" si="27"/>
        <v>2</v>
      </c>
      <c r="U166" s="227">
        <f t="shared" si="28"/>
        <v>2</v>
      </c>
      <c r="V166" s="227">
        <f t="shared" si="29"/>
        <v>2</v>
      </c>
      <c r="W166" s="227">
        <f t="shared" si="30"/>
        <v>0</v>
      </c>
      <c r="X166" s="227">
        <f t="shared" si="31"/>
        <v>10</v>
      </c>
      <c r="Y166" s="227">
        <f t="shared" si="32"/>
        <v>10</v>
      </c>
      <c r="Z166" s="227">
        <f t="shared" si="33"/>
        <v>10</v>
      </c>
      <c r="AB166" s="139">
        <f t="shared" si="37"/>
        <v>38</v>
      </c>
    </row>
    <row r="167" spans="1:28">
      <c r="A167" s="191">
        <f t="shared" si="34"/>
        <v>46</v>
      </c>
      <c r="B167" s="191" t="str">
        <f>C167&amp;":"&amp;COUNTIF($C$7:C167,C167)</f>
        <v>46:25</v>
      </c>
      <c r="C167" s="204">
        <f t="shared" si="35"/>
        <v>46</v>
      </c>
      <c r="D167" s="209">
        <v>2</v>
      </c>
      <c r="E167" s="209">
        <v>2</v>
      </c>
      <c r="F167" s="209">
        <v>2</v>
      </c>
      <c r="G167" s="209">
        <v>2</v>
      </c>
      <c r="H167" s="209">
        <v>2</v>
      </c>
      <c r="I167" s="209">
        <v>2</v>
      </c>
      <c r="J167" s="209">
        <v>10</v>
      </c>
      <c r="K167" s="209">
        <v>12</v>
      </c>
      <c r="L167" s="209">
        <v>12</v>
      </c>
      <c r="M167" s="145"/>
      <c r="O167" s="2">
        <v>161</v>
      </c>
      <c r="P167" s="2" t="str">
        <f>Q167&amp;":"&amp;COUNTIF($Q$7:Q167,Q167)</f>
        <v>44:33</v>
      </c>
      <c r="Q167" s="206">
        <f>'Student name internal mark'!W167</f>
        <v>44</v>
      </c>
      <c r="R167" s="227">
        <f t="shared" si="36"/>
        <v>2</v>
      </c>
      <c r="S167" s="227">
        <f t="shared" si="26"/>
        <v>2</v>
      </c>
      <c r="T167" s="227">
        <f t="shared" si="27"/>
        <v>2</v>
      </c>
      <c r="U167" s="227">
        <f t="shared" si="28"/>
        <v>2</v>
      </c>
      <c r="V167" s="227">
        <f t="shared" si="29"/>
        <v>2</v>
      </c>
      <c r="W167" s="227">
        <f t="shared" si="30"/>
        <v>2</v>
      </c>
      <c r="X167" s="227">
        <f t="shared" si="31"/>
        <v>10</v>
      </c>
      <c r="Y167" s="227">
        <f t="shared" si="32"/>
        <v>10</v>
      </c>
      <c r="Z167" s="227">
        <f t="shared" si="33"/>
        <v>12</v>
      </c>
      <c r="AB167" s="139">
        <f t="shared" si="37"/>
        <v>44</v>
      </c>
    </row>
    <row r="168" spans="1:28">
      <c r="A168" s="191">
        <f t="shared" si="34"/>
        <v>47</v>
      </c>
      <c r="B168" s="191" t="str">
        <f>C168&amp;":"&amp;COUNTIF($C$7:C168,C168)</f>
        <v>47:26</v>
      </c>
      <c r="C168" s="204">
        <f t="shared" si="35"/>
        <v>47</v>
      </c>
      <c r="D168" s="209">
        <v>2</v>
      </c>
      <c r="E168" s="209">
        <v>2</v>
      </c>
      <c r="F168" s="209">
        <v>2</v>
      </c>
      <c r="G168" s="209">
        <v>2</v>
      </c>
      <c r="H168" s="209">
        <v>2</v>
      </c>
      <c r="I168" s="209">
        <v>2</v>
      </c>
      <c r="J168" s="209">
        <v>10</v>
      </c>
      <c r="K168" s="209">
        <v>12</v>
      </c>
      <c r="L168" s="209">
        <v>13</v>
      </c>
      <c r="M168" s="145"/>
      <c r="O168" s="209">
        <v>162</v>
      </c>
      <c r="P168" s="2" t="str">
        <f>Q168&amp;":"&amp;COUNTIF($Q$7:Q168,Q168)</f>
        <v>44:34</v>
      </c>
      <c r="Q168" s="206">
        <f>'Student name internal mark'!W168</f>
        <v>44</v>
      </c>
      <c r="R168" s="227">
        <f t="shared" si="36"/>
        <v>2</v>
      </c>
      <c r="S168" s="227">
        <f t="shared" si="26"/>
        <v>2</v>
      </c>
      <c r="T168" s="227">
        <f t="shared" si="27"/>
        <v>2</v>
      </c>
      <c r="U168" s="227">
        <f t="shared" si="28"/>
        <v>2</v>
      </c>
      <c r="V168" s="227">
        <f t="shared" si="29"/>
        <v>2</v>
      </c>
      <c r="W168" s="227">
        <f t="shared" si="30"/>
        <v>2</v>
      </c>
      <c r="X168" s="227">
        <f t="shared" si="31"/>
        <v>10</v>
      </c>
      <c r="Y168" s="227">
        <f t="shared" si="32"/>
        <v>10</v>
      </c>
      <c r="Z168" s="227">
        <f t="shared" si="33"/>
        <v>12</v>
      </c>
      <c r="AB168" s="139">
        <f t="shared" si="37"/>
        <v>44</v>
      </c>
    </row>
    <row r="169" spans="1:28">
      <c r="A169" s="191">
        <f t="shared" si="34"/>
        <v>46</v>
      </c>
      <c r="B169" s="191" t="str">
        <f>C169&amp;":"&amp;COUNTIF($C$7:C169,C169)</f>
        <v>46:26</v>
      </c>
      <c r="C169" s="204">
        <f t="shared" si="35"/>
        <v>46</v>
      </c>
      <c r="D169" s="209">
        <v>2</v>
      </c>
      <c r="E169" s="209">
        <v>2</v>
      </c>
      <c r="F169" s="209">
        <v>2</v>
      </c>
      <c r="G169" s="209">
        <v>2</v>
      </c>
      <c r="H169" s="209">
        <v>2</v>
      </c>
      <c r="I169" s="209">
        <v>2</v>
      </c>
      <c r="J169" s="209">
        <v>9</v>
      </c>
      <c r="K169" s="209">
        <v>13</v>
      </c>
      <c r="L169" s="209">
        <v>12</v>
      </c>
      <c r="M169" s="145"/>
      <c r="O169" s="209">
        <v>163</v>
      </c>
      <c r="P169" s="2" t="str">
        <f>Q169&amp;":"&amp;COUNTIF($Q$7:Q169,Q169)</f>
        <v>39:6</v>
      </c>
      <c r="Q169" s="206">
        <f>'Student name internal mark'!W169</f>
        <v>39</v>
      </c>
      <c r="R169" s="227">
        <f t="shared" si="36"/>
        <v>2</v>
      </c>
      <c r="S169" s="227">
        <f t="shared" si="26"/>
        <v>0</v>
      </c>
      <c r="T169" s="227">
        <f t="shared" si="27"/>
        <v>1</v>
      </c>
      <c r="U169" s="227">
        <f t="shared" si="28"/>
        <v>2</v>
      </c>
      <c r="V169" s="227">
        <f t="shared" si="29"/>
        <v>0</v>
      </c>
      <c r="W169" s="227">
        <f t="shared" si="30"/>
        <v>2</v>
      </c>
      <c r="X169" s="227">
        <f t="shared" si="31"/>
        <v>8</v>
      </c>
      <c r="Y169" s="227">
        <f t="shared" si="32"/>
        <v>14</v>
      </c>
      <c r="Z169" s="227">
        <f t="shared" si="33"/>
        <v>10</v>
      </c>
      <c r="AB169" s="139">
        <f t="shared" si="37"/>
        <v>39</v>
      </c>
    </row>
    <row r="170" spans="1:28">
      <c r="A170" s="191">
        <f t="shared" si="34"/>
        <v>45</v>
      </c>
      <c r="B170" s="191" t="str">
        <f>C170&amp;":"&amp;COUNTIF($C$7:C170,C170)</f>
        <v>45:32</v>
      </c>
      <c r="C170" s="204">
        <f t="shared" si="35"/>
        <v>45</v>
      </c>
      <c r="D170" s="209">
        <v>2</v>
      </c>
      <c r="E170" s="209">
        <v>2</v>
      </c>
      <c r="F170" s="209">
        <v>2</v>
      </c>
      <c r="G170" s="209">
        <v>2</v>
      </c>
      <c r="H170" s="209">
        <v>2</v>
      </c>
      <c r="I170" s="209">
        <v>2</v>
      </c>
      <c r="J170" s="209">
        <v>9</v>
      </c>
      <c r="K170" s="209">
        <v>11</v>
      </c>
      <c r="L170" s="209">
        <v>13</v>
      </c>
      <c r="M170" s="145"/>
      <c r="O170" s="209">
        <v>164</v>
      </c>
      <c r="P170" s="2" t="str">
        <f>Q170&amp;":"&amp;COUNTIF($Q$7:Q170,Q170)</f>
        <v>36:4</v>
      </c>
      <c r="Q170" s="206">
        <f>'Student name internal mark'!W170</f>
        <v>36</v>
      </c>
      <c r="R170" s="227">
        <f t="shared" si="36"/>
        <v>1</v>
      </c>
      <c r="S170" s="227">
        <f t="shared" si="26"/>
        <v>1</v>
      </c>
      <c r="T170" s="227">
        <f t="shared" si="27"/>
        <v>2</v>
      </c>
      <c r="U170" s="227">
        <f t="shared" si="28"/>
        <v>0</v>
      </c>
      <c r="V170" s="227">
        <f t="shared" si="29"/>
        <v>0</v>
      </c>
      <c r="W170" s="227">
        <f t="shared" si="30"/>
        <v>0</v>
      </c>
      <c r="X170" s="227">
        <f t="shared" si="31"/>
        <v>6</v>
      </c>
      <c r="Y170" s="227">
        <f t="shared" si="32"/>
        <v>12</v>
      </c>
      <c r="Z170" s="227">
        <f t="shared" si="33"/>
        <v>14</v>
      </c>
      <c r="AB170" s="139">
        <f t="shared" si="37"/>
        <v>36</v>
      </c>
    </row>
    <row r="171" spans="1:28">
      <c r="A171" s="191">
        <f t="shared" si="34"/>
        <v>45</v>
      </c>
      <c r="B171" s="191" t="str">
        <f>C171&amp;":"&amp;COUNTIF($C$7:C171,C171)</f>
        <v>45:33</v>
      </c>
      <c r="C171" s="204">
        <f t="shared" si="35"/>
        <v>45</v>
      </c>
      <c r="D171" s="209">
        <v>2</v>
      </c>
      <c r="E171" s="209">
        <v>2</v>
      </c>
      <c r="F171" s="209">
        <v>2</v>
      </c>
      <c r="G171" s="209">
        <v>2</v>
      </c>
      <c r="H171" s="209">
        <v>2</v>
      </c>
      <c r="I171" s="209">
        <v>2</v>
      </c>
      <c r="J171" s="209">
        <v>10</v>
      </c>
      <c r="K171" s="209">
        <v>13</v>
      </c>
      <c r="L171" s="209">
        <v>10</v>
      </c>
      <c r="M171" s="145"/>
      <c r="O171" s="2">
        <v>165</v>
      </c>
      <c r="P171" s="2" t="str">
        <f>Q171&amp;":"&amp;COUNTIF($Q$7:Q171,Q171)</f>
        <v>42:10</v>
      </c>
      <c r="Q171" s="206">
        <f>'Student name internal mark'!W171</f>
        <v>42</v>
      </c>
      <c r="R171" s="227">
        <f t="shared" si="36"/>
        <v>2</v>
      </c>
      <c r="S171" s="227">
        <f t="shared" si="26"/>
        <v>1</v>
      </c>
      <c r="T171" s="227">
        <f t="shared" si="27"/>
        <v>1</v>
      </c>
      <c r="U171" s="227">
        <f t="shared" si="28"/>
        <v>2</v>
      </c>
      <c r="V171" s="227">
        <f t="shared" si="29"/>
        <v>2</v>
      </c>
      <c r="W171" s="227">
        <f t="shared" si="30"/>
        <v>2</v>
      </c>
      <c r="X171" s="227">
        <f t="shared" si="31"/>
        <v>7</v>
      </c>
      <c r="Y171" s="227">
        <f t="shared" si="32"/>
        <v>11</v>
      </c>
      <c r="Z171" s="227">
        <f t="shared" si="33"/>
        <v>14</v>
      </c>
      <c r="AB171" s="139">
        <f t="shared" si="37"/>
        <v>42</v>
      </c>
    </row>
    <row r="172" spans="1:28">
      <c r="A172" s="191">
        <f t="shared" si="34"/>
        <v>42</v>
      </c>
      <c r="B172" s="191" t="str">
        <f>C172&amp;":"&amp;COUNTIF($C$7:C172,C172)</f>
        <v>42:6</v>
      </c>
      <c r="C172" s="204">
        <f t="shared" si="35"/>
        <v>42</v>
      </c>
      <c r="D172" s="209">
        <v>2</v>
      </c>
      <c r="E172" s="209">
        <v>2</v>
      </c>
      <c r="F172" s="209">
        <v>2</v>
      </c>
      <c r="G172" s="209">
        <v>2</v>
      </c>
      <c r="H172" s="209">
        <v>2</v>
      </c>
      <c r="I172" s="209">
        <v>2</v>
      </c>
      <c r="J172" s="209">
        <v>10</v>
      </c>
      <c r="K172" s="209">
        <v>10</v>
      </c>
      <c r="L172" s="209">
        <v>10</v>
      </c>
      <c r="M172" s="145"/>
      <c r="O172" s="209">
        <v>166</v>
      </c>
      <c r="P172" s="2" t="str">
        <f>Q172&amp;":"&amp;COUNTIF($Q$7:Q172,Q172)</f>
        <v>44:35</v>
      </c>
      <c r="Q172" s="206">
        <f>'Student name internal mark'!W172</f>
        <v>44</v>
      </c>
      <c r="R172" s="227">
        <f t="shared" si="36"/>
        <v>2</v>
      </c>
      <c r="S172" s="227">
        <f t="shared" si="26"/>
        <v>2</v>
      </c>
      <c r="T172" s="227">
        <f t="shared" si="27"/>
        <v>2</v>
      </c>
      <c r="U172" s="227">
        <f t="shared" si="28"/>
        <v>2</v>
      </c>
      <c r="V172" s="227">
        <f t="shared" si="29"/>
        <v>2</v>
      </c>
      <c r="W172" s="227">
        <f t="shared" si="30"/>
        <v>2</v>
      </c>
      <c r="X172" s="227">
        <f t="shared" si="31"/>
        <v>10</v>
      </c>
      <c r="Y172" s="227">
        <f t="shared" si="32"/>
        <v>10</v>
      </c>
      <c r="Z172" s="227">
        <f t="shared" si="33"/>
        <v>12</v>
      </c>
      <c r="AB172" s="139">
        <f t="shared" si="37"/>
        <v>44</v>
      </c>
    </row>
    <row r="173" spans="1:28">
      <c r="A173" s="191">
        <f t="shared" si="34"/>
        <v>45</v>
      </c>
      <c r="B173" s="191" t="str">
        <f>C173&amp;":"&amp;COUNTIF($C$7:C173,C173)</f>
        <v>45:34</v>
      </c>
      <c r="C173" s="204">
        <f t="shared" si="35"/>
        <v>45</v>
      </c>
      <c r="D173" s="209">
        <v>2</v>
      </c>
      <c r="E173" s="209">
        <v>2</v>
      </c>
      <c r="F173" s="209">
        <v>2</v>
      </c>
      <c r="G173" s="209">
        <v>2</v>
      </c>
      <c r="H173" s="209">
        <v>2</v>
      </c>
      <c r="I173" s="209">
        <v>2</v>
      </c>
      <c r="J173" s="209">
        <v>9</v>
      </c>
      <c r="K173" s="209">
        <v>10</v>
      </c>
      <c r="L173" s="209">
        <v>14</v>
      </c>
      <c r="M173" s="145"/>
      <c r="O173" s="209">
        <v>167</v>
      </c>
      <c r="P173" s="2" t="str">
        <f>Q173&amp;":"&amp;COUNTIF($Q$7:Q173,Q173)</f>
        <v>44:36</v>
      </c>
      <c r="Q173" s="206">
        <f>'Student name internal mark'!W173</f>
        <v>44</v>
      </c>
      <c r="R173" s="227">
        <f t="shared" si="36"/>
        <v>2</v>
      </c>
      <c r="S173" s="227">
        <f t="shared" si="26"/>
        <v>2</v>
      </c>
      <c r="T173" s="227">
        <f t="shared" si="27"/>
        <v>2</v>
      </c>
      <c r="U173" s="227">
        <f t="shared" si="28"/>
        <v>2</v>
      </c>
      <c r="V173" s="227">
        <f t="shared" si="29"/>
        <v>2</v>
      </c>
      <c r="W173" s="227">
        <f t="shared" si="30"/>
        <v>2</v>
      </c>
      <c r="X173" s="227">
        <f t="shared" si="31"/>
        <v>10</v>
      </c>
      <c r="Y173" s="227">
        <f t="shared" si="32"/>
        <v>10</v>
      </c>
      <c r="Z173" s="227">
        <f t="shared" si="33"/>
        <v>12</v>
      </c>
      <c r="AB173" s="139">
        <f t="shared" si="37"/>
        <v>44</v>
      </c>
    </row>
    <row r="174" spans="1:28">
      <c r="A174" s="191">
        <f t="shared" si="34"/>
        <v>46</v>
      </c>
      <c r="B174" s="191" t="str">
        <f>C174&amp;":"&amp;COUNTIF($C$7:C174,C174)</f>
        <v>46:27</v>
      </c>
      <c r="C174" s="204">
        <f t="shared" si="35"/>
        <v>46</v>
      </c>
      <c r="D174" s="209">
        <v>2</v>
      </c>
      <c r="E174" s="209">
        <v>2</v>
      </c>
      <c r="F174" s="209">
        <v>2</v>
      </c>
      <c r="G174" s="209">
        <v>2</v>
      </c>
      <c r="H174" s="209">
        <v>2</v>
      </c>
      <c r="I174" s="209">
        <v>2</v>
      </c>
      <c r="J174" s="209">
        <v>10</v>
      </c>
      <c r="K174" s="209">
        <v>11</v>
      </c>
      <c r="L174" s="209">
        <v>13</v>
      </c>
      <c r="M174" s="145"/>
      <c r="O174" s="209">
        <v>168</v>
      </c>
      <c r="P174" s="2" t="str">
        <f>Q174&amp;":"&amp;COUNTIF($Q$7:Q174,Q174)</f>
        <v>48:6</v>
      </c>
      <c r="Q174" s="206">
        <f>'Student name internal mark'!W174</f>
        <v>48</v>
      </c>
      <c r="R174" s="227">
        <f t="shared" si="36"/>
        <v>2</v>
      </c>
      <c r="S174" s="227">
        <f t="shared" si="26"/>
        <v>2</v>
      </c>
      <c r="T174" s="227">
        <f t="shared" si="27"/>
        <v>2</v>
      </c>
      <c r="U174" s="227">
        <f t="shared" si="28"/>
        <v>2</v>
      </c>
      <c r="V174" s="227">
        <f t="shared" si="29"/>
        <v>2</v>
      </c>
      <c r="W174" s="227">
        <f t="shared" si="30"/>
        <v>2</v>
      </c>
      <c r="X174" s="227">
        <f t="shared" si="31"/>
        <v>9</v>
      </c>
      <c r="Y174" s="227">
        <f t="shared" si="32"/>
        <v>14</v>
      </c>
      <c r="Z174" s="227">
        <f t="shared" si="33"/>
        <v>13</v>
      </c>
      <c r="AB174" s="139">
        <f t="shared" si="37"/>
        <v>48</v>
      </c>
    </row>
    <row r="175" spans="1:28">
      <c r="A175" s="191">
        <f t="shared" si="34"/>
        <v>45</v>
      </c>
      <c r="B175" s="191" t="str">
        <f>C175&amp;":"&amp;COUNTIF($C$7:C175,C175)</f>
        <v>45:35</v>
      </c>
      <c r="C175" s="204">
        <f t="shared" si="35"/>
        <v>45</v>
      </c>
      <c r="D175" s="209">
        <v>2</v>
      </c>
      <c r="E175" s="209">
        <v>2</v>
      </c>
      <c r="F175" s="209">
        <v>2</v>
      </c>
      <c r="G175" s="209">
        <v>2</v>
      </c>
      <c r="H175" s="209">
        <v>2</v>
      </c>
      <c r="I175" s="209">
        <v>2</v>
      </c>
      <c r="J175" s="209">
        <v>9</v>
      </c>
      <c r="K175" s="209">
        <v>13</v>
      </c>
      <c r="L175" s="209">
        <v>11</v>
      </c>
      <c r="M175" s="145"/>
      <c r="O175" s="2">
        <v>169</v>
      </c>
      <c r="P175" s="2" t="str">
        <f>Q175&amp;":"&amp;COUNTIF($Q$7:Q175,Q175)</f>
        <v>50:15</v>
      </c>
      <c r="Q175" s="206">
        <f>'Student name internal mark'!W175</f>
        <v>50</v>
      </c>
      <c r="R175" s="227">
        <f t="shared" si="36"/>
        <v>2</v>
      </c>
      <c r="S175" s="227">
        <f t="shared" si="26"/>
        <v>2</v>
      </c>
      <c r="T175" s="227">
        <f t="shared" si="27"/>
        <v>2</v>
      </c>
      <c r="U175" s="227">
        <f t="shared" si="28"/>
        <v>2</v>
      </c>
      <c r="V175" s="227">
        <f t="shared" si="29"/>
        <v>2</v>
      </c>
      <c r="W175" s="227">
        <f t="shared" si="30"/>
        <v>2</v>
      </c>
      <c r="X175" s="227">
        <f t="shared" si="31"/>
        <v>10</v>
      </c>
      <c r="Y175" s="227">
        <f t="shared" si="32"/>
        <v>14</v>
      </c>
      <c r="Z175" s="227">
        <f t="shared" si="33"/>
        <v>14</v>
      </c>
      <c r="AB175" s="139">
        <f t="shared" si="37"/>
        <v>50</v>
      </c>
    </row>
    <row r="176" spans="1:28">
      <c r="A176" s="191">
        <f t="shared" si="34"/>
        <v>47</v>
      </c>
      <c r="B176" s="191" t="str">
        <f>C176&amp;":"&amp;COUNTIF($C$7:C176,C176)</f>
        <v>47:27</v>
      </c>
      <c r="C176" s="204">
        <f t="shared" si="35"/>
        <v>47</v>
      </c>
      <c r="D176" s="209">
        <v>2</v>
      </c>
      <c r="E176" s="209">
        <v>2</v>
      </c>
      <c r="F176" s="209">
        <v>2</v>
      </c>
      <c r="G176" s="209">
        <v>2</v>
      </c>
      <c r="H176" s="209">
        <v>2</v>
      </c>
      <c r="I176" s="209">
        <v>2</v>
      </c>
      <c r="J176" s="209">
        <v>10</v>
      </c>
      <c r="K176" s="209">
        <v>12</v>
      </c>
      <c r="L176" s="209">
        <v>13</v>
      </c>
      <c r="M176" s="145"/>
      <c r="O176" s="209">
        <v>170</v>
      </c>
      <c r="P176" s="2" t="str">
        <f>Q176&amp;":"&amp;COUNTIF($Q$7:Q176,Q176)</f>
        <v>41:28</v>
      </c>
      <c r="Q176" s="206">
        <f>'Student name internal mark'!W176</f>
        <v>41</v>
      </c>
      <c r="R176" s="227">
        <f t="shared" si="36"/>
        <v>2</v>
      </c>
      <c r="S176" s="227">
        <f t="shared" si="26"/>
        <v>2</v>
      </c>
      <c r="T176" s="227">
        <f t="shared" si="27"/>
        <v>2</v>
      </c>
      <c r="U176" s="227">
        <f t="shared" si="28"/>
        <v>2</v>
      </c>
      <c r="V176" s="227">
        <f t="shared" si="29"/>
        <v>2</v>
      </c>
      <c r="W176" s="227">
        <f t="shared" si="30"/>
        <v>2</v>
      </c>
      <c r="X176" s="227">
        <f t="shared" si="31"/>
        <v>9</v>
      </c>
      <c r="Y176" s="227">
        <f t="shared" si="32"/>
        <v>10</v>
      </c>
      <c r="Z176" s="227">
        <f t="shared" si="33"/>
        <v>10</v>
      </c>
      <c r="AB176" s="139">
        <f t="shared" si="37"/>
        <v>41</v>
      </c>
    </row>
    <row r="177" spans="1:28">
      <c r="A177" s="191">
        <f t="shared" si="34"/>
        <v>45</v>
      </c>
      <c r="B177" s="191" t="str">
        <f>C177&amp;":"&amp;COUNTIF($C$7:C177,C177)</f>
        <v>45:36</v>
      </c>
      <c r="C177" s="204">
        <f t="shared" si="35"/>
        <v>45</v>
      </c>
      <c r="D177" s="209">
        <v>2</v>
      </c>
      <c r="E177" s="209">
        <v>2</v>
      </c>
      <c r="F177" s="209">
        <v>2</v>
      </c>
      <c r="G177" s="209">
        <v>2</v>
      </c>
      <c r="H177" s="209">
        <v>2</v>
      </c>
      <c r="I177" s="209">
        <v>2</v>
      </c>
      <c r="J177" s="209">
        <v>9</v>
      </c>
      <c r="K177" s="209">
        <v>14</v>
      </c>
      <c r="L177" s="209">
        <v>10</v>
      </c>
      <c r="M177" s="145"/>
      <c r="O177" s="209">
        <v>171</v>
      </c>
      <c r="P177" s="2" t="str">
        <f>Q177&amp;":"&amp;COUNTIF($Q$7:Q177,Q177)</f>
        <v>39:7</v>
      </c>
      <c r="Q177" s="206">
        <f>'Student name internal mark'!W177</f>
        <v>39</v>
      </c>
      <c r="R177" s="227">
        <f t="shared" si="36"/>
        <v>0</v>
      </c>
      <c r="S177" s="227">
        <f t="shared" si="26"/>
        <v>1</v>
      </c>
      <c r="T177" s="227">
        <f t="shared" si="27"/>
        <v>2</v>
      </c>
      <c r="U177" s="227">
        <f t="shared" si="28"/>
        <v>1</v>
      </c>
      <c r="V177" s="227">
        <f t="shared" si="29"/>
        <v>0</v>
      </c>
      <c r="W177" s="227">
        <f t="shared" si="30"/>
        <v>0</v>
      </c>
      <c r="X177" s="227">
        <f t="shared" si="31"/>
        <v>10</v>
      </c>
      <c r="Y177" s="227">
        <f t="shared" si="32"/>
        <v>12</v>
      </c>
      <c r="Z177" s="227">
        <f t="shared" si="33"/>
        <v>13</v>
      </c>
      <c r="AB177" s="139">
        <f t="shared" si="37"/>
        <v>39</v>
      </c>
    </row>
    <row r="178" spans="1:28">
      <c r="A178" s="191">
        <f t="shared" si="34"/>
        <v>44</v>
      </c>
      <c r="B178" s="191" t="str">
        <f>C178&amp;":"&amp;COUNTIF($C$7:C178,C178)</f>
        <v>44:21</v>
      </c>
      <c r="C178" s="204">
        <f t="shared" si="35"/>
        <v>44</v>
      </c>
      <c r="D178" s="209">
        <v>2</v>
      </c>
      <c r="E178" s="209">
        <v>2</v>
      </c>
      <c r="F178" s="209">
        <v>2</v>
      </c>
      <c r="G178" s="209">
        <v>2</v>
      </c>
      <c r="H178" s="209">
        <v>2</v>
      </c>
      <c r="I178" s="209">
        <v>2</v>
      </c>
      <c r="J178" s="209">
        <v>9</v>
      </c>
      <c r="K178" s="209">
        <v>13</v>
      </c>
      <c r="L178" s="209">
        <v>10</v>
      </c>
      <c r="M178" s="145"/>
      <c r="O178" s="209">
        <v>172</v>
      </c>
      <c r="P178" s="2" t="str">
        <f>Q178&amp;":"&amp;COUNTIF($Q$7:Q178,Q178)</f>
        <v>39:8</v>
      </c>
      <c r="Q178" s="206">
        <f>'Student name internal mark'!W178</f>
        <v>39</v>
      </c>
      <c r="R178" s="227">
        <f t="shared" si="36"/>
        <v>0</v>
      </c>
      <c r="S178" s="227">
        <f t="shared" si="26"/>
        <v>0</v>
      </c>
      <c r="T178" s="227">
        <f t="shared" si="27"/>
        <v>2</v>
      </c>
      <c r="U178" s="227">
        <f t="shared" si="28"/>
        <v>0</v>
      </c>
      <c r="V178" s="227">
        <f t="shared" si="29"/>
        <v>1</v>
      </c>
      <c r="W178" s="227">
        <f t="shared" si="30"/>
        <v>0</v>
      </c>
      <c r="X178" s="227">
        <f t="shared" si="31"/>
        <v>10</v>
      </c>
      <c r="Y178" s="227">
        <f t="shared" si="32"/>
        <v>13</v>
      </c>
      <c r="Z178" s="227">
        <f t="shared" si="33"/>
        <v>13</v>
      </c>
      <c r="AB178" s="139">
        <f t="shared" si="37"/>
        <v>39</v>
      </c>
    </row>
    <row r="179" spans="1:28">
      <c r="A179" s="191">
        <f t="shared" si="34"/>
        <v>50</v>
      </c>
      <c r="B179" s="191" t="str">
        <f>C179&amp;":"&amp;COUNTIF($C$7:C179,C179)</f>
        <v>50:4</v>
      </c>
      <c r="C179" s="204">
        <f t="shared" si="35"/>
        <v>50</v>
      </c>
      <c r="D179" s="209">
        <v>2</v>
      </c>
      <c r="E179" s="209">
        <v>2</v>
      </c>
      <c r="F179" s="209">
        <v>2</v>
      </c>
      <c r="G179" s="209">
        <v>2</v>
      </c>
      <c r="H179" s="209">
        <v>2</v>
      </c>
      <c r="I179" s="209">
        <v>2</v>
      </c>
      <c r="J179" s="209">
        <v>10</v>
      </c>
      <c r="K179" s="209">
        <v>14</v>
      </c>
      <c r="L179" s="209">
        <v>14</v>
      </c>
      <c r="M179" s="145"/>
      <c r="O179" s="2">
        <v>173</v>
      </c>
      <c r="P179" s="2" t="str">
        <f>Q179&amp;":"&amp;COUNTIF($Q$7:Q179,Q179)</f>
        <v>43:8</v>
      </c>
      <c r="Q179" s="206">
        <f>'Student name internal mark'!W179</f>
        <v>43</v>
      </c>
      <c r="R179" s="227">
        <f t="shared" si="36"/>
        <v>2</v>
      </c>
      <c r="S179" s="227">
        <f t="shared" si="26"/>
        <v>2</v>
      </c>
      <c r="T179" s="227">
        <f t="shared" si="27"/>
        <v>2</v>
      </c>
      <c r="U179" s="227">
        <f t="shared" si="28"/>
        <v>2</v>
      </c>
      <c r="V179" s="227">
        <f t="shared" si="29"/>
        <v>2</v>
      </c>
      <c r="W179" s="227">
        <f t="shared" si="30"/>
        <v>2</v>
      </c>
      <c r="X179" s="227">
        <f t="shared" si="31"/>
        <v>9</v>
      </c>
      <c r="Y179" s="227">
        <f t="shared" si="32"/>
        <v>11</v>
      </c>
      <c r="Z179" s="227">
        <f t="shared" si="33"/>
        <v>11</v>
      </c>
      <c r="AB179" s="139">
        <f t="shared" si="37"/>
        <v>43</v>
      </c>
    </row>
    <row r="180" spans="1:28">
      <c r="A180" s="191">
        <f t="shared" si="34"/>
        <v>48</v>
      </c>
      <c r="B180" s="191" t="str">
        <f>C180&amp;":"&amp;COUNTIF($C$7:C180,C180)</f>
        <v>48:13</v>
      </c>
      <c r="C180" s="204">
        <f t="shared" si="35"/>
        <v>48</v>
      </c>
      <c r="D180" s="209">
        <v>2</v>
      </c>
      <c r="E180" s="209">
        <v>2</v>
      </c>
      <c r="F180" s="209">
        <v>2</v>
      </c>
      <c r="G180" s="209">
        <v>2</v>
      </c>
      <c r="H180" s="209">
        <v>2</v>
      </c>
      <c r="I180" s="209">
        <v>2</v>
      </c>
      <c r="J180" s="209">
        <v>9</v>
      </c>
      <c r="K180" s="209">
        <v>14</v>
      </c>
      <c r="L180" s="209">
        <v>13</v>
      </c>
      <c r="M180" s="145"/>
      <c r="O180" s="209">
        <v>174</v>
      </c>
      <c r="P180" s="2" t="str">
        <f>Q180&amp;":"&amp;COUNTIF($Q$7:Q180,Q180)</f>
        <v>39:9</v>
      </c>
      <c r="Q180" s="206">
        <f>'Student name internal mark'!W180</f>
        <v>39</v>
      </c>
      <c r="R180" s="227">
        <f t="shared" si="36"/>
        <v>0</v>
      </c>
      <c r="S180" s="227">
        <f t="shared" si="26"/>
        <v>0</v>
      </c>
      <c r="T180" s="227">
        <f t="shared" si="27"/>
        <v>2</v>
      </c>
      <c r="U180" s="227">
        <f t="shared" si="28"/>
        <v>1</v>
      </c>
      <c r="V180" s="227">
        <f t="shared" si="29"/>
        <v>0</v>
      </c>
      <c r="W180" s="227">
        <f t="shared" si="30"/>
        <v>0</v>
      </c>
      <c r="X180" s="227">
        <f t="shared" si="31"/>
        <v>10</v>
      </c>
      <c r="Y180" s="227">
        <f t="shared" si="32"/>
        <v>14</v>
      </c>
      <c r="Z180" s="227">
        <f t="shared" si="33"/>
        <v>12</v>
      </c>
      <c r="AB180" s="139">
        <f t="shared" si="37"/>
        <v>39</v>
      </c>
    </row>
    <row r="181" spans="1:28">
      <c r="A181" s="191">
        <f t="shared" si="34"/>
        <v>46</v>
      </c>
      <c r="B181" s="191" t="str">
        <f>C181&amp;":"&amp;COUNTIF($C$7:C181,C181)</f>
        <v>46:28</v>
      </c>
      <c r="C181" s="204">
        <f t="shared" si="35"/>
        <v>46</v>
      </c>
      <c r="D181" s="209">
        <v>2</v>
      </c>
      <c r="E181" s="209">
        <v>2</v>
      </c>
      <c r="F181" s="209">
        <v>2</v>
      </c>
      <c r="G181" s="209">
        <v>2</v>
      </c>
      <c r="H181" s="209">
        <v>2</v>
      </c>
      <c r="I181" s="209">
        <v>2</v>
      </c>
      <c r="J181" s="209">
        <v>10</v>
      </c>
      <c r="K181" s="209">
        <v>12</v>
      </c>
      <c r="L181" s="209">
        <v>12</v>
      </c>
      <c r="M181" s="145"/>
      <c r="O181" s="209">
        <v>175</v>
      </c>
      <c r="P181" s="2" t="str">
        <f>Q181&amp;":"&amp;COUNTIF($Q$7:Q181,Q181)</f>
        <v>41:29</v>
      </c>
      <c r="Q181" s="206">
        <f>'Student name internal mark'!W181</f>
        <v>41</v>
      </c>
      <c r="R181" s="227">
        <f t="shared" si="36"/>
        <v>2</v>
      </c>
      <c r="S181" s="227">
        <f t="shared" si="26"/>
        <v>2</v>
      </c>
      <c r="T181" s="227">
        <f t="shared" si="27"/>
        <v>2</v>
      </c>
      <c r="U181" s="227">
        <f t="shared" si="28"/>
        <v>2</v>
      </c>
      <c r="V181" s="227">
        <f t="shared" si="29"/>
        <v>2</v>
      </c>
      <c r="W181" s="227">
        <f t="shared" si="30"/>
        <v>2</v>
      </c>
      <c r="X181" s="227">
        <f t="shared" si="31"/>
        <v>9</v>
      </c>
      <c r="Y181" s="227">
        <f t="shared" si="32"/>
        <v>10</v>
      </c>
      <c r="Z181" s="227">
        <f t="shared" si="33"/>
        <v>10</v>
      </c>
      <c r="AB181" s="139">
        <f t="shared" si="37"/>
        <v>41</v>
      </c>
    </row>
    <row r="182" spans="1:28">
      <c r="A182" s="191">
        <f t="shared" si="34"/>
        <v>48</v>
      </c>
      <c r="B182" s="191" t="str">
        <f>C182&amp;":"&amp;COUNTIF($C$7:C182,C182)</f>
        <v>48:14</v>
      </c>
      <c r="C182" s="204">
        <f t="shared" si="35"/>
        <v>48</v>
      </c>
      <c r="D182" s="209">
        <v>2</v>
      </c>
      <c r="E182" s="209">
        <v>2</v>
      </c>
      <c r="F182" s="209">
        <v>2</v>
      </c>
      <c r="G182" s="209">
        <v>2</v>
      </c>
      <c r="H182" s="209">
        <v>2</v>
      </c>
      <c r="I182" s="209">
        <v>2</v>
      </c>
      <c r="J182" s="209">
        <v>9</v>
      </c>
      <c r="K182" s="209">
        <v>13</v>
      </c>
      <c r="L182" s="209">
        <v>14</v>
      </c>
      <c r="M182" s="145"/>
      <c r="O182" s="209">
        <v>176</v>
      </c>
      <c r="P182" s="2" t="str">
        <f>Q182&amp;":"&amp;COUNTIF($Q$7:Q182,Q182)</f>
        <v>44:37</v>
      </c>
      <c r="Q182" s="206">
        <f>'Student name internal mark'!W182</f>
        <v>44</v>
      </c>
      <c r="R182" s="227">
        <f t="shared" si="36"/>
        <v>2</v>
      </c>
      <c r="S182" s="227">
        <f t="shared" si="26"/>
        <v>2</v>
      </c>
      <c r="T182" s="227">
        <f t="shared" si="27"/>
        <v>2</v>
      </c>
      <c r="U182" s="227">
        <f t="shared" si="28"/>
        <v>2</v>
      </c>
      <c r="V182" s="227">
        <f t="shared" si="29"/>
        <v>2</v>
      </c>
      <c r="W182" s="227">
        <f t="shared" si="30"/>
        <v>2</v>
      </c>
      <c r="X182" s="227">
        <f t="shared" si="31"/>
        <v>10</v>
      </c>
      <c r="Y182" s="227">
        <f t="shared" si="32"/>
        <v>10</v>
      </c>
      <c r="Z182" s="227">
        <f t="shared" si="33"/>
        <v>12</v>
      </c>
      <c r="AB182" s="139">
        <f t="shared" si="37"/>
        <v>44</v>
      </c>
    </row>
    <row r="183" spans="1:28">
      <c r="A183" s="191">
        <f t="shared" si="34"/>
        <v>46</v>
      </c>
      <c r="B183" s="191" t="str">
        <f>C183&amp;":"&amp;COUNTIF($C$7:C183,C183)</f>
        <v>46:29</v>
      </c>
      <c r="C183" s="204">
        <f t="shared" si="35"/>
        <v>46</v>
      </c>
      <c r="D183" s="209">
        <v>2</v>
      </c>
      <c r="E183" s="209">
        <v>2</v>
      </c>
      <c r="F183" s="209">
        <v>2</v>
      </c>
      <c r="G183" s="209">
        <v>2</v>
      </c>
      <c r="H183" s="209">
        <v>2</v>
      </c>
      <c r="I183" s="209">
        <v>2</v>
      </c>
      <c r="J183" s="209">
        <v>10</v>
      </c>
      <c r="K183" s="209">
        <v>12</v>
      </c>
      <c r="L183" s="209">
        <v>12</v>
      </c>
      <c r="M183" s="145"/>
      <c r="O183" s="2">
        <v>177</v>
      </c>
      <c r="P183" s="2" t="str">
        <f>Q183&amp;":"&amp;COUNTIF($Q$7:Q183,Q183)</f>
        <v>38:8</v>
      </c>
      <c r="Q183" s="206">
        <f>'Student name internal mark'!W183</f>
        <v>38</v>
      </c>
      <c r="R183" s="227">
        <f t="shared" si="36"/>
        <v>0</v>
      </c>
      <c r="S183" s="227">
        <f t="shared" si="26"/>
        <v>0</v>
      </c>
      <c r="T183" s="227">
        <f t="shared" si="27"/>
        <v>2</v>
      </c>
      <c r="U183" s="227">
        <f t="shared" si="28"/>
        <v>1</v>
      </c>
      <c r="V183" s="227">
        <f t="shared" si="29"/>
        <v>2</v>
      </c>
      <c r="W183" s="227">
        <f t="shared" si="30"/>
        <v>0</v>
      </c>
      <c r="X183" s="227">
        <f t="shared" si="31"/>
        <v>10</v>
      </c>
      <c r="Y183" s="227">
        <f t="shared" si="32"/>
        <v>13</v>
      </c>
      <c r="Z183" s="227">
        <f t="shared" si="33"/>
        <v>10</v>
      </c>
      <c r="AB183" s="139">
        <f t="shared" si="37"/>
        <v>38</v>
      </c>
    </row>
    <row r="184" spans="1:28">
      <c r="A184" s="191">
        <f t="shared" si="34"/>
        <v>46</v>
      </c>
      <c r="B184" s="191" t="str">
        <f>C184&amp;":"&amp;COUNTIF($C$7:C184,C184)</f>
        <v>46:30</v>
      </c>
      <c r="C184" s="204">
        <f t="shared" si="35"/>
        <v>46</v>
      </c>
      <c r="D184" s="209">
        <v>2</v>
      </c>
      <c r="E184" s="209">
        <v>2</v>
      </c>
      <c r="F184" s="209">
        <v>2</v>
      </c>
      <c r="G184" s="209">
        <v>2</v>
      </c>
      <c r="H184" s="209">
        <v>2</v>
      </c>
      <c r="I184" s="209">
        <v>2</v>
      </c>
      <c r="J184" s="209">
        <v>10</v>
      </c>
      <c r="K184" s="209">
        <v>11</v>
      </c>
      <c r="L184" s="209">
        <v>13</v>
      </c>
      <c r="M184" s="145"/>
      <c r="O184" s="209">
        <v>178</v>
      </c>
      <c r="P184" s="2" t="str">
        <f>Q184&amp;":"&amp;COUNTIF($Q$7:Q184,Q184)</f>
        <v>28:2</v>
      </c>
      <c r="Q184" s="206">
        <f>'Student name internal mark'!W184</f>
        <v>28</v>
      </c>
      <c r="R184" s="227">
        <f t="shared" si="36"/>
        <v>1</v>
      </c>
      <c r="S184" s="227">
        <f t="shared" si="26"/>
        <v>1</v>
      </c>
      <c r="T184" s="227">
        <f t="shared" si="27"/>
        <v>2</v>
      </c>
      <c r="U184" s="227">
        <f t="shared" si="28"/>
        <v>0</v>
      </c>
      <c r="V184" s="227">
        <f t="shared" si="29"/>
        <v>0</v>
      </c>
      <c r="W184" s="227">
        <f t="shared" si="30"/>
        <v>0</v>
      </c>
      <c r="X184" s="227">
        <f t="shared" si="31"/>
        <v>8</v>
      </c>
      <c r="Y184" s="227">
        <f t="shared" si="32"/>
        <v>9</v>
      </c>
      <c r="Z184" s="227">
        <f t="shared" si="33"/>
        <v>7</v>
      </c>
      <c r="AB184" s="139">
        <f t="shared" si="37"/>
        <v>28</v>
      </c>
    </row>
    <row r="185" spans="1:28">
      <c r="A185" s="191">
        <f t="shared" si="34"/>
        <v>47</v>
      </c>
      <c r="B185" s="191" t="str">
        <f>C185&amp;":"&amp;COUNTIF($C$7:C185,C185)</f>
        <v>47:28</v>
      </c>
      <c r="C185" s="204">
        <f t="shared" si="35"/>
        <v>47</v>
      </c>
      <c r="D185" s="209">
        <v>2</v>
      </c>
      <c r="E185" s="209">
        <v>2</v>
      </c>
      <c r="F185" s="209">
        <v>2</v>
      </c>
      <c r="G185" s="209">
        <v>2</v>
      </c>
      <c r="H185" s="209">
        <v>2</v>
      </c>
      <c r="I185" s="209">
        <v>2</v>
      </c>
      <c r="J185" s="209">
        <v>9</v>
      </c>
      <c r="K185" s="209">
        <v>13</v>
      </c>
      <c r="L185" s="209">
        <v>13</v>
      </c>
      <c r="M185" s="145"/>
      <c r="O185" s="209">
        <v>179</v>
      </c>
      <c r="P185" s="2" t="str">
        <f>Q185&amp;":"&amp;COUNTIF($Q$7:Q185,Q185)</f>
        <v>41:30</v>
      </c>
      <c r="Q185" s="206">
        <f>'Student name internal mark'!W185</f>
        <v>41</v>
      </c>
      <c r="R185" s="227">
        <f t="shared" si="36"/>
        <v>2</v>
      </c>
      <c r="S185" s="227">
        <f t="shared" si="26"/>
        <v>2</v>
      </c>
      <c r="T185" s="227">
        <f t="shared" si="27"/>
        <v>2</v>
      </c>
      <c r="U185" s="227">
        <f t="shared" si="28"/>
        <v>2</v>
      </c>
      <c r="V185" s="227">
        <f t="shared" si="29"/>
        <v>2</v>
      </c>
      <c r="W185" s="227">
        <f t="shared" si="30"/>
        <v>2</v>
      </c>
      <c r="X185" s="227">
        <f t="shared" si="31"/>
        <v>9</v>
      </c>
      <c r="Y185" s="227">
        <f t="shared" si="32"/>
        <v>10</v>
      </c>
      <c r="Z185" s="227">
        <f t="shared" si="33"/>
        <v>10</v>
      </c>
      <c r="AB185" s="139">
        <f t="shared" si="37"/>
        <v>41</v>
      </c>
    </row>
    <row r="186" spans="1:28">
      <c r="A186" s="191">
        <f t="shared" si="34"/>
        <v>42</v>
      </c>
      <c r="B186" s="191" t="str">
        <f>C186&amp;":"&amp;COUNTIF($C$7:C186,C186)</f>
        <v>42:7</v>
      </c>
      <c r="C186" s="204">
        <f t="shared" si="35"/>
        <v>42</v>
      </c>
      <c r="D186" s="209">
        <v>2</v>
      </c>
      <c r="E186" s="209">
        <v>2</v>
      </c>
      <c r="F186" s="209">
        <v>2</v>
      </c>
      <c r="G186" s="209">
        <v>2</v>
      </c>
      <c r="H186" s="209">
        <v>2</v>
      </c>
      <c r="I186" s="209">
        <v>2</v>
      </c>
      <c r="J186" s="209">
        <v>9</v>
      </c>
      <c r="K186" s="209">
        <v>11</v>
      </c>
      <c r="L186" s="209">
        <v>10</v>
      </c>
      <c r="M186" s="145"/>
      <c r="O186" s="209">
        <v>180</v>
      </c>
      <c r="P186" s="2" t="str">
        <f>Q186&amp;":"&amp;COUNTIF($Q$7:Q186,Q186)</f>
        <v>37:4</v>
      </c>
      <c r="Q186" s="206">
        <f>'Student name internal mark'!W186</f>
        <v>37</v>
      </c>
      <c r="R186" s="227">
        <f t="shared" si="36"/>
        <v>0</v>
      </c>
      <c r="S186" s="227">
        <f t="shared" si="26"/>
        <v>0</v>
      </c>
      <c r="T186" s="227">
        <f t="shared" si="27"/>
        <v>1</v>
      </c>
      <c r="U186" s="227">
        <f t="shared" si="28"/>
        <v>0</v>
      </c>
      <c r="V186" s="227">
        <f t="shared" si="29"/>
        <v>0</v>
      </c>
      <c r="W186" s="227">
        <f t="shared" si="30"/>
        <v>1</v>
      </c>
      <c r="X186" s="227">
        <f t="shared" si="31"/>
        <v>8</v>
      </c>
      <c r="Y186" s="227">
        <f t="shared" si="32"/>
        <v>14</v>
      </c>
      <c r="Z186" s="227">
        <f t="shared" si="33"/>
        <v>13</v>
      </c>
      <c r="AB186" s="139">
        <f t="shared" si="37"/>
        <v>37</v>
      </c>
    </row>
    <row r="187" spans="1:28">
      <c r="A187" s="191">
        <f t="shared" si="34"/>
        <v>47</v>
      </c>
      <c r="B187" s="191" t="str">
        <f>C187&amp;":"&amp;COUNTIF($C$7:C187,C187)</f>
        <v>47:29</v>
      </c>
      <c r="C187" s="204">
        <f t="shared" si="35"/>
        <v>47</v>
      </c>
      <c r="D187" s="209">
        <v>2</v>
      </c>
      <c r="E187" s="209">
        <v>2</v>
      </c>
      <c r="F187" s="209">
        <v>2</v>
      </c>
      <c r="G187" s="209">
        <v>2</v>
      </c>
      <c r="H187" s="209">
        <v>2</v>
      </c>
      <c r="I187" s="209">
        <v>2</v>
      </c>
      <c r="J187" s="209">
        <v>10</v>
      </c>
      <c r="K187" s="209">
        <v>14</v>
      </c>
      <c r="L187" s="209">
        <v>11</v>
      </c>
      <c r="M187" s="145"/>
      <c r="O187" s="2">
        <v>181</v>
      </c>
      <c r="P187" s="2" t="str">
        <f>Q187&amp;":"&amp;COUNTIF($Q$7:Q187,Q187)</f>
        <v>41:31</v>
      </c>
      <c r="Q187" s="206">
        <f>'Student name internal mark'!W187</f>
        <v>41</v>
      </c>
      <c r="R187" s="227">
        <f t="shared" si="36"/>
        <v>2</v>
      </c>
      <c r="S187" s="227">
        <f t="shared" si="26"/>
        <v>2</v>
      </c>
      <c r="T187" s="227">
        <f t="shared" si="27"/>
        <v>2</v>
      </c>
      <c r="U187" s="227">
        <f t="shared" si="28"/>
        <v>2</v>
      </c>
      <c r="V187" s="227">
        <f t="shared" si="29"/>
        <v>2</v>
      </c>
      <c r="W187" s="227">
        <f t="shared" si="30"/>
        <v>2</v>
      </c>
      <c r="X187" s="227">
        <f t="shared" si="31"/>
        <v>9</v>
      </c>
      <c r="Y187" s="227">
        <f t="shared" si="32"/>
        <v>10</v>
      </c>
      <c r="Z187" s="227">
        <f t="shared" si="33"/>
        <v>10</v>
      </c>
      <c r="AB187" s="139">
        <f t="shared" si="37"/>
        <v>41</v>
      </c>
    </row>
    <row r="188" spans="1:28">
      <c r="A188" s="191">
        <f t="shared" si="34"/>
        <v>45</v>
      </c>
      <c r="B188" s="191" t="str">
        <f>C188&amp;":"&amp;COUNTIF($C$7:C188,C188)</f>
        <v>45:37</v>
      </c>
      <c r="C188" s="204">
        <f t="shared" si="35"/>
        <v>45</v>
      </c>
      <c r="D188" s="209">
        <v>2</v>
      </c>
      <c r="E188" s="209">
        <v>2</v>
      </c>
      <c r="F188" s="209">
        <v>2</v>
      </c>
      <c r="G188" s="209">
        <v>2</v>
      </c>
      <c r="H188" s="209">
        <v>2</v>
      </c>
      <c r="I188" s="209">
        <v>2</v>
      </c>
      <c r="J188" s="209">
        <v>10</v>
      </c>
      <c r="K188" s="209">
        <v>12</v>
      </c>
      <c r="L188" s="209">
        <v>11</v>
      </c>
      <c r="M188" s="145"/>
      <c r="O188" s="209">
        <v>182</v>
      </c>
      <c r="P188" s="2" t="str">
        <f>Q188&amp;":"&amp;COUNTIF($Q$7:Q188,Q188)</f>
        <v>44:38</v>
      </c>
      <c r="Q188" s="206">
        <f>'Student name internal mark'!W188</f>
        <v>44</v>
      </c>
      <c r="R188" s="227">
        <f t="shared" si="36"/>
        <v>2</v>
      </c>
      <c r="S188" s="227">
        <f t="shared" si="26"/>
        <v>2</v>
      </c>
      <c r="T188" s="227">
        <f t="shared" si="27"/>
        <v>2</v>
      </c>
      <c r="U188" s="227">
        <f t="shared" si="28"/>
        <v>2</v>
      </c>
      <c r="V188" s="227">
        <f t="shared" si="29"/>
        <v>2</v>
      </c>
      <c r="W188" s="227">
        <f t="shared" si="30"/>
        <v>2</v>
      </c>
      <c r="X188" s="227">
        <f t="shared" si="31"/>
        <v>10</v>
      </c>
      <c r="Y188" s="227">
        <f t="shared" si="32"/>
        <v>10</v>
      </c>
      <c r="Z188" s="227">
        <f t="shared" si="33"/>
        <v>12</v>
      </c>
      <c r="AB188" s="139">
        <f t="shared" si="37"/>
        <v>44</v>
      </c>
    </row>
    <row r="189" spans="1:28">
      <c r="A189" s="191">
        <f t="shared" si="34"/>
        <v>41</v>
      </c>
      <c r="B189" s="191" t="str">
        <f>C189&amp;":"&amp;COUNTIF($C$7:C189,C189)</f>
        <v>41:4</v>
      </c>
      <c r="C189" s="204">
        <f t="shared" si="35"/>
        <v>41</v>
      </c>
      <c r="D189" s="209">
        <v>2</v>
      </c>
      <c r="E189" s="209">
        <v>2</v>
      </c>
      <c r="F189" s="209">
        <v>2</v>
      </c>
      <c r="G189" s="209">
        <v>2</v>
      </c>
      <c r="H189" s="209">
        <v>2</v>
      </c>
      <c r="I189" s="209">
        <v>2</v>
      </c>
      <c r="J189" s="209">
        <v>9</v>
      </c>
      <c r="K189" s="209">
        <v>10</v>
      </c>
      <c r="L189" s="209">
        <v>10</v>
      </c>
      <c r="M189" s="145"/>
      <c r="O189" s="209">
        <v>183</v>
      </c>
      <c r="P189" s="2" t="str">
        <f>Q189&amp;":"&amp;COUNTIF($Q$7:Q189,Q189)</f>
        <v>44:39</v>
      </c>
      <c r="Q189" s="206">
        <f>'Student name internal mark'!W189</f>
        <v>44</v>
      </c>
      <c r="R189" s="227">
        <f t="shared" si="36"/>
        <v>2</v>
      </c>
      <c r="S189" s="227">
        <f t="shared" si="26"/>
        <v>2</v>
      </c>
      <c r="T189" s="227">
        <f t="shared" si="27"/>
        <v>2</v>
      </c>
      <c r="U189" s="227">
        <f t="shared" si="28"/>
        <v>2</v>
      </c>
      <c r="V189" s="227">
        <f t="shared" si="29"/>
        <v>2</v>
      </c>
      <c r="W189" s="227">
        <f t="shared" si="30"/>
        <v>2</v>
      </c>
      <c r="X189" s="227">
        <f t="shared" si="31"/>
        <v>10</v>
      </c>
      <c r="Y189" s="227">
        <f t="shared" si="32"/>
        <v>10</v>
      </c>
      <c r="Z189" s="227">
        <f t="shared" si="33"/>
        <v>12</v>
      </c>
      <c r="AB189" s="139">
        <f t="shared" si="37"/>
        <v>44</v>
      </c>
    </row>
    <row r="190" spans="1:28">
      <c r="A190" s="191">
        <f t="shared" si="34"/>
        <v>46</v>
      </c>
      <c r="B190" s="191" t="str">
        <f>C190&amp;":"&amp;COUNTIF($C$7:C190,C190)</f>
        <v>46:31</v>
      </c>
      <c r="C190" s="204">
        <f t="shared" si="35"/>
        <v>46</v>
      </c>
      <c r="D190" s="209">
        <v>2</v>
      </c>
      <c r="E190" s="209">
        <v>2</v>
      </c>
      <c r="F190" s="209">
        <v>2</v>
      </c>
      <c r="G190" s="209">
        <v>2</v>
      </c>
      <c r="H190" s="209">
        <v>2</v>
      </c>
      <c r="I190" s="209">
        <v>2</v>
      </c>
      <c r="J190" s="209">
        <v>9</v>
      </c>
      <c r="K190" s="209">
        <v>12</v>
      </c>
      <c r="L190" s="209">
        <v>13</v>
      </c>
      <c r="M190" s="145"/>
      <c r="O190" s="209">
        <v>184</v>
      </c>
      <c r="P190" s="2" t="str">
        <f>Q190&amp;":"&amp;COUNTIF($Q$7:Q190,Q190)</f>
        <v>45:15</v>
      </c>
      <c r="Q190" s="206">
        <f>'Student name internal mark'!W190</f>
        <v>45</v>
      </c>
      <c r="R190" s="227">
        <f t="shared" si="36"/>
        <v>2</v>
      </c>
      <c r="S190" s="227">
        <f t="shared" si="26"/>
        <v>2</v>
      </c>
      <c r="T190" s="227">
        <f t="shared" si="27"/>
        <v>2</v>
      </c>
      <c r="U190" s="227">
        <f t="shared" si="28"/>
        <v>2</v>
      </c>
      <c r="V190" s="227">
        <f t="shared" si="29"/>
        <v>2</v>
      </c>
      <c r="W190" s="227">
        <f t="shared" si="30"/>
        <v>2</v>
      </c>
      <c r="X190" s="227">
        <f t="shared" si="31"/>
        <v>9</v>
      </c>
      <c r="Y190" s="227">
        <f t="shared" si="32"/>
        <v>12</v>
      </c>
      <c r="Z190" s="227">
        <f t="shared" si="33"/>
        <v>12</v>
      </c>
      <c r="AB190" s="139">
        <f t="shared" si="37"/>
        <v>45</v>
      </c>
    </row>
    <row r="191" spans="1:28">
      <c r="A191" s="191">
        <f t="shared" si="34"/>
        <v>46</v>
      </c>
      <c r="B191" s="191" t="str">
        <f>C191&amp;":"&amp;COUNTIF($C$7:C191,C191)</f>
        <v>46:32</v>
      </c>
      <c r="C191" s="204">
        <f t="shared" si="35"/>
        <v>46</v>
      </c>
      <c r="D191" s="209">
        <v>2</v>
      </c>
      <c r="E191" s="209">
        <v>2</v>
      </c>
      <c r="F191" s="209">
        <v>2</v>
      </c>
      <c r="G191" s="209">
        <v>2</v>
      </c>
      <c r="H191" s="209">
        <v>2</v>
      </c>
      <c r="I191" s="209">
        <v>2</v>
      </c>
      <c r="J191" s="209">
        <v>10</v>
      </c>
      <c r="K191" s="209">
        <v>14</v>
      </c>
      <c r="L191" s="209">
        <v>10</v>
      </c>
      <c r="M191" s="145"/>
      <c r="O191" s="2">
        <v>185</v>
      </c>
      <c r="P191" s="2" t="str">
        <f>Q191&amp;":"&amp;COUNTIF($Q$7:Q191,Q191)</f>
        <v>41:32</v>
      </c>
      <c r="Q191" s="206">
        <f>'Student name internal mark'!W191</f>
        <v>41</v>
      </c>
      <c r="R191" s="227">
        <f t="shared" si="36"/>
        <v>2</v>
      </c>
      <c r="S191" s="227">
        <f t="shared" si="26"/>
        <v>2</v>
      </c>
      <c r="T191" s="227">
        <f t="shared" si="27"/>
        <v>2</v>
      </c>
      <c r="U191" s="227">
        <f t="shared" si="28"/>
        <v>2</v>
      </c>
      <c r="V191" s="227">
        <f t="shared" si="29"/>
        <v>2</v>
      </c>
      <c r="W191" s="227">
        <f t="shared" si="30"/>
        <v>2</v>
      </c>
      <c r="X191" s="227">
        <f t="shared" si="31"/>
        <v>9</v>
      </c>
      <c r="Y191" s="227">
        <f t="shared" si="32"/>
        <v>10</v>
      </c>
      <c r="Z191" s="227">
        <f t="shared" si="33"/>
        <v>10</v>
      </c>
      <c r="AB191" s="139">
        <f t="shared" si="37"/>
        <v>41</v>
      </c>
    </row>
    <row r="192" spans="1:28">
      <c r="A192" s="191">
        <f t="shared" si="34"/>
        <v>47</v>
      </c>
      <c r="B192" s="191" t="str">
        <f>C192&amp;":"&amp;COUNTIF($C$7:C192,C192)</f>
        <v>47:30</v>
      </c>
      <c r="C192" s="204">
        <f t="shared" si="35"/>
        <v>47</v>
      </c>
      <c r="D192" s="209">
        <v>2</v>
      </c>
      <c r="E192" s="209">
        <v>2</v>
      </c>
      <c r="F192" s="209">
        <v>2</v>
      </c>
      <c r="G192" s="209">
        <v>2</v>
      </c>
      <c r="H192" s="209">
        <v>2</v>
      </c>
      <c r="I192" s="209">
        <v>2</v>
      </c>
      <c r="J192" s="209">
        <v>9</v>
      </c>
      <c r="K192" s="209">
        <v>12</v>
      </c>
      <c r="L192" s="209">
        <v>14</v>
      </c>
      <c r="M192" s="145"/>
      <c r="O192" s="209">
        <v>186</v>
      </c>
      <c r="P192" s="2" t="str">
        <f>Q192&amp;":"&amp;COUNTIF($Q$7:Q192,Q192)</f>
        <v>41:33</v>
      </c>
      <c r="Q192" s="206">
        <f>'Student name internal mark'!W192</f>
        <v>41</v>
      </c>
      <c r="R192" s="227">
        <f t="shared" si="36"/>
        <v>2</v>
      </c>
      <c r="S192" s="227">
        <f t="shared" si="26"/>
        <v>2</v>
      </c>
      <c r="T192" s="227">
        <f t="shared" si="27"/>
        <v>2</v>
      </c>
      <c r="U192" s="227">
        <f t="shared" si="28"/>
        <v>2</v>
      </c>
      <c r="V192" s="227">
        <f t="shared" si="29"/>
        <v>2</v>
      </c>
      <c r="W192" s="227">
        <f t="shared" si="30"/>
        <v>2</v>
      </c>
      <c r="X192" s="227">
        <f t="shared" si="31"/>
        <v>9</v>
      </c>
      <c r="Y192" s="227">
        <f t="shared" si="32"/>
        <v>10</v>
      </c>
      <c r="Z192" s="227">
        <f t="shared" si="33"/>
        <v>10</v>
      </c>
      <c r="AB192" s="139">
        <f t="shared" si="37"/>
        <v>41</v>
      </c>
    </row>
    <row r="193" spans="1:28">
      <c r="A193" s="191">
        <f t="shared" si="34"/>
        <v>44</v>
      </c>
      <c r="B193" s="191" t="str">
        <f>C193&amp;":"&amp;COUNTIF($C$7:C193,C193)</f>
        <v>44:22</v>
      </c>
      <c r="C193" s="204">
        <f t="shared" si="35"/>
        <v>44</v>
      </c>
      <c r="D193" s="209">
        <v>2</v>
      </c>
      <c r="E193" s="209">
        <v>2</v>
      </c>
      <c r="F193" s="209">
        <v>2</v>
      </c>
      <c r="G193" s="209">
        <v>2</v>
      </c>
      <c r="H193" s="209">
        <v>2</v>
      </c>
      <c r="I193" s="209">
        <v>2</v>
      </c>
      <c r="J193" s="209">
        <v>9</v>
      </c>
      <c r="K193" s="209">
        <v>12</v>
      </c>
      <c r="L193" s="209">
        <v>11</v>
      </c>
      <c r="M193" s="145"/>
      <c r="O193" s="209">
        <v>187</v>
      </c>
      <c r="P193" s="2" t="str">
        <f>Q193&amp;":"&amp;COUNTIF($Q$7:Q193,Q193)</f>
        <v>37:5</v>
      </c>
      <c r="Q193" s="206">
        <f>'Student name internal mark'!W193</f>
        <v>37</v>
      </c>
      <c r="R193" s="227">
        <f t="shared" si="36"/>
        <v>1</v>
      </c>
      <c r="S193" s="227">
        <f t="shared" si="26"/>
        <v>2</v>
      </c>
      <c r="T193" s="227">
        <f t="shared" si="27"/>
        <v>2</v>
      </c>
      <c r="U193" s="227">
        <f t="shared" si="28"/>
        <v>1</v>
      </c>
      <c r="V193" s="227">
        <f t="shared" si="29"/>
        <v>2</v>
      </c>
      <c r="W193" s="227">
        <f t="shared" si="30"/>
        <v>1</v>
      </c>
      <c r="X193" s="227">
        <f t="shared" si="31"/>
        <v>7</v>
      </c>
      <c r="Y193" s="227">
        <f t="shared" si="32"/>
        <v>14</v>
      </c>
      <c r="Z193" s="227">
        <f t="shared" si="33"/>
        <v>7</v>
      </c>
      <c r="AB193" s="139">
        <f t="shared" si="37"/>
        <v>37</v>
      </c>
    </row>
    <row r="194" spans="1:28">
      <c r="A194" s="191">
        <f t="shared" si="34"/>
        <v>45</v>
      </c>
      <c r="B194" s="191" t="str">
        <f>C194&amp;":"&amp;COUNTIF($C$7:C194,C194)</f>
        <v>45:38</v>
      </c>
      <c r="C194" s="204">
        <f t="shared" si="35"/>
        <v>45</v>
      </c>
      <c r="D194" s="209">
        <v>2</v>
      </c>
      <c r="E194" s="209">
        <v>2</v>
      </c>
      <c r="F194" s="209">
        <v>2</v>
      </c>
      <c r="G194" s="209">
        <v>2</v>
      </c>
      <c r="H194" s="209">
        <v>2</v>
      </c>
      <c r="I194" s="209">
        <v>2</v>
      </c>
      <c r="J194" s="209">
        <v>10</v>
      </c>
      <c r="K194" s="209">
        <v>13</v>
      </c>
      <c r="L194" s="209">
        <v>10</v>
      </c>
      <c r="M194" s="145"/>
      <c r="O194" s="209">
        <v>188</v>
      </c>
      <c r="P194" s="2" t="str">
        <f>Q194&amp;":"&amp;COUNTIF($Q$7:Q194,Q194)</f>
        <v>36:5</v>
      </c>
      <c r="Q194" s="206">
        <f>'Student name internal mark'!W194</f>
        <v>36</v>
      </c>
      <c r="R194" s="227">
        <f t="shared" si="36"/>
        <v>2</v>
      </c>
      <c r="S194" s="227">
        <f t="shared" si="26"/>
        <v>2</v>
      </c>
      <c r="T194" s="227">
        <f t="shared" si="27"/>
        <v>2</v>
      </c>
      <c r="U194" s="227">
        <f t="shared" si="28"/>
        <v>2</v>
      </c>
      <c r="V194" s="227">
        <f t="shared" si="29"/>
        <v>1</v>
      </c>
      <c r="W194" s="227">
        <f t="shared" si="30"/>
        <v>1</v>
      </c>
      <c r="X194" s="227">
        <f t="shared" si="31"/>
        <v>6</v>
      </c>
      <c r="Y194" s="227">
        <f t="shared" si="32"/>
        <v>13</v>
      </c>
      <c r="Z194" s="227">
        <f t="shared" si="33"/>
        <v>7</v>
      </c>
      <c r="AB194" s="139">
        <f t="shared" si="37"/>
        <v>36</v>
      </c>
    </row>
    <row r="195" spans="1:28">
      <c r="A195" s="191">
        <f t="shared" si="34"/>
        <v>45</v>
      </c>
      <c r="B195" s="191" t="str">
        <f>C195&amp;":"&amp;COUNTIF($C$7:C195,C195)</f>
        <v>45:39</v>
      </c>
      <c r="C195" s="204">
        <f t="shared" si="35"/>
        <v>45</v>
      </c>
      <c r="D195" s="209">
        <v>2</v>
      </c>
      <c r="E195" s="209">
        <v>2</v>
      </c>
      <c r="F195" s="209">
        <v>2</v>
      </c>
      <c r="G195" s="209">
        <v>2</v>
      </c>
      <c r="H195" s="209">
        <v>2</v>
      </c>
      <c r="I195" s="209">
        <v>2</v>
      </c>
      <c r="J195" s="209">
        <v>9</v>
      </c>
      <c r="K195" s="209">
        <v>10</v>
      </c>
      <c r="L195" s="209">
        <v>14</v>
      </c>
      <c r="M195" s="145"/>
      <c r="O195" s="2">
        <v>189</v>
      </c>
      <c r="P195" s="2" t="str">
        <f>Q195&amp;":"&amp;COUNTIF($Q$7:Q195,Q195)</f>
        <v>50:16</v>
      </c>
      <c r="Q195" s="206">
        <f>'Student name internal mark'!W195</f>
        <v>50</v>
      </c>
      <c r="R195" s="227">
        <f t="shared" si="36"/>
        <v>2</v>
      </c>
      <c r="S195" s="227">
        <f t="shared" si="26"/>
        <v>2</v>
      </c>
      <c r="T195" s="227">
        <f t="shared" si="27"/>
        <v>2</v>
      </c>
      <c r="U195" s="227">
        <f t="shared" si="28"/>
        <v>2</v>
      </c>
      <c r="V195" s="227">
        <f t="shared" si="29"/>
        <v>2</v>
      </c>
      <c r="W195" s="227">
        <f t="shared" si="30"/>
        <v>2</v>
      </c>
      <c r="X195" s="227">
        <f t="shared" si="31"/>
        <v>10</v>
      </c>
      <c r="Y195" s="227">
        <f t="shared" si="32"/>
        <v>14</v>
      </c>
      <c r="Z195" s="227">
        <f t="shared" si="33"/>
        <v>14</v>
      </c>
      <c r="AB195" s="139">
        <f t="shared" si="37"/>
        <v>50</v>
      </c>
    </row>
    <row r="196" spans="1:28">
      <c r="A196" s="191">
        <f t="shared" si="34"/>
        <v>46</v>
      </c>
      <c r="B196" s="191" t="str">
        <f>C196&amp;":"&amp;COUNTIF($C$7:C196,C196)</f>
        <v>46:33</v>
      </c>
      <c r="C196" s="204">
        <f t="shared" si="35"/>
        <v>46</v>
      </c>
      <c r="D196" s="209">
        <v>2</v>
      </c>
      <c r="E196" s="209">
        <v>2</v>
      </c>
      <c r="F196" s="209">
        <v>2</v>
      </c>
      <c r="G196" s="209">
        <v>2</v>
      </c>
      <c r="H196" s="209">
        <v>2</v>
      </c>
      <c r="I196" s="209">
        <v>2</v>
      </c>
      <c r="J196" s="209">
        <v>10</v>
      </c>
      <c r="K196" s="209">
        <v>14</v>
      </c>
      <c r="L196" s="209">
        <v>10</v>
      </c>
      <c r="M196" s="145"/>
      <c r="O196" s="209">
        <v>190</v>
      </c>
      <c r="P196" s="2" t="str">
        <f>Q196&amp;":"&amp;COUNTIF($Q$7:Q196,Q196)</f>
        <v>50:17</v>
      </c>
      <c r="Q196" s="206">
        <f>'Student name internal mark'!W196</f>
        <v>50</v>
      </c>
      <c r="R196" s="227">
        <f t="shared" si="36"/>
        <v>2</v>
      </c>
      <c r="S196" s="227">
        <f t="shared" si="26"/>
        <v>2</v>
      </c>
      <c r="T196" s="227">
        <f t="shared" si="27"/>
        <v>2</v>
      </c>
      <c r="U196" s="227">
        <f t="shared" si="28"/>
        <v>2</v>
      </c>
      <c r="V196" s="227">
        <f t="shared" si="29"/>
        <v>2</v>
      </c>
      <c r="W196" s="227">
        <f t="shared" si="30"/>
        <v>2</v>
      </c>
      <c r="X196" s="227">
        <f t="shared" si="31"/>
        <v>10</v>
      </c>
      <c r="Y196" s="227">
        <f t="shared" si="32"/>
        <v>14</v>
      </c>
      <c r="Z196" s="227">
        <f t="shared" si="33"/>
        <v>14</v>
      </c>
      <c r="AB196" s="139">
        <f t="shared" si="37"/>
        <v>50</v>
      </c>
    </row>
    <row r="197" spans="1:28">
      <c r="A197" s="191">
        <f t="shared" si="34"/>
        <v>46</v>
      </c>
      <c r="B197" s="191" t="str">
        <f>C197&amp;":"&amp;COUNTIF($C$7:C197,C197)</f>
        <v>46:34</v>
      </c>
      <c r="C197" s="204">
        <f t="shared" si="35"/>
        <v>46</v>
      </c>
      <c r="D197" s="209">
        <v>2</v>
      </c>
      <c r="E197" s="209">
        <v>2</v>
      </c>
      <c r="F197" s="209">
        <v>2</v>
      </c>
      <c r="G197" s="209">
        <v>2</v>
      </c>
      <c r="H197" s="209">
        <v>2</v>
      </c>
      <c r="I197" s="209">
        <v>2</v>
      </c>
      <c r="J197" s="209">
        <v>10</v>
      </c>
      <c r="K197" s="209">
        <v>10</v>
      </c>
      <c r="L197" s="209">
        <v>14</v>
      </c>
      <c r="M197" s="145"/>
      <c r="O197" s="209">
        <v>191</v>
      </c>
      <c r="P197" s="2" t="str">
        <f>Q197&amp;":"&amp;COUNTIF($Q$7:Q197,Q197)</f>
        <v>41:34</v>
      </c>
      <c r="Q197" s="206">
        <f>'Student name internal mark'!W197</f>
        <v>41</v>
      </c>
      <c r="R197" s="227">
        <f t="shared" si="36"/>
        <v>2</v>
      </c>
      <c r="S197" s="227">
        <f t="shared" si="26"/>
        <v>2</v>
      </c>
      <c r="T197" s="227">
        <f t="shared" si="27"/>
        <v>2</v>
      </c>
      <c r="U197" s="227">
        <f t="shared" si="28"/>
        <v>2</v>
      </c>
      <c r="V197" s="227">
        <f t="shared" si="29"/>
        <v>2</v>
      </c>
      <c r="W197" s="227">
        <f t="shared" si="30"/>
        <v>2</v>
      </c>
      <c r="X197" s="227">
        <f t="shared" si="31"/>
        <v>9</v>
      </c>
      <c r="Y197" s="227">
        <f t="shared" si="32"/>
        <v>10</v>
      </c>
      <c r="Z197" s="227">
        <f t="shared" si="33"/>
        <v>10</v>
      </c>
      <c r="AB197" s="139">
        <f t="shared" si="37"/>
        <v>41</v>
      </c>
    </row>
    <row r="198" spans="1:28">
      <c r="A198" s="191">
        <f t="shared" si="34"/>
        <v>47</v>
      </c>
      <c r="B198" s="191" t="str">
        <f>C198&amp;":"&amp;COUNTIF($C$7:C198,C198)</f>
        <v>47:31</v>
      </c>
      <c r="C198" s="204">
        <f t="shared" si="35"/>
        <v>47</v>
      </c>
      <c r="D198" s="209">
        <v>2</v>
      </c>
      <c r="E198" s="209">
        <v>2</v>
      </c>
      <c r="F198" s="209">
        <v>2</v>
      </c>
      <c r="G198" s="209">
        <v>2</v>
      </c>
      <c r="H198" s="209">
        <v>2</v>
      </c>
      <c r="I198" s="209">
        <v>2</v>
      </c>
      <c r="J198" s="209">
        <v>9</v>
      </c>
      <c r="K198" s="209">
        <v>14</v>
      </c>
      <c r="L198" s="209">
        <v>12</v>
      </c>
      <c r="M198" s="145"/>
      <c r="O198" s="209">
        <v>192</v>
      </c>
      <c r="P198" s="2" t="str">
        <f>Q198&amp;":"&amp;COUNTIF($Q$7:Q198,Q198)</f>
        <v>42:11</v>
      </c>
      <c r="Q198" s="206">
        <f>'Student name internal mark'!W198</f>
        <v>42</v>
      </c>
      <c r="R198" s="227">
        <f t="shared" si="36"/>
        <v>1</v>
      </c>
      <c r="S198" s="227">
        <f t="shared" si="26"/>
        <v>1</v>
      </c>
      <c r="T198" s="227">
        <f t="shared" si="27"/>
        <v>2</v>
      </c>
      <c r="U198" s="227">
        <f t="shared" si="28"/>
        <v>2</v>
      </c>
      <c r="V198" s="227">
        <f t="shared" si="29"/>
        <v>1</v>
      </c>
      <c r="W198" s="227">
        <f t="shared" si="30"/>
        <v>1</v>
      </c>
      <c r="X198" s="227">
        <f t="shared" si="31"/>
        <v>8</v>
      </c>
      <c r="Y198" s="227">
        <f t="shared" si="32"/>
        <v>14</v>
      </c>
      <c r="Z198" s="227">
        <f t="shared" si="33"/>
        <v>12</v>
      </c>
      <c r="AB198" s="139">
        <f t="shared" si="37"/>
        <v>42</v>
      </c>
    </row>
    <row r="199" spans="1:28">
      <c r="A199" s="191">
        <f t="shared" si="34"/>
        <v>46</v>
      </c>
      <c r="B199" s="191" t="str">
        <f>C199&amp;":"&amp;COUNTIF($C$7:C199,C199)</f>
        <v>46:35</v>
      </c>
      <c r="C199" s="204">
        <f t="shared" si="35"/>
        <v>46</v>
      </c>
      <c r="D199" s="209">
        <v>2</v>
      </c>
      <c r="E199" s="209">
        <v>2</v>
      </c>
      <c r="F199" s="209">
        <v>2</v>
      </c>
      <c r="G199" s="209">
        <v>2</v>
      </c>
      <c r="H199" s="209">
        <v>2</v>
      </c>
      <c r="I199" s="209">
        <v>2</v>
      </c>
      <c r="J199" s="209">
        <v>9</v>
      </c>
      <c r="K199" s="209">
        <v>12</v>
      </c>
      <c r="L199" s="209">
        <v>13</v>
      </c>
      <c r="M199" s="145"/>
      <c r="O199" s="2">
        <v>193</v>
      </c>
      <c r="P199" s="2" t="str">
        <f>Q199&amp;":"&amp;COUNTIF($Q$7:Q199,Q199)</f>
        <v>44:40</v>
      </c>
      <c r="Q199" s="206">
        <f>'Student name internal mark'!W199</f>
        <v>44</v>
      </c>
      <c r="R199" s="227">
        <f t="shared" si="36"/>
        <v>2</v>
      </c>
      <c r="S199" s="227">
        <f t="shared" ref="S199:S262" si="38">IFERROR(VLOOKUP($P199,$B$7:$L$1014,4,FALSE),VLOOKUP($Q199,$C$7:$L$1014,3,FALSE))</f>
        <v>2</v>
      </c>
      <c r="T199" s="227">
        <f t="shared" ref="T199:T262" si="39">IFERROR(VLOOKUP($P199,$B$7:$L$1014,5,FALSE),VLOOKUP($Q199,$C$7:$L$1014,4,FALSE))</f>
        <v>2</v>
      </c>
      <c r="U199" s="227">
        <f t="shared" ref="U199:U262" si="40">IFERROR(VLOOKUP($P199,$B$7:$L$1014,6,FALSE),VLOOKUP($Q199,$C$7:$L$1014,5,FALSE))</f>
        <v>2</v>
      </c>
      <c r="V199" s="227">
        <f t="shared" ref="V199:V262" si="41">IFERROR(VLOOKUP($P199,$B$7:$L$1014,7,FALSE),VLOOKUP($Q199,$C$7:$L$1014,6,FALSE))</f>
        <v>2</v>
      </c>
      <c r="W199" s="227">
        <f t="shared" ref="W199:W262" si="42">IFERROR(VLOOKUP($P199,$B$7:$L$1014,8,FALSE),VLOOKUP($Q199,$C$7:$L$1014,7,FALSE))</f>
        <v>2</v>
      </c>
      <c r="X199" s="227">
        <f t="shared" ref="X199:X262" si="43">IFERROR(VLOOKUP($P199,$B$7:$L$1014,9,FALSE),VLOOKUP($Q199,$C$7:$L$1014,8,FALSE))</f>
        <v>10</v>
      </c>
      <c r="Y199" s="227">
        <f t="shared" ref="Y199:Y262" si="44">IFERROR(VLOOKUP($P199,$B$7:$L$1014,10,FALSE),VLOOKUP($Q199,$C$7:$L$1014,9,FALSE))</f>
        <v>10</v>
      </c>
      <c r="Z199" s="227">
        <f t="shared" ref="Z199:Z262" si="45">IFERROR(VLOOKUP($P199,$B$7:$L$1014,11,FALSE),VLOOKUP($Q199,$C$7:$L$1014,10,FALSE))</f>
        <v>12</v>
      </c>
      <c r="AB199" s="139">
        <f t="shared" si="37"/>
        <v>44</v>
      </c>
    </row>
    <row r="200" spans="1:28">
      <c r="A200" s="191">
        <f t="shared" ref="A200:A263" si="46">SUM(D200:L200)</f>
        <v>46</v>
      </c>
      <c r="B200" s="191" t="str">
        <f>C200&amp;":"&amp;COUNTIF($C$7:C200,C200)</f>
        <v>46:36</v>
      </c>
      <c r="C200" s="204">
        <f t="shared" ref="C200:C263" si="47">SUM(D200:L200)</f>
        <v>46</v>
      </c>
      <c r="D200" s="209">
        <v>2</v>
      </c>
      <c r="E200" s="209">
        <v>2</v>
      </c>
      <c r="F200" s="209">
        <v>2</v>
      </c>
      <c r="G200" s="209">
        <v>2</v>
      </c>
      <c r="H200" s="209">
        <v>2</v>
      </c>
      <c r="I200" s="209">
        <v>2</v>
      </c>
      <c r="J200" s="209">
        <v>10</v>
      </c>
      <c r="K200" s="209">
        <v>11</v>
      </c>
      <c r="L200" s="209">
        <v>13</v>
      </c>
      <c r="M200" s="145"/>
      <c r="O200" s="209">
        <v>194</v>
      </c>
      <c r="P200" s="2" t="str">
        <f>Q200&amp;":"&amp;COUNTIF($Q$7:Q200,Q200)</f>
        <v>46:5</v>
      </c>
      <c r="Q200" s="206">
        <f>'Student name internal mark'!W200</f>
        <v>46</v>
      </c>
      <c r="R200" s="227">
        <f t="shared" ref="R200:R263" si="48">IFERROR(VLOOKUP($P200,$B$7:$L$1014,3,FALSE),VLOOKUP($Q200,$C$7:$L$1014,2,FALSE))</f>
        <v>2</v>
      </c>
      <c r="S200" s="227">
        <f t="shared" si="38"/>
        <v>2</v>
      </c>
      <c r="T200" s="227">
        <f t="shared" si="39"/>
        <v>2</v>
      </c>
      <c r="U200" s="227">
        <f t="shared" si="40"/>
        <v>2</v>
      </c>
      <c r="V200" s="227">
        <f t="shared" si="41"/>
        <v>2</v>
      </c>
      <c r="W200" s="227">
        <f t="shared" si="42"/>
        <v>2</v>
      </c>
      <c r="X200" s="227">
        <f t="shared" si="43"/>
        <v>10</v>
      </c>
      <c r="Y200" s="227">
        <f t="shared" si="44"/>
        <v>14</v>
      </c>
      <c r="Z200" s="227">
        <f t="shared" si="45"/>
        <v>10</v>
      </c>
      <c r="AB200" s="139">
        <f t="shared" si="37"/>
        <v>46</v>
      </c>
    </row>
    <row r="201" spans="1:28">
      <c r="A201" s="191">
        <f t="shared" si="46"/>
        <v>27</v>
      </c>
      <c r="B201" s="191" t="str">
        <f>C201&amp;":"&amp;COUNTIF($C$7:C201,C201)</f>
        <v>27:1</v>
      </c>
      <c r="C201" s="204">
        <f t="shared" si="47"/>
        <v>27</v>
      </c>
      <c r="D201" s="209">
        <v>0</v>
      </c>
      <c r="E201" s="209">
        <v>0</v>
      </c>
      <c r="F201" s="209">
        <v>1</v>
      </c>
      <c r="G201" s="209">
        <v>0</v>
      </c>
      <c r="H201" s="209">
        <v>0</v>
      </c>
      <c r="I201" s="209">
        <v>1</v>
      </c>
      <c r="J201" s="209">
        <v>5</v>
      </c>
      <c r="K201" s="209">
        <v>9</v>
      </c>
      <c r="L201" s="209">
        <v>11</v>
      </c>
      <c r="M201" s="145"/>
      <c r="O201" s="209">
        <v>195</v>
      </c>
      <c r="P201" s="2" t="str">
        <f>Q201&amp;":"&amp;COUNTIF($Q$7:Q201,Q201)</f>
        <v>44:41</v>
      </c>
      <c r="Q201" s="206">
        <f>'Student name internal mark'!W201</f>
        <v>44</v>
      </c>
      <c r="R201" s="227">
        <f t="shared" si="48"/>
        <v>2</v>
      </c>
      <c r="S201" s="227">
        <f t="shared" si="38"/>
        <v>2</v>
      </c>
      <c r="T201" s="227">
        <f t="shared" si="39"/>
        <v>2</v>
      </c>
      <c r="U201" s="227">
        <f t="shared" si="40"/>
        <v>2</v>
      </c>
      <c r="V201" s="227">
        <f t="shared" si="41"/>
        <v>2</v>
      </c>
      <c r="W201" s="227">
        <f t="shared" si="42"/>
        <v>2</v>
      </c>
      <c r="X201" s="227">
        <f t="shared" si="43"/>
        <v>10</v>
      </c>
      <c r="Y201" s="227">
        <f t="shared" si="44"/>
        <v>10</v>
      </c>
      <c r="Z201" s="227">
        <f t="shared" si="45"/>
        <v>12</v>
      </c>
      <c r="AB201" s="139">
        <f t="shared" si="37"/>
        <v>44</v>
      </c>
    </row>
    <row r="202" spans="1:28">
      <c r="A202" s="191">
        <f t="shared" si="46"/>
        <v>31</v>
      </c>
      <c r="B202" s="191" t="str">
        <f>C202&amp;":"&amp;COUNTIF($C$7:C202,C202)</f>
        <v>31:1</v>
      </c>
      <c r="C202" s="204">
        <f t="shared" si="47"/>
        <v>31</v>
      </c>
      <c r="D202" s="209">
        <v>1</v>
      </c>
      <c r="E202" s="209">
        <v>1</v>
      </c>
      <c r="F202" s="209">
        <v>2</v>
      </c>
      <c r="G202" s="209">
        <v>0</v>
      </c>
      <c r="H202" s="209">
        <v>0</v>
      </c>
      <c r="I202" s="209">
        <v>0</v>
      </c>
      <c r="J202" s="209">
        <v>7</v>
      </c>
      <c r="K202" s="209">
        <v>13</v>
      </c>
      <c r="L202" s="209">
        <v>7</v>
      </c>
      <c r="M202" s="145"/>
      <c r="O202" s="209">
        <v>196</v>
      </c>
      <c r="P202" s="2" t="str">
        <f>Q202&amp;":"&amp;COUNTIF($Q$7:Q202,Q202)</f>
        <v>38:9</v>
      </c>
      <c r="Q202" s="206">
        <f>'Student name internal mark'!W202</f>
        <v>38</v>
      </c>
      <c r="R202" s="227">
        <f t="shared" si="48"/>
        <v>0</v>
      </c>
      <c r="S202" s="227">
        <f t="shared" si="38"/>
        <v>0</v>
      </c>
      <c r="T202" s="227">
        <f t="shared" si="39"/>
        <v>2</v>
      </c>
      <c r="U202" s="227">
        <f t="shared" si="40"/>
        <v>2</v>
      </c>
      <c r="V202" s="227">
        <f t="shared" si="41"/>
        <v>1</v>
      </c>
      <c r="W202" s="227">
        <f t="shared" si="42"/>
        <v>1</v>
      </c>
      <c r="X202" s="227">
        <f t="shared" si="43"/>
        <v>10</v>
      </c>
      <c r="Y202" s="227">
        <f t="shared" si="44"/>
        <v>11</v>
      </c>
      <c r="Z202" s="227">
        <f t="shared" si="45"/>
        <v>11</v>
      </c>
      <c r="AB202" s="139">
        <f t="shared" si="37"/>
        <v>38</v>
      </c>
    </row>
    <row r="203" spans="1:28">
      <c r="A203" s="191">
        <f t="shared" si="46"/>
        <v>32</v>
      </c>
      <c r="B203" s="191" t="str">
        <f>C203&amp;":"&amp;COUNTIF($C$7:C203,C203)</f>
        <v>32:1</v>
      </c>
      <c r="C203" s="204">
        <f t="shared" si="47"/>
        <v>32</v>
      </c>
      <c r="D203" s="209">
        <v>2</v>
      </c>
      <c r="E203" s="209">
        <v>1</v>
      </c>
      <c r="F203" s="209">
        <v>2</v>
      </c>
      <c r="G203" s="209">
        <v>1</v>
      </c>
      <c r="H203" s="209">
        <v>0</v>
      </c>
      <c r="I203" s="209">
        <v>0</v>
      </c>
      <c r="J203" s="209">
        <v>1</v>
      </c>
      <c r="K203" s="209">
        <v>12</v>
      </c>
      <c r="L203" s="209">
        <v>13</v>
      </c>
      <c r="M203" s="145"/>
      <c r="O203" s="2">
        <v>197</v>
      </c>
      <c r="P203" s="2" t="str">
        <f>Q203&amp;":"&amp;COUNTIF($Q$7:Q203,Q203)</f>
        <v>36:6</v>
      </c>
      <c r="Q203" s="206">
        <f>'Student name internal mark'!W203</f>
        <v>36</v>
      </c>
      <c r="R203" s="227">
        <f t="shared" si="48"/>
        <v>1</v>
      </c>
      <c r="S203" s="227">
        <f t="shared" si="38"/>
        <v>2</v>
      </c>
      <c r="T203" s="227">
        <f t="shared" si="39"/>
        <v>2</v>
      </c>
      <c r="U203" s="227">
        <f t="shared" si="40"/>
        <v>1</v>
      </c>
      <c r="V203" s="227">
        <f t="shared" si="41"/>
        <v>2</v>
      </c>
      <c r="W203" s="227">
        <f t="shared" si="42"/>
        <v>1</v>
      </c>
      <c r="X203" s="227">
        <f t="shared" si="43"/>
        <v>6</v>
      </c>
      <c r="Y203" s="227">
        <f t="shared" si="44"/>
        <v>7</v>
      </c>
      <c r="Z203" s="227">
        <f t="shared" si="45"/>
        <v>14</v>
      </c>
      <c r="AB203" s="139">
        <f t="shared" ref="AB203:AB245" si="49">SUM(R203:Z203)</f>
        <v>36</v>
      </c>
    </row>
    <row r="204" spans="1:28">
      <c r="A204" s="191">
        <f t="shared" si="46"/>
        <v>31</v>
      </c>
      <c r="B204" s="191" t="str">
        <f>C204&amp;":"&amp;COUNTIF($C$7:C204,C204)</f>
        <v>31:2</v>
      </c>
      <c r="C204" s="204">
        <f t="shared" si="47"/>
        <v>31</v>
      </c>
      <c r="D204" s="209">
        <v>2</v>
      </c>
      <c r="E204" s="209">
        <v>2</v>
      </c>
      <c r="F204" s="209">
        <v>1</v>
      </c>
      <c r="G204" s="209">
        <v>1</v>
      </c>
      <c r="H204" s="209">
        <v>1</v>
      </c>
      <c r="I204" s="209">
        <v>0</v>
      </c>
      <c r="J204" s="209">
        <v>1</v>
      </c>
      <c r="K204" s="209">
        <v>9</v>
      </c>
      <c r="L204" s="209">
        <v>14</v>
      </c>
      <c r="M204" s="145"/>
      <c r="O204" s="209">
        <v>198</v>
      </c>
      <c r="P204" s="2" t="str">
        <f>Q204&amp;":"&amp;COUNTIF($Q$7:Q204,Q204)</f>
        <v>50:18</v>
      </c>
      <c r="Q204" s="206">
        <f>'Student name internal mark'!W204</f>
        <v>50</v>
      </c>
      <c r="R204" s="227">
        <f t="shared" si="48"/>
        <v>2</v>
      </c>
      <c r="S204" s="227">
        <f t="shared" si="38"/>
        <v>2</v>
      </c>
      <c r="T204" s="227">
        <f t="shared" si="39"/>
        <v>2</v>
      </c>
      <c r="U204" s="227">
        <f t="shared" si="40"/>
        <v>2</v>
      </c>
      <c r="V204" s="227">
        <f t="shared" si="41"/>
        <v>2</v>
      </c>
      <c r="W204" s="227">
        <f t="shared" si="42"/>
        <v>2</v>
      </c>
      <c r="X204" s="227">
        <f t="shared" si="43"/>
        <v>10</v>
      </c>
      <c r="Y204" s="227">
        <f t="shared" si="44"/>
        <v>14</v>
      </c>
      <c r="Z204" s="227">
        <f t="shared" si="45"/>
        <v>14</v>
      </c>
      <c r="AB204" s="139">
        <f t="shared" si="49"/>
        <v>50</v>
      </c>
    </row>
    <row r="205" spans="1:28">
      <c r="A205" s="191">
        <f t="shared" si="46"/>
        <v>43</v>
      </c>
      <c r="B205" s="191" t="str">
        <f>C205&amp;":"&amp;COUNTIF($C$7:C205,C205)</f>
        <v>43:24</v>
      </c>
      <c r="C205" s="204">
        <f t="shared" si="47"/>
        <v>43</v>
      </c>
      <c r="D205" s="209">
        <v>2</v>
      </c>
      <c r="E205" s="209">
        <v>2</v>
      </c>
      <c r="F205" s="209">
        <v>1</v>
      </c>
      <c r="G205" s="209">
        <v>2</v>
      </c>
      <c r="H205" s="209">
        <v>2</v>
      </c>
      <c r="I205" s="209">
        <v>2</v>
      </c>
      <c r="J205" s="209">
        <v>8</v>
      </c>
      <c r="K205" s="209">
        <v>12</v>
      </c>
      <c r="L205" s="209">
        <v>12</v>
      </c>
      <c r="M205" s="145"/>
      <c r="O205" s="209">
        <v>199</v>
      </c>
      <c r="P205" s="2" t="str">
        <f>Q205&amp;":"&amp;COUNTIF($Q$7:Q205,Q205)</f>
        <v>31:5</v>
      </c>
      <c r="Q205" s="206">
        <f>'Student name internal mark'!W205</f>
        <v>31</v>
      </c>
      <c r="R205" s="227">
        <f t="shared" si="48"/>
        <v>0</v>
      </c>
      <c r="S205" s="227">
        <f t="shared" si="38"/>
        <v>1</v>
      </c>
      <c r="T205" s="227">
        <f t="shared" si="39"/>
        <v>1</v>
      </c>
      <c r="U205" s="227">
        <f t="shared" si="40"/>
        <v>1</v>
      </c>
      <c r="V205" s="227">
        <f t="shared" si="41"/>
        <v>1</v>
      </c>
      <c r="W205" s="227">
        <f t="shared" si="42"/>
        <v>0</v>
      </c>
      <c r="X205" s="227">
        <f t="shared" si="43"/>
        <v>8</v>
      </c>
      <c r="Y205" s="227">
        <f t="shared" si="44"/>
        <v>7</v>
      </c>
      <c r="Z205" s="227">
        <f t="shared" si="45"/>
        <v>12</v>
      </c>
      <c r="AB205" s="139">
        <f t="shared" si="49"/>
        <v>31</v>
      </c>
    </row>
    <row r="206" spans="1:28">
      <c r="A206" s="191">
        <f t="shared" si="46"/>
        <v>36</v>
      </c>
      <c r="B206" s="191" t="str">
        <f>C206&amp;":"&amp;COUNTIF($C$7:C206,C206)</f>
        <v>36:1</v>
      </c>
      <c r="C206" s="204">
        <f t="shared" si="47"/>
        <v>36</v>
      </c>
      <c r="D206" s="209">
        <v>0</v>
      </c>
      <c r="E206" s="209">
        <v>1</v>
      </c>
      <c r="F206" s="209">
        <v>2</v>
      </c>
      <c r="G206" s="209">
        <v>1</v>
      </c>
      <c r="H206" s="209">
        <v>0</v>
      </c>
      <c r="I206" s="209">
        <v>1</v>
      </c>
      <c r="J206" s="209">
        <v>8</v>
      </c>
      <c r="K206" s="209">
        <v>10</v>
      </c>
      <c r="L206" s="209">
        <v>13</v>
      </c>
      <c r="M206" s="145"/>
      <c r="O206" s="209">
        <v>200</v>
      </c>
      <c r="P206" s="2" t="str">
        <f>Q206&amp;":"&amp;COUNTIF($Q$7:Q206,Q206)</f>
        <v>33:3</v>
      </c>
      <c r="Q206" s="206">
        <f>'Student name internal mark'!W206</f>
        <v>33</v>
      </c>
      <c r="R206" s="227">
        <f t="shared" si="48"/>
        <v>1</v>
      </c>
      <c r="S206" s="227">
        <f t="shared" si="38"/>
        <v>1</v>
      </c>
      <c r="T206" s="227">
        <f t="shared" si="39"/>
        <v>2</v>
      </c>
      <c r="U206" s="227">
        <f t="shared" si="40"/>
        <v>1</v>
      </c>
      <c r="V206" s="227">
        <f t="shared" si="41"/>
        <v>1</v>
      </c>
      <c r="W206" s="227">
        <f t="shared" si="42"/>
        <v>2</v>
      </c>
      <c r="X206" s="227">
        <f t="shared" si="43"/>
        <v>6</v>
      </c>
      <c r="Y206" s="227">
        <f t="shared" si="44"/>
        <v>12</v>
      </c>
      <c r="Z206" s="227">
        <f t="shared" si="45"/>
        <v>7</v>
      </c>
      <c r="AB206" s="139">
        <f t="shared" si="49"/>
        <v>33</v>
      </c>
    </row>
    <row r="207" spans="1:28">
      <c r="A207" s="191">
        <f t="shared" si="46"/>
        <v>29</v>
      </c>
      <c r="B207" s="191" t="str">
        <f>C207&amp;":"&amp;COUNTIF($C$7:C207,C207)</f>
        <v>29:1</v>
      </c>
      <c r="C207" s="204">
        <f t="shared" si="47"/>
        <v>29</v>
      </c>
      <c r="D207" s="209">
        <v>1</v>
      </c>
      <c r="E207" s="209">
        <v>0</v>
      </c>
      <c r="F207" s="209">
        <v>2</v>
      </c>
      <c r="G207" s="209">
        <v>1</v>
      </c>
      <c r="H207" s="209">
        <v>0</v>
      </c>
      <c r="I207" s="209">
        <v>1</v>
      </c>
      <c r="J207" s="209">
        <v>7</v>
      </c>
      <c r="K207" s="209">
        <v>9</v>
      </c>
      <c r="L207" s="209">
        <v>8</v>
      </c>
      <c r="M207" s="145"/>
      <c r="O207" s="2">
        <v>201</v>
      </c>
      <c r="P207" s="2" t="str">
        <f>Q207&amp;":"&amp;COUNTIF($Q$7:Q207,Q207)</f>
        <v>42:12</v>
      </c>
      <c r="Q207" s="206">
        <f>'Student name internal mark'!W207</f>
        <v>42</v>
      </c>
      <c r="R207" s="227">
        <f t="shared" si="48"/>
        <v>1</v>
      </c>
      <c r="S207" s="227">
        <f t="shared" si="38"/>
        <v>2</v>
      </c>
      <c r="T207" s="227">
        <f t="shared" si="39"/>
        <v>2</v>
      </c>
      <c r="U207" s="227">
        <f t="shared" si="40"/>
        <v>2</v>
      </c>
      <c r="V207" s="227">
        <f t="shared" si="41"/>
        <v>2</v>
      </c>
      <c r="W207" s="227">
        <f t="shared" si="42"/>
        <v>2</v>
      </c>
      <c r="X207" s="227">
        <f t="shared" si="43"/>
        <v>5</v>
      </c>
      <c r="Y207" s="227">
        <f t="shared" si="44"/>
        <v>14</v>
      </c>
      <c r="Z207" s="227">
        <f t="shared" si="45"/>
        <v>12</v>
      </c>
      <c r="AB207" s="139">
        <f t="shared" si="49"/>
        <v>42</v>
      </c>
    </row>
    <row r="208" spans="1:28">
      <c r="A208" s="191">
        <f t="shared" si="46"/>
        <v>13</v>
      </c>
      <c r="B208" s="191" t="str">
        <f>C208&amp;":"&amp;COUNTIF($C$7:C208,C208)</f>
        <v>13:1</v>
      </c>
      <c r="C208" s="204">
        <f t="shared" si="47"/>
        <v>13</v>
      </c>
      <c r="D208" s="209">
        <v>2</v>
      </c>
      <c r="E208" s="209">
        <v>0</v>
      </c>
      <c r="F208" s="209">
        <v>1</v>
      </c>
      <c r="G208" s="209">
        <v>2</v>
      </c>
      <c r="H208" s="209">
        <v>2</v>
      </c>
      <c r="I208" s="209">
        <v>1</v>
      </c>
      <c r="J208" s="209">
        <v>1</v>
      </c>
      <c r="K208" s="209">
        <v>1</v>
      </c>
      <c r="L208" s="209">
        <v>3</v>
      </c>
      <c r="M208" s="145"/>
      <c r="O208" s="209">
        <v>202</v>
      </c>
      <c r="P208" s="2" t="str">
        <f>Q208&amp;":"&amp;COUNTIF($Q$7:Q208,Q208)</f>
        <v>38:10</v>
      </c>
      <c r="Q208" s="206">
        <f>'Student name internal mark'!W208</f>
        <v>38</v>
      </c>
      <c r="R208" s="227">
        <f t="shared" si="48"/>
        <v>1</v>
      </c>
      <c r="S208" s="227">
        <f t="shared" si="38"/>
        <v>1</v>
      </c>
      <c r="T208" s="227">
        <f t="shared" si="39"/>
        <v>2</v>
      </c>
      <c r="U208" s="227">
        <f t="shared" si="40"/>
        <v>0</v>
      </c>
      <c r="V208" s="227">
        <f t="shared" si="41"/>
        <v>2</v>
      </c>
      <c r="W208" s="227">
        <f t="shared" si="42"/>
        <v>0</v>
      </c>
      <c r="X208" s="227">
        <f t="shared" si="43"/>
        <v>9</v>
      </c>
      <c r="Y208" s="227">
        <f t="shared" si="44"/>
        <v>12</v>
      </c>
      <c r="Z208" s="227">
        <f t="shared" si="45"/>
        <v>11</v>
      </c>
      <c r="AB208" s="139">
        <f t="shared" si="49"/>
        <v>38</v>
      </c>
    </row>
    <row r="209" spans="1:28">
      <c r="A209" s="191">
        <f t="shared" si="46"/>
        <v>22</v>
      </c>
      <c r="B209" s="191" t="str">
        <f>C209&amp;":"&amp;COUNTIF($C$7:C209,C209)</f>
        <v>22:1</v>
      </c>
      <c r="C209" s="204">
        <f t="shared" si="47"/>
        <v>22</v>
      </c>
      <c r="D209" s="209">
        <v>0</v>
      </c>
      <c r="E209" s="209">
        <v>0</v>
      </c>
      <c r="F209" s="209">
        <v>0</v>
      </c>
      <c r="G209" s="209">
        <v>0</v>
      </c>
      <c r="H209" s="209">
        <v>1</v>
      </c>
      <c r="I209" s="209">
        <v>0</v>
      </c>
      <c r="J209" s="209">
        <v>8</v>
      </c>
      <c r="K209" s="209">
        <v>6</v>
      </c>
      <c r="L209" s="209">
        <v>7</v>
      </c>
      <c r="M209" s="145"/>
      <c r="O209" s="209">
        <v>203</v>
      </c>
      <c r="P209" s="2" t="str">
        <f>Q209&amp;":"&amp;COUNTIF($Q$7:Q209,Q209)</f>
        <v>33:4</v>
      </c>
      <c r="Q209" s="206">
        <f>'Student name internal mark'!W209</f>
        <v>33</v>
      </c>
      <c r="R209" s="227">
        <f t="shared" si="48"/>
        <v>2</v>
      </c>
      <c r="S209" s="227">
        <f t="shared" si="38"/>
        <v>1</v>
      </c>
      <c r="T209" s="227">
        <f t="shared" si="39"/>
        <v>1</v>
      </c>
      <c r="U209" s="227">
        <f t="shared" si="40"/>
        <v>1</v>
      </c>
      <c r="V209" s="227">
        <f t="shared" si="41"/>
        <v>1</v>
      </c>
      <c r="W209" s="227">
        <f t="shared" si="42"/>
        <v>1</v>
      </c>
      <c r="X209" s="227">
        <f t="shared" si="43"/>
        <v>5</v>
      </c>
      <c r="Y209" s="227">
        <f t="shared" si="44"/>
        <v>10</v>
      </c>
      <c r="Z209" s="227">
        <f t="shared" si="45"/>
        <v>11</v>
      </c>
      <c r="AB209" s="139">
        <f t="shared" si="49"/>
        <v>33</v>
      </c>
    </row>
    <row r="210" spans="1:28">
      <c r="A210" s="191">
        <f t="shared" si="46"/>
        <v>33</v>
      </c>
      <c r="B210" s="191" t="str">
        <f>C210&amp;":"&amp;COUNTIF($C$7:C210,C210)</f>
        <v>33:1</v>
      </c>
      <c r="C210" s="204">
        <f t="shared" si="47"/>
        <v>33</v>
      </c>
      <c r="D210" s="209">
        <v>2</v>
      </c>
      <c r="E210" s="209">
        <v>1</v>
      </c>
      <c r="F210" s="209">
        <v>1</v>
      </c>
      <c r="G210" s="209">
        <v>1</v>
      </c>
      <c r="H210" s="209">
        <v>1</v>
      </c>
      <c r="I210" s="209">
        <v>2</v>
      </c>
      <c r="J210" s="209">
        <v>5</v>
      </c>
      <c r="K210" s="209">
        <v>11</v>
      </c>
      <c r="L210" s="209">
        <v>9</v>
      </c>
      <c r="M210" s="145"/>
      <c r="O210" s="209">
        <v>204</v>
      </c>
      <c r="P210" s="2" t="str">
        <f>Q210&amp;":"&amp;COUNTIF($Q$7:Q210,Q210)</f>
        <v>38:11</v>
      </c>
      <c r="Q210" s="206">
        <f>'Student name internal mark'!W210</f>
        <v>38</v>
      </c>
      <c r="R210" s="227">
        <f t="shared" si="48"/>
        <v>2</v>
      </c>
      <c r="S210" s="227">
        <f t="shared" si="38"/>
        <v>1</v>
      </c>
      <c r="T210" s="227">
        <f t="shared" si="39"/>
        <v>2</v>
      </c>
      <c r="U210" s="227">
        <f t="shared" si="40"/>
        <v>2</v>
      </c>
      <c r="V210" s="227">
        <f t="shared" si="41"/>
        <v>2</v>
      </c>
      <c r="W210" s="227">
        <f t="shared" si="42"/>
        <v>0</v>
      </c>
      <c r="X210" s="227">
        <f t="shared" si="43"/>
        <v>9</v>
      </c>
      <c r="Y210" s="227">
        <f t="shared" si="44"/>
        <v>10</v>
      </c>
      <c r="Z210" s="227">
        <f t="shared" si="45"/>
        <v>10</v>
      </c>
      <c r="AB210" s="139">
        <f t="shared" si="49"/>
        <v>38</v>
      </c>
    </row>
    <row r="211" spans="1:28">
      <c r="A211" s="191">
        <f t="shared" si="46"/>
        <v>36</v>
      </c>
      <c r="B211" s="191" t="str">
        <f>C211&amp;":"&amp;COUNTIF($C$7:C211,C211)</f>
        <v>36:2</v>
      </c>
      <c r="C211" s="204">
        <f t="shared" si="47"/>
        <v>36</v>
      </c>
      <c r="D211" s="209">
        <v>0</v>
      </c>
      <c r="E211" s="209">
        <v>1</v>
      </c>
      <c r="F211" s="209">
        <v>2</v>
      </c>
      <c r="G211" s="209">
        <v>0</v>
      </c>
      <c r="H211" s="209">
        <v>1</v>
      </c>
      <c r="I211" s="209">
        <v>1</v>
      </c>
      <c r="J211" s="209">
        <v>7</v>
      </c>
      <c r="K211" s="209">
        <v>12</v>
      </c>
      <c r="L211" s="209">
        <v>12</v>
      </c>
      <c r="M211" s="145"/>
      <c r="O211" s="2">
        <v>205</v>
      </c>
      <c r="P211" s="2" t="str">
        <f>Q211&amp;":"&amp;COUNTIF($Q$7:Q211,Q211)</f>
        <v>50:19</v>
      </c>
      <c r="Q211" s="206">
        <f>'Student name internal mark'!W211</f>
        <v>50</v>
      </c>
      <c r="R211" s="227">
        <f t="shared" si="48"/>
        <v>2</v>
      </c>
      <c r="S211" s="227">
        <f t="shared" si="38"/>
        <v>2</v>
      </c>
      <c r="T211" s="227">
        <f t="shared" si="39"/>
        <v>2</v>
      </c>
      <c r="U211" s="227">
        <f t="shared" si="40"/>
        <v>2</v>
      </c>
      <c r="V211" s="227">
        <f t="shared" si="41"/>
        <v>2</v>
      </c>
      <c r="W211" s="227">
        <f t="shared" si="42"/>
        <v>2</v>
      </c>
      <c r="X211" s="227">
        <f t="shared" si="43"/>
        <v>10</v>
      </c>
      <c r="Y211" s="227">
        <f t="shared" si="44"/>
        <v>14</v>
      </c>
      <c r="Z211" s="227">
        <f t="shared" si="45"/>
        <v>14</v>
      </c>
      <c r="AB211" s="139">
        <f t="shared" si="49"/>
        <v>50</v>
      </c>
    </row>
    <row r="212" spans="1:28">
      <c r="A212" s="191">
        <f t="shared" si="46"/>
        <v>33</v>
      </c>
      <c r="B212" s="191" t="str">
        <f>C212&amp;":"&amp;COUNTIF($C$7:C212,C212)</f>
        <v>33:2</v>
      </c>
      <c r="C212" s="204">
        <f t="shared" si="47"/>
        <v>33</v>
      </c>
      <c r="D212" s="209">
        <v>0</v>
      </c>
      <c r="E212" s="209">
        <v>0</v>
      </c>
      <c r="F212" s="209">
        <v>2</v>
      </c>
      <c r="G212" s="209">
        <v>0</v>
      </c>
      <c r="H212" s="209">
        <v>0</v>
      </c>
      <c r="I212" s="209">
        <v>1</v>
      </c>
      <c r="J212" s="209">
        <v>5</v>
      </c>
      <c r="K212" s="209">
        <v>11</v>
      </c>
      <c r="L212" s="209">
        <v>14</v>
      </c>
      <c r="M212" s="145"/>
      <c r="O212" s="209">
        <v>206</v>
      </c>
      <c r="P212" s="2" t="str">
        <f>Q212&amp;":"&amp;COUNTIF($Q$7:Q212,Q212)</f>
        <v>30:2</v>
      </c>
      <c r="Q212" s="206">
        <f>'Student name internal mark'!W212</f>
        <v>30</v>
      </c>
      <c r="R212" s="227">
        <f t="shared" si="48"/>
        <v>0</v>
      </c>
      <c r="S212" s="227">
        <f t="shared" si="38"/>
        <v>0</v>
      </c>
      <c r="T212" s="227">
        <f t="shared" si="39"/>
        <v>1</v>
      </c>
      <c r="U212" s="227">
        <f t="shared" si="40"/>
        <v>1</v>
      </c>
      <c r="V212" s="227">
        <f t="shared" si="41"/>
        <v>1</v>
      </c>
      <c r="W212" s="227">
        <f t="shared" si="42"/>
        <v>0</v>
      </c>
      <c r="X212" s="227">
        <f t="shared" si="43"/>
        <v>5</v>
      </c>
      <c r="Y212" s="227">
        <f t="shared" si="44"/>
        <v>14</v>
      </c>
      <c r="Z212" s="227">
        <f t="shared" si="45"/>
        <v>8</v>
      </c>
      <c r="AB212" s="139">
        <f t="shared" si="49"/>
        <v>30</v>
      </c>
    </row>
    <row r="213" spans="1:28">
      <c r="A213" s="191">
        <f t="shared" si="46"/>
        <v>16</v>
      </c>
      <c r="B213" s="191" t="str">
        <f>C213&amp;":"&amp;COUNTIF($C$7:C213,C213)</f>
        <v>16:1</v>
      </c>
      <c r="C213" s="204">
        <f t="shared" si="47"/>
        <v>16</v>
      </c>
      <c r="D213" s="209">
        <v>2</v>
      </c>
      <c r="E213" s="209">
        <v>1</v>
      </c>
      <c r="F213" s="209">
        <v>1</v>
      </c>
      <c r="G213" s="209">
        <v>0</v>
      </c>
      <c r="H213" s="209">
        <v>0</v>
      </c>
      <c r="I213" s="209">
        <v>0</v>
      </c>
      <c r="J213" s="209">
        <v>1</v>
      </c>
      <c r="K213" s="209">
        <v>2</v>
      </c>
      <c r="L213" s="209">
        <v>9</v>
      </c>
      <c r="M213" s="145"/>
      <c r="O213" s="209">
        <v>207</v>
      </c>
      <c r="P213" s="2" t="str">
        <f>Q213&amp;":"&amp;COUNTIF($Q$7:Q213,Q213)</f>
        <v>41:35</v>
      </c>
      <c r="Q213" s="206">
        <f>'Student name internal mark'!W213</f>
        <v>41</v>
      </c>
      <c r="R213" s="227">
        <f t="shared" si="48"/>
        <v>2</v>
      </c>
      <c r="S213" s="227">
        <f t="shared" si="38"/>
        <v>2</v>
      </c>
      <c r="T213" s="227">
        <f t="shared" si="39"/>
        <v>2</v>
      </c>
      <c r="U213" s="227">
        <f t="shared" si="40"/>
        <v>2</v>
      </c>
      <c r="V213" s="227">
        <f t="shared" si="41"/>
        <v>2</v>
      </c>
      <c r="W213" s="227">
        <f t="shared" si="42"/>
        <v>2</v>
      </c>
      <c r="X213" s="227">
        <f t="shared" si="43"/>
        <v>9</v>
      </c>
      <c r="Y213" s="227">
        <f t="shared" si="44"/>
        <v>10</v>
      </c>
      <c r="Z213" s="227">
        <f t="shared" si="45"/>
        <v>10</v>
      </c>
      <c r="AB213" s="139">
        <f t="shared" si="49"/>
        <v>41</v>
      </c>
    </row>
    <row r="214" spans="1:28">
      <c r="A214" s="191">
        <f t="shared" si="46"/>
        <v>23</v>
      </c>
      <c r="B214" s="191" t="str">
        <f>C214&amp;":"&amp;COUNTIF($C$7:C214,C214)</f>
        <v>23:1</v>
      </c>
      <c r="C214" s="204">
        <f t="shared" si="47"/>
        <v>23</v>
      </c>
      <c r="D214" s="209">
        <v>1</v>
      </c>
      <c r="E214" s="209">
        <v>0</v>
      </c>
      <c r="F214" s="209">
        <v>1</v>
      </c>
      <c r="G214" s="209">
        <v>0</v>
      </c>
      <c r="H214" s="209">
        <v>2</v>
      </c>
      <c r="I214" s="209">
        <v>0</v>
      </c>
      <c r="J214" s="209">
        <v>2</v>
      </c>
      <c r="K214" s="209">
        <v>4</v>
      </c>
      <c r="L214" s="209">
        <v>13</v>
      </c>
      <c r="M214" s="145"/>
      <c r="O214" s="209">
        <v>208</v>
      </c>
      <c r="P214" s="2" t="str">
        <f>Q214&amp;":"&amp;COUNTIF($Q$7:Q214,Q214)</f>
        <v>38:12</v>
      </c>
      <c r="Q214" s="206">
        <f>'Student name internal mark'!W214</f>
        <v>38</v>
      </c>
      <c r="R214" s="227">
        <f t="shared" si="48"/>
        <v>2</v>
      </c>
      <c r="S214" s="227">
        <f t="shared" si="38"/>
        <v>2</v>
      </c>
      <c r="T214" s="227">
        <f t="shared" si="39"/>
        <v>1</v>
      </c>
      <c r="U214" s="227">
        <f t="shared" si="40"/>
        <v>1</v>
      </c>
      <c r="V214" s="227">
        <f t="shared" si="41"/>
        <v>1</v>
      </c>
      <c r="W214" s="227">
        <f t="shared" si="42"/>
        <v>1</v>
      </c>
      <c r="X214" s="227">
        <f t="shared" si="43"/>
        <v>9</v>
      </c>
      <c r="Y214" s="227">
        <f t="shared" si="44"/>
        <v>12</v>
      </c>
      <c r="Z214" s="227">
        <f t="shared" si="45"/>
        <v>9</v>
      </c>
      <c r="AB214" s="139">
        <f t="shared" si="49"/>
        <v>38</v>
      </c>
    </row>
    <row r="215" spans="1:28">
      <c r="A215" s="191">
        <f t="shared" si="46"/>
        <v>35</v>
      </c>
      <c r="B215" s="191" t="str">
        <f>C215&amp;":"&amp;COUNTIF($C$7:C215,C215)</f>
        <v>35:1</v>
      </c>
      <c r="C215" s="204">
        <f t="shared" si="47"/>
        <v>35</v>
      </c>
      <c r="D215" s="209">
        <v>2</v>
      </c>
      <c r="E215" s="209">
        <v>1</v>
      </c>
      <c r="F215" s="209">
        <v>1</v>
      </c>
      <c r="G215" s="209">
        <v>2</v>
      </c>
      <c r="H215" s="209">
        <v>1</v>
      </c>
      <c r="I215" s="209">
        <v>1</v>
      </c>
      <c r="J215" s="209">
        <v>7</v>
      </c>
      <c r="K215" s="209">
        <v>7</v>
      </c>
      <c r="L215" s="209">
        <v>13</v>
      </c>
      <c r="M215" s="145"/>
      <c r="O215" s="2">
        <v>209</v>
      </c>
      <c r="P215" s="2" t="str">
        <f>Q215&amp;":"&amp;COUNTIF($Q$7:Q215,Q215)</f>
        <v>41:36</v>
      </c>
      <c r="Q215" s="206">
        <f>'Student name internal mark'!W215</f>
        <v>41</v>
      </c>
      <c r="R215" s="227">
        <f t="shared" si="48"/>
        <v>2</v>
      </c>
      <c r="S215" s="227">
        <f t="shared" si="38"/>
        <v>2</v>
      </c>
      <c r="T215" s="227">
        <f t="shared" si="39"/>
        <v>2</v>
      </c>
      <c r="U215" s="227">
        <f t="shared" si="40"/>
        <v>2</v>
      </c>
      <c r="V215" s="227">
        <f t="shared" si="41"/>
        <v>2</v>
      </c>
      <c r="W215" s="227">
        <f t="shared" si="42"/>
        <v>2</v>
      </c>
      <c r="X215" s="227">
        <f t="shared" si="43"/>
        <v>9</v>
      </c>
      <c r="Y215" s="227">
        <f t="shared" si="44"/>
        <v>10</v>
      </c>
      <c r="Z215" s="227">
        <f t="shared" si="45"/>
        <v>10</v>
      </c>
      <c r="AB215" s="139">
        <f t="shared" si="49"/>
        <v>41</v>
      </c>
    </row>
    <row r="216" spans="1:28">
      <c r="A216" s="191">
        <f t="shared" si="46"/>
        <v>32</v>
      </c>
      <c r="B216" s="191" t="str">
        <f>C216&amp;":"&amp;COUNTIF($C$7:C216,C216)</f>
        <v>32:2</v>
      </c>
      <c r="C216" s="204">
        <f t="shared" si="47"/>
        <v>32</v>
      </c>
      <c r="D216" s="209">
        <v>0</v>
      </c>
      <c r="E216" s="209">
        <v>0</v>
      </c>
      <c r="F216" s="209">
        <v>1</v>
      </c>
      <c r="G216" s="209">
        <v>0</v>
      </c>
      <c r="H216" s="209">
        <v>1</v>
      </c>
      <c r="I216" s="209">
        <v>0</v>
      </c>
      <c r="J216" s="209">
        <v>8</v>
      </c>
      <c r="K216" s="209">
        <v>11</v>
      </c>
      <c r="L216" s="209">
        <v>11</v>
      </c>
      <c r="M216" s="145"/>
      <c r="O216" s="209">
        <v>210</v>
      </c>
      <c r="P216" s="2" t="str">
        <f>Q216&amp;":"&amp;COUNTIF($Q$7:Q216,Q216)</f>
        <v>2:1</v>
      </c>
      <c r="Q216" s="206">
        <f>'Student name internal mark'!W216</f>
        <v>2</v>
      </c>
      <c r="R216" s="227">
        <f t="shared" si="48"/>
        <v>0</v>
      </c>
      <c r="S216" s="227">
        <f t="shared" si="38"/>
        <v>0</v>
      </c>
      <c r="T216" s="227">
        <f t="shared" si="39"/>
        <v>1</v>
      </c>
      <c r="U216" s="227">
        <f t="shared" si="40"/>
        <v>0</v>
      </c>
      <c r="V216" s="227">
        <f t="shared" si="41"/>
        <v>1</v>
      </c>
      <c r="W216" s="227">
        <f t="shared" si="42"/>
        <v>0</v>
      </c>
      <c r="X216" s="227">
        <f t="shared" si="43"/>
        <v>0</v>
      </c>
      <c r="Y216" s="227">
        <f t="shared" si="44"/>
        <v>0</v>
      </c>
      <c r="Z216" s="227">
        <f t="shared" si="45"/>
        <v>0</v>
      </c>
      <c r="AB216" s="139">
        <f t="shared" si="49"/>
        <v>2</v>
      </c>
    </row>
    <row r="217" spans="1:28">
      <c r="A217" s="191">
        <f t="shared" si="46"/>
        <v>38</v>
      </c>
      <c r="B217" s="191" t="str">
        <f>C217&amp;":"&amp;COUNTIF($C$7:C217,C217)</f>
        <v>38:1</v>
      </c>
      <c r="C217" s="204">
        <f t="shared" si="47"/>
        <v>38</v>
      </c>
      <c r="D217" s="209">
        <v>1</v>
      </c>
      <c r="E217" s="209">
        <v>1</v>
      </c>
      <c r="F217" s="209">
        <v>2</v>
      </c>
      <c r="G217" s="209">
        <v>1</v>
      </c>
      <c r="H217" s="209">
        <v>0</v>
      </c>
      <c r="I217" s="209">
        <v>1</v>
      </c>
      <c r="J217" s="209">
        <v>8</v>
      </c>
      <c r="K217" s="209">
        <v>13</v>
      </c>
      <c r="L217" s="209">
        <v>11</v>
      </c>
      <c r="M217" s="145"/>
      <c r="O217" s="209">
        <v>211</v>
      </c>
      <c r="P217" s="2" t="str">
        <f>Q217&amp;":"&amp;COUNTIF($Q$7:Q217,Q217)</f>
        <v>39:10</v>
      </c>
      <c r="Q217" s="206">
        <f>'Student name internal mark'!W217</f>
        <v>39</v>
      </c>
      <c r="R217" s="227">
        <f t="shared" si="48"/>
        <v>0</v>
      </c>
      <c r="S217" s="227">
        <f t="shared" si="38"/>
        <v>1</v>
      </c>
      <c r="T217" s="227">
        <f t="shared" si="39"/>
        <v>2</v>
      </c>
      <c r="U217" s="227">
        <f t="shared" si="40"/>
        <v>2</v>
      </c>
      <c r="V217" s="227">
        <f t="shared" si="41"/>
        <v>0</v>
      </c>
      <c r="W217" s="227">
        <f t="shared" si="42"/>
        <v>1</v>
      </c>
      <c r="X217" s="227">
        <f t="shared" si="43"/>
        <v>9</v>
      </c>
      <c r="Y217" s="227">
        <f t="shared" si="44"/>
        <v>12</v>
      </c>
      <c r="Z217" s="227">
        <f t="shared" si="45"/>
        <v>12</v>
      </c>
      <c r="AB217" s="139">
        <f t="shared" si="49"/>
        <v>39</v>
      </c>
    </row>
    <row r="218" spans="1:28">
      <c r="A218" s="191">
        <f t="shared" si="46"/>
        <v>19</v>
      </c>
      <c r="B218" s="191" t="str">
        <f>C218&amp;":"&amp;COUNTIF($C$7:C218,C218)</f>
        <v>19:1</v>
      </c>
      <c r="C218" s="204">
        <f t="shared" si="47"/>
        <v>19</v>
      </c>
      <c r="D218" s="209">
        <v>1</v>
      </c>
      <c r="E218" s="209">
        <v>0</v>
      </c>
      <c r="F218" s="209">
        <v>0</v>
      </c>
      <c r="G218" s="209">
        <v>2</v>
      </c>
      <c r="H218" s="209">
        <v>2</v>
      </c>
      <c r="I218" s="209">
        <v>0</v>
      </c>
      <c r="J218" s="209">
        <v>6</v>
      </c>
      <c r="K218" s="209">
        <v>0</v>
      </c>
      <c r="L218" s="209">
        <v>8</v>
      </c>
      <c r="M218" s="145"/>
      <c r="O218" s="209">
        <v>212</v>
      </c>
      <c r="P218" s="2" t="str">
        <f>Q218&amp;":"&amp;COUNTIF($Q$7:Q218,Q218)</f>
        <v>38:13</v>
      </c>
      <c r="Q218" s="206">
        <f>'Student name internal mark'!W218</f>
        <v>38</v>
      </c>
      <c r="R218" s="227">
        <f t="shared" si="48"/>
        <v>1</v>
      </c>
      <c r="S218" s="227">
        <f t="shared" si="38"/>
        <v>0</v>
      </c>
      <c r="T218" s="227">
        <f t="shared" si="39"/>
        <v>2</v>
      </c>
      <c r="U218" s="227">
        <f t="shared" si="40"/>
        <v>2</v>
      </c>
      <c r="V218" s="227">
        <f t="shared" si="41"/>
        <v>2</v>
      </c>
      <c r="W218" s="227">
        <f t="shared" si="42"/>
        <v>1</v>
      </c>
      <c r="X218" s="227">
        <f t="shared" si="43"/>
        <v>9</v>
      </c>
      <c r="Y218" s="227">
        <f t="shared" si="44"/>
        <v>11</v>
      </c>
      <c r="Z218" s="227">
        <f t="shared" si="45"/>
        <v>10</v>
      </c>
      <c r="AB218" s="139">
        <f t="shared" si="49"/>
        <v>38</v>
      </c>
    </row>
    <row r="219" spans="1:28">
      <c r="A219" s="191">
        <f t="shared" si="46"/>
        <v>24</v>
      </c>
      <c r="B219" s="191" t="str">
        <f>C219&amp;":"&amp;COUNTIF($C$7:C219,C219)</f>
        <v>24:1</v>
      </c>
      <c r="C219" s="204">
        <f t="shared" si="47"/>
        <v>24</v>
      </c>
      <c r="D219" s="209">
        <v>0</v>
      </c>
      <c r="E219" s="209">
        <v>0</v>
      </c>
      <c r="F219" s="209">
        <v>0</v>
      </c>
      <c r="G219" s="209">
        <v>2</v>
      </c>
      <c r="H219" s="209">
        <v>0</v>
      </c>
      <c r="I219" s="209">
        <v>1</v>
      </c>
      <c r="J219" s="209">
        <v>6</v>
      </c>
      <c r="K219" s="209">
        <v>7</v>
      </c>
      <c r="L219" s="209">
        <v>8</v>
      </c>
      <c r="M219" s="145"/>
      <c r="O219" s="2">
        <v>213</v>
      </c>
      <c r="P219" s="2" t="str">
        <f>Q219&amp;":"&amp;COUNTIF($Q$7:Q219,Q219)</f>
        <v>44:42</v>
      </c>
      <c r="Q219" s="206">
        <f>'Student name internal mark'!W219</f>
        <v>44</v>
      </c>
      <c r="R219" s="227">
        <f t="shared" si="48"/>
        <v>2</v>
      </c>
      <c r="S219" s="227">
        <f t="shared" si="38"/>
        <v>2</v>
      </c>
      <c r="T219" s="227">
        <f t="shared" si="39"/>
        <v>2</v>
      </c>
      <c r="U219" s="227">
        <f t="shared" si="40"/>
        <v>2</v>
      </c>
      <c r="V219" s="227">
        <f t="shared" si="41"/>
        <v>2</v>
      </c>
      <c r="W219" s="227">
        <f t="shared" si="42"/>
        <v>2</v>
      </c>
      <c r="X219" s="227">
        <f t="shared" si="43"/>
        <v>10</v>
      </c>
      <c r="Y219" s="227">
        <f t="shared" si="44"/>
        <v>10</v>
      </c>
      <c r="Z219" s="227">
        <f t="shared" si="45"/>
        <v>12</v>
      </c>
      <c r="AB219" s="139">
        <f t="shared" si="49"/>
        <v>44</v>
      </c>
    </row>
    <row r="220" spans="1:28">
      <c r="A220" s="191">
        <f t="shared" si="46"/>
        <v>33</v>
      </c>
      <c r="B220" s="191" t="str">
        <f>C220&amp;":"&amp;COUNTIF($C$7:C220,C220)</f>
        <v>33:3</v>
      </c>
      <c r="C220" s="204">
        <f t="shared" si="47"/>
        <v>33</v>
      </c>
      <c r="D220" s="209">
        <v>1</v>
      </c>
      <c r="E220" s="209">
        <v>1</v>
      </c>
      <c r="F220" s="209">
        <v>2</v>
      </c>
      <c r="G220" s="209">
        <v>1</v>
      </c>
      <c r="H220" s="209">
        <v>1</v>
      </c>
      <c r="I220" s="209">
        <v>2</v>
      </c>
      <c r="J220" s="209">
        <v>6</v>
      </c>
      <c r="K220" s="209">
        <v>12</v>
      </c>
      <c r="L220" s="209">
        <v>7</v>
      </c>
      <c r="M220" s="145"/>
      <c r="O220" s="209">
        <v>214</v>
      </c>
      <c r="P220" s="2" t="str">
        <f>Q220&amp;":"&amp;COUNTIF($Q$7:Q220,Q220)</f>
        <v>38:14</v>
      </c>
      <c r="Q220" s="206">
        <f>'Student name internal mark'!W220</f>
        <v>38</v>
      </c>
      <c r="R220" s="227">
        <f t="shared" si="48"/>
        <v>0</v>
      </c>
      <c r="S220" s="227">
        <f t="shared" si="38"/>
        <v>1</v>
      </c>
      <c r="T220" s="227">
        <f t="shared" si="39"/>
        <v>2</v>
      </c>
      <c r="U220" s="227">
        <f t="shared" si="40"/>
        <v>0</v>
      </c>
      <c r="V220" s="227">
        <f t="shared" si="41"/>
        <v>2</v>
      </c>
      <c r="W220" s="227">
        <f t="shared" si="42"/>
        <v>2</v>
      </c>
      <c r="X220" s="227">
        <f t="shared" si="43"/>
        <v>9</v>
      </c>
      <c r="Y220" s="227">
        <f t="shared" si="44"/>
        <v>10</v>
      </c>
      <c r="Z220" s="227">
        <f t="shared" si="45"/>
        <v>12</v>
      </c>
      <c r="AB220" s="139">
        <f t="shared" si="49"/>
        <v>38</v>
      </c>
    </row>
    <row r="221" spans="1:28">
      <c r="A221" s="191">
        <f t="shared" si="46"/>
        <v>29</v>
      </c>
      <c r="B221" s="191" t="str">
        <f>C221&amp;":"&amp;COUNTIF($C$7:C221,C221)</f>
        <v>29:2</v>
      </c>
      <c r="C221" s="204">
        <f t="shared" si="47"/>
        <v>29</v>
      </c>
      <c r="D221" s="209">
        <v>1</v>
      </c>
      <c r="E221" s="209">
        <v>1</v>
      </c>
      <c r="F221" s="209">
        <v>1</v>
      </c>
      <c r="G221" s="209">
        <v>1</v>
      </c>
      <c r="H221" s="209">
        <v>1</v>
      </c>
      <c r="I221" s="209">
        <v>0</v>
      </c>
      <c r="J221" s="209">
        <v>7</v>
      </c>
      <c r="K221" s="209">
        <v>8</v>
      </c>
      <c r="L221" s="209">
        <v>9</v>
      </c>
      <c r="M221" s="145"/>
      <c r="O221" s="209">
        <v>215</v>
      </c>
      <c r="P221" s="2" t="str">
        <f>Q221&amp;":"&amp;COUNTIF($Q$7:Q221,Q221)</f>
        <v>38:15</v>
      </c>
      <c r="Q221" s="206">
        <f>'Student name internal mark'!W221</f>
        <v>38</v>
      </c>
      <c r="R221" s="227">
        <f t="shared" si="48"/>
        <v>1</v>
      </c>
      <c r="S221" s="227">
        <f t="shared" si="38"/>
        <v>2</v>
      </c>
      <c r="T221" s="227">
        <f t="shared" si="39"/>
        <v>2</v>
      </c>
      <c r="U221" s="227">
        <f t="shared" si="40"/>
        <v>1</v>
      </c>
      <c r="V221" s="227">
        <f t="shared" si="41"/>
        <v>2</v>
      </c>
      <c r="W221" s="227">
        <f t="shared" si="42"/>
        <v>0</v>
      </c>
      <c r="X221" s="227">
        <f t="shared" si="43"/>
        <v>9</v>
      </c>
      <c r="Y221" s="227">
        <f t="shared" si="44"/>
        <v>11</v>
      </c>
      <c r="Z221" s="227">
        <f t="shared" si="45"/>
        <v>10</v>
      </c>
      <c r="AB221" s="139">
        <f t="shared" si="49"/>
        <v>38</v>
      </c>
    </row>
    <row r="222" spans="1:28">
      <c r="A222" s="191">
        <f t="shared" si="46"/>
        <v>28</v>
      </c>
      <c r="B222" s="191" t="str">
        <f>C222&amp;":"&amp;COUNTIF($C$7:C222,C222)</f>
        <v>28:1</v>
      </c>
      <c r="C222" s="204">
        <f t="shared" si="47"/>
        <v>28</v>
      </c>
      <c r="D222" s="209">
        <v>1</v>
      </c>
      <c r="E222" s="209">
        <v>0</v>
      </c>
      <c r="F222" s="209">
        <v>2</v>
      </c>
      <c r="G222" s="209">
        <v>1</v>
      </c>
      <c r="H222" s="209">
        <v>0</v>
      </c>
      <c r="I222" s="209">
        <v>1</v>
      </c>
      <c r="J222" s="209">
        <v>6</v>
      </c>
      <c r="K222" s="209">
        <v>8</v>
      </c>
      <c r="L222" s="209">
        <v>9</v>
      </c>
      <c r="M222" s="145"/>
      <c r="O222" s="209">
        <v>216</v>
      </c>
      <c r="P222" s="2" t="str">
        <f>Q222&amp;":"&amp;COUNTIF($Q$7:Q222,Q222)</f>
        <v>41:37</v>
      </c>
      <c r="Q222" s="206">
        <f>'Student name internal mark'!W222</f>
        <v>41</v>
      </c>
      <c r="R222" s="227">
        <f t="shared" si="48"/>
        <v>2</v>
      </c>
      <c r="S222" s="227">
        <f t="shared" si="38"/>
        <v>2</v>
      </c>
      <c r="T222" s="227">
        <f t="shared" si="39"/>
        <v>2</v>
      </c>
      <c r="U222" s="227">
        <f t="shared" si="40"/>
        <v>2</v>
      </c>
      <c r="V222" s="227">
        <f t="shared" si="41"/>
        <v>2</v>
      </c>
      <c r="W222" s="227">
        <f t="shared" si="42"/>
        <v>2</v>
      </c>
      <c r="X222" s="227">
        <f t="shared" si="43"/>
        <v>9</v>
      </c>
      <c r="Y222" s="227">
        <f t="shared" si="44"/>
        <v>10</v>
      </c>
      <c r="Z222" s="227">
        <f t="shared" si="45"/>
        <v>10</v>
      </c>
      <c r="AB222" s="139">
        <f t="shared" si="49"/>
        <v>41</v>
      </c>
    </row>
    <row r="223" spans="1:28">
      <c r="A223" s="191">
        <f t="shared" si="46"/>
        <v>24</v>
      </c>
      <c r="B223" s="191" t="str">
        <f>C223&amp;":"&amp;COUNTIF($C$7:C223,C223)</f>
        <v>24:2</v>
      </c>
      <c r="C223" s="204">
        <f t="shared" si="47"/>
        <v>24</v>
      </c>
      <c r="D223" s="209">
        <v>1</v>
      </c>
      <c r="E223" s="209">
        <v>2</v>
      </c>
      <c r="F223" s="209">
        <v>1</v>
      </c>
      <c r="G223" s="209">
        <v>1</v>
      </c>
      <c r="H223" s="209">
        <v>0</v>
      </c>
      <c r="I223" s="209">
        <v>1</v>
      </c>
      <c r="J223" s="209">
        <v>8</v>
      </c>
      <c r="K223" s="209">
        <v>5</v>
      </c>
      <c r="L223" s="209">
        <v>5</v>
      </c>
      <c r="M223" s="145"/>
      <c r="O223" s="2">
        <v>217</v>
      </c>
      <c r="P223" s="2" t="str">
        <f>Q223&amp;":"&amp;COUNTIF($Q$7:Q223,Q223)</f>
        <v>50:20</v>
      </c>
      <c r="Q223" s="206">
        <f>'Student name internal mark'!W223</f>
        <v>50</v>
      </c>
      <c r="R223" s="227">
        <f t="shared" si="48"/>
        <v>2</v>
      </c>
      <c r="S223" s="227">
        <f t="shared" si="38"/>
        <v>2</v>
      </c>
      <c r="T223" s="227">
        <f t="shared" si="39"/>
        <v>2</v>
      </c>
      <c r="U223" s="227">
        <f t="shared" si="40"/>
        <v>2</v>
      </c>
      <c r="V223" s="227">
        <f t="shared" si="41"/>
        <v>2</v>
      </c>
      <c r="W223" s="227">
        <f t="shared" si="42"/>
        <v>2</v>
      </c>
      <c r="X223" s="227">
        <f t="shared" si="43"/>
        <v>10</v>
      </c>
      <c r="Y223" s="227">
        <f t="shared" si="44"/>
        <v>14</v>
      </c>
      <c r="Z223" s="227">
        <f t="shared" si="45"/>
        <v>14</v>
      </c>
      <c r="AB223" s="139">
        <f t="shared" si="49"/>
        <v>50</v>
      </c>
    </row>
    <row r="224" spans="1:28">
      <c r="A224" s="191">
        <f t="shared" si="46"/>
        <v>24</v>
      </c>
      <c r="B224" s="191" t="str">
        <f>C224&amp;":"&amp;COUNTIF($C$7:C224,C224)</f>
        <v>24:3</v>
      </c>
      <c r="C224" s="204">
        <f t="shared" si="47"/>
        <v>24</v>
      </c>
      <c r="D224" s="209">
        <v>2</v>
      </c>
      <c r="E224" s="209">
        <v>0</v>
      </c>
      <c r="F224" s="209">
        <v>0</v>
      </c>
      <c r="G224" s="209">
        <v>2</v>
      </c>
      <c r="H224" s="209">
        <v>0</v>
      </c>
      <c r="I224" s="209">
        <v>1</v>
      </c>
      <c r="J224" s="209">
        <v>1</v>
      </c>
      <c r="K224" s="209">
        <v>5</v>
      </c>
      <c r="L224" s="209">
        <v>13</v>
      </c>
      <c r="M224" s="145"/>
      <c r="O224" s="209">
        <v>218</v>
      </c>
      <c r="P224" s="2" t="str">
        <f>Q224&amp;":"&amp;COUNTIF($Q$7:Q224,Q224)</f>
        <v>41:38</v>
      </c>
      <c r="Q224" s="206">
        <f>'Student name internal mark'!W224</f>
        <v>41</v>
      </c>
      <c r="R224" s="227">
        <f t="shared" si="48"/>
        <v>2</v>
      </c>
      <c r="S224" s="227">
        <f t="shared" si="38"/>
        <v>2</v>
      </c>
      <c r="T224" s="227">
        <f t="shared" si="39"/>
        <v>2</v>
      </c>
      <c r="U224" s="227">
        <f t="shared" si="40"/>
        <v>2</v>
      </c>
      <c r="V224" s="227">
        <f t="shared" si="41"/>
        <v>2</v>
      </c>
      <c r="W224" s="227">
        <f t="shared" si="42"/>
        <v>2</v>
      </c>
      <c r="X224" s="227">
        <f t="shared" si="43"/>
        <v>9</v>
      </c>
      <c r="Y224" s="227">
        <f t="shared" si="44"/>
        <v>10</v>
      </c>
      <c r="Z224" s="227">
        <f t="shared" si="45"/>
        <v>10</v>
      </c>
      <c r="AB224" s="139">
        <f t="shared" si="49"/>
        <v>41</v>
      </c>
    </row>
    <row r="225" spans="1:28">
      <c r="A225" s="191">
        <f t="shared" si="46"/>
        <v>36</v>
      </c>
      <c r="B225" s="191" t="str">
        <f>C225&amp;":"&amp;COUNTIF($C$7:C225,C225)</f>
        <v>36:3</v>
      </c>
      <c r="C225" s="204">
        <f t="shared" si="47"/>
        <v>36</v>
      </c>
      <c r="D225" s="209">
        <v>1</v>
      </c>
      <c r="E225" s="209">
        <v>2</v>
      </c>
      <c r="F225" s="209">
        <v>2</v>
      </c>
      <c r="G225" s="209">
        <v>1</v>
      </c>
      <c r="H225" s="209">
        <v>1</v>
      </c>
      <c r="I225" s="209">
        <v>1</v>
      </c>
      <c r="J225" s="209">
        <v>7</v>
      </c>
      <c r="K225" s="209">
        <v>11</v>
      </c>
      <c r="L225" s="209">
        <v>10</v>
      </c>
      <c r="M225" s="145"/>
      <c r="O225" s="209">
        <v>219</v>
      </c>
      <c r="P225" s="2" t="str">
        <f>Q225&amp;":"&amp;COUNTIF($Q$7:Q225,Q225)</f>
        <v>38:16</v>
      </c>
      <c r="Q225" s="206">
        <f>'Student name internal mark'!W225</f>
        <v>38</v>
      </c>
      <c r="R225" s="227">
        <f t="shared" si="48"/>
        <v>1</v>
      </c>
      <c r="S225" s="227">
        <f t="shared" si="38"/>
        <v>2</v>
      </c>
      <c r="T225" s="227">
        <f t="shared" si="39"/>
        <v>2</v>
      </c>
      <c r="U225" s="227">
        <f t="shared" si="40"/>
        <v>0</v>
      </c>
      <c r="V225" s="227">
        <f t="shared" si="41"/>
        <v>0</v>
      </c>
      <c r="W225" s="227">
        <f t="shared" si="42"/>
        <v>0</v>
      </c>
      <c r="X225" s="227">
        <f t="shared" si="43"/>
        <v>10</v>
      </c>
      <c r="Y225" s="227">
        <f t="shared" si="44"/>
        <v>13</v>
      </c>
      <c r="Z225" s="227">
        <f t="shared" si="45"/>
        <v>10</v>
      </c>
      <c r="AB225" s="139">
        <f t="shared" si="49"/>
        <v>38</v>
      </c>
    </row>
    <row r="226" spans="1:28">
      <c r="A226" s="191">
        <f t="shared" si="46"/>
        <v>34</v>
      </c>
      <c r="B226" s="191" t="str">
        <f>C226&amp;":"&amp;COUNTIF($C$7:C226,C226)</f>
        <v>34:1</v>
      </c>
      <c r="C226" s="204">
        <f t="shared" si="47"/>
        <v>34</v>
      </c>
      <c r="D226" s="209">
        <v>0</v>
      </c>
      <c r="E226" s="209">
        <v>0</v>
      </c>
      <c r="F226" s="209">
        <v>1</v>
      </c>
      <c r="G226" s="209">
        <v>1</v>
      </c>
      <c r="H226" s="209">
        <v>1</v>
      </c>
      <c r="I226" s="209">
        <v>0</v>
      </c>
      <c r="J226" s="209">
        <v>6</v>
      </c>
      <c r="K226" s="209">
        <v>12</v>
      </c>
      <c r="L226" s="209">
        <v>13</v>
      </c>
      <c r="M226" s="145"/>
      <c r="O226" s="209">
        <v>220</v>
      </c>
      <c r="P226" s="2" t="str">
        <f>Q226&amp;":"&amp;COUNTIF($Q$7:Q226,Q226)</f>
        <v>41:39</v>
      </c>
      <c r="Q226" s="206">
        <f>'Student name internal mark'!W226</f>
        <v>41</v>
      </c>
      <c r="R226" s="227">
        <f t="shared" si="48"/>
        <v>2</v>
      </c>
      <c r="S226" s="227">
        <f t="shared" si="38"/>
        <v>2</v>
      </c>
      <c r="T226" s="227">
        <f t="shared" si="39"/>
        <v>2</v>
      </c>
      <c r="U226" s="227">
        <f t="shared" si="40"/>
        <v>2</v>
      </c>
      <c r="V226" s="227">
        <f t="shared" si="41"/>
        <v>2</v>
      </c>
      <c r="W226" s="227">
        <f t="shared" si="42"/>
        <v>2</v>
      </c>
      <c r="X226" s="227">
        <f t="shared" si="43"/>
        <v>9</v>
      </c>
      <c r="Y226" s="227">
        <f t="shared" si="44"/>
        <v>10</v>
      </c>
      <c r="Z226" s="227">
        <f t="shared" si="45"/>
        <v>10</v>
      </c>
      <c r="AB226" s="139">
        <f t="shared" si="49"/>
        <v>41</v>
      </c>
    </row>
    <row r="227" spans="1:28">
      <c r="A227" s="191">
        <f t="shared" si="46"/>
        <v>28</v>
      </c>
      <c r="B227" s="191" t="str">
        <f>C227&amp;":"&amp;COUNTIF($C$7:C227,C227)</f>
        <v>28:2</v>
      </c>
      <c r="C227" s="204">
        <f t="shared" si="47"/>
        <v>28</v>
      </c>
      <c r="D227" s="209">
        <v>1</v>
      </c>
      <c r="E227" s="209">
        <v>1</v>
      </c>
      <c r="F227" s="209">
        <v>2</v>
      </c>
      <c r="G227" s="209">
        <v>0</v>
      </c>
      <c r="H227" s="209">
        <v>0</v>
      </c>
      <c r="I227" s="209">
        <v>0</v>
      </c>
      <c r="J227" s="209">
        <v>8</v>
      </c>
      <c r="K227" s="209">
        <v>9</v>
      </c>
      <c r="L227" s="209">
        <v>7</v>
      </c>
      <c r="M227" s="145"/>
      <c r="O227" s="2">
        <v>221</v>
      </c>
      <c r="P227" s="2" t="str">
        <f>Q227&amp;":"&amp;COUNTIF($Q$7:Q227,Q227)</f>
        <v>44:43</v>
      </c>
      <c r="Q227" s="206">
        <f>'Student name internal mark'!W227</f>
        <v>44</v>
      </c>
      <c r="R227" s="227">
        <f t="shared" si="48"/>
        <v>2</v>
      </c>
      <c r="S227" s="227">
        <f t="shared" si="38"/>
        <v>2</v>
      </c>
      <c r="T227" s="227">
        <f t="shared" si="39"/>
        <v>2</v>
      </c>
      <c r="U227" s="227">
        <f t="shared" si="40"/>
        <v>2</v>
      </c>
      <c r="V227" s="227">
        <f t="shared" si="41"/>
        <v>2</v>
      </c>
      <c r="W227" s="227">
        <f t="shared" si="42"/>
        <v>2</v>
      </c>
      <c r="X227" s="227">
        <f t="shared" si="43"/>
        <v>10</v>
      </c>
      <c r="Y227" s="227">
        <f t="shared" si="44"/>
        <v>10</v>
      </c>
      <c r="Z227" s="227">
        <f t="shared" si="45"/>
        <v>12</v>
      </c>
      <c r="AB227" s="139">
        <f t="shared" si="49"/>
        <v>44</v>
      </c>
    </row>
    <row r="228" spans="1:28">
      <c r="A228" s="191">
        <f t="shared" si="46"/>
        <v>23</v>
      </c>
      <c r="B228" s="191" t="str">
        <f>C228&amp;":"&amp;COUNTIF($C$7:C228,C228)</f>
        <v>23:2</v>
      </c>
      <c r="C228" s="204">
        <f t="shared" si="47"/>
        <v>23</v>
      </c>
      <c r="D228" s="209">
        <v>1</v>
      </c>
      <c r="E228" s="209">
        <v>1</v>
      </c>
      <c r="F228" s="209">
        <v>0</v>
      </c>
      <c r="G228" s="209">
        <v>1</v>
      </c>
      <c r="H228" s="209">
        <v>0</v>
      </c>
      <c r="I228" s="209">
        <v>1</v>
      </c>
      <c r="J228" s="209">
        <v>2</v>
      </c>
      <c r="K228" s="209">
        <v>13</v>
      </c>
      <c r="L228" s="209">
        <v>4</v>
      </c>
      <c r="M228" s="145"/>
      <c r="O228" s="209">
        <v>222</v>
      </c>
      <c r="P228" s="2" t="e">
        <f>Q228&amp;":"&amp;COUNTIF($Q$7:Q228,Q228)</f>
        <v>#REF!</v>
      </c>
      <c r="Q228" s="206" t="e">
        <f>'Student name internal mark'!W228</f>
        <v>#REF!</v>
      </c>
      <c r="R228" s="227" t="e">
        <f t="shared" si="48"/>
        <v>#REF!</v>
      </c>
      <c r="S228" s="227" t="e">
        <f t="shared" si="38"/>
        <v>#REF!</v>
      </c>
      <c r="T228" s="227" t="e">
        <f t="shared" si="39"/>
        <v>#REF!</v>
      </c>
      <c r="U228" s="227" t="e">
        <f t="shared" si="40"/>
        <v>#REF!</v>
      </c>
      <c r="V228" s="227" t="e">
        <f t="shared" si="41"/>
        <v>#REF!</v>
      </c>
      <c r="W228" s="227" t="e">
        <f t="shared" si="42"/>
        <v>#REF!</v>
      </c>
      <c r="X228" s="227" t="e">
        <f t="shared" si="43"/>
        <v>#REF!</v>
      </c>
      <c r="Y228" s="227" t="e">
        <f t="shared" si="44"/>
        <v>#REF!</v>
      </c>
      <c r="Z228" s="227" t="e">
        <f t="shared" si="45"/>
        <v>#REF!</v>
      </c>
      <c r="AB228" s="139" t="e">
        <f t="shared" si="49"/>
        <v>#REF!</v>
      </c>
    </row>
    <row r="229" spans="1:28">
      <c r="A229" s="191">
        <f t="shared" si="46"/>
        <v>21</v>
      </c>
      <c r="B229" s="191" t="str">
        <f>C229&amp;":"&amp;COUNTIF($C$7:C229,C229)</f>
        <v>21:1</v>
      </c>
      <c r="C229" s="204">
        <f t="shared" si="47"/>
        <v>21</v>
      </c>
      <c r="D229" s="209">
        <v>0</v>
      </c>
      <c r="E229" s="209">
        <v>0</v>
      </c>
      <c r="F229" s="209">
        <v>1</v>
      </c>
      <c r="G229" s="209">
        <v>1</v>
      </c>
      <c r="H229" s="209">
        <v>0</v>
      </c>
      <c r="I229" s="209">
        <v>0</v>
      </c>
      <c r="J229" s="209">
        <v>4</v>
      </c>
      <c r="K229" s="209">
        <v>11</v>
      </c>
      <c r="L229" s="209">
        <v>4</v>
      </c>
      <c r="M229" s="145"/>
      <c r="O229" s="209">
        <v>223</v>
      </c>
      <c r="P229" s="2" t="e">
        <f>Q229&amp;":"&amp;COUNTIF($Q$7:Q229,Q229)</f>
        <v>#REF!</v>
      </c>
      <c r="Q229" s="206" t="e">
        <f>'Student name internal mark'!W229</f>
        <v>#REF!</v>
      </c>
      <c r="R229" s="227" t="e">
        <f t="shared" si="48"/>
        <v>#REF!</v>
      </c>
      <c r="S229" s="227" t="e">
        <f t="shared" si="38"/>
        <v>#REF!</v>
      </c>
      <c r="T229" s="227" t="e">
        <f t="shared" si="39"/>
        <v>#REF!</v>
      </c>
      <c r="U229" s="227" t="e">
        <f t="shared" si="40"/>
        <v>#REF!</v>
      </c>
      <c r="V229" s="227" t="e">
        <f t="shared" si="41"/>
        <v>#REF!</v>
      </c>
      <c r="W229" s="227" t="e">
        <f t="shared" si="42"/>
        <v>#REF!</v>
      </c>
      <c r="X229" s="227" t="e">
        <f t="shared" si="43"/>
        <v>#REF!</v>
      </c>
      <c r="Y229" s="227" t="e">
        <f t="shared" si="44"/>
        <v>#REF!</v>
      </c>
      <c r="Z229" s="227" t="e">
        <f t="shared" si="45"/>
        <v>#REF!</v>
      </c>
      <c r="AB229" s="139" t="e">
        <f t="shared" si="49"/>
        <v>#REF!</v>
      </c>
    </row>
    <row r="230" spans="1:28">
      <c r="A230" s="191">
        <f t="shared" si="46"/>
        <v>39</v>
      </c>
      <c r="B230" s="191" t="str">
        <f>C230&amp;":"&amp;COUNTIF($C$7:C230,C230)</f>
        <v>39:1</v>
      </c>
      <c r="C230" s="204">
        <f t="shared" si="47"/>
        <v>39</v>
      </c>
      <c r="D230" s="209">
        <v>1</v>
      </c>
      <c r="E230" s="209">
        <v>2</v>
      </c>
      <c r="F230" s="209">
        <v>2</v>
      </c>
      <c r="G230" s="209">
        <v>2</v>
      </c>
      <c r="H230" s="209">
        <v>2</v>
      </c>
      <c r="I230" s="209">
        <v>2</v>
      </c>
      <c r="J230" s="209">
        <v>7</v>
      </c>
      <c r="K230" s="209">
        <v>9</v>
      </c>
      <c r="L230" s="209">
        <v>12</v>
      </c>
      <c r="M230" s="145"/>
      <c r="O230" s="209">
        <v>224</v>
      </c>
      <c r="P230" s="2" t="e">
        <f>Q230&amp;":"&amp;COUNTIF($Q$7:Q230,Q230)</f>
        <v>#REF!</v>
      </c>
      <c r="Q230" s="206" t="e">
        <f>'Student name internal mark'!W230</f>
        <v>#REF!</v>
      </c>
      <c r="R230" s="227" t="e">
        <f t="shared" si="48"/>
        <v>#REF!</v>
      </c>
      <c r="S230" s="227" t="e">
        <f t="shared" si="38"/>
        <v>#REF!</v>
      </c>
      <c r="T230" s="227" t="e">
        <f t="shared" si="39"/>
        <v>#REF!</v>
      </c>
      <c r="U230" s="227" t="e">
        <f t="shared" si="40"/>
        <v>#REF!</v>
      </c>
      <c r="V230" s="227" t="e">
        <f t="shared" si="41"/>
        <v>#REF!</v>
      </c>
      <c r="W230" s="227" t="e">
        <f t="shared" si="42"/>
        <v>#REF!</v>
      </c>
      <c r="X230" s="227" t="e">
        <f t="shared" si="43"/>
        <v>#REF!</v>
      </c>
      <c r="Y230" s="227" t="e">
        <f t="shared" si="44"/>
        <v>#REF!</v>
      </c>
      <c r="Z230" s="227" t="e">
        <f t="shared" si="45"/>
        <v>#REF!</v>
      </c>
      <c r="AB230" s="139" t="e">
        <f t="shared" si="49"/>
        <v>#REF!</v>
      </c>
    </row>
    <row r="231" spans="1:28">
      <c r="A231" s="191">
        <f t="shared" si="46"/>
        <v>27</v>
      </c>
      <c r="B231" s="191" t="str">
        <f>C231&amp;":"&amp;COUNTIF($C$7:C231,C231)</f>
        <v>27:2</v>
      </c>
      <c r="C231" s="204">
        <f t="shared" si="47"/>
        <v>27</v>
      </c>
      <c r="D231" s="209">
        <v>0</v>
      </c>
      <c r="E231" s="209">
        <v>0</v>
      </c>
      <c r="F231" s="209">
        <v>1</v>
      </c>
      <c r="G231" s="209">
        <v>0</v>
      </c>
      <c r="H231" s="209">
        <v>0</v>
      </c>
      <c r="I231" s="209">
        <v>0</v>
      </c>
      <c r="J231" s="209">
        <v>6</v>
      </c>
      <c r="K231" s="209">
        <v>8</v>
      </c>
      <c r="L231" s="209">
        <v>12</v>
      </c>
      <c r="M231" s="145"/>
      <c r="O231" s="2">
        <v>225</v>
      </c>
      <c r="P231" s="2" t="e">
        <f>Q231&amp;":"&amp;COUNTIF($Q$7:Q231,Q231)</f>
        <v>#REF!</v>
      </c>
      <c r="Q231" s="206" t="e">
        <f>'Student name internal mark'!W231</f>
        <v>#REF!</v>
      </c>
      <c r="R231" s="227" t="e">
        <f t="shared" si="48"/>
        <v>#REF!</v>
      </c>
      <c r="S231" s="227" t="e">
        <f t="shared" si="38"/>
        <v>#REF!</v>
      </c>
      <c r="T231" s="227" t="e">
        <f t="shared" si="39"/>
        <v>#REF!</v>
      </c>
      <c r="U231" s="227" t="e">
        <f t="shared" si="40"/>
        <v>#REF!</v>
      </c>
      <c r="V231" s="227" t="e">
        <f t="shared" si="41"/>
        <v>#REF!</v>
      </c>
      <c r="W231" s="227" t="e">
        <f t="shared" si="42"/>
        <v>#REF!</v>
      </c>
      <c r="X231" s="227" t="e">
        <f t="shared" si="43"/>
        <v>#REF!</v>
      </c>
      <c r="Y231" s="227" t="e">
        <f t="shared" si="44"/>
        <v>#REF!</v>
      </c>
      <c r="Z231" s="227" t="e">
        <f t="shared" si="45"/>
        <v>#REF!</v>
      </c>
      <c r="AB231" s="139" t="e">
        <f t="shared" si="49"/>
        <v>#REF!</v>
      </c>
    </row>
    <row r="232" spans="1:28">
      <c r="A232" s="191">
        <f t="shared" si="46"/>
        <v>31</v>
      </c>
      <c r="B232" s="191" t="str">
        <f>C232&amp;":"&amp;COUNTIF($C$7:C232,C232)</f>
        <v>31:3</v>
      </c>
      <c r="C232" s="204">
        <f t="shared" si="47"/>
        <v>31</v>
      </c>
      <c r="D232" s="209">
        <v>1</v>
      </c>
      <c r="E232" s="209">
        <v>1</v>
      </c>
      <c r="F232" s="209">
        <v>2</v>
      </c>
      <c r="G232" s="209">
        <v>1</v>
      </c>
      <c r="H232" s="209">
        <v>0</v>
      </c>
      <c r="I232" s="209">
        <v>0</v>
      </c>
      <c r="J232" s="209">
        <v>8</v>
      </c>
      <c r="K232" s="209">
        <v>10</v>
      </c>
      <c r="L232" s="209">
        <v>8</v>
      </c>
      <c r="M232" s="145"/>
      <c r="O232" s="209">
        <v>226</v>
      </c>
      <c r="P232" s="2" t="e">
        <f>Q232&amp;":"&amp;COUNTIF($Q$7:Q232,Q232)</f>
        <v>#REF!</v>
      </c>
      <c r="Q232" s="206" t="e">
        <f>'Student name internal mark'!W232</f>
        <v>#REF!</v>
      </c>
      <c r="R232" s="227" t="e">
        <f t="shared" si="48"/>
        <v>#REF!</v>
      </c>
      <c r="S232" s="227" t="e">
        <f t="shared" si="38"/>
        <v>#REF!</v>
      </c>
      <c r="T232" s="227" t="e">
        <f t="shared" si="39"/>
        <v>#REF!</v>
      </c>
      <c r="U232" s="227" t="e">
        <f t="shared" si="40"/>
        <v>#REF!</v>
      </c>
      <c r="V232" s="227" t="e">
        <f t="shared" si="41"/>
        <v>#REF!</v>
      </c>
      <c r="W232" s="227" t="e">
        <f t="shared" si="42"/>
        <v>#REF!</v>
      </c>
      <c r="X232" s="227" t="e">
        <f t="shared" si="43"/>
        <v>#REF!</v>
      </c>
      <c r="Y232" s="227" t="e">
        <f t="shared" si="44"/>
        <v>#REF!</v>
      </c>
      <c r="Z232" s="227" t="e">
        <f t="shared" si="45"/>
        <v>#REF!</v>
      </c>
      <c r="AB232" s="139" t="e">
        <f t="shared" si="49"/>
        <v>#REF!</v>
      </c>
    </row>
    <row r="233" spans="1:28">
      <c r="A233" s="191">
        <f t="shared" si="46"/>
        <v>30</v>
      </c>
      <c r="B233" s="191" t="str">
        <f>C233&amp;":"&amp;COUNTIF($C$7:C233,C233)</f>
        <v>30:1</v>
      </c>
      <c r="C233" s="204">
        <f t="shared" si="47"/>
        <v>30</v>
      </c>
      <c r="D233" s="209">
        <v>0</v>
      </c>
      <c r="E233" s="209">
        <v>2</v>
      </c>
      <c r="F233" s="209">
        <v>0</v>
      </c>
      <c r="G233" s="209">
        <v>2</v>
      </c>
      <c r="H233" s="209">
        <v>2</v>
      </c>
      <c r="I233" s="209">
        <v>1</v>
      </c>
      <c r="J233" s="209">
        <v>1</v>
      </c>
      <c r="K233" s="209">
        <v>14</v>
      </c>
      <c r="L233" s="209">
        <v>8</v>
      </c>
      <c r="M233" s="145"/>
      <c r="O233" s="209">
        <v>227</v>
      </c>
      <c r="P233" s="2" t="e">
        <f>Q233&amp;":"&amp;COUNTIF($Q$7:Q233,Q233)</f>
        <v>#REF!</v>
      </c>
      <c r="Q233" s="206" t="e">
        <f>'Student name internal mark'!W233</f>
        <v>#REF!</v>
      </c>
      <c r="R233" s="227" t="e">
        <f t="shared" si="48"/>
        <v>#REF!</v>
      </c>
      <c r="S233" s="227" t="e">
        <f t="shared" si="38"/>
        <v>#REF!</v>
      </c>
      <c r="T233" s="227" t="e">
        <f t="shared" si="39"/>
        <v>#REF!</v>
      </c>
      <c r="U233" s="227" t="e">
        <f t="shared" si="40"/>
        <v>#REF!</v>
      </c>
      <c r="V233" s="227" t="e">
        <f t="shared" si="41"/>
        <v>#REF!</v>
      </c>
      <c r="W233" s="227" t="e">
        <f t="shared" si="42"/>
        <v>#REF!</v>
      </c>
      <c r="X233" s="227" t="e">
        <f t="shared" si="43"/>
        <v>#REF!</v>
      </c>
      <c r="Y233" s="227" t="e">
        <f t="shared" si="44"/>
        <v>#REF!</v>
      </c>
      <c r="Z233" s="227" t="e">
        <f t="shared" si="45"/>
        <v>#REF!</v>
      </c>
      <c r="AB233" s="139" t="e">
        <f t="shared" si="49"/>
        <v>#REF!</v>
      </c>
    </row>
    <row r="234" spans="1:28">
      <c r="A234" s="191">
        <f t="shared" si="46"/>
        <v>26</v>
      </c>
      <c r="B234" s="191" t="str">
        <f>C234&amp;":"&amp;COUNTIF($C$7:C234,C234)</f>
        <v>26:1</v>
      </c>
      <c r="C234" s="204">
        <f t="shared" si="47"/>
        <v>26</v>
      </c>
      <c r="D234" s="209">
        <v>1</v>
      </c>
      <c r="E234" s="209">
        <v>1</v>
      </c>
      <c r="F234" s="209">
        <v>2</v>
      </c>
      <c r="G234" s="209">
        <v>2</v>
      </c>
      <c r="H234" s="209">
        <v>2</v>
      </c>
      <c r="I234" s="209">
        <v>2</v>
      </c>
      <c r="J234" s="209">
        <v>0</v>
      </c>
      <c r="K234" s="209">
        <v>2</v>
      </c>
      <c r="L234" s="209">
        <v>14</v>
      </c>
      <c r="M234" s="145"/>
      <c r="O234" s="209">
        <v>228</v>
      </c>
      <c r="P234" s="2" t="e">
        <f>Q234&amp;":"&amp;COUNTIF($Q$7:Q234,Q234)</f>
        <v>#REF!</v>
      </c>
      <c r="Q234" s="206" t="e">
        <f>'Student name internal mark'!W234</f>
        <v>#REF!</v>
      </c>
      <c r="R234" s="227" t="e">
        <f t="shared" si="48"/>
        <v>#REF!</v>
      </c>
      <c r="S234" s="227" t="e">
        <f t="shared" si="38"/>
        <v>#REF!</v>
      </c>
      <c r="T234" s="227" t="e">
        <f t="shared" si="39"/>
        <v>#REF!</v>
      </c>
      <c r="U234" s="227" t="e">
        <f t="shared" si="40"/>
        <v>#REF!</v>
      </c>
      <c r="V234" s="227" t="e">
        <f t="shared" si="41"/>
        <v>#REF!</v>
      </c>
      <c r="W234" s="227" t="e">
        <f t="shared" si="42"/>
        <v>#REF!</v>
      </c>
      <c r="X234" s="227" t="e">
        <f t="shared" si="43"/>
        <v>#REF!</v>
      </c>
      <c r="Y234" s="227" t="e">
        <f t="shared" si="44"/>
        <v>#REF!</v>
      </c>
      <c r="Z234" s="227" t="e">
        <f t="shared" si="45"/>
        <v>#REF!</v>
      </c>
      <c r="AB234" s="139" t="e">
        <f t="shared" si="49"/>
        <v>#REF!</v>
      </c>
    </row>
    <row r="235" spans="1:28">
      <c r="A235" s="191">
        <f t="shared" si="46"/>
        <v>42</v>
      </c>
      <c r="B235" s="191" t="str">
        <f>C235&amp;":"&amp;COUNTIF($C$7:C235,C235)</f>
        <v>42:8</v>
      </c>
      <c r="C235" s="204">
        <f t="shared" si="47"/>
        <v>42</v>
      </c>
      <c r="D235" s="209">
        <v>2</v>
      </c>
      <c r="E235" s="209">
        <v>2</v>
      </c>
      <c r="F235" s="209">
        <v>1</v>
      </c>
      <c r="G235" s="209">
        <v>1</v>
      </c>
      <c r="H235" s="209">
        <v>1</v>
      </c>
      <c r="I235" s="209">
        <v>2</v>
      </c>
      <c r="J235" s="209">
        <v>8</v>
      </c>
      <c r="K235" s="209">
        <v>12</v>
      </c>
      <c r="L235" s="209">
        <v>13</v>
      </c>
      <c r="M235" s="145"/>
      <c r="O235" s="2">
        <v>229</v>
      </c>
      <c r="P235" s="2" t="e">
        <f>Q235&amp;":"&amp;COUNTIF($Q$7:Q235,Q235)</f>
        <v>#REF!</v>
      </c>
      <c r="Q235" s="206" t="e">
        <f>'Student name internal mark'!W235</f>
        <v>#REF!</v>
      </c>
      <c r="R235" s="227" t="e">
        <f t="shared" si="48"/>
        <v>#REF!</v>
      </c>
      <c r="S235" s="227" t="e">
        <f t="shared" si="38"/>
        <v>#REF!</v>
      </c>
      <c r="T235" s="227" t="e">
        <f t="shared" si="39"/>
        <v>#REF!</v>
      </c>
      <c r="U235" s="227" t="e">
        <f t="shared" si="40"/>
        <v>#REF!</v>
      </c>
      <c r="V235" s="227" t="e">
        <f t="shared" si="41"/>
        <v>#REF!</v>
      </c>
      <c r="W235" s="227" t="e">
        <f t="shared" si="42"/>
        <v>#REF!</v>
      </c>
      <c r="X235" s="227" t="e">
        <f t="shared" si="43"/>
        <v>#REF!</v>
      </c>
      <c r="Y235" s="227" t="e">
        <f t="shared" si="44"/>
        <v>#REF!</v>
      </c>
      <c r="Z235" s="227" t="e">
        <f t="shared" si="45"/>
        <v>#REF!</v>
      </c>
      <c r="AB235" s="139" t="e">
        <f t="shared" si="49"/>
        <v>#REF!</v>
      </c>
    </row>
    <row r="236" spans="1:28">
      <c r="A236" s="191">
        <f t="shared" si="46"/>
        <v>25</v>
      </c>
      <c r="B236" s="191" t="str">
        <f>C236&amp;":"&amp;COUNTIF($C$7:C236,C236)</f>
        <v>25:1</v>
      </c>
      <c r="C236" s="204">
        <f t="shared" si="47"/>
        <v>25</v>
      </c>
      <c r="D236" s="209">
        <v>0</v>
      </c>
      <c r="E236" s="209">
        <v>0</v>
      </c>
      <c r="F236" s="209">
        <v>1</v>
      </c>
      <c r="G236" s="209">
        <v>0</v>
      </c>
      <c r="H236" s="209">
        <v>0</v>
      </c>
      <c r="I236" s="209">
        <v>1</v>
      </c>
      <c r="J236" s="209">
        <v>8</v>
      </c>
      <c r="K236" s="209">
        <v>8</v>
      </c>
      <c r="L236" s="209">
        <v>7</v>
      </c>
      <c r="M236" s="145"/>
      <c r="O236" s="209">
        <v>230</v>
      </c>
      <c r="P236" s="2" t="e">
        <f>Q236&amp;":"&amp;COUNTIF($Q$7:Q236,Q236)</f>
        <v>#REF!</v>
      </c>
      <c r="Q236" s="206" t="e">
        <f>'Student name internal mark'!W236</f>
        <v>#REF!</v>
      </c>
      <c r="R236" s="227" t="e">
        <f t="shared" si="48"/>
        <v>#REF!</v>
      </c>
      <c r="S236" s="227" t="e">
        <f t="shared" si="38"/>
        <v>#REF!</v>
      </c>
      <c r="T236" s="227" t="e">
        <f t="shared" si="39"/>
        <v>#REF!</v>
      </c>
      <c r="U236" s="227" t="e">
        <f t="shared" si="40"/>
        <v>#REF!</v>
      </c>
      <c r="V236" s="227" t="e">
        <f t="shared" si="41"/>
        <v>#REF!</v>
      </c>
      <c r="W236" s="227" t="e">
        <f t="shared" si="42"/>
        <v>#REF!</v>
      </c>
      <c r="X236" s="227" t="e">
        <f t="shared" si="43"/>
        <v>#REF!</v>
      </c>
      <c r="Y236" s="227" t="e">
        <f t="shared" si="44"/>
        <v>#REF!</v>
      </c>
      <c r="Z236" s="227" t="e">
        <f t="shared" si="45"/>
        <v>#REF!</v>
      </c>
      <c r="AB236" s="139" t="e">
        <f t="shared" si="49"/>
        <v>#REF!</v>
      </c>
    </row>
    <row r="237" spans="1:28">
      <c r="A237" s="191">
        <f t="shared" si="46"/>
        <v>31</v>
      </c>
      <c r="B237" s="191" t="str">
        <f>C237&amp;":"&amp;COUNTIF($C$7:C237,C237)</f>
        <v>31:4</v>
      </c>
      <c r="C237" s="204">
        <f t="shared" si="47"/>
        <v>31</v>
      </c>
      <c r="D237" s="209">
        <v>0</v>
      </c>
      <c r="E237" s="209">
        <v>1</v>
      </c>
      <c r="F237" s="209">
        <v>2</v>
      </c>
      <c r="G237" s="209">
        <v>0</v>
      </c>
      <c r="H237" s="209">
        <v>1</v>
      </c>
      <c r="I237" s="209">
        <v>1</v>
      </c>
      <c r="J237" s="209">
        <v>6</v>
      </c>
      <c r="K237" s="209">
        <v>13</v>
      </c>
      <c r="L237" s="209">
        <v>7</v>
      </c>
      <c r="M237" s="145"/>
      <c r="O237" s="209">
        <v>231</v>
      </c>
      <c r="P237" s="2" t="e">
        <f>Q237&amp;":"&amp;COUNTIF($Q$7:Q237,Q237)</f>
        <v>#REF!</v>
      </c>
      <c r="Q237" s="206" t="e">
        <f>'Student name internal mark'!W237</f>
        <v>#REF!</v>
      </c>
      <c r="R237" s="227" t="e">
        <f t="shared" si="48"/>
        <v>#REF!</v>
      </c>
      <c r="S237" s="227" t="e">
        <f t="shared" si="38"/>
        <v>#REF!</v>
      </c>
      <c r="T237" s="227" t="e">
        <f t="shared" si="39"/>
        <v>#REF!</v>
      </c>
      <c r="U237" s="227" t="e">
        <f t="shared" si="40"/>
        <v>#REF!</v>
      </c>
      <c r="V237" s="227" t="e">
        <f t="shared" si="41"/>
        <v>#REF!</v>
      </c>
      <c r="W237" s="227" t="e">
        <f t="shared" si="42"/>
        <v>#REF!</v>
      </c>
      <c r="X237" s="227" t="e">
        <f t="shared" si="43"/>
        <v>#REF!</v>
      </c>
      <c r="Y237" s="227" t="e">
        <f t="shared" si="44"/>
        <v>#REF!</v>
      </c>
      <c r="Z237" s="227" t="e">
        <f t="shared" si="45"/>
        <v>#REF!</v>
      </c>
      <c r="AB237" s="139" t="e">
        <f t="shared" si="49"/>
        <v>#REF!</v>
      </c>
    </row>
    <row r="238" spans="1:28">
      <c r="A238" s="191">
        <f t="shared" si="46"/>
        <v>24</v>
      </c>
      <c r="B238" s="191" t="str">
        <f>C238&amp;":"&amp;COUNTIF($C$7:C238,C238)</f>
        <v>24:4</v>
      </c>
      <c r="C238" s="204">
        <f t="shared" si="47"/>
        <v>24</v>
      </c>
      <c r="D238" s="209">
        <v>1</v>
      </c>
      <c r="E238" s="209">
        <v>0</v>
      </c>
      <c r="F238" s="209">
        <v>2</v>
      </c>
      <c r="G238" s="209">
        <v>1</v>
      </c>
      <c r="H238" s="209">
        <v>1</v>
      </c>
      <c r="I238" s="209">
        <v>0</v>
      </c>
      <c r="J238" s="209">
        <v>0</v>
      </c>
      <c r="K238" s="209">
        <v>9</v>
      </c>
      <c r="L238" s="209">
        <v>10</v>
      </c>
      <c r="M238" s="145"/>
      <c r="O238" s="209">
        <v>232</v>
      </c>
      <c r="P238" s="2" t="e">
        <f>Q238&amp;":"&amp;COUNTIF($Q$7:Q238,Q238)</f>
        <v>#REF!</v>
      </c>
      <c r="Q238" s="206" t="e">
        <f>'Student name internal mark'!W238</f>
        <v>#REF!</v>
      </c>
      <c r="R238" s="227" t="e">
        <f t="shared" si="48"/>
        <v>#REF!</v>
      </c>
      <c r="S238" s="227" t="e">
        <f t="shared" si="38"/>
        <v>#REF!</v>
      </c>
      <c r="T238" s="227" t="e">
        <f t="shared" si="39"/>
        <v>#REF!</v>
      </c>
      <c r="U238" s="227" t="e">
        <f t="shared" si="40"/>
        <v>#REF!</v>
      </c>
      <c r="V238" s="227" t="e">
        <f t="shared" si="41"/>
        <v>#REF!</v>
      </c>
      <c r="W238" s="227" t="e">
        <f t="shared" si="42"/>
        <v>#REF!</v>
      </c>
      <c r="X238" s="227" t="e">
        <f t="shared" si="43"/>
        <v>#REF!</v>
      </c>
      <c r="Y238" s="227" t="e">
        <f t="shared" si="44"/>
        <v>#REF!</v>
      </c>
      <c r="Z238" s="227" t="e">
        <f t="shared" si="45"/>
        <v>#REF!</v>
      </c>
      <c r="AB238" s="139" t="e">
        <f t="shared" si="49"/>
        <v>#REF!</v>
      </c>
    </row>
    <row r="239" spans="1:28">
      <c r="A239" s="191">
        <f t="shared" si="46"/>
        <v>19</v>
      </c>
      <c r="B239" s="191" t="str">
        <f>C239&amp;":"&amp;COUNTIF($C$7:C239,C239)</f>
        <v>19:2</v>
      </c>
      <c r="C239" s="204">
        <f t="shared" si="47"/>
        <v>19</v>
      </c>
      <c r="D239" s="209">
        <v>1</v>
      </c>
      <c r="E239" s="209">
        <v>2</v>
      </c>
      <c r="F239" s="209">
        <v>0</v>
      </c>
      <c r="G239" s="209">
        <v>2</v>
      </c>
      <c r="H239" s="209">
        <v>1</v>
      </c>
      <c r="I239" s="209">
        <v>0</v>
      </c>
      <c r="J239" s="209">
        <v>3</v>
      </c>
      <c r="K239" s="209">
        <v>2</v>
      </c>
      <c r="L239" s="209">
        <v>8</v>
      </c>
      <c r="M239" s="145"/>
      <c r="O239" s="2">
        <v>233</v>
      </c>
      <c r="P239" s="2" t="e">
        <f>Q239&amp;":"&amp;COUNTIF($Q$7:Q239,Q239)</f>
        <v>#REF!</v>
      </c>
      <c r="Q239" s="206" t="e">
        <f>'Student name internal mark'!W239</f>
        <v>#REF!</v>
      </c>
      <c r="R239" s="227" t="e">
        <f t="shared" si="48"/>
        <v>#REF!</v>
      </c>
      <c r="S239" s="227" t="e">
        <f t="shared" si="38"/>
        <v>#REF!</v>
      </c>
      <c r="T239" s="227" t="e">
        <f t="shared" si="39"/>
        <v>#REF!</v>
      </c>
      <c r="U239" s="227" t="e">
        <f t="shared" si="40"/>
        <v>#REF!</v>
      </c>
      <c r="V239" s="227" t="e">
        <f t="shared" si="41"/>
        <v>#REF!</v>
      </c>
      <c r="W239" s="227" t="e">
        <f t="shared" si="42"/>
        <v>#REF!</v>
      </c>
      <c r="X239" s="227" t="e">
        <f t="shared" si="43"/>
        <v>#REF!</v>
      </c>
      <c r="Y239" s="227" t="e">
        <f t="shared" si="44"/>
        <v>#REF!</v>
      </c>
      <c r="Z239" s="227" t="e">
        <f t="shared" si="45"/>
        <v>#REF!</v>
      </c>
      <c r="AB239" s="139" t="e">
        <f t="shared" si="49"/>
        <v>#REF!</v>
      </c>
    </row>
    <row r="240" spans="1:28">
      <c r="A240" s="191">
        <f t="shared" si="46"/>
        <v>41</v>
      </c>
      <c r="B240" s="191" t="str">
        <f>C240&amp;":"&amp;COUNTIF($C$7:C240,C240)</f>
        <v>41:5</v>
      </c>
      <c r="C240" s="204">
        <f t="shared" si="47"/>
        <v>41</v>
      </c>
      <c r="D240" s="209">
        <v>2</v>
      </c>
      <c r="E240" s="209">
        <v>1</v>
      </c>
      <c r="F240" s="209">
        <v>2</v>
      </c>
      <c r="G240" s="209">
        <v>1</v>
      </c>
      <c r="H240" s="209">
        <v>1</v>
      </c>
      <c r="I240" s="209">
        <v>1</v>
      </c>
      <c r="J240" s="209">
        <v>8</v>
      </c>
      <c r="K240" s="209">
        <v>13</v>
      </c>
      <c r="L240" s="209">
        <v>12</v>
      </c>
      <c r="M240" s="145"/>
      <c r="O240" s="209">
        <v>234</v>
      </c>
      <c r="P240" s="2" t="e">
        <f>Q240&amp;":"&amp;COUNTIF($Q$7:Q240,Q240)</f>
        <v>#REF!</v>
      </c>
      <c r="Q240" s="206" t="e">
        <f>'Student name internal mark'!W240</f>
        <v>#REF!</v>
      </c>
      <c r="R240" s="227" t="e">
        <f t="shared" si="48"/>
        <v>#REF!</v>
      </c>
      <c r="S240" s="227" t="e">
        <f t="shared" si="38"/>
        <v>#REF!</v>
      </c>
      <c r="T240" s="227" t="e">
        <f t="shared" si="39"/>
        <v>#REF!</v>
      </c>
      <c r="U240" s="227" t="e">
        <f t="shared" si="40"/>
        <v>#REF!</v>
      </c>
      <c r="V240" s="227" t="e">
        <f t="shared" si="41"/>
        <v>#REF!</v>
      </c>
      <c r="W240" s="227" t="e">
        <f t="shared" si="42"/>
        <v>#REF!</v>
      </c>
      <c r="X240" s="227" t="e">
        <f t="shared" si="43"/>
        <v>#REF!</v>
      </c>
      <c r="Y240" s="227" t="e">
        <f t="shared" si="44"/>
        <v>#REF!</v>
      </c>
      <c r="Z240" s="227" t="e">
        <f t="shared" si="45"/>
        <v>#REF!</v>
      </c>
      <c r="AB240" s="139" t="e">
        <f t="shared" si="49"/>
        <v>#REF!</v>
      </c>
    </row>
    <row r="241" spans="1:28">
      <c r="A241" s="191">
        <f t="shared" si="46"/>
        <v>39</v>
      </c>
      <c r="B241" s="191" t="str">
        <f>C241&amp;":"&amp;COUNTIF($C$7:C241,C241)</f>
        <v>39:2</v>
      </c>
      <c r="C241" s="204">
        <f t="shared" si="47"/>
        <v>39</v>
      </c>
      <c r="D241" s="209">
        <v>1</v>
      </c>
      <c r="E241" s="209">
        <v>1</v>
      </c>
      <c r="F241" s="209">
        <v>1</v>
      </c>
      <c r="G241" s="209">
        <v>0</v>
      </c>
      <c r="H241" s="209">
        <v>1</v>
      </c>
      <c r="I241" s="209">
        <v>0</v>
      </c>
      <c r="J241" s="209">
        <v>7</v>
      </c>
      <c r="K241" s="209">
        <v>14</v>
      </c>
      <c r="L241" s="209">
        <v>14</v>
      </c>
      <c r="M241" s="145"/>
      <c r="O241" s="209">
        <v>235</v>
      </c>
      <c r="P241" s="2" t="e">
        <f>Q241&amp;":"&amp;COUNTIF($Q$7:Q241,Q241)</f>
        <v>#REF!</v>
      </c>
      <c r="Q241" s="206" t="e">
        <f>'Student name internal mark'!W241</f>
        <v>#REF!</v>
      </c>
      <c r="R241" s="227" t="e">
        <f t="shared" si="48"/>
        <v>#REF!</v>
      </c>
      <c r="S241" s="227" t="e">
        <f t="shared" si="38"/>
        <v>#REF!</v>
      </c>
      <c r="T241" s="227" t="e">
        <f t="shared" si="39"/>
        <v>#REF!</v>
      </c>
      <c r="U241" s="227" t="e">
        <f t="shared" si="40"/>
        <v>#REF!</v>
      </c>
      <c r="V241" s="227" t="e">
        <f t="shared" si="41"/>
        <v>#REF!</v>
      </c>
      <c r="W241" s="227" t="e">
        <f t="shared" si="42"/>
        <v>#REF!</v>
      </c>
      <c r="X241" s="227" t="e">
        <f t="shared" si="43"/>
        <v>#REF!</v>
      </c>
      <c r="Y241" s="227" t="e">
        <f t="shared" si="44"/>
        <v>#REF!</v>
      </c>
      <c r="Z241" s="227" t="e">
        <f t="shared" si="45"/>
        <v>#REF!</v>
      </c>
      <c r="AB241" s="139" t="e">
        <f t="shared" si="49"/>
        <v>#REF!</v>
      </c>
    </row>
    <row r="242" spans="1:28">
      <c r="A242" s="191">
        <f t="shared" si="46"/>
        <v>27</v>
      </c>
      <c r="B242" s="191" t="str">
        <f>C242&amp;":"&amp;COUNTIF($C$7:C242,C242)</f>
        <v>27:3</v>
      </c>
      <c r="C242" s="204">
        <f t="shared" si="47"/>
        <v>27</v>
      </c>
      <c r="D242" s="209">
        <v>0</v>
      </c>
      <c r="E242" s="209">
        <v>0</v>
      </c>
      <c r="F242" s="209">
        <v>1</v>
      </c>
      <c r="G242" s="209">
        <v>1</v>
      </c>
      <c r="H242" s="209">
        <v>0</v>
      </c>
      <c r="I242" s="209">
        <v>0</v>
      </c>
      <c r="J242" s="209">
        <v>7</v>
      </c>
      <c r="K242" s="209">
        <v>11</v>
      </c>
      <c r="L242" s="209">
        <v>7</v>
      </c>
      <c r="M242" s="145"/>
      <c r="O242" s="209">
        <v>236</v>
      </c>
      <c r="P242" s="2" t="e">
        <f>Q242&amp;":"&amp;COUNTIF($Q$7:Q242,Q242)</f>
        <v>#REF!</v>
      </c>
      <c r="Q242" s="206" t="e">
        <f>'Student name internal mark'!W242</f>
        <v>#REF!</v>
      </c>
      <c r="R242" s="227" t="e">
        <f t="shared" si="48"/>
        <v>#REF!</v>
      </c>
      <c r="S242" s="227" t="e">
        <f t="shared" si="38"/>
        <v>#REF!</v>
      </c>
      <c r="T242" s="227" t="e">
        <f t="shared" si="39"/>
        <v>#REF!</v>
      </c>
      <c r="U242" s="227" t="e">
        <f t="shared" si="40"/>
        <v>#REF!</v>
      </c>
      <c r="V242" s="227" t="e">
        <f t="shared" si="41"/>
        <v>#REF!</v>
      </c>
      <c r="W242" s="227" t="e">
        <f t="shared" si="42"/>
        <v>#REF!</v>
      </c>
      <c r="X242" s="227" t="e">
        <f t="shared" si="43"/>
        <v>#REF!</v>
      </c>
      <c r="Y242" s="227" t="e">
        <f t="shared" si="44"/>
        <v>#REF!</v>
      </c>
      <c r="Z242" s="227" t="e">
        <f t="shared" si="45"/>
        <v>#REF!</v>
      </c>
      <c r="AB242" s="139" t="e">
        <f t="shared" si="49"/>
        <v>#REF!</v>
      </c>
    </row>
    <row r="243" spans="1:28">
      <c r="A243" s="191">
        <f t="shared" si="46"/>
        <v>14</v>
      </c>
      <c r="B243" s="191" t="str">
        <f>C243&amp;":"&amp;COUNTIF($C$7:C243,C243)</f>
        <v>14:1</v>
      </c>
      <c r="C243" s="204">
        <f t="shared" si="47"/>
        <v>14</v>
      </c>
      <c r="D243" s="209">
        <v>1</v>
      </c>
      <c r="E243" s="209">
        <v>1</v>
      </c>
      <c r="F243" s="209">
        <v>2</v>
      </c>
      <c r="G243" s="209">
        <v>1</v>
      </c>
      <c r="H243" s="209">
        <v>1</v>
      </c>
      <c r="I243" s="209">
        <v>0</v>
      </c>
      <c r="J243" s="209">
        <v>4</v>
      </c>
      <c r="K243" s="209">
        <v>2</v>
      </c>
      <c r="L243" s="209">
        <v>2</v>
      </c>
      <c r="M243" s="145"/>
      <c r="O243" s="2">
        <v>237</v>
      </c>
      <c r="P243" s="2" t="e">
        <f>Q243&amp;":"&amp;COUNTIF($Q$7:Q243,Q243)</f>
        <v>#REF!</v>
      </c>
      <c r="Q243" s="206" t="e">
        <f>'Student name internal mark'!W243</f>
        <v>#REF!</v>
      </c>
      <c r="R243" s="227" t="e">
        <f t="shared" si="48"/>
        <v>#REF!</v>
      </c>
      <c r="S243" s="227" t="e">
        <f t="shared" si="38"/>
        <v>#REF!</v>
      </c>
      <c r="T243" s="227" t="e">
        <f t="shared" si="39"/>
        <v>#REF!</v>
      </c>
      <c r="U243" s="227" t="e">
        <f t="shared" si="40"/>
        <v>#REF!</v>
      </c>
      <c r="V243" s="227" t="e">
        <f t="shared" si="41"/>
        <v>#REF!</v>
      </c>
      <c r="W243" s="227" t="e">
        <f t="shared" si="42"/>
        <v>#REF!</v>
      </c>
      <c r="X243" s="227" t="e">
        <f t="shared" si="43"/>
        <v>#REF!</v>
      </c>
      <c r="Y243" s="227" t="e">
        <f t="shared" si="44"/>
        <v>#REF!</v>
      </c>
      <c r="Z243" s="227" t="e">
        <f t="shared" si="45"/>
        <v>#REF!</v>
      </c>
      <c r="AB243" s="139" t="e">
        <f t="shared" si="49"/>
        <v>#REF!</v>
      </c>
    </row>
    <row r="244" spans="1:28">
      <c r="A244" s="191">
        <f t="shared" si="46"/>
        <v>28</v>
      </c>
      <c r="B244" s="191" t="str">
        <f>C244&amp;":"&amp;COUNTIF($C$7:C244,C244)</f>
        <v>28:3</v>
      </c>
      <c r="C244" s="204">
        <f t="shared" si="47"/>
        <v>28</v>
      </c>
      <c r="D244" s="209">
        <v>2</v>
      </c>
      <c r="E244" s="209">
        <v>2</v>
      </c>
      <c r="F244" s="209">
        <v>0</v>
      </c>
      <c r="G244" s="209">
        <v>2</v>
      </c>
      <c r="H244" s="209">
        <v>1</v>
      </c>
      <c r="I244" s="209">
        <v>0</v>
      </c>
      <c r="J244" s="209">
        <v>4</v>
      </c>
      <c r="K244" s="209">
        <v>7</v>
      </c>
      <c r="L244" s="209">
        <v>10</v>
      </c>
      <c r="M244" s="145"/>
      <c r="O244" s="209">
        <v>238</v>
      </c>
      <c r="P244" s="2" t="e">
        <f>Q244&amp;":"&amp;COUNTIF($Q$7:Q244,Q244)</f>
        <v>#REF!</v>
      </c>
      <c r="Q244" s="206" t="e">
        <f>'Student name internal mark'!W244</f>
        <v>#REF!</v>
      </c>
      <c r="R244" s="227" t="e">
        <f t="shared" si="48"/>
        <v>#REF!</v>
      </c>
      <c r="S244" s="227" t="e">
        <f t="shared" si="38"/>
        <v>#REF!</v>
      </c>
      <c r="T244" s="227" t="e">
        <f t="shared" si="39"/>
        <v>#REF!</v>
      </c>
      <c r="U244" s="227" t="e">
        <f t="shared" si="40"/>
        <v>#REF!</v>
      </c>
      <c r="V244" s="227" t="e">
        <f t="shared" si="41"/>
        <v>#REF!</v>
      </c>
      <c r="W244" s="227" t="e">
        <f t="shared" si="42"/>
        <v>#REF!</v>
      </c>
      <c r="X244" s="227" t="e">
        <f t="shared" si="43"/>
        <v>#REF!</v>
      </c>
      <c r="Y244" s="227" t="e">
        <f t="shared" si="44"/>
        <v>#REF!</v>
      </c>
      <c r="Z244" s="227" t="e">
        <f t="shared" si="45"/>
        <v>#REF!</v>
      </c>
      <c r="AB244" s="139" t="e">
        <f t="shared" si="49"/>
        <v>#REF!</v>
      </c>
    </row>
    <row r="245" spans="1:28">
      <c r="A245" s="191">
        <f t="shared" si="46"/>
        <v>40</v>
      </c>
      <c r="B245" s="191" t="str">
        <f>C245&amp;":"&amp;COUNTIF($C$7:C245,C245)</f>
        <v>40:1</v>
      </c>
      <c r="C245" s="204">
        <f t="shared" si="47"/>
        <v>40</v>
      </c>
      <c r="D245" s="209">
        <v>2</v>
      </c>
      <c r="E245" s="209">
        <v>2</v>
      </c>
      <c r="F245" s="209">
        <v>2</v>
      </c>
      <c r="G245" s="209">
        <v>1</v>
      </c>
      <c r="H245" s="209">
        <v>2</v>
      </c>
      <c r="I245" s="209">
        <v>2</v>
      </c>
      <c r="J245" s="209">
        <v>7</v>
      </c>
      <c r="K245" s="209">
        <v>8</v>
      </c>
      <c r="L245" s="209">
        <v>14</v>
      </c>
      <c r="M245" s="145"/>
      <c r="O245" s="209">
        <v>239</v>
      </c>
      <c r="P245" s="2" t="e">
        <f>Q245&amp;":"&amp;COUNTIF($Q$7:Q245,Q245)</f>
        <v>#REF!</v>
      </c>
      <c r="Q245" s="206" t="e">
        <f>'Student name internal mark'!W245</f>
        <v>#REF!</v>
      </c>
      <c r="R245" s="227" t="e">
        <f t="shared" si="48"/>
        <v>#REF!</v>
      </c>
      <c r="S245" s="227" t="e">
        <f t="shared" si="38"/>
        <v>#REF!</v>
      </c>
      <c r="T245" s="227" t="e">
        <f t="shared" si="39"/>
        <v>#REF!</v>
      </c>
      <c r="U245" s="227" t="e">
        <f t="shared" si="40"/>
        <v>#REF!</v>
      </c>
      <c r="V245" s="227" t="e">
        <f t="shared" si="41"/>
        <v>#REF!</v>
      </c>
      <c r="W245" s="227" t="e">
        <f t="shared" si="42"/>
        <v>#REF!</v>
      </c>
      <c r="X245" s="227" t="e">
        <f t="shared" si="43"/>
        <v>#REF!</v>
      </c>
      <c r="Y245" s="227" t="e">
        <f t="shared" si="44"/>
        <v>#REF!</v>
      </c>
      <c r="Z245" s="227" t="e">
        <f t="shared" si="45"/>
        <v>#REF!</v>
      </c>
      <c r="AB245" s="139" t="e">
        <f t="shared" si="49"/>
        <v>#REF!</v>
      </c>
    </row>
    <row r="246" spans="1:28">
      <c r="A246" s="191">
        <f t="shared" si="46"/>
        <v>32</v>
      </c>
      <c r="B246" s="191" t="str">
        <f>C246&amp;":"&amp;COUNTIF($C$7:C246,C246)</f>
        <v>32:3</v>
      </c>
      <c r="C246" s="204">
        <f t="shared" si="47"/>
        <v>32</v>
      </c>
      <c r="D246" s="209">
        <v>0</v>
      </c>
      <c r="E246" s="209">
        <v>1</v>
      </c>
      <c r="F246" s="209">
        <v>2</v>
      </c>
      <c r="G246" s="209">
        <v>1</v>
      </c>
      <c r="H246" s="209">
        <v>1</v>
      </c>
      <c r="I246" s="209">
        <v>0</v>
      </c>
      <c r="J246" s="209">
        <v>5</v>
      </c>
      <c r="K246" s="209">
        <v>8</v>
      </c>
      <c r="L246" s="209">
        <v>14</v>
      </c>
      <c r="M246" s="145"/>
      <c r="O246" s="209">
        <v>240</v>
      </c>
      <c r="P246" s="2" t="e">
        <f>Q246&amp;":"&amp;COUNTIF($Q$7:Q246,Q246)</f>
        <v>#REF!</v>
      </c>
      <c r="Q246" s="206" t="e">
        <f>'Student name internal mark'!W246</f>
        <v>#REF!</v>
      </c>
      <c r="R246" s="227" t="e">
        <f t="shared" si="48"/>
        <v>#REF!</v>
      </c>
      <c r="S246" s="227" t="e">
        <f t="shared" si="38"/>
        <v>#REF!</v>
      </c>
      <c r="T246" s="227" t="e">
        <f t="shared" si="39"/>
        <v>#REF!</v>
      </c>
      <c r="U246" s="227" t="e">
        <f t="shared" si="40"/>
        <v>#REF!</v>
      </c>
      <c r="V246" s="227" t="e">
        <f t="shared" si="41"/>
        <v>#REF!</v>
      </c>
      <c r="W246" s="227" t="e">
        <f t="shared" si="42"/>
        <v>#REF!</v>
      </c>
      <c r="X246" s="227" t="e">
        <f t="shared" si="43"/>
        <v>#REF!</v>
      </c>
      <c r="Y246" s="227" t="e">
        <f t="shared" si="44"/>
        <v>#REF!</v>
      </c>
      <c r="Z246" s="227" t="e">
        <f t="shared" si="45"/>
        <v>#REF!</v>
      </c>
      <c r="AB246" s="139" t="e">
        <f t="shared" ref="AB246:AB282" si="50">SUM(R246:Z246)</f>
        <v>#REF!</v>
      </c>
    </row>
    <row r="247" spans="1:28">
      <c r="A247" s="191">
        <f t="shared" si="46"/>
        <v>32</v>
      </c>
      <c r="B247" s="191" t="str">
        <f>C247&amp;":"&amp;COUNTIF($C$7:C247,C247)</f>
        <v>32:4</v>
      </c>
      <c r="C247" s="204">
        <f t="shared" si="47"/>
        <v>32</v>
      </c>
      <c r="D247" s="209">
        <v>1</v>
      </c>
      <c r="E247" s="209">
        <v>0</v>
      </c>
      <c r="F247" s="209">
        <v>1</v>
      </c>
      <c r="G247" s="209">
        <v>0</v>
      </c>
      <c r="H247" s="209">
        <v>0</v>
      </c>
      <c r="I247" s="209">
        <v>1</v>
      </c>
      <c r="J247" s="209">
        <v>7</v>
      </c>
      <c r="K247" s="209">
        <v>13</v>
      </c>
      <c r="L247" s="209">
        <v>9</v>
      </c>
      <c r="M247" s="145"/>
      <c r="O247" s="2">
        <v>241</v>
      </c>
      <c r="P247" s="2" t="e">
        <f>Q247&amp;":"&amp;COUNTIF($Q$7:Q247,Q247)</f>
        <v>#REF!</v>
      </c>
      <c r="Q247" s="206" t="e">
        <f>'Student name internal mark'!W247</f>
        <v>#REF!</v>
      </c>
      <c r="R247" s="227" t="e">
        <f t="shared" si="48"/>
        <v>#REF!</v>
      </c>
      <c r="S247" s="227" t="e">
        <f t="shared" si="38"/>
        <v>#REF!</v>
      </c>
      <c r="T247" s="227" t="e">
        <f t="shared" si="39"/>
        <v>#REF!</v>
      </c>
      <c r="U247" s="227" t="e">
        <f t="shared" si="40"/>
        <v>#REF!</v>
      </c>
      <c r="V247" s="227" t="e">
        <f t="shared" si="41"/>
        <v>#REF!</v>
      </c>
      <c r="W247" s="227" t="e">
        <f t="shared" si="42"/>
        <v>#REF!</v>
      </c>
      <c r="X247" s="227" t="e">
        <f t="shared" si="43"/>
        <v>#REF!</v>
      </c>
      <c r="Y247" s="227" t="e">
        <f t="shared" si="44"/>
        <v>#REF!</v>
      </c>
      <c r="Z247" s="227" t="e">
        <f t="shared" si="45"/>
        <v>#REF!</v>
      </c>
      <c r="AB247" s="139" t="e">
        <f t="shared" si="50"/>
        <v>#REF!</v>
      </c>
    </row>
    <row r="248" spans="1:28">
      <c r="A248" s="191">
        <f t="shared" si="46"/>
        <v>26</v>
      </c>
      <c r="B248" s="191" t="str">
        <f>C248&amp;":"&amp;COUNTIF($C$7:C248,C248)</f>
        <v>26:2</v>
      </c>
      <c r="C248" s="204">
        <f t="shared" si="47"/>
        <v>26</v>
      </c>
      <c r="D248" s="209">
        <v>1</v>
      </c>
      <c r="E248" s="209">
        <v>2</v>
      </c>
      <c r="F248" s="209">
        <v>0</v>
      </c>
      <c r="G248" s="209">
        <v>0</v>
      </c>
      <c r="H248" s="209">
        <v>0</v>
      </c>
      <c r="I248" s="209">
        <v>2</v>
      </c>
      <c r="J248" s="209">
        <v>5</v>
      </c>
      <c r="K248" s="209">
        <v>2</v>
      </c>
      <c r="L248" s="209">
        <v>14</v>
      </c>
      <c r="M248" s="145"/>
      <c r="O248" s="209">
        <v>242</v>
      </c>
      <c r="P248" s="2" t="e">
        <f>Q248&amp;":"&amp;COUNTIF($Q$7:Q248,Q248)</f>
        <v>#REF!</v>
      </c>
      <c r="Q248" s="206" t="e">
        <f>'Student name internal mark'!W248</f>
        <v>#REF!</v>
      </c>
      <c r="R248" s="227" t="e">
        <f t="shared" si="48"/>
        <v>#REF!</v>
      </c>
      <c r="S248" s="227" t="e">
        <f t="shared" si="38"/>
        <v>#REF!</v>
      </c>
      <c r="T248" s="227" t="e">
        <f t="shared" si="39"/>
        <v>#REF!</v>
      </c>
      <c r="U248" s="227" t="e">
        <f t="shared" si="40"/>
        <v>#REF!</v>
      </c>
      <c r="V248" s="227" t="e">
        <f t="shared" si="41"/>
        <v>#REF!</v>
      </c>
      <c r="W248" s="227" t="e">
        <f t="shared" si="42"/>
        <v>#REF!</v>
      </c>
      <c r="X248" s="227" t="e">
        <f t="shared" si="43"/>
        <v>#REF!</v>
      </c>
      <c r="Y248" s="227" t="e">
        <f t="shared" si="44"/>
        <v>#REF!</v>
      </c>
      <c r="Z248" s="227" t="e">
        <f t="shared" si="45"/>
        <v>#REF!</v>
      </c>
      <c r="AB248" s="139" t="e">
        <f t="shared" si="50"/>
        <v>#REF!</v>
      </c>
    </row>
    <row r="249" spans="1:28">
      <c r="A249" s="191">
        <f t="shared" si="46"/>
        <v>22</v>
      </c>
      <c r="B249" s="191" t="str">
        <f>C249&amp;":"&amp;COUNTIF($C$7:C249,C249)</f>
        <v>22:2</v>
      </c>
      <c r="C249" s="204">
        <f t="shared" si="47"/>
        <v>22</v>
      </c>
      <c r="D249" s="209">
        <v>1</v>
      </c>
      <c r="E249" s="209">
        <v>0</v>
      </c>
      <c r="F249" s="209">
        <v>1</v>
      </c>
      <c r="G249" s="209">
        <v>2</v>
      </c>
      <c r="H249" s="209">
        <v>0</v>
      </c>
      <c r="I249" s="209">
        <v>1</v>
      </c>
      <c r="J249" s="209">
        <v>3</v>
      </c>
      <c r="K249" s="209">
        <v>11</v>
      </c>
      <c r="L249" s="209">
        <v>3</v>
      </c>
      <c r="M249" s="145"/>
      <c r="O249" s="209">
        <v>243</v>
      </c>
      <c r="P249" s="2" t="e">
        <f>Q249&amp;":"&amp;COUNTIF($Q$7:Q249,Q249)</f>
        <v>#REF!</v>
      </c>
      <c r="Q249" s="206" t="e">
        <f>'Student name internal mark'!W249</f>
        <v>#REF!</v>
      </c>
      <c r="R249" s="227" t="e">
        <f t="shared" si="48"/>
        <v>#REF!</v>
      </c>
      <c r="S249" s="227" t="e">
        <f t="shared" si="38"/>
        <v>#REF!</v>
      </c>
      <c r="T249" s="227" t="e">
        <f t="shared" si="39"/>
        <v>#REF!</v>
      </c>
      <c r="U249" s="227" t="e">
        <f t="shared" si="40"/>
        <v>#REF!</v>
      </c>
      <c r="V249" s="227" t="e">
        <f t="shared" si="41"/>
        <v>#REF!</v>
      </c>
      <c r="W249" s="227" t="e">
        <f t="shared" si="42"/>
        <v>#REF!</v>
      </c>
      <c r="X249" s="227" t="e">
        <f t="shared" si="43"/>
        <v>#REF!</v>
      </c>
      <c r="Y249" s="227" t="e">
        <f t="shared" si="44"/>
        <v>#REF!</v>
      </c>
      <c r="Z249" s="227" t="e">
        <f t="shared" si="45"/>
        <v>#REF!</v>
      </c>
      <c r="AB249" s="139" t="e">
        <f t="shared" si="50"/>
        <v>#REF!</v>
      </c>
    </row>
    <row r="250" spans="1:28">
      <c r="A250" s="191">
        <f t="shared" si="46"/>
        <v>37</v>
      </c>
      <c r="B250" s="191" t="str">
        <f>C250&amp;":"&amp;COUNTIF($C$7:C250,C250)</f>
        <v>37:1</v>
      </c>
      <c r="C250" s="204">
        <f t="shared" si="47"/>
        <v>37</v>
      </c>
      <c r="D250" s="209">
        <v>1</v>
      </c>
      <c r="E250" s="209">
        <v>2</v>
      </c>
      <c r="F250" s="209">
        <v>1</v>
      </c>
      <c r="G250" s="209">
        <v>1</v>
      </c>
      <c r="H250" s="209">
        <v>2</v>
      </c>
      <c r="I250" s="209">
        <v>2</v>
      </c>
      <c r="J250" s="209">
        <v>7</v>
      </c>
      <c r="K250" s="209">
        <v>11</v>
      </c>
      <c r="L250" s="209">
        <v>10</v>
      </c>
      <c r="M250" s="145"/>
      <c r="O250" s="209">
        <v>244</v>
      </c>
      <c r="P250" s="2" t="e">
        <f>Q250&amp;":"&amp;COUNTIF($Q$7:Q250,Q250)</f>
        <v>#REF!</v>
      </c>
      <c r="Q250" s="206" t="e">
        <f>'Student name internal mark'!W250</f>
        <v>#REF!</v>
      </c>
      <c r="R250" s="227" t="e">
        <f t="shared" si="48"/>
        <v>#REF!</v>
      </c>
      <c r="S250" s="227" t="e">
        <f t="shared" si="38"/>
        <v>#REF!</v>
      </c>
      <c r="T250" s="227" t="e">
        <f t="shared" si="39"/>
        <v>#REF!</v>
      </c>
      <c r="U250" s="227" t="e">
        <f t="shared" si="40"/>
        <v>#REF!</v>
      </c>
      <c r="V250" s="227" t="e">
        <f t="shared" si="41"/>
        <v>#REF!</v>
      </c>
      <c r="W250" s="227" t="e">
        <f t="shared" si="42"/>
        <v>#REF!</v>
      </c>
      <c r="X250" s="227" t="e">
        <f t="shared" si="43"/>
        <v>#REF!</v>
      </c>
      <c r="Y250" s="227" t="e">
        <f t="shared" si="44"/>
        <v>#REF!</v>
      </c>
      <c r="Z250" s="227" t="e">
        <f t="shared" si="45"/>
        <v>#REF!</v>
      </c>
      <c r="AB250" s="139" t="e">
        <f t="shared" si="50"/>
        <v>#REF!</v>
      </c>
    </row>
    <row r="251" spans="1:28">
      <c r="A251" s="191">
        <f t="shared" si="46"/>
        <v>26</v>
      </c>
      <c r="B251" s="191" t="str">
        <f>C251&amp;":"&amp;COUNTIF($C$7:C251,C251)</f>
        <v>26:3</v>
      </c>
      <c r="C251" s="204">
        <f t="shared" si="47"/>
        <v>26</v>
      </c>
      <c r="D251" s="209">
        <v>0</v>
      </c>
      <c r="E251" s="209">
        <v>0</v>
      </c>
      <c r="F251" s="209">
        <v>1</v>
      </c>
      <c r="G251" s="209">
        <v>1</v>
      </c>
      <c r="H251" s="209">
        <v>1</v>
      </c>
      <c r="I251" s="209">
        <v>0</v>
      </c>
      <c r="J251" s="209">
        <v>6</v>
      </c>
      <c r="K251" s="209">
        <v>7</v>
      </c>
      <c r="L251" s="209">
        <v>10</v>
      </c>
      <c r="M251" s="145"/>
      <c r="O251" s="2">
        <v>245</v>
      </c>
      <c r="P251" s="2" t="e">
        <f>Q251&amp;":"&amp;COUNTIF($Q$7:Q251,Q251)</f>
        <v>#REF!</v>
      </c>
      <c r="Q251" s="206" t="e">
        <f>'Student name internal mark'!W251</f>
        <v>#REF!</v>
      </c>
      <c r="R251" s="227" t="e">
        <f t="shared" si="48"/>
        <v>#REF!</v>
      </c>
      <c r="S251" s="227" t="e">
        <f t="shared" si="38"/>
        <v>#REF!</v>
      </c>
      <c r="T251" s="227" t="e">
        <f t="shared" si="39"/>
        <v>#REF!</v>
      </c>
      <c r="U251" s="227" t="e">
        <f t="shared" si="40"/>
        <v>#REF!</v>
      </c>
      <c r="V251" s="227" t="e">
        <f t="shared" si="41"/>
        <v>#REF!</v>
      </c>
      <c r="W251" s="227" t="e">
        <f t="shared" si="42"/>
        <v>#REF!</v>
      </c>
      <c r="X251" s="227" t="e">
        <f t="shared" si="43"/>
        <v>#REF!</v>
      </c>
      <c r="Y251" s="227" t="e">
        <f t="shared" si="44"/>
        <v>#REF!</v>
      </c>
      <c r="Z251" s="227" t="e">
        <f t="shared" si="45"/>
        <v>#REF!</v>
      </c>
      <c r="AB251" s="139" t="e">
        <f t="shared" si="50"/>
        <v>#REF!</v>
      </c>
    </row>
    <row r="252" spans="1:28">
      <c r="A252" s="191">
        <f t="shared" si="46"/>
        <v>32</v>
      </c>
      <c r="B252" s="191" t="str">
        <f>C252&amp;":"&amp;COUNTIF($C$7:C252,C252)</f>
        <v>32:5</v>
      </c>
      <c r="C252" s="204">
        <f t="shared" si="47"/>
        <v>32</v>
      </c>
      <c r="D252" s="209">
        <v>0</v>
      </c>
      <c r="E252" s="209">
        <v>0</v>
      </c>
      <c r="F252" s="209">
        <v>1</v>
      </c>
      <c r="G252" s="209">
        <v>1</v>
      </c>
      <c r="H252" s="209">
        <v>1</v>
      </c>
      <c r="I252" s="209">
        <v>1</v>
      </c>
      <c r="J252" s="209">
        <v>8</v>
      </c>
      <c r="K252" s="209">
        <v>11</v>
      </c>
      <c r="L252" s="209">
        <v>9</v>
      </c>
      <c r="M252" s="145"/>
      <c r="O252" s="209">
        <v>246</v>
      </c>
      <c r="P252" s="2" t="e">
        <f>Q252&amp;":"&amp;COUNTIF($Q$7:Q252,Q252)</f>
        <v>#REF!</v>
      </c>
      <c r="Q252" s="206" t="e">
        <f>'Student name internal mark'!W252</f>
        <v>#REF!</v>
      </c>
      <c r="R252" s="227" t="e">
        <f t="shared" si="48"/>
        <v>#REF!</v>
      </c>
      <c r="S252" s="227" t="e">
        <f t="shared" si="38"/>
        <v>#REF!</v>
      </c>
      <c r="T252" s="227" t="e">
        <f t="shared" si="39"/>
        <v>#REF!</v>
      </c>
      <c r="U252" s="227" t="e">
        <f t="shared" si="40"/>
        <v>#REF!</v>
      </c>
      <c r="V252" s="227" t="e">
        <f t="shared" si="41"/>
        <v>#REF!</v>
      </c>
      <c r="W252" s="227" t="e">
        <f t="shared" si="42"/>
        <v>#REF!</v>
      </c>
      <c r="X252" s="227" t="e">
        <f t="shared" si="43"/>
        <v>#REF!</v>
      </c>
      <c r="Y252" s="227" t="e">
        <f t="shared" si="44"/>
        <v>#REF!</v>
      </c>
      <c r="Z252" s="227" t="e">
        <f t="shared" si="45"/>
        <v>#REF!</v>
      </c>
      <c r="AB252" s="139" t="e">
        <f t="shared" si="50"/>
        <v>#REF!</v>
      </c>
    </row>
    <row r="253" spans="1:28">
      <c r="A253" s="191">
        <f t="shared" si="46"/>
        <v>38</v>
      </c>
      <c r="B253" s="191" t="str">
        <f>C253&amp;":"&amp;COUNTIF($C$7:C253,C253)</f>
        <v>38:2</v>
      </c>
      <c r="C253" s="204">
        <f t="shared" si="47"/>
        <v>38</v>
      </c>
      <c r="D253" s="209">
        <v>0</v>
      </c>
      <c r="E253" s="209">
        <v>1</v>
      </c>
      <c r="F253" s="209">
        <v>1</v>
      </c>
      <c r="G253" s="209">
        <v>2</v>
      </c>
      <c r="H253" s="209">
        <v>0</v>
      </c>
      <c r="I253" s="209">
        <v>2</v>
      </c>
      <c r="J253" s="209">
        <v>8</v>
      </c>
      <c r="K253" s="209">
        <v>13</v>
      </c>
      <c r="L253" s="209">
        <v>11</v>
      </c>
      <c r="M253" s="145"/>
      <c r="O253" s="209">
        <v>247</v>
      </c>
      <c r="P253" s="2" t="str">
        <f>Q253&amp;":"&amp;COUNTIF($Q$7:Q253,Q253)</f>
        <v>44:44</v>
      </c>
      <c r="Q253" s="206">
        <f>'Student name internal mark'!W253</f>
        <v>44</v>
      </c>
      <c r="R253" s="227">
        <f t="shared" si="48"/>
        <v>2</v>
      </c>
      <c r="S253" s="227">
        <f t="shared" si="38"/>
        <v>2</v>
      </c>
      <c r="T253" s="227">
        <f t="shared" si="39"/>
        <v>2</v>
      </c>
      <c r="U253" s="227">
        <f t="shared" si="40"/>
        <v>2</v>
      </c>
      <c r="V253" s="227">
        <f t="shared" si="41"/>
        <v>2</v>
      </c>
      <c r="W253" s="227">
        <f t="shared" si="42"/>
        <v>2</v>
      </c>
      <c r="X253" s="227">
        <f t="shared" si="43"/>
        <v>10</v>
      </c>
      <c r="Y253" s="227">
        <f t="shared" si="44"/>
        <v>10</v>
      </c>
      <c r="Z253" s="227">
        <f t="shared" si="45"/>
        <v>12</v>
      </c>
      <c r="AB253" s="139">
        <f t="shared" si="50"/>
        <v>44</v>
      </c>
    </row>
    <row r="254" spans="1:28">
      <c r="A254" s="191">
        <f t="shared" si="46"/>
        <v>18</v>
      </c>
      <c r="B254" s="191" t="str">
        <f>C254&amp;":"&amp;COUNTIF($C$7:C254,C254)</f>
        <v>18:1</v>
      </c>
      <c r="C254" s="204">
        <f t="shared" si="47"/>
        <v>18</v>
      </c>
      <c r="D254" s="209">
        <v>1</v>
      </c>
      <c r="E254" s="209">
        <v>2</v>
      </c>
      <c r="F254" s="209">
        <v>1</v>
      </c>
      <c r="G254" s="209">
        <v>2</v>
      </c>
      <c r="H254" s="209">
        <v>0</v>
      </c>
      <c r="I254" s="209">
        <v>2</v>
      </c>
      <c r="J254" s="209">
        <v>1</v>
      </c>
      <c r="K254" s="209">
        <v>6</v>
      </c>
      <c r="L254" s="209">
        <v>3</v>
      </c>
      <c r="M254" s="145"/>
      <c r="O254" s="209">
        <v>248</v>
      </c>
      <c r="P254" s="2" t="str">
        <f>Q254&amp;":"&amp;COUNTIF($Q$7:Q254,Q254)</f>
        <v>0:8</v>
      </c>
      <c r="Q254" s="206">
        <f>'Student name internal mark'!W254</f>
        <v>0</v>
      </c>
      <c r="R254" s="227">
        <f t="shared" si="48"/>
        <v>0</v>
      </c>
      <c r="S254" s="227">
        <f t="shared" si="38"/>
        <v>0</v>
      </c>
      <c r="T254" s="227">
        <f t="shared" si="39"/>
        <v>0</v>
      </c>
      <c r="U254" s="227">
        <f t="shared" si="40"/>
        <v>0</v>
      </c>
      <c r="V254" s="227">
        <f t="shared" si="41"/>
        <v>0</v>
      </c>
      <c r="W254" s="227">
        <f t="shared" si="42"/>
        <v>0</v>
      </c>
      <c r="X254" s="227">
        <f t="shared" si="43"/>
        <v>0</v>
      </c>
      <c r="Y254" s="227">
        <f t="shared" si="44"/>
        <v>0</v>
      </c>
      <c r="Z254" s="227">
        <f t="shared" si="45"/>
        <v>0</v>
      </c>
      <c r="AB254" s="139">
        <f t="shared" si="50"/>
        <v>0</v>
      </c>
    </row>
    <row r="255" spans="1:28">
      <c r="A255" s="191">
        <f t="shared" si="46"/>
        <v>34</v>
      </c>
      <c r="B255" s="191" t="str">
        <f>C255&amp;":"&amp;COUNTIF($C$7:C255,C255)</f>
        <v>34:2</v>
      </c>
      <c r="C255" s="204">
        <f t="shared" si="47"/>
        <v>34</v>
      </c>
      <c r="D255" s="209">
        <v>2</v>
      </c>
      <c r="E255" s="209">
        <v>1</v>
      </c>
      <c r="F255" s="209">
        <v>2</v>
      </c>
      <c r="G255" s="209">
        <v>1</v>
      </c>
      <c r="H255" s="209">
        <v>2</v>
      </c>
      <c r="I255" s="209">
        <v>2</v>
      </c>
      <c r="J255" s="209">
        <v>8</v>
      </c>
      <c r="K255" s="209">
        <v>8</v>
      </c>
      <c r="L255" s="209">
        <v>8</v>
      </c>
      <c r="M255" s="145"/>
      <c r="O255" s="2">
        <v>249</v>
      </c>
      <c r="P255" s="2" t="str">
        <f>Q255&amp;":"&amp;COUNTIF($Q$7:Q255,Q255)</f>
        <v>0:9</v>
      </c>
      <c r="Q255" s="206">
        <f>'Student name internal mark'!W255</f>
        <v>0</v>
      </c>
      <c r="R255" s="227">
        <f t="shared" si="48"/>
        <v>0</v>
      </c>
      <c r="S255" s="227">
        <f t="shared" si="38"/>
        <v>0</v>
      </c>
      <c r="T255" s="227">
        <f t="shared" si="39"/>
        <v>0</v>
      </c>
      <c r="U255" s="227">
        <f t="shared" si="40"/>
        <v>0</v>
      </c>
      <c r="V255" s="227">
        <f t="shared" si="41"/>
        <v>0</v>
      </c>
      <c r="W255" s="227">
        <f t="shared" si="42"/>
        <v>0</v>
      </c>
      <c r="X255" s="227">
        <f t="shared" si="43"/>
        <v>0</v>
      </c>
      <c r="Y255" s="227">
        <f t="shared" si="44"/>
        <v>0</v>
      </c>
      <c r="Z255" s="227">
        <f t="shared" si="45"/>
        <v>0</v>
      </c>
      <c r="AB255" s="139">
        <f t="shared" si="50"/>
        <v>0</v>
      </c>
    </row>
    <row r="256" spans="1:28">
      <c r="A256" s="191">
        <f t="shared" si="46"/>
        <v>30</v>
      </c>
      <c r="B256" s="191" t="str">
        <f>C256&amp;":"&amp;COUNTIF($C$7:C256,C256)</f>
        <v>30:2</v>
      </c>
      <c r="C256" s="204">
        <f t="shared" si="47"/>
        <v>30</v>
      </c>
      <c r="D256" s="209">
        <v>0</v>
      </c>
      <c r="E256" s="209">
        <v>0</v>
      </c>
      <c r="F256" s="209">
        <v>1</v>
      </c>
      <c r="G256" s="209">
        <v>1</v>
      </c>
      <c r="H256" s="209">
        <v>1</v>
      </c>
      <c r="I256" s="209">
        <v>0</v>
      </c>
      <c r="J256" s="209">
        <v>5</v>
      </c>
      <c r="K256" s="209">
        <v>14</v>
      </c>
      <c r="L256" s="209">
        <v>8</v>
      </c>
      <c r="M256" s="145"/>
      <c r="O256" s="209">
        <v>250</v>
      </c>
      <c r="P256" s="2" t="str">
        <f>Q256&amp;":"&amp;COUNTIF($Q$7:Q256,Q256)</f>
        <v>0:10</v>
      </c>
      <c r="Q256" s="206">
        <f>'Student name internal mark'!W256</f>
        <v>0</v>
      </c>
      <c r="R256" s="227">
        <f t="shared" si="48"/>
        <v>0</v>
      </c>
      <c r="S256" s="227">
        <f t="shared" si="38"/>
        <v>0</v>
      </c>
      <c r="T256" s="227">
        <f t="shared" si="39"/>
        <v>0</v>
      </c>
      <c r="U256" s="227">
        <f t="shared" si="40"/>
        <v>0</v>
      </c>
      <c r="V256" s="227">
        <f t="shared" si="41"/>
        <v>0</v>
      </c>
      <c r="W256" s="227">
        <f t="shared" si="42"/>
        <v>0</v>
      </c>
      <c r="X256" s="227">
        <f t="shared" si="43"/>
        <v>0</v>
      </c>
      <c r="Y256" s="227">
        <f t="shared" si="44"/>
        <v>0</v>
      </c>
      <c r="Z256" s="227">
        <f t="shared" si="45"/>
        <v>0</v>
      </c>
      <c r="AB256" s="139">
        <f t="shared" si="50"/>
        <v>0</v>
      </c>
    </row>
    <row r="257" spans="1:28">
      <c r="A257" s="191">
        <f t="shared" si="46"/>
        <v>32</v>
      </c>
      <c r="B257" s="191" t="str">
        <f>C257&amp;":"&amp;COUNTIF($C$7:C257,C257)</f>
        <v>32:6</v>
      </c>
      <c r="C257" s="204">
        <f t="shared" si="47"/>
        <v>32</v>
      </c>
      <c r="D257" s="209">
        <v>0</v>
      </c>
      <c r="E257" s="209">
        <v>0</v>
      </c>
      <c r="F257" s="209">
        <v>2</v>
      </c>
      <c r="G257" s="209">
        <v>1</v>
      </c>
      <c r="H257" s="209">
        <v>1</v>
      </c>
      <c r="I257" s="209">
        <v>1</v>
      </c>
      <c r="J257" s="209">
        <v>7</v>
      </c>
      <c r="K257" s="209">
        <v>7</v>
      </c>
      <c r="L257" s="209">
        <v>13</v>
      </c>
      <c r="M257" s="145"/>
      <c r="O257" s="209">
        <v>251</v>
      </c>
      <c r="P257" s="2" t="str">
        <f>Q257&amp;":"&amp;COUNTIF($Q$7:Q257,Q257)</f>
        <v>0:11</v>
      </c>
      <c r="Q257" s="206">
        <f>'Student name internal mark'!W257</f>
        <v>0</v>
      </c>
      <c r="R257" s="227">
        <f t="shared" si="48"/>
        <v>0</v>
      </c>
      <c r="S257" s="227">
        <f t="shared" si="38"/>
        <v>0</v>
      </c>
      <c r="T257" s="227">
        <f t="shared" si="39"/>
        <v>0</v>
      </c>
      <c r="U257" s="227">
        <f t="shared" si="40"/>
        <v>0</v>
      </c>
      <c r="V257" s="227">
        <f t="shared" si="41"/>
        <v>0</v>
      </c>
      <c r="W257" s="227">
        <f t="shared" si="42"/>
        <v>0</v>
      </c>
      <c r="X257" s="227">
        <f t="shared" si="43"/>
        <v>0</v>
      </c>
      <c r="Y257" s="227">
        <f t="shared" si="44"/>
        <v>0</v>
      </c>
      <c r="Z257" s="227">
        <f t="shared" si="45"/>
        <v>0</v>
      </c>
      <c r="AB257" s="139">
        <f t="shared" si="50"/>
        <v>0</v>
      </c>
    </row>
    <row r="258" spans="1:28">
      <c r="A258" s="191">
        <f t="shared" si="46"/>
        <v>28</v>
      </c>
      <c r="B258" s="191" t="str">
        <f>C258&amp;":"&amp;COUNTIF($C$7:C258,C258)</f>
        <v>28:4</v>
      </c>
      <c r="C258" s="204">
        <f t="shared" si="47"/>
        <v>28</v>
      </c>
      <c r="D258" s="209">
        <v>2</v>
      </c>
      <c r="E258" s="209">
        <v>2</v>
      </c>
      <c r="F258" s="209">
        <v>2</v>
      </c>
      <c r="G258" s="209">
        <v>0</v>
      </c>
      <c r="H258" s="209">
        <v>0</v>
      </c>
      <c r="I258" s="209">
        <v>0</v>
      </c>
      <c r="J258" s="209">
        <v>3</v>
      </c>
      <c r="K258" s="209">
        <v>8</v>
      </c>
      <c r="L258" s="209">
        <v>11</v>
      </c>
      <c r="M258" s="145"/>
      <c r="O258" s="209">
        <v>252</v>
      </c>
      <c r="P258" s="2" t="str">
        <f>Q258&amp;":"&amp;COUNTIF($Q$7:Q258,Q258)</f>
        <v>0:12</v>
      </c>
      <c r="Q258" s="206">
        <f>'Student name internal mark'!W258</f>
        <v>0</v>
      </c>
      <c r="R258" s="227">
        <f t="shared" si="48"/>
        <v>0</v>
      </c>
      <c r="S258" s="227">
        <f t="shared" si="38"/>
        <v>0</v>
      </c>
      <c r="T258" s="227">
        <f t="shared" si="39"/>
        <v>0</v>
      </c>
      <c r="U258" s="227">
        <f t="shared" si="40"/>
        <v>0</v>
      </c>
      <c r="V258" s="227">
        <f t="shared" si="41"/>
        <v>0</v>
      </c>
      <c r="W258" s="227">
        <f t="shared" si="42"/>
        <v>0</v>
      </c>
      <c r="X258" s="227">
        <f t="shared" si="43"/>
        <v>0</v>
      </c>
      <c r="Y258" s="227">
        <f t="shared" si="44"/>
        <v>0</v>
      </c>
      <c r="Z258" s="227">
        <f t="shared" si="45"/>
        <v>0</v>
      </c>
      <c r="AB258" s="139">
        <f t="shared" si="50"/>
        <v>0</v>
      </c>
    </row>
    <row r="259" spans="1:28">
      <c r="A259" s="191">
        <f t="shared" si="46"/>
        <v>14</v>
      </c>
      <c r="B259" s="191" t="str">
        <f>C259&amp;":"&amp;COUNTIF($C$7:C259,C259)</f>
        <v>14:2</v>
      </c>
      <c r="C259" s="204">
        <f t="shared" si="47"/>
        <v>14</v>
      </c>
      <c r="D259" s="209">
        <v>1</v>
      </c>
      <c r="E259" s="209">
        <v>2</v>
      </c>
      <c r="F259" s="209">
        <v>0</v>
      </c>
      <c r="G259" s="209">
        <v>0</v>
      </c>
      <c r="H259" s="209">
        <v>2</v>
      </c>
      <c r="I259" s="209">
        <v>0</v>
      </c>
      <c r="J259" s="209">
        <v>1</v>
      </c>
      <c r="K259" s="209">
        <v>3</v>
      </c>
      <c r="L259" s="209">
        <v>5</v>
      </c>
      <c r="M259" s="68"/>
      <c r="O259" s="2">
        <v>253</v>
      </c>
      <c r="P259" s="2" t="str">
        <f>Q259&amp;":"&amp;COUNTIF($Q$7:Q259,Q259)</f>
        <v>0:13</v>
      </c>
      <c r="Q259" s="206">
        <f>'Student name internal mark'!W259</f>
        <v>0</v>
      </c>
      <c r="R259" s="227">
        <f t="shared" si="48"/>
        <v>0</v>
      </c>
      <c r="S259" s="227">
        <f t="shared" si="38"/>
        <v>0</v>
      </c>
      <c r="T259" s="227">
        <f t="shared" si="39"/>
        <v>0</v>
      </c>
      <c r="U259" s="227">
        <f t="shared" si="40"/>
        <v>0</v>
      </c>
      <c r="V259" s="227">
        <f t="shared" si="41"/>
        <v>0</v>
      </c>
      <c r="W259" s="227">
        <f t="shared" si="42"/>
        <v>0</v>
      </c>
      <c r="X259" s="227">
        <f t="shared" si="43"/>
        <v>0</v>
      </c>
      <c r="Y259" s="227">
        <f t="shared" si="44"/>
        <v>0</v>
      </c>
      <c r="Z259" s="227">
        <f t="shared" si="45"/>
        <v>0</v>
      </c>
      <c r="AB259" s="139">
        <f t="shared" si="50"/>
        <v>0</v>
      </c>
    </row>
    <row r="260" spans="1:28">
      <c r="A260" s="191">
        <f t="shared" si="46"/>
        <v>32</v>
      </c>
      <c r="B260" s="191" t="str">
        <f>C260&amp;":"&amp;COUNTIF($C$7:C260,C260)</f>
        <v>32:7</v>
      </c>
      <c r="C260" s="204">
        <f t="shared" si="47"/>
        <v>32</v>
      </c>
      <c r="D260" s="209">
        <v>1</v>
      </c>
      <c r="E260" s="209">
        <v>1</v>
      </c>
      <c r="F260" s="209">
        <v>2</v>
      </c>
      <c r="G260" s="209">
        <v>1</v>
      </c>
      <c r="H260" s="209">
        <v>2</v>
      </c>
      <c r="I260" s="209">
        <v>1</v>
      </c>
      <c r="J260" s="209">
        <v>5</v>
      </c>
      <c r="K260" s="209">
        <v>7</v>
      </c>
      <c r="L260" s="209">
        <v>12</v>
      </c>
      <c r="M260" s="68"/>
      <c r="O260" s="209">
        <v>254</v>
      </c>
      <c r="P260" s="2" t="str">
        <f>Q260&amp;":"&amp;COUNTIF($Q$7:Q260,Q260)</f>
        <v>0:14</v>
      </c>
      <c r="Q260" s="206">
        <f>'Student name internal mark'!W260</f>
        <v>0</v>
      </c>
      <c r="R260" s="227">
        <f t="shared" si="48"/>
        <v>0</v>
      </c>
      <c r="S260" s="227">
        <f t="shared" si="38"/>
        <v>0</v>
      </c>
      <c r="T260" s="227">
        <f t="shared" si="39"/>
        <v>0</v>
      </c>
      <c r="U260" s="227">
        <f t="shared" si="40"/>
        <v>0</v>
      </c>
      <c r="V260" s="227">
        <f t="shared" si="41"/>
        <v>0</v>
      </c>
      <c r="W260" s="227">
        <f t="shared" si="42"/>
        <v>0</v>
      </c>
      <c r="X260" s="227">
        <f t="shared" si="43"/>
        <v>0</v>
      </c>
      <c r="Y260" s="227">
        <f t="shared" si="44"/>
        <v>0</v>
      </c>
      <c r="Z260" s="227">
        <f t="shared" si="45"/>
        <v>0</v>
      </c>
      <c r="AB260" s="139">
        <f t="shared" si="50"/>
        <v>0</v>
      </c>
    </row>
    <row r="261" spans="1:28">
      <c r="A261" s="191">
        <f t="shared" si="46"/>
        <v>26</v>
      </c>
      <c r="B261" s="191" t="str">
        <f>C261&amp;":"&amp;COUNTIF($C$7:C261,C261)</f>
        <v>26:4</v>
      </c>
      <c r="C261" s="204">
        <f t="shared" si="47"/>
        <v>26</v>
      </c>
      <c r="D261" s="209">
        <v>0</v>
      </c>
      <c r="E261" s="209">
        <v>0</v>
      </c>
      <c r="F261" s="209">
        <v>2</v>
      </c>
      <c r="G261" s="209">
        <v>0</v>
      </c>
      <c r="H261" s="209">
        <v>1</v>
      </c>
      <c r="I261" s="209">
        <v>0</v>
      </c>
      <c r="J261" s="209">
        <v>7</v>
      </c>
      <c r="K261" s="209">
        <v>9</v>
      </c>
      <c r="L261" s="209">
        <v>7</v>
      </c>
      <c r="M261" s="68"/>
      <c r="O261" s="209">
        <v>255</v>
      </c>
      <c r="P261" s="2" t="str">
        <f>Q261&amp;":"&amp;COUNTIF($Q$7:Q261,Q261)</f>
        <v>0:15</v>
      </c>
      <c r="Q261" s="206">
        <f>'Student name internal mark'!W261</f>
        <v>0</v>
      </c>
      <c r="R261" s="227">
        <f t="shared" si="48"/>
        <v>0</v>
      </c>
      <c r="S261" s="227">
        <f t="shared" si="38"/>
        <v>0</v>
      </c>
      <c r="T261" s="227">
        <f t="shared" si="39"/>
        <v>0</v>
      </c>
      <c r="U261" s="227">
        <f t="shared" si="40"/>
        <v>0</v>
      </c>
      <c r="V261" s="227">
        <f t="shared" si="41"/>
        <v>0</v>
      </c>
      <c r="W261" s="227">
        <f t="shared" si="42"/>
        <v>0</v>
      </c>
      <c r="X261" s="227">
        <f t="shared" si="43"/>
        <v>0</v>
      </c>
      <c r="Y261" s="227">
        <f t="shared" si="44"/>
        <v>0</v>
      </c>
      <c r="Z261" s="227">
        <f t="shared" si="45"/>
        <v>0</v>
      </c>
      <c r="AB261" s="139">
        <f t="shared" si="50"/>
        <v>0</v>
      </c>
    </row>
    <row r="262" spans="1:28">
      <c r="A262" s="191">
        <f t="shared" si="46"/>
        <v>36</v>
      </c>
      <c r="B262" s="191" t="str">
        <f>C262&amp;":"&amp;COUNTIF($C$7:C262,C262)</f>
        <v>36:4</v>
      </c>
      <c r="C262" s="204">
        <f t="shared" si="47"/>
        <v>36</v>
      </c>
      <c r="D262" s="209">
        <v>1</v>
      </c>
      <c r="E262" s="209">
        <v>1</v>
      </c>
      <c r="F262" s="209">
        <v>2</v>
      </c>
      <c r="G262" s="209">
        <v>0</v>
      </c>
      <c r="H262" s="209">
        <v>0</v>
      </c>
      <c r="I262" s="209">
        <v>0</v>
      </c>
      <c r="J262" s="209">
        <v>6</v>
      </c>
      <c r="K262" s="209">
        <v>12</v>
      </c>
      <c r="L262" s="209">
        <v>14</v>
      </c>
      <c r="M262" s="68"/>
      <c r="O262" s="209">
        <v>256</v>
      </c>
      <c r="P262" s="2" t="str">
        <f>Q262&amp;":"&amp;COUNTIF($Q$7:Q262,Q262)</f>
        <v>0:16</v>
      </c>
      <c r="Q262" s="206">
        <f>'Student name internal mark'!W262</f>
        <v>0</v>
      </c>
      <c r="R262" s="227">
        <f t="shared" si="48"/>
        <v>0</v>
      </c>
      <c r="S262" s="227">
        <f t="shared" si="38"/>
        <v>0</v>
      </c>
      <c r="T262" s="227">
        <f t="shared" si="39"/>
        <v>0</v>
      </c>
      <c r="U262" s="227">
        <f t="shared" si="40"/>
        <v>0</v>
      </c>
      <c r="V262" s="227">
        <f t="shared" si="41"/>
        <v>0</v>
      </c>
      <c r="W262" s="227">
        <f t="shared" si="42"/>
        <v>0</v>
      </c>
      <c r="X262" s="227">
        <f t="shared" si="43"/>
        <v>0</v>
      </c>
      <c r="Y262" s="227">
        <f t="shared" si="44"/>
        <v>0</v>
      </c>
      <c r="Z262" s="227">
        <f t="shared" si="45"/>
        <v>0</v>
      </c>
      <c r="AB262" s="139">
        <f t="shared" si="50"/>
        <v>0</v>
      </c>
    </row>
    <row r="263" spans="1:28">
      <c r="A263" s="191">
        <f t="shared" si="46"/>
        <v>22</v>
      </c>
      <c r="B263" s="191" t="str">
        <f>C263&amp;":"&amp;COUNTIF($C$7:C263,C263)</f>
        <v>22:3</v>
      </c>
      <c r="C263" s="204">
        <f t="shared" si="47"/>
        <v>22</v>
      </c>
      <c r="D263" s="209">
        <v>0</v>
      </c>
      <c r="E263" s="209">
        <v>2</v>
      </c>
      <c r="F263" s="209">
        <v>2</v>
      </c>
      <c r="G263" s="209">
        <v>0</v>
      </c>
      <c r="H263" s="209">
        <v>1</v>
      </c>
      <c r="I263" s="209">
        <v>2</v>
      </c>
      <c r="J263" s="209">
        <v>2</v>
      </c>
      <c r="K263" s="209">
        <v>12</v>
      </c>
      <c r="L263" s="209">
        <v>1</v>
      </c>
      <c r="M263" s="68"/>
      <c r="O263" s="2">
        <v>257</v>
      </c>
      <c r="P263" s="2" t="str">
        <f>Q263&amp;":"&amp;COUNTIF($Q$7:Q263,Q263)</f>
        <v>0:17</v>
      </c>
      <c r="Q263" s="206">
        <f>'Student name internal mark'!W263</f>
        <v>0</v>
      </c>
      <c r="R263" s="227">
        <f t="shared" si="48"/>
        <v>0</v>
      </c>
      <c r="S263" s="227">
        <f t="shared" ref="S263:S282" si="51">IFERROR(VLOOKUP($P263,$B$7:$L$1014,4,FALSE),VLOOKUP($Q263,$C$7:$L$1014,3,FALSE))</f>
        <v>0</v>
      </c>
      <c r="T263" s="227">
        <f t="shared" ref="T263:T282" si="52">IFERROR(VLOOKUP($P263,$B$7:$L$1014,5,FALSE),VLOOKUP($Q263,$C$7:$L$1014,4,FALSE))</f>
        <v>0</v>
      </c>
      <c r="U263" s="227">
        <f t="shared" ref="U263:U282" si="53">IFERROR(VLOOKUP($P263,$B$7:$L$1014,6,FALSE),VLOOKUP($Q263,$C$7:$L$1014,5,FALSE))</f>
        <v>0</v>
      </c>
      <c r="V263" s="227">
        <f t="shared" ref="V263:V282" si="54">IFERROR(VLOOKUP($P263,$B$7:$L$1014,7,FALSE),VLOOKUP($Q263,$C$7:$L$1014,6,FALSE))</f>
        <v>0</v>
      </c>
      <c r="W263" s="227">
        <f t="shared" ref="W263:W282" si="55">IFERROR(VLOOKUP($P263,$B$7:$L$1014,8,FALSE),VLOOKUP($Q263,$C$7:$L$1014,7,FALSE))</f>
        <v>0</v>
      </c>
      <c r="X263" s="227">
        <f t="shared" ref="X263:X282" si="56">IFERROR(VLOOKUP($P263,$B$7:$L$1014,9,FALSE),VLOOKUP($Q263,$C$7:$L$1014,8,FALSE))</f>
        <v>0</v>
      </c>
      <c r="Y263" s="227">
        <f t="shared" ref="Y263:Y282" si="57">IFERROR(VLOOKUP($P263,$B$7:$L$1014,10,FALSE),VLOOKUP($Q263,$C$7:$L$1014,9,FALSE))</f>
        <v>0</v>
      </c>
      <c r="Z263" s="227">
        <f t="shared" ref="Z263:Z282" si="58">IFERROR(VLOOKUP($P263,$B$7:$L$1014,11,FALSE),VLOOKUP($Q263,$C$7:$L$1014,10,FALSE))</f>
        <v>0</v>
      </c>
      <c r="AB263" s="139">
        <f t="shared" si="50"/>
        <v>0</v>
      </c>
    </row>
    <row r="264" spans="1:28">
      <c r="A264" s="191">
        <f t="shared" ref="A264:A327" si="59">SUM(D264:L264)</f>
        <v>25</v>
      </c>
      <c r="B264" s="191" t="str">
        <f>C264&amp;":"&amp;COUNTIF($C$7:C264,C264)</f>
        <v>25:2</v>
      </c>
      <c r="C264" s="204">
        <f t="shared" ref="C264:C327" si="60">SUM(D264:L264)</f>
        <v>25</v>
      </c>
      <c r="D264" s="209">
        <v>1</v>
      </c>
      <c r="E264" s="209">
        <v>0</v>
      </c>
      <c r="F264" s="209">
        <v>2</v>
      </c>
      <c r="G264" s="209">
        <v>2</v>
      </c>
      <c r="H264" s="209">
        <v>0</v>
      </c>
      <c r="I264" s="209">
        <v>0</v>
      </c>
      <c r="J264" s="209">
        <v>6</v>
      </c>
      <c r="K264" s="209">
        <v>6</v>
      </c>
      <c r="L264" s="209">
        <v>8</v>
      </c>
      <c r="M264" s="211"/>
      <c r="O264" s="209">
        <v>258</v>
      </c>
      <c r="P264" s="2" t="str">
        <f>Q264&amp;":"&amp;COUNTIF($Q$7:Q264,Q264)</f>
        <v>0:18</v>
      </c>
      <c r="Q264" s="206">
        <f>'Student name internal mark'!W264</f>
        <v>0</v>
      </c>
      <c r="R264" s="227">
        <f t="shared" ref="R264:R282" si="61">IFERROR(VLOOKUP($P264,$B$7:$L$1014,3,FALSE),VLOOKUP($Q264,$C$7:$L$1014,2,FALSE))</f>
        <v>0</v>
      </c>
      <c r="S264" s="227">
        <f t="shared" si="51"/>
        <v>0</v>
      </c>
      <c r="T264" s="227">
        <f t="shared" si="52"/>
        <v>0</v>
      </c>
      <c r="U264" s="227">
        <f t="shared" si="53"/>
        <v>0</v>
      </c>
      <c r="V264" s="227">
        <f t="shared" si="54"/>
        <v>0</v>
      </c>
      <c r="W264" s="227">
        <f t="shared" si="55"/>
        <v>0</v>
      </c>
      <c r="X264" s="227">
        <f t="shared" si="56"/>
        <v>0</v>
      </c>
      <c r="Y264" s="227">
        <f t="shared" si="57"/>
        <v>0</v>
      </c>
      <c r="Z264" s="227">
        <f t="shared" si="58"/>
        <v>0</v>
      </c>
      <c r="AB264" s="139">
        <f t="shared" si="50"/>
        <v>0</v>
      </c>
    </row>
    <row r="265" spans="1:28">
      <c r="A265" s="191">
        <f t="shared" si="59"/>
        <v>36</v>
      </c>
      <c r="B265" s="191" t="str">
        <f>C265&amp;":"&amp;COUNTIF($C$7:C265,C265)</f>
        <v>36:5</v>
      </c>
      <c r="C265" s="204">
        <f t="shared" si="60"/>
        <v>36</v>
      </c>
      <c r="D265" s="209">
        <v>2</v>
      </c>
      <c r="E265" s="209">
        <v>2</v>
      </c>
      <c r="F265" s="209">
        <v>2</v>
      </c>
      <c r="G265" s="209">
        <v>2</v>
      </c>
      <c r="H265" s="209">
        <v>1</v>
      </c>
      <c r="I265" s="209">
        <v>1</v>
      </c>
      <c r="J265" s="209">
        <v>6</v>
      </c>
      <c r="K265" s="209">
        <v>13</v>
      </c>
      <c r="L265" s="209">
        <v>7</v>
      </c>
      <c r="M265" s="211"/>
      <c r="O265" s="209">
        <v>259</v>
      </c>
      <c r="P265" s="2" t="str">
        <f>Q265&amp;":"&amp;COUNTIF($Q$7:Q265,Q265)</f>
        <v>0:19</v>
      </c>
      <c r="Q265" s="206">
        <f>'Student name internal mark'!W265</f>
        <v>0</v>
      </c>
      <c r="R265" s="227">
        <f t="shared" si="61"/>
        <v>0</v>
      </c>
      <c r="S265" s="227">
        <f t="shared" si="51"/>
        <v>0</v>
      </c>
      <c r="T265" s="227">
        <f t="shared" si="52"/>
        <v>0</v>
      </c>
      <c r="U265" s="227">
        <f t="shared" si="53"/>
        <v>0</v>
      </c>
      <c r="V265" s="227">
        <f t="shared" si="54"/>
        <v>0</v>
      </c>
      <c r="W265" s="227">
        <f t="shared" si="55"/>
        <v>0</v>
      </c>
      <c r="X265" s="227">
        <f t="shared" si="56"/>
        <v>0</v>
      </c>
      <c r="Y265" s="227">
        <f t="shared" si="57"/>
        <v>0</v>
      </c>
      <c r="Z265" s="227">
        <f t="shared" si="58"/>
        <v>0</v>
      </c>
      <c r="AB265" s="139">
        <f t="shared" si="50"/>
        <v>0</v>
      </c>
    </row>
    <row r="266" spans="1:28">
      <c r="A266" s="191">
        <f t="shared" si="59"/>
        <v>31</v>
      </c>
      <c r="B266" s="191" t="str">
        <f>C266&amp;":"&amp;COUNTIF($C$7:C266,C266)</f>
        <v>31:5</v>
      </c>
      <c r="C266" s="204">
        <f t="shared" si="60"/>
        <v>31</v>
      </c>
      <c r="D266" s="209">
        <v>0</v>
      </c>
      <c r="E266" s="209">
        <v>1</v>
      </c>
      <c r="F266" s="209">
        <v>1</v>
      </c>
      <c r="G266" s="209">
        <v>1</v>
      </c>
      <c r="H266" s="209">
        <v>1</v>
      </c>
      <c r="I266" s="209">
        <v>0</v>
      </c>
      <c r="J266" s="209">
        <v>8</v>
      </c>
      <c r="K266" s="209">
        <v>7</v>
      </c>
      <c r="L266" s="209">
        <v>12</v>
      </c>
      <c r="M266" s="68"/>
      <c r="O266" s="209">
        <v>260</v>
      </c>
      <c r="P266" s="2" t="str">
        <f>Q266&amp;":"&amp;COUNTIF($Q$7:Q266,Q266)</f>
        <v>0:20</v>
      </c>
      <c r="Q266" s="206">
        <f>'Student name internal mark'!W266</f>
        <v>0</v>
      </c>
      <c r="R266" s="227">
        <f t="shared" si="61"/>
        <v>0</v>
      </c>
      <c r="S266" s="227">
        <f t="shared" si="51"/>
        <v>0</v>
      </c>
      <c r="T266" s="227">
        <f t="shared" si="52"/>
        <v>0</v>
      </c>
      <c r="U266" s="227">
        <f t="shared" si="53"/>
        <v>0</v>
      </c>
      <c r="V266" s="227">
        <f t="shared" si="54"/>
        <v>0</v>
      </c>
      <c r="W266" s="227">
        <f t="shared" si="55"/>
        <v>0</v>
      </c>
      <c r="X266" s="227">
        <f t="shared" si="56"/>
        <v>0</v>
      </c>
      <c r="Y266" s="227">
        <f t="shared" si="57"/>
        <v>0</v>
      </c>
      <c r="Z266" s="227">
        <f t="shared" si="58"/>
        <v>0</v>
      </c>
      <c r="AB266" s="139">
        <f t="shared" si="50"/>
        <v>0</v>
      </c>
    </row>
    <row r="267" spans="1:28">
      <c r="A267" s="191">
        <f t="shared" si="59"/>
        <v>35</v>
      </c>
      <c r="B267" s="191" t="str">
        <f>C267&amp;":"&amp;COUNTIF($C$7:C267,C267)</f>
        <v>35:2</v>
      </c>
      <c r="C267" s="204">
        <f t="shared" si="60"/>
        <v>35</v>
      </c>
      <c r="D267" s="209">
        <v>0</v>
      </c>
      <c r="E267" s="209">
        <v>0</v>
      </c>
      <c r="F267" s="209">
        <v>2</v>
      </c>
      <c r="G267" s="209">
        <v>0</v>
      </c>
      <c r="H267" s="209">
        <v>0</v>
      </c>
      <c r="I267" s="209">
        <v>0</v>
      </c>
      <c r="J267" s="209">
        <v>7</v>
      </c>
      <c r="K267" s="209">
        <v>14</v>
      </c>
      <c r="L267" s="209">
        <v>12</v>
      </c>
      <c r="M267" s="68"/>
      <c r="O267" s="2">
        <v>261</v>
      </c>
      <c r="P267" s="2" t="str">
        <f>Q267&amp;":"&amp;COUNTIF($Q$7:Q267,Q267)</f>
        <v>0:21</v>
      </c>
      <c r="Q267" s="206">
        <f>'Student name internal mark'!W267</f>
        <v>0</v>
      </c>
      <c r="R267" s="227">
        <f t="shared" si="61"/>
        <v>0</v>
      </c>
      <c r="S267" s="227">
        <f t="shared" si="51"/>
        <v>0</v>
      </c>
      <c r="T267" s="227">
        <f t="shared" si="52"/>
        <v>0</v>
      </c>
      <c r="U267" s="227">
        <f t="shared" si="53"/>
        <v>0</v>
      </c>
      <c r="V267" s="227">
        <f t="shared" si="54"/>
        <v>0</v>
      </c>
      <c r="W267" s="227">
        <f t="shared" si="55"/>
        <v>0</v>
      </c>
      <c r="X267" s="227">
        <f t="shared" si="56"/>
        <v>0</v>
      </c>
      <c r="Y267" s="227">
        <f t="shared" si="57"/>
        <v>0</v>
      </c>
      <c r="Z267" s="227">
        <f t="shared" si="58"/>
        <v>0</v>
      </c>
      <c r="AB267" s="139">
        <f t="shared" si="50"/>
        <v>0</v>
      </c>
    </row>
    <row r="268" spans="1:28">
      <c r="A268" s="191">
        <f t="shared" si="59"/>
        <v>29</v>
      </c>
      <c r="B268" s="191" t="str">
        <f>C268&amp;":"&amp;COUNTIF($C$7:C268,C268)</f>
        <v>29:3</v>
      </c>
      <c r="C268" s="204">
        <f t="shared" si="60"/>
        <v>29</v>
      </c>
      <c r="D268" s="209">
        <v>0</v>
      </c>
      <c r="E268" s="209">
        <v>2</v>
      </c>
      <c r="F268" s="209">
        <v>1</v>
      </c>
      <c r="G268" s="209">
        <v>2</v>
      </c>
      <c r="H268" s="209">
        <v>1</v>
      </c>
      <c r="I268" s="209">
        <v>2</v>
      </c>
      <c r="J268" s="209">
        <v>8</v>
      </c>
      <c r="K268" s="209">
        <v>9</v>
      </c>
      <c r="L268" s="209">
        <v>4</v>
      </c>
      <c r="M268" s="68"/>
      <c r="O268" s="209">
        <v>262</v>
      </c>
      <c r="P268" s="2" t="str">
        <f>Q268&amp;":"&amp;COUNTIF($Q$7:Q268,Q268)</f>
        <v>0:22</v>
      </c>
      <c r="Q268" s="206">
        <f>'Student name internal mark'!W268</f>
        <v>0</v>
      </c>
      <c r="R268" s="227">
        <f t="shared" si="61"/>
        <v>0</v>
      </c>
      <c r="S268" s="227">
        <f t="shared" si="51"/>
        <v>0</v>
      </c>
      <c r="T268" s="227">
        <f t="shared" si="52"/>
        <v>0</v>
      </c>
      <c r="U268" s="227">
        <f t="shared" si="53"/>
        <v>0</v>
      </c>
      <c r="V268" s="227">
        <f t="shared" si="54"/>
        <v>0</v>
      </c>
      <c r="W268" s="227">
        <f t="shared" si="55"/>
        <v>0</v>
      </c>
      <c r="X268" s="227">
        <f t="shared" si="56"/>
        <v>0</v>
      </c>
      <c r="Y268" s="227">
        <f t="shared" si="57"/>
        <v>0</v>
      </c>
      <c r="Z268" s="227">
        <f t="shared" si="58"/>
        <v>0</v>
      </c>
      <c r="AB268" s="139">
        <f t="shared" si="50"/>
        <v>0</v>
      </c>
    </row>
    <row r="269" spans="1:28">
      <c r="A269" s="191">
        <f t="shared" si="59"/>
        <v>20</v>
      </c>
      <c r="B269" s="191" t="str">
        <f>C269&amp;":"&amp;COUNTIF($C$7:C269,C269)</f>
        <v>20:1</v>
      </c>
      <c r="C269" s="204">
        <f t="shared" si="60"/>
        <v>20</v>
      </c>
      <c r="D269" s="209">
        <v>0</v>
      </c>
      <c r="E269" s="209">
        <v>2</v>
      </c>
      <c r="F269" s="209">
        <v>0</v>
      </c>
      <c r="G269" s="209">
        <v>1</v>
      </c>
      <c r="H269" s="209">
        <v>0</v>
      </c>
      <c r="I269" s="209">
        <v>1</v>
      </c>
      <c r="J269" s="209">
        <v>8</v>
      </c>
      <c r="K269" s="209">
        <v>3</v>
      </c>
      <c r="L269" s="209">
        <v>5</v>
      </c>
      <c r="M269" s="68"/>
      <c r="O269" s="209">
        <v>263</v>
      </c>
      <c r="P269" s="2" t="str">
        <f>Q269&amp;":"&amp;COUNTIF($Q$7:Q269,Q269)</f>
        <v>0:23</v>
      </c>
      <c r="Q269" s="206">
        <f>'Student name internal mark'!W269</f>
        <v>0</v>
      </c>
      <c r="R269" s="227">
        <f t="shared" si="61"/>
        <v>0</v>
      </c>
      <c r="S269" s="227">
        <f t="shared" si="51"/>
        <v>0</v>
      </c>
      <c r="T269" s="227">
        <f t="shared" si="52"/>
        <v>0</v>
      </c>
      <c r="U269" s="227">
        <f t="shared" si="53"/>
        <v>0</v>
      </c>
      <c r="V269" s="227">
        <f t="shared" si="54"/>
        <v>0</v>
      </c>
      <c r="W269" s="227">
        <f t="shared" si="55"/>
        <v>0</v>
      </c>
      <c r="X269" s="227">
        <f t="shared" si="56"/>
        <v>0</v>
      </c>
      <c r="Y269" s="227">
        <f t="shared" si="57"/>
        <v>0</v>
      </c>
      <c r="Z269" s="227">
        <f t="shared" si="58"/>
        <v>0</v>
      </c>
      <c r="AB269" s="139">
        <f t="shared" si="50"/>
        <v>0</v>
      </c>
    </row>
    <row r="270" spans="1:28">
      <c r="A270" s="191">
        <f t="shared" si="59"/>
        <v>36</v>
      </c>
      <c r="B270" s="191" t="str">
        <f>C270&amp;":"&amp;COUNTIF($C$7:C270,C270)</f>
        <v>36:6</v>
      </c>
      <c r="C270" s="204">
        <f t="shared" si="60"/>
        <v>36</v>
      </c>
      <c r="D270" s="209">
        <v>1</v>
      </c>
      <c r="E270" s="209">
        <v>2</v>
      </c>
      <c r="F270" s="209">
        <v>2</v>
      </c>
      <c r="G270" s="209">
        <v>1</v>
      </c>
      <c r="H270" s="209">
        <v>2</v>
      </c>
      <c r="I270" s="209">
        <v>1</v>
      </c>
      <c r="J270" s="209">
        <v>6</v>
      </c>
      <c r="K270" s="209">
        <v>7</v>
      </c>
      <c r="L270" s="209">
        <v>14</v>
      </c>
      <c r="M270" s="68"/>
      <c r="O270" s="209">
        <v>264</v>
      </c>
      <c r="P270" s="2" t="str">
        <f>Q270&amp;":"&amp;COUNTIF($Q$7:Q270,Q270)</f>
        <v>0:24</v>
      </c>
      <c r="Q270" s="206">
        <f>'Student name internal mark'!W270</f>
        <v>0</v>
      </c>
      <c r="R270" s="227">
        <f t="shared" si="61"/>
        <v>0</v>
      </c>
      <c r="S270" s="227">
        <f t="shared" si="51"/>
        <v>0</v>
      </c>
      <c r="T270" s="227">
        <f t="shared" si="52"/>
        <v>0</v>
      </c>
      <c r="U270" s="227">
        <f t="shared" si="53"/>
        <v>0</v>
      </c>
      <c r="V270" s="227">
        <f t="shared" si="54"/>
        <v>0</v>
      </c>
      <c r="W270" s="227">
        <f t="shared" si="55"/>
        <v>0</v>
      </c>
      <c r="X270" s="227">
        <f t="shared" si="56"/>
        <v>0</v>
      </c>
      <c r="Y270" s="227">
        <f t="shared" si="57"/>
        <v>0</v>
      </c>
      <c r="Z270" s="227">
        <f t="shared" si="58"/>
        <v>0</v>
      </c>
      <c r="AB270" s="139">
        <f t="shared" si="50"/>
        <v>0</v>
      </c>
    </row>
    <row r="271" spans="1:28">
      <c r="A271" s="191">
        <f t="shared" si="59"/>
        <v>24</v>
      </c>
      <c r="B271" s="191" t="str">
        <f>C271&amp;":"&amp;COUNTIF($C$7:C271,C271)</f>
        <v>24:5</v>
      </c>
      <c r="C271" s="204">
        <f t="shared" si="60"/>
        <v>24</v>
      </c>
      <c r="D271" s="209">
        <v>0</v>
      </c>
      <c r="E271" s="209">
        <v>0</v>
      </c>
      <c r="F271" s="209">
        <v>2</v>
      </c>
      <c r="G271" s="209">
        <v>0</v>
      </c>
      <c r="H271" s="209">
        <v>0</v>
      </c>
      <c r="I271" s="209">
        <v>0</v>
      </c>
      <c r="J271" s="209">
        <v>6</v>
      </c>
      <c r="K271" s="209">
        <v>8</v>
      </c>
      <c r="L271" s="209">
        <v>8</v>
      </c>
      <c r="M271" s="68"/>
      <c r="O271" s="2">
        <v>265</v>
      </c>
      <c r="P271" s="2" t="str">
        <f>Q271&amp;":"&amp;COUNTIF($Q$7:Q271,Q271)</f>
        <v>0:25</v>
      </c>
      <c r="Q271" s="206">
        <f>'Student name internal mark'!W271</f>
        <v>0</v>
      </c>
      <c r="R271" s="227">
        <f t="shared" si="61"/>
        <v>0</v>
      </c>
      <c r="S271" s="227">
        <f t="shared" si="51"/>
        <v>0</v>
      </c>
      <c r="T271" s="227">
        <f t="shared" si="52"/>
        <v>0</v>
      </c>
      <c r="U271" s="227">
        <f t="shared" si="53"/>
        <v>0</v>
      </c>
      <c r="V271" s="227">
        <f t="shared" si="54"/>
        <v>0</v>
      </c>
      <c r="W271" s="227">
        <f t="shared" si="55"/>
        <v>0</v>
      </c>
      <c r="X271" s="227">
        <f t="shared" si="56"/>
        <v>0</v>
      </c>
      <c r="Y271" s="227">
        <f t="shared" si="57"/>
        <v>0</v>
      </c>
      <c r="Z271" s="227">
        <f t="shared" si="58"/>
        <v>0</v>
      </c>
      <c r="AB271" s="139">
        <f t="shared" si="50"/>
        <v>0</v>
      </c>
    </row>
    <row r="272" spans="1:28">
      <c r="A272" s="191">
        <f t="shared" si="59"/>
        <v>30</v>
      </c>
      <c r="B272" s="191" t="str">
        <f>C272&amp;":"&amp;COUNTIF($C$7:C272,C272)</f>
        <v>30:3</v>
      </c>
      <c r="C272" s="204">
        <f t="shared" si="60"/>
        <v>30</v>
      </c>
      <c r="D272" s="209">
        <v>0</v>
      </c>
      <c r="E272" s="209">
        <v>1</v>
      </c>
      <c r="F272" s="209">
        <v>2</v>
      </c>
      <c r="G272" s="209">
        <v>0</v>
      </c>
      <c r="H272" s="209">
        <v>0</v>
      </c>
      <c r="I272" s="209">
        <v>1</v>
      </c>
      <c r="J272" s="209">
        <v>5</v>
      </c>
      <c r="K272" s="209">
        <v>10</v>
      </c>
      <c r="L272" s="209">
        <v>11</v>
      </c>
      <c r="M272" s="68"/>
      <c r="O272" s="209">
        <v>266</v>
      </c>
      <c r="P272" s="2" t="str">
        <f>Q272&amp;":"&amp;COUNTIF($Q$7:Q272,Q272)</f>
        <v>0:26</v>
      </c>
      <c r="Q272" s="206">
        <f>'Student name internal mark'!W272</f>
        <v>0</v>
      </c>
      <c r="R272" s="227">
        <f t="shared" si="61"/>
        <v>0</v>
      </c>
      <c r="S272" s="227">
        <f t="shared" si="51"/>
        <v>0</v>
      </c>
      <c r="T272" s="227">
        <f t="shared" si="52"/>
        <v>0</v>
      </c>
      <c r="U272" s="227">
        <f t="shared" si="53"/>
        <v>0</v>
      </c>
      <c r="V272" s="227">
        <f t="shared" si="54"/>
        <v>0</v>
      </c>
      <c r="W272" s="227">
        <f t="shared" si="55"/>
        <v>0</v>
      </c>
      <c r="X272" s="227">
        <f t="shared" si="56"/>
        <v>0</v>
      </c>
      <c r="Y272" s="227">
        <f t="shared" si="57"/>
        <v>0</v>
      </c>
      <c r="Z272" s="227">
        <f t="shared" si="58"/>
        <v>0</v>
      </c>
      <c r="AB272" s="139">
        <f t="shared" si="50"/>
        <v>0</v>
      </c>
    </row>
    <row r="273" spans="1:28">
      <c r="A273" s="191">
        <f t="shared" si="59"/>
        <v>21</v>
      </c>
      <c r="B273" s="191" t="str">
        <f>C273&amp;":"&amp;COUNTIF($C$7:C273,C273)</f>
        <v>21:2</v>
      </c>
      <c r="C273" s="204">
        <f t="shared" si="60"/>
        <v>21</v>
      </c>
      <c r="D273" s="209">
        <v>1</v>
      </c>
      <c r="E273" s="209">
        <v>2</v>
      </c>
      <c r="F273" s="209">
        <v>1</v>
      </c>
      <c r="G273" s="209">
        <v>2</v>
      </c>
      <c r="H273" s="209">
        <v>0</v>
      </c>
      <c r="I273" s="209">
        <v>2</v>
      </c>
      <c r="J273" s="209">
        <v>0</v>
      </c>
      <c r="K273" s="209">
        <v>0</v>
      </c>
      <c r="L273" s="209">
        <v>13</v>
      </c>
      <c r="M273" s="68"/>
      <c r="O273" s="209">
        <v>267</v>
      </c>
      <c r="P273" s="2" t="str">
        <f>Q273&amp;":"&amp;COUNTIF($Q$7:Q273,Q273)</f>
        <v>0:27</v>
      </c>
      <c r="Q273" s="206">
        <f>'Student name internal mark'!W273</f>
        <v>0</v>
      </c>
      <c r="R273" s="227">
        <f t="shared" si="61"/>
        <v>0</v>
      </c>
      <c r="S273" s="227">
        <f t="shared" si="51"/>
        <v>0</v>
      </c>
      <c r="T273" s="227">
        <f t="shared" si="52"/>
        <v>0</v>
      </c>
      <c r="U273" s="227">
        <f t="shared" si="53"/>
        <v>0</v>
      </c>
      <c r="V273" s="227">
        <f t="shared" si="54"/>
        <v>0</v>
      </c>
      <c r="W273" s="227">
        <f t="shared" si="55"/>
        <v>0</v>
      </c>
      <c r="X273" s="227">
        <f t="shared" si="56"/>
        <v>0</v>
      </c>
      <c r="Y273" s="227">
        <f t="shared" si="57"/>
        <v>0</v>
      </c>
      <c r="Z273" s="227">
        <f t="shared" si="58"/>
        <v>0</v>
      </c>
      <c r="AB273" s="139">
        <f t="shared" si="50"/>
        <v>0</v>
      </c>
    </row>
    <row r="274" spans="1:28">
      <c r="A274" s="191">
        <f t="shared" si="59"/>
        <v>22</v>
      </c>
      <c r="B274" s="191" t="str">
        <f>C274&amp;":"&amp;COUNTIF($C$7:C274,C274)</f>
        <v>22:4</v>
      </c>
      <c r="C274" s="204">
        <f t="shared" si="60"/>
        <v>22</v>
      </c>
      <c r="D274" s="209">
        <v>1</v>
      </c>
      <c r="E274" s="209">
        <v>1</v>
      </c>
      <c r="F274" s="209">
        <v>1</v>
      </c>
      <c r="G274" s="209">
        <v>0</v>
      </c>
      <c r="H274" s="209">
        <v>1</v>
      </c>
      <c r="I274" s="209">
        <v>0</v>
      </c>
      <c r="J274" s="209">
        <v>3</v>
      </c>
      <c r="K274" s="209">
        <v>3</v>
      </c>
      <c r="L274" s="209">
        <v>12</v>
      </c>
      <c r="M274" s="68"/>
      <c r="O274" s="209">
        <v>268</v>
      </c>
      <c r="P274" s="2" t="str">
        <f>Q274&amp;":"&amp;COUNTIF($Q$7:Q274,Q274)</f>
        <v>0:28</v>
      </c>
      <c r="Q274" s="206">
        <f>'Student name internal mark'!W274</f>
        <v>0</v>
      </c>
      <c r="R274" s="227">
        <f t="shared" si="61"/>
        <v>0</v>
      </c>
      <c r="S274" s="227">
        <f t="shared" si="51"/>
        <v>0</v>
      </c>
      <c r="T274" s="227">
        <f t="shared" si="52"/>
        <v>0</v>
      </c>
      <c r="U274" s="227">
        <f t="shared" si="53"/>
        <v>0</v>
      </c>
      <c r="V274" s="227">
        <f t="shared" si="54"/>
        <v>0</v>
      </c>
      <c r="W274" s="227">
        <f t="shared" si="55"/>
        <v>0</v>
      </c>
      <c r="X274" s="227">
        <f t="shared" si="56"/>
        <v>0</v>
      </c>
      <c r="Y274" s="227">
        <f t="shared" si="57"/>
        <v>0</v>
      </c>
      <c r="Z274" s="227">
        <f t="shared" si="58"/>
        <v>0</v>
      </c>
      <c r="AB274" s="139">
        <f t="shared" si="50"/>
        <v>0</v>
      </c>
    </row>
    <row r="275" spans="1:28">
      <c r="A275" s="191">
        <f t="shared" si="59"/>
        <v>33</v>
      </c>
      <c r="B275" s="191" t="str">
        <f>C275&amp;":"&amp;COUNTIF($C$7:C275,C275)</f>
        <v>33:4</v>
      </c>
      <c r="C275" s="204">
        <f t="shared" si="60"/>
        <v>33</v>
      </c>
      <c r="D275" s="209">
        <v>2</v>
      </c>
      <c r="E275" s="209">
        <v>1</v>
      </c>
      <c r="F275" s="209">
        <v>1</v>
      </c>
      <c r="G275" s="209">
        <v>1</v>
      </c>
      <c r="H275" s="209">
        <v>1</v>
      </c>
      <c r="I275" s="209">
        <v>1</v>
      </c>
      <c r="J275" s="209">
        <v>5</v>
      </c>
      <c r="K275" s="209">
        <v>10</v>
      </c>
      <c r="L275" s="209">
        <v>11</v>
      </c>
      <c r="M275" s="211"/>
      <c r="O275" s="2">
        <v>269</v>
      </c>
      <c r="P275" s="2" t="str">
        <f>Q275&amp;":"&amp;COUNTIF($Q$7:Q275,Q275)</f>
        <v>0:29</v>
      </c>
      <c r="Q275" s="206">
        <f>'Student name internal mark'!W275</f>
        <v>0</v>
      </c>
      <c r="R275" s="227">
        <f t="shared" si="61"/>
        <v>0</v>
      </c>
      <c r="S275" s="227">
        <f t="shared" si="51"/>
        <v>0</v>
      </c>
      <c r="T275" s="227">
        <f t="shared" si="52"/>
        <v>0</v>
      </c>
      <c r="U275" s="227">
        <f t="shared" si="53"/>
        <v>0</v>
      </c>
      <c r="V275" s="227">
        <f t="shared" si="54"/>
        <v>0</v>
      </c>
      <c r="W275" s="227">
        <f t="shared" si="55"/>
        <v>0</v>
      </c>
      <c r="X275" s="227">
        <f t="shared" si="56"/>
        <v>0</v>
      </c>
      <c r="Y275" s="227">
        <f t="shared" si="57"/>
        <v>0</v>
      </c>
      <c r="Z275" s="227">
        <f t="shared" si="58"/>
        <v>0</v>
      </c>
      <c r="AB275" s="139">
        <f t="shared" si="50"/>
        <v>0</v>
      </c>
    </row>
    <row r="276" spans="1:28">
      <c r="A276" s="191">
        <f t="shared" si="59"/>
        <v>24</v>
      </c>
      <c r="B276" s="191" t="str">
        <f>C276&amp;":"&amp;COUNTIF($C$7:C276,C276)</f>
        <v>24:6</v>
      </c>
      <c r="C276" s="204">
        <f t="shared" si="60"/>
        <v>24</v>
      </c>
      <c r="D276" s="209">
        <v>0</v>
      </c>
      <c r="E276" s="209">
        <v>0</v>
      </c>
      <c r="F276" s="209">
        <v>1</v>
      </c>
      <c r="G276" s="209">
        <v>1</v>
      </c>
      <c r="H276" s="209">
        <v>0</v>
      </c>
      <c r="I276" s="209">
        <v>1</v>
      </c>
      <c r="J276" s="209">
        <v>7</v>
      </c>
      <c r="K276" s="209">
        <v>7</v>
      </c>
      <c r="L276" s="209">
        <v>7</v>
      </c>
      <c r="M276" s="68"/>
      <c r="O276" s="209">
        <v>270</v>
      </c>
      <c r="P276" s="2" t="str">
        <f>Q276&amp;":"&amp;COUNTIF($Q$7:Q276,Q276)</f>
        <v>0:30</v>
      </c>
      <c r="Q276" s="206">
        <f>'Student name internal mark'!W276</f>
        <v>0</v>
      </c>
      <c r="R276" s="227">
        <f t="shared" si="61"/>
        <v>0</v>
      </c>
      <c r="S276" s="227">
        <f t="shared" si="51"/>
        <v>0</v>
      </c>
      <c r="T276" s="227">
        <f t="shared" si="52"/>
        <v>0</v>
      </c>
      <c r="U276" s="227">
        <f t="shared" si="53"/>
        <v>0</v>
      </c>
      <c r="V276" s="227">
        <f t="shared" si="54"/>
        <v>0</v>
      </c>
      <c r="W276" s="227">
        <f t="shared" si="55"/>
        <v>0</v>
      </c>
      <c r="X276" s="227">
        <f t="shared" si="56"/>
        <v>0</v>
      </c>
      <c r="Y276" s="227">
        <f t="shared" si="57"/>
        <v>0</v>
      </c>
      <c r="Z276" s="227">
        <f t="shared" si="58"/>
        <v>0</v>
      </c>
      <c r="AB276" s="139">
        <f t="shared" si="50"/>
        <v>0</v>
      </c>
    </row>
    <row r="277" spans="1:28">
      <c r="A277" s="191">
        <f t="shared" si="59"/>
        <v>34</v>
      </c>
      <c r="B277" s="191" t="str">
        <f>C277&amp;":"&amp;COUNTIF($C$7:C277,C277)</f>
        <v>34:3</v>
      </c>
      <c r="C277" s="204">
        <f t="shared" si="60"/>
        <v>34</v>
      </c>
      <c r="D277" s="209">
        <v>0</v>
      </c>
      <c r="E277" s="209">
        <v>1</v>
      </c>
      <c r="F277" s="209">
        <v>2</v>
      </c>
      <c r="G277" s="209">
        <v>1</v>
      </c>
      <c r="H277" s="209">
        <v>1</v>
      </c>
      <c r="I277" s="209">
        <v>1</v>
      </c>
      <c r="J277" s="209">
        <v>7</v>
      </c>
      <c r="K277" s="209">
        <v>10</v>
      </c>
      <c r="L277" s="209">
        <v>11</v>
      </c>
      <c r="M277" s="145"/>
      <c r="O277" s="209">
        <v>271</v>
      </c>
      <c r="P277" s="2" t="str">
        <f>Q277&amp;":"&amp;COUNTIF($Q$7:Q277,Q277)</f>
        <v>0:31</v>
      </c>
      <c r="Q277" s="206">
        <f>'Student name internal mark'!W277</f>
        <v>0</v>
      </c>
      <c r="R277" s="227">
        <f t="shared" si="61"/>
        <v>0</v>
      </c>
      <c r="S277" s="227">
        <f t="shared" si="51"/>
        <v>0</v>
      </c>
      <c r="T277" s="227">
        <f t="shared" si="52"/>
        <v>0</v>
      </c>
      <c r="U277" s="227">
        <f t="shared" si="53"/>
        <v>0</v>
      </c>
      <c r="V277" s="227">
        <f t="shared" si="54"/>
        <v>0</v>
      </c>
      <c r="W277" s="227">
        <f t="shared" si="55"/>
        <v>0</v>
      </c>
      <c r="X277" s="227">
        <f t="shared" si="56"/>
        <v>0</v>
      </c>
      <c r="Y277" s="227">
        <f t="shared" si="57"/>
        <v>0</v>
      </c>
      <c r="Z277" s="227">
        <f t="shared" si="58"/>
        <v>0</v>
      </c>
      <c r="AB277" s="139">
        <f t="shared" si="50"/>
        <v>0</v>
      </c>
    </row>
    <row r="278" spans="1:28">
      <c r="A278" s="191">
        <f t="shared" si="59"/>
        <v>22</v>
      </c>
      <c r="B278" s="191" t="str">
        <f>C278&amp;":"&amp;COUNTIF($C$7:C278,C278)</f>
        <v>22:5</v>
      </c>
      <c r="C278" s="204">
        <f t="shared" si="60"/>
        <v>22</v>
      </c>
      <c r="D278" s="209">
        <v>2</v>
      </c>
      <c r="E278" s="209">
        <v>2</v>
      </c>
      <c r="F278" s="209">
        <v>1</v>
      </c>
      <c r="G278" s="209">
        <v>2</v>
      </c>
      <c r="H278" s="209">
        <v>0</v>
      </c>
      <c r="I278" s="209">
        <v>2</v>
      </c>
      <c r="J278" s="209">
        <v>2</v>
      </c>
      <c r="K278" s="209">
        <v>11</v>
      </c>
      <c r="L278" s="209">
        <v>0</v>
      </c>
      <c r="M278" s="68"/>
      <c r="O278" s="209">
        <v>272</v>
      </c>
      <c r="P278" s="2" t="str">
        <f>Q278&amp;":"&amp;COUNTIF($Q$7:Q278,Q278)</f>
        <v>0:32</v>
      </c>
      <c r="Q278" s="206">
        <f>'Student name internal mark'!W278</f>
        <v>0</v>
      </c>
      <c r="R278" s="227">
        <f t="shared" si="61"/>
        <v>0</v>
      </c>
      <c r="S278" s="227">
        <f t="shared" si="51"/>
        <v>0</v>
      </c>
      <c r="T278" s="227">
        <f t="shared" si="52"/>
        <v>0</v>
      </c>
      <c r="U278" s="227">
        <f t="shared" si="53"/>
        <v>0</v>
      </c>
      <c r="V278" s="227">
        <f t="shared" si="54"/>
        <v>0</v>
      </c>
      <c r="W278" s="227">
        <f t="shared" si="55"/>
        <v>0</v>
      </c>
      <c r="X278" s="227">
        <f t="shared" si="56"/>
        <v>0</v>
      </c>
      <c r="Y278" s="227">
        <f t="shared" si="57"/>
        <v>0</v>
      </c>
      <c r="Z278" s="227">
        <f t="shared" si="58"/>
        <v>0</v>
      </c>
      <c r="AB278" s="139">
        <f t="shared" si="50"/>
        <v>0</v>
      </c>
    </row>
    <row r="279" spans="1:28">
      <c r="A279" s="191">
        <f t="shared" si="59"/>
        <v>30</v>
      </c>
      <c r="B279" s="191" t="str">
        <f>C279&amp;":"&amp;COUNTIF($C$7:C279,C279)</f>
        <v>30:4</v>
      </c>
      <c r="C279" s="204">
        <f t="shared" si="60"/>
        <v>30</v>
      </c>
      <c r="D279" s="209">
        <v>0</v>
      </c>
      <c r="E279" s="209">
        <v>0</v>
      </c>
      <c r="F279" s="209">
        <v>0</v>
      </c>
      <c r="G279" s="209">
        <v>2</v>
      </c>
      <c r="H279" s="209">
        <v>2</v>
      </c>
      <c r="I279" s="209">
        <v>0</v>
      </c>
      <c r="J279" s="209">
        <v>7</v>
      </c>
      <c r="K279" s="209">
        <v>5</v>
      </c>
      <c r="L279" s="209">
        <v>14</v>
      </c>
      <c r="M279" s="68"/>
      <c r="O279" s="2">
        <v>273</v>
      </c>
      <c r="P279" s="2" t="str">
        <f>Q279&amp;":"&amp;COUNTIF($Q$7:Q279,Q279)</f>
        <v>0:33</v>
      </c>
      <c r="Q279" s="206">
        <f>'Student name internal mark'!W279</f>
        <v>0</v>
      </c>
      <c r="R279" s="227">
        <f t="shared" si="61"/>
        <v>0</v>
      </c>
      <c r="S279" s="227">
        <f t="shared" si="51"/>
        <v>0</v>
      </c>
      <c r="T279" s="227">
        <f t="shared" si="52"/>
        <v>0</v>
      </c>
      <c r="U279" s="227">
        <f t="shared" si="53"/>
        <v>0</v>
      </c>
      <c r="V279" s="227">
        <f t="shared" si="54"/>
        <v>0</v>
      </c>
      <c r="W279" s="227">
        <f t="shared" si="55"/>
        <v>0</v>
      </c>
      <c r="X279" s="227">
        <f t="shared" si="56"/>
        <v>0</v>
      </c>
      <c r="Y279" s="227">
        <f t="shared" si="57"/>
        <v>0</v>
      </c>
      <c r="Z279" s="227">
        <f t="shared" si="58"/>
        <v>0</v>
      </c>
      <c r="AB279" s="139">
        <f t="shared" si="50"/>
        <v>0</v>
      </c>
    </row>
    <row r="280" spans="1:28">
      <c r="A280" s="191">
        <f t="shared" si="59"/>
        <v>40</v>
      </c>
      <c r="B280" s="191" t="str">
        <f>C280&amp;":"&amp;COUNTIF($C$7:C280,C280)</f>
        <v>40:2</v>
      </c>
      <c r="C280" s="204">
        <f t="shared" si="60"/>
        <v>40</v>
      </c>
      <c r="D280" s="209">
        <v>1</v>
      </c>
      <c r="E280" s="209">
        <v>2</v>
      </c>
      <c r="F280" s="209">
        <v>1</v>
      </c>
      <c r="G280" s="209">
        <v>1</v>
      </c>
      <c r="H280" s="209">
        <v>1</v>
      </c>
      <c r="I280" s="209">
        <v>2</v>
      </c>
      <c r="J280" s="209">
        <v>8</v>
      </c>
      <c r="K280" s="209">
        <v>13</v>
      </c>
      <c r="L280" s="209">
        <v>11</v>
      </c>
      <c r="M280" s="68"/>
      <c r="O280" s="209">
        <v>274</v>
      </c>
      <c r="P280" s="2" t="str">
        <f>Q280&amp;":"&amp;COUNTIF($Q$7:Q280,Q280)</f>
        <v>0:34</v>
      </c>
      <c r="Q280" s="206">
        <f>'Student name internal mark'!W280</f>
        <v>0</v>
      </c>
      <c r="R280" s="227">
        <f t="shared" si="61"/>
        <v>0</v>
      </c>
      <c r="S280" s="227">
        <f t="shared" si="51"/>
        <v>0</v>
      </c>
      <c r="T280" s="227">
        <f t="shared" si="52"/>
        <v>0</v>
      </c>
      <c r="U280" s="227">
        <f t="shared" si="53"/>
        <v>0</v>
      </c>
      <c r="V280" s="227">
        <f t="shared" si="54"/>
        <v>0</v>
      </c>
      <c r="W280" s="227">
        <f t="shared" si="55"/>
        <v>0</v>
      </c>
      <c r="X280" s="227">
        <f t="shared" si="56"/>
        <v>0</v>
      </c>
      <c r="Y280" s="227">
        <f t="shared" si="57"/>
        <v>0</v>
      </c>
      <c r="Z280" s="227">
        <f t="shared" si="58"/>
        <v>0</v>
      </c>
      <c r="AB280" s="139">
        <f t="shared" si="50"/>
        <v>0</v>
      </c>
    </row>
    <row r="281" spans="1:28">
      <c r="A281" s="191">
        <f t="shared" si="59"/>
        <v>38</v>
      </c>
      <c r="B281" s="191" t="str">
        <f>C281&amp;":"&amp;COUNTIF($C$7:C281,C281)</f>
        <v>38:3</v>
      </c>
      <c r="C281" s="204">
        <f t="shared" si="60"/>
        <v>38</v>
      </c>
      <c r="D281" s="209">
        <v>1</v>
      </c>
      <c r="E281" s="209">
        <v>1</v>
      </c>
      <c r="F281" s="209">
        <v>2</v>
      </c>
      <c r="G281" s="209">
        <v>1</v>
      </c>
      <c r="H281" s="209">
        <v>1</v>
      </c>
      <c r="I281" s="209">
        <v>1</v>
      </c>
      <c r="J281" s="209">
        <v>8</v>
      </c>
      <c r="K281" s="209">
        <v>11</v>
      </c>
      <c r="L281" s="209">
        <v>12</v>
      </c>
      <c r="M281" s="68"/>
      <c r="O281" s="209">
        <v>275</v>
      </c>
      <c r="P281" s="2" t="str">
        <f>Q281&amp;":"&amp;COUNTIF($Q$7:Q281,Q281)</f>
        <v>0:35</v>
      </c>
      <c r="Q281" s="206">
        <f>'Student name internal mark'!W281</f>
        <v>0</v>
      </c>
      <c r="R281" s="227">
        <f t="shared" si="61"/>
        <v>0</v>
      </c>
      <c r="S281" s="227">
        <f t="shared" si="51"/>
        <v>0</v>
      </c>
      <c r="T281" s="227">
        <f t="shared" si="52"/>
        <v>0</v>
      </c>
      <c r="U281" s="227">
        <f t="shared" si="53"/>
        <v>0</v>
      </c>
      <c r="V281" s="227">
        <f t="shared" si="54"/>
        <v>0</v>
      </c>
      <c r="W281" s="227">
        <f t="shared" si="55"/>
        <v>0</v>
      </c>
      <c r="X281" s="227">
        <f t="shared" si="56"/>
        <v>0</v>
      </c>
      <c r="Y281" s="227">
        <f t="shared" si="57"/>
        <v>0</v>
      </c>
      <c r="Z281" s="227">
        <f t="shared" si="58"/>
        <v>0</v>
      </c>
      <c r="AB281" s="139">
        <f t="shared" si="50"/>
        <v>0</v>
      </c>
    </row>
    <row r="282" spans="1:28">
      <c r="A282" s="191">
        <f t="shared" si="59"/>
        <v>29</v>
      </c>
      <c r="B282" s="191" t="str">
        <f>C282&amp;":"&amp;COUNTIF($C$7:C282,C282)</f>
        <v>29:4</v>
      </c>
      <c r="C282" s="204">
        <f t="shared" si="60"/>
        <v>29</v>
      </c>
      <c r="D282" s="209">
        <v>1</v>
      </c>
      <c r="E282" s="209">
        <v>1</v>
      </c>
      <c r="F282" s="209">
        <v>1</v>
      </c>
      <c r="G282" s="209">
        <v>1</v>
      </c>
      <c r="H282" s="209">
        <v>0</v>
      </c>
      <c r="I282" s="209">
        <v>1</v>
      </c>
      <c r="J282" s="209">
        <v>5</v>
      </c>
      <c r="K282" s="209">
        <v>9</v>
      </c>
      <c r="L282" s="209">
        <v>10</v>
      </c>
      <c r="M282" s="68"/>
      <c r="O282" s="209">
        <v>276</v>
      </c>
      <c r="P282" s="2" t="str">
        <f>Q282&amp;":"&amp;COUNTIF($Q$7:Q282,Q282)</f>
        <v>0:36</v>
      </c>
      <c r="Q282" s="206">
        <f>'Student name internal mark'!W282</f>
        <v>0</v>
      </c>
      <c r="R282" s="227">
        <f t="shared" si="61"/>
        <v>0</v>
      </c>
      <c r="S282" s="227">
        <f t="shared" si="51"/>
        <v>0</v>
      </c>
      <c r="T282" s="227">
        <f t="shared" si="52"/>
        <v>0</v>
      </c>
      <c r="U282" s="227">
        <f t="shared" si="53"/>
        <v>0</v>
      </c>
      <c r="V282" s="227">
        <f t="shared" si="54"/>
        <v>0</v>
      </c>
      <c r="W282" s="227">
        <f t="shared" si="55"/>
        <v>0</v>
      </c>
      <c r="X282" s="227">
        <f t="shared" si="56"/>
        <v>0</v>
      </c>
      <c r="Y282" s="227">
        <f t="shared" si="57"/>
        <v>0</v>
      </c>
      <c r="Z282" s="227">
        <f t="shared" si="58"/>
        <v>0</v>
      </c>
      <c r="AB282" s="139">
        <f t="shared" si="50"/>
        <v>0</v>
      </c>
    </row>
    <row r="283" spans="1:28">
      <c r="A283" s="191">
        <f t="shared" si="59"/>
        <v>13</v>
      </c>
      <c r="B283" s="191" t="str">
        <f>C283&amp;":"&amp;COUNTIF($C$7:C283,C283)</f>
        <v>13:2</v>
      </c>
      <c r="C283" s="204">
        <f t="shared" si="60"/>
        <v>13</v>
      </c>
      <c r="D283" s="209">
        <v>2</v>
      </c>
      <c r="E283" s="209">
        <v>1</v>
      </c>
      <c r="F283" s="209">
        <v>0</v>
      </c>
      <c r="G283" s="209">
        <v>0</v>
      </c>
      <c r="H283" s="209">
        <v>1</v>
      </c>
      <c r="I283" s="209">
        <v>1</v>
      </c>
      <c r="J283" s="209">
        <v>2</v>
      </c>
      <c r="K283" s="209">
        <v>5</v>
      </c>
      <c r="L283" s="209">
        <v>1</v>
      </c>
      <c r="M283" s="68"/>
      <c r="O283" s="2">
        <v>277</v>
      </c>
      <c r="P283" s="2" t="str">
        <f>Q283&amp;":"&amp;COUNTIF($Q$7:Q283,Q283)</f>
        <v>0:37</v>
      </c>
      <c r="Q283" s="206">
        <f>'Student name internal mark'!W283</f>
        <v>0</v>
      </c>
      <c r="R283" s="227">
        <f t="shared" ref="R283:R327" si="62">IFERROR(VLOOKUP($P283,$B$7:$L$1014,3,FALSE),VLOOKUP($Q283,$C$7:$L$1014,2,FALSE))</f>
        <v>0</v>
      </c>
      <c r="S283" s="227">
        <f t="shared" ref="S283:S326" si="63">IFERROR(VLOOKUP($P283,$B$7:$L$1014,4,FALSE),VLOOKUP($Q283,$C$7:$L$1014,3,FALSE))</f>
        <v>0</v>
      </c>
      <c r="T283" s="227">
        <f t="shared" ref="T283:T326" si="64">IFERROR(VLOOKUP($P283,$B$7:$L$1014,5,FALSE),VLOOKUP($Q283,$C$7:$L$1014,4,FALSE))</f>
        <v>0</v>
      </c>
      <c r="U283" s="227">
        <f t="shared" ref="U283:U326" si="65">IFERROR(VLOOKUP($P283,$B$7:$L$1014,6,FALSE),VLOOKUP($Q283,$C$7:$L$1014,5,FALSE))</f>
        <v>0</v>
      </c>
      <c r="V283" s="227">
        <f t="shared" ref="V283:V326" si="66">IFERROR(VLOOKUP($P283,$B$7:$L$1014,7,FALSE),VLOOKUP($Q283,$C$7:$L$1014,6,FALSE))</f>
        <v>0</v>
      </c>
      <c r="W283" s="227">
        <f t="shared" ref="W283:W326" si="67">IFERROR(VLOOKUP($P283,$B$7:$L$1014,8,FALSE),VLOOKUP($Q283,$C$7:$L$1014,7,FALSE))</f>
        <v>0</v>
      </c>
      <c r="X283" s="227">
        <f t="shared" ref="X283:X326" si="68">IFERROR(VLOOKUP($P283,$B$7:$L$1014,9,FALSE),VLOOKUP($Q283,$C$7:$L$1014,8,FALSE))</f>
        <v>0</v>
      </c>
      <c r="Y283" s="227">
        <f t="shared" ref="Y283:Y326" si="69">IFERROR(VLOOKUP($P283,$B$7:$L$1014,10,FALSE),VLOOKUP($Q283,$C$7:$L$1014,9,FALSE))</f>
        <v>0</v>
      </c>
      <c r="Z283" s="227">
        <f t="shared" ref="Z283:Z326" si="70">IFERROR(VLOOKUP($P283,$B$7:$L$1014,11,FALSE),VLOOKUP($Q283,$C$7:$L$1014,10,FALSE))</f>
        <v>0</v>
      </c>
      <c r="AB283" s="139">
        <f t="shared" ref="AB283:AB330" si="71">SUM(R283:Z283)</f>
        <v>0</v>
      </c>
    </row>
    <row r="284" spans="1:28">
      <c r="A284" s="191">
        <f t="shared" si="59"/>
        <v>17</v>
      </c>
      <c r="B284" s="191" t="str">
        <f>C284&amp;":"&amp;COUNTIF($C$7:C284,C284)</f>
        <v>17:1</v>
      </c>
      <c r="C284" s="204">
        <f t="shared" si="60"/>
        <v>17</v>
      </c>
      <c r="D284" s="209">
        <v>2</v>
      </c>
      <c r="E284" s="209">
        <v>0</v>
      </c>
      <c r="F284" s="209">
        <v>2</v>
      </c>
      <c r="G284" s="209">
        <v>2</v>
      </c>
      <c r="H284" s="209">
        <v>1</v>
      </c>
      <c r="I284" s="209">
        <v>2</v>
      </c>
      <c r="J284" s="209">
        <v>8</v>
      </c>
      <c r="K284" s="209">
        <v>0</v>
      </c>
      <c r="L284" s="209">
        <v>0</v>
      </c>
      <c r="M284" s="68"/>
      <c r="O284" s="209">
        <v>278</v>
      </c>
      <c r="P284" s="2" t="str">
        <f>Q284&amp;":"&amp;COUNTIF($Q$7:Q284,Q284)</f>
        <v>0:38</v>
      </c>
      <c r="Q284" s="206">
        <f>'Student name internal mark'!W284</f>
        <v>0</v>
      </c>
      <c r="R284" s="227">
        <f t="shared" si="62"/>
        <v>0</v>
      </c>
      <c r="S284" s="227">
        <f t="shared" si="63"/>
        <v>0</v>
      </c>
      <c r="T284" s="227">
        <f t="shared" si="64"/>
        <v>0</v>
      </c>
      <c r="U284" s="227">
        <f t="shared" si="65"/>
        <v>0</v>
      </c>
      <c r="V284" s="227">
        <f t="shared" si="66"/>
        <v>0</v>
      </c>
      <c r="W284" s="227">
        <f t="shared" si="67"/>
        <v>0</v>
      </c>
      <c r="X284" s="227">
        <f t="shared" si="68"/>
        <v>0</v>
      </c>
      <c r="Y284" s="227">
        <f t="shared" si="69"/>
        <v>0</v>
      </c>
      <c r="Z284" s="227">
        <f t="shared" si="70"/>
        <v>0</v>
      </c>
      <c r="AB284" s="139">
        <f t="shared" si="71"/>
        <v>0</v>
      </c>
    </row>
    <row r="285" spans="1:28">
      <c r="A285" s="191">
        <f t="shared" si="59"/>
        <v>40</v>
      </c>
      <c r="B285" s="191" t="str">
        <f>C285&amp;":"&amp;COUNTIF($C$7:C285,C285)</f>
        <v>40:3</v>
      </c>
      <c r="C285" s="204">
        <f t="shared" si="60"/>
        <v>40</v>
      </c>
      <c r="D285" s="209">
        <v>2</v>
      </c>
      <c r="E285" s="209">
        <v>2</v>
      </c>
      <c r="F285" s="209">
        <v>2</v>
      </c>
      <c r="G285" s="209">
        <v>1</v>
      </c>
      <c r="H285" s="209">
        <v>2</v>
      </c>
      <c r="I285" s="209">
        <v>1</v>
      </c>
      <c r="J285" s="209">
        <v>7</v>
      </c>
      <c r="K285" s="209">
        <v>10</v>
      </c>
      <c r="L285" s="209">
        <v>13</v>
      </c>
      <c r="M285" s="68"/>
      <c r="O285" s="209">
        <v>279</v>
      </c>
      <c r="P285" s="2" t="str">
        <f>Q285&amp;":"&amp;COUNTIF($Q$7:Q285,Q285)</f>
        <v>0:39</v>
      </c>
      <c r="Q285" s="206">
        <f>'Student name internal mark'!W285</f>
        <v>0</v>
      </c>
      <c r="R285" s="227">
        <f t="shared" si="62"/>
        <v>0</v>
      </c>
      <c r="S285" s="227">
        <f t="shared" si="63"/>
        <v>0</v>
      </c>
      <c r="T285" s="227">
        <f t="shared" si="64"/>
        <v>0</v>
      </c>
      <c r="U285" s="227">
        <f t="shared" si="65"/>
        <v>0</v>
      </c>
      <c r="V285" s="227">
        <f t="shared" si="66"/>
        <v>0</v>
      </c>
      <c r="W285" s="227">
        <f t="shared" si="67"/>
        <v>0</v>
      </c>
      <c r="X285" s="227">
        <f t="shared" si="68"/>
        <v>0</v>
      </c>
      <c r="Y285" s="227">
        <f t="shared" si="69"/>
        <v>0</v>
      </c>
      <c r="Z285" s="227">
        <f t="shared" si="70"/>
        <v>0</v>
      </c>
      <c r="AB285" s="139">
        <f t="shared" si="71"/>
        <v>0</v>
      </c>
    </row>
    <row r="286" spans="1:28">
      <c r="A286" s="191">
        <f t="shared" si="59"/>
        <v>28</v>
      </c>
      <c r="B286" s="191" t="str">
        <f>C286&amp;":"&amp;COUNTIF($C$7:C286,C286)</f>
        <v>28:5</v>
      </c>
      <c r="C286" s="204">
        <f t="shared" si="60"/>
        <v>28</v>
      </c>
      <c r="D286" s="209">
        <v>0</v>
      </c>
      <c r="E286" s="209">
        <v>0</v>
      </c>
      <c r="F286" s="209">
        <v>1</v>
      </c>
      <c r="G286" s="209">
        <v>0</v>
      </c>
      <c r="H286" s="209">
        <v>0</v>
      </c>
      <c r="I286" s="209">
        <v>0</v>
      </c>
      <c r="J286" s="209">
        <v>8</v>
      </c>
      <c r="K286" s="209">
        <v>12</v>
      </c>
      <c r="L286" s="209">
        <v>7</v>
      </c>
      <c r="M286" s="68"/>
      <c r="O286" s="209">
        <v>280</v>
      </c>
      <c r="P286" s="2" t="str">
        <f>Q286&amp;":"&amp;COUNTIF($Q$7:Q286,Q286)</f>
        <v>0:40</v>
      </c>
      <c r="Q286" s="206">
        <f>'Student name internal mark'!W286</f>
        <v>0</v>
      </c>
      <c r="R286" s="227">
        <f t="shared" si="62"/>
        <v>0</v>
      </c>
      <c r="S286" s="227">
        <f t="shared" si="63"/>
        <v>0</v>
      </c>
      <c r="T286" s="227">
        <f t="shared" si="64"/>
        <v>0</v>
      </c>
      <c r="U286" s="227">
        <f t="shared" si="65"/>
        <v>0</v>
      </c>
      <c r="V286" s="227">
        <f t="shared" si="66"/>
        <v>0</v>
      </c>
      <c r="W286" s="227">
        <f t="shared" si="67"/>
        <v>0</v>
      </c>
      <c r="X286" s="227">
        <f t="shared" si="68"/>
        <v>0</v>
      </c>
      <c r="Y286" s="227">
        <f t="shared" si="69"/>
        <v>0</v>
      </c>
      <c r="Z286" s="227">
        <f t="shared" si="70"/>
        <v>0</v>
      </c>
      <c r="AB286" s="139">
        <f t="shared" si="71"/>
        <v>0</v>
      </c>
    </row>
    <row r="287" spans="1:28">
      <c r="A287" s="191">
        <f t="shared" si="59"/>
        <v>37</v>
      </c>
      <c r="B287" s="191" t="str">
        <f>C287&amp;":"&amp;COUNTIF($C$7:C287,C287)</f>
        <v>37:2</v>
      </c>
      <c r="C287" s="204">
        <f t="shared" si="60"/>
        <v>37</v>
      </c>
      <c r="D287" s="209">
        <v>1</v>
      </c>
      <c r="E287" s="209">
        <v>0</v>
      </c>
      <c r="F287" s="209">
        <v>2</v>
      </c>
      <c r="G287" s="209">
        <v>0</v>
      </c>
      <c r="H287" s="209">
        <v>1</v>
      </c>
      <c r="I287" s="209">
        <v>1</v>
      </c>
      <c r="J287" s="209">
        <v>8</v>
      </c>
      <c r="K287" s="209">
        <v>10</v>
      </c>
      <c r="L287" s="209">
        <v>14</v>
      </c>
      <c r="M287" s="211"/>
      <c r="O287" s="2">
        <v>281</v>
      </c>
      <c r="P287" s="2" t="str">
        <f>Q287&amp;":"&amp;COUNTIF($Q$7:Q287,Q287)</f>
        <v>0:41</v>
      </c>
      <c r="Q287" s="206">
        <f>'Student name internal mark'!W287</f>
        <v>0</v>
      </c>
      <c r="R287" s="227">
        <f t="shared" si="62"/>
        <v>0</v>
      </c>
      <c r="S287" s="227">
        <f t="shared" si="63"/>
        <v>0</v>
      </c>
      <c r="T287" s="227">
        <f t="shared" si="64"/>
        <v>0</v>
      </c>
      <c r="U287" s="227">
        <f t="shared" si="65"/>
        <v>0</v>
      </c>
      <c r="V287" s="227">
        <f t="shared" si="66"/>
        <v>0</v>
      </c>
      <c r="W287" s="227">
        <f t="shared" si="67"/>
        <v>0</v>
      </c>
      <c r="X287" s="227">
        <f t="shared" si="68"/>
        <v>0</v>
      </c>
      <c r="Y287" s="227">
        <f t="shared" si="69"/>
        <v>0</v>
      </c>
      <c r="Z287" s="227">
        <f t="shared" si="70"/>
        <v>0</v>
      </c>
      <c r="AB287" s="139">
        <f t="shared" si="71"/>
        <v>0</v>
      </c>
    </row>
    <row r="288" spans="1:28">
      <c r="A288" s="191">
        <f t="shared" si="59"/>
        <v>16</v>
      </c>
      <c r="B288" s="191" t="str">
        <f>C288&amp;":"&amp;COUNTIF($C$7:C288,C288)</f>
        <v>16:2</v>
      </c>
      <c r="C288" s="204">
        <f t="shared" si="60"/>
        <v>16</v>
      </c>
      <c r="D288" s="209">
        <v>2</v>
      </c>
      <c r="E288" s="209">
        <v>0</v>
      </c>
      <c r="F288" s="209">
        <v>0</v>
      </c>
      <c r="G288" s="209">
        <v>0</v>
      </c>
      <c r="H288" s="209">
        <v>0</v>
      </c>
      <c r="I288" s="209">
        <v>2</v>
      </c>
      <c r="J288" s="209">
        <v>1</v>
      </c>
      <c r="K288" s="209">
        <v>9</v>
      </c>
      <c r="L288" s="209">
        <v>2</v>
      </c>
      <c r="M288" s="68"/>
      <c r="O288" s="209">
        <v>282</v>
      </c>
      <c r="P288" s="2" t="str">
        <f>Q288&amp;":"&amp;COUNTIF($Q$7:Q288,Q288)</f>
        <v>0:42</v>
      </c>
      <c r="Q288" s="206">
        <f>'Student name internal mark'!W288</f>
        <v>0</v>
      </c>
      <c r="R288" s="227">
        <f t="shared" si="62"/>
        <v>0</v>
      </c>
      <c r="S288" s="227">
        <f t="shared" si="63"/>
        <v>0</v>
      </c>
      <c r="T288" s="227">
        <f t="shared" si="64"/>
        <v>0</v>
      </c>
      <c r="U288" s="227">
        <f t="shared" si="65"/>
        <v>0</v>
      </c>
      <c r="V288" s="227">
        <f t="shared" si="66"/>
        <v>0</v>
      </c>
      <c r="W288" s="227">
        <f t="shared" si="67"/>
        <v>0</v>
      </c>
      <c r="X288" s="227">
        <f t="shared" si="68"/>
        <v>0</v>
      </c>
      <c r="Y288" s="227">
        <f t="shared" si="69"/>
        <v>0</v>
      </c>
      <c r="Z288" s="227">
        <f t="shared" si="70"/>
        <v>0</v>
      </c>
      <c r="AB288" s="139">
        <f t="shared" si="71"/>
        <v>0</v>
      </c>
    </row>
    <row r="289" spans="1:28">
      <c r="A289" s="191">
        <f t="shared" si="59"/>
        <v>26</v>
      </c>
      <c r="B289" s="191" t="str">
        <f>C289&amp;":"&amp;COUNTIF($C$7:C289,C289)</f>
        <v>26:5</v>
      </c>
      <c r="C289" s="204">
        <f t="shared" si="60"/>
        <v>26</v>
      </c>
      <c r="D289" s="209">
        <v>1</v>
      </c>
      <c r="E289" s="209">
        <v>0</v>
      </c>
      <c r="F289" s="209">
        <v>0</v>
      </c>
      <c r="G289" s="209">
        <v>1</v>
      </c>
      <c r="H289" s="209">
        <v>1</v>
      </c>
      <c r="I289" s="209">
        <v>2</v>
      </c>
      <c r="J289" s="209">
        <v>2</v>
      </c>
      <c r="K289" s="209">
        <v>12</v>
      </c>
      <c r="L289" s="209">
        <v>7</v>
      </c>
      <c r="M289" s="145"/>
      <c r="O289" s="209">
        <v>283</v>
      </c>
      <c r="P289" s="2" t="str">
        <f>Q289&amp;":"&amp;COUNTIF($Q$7:Q289,Q289)</f>
        <v>0:43</v>
      </c>
      <c r="Q289" s="206">
        <f>'Student name internal mark'!W289</f>
        <v>0</v>
      </c>
      <c r="R289" s="227">
        <f t="shared" si="62"/>
        <v>0</v>
      </c>
      <c r="S289" s="227">
        <f t="shared" si="63"/>
        <v>0</v>
      </c>
      <c r="T289" s="227">
        <f t="shared" si="64"/>
        <v>0</v>
      </c>
      <c r="U289" s="227">
        <f t="shared" si="65"/>
        <v>0</v>
      </c>
      <c r="V289" s="227">
        <f t="shared" si="66"/>
        <v>0</v>
      </c>
      <c r="W289" s="227">
        <f t="shared" si="67"/>
        <v>0</v>
      </c>
      <c r="X289" s="227">
        <f t="shared" si="68"/>
        <v>0</v>
      </c>
      <c r="Y289" s="227">
        <f t="shared" si="69"/>
        <v>0</v>
      </c>
      <c r="Z289" s="227">
        <f t="shared" si="70"/>
        <v>0</v>
      </c>
      <c r="AB289" s="139">
        <f t="shared" si="71"/>
        <v>0</v>
      </c>
    </row>
    <row r="290" spans="1:28">
      <c r="A290" s="191">
        <f t="shared" si="59"/>
        <v>39</v>
      </c>
      <c r="B290" s="191" t="str">
        <f>C290&amp;":"&amp;COUNTIF($C$7:C290,C290)</f>
        <v>39:3</v>
      </c>
      <c r="C290" s="204">
        <f t="shared" si="60"/>
        <v>39</v>
      </c>
      <c r="D290" s="209">
        <v>2</v>
      </c>
      <c r="E290" s="209">
        <v>1</v>
      </c>
      <c r="F290" s="209">
        <v>2</v>
      </c>
      <c r="G290" s="209">
        <v>2</v>
      </c>
      <c r="H290" s="209">
        <v>2</v>
      </c>
      <c r="I290" s="209">
        <v>1</v>
      </c>
      <c r="J290" s="209">
        <v>8</v>
      </c>
      <c r="K290" s="209">
        <v>14</v>
      </c>
      <c r="L290" s="209">
        <v>7</v>
      </c>
      <c r="M290" s="211"/>
      <c r="O290" s="209">
        <v>284</v>
      </c>
      <c r="P290" s="2" t="str">
        <f>Q290&amp;":"&amp;COUNTIF($Q$7:Q290,Q290)</f>
        <v>0:44</v>
      </c>
      <c r="Q290" s="206">
        <f>'Student name internal mark'!W290</f>
        <v>0</v>
      </c>
      <c r="R290" s="227">
        <f t="shared" si="62"/>
        <v>0</v>
      </c>
      <c r="S290" s="227">
        <f t="shared" si="63"/>
        <v>0</v>
      </c>
      <c r="T290" s="227">
        <f t="shared" si="64"/>
        <v>0</v>
      </c>
      <c r="U290" s="227">
        <f t="shared" si="65"/>
        <v>0</v>
      </c>
      <c r="V290" s="227">
        <f t="shared" si="66"/>
        <v>0</v>
      </c>
      <c r="W290" s="227">
        <f t="shared" si="67"/>
        <v>0</v>
      </c>
      <c r="X290" s="227">
        <f t="shared" si="68"/>
        <v>0</v>
      </c>
      <c r="Y290" s="227">
        <f t="shared" si="69"/>
        <v>0</v>
      </c>
      <c r="Z290" s="227">
        <f t="shared" si="70"/>
        <v>0</v>
      </c>
      <c r="AB290" s="139">
        <f t="shared" si="71"/>
        <v>0</v>
      </c>
    </row>
    <row r="291" spans="1:28">
      <c r="A291" s="191">
        <f t="shared" si="59"/>
        <v>38</v>
      </c>
      <c r="B291" s="191" t="str">
        <f>C291&amp;":"&amp;COUNTIF($C$7:C291,C291)</f>
        <v>38:4</v>
      </c>
      <c r="C291" s="204">
        <f t="shared" si="60"/>
        <v>38</v>
      </c>
      <c r="D291" s="209">
        <v>0</v>
      </c>
      <c r="E291" s="209">
        <v>0</v>
      </c>
      <c r="F291" s="209">
        <v>2</v>
      </c>
      <c r="G291" s="209">
        <v>1</v>
      </c>
      <c r="H291" s="209">
        <v>1</v>
      </c>
      <c r="I291" s="209">
        <v>0</v>
      </c>
      <c r="J291" s="209">
        <v>7</v>
      </c>
      <c r="K291" s="209">
        <v>14</v>
      </c>
      <c r="L291" s="209">
        <v>13</v>
      </c>
      <c r="M291" s="68"/>
      <c r="O291" s="2">
        <v>285</v>
      </c>
      <c r="P291" s="2" t="str">
        <f>Q291&amp;":"&amp;COUNTIF($Q$7:Q291,Q291)</f>
        <v>0:45</v>
      </c>
      <c r="Q291" s="206">
        <f>'Student name internal mark'!W291</f>
        <v>0</v>
      </c>
      <c r="R291" s="227">
        <f t="shared" si="62"/>
        <v>0</v>
      </c>
      <c r="S291" s="227">
        <f t="shared" si="63"/>
        <v>0</v>
      </c>
      <c r="T291" s="227">
        <f t="shared" si="64"/>
        <v>0</v>
      </c>
      <c r="U291" s="227">
        <f t="shared" si="65"/>
        <v>0</v>
      </c>
      <c r="V291" s="227">
        <f t="shared" si="66"/>
        <v>0</v>
      </c>
      <c r="W291" s="227">
        <f t="shared" si="67"/>
        <v>0</v>
      </c>
      <c r="X291" s="227">
        <f t="shared" si="68"/>
        <v>0</v>
      </c>
      <c r="Y291" s="227">
        <f t="shared" si="69"/>
        <v>0</v>
      </c>
      <c r="Z291" s="227">
        <f t="shared" si="70"/>
        <v>0</v>
      </c>
      <c r="AB291" s="139">
        <f t="shared" si="71"/>
        <v>0</v>
      </c>
    </row>
    <row r="292" spans="1:28">
      <c r="A292" s="191">
        <f t="shared" si="59"/>
        <v>25</v>
      </c>
      <c r="B292" s="191" t="str">
        <f>C292&amp;":"&amp;COUNTIF($C$7:C292,C292)</f>
        <v>25:3</v>
      </c>
      <c r="C292" s="204">
        <f t="shared" si="60"/>
        <v>25</v>
      </c>
      <c r="D292" s="209">
        <v>1</v>
      </c>
      <c r="E292" s="209">
        <v>0</v>
      </c>
      <c r="F292" s="209">
        <v>1</v>
      </c>
      <c r="G292" s="209">
        <v>0</v>
      </c>
      <c r="H292" s="209">
        <v>1</v>
      </c>
      <c r="I292" s="209">
        <v>0</v>
      </c>
      <c r="J292" s="209">
        <v>5</v>
      </c>
      <c r="K292" s="209">
        <v>7</v>
      </c>
      <c r="L292" s="209">
        <v>10</v>
      </c>
      <c r="M292" s="68"/>
      <c r="O292" s="209">
        <v>286</v>
      </c>
      <c r="P292" s="2" t="str">
        <f>Q292&amp;":"&amp;COUNTIF($Q$7:Q292,Q292)</f>
        <v>0:46</v>
      </c>
      <c r="Q292" s="206">
        <f>'Student name internal mark'!W292</f>
        <v>0</v>
      </c>
      <c r="R292" s="227">
        <f t="shared" si="62"/>
        <v>0</v>
      </c>
      <c r="S292" s="227">
        <f t="shared" si="63"/>
        <v>0</v>
      </c>
      <c r="T292" s="227">
        <f t="shared" si="64"/>
        <v>0</v>
      </c>
      <c r="U292" s="227">
        <f t="shared" si="65"/>
        <v>0</v>
      </c>
      <c r="V292" s="227">
        <f t="shared" si="66"/>
        <v>0</v>
      </c>
      <c r="W292" s="227">
        <f t="shared" si="67"/>
        <v>0</v>
      </c>
      <c r="X292" s="227">
        <f t="shared" si="68"/>
        <v>0</v>
      </c>
      <c r="Y292" s="227">
        <f t="shared" si="69"/>
        <v>0</v>
      </c>
      <c r="Z292" s="227">
        <f t="shared" si="70"/>
        <v>0</v>
      </c>
      <c r="AB292" s="139">
        <f t="shared" si="71"/>
        <v>0</v>
      </c>
    </row>
    <row r="293" spans="1:28">
      <c r="A293" s="191">
        <f t="shared" si="59"/>
        <v>26</v>
      </c>
      <c r="B293" s="191" t="str">
        <f>C293&amp;":"&amp;COUNTIF($C$7:C293,C293)</f>
        <v>26:6</v>
      </c>
      <c r="C293" s="204">
        <f t="shared" si="60"/>
        <v>26</v>
      </c>
      <c r="D293" s="209">
        <v>1</v>
      </c>
      <c r="E293" s="209">
        <v>2</v>
      </c>
      <c r="F293" s="209">
        <v>1</v>
      </c>
      <c r="G293" s="209">
        <v>0</v>
      </c>
      <c r="H293" s="209">
        <v>1</v>
      </c>
      <c r="I293" s="209">
        <v>1</v>
      </c>
      <c r="J293" s="209">
        <v>4</v>
      </c>
      <c r="K293" s="209">
        <v>7</v>
      </c>
      <c r="L293" s="209">
        <v>9</v>
      </c>
      <c r="M293" s="68"/>
      <c r="O293" s="209">
        <v>287</v>
      </c>
      <c r="P293" s="2" t="str">
        <f>Q293&amp;":"&amp;COUNTIF($Q$7:Q293,Q293)</f>
        <v>0:47</v>
      </c>
      <c r="Q293" s="206">
        <f>'Student name internal mark'!W293</f>
        <v>0</v>
      </c>
      <c r="R293" s="227">
        <f t="shared" si="62"/>
        <v>0</v>
      </c>
      <c r="S293" s="227">
        <f t="shared" si="63"/>
        <v>0</v>
      </c>
      <c r="T293" s="227">
        <f t="shared" si="64"/>
        <v>0</v>
      </c>
      <c r="U293" s="227">
        <f t="shared" si="65"/>
        <v>0</v>
      </c>
      <c r="V293" s="227">
        <f t="shared" si="66"/>
        <v>0</v>
      </c>
      <c r="W293" s="227">
        <f t="shared" si="67"/>
        <v>0</v>
      </c>
      <c r="X293" s="227">
        <f t="shared" si="68"/>
        <v>0</v>
      </c>
      <c r="Y293" s="227">
        <f t="shared" si="69"/>
        <v>0</v>
      </c>
      <c r="Z293" s="227">
        <f t="shared" si="70"/>
        <v>0</v>
      </c>
      <c r="AB293" s="139">
        <f t="shared" si="71"/>
        <v>0</v>
      </c>
    </row>
    <row r="294" spans="1:28">
      <c r="A294" s="191">
        <f t="shared" si="59"/>
        <v>16</v>
      </c>
      <c r="B294" s="191" t="str">
        <f>C294&amp;":"&amp;COUNTIF($C$7:C294,C294)</f>
        <v>16:3</v>
      </c>
      <c r="C294" s="204">
        <f t="shared" si="60"/>
        <v>16</v>
      </c>
      <c r="D294" s="209">
        <v>2</v>
      </c>
      <c r="E294" s="209">
        <v>0</v>
      </c>
      <c r="F294" s="209">
        <v>0</v>
      </c>
      <c r="G294" s="209">
        <v>1</v>
      </c>
      <c r="H294" s="209">
        <v>0</v>
      </c>
      <c r="I294" s="209">
        <v>0</v>
      </c>
      <c r="J294" s="209">
        <v>1</v>
      </c>
      <c r="K294" s="209">
        <v>6</v>
      </c>
      <c r="L294" s="209">
        <v>6</v>
      </c>
      <c r="M294" s="68"/>
      <c r="O294" s="209">
        <v>288</v>
      </c>
      <c r="P294" s="2" t="str">
        <f>Q294&amp;":"&amp;COUNTIF($Q$7:Q294,Q294)</f>
        <v>0:48</v>
      </c>
      <c r="Q294" s="206">
        <f>'Student name internal mark'!W294</f>
        <v>0</v>
      </c>
      <c r="R294" s="227">
        <f t="shared" si="62"/>
        <v>0</v>
      </c>
      <c r="S294" s="227">
        <f t="shared" si="63"/>
        <v>0</v>
      </c>
      <c r="T294" s="227">
        <f t="shared" si="64"/>
        <v>0</v>
      </c>
      <c r="U294" s="227">
        <f t="shared" si="65"/>
        <v>0</v>
      </c>
      <c r="V294" s="227">
        <f t="shared" si="66"/>
        <v>0</v>
      </c>
      <c r="W294" s="227">
        <f t="shared" si="67"/>
        <v>0</v>
      </c>
      <c r="X294" s="227">
        <f t="shared" si="68"/>
        <v>0</v>
      </c>
      <c r="Y294" s="227">
        <f t="shared" si="69"/>
        <v>0</v>
      </c>
      <c r="Z294" s="227">
        <f t="shared" si="70"/>
        <v>0</v>
      </c>
      <c r="AB294" s="139">
        <f t="shared" si="71"/>
        <v>0</v>
      </c>
    </row>
    <row r="295" spans="1:28">
      <c r="A295" s="191">
        <f t="shared" si="59"/>
        <v>39</v>
      </c>
      <c r="B295" s="191" t="str">
        <f>C295&amp;":"&amp;COUNTIF($C$7:C295,C295)</f>
        <v>39:4</v>
      </c>
      <c r="C295" s="204">
        <f t="shared" si="60"/>
        <v>39</v>
      </c>
      <c r="D295" s="209">
        <v>1</v>
      </c>
      <c r="E295" s="209">
        <v>1</v>
      </c>
      <c r="F295" s="209">
        <v>1</v>
      </c>
      <c r="G295" s="209">
        <v>1</v>
      </c>
      <c r="H295" s="209">
        <v>0</v>
      </c>
      <c r="I295" s="209">
        <v>1</v>
      </c>
      <c r="J295" s="209">
        <v>8</v>
      </c>
      <c r="K295" s="209">
        <v>13</v>
      </c>
      <c r="L295" s="209">
        <v>13</v>
      </c>
      <c r="M295" s="145"/>
      <c r="O295" s="2">
        <v>289</v>
      </c>
      <c r="P295" s="2" t="str">
        <f>Q295&amp;":"&amp;COUNTIF($Q$7:Q295,Q295)</f>
        <v>0:49</v>
      </c>
      <c r="Q295" s="206">
        <f>'Student name internal mark'!W295</f>
        <v>0</v>
      </c>
      <c r="R295" s="227">
        <f t="shared" si="62"/>
        <v>0</v>
      </c>
      <c r="S295" s="227">
        <f t="shared" si="63"/>
        <v>0</v>
      </c>
      <c r="T295" s="227">
        <f t="shared" si="64"/>
        <v>0</v>
      </c>
      <c r="U295" s="227">
        <f t="shared" si="65"/>
        <v>0</v>
      </c>
      <c r="V295" s="227">
        <f t="shared" si="66"/>
        <v>0</v>
      </c>
      <c r="W295" s="227">
        <f t="shared" si="67"/>
        <v>0</v>
      </c>
      <c r="X295" s="227">
        <f t="shared" si="68"/>
        <v>0</v>
      </c>
      <c r="Y295" s="227">
        <f t="shared" si="69"/>
        <v>0</v>
      </c>
      <c r="Z295" s="227">
        <f t="shared" si="70"/>
        <v>0</v>
      </c>
      <c r="AB295" s="139">
        <f t="shared" si="71"/>
        <v>0</v>
      </c>
    </row>
    <row r="296" spans="1:28">
      <c r="A296" s="191">
        <f t="shared" si="59"/>
        <v>32</v>
      </c>
      <c r="B296" s="191" t="str">
        <f>C296&amp;":"&amp;COUNTIF($C$7:C296,C296)</f>
        <v>32:8</v>
      </c>
      <c r="C296" s="204">
        <f t="shared" si="60"/>
        <v>32</v>
      </c>
      <c r="D296" s="209">
        <v>1</v>
      </c>
      <c r="E296" s="209">
        <v>2</v>
      </c>
      <c r="F296" s="209">
        <v>2</v>
      </c>
      <c r="G296" s="209">
        <v>2</v>
      </c>
      <c r="H296" s="209">
        <v>1</v>
      </c>
      <c r="I296" s="209">
        <v>1</v>
      </c>
      <c r="J296" s="209">
        <v>5</v>
      </c>
      <c r="K296" s="209">
        <v>10</v>
      </c>
      <c r="L296" s="209">
        <v>8</v>
      </c>
      <c r="M296" s="211"/>
      <c r="O296" s="209">
        <v>290</v>
      </c>
      <c r="P296" s="2" t="str">
        <f>Q296&amp;":"&amp;COUNTIF($Q$7:Q296,Q296)</f>
        <v>0:50</v>
      </c>
      <c r="Q296" s="206">
        <f>'Student name internal mark'!W296</f>
        <v>0</v>
      </c>
      <c r="R296" s="227">
        <f t="shared" si="62"/>
        <v>0</v>
      </c>
      <c r="S296" s="227">
        <f t="shared" si="63"/>
        <v>0</v>
      </c>
      <c r="T296" s="227">
        <f t="shared" si="64"/>
        <v>0</v>
      </c>
      <c r="U296" s="227">
        <f t="shared" si="65"/>
        <v>0</v>
      </c>
      <c r="V296" s="227">
        <f t="shared" si="66"/>
        <v>0</v>
      </c>
      <c r="W296" s="227">
        <f t="shared" si="67"/>
        <v>0</v>
      </c>
      <c r="X296" s="227">
        <f t="shared" si="68"/>
        <v>0</v>
      </c>
      <c r="Y296" s="227">
        <f t="shared" si="69"/>
        <v>0</v>
      </c>
      <c r="Z296" s="227">
        <f t="shared" si="70"/>
        <v>0</v>
      </c>
      <c r="AB296" s="139">
        <f t="shared" si="71"/>
        <v>0</v>
      </c>
    </row>
    <row r="297" spans="1:28">
      <c r="A297" s="191">
        <f t="shared" si="59"/>
        <v>31</v>
      </c>
      <c r="B297" s="191" t="str">
        <f>C297&amp;":"&amp;COUNTIF($C$7:C297,C297)</f>
        <v>31:6</v>
      </c>
      <c r="C297" s="204">
        <f t="shared" si="60"/>
        <v>31</v>
      </c>
      <c r="D297" s="209">
        <v>1</v>
      </c>
      <c r="E297" s="209">
        <v>1</v>
      </c>
      <c r="F297" s="209">
        <v>2</v>
      </c>
      <c r="G297" s="209">
        <v>1</v>
      </c>
      <c r="H297" s="209">
        <v>1</v>
      </c>
      <c r="I297" s="209">
        <v>1</v>
      </c>
      <c r="J297" s="209">
        <v>6</v>
      </c>
      <c r="K297" s="209">
        <v>9</v>
      </c>
      <c r="L297" s="209">
        <v>9</v>
      </c>
      <c r="M297" s="68"/>
      <c r="O297" s="209">
        <v>291</v>
      </c>
      <c r="P297" s="2" t="str">
        <f>Q297&amp;":"&amp;COUNTIF($Q$7:Q297,Q297)</f>
        <v>0:51</v>
      </c>
      <c r="Q297" s="206">
        <f>'Student name internal mark'!W297</f>
        <v>0</v>
      </c>
      <c r="R297" s="227">
        <f t="shared" si="62"/>
        <v>0</v>
      </c>
      <c r="S297" s="227">
        <f t="shared" si="63"/>
        <v>0</v>
      </c>
      <c r="T297" s="227">
        <f t="shared" si="64"/>
        <v>0</v>
      </c>
      <c r="U297" s="227">
        <f t="shared" si="65"/>
        <v>0</v>
      </c>
      <c r="V297" s="227">
        <f t="shared" si="66"/>
        <v>0</v>
      </c>
      <c r="W297" s="227">
        <f t="shared" si="67"/>
        <v>0</v>
      </c>
      <c r="X297" s="227">
        <f t="shared" si="68"/>
        <v>0</v>
      </c>
      <c r="Y297" s="227">
        <f t="shared" si="69"/>
        <v>0</v>
      </c>
      <c r="Z297" s="227">
        <f t="shared" si="70"/>
        <v>0</v>
      </c>
      <c r="AB297" s="139">
        <f t="shared" si="71"/>
        <v>0</v>
      </c>
    </row>
    <row r="298" spans="1:28">
      <c r="A298" s="191">
        <f t="shared" si="59"/>
        <v>36</v>
      </c>
      <c r="B298" s="191" t="str">
        <f>C298&amp;":"&amp;COUNTIF($C$7:C298,C298)</f>
        <v>36:7</v>
      </c>
      <c r="C298" s="204">
        <f t="shared" si="60"/>
        <v>36</v>
      </c>
      <c r="D298" s="209">
        <v>0</v>
      </c>
      <c r="E298" s="209">
        <v>1</v>
      </c>
      <c r="F298" s="209">
        <v>2</v>
      </c>
      <c r="G298" s="209">
        <v>1</v>
      </c>
      <c r="H298" s="209">
        <v>0</v>
      </c>
      <c r="I298" s="209">
        <v>1</v>
      </c>
      <c r="J298" s="209">
        <v>6</v>
      </c>
      <c r="K298" s="209">
        <v>13</v>
      </c>
      <c r="L298" s="209">
        <v>12</v>
      </c>
      <c r="M298" s="145"/>
      <c r="O298" s="209">
        <v>292</v>
      </c>
      <c r="P298" s="2" t="str">
        <f>Q298&amp;":"&amp;COUNTIF($Q$7:Q298,Q298)</f>
        <v>0:52</v>
      </c>
      <c r="Q298" s="206">
        <f>'Student name internal mark'!W298</f>
        <v>0</v>
      </c>
      <c r="R298" s="227">
        <f t="shared" si="62"/>
        <v>0</v>
      </c>
      <c r="S298" s="227">
        <f t="shared" si="63"/>
        <v>0</v>
      </c>
      <c r="T298" s="227">
        <f t="shared" si="64"/>
        <v>0</v>
      </c>
      <c r="U298" s="227">
        <f t="shared" si="65"/>
        <v>0</v>
      </c>
      <c r="V298" s="227">
        <f t="shared" si="66"/>
        <v>0</v>
      </c>
      <c r="W298" s="227">
        <f t="shared" si="67"/>
        <v>0</v>
      </c>
      <c r="X298" s="227">
        <f t="shared" si="68"/>
        <v>0</v>
      </c>
      <c r="Y298" s="227">
        <f t="shared" si="69"/>
        <v>0</v>
      </c>
      <c r="Z298" s="227">
        <f t="shared" si="70"/>
        <v>0</v>
      </c>
      <c r="AB298" s="139">
        <f t="shared" si="71"/>
        <v>0</v>
      </c>
    </row>
    <row r="299" spans="1:28">
      <c r="A299" s="191">
        <f t="shared" si="59"/>
        <v>28</v>
      </c>
      <c r="B299" s="191" t="str">
        <f>C299&amp;":"&amp;COUNTIF($C$7:C299,C299)</f>
        <v>28:6</v>
      </c>
      <c r="C299" s="204">
        <f t="shared" si="60"/>
        <v>28</v>
      </c>
      <c r="D299" s="209">
        <v>2</v>
      </c>
      <c r="E299" s="209">
        <v>0</v>
      </c>
      <c r="F299" s="209">
        <v>2</v>
      </c>
      <c r="G299" s="209">
        <v>0</v>
      </c>
      <c r="H299" s="209">
        <v>2</v>
      </c>
      <c r="I299" s="209">
        <v>1</v>
      </c>
      <c r="J299" s="209">
        <v>4</v>
      </c>
      <c r="K299" s="209">
        <v>7</v>
      </c>
      <c r="L299" s="209">
        <v>10</v>
      </c>
      <c r="M299" s="211"/>
      <c r="O299" s="2">
        <v>293</v>
      </c>
      <c r="P299" s="2" t="str">
        <f>Q299&amp;":"&amp;COUNTIF($Q$7:Q299,Q299)</f>
        <v>0:53</v>
      </c>
      <c r="Q299" s="206">
        <f>'Student name internal mark'!W299</f>
        <v>0</v>
      </c>
      <c r="R299" s="227">
        <f t="shared" si="62"/>
        <v>0</v>
      </c>
      <c r="S299" s="227">
        <f t="shared" si="63"/>
        <v>0</v>
      </c>
      <c r="T299" s="227">
        <f t="shared" si="64"/>
        <v>0</v>
      </c>
      <c r="U299" s="227">
        <f t="shared" si="65"/>
        <v>0</v>
      </c>
      <c r="V299" s="227">
        <f t="shared" si="66"/>
        <v>0</v>
      </c>
      <c r="W299" s="227">
        <f t="shared" si="67"/>
        <v>0</v>
      </c>
      <c r="X299" s="227">
        <f t="shared" si="68"/>
        <v>0</v>
      </c>
      <c r="Y299" s="227">
        <f t="shared" si="69"/>
        <v>0</v>
      </c>
      <c r="Z299" s="227">
        <f t="shared" si="70"/>
        <v>0</v>
      </c>
      <c r="AB299" s="139">
        <f t="shared" si="71"/>
        <v>0</v>
      </c>
    </row>
    <row r="300" spans="1:28">
      <c r="A300" s="191">
        <f t="shared" si="59"/>
        <v>17</v>
      </c>
      <c r="B300" s="191" t="str">
        <f>C300&amp;":"&amp;COUNTIF($C$7:C300,C300)</f>
        <v>17:2</v>
      </c>
      <c r="C300" s="204">
        <f t="shared" si="60"/>
        <v>17</v>
      </c>
      <c r="D300" s="209">
        <v>0</v>
      </c>
      <c r="E300" s="209">
        <v>1</v>
      </c>
      <c r="F300" s="209">
        <v>0</v>
      </c>
      <c r="G300" s="209">
        <v>1</v>
      </c>
      <c r="H300" s="209">
        <v>0</v>
      </c>
      <c r="I300" s="209">
        <v>1</v>
      </c>
      <c r="J300" s="209">
        <v>2</v>
      </c>
      <c r="K300" s="209">
        <v>4</v>
      </c>
      <c r="L300" s="209">
        <v>8</v>
      </c>
      <c r="M300" s="68"/>
      <c r="O300" s="209">
        <v>294</v>
      </c>
      <c r="P300" s="2" t="str">
        <f>Q300&amp;":"&amp;COUNTIF($Q$7:Q300,Q300)</f>
        <v>0:54</v>
      </c>
      <c r="Q300" s="206">
        <f>'Student name internal mark'!W300</f>
        <v>0</v>
      </c>
      <c r="R300" s="227">
        <f t="shared" si="62"/>
        <v>0</v>
      </c>
      <c r="S300" s="227">
        <f t="shared" si="63"/>
        <v>0</v>
      </c>
      <c r="T300" s="227">
        <f t="shared" si="64"/>
        <v>0</v>
      </c>
      <c r="U300" s="227">
        <f t="shared" si="65"/>
        <v>0</v>
      </c>
      <c r="V300" s="227">
        <f t="shared" si="66"/>
        <v>0</v>
      </c>
      <c r="W300" s="227">
        <f t="shared" si="67"/>
        <v>0</v>
      </c>
      <c r="X300" s="227">
        <f t="shared" si="68"/>
        <v>0</v>
      </c>
      <c r="Y300" s="227">
        <f t="shared" si="69"/>
        <v>0</v>
      </c>
      <c r="Z300" s="227">
        <f t="shared" si="70"/>
        <v>0</v>
      </c>
      <c r="AB300" s="139">
        <f t="shared" si="71"/>
        <v>0</v>
      </c>
    </row>
    <row r="301" spans="1:28">
      <c r="A301" s="191">
        <f t="shared" si="59"/>
        <v>42</v>
      </c>
      <c r="B301" s="191" t="str">
        <f>C301&amp;":"&amp;COUNTIF($C$7:C301,C301)</f>
        <v>42:9</v>
      </c>
      <c r="C301" s="204">
        <f t="shared" si="60"/>
        <v>42</v>
      </c>
      <c r="D301" s="209">
        <v>2</v>
      </c>
      <c r="E301" s="209">
        <v>1</v>
      </c>
      <c r="F301" s="209">
        <v>2</v>
      </c>
      <c r="G301" s="209">
        <v>2</v>
      </c>
      <c r="H301" s="209">
        <v>1</v>
      </c>
      <c r="I301" s="209">
        <v>2</v>
      </c>
      <c r="J301" s="209">
        <v>7</v>
      </c>
      <c r="K301" s="209">
        <v>11</v>
      </c>
      <c r="L301" s="209">
        <v>14</v>
      </c>
      <c r="M301" s="68"/>
      <c r="O301" s="209">
        <v>295</v>
      </c>
      <c r="P301" s="2" t="str">
        <f>Q301&amp;":"&amp;COUNTIF($Q$7:Q301,Q301)</f>
        <v>0:55</v>
      </c>
      <c r="Q301" s="206">
        <f>'Student name internal mark'!W301</f>
        <v>0</v>
      </c>
      <c r="R301" s="227">
        <f t="shared" si="62"/>
        <v>0</v>
      </c>
      <c r="S301" s="227">
        <f t="shared" si="63"/>
        <v>0</v>
      </c>
      <c r="T301" s="227">
        <f t="shared" si="64"/>
        <v>0</v>
      </c>
      <c r="U301" s="227">
        <f t="shared" si="65"/>
        <v>0</v>
      </c>
      <c r="V301" s="227">
        <f t="shared" si="66"/>
        <v>0</v>
      </c>
      <c r="W301" s="227">
        <f t="shared" si="67"/>
        <v>0</v>
      </c>
      <c r="X301" s="227">
        <f t="shared" si="68"/>
        <v>0</v>
      </c>
      <c r="Y301" s="227">
        <f t="shared" si="69"/>
        <v>0</v>
      </c>
      <c r="Z301" s="227">
        <f t="shared" si="70"/>
        <v>0</v>
      </c>
      <c r="AB301" s="139">
        <f t="shared" si="71"/>
        <v>0</v>
      </c>
    </row>
    <row r="302" spans="1:28">
      <c r="A302" s="191">
        <f t="shared" si="59"/>
        <v>30</v>
      </c>
      <c r="B302" s="191" t="str">
        <f>C302&amp;":"&amp;COUNTIF($C$7:C302,C302)</f>
        <v>30:5</v>
      </c>
      <c r="C302" s="204">
        <f t="shared" si="60"/>
        <v>30</v>
      </c>
      <c r="D302" s="209">
        <v>1</v>
      </c>
      <c r="E302" s="209">
        <v>0</v>
      </c>
      <c r="F302" s="209">
        <v>2</v>
      </c>
      <c r="G302" s="209">
        <v>1</v>
      </c>
      <c r="H302" s="209">
        <v>1</v>
      </c>
      <c r="I302" s="209">
        <v>1</v>
      </c>
      <c r="J302" s="209">
        <v>8</v>
      </c>
      <c r="K302" s="209">
        <v>7</v>
      </c>
      <c r="L302" s="209">
        <v>9</v>
      </c>
      <c r="M302" s="68"/>
      <c r="O302" s="209">
        <v>296</v>
      </c>
      <c r="P302" s="2" t="str">
        <f>Q302&amp;":"&amp;COUNTIF($Q$7:Q302,Q302)</f>
        <v>0:56</v>
      </c>
      <c r="Q302" s="206">
        <f>'Student name internal mark'!W302</f>
        <v>0</v>
      </c>
      <c r="R302" s="227">
        <f t="shared" si="62"/>
        <v>0</v>
      </c>
      <c r="S302" s="227">
        <f t="shared" si="63"/>
        <v>0</v>
      </c>
      <c r="T302" s="227">
        <f t="shared" si="64"/>
        <v>0</v>
      </c>
      <c r="U302" s="227">
        <f t="shared" si="65"/>
        <v>0</v>
      </c>
      <c r="V302" s="227">
        <f t="shared" si="66"/>
        <v>0</v>
      </c>
      <c r="W302" s="227">
        <f t="shared" si="67"/>
        <v>0</v>
      </c>
      <c r="X302" s="227">
        <f t="shared" si="68"/>
        <v>0</v>
      </c>
      <c r="Y302" s="227">
        <f t="shared" si="69"/>
        <v>0</v>
      </c>
      <c r="Z302" s="227">
        <f t="shared" si="70"/>
        <v>0</v>
      </c>
      <c r="AB302" s="139">
        <f t="shared" si="71"/>
        <v>0</v>
      </c>
    </row>
    <row r="303" spans="1:28">
      <c r="A303" s="191">
        <f t="shared" si="59"/>
        <v>31</v>
      </c>
      <c r="B303" s="191" t="str">
        <f>C303&amp;":"&amp;COUNTIF($C$7:C303,C303)</f>
        <v>31:7</v>
      </c>
      <c r="C303" s="204">
        <f t="shared" si="60"/>
        <v>31</v>
      </c>
      <c r="D303" s="209">
        <v>0</v>
      </c>
      <c r="E303" s="209">
        <v>0</v>
      </c>
      <c r="F303" s="209">
        <v>1</v>
      </c>
      <c r="G303" s="209">
        <v>0</v>
      </c>
      <c r="H303" s="209">
        <v>1</v>
      </c>
      <c r="I303" s="209">
        <v>0</v>
      </c>
      <c r="J303" s="209">
        <v>8</v>
      </c>
      <c r="K303" s="209">
        <v>12</v>
      </c>
      <c r="L303" s="209">
        <v>9</v>
      </c>
      <c r="M303" s="145"/>
      <c r="O303" s="2">
        <v>297</v>
      </c>
      <c r="P303" s="2" t="str">
        <f>Q303&amp;":"&amp;COUNTIF($Q$7:Q303,Q303)</f>
        <v>0:57</v>
      </c>
      <c r="Q303" s="206">
        <f>'Student name internal mark'!W303</f>
        <v>0</v>
      </c>
      <c r="R303" s="227">
        <f t="shared" si="62"/>
        <v>0</v>
      </c>
      <c r="S303" s="227">
        <f t="shared" si="63"/>
        <v>0</v>
      </c>
      <c r="T303" s="227">
        <f t="shared" si="64"/>
        <v>0</v>
      </c>
      <c r="U303" s="227">
        <f t="shared" si="65"/>
        <v>0</v>
      </c>
      <c r="V303" s="227">
        <f t="shared" si="66"/>
        <v>0</v>
      </c>
      <c r="W303" s="227">
        <f t="shared" si="67"/>
        <v>0</v>
      </c>
      <c r="X303" s="227">
        <f t="shared" si="68"/>
        <v>0</v>
      </c>
      <c r="Y303" s="227">
        <f t="shared" si="69"/>
        <v>0</v>
      </c>
      <c r="Z303" s="227">
        <f t="shared" si="70"/>
        <v>0</v>
      </c>
      <c r="AB303" s="139">
        <f t="shared" si="71"/>
        <v>0</v>
      </c>
    </row>
    <row r="304" spans="1:28">
      <c r="A304" s="191">
        <f t="shared" si="59"/>
        <v>29</v>
      </c>
      <c r="B304" s="191" t="str">
        <f>C304&amp;":"&amp;COUNTIF($C$7:C304,C304)</f>
        <v>29:5</v>
      </c>
      <c r="C304" s="204">
        <f t="shared" si="60"/>
        <v>29</v>
      </c>
      <c r="D304" s="209">
        <v>2</v>
      </c>
      <c r="E304" s="209">
        <v>2</v>
      </c>
      <c r="F304" s="209">
        <v>0</v>
      </c>
      <c r="G304" s="209">
        <v>2</v>
      </c>
      <c r="H304" s="209">
        <v>2</v>
      </c>
      <c r="I304" s="209">
        <v>1</v>
      </c>
      <c r="J304" s="209">
        <v>4</v>
      </c>
      <c r="K304" s="209">
        <v>5</v>
      </c>
      <c r="L304" s="209">
        <v>11</v>
      </c>
      <c r="M304" s="68"/>
      <c r="O304" s="209">
        <v>298</v>
      </c>
      <c r="P304" s="2" t="str">
        <f>Q304&amp;":"&amp;COUNTIF($Q$7:Q304,Q304)</f>
        <v>0:58</v>
      </c>
      <c r="Q304" s="206">
        <f>'Student name internal mark'!W304</f>
        <v>0</v>
      </c>
      <c r="R304" s="227">
        <f t="shared" si="62"/>
        <v>0</v>
      </c>
      <c r="S304" s="227">
        <f t="shared" si="63"/>
        <v>0</v>
      </c>
      <c r="T304" s="227">
        <f t="shared" si="64"/>
        <v>0</v>
      </c>
      <c r="U304" s="227">
        <f t="shared" si="65"/>
        <v>0</v>
      </c>
      <c r="V304" s="227">
        <f t="shared" si="66"/>
        <v>0</v>
      </c>
      <c r="W304" s="227">
        <f t="shared" si="67"/>
        <v>0</v>
      </c>
      <c r="X304" s="227">
        <f t="shared" si="68"/>
        <v>0</v>
      </c>
      <c r="Y304" s="227">
        <f t="shared" si="69"/>
        <v>0</v>
      </c>
      <c r="Z304" s="227">
        <f t="shared" si="70"/>
        <v>0</v>
      </c>
      <c r="AB304" s="139">
        <f t="shared" si="71"/>
        <v>0</v>
      </c>
    </row>
    <row r="305" spans="1:28">
      <c r="A305" s="191">
        <f t="shared" si="59"/>
        <v>23</v>
      </c>
      <c r="B305" s="191" t="str">
        <f>C305&amp;":"&amp;COUNTIF($C$7:C305,C305)</f>
        <v>23:3</v>
      </c>
      <c r="C305" s="204">
        <f t="shared" si="60"/>
        <v>23</v>
      </c>
      <c r="D305" s="209">
        <v>0</v>
      </c>
      <c r="E305" s="209">
        <v>0</v>
      </c>
      <c r="F305" s="209">
        <v>2</v>
      </c>
      <c r="G305" s="209">
        <v>0</v>
      </c>
      <c r="H305" s="209">
        <v>1</v>
      </c>
      <c r="I305" s="209">
        <v>1</v>
      </c>
      <c r="J305" s="209">
        <v>4</v>
      </c>
      <c r="K305" s="209">
        <v>5</v>
      </c>
      <c r="L305" s="209">
        <v>10</v>
      </c>
      <c r="M305" s="68"/>
      <c r="O305" s="209">
        <v>299</v>
      </c>
      <c r="P305" s="2" t="str">
        <f>Q305&amp;":"&amp;COUNTIF($Q$7:Q305,Q305)</f>
        <v>0:59</v>
      </c>
      <c r="Q305" s="206">
        <f>'Student name internal mark'!W305</f>
        <v>0</v>
      </c>
      <c r="R305" s="227">
        <f t="shared" si="62"/>
        <v>0</v>
      </c>
      <c r="S305" s="227">
        <f t="shared" si="63"/>
        <v>0</v>
      </c>
      <c r="T305" s="227">
        <f t="shared" si="64"/>
        <v>0</v>
      </c>
      <c r="U305" s="227">
        <f t="shared" si="65"/>
        <v>0</v>
      </c>
      <c r="V305" s="227">
        <f t="shared" si="66"/>
        <v>0</v>
      </c>
      <c r="W305" s="227">
        <f t="shared" si="67"/>
        <v>0</v>
      </c>
      <c r="X305" s="227">
        <f t="shared" si="68"/>
        <v>0</v>
      </c>
      <c r="Y305" s="227">
        <f t="shared" si="69"/>
        <v>0</v>
      </c>
      <c r="Z305" s="227">
        <f t="shared" si="70"/>
        <v>0</v>
      </c>
      <c r="AB305" s="139">
        <f t="shared" si="71"/>
        <v>0</v>
      </c>
    </row>
    <row r="306" spans="1:28">
      <c r="A306" s="191">
        <f t="shared" si="59"/>
        <v>33</v>
      </c>
      <c r="B306" s="191" t="str">
        <f>C306&amp;":"&amp;COUNTIF($C$7:C306,C306)</f>
        <v>33:5</v>
      </c>
      <c r="C306" s="204">
        <f t="shared" si="60"/>
        <v>33</v>
      </c>
      <c r="D306" s="209">
        <v>1</v>
      </c>
      <c r="E306" s="209">
        <v>2</v>
      </c>
      <c r="F306" s="209">
        <v>1</v>
      </c>
      <c r="G306" s="209">
        <v>2</v>
      </c>
      <c r="H306" s="209">
        <v>2</v>
      </c>
      <c r="I306" s="209">
        <v>2</v>
      </c>
      <c r="J306" s="209">
        <v>5</v>
      </c>
      <c r="K306" s="209">
        <v>7</v>
      </c>
      <c r="L306" s="209">
        <v>11</v>
      </c>
      <c r="O306" s="209">
        <v>300</v>
      </c>
      <c r="P306" s="2" t="str">
        <f>Q306&amp;":"&amp;COUNTIF($Q$7:Q306,Q306)</f>
        <v>0:60</v>
      </c>
      <c r="Q306" s="206">
        <f>'Student name internal mark'!W306</f>
        <v>0</v>
      </c>
      <c r="R306" s="227">
        <f t="shared" si="62"/>
        <v>0</v>
      </c>
      <c r="S306" s="227">
        <f t="shared" si="63"/>
        <v>0</v>
      </c>
      <c r="T306" s="227">
        <f t="shared" si="64"/>
        <v>0</v>
      </c>
      <c r="U306" s="227">
        <f t="shared" si="65"/>
        <v>0</v>
      </c>
      <c r="V306" s="227">
        <f t="shared" si="66"/>
        <v>0</v>
      </c>
      <c r="W306" s="227">
        <f t="shared" si="67"/>
        <v>0</v>
      </c>
      <c r="X306" s="227">
        <f t="shared" si="68"/>
        <v>0</v>
      </c>
      <c r="Y306" s="227">
        <f t="shared" si="69"/>
        <v>0</v>
      </c>
      <c r="Z306" s="227">
        <f t="shared" si="70"/>
        <v>0</v>
      </c>
      <c r="AB306" s="139">
        <f t="shared" si="71"/>
        <v>0</v>
      </c>
    </row>
    <row r="307" spans="1:28">
      <c r="A307" s="191">
        <f t="shared" si="59"/>
        <v>30</v>
      </c>
      <c r="B307" s="191" t="str">
        <f>C307&amp;":"&amp;COUNTIF($C$7:C307,C307)</f>
        <v>30:6</v>
      </c>
      <c r="C307" s="204">
        <f t="shared" si="60"/>
        <v>30</v>
      </c>
      <c r="D307" s="209">
        <v>1</v>
      </c>
      <c r="E307" s="209">
        <v>0</v>
      </c>
      <c r="F307" s="209">
        <v>1</v>
      </c>
      <c r="G307" s="209">
        <v>1</v>
      </c>
      <c r="H307" s="209">
        <v>0</v>
      </c>
      <c r="I307" s="209">
        <v>1</v>
      </c>
      <c r="J307" s="209">
        <v>5</v>
      </c>
      <c r="K307" s="209">
        <v>7</v>
      </c>
      <c r="L307" s="209">
        <v>14</v>
      </c>
      <c r="O307" s="2">
        <v>301</v>
      </c>
      <c r="P307" s="2" t="str">
        <f>Q307&amp;":"&amp;COUNTIF($Q$7:Q307,Q307)</f>
        <v>0:61</v>
      </c>
      <c r="Q307" s="206">
        <f>'Student name internal mark'!W307</f>
        <v>0</v>
      </c>
      <c r="R307" s="227">
        <f t="shared" si="62"/>
        <v>0</v>
      </c>
      <c r="S307" s="227">
        <f t="shared" si="63"/>
        <v>0</v>
      </c>
      <c r="T307" s="227">
        <f t="shared" si="64"/>
        <v>0</v>
      </c>
      <c r="U307" s="227">
        <f t="shared" si="65"/>
        <v>0</v>
      </c>
      <c r="V307" s="227">
        <f t="shared" si="66"/>
        <v>0</v>
      </c>
      <c r="W307" s="227">
        <f t="shared" si="67"/>
        <v>0</v>
      </c>
      <c r="X307" s="227">
        <f t="shared" si="68"/>
        <v>0</v>
      </c>
      <c r="Y307" s="227">
        <f t="shared" si="69"/>
        <v>0</v>
      </c>
      <c r="Z307" s="227">
        <f t="shared" si="70"/>
        <v>0</v>
      </c>
      <c r="AB307" s="139">
        <f t="shared" si="71"/>
        <v>0</v>
      </c>
    </row>
    <row r="308" spans="1:28">
      <c r="A308" s="191">
        <f t="shared" si="59"/>
        <v>35</v>
      </c>
      <c r="B308" s="191" t="str">
        <f>C308&amp;":"&amp;COUNTIF($C$7:C308,C308)</f>
        <v>35:3</v>
      </c>
      <c r="C308" s="204">
        <f t="shared" si="60"/>
        <v>35</v>
      </c>
      <c r="D308" s="209">
        <v>0</v>
      </c>
      <c r="E308" s="209">
        <v>0</v>
      </c>
      <c r="F308" s="209">
        <v>2</v>
      </c>
      <c r="G308" s="209">
        <v>1</v>
      </c>
      <c r="H308" s="209">
        <v>1</v>
      </c>
      <c r="I308" s="209">
        <v>0</v>
      </c>
      <c r="J308" s="209">
        <v>8</v>
      </c>
      <c r="K308" s="209">
        <v>11</v>
      </c>
      <c r="L308" s="209">
        <v>12</v>
      </c>
      <c r="O308" s="209">
        <v>302</v>
      </c>
      <c r="P308" s="2" t="str">
        <f>Q308&amp;":"&amp;COUNTIF($Q$7:Q308,Q308)</f>
        <v>0:62</v>
      </c>
      <c r="Q308" s="206">
        <f>'Student name internal mark'!W308</f>
        <v>0</v>
      </c>
      <c r="R308" s="227">
        <f t="shared" si="62"/>
        <v>0</v>
      </c>
      <c r="S308" s="227">
        <f t="shared" si="63"/>
        <v>0</v>
      </c>
      <c r="T308" s="227">
        <f t="shared" si="64"/>
        <v>0</v>
      </c>
      <c r="U308" s="227">
        <f t="shared" si="65"/>
        <v>0</v>
      </c>
      <c r="V308" s="227">
        <f t="shared" si="66"/>
        <v>0</v>
      </c>
      <c r="W308" s="227">
        <f t="shared" si="67"/>
        <v>0</v>
      </c>
      <c r="X308" s="227">
        <f t="shared" si="68"/>
        <v>0</v>
      </c>
      <c r="Y308" s="227">
        <f t="shared" si="69"/>
        <v>0</v>
      </c>
      <c r="Z308" s="227">
        <f t="shared" si="70"/>
        <v>0</v>
      </c>
      <c r="AB308" s="139">
        <f t="shared" si="71"/>
        <v>0</v>
      </c>
    </row>
    <row r="309" spans="1:28">
      <c r="A309" s="191">
        <f t="shared" si="59"/>
        <v>18</v>
      </c>
      <c r="B309" s="191" t="str">
        <f>C309&amp;":"&amp;COUNTIF($C$7:C309,C309)</f>
        <v>18:2</v>
      </c>
      <c r="C309" s="204">
        <f t="shared" si="60"/>
        <v>18</v>
      </c>
      <c r="D309" s="209">
        <v>0</v>
      </c>
      <c r="E309" s="209">
        <v>1</v>
      </c>
      <c r="F309" s="209">
        <v>1</v>
      </c>
      <c r="G309" s="209">
        <v>0</v>
      </c>
      <c r="H309" s="209">
        <v>0</v>
      </c>
      <c r="I309" s="209">
        <v>0</v>
      </c>
      <c r="J309" s="209">
        <v>2</v>
      </c>
      <c r="K309" s="209">
        <v>0</v>
      </c>
      <c r="L309" s="209">
        <v>14</v>
      </c>
      <c r="O309" s="209">
        <v>303</v>
      </c>
      <c r="P309" s="2" t="str">
        <f>Q309&amp;":"&amp;COUNTIF($Q$7:Q309,Q309)</f>
        <v>0:63</v>
      </c>
      <c r="Q309" s="206">
        <f>'Student name internal mark'!W309</f>
        <v>0</v>
      </c>
      <c r="R309" s="227">
        <f t="shared" si="62"/>
        <v>0</v>
      </c>
      <c r="S309" s="227">
        <f t="shared" si="63"/>
        <v>0</v>
      </c>
      <c r="T309" s="227">
        <f t="shared" si="64"/>
        <v>0</v>
      </c>
      <c r="U309" s="227">
        <f t="shared" si="65"/>
        <v>0</v>
      </c>
      <c r="V309" s="227">
        <f t="shared" si="66"/>
        <v>0</v>
      </c>
      <c r="W309" s="227">
        <f t="shared" si="67"/>
        <v>0</v>
      </c>
      <c r="X309" s="227">
        <f t="shared" si="68"/>
        <v>0</v>
      </c>
      <c r="Y309" s="227">
        <f t="shared" si="69"/>
        <v>0</v>
      </c>
      <c r="Z309" s="227">
        <f t="shared" si="70"/>
        <v>0</v>
      </c>
      <c r="AB309" s="139">
        <f t="shared" si="71"/>
        <v>0</v>
      </c>
    </row>
    <row r="310" spans="1:28">
      <c r="A310" s="191">
        <f t="shared" si="59"/>
        <v>21</v>
      </c>
      <c r="B310" s="191" t="str">
        <f>C310&amp;":"&amp;COUNTIF($C$7:C310,C310)</f>
        <v>21:3</v>
      </c>
      <c r="C310" s="204">
        <f t="shared" si="60"/>
        <v>21</v>
      </c>
      <c r="D310" s="209">
        <v>0</v>
      </c>
      <c r="E310" s="209">
        <v>1</v>
      </c>
      <c r="F310" s="209">
        <v>0</v>
      </c>
      <c r="G310" s="209">
        <v>0</v>
      </c>
      <c r="H310" s="209">
        <v>0</v>
      </c>
      <c r="I310" s="209">
        <v>1</v>
      </c>
      <c r="J310" s="209">
        <v>8</v>
      </c>
      <c r="K310" s="209">
        <v>9</v>
      </c>
      <c r="L310" s="209">
        <v>2</v>
      </c>
      <c r="O310" s="209">
        <v>304</v>
      </c>
      <c r="P310" s="2" t="str">
        <f>Q310&amp;":"&amp;COUNTIF($Q$7:Q310,Q310)</f>
        <v>0:64</v>
      </c>
      <c r="Q310" s="206">
        <f>'Student name internal mark'!W310</f>
        <v>0</v>
      </c>
      <c r="R310" s="227">
        <f t="shared" si="62"/>
        <v>0</v>
      </c>
      <c r="S310" s="227">
        <f t="shared" si="63"/>
        <v>0</v>
      </c>
      <c r="T310" s="227">
        <f t="shared" si="64"/>
        <v>0</v>
      </c>
      <c r="U310" s="227">
        <f t="shared" si="65"/>
        <v>0</v>
      </c>
      <c r="V310" s="227">
        <f t="shared" si="66"/>
        <v>0</v>
      </c>
      <c r="W310" s="227">
        <f t="shared" si="67"/>
        <v>0</v>
      </c>
      <c r="X310" s="227">
        <f t="shared" si="68"/>
        <v>0</v>
      </c>
      <c r="Y310" s="227">
        <f t="shared" si="69"/>
        <v>0</v>
      </c>
      <c r="Z310" s="227">
        <f t="shared" si="70"/>
        <v>0</v>
      </c>
      <c r="AB310" s="139">
        <f t="shared" si="71"/>
        <v>0</v>
      </c>
    </row>
    <row r="311" spans="1:28">
      <c r="A311" s="191">
        <f t="shared" si="59"/>
        <v>46</v>
      </c>
      <c r="B311" s="191" t="str">
        <f>C311&amp;":"&amp;COUNTIF($C$7:C311,C311)</f>
        <v>46:37</v>
      </c>
      <c r="C311" s="204">
        <f t="shared" si="60"/>
        <v>46</v>
      </c>
      <c r="D311" s="209">
        <v>1</v>
      </c>
      <c r="E311" s="209">
        <v>1</v>
      </c>
      <c r="F311" s="209">
        <v>2</v>
      </c>
      <c r="G311" s="209">
        <v>2</v>
      </c>
      <c r="H311" s="209">
        <v>2</v>
      </c>
      <c r="I311" s="209">
        <v>2</v>
      </c>
      <c r="J311" s="209">
        <v>8</v>
      </c>
      <c r="K311" s="209">
        <v>14</v>
      </c>
      <c r="L311" s="209">
        <v>14</v>
      </c>
      <c r="O311" s="2">
        <v>305</v>
      </c>
      <c r="P311" s="2" t="str">
        <f>Q311&amp;":"&amp;COUNTIF($Q$7:Q311,Q311)</f>
        <v>0:65</v>
      </c>
      <c r="Q311" s="206">
        <f>'Student name internal mark'!W311</f>
        <v>0</v>
      </c>
      <c r="R311" s="227">
        <f t="shared" si="62"/>
        <v>0</v>
      </c>
      <c r="S311" s="227">
        <f t="shared" si="63"/>
        <v>0</v>
      </c>
      <c r="T311" s="227">
        <f t="shared" si="64"/>
        <v>0</v>
      </c>
      <c r="U311" s="227">
        <f t="shared" si="65"/>
        <v>0</v>
      </c>
      <c r="V311" s="227">
        <f t="shared" si="66"/>
        <v>0</v>
      </c>
      <c r="W311" s="227">
        <f t="shared" si="67"/>
        <v>0</v>
      </c>
      <c r="X311" s="227">
        <f t="shared" si="68"/>
        <v>0</v>
      </c>
      <c r="Y311" s="227">
        <f t="shared" si="69"/>
        <v>0</v>
      </c>
      <c r="Z311" s="227">
        <f t="shared" si="70"/>
        <v>0</v>
      </c>
      <c r="AB311" s="139">
        <f t="shared" si="71"/>
        <v>0</v>
      </c>
    </row>
    <row r="312" spans="1:28">
      <c r="A312" s="191">
        <f t="shared" si="59"/>
        <v>30</v>
      </c>
      <c r="B312" s="191" t="str">
        <f>C312&amp;":"&amp;COUNTIF($C$7:C312,C312)</f>
        <v>30:7</v>
      </c>
      <c r="C312" s="204">
        <f t="shared" si="60"/>
        <v>30</v>
      </c>
      <c r="D312" s="209">
        <v>1</v>
      </c>
      <c r="E312" s="209">
        <v>0</v>
      </c>
      <c r="F312" s="209">
        <v>2</v>
      </c>
      <c r="G312" s="209">
        <v>1</v>
      </c>
      <c r="H312" s="209">
        <v>0</v>
      </c>
      <c r="I312" s="209">
        <v>0</v>
      </c>
      <c r="J312" s="209">
        <v>5</v>
      </c>
      <c r="K312" s="209">
        <v>9</v>
      </c>
      <c r="L312" s="209">
        <v>12</v>
      </c>
      <c r="O312" s="209">
        <v>306</v>
      </c>
      <c r="P312" s="2" t="str">
        <f>Q312&amp;":"&amp;COUNTIF($Q$7:Q312,Q312)</f>
        <v>0:66</v>
      </c>
      <c r="Q312" s="206">
        <f>'Student name internal mark'!W312</f>
        <v>0</v>
      </c>
      <c r="R312" s="227">
        <f t="shared" si="62"/>
        <v>0</v>
      </c>
      <c r="S312" s="227">
        <f t="shared" si="63"/>
        <v>0</v>
      </c>
      <c r="T312" s="227">
        <f t="shared" si="64"/>
        <v>0</v>
      </c>
      <c r="U312" s="227">
        <f t="shared" si="65"/>
        <v>0</v>
      </c>
      <c r="V312" s="227">
        <f t="shared" si="66"/>
        <v>0</v>
      </c>
      <c r="W312" s="227">
        <f t="shared" si="67"/>
        <v>0</v>
      </c>
      <c r="X312" s="227">
        <f t="shared" si="68"/>
        <v>0</v>
      </c>
      <c r="Y312" s="227">
        <f t="shared" si="69"/>
        <v>0</v>
      </c>
      <c r="Z312" s="227">
        <f t="shared" si="70"/>
        <v>0</v>
      </c>
      <c r="AB312" s="139">
        <f t="shared" si="71"/>
        <v>0</v>
      </c>
    </row>
    <row r="313" spans="1:28">
      <c r="A313" s="191">
        <f t="shared" si="59"/>
        <v>30</v>
      </c>
      <c r="B313" s="191" t="str">
        <f>C313&amp;":"&amp;COUNTIF($C$7:C313,C313)</f>
        <v>30:8</v>
      </c>
      <c r="C313" s="204">
        <f t="shared" si="60"/>
        <v>30</v>
      </c>
      <c r="D313" s="209">
        <v>0</v>
      </c>
      <c r="E313" s="209">
        <v>0</v>
      </c>
      <c r="F313" s="209">
        <v>1</v>
      </c>
      <c r="G313" s="209">
        <v>1</v>
      </c>
      <c r="H313" s="209">
        <v>1</v>
      </c>
      <c r="I313" s="209">
        <v>0</v>
      </c>
      <c r="J313" s="209">
        <v>5</v>
      </c>
      <c r="K313" s="209">
        <v>10</v>
      </c>
      <c r="L313" s="209">
        <v>12</v>
      </c>
      <c r="O313" s="209">
        <v>307</v>
      </c>
      <c r="P313" s="2" t="str">
        <f>Q313&amp;":"&amp;COUNTIF($Q$7:Q313,Q313)</f>
        <v>0:67</v>
      </c>
      <c r="Q313" s="206">
        <f>'Student name internal mark'!W313</f>
        <v>0</v>
      </c>
      <c r="R313" s="227">
        <f t="shared" si="62"/>
        <v>0</v>
      </c>
      <c r="S313" s="227">
        <f t="shared" si="63"/>
        <v>0</v>
      </c>
      <c r="T313" s="227">
        <f t="shared" si="64"/>
        <v>0</v>
      </c>
      <c r="U313" s="227">
        <f t="shared" si="65"/>
        <v>0</v>
      </c>
      <c r="V313" s="227">
        <f t="shared" si="66"/>
        <v>0</v>
      </c>
      <c r="W313" s="227">
        <f t="shared" si="67"/>
        <v>0</v>
      </c>
      <c r="X313" s="227">
        <f t="shared" si="68"/>
        <v>0</v>
      </c>
      <c r="Y313" s="227">
        <f t="shared" si="69"/>
        <v>0</v>
      </c>
      <c r="Z313" s="227">
        <f t="shared" si="70"/>
        <v>0</v>
      </c>
      <c r="AB313" s="139">
        <f t="shared" si="71"/>
        <v>0</v>
      </c>
    </row>
    <row r="314" spans="1:28">
      <c r="A314" s="191">
        <f t="shared" si="59"/>
        <v>22</v>
      </c>
      <c r="B314" s="191" t="str">
        <f>C314&amp;":"&amp;COUNTIF($C$7:C314,C314)</f>
        <v>22:6</v>
      </c>
      <c r="C314" s="204">
        <f t="shared" si="60"/>
        <v>22</v>
      </c>
      <c r="D314" s="209">
        <v>0</v>
      </c>
      <c r="E314" s="209">
        <v>2</v>
      </c>
      <c r="F314" s="209">
        <v>0</v>
      </c>
      <c r="G314" s="209">
        <v>2</v>
      </c>
      <c r="H314" s="209">
        <v>1</v>
      </c>
      <c r="I314" s="209">
        <v>1</v>
      </c>
      <c r="J314" s="209">
        <v>1</v>
      </c>
      <c r="K314" s="209">
        <v>5</v>
      </c>
      <c r="L314" s="209">
        <v>10</v>
      </c>
      <c r="O314" s="209">
        <v>308</v>
      </c>
      <c r="P314" s="2" t="str">
        <f>Q314&amp;":"&amp;COUNTIF($Q$7:Q314,Q314)</f>
        <v>0:68</v>
      </c>
      <c r="Q314" s="206">
        <f>'Student name internal mark'!W314</f>
        <v>0</v>
      </c>
      <c r="R314" s="227">
        <f t="shared" si="62"/>
        <v>0</v>
      </c>
      <c r="S314" s="227">
        <f t="shared" si="63"/>
        <v>0</v>
      </c>
      <c r="T314" s="227">
        <f t="shared" si="64"/>
        <v>0</v>
      </c>
      <c r="U314" s="227">
        <f t="shared" si="65"/>
        <v>0</v>
      </c>
      <c r="V314" s="227">
        <f t="shared" si="66"/>
        <v>0</v>
      </c>
      <c r="W314" s="227">
        <f t="shared" si="67"/>
        <v>0</v>
      </c>
      <c r="X314" s="227">
        <f t="shared" si="68"/>
        <v>0</v>
      </c>
      <c r="Y314" s="227">
        <f t="shared" si="69"/>
        <v>0</v>
      </c>
      <c r="Z314" s="227">
        <f t="shared" si="70"/>
        <v>0</v>
      </c>
      <c r="AB314" s="139">
        <f t="shared" si="71"/>
        <v>0</v>
      </c>
    </row>
    <row r="315" spans="1:28">
      <c r="A315" s="191">
        <f t="shared" si="59"/>
        <v>18</v>
      </c>
      <c r="B315" s="191" t="str">
        <f>C315&amp;":"&amp;COUNTIF($C$7:C315,C315)</f>
        <v>18:3</v>
      </c>
      <c r="C315" s="204">
        <f t="shared" si="60"/>
        <v>18</v>
      </c>
      <c r="D315" s="209">
        <v>0</v>
      </c>
      <c r="E315" s="209">
        <v>2</v>
      </c>
      <c r="F315" s="209">
        <v>0</v>
      </c>
      <c r="G315" s="209">
        <v>1</v>
      </c>
      <c r="H315" s="209">
        <v>1</v>
      </c>
      <c r="I315" s="209">
        <v>2</v>
      </c>
      <c r="J315" s="209">
        <v>0</v>
      </c>
      <c r="K315" s="209">
        <v>6</v>
      </c>
      <c r="L315" s="209">
        <v>6</v>
      </c>
      <c r="O315" s="2">
        <v>309</v>
      </c>
      <c r="P315" s="2" t="str">
        <f>Q315&amp;":"&amp;COUNTIF($Q$7:Q315,Q315)</f>
        <v>0:69</v>
      </c>
      <c r="Q315" s="206">
        <f>'Student name internal mark'!W315</f>
        <v>0</v>
      </c>
      <c r="R315" s="227">
        <f t="shared" si="62"/>
        <v>0</v>
      </c>
      <c r="S315" s="227">
        <f t="shared" si="63"/>
        <v>0</v>
      </c>
      <c r="T315" s="227">
        <f t="shared" si="64"/>
        <v>0</v>
      </c>
      <c r="U315" s="227">
        <f t="shared" si="65"/>
        <v>0</v>
      </c>
      <c r="V315" s="227">
        <f t="shared" si="66"/>
        <v>0</v>
      </c>
      <c r="W315" s="227">
        <f t="shared" si="67"/>
        <v>0</v>
      </c>
      <c r="X315" s="227">
        <f t="shared" si="68"/>
        <v>0</v>
      </c>
      <c r="Y315" s="227">
        <f t="shared" si="69"/>
        <v>0</v>
      </c>
      <c r="Z315" s="227">
        <f t="shared" si="70"/>
        <v>0</v>
      </c>
      <c r="AB315" s="139">
        <f t="shared" si="71"/>
        <v>0</v>
      </c>
    </row>
    <row r="316" spans="1:28">
      <c r="A316" s="191">
        <f t="shared" si="59"/>
        <v>41</v>
      </c>
      <c r="B316" s="191" t="str">
        <f>C316&amp;":"&amp;COUNTIF($C$7:C316,C316)</f>
        <v>41:6</v>
      </c>
      <c r="C316" s="204">
        <f t="shared" si="60"/>
        <v>41</v>
      </c>
      <c r="D316" s="209">
        <v>1</v>
      </c>
      <c r="E316" s="209">
        <v>2</v>
      </c>
      <c r="F316" s="209">
        <v>1</v>
      </c>
      <c r="G316" s="209">
        <v>2</v>
      </c>
      <c r="H316" s="209">
        <v>1</v>
      </c>
      <c r="I316" s="209">
        <v>2</v>
      </c>
      <c r="J316" s="209">
        <v>7</v>
      </c>
      <c r="K316" s="209">
        <v>12</v>
      </c>
      <c r="L316" s="209">
        <v>13</v>
      </c>
      <c r="O316" s="209">
        <v>310</v>
      </c>
      <c r="P316" s="2" t="str">
        <f>Q316&amp;":"&amp;COUNTIF($Q$7:Q316,Q316)</f>
        <v>0:70</v>
      </c>
      <c r="Q316" s="206">
        <f>'Student name internal mark'!W316</f>
        <v>0</v>
      </c>
      <c r="R316" s="227">
        <f t="shared" si="62"/>
        <v>0</v>
      </c>
      <c r="S316" s="227">
        <f t="shared" si="63"/>
        <v>0</v>
      </c>
      <c r="T316" s="227">
        <f t="shared" si="64"/>
        <v>0</v>
      </c>
      <c r="U316" s="227">
        <f t="shared" si="65"/>
        <v>0</v>
      </c>
      <c r="V316" s="227">
        <f t="shared" si="66"/>
        <v>0</v>
      </c>
      <c r="W316" s="227">
        <f t="shared" si="67"/>
        <v>0</v>
      </c>
      <c r="X316" s="227">
        <f t="shared" si="68"/>
        <v>0</v>
      </c>
      <c r="Y316" s="227">
        <f t="shared" si="69"/>
        <v>0</v>
      </c>
      <c r="Z316" s="227">
        <f t="shared" si="70"/>
        <v>0</v>
      </c>
      <c r="AB316" s="139">
        <f t="shared" si="71"/>
        <v>0</v>
      </c>
    </row>
    <row r="317" spans="1:28">
      <c r="A317" s="191">
        <f t="shared" si="59"/>
        <v>35</v>
      </c>
      <c r="B317" s="191" t="str">
        <f>C317&amp;":"&amp;COUNTIF($C$7:C317,C317)</f>
        <v>35:4</v>
      </c>
      <c r="C317" s="204">
        <f t="shared" si="60"/>
        <v>35</v>
      </c>
      <c r="D317" s="209">
        <v>0</v>
      </c>
      <c r="E317" s="209">
        <v>1</v>
      </c>
      <c r="F317" s="209">
        <v>2</v>
      </c>
      <c r="G317" s="209">
        <v>1</v>
      </c>
      <c r="H317" s="209">
        <v>1</v>
      </c>
      <c r="I317" s="209">
        <v>1</v>
      </c>
      <c r="J317" s="209">
        <v>5</v>
      </c>
      <c r="K317" s="209">
        <v>14</v>
      </c>
      <c r="L317" s="209">
        <v>10</v>
      </c>
      <c r="O317" s="209">
        <v>311</v>
      </c>
      <c r="P317" s="2" t="str">
        <f>Q317&amp;":"&amp;COUNTIF($Q$7:Q317,Q317)</f>
        <v>0:71</v>
      </c>
      <c r="Q317" s="206">
        <f>'Student name internal mark'!W317</f>
        <v>0</v>
      </c>
      <c r="R317" s="227">
        <f t="shared" si="62"/>
        <v>0</v>
      </c>
      <c r="S317" s="227">
        <f t="shared" si="63"/>
        <v>0</v>
      </c>
      <c r="T317" s="227">
        <f t="shared" si="64"/>
        <v>0</v>
      </c>
      <c r="U317" s="227">
        <f t="shared" si="65"/>
        <v>0</v>
      </c>
      <c r="V317" s="227">
        <f t="shared" si="66"/>
        <v>0</v>
      </c>
      <c r="W317" s="227">
        <f t="shared" si="67"/>
        <v>0</v>
      </c>
      <c r="X317" s="227">
        <f t="shared" si="68"/>
        <v>0</v>
      </c>
      <c r="Y317" s="227">
        <f t="shared" si="69"/>
        <v>0</v>
      </c>
      <c r="Z317" s="227">
        <f t="shared" si="70"/>
        <v>0</v>
      </c>
      <c r="AB317" s="139">
        <f t="shared" si="71"/>
        <v>0</v>
      </c>
    </row>
    <row r="318" spans="1:28">
      <c r="A318" s="191">
        <f t="shared" si="59"/>
        <v>29</v>
      </c>
      <c r="B318" s="191" t="str">
        <f>C318&amp;":"&amp;COUNTIF($C$7:C318,C318)</f>
        <v>29:6</v>
      </c>
      <c r="C318" s="204">
        <f t="shared" si="60"/>
        <v>29</v>
      </c>
      <c r="D318" s="209">
        <v>0</v>
      </c>
      <c r="E318" s="209">
        <v>0</v>
      </c>
      <c r="F318" s="209">
        <v>2</v>
      </c>
      <c r="G318" s="209">
        <v>0</v>
      </c>
      <c r="H318" s="209">
        <v>0</v>
      </c>
      <c r="I318" s="209">
        <v>0</v>
      </c>
      <c r="J318" s="209">
        <v>7</v>
      </c>
      <c r="K318" s="209">
        <v>8</v>
      </c>
      <c r="L318" s="209">
        <v>12</v>
      </c>
      <c r="O318" s="209">
        <v>312</v>
      </c>
      <c r="P318" s="2" t="str">
        <f>Q318&amp;":"&amp;COUNTIF($Q$7:Q318,Q318)</f>
        <v>0:72</v>
      </c>
      <c r="Q318" s="206">
        <f>'Student name internal mark'!W318</f>
        <v>0</v>
      </c>
      <c r="R318" s="227">
        <f t="shared" si="62"/>
        <v>0</v>
      </c>
      <c r="S318" s="227">
        <f t="shared" si="63"/>
        <v>0</v>
      </c>
      <c r="T318" s="227">
        <f t="shared" si="64"/>
        <v>0</v>
      </c>
      <c r="U318" s="227">
        <f t="shared" si="65"/>
        <v>0</v>
      </c>
      <c r="V318" s="227">
        <f t="shared" si="66"/>
        <v>0</v>
      </c>
      <c r="W318" s="227">
        <f t="shared" si="67"/>
        <v>0</v>
      </c>
      <c r="X318" s="227">
        <f t="shared" si="68"/>
        <v>0</v>
      </c>
      <c r="Y318" s="227">
        <f t="shared" si="69"/>
        <v>0</v>
      </c>
      <c r="Z318" s="227">
        <f t="shared" si="70"/>
        <v>0</v>
      </c>
      <c r="AB318" s="139">
        <f t="shared" si="71"/>
        <v>0</v>
      </c>
    </row>
    <row r="319" spans="1:28">
      <c r="A319" s="191">
        <f t="shared" si="59"/>
        <v>9</v>
      </c>
      <c r="B319" s="191" t="str">
        <f>C319&amp;":"&amp;COUNTIF($C$7:C319,C319)</f>
        <v>9:1</v>
      </c>
      <c r="C319" s="204">
        <f t="shared" si="60"/>
        <v>9</v>
      </c>
      <c r="D319" s="209">
        <v>0</v>
      </c>
      <c r="E319" s="209">
        <v>2</v>
      </c>
      <c r="F319" s="209">
        <v>0</v>
      </c>
      <c r="G319" s="209">
        <v>0</v>
      </c>
      <c r="H319" s="209">
        <v>1</v>
      </c>
      <c r="I319" s="209">
        <v>0</v>
      </c>
      <c r="J319" s="209">
        <v>1</v>
      </c>
      <c r="K319" s="209">
        <v>0</v>
      </c>
      <c r="L319" s="209">
        <v>5</v>
      </c>
      <c r="O319" s="2">
        <v>313</v>
      </c>
      <c r="P319" s="2" t="str">
        <f>Q319&amp;":"&amp;COUNTIF($Q$7:Q319,Q319)</f>
        <v>0:73</v>
      </c>
      <c r="Q319" s="206">
        <f>'Student name internal mark'!W319</f>
        <v>0</v>
      </c>
      <c r="R319" s="227">
        <f t="shared" si="62"/>
        <v>0</v>
      </c>
      <c r="S319" s="227">
        <f t="shared" si="63"/>
        <v>0</v>
      </c>
      <c r="T319" s="227">
        <f t="shared" si="64"/>
        <v>0</v>
      </c>
      <c r="U319" s="227">
        <f t="shared" si="65"/>
        <v>0</v>
      </c>
      <c r="V319" s="227">
        <f t="shared" si="66"/>
        <v>0</v>
      </c>
      <c r="W319" s="227">
        <f t="shared" si="67"/>
        <v>0</v>
      </c>
      <c r="X319" s="227">
        <f t="shared" si="68"/>
        <v>0</v>
      </c>
      <c r="Y319" s="227">
        <f t="shared" si="69"/>
        <v>0</v>
      </c>
      <c r="Z319" s="227">
        <f t="shared" si="70"/>
        <v>0</v>
      </c>
      <c r="AB319" s="139">
        <f t="shared" si="71"/>
        <v>0</v>
      </c>
    </row>
    <row r="320" spans="1:28">
      <c r="A320" s="191">
        <f t="shared" si="59"/>
        <v>23</v>
      </c>
      <c r="B320" s="191" t="str">
        <f>C320&amp;":"&amp;COUNTIF($C$7:C320,C320)</f>
        <v>23:4</v>
      </c>
      <c r="C320" s="204">
        <f t="shared" si="60"/>
        <v>23</v>
      </c>
      <c r="D320" s="209">
        <v>1</v>
      </c>
      <c r="E320" s="209">
        <v>1</v>
      </c>
      <c r="F320" s="209">
        <v>1</v>
      </c>
      <c r="G320" s="209">
        <v>1</v>
      </c>
      <c r="H320" s="209">
        <v>0</v>
      </c>
      <c r="I320" s="209">
        <v>2</v>
      </c>
      <c r="J320" s="209">
        <v>1</v>
      </c>
      <c r="K320" s="209">
        <v>11</v>
      </c>
      <c r="L320" s="209">
        <v>5</v>
      </c>
      <c r="O320" s="209">
        <v>314</v>
      </c>
      <c r="P320" s="2" t="str">
        <f>Q320&amp;":"&amp;COUNTIF($Q$7:Q320,Q320)</f>
        <v>0:74</v>
      </c>
      <c r="Q320" s="206">
        <f>'Student name internal mark'!W320</f>
        <v>0</v>
      </c>
      <c r="R320" s="227">
        <f t="shared" si="62"/>
        <v>0</v>
      </c>
      <c r="S320" s="227">
        <f t="shared" si="63"/>
        <v>0</v>
      </c>
      <c r="T320" s="227">
        <f t="shared" si="64"/>
        <v>0</v>
      </c>
      <c r="U320" s="227">
        <f t="shared" si="65"/>
        <v>0</v>
      </c>
      <c r="V320" s="227">
        <f t="shared" si="66"/>
        <v>0</v>
      </c>
      <c r="W320" s="227">
        <f t="shared" si="67"/>
        <v>0</v>
      </c>
      <c r="X320" s="227">
        <f t="shared" si="68"/>
        <v>0</v>
      </c>
      <c r="Y320" s="227">
        <f t="shared" si="69"/>
        <v>0</v>
      </c>
      <c r="Z320" s="227">
        <f t="shared" si="70"/>
        <v>0</v>
      </c>
      <c r="AB320" s="139">
        <f t="shared" si="71"/>
        <v>0</v>
      </c>
    </row>
    <row r="321" spans="1:28">
      <c r="A321" s="191">
        <f t="shared" si="59"/>
        <v>35</v>
      </c>
      <c r="B321" s="191" t="str">
        <f>C321&amp;":"&amp;COUNTIF($C$7:C321,C321)</f>
        <v>35:5</v>
      </c>
      <c r="C321" s="204">
        <f t="shared" si="60"/>
        <v>35</v>
      </c>
      <c r="D321" s="209">
        <v>2</v>
      </c>
      <c r="E321" s="209">
        <v>2</v>
      </c>
      <c r="F321" s="209">
        <v>2</v>
      </c>
      <c r="G321" s="209">
        <v>2</v>
      </c>
      <c r="H321" s="209">
        <v>2</v>
      </c>
      <c r="I321" s="209">
        <v>2</v>
      </c>
      <c r="J321" s="209">
        <v>5</v>
      </c>
      <c r="K321" s="209">
        <v>7</v>
      </c>
      <c r="L321" s="209">
        <v>11</v>
      </c>
      <c r="O321" s="209">
        <v>315</v>
      </c>
      <c r="P321" s="2" t="str">
        <f>Q321&amp;":"&amp;COUNTIF($Q$7:Q321,Q321)</f>
        <v>0:75</v>
      </c>
      <c r="Q321" s="206">
        <f>'Student name internal mark'!W321</f>
        <v>0</v>
      </c>
      <c r="R321" s="227">
        <f t="shared" si="62"/>
        <v>0</v>
      </c>
      <c r="S321" s="227">
        <f t="shared" si="63"/>
        <v>0</v>
      </c>
      <c r="T321" s="227">
        <f t="shared" si="64"/>
        <v>0</v>
      </c>
      <c r="U321" s="227">
        <f t="shared" si="65"/>
        <v>0</v>
      </c>
      <c r="V321" s="227">
        <f t="shared" si="66"/>
        <v>0</v>
      </c>
      <c r="W321" s="227">
        <f t="shared" si="67"/>
        <v>0</v>
      </c>
      <c r="X321" s="227">
        <f t="shared" si="68"/>
        <v>0</v>
      </c>
      <c r="Y321" s="227">
        <f t="shared" si="69"/>
        <v>0</v>
      </c>
      <c r="Z321" s="227">
        <f t="shared" si="70"/>
        <v>0</v>
      </c>
      <c r="AB321" s="139">
        <f t="shared" si="71"/>
        <v>0</v>
      </c>
    </row>
    <row r="322" spans="1:28">
      <c r="A322" s="191">
        <f t="shared" si="59"/>
        <v>34</v>
      </c>
      <c r="B322" s="191" t="str">
        <f>C322&amp;":"&amp;COUNTIF($C$7:C322,C322)</f>
        <v>34:4</v>
      </c>
      <c r="C322" s="204">
        <f t="shared" si="60"/>
        <v>34</v>
      </c>
      <c r="D322" s="209">
        <v>1</v>
      </c>
      <c r="E322" s="209">
        <v>1</v>
      </c>
      <c r="F322" s="209">
        <v>1</v>
      </c>
      <c r="G322" s="209">
        <v>1</v>
      </c>
      <c r="H322" s="209">
        <v>1</v>
      </c>
      <c r="I322" s="209">
        <v>1</v>
      </c>
      <c r="J322" s="209">
        <v>6</v>
      </c>
      <c r="K322" s="209">
        <v>9</v>
      </c>
      <c r="L322" s="209">
        <v>13</v>
      </c>
      <c r="O322" s="209">
        <v>316</v>
      </c>
      <c r="P322" s="2" t="str">
        <f>Q322&amp;":"&amp;COUNTIF($Q$7:Q322,Q322)</f>
        <v>0:76</v>
      </c>
      <c r="Q322" s="206">
        <f>'Student name internal mark'!W322</f>
        <v>0</v>
      </c>
      <c r="R322" s="227">
        <f t="shared" si="62"/>
        <v>0</v>
      </c>
      <c r="S322" s="227">
        <f t="shared" si="63"/>
        <v>0</v>
      </c>
      <c r="T322" s="227">
        <f t="shared" si="64"/>
        <v>0</v>
      </c>
      <c r="U322" s="227">
        <f t="shared" si="65"/>
        <v>0</v>
      </c>
      <c r="V322" s="227">
        <f t="shared" si="66"/>
        <v>0</v>
      </c>
      <c r="W322" s="227">
        <f t="shared" si="67"/>
        <v>0</v>
      </c>
      <c r="X322" s="227">
        <f t="shared" si="68"/>
        <v>0</v>
      </c>
      <c r="Y322" s="227">
        <f t="shared" si="69"/>
        <v>0</v>
      </c>
      <c r="Z322" s="227">
        <f t="shared" si="70"/>
        <v>0</v>
      </c>
      <c r="AB322" s="139">
        <f t="shared" si="71"/>
        <v>0</v>
      </c>
    </row>
    <row r="323" spans="1:28">
      <c r="A323" s="191">
        <f t="shared" si="59"/>
        <v>32</v>
      </c>
      <c r="B323" s="191" t="str">
        <f>C323&amp;":"&amp;COUNTIF($C$7:C323,C323)</f>
        <v>32:9</v>
      </c>
      <c r="C323" s="204">
        <f t="shared" si="60"/>
        <v>32</v>
      </c>
      <c r="D323" s="209">
        <v>1</v>
      </c>
      <c r="E323" s="209">
        <v>0</v>
      </c>
      <c r="F323" s="209">
        <v>1</v>
      </c>
      <c r="G323" s="209">
        <v>1</v>
      </c>
      <c r="H323" s="209">
        <v>0</v>
      </c>
      <c r="I323" s="209">
        <v>0</v>
      </c>
      <c r="J323" s="209">
        <v>8</v>
      </c>
      <c r="K323" s="209">
        <v>8</v>
      </c>
      <c r="L323" s="209">
        <v>13</v>
      </c>
      <c r="O323" s="2">
        <v>317</v>
      </c>
      <c r="P323" s="2" t="str">
        <f>Q323&amp;":"&amp;COUNTIF($Q$7:Q323,Q323)</f>
        <v>0:77</v>
      </c>
      <c r="Q323" s="206">
        <f>'Student name internal mark'!W323</f>
        <v>0</v>
      </c>
      <c r="R323" s="227">
        <f t="shared" si="62"/>
        <v>0</v>
      </c>
      <c r="S323" s="227">
        <f t="shared" si="63"/>
        <v>0</v>
      </c>
      <c r="T323" s="227">
        <f t="shared" si="64"/>
        <v>0</v>
      </c>
      <c r="U323" s="227">
        <f t="shared" si="65"/>
        <v>0</v>
      </c>
      <c r="V323" s="227">
        <f t="shared" si="66"/>
        <v>0</v>
      </c>
      <c r="W323" s="227">
        <f t="shared" si="67"/>
        <v>0</v>
      </c>
      <c r="X323" s="227">
        <f t="shared" si="68"/>
        <v>0</v>
      </c>
      <c r="Y323" s="227">
        <f t="shared" si="69"/>
        <v>0</v>
      </c>
      <c r="Z323" s="227">
        <f t="shared" si="70"/>
        <v>0</v>
      </c>
      <c r="AB323" s="139">
        <f t="shared" si="71"/>
        <v>0</v>
      </c>
    </row>
    <row r="324" spans="1:28">
      <c r="A324" s="191">
        <f t="shared" si="59"/>
        <v>11</v>
      </c>
      <c r="B324" s="191" t="str">
        <f>C324&amp;":"&amp;COUNTIF($C$7:C324,C324)</f>
        <v>11:1</v>
      </c>
      <c r="C324" s="204">
        <f t="shared" si="60"/>
        <v>11</v>
      </c>
      <c r="D324" s="209">
        <v>1</v>
      </c>
      <c r="E324" s="209">
        <v>1</v>
      </c>
      <c r="F324" s="209">
        <v>1</v>
      </c>
      <c r="G324" s="209">
        <v>0</v>
      </c>
      <c r="H324" s="209">
        <v>0</v>
      </c>
      <c r="I324" s="209">
        <v>0</v>
      </c>
      <c r="J324" s="209">
        <v>6</v>
      </c>
      <c r="K324" s="209">
        <v>2</v>
      </c>
      <c r="L324" s="209">
        <v>0</v>
      </c>
      <c r="O324" s="209">
        <v>318</v>
      </c>
      <c r="P324" s="2" t="str">
        <f>Q324&amp;":"&amp;COUNTIF($Q$7:Q324,Q324)</f>
        <v>0:78</v>
      </c>
      <c r="Q324" s="206">
        <f>'Student name internal mark'!W324</f>
        <v>0</v>
      </c>
      <c r="R324" s="227">
        <f t="shared" si="62"/>
        <v>0</v>
      </c>
      <c r="S324" s="227">
        <f t="shared" si="63"/>
        <v>0</v>
      </c>
      <c r="T324" s="227">
        <f t="shared" si="64"/>
        <v>0</v>
      </c>
      <c r="U324" s="227">
        <f t="shared" si="65"/>
        <v>0</v>
      </c>
      <c r="V324" s="227">
        <f t="shared" si="66"/>
        <v>0</v>
      </c>
      <c r="W324" s="227">
        <f t="shared" si="67"/>
        <v>0</v>
      </c>
      <c r="X324" s="227">
        <f t="shared" si="68"/>
        <v>0</v>
      </c>
      <c r="Y324" s="227">
        <f t="shared" si="69"/>
        <v>0</v>
      </c>
      <c r="Z324" s="227">
        <f t="shared" si="70"/>
        <v>0</v>
      </c>
      <c r="AB324" s="139">
        <f t="shared" si="71"/>
        <v>0</v>
      </c>
    </row>
    <row r="325" spans="1:28">
      <c r="A325" s="191">
        <f t="shared" si="59"/>
        <v>20</v>
      </c>
      <c r="B325" s="191" t="str">
        <f>C325&amp;":"&amp;COUNTIF($C$7:C325,C325)</f>
        <v>20:2</v>
      </c>
      <c r="C325" s="204">
        <f t="shared" si="60"/>
        <v>20</v>
      </c>
      <c r="D325" s="209">
        <v>1</v>
      </c>
      <c r="E325" s="209">
        <v>1</v>
      </c>
      <c r="F325" s="209">
        <v>1</v>
      </c>
      <c r="G325" s="209">
        <v>1</v>
      </c>
      <c r="H325" s="209">
        <v>1</v>
      </c>
      <c r="I325" s="209">
        <v>1</v>
      </c>
      <c r="J325" s="209">
        <v>1</v>
      </c>
      <c r="K325" s="209">
        <v>13</v>
      </c>
      <c r="L325" s="209">
        <v>0</v>
      </c>
      <c r="O325" s="209">
        <v>319</v>
      </c>
      <c r="P325" s="2" t="str">
        <f>Q325&amp;":"&amp;COUNTIF($Q$7:Q325,Q325)</f>
        <v>0:79</v>
      </c>
      <c r="Q325" s="206">
        <f>'Student name internal mark'!W325</f>
        <v>0</v>
      </c>
      <c r="R325" s="227">
        <f t="shared" si="62"/>
        <v>0</v>
      </c>
      <c r="S325" s="227">
        <f t="shared" si="63"/>
        <v>0</v>
      </c>
      <c r="T325" s="227">
        <f t="shared" si="64"/>
        <v>0</v>
      </c>
      <c r="U325" s="227">
        <f t="shared" si="65"/>
        <v>0</v>
      </c>
      <c r="V325" s="227">
        <f t="shared" si="66"/>
        <v>0</v>
      </c>
      <c r="W325" s="227">
        <f t="shared" si="67"/>
        <v>0</v>
      </c>
      <c r="X325" s="227">
        <f t="shared" si="68"/>
        <v>0</v>
      </c>
      <c r="Y325" s="227">
        <f t="shared" si="69"/>
        <v>0</v>
      </c>
      <c r="Z325" s="227">
        <f t="shared" si="70"/>
        <v>0</v>
      </c>
      <c r="AB325" s="139">
        <f t="shared" si="71"/>
        <v>0</v>
      </c>
    </row>
    <row r="326" spans="1:28">
      <c r="A326" s="191">
        <f t="shared" si="59"/>
        <v>37</v>
      </c>
      <c r="B326" s="191" t="str">
        <f>C326&amp;":"&amp;COUNTIF($C$7:C326,C326)</f>
        <v>37:3</v>
      </c>
      <c r="C326" s="204">
        <f t="shared" si="60"/>
        <v>37</v>
      </c>
      <c r="D326" s="209">
        <v>2</v>
      </c>
      <c r="E326" s="209">
        <v>1</v>
      </c>
      <c r="F326" s="209">
        <v>2</v>
      </c>
      <c r="G326" s="209">
        <v>1</v>
      </c>
      <c r="H326" s="209">
        <v>1</v>
      </c>
      <c r="I326" s="209">
        <v>1</v>
      </c>
      <c r="J326" s="209">
        <v>7</v>
      </c>
      <c r="K326" s="209">
        <v>12</v>
      </c>
      <c r="L326" s="209">
        <v>10</v>
      </c>
      <c r="O326" s="209">
        <v>320</v>
      </c>
      <c r="P326" s="2" t="str">
        <f>Q326&amp;":"&amp;COUNTIF($Q$7:Q326,Q326)</f>
        <v>0:80</v>
      </c>
      <c r="Q326" s="206">
        <f>'Student name internal mark'!W326</f>
        <v>0</v>
      </c>
      <c r="R326" s="227">
        <f t="shared" si="62"/>
        <v>0</v>
      </c>
      <c r="S326" s="227">
        <f t="shared" si="63"/>
        <v>0</v>
      </c>
      <c r="T326" s="227">
        <f t="shared" si="64"/>
        <v>0</v>
      </c>
      <c r="U326" s="227">
        <f t="shared" si="65"/>
        <v>0</v>
      </c>
      <c r="V326" s="227">
        <f t="shared" si="66"/>
        <v>0</v>
      </c>
      <c r="W326" s="227">
        <f t="shared" si="67"/>
        <v>0</v>
      </c>
      <c r="X326" s="227">
        <f t="shared" si="68"/>
        <v>0</v>
      </c>
      <c r="Y326" s="227">
        <f t="shared" si="69"/>
        <v>0</v>
      </c>
      <c r="Z326" s="227">
        <f t="shared" si="70"/>
        <v>0</v>
      </c>
      <c r="AB326" s="139">
        <f t="shared" si="71"/>
        <v>0</v>
      </c>
    </row>
    <row r="327" spans="1:28">
      <c r="A327" s="191">
        <f t="shared" si="59"/>
        <v>30</v>
      </c>
      <c r="B327" s="191" t="str">
        <f>C327&amp;":"&amp;COUNTIF($C$7:C327,C327)</f>
        <v>30:9</v>
      </c>
      <c r="C327" s="204">
        <f t="shared" si="60"/>
        <v>30</v>
      </c>
      <c r="D327" s="209">
        <v>0</v>
      </c>
      <c r="E327" s="209">
        <v>1</v>
      </c>
      <c r="F327" s="209">
        <v>2</v>
      </c>
      <c r="G327" s="209">
        <v>0</v>
      </c>
      <c r="H327" s="209">
        <v>0</v>
      </c>
      <c r="I327" s="209">
        <v>0</v>
      </c>
      <c r="J327" s="209">
        <v>5</v>
      </c>
      <c r="K327" s="209">
        <v>8</v>
      </c>
      <c r="L327" s="209">
        <v>14</v>
      </c>
      <c r="O327" s="2">
        <v>321</v>
      </c>
      <c r="P327" s="2" t="str">
        <f>Q327&amp;":"&amp;COUNTIF($Q$7:Q327,Q327)</f>
        <v>0:81</v>
      </c>
      <c r="Q327" s="206">
        <f>'Student name internal mark'!W327</f>
        <v>0</v>
      </c>
      <c r="R327" s="227">
        <f t="shared" si="62"/>
        <v>0</v>
      </c>
      <c r="S327" s="227">
        <f t="shared" ref="S327:S388" si="72">IFERROR(VLOOKUP($P327,$B$7:$L$1014,4,FALSE),VLOOKUP($Q327,$C$7:$L$1014,3,FALSE))</f>
        <v>0</v>
      </c>
      <c r="T327" s="227">
        <f t="shared" ref="T327:T388" si="73">IFERROR(VLOOKUP($P327,$B$7:$L$1014,5,FALSE),VLOOKUP($Q327,$C$7:$L$1014,4,FALSE))</f>
        <v>0</v>
      </c>
      <c r="U327" s="227">
        <f t="shared" ref="U327:U388" si="74">IFERROR(VLOOKUP($P327,$B$7:$L$1014,6,FALSE),VLOOKUP($Q327,$C$7:$L$1014,5,FALSE))</f>
        <v>0</v>
      </c>
      <c r="V327" s="227">
        <f t="shared" ref="V327:V388" si="75">IFERROR(VLOOKUP($P327,$B$7:$L$1014,7,FALSE),VLOOKUP($Q327,$C$7:$L$1014,6,FALSE))</f>
        <v>0</v>
      </c>
      <c r="W327" s="227">
        <f t="shared" ref="W327:W388" si="76">IFERROR(VLOOKUP($P327,$B$7:$L$1014,8,FALSE),VLOOKUP($Q327,$C$7:$L$1014,7,FALSE))</f>
        <v>0</v>
      </c>
      <c r="X327" s="227">
        <f t="shared" ref="X327:X388" si="77">IFERROR(VLOOKUP($P327,$B$7:$L$1014,9,FALSE),VLOOKUP($Q327,$C$7:$L$1014,8,FALSE))</f>
        <v>0</v>
      </c>
      <c r="Y327" s="227">
        <f t="shared" ref="Y327:Y388" si="78">IFERROR(VLOOKUP($P327,$B$7:$L$1014,10,FALSE),VLOOKUP($Q327,$C$7:$L$1014,9,FALSE))</f>
        <v>0</v>
      </c>
      <c r="Z327" s="227">
        <f t="shared" ref="Z327:Z388" si="79">IFERROR(VLOOKUP($P327,$B$7:$L$1014,11,FALSE),VLOOKUP($Q327,$C$7:$L$1014,10,FALSE))</f>
        <v>0</v>
      </c>
      <c r="AB327" s="139">
        <f t="shared" si="71"/>
        <v>0</v>
      </c>
    </row>
    <row r="328" spans="1:28">
      <c r="A328" s="191">
        <f t="shared" ref="A328:A391" si="80">SUM(D328:L328)</f>
        <v>25</v>
      </c>
      <c r="B328" s="191" t="str">
        <f>C328&amp;":"&amp;COUNTIF($C$7:C328,C328)</f>
        <v>25:4</v>
      </c>
      <c r="C328" s="204">
        <f t="shared" ref="C328:C391" si="81">SUM(D328:L328)</f>
        <v>25</v>
      </c>
      <c r="D328" s="209">
        <v>0</v>
      </c>
      <c r="E328" s="209">
        <v>0</v>
      </c>
      <c r="F328" s="209">
        <v>2</v>
      </c>
      <c r="G328" s="209">
        <v>0</v>
      </c>
      <c r="H328" s="209">
        <v>0</v>
      </c>
      <c r="I328" s="209">
        <v>1</v>
      </c>
      <c r="J328" s="209">
        <v>7</v>
      </c>
      <c r="K328" s="209">
        <v>8</v>
      </c>
      <c r="L328" s="209">
        <v>7</v>
      </c>
      <c r="O328" s="209">
        <v>322</v>
      </c>
      <c r="P328" s="2" t="str">
        <f>Q328&amp;":"&amp;COUNTIF($Q$7:Q328,Q328)</f>
        <v>0:82</v>
      </c>
      <c r="Q328" s="206">
        <f>'Student name internal mark'!W328</f>
        <v>0</v>
      </c>
      <c r="R328" s="227">
        <f t="shared" ref="R328:R388" si="82">IFERROR(VLOOKUP($P328,$B$7:$L$1014,3,FALSE),VLOOKUP($Q328,$C$7:$L$1014,2,FALSE))</f>
        <v>0</v>
      </c>
      <c r="S328" s="227">
        <f t="shared" si="72"/>
        <v>0</v>
      </c>
      <c r="T328" s="227">
        <f t="shared" si="73"/>
        <v>0</v>
      </c>
      <c r="U328" s="227">
        <f t="shared" si="74"/>
        <v>0</v>
      </c>
      <c r="V328" s="227">
        <f t="shared" si="75"/>
        <v>0</v>
      </c>
      <c r="W328" s="227">
        <f t="shared" si="76"/>
        <v>0</v>
      </c>
      <c r="X328" s="227">
        <f t="shared" si="77"/>
        <v>0</v>
      </c>
      <c r="Y328" s="227">
        <f t="shared" si="78"/>
        <v>0</v>
      </c>
      <c r="Z328" s="227">
        <f t="shared" si="79"/>
        <v>0</v>
      </c>
      <c r="AB328" s="139">
        <f t="shared" si="71"/>
        <v>0</v>
      </c>
    </row>
    <row r="329" spans="1:28">
      <c r="A329" s="191">
        <f t="shared" si="80"/>
        <v>20</v>
      </c>
      <c r="B329" s="191" t="str">
        <f>C329&amp;":"&amp;COUNTIF($C$7:C329,C329)</f>
        <v>20:3</v>
      </c>
      <c r="C329" s="204">
        <f t="shared" si="81"/>
        <v>20</v>
      </c>
      <c r="D329" s="209">
        <v>1</v>
      </c>
      <c r="E329" s="209">
        <v>1</v>
      </c>
      <c r="F329" s="209">
        <v>0</v>
      </c>
      <c r="G329" s="209">
        <v>2</v>
      </c>
      <c r="H329" s="209">
        <v>0</v>
      </c>
      <c r="I329" s="209">
        <v>2</v>
      </c>
      <c r="J329" s="209">
        <v>0</v>
      </c>
      <c r="K329" s="209">
        <v>4</v>
      </c>
      <c r="L329" s="209">
        <v>10</v>
      </c>
      <c r="O329" s="209">
        <v>323</v>
      </c>
      <c r="P329" s="2" t="str">
        <f>Q329&amp;":"&amp;COUNTIF($Q$7:Q329,Q329)</f>
        <v>0:83</v>
      </c>
      <c r="Q329" s="206">
        <f>'Student name internal mark'!W329</f>
        <v>0</v>
      </c>
      <c r="R329" s="227">
        <f t="shared" si="82"/>
        <v>0</v>
      </c>
      <c r="S329" s="227">
        <f t="shared" si="72"/>
        <v>0</v>
      </c>
      <c r="T329" s="227">
        <f t="shared" si="73"/>
        <v>0</v>
      </c>
      <c r="U329" s="227">
        <f t="shared" si="74"/>
        <v>0</v>
      </c>
      <c r="V329" s="227">
        <f t="shared" si="75"/>
        <v>0</v>
      </c>
      <c r="W329" s="227">
        <f t="shared" si="76"/>
        <v>0</v>
      </c>
      <c r="X329" s="227">
        <f t="shared" si="77"/>
        <v>0</v>
      </c>
      <c r="Y329" s="227">
        <f t="shared" si="78"/>
        <v>0</v>
      </c>
      <c r="Z329" s="227">
        <f t="shared" si="79"/>
        <v>0</v>
      </c>
      <c r="AB329" s="139">
        <f t="shared" si="71"/>
        <v>0</v>
      </c>
    </row>
    <row r="330" spans="1:28">
      <c r="A330" s="191">
        <f t="shared" si="80"/>
        <v>32</v>
      </c>
      <c r="B330" s="191" t="str">
        <f>C330&amp;":"&amp;COUNTIF($C$7:C330,C330)</f>
        <v>32:10</v>
      </c>
      <c r="C330" s="204">
        <f t="shared" si="81"/>
        <v>32</v>
      </c>
      <c r="D330" s="209">
        <v>2</v>
      </c>
      <c r="E330" s="209">
        <v>1</v>
      </c>
      <c r="F330" s="209">
        <v>2</v>
      </c>
      <c r="G330" s="209">
        <v>2</v>
      </c>
      <c r="H330" s="209">
        <v>0</v>
      </c>
      <c r="I330" s="209">
        <v>2</v>
      </c>
      <c r="J330" s="209">
        <v>7</v>
      </c>
      <c r="K330" s="209">
        <v>13</v>
      </c>
      <c r="L330" s="209">
        <v>3</v>
      </c>
      <c r="O330" s="209">
        <v>324</v>
      </c>
      <c r="P330" s="2" t="str">
        <f>Q330&amp;":"&amp;COUNTIF($Q$7:Q330,Q330)</f>
        <v>0:84</v>
      </c>
      <c r="Q330" s="206">
        <f>'Student name internal mark'!W330</f>
        <v>0</v>
      </c>
      <c r="R330" s="227">
        <f t="shared" si="82"/>
        <v>0</v>
      </c>
      <c r="S330" s="227">
        <f t="shared" si="72"/>
        <v>0</v>
      </c>
      <c r="T330" s="227">
        <f t="shared" si="73"/>
        <v>0</v>
      </c>
      <c r="U330" s="227">
        <f t="shared" si="74"/>
        <v>0</v>
      </c>
      <c r="V330" s="227">
        <f t="shared" si="75"/>
        <v>0</v>
      </c>
      <c r="W330" s="227">
        <f t="shared" si="76"/>
        <v>0</v>
      </c>
      <c r="X330" s="227">
        <f t="shared" si="77"/>
        <v>0</v>
      </c>
      <c r="Y330" s="227">
        <f t="shared" si="78"/>
        <v>0</v>
      </c>
      <c r="Z330" s="227">
        <f t="shared" si="79"/>
        <v>0</v>
      </c>
      <c r="AB330" s="139">
        <f t="shared" si="71"/>
        <v>0</v>
      </c>
    </row>
    <row r="331" spans="1:28">
      <c r="A331" s="191">
        <f t="shared" si="80"/>
        <v>41</v>
      </c>
      <c r="B331" s="191" t="str">
        <f>C331&amp;":"&amp;COUNTIF($C$7:C331,C331)</f>
        <v>41:7</v>
      </c>
      <c r="C331" s="204">
        <f t="shared" si="81"/>
        <v>41</v>
      </c>
      <c r="D331" s="209">
        <v>2</v>
      </c>
      <c r="E331" s="209">
        <v>1</v>
      </c>
      <c r="F331" s="209">
        <v>2</v>
      </c>
      <c r="G331" s="209">
        <v>2</v>
      </c>
      <c r="H331" s="209">
        <v>1</v>
      </c>
      <c r="I331" s="209">
        <v>2</v>
      </c>
      <c r="J331" s="209">
        <v>5</v>
      </c>
      <c r="K331" s="209">
        <v>12</v>
      </c>
      <c r="L331" s="209">
        <v>14</v>
      </c>
      <c r="O331" s="2">
        <v>325</v>
      </c>
      <c r="P331" s="2" t="str">
        <f>Q331&amp;":"&amp;COUNTIF($Q$7:Q331,Q331)</f>
        <v>0:85</v>
      </c>
      <c r="Q331" s="206">
        <f>'Student name internal mark'!W331</f>
        <v>0</v>
      </c>
      <c r="R331" s="227">
        <f t="shared" si="82"/>
        <v>0</v>
      </c>
      <c r="S331" s="227">
        <f t="shared" si="72"/>
        <v>0</v>
      </c>
      <c r="T331" s="227">
        <f t="shared" si="73"/>
        <v>0</v>
      </c>
      <c r="U331" s="227">
        <f t="shared" si="74"/>
        <v>0</v>
      </c>
      <c r="V331" s="227">
        <f t="shared" si="75"/>
        <v>0</v>
      </c>
      <c r="W331" s="227">
        <f t="shared" si="76"/>
        <v>0</v>
      </c>
      <c r="X331" s="227">
        <f t="shared" si="77"/>
        <v>0</v>
      </c>
      <c r="Y331" s="227">
        <f t="shared" si="78"/>
        <v>0</v>
      </c>
      <c r="Z331" s="227">
        <f t="shared" si="79"/>
        <v>0</v>
      </c>
      <c r="AB331" s="139">
        <f t="shared" ref="AB331:AB388" si="83">SUM(R331:Z331)</f>
        <v>0</v>
      </c>
    </row>
    <row r="332" spans="1:28">
      <c r="A332" s="191">
        <f t="shared" si="80"/>
        <v>32</v>
      </c>
      <c r="B332" s="191" t="str">
        <f>C332&amp;":"&amp;COUNTIF($C$7:C332,C332)</f>
        <v>32:11</v>
      </c>
      <c r="C332" s="204">
        <f t="shared" si="81"/>
        <v>32</v>
      </c>
      <c r="D332" s="209">
        <v>0</v>
      </c>
      <c r="E332" s="209">
        <v>0</v>
      </c>
      <c r="F332" s="209">
        <v>2</v>
      </c>
      <c r="G332" s="209">
        <v>1</v>
      </c>
      <c r="H332" s="209">
        <v>1</v>
      </c>
      <c r="I332" s="209">
        <v>1</v>
      </c>
      <c r="J332" s="209">
        <v>6</v>
      </c>
      <c r="K332" s="209">
        <v>13</v>
      </c>
      <c r="L332" s="209">
        <v>8</v>
      </c>
      <c r="O332" s="209">
        <v>326</v>
      </c>
      <c r="P332" s="2" t="str">
        <f>Q332&amp;":"&amp;COUNTIF($Q$7:Q332,Q332)</f>
        <v>0:86</v>
      </c>
      <c r="Q332" s="206">
        <f>'Student name internal mark'!W332</f>
        <v>0</v>
      </c>
      <c r="R332" s="227">
        <f t="shared" si="82"/>
        <v>0</v>
      </c>
      <c r="S332" s="227">
        <f t="shared" si="72"/>
        <v>0</v>
      </c>
      <c r="T332" s="227">
        <f t="shared" si="73"/>
        <v>0</v>
      </c>
      <c r="U332" s="227">
        <f t="shared" si="74"/>
        <v>0</v>
      </c>
      <c r="V332" s="227">
        <f t="shared" si="75"/>
        <v>0</v>
      </c>
      <c r="W332" s="227">
        <f t="shared" si="76"/>
        <v>0</v>
      </c>
      <c r="X332" s="227">
        <f t="shared" si="77"/>
        <v>0</v>
      </c>
      <c r="Y332" s="227">
        <f t="shared" si="78"/>
        <v>0</v>
      </c>
      <c r="Z332" s="227">
        <f t="shared" si="79"/>
        <v>0</v>
      </c>
      <c r="AB332" s="139">
        <f t="shared" si="83"/>
        <v>0</v>
      </c>
    </row>
    <row r="333" spans="1:28">
      <c r="A333" s="191">
        <f t="shared" si="80"/>
        <v>39</v>
      </c>
      <c r="B333" s="191" t="str">
        <f>C333&amp;":"&amp;COUNTIF($C$7:C333,C333)</f>
        <v>39:5</v>
      </c>
      <c r="C333" s="204">
        <f t="shared" si="81"/>
        <v>39</v>
      </c>
      <c r="D333" s="209">
        <v>1</v>
      </c>
      <c r="E333" s="209">
        <v>1</v>
      </c>
      <c r="F333" s="209">
        <v>2</v>
      </c>
      <c r="G333" s="209">
        <v>1</v>
      </c>
      <c r="H333" s="209">
        <v>0</v>
      </c>
      <c r="I333" s="209">
        <v>0</v>
      </c>
      <c r="J333" s="209">
        <v>7</v>
      </c>
      <c r="K333" s="209">
        <v>13</v>
      </c>
      <c r="L333" s="209">
        <v>14</v>
      </c>
      <c r="O333" s="209">
        <v>327</v>
      </c>
      <c r="P333" s="2" t="str">
        <f>Q333&amp;":"&amp;COUNTIF($Q$7:Q333,Q333)</f>
        <v>0:87</v>
      </c>
      <c r="Q333" s="206">
        <f>'Student name internal mark'!W333</f>
        <v>0</v>
      </c>
      <c r="R333" s="227">
        <f t="shared" si="82"/>
        <v>0</v>
      </c>
      <c r="S333" s="227">
        <f t="shared" si="72"/>
        <v>0</v>
      </c>
      <c r="T333" s="227">
        <f t="shared" si="73"/>
        <v>0</v>
      </c>
      <c r="U333" s="227">
        <f t="shared" si="74"/>
        <v>0</v>
      </c>
      <c r="V333" s="227">
        <f t="shared" si="75"/>
        <v>0</v>
      </c>
      <c r="W333" s="227">
        <f t="shared" si="76"/>
        <v>0</v>
      </c>
      <c r="X333" s="227">
        <f t="shared" si="77"/>
        <v>0</v>
      </c>
      <c r="Y333" s="227">
        <f t="shared" si="78"/>
        <v>0</v>
      </c>
      <c r="Z333" s="227">
        <f t="shared" si="79"/>
        <v>0</v>
      </c>
      <c r="AB333" s="139">
        <f t="shared" si="83"/>
        <v>0</v>
      </c>
    </row>
    <row r="334" spans="1:28">
      <c r="A334" s="191">
        <f t="shared" si="80"/>
        <v>19</v>
      </c>
      <c r="B334" s="191" t="str">
        <f>C334&amp;":"&amp;COUNTIF($C$7:C334,C334)</f>
        <v>19:3</v>
      </c>
      <c r="C334" s="204">
        <f t="shared" si="81"/>
        <v>19</v>
      </c>
      <c r="D334" s="209">
        <v>2</v>
      </c>
      <c r="E334" s="209">
        <v>2</v>
      </c>
      <c r="F334" s="209">
        <v>0</v>
      </c>
      <c r="G334" s="209">
        <v>0</v>
      </c>
      <c r="H334" s="209">
        <v>0</v>
      </c>
      <c r="I334" s="209">
        <v>1</v>
      </c>
      <c r="J334" s="209">
        <v>5</v>
      </c>
      <c r="K334" s="209">
        <v>1</v>
      </c>
      <c r="L334" s="209">
        <v>8</v>
      </c>
      <c r="O334" s="209">
        <v>328</v>
      </c>
      <c r="P334" s="2" t="str">
        <f>Q334&amp;":"&amp;COUNTIF($Q$7:Q334,Q334)</f>
        <v>0:88</v>
      </c>
      <c r="Q334" s="206">
        <f>'Student name internal mark'!W334</f>
        <v>0</v>
      </c>
      <c r="R334" s="227">
        <f t="shared" si="82"/>
        <v>0</v>
      </c>
      <c r="S334" s="227">
        <f t="shared" si="72"/>
        <v>0</v>
      </c>
      <c r="T334" s="227">
        <f t="shared" si="73"/>
        <v>0</v>
      </c>
      <c r="U334" s="227">
        <f t="shared" si="74"/>
        <v>0</v>
      </c>
      <c r="V334" s="227">
        <f t="shared" si="75"/>
        <v>0</v>
      </c>
      <c r="W334" s="227">
        <f t="shared" si="76"/>
        <v>0</v>
      </c>
      <c r="X334" s="227">
        <f t="shared" si="77"/>
        <v>0</v>
      </c>
      <c r="Y334" s="227">
        <f t="shared" si="78"/>
        <v>0</v>
      </c>
      <c r="Z334" s="227">
        <f t="shared" si="79"/>
        <v>0</v>
      </c>
      <c r="AB334" s="139">
        <f t="shared" si="83"/>
        <v>0</v>
      </c>
    </row>
    <row r="335" spans="1:28">
      <c r="A335" s="191">
        <f t="shared" si="80"/>
        <v>24</v>
      </c>
      <c r="B335" s="191" t="str">
        <f>C335&amp;":"&amp;COUNTIF($C$7:C335,C335)</f>
        <v>24:7</v>
      </c>
      <c r="C335" s="204">
        <f t="shared" si="81"/>
        <v>24</v>
      </c>
      <c r="D335" s="209">
        <v>1</v>
      </c>
      <c r="E335" s="209">
        <v>1</v>
      </c>
      <c r="F335" s="209">
        <v>0</v>
      </c>
      <c r="G335" s="209">
        <v>1</v>
      </c>
      <c r="H335" s="209">
        <v>2</v>
      </c>
      <c r="I335" s="209">
        <v>0</v>
      </c>
      <c r="J335" s="209">
        <v>8</v>
      </c>
      <c r="K335" s="209">
        <v>0</v>
      </c>
      <c r="L335" s="209">
        <v>11</v>
      </c>
      <c r="O335" s="2">
        <v>329</v>
      </c>
      <c r="P335" s="2" t="str">
        <f>Q335&amp;":"&amp;COUNTIF($Q$7:Q335,Q335)</f>
        <v>0:89</v>
      </c>
      <c r="Q335" s="206">
        <f>'Student name internal mark'!W335</f>
        <v>0</v>
      </c>
      <c r="R335" s="227">
        <f t="shared" si="82"/>
        <v>0</v>
      </c>
      <c r="S335" s="227">
        <f t="shared" si="72"/>
        <v>0</v>
      </c>
      <c r="T335" s="227">
        <f t="shared" si="73"/>
        <v>0</v>
      </c>
      <c r="U335" s="227">
        <f t="shared" si="74"/>
        <v>0</v>
      </c>
      <c r="V335" s="227">
        <f t="shared" si="75"/>
        <v>0</v>
      </c>
      <c r="W335" s="227">
        <f t="shared" si="76"/>
        <v>0</v>
      </c>
      <c r="X335" s="227">
        <f t="shared" si="77"/>
        <v>0</v>
      </c>
      <c r="Y335" s="227">
        <f t="shared" si="78"/>
        <v>0</v>
      </c>
      <c r="Z335" s="227">
        <f t="shared" si="79"/>
        <v>0</v>
      </c>
      <c r="AB335" s="139">
        <f t="shared" si="83"/>
        <v>0</v>
      </c>
    </row>
    <row r="336" spans="1:28">
      <c r="A336" s="191">
        <f t="shared" si="80"/>
        <v>31</v>
      </c>
      <c r="B336" s="191" t="str">
        <f>C336&amp;":"&amp;COUNTIF($C$7:C336,C336)</f>
        <v>31:8</v>
      </c>
      <c r="C336" s="204">
        <f t="shared" si="81"/>
        <v>31</v>
      </c>
      <c r="D336" s="209">
        <v>2</v>
      </c>
      <c r="E336" s="209">
        <v>1</v>
      </c>
      <c r="F336" s="209">
        <v>1</v>
      </c>
      <c r="G336" s="209">
        <v>1</v>
      </c>
      <c r="H336" s="209">
        <v>2</v>
      </c>
      <c r="I336" s="209">
        <v>1</v>
      </c>
      <c r="J336" s="209">
        <v>5</v>
      </c>
      <c r="K336" s="209">
        <v>11</v>
      </c>
      <c r="L336" s="209">
        <v>7</v>
      </c>
      <c r="O336" s="209">
        <v>330</v>
      </c>
      <c r="P336" s="2" t="str">
        <f>Q336&amp;":"&amp;COUNTIF($Q$7:Q336,Q336)</f>
        <v>0:90</v>
      </c>
      <c r="Q336" s="206">
        <f>'Student name internal mark'!W336</f>
        <v>0</v>
      </c>
      <c r="R336" s="227">
        <f t="shared" si="82"/>
        <v>0</v>
      </c>
      <c r="S336" s="227">
        <f t="shared" si="72"/>
        <v>0</v>
      </c>
      <c r="T336" s="227">
        <f t="shared" si="73"/>
        <v>0</v>
      </c>
      <c r="U336" s="227">
        <f t="shared" si="74"/>
        <v>0</v>
      </c>
      <c r="V336" s="227">
        <f t="shared" si="75"/>
        <v>0</v>
      </c>
      <c r="W336" s="227">
        <f t="shared" si="76"/>
        <v>0</v>
      </c>
      <c r="X336" s="227">
        <f t="shared" si="77"/>
        <v>0</v>
      </c>
      <c r="Y336" s="227">
        <f t="shared" si="78"/>
        <v>0</v>
      </c>
      <c r="Z336" s="227">
        <f t="shared" si="79"/>
        <v>0</v>
      </c>
      <c r="AB336" s="139">
        <f t="shared" si="83"/>
        <v>0</v>
      </c>
    </row>
    <row r="337" spans="1:28">
      <c r="A337" s="191">
        <f t="shared" si="80"/>
        <v>33</v>
      </c>
      <c r="B337" s="191" t="str">
        <f>C337&amp;":"&amp;COUNTIF($C$7:C337,C337)</f>
        <v>33:6</v>
      </c>
      <c r="C337" s="204">
        <f t="shared" si="81"/>
        <v>33</v>
      </c>
      <c r="D337" s="209">
        <v>1</v>
      </c>
      <c r="E337" s="209">
        <v>1</v>
      </c>
      <c r="F337" s="209">
        <v>1</v>
      </c>
      <c r="G337" s="209">
        <v>1</v>
      </c>
      <c r="H337" s="209">
        <v>0</v>
      </c>
      <c r="I337" s="209">
        <v>1</v>
      </c>
      <c r="J337" s="209">
        <v>6</v>
      </c>
      <c r="K337" s="209">
        <v>8</v>
      </c>
      <c r="L337" s="209">
        <v>14</v>
      </c>
      <c r="O337" s="209">
        <v>331</v>
      </c>
      <c r="P337" s="2" t="str">
        <f>Q337&amp;":"&amp;COUNTIF($Q$7:Q337,Q337)</f>
        <v>0:91</v>
      </c>
      <c r="Q337" s="206">
        <f>'Student name internal mark'!W337</f>
        <v>0</v>
      </c>
      <c r="R337" s="227">
        <f t="shared" si="82"/>
        <v>0</v>
      </c>
      <c r="S337" s="227">
        <f t="shared" si="72"/>
        <v>0</v>
      </c>
      <c r="T337" s="227">
        <f t="shared" si="73"/>
        <v>0</v>
      </c>
      <c r="U337" s="227">
        <f t="shared" si="74"/>
        <v>0</v>
      </c>
      <c r="V337" s="227">
        <f t="shared" si="75"/>
        <v>0</v>
      </c>
      <c r="W337" s="227">
        <f t="shared" si="76"/>
        <v>0</v>
      </c>
      <c r="X337" s="227">
        <f t="shared" si="77"/>
        <v>0</v>
      </c>
      <c r="Y337" s="227">
        <f t="shared" si="78"/>
        <v>0</v>
      </c>
      <c r="Z337" s="227">
        <f t="shared" si="79"/>
        <v>0</v>
      </c>
      <c r="AB337" s="139">
        <f t="shared" si="83"/>
        <v>0</v>
      </c>
    </row>
    <row r="338" spans="1:28">
      <c r="A338" s="191">
        <f t="shared" si="80"/>
        <v>36</v>
      </c>
      <c r="B338" s="191" t="str">
        <f>C338&amp;":"&amp;COUNTIF($C$7:C338,C338)</f>
        <v>36:8</v>
      </c>
      <c r="C338" s="204">
        <f t="shared" si="81"/>
        <v>36</v>
      </c>
      <c r="D338" s="209">
        <v>0</v>
      </c>
      <c r="E338" s="209">
        <v>0</v>
      </c>
      <c r="F338" s="209">
        <v>2</v>
      </c>
      <c r="G338" s="209">
        <v>0</v>
      </c>
      <c r="H338" s="209">
        <v>1</v>
      </c>
      <c r="I338" s="209">
        <v>1</v>
      </c>
      <c r="J338" s="209">
        <v>8</v>
      </c>
      <c r="K338" s="209">
        <v>11</v>
      </c>
      <c r="L338" s="209">
        <v>13</v>
      </c>
      <c r="O338" s="209">
        <v>332</v>
      </c>
      <c r="P338" s="2" t="str">
        <f>Q338&amp;":"&amp;COUNTIF($Q$7:Q338,Q338)</f>
        <v>0:92</v>
      </c>
      <c r="Q338" s="206">
        <f>'Student name internal mark'!W338</f>
        <v>0</v>
      </c>
      <c r="R338" s="227">
        <f t="shared" si="82"/>
        <v>0</v>
      </c>
      <c r="S338" s="227">
        <f t="shared" si="72"/>
        <v>0</v>
      </c>
      <c r="T338" s="227">
        <f t="shared" si="73"/>
        <v>0</v>
      </c>
      <c r="U338" s="227">
        <f t="shared" si="74"/>
        <v>0</v>
      </c>
      <c r="V338" s="227">
        <f t="shared" si="75"/>
        <v>0</v>
      </c>
      <c r="W338" s="227">
        <f t="shared" si="76"/>
        <v>0</v>
      </c>
      <c r="X338" s="227">
        <f t="shared" si="77"/>
        <v>0</v>
      </c>
      <c r="Y338" s="227">
        <f t="shared" si="78"/>
        <v>0</v>
      </c>
      <c r="Z338" s="227">
        <f t="shared" si="79"/>
        <v>0</v>
      </c>
      <c r="AB338" s="139">
        <f t="shared" si="83"/>
        <v>0</v>
      </c>
    </row>
    <row r="339" spans="1:28">
      <c r="A339" s="191">
        <f t="shared" si="80"/>
        <v>21</v>
      </c>
      <c r="B339" s="191" t="str">
        <f>C339&amp;":"&amp;COUNTIF($C$7:C339,C339)</f>
        <v>21:4</v>
      </c>
      <c r="C339" s="204">
        <f t="shared" si="81"/>
        <v>21</v>
      </c>
      <c r="D339" s="209">
        <v>1</v>
      </c>
      <c r="E339" s="209">
        <v>1</v>
      </c>
      <c r="F339" s="209">
        <v>2</v>
      </c>
      <c r="G339" s="209">
        <v>1</v>
      </c>
      <c r="H339" s="209">
        <v>0</v>
      </c>
      <c r="I339" s="209">
        <v>1</v>
      </c>
      <c r="J339" s="209">
        <v>4</v>
      </c>
      <c r="K339" s="209">
        <v>9</v>
      </c>
      <c r="L339" s="209">
        <v>2</v>
      </c>
      <c r="O339" s="2">
        <v>333</v>
      </c>
      <c r="P339" s="2" t="str">
        <f>Q339&amp;":"&amp;COUNTIF($Q$7:Q339,Q339)</f>
        <v>0:93</v>
      </c>
      <c r="Q339" s="206">
        <f>'Student name internal mark'!W339</f>
        <v>0</v>
      </c>
      <c r="R339" s="227">
        <f t="shared" si="82"/>
        <v>0</v>
      </c>
      <c r="S339" s="227">
        <f t="shared" si="72"/>
        <v>0</v>
      </c>
      <c r="T339" s="227">
        <f t="shared" si="73"/>
        <v>0</v>
      </c>
      <c r="U339" s="227">
        <f t="shared" si="74"/>
        <v>0</v>
      </c>
      <c r="V339" s="227">
        <f t="shared" si="75"/>
        <v>0</v>
      </c>
      <c r="W339" s="227">
        <f t="shared" si="76"/>
        <v>0</v>
      </c>
      <c r="X339" s="227">
        <f t="shared" si="77"/>
        <v>0</v>
      </c>
      <c r="Y339" s="227">
        <f t="shared" si="78"/>
        <v>0</v>
      </c>
      <c r="Z339" s="227">
        <f t="shared" si="79"/>
        <v>0</v>
      </c>
      <c r="AB339" s="139">
        <f t="shared" si="83"/>
        <v>0</v>
      </c>
    </row>
    <row r="340" spans="1:28">
      <c r="A340" s="191">
        <f t="shared" si="80"/>
        <v>33</v>
      </c>
      <c r="B340" s="191" t="str">
        <f>C340&amp;":"&amp;COUNTIF($C$7:C340,C340)</f>
        <v>33:7</v>
      </c>
      <c r="C340" s="204">
        <f t="shared" si="81"/>
        <v>33</v>
      </c>
      <c r="D340" s="209">
        <v>2</v>
      </c>
      <c r="E340" s="209">
        <v>2</v>
      </c>
      <c r="F340" s="209">
        <v>1</v>
      </c>
      <c r="G340" s="209">
        <v>0</v>
      </c>
      <c r="H340" s="209">
        <v>0</v>
      </c>
      <c r="I340" s="209">
        <v>1</v>
      </c>
      <c r="J340" s="209">
        <v>6</v>
      </c>
      <c r="K340" s="209">
        <v>8</v>
      </c>
      <c r="L340" s="209">
        <v>13</v>
      </c>
      <c r="O340" s="209">
        <v>334</v>
      </c>
      <c r="P340" s="2" t="str">
        <f>Q340&amp;":"&amp;COUNTIF($Q$7:Q340,Q340)</f>
        <v>0:94</v>
      </c>
      <c r="Q340" s="206">
        <f>'Student name internal mark'!W340</f>
        <v>0</v>
      </c>
      <c r="R340" s="227">
        <f t="shared" si="82"/>
        <v>0</v>
      </c>
      <c r="S340" s="227">
        <f t="shared" si="72"/>
        <v>0</v>
      </c>
      <c r="T340" s="227">
        <f t="shared" si="73"/>
        <v>0</v>
      </c>
      <c r="U340" s="227">
        <f t="shared" si="74"/>
        <v>0</v>
      </c>
      <c r="V340" s="227">
        <f t="shared" si="75"/>
        <v>0</v>
      </c>
      <c r="W340" s="227">
        <f t="shared" si="76"/>
        <v>0</v>
      </c>
      <c r="X340" s="227">
        <f t="shared" si="77"/>
        <v>0</v>
      </c>
      <c r="Y340" s="227">
        <f t="shared" si="78"/>
        <v>0</v>
      </c>
      <c r="Z340" s="227">
        <f t="shared" si="79"/>
        <v>0</v>
      </c>
      <c r="AB340" s="139">
        <f t="shared" si="83"/>
        <v>0</v>
      </c>
    </row>
    <row r="341" spans="1:28">
      <c r="A341" s="191">
        <f t="shared" si="80"/>
        <v>30</v>
      </c>
      <c r="B341" s="191" t="str">
        <f>C341&amp;":"&amp;COUNTIF($C$7:C341,C341)</f>
        <v>30:10</v>
      </c>
      <c r="C341" s="204">
        <f t="shared" si="81"/>
        <v>30</v>
      </c>
      <c r="D341" s="209">
        <v>1</v>
      </c>
      <c r="E341" s="209">
        <v>2</v>
      </c>
      <c r="F341" s="209">
        <v>1</v>
      </c>
      <c r="G341" s="209">
        <v>1</v>
      </c>
      <c r="H341" s="209">
        <v>1</v>
      </c>
      <c r="I341" s="209">
        <v>2</v>
      </c>
      <c r="J341" s="209">
        <v>6</v>
      </c>
      <c r="K341" s="209">
        <v>8</v>
      </c>
      <c r="L341" s="209">
        <v>8</v>
      </c>
      <c r="O341" s="209">
        <v>335</v>
      </c>
      <c r="P341" s="2" t="str">
        <f>Q341&amp;":"&amp;COUNTIF($Q$7:Q341,Q341)</f>
        <v>0:95</v>
      </c>
      <c r="Q341" s="206">
        <f>'Student name internal mark'!W341</f>
        <v>0</v>
      </c>
      <c r="R341" s="227">
        <f t="shared" si="82"/>
        <v>0</v>
      </c>
      <c r="S341" s="227">
        <f t="shared" si="72"/>
        <v>0</v>
      </c>
      <c r="T341" s="227">
        <f t="shared" si="73"/>
        <v>0</v>
      </c>
      <c r="U341" s="227">
        <f t="shared" si="74"/>
        <v>0</v>
      </c>
      <c r="V341" s="227">
        <f t="shared" si="75"/>
        <v>0</v>
      </c>
      <c r="W341" s="227">
        <f t="shared" si="76"/>
        <v>0</v>
      </c>
      <c r="X341" s="227">
        <f t="shared" si="77"/>
        <v>0</v>
      </c>
      <c r="Y341" s="227">
        <f t="shared" si="78"/>
        <v>0</v>
      </c>
      <c r="Z341" s="227">
        <f t="shared" si="79"/>
        <v>0</v>
      </c>
      <c r="AB341" s="139">
        <f t="shared" si="83"/>
        <v>0</v>
      </c>
    </row>
    <row r="342" spans="1:28">
      <c r="A342" s="191">
        <f t="shared" si="80"/>
        <v>26</v>
      </c>
      <c r="B342" s="191" t="str">
        <f>C342&amp;":"&amp;COUNTIF($C$7:C342,C342)</f>
        <v>26:7</v>
      </c>
      <c r="C342" s="204">
        <f t="shared" si="81"/>
        <v>26</v>
      </c>
      <c r="D342" s="209">
        <v>1</v>
      </c>
      <c r="E342" s="209">
        <v>0</v>
      </c>
      <c r="F342" s="209">
        <v>1</v>
      </c>
      <c r="G342" s="209">
        <v>0</v>
      </c>
      <c r="H342" s="209">
        <v>0</v>
      </c>
      <c r="I342" s="209">
        <v>0</v>
      </c>
      <c r="J342" s="209">
        <v>6</v>
      </c>
      <c r="K342" s="209">
        <v>7</v>
      </c>
      <c r="L342" s="209">
        <v>11</v>
      </c>
      <c r="O342" s="209">
        <v>336</v>
      </c>
      <c r="P342" s="2" t="str">
        <f>Q342&amp;":"&amp;COUNTIF($Q$7:Q342,Q342)</f>
        <v>0:96</v>
      </c>
      <c r="Q342" s="206">
        <f>'Student name internal mark'!W342</f>
        <v>0</v>
      </c>
      <c r="R342" s="227">
        <f t="shared" si="82"/>
        <v>0</v>
      </c>
      <c r="S342" s="227">
        <f t="shared" si="72"/>
        <v>0</v>
      </c>
      <c r="T342" s="227">
        <f t="shared" si="73"/>
        <v>0</v>
      </c>
      <c r="U342" s="227">
        <f t="shared" si="74"/>
        <v>0</v>
      </c>
      <c r="V342" s="227">
        <f t="shared" si="75"/>
        <v>0</v>
      </c>
      <c r="W342" s="227">
        <f t="shared" si="76"/>
        <v>0</v>
      </c>
      <c r="X342" s="227">
        <f t="shared" si="77"/>
        <v>0</v>
      </c>
      <c r="Y342" s="227">
        <f t="shared" si="78"/>
        <v>0</v>
      </c>
      <c r="Z342" s="227">
        <f t="shared" si="79"/>
        <v>0</v>
      </c>
      <c r="AB342" s="139">
        <f t="shared" si="83"/>
        <v>0</v>
      </c>
    </row>
    <row r="343" spans="1:28">
      <c r="A343" s="191">
        <f t="shared" si="80"/>
        <v>32</v>
      </c>
      <c r="B343" s="191" t="str">
        <f>C343&amp;":"&amp;COUNTIF($C$7:C343,C343)</f>
        <v>32:12</v>
      </c>
      <c r="C343" s="204">
        <f t="shared" si="81"/>
        <v>32</v>
      </c>
      <c r="D343" s="209">
        <v>1</v>
      </c>
      <c r="E343" s="209">
        <v>0</v>
      </c>
      <c r="F343" s="209">
        <v>1</v>
      </c>
      <c r="G343" s="209">
        <v>1</v>
      </c>
      <c r="H343" s="209">
        <v>1</v>
      </c>
      <c r="I343" s="209">
        <v>0</v>
      </c>
      <c r="J343" s="209">
        <v>6</v>
      </c>
      <c r="K343" s="209">
        <v>11</v>
      </c>
      <c r="L343" s="209">
        <v>11</v>
      </c>
      <c r="O343" s="2">
        <v>337</v>
      </c>
      <c r="P343" s="2" t="str">
        <f>Q343&amp;":"&amp;COUNTIF($Q$7:Q343,Q343)</f>
        <v>0:97</v>
      </c>
      <c r="Q343" s="206">
        <f>'Student name internal mark'!W343</f>
        <v>0</v>
      </c>
      <c r="R343" s="227">
        <f t="shared" si="82"/>
        <v>0</v>
      </c>
      <c r="S343" s="227">
        <f t="shared" si="72"/>
        <v>0</v>
      </c>
      <c r="T343" s="227">
        <f t="shared" si="73"/>
        <v>0</v>
      </c>
      <c r="U343" s="227">
        <f t="shared" si="74"/>
        <v>0</v>
      </c>
      <c r="V343" s="227">
        <f t="shared" si="75"/>
        <v>0</v>
      </c>
      <c r="W343" s="227">
        <f t="shared" si="76"/>
        <v>0</v>
      </c>
      <c r="X343" s="227">
        <f t="shared" si="77"/>
        <v>0</v>
      </c>
      <c r="Y343" s="227">
        <f t="shared" si="78"/>
        <v>0</v>
      </c>
      <c r="Z343" s="227">
        <f t="shared" si="79"/>
        <v>0</v>
      </c>
      <c r="AB343" s="139">
        <f t="shared" si="83"/>
        <v>0</v>
      </c>
    </row>
    <row r="344" spans="1:28">
      <c r="A344" s="191">
        <f t="shared" si="80"/>
        <v>23</v>
      </c>
      <c r="B344" s="191" t="str">
        <f>C344&amp;":"&amp;COUNTIF($C$7:C344,C344)</f>
        <v>23:5</v>
      </c>
      <c r="C344" s="204">
        <f t="shared" si="81"/>
        <v>23</v>
      </c>
      <c r="D344" s="209">
        <v>2</v>
      </c>
      <c r="E344" s="209">
        <v>1</v>
      </c>
      <c r="F344" s="209">
        <v>2</v>
      </c>
      <c r="G344" s="209">
        <v>0</v>
      </c>
      <c r="H344" s="209">
        <v>0</v>
      </c>
      <c r="I344" s="209">
        <v>1</v>
      </c>
      <c r="J344" s="209">
        <v>7</v>
      </c>
      <c r="K344" s="209">
        <v>4</v>
      </c>
      <c r="L344" s="209">
        <v>6</v>
      </c>
      <c r="O344" s="209">
        <v>338</v>
      </c>
      <c r="P344" s="2" t="str">
        <f>Q344&amp;":"&amp;COUNTIF($Q$7:Q344,Q344)</f>
        <v>0:98</v>
      </c>
      <c r="Q344" s="206">
        <f>'Student name internal mark'!W344</f>
        <v>0</v>
      </c>
      <c r="R344" s="227">
        <f t="shared" si="82"/>
        <v>0</v>
      </c>
      <c r="S344" s="227">
        <f t="shared" si="72"/>
        <v>0</v>
      </c>
      <c r="T344" s="227">
        <f t="shared" si="73"/>
        <v>0</v>
      </c>
      <c r="U344" s="227">
        <f t="shared" si="74"/>
        <v>0</v>
      </c>
      <c r="V344" s="227">
        <f t="shared" si="75"/>
        <v>0</v>
      </c>
      <c r="W344" s="227">
        <f t="shared" si="76"/>
        <v>0</v>
      </c>
      <c r="X344" s="227">
        <f t="shared" si="77"/>
        <v>0</v>
      </c>
      <c r="Y344" s="227">
        <f t="shared" si="78"/>
        <v>0</v>
      </c>
      <c r="Z344" s="227">
        <f t="shared" si="79"/>
        <v>0</v>
      </c>
      <c r="AB344" s="139">
        <f t="shared" si="83"/>
        <v>0</v>
      </c>
    </row>
    <row r="345" spans="1:28">
      <c r="A345" s="191">
        <f t="shared" si="80"/>
        <v>33</v>
      </c>
      <c r="B345" s="191" t="str">
        <f>C345&amp;":"&amp;COUNTIF($C$7:C345,C345)</f>
        <v>33:8</v>
      </c>
      <c r="C345" s="204">
        <f t="shared" si="81"/>
        <v>33</v>
      </c>
      <c r="D345" s="209">
        <v>0</v>
      </c>
      <c r="E345" s="209">
        <v>0</v>
      </c>
      <c r="F345" s="209">
        <v>1</v>
      </c>
      <c r="G345" s="209">
        <v>1</v>
      </c>
      <c r="H345" s="209">
        <v>2</v>
      </c>
      <c r="I345" s="209">
        <v>2</v>
      </c>
      <c r="J345" s="209">
        <v>4</v>
      </c>
      <c r="K345" s="209">
        <v>9</v>
      </c>
      <c r="L345" s="209">
        <v>14</v>
      </c>
      <c r="O345" s="209">
        <v>339</v>
      </c>
      <c r="P345" s="2" t="str">
        <f>Q345&amp;":"&amp;COUNTIF($Q$7:Q345,Q345)</f>
        <v>0:99</v>
      </c>
      <c r="Q345" s="206">
        <f>'Student name internal mark'!W345</f>
        <v>0</v>
      </c>
      <c r="R345" s="227">
        <f t="shared" si="82"/>
        <v>0</v>
      </c>
      <c r="S345" s="227">
        <f t="shared" si="72"/>
        <v>0</v>
      </c>
      <c r="T345" s="227">
        <f t="shared" si="73"/>
        <v>0</v>
      </c>
      <c r="U345" s="227">
        <f t="shared" si="74"/>
        <v>0</v>
      </c>
      <c r="V345" s="227">
        <f t="shared" si="75"/>
        <v>0</v>
      </c>
      <c r="W345" s="227">
        <f t="shared" si="76"/>
        <v>0</v>
      </c>
      <c r="X345" s="227">
        <f t="shared" si="77"/>
        <v>0</v>
      </c>
      <c r="Y345" s="227">
        <f t="shared" si="78"/>
        <v>0</v>
      </c>
      <c r="Z345" s="227">
        <f t="shared" si="79"/>
        <v>0</v>
      </c>
      <c r="AB345" s="139">
        <f t="shared" si="83"/>
        <v>0</v>
      </c>
    </row>
    <row r="346" spans="1:28">
      <c r="A346" s="191">
        <f t="shared" si="80"/>
        <v>34</v>
      </c>
      <c r="B346" s="191" t="str">
        <f>C346&amp;":"&amp;COUNTIF($C$7:C346,C346)</f>
        <v>34:5</v>
      </c>
      <c r="C346" s="204">
        <f t="shared" si="81"/>
        <v>34</v>
      </c>
      <c r="D346" s="209">
        <v>2</v>
      </c>
      <c r="E346" s="209">
        <v>2</v>
      </c>
      <c r="F346" s="209">
        <v>2</v>
      </c>
      <c r="G346" s="209">
        <v>2</v>
      </c>
      <c r="H346" s="209">
        <v>1</v>
      </c>
      <c r="I346" s="209">
        <v>2</v>
      </c>
      <c r="J346" s="209">
        <v>7</v>
      </c>
      <c r="K346" s="209">
        <v>9</v>
      </c>
      <c r="L346" s="209">
        <v>7</v>
      </c>
      <c r="O346" s="209">
        <v>340</v>
      </c>
      <c r="P346" s="2" t="str">
        <f>Q346&amp;":"&amp;COUNTIF($Q$7:Q346,Q346)</f>
        <v>0:100</v>
      </c>
      <c r="Q346" s="206">
        <f>'Student name internal mark'!W346</f>
        <v>0</v>
      </c>
      <c r="R346" s="227">
        <f t="shared" si="82"/>
        <v>0</v>
      </c>
      <c r="S346" s="227">
        <f t="shared" si="72"/>
        <v>0</v>
      </c>
      <c r="T346" s="227">
        <f t="shared" si="73"/>
        <v>0</v>
      </c>
      <c r="U346" s="227">
        <f t="shared" si="74"/>
        <v>0</v>
      </c>
      <c r="V346" s="227">
        <f t="shared" si="75"/>
        <v>0</v>
      </c>
      <c r="W346" s="227">
        <f t="shared" si="76"/>
        <v>0</v>
      </c>
      <c r="X346" s="227">
        <f t="shared" si="77"/>
        <v>0</v>
      </c>
      <c r="Y346" s="227">
        <f t="shared" si="78"/>
        <v>0</v>
      </c>
      <c r="Z346" s="227">
        <f t="shared" si="79"/>
        <v>0</v>
      </c>
      <c r="AB346" s="139">
        <f t="shared" si="83"/>
        <v>0</v>
      </c>
    </row>
    <row r="347" spans="1:28">
      <c r="A347" s="191">
        <f t="shared" si="80"/>
        <v>35</v>
      </c>
      <c r="B347" s="191" t="str">
        <f>C347&amp;":"&amp;COUNTIF($C$7:C347,C347)</f>
        <v>35:6</v>
      </c>
      <c r="C347" s="204">
        <f t="shared" si="81"/>
        <v>35</v>
      </c>
      <c r="D347" s="209">
        <v>1</v>
      </c>
      <c r="E347" s="209">
        <v>1</v>
      </c>
      <c r="F347" s="209">
        <v>2</v>
      </c>
      <c r="G347" s="209">
        <v>0</v>
      </c>
      <c r="H347" s="209">
        <v>0</v>
      </c>
      <c r="I347" s="209">
        <v>0</v>
      </c>
      <c r="J347" s="209">
        <v>7</v>
      </c>
      <c r="K347" s="209">
        <v>10</v>
      </c>
      <c r="L347" s="209">
        <v>14</v>
      </c>
      <c r="O347" s="2">
        <v>341</v>
      </c>
      <c r="P347" s="2" t="str">
        <f>Q347&amp;":"&amp;COUNTIF($Q$7:Q347,Q347)</f>
        <v>0:101</v>
      </c>
      <c r="Q347" s="206">
        <f>'Student name internal mark'!W347</f>
        <v>0</v>
      </c>
      <c r="R347" s="227">
        <f t="shared" si="82"/>
        <v>0</v>
      </c>
      <c r="S347" s="227">
        <f t="shared" si="72"/>
        <v>0</v>
      </c>
      <c r="T347" s="227">
        <f t="shared" si="73"/>
        <v>0</v>
      </c>
      <c r="U347" s="227">
        <f t="shared" si="74"/>
        <v>0</v>
      </c>
      <c r="V347" s="227">
        <f t="shared" si="75"/>
        <v>0</v>
      </c>
      <c r="W347" s="227">
        <f t="shared" si="76"/>
        <v>0</v>
      </c>
      <c r="X347" s="227">
        <f t="shared" si="77"/>
        <v>0</v>
      </c>
      <c r="Y347" s="227">
        <f t="shared" si="78"/>
        <v>0</v>
      </c>
      <c r="Z347" s="227">
        <f t="shared" si="79"/>
        <v>0</v>
      </c>
      <c r="AB347" s="139">
        <f t="shared" si="83"/>
        <v>0</v>
      </c>
    </row>
    <row r="348" spans="1:28">
      <c r="A348" s="191">
        <f t="shared" si="80"/>
        <v>37</v>
      </c>
      <c r="B348" s="191" t="str">
        <f>C348&amp;":"&amp;COUNTIF($C$7:C348,C348)</f>
        <v>37:4</v>
      </c>
      <c r="C348" s="204">
        <f t="shared" si="81"/>
        <v>37</v>
      </c>
      <c r="D348" s="209">
        <v>0</v>
      </c>
      <c r="E348" s="209">
        <v>0</v>
      </c>
      <c r="F348" s="209">
        <v>1</v>
      </c>
      <c r="G348" s="209">
        <v>0</v>
      </c>
      <c r="H348" s="209">
        <v>0</v>
      </c>
      <c r="I348" s="209">
        <v>1</v>
      </c>
      <c r="J348" s="209">
        <v>8</v>
      </c>
      <c r="K348" s="209">
        <v>14</v>
      </c>
      <c r="L348" s="209">
        <v>13</v>
      </c>
      <c r="O348" s="209">
        <v>342</v>
      </c>
      <c r="P348" s="2" t="str">
        <f>Q348&amp;":"&amp;COUNTIF($Q$7:Q348,Q348)</f>
        <v>0:102</v>
      </c>
      <c r="Q348" s="206">
        <f>'Student name internal mark'!W348</f>
        <v>0</v>
      </c>
      <c r="R348" s="227">
        <f t="shared" si="82"/>
        <v>0</v>
      </c>
      <c r="S348" s="227">
        <f t="shared" si="72"/>
        <v>0</v>
      </c>
      <c r="T348" s="227">
        <f t="shared" si="73"/>
        <v>0</v>
      </c>
      <c r="U348" s="227">
        <f t="shared" si="74"/>
        <v>0</v>
      </c>
      <c r="V348" s="227">
        <f t="shared" si="75"/>
        <v>0</v>
      </c>
      <c r="W348" s="227">
        <f t="shared" si="76"/>
        <v>0</v>
      </c>
      <c r="X348" s="227">
        <f t="shared" si="77"/>
        <v>0</v>
      </c>
      <c r="Y348" s="227">
        <f t="shared" si="78"/>
        <v>0</v>
      </c>
      <c r="Z348" s="227">
        <f t="shared" si="79"/>
        <v>0</v>
      </c>
      <c r="AB348" s="139">
        <f t="shared" si="83"/>
        <v>0</v>
      </c>
    </row>
    <row r="349" spans="1:28">
      <c r="A349" s="191">
        <f t="shared" si="80"/>
        <v>22</v>
      </c>
      <c r="B349" s="191" t="str">
        <f>C349&amp;":"&amp;COUNTIF($C$7:C349,C349)</f>
        <v>22:7</v>
      </c>
      <c r="C349" s="204">
        <f t="shared" si="81"/>
        <v>22</v>
      </c>
      <c r="D349" s="209">
        <v>2</v>
      </c>
      <c r="E349" s="209">
        <v>2</v>
      </c>
      <c r="F349" s="209">
        <v>2</v>
      </c>
      <c r="G349" s="209">
        <v>2</v>
      </c>
      <c r="H349" s="209">
        <v>0</v>
      </c>
      <c r="I349" s="209">
        <v>0</v>
      </c>
      <c r="J349" s="209">
        <v>2</v>
      </c>
      <c r="K349" s="209">
        <v>0</v>
      </c>
      <c r="L349" s="209">
        <v>12</v>
      </c>
      <c r="O349" s="209">
        <v>343</v>
      </c>
      <c r="P349" s="2" t="str">
        <f>Q349&amp;":"&amp;COUNTIF($Q$7:Q349,Q349)</f>
        <v>0:103</v>
      </c>
      <c r="Q349" s="206">
        <f>'Student name internal mark'!W349</f>
        <v>0</v>
      </c>
      <c r="R349" s="227">
        <f t="shared" si="82"/>
        <v>0</v>
      </c>
      <c r="S349" s="227">
        <f t="shared" si="72"/>
        <v>0</v>
      </c>
      <c r="T349" s="227">
        <f t="shared" si="73"/>
        <v>0</v>
      </c>
      <c r="U349" s="227">
        <f t="shared" si="74"/>
        <v>0</v>
      </c>
      <c r="V349" s="227">
        <f t="shared" si="75"/>
        <v>0</v>
      </c>
      <c r="W349" s="227">
        <f t="shared" si="76"/>
        <v>0</v>
      </c>
      <c r="X349" s="227">
        <f t="shared" si="77"/>
        <v>0</v>
      </c>
      <c r="Y349" s="227">
        <f t="shared" si="78"/>
        <v>0</v>
      </c>
      <c r="Z349" s="227">
        <f t="shared" si="79"/>
        <v>0</v>
      </c>
      <c r="AB349" s="139">
        <f t="shared" si="83"/>
        <v>0</v>
      </c>
    </row>
    <row r="350" spans="1:28">
      <c r="A350" s="191">
        <f t="shared" si="80"/>
        <v>21</v>
      </c>
      <c r="B350" s="191" t="str">
        <f>C350&amp;":"&amp;COUNTIF($C$7:C350,C350)</f>
        <v>21:5</v>
      </c>
      <c r="C350" s="204">
        <f t="shared" si="81"/>
        <v>21</v>
      </c>
      <c r="D350" s="209">
        <v>2</v>
      </c>
      <c r="E350" s="209">
        <v>2</v>
      </c>
      <c r="F350" s="209">
        <v>2</v>
      </c>
      <c r="G350" s="209">
        <v>2</v>
      </c>
      <c r="H350" s="209">
        <v>1</v>
      </c>
      <c r="I350" s="209">
        <v>1</v>
      </c>
      <c r="J350" s="209">
        <v>0</v>
      </c>
      <c r="K350" s="209">
        <v>4</v>
      </c>
      <c r="L350" s="209">
        <v>7</v>
      </c>
      <c r="O350" s="209">
        <v>344</v>
      </c>
      <c r="P350" s="2" t="str">
        <f>Q350&amp;":"&amp;COUNTIF($Q$7:Q350,Q350)</f>
        <v>0:104</v>
      </c>
      <c r="Q350" s="206">
        <f>'Student name internal mark'!W350</f>
        <v>0</v>
      </c>
      <c r="R350" s="227">
        <f t="shared" si="82"/>
        <v>0</v>
      </c>
      <c r="S350" s="227">
        <f t="shared" si="72"/>
        <v>0</v>
      </c>
      <c r="T350" s="227">
        <f t="shared" si="73"/>
        <v>0</v>
      </c>
      <c r="U350" s="227">
        <f t="shared" si="74"/>
        <v>0</v>
      </c>
      <c r="V350" s="227">
        <f t="shared" si="75"/>
        <v>0</v>
      </c>
      <c r="W350" s="227">
        <f t="shared" si="76"/>
        <v>0</v>
      </c>
      <c r="X350" s="227">
        <f t="shared" si="77"/>
        <v>0</v>
      </c>
      <c r="Y350" s="227">
        <f t="shared" si="78"/>
        <v>0</v>
      </c>
      <c r="Z350" s="227">
        <f t="shared" si="79"/>
        <v>0</v>
      </c>
      <c r="AB350" s="139">
        <f t="shared" si="83"/>
        <v>0</v>
      </c>
    </row>
    <row r="351" spans="1:28">
      <c r="A351" s="191">
        <f t="shared" si="80"/>
        <v>36</v>
      </c>
      <c r="B351" s="191" t="str">
        <f>C351&amp;":"&amp;COUNTIF($C$7:C351,C351)</f>
        <v>36:9</v>
      </c>
      <c r="C351" s="204">
        <f t="shared" si="81"/>
        <v>36</v>
      </c>
      <c r="D351" s="209">
        <v>1</v>
      </c>
      <c r="E351" s="209">
        <v>1</v>
      </c>
      <c r="F351" s="209">
        <v>2</v>
      </c>
      <c r="G351" s="209">
        <v>2</v>
      </c>
      <c r="H351" s="209">
        <v>2</v>
      </c>
      <c r="I351" s="209">
        <v>1</v>
      </c>
      <c r="J351" s="209">
        <v>6</v>
      </c>
      <c r="K351" s="209">
        <v>13</v>
      </c>
      <c r="L351" s="209">
        <v>8</v>
      </c>
      <c r="O351" s="2">
        <v>345</v>
      </c>
      <c r="P351" s="2" t="str">
        <f>Q351&amp;":"&amp;COUNTIF($Q$7:Q351,Q351)</f>
        <v>0:105</v>
      </c>
      <c r="Q351" s="206">
        <f>'Student name internal mark'!W351</f>
        <v>0</v>
      </c>
      <c r="R351" s="227">
        <f t="shared" si="82"/>
        <v>0</v>
      </c>
      <c r="S351" s="227">
        <f t="shared" si="72"/>
        <v>0</v>
      </c>
      <c r="T351" s="227">
        <f t="shared" si="73"/>
        <v>0</v>
      </c>
      <c r="U351" s="227">
        <f t="shared" si="74"/>
        <v>0</v>
      </c>
      <c r="V351" s="227">
        <f t="shared" si="75"/>
        <v>0</v>
      </c>
      <c r="W351" s="227">
        <f t="shared" si="76"/>
        <v>0</v>
      </c>
      <c r="X351" s="227">
        <f t="shared" si="77"/>
        <v>0</v>
      </c>
      <c r="Y351" s="227">
        <f t="shared" si="78"/>
        <v>0</v>
      </c>
      <c r="Z351" s="227">
        <f t="shared" si="79"/>
        <v>0</v>
      </c>
      <c r="AB351" s="139">
        <f t="shared" si="83"/>
        <v>0</v>
      </c>
    </row>
    <row r="352" spans="1:28">
      <c r="A352" s="191">
        <f t="shared" si="80"/>
        <v>22</v>
      </c>
      <c r="B352" s="191" t="str">
        <f>C352&amp;":"&amp;COUNTIF($C$7:C352,C352)</f>
        <v>22:8</v>
      </c>
      <c r="C352" s="204">
        <f t="shared" si="81"/>
        <v>22</v>
      </c>
      <c r="D352" s="209">
        <v>0</v>
      </c>
      <c r="E352" s="209">
        <v>1</v>
      </c>
      <c r="F352" s="209">
        <v>1</v>
      </c>
      <c r="G352" s="209">
        <v>0</v>
      </c>
      <c r="H352" s="209">
        <v>0</v>
      </c>
      <c r="I352" s="209">
        <v>1</v>
      </c>
      <c r="J352" s="209">
        <v>5</v>
      </c>
      <c r="K352" s="209">
        <v>7</v>
      </c>
      <c r="L352" s="209">
        <v>7</v>
      </c>
      <c r="O352" s="209">
        <v>346</v>
      </c>
      <c r="P352" s="2" t="str">
        <f>Q352&amp;":"&amp;COUNTIF($Q$7:Q352,Q352)</f>
        <v>0:106</v>
      </c>
      <c r="Q352" s="206">
        <f>'Student name internal mark'!W352</f>
        <v>0</v>
      </c>
      <c r="R352" s="227">
        <f t="shared" si="82"/>
        <v>0</v>
      </c>
      <c r="S352" s="227">
        <f t="shared" si="72"/>
        <v>0</v>
      </c>
      <c r="T352" s="227">
        <f t="shared" si="73"/>
        <v>0</v>
      </c>
      <c r="U352" s="227">
        <f t="shared" si="74"/>
        <v>0</v>
      </c>
      <c r="V352" s="227">
        <f t="shared" si="75"/>
        <v>0</v>
      </c>
      <c r="W352" s="227">
        <f t="shared" si="76"/>
        <v>0</v>
      </c>
      <c r="X352" s="227">
        <f t="shared" si="77"/>
        <v>0</v>
      </c>
      <c r="Y352" s="227">
        <f t="shared" si="78"/>
        <v>0</v>
      </c>
      <c r="Z352" s="227">
        <f t="shared" si="79"/>
        <v>0</v>
      </c>
      <c r="AB352" s="139">
        <f t="shared" si="83"/>
        <v>0</v>
      </c>
    </row>
    <row r="353" spans="1:28">
      <c r="A353" s="191">
        <f t="shared" si="80"/>
        <v>27</v>
      </c>
      <c r="B353" s="191" t="str">
        <f>C353&amp;":"&amp;COUNTIF($C$7:C353,C353)</f>
        <v>27:4</v>
      </c>
      <c r="C353" s="204">
        <f t="shared" si="81"/>
        <v>27</v>
      </c>
      <c r="D353" s="209">
        <v>1</v>
      </c>
      <c r="E353" s="209">
        <v>1</v>
      </c>
      <c r="F353" s="209">
        <v>1</v>
      </c>
      <c r="G353" s="209">
        <v>1</v>
      </c>
      <c r="H353" s="209">
        <v>1</v>
      </c>
      <c r="I353" s="209">
        <v>1</v>
      </c>
      <c r="J353" s="209">
        <v>6</v>
      </c>
      <c r="K353" s="209">
        <v>7</v>
      </c>
      <c r="L353" s="209">
        <v>8</v>
      </c>
      <c r="O353" s="209">
        <v>347</v>
      </c>
      <c r="P353" s="2" t="str">
        <f>Q353&amp;":"&amp;COUNTIF($Q$7:Q353,Q353)</f>
        <v>0:107</v>
      </c>
      <c r="Q353" s="206">
        <f>'Student name internal mark'!W353</f>
        <v>0</v>
      </c>
      <c r="R353" s="227">
        <f t="shared" si="82"/>
        <v>0</v>
      </c>
      <c r="S353" s="227">
        <f t="shared" si="72"/>
        <v>0</v>
      </c>
      <c r="T353" s="227">
        <f t="shared" si="73"/>
        <v>0</v>
      </c>
      <c r="U353" s="227">
        <f t="shared" si="74"/>
        <v>0</v>
      </c>
      <c r="V353" s="227">
        <f t="shared" si="75"/>
        <v>0</v>
      </c>
      <c r="W353" s="227">
        <f t="shared" si="76"/>
        <v>0</v>
      </c>
      <c r="X353" s="227">
        <f t="shared" si="77"/>
        <v>0</v>
      </c>
      <c r="Y353" s="227">
        <f t="shared" si="78"/>
        <v>0</v>
      </c>
      <c r="Z353" s="227">
        <f t="shared" si="79"/>
        <v>0</v>
      </c>
      <c r="AB353" s="139">
        <f t="shared" si="83"/>
        <v>0</v>
      </c>
    </row>
    <row r="354" spans="1:28">
      <c r="A354" s="191">
        <f t="shared" si="80"/>
        <v>21</v>
      </c>
      <c r="B354" s="191" t="str">
        <f>C354&amp;":"&amp;COUNTIF($C$7:C354,C354)</f>
        <v>21:6</v>
      </c>
      <c r="C354" s="204">
        <f t="shared" si="81"/>
        <v>21</v>
      </c>
      <c r="D354" s="209">
        <v>1</v>
      </c>
      <c r="E354" s="209">
        <v>0</v>
      </c>
      <c r="F354" s="209">
        <v>1</v>
      </c>
      <c r="G354" s="209">
        <v>0</v>
      </c>
      <c r="H354" s="209">
        <v>0</v>
      </c>
      <c r="I354" s="209">
        <v>1</v>
      </c>
      <c r="J354" s="209">
        <v>8</v>
      </c>
      <c r="K354" s="209">
        <v>8</v>
      </c>
      <c r="L354" s="209">
        <v>2</v>
      </c>
      <c r="O354" s="209">
        <v>348</v>
      </c>
      <c r="P354" s="2" t="str">
        <f>Q354&amp;":"&amp;COUNTIF($Q$7:Q354,Q354)</f>
        <v>0:108</v>
      </c>
      <c r="Q354" s="206">
        <f>'Student name internal mark'!W354</f>
        <v>0</v>
      </c>
      <c r="R354" s="227">
        <f t="shared" si="82"/>
        <v>0</v>
      </c>
      <c r="S354" s="227">
        <f t="shared" si="72"/>
        <v>0</v>
      </c>
      <c r="T354" s="227">
        <f t="shared" si="73"/>
        <v>0</v>
      </c>
      <c r="U354" s="227">
        <f t="shared" si="74"/>
        <v>0</v>
      </c>
      <c r="V354" s="227">
        <f t="shared" si="75"/>
        <v>0</v>
      </c>
      <c r="W354" s="227">
        <f t="shared" si="76"/>
        <v>0</v>
      </c>
      <c r="X354" s="227">
        <f t="shared" si="77"/>
        <v>0</v>
      </c>
      <c r="Y354" s="227">
        <f t="shared" si="78"/>
        <v>0</v>
      </c>
      <c r="Z354" s="227">
        <f t="shared" si="79"/>
        <v>0</v>
      </c>
      <c r="AB354" s="139">
        <f t="shared" si="83"/>
        <v>0</v>
      </c>
    </row>
    <row r="355" spans="1:28">
      <c r="A355" s="191">
        <f t="shared" si="80"/>
        <v>24</v>
      </c>
      <c r="B355" s="191" t="str">
        <f>C355&amp;":"&amp;COUNTIF($C$7:C355,C355)</f>
        <v>24:8</v>
      </c>
      <c r="C355" s="204">
        <f t="shared" si="81"/>
        <v>24</v>
      </c>
      <c r="D355" s="209">
        <v>1</v>
      </c>
      <c r="E355" s="209">
        <v>0</v>
      </c>
      <c r="F355" s="209">
        <v>2</v>
      </c>
      <c r="G355" s="209">
        <v>1</v>
      </c>
      <c r="H355" s="209">
        <v>2</v>
      </c>
      <c r="I355" s="209">
        <v>0</v>
      </c>
      <c r="J355" s="209">
        <v>6</v>
      </c>
      <c r="K355" s="209">
        <v>6</v>
      </c>
      <c r="L355" s="209">
        <v>6</v>
      </c>
      <c r="O355" s="2">
        <v>349</v>
      </c>
      <c r="P355" s="2" t="str">
        <f>Q355&amp;":"&amp;COUNTIF($Q$7:Q355,Q355)</f>
        <v>0:109</v>
      </c>
      <c r="Q355" s="206">
        <f>'Student name internal mark'!W355</f>
        <v>0</v>
      </c>
      <c r="R355" s="227">
        <f t="shared" si="82"/>
        <v>0</v>
      </c>
      <c r="S355" s="227">
        <f t="shared" si="72"/>
        <v>0</v>
      </c>
      <c r="T355" s="227">
        <f t="shared" si="73"/>
        <v>0</v>
      </c>
      <c r="U355" s="227">
        <f t="shared" si="74"/>
        <v>0</v>
      </c>
      <c r="V355" s="227">
        <f t="shared" si="75"/>
        <v>0</v>
      </c>
      <c r="W355" s="227">
        <f t="shared" si="76"/>
        <v>0</v>
      </c>
      <c r="X355" s="227">
        <f t="shared" si="77"/>
        <v>0</v>
      </c>
      <c r="Y355" s="227">
        <f t="shared" si="78"/>
        <v>0</v>
      </c>
      <c r="Z355" s="227">
        <f t="shared" si="79"/>
        <v>0</v>
      </c>
      <c r="AB355" s="139">
        <f t="shared" si="83"/>
        <v>0</v>
      </c>
    </row>
    <row r="356" spans="1:28">
      <c r="A356" s="191">
        <f t="shared" si="80"/>
        <v>37</v>
      </c>
      <c r="B356" s="191" t="str">
        <f>C356&amp;":"&amp;COUNTIF($C$7:C356,C356)</f>
        <v>37:5</v>
      </c>
      <c r="C356" s="204">
        <f t="shared" si="81"/>
        <v>37</v>
      </c>
      <c r="D356" s="209">
        <v>1</v>
      </c>
      <c r="E356" s="209">
        <v>2</v>
      </c>
      <c r="F356" s="209">
        <v>2</v>
      </c>
      <c r="G356" s="209">
        <v>1</v>
      </c>
      <c r="H356" s="209">
        <v>2</v>
      </c>
      <c r="I356" s="209">
        <v>1</v>
      </c>
      <c r="J356" s="209">
        <v>7</v>
      </c>
      <c r="K356" s="209">
        <v>14</v>
      </c>
      <c r="L356" s="209">
        <v>7</v>
      </c>
      <c r="O356" s="209">
        <v>350</v>
      </c>
      <c r="P356" s="2" t="str">
        <f>Q356&amp;":"&amp;COUNTIF($Q$7:Q356,Q356)</f>
        <v>0:110</v>
      </c>
      <c r="Q356" s="206">
        <f>'Student name internal mark'!W356</f>
        <v>0</v>
      </c>
      <c r="R356" s="227">
        <f t="shared" si="82"/>
        <v>0</v>
      </c>
      <c r="S356" s="227">
        <f t="shared" si="72"/>
        <v>0</v>
      </c>
      <c r="T356" s="227">
        <f t="shared" si="73"/>
        <v>0</v>
      </c>
      <c r="U356" s="227">
        <f t="shared" si="74"/>
        <v>0</v>
      </c>
      <c r="V356" s="227">
        <f t="shared" si="75"/>
        <v>0</v>
      </c>
      <c r="W356" s="227">
        <f t="shared" si="76"/>
        <v>0</v>
      </c>
      <c r="X356" s="227">
        <f t="shared" si="77"/>
        <v>0</v>
      </c>
      <c r="Y356" s="227">
        <f t="shared" si="78"/>
        <v>0</v>
      </c>
      <c r="Z356" s="227">
        <f t="shared" si="79"/>
        <v>0</v>
      </c>
      <c r="AB356" s="139">
        <f t="shared" si="83"/>
        <v>0</v>
      </c>
    </row>
    <row r="357" spans="1:28">
      <c r="A357" s="191">
        <f t="shared" si="80"/>
        <v>32</v>
      </c>
      <c r="B357" s="191" t="str">
        <f>C357&amp;":"&amp;COUNTIF($C$7:C357,C357)</f>
        <v>32:13</v>
      </c>
      <c r="C357" s="204">
        <f t="shared" si="81"/>
        <v>32</v>
      </c>
      <c r="D357" s="209">
        <v>0</v>
      </c>
      <c r="E357" s="209">
        <v>1</v>
      </c>
      <c r="F357" s="209">
        <v>1</v>
      </c>
      <c r="G357" s="209">
        <v>0</v>
      </c>
      <c r="H357" s="209">
        <v>0</v>
      </c>
      <c r="I357" s="209">
        <v>0</v>
      </c>
      <c r="J357" s="209">
        <v>5</v>
      </c>
      <c r="K357" s="209">
        <v>12</v>
      </c>
      <c r="L357" s="209">
        <v>13</v>
      </c>
      <c r="O357" s="209">
        <v>351</v>
      </c>
      <c r="P357" s="2" t="str">
        <f>Q357&amp;":"&amp;COUNTIF($Q$7:Q357,Q357)</f>
        <v>0:111</v>
      </c>
      <c r="Q357" s="206">
        <f>'Student name internal mark'!W357</f>
        <v>0</v>
      </c>
      <c r="R357" s="227">
        <f t="shared" si="82"/>
        <v>0</v>
      </c>
      <c r="S357" s="227">
        <f t="shared" si="72"/>
        <v>0</v>
      </c>
      <c r="T357" s="227">
        <f t="shared" si="73"/>
        <v>0</v>
      </c>
      <c r="U357" s="227">
        <f t="shared" si="74"/>
        <v>0</v>
      </c>
      <c r="V357" s="227">
        <f t="shared" si="75"/>
        <v>0</v>
      </c>
      <c r="W357" s="227">
        <f t="shared" si="76"/>
        <v>0</v>
      </c>
      <c r="X357" s="227">
        <f t="shared" si="77"/>
        <v>0</v>
      </c>
      <c r="Y357" s="227">
        <f t="shared" si="78"/>
        <v>0</v>
      </c>
      <c r="Z357" s="227">
        <f t="shared" si="79"/>
        <v>0</v>
      </c>
      <c r="AB357" s="139">
        <f t="shared" si="83"/>
        <v>0</v>
      </c>
    </row>
    <row r="358" spans="1:28">
      <c r="A358" s="191">
        <f t="shared" si="80"/>
        <v>32</v>
      </c>
      <c r="B358" s="191" t="str">
        <f>C358&amp;":"&amp;COUNTIF($C$7:C358,C358)</f>
        <v>32:14</v>
      </c>
      <c r="C358" s="204">
        <f t="shared" si="81"/>
        <v>32</v>
      </c>
      <c r="D358" s="209">
        <v>1</v>
      </c>
      <c r="E358" s="209">
        <v>0</v>
      </c>
      <c r="F358" s="209">
        <v>2</v>
      </c>
      <c r="G358" s="209">
        <v>0</v>
      </c>
      <c r="H358" s="209">
        <v>0</v>
      </c>
      <c r="I358" s="209">
        <v>0</v>
      </c>
      <c r="J358" s="209">
        <v>7</v>
      </c>
      <c r="K358" s="209">
        <v>12</v>
      </c>
      <c r="L358" s="209">
        <v>10</v>
      </c>
      <c r="O358" s="209">
        <v>352</v>
      </c>
      <c r="P358" s="2" t="str">
        <f>Q358&amp;":"&amp;COUNTIF($Q$7:Q358,Q358)</f>
        <v>0:112</v>
      </c>
      <c r="Q358" s="206">
        <f>'Student name internal mark'!W358</f>
        <v>0</v>
      </c>
      <c r="R358" s="227">
        <f t="shared" si="82"/>
        <v>0</v>
      </c>
      <c r="S358" s="227">
        <f t="shared" si="72"/>
        <v>0</v>
      </c>
      <c r="T358" s="227">
        <f t="shared" si="73"/>
        <v>0</v>
      </c>
      <c r="U358" s="227">
        <f t="shared" si="74"/>
        <v>0</v>
      </c>
      <c r="V358" s="227">
        <f t="shared" si="75"/>
        <v>0</v>
      </c>
      <c r="W358" s="227">
        <f t="shared" si="76"/>
        <v>0</v>
      </c>
      <c r="X358" s="227">
        <f t="shared" si="77"/>
        <v>0</v>
      </c>
      <c r="Y358" s="227">
        <f t="shared" si="78"/>
        <v>0</v>
      </c>
      <c r="Z358" s="227">
        <f t="shared" si="79"/>
        <v>0</v>
      </c>
      <c r="AB358" s="139">
        <f t="shared" si="83"/>
        <v>0</v>
      </c>
    </row>
    <row r="359" spans="1:28">
      <c r="A359" s="191">
        <f t="shared" si="80"/>
        <v>42</v>
      </c>
      <c r="B359" s="191" t="str">
        <f>C359&amp;":"&amp;COUNTIF($C$7:C359,C359)</f>
        <v>42:10</v>
      </c>
      <c r="C359" s="204">
        <f t="shared" si="81"/>
        <v>42</v>
      </c>
      <c r="D359" s="209">
        <v>2</v>
      </c>
      <c r="E359" s="209">
        <v>1</v>
      </c>
      <c r="F359" s="209">
        <v>1</v>
      </c>
      <c r="G359" s="209">
        <v>2</v>
      </c>
      <c r="H359" s="209">
        <v>2</v>
      </c>
      <c r="I359" s="209">
        <v>2</v>
      </c>
      <c r="J359" s="209">
        <v>7</v>
      </c>
      <c r="K359" s="209">
        <v>11</v>
      </c>
      <c r="L359" s="209">
        <v>14</v>
      </c>
      <c r="O359" s="2">
        <v>353</v>
      </c>
      <c r="P359" s="2" t="str">
        <f>Q359&amp;":"&amp;COUNTIF($Q$7:Q359,Q359)</f>
        <v>0:113</v>
      </c>
      <c r="Q359" s="206">
        <f>'Student name internal mark'!W359</f>
        <v>0</v>
      </c>
      <c r="R359" s="227">
        <f t="shared" si="82"/>
        <v>0</v>
      </c>
      <c r="S359" s="227">
        <f t="shared" si="72"/>
        <v>0</v>
      </c>
      <c r="T359" s="227">
        <f t="shared" si="73"/>
        <v>0</v>
      </c>
      <c r="U359" s="227">
        <f t="shared" si="74"/>
        <v>0</v>
      </c>
      <c r="V359" s="227">
        <f t="shared" si="75"/>
        <v>0</v>
      </c>
      <c r="W359" s="227">
        <f t="shared" si="76"/>
        <v>0</v>
      </c>
      <c r="X359" s="227">
        <f t="shared" si="77"/>
        <v>0</v>
      </c>
      <c r="Y359" s="227">
        <f t="shared" si="78"/>
        <v>0</v>
      </c>
      <c r="Z359" s="227">
        <f t="shared" si="79"/>
        <v>0</v>
      </c>
      <c r="AB359" s="139">
        <f t="shared" si="83"/>
        <v>0</v>
      </c>
    </row>
    <row r="360" spans="1:28">
      <c r="A360" s="191">
        <f t="shared" si="80"/>
        <v>15</v>
      </c>
      <c r="B360" s="191" t="str">
        <f>C360&amp;":"&amp;COUNTIF($C$7:C360,C360)</f>
        <v>15:1</v>
      </c>
      <c r="C360" s="204">
        <f t="shared" si="81"/>
        <v>15</v>
      </c>
      <c r="D360" s="209">
        <v>0</v>
      </c>
      <c r="E360" s="209">
        <v>0</v>
      </c>
      <c r="F360" s="209">
        <v>1</v>
      </c>
      <c r="G360" s="209">
        <v>0</v>
      </c>
      <c r="H360" s="209">
        <v>0</v>
      </c>
      <c r="I360" s="209">
        <v>0</v>
      </c>
      <c r="J360" s="209">
        <v>0</v>
      </c>
      <c r="K360" s="209">
        <v>11</v>
      </c>
      <c r="L360" s="209">
        <v>3</v>
      </c>
      <c r="O360" s="209">
        <v>354</v>
      </c>
      <c r="P360" s="2" t="str">
        <f>Q360&amp;":"&amp;COUNTIF($Q$7:Q360,Q360)</f>
        <v>0:114</v>
      </c>
      <c r="Q360" s="206">
        <f>'Student name internal mark'!W360</f>
        <v>0</v>
      </c>
      <c r="R360" s="227">
        <f t="shared" si="82"/>
        <v>0</v>
      </c>
      <c r="S360" s="227">
        <f t="shared" si="72"/>
        <v>0</v>
      </c>
      <c r="T360" s="227">
        <f t="shared" si="73"/>
        <v>0</v>
      </c>
      <c r="U360" s="227">
        <f t="shared" si="74"/>
        <v>0</v>
      </c>
      <c r="V360" s="227">
        <f t="shared" si="75"/>
        <v>0</v>
      </c>
      <c r="W360" s="227">
        <f t="shared" si="76"/>
        <v>0</v>
      </c>
      <c r="X360" s="227">
        <f t="shared" si="77"/>
        <v>0</v>
      </c>
      <c r="Y360" s="227">
        <f t="shared" si="78"/>
        <v>0</v>
      </c>
      <c r="Z360" s="227">
        <f t="shared" si="79"/>
        <v>0</v>
      </c>
      <c r="AB360" s="139">
        <f t="shared" si="83"/>
        <v>0</v>
      </c>
    </row>
    <row r="361" spans="1:28">
      <c r="A361" s="191">
        <f t="shared" si="80"/>
        <v>33</v>
      </c>
      <c r="B361" s="191" t="str">
        <f>C361&amp;":"&amp;COUNTIF($C$7:C361,C361)</f>
        <v>33:9</v>
      </c>
      <c r="C361" s="204">
        <f t="shared" si="81"/>
        <v>33</v>
      </c>
      <c r="D361" s="209">
        <v>2</v>
      </c>
      <c r="E361" s="209">
        <v>2</v>
      </c>
      <c r="F361" s="209">
        <v>1</v>
      </c>
      <c r="G361" s="209">
        <v>1</v>
      </c>
      <c r="H361" s="209">
        <v>1</v>
      </c>
      <c r="I361" s="209">
        <v>1</v>
      </c>
      <c r="J361" s="209">
        <v>7</v>
      </c>
      <c r="K361" s="209">
        <v>7</v>
      </c>
      <c r="L361" s="209">
        <v>11</v>
      </c>
      <c r="O361" s="209">
        <v>355</v>
      </c>
      <c r="P361" s="2" t="str">
        <f>Q361&amp;":"&amp;COUNTIF($Q$7:Q361,Q361)</f>
        <v>0:115</v>
      </c>
      <c r="Q361" s="206">
        <f>'Student name internal mark'!W361</f>
        <v>0</v>
      </c>
      <c r="R361" s="227">
        <f t="shared" si="82"/>
        <v>0</v>
      </c>
      <c r="S361" s="227">
        <f t="shared" si="72"/>
        <v>0</v>
      </c>
      <c r="T361" s="227">
        <f t="shared" si="73"/>
        <v>0</v>
      </c>
      <c r="U361" s="227">
        <f t="shared" si="74"/>
        <v>0</v>
      </c>
      <c r="V361" s="227">
        <f t="shared" si="75"/>
        <v>0</v>
      </c>
      <c r="W361" s="227">
        <f t="shared" si="76"/>
        <v>0</v>
      </c>
      <c r="X361" s="227">
        <f t="shared" si="77"/>
        <v>0</v>
      </c>
      <c r="Y361" s="227">
        <f t="shared" si="78"/>
        <v>0</v>
      </c>
      <c r="Z361" s="227">
        <f t="shared" si="79"/>
        <v>0</v>
      </c>
      <c r="AB361" s="139">
        <f t="shared" si="83"/>
        <v>0</v>
      </c>
    </row>
    <row r="362" spans="1:28">
      <c r="A362" s="191">
        <f t="shared" si="80"/>
        <v>30</v>
      </c>
      <c r="B362" s="191" t="str">
        <f>C362&amp;":"&amp;COUNTIF($C$7:C362,C362)</f>
        <v>30:11</v>
      </c>
      <c r="C362" s="204">
        <f t="shared" si="81"/>
        <v>30</v>
      </c>
      <c r="D362" s="209">
        <v>1</v>
      </c>
      <c r="E362" s="209">
        <v>0</v>
      </c>
      <c r="F362" s="209">
        <v>1</v>
      </c>
      <c r="G362" s="209">
        <v>1</v>
      </c>
      <c r="H362" s="209">
        <v>0</v>
      </c>
      <c r="I362" s="209">
        <v>0</v>
      </c>
      <c r="J362" s="209">
        <v>7</v>
      </c>
      <c r="K362" s="209">
        <v>11</v>
      </c>
      <c r="L362" s="209">
        <v>9</v>
      </c>
      <c r="O362" s="209">
        <v>356</v>
      </c>
      <c r="P362" s="2" t="str">
        <f>Q362&amp;":"&amp;COUNTIF($Q$7:Q362,Q362)</f>
        <v>0:116</v>
      </c>
      <c r="Q362" s="206">
        <f>'Student name internal mark'!W362</f>
        <v>0</v>
      </c>
      <c r="R362" s="227">
        <f t="shared" si="82"/>
        <v>0</v>
      </c>
      <c r="S362" s="227">
        <f t="shared" si="72"/>
        <v>0</v>
      </c>
      <c r="T362" s="227">
        <f t="shared" si="73"/>
        <v>0</v>
      </c>
      <c r="U362" s="227">
        <f t="shared" si="74"/>
        <v>0</v>
      </c>
      <c r="V362" s="227">
        <f t="shared" si="75"/>
        <v>0</v>
      </c>
      <c r="W362" s="227">
        <f t="shared" si="76"/>
        <v>0</v>
      </c>
      <c r="X362" s="227">
        <f t="shared" si="77"/>
        <v>0</v>
      </c>
      <c r="Y362" s="227">
        <f t="shared" si="78"/>
        <v>0</v>
      </c>
      <c r="Z362" s="227">
        <f t="shared" si="79"/>
        <v>0</v>
      </c>
      <c r="AB362" s="139">
        <f t="shared" si="83"/>
        <v>0</v>
      </c>
    </row>
    <row r="363" spans="1:28">
      <c r="A363" s="191">
        <f t="shared" si="80"/>
        <v>37</v>
      </c>
      <c r="B363" s="191" t="str">
        <f>C363&amp;":"&amp;COUNTIF($C$7:C363,C363)</f>
        <v>37:6</v>
      </c>
      <c r="C363" s="204">
        <f t="shared" si="81"/>
        <v>37</v>
      </c>
      <c r="D363" s="209">
        <v>1</v>
      </c>
      <c r="E363" s="209">
        <v>1</v>
      </c>
      <c r="F363" s="209">
        <v>2</v>
      </c>
      <c r="G363" s="209">
        <v>1</v>
      </c>
      <c r="H363" s="209">
        <v>0</v>
      </c>
      <c r="I363" s="209">
        <v>0</v>
      </c>
      <c r="J363" s="209">
        <v>6</v>
      </c>
      <c r="K363" s="209">
        <v>14</v>
      </c>
      <c r="L363" s="209">
        <v>12</v>
      </c>
      <c r="O363" s="2">
        <v>357</v>
      </c>
      <c r="P363" s="2" t="str">
        <f>Q363&amp;":"&amp;COUNTIF($Q$7:Q363,Q363)</f>
        <v>0:117</v>
      </c>
      <c r="Q363" s="206">
        <f>'Student name internal mark'!W363</f>
        <v>0</v>
      </c>
      <c r="R363" s="227">
        <f t="shared" si="82"/>
        <v>0</v>
      </c>
      <c r="S363" s="227">
        <f t="shared" si="72"/>
        <v>0</v>
      </c>
      <c r="T363" s="227">
        <f t="shared" si="73"/>
        <v>0</v>
      </c>
      <c r="U363" s="227">
        <f t="shared" si="74"/>
        <v>0</v>
      </c>
      <c r="V363" s="227">
        <f t="shared" si="75"/>
        <v>0</v>
      </c>
      <c r="W363" s="227">
        <f t="shared" si="76"/>
        <v>0</v>
      </c>
      <c r="X363" s="227">
        <f t="shared" si="77"/>
        <v>0</v>
      </c>
      <c r="Y363" s="227">
        <f t="shared" si="78"/>
        <v>0</v>
      </c>
      <c r="Z363" s="227">
        <f t="shared" si="79"/>
        <v>0</v>
      </c>
      <c r="AB363" s="139">
        <f t="shared" si="83"/>
        <v>0</v>
      </c>
    </row>
    <row r="364" spans="1:28">
      <c r="A364" s="191">
        <f t="shared" si="80"/>
        <v>18</v>
      </c>
      <c r="B364" s="191" t="str">
        <f>C364&amp;":"&amp;COUNTIF($C$7:C364,C364)</f>
        <v>18:4</v>
      </c>
      <c r="C364" s="204">
        <f t="shared" si="81"/>
        <v>18</v>
      </c>
      <c r="D364" s="209">
        <v>2</v>
      </c>
      <c r="E364" s="209">
        <v>1</v>
      </c>
      <c r="F364" s="209">
        <v>0</v>
      </c>
      <c r="G364" s="209">
        <v>0</v>
      </c>
      <c r="H364" s="209">
        <v>2</v>
      </c>
      <c r="I364" s="209">
        <v>2</v>
      </c>
      <c r="J364" s="209">
        <v>1</v>
      </c>
      <c r="K364" s="209">
        <v>6</v>
      </c>
      <c r="L364" s="209">
        <v>4</v>
      </c>
      <c r="O364" s="209">
        <v>358</v>
      </c>
      <c r="P364" s="2" t="str">
        <f>Q364&amp;":"&amp;COUNTIF($Q$7:Q364,Q364)</f>
        <v>0:118</v>
      </c>
      <c r="Q364" s="206">
        <f>'Student name internal mark'!W364</f>
        <v>0</v>
      </c>
      <c r="R364" s="227">
        <f t="shared" si="82"/>
        <v>0</v>
      </c>
      <c r="S364" s="227">
        <f t="shared" si="72"/>
        <v>0</v>
      </c>
      <c r="T364" s="227">
        <f t="shared" si="73"/>
        <v>0</v>
      </c>
      <c r="U364" s="227">
        <f t="shared" si="74"/>
        <v>0</v>
      </c>
      <c r="V364" s="227">
        <f t="shared" si="75"/>
        <v>0</v>
      </c>
      <c r="W364" s="227">
        <f t="shared" si="76"/>
        <v>0</v>
      </c>
      <c r="X364" s="227">
        <f t="shared" si="77"/>
        <v>0</v>
      </c>
      <c r="Y364" s="227">
        <f t="shared" si="78"/>
        <v>0</v>
      </c>
      <c r="Z364" s="227">
        <f t="shared" si="79"/>
        <v>0</v>
      </c>
      <c r="AB364" s="139">
        <f t="shared" si="83"/>
        <v>0</v>
      </c>
    </row>
    <row r="365" spans="1:28">
      <c r="A365" s="191">
        <f t="shared" si="80"/>
        <v>29</v>
      </c>
      <c r="B365" s="191" t="str">
        <f>C365&amp;":"&amp;COUNTIF($C$7:C365,C365)</f>
        <v>29:7</v>
      </c>
      <c r="C365" s="204">
        <f t="shared" si="81"/>
        <v>29</v>
      </c>
      <c r="D365" s="209">
        <v>1</v>
      </c>
      <c r="E365" s="209">
        <v>1</v>
      </c>
      <c r="F365" s="209">
        <v>2</v>
      </c>
      <c r="G365" s="209">
        <v>1</v>
      </c>
      <c r="H365" s="209">
        <v>1</v>
      </c>
      <c r="I365" s="209">
        <v>1</v>
      </c>
      <c r="J365" s="209">
        <v>6</v>
      </c>
      <c r="K365" s="209">
        <v>5</v>
      </c>
      <c r="L365" s="209">
        <v>11</v>
      </c>
      <c r="O365" s="209">
        <v>359</v>
      </c>
      <c r="P365" s="2" t="str">
        <f>Q365&amp;":"&amp;COUNTIF($Q$7:Q365,Q365)</f>
        <v>0:119</v>
      </c>
      <c r="Q365" s="206">
        <f>'Student name internal mark'!W365</f>
        <v>0</v>
      </c>
      <c r="R365" s="227">
        <f t="shared" si="82"/>
        <v>0</v>
      </c>
      <c r="S365" s="227">
        <f t="shared" si="72"/>
        <v>0</v>
      </c>
      <c r="T365" s="227">
        <f t="shared" si="73"/>
        <v>0</v>
      </c>
      <c r="U365" s="227">
        <f t="shared" si="74"/>
        <v>0</v>
      </c>
      <c r="V365" s="227">
        <f t="shared" si="75"/>
        <v>0</v>
      </c>
      <c r="W365" s="227">
        <f t="shared" si="76"/>
        <v>0</v>
      </c>
      <c r="X365" s="227">
        <f t="shared" si="77"/>
        <v>0</v>
      </c>
      <c r="Y365" s="227">
        <f t="shared" si="78"/>
        <v>0</v>
      </c>
      <c r="Z365" s="227">
        <f t="shared" si="79"/>
        <v>0</v>
      </c>
      <c r="AB365" s="139">
        <f t="shared" si="83"/>
        <v>0</v>
      </c>
    </row>
    <row r="366" spans="1:28">
      <c r="A366" s="191">
        <f t="shared" si="80"/>
        <v>41</v>
      </c>
      <c r="B366" s="191" t="str">
        <f>C366&amp;":"&amp;COUNTIF($C$7:C366,C366)</f>
        <v>41:8</v>
      </c>
      <c r="C366" s="204">
        <f t="shared" si="81"/>
        <v>41</v>
      </c>
      <c r="D366" s="209">
        <v>1</v>
      </c>
      <c r="E366" s="209">
        <v>2</v>
      </c>
      <c r="F366" s="209">
        <v>1</v>
      </c>
      <c r="G366" s="209">
        <v>2</v>
      </c>
      <c r="H366" s="209">
        <v>1</v>
      </c>
      <c r="I366" s="209">
        <v>1</v>
      </c>
      <c r="J366" s="209">
        <v>7</v>
      </c>
      <c r="K366" s="209">
        <v>14</v>
      </c>
      <c r="L366" s="209">
        <v>12</v>
      </c>
      <c r="O366" s="209">
        <v>360</v>
      </c>
      <c r="P366" s="2" t="str">
        <f>Q366&amp;":"&amp;COUNTIF($Q$7:Q366,Q366)</f>
        <v>0:120</v>
      </c>
      <c r="Q366" s="206">
        <f>'Student name internal mark'!W366</f>
        <v>0</v>
      </c>
      <c r="R366" s="227">
        <f t="shared" si="82"/>
        <v>0</v>
      </c>
      <c r="S366" s="227">
        <f t="shared" si="72"/>
        <v>0</v>
      </c>
      <c r="T366" s="227">
        <f t="shared" si="73"/>
        <v>0</v>
      </c>
      <c r="U366" s="227">
        <f t="shared" si="74"/>
        <v>0</v>
      </c>
      <c r="V366" s="227">
        <f t="shared" si="75"/>
        <v>0</v>
      </c>
      <c r="W366" s="227">
        <f t="shared" si="76"/>
        <v>0</v>
      </c>
      <c r="X366" s="227">
        <f t="shared" si="77"/>
        <v>0</v>
      </c>
      <c r="Y366" s="227">
        <f t="shared" si="78"/>
        <v>0</v>
      </c>
      <c r="Z366" s="227">
        <f t="shared" si="79"/>
        <v>0</v>
      </c>
      <c r="AB366" s="139">
        <f t="shared" si="83"/>
        <v>0</v>
      </c>
    </row>
    <row r="367" spans="1:28">
      <c r="A367" s="191">
        <f t="shared" si="80"/>
        <v>28</v>
      </c>
      <c r="B367" s="191" t="str">
        <f>C367&amp;":"&amp;COUNTIF($C$7:C367,C367)</f>
        <v>28:7</v>
      </c>
      <c r="C367" s="204">
        <f t="shared" si="81"/>
        <v>28</v>
      </c>
      <c r="D367" s="209">
        <v>1</v>
      </c>
      <c r="E367" s="209">
        <v>1</v>
      </c>
      <c r="F367" s="209">
        <v>1</v>
      </c>
      <c r="G367" s="209">
        <v>0</v>
      </c>
      <c r="H367" s="209">
        <v>0</v>
      </c>
      <c r="I367" s="209">
        <v>0</v>
      </c>
      <c r="J367" s="209">
        <v>7</v>
      </c>
      <c r="K367" s="209">
        <v>9</v>
      </c>
      <c r="L367" s="209">
        <v>9</v>
      </c>
      <c r="O367" s="2">
        <v>361</v>
      </c>
      <c r="P367" s="2" t="str">
        <f>Q367&amp;":"&amp;COUNTIF($Q$7:Q367,Q367)</f>
        <v>0:121</v>
      </c>
      <c r="Q367" s="206">
        <f>'Student name internal mark'!W367</f>
        <v>0</v>
      </c>
      <c r="R367" s="227">
        <f t="shared" si="82"/>
        <v>0</v>
      </c>
      <c r="S367" s="227">
        <f t="shared" si="72"/>
        <v>0</v>
      </c>
      <c r="T367" s="227">
        <f t="shared" si="73"/>
        <v>0</v>
      </c>
      <c r="U367" s="227">
        <f t="shared" si="74"/>
        <v>0</v>
      </c>
      <c r="V367" s="227">
        <f t="shared" si="75"/>
        <v>0</v>
      </c>
      <c r="W367" s="227">
        <f t="shared" si="76"/>
        <v>0</v>
      </c>
      <c r="X367" s="227">
        <f t="shared" si="77"/>
        <v>0</v>
      </c>
      <c r="Y367" s="227">
        <f t="shared" si="78"/>
        <v>0</v>
      </c>
      <c r="Z367" s="227">
        <f t="shared" si="79"/>
        <v>0</v>
      </c>
      <c r="AB367" s="139">
        <f t="shared" si="83"/>
        <v>0</v>
      </c>
    </row>
    <row r="368" spans="1:28">
      <c r="A368" s="191">
        <f t="shared" si="80"/>
        <v>29</v>
      </c>
      <c r="B368" s="191" t="str">
        <f>C368&amp;":"&amp;COUNTIF($C$7:C368,C368)</f>
        <v>29:8</v>
      </c>
      <c r="C368" s="204">
        <f t="shared" si="81"/>
        <v>29</v>
      </c>
      <c r="D368" s="209">
        <v>0</v>
      </c>
      <c r="E368" s="209">
        <v>0</v>
      </c>
      <c r="F368" s="209">
        <v>2</v>
      </c>
      <c r="G368" s="209">
        <v>0</v>
      </c>
      <c r="H368" s="209">
        <v>1</v>
      </c>
      <c r="I368" s="209">
        <v>0</v>
      </c>
      <c r="J368" s="209">
        <v>7</v>
      </c>
      <c r="K368" s="209">
        <v>12</v>
      </c>
      <c r="L368" s="209">
        <v>7</v>
      </c>
      <c r="O368" s="209">
        <v>362</v>
      </c>
      <c r="P368" s="2" t="str">
        <f>Q368&amp;":"&amp;COUNTIF($Q$7:Q368,Q368)</f>
        <v>0:122</v>
      </c>
      <c r="Q368" s="206">
        <f>'Student name internal mark'!W368</f>
        <v>0</v>
      </c>
      <c r="R368" s="227">
        <f t="shared" si="82"/>
        <v>0</v>
      </c>
      <c r="S368" s="227">
        <f t="shared" si="72"/>
        <v>0</v>
      </c>
      <c r="T368" s="227">
        <f t="shared" si="73"/>
        <v>0</v>
      </c>
      <c r="U368" s="227">
        <f t="shared" si="74"/>
        <v>0</v>
      </c>
      <c r="V368" s="227">
        <f t="shared" si="75"/>
        <v>0</v>
      </c>
      <c r="W368" s="227">
        <f t="shared" si="76"/>
        <v>0</v>
      </c>
      <c r="X368" s="227">
        <f t="shared" si="77"/>
        <v>0</v>
      </c>
      <c r="Y368" s="227">
        <f t="shared" si="78"/>
        <v>0</v>
      </c>
      <c r="Z368" s="227">
        <f t="shared" si="79"/>
        <v>0</v>
      </c>
      <c r="AB368" s="139">
        <f t="shared" si="83"/>
        <v>0</v>
      </c>
    </row>
    <row r="369" spans="1:28">
      <c r="A369" s="191">
        <f t="shared" si="80"/>
        <v>22</v>
      </c>
      <c r="B369" s="191" t="str">
        <f>C369&amp;":"&amp;COUNTIF($C$7:C369,C369)</f>
        <v>22:9</v>
      </c>
      <c r="C369" s="204">
        <f t="shared" si="81"/>
        <v>22</v>
      </c>
      <c r="D369" s="209">
        <v>0</v>
      </c>
      <c r="E369" s="209">
        <v>1</v>
      </c>
      <c r="F369" s="209">
        <v>2</v>
      </c>
      <c r="G369" s="209">
        <v>1</v>
      </c>
      <c r="H369" s="209">
        <v>0</v>
      </c>
      <c r="I369" s="209">
        <v>0</v>
      </c>
      <c r="J369" s="209">
        <v>5</v>
      </c>
      <c r="K369" s="209">
        <v>3</v>
      </c>
      <c r="L369" s="209">
        <v>10</v>
      </c>
      <c r="O369" s="209">
        <v>363</v>
      </c>
      <c r="P369" s="2" t="str">
        <f>Q369&amp;":"&amp;COUNTIF($Q$7:Q369,Q369)</f>
        <v>0:123</v>
      </c>
      <c r="Q369" s="206">
        <f>'Student name internal mark'!W369</f>
        <v>0</v>
      </c>
      <c r="R369" s="227">
        <f t="shared" si="82"/>
        <v>0</v>
      </c>
      <c r="S369" s="227">
        <f t="shared" si="72"/>
        <v>0</v>
      </c>
      <c r="T369" s="227">
        <f t="shared" si="73"/>
        <v>0</v>
      </c>
      <c r="U369" s="227">
        <f t="shared" si="74"/>
        <v>0</v>
      </c>
      <c r="V369" s="227">
        <f t="shared" si="75"/>
        <v>0</v>
      </c>
      <c r="W369" s="227">
        <f t="shared" si="76"/>
        <v>0</v>
      </c>
      <c r="X369" s="227">
        <f t="shared" si="77"/>
        <v>0</v>
      </c>
      <c r="Y369" s="227">
        <f t="shared" si="78"/>
        <v>0</v>
      </c>
      <c r="Z369" s="227">
        <f t="shared" si="79"/>
        <v>0</v>
      </c>
      <c r="AB369" s="139">
        <f t="shared" si="83"/>
        <v>0</v>
      </c>
    </row>
    <row r="370" spans="1:28">
      <c r="A370" s="191">
        <f t="shared" si="80"/>
        <v>35</v>
      </c>
      <c r="B370" s="191" t="str">
        <f>C370&amp;":"&amp;COUNTIF($C$7:C370,C370)</f>
        <v>35:7</v>
      </c>
      <c r="C370" s="204">
        <f t="shared" si="81"/>
        <v>35</v>
      </c>
      <c r="D370" s="209">
        <v>0</v>
      </c>
      <c r="E370" s="209">
        <v>2</v>
      </c>
      <c r="F370" s="209">
        <v>2</v>
      </c>
      <c r="G370" s="209">
        <v>0</v>
      </c>
      <c r="H370" s="209">
        <v>2</v>
      </c>
      <c r="I370" s="209">
        <v>2</v>
      </c>
      <c r="J370" s="209">
        <v>2</v>
      </c>
      <c r="K370" s="209">
        <v>13</v>
      </c>
      <c r="L370" s="209">
        <v>12</v>
      </c>
      <c r="O370" s="209">
        <v>364</v>
      </c>
      <c r="P370" s="2" t="str">
        <f>Q370&amp;":"&amp;COUNTIF($Q$7:Q370,Q370)</f>
        <v>0:124</v>
      </c>
      <c r="Q370" s="206">
        <f>'Student name internal mark'!W370</f>
        <v>0</v>
      </c>
      <c r="R370" s="227">
        <f t="shared" si="82"/>
        <v>0</v>
      </c>
      <c r="S370" s="227">
        <f t="shared" si="72"/>
        <v>0</v>
      </c>
      <c r="T370" s="227">
        <f t="shared" si="73"/>
        <v>0</v>
      </c>
      <c r="U370" s="227">
        <f t="shared" si="74"/>
        <v>0</v>
      </c>
      <c r="V370" s="227">
        <f t="shared" si="75"/>
        <v>0</v>
      </c>
      <c r="W370" s="227">
        <f t="shared" si="76"/>
        <v>0</v>
      </c>
      <c r="X370" s="227">
        <f t="shared" si="77"/>
        <v>0</v>
      </c>
      <c r="Y370" s="227">
        <f t="shared" si="78"/>
        <v>0</v>
      </c>
      <c r="Z370" s="227">
        <f t="shared" si="79"/>
        <v>0</v>
      </c>
      <c r="AB370" s="139">
        <f t="shared" si="83"/>
        <v>0</v>
      </c>
    </row>
    <row r="371" spans="1:28">
      <c r="A371" s="191">
        <f t="shared" si="80"/>
        <v>35</v>
      </c>
      <c r="B371" s="191" t="str">
        <f>C371&amp;":"&amp;COUNTIF($C$7:C371,C371)</f>
        <v>35:8</v>
      </c>
      <c r="C371" s="204">
        <f t="shared" si="81"/>
        <v>35</v>
      </c>
      <c r="D371" s="209">
        <v>2</v>
      </c>
      <c r="E371" s="209">
        <v>1</v>
      </c>
      <c r="F371" s="209">
        <v>1</v>
      </c>
      <c r="G371" s="209">
        <v>1</v>
      </c>
      <c r="H371" s="209">
        <v>1</v>
      </c>
      <c r="I371" s="209">
        <v>1</v>
      </c>
      <c r="J371" s="209">
        <v>8</v>
      </c>
      <c r="K371" s="209">
        <v>11</v>
      </c>
      <c r="L371" s="209">
        <v>9</v>
      </c>
      <c r="O371" s="2">
        <v>365</v>
      </c>
      <c r="P371" s="2" t="str">
        <f>Q371&amp;":"&amp;COUNTIF($Q$7:Q371,Q371)</f>
        <v>0:125</v>
      </c>
      <c r="Q371" s="206">
        <f>'Student name internal mark'!W371</f>
        <v>0</v>
      </c>
      <c r="R371" s="227">
        <f t="shared" si="82"/>
        <v>0</v>
      </c>
      <c r="S371" s="227">
        <f t="shared" si="72"/>
        <v>0</v>
      </c>
      <c r="T371" s="227">
        <f t="shared" si="73"/>
        <v>0</v>
      </c>
      <c r="U371" s="227">
        <f t="shared" si="74"/>
        <v>0</v>
      </c>
      <c r="V371" s="227">
        <f t="shared" si="75"/>
        <v>0</v>
      </c>
      <c r="W371" s="227">
        <f t="shared" si="76"/>
        <v>0</v>
      </c>
      <c r="X371" s="227">
        <f t="shared" si="77"/>
        <v>0</v>
      </c>
      <c r="Y371" s="227">
        <f t="shared" si="78"/>
        <v>0</v>
      </c>
      <c r="Z371" s="227">
        <f t="shared" si="79"/>
        <v>0</v>
      </c>
      <c r="AB371" s="139">
        <f t="shared" si="83"/>
        <v>0</v>
      </c>
    </row>
    <row r="372" spans="1:28">
      <c r="A372" s="191">
        <f t="shared" si="80"/>
        <v>32</v>
      </c>
      <c r="B372" s="191" t="str">
        <f>C372&amp;":"&amp;COUNTIF($C$7:C372,C372)</f>
        <v>32:15</v>
      </c>
      <c r="C372" s="204">
        <f t="shared" si="81"/>
        <v>32</v>
      </c>
      <c r="D372" s="209">
        <v>1</v>
      </c>
      <c r="E372" s="209">
        <v>0</v>
      </c>
      <c r="F372" s="209">
        <v>1</v>
      </c>
      <c r="G372" s="209">
        <v>0</v>
      </c>
      <c r="H372" s="209">
        <v>0</v>
      </c>
      <c r="I372" s="209">
        <v>1</v>
      </c>
      <c r="J372" s="209">
        <v>7</v>
      </c>
      <c r="K372" s="209">
        <v>10</v>
      </c>
      <c r="L372" s="209">
        <v>12</v>
      </c>
      <c r="O372" s="209">
        <v>366</v>
      </c>
      <c r="P372" s="2" t="str">
        <f>Q372&amp;":"&amp;COUNTIF($Q$7:Q372,Q372)</f>
        <v>0:126</v>
      </c>
      <c r="Q372" s="206">
        <f>'Student name internal mark'!W372</f>
        <v>0</v>
      </c>
      <c r="R372" s="227">
        <f t="shared" si="82"/>
        <v>0</v>
      </c>
      <c r="S372" s="227">
        <f t="shared" si="72"/>
        <v>0</v>
      </c>
      <c r="T372" s="227">
        <f t="shared" si="73"/>
        <v>0</v>
      </c>
      <c r="U372" s="227">
        <f t="shared" si="74"/>
        <v>0</v>
      </c>
      <c r="V372" s="227">
        <f t="shared" si="75"/>
        <v>0</v>
      </c>
      <c r="W372" s="227">
        <f t="shared" si="76"/>
        <v>0</v>
      </c>
      <c r="X372" s="227">
        <f t="shared" si="77"/>
        <v>0</v>
      </c>
      <c r="Y372" s="227">
        <f t="shared" si="78"/>
        <v>0</v>
      </c>
      <c r="Z372" s="227">
        <f t="shared" si="79"/>
        <v>0</v>
      </c>
      <c r="AB372" s="139">
        <f t="shared" si="83"/>
        <v>0</v>
      </c>
    </row>
    <row r="373" spans="1:28">
      <c r="A373" s="191">
        <f t="shared" si="80"/>
        <v>30</v>
      </c>
      <c r="B373" s="191" t="str">
        <f>C373&amp;":"&amp;COUNTIF($C$7:C373,C373)</f>
        <v>30:12</v>
      </c>
      <c r="C373" s="204">
        <f t="shared" si="81"/>
        <v>30</v>
      </c>
      <c r="D373" s="209">
        <v>0</v>
      </c>
      <c r="E373" s="209">
        <v>0</v>
      </c>
      <c r="F373" s="209">
        <v>2</v>
      </c>
      <c r="G373" s="209">
        <v>0</v>
      </c>
      <c r="H373" s="209">
        <v>1</v>
      </c>
      <c r="I373" s="209">
        <v>0</v>
      </c>
      <c r="J373" s="209">
        <v>6</v>
      </c>
      <c r="K373" s="209">
        <v>13</v>
      </c>
      <c r="L373" s="209">
        <v>8</v>
      </c>
      <c r="O373" s="209">
        <v>367</v>
      </c>
      <c r="P373" s="2" t="str">
        <f>Q373&amp;":"&amp;COUNTIF($Q$7:Q373,Q373)</f>
        <v>0:127</v>
      </c>
      <c r="Q373" s="206">
        <f>'Student name internal mark'!W373</f>
        <v>0</v>
      </c>
      <c r="R373" s="227">
        <f t="shared" si="82"/>
        <v>0</v>
      </c>
      <c r="S373" s="227">
        <f t="shared" si="72"/>
        <v>0</v>
      </c>
      <c r="T373" s="227">
        <f t="shared" si="73"/>
        <v>0</v>
      </c>
      <c r="U373" s="227">
        <f t="shared" si="74"/>
        <v>0</v>
      </c>
      <c r="V373" s="227">
        <f t="shared" si="75"/>
        <v>0</v>
      </c>
      <c r="W373" s="227">
        <f t="shared" si="76"/>
        <v>0</v>
      </c>
      <c r="X373" s="227">
        <f t="shared" si="77"/>
        <v>0</v>
      </c>
      <c r="Y373" s="227">
        <f t="shared" si="78"/>
        <v>0</v>
      </c>
      <c r="Z373" s="227">
        <f t="shared" si="79"/>
        <v>0</v>
      </c>
      <c r="AB373" s="139">
        <f t="shared" si="83"/>
        <v>0</v>
      </c>
    </row>
    <row r="374" spans="1:28">
      <c r="A374" s="191">
        <f t="shared" si="80"/>
        <v>39</v>
      </c>
      <c r="B374" s="191" t="str">
        <f>C374&amp;":"&amp;COUNTIF($C$7:C374,C374)</f>
        <v>39:6</v>
      </c>
      <c r="C374" s="204">
        <f t="shared" si="81"/>
        <v>39</v>
      </c>
      <c r="D374" s="209">
        <v>2</v>
      </c>
      <c r="E374" s="209">
        <v>0</v>
      </c>
      <c r="F374" s="209">
        <v>1</v>
      </c>
      <c r="G374" s="209">
        <v>2</v>
      </c>
      <c r="H374" s="209">
        <v>0</v>
      </c>
      <c r="I374" s="209">
        <v>2</v>
      </c>
      <c r="J374" s="209">
        <v>8</v>
      </c>
      <c r="K374" s="209">
        <v>14</v>
      </c>
      <c r="L374" s="209">
        <v>10</v>
      </c>
      <c r="O374" s="209">
        <v>368</v>
      </c>
      <c r="P374" s="2" t="str">
        <f>Q374&amp;":"&amp;COUNTIF($Q$7:Q374,Q374)</f>
        <v>0:128</v>
      </c>
      <c r="Q374" s="206">
        <f>'Student name internal mark'!W374</f>
        <v>0</v>
      </c>
      <c r="R374" s="227">
        <f t="shared" si="82"/>
        <v>0</v>
      </c>
      <c r="S374" s="227">
        <f t="shared" si="72"/>
        <v>0</v>
      </c>
      <c r="T374" s="227">
        <f t="shared" si="73"/>
        <v>0</v>
      </c>
      <c r="U374" s="227">
        <f t="shared" si="74"/>
        <v>0</v>
      </c>
      <c r="V374" s="227">
        <f t="shared" si="75"/>
        <v>0</v>
      </c>
      <c r="W374" s="227">
        <f t="shared" si="76"/>
        <v>0</v>
      </c>
      <c r="X374" s="227">
        <f t="shared" si="77"/>
        <v>0</v>
      </c>
      <c r="Y374" s="227">
        <f t="shared" si="78"/>
        <v>0</v>
      </c>
      <c r="Z374" s="227">
        <f t="shared" si="79"/>
        <v>0</v>
      </c>
      <c r="AB374" s="139">
        <f t="shared" si="83"/>
        <v>0</v>
      </c>
    </row>
    <row r="375" spans="1:28">
      <c r="A375" s="191">
        <f t="shared" si="80"/>
        <v>25</v>
      </c>
      <c r="B375" s="191" t="str">
        <f>C375&amp;":"&amp;COUNTIF($C$7:C375,C375)</f>
        <v>25:5</v>
      </c>
      <c r="C375" s="204">
        <f t="shared" si="81"/>
        <v>25</v>
      </c>
      <c r="D375" s="209">
        <v>1</v>
      </c>
      <c r="E375" s="209">
        <v>2</v>
      </c>
      <c r="F375" s="209">
        <v>0</v>
      </c>
      <c r="G375" s="209">
        <v>0</v>
      </c>
      <c r="H375" s="209">
        <v>2</v>
      </c>
      <c r="I375" s="209">
        <v>0</v>
      </c>
      <c r="J375" s="209">
        <v>0</v>
      </c>
      <c r="K375" s="209">
        <v>8</v>
      </c>
      <c r="L375" s="209">
        <v>12</v>
      </c>
      <c r="O375" s="2">
        <v>369</v>
      </c>
      <c r="P375" s="2" t="str">
        <f>Q375&amp;":"&amp;COUNTIF($Q$7:Q375,Q375)</f>
        <v>0:129</v>
      </c>
      <c r="Q375" s="206">
        <f>'Student name internal mark'!W375</f>
        <v>0</v>
      </c>
      <c r="R375" s="227">
        <f t="shared" si="82"/>
        <v>0</v>
      </c>
      <c r="S375" s="227">
        <f t="shared" si="72"/>
        <v>0</v>
      </c>
      <c r="T375" s="227">
        <f t="shared" si="73"/>
        <v>0</v>
      </c>
      <c r="U375" s="227">
        <f t="shared" si="74"/>
        <v>0</v>
      </c>
      <c r="V375" s="227">
        <f t="shared" si="75"/>
        <v>0</v>
      </c>
      <c r="W375" s="227">
        <f t="shared" si="76"/>
        <v>0</v>
      </c>
      <c r="X375" s="227">
        <f t="shared" si="77"/>
        <v>0</v>
      </c>
      <c r="Y375" s="227">
        <f t="shared" si="78"/>
        <v>0</v>
      </c>
      <c r="Z375" s="227">
        <f t="shared" si="79"/>
        <v>0</v>
      </c>
      <c r="AB375" s="139">
        <f t="shared" si="83"/>
        <v>0</v>
      </c>
    </row>
    <row r="376" spans="1:28">
      <c r="A376" s="191">
        <f t="shared" si="80"/>
        <v>29</v>
      </c>
      <c r="B376" s="191" t="str">
        <f>C376&amp;":"&amp;COUNTIF($C$7:C376,C376)</f>
        <v>29:9</v>
      </c>
      <c r="C376" s="204">
        <f t="shared" si="81"/>
        <v>29</v>
      </c>
      <c r="D376" s="209">
        <v>1</v>
      </c>
      <c r="E376" s="209">
        <v>1</v>
      </c>
      <c r="F376" s="209">
        <v>1</v>
      </c>
      <c r="G376" s="209">
        <v>1</v>
      </c>
      <c r="H376" s="209">
        <v>2</v>
      </c>
      <c r="I376" s="209">
        <v>1</v>
      </c>
      <c r="J376" s="209">
        <v>6</v>
      </c>
      <c r="K376" s="209">
        <v>8</v>
      </c>
      <c r="L376" s="209">
        <v>8</v>
      </c>
      <c r="O376" s="209">
        <v>370</v>
      </c>
      <c r="P376" s="2" t="str">
        <f>Q376&amp;":"&amp;COUNTIF($Q$7:Q376,Q376)</f>
        <v>0:130</v>
      </c>
      <c r="Q376" s="206">
        <f>'Student name internal mark'!W376</f>
        <v>0</v>
      </c>
      <c r="R376" s="227">
        <f t="shared" si="82"/>
        <v>0</v>
      </c>
      <c r="S376" s="227">
        <f t="shared" si="72"/>
        <v>0</v>
      </c>
      <c r="T376" s="227">
        <f t="shared" si="73"/>
        <v>0</v>
      </c>
      <c r="U376" s="227">
        <f t="shared" si="74"/>
        <v>0</v>
      </c>
      <c r="V376" s="227">
        <f t="shared" si="75"/>
        <v>0</v>
      </c>
      <c r="W376" s="227">
        <f t="shared" si="76"/>
        <v>0</v>
      </c>
      <c r="X376" s="227">
        <f t="shared" si="77"/>
        <v>0</v>
      </c>
      <c r="Y376" s="227">
        <f t="shared" si="78"/>
        <v>0</v>
      </c>
      <c r="Z376" s="227">
        <f t="shared" si="79"/>
        <v>0</v>
      </c>
      <c r="AB376" s="139">
        <f t="shared" si="83"/>
        <v>0</v>
      </c>
    </row>
    <row r="377" spans="1:28">
      <c r="A377" s="191">
        <f t="shared" si="80"/>
        <v>32</v>
      </c>
      <c r="B377" s="191" t="str">
        <f>C377&amp;":"&amp;COUNTIF($C$7:C377,C377)</f>
        <v>32:16</v>
      </c>
      <c r="C377" s="204">
        <f t="shared" si="81"/>
        <v>32</v>
      </c>
      <c r="D377" s="209">
        <v>1</v>
      </c>
      <c r="E377" s="209">
        <v>1</v>
      </c>
      <c r="F377" s="209">
        <v>1</v>
      </c>
      <c r="G377" s="209">
        <v>1</v>
      </c>
      <c r="H377" s="209">
        <v>0</v>
      </c>
      <c r="I377" s="209">
        <v>1</v>
      </c>
      <c r="J377" s="209">
        <v>8</v>
      </c>
      <c r="K377" s="209">
        <v>11</v>
      </c>
      <c r="L377" s="209">
        <v>8</v>
      </c>
      <c r="O377" s="209">
        <v>371</v>
      </c>
      <c r="P377" s="2" t="str">
        <f>Q377&amp;":"&amp;COUNTIF($Q$7:Q377,Q377)</f>
        <v>0:131</v>
      </c>
      <c r="Q377" s="206">
        <f>'Student name internal mark'!W377</f>
        <v>0</v>
      </c>
      <c r="R377" s="227">
        <f t="shared" si="82"/>
        <v>0</v>
      </c>
      <c r="S377" s="227">
        <f t="shared" si="72"/>
        <v>0</v>
      </c>
      <c r="T377" s="227">
        <f t="shared" si="73"/>
        <v>0</v>
      </c>
      <c r="U377" s="227">
        <f t="shared" si="74"/>
        <v>0</v>
      </c>
      <c r="V377" s="227">
        <f t="shared" si="75"/>
        <v>0</v>
      </c>
      <c r="W377" s="227">
        <f t="shared" si="76"/>
        <v>0</v>
      </c>
      <c r="X377" s="227">
        <f t="shared" si="77"/>
        <v>0</v>
      </c>
      <c r="Y377" s="227">
        <f t="shared" si="78"/>
        <v>0</v>
      </c>
      <c r="Z377" s="227">
        <f t="shared" si="79"/>
        <v>0</v>
      </c>
      <c r="AB377" s="139">
        <f t="shared" si="83"/>
        <v>0</v>
      </c>
    </row>
    <row r="378" spans="1:28">
      <c r="A378" s="191">
        <f t="shared" si="80"/>
        <v>36</v>
      </c>
      <c r="B378" s="191" t="str">
        <f>C378&amp;":"&amp;COUNTIF($C$7:C378,C378)</f>
        <v>36:10</v>
      </c>
      <c r="C378" s="204">
        <f t="shared" si="81"/>
        <v>36</v>
      </c>
      <c r="D378" s="209">
        <v>1</v>
      </c>
      <c r="E378" s="209">
        <v>1</v>
      </c>
      <c r="F378" s="209">
        <v>2</v>
      </c>
      <c r="G378" s="209">
        <v>1</v>
      </c>
      <c r="H378" s="209">
        <v>1</v>
      </c>
      <c r="I378" s="209">
        <v>1</v>
      </c>
      <c r="J378" s="209">
        <v>8</v>
      </c>
      <c r="K378" s="209">
        <v>10</v>
      </c>
      <c r="L378" s="209">
        <v>11</v>
      </c>
      <c r="O378" s="209">
        <v>372</v>
      </c>
      <c r="P378" s="2" t="str">
        <f>Q378&amp;":"&amp;COUNTIF($Q$7:Q378,Q378)</f>
        <v>0:132</v>
      </c>
      <c r="Q378" s="206">
        <f>'Student name internal mark'!W378</f>
        <v>0</v>
      </c>
      <c r="R378" s="227">
        <f t="shared" si="82"/>
        <v>0</v>
      </c>
      <c r="S378" s="227">
        <f t="shared" si="72"/>
        <v>0</v>
      </c>
      <c r="T378" s="227">
        <f t="shared" si="73"/>
        <v>0</v>
      </c>
      <c r="U378" s="227">
        <f t="shared" si="74"/>
        <v>0</v>
      </c>
      <c r="V378" s="227">
        <f t="shared" si="75"/>
        <v>0</v>
      </c>
      <c r="W378" s="227">
        <f t="shared" si="76"/>
        <v>0</v>
      </c>
      <c r="X378" s="227">
        <f t="shared" si="77"/>
        <v>0</v>
      </c>
      <c r="Y378" s="227">
        <f t="shared" si="78"/>
        <v>0</v>
      </c>
      <c r="Z378" s="227">
        <f t="shared" si="79"/>
        <v>0</v>
      </c>
      <c r="AB378" s="139">
        <f t="shared" si="83"/>
        <v>0</v>
      </c>
    </row>
    <row r="379" spans="1:28">
      <c r="A379" s="191">
        <f t="shared" si="80"/>
        <v>20</v>
      </c>
      <c r="B379" s="191" t="str">
        <f>C379&amp;":"&amp;COUNTIF($C$7:C379,C379)</f>
        <v>20:4</v>
      </c>
      <c r="C379" s="204">
        <f t="shared" si="81"/>
        <v>20</v>
      </c>
      <c r="D379" s="209">
        <v>1</v>
      </c>
      <c r="E379" s="209">
        <v>0</v>
      </c>
      <c r="F379" s="209">
        <v>1</v>
      </c>
      <c r="G379" s="209">
        <v>0</v>
      </c>
      <c r="H379" s="209">
        <v>1</v>
      </c>
      <c r="I379" s="209">
        <v>1</v>
      </c>
      <c r="J379" s="209">
        <v>8</v>
      </c>
      <c r="K379" s="209">
        <v>3</v>
      </c>
      <c r="L379" s="209">
        <v>5</v>
      </c>
      <c r="O379" s="2">
        <v>373</v>
      </c>
      <c r="P379" s="2" t="str">
        <f>Q379&amp;":"&amp;COUNTIF($Q$7:Q379,Q379)</f>
        <v>0:133</v>
      </c>
      <c r="Q379" s="206">
        <f>'Student name internal mark'!W379</f>
        <v>0</v>
      </c>
      <c r="R379" s="227">
        <f t="shared" si="82"/>
        <v>0</v>
      </c>
      <c r="S379" s="227">
        <f t="shared" si="72"/>
        <v>0</v>
      </c>
      <c r="T379" s="227">
        <f t="shared" si="73"/>
        <v>0</v>
      </c>
      <c r="U379" s="227">
        <f t="shared" si="74"/>
        <v>0</v>
      </c>
      <c r="V379" s="227">
        <f t="shared" si="75"/>
        <v>0</v>
      </c>
      <c r="W379" s="227">
        <f t="shared" si="76"/>
        <v>0</v>
      </c>
      <c r="X379" s="227">
        <f t="shared" si="77"/>
        <v>0</v>
      </c>
      <c r="Y379" s="227">
        <f t="shared" si="78"/>
        <v>0</v>
      </c>
      <c r="Z379" s="227">
        <f t="shared" si="79"/>
        <v>0</v>
      </c>
      <c r="AB379" s="139">
        <f t="shared" si="83"/>
        <v>0</v>
      </c>
    </row>
    <row r="380" spans="1:28">
      <c r="A380" s="191">
        <f t="shared" si="80"/>
        <v>18</v>
      </c>
      <c r="B380" s="191" t="str">
        <f>C380&amp;":"&amp;COUNTIF($C$7:C380,C380)</f>
        <v>18:5</v>
      </c>
      <c r="C380" s="204">
        <f t="shared" si="81"/>
        <v>18</v>
      </c>
      <c r="D380" s="209">
        <v>0</v>
      </c>
      <c r="E380" s="209">
        <v>1</v>
      </c>
      <c r="F380" s="209">
        <v>1</v>
      </c>
      <c r="G380" s="209">
        <v>1</v>
      </c>
      <c r="H380" s="209">
        <v>1</v>
      </c>
      <c r="I380" s="209">
        <v>1</v>
      </c>
      <c r="J380" s="209">
        <v>4</v>
      </c>
      <c r="K380" s="209">
        <v>2</v>
      </c>
      <c r="L380" s="209">
        <v>7</v>
      </c>
      <c r="O380" s="209">
        <v>374</v>
      </c>
      <c r="P380" s="2" t="str">
        <f>Q380&amp;":"&amp;COUNTIF($Q$7:Q380,Q380)</f>
        <v>0:134</v>
      </c>
      <c r="Q380" s="206">
        <f>'Student name internal mark'!W380</f>
        <v>0</v>
      </c>
      <c r="R380" s="227">
        <f t="shared" si="82"/>
        <v>0</v>
      </c>
      <c r="S380" s="227">
        <f t="shared" si="72"/>
        <v>0</v>
      </c>
      <c r="T380" s="227">
        <f t="shared" si="73"/>
        <v>0</v>
      </c>
      <c r="U380" s="227">
        <f t="shared" si="74"/>
        <v>0</v>
      </c>
      <c r="V380" s="227">
        <f t="shared" si="75"/>
        <v>0</v>
      </c>
      <c r="W380" s="227">
        <f t="shared" si="76"/>
        <v>0</v>
      </c>
      <c r="X380" s="227">
        <f t="shared" si="77"/>
        <v>0</v>
      </c>
      <c r="Y380" s="227">
        <f t="shared" si="78"/>
        <v>0</v>
      </c>
      <c r="Z380" s="227">
        <f t="shared" si="79"/>
        <v>0</v>
      </c>
      <c r="AB380" s="139">
        <f t="shared" si="83"/>
        <v>0</v>
      </c>
    </row>
    <row r="381" spans="1:28">
      <c r="A381" s="191">
        <f t="shared" si="80"/>
        <v>36</v>
      </c>
      <c r="B381" s="191" t="str">
        <f>C381&amp;":"&amp;COUNTIF($C$7:C381,C381)</f>
        <v>36:11</v>
      </c>
      <c r="C381" s="204">
        <f t="shared" si="81"/>
        <v>36</v>
      </c>
      <c r="D381" s="209">
        <v>2</v>
      </c>
      <c r="E381" s="209">
        <v>1</v>
      </c>
      <c r="F381" s="209">
        <v>2</v>
      </c>
      <c r="G381" s="209">
        <v>2</v>
      </c>
      <c r="H381" s="209">
        <v>1</v>
      </c>
      <c r="I381" s="209">
        <v>2</v>
      </c>
      <c r="J381" s="209">
        <v>5</v>
      </c>
      <c r="K381" s="209">
        <v>10</v>
      </c>
      <c r="L381" s="209">
        <v>11</v>
      </c>
      <c r="O381" s="209">
        <v>375</v>
      </c>
      <c r="P381" s="2" t="str">
        <f>Q381&amp;":"&amp;COUNTIF($Q$7:Q381,Q381)</f>
        <v>0:135</v>
      </c>
      <c r="Q381" s="206">
        <f>'Student name internal mark'!W381</f>
        <v>0</v>
      </c>
      <c r="R381" s="227">
        <f t="shared" si="82"/>
        <v>0</v>
      </c>
      <c r="S381" s="227">
        <f t="shared" si="72"/>
        <v>0</v>
      </c>
      <c r="T381" s="227">
        <f t="shared" si="73"/>
        <v>0</v>
      </c>
      <c r="U381" s="227">
        <f t="shared" si="74"/>
        <v>0</v>
      </c>
      <c r="V381" s="227">
        <f t="shared" si="75"/>
        <v>0</v>
      </c>
      <c r="W381" s="227">
        <f t="shared" si="76"/>
        <v>0</v>
      </c>
      <c r="X381" s="227">
        <f t="shared" si="77"/>
        <v>0</v>
      </c>
      <c r="Y381" s="227">
        <f t="shared" si="78"/>
        <v>0</v>
      </c>
      <c r="Z381" s="227">
        <f t="shared" si="79"/>
        <v>0</v>
      </c>
      <c r="AB381" s="139">
        <f t="shared" si="83"/>
        <v>0</v>
      </c>
    </row>
    <row r="382" spans="1:28">
      <c r="A382" s="191">
        <f t="shared" si="80"/>
        <v>35</v>
      </c>
      <c r="B382" s="191" t="str">
        <f>C382&amp;":"&amp;COUNTIF($C$7:C382,C382)</f>
        <v>35:9</v>
      </c>
      <c r="C382" s="204">
        <f t="shared" si="81"/>
        <v>35</v>
      </c>
      <c r="D382" s="209">
        <v>1</v>
      </c>
      <c r="E382" s="209">
        <v>1</v>
      </c>
      <c r="F382" s="209">
        <v>1</v>
      </c>
      <c r="G382" s="209">
        <v>0</v>
      </c>
      <c r="H382" s="209">
        <v>1</v>
      </c>
      <c r="I382" s="209">
        <v>0</v>
      </c>
      <c r="J382" s="209">
        <v>7</v>
      </c>
      <c r="K382" s="209">
        <v>10</v>
      </c>
      <c r="L382" s="209">
        <v>14</v>
      </c>
      <c r="O382" s="209">
        <v>376</v>
      </c>
      <c r="P382" s="2" t="str">
        <f>Q382&amp;":"&amp;COUNTIF($Q$7:Q382,Q382)</f>
        <v>0:136</v>
      </c>
      <c r="Q382" s="206">
        <f>'Student name internal mark'!W382</f>
        <v>0</v>
      </c>
      <c r="R382" s="227">
        <f t="shared" si="82"/>
        <v>0</v>
      </c>
      <c r="S382" s="227">
        <f t="shared" si="72"/>
        <v>0</v>
      </c>
      <c r="T382" s="227">
        <f t="shared" si="73"/>
        <v>0</v>
      </c>
      <c r="U382" s="227">
        <f t="shared" si="74"/>
        <v>0</v>
      </c>
      <c r="V382" s="227">
        <f t="shared" si="75"/>
        <v>0</v>
      </c>
      <c r="W382" s="227">
        <f t="shared" si="76"/>
        <v>0</v>
      </c>
      <c r="X382" s="227">
        <f t="shared" si="77"/>
        <v>0</v>
      </c>
      <c r="Y382" s="227">
        <f t="shared" si="78"/>
        <v>0</v>
      </c>
      <c r="Z382" s="227">
        <f t="shared" si="79"/>
        <v>0</v>
      </c>
      <c r="AB382" s="139">
        <f t="shared" si="83"/>
        <v>0</v>
      </c>
    </row>
    <row r="383" spans="1:28">
      <c r="A383" s="191">
        <f t="shared" si="80"/>
        <v>34</v>
      </c>
      <c r="B383" s="191" t="str">
        <f>C383&amp;":"&amp;COUNTIF($C$7:C383,C383)</f>
        <v>34:6</v>
      </c>
      <c r="C383" s="204">
        <f t="shared" si="81"/>
        <v>34</v>
      </c>
      <c r="D383" s="209">
        <v>0</v>
      </c>
      <c r="E383" s="209">
        <v>0</v>
      </c>
      <c r="F383" s="209">
        <v>1</v>
      </c>
      <c r="G383" s="209">
        <v>0</v>
      </c>
      <c r="H383" s="209">
        <v>0</v>
      </c>
      <c r="I383" s="209">
        <v>0</v>
      </c>
      <c r="J383" s="209">
        <v>6</v>
      </c>
      <c r="K383" s="209">
        <v>13</v>
      </c>
      <c r="L383" s="209">
        <v>14</v>
      </c>
      <c r="O383" s="2">
        <v>377</v>
      </c>
      <c r="P383" s="2" t="str">
        <f>Q383&amp;":"&amp;COUNTIF($Q$7:Q383,Q383)</f>
        <v>0:137</v>
      </c>
      <c r="Q383" s="206">
        <f>'Student name internal mark'!W383</f>
        <v>0</v>
      </c>
      <c r="R383" s="227">
        <f t="shared" si="82"/>
        <v>0</v>
      </c>
      <c r="S383" s="227">
        <f t="shared" si="72"/>
        <v>0</v>
      </c>
      <c r="T383" s="227">
        <f t="shared" si="73"/>
        <v>0</v>
      </c>
      <c r="U383" s="227">
        <f t="shared" si="74"/>
        <v>0</v>
      </c>
      <c r="V383" s="227">
        <f t="shared" si="75"/>
        <v>0</v>
      </c>
      <c r="W383" s="227">
        <f t="shared" si="76"/>
        <v>0</v>
      </c>
      <c r="X383" s="227">
        <f t="shared" si="77"/>
        <v>0</v>
      </c>
      <c r="Y383" s="227">
        <f t="shared" si="78"/>
        <v>0</v>
      </c>
      <c r="Z383" s="227">
        <f t="shared" si="79"/>
        <v>0</v>
      </c>
      <c r="AB383" s="139">
        <f t="shared" si="83"/>
        <v>0</v>
      </c>
    </row>
    <row r="384" spans="1:28">
      <c r="A384" s="191">
        <f t="shared" si="80"/>
        <v>26</v>
      </c>
      <c r="B384" s="191" t="str">
        <f>C384&amp;":"&amp;COUNTIF($C$7:C384,C384)</f>
        <v>26:8</v>
      </c>
      <c r="C384" s="204">
        <f t="shared" si="81"/>
        <v>26</v>
      </c>
      <c r="D384" s="209">
        <v>1</v>
      </c>
      <c r="E384" s="209">
        <v>1</v>
      </c>
      <c r="F384" s="209">
        <v>0</v>
      </c>
      <c r="G384" s="209">
        <v>1</v>
      </c>
      <c r="H384" s="209">
        <v>2</v>
      </c>
      <c r="I384" s="209">
        <v>0</v>
      </c>
      <c r="J384" s="209">
        <v>6</v>
      </c>
      <c r="K384" s="209">
        <v>11</v>
      </c>
      <c r="L384" s="209">
        <v>4</v>
      </c>
      <c r="O384" s="209">
        <v>378</v>
      </c>
      <c r="P384" s="2" t="str">
        <f>Q384&amp;":"&amp;COUNTIF($Q$7:Q384,Q384)</f>
        <v>0:138</v>
      </c>
      <c r="Q384" s="206">
        <f>'Student name internal mark'!W384</f>
        <v>0</v>
      </c>
      <c r="R384" s="227">
        <f t="shared" si="82"/>
        <v>0</v>
      </c>
      <c r="S384" s="227">
        <f t="shared" si="72"/>
        <v>0</v>
      </c>
      <c r="T384" s="227">
        <f t="shared" si="73"/>
        <v>0</v>
      </c>
      <c r="U384" s="227">
        <f t="shared" si="74"/>
        <v>0</v>
      </c>
      <c r="V384" s="227">
        <f t="shared" si="75"/>
        <v>0</v>
      </c>
      <c r="W384" s="227">
        <f t="shared" si="76"/>
        <v>0</v>
      </c>
      <c r="X384" s="227">
        <f t="shared" si="77"/>
        <v>0</v>
      </c>
      <c r="Y384" s="227">
        <f t="shared" si="78"/>
        <v>0</v>
      </c>
      <c r="Z384" s="227">
        <f t="shared" si="79"/>
        <v>0</v>
      </c>
      <c r="AB384" s="139">
        <f t="shared" si="83"/>
        <v>0</v>
      </c>
    </row>
    <row r="385" spans="1:28">
      <c r="A385" s="191">
        <f t="shared" si="80"/>
        <v>26</v>
      </c>
      <c r="B385" s="191" t="str">
        <f>C385&amp;":"&amp;COUNTIF($C$7:C385,C385)</f>
        <v>26:9</v>
      </c>
      <c r="C385" s="204">
        <f t="shared" si="81"/>
        <v>26</v>
      </c>
      <c r="D385" s="209">
        <v>1</v>
      </c>
      <c r="E385" s="209">
        <v>1</v>
      </c>
      <c r="F385" s="209">
        <v>2</v>
      </c>
      <c r="G385" s="209">
        <v>2</v>
      </c>
      <c r="H385" s="209">
        <v>2</v>
      </c>
      <c r="I385" s="209">
        <v>1</v>
      </c>
      <c r="J385" s="209">
        <v>1</v>
      </c>
      <c r="K385" s="209">
        <v>9</v>
      </c>
      <c r="L385" s="209">
        <v>7</v>
      </c>
      <c r="O385" s="209">
        <v>379</v>
      </c>
      <c r="P385" s="2" t="str">
        <f>Q385&amp;":"&amp;COUNTIF($Q$7:Q385,Q385)</f>
        <v>0:139</v>
      </c>
      <c r="Q385" s="206">
        <f>'Student name internal mark'!W385</f>
        <v>0</v>
      </c>
      <c r="R385" s="227">
        <f t="shared" si="82"/>
        <v>0</v>
      </c>
      <c r="S385" s="227">
        <f t="shared" si="72"/>
        <v>0</v>
      </c>
      <c r="T385" s="227">
        <f t="shared" si="73"/>
        <v>0</v>
      </c>
      <c r="U385" s="227">
        <f t="shared" si="74"/>
        <v>0</v>
      </c>
      <c r="V385" s="227">
        <f t="shared" si="75"/>
        <v>0</v>
      </c>
      <c r="W385" s="227">
        <f t="shared" si="76"/>
        <v>0</v>
      </c>
      <c r="X385" s="227">
        <f t="shared" si="77"/>
        <v>0</v>
      </c>
      <c r="Y385" s="227">
        <f t="shared" si="78"/>
        <v>0</v>
      </c>
      <c r="Z385" s="227">
        <f t="shared" si="79"/>
        <v>0</v>
      </c>
      <c r="AB385" s="139">
        <f t="shared" si="83"/>
        <v>0</v>
      </c>
    </row>
    <row r="386" spans="1:28">
      <c r="A386" s="191">
        <f t="shared" si="80"/>
        <v>42</v>
      </c>
      <c r="B386" s="191" t="str">
        <f>C386&amp;":"&amp;COUNTIF($C$7:C386,C386)</f>
        <v>42:11</v>
      </c>
      <c r="C386" s="204">
        <f t="shared" si="81"/>
        <v>42</v>
      </c>
      <c r="D386" s="209">
        <v>1</v>
      </c>
      <c r="E386" s="209">
        <v>1</v>
      </c>
      <c r="F386" s="209">
        <v>2</v>
      </c>
      <c r="G386" s="209">
        <v>2</v>
      </c>
      <c r="H386" s="209">
        <v>1</v>
      </c>
      <c r="I386" s="209">
        <v>1</v>
      </c>
      <c r="J386" s="209">
        <v>8</v>
      </c>
      <c r="K386" s="209">
        <v>14</v>
      </c>
      <c r="L386" s="209">
        <v>12</v>
      </c>
      <c r="O386" s="209">
        <v>380</v>
      </c>
      <c r="P386" s="2" t="str">
        <f>Q386&amp;":"&amp;COUNTIF($Q$7:Q386,Q386)</f>
        <v>0:140</v>
      </c>
      <c r="Q386" s="206">
        <f>'Student name internal mark'!W386</f>
        <v>0</v>
      </c>
      <c r="R386" s="227">
        <f t="shared" si="82"/>
        <v>0</v>
      </c>
      <c r="S386" s="227">
        <f t="shared" si="72"/>
        <v>0</v>
      </c>
      <c r="T386" s="227">
        <f t="shared" si="73"/>
        <v>0</v>
      </c>
      <c r="U386" s="227">
        <f t="shared" si="74"/>
        <v>0</v>
      </c>
      <c r="V386" s="227">
        <f t="shared" si="75"/>
        <v>0</v>
      </c>
      <c r="W386" s="227">
        <f t="shared" si="76"/>
        <v>0</v>
      </c>
      <c r="X386" s="227">
        <f t="shared" si="77"/>
        <v>0</v>
      </c>
      <c r="Y386" s="227">
        <f t="shared" si="78"/>
        <v>0</v>
      </c>
      <c r="Z386" s="227">
        <f t="shared" si="79"/>
        <v>0</v>
      </c>
      <c r="AB386" s="139">
        <f t="shared" si="83"/>
        <v>0</v>
      </c>
    </row>
    <row r="387" spans="1:28">
      <c r="A387" s="191">
        <f t="shared" si="80"/>
        <v>27</v>
      </c>
      <c r="B387" s="191" t="str">
        <f>C387&amp;":"&amp;COUNTIF($C$7:C387,C387)</f>
        <v>27:5</v>
      </c>
      <c r="C387" s="204">
        <f t="shared" si="81"/>
        <v>27</v>
      </c>
      <c r="D387" s="209">
        <v>1</v>
      </c>
      <c r="E387" s="209">
        <v>0</v>
      </c>
      <c r="F387" s="209">
        <v>1</v>
      </c>
      <c r="G387" s="209">
        <v>0</v>
      </c>
      <c r="H387" s="209">
        <v>0</v>
      </c>
      <c r="I387" s="209">
        <v>1</v>
      </c>
      <c r="J387" s="209">
        <v>6</v>
      </c>
      <c r="K387" s="209">
        <v>8</v>
      </c>
      <c r="L387" s="209">
        <v>10</v>
      </c>
      <c r="O387" s="2">
        <v>381</v>
      </c>
      <c r="P387" s="2" t="str">
        <f>Q387&amp;":"&amp;COUNTIF($Q$7:Q387,Q387)</f>
        <v>0:141</v>
      </c>
      <c r="Q387" s="206">
        <f>'Student name internal mark'!W387</f>
        <v>0</v>
      </c>
      <c r="R387" s="227">
        <f t="shared" si="82"/>
        <v>0</v>
      </c>
      <c r="S387" s="227">
        <f t="shared" si="72"/>
        <v>0</v>
      </c>
      <c r="T387" s="227">
        <f t="shared" si="73"/>
        <v>0</v>
      </c>
      <c r="U387" s="227">
        <f t="shared" si="74"/>
        <v>0</v>
      </c>
      <c r="V387" s="227">
        <f t="shared" si="75"/>
        <v>0</v>
      </c>
      <c r="W387" s="227">
        <f t="shared" si="76"/>
        <v>0</v>
      </c>
      <c r="X387" s="227">
        <f t="shared" si="77"/>
        <v>0</v>
      </c>
      <c r="Y387" s="227">
        <f t="shared" si="78"/>
        <v>0</v>
      </c>
      <c r="Z387" s="227">
        <f t="shared" si="79"/>
        <v>0</v>
      </c>
      <c r="AB387" s="139">
        <f t="shared" si="83"/>
        <v>0</v>
      </c>
    </row>
    <row r="388" spans="1:28">
      <c r="A388" s="191">
        <f t="shared" si="80"/>
        <v>32</v>
      </c>
      <c r="B388" s="191" t="str">
        <f>C388&amp;":"&amp;COUNTIF($C$7:C388,C388)</f>
        <v>32:17</v>
      </c>
      <c r="C388" s="204">
        <f t="shared" si="81"/>
        <v>32</v>
      </c>
      <c r="D388" s="209">
        <v>1</v>
      </c>
      <c r="E388" s="209">
        <v>0</v>
      </c>
      <c r="F388" s="209">
        <v>2</v>
      </c>
      <c r="G388" s="209">
        <v>0</v>
      </c>
      <c r="H388" s="209">
        <v>0</v>
      </c>
      <c r="I388" s="209">
        <v>0</v>
      </c>
      <c r="J388" s="209">
        <v>8</v>
      </c>
      <c r="K388" s="209">
        <v>9</v>
      </c>
      <c r="L388" s="209">
        <v>12</v>
      </c>
      <c r="O388" s="209">
        <v>382</v>
      </c>
      <c r="P388" s="2" t="str">
        <f>Q388&amp;":"&amp;COUNTIF($Q$7:Q388,Q388)</f>
        <v>0:142</v>
      </c>
      <c r="Q388" s="206">
        <f>'Student name internal mark'!W388</f>
        <v>0</v>
      </c>
      <c r="R388" s="227">
        <f t="shared" si="82"/>
        <v>0</v>
      </c>
      <c r="S388" s="227">
        <f t="shared" si="72"/>
        <v>0</v>
      </c>
      <c r="T388" s="227">
        <f t="shared" si="73"/>
        <v>0</v>
      </c>
      <c r="U388" s="227">
        <f t="shared" si="74"/>
        <v>0</v>
      </c>
      <c r="V388" s="227">
        <f t="shared" si="75"/>
        <v>0</v>
      </c>
      <c r="W388" s="227">
        <f t="shared" si="76"/>
        <v>0</v>
      </c>
      <c r="X388" s="227">
        <f t="shared" si="77"/>
        <v>0</v>
      </c>
      <c r="Y388" s="227">
        <f t="shared" si="78"/>
        <v>0</v>
      </c>
      <c r="Z388" s="227">
        <f t="shared" si="79"/>
        <v>0</v>
      </c>
      <c r="AB388" s="139">
        <f t="shared" si="83"/>
        <v>0</v>
      </c>
    </row>
    <row r="389" spans="1:28" ht="17.399999999999999">
      <c r="A389" s="191">
        <f t="shared" si="80"/>
        <v>27</v>
      </c>
      <c r="B389" s="191" t="str">
        <f>C389&amp;":"&amp;COUNTIF($C$7:C389,C389)</f>
        <v>27:6</v>
      </c>
      <c r="C389" s="204">
        <f t="shared" si="81"/>
        <v>27</v>
      </c>
      <c r="D389" s="209">
        <v>2</v>
      </c>
      <c r="E389" s="209">
        <v>2</v>
      </c>
      <c r="F389" s="209">
        <v>1</v>
      </c>
      <c r="G389" s="209">
        <v>1</v>
      </c>
      <c r="H389" s="209">
        <v>0</v>
      </c>
      <c r="I389" s="209">
        <v>1</v>
      </c>
      <c r="J389" s="209">
        <v>6</v>
      </c>
      <c r="K389" s="209">
        <v>4</v>
      </c>
      <c r="L389" s="209">
        <v>10</v>
      </c>
    </row>
    <row r="390" spans="1:28" ht="17.399999999999999">
      <c r="A390" s="191">
        <f t="shared" si="80"/>
        <v>27</v>
      </c>
      <c r="B390" s="191" t="str">
        <f>C390&amp;":"&amp;COUNTIF($C$7:C390,C390)</f>
        <v>27:7</v>
      </c>
      <c r="C390" s="204">
        <f t="shared" si="81"/>
        <v>27</v>
      </c>
      <c r="D390" s="209">
        <v>2</v>
      </c>
      <c r="E390" s="209">
        <v>1</v>
      </c>
      <c r="F390" s="209">
        <v>2</v>
      </c>
      <c r="G390" s="209">
        <v>1</v>
      </c>
      <c r="H390" s="209">
        <v>2</v>
      </c>
      <c r="I390" s="209">
        <v>1</v>
      </c>
      <c r="J390" s="209">
        <v>8</v>
      </c>
      <c r="K390" s="209">
        <v>8</v>
      </c>
      <c r="L390" s="209">
        <v>2</v>
      </c>
    </row>
    <row r="391" spans="1:28" ht="17.399999999999999">
      <c r="A391" s="191">
        <f t="shared" si="80"/>
        <v>42</v>
      </c>
      <c r="B391" s="191" t="str">
        <f>C391&amp;":"&amp;COUNTIF($C$7:C391,C391)</f>
        <v>42:12</v>
      </c>
      <c r="C391" s="204">
        <f t="shared" si="81"/>
        <v>42</v>
      </c>
      <c r="D391" s="209">
        <v>1</v>
      </c>
      <c r="E391" s="209">
        <v>2</v>
      </c>
      <c r="F391" s="209">
        <v>2</v>
      </c>
      <c r="G391" s="209">
        <v>2</v>
      </c>
      <c r="H391" s="209">
        <v>2</v>
      </c>
      <c r="I391" s="209">
        <v>2</v>
      </c>
      <c r="J391" s="209">
        <v>5</v>
      </c>
      <c r="K391" s="209">
        <v>14</v>
      </c>
      <c r="L391" s="209">
        <v>12</v>
      </c>
    </row>
    <row r="392" spans="1:28" ht="17.399999999999999">
      <c r="A392" s="191">
        <f t="shared" ref="A392:A455" si="84">SUM(D392:L392)</f>
        <v>38</v>
      </c>
      <c r="B392" s="191" t="str">
        <f>C392&amp;":"&amp;COUNTIF($C$7:C392,C392)</f>
        <v>38:5</v>
      </c>
      <c r="C392" s="204">
        <f t="shared" ref="C392:C455" si="85">SUM(D392:L392)</f>
        <v>38</v>
      </c>
      <c r="D392" s="209">
        <v>1</v>
      </c>
      <c r="E392" s="209">
        <v>0</v>
      </c>
      <c r="F392" s="209">
        <v>1</v>
      </c>
      <c r="G392" s="209">
        <v>1</v>
      </c>
      <c r="H392" s="209">
        <v>0</v>
      </c>
      <c r="I392" s="209">
        <v>1</v>
      </c>
      <c r="J392" s="209">
        <v>6</v>
      </c>
      <c r="K392" s="209">
        <v>14</v>
      </c>
      <c r="L392" s="209">
        <v>14</v>
      </c>
    </row>
    <row r="393" spans="1:28" ht="17.399999999999999">
      <c r="A393" s="191">
        <f t="shared" si="84"/>
        <v>31</v>
      </c>
      <c r="B393" s="191" t="str">
        <f>C393&amp;":"&amp;COUNTIF($C$7:C393,C393)</f>
        <v>31:9</v>
      </c>
      <c r="C393" s="204">
        <f t="shared" si="85"/>
        <v>31</v>
      </c>
      <c r="D393" s="209">
        <v>0</v>
      </c>
      <c r="E393" s="209">
        <v>1</v>
      </c>
      <c r="F393" s="209">
        <v>2</v>
      </c>
      <c r="G393" s="209">
        <v>1</v>
      </c>
      <c r="H393" s="209">
        <v>1</v>
      </c>
      <c r="I393" s="209">
        <v>0</v>
      </c>
      <c r="J393" s="209">
        <v>6</v>
      </c>
      <c r="K393" s="209">
        <v>9</v>
      </c>
      <c r="L393" s="209">
        <v>11</v>
      </c>
    </row>
    <row r="394" spans="1:28" ht="17.399999999999999">
      <c r="A394" s="191">
        <f t="shared" si="84"/>
        <v>25</v>
      </c>
      <c r="B394" s="191" t="str">
        <f>C394&amp;":"&amp;COUNTIF($C$7:C394,C394)</f>
        <v>25:6</v>
      </c>
      <c r="C394" s="204">
        <f t="shared" si="85"/>
        <v>25</v>
      </c>
      <c r="D394" s="209">
        <v>2</v>
      </c>
      <c r="E394" s="209">
        <v>1</v>
      </c>
      <c r="F394" s="209">
        <v>2</v>
      </c>
      <c r="G394" s="209">
        <v>1</v>
      </c>
      <c r="H394" s="209">
        <v>0</v>
      </c>
      <c r="I394" s="209">
        <v>2</v>
      </c>
      <c r="J394" s="209">
        <v>7</v>
      </c>
      <c r="K394" s="209">
        <v>3</v>
      </c>
      <c r="L394" s="209">
        <v>7</v>
      </c>
    </row>
    <row r="395" spans="1:28" ht="17.399999999999999">
      <c r="A395" s="191">
        <f t="shared" si="84"/>
        <v>12</v>
      </c>
      <c r="B395" s="191" t="str">
        <f>C395&amp;":"&amp;COUNTIF($C$7:C395,C395)</f>
        <v>12:1</v>
      </c>
      <c r="C395" s="204">
        <f t="shared" si="85"/>
        <v>12</v>
      </c>
      <c r="D395" s="209">
        <v>1</v>
      </c>
      <c r="E395" s="209">
        <v>1</v>
      </c>
      <c r="F395" s="209">
        <v>2</v>
      </c>
      <c r="G395" s="209">
        <v>1</v>
      </c>
      <c r="H395" s="209">
        <v>1</v>
      </c>
      <c r="I395" s="209">
        <v>0</v>
      </c>
      <c r="J395" s="209">
        <v>3</v>
      </c>
      <c r="K395" s="209">
        <v>1</v>
      </c>
      <c r="L395" s="209">
        <v>2</v>
      </c>
    </row>
    <row r="396" spans="1:28" ht="17.399999999999999">
      <c r="A396" s="191">
        <f t="shared" si="84"/>
        <v>7</v>
      </c>
      <c r="B396" s="191" t="str">
        <f>C396&amp;":"&amp;COUNTIF($C$7:C396,C396)</f>
        <v>7:1</v>
      </c>
      <c r="C396" s="204">
        <f t="shared" si="85"/>
        <v>7</v>
      </c>
      <c r="D396" s="209">
        <v>0</v>
      </c>
      <c r="E396" s="209">
        <v>0</v>
      </c>
      <c r="F396" s="209">
        <v>1</v>
      </c>
      <c r="G396" s="209">
        <v>0</v>
      </c>
      <c r="H396" s="209">
        <v>1</v>
      </c>
      <c r="I396" s="209">
        <v>0</v>
      </c>
      <c r="J396" s="209">
        <v>3</v>
      </c>
      <c r="K396" s="209">
        <v>1</v>
      </c>
      <c r="L396" s="209">
        <v>1</v>
      </c>
    </row>
    <row r="397" spans="1:28" ht="17.399999999999999">
      <c r="A397" s="191">
        <f t="shared" si="84"/>
        <v>7</v>
      </c>
      <c r="B397" s="191" t="str">
        <f>C397&amp;":"&amp;COUNTIF($C$7:C397,C397)</f>
        <v>7:2</v>
      </c>
      <c r="C397" s="204">
        <f t="shared" si="85"/>
        <v>7</v>
      </c>
      <c r="D397" s="209">
        <v>2</v>
      </c>
      <c r="E397" s="209">
        <v>2</v>
      </c>
      <c r="F397" s="209">
        <v>1</v>
      </c>
      <c r="G397" s="209">
        <v>0</v>
      </c>
      <c r="H397" s="209">
        <v>0</v>
      </c>
      <c r="I397" s="209">
        <v>0</v>
      </c>
      <c r="J397" s="209">
        <v>0</v>
      </c>
      <c r="K397" s="209">
        <v>1</v>
      </c>
      <c r="L397" s="209">
        <v>1</v>
      </c>
    </row>
    <row r="398" spans="1:28" ht="17.399999999999999">
      <c r="A398" s="191">
        <f t="shared" si="84"/>
        <v>15</v>
      </c>
      <c r="B398" s="191" t="str">
        <f>C398&amp;":"&amp;COUNTIF($C$7:C398,C398)</f>
        <v>15:2</v>
      </c>
      <c r="C398" s="204">
        <f t="shared" si="85"/>
        <v>15</v>
      </c>
      <c r="D398" s="209">
        <v>2</v>
      </c>
      <c r="E398" s="209">
        <v>2</v>
      </c>
      <c r="F398" s="209">
        <v>2</v>
      </c>
      <c r="G398" s="209">
        <v>0</v>
      </c>
      <c r="H398" s="209">
        <v>2</v>
      </c>
      <c r="I398" s="209">
        <v>2</v>
      </c>
      <c r="J398" s="209">
        <v>3</v>
      </c>
      <c r="K398" s="209">
        <v>1</v>
      </c>
      <c r="L398" s="209">
        <v>1</v>
      </c>
    </row>
    <row r="399" spans="1:28" ht="17.399999999999999">
      <c r="A399" s="191">
        <f t="shared" si="84"/>
        <v>15</v>
      </c>
      <c r="B399" s="191" t="str">
        <f>C399&amp;":"&amp;COUNTIF($C$7:C399,C399)</f>
        <v>15:3</v>
      </c>
      <c r="C399" s="204">
        <f t="shared" si="85"/>
        <v>15</v>
      </c>
      <c r="D399" s="209">
        <v>1</v>
      </c>
      <c r="E399" s="209">
        <v>2</v>
      </c>
      <c r="F399" s="209">
        <v>2</v>
      </c>
      <c r="G399" s="209">
        <v>2</v>
      </c>
      <c r="H399" s="209">
        <v>2</v>
      </c>
      <c r="I399" s="209">
        <v>2</v>
      </c>
      <c r="J399" s="209">
        <v>1</v>
      </c>
      <c r="K399" s="209">
        <v>1</v>
      </c>
      <c r="L399" s="209">
        <v>2</v>
      </c>
    </row>
    <row r="400" spans="1:28" ht="17.399999999999999">
      <c r="A400" s="191">
        <f t="shared" si="84"/>
        <v>7</v>
      </c>
      <c r="B400" s="191" t="str">
        <f>C400&amp;":"&amp;COUNTIF($C$7:C400,C400)</f>
        <v>7:3</v>
      </c>
      <c r="C400" s="204">
        <f t="shared" si="85"/>
        <v>7</v>
      </c>
      <c r="D400" s="209">
        <v>0</v>
      </c>
      <c r="E400" s="209">
        <v>0</v>
      </c>
      <c r="F400" s="209">
        <v>1</v>
      </c>
      <c r="G400" s="209">
        <v>0</v>
      </c>
      <c r="H400" s="209">
        <v>1</v>
      </c>
      <c r="I400" s="209">
        <v>0</v>
      </c>
      <c r="J400" s="209">
        <v>2</v>
      </c>
      <c r="K400" s="209">
        <v>1</v>
      </c>
      <c r="L400" s="209">
        <v>2</v>
      </c>
    </row>
    <row r="401" spans="1:12" ht="17.399999999999999">
      <c r="A401" s="191">
        <f t="shared" si="84"/>
        <v>10</v>
      </c>
      <c r="B401" s="191" t="str">
        <f>C401&amp;":"&amp;COUNTIF($C$7:C401,C401)</f>
        <v>10:1</v>
      </c>
      <c r="C401" s="204">
        <f t="shared" si="85"/>
        <v>10</v>
      </c>
      <c r="D401" s="209">
        <v>1</v>
      </c>
      <c r="E401" s="209">
        <v>0</v>
      </c>
      <c r="F401" s="209">
        <v>1</v>
      </c>
      <c r="G401" s="209">
        <v>0</v>
      </c>
      <c r="H401" s="209">
        <v>1</v>
      </c>
      <c r="I401" s="209">
        <v>1</v>
      </c>
      <c r="J401" s="209">
        <v>3</v>
      </c>
      <c r="K401" s="209">
        <v>2</v>
      </c>
      <c r="L401" s="209">
        <v>1</v>
      </c>
    </row>
    <row r="402" spans="1:12" ht="17.399999999999999">
      <c r="A402" s="191">
        <f t="shared" si="84"/>
        <v>11</v>
      </c>
      <c r="B402" s="191" t="str">
        <f>C402&amp;":"&amp;COUNTIF($C$7:C402,C402)</f>
        <v>11:2</v>
      </c>
      <c r="C402" s="204">
        <f t="shared" si="85"/>
        <v>11</v>
      </c>
      <c r="D402" s="209">
        <v>2</v>
      </c>
      <c r="E402" s="209">
        <v>2</v>
      </c>
      <c r="F402" s="209">
        <v>0</v>
      </c>
      <c r="G402" s="209">
        <v>0</v>
      </c>
      <c r="H402" s="209">
        <v>1</v>
      </c>
      <c r="I402" s="209">
        <v>0</v>
      </c>
      <c r="J402" s="209">
        <v>2</v>
      </c>
      <c r="K402" s="209">
        <v>2</v>
      </c>
      <c r="L402" s="209">
        <v>2</v>
      </c>
    </row>
    <row r="403" spans="1:12" ht="17.399999999999999">
      <c r="A403" s="191">
        <f t="shared" si="84"/>
        <v>4</v>
      </c>
      <c r="B403" s="191" t="str">
        <f>C403&amp;":"&amp;COUNTIF($C$7:C403,C403)</f>
        <v>4:1</v>
      </c>
      <c r="C403" s="204">
        <f t="shared" si="85"/>
        <v>4</v>
      </c>
      <c r="D403" s="209">
        <v>2</v>
      </c>
      <c r="E403" s="209">
        <v>0</v>
      </c>
      <c r="F403" s="209">
        <v>0</v>
      </c>
      <c r="G403" s="209">
        <v>0</v>
      </c>
      <c r="H403" s="209">
        <v>1</v>
      </c>
      <c r="I403" s="209">
        <v>0</v>
      </c>
      <c r="J403" s="209">
        <v>1</v>
      </c>
      <c r="K403" s="209">
        <v>0</v>
      </c>
      <c r="L403" s="209">
        <v>0</v>
      </c>
    </row>
    <row r="404" spans="1:12" ht="17.399999999999999">
      <c r="A404" s="191">
        <f t="shared" si="84"/>
        <v>12</v>
      </c>
      <c r="B404" s="191" t="str">
        <f>C404&amp;":"&amp;COUNTIF($C$7:C404,C404)</f>
        <v>12:2</v>
      </c>
      <c r="C404" s="204">
        <f t="shared" si="85"/>
        <v>12</v>
      </c>
      <c r="D404" s="209">
        <v>1</v>
      </c>
      <c r="E404" s="209">
        <v>2</v>
      </c>
      <c r="F404" s="209">
        <v>1</v>
      </c>
      <c r="G404" s="209">
        <v>2</v>
      </c>
      <c r="H404" s="209">
        <v>1</v>
      </c>
      <c r="I404" s="209">
        <v>1</v>
      </c>
      <c r="J404" s="209">
        <v>1</v>
      </c>
      <c r="K404" s="209">
        <v>2</v>
      </c>
      <c r="L404" s="209">
        <v>1</v>
      </c>
    </row>
    <row r="405" spans="1:12" ht="17.399999999999999">
      <c r="A405" s="191">
        <f t="shared" si="84"/>
        <v>9</v>
      </c>
      <c r="B405" s="191" t="str">
        <f>C405&amp;":"&amp;COUNTIF($C$7:C405,C405)</f>
        <v>9:2</v>
      </c>
      <c r="C405" s="204">
        <f t="shared" si="85"/>
        <v>9</v>
      </c>
      <c r="D405" s="209">
        <v>1</v>
      </c>
      <c r="E405" s="209">
        <v>0</v>
      </c>
      <c r="F405" s="209">
        <v>2</v>
      </c>
      <c r="G405" s="209">
        <v>0</v>
      </c>
      <c r="H405" s="209">
        <v>1</v>
      </c>
      <c r="I405" s="209">
        <v>1</v>
      </c>
      <c r="J405" s="209">
        <v>1</v>
      </c>
      <c r="K405" s="209">
        <v>1</v>
      </c>
      <c r="L405" s="209">
        <v>2</v>
      </c>
    </row>
    <row r="406" spans="1:12" ht="17.399999999999999">
      <c r="A406" s="191">
        <f t="shared" si="84"/>
        <v>9</v>
      </c>
      <c r="B406" s="191" t="str">
        <f>C406&amp;":"&amp;COUNTIF($C$7:C406,C406)</f>
        <v>9:3</v>
      </c>
      <c r="C406" s="204">
        <f t="shared" si="85"/>
        <v>9</v>
      </c>
      <c r="D406" s="209">
        <v>0</v>
      </c>
      <c r="E406" s="209">
        <v>0</v>
      </c>
      <c r="F406" s="209">
        <v>1</v>
      </c>
      <c r="G406" s="209">
        <v>1</v>
      </c>
      <c r="H406" s="209">
        <v>1</v>
      </c>
      <c r="I406" s="209">
        <v>0</v>
      </c>
      <c r="J406" s="209">
        <v>3</v>
      </c>
      <c r="K406" s="209">
        <v>1</v>
      </c>
      <c r="L406" s="209">
        <v>2</v>
      </c>
    </row>
    <row r="407" spans="1:12" ht="17.399999999999999">
      <c r="A407" s="191">
        <f t="shared" si="84"/>
        <v>8</v>
      </c>
      <c r="B407" s="191" t="str">
        <f>C407&amp;":"&amp;COUNTIF($C$7:C407,C407)</f>
        <v>8:1</v>
      </c>
      <c r="C407" s="204">
        <f t="shared" si="85"/>
        <v>8</v>
      </c>
      <c r="D407" s="209">
        <v>2</v>
      </c>
      <c r="E407" s="209">
        <v>1</v>
      </c>
      <c r="F407" s="209">
        <v>2</v>
      </c>
      <c r="G407" s="209">
        <v>1</v>
      </c>
      <c r="H407" s="209">
        <v>1</v>
      </c>
      <c r="I407" s="209">
        <v>0</v>
      </c>
      <c r="J407" s="209">
        <v>0</v>
      </c>
      <c r="K407" s="209">
        <v>1</v>
      </c>
      <c r="L407" s="209">
        <v>0</v>
      </c>
    </row>
    <row r="408" spans="1:12" ht="17.399999999999999">
      <c r="A408" s="191">
        <f t="shared" si="84"/>
        <v>6</v>
      </c>
      <c r="B408" s="191" t="str">
        <f>C408&amp;":"&amp;COUNTIF($C$7:C408,C408)</f>
        <v>6:1</v>
      </c>
      <c r="C408" s="204">
        <f t="shared" si="85"/>
        <v>6</v>
      </c>
      <c r="D408" s="209">
        <v>2</v>
      </c>
      <c r="E408" s="209">
        <v>0</v>
      </c>
      <c r="F408" s="209">
        <v>2</v>
      </c>
      <c r="G408" s="209">
        <v>0</v>
      </c>
      <c r="H408" s="209">
        <v>1</v>
      </c>
      <c r="I408" s="209">
        <v>0</v>
      </c>
      <c r="J408" s="209">
        <v>0</v>
      </c>
      <c r="K408" s="209">
        <v>0</v>
      </c>
      <c r="L408" s="209">
        <v>1</v>
      </c>
    </row>
    <row r="409" spans="1:12" ht="17.399999999999999">
      <c r="A409" s="191">
        <f t="shared" si="84"/>
        <v>13</v>
      </c>
      <c r="B409" s="191" t="str">
        <f>C409&amp;":"&amp;COUNTIF($C$7:C409,C409)</f>
        <v>13:3</v>
      </c>
      <c r="C409" s="204">
        <f t="shared" si="85"/>
        <v>13</v>
      </c>
      <c r="D409" s="209">
        <v>1</v>
      </c>
      <c r="E409" s="209">
        <v>1</v>
      </c>
      <c r="F409" s="209">
        <v>2</v>
      </c>
      <c r="G409" s="209">
        <v>1</v>
      </c>
      <c r="H409" s="209">
        <v>2</v>
      </c>
      <c r="I409" s="209">
        <v>2</v>
      </c>
      <c r="J409" s="209">
        <v>1</v>
      </c>
      <c r="K409" s="209">
        <v>1</v>
      </c>
      <c r="L409" s="209">
        <v>2</v>
      </c>
    </row>
    <row r="410" spans="1:12" ht="17.399999999999999">
      <c r="A410" s="191">
        <f t="shared" si="84"/>
        <v>8</v>
      </c>
      <c r="B410" s="191" t="str">
        <f>C410&amp;":"&amp;COUNTIF($C$7:C410,C410)</f>
        <v>8:2</v>
      </c>
      <c r="C410" s="204">
        <f t="shared" si="85"/>
        <v>8</v>
      </c>
      <c r="D410" s="209">
        <v>0</v>
      </c>
      <c r="E410" s="209">
        <v>0</v>
      </c>
      <c r="F410" s="209">
        <v>2</v>
      </c>
      <c r="G410" s="209">
        <v>0</v>
      </c>
      <c r="H410" s="209">
        <v>1</v>
      </c>
      <c r="I410" s="209">
        <v>1</v>
      </c>
      <c r="J410" s="209">
        <v>2</v>
      </c>
      <c r="K410" s="209">
        <v>1</v>
      </c>
      <c r="L410" s="209">
        <v>1</v>
      </c>
    </row>
    <row r="411" spans="1:12" ht="17.399999999999999">
      <c r="A411" s="191">
        <f t="shared" si="84"/>
        <v>9</v>
      </c>
      <c r="B411" s="191" t="str">
        <f>C411&amp;":"&amp;COUNTIF($C$7:C411,C411)</f>
        <v>9:4</v>
      </c>
      <c r="C411" s="204">
        <f t="shared" si="85"/>
        <v>9</v>
      </c>
      <c r="D411" s="209">
        <v>0</v>
      </c>
      <c r="E411" s="209">
        <v>1</v>
      </c>
      <c r="F411" s="209">
        <v>2</v>
      </c>
      <c r="G411" s="209">
        <v>0</v>
      </c>
      <c r="H411" s="209">
        <v>1</v>
      </c>
      <c r="I411" s="209">
        <v>1</v>
      </c>
      <c r="J411" s="209">
        <v>1</v>
      </c>
      <c r="K411" s="209">
        <v>2</v>
      </c>
      <c r="L411" s="209">
        <v>1</v>
      </c>
    </row>
    <row r="412" spans="1:12" ht="17.399999999999999">
      <c r="A412" s="191">
        <f t="shared" si="84"/>
        <v>7</v>
      </c>
      <c r="B412" s="191" t="str">
        <f>C412&amp;":"&amp;COUNTIF($C$7:C412,C412)</f>
        <v>7:4</v>
      </c>
      <c r="C412" s="204">
        <f t="shared" si="85"/>
        <v>7</v>
      </c>
      <c r="D412" s="209">
        <v>0</v>
      </c>
      <c r="E412" s="209">
        <v>1</v>
      </c>
      <c r="F412" s="209">
        <v>0</v>
      </c>
      <c r="G412" s="209">
        <v>0</v>
      </c>
      <c r="H412" s="209">
        <v>0</v>
      </c>
      <c r="I412" s="209">
        <v>0</v>
      </c>
      <c r="J412" s="209">
        <v>3</v>
      </c>
      <c r="K412" s="209">
        <v>1</v>
      </c>
      <c r="L412" s="209">
        <v>2</v>
      </c>
    </row>
    <row r="413" spans="1:12" ht="17.399999999999999">
      <c r="A413" s="191">
        <f t="shared" si="84"/>
        <v>7</v>
      </c>
      <c r="B413" s="191" t="str">
        <f>C413&amp;":"&amp;COUNTIF($C$7:C413,C413)</f>
        <v>7:5</v>
      </c>
      <c r="C413" s="204">
        <f t="shared" si="85"/>
        <v>7</v>
      </c>
      <c r="D413" s="209">
        <v>1</v>
      </c>
      <c r="E413" s="209">
        <v>2</v>
      </c>
      <c r="F413" s="209">
        <v>0</v>
      </c>
      <c r="G413" s="209">
        <v>0</v>
      </c>
      <c r="H413" s="209">
        <v>0</v>
      </c>
      <c r="I413" s="209">
        <v>0</v>
      </c>
      <c r="J413" s="209">
        <v>0</v>
      </c>
      <c r="K413" s="209">
        <v>2</v>
      </c>
      <c r="L413" s="209">
        <v>2</v>
      </c>
    </row>
    <row r="414" spans="1:12" ht="17.399999999999999">
      <c r="A414" s="191">
        <f t="shared" si="84"/>
        <v>13</v>
      </c>
      <c r="B414" s="191" t="str">
        <f>C414&amp;":"&amp;COUNTIF($C$7:C414,C414)</f>
        <v>13:4</v>
      </c>
      <c r="C414" s="204">
        <f t="shared" si="85"/>
        <v>13</v>
      </c>
      <c r="D414" s="209">
        <v>1</v>
      </c>
      <c r="E414" s="209">
        <v>1</v>
      </c>
      <c r="F414" s="209">
        <v>2</v>
      </c>
      <c r="G414" s="209">
        <v>2</v>
      </c>
      <c r="H414" s="209">
        <v>1</v>
      </c>
      <c r="I414" s="209">
        <v>1</v>
      </c>
      <c r="J414" s="209">
        <v>3</v>
      </c>
      <c r="K414" s="209">
        <v>1</v>
      </c>
      <c r="L414" s="209">
        <v>1</v>
      </c>
    </row>
    <row r="415" spans="1:12" ht="17.399999999999999">
      <c r="A415" s="191">
        <f t="shared" si="84"/>
        <v>10</v>
      </c>
      <c r="B415" s="191" t="str">
        <f>C415&amp;":"&amp;COUNTIF($C$7:C415,C415)</f>
        <v>10:2</v>
      </c>
      <c r="C415" s="204">
        <f t="shared" si="85"/>
        <v>10</v>
      </c>
      <c r="D415" s="209">
        <v>1</v>
      </c>
      <c r="E415" s="209">
        <v>1</v>
      </c>
      <c r="F415" s="209">
        <v>1</v>
      </c>
      <c r="G415" s="209">
        <v>1</v>
      </c>
      <c r="H415" s="209">
        <v>0</v>
      </c>
      <c r="I415" s="209">
        <v>1</v>
      </c>
      <c r="J415" s="209">
        <v>2</v>
      </c>
      <c r="K415" s="209">
        <v>2</v>
      </c>
      <c r="L415" s="209">
        <v>1</v>
      </c>
    </row>
    <row r="416" spans="1:12" ht="17.399999999999999">
      <c r="A416" s="191">
        <f t="shared" si="84"/>
        <v>7</v>
      </c>
      <c r="B416" s="191" t="str">
        <f>C416&amp;":"&amp;COUNTIF($C$7:C416,C416)</f>
        <v>7:6</v>
      </c>
      <c r="C416" s="204">
        <f t="shared" si="85"/>
        <v>7</v>
      </c>
      <c r="D416" s="209">
        <v>0</v>
      </c>
      <c r="E416" s="209">
        <v>0</v>
      </c>
      <c r="F416" s="209">
        <v>2</v>
      </c>
      <c r="G416" s="209">
        <v>0</v>
      </c>
      <c r="H416" s="209">
        <v>0</v>
      </c>
      <c r="I416" s="209">
        <v>1</v>
      </c>
      <c r="J416" s="209">
        <v>1</v>
      </c>
      <c r="K416" s="209">
        <v>2</v>
      </c>
      <c r="L416" s="209">
        <v>1</v>
      </c>
    </row>
    <row r="417" spans="1:12" ht="17.399999999999999">
      <c r="A417" s="191">
        <f t="shared" si="84"/>
        <v>6</v>
      </c>
      <c r="B417" s="191" t="str">
        <f>C417&amp;":"&amp;COUNTIF($C$7:C417,C417)</f>
        <v>6:2</v>
      </c>
      <c r="C417" s="204">
        <f t="shared" si="85"/>
        <v>6</v>
      </c>
      <c r="D417" s="209">
        <v>1</v>
      </c>
      <c r="E417" s="209">
        <v>1</v>
      </c>
      <c r="F417" s="209">
        <v>1</v>
      </c>
      <c r="G417" s="209">
        <v>0</v>
      </c>
      <c r="H417" s="209">
        <v>1</v>
      </c>
      <c r="I417" s="209">
        <v>0</v>
      </c>
      <c r="J417" s="209">
        <v>0</v>
      </c>
      <c r="K417" s="209">
        <v>0</v>
      </c>
      <c r="L417" s="209">
        <v>2</v>
      </c>
    </row>
    <row r="418" spans="1:12" ht="17.399999999999999">
      <c r="A418" s="191">
        <f t="shared" si="84"/>
        <v>12</v>
      </c>
      <c r="B418" s="191" t="str">
        <f>C418&amp;":"&amp;COUNTIF($C$7:C418,C418)</f>
        <v>12:3</v>
      </c>
      <c r="C418" s="204">
        <f t="shared" si="85"/>
        <v>12</v>
      </c>
      <c r="D418" s="209">
        <v>1</v>
      </c>
      <c r="E418" s="209">
        <v>2</v>
      </c>
      <c r="F418" s="209">
        <v>1</v>
      </c>
      <c r="G418" s="209">
        <v>2</v>
      </c>
      <c r="H418" s="209">
        <v>1</v>
      </c>
      <c r="I418" s="209">
        <v>0</v>
      </c>
      <c r="J418" s="209">
        <v>2</v>
      </c>
      <c r="K418" s="209">
        <v>2</v>
      </c>
      <c r="L418" s="209">
        <v>1</v>
      </c>
    </row>
    <row r="419" spans="1:12" ht="17.399999999999999">
      <c r="A419" s="191">
        <f t="shared" si="84"/>
        <v>13</v>
      </c>
      <c r="B419" s="191" t="str">
        <f>C419&amp;":"&amp;COUNTIF($C$7:C419,C419)</f>
        <v>13:5</v>
      </c>
      <c r="C419" s="204">
        <f t="shared" si="85"/>
        <v>13</v>
      </c>
      <c r="D419" s="209">
        <v>1</v>
      </c>
      <c r="E419" s="209">
        <v>1</v>
      </c>
      <c r="F419" s="209">
        <v>2</v>
      </c>
      <c r="G419" s="209">
        <v>2</v>
      </c>
      <c r="H419" s="209">
        <v>1</v>
      </c>
      <c r="I419" s="209">
        <v>2</v>
      </c>
      <c r="J419" s="209">
        <v>1</v>
      </c>
      <c r="K419" s="209">
        <v>1</v>
      </c>
      <c r="L419" s="209">
        <v>2</v>
      </c>
    </row>
    <row r="420" spans="1:12" ht="17.399999999999999">
      <c r="A420" s="191">
        <f t="shared" si="84"/>
        <v>9</v>
      </c>
      <c r="B420" s="191" t="str">
        <f>C420&amp;":"&amp;COUNTIF($C$7:C420,C420)</f>
        <v>9:5</v>
      </c>
      <c r="C420" s="204">
        <f t="shared" si="85"/>
        <v>9</v>
      </c>
      <c r="D420" s="209">
        <v>1</v>
      </c>
      <c r="E420" s="209">
        <v>0</v>
      </c>
      <c r="F420" s="209">
        <v>1</v>
      </c>
      <c r="G420" s="209">
        <v>1</v>
      </c>
      <c r="H420" s="209">
        <v>1</v>
      </c>
      <c r="I420" s="209">
        <v>0</v>
      </c>
      <c r="J420" s="209">
        <v>1</v>
      </c>
      <c r="K420" s="209">
        <v>2</v>
      </c>
      <c r="L420" s="209">
        <v>2</v>
      </c>
    </row>
    <row r="421" spans="1:12" ht="17.399999999999999">
      <c r="A421" s="191">
        <f t="shared" si="84"/>
        <v>10</v>
      </c>
      <c r="B421" s="191" t="str">
        <f>C421&amp;":"&amp;COUNTIF($C$7:C421,C421)</f>
        <v>10:3</v>
      </c>
      <c r="C421" s="204">
        <f t="shared" si="85"/>
        <v>10</v>
      </c>
      <c r="D421" s="209">
        <v>0</v>
      </c>
      <c r="E421" s="209">
        <v>1</v>
      </c>
      <c r="F421" s="209">
        <v>1</v>
      </c>
      <c r="G421" s="209">
        <v>0</v>
      </c>
      <c r="H421" s="209">
        <v>1</v>
      </c>
      <c r="I421" s="209">
        <v>1</v>
      </c>
      <c r="J421" s="209">
        <v>3</v>
      </c>
      <c r="K421" s="209">
        <v>1</v>
      </c>
      <c r="L421" s="209">
        <v>2</v>
      </c>
    </row>
    <row r="422" spans="1:12" ht="17.399999999999999">
      <c r="A422" s="191">
        <f t="shared" si="84"/>
        <v>6</v>
      </c>
      <c r="B422" s="191" t="str">
        <f>C422&amp;":"&amp;COUNTIF($C$7:C422,C422)</f>
        <v>6:3</v>
      </c>
      <c r="C422" s="204">
        <f t="shared" si="85"/>
        <v>6</v>
      </c>
      <c r="D422" s="209">
        <v>0</v>
      </c>
      <c r="E422" s="209">
        <v>2</v>
      </c>
      <c r="F422" s="209">
        <v>2</v>
      </c>
      <c r="G422" s="209">
        <v>0</v>
      </c>
      <c r="H422" s="209">
        <v>0</v>
      </c>
      <c r="I422" s="209">
        <v>0</v>
      </c>
      <c r="J422" s="209">
        <v>0</v>
      </c>
      <c r="K422" s="209">
        <v>0</v>
      </c>
      <c r="L422" s="209">
        <v>2</v>
      </c>
    </row>
    <row r="423" spans="1:12" ht="17.399999999999999">
      <c r="A423" s="191">
        <f t="shared" si="84"/>
        <v>12</v>
      </c>
      <c r="B423" s="191" t="str">
        <f>C423&amp;":"&amp;COUNTIF($C$7:C423,C423)</f>
        <v>12:4</v>
      </c>
      <c r="C423" s="204">
        <f t="shared" si="85"/>
        <v>12</v>
      </c>
      <c r="D423" s="209">
        <v>2</v>
      </c>
      <c r="E423" s="209">
        <v>2</v>
      </c>
      <c r="F423" s="209">
        <v>0</v>
      </c>
      <c r="G423" s="209">
        <v>2</v>
      </c>
      <c r="H423" s="209">
        <v>2</v>
      </c>
      <c r="I423" s="209">
        <v>0</v>
      </c>
      <c r="J423" s="209">
        <v>3</v>
      </c>
      <c r="K423" s="209">
        <v>1</v>
      </c>
      <c r="L423" s="209">
        <v>0</v>
      </c>
    </row>
    <row r="424" spans="1:12" ht="17.399999999999999">
      <c r="A424" s="191">
        <f t="shared" si="84"/>
        <v>15</v>
      </c>
      <c r="B424" s="191" t="str">
        <f>C424&amp;":"&amp;COUNTIF($C$7:C424,C424)</f>
        <v>15:4</v>
      </c>
      <c r="C424" s="204">
        <f t="shared" si="85"/>
        <v>15</v>
      </c>
      <c r="D424" s="209">
        <v>2</v>
      </c>
      <c r="E424" s="209">
        <v>1</v>
      </c>
      <c r="F424" s="209">
        <v>1</v>
      </c>
      <c r="G424" s="209">
        <v>2</v>
      </c>
      <c r="H424" s="209">
        <v>2</v>
      </c>
      <c r="I424" s="209">
        <v>2</v>
      </c>
      <c r="J424" s="209">
        <v>2</v>
      </c>
      <c r="K424" s="209">
        <v>2</v>
      </c>
      <c r="L424" s="209">
        <v>1</v>
      </c>
    </row>
    <row r="425" spans="1:12" ht="17.399999999999999">
      <c r="A425" s="191">
        <f t="shared" si="84"/>
        <v>11</v>
      </c>
      <c r="B425" s="191" t="str">
        <f>C425&amp;":"&amp;COUNTIF($C$7:C425,C425)</f>
        <v>11:3</v>
      </c>
      <c r="C425" s="204">
        <f t="shared" si="85"/>
        <v>11</v>
      </c>
      <c r="D425" s="209">
        <v>1</v>
      </c>
      <c r="E425" s="209">
        <v>1</v>
      </c>
      <c r="F425" s="209">
        <v>1</v>
      </c>
      <c r="G425" s="209">
        <v>1</v>
      </c>
      <c r="H425" s="209">
        <v>0</v>
      </c>
      <c r="I425" s="209">
        <v>1</v>
      </c>
      <c r="J425" s="209">
        <v>3</v>
      </c>
      <c r="K425" s="209">
        <v>2</v>
      </c>
      <c r="L425" s="209">
        <v>1</v>
      </c>
    </row>
    <row r="426" spans="1:12" ht="17.399999999999999">
      <c r="A426" s="191">
        <f t="shared" si="84"/>
        <v>10</v>
      </c>
      <c r="B426" s="191" t="str">
        <f>C426&amp;":"&amp;COUNTIF($C$7:C426,C426)</f>
        <v>10:4</v>
      </c>
      <c r="C426" s="204">
        <f t="shared" si="85"/>
        <v>10</v>
      </c>
      <c r="D426" s="209">
        <v>1</v>
      </c>
      <c r="E426" s="209">
        <v>1</v>
      </c>
      <c r="F426" s="209">
        <v>2</v>
      </c>
      <c r="G426" s="209">
        <v>0</v>
      </c>
      <c r="H426" s="209">
        <v>1</v>
      </c>
      <c r="I426" s="209">
        <v>1</v>
      </c>
      <c r="J426" s="209">
        <v>2</v>
      </c>
      <c r="K426" s="209">
        <v>1</v>
      </c>
      <c r="L426" s="209">
        <v>1</v>
      </c>
    </row>
    <row r="427" spans="1:12" ht="17.399999999999999">
      <c r="A427" s="191">
        <f t="shared" si="84"/>
        <v>11</v>
      </c>
      <c r="B427" s="191" t="str">
        <f>C427&amp;":"&amp;COUNTIF($C$7:C427,C427)</f>
        <v>11:4</v>
      </c>
      <c r="C427" s="204">
        <f t="shared" si="85"/>
        <v>11</v>
      </c>
      <c r="D427" s="209">
        <v>2</v>
      </c>
      <c r="E427" s="209">
        <v>1</v>
      </c>
      <c r="F427" s="209">
        <v>2</v>
      </c>
      <c r="G427" s="209">
        <v>0</v>
      </c>
      <c r="H427" s="209">
        <v>1</v>
      </c>
      <c r="I427" s="209">
        <v>1</v>
      </c>
      <c r="J427" s="209">
        <v>3</v>
      </c>
      <c r="K427" s="209">
        <v>1</v>
      </c>
      <c r="L427" s="209">
        <v>0</v>
      </c>
    </row>
    <row r="428" spans="1:12" ht="17.399999999999999">
      <c r="A428" s="191">
        <f t="shared" si="84"/>
        <v>5</v>
      </c>
      <c r="B428" s="191" t="str">
        <f>C428&amp;":"&amp;COUNTIF($C$7:C428,C428)</f>
        <v>5:1</v>
      </c>
      <c r="C428" s="204">
        <f t="shared" si="85"/>
        <v>5</v>
      </c>
      <c r="D428" s="209">
        <v>0</v>
      </c>
      <c r="E428" s="209">
        <v>1</v>
      </c>
      <c r="F428" s="209">
        <v>0</v>
      </c>
      <c r="G428" s="209">
        <v>0</v>
      </c>
      <c r="H428" s="209">
        <v>1</v>
      </c>
      <c r="I428" s="209">
        <v>1</v>
      </c>
      <c r="J428" s="209">
        <v>0</v>
      </c>
      <c r="K428" s="209">
        <v>1</v>
      </c>
      <c r="L428" s="209">
        <v>1</v>
      </c>
    </row>
    <row r="429" spans="1:12" ht="17.399999999999999">
      <c r="A429" s="191">
        <f t="shared" si="84"/>
        <v>14</v>
      </c>
      <c r="B429" s="191" t="str">
        <f>C429&amp;":"&amp;COUNTIF($C$7:C429,C429)</f>
        <v>14:3</v>
      </c>
      <c r="C429" s="204">
        <f t="shared" si="85"/>
        <v>14</v>
      </c>
      <c r="D429" s="209">
        <v>1</v>
      </c>
      <c r="E429" s="209">
        <v>1</v>
      </c>
      <c r="F429" s="209">
        <v>1</v>
      </c>
      <c r="G429" s="209">
        <v>2</v>
      </c>
      <c r="H429" s="209">
        <v>2</v>
      </c>
      <c r="I429" s="209">
        <v>1</v>
      </c>
      <c r="J429" s="209">
        <v>2</v>
      </c>
      <c r="K429" s="209">
        <v>2</v>
      </c>
      <c r="L429" s="209">
        <v>2</v>
      </c>
    </row>
    <row r="430" spans="1:12" ht="17.399999999999999">
      <c r="A430" s="191">
        <f t="shared" si="84"/>
        <v>8</v>
      </c>
      <c r="B430" s="191" t="str">
        <f>C430&amp;":"&amp;COUNTIF($C$7:C430,C430)</f>
        <v>8:3</v>
      </c>
      <c r="C430" s="204">
        <f t="shared" si="85"/>
        <v>8</v>
      </c>
      <c r="D430" s="209">
        <v>1</v>
      </c>
      <c r="E430" s="209">
        <v>1</v>
      </c>
      <c r="F430" s="209">
        <v>1</v>
      </c>
      <c r="G430" s="209">
        <v>0</v>
      </c>
      <c r="H430" s="209">
        <v>0</v>
      </c>
      <c r="I430" s="209">
        <v>1</v>
      </c>
      <c r="J430" s="209">
        <v>1</v>
      </c>
      <c r="K430" s="209">
        <v>2</v>
      </c>
      <c r="L430" s="209">
        <v>1</v>
      </c>
    </row>
    <row r="431" spans="1:12" ht="17.399999999999999">
      <c r="A431" s="191">
        <f t="shared" si="84"/>
        <v>8</v>
      </c>
      <c r="B431" s="191" t="str">
        <f>C431&amp;":"&amp;COUNTIF($C$7:C431,C431)</f>
        <v>8:4</v>
      </c>
      <c r="C431" s="204">
        <f t="shared" si="85"/>
        <v>8</v>
      </c>
      <c r="D431" s="209">
        <v>1</v>
      </c>
      <c r="E431" s="209">
        <v>0</v>
      </c>
      <c r="F431" s="209">
        <v>2</v>
      </c>
      <c r="G431" s="209">
        <v>1</v>
      </c>
      <c r="H431" s="209">
        <v>0</v>
      </c>
      <c r="I431" s="209">
        <v>0</v>
      </c>
      <c r="J431" s="209">
        <v>1</v>
      </c>
      <c r="K431" s="209">
        <v>1</v>
      </c>
      <c r="L431" s="209">
        <v>2</v>
      </c>
    </row>
    <row r="432" spans="1:12" ht="17.399999999999999">
      <c r="A432" s="191">
        <f t="shared" si="84"/>
        <v>12</v>
      </c>
      <c r="B432" s="191" t="str">
        <f>C432&amp;":"&amp;COUNTIF($C$7:C432,C432)</f>
        <v>12:5</v>
      </c>
      <c r="C432" s="204">
        <f t="shared" si="85"/>
        <v>12</v>
      </c>
      <c r="D432" s="209">
        <v>1</v>
      </c>
      <c r="E432" s="209">
        <v>2</v>
      </c>
      <c r="F432" s="209">
        <v>1</v>
      </c>
      <c r="G432" s="209">
        <v>1</v>
      </c>
      <c r="H432" s="209">
        <v>1</v>
      </c>
      <c r="I432" s="209">
        <v>0</v>
      </c>
      <c r="J432" s="209">
        <v>3</v>
      </c>
      <c r="K432" s="209">
        <v>2</v>
      </c>
      <c r="L432" s="209">
        <v>1</v>
      </c>
    </row>
    <row r="433" spans="1:12" ht="17.399999999999999">
      <c r="A433" s="191">
        <f t="shared" si="84"/>
        <v>12</v>
      </c>
      <c r="B433" s="191" t="str">
        <f>C433&amp;":"&amp;COUNTIF($C$7:C433,C433)</f>
        <v>12:6</v>
      </c>
      <c r="C433" s="204">
        <f t="shared" si="85"/>
        <v>12</v>
      </c>
      <c r="D433" s="209">
        <v>0</v>
      </c>
      <c r="E433" s="209">
        <v>2</v>
      </c>
      <c r="F433" s="209">
        <v>2</v>
      </c>
      <c r="G433" s="209">
        <v>1</v>
      </c>
      <c r="H433" s="209">
        <v>2</v>
      </c>
      <c r="I433" s="209">
        <v>2</v>
      </c>
      <c r="J433" s="209">
        <v>1</v>
      </c>
      <c r="K433" s="209">
        <v>0</v>
      </c>
      <c r="L433" s="209">
        <v>2</v>
      </c>
    </row>
    <row r="434" spans="1:12" ht="17.399999999999999">
      <c r="A434" s="191">
        <f t="shared" si="84"/>
        <v>13</v>
      </c>
      <c r="B434" s="191" t="str">
        <f>C434&amp;":"&amp;COUNTIF($C$7:C434,C434)</f>
        <v>13:6</v>
      </c>
      <c r="C434" s="204">
        <f t="shared" si="85"/>
        <v>13</v>
      </c>
      <c r="D434" s="209">
        <v>1</v>
      </c>
      <c r="E434" s="209">
        <v>2</v>
      </c>
      <c r="F434" s="209">
        <v>1</v>
      </c>
      <c r="G434" s="209">
        <v>1</v>
      </c>
      <c r="H434" s="209">
        <v>2</v>
      </c>
      <c r="I434" s="209">
        <v>2</v>
      </c>
      <c r="J434" s="209">
        <v>2</v>
      </c>
      <c r="K434" s="209">
        <v>1</v>
      </c>
      <c r="L434" s="209">
        <v>1</v>
      </c>
    </row>
    <row r="435" spans="1:12" ht="17.399999999999999">
      <c r="A435" s="191">
        <f t="shared" si="84"/>
        <v>8</v>
      </c>
      <c r="B435" s="191" t="str">
        <f>C435&amp;":"&amp;COUNTIF($C$7:C435,C435)</f>
        <v>8:5</v>
      </c>
      <c r="C435" s="204">
        <f t="shared" si="85"/>
        <v>8</v>
      </c>
      <c r="D435" s="209">
        <v>1</v>
      </c>
      <c r="E435" s="209">
        <v>0</v>
      </c>
      <c r="F435" s="209">
        <v>1</v>
      </c>
      <c r="G435" s="209">
        <v>0</v>
      </c>
      <c r="H435" s="209">
        <v>0</v>
      </c>
      <c r="I435" s="209">
        <v>1</v>
      </c>
      <c r="J435" s="209">
        <v>2</v>
      </c>
      <c r="K435" s="209">
        <v>2</v>
      </c>
      <c r="L435" s="209">
        <v>1</v>
      </c>
    </row>
    <row r="436" spans="1:12" ht="17.399999999999999">
      <c r="A436" s="191">
        <f t="shared" si="84"/>
        <v>11</v>
      </c>
      <c r="B436" s="191" t="str">
        <f>C436&amp;":"&amp;COUNTIF($C$7:C436,C436)</f>
        <v>11:5</v>
      </c>
      <c r="C436" s="204">
        <f t="shared" si="85"/>
        <v>11</v>
      </c>
      <c r="D436" s="209">
        <v>1</v>
      </c>
      <c r="E436" s="209">
        <v>1</v>
      </c>
      <c r="F436" s="209">
        <v>2</v>
      </c>
      <c r="G436" s="209">
        <v>1</v>
      </c>
      <c r="H436" s="209">
        <v>0</v>
      </c>
      <c r="I436" s="209">
        <v>0</v>
      </c>
      <c r="J436" s="209">
        <v>3</v>
      </c>
      <c r="K436" s="209">
        <v>2</v>
      </c>
      <c r="L436" s="209">
        <v>1</v>
      </c>
    </row>
    <row r="437" spans="1:12" ht="17.399999999999999">
      <c r="A437" s="191">
        <f t="shared" si="84"/>
        <v>8</v>
      </c>
      <c r="B437" s="191" t="str">
        <f>C437&amp;":"&amp;COUNTIF($C$7:C437,C437)</f>
        <v>8:6</v>
      </c>
      <c r="C437" s="204">
        <f t="shared" si="85"/>
        <v>8</v>
      </c>
      <c r="D437" s="209">
        <v>1</v>
      </c>
      <c r="E437" s="209">
        <v>0</v>
      </c>
      <c r="F437" s="209">
        <v>0</v>
      </c>
      <c r="G437" s="209">
        <v>2</v>
      </c>
      <c r="H437" s="209">
        <v>1</v>
      </c>
      <c r="I437" s="209">
        <v>2</v>
      </c>
      <c r="J437" s="209">
        <v>1</v>
      </c>
      <c r="K437" s="209">
        <v>1</v>
      </c>
      <c r="L437" s="209">
        <v>0</v>
      </c>
    </row>
    <row r="438" spans="1:12" ht="17.399999999999999">
      <c r="A438" s="191">
        <f t="shared" si="84"/>
        <v>14</v>
      </c>
      <c r="B438" s="191" t="str">
        <f>C438&amp;":"&amp;COUNTIF($C$7:C438,C438)</f>
        <v>14:4</v>
      </c>
      <c r="C438" s="204">
        <f t="shared" si="85"/>
        <v>14</v>
      </c>
      <c r="D438" s="209">
        <v>2</v>
      </c>
      <c r="E438" s="209">
        <v>2</v>
      </c>
      <c r="F438" s="209">
        <v>2</v>
      </c>
      <c r="G438" s="209">
        <v>0</v>
      </c>
      <c r="H438" s="209">
        <v>2</v>
      </c>
      <c r="I438" s="209">
        <v>0</v>
      </c>
      <c r="J438" s="209">
        <v>3</v>
      </c>
      <c r="K438" s="209">
        <v>1</v>
      </c>
      <c r="L438" s="209">
        <v>2</v>
      </c>
    </row>
    <row r="439" spans="1:12" ht="17.399999999999999">
      <c r="A439" s="191">
        <f t="shared" si="84"/>
        <v>16</v>
      </c>
      <c r="B439" s="191" t="str">
        <f>C439&amp;":"&amp;COUNTIF($C$7:C439,C439)</f>
        <v>16:4</v>
      </c>
      <c r="C439" s="204">
        <f t="shared" si="85"/>
        <v>16</v>
      </c>
      <c r="D439" s="209">
        <v>2</v>
      </c>
      <c r="E439" s="209">
        <v>2</v>
      </c>
      <c r="F439" s="209">
        <v>1</v>
      </c>
      <c r="G439" s="209">
        <v>1</v>
      </c>
      <c r="H439" s="209">
        <v>2</v>
      </c>
      <c r="I439" s="209">
        <v>2</v>
      </c>
      <c r="J439" s="209">
        <v>3</v>
      </c>
      <c r="K439" s="209">
        <v>2</v>
      </c>
      <c r="L439" s="209">
        <v>1</v>
      </c>
    </row>
    <row r="440" spans="1:12" ht="17.399999999999999">
      <c r="A440" s="191">
        <f t="shared" si="84"/>
        <v>9</v>
      </c>
      <c r="B440" s="191" t="str">
        <f>C440&amp;":"&amp;COUNTIF($C$7:C440,C440)</f>
        <v>9:6</v>
      </c>
      <c r="C440" s="204">
        <f t="shared" si="85"/>
        <v>9</v>
      </c>
      <c r="D440" s="209">
        <v>1</v>
      </c>
      <c r="E440" s="209">
        <v>0</v>
      </c>
      <c r="F440" s="209">
        <v>1</v>
      </c>
      <c r="G440" s="209">
        <v>1</v>
      </c>
      <c r="H440" s="209">
        <v>1</v>
      </c>
      <c r="I440" s="209">
        <v>1</v>
      </c>
      <c r="J440" s="209">
        <v>1</v>
      </c>
      <c r="K440" s="209">
        <v>1</v>
      </c>
      <c r="L440" s="209">
        <v>2</v>
      </c>
    </row>
    <row r="441" spans="1:12" ht="17.399999999999999">
      <c r="A441" s="191">
        <f t="shared" si="84"/>
        <v>11</v>
      </c>
      <c r="B441" s="191" t="str">
        <f>C441&amp;":"&amp;COUNTIF($C$7:C441,C441)</f>
        <v>11:6</v>
      </c>
      <c r="C441" s="204">
        <f t="shared" si="85"/>
        <v>11</v>
      </c>
      <c r="D441" s="209">
        <v>1</v>
      </c>
      <c r="E441" s="209">
        <v>0</v>
      </c>
      <c r="F441" s="209">
        <v>1</v>
      </c>
      <c r="G441" s="209">
        <v>0</v>
      </c>
      <c r="H441" s="209">
        <v>1</v>
      </c>
      <c r="I441" s="209">
        <v>1</v>
      </c>
      <c r="J441" s="209">
        <v>3</v>
      </c>
      <c r="K441" s="209">
        <v>2</v>
      </c>
      <c r="L441" s="209">
        <v>2</v>
      </c>
    </row>
    <row r="442" spans="1:12" ht="17.399999999999999">
      <c r="A442" s="191">
        <f t="shared" si="84"/>
        <v>9</v>
      </c>
      <c r="B442" s="191" t="str">
        <f>C442&amp;":"&amp;COUNTIF($C$7:C442,C442)</f>
        <v>9:7</v>
      </c>
      <c r="C442" s="204">
        <f t="shared" si="85"/>
        <v>9</v>
      </c>
      <c r="D442" s="209">
        <v>1</v>
      </c>
      <c r="E442" s="209">
        <v>0</v>
      </c>
      <c r="F442" s="209">
        <v>1</v>
      </c>
      <c r="G442" s="209">
        <v>0</v>
      </c>
      <c r="H442" s="209">
        <v>0</v>
      </c>
      <c r="I442" s="209">
        <v>1</v>
      </c>
      <c r="J442" s="209">
        <v>3</v>
      </c>
      <c r="K442" s="209">
        <v>2</v>
      </c>
      <c r="L442" s="209">
        <v>1</v>
      </c>
    </row>
    <row r="443" spans="1:12" ht="17.399999999999999">
      <c r="A443" s="191">
        <f t="shared" si="84"/>
        <v>10</v>
      </c>
      <c r="B443" s="191" t="str">
        <f>C443&amp;":"&amp;COUNTIF($C$7:C443,C443)</f>
        <v>10:5</v>
      </c>
      <c r="C443" s="204">
        <f t="shared" si="85"/>
        <v>10</v>
      </c>
      <c r="D443" s="209">
        <v>2</v>
      </c>
      <c r="E443" s="209">
        <v>0</v>
      </c>
      <c r="F443" s="209">
        <v>0</v>
      </c>
      <c r="G443" s="209">
        <v>2</v>
      </c>
      <c r="H443" s="209">
        <v>2</v>
      </c>
      <c r="I443" s="209">
        <v>1</v>
      </c>
      <c r="J443" s="209">
        <v>3</v>
      </c>
      <c r="K443" s="209">
        <v>0</v>
      </c>
      <c r="L443" s="209">
        <v>0</v>
      </c>
    </row>
    <row r="444" spans="1:12" ht="17.399999999999999">
      <c r="A444" s="191">
        <f t="shared" si="84"/>
        <v>15</v>
      </c>
      <c r="B444" s="191" t="str">
        <f>C444&amp;":"&amp;COUNTIF($C$7:C444,C444)</f>
        <v>15:5</v>
      </c>
      <c r="C444" s="204">
        <f t="shared" si="85"/>
        <v>15</v>
      </c>
      <c r="D444" s="209">
        <v>2</v>
      </c>
      <c r="E444" s="209">
        <v>1</v>
      </c>
      <c r="F444" s="209">
        <v>2</v>
      </c>
      <c r="G444" s="209">
        <v>2</v>
      </c>
      <c r="H444" s="209">
        <v>1</v>
      </c>
      <c r="I444" s="209">
        <v>1</v>
      </c>
      <c r="J444" s="209">
        <v>3</v>
      </c>
      <c r="K444" s="209">
        <v>1</v>
      </c>
      <c r="L444" s="209">
        <v>2</v>
      </c>
    </row>
    <row r="445" spans="1:12" ht="17.399999999999999">
      <c r="A445" s="191">
        <f t="shared" si="84"/>
        <v>12</v>
      </c>
      <c r="B445" s="191" t="str">
        <f>C445&amp;":"&amp;COUNTIF($C$7:C445,C445)</f>
        <v>12:7</v>
      </c>
      <c r="C445" s="204">
        <f t="shared" si="85"/>
        <v>12</v>
      </c>
      <c r="D445" s="209">
        <v>1</v>
      </c>
      <c r="E445" s="209">
        <v>0</v>
      </c>
      <c r="F445" s="209">
        <v>2</v>
      </c>
      <c r="G445" s="209">
        <v>0</v>
      </c>
      <c r="H445" s="209">
        <v>1</v>
      </c>
      <c r="I445" s="209">
        <v>1</v>
      </c>
      <c r="J445" s="209">
        <v>3</v>
      </c>
      <c r="K445" s="209">
        <v>2</v>
      </c>
      <c r="L445" s="209">
        <v>2</v>
      </c>
    </row>
    <row r="446" spans="1:12" ht="17.399999999999999">
      <c r="A446" s="191">
        <f t="shared" si="84"/>
        <v>8</v>
      </c>
      <c r="B446" s="191" t="str">
        <f>C446&amp;":"&amp;COUNTIF($C$7:C446,C446)</f>
        <v>8:7</v>
      </c>
      <c r="C446" s="204">
        <f t="shared" si="85"/>
        <v>8</v>
      </c>
      <c r="D446" s="209">
        <v>0</v>
      </c>
      <c r="E446" s="209">
        <v>0</v>
      </c>
      <c r="F446" s="209">
        <v>1</v>
      </c>
      <c r="G446" s="209">
        <v>1</v>
      </c>
      <c r="H446" s="209">
        <v>1</v>
      </c>
      <c r="I446" s="209">
        <v>0</v>
      </c>
      <c r="J446" s="209">
        <v>2</v>
      </c>
      <c r="K446" s="209">
        <v>1</v>
      </c>
      <c r="L446" s="209">
        <v>2</v>
      </c>
    </row>
    <row r="447" spans="1:12" ht="17.399999999999999">
      <c r="A447" s="191">
        <f t="shared" si="84"/>
        <v>11</v>
      </c>
      <c r="B447" s="191" t="str">
        <f>C447&amp;":"&amp;COUNTIF($C$7:C447,C447)</f>
        <v>11:7</v>
      </c>
      <c r="C447" s="204">
        <f t="shared" si="85"/>
        <v>11</v>
      </c>
      <c r="D447" s="209">
        <v>2</v>
      </c>
      <c r="E447" s="209">
        <v>1</v>
      </c>
      <c r="F447" s="209">
        <v>1</v>
      </c>
      <c r="G447" s="209">
        <v>1</v>
      </c>
      <c r="H447" s="209">
        <v>2</v>
      </c>
      <c r="I447" s="209">
        <v>2</v>
      </c>
      <c r="J447" s="209">
        <v>0</v>
      </c>
      <c r="K447" s="209">
        <v>2</v>
      </c>
      <c r="L447" s="209">
        <v>0</v>
      </c>
    </row>
    <row r="448" spans="1:12" ht="17.399999999999999">
      <c r="A448" s="191">
        <f t="shared" si="84"/>
        <v>8</v>
      </c>
      <c r="B448" s="191" t="str">
        <f>C448&amp;":"&amp;COUNTIF($C$7:C448,C448)</f>
        <v>8:8</v>
      </c>
      <c r="C448" s="204">
        <f t="shared" si="85"/>
        <v>8</v>
      </c>
      <c r="D448" s="209">
        <v>0</v>
      </c>
      <c r="E448" s="209">
        <v>0</v>
      </c>
      <c r="F448" s="209">
        <v>0</v>
      </c>
      <c r="G448" s="209">
        <v>1</v>
      </c>
      <c r="H448" s="209">
        <v>0</v>
      </c>
      <c r="I448" s="209">
        <v>1</v>
      </c>
      <c r="J448" s="209">
        <v>3</v>
      </c>
      <c r="K448" s="209">
        <v>1</v>
      </c>
      <c r="L448" s="209">
        <v>2</v>
      </c>
    </row>
    <row r="449" spans="1:12" ht="17.399999999999999">
      <c r="A449" s="191">
        <f t="shared" si="84"/>
        <v>16</v>
      </c>
      <c r="B449" s="191" t="str">
        <f>C449&amp;":"&amp;COUNTIF($C$7:C449,C449)</f>
        <v>16:5</v>
      </c>
      <c r="C449" s="204">
        <f t="shared" si="85"/>
        <v>16</v>
      </c>
      <c r="D449" s="209">
        <v>2</v>
      </c>
      <c r="E449" s="209">
        <v>2</v>
      </c>
      <c r="F449" s="209">
        <v>2</v>
      </c>
      <c r="G449" s="209">
        <v>2</v>
      </c>
      <c r="H449" s="209">
        <v>2</v>
      </c>
      <c r="I449" s="209">
        <v>2</v>
      </c>
      <c r="J449" s="209">
        <v>1</v>
      </c>
      <c r="K449" s="209">
        <v>1</v>
      </c>
      <c r="L449" s="209">
        <v>2</v>
      </c>
    </row>
    <row r="450" spans="1:12" ht="17.399999999999999">
      <c r="A450" s="191">
        <f t="shared" si="84"/>
        <v>6</v>
      </c>
      <c r="B450" s="191" t="str">
        <f>C450&amp;":"&amp;COUNTIF($C$7:C450,C450)</f>
        <v>6:4</v>
      </c>
      <c r="C450" s="204">
        <f t="shared" si="85"/>
        <v>6</v>
      </c>
      <c r="D450" s="209">
        <v>1</v>
      </c>
      <c r="E450" s="209">
        <v>0</v>
      </c>
      <c r="F450" s="209">
        <v>1</v>
      </c>
      <c r="G450" s="209">
        <v>0</v>
      </c>
      <c r="H450" s="209">
        <v>0</v>
      </c>
      <c r="I450" s="209">
        <v>0</v>
      </c>
      <c r="J450" s="209">
        <v>2</v>
      </c>
      <c r="K450" s="209">
        <v>1</v>
      </c>
      <c r="L450" s="209">
        <v>1</v>
      </c>
    </row>
    <row r="451" spans="1:12" ht="17.399999999999999">
      <c r="A451" s="191">
        <f t="shared" si="84"/>
        <v>8</v>
      </c>
      <c r="B451" s="191" t="str">
        <f>C451&amp;":"&amp;COUNTIF($C$7:C451,C451)</f>
        <v>8:9</v>
      </c>
      <c r="C451" s="204">
        <f t="shared" si="85"/>
        <v>8</v>
      </c>
      <c r="D451" s="209">
        <v>0</v>
      </c>
      <c r="E451" s="209">
        <v>0</v>
      </c>
      <c r="F451" s="209">
        <v>1</v>
      </c>
      <c r="G451" s="209">
        <v>1</v>
      </c>
      <c r="H451" s="209">
        <v>1</v>
      </c>
      <c r="I451" s="209">
        <v>1</v>
      </c>
      <c r="J451" s="209">
        <v>1</v>
      </c>
      <c r="K451" s="209">
        <v>2</v>
      </c>
      <c r="L451" s="209">
        <v>1</v>
      </c>
    </row>
    <row r="452" spans="1:12" ht="17.399999999999999">
      <c r="A452" s="191">
        <f t="shared" si="84"/>
        <v>9</v>
      </c>
      <c r="B452" s="191" t="str">
        <f>C452&amp;":"&amp;COUNTIF($C$7:C452,C452)</f>
        <v>9:8</v>
      </c>
      <c r="C452" s="204">
        <f t="shared" si="85"/>
        <v>9</v>
      </c>
      <c r="D452" s="209">
        <v>2</v>
      </c>
      <c r="E452" s="209">
        <v>2</v>
      </c>
      <c r="F452" s="209">
        <v>0</v>
      </c>
      <c r="G452" s="209">
        <v>1</v>
      </c>
      <c r="H452" s="209">
        <v>0</v>
      </c>
      <c r="I452" s="209">
        <v>0</v>
      </c>
      <c r="J452" s="209">
        <v>2</v>
      </c>
      <c r="K452" s="209">
        <v>2</v>
      </c>
      <c r="L452" s="209">
        <v>0</v>
      </c>
    </row>
    <row r="453" spans="1:12" ht="17.399999999999999">
      <c r="A453" s="191">
        <f t="shared" si="84"/>
        <v>10</v>
      </c>
      <c r="B453" s="191" t="str">
        <f>C453&amp;":"&amp;COUNTIF($C$7:C453,C453)</f>
        <v>10:6</v>
      </c>
      <c r="C453" s="204">
        <f t="shared" si="85"/>
        <v>10</v>
      </c>
      <c r="D453" s="209">
        <v>2</v>
      </c>
      <c r="E453" s="209">
        <v>0</v>
      </c>
      <c r="F453" s="209">
        <v>1</v>
      </c>
      <c r="G453" s="209">
        <v>2</v>
      </c>
      <c r="H453" s="209">
        <v>0</v>
      </c>
      <c r="I453" s="209">
        <v>1</v>
      </c>
      <c r="J453" s="209">
        <v>3</v>
      </c>
      <c r="K453" s="209">
        <v>1</v>
      </c>
      <c r="L453" s="209">
        <v>0</v>
      </c>
    </row>
    <row r="454" spans="1:12" ht="17.399999999999999">
      <c r="A454" s="191">
        <f t="shared" si="84"/>
        <v>12</v>
      </c>
      <c r="B454" s="191" t="str">
        <f>C454&amp;":"&amp;COUNTIF($C$7:C454,C454)</f>
        <v>12:8</v>
      </c>
      <c r="C454" s="204">
        <f t="shared" si="85"/>
        <v>12</v>
      </c>
      <c r="D454" s="209">
        <v>1</v>
      </c>
      <c r="E454" s="209">
        <v>1</v>
      </c>
      <c r="F454" s="209">
        <v>2</v>
      </c>
      <c r="G454" s="209">
        <v>1</v>
      </c>
      <c r="H454" s="209">
        <v>2</v>
      </c>
      <c r="I454" s="209">
        <v>1</v>
      </c>
      <c r="J454" s="209">
        <v>2</v>
      </c>
      <c r="K454" s="209">
        <v>1</v>
      </c>
      <c r="L454" s="209">
        <v>1</v>
      </c>
    </row>
    <row r="455" spans="1:12" ht="17.399999999999999">
      <c r="A455" s="191">
        <f t="shared" si="84"/>
        <v>10</v>
      </c>
      <c r="B455" s="191" t="str">
        <f>C455&amp;":"&amp;COUNTIF($C$7:C455,C455)</f>
        <v>10:7</v>
      </c>
      <c r="C455" s="204">
        <f t="shared" si="85"/>
        <v>10</v>
      </c>
      <c r="D455" s="209">
        <v>1</v>
      </c>
      <c r="E455" s="209">
        <v>1</v>
      </c>
      <c r="F455" s="209">
        <v>1</v>
      </c>
      <c r="G455" s="209">
        <v>1</v>
      </c>
      <c r="H455" s="209">
        <v>1</v>
      </c>
      <c r="I455" s="209">
        <v>0</v>
      </c>
      <c r="J455" s="209">
        <v>1</v>
      </c>
      <c r="K455" s="209">
        <v>2</v>
      </c>
      <c r="L455" s="209">
        <v>2</v>
      </c>
    </row>
    <row r="456" spans="1:12" ht="17.399999999999999">
      <c r="A456" s="191">
        <f t="shared" ref="A456:A519" si="86">SUM(D456:L456)</f>
        <v>9</v>
      </c>
      <c r="B456" s="191" t="str">
        <f>C456&amp;":"&amp;COUNTIF($C$7:C456,C456)</f>
        <v>9:9</v>
      </c>
      <c r="C456" s="204">
        <f t="shared" ref="C456:C519" si="87">SUM(D456:L456)</f>
        <v>9</v>
      </c>
      <c r="D456" s="209">
        <v>0</v>
      </c>
      <c r="E456" s="209">
        <v>1</v>
      </c>
      <c r="F456" s="209">
        <v>2</v>
      </c>
      <c r="G456" s="209">
        <v>1</v>
      </c>
      <c r="H456" s="209">
        <v>1</v>
      </c>
      <c r="I456" s="209">
        <v>1</v>
      </c>
      <c r="J456" s="209">
        <v>1</v>
      </c>
      <c r="K456" s="209">
        <v>1</v>
      </c>
      <c r="L456" s="209">
        <v>1</v>
      </c>
    </row>
    <row r="457" spans="1:12" ht="17.399999999999999">
      <c r="A457" s="191">
        <f t="shared" si="86"/>
        <v>7</v>
      </c>
      <c r="B457" s="191" t="str">
        <f>C457&amp;":"&amp;COUNTIF($C$7:C457,C457)</f>
        <v>7:7</v>
      </c>
      <c r="C457" s="204">
        <f t="shared" si="87"/>
        <v>7</v>
      </c>
      <c r="D457" s="209">
        <v>0</v>
      </c>
      <c r="E457" s="209">
        <v>2</v>
      </c>
      <c r="F457" s="209">
        <v>2</v>
      </c>
      <c r="G457" s="209">
        <v>0</v>
      </c>
      <c r="H457" s="209">
        <v>2</v>
      </c>
      <c r="I457" s="209">
        <v>1</v>
      </c>
      <c r="J457" s="209">
        <v>0</v>
      </c>
      <c r="K457" s="209">
        <v>0</v>
      </c>
      <c r="L457" s="209">
        <v>0</v>
      </c>
    </row>
    <row r="458" spans="1:12" ht="17.399999999999999">
      <c r="A458" s="191">
        <f t="shared" si="86"/>
        <v>10</v>
      </c>
      <c r="B458" s="191" t="str">
        <f>C458&amp;":"&amp;COUNTIF($C$7:C458,C458)</f>
        <v>10:8</v>
      </c>
      <c r="C458" s="204">
        <f t="shared" si="87"/>
        <v>10</v>
      </c>
      <c r="D458" s="209">
        <v>1</v>
      </c>
      <c r="E458" s="209">
        <v>1</v>
      </c>
      <c r="F458" s="209">
        <v>0</v>
      </c>
      <c r="G458" s="209">
        <v>2</v>
      </c>
      <c r="H458" s="209">
        <v>1</v>
      </c>
      <c r="I458" s="209">
        <v>1</v>
      </c>
      <c r="J458" s="209">
        <v>3</v>
      </c>
      <c r="K458" s="209">
        <v>1</v>
      </c>
      <c r="L458" s="209">
        <v>0</v>
      </c>
    </row>
    <row r="459" spans="1:12" ht="17.399999999999999">
      <c r="A459" s="191">
        <f t="shared" si="86"/>
        <v>15</v>
      </c>
      <c r="B459" s="191" t="str">
        <f>C459&amp;":"&amp;COUNTIF($C$7:C459,C459)</f>
        <v>15:6</v>
      </c>
      <c r="C459" s="204">
        <f t="shared" si="87"/>
        <v>15</v>
      </c>
      <c r="D459" s="209">
        <v>2</v>
      </c>
      <c r="E459" s="209">
        <v>1</v>
      </c>
      <c r="F459" s="209">
        <v>2</v>
      </c>
      <c r="G459" s="209">
        <v>2</v>
      </c>
      <c r="H459" s="209">
        <v>2</v>
      </c>
      <c r="I459" s="209">
        <v>2</v>
      </c>
      <c r="J459" s="209">
        <v>1</v>
      </c>
      <c r="K459" s="209">
        <v>1</v>
      </c>
      <c r="L459" s="209">
        <v>2</v>
      </c>
    </row>
    <row r="460" spans="1:12" ht="17.399999999999999">
      <c r="A460" s="191">
        <f t="shared" si="86"/>
        <v>8</v>
      </c>
      <c r="B460" s="191" t="str">
        <f>C460&amp;":"&amp;COUNTIF($C$7:C460,C460)</f>
        <v>8:10</v>
      </c>
      <c r="C460" s="204">
        <f t="shared" si="87"/>
        <v>8</v>
      </c>
      <c r="D460" s="209">
        <v>0</v>
      </c>
      <c r="E460" s="209">
        <v>0</v>
      </c>
      <c r="F460" s="209">
        <v>2</v>
      </c>
      <c r="G460" s="209">
        <v>1</v>
      </c>
      <c r="H460" s="209">
        <v>0</v>
      </c>
      <c r="I460" s="209">
        <v>0</v>
      </c>
      <c r="J460" s="209">
        <v>2</v>
      </c>
      <c r="K460" s="209">
        <v>2</v>
      </c>
      <c r="L460" s="209">
        <v>1</v>
      </c>
    </row>
    <row r="461" spans="1:12" ht="17.399999999999999">
      <c r="A461" s="191">
        <f t="shared" si="86"/>
        <v>9</v>
      </c>
      <c r="B461" s="191" t="str">
        <f>C461&amp;":"&amp;COUNTIF($C$7:C461,C461)</f>
        <v>9:10</v>
      </c>
      <c r="C461" s="204">
        <f t="shared" si="87"/>
        <v>9</v>
      </c>
      <c r="D461" s="209">
        <v>1</v>
      </c>
      <c r="E461" s="209">
        <v>1</v>
      </c>
      <c r="F461" s="209">
        <v>1</v>
      </c>
      <c r="G461" s="209">
        <v>1</v>
      </c>
      <c r="H461" s="209">
        <v>0</v>
      </c>
      <c r="I461" s="209">
        <v>0</v>
      </c>
      <c r="J461" s="209">
        <v>3</v>
      </c>
      <c r="K461" s="209">
        <v>1</v>
      </c>
      <c r="L461" s="209">
        <v>1</v>
      </c>
    </row>
    <row r="462" spans="1:12" ht="17.399999999999999">
      <c r="A462" s="191">
        <f t="shared" si="86"/>
        <v>10</v>
      </c>
      <c r="B462" s="191" t="str">
        <f>C462&amp;":"&amp;COUNTIF($C$7:C462,C462)</f>
        <v>10:9</v>
      </c>
      <c r="C462" s="204">
        <f t="shared" si="87"/>
        <v>10</v>
      </c>
      <c r="D462" s="209">
        <v>2</v>
      </c>
      <c r="E462" s="209">
        <v>2</v>
      </c>
      <c r="F462" s="209">
        <v>0</v>
      </c>
      <c r="G462" s="209">
        <v>1</v>
      </c>
      <c r="H462" s="209">
        <v>1</v>
      </c>
      <c r="I462" s="209">
        <v>0</v>
      </c>
      <c r="J462" s="209">
        <v>1</v>
      </c>
      <c r="K462" s="209">
        <v>1</v>
      </c>
      <c r="L462" s="209">
        <v>2</v>
      </c>
    </row>
    <row r="463" spans="1:12" ht="17.399999999999999">
      <c r="A463" s="191">
        <f t="shared" si="86"/>
        <v>8</v>
      </c>
      <c r="B463" s="191" t="str">
        <f>C463&amp;":"&amp;COUNTIF($C$7:C463,C463)</f>
        <v>8:11</v>
      </c>
      <c r="C463" s="204">
        <f t="shared" si="87"/>
        <v>8</v>
      </c>
      <c r="D463" s="209">
        <v>1</v>
      </c>
      <c r="E463" s="209">
        <v>1</v>
      </c>
      <c r="F463" s="209">
        <v>2</v>
      </c>
      <c r="G463" s="209">
        <v>1</v>
      </c>
      <c r="H463" s="209">
        <v>0</v>
      </c>
      <c r="I463" s="209">
        <v>0</v>
      </c>
      <c r="J463" s="209">
        <v>2</v>
      </c>
      <c r="K463" s="209">
        <v>0</v>
      </c>
      <c r="L463" s="209">
        <v>1</v>
      </c>
    </row>
    <row r="464" spans="1:12" ht="17.399999999999999">
      <c r="A464" s="191">
        <f t="shared" si="86"/>
        <v>15</v>
      </c>
      <c r="B464" s="191" t="str">
        <f>C464&amp;":"&amp;COUNTIF($C$7:C464,C464)</f>
        <v>15:7</v>
      </c>
      <c r="C464" s="204">
        <f t="shared" si="87"/>
        <v>15</v>
      </c>
      <c r="D464" s="209">
        <v>2</v>
      </c>
      <c r="E464" s="209">
        <v>2</v>
      </c>
      <c r="F464" s="209">
        <v>2</v>
      </c>
      <c r="G464" s="209">
        <v>1</v>
      </c>
      <c r="H464" s="209">
        <v>2</v>
      </c>
      <c r="I464" s="209">
        <v>1</v>
      </c>
      <c r="J464" s="209">
        <v>2</v>
      </c>
      <c r="K464" s="209">
        <v>1</v>
      </c>
      <c r="L464" s="209">
        <v>2</v>
      </c>
    </row>
    <row r="465" spans="1:12" ht="17.399999999999999">
      <c r="A465" s="191">
        <f t="shared" si="86"/>
        <v>9</v>
      </c>
      <c r="B465" s="191" t="str">
        <f>C465&amp;":"&amp;COUNTIF($C$7:C465,C465)</f>
        <v>9:11</v>
      </c>
      <c r="C465" s="204">
        <f t="shared" si="87"/>
        <v>9</v>
      </c>
      <c r="D465" s="209">
        <v>1</v>
      </c>
      <c r="E465" s="209">
        <v>0</v>
      </c>
      <c r="F465" s="209">
        <v>1</v>
      </c>
      <c r="G465" s="209">
        <v>1</v>
      </c>
      <c r="H465" s="209">
        <v>0</v>
      </c>
      <c r="I465" s="209">
        <v>1</v>
      </c>
      <c r="J465" s="209">
        <v>2</v>
      </c>
      <c r="K465" s="209">
        <v>2</v>
      </c>
      <c r="L465" s="209">
        <v>1</v>
      </c>
    </row>
    <row r="466" spans="1:12" ht="17.399999999999999">
      <c r="A466" s="191">
        <f t="shared" si="86"/>
        <v>5</v>
      </c>
      <c r="B466" s="191" t="str">
        <f>C466&amp;":"&amp;COUNTIF($C$7:C466,C466)</f>
        <v>5:2</v>
      </c>
      <c r="C466" s="204">
        <f t="shared" si="87"/>
        <v>5</v>
      </c>
      <c r="D466" s="209">
        <v>1</v>
      </c>
      <c r="E466" s="209">
        <v>0</v>
      </c>
      <c r="F466" s="209">
        <v>1</v>
      </c>
      <c r="G466" s="209">
        <v>0</v>
      </c>
      <c r="H466" s="209">
        <v>0</v>
      </c>
      <c r="I466" s="209">
        <v>0</v>
      </c>
      <c r="J466" s="209">
        <v>1</v>
      </c>
      <c r="K466" s="209">
        <v>1</v>
      </c>
      <c r="L466" s="209">
        <v>1</v>
      </c>
    </row>
    <row r="467" spans="1:12" ht="17.399999999999999">
      <c r="A467" s="191">
        <f t="shared" si="86"/>
        <v>10</v>
      </c>
      <c r="B467" s="191" t="str">
        <f>C467&amp;":"&amp;COUNTIF($C$7:C467,C467)</f>
        <v>10:10</v>
      </c>
      <c r="C467" s="204">
        <f t="shared" si="87"/>
        <v>10</v>
      </c>
      <c r="D467" s="209">
        <v>1</v>
      </c>
      <c r="E467" s="209">
        <v>2</v>
      </c>
      <c r="F467" s="209">
        <v>0</v>
      </c>
      <c r="G467" s="209">
        <v>1</v>
      </c>
      <c r="H467" s="209">
        <v>2</v>
      </c>
      <c r="I467" s="209">
        <v>2</v>
      </c>
      <c r="J467" s="209">
        <v>2</v>
      </c>
      <c r="K467" s="209">
        <v>0</v>
      </c>
      <c r="L467" s="209">
        <v>0</v>
      </c>
    </row>
    <row r="468" spans="1:12" ht="17.399999999999999">
      <c r="A468" s="191">
        <f t="shared" si="86"/>
        <v>10</v>
      </c>
      <c r="B468" s="191" t="str">
        <f>C468&amp;":"&amp;COUNTIF($C$7:C468,C468)</f>
        <v>10:11</v>
      </c>
      <c r="C468" s="204">
        <f t="shared" si="87"/>
        <v>10</v>
      </c>
      <c r="D468" s="209">
        <v>1</v>
      </c>
      <c r="E468" s="209">
        <v>2</v>
      </c>
      <c r="F468" s="209">
        <v>0</v>
      </c>
      <c r="G468" s="209">
        <v>1</v>
      </c>
      <c r="H468" s="209">
        <v>0</v>
      </c>
      <c r="I468" s="209">
        <v>2</v>
      </c>
      <c r="J468" s="209">
        <v>2</v>
      </c>
      <c r="K468" s="209">
        <v>0</v>
      </c>
      <c r="L468" s="209">
        <v>2</v>
      </c>
    </row>
    <row r="469" spans="1:12" ht="17.399999999999999">
      <c r="A469" s="191">
        <f t="shared" si="86"/>
        <v>13</v>
      </c>
      <c r="B469" s="191" t="str">
        <f>C469&amp;":"&amp;COUNTIF($C$7:C469,C469)</f>
        <v>13:7</v>
      </c>
      <c r="C469" s="204">
        <f t="shared" si="87"/>
        <v>13</v>
      </c>
      <c r="D469" s="209">
        <v>1</v>
      </c>
      <c r="E469" s="209">
        <v>1</v>
      </c>
      <c r="F469" s="209">
        <v>1</v>
      </c>
      <c r="G469" s="209">
        <v>1</v>
      </c>
      <c r="H469" s="209">
        <v>2</v>
      </c>
      <c r="I469" s="209">
        <v>1</v>
      </c>
      <c r="J469" s="209">
        <v>3</v>
      </c>
      <c r="K469" s="209">
        <v>2</v>
      </c>
      <c r="L469" s="209">
        <v>1</v>
      </c>
    </row>
    <row r="470" spans="1:12" ht="17.399999999999999">
      <c r="A470" s="191">
        <f t="shared" si="86"/>
        <v>8</v>
      </c>
      <c r="B470" s="191" t="str">
        <f>C470&amp;":"&amp;COUNTIF($C$7:C470,C470)</f>
        <v>8:12</v>
      </c>
      <c r="C470" s="204">
        <f t="shared" si="87"/>
        <v>8</v>
      </c>
      <c r="D470" s="209">
        <v>0</v>
      </c>
      <c r="E470" s="209">
        <v>1</v>
      </c>
      <c r="F470" s="209">
        <v>1</v>
      </c>
      <c r="G470" s="209">
        <v>1</v>
      </c>
      <c r="H470" s="209">
        <v>0</v>
      </c>
      <c r="I470" s="209">
        <v>1</v>
      </c>
      <c r="J470" s="209">
        <v>1</v>
      </c>
      <c r="K470" s="209">
        <v>2</v>
      </c>
      <c r="L470" s="209">
        <v>1</v>
      </c>
    </row>
    <row r="471" spans="1:12" ht="17.399999999999999">
      <c r="A471" s="191">
        <f t="shared" si="86"/>
        <v>11</v>
      </c>
      <c r="B471" s="191" t="str">
        <f>C471&amp;":"&amp;COUNTIF($C$7:C471,C471)</f>
        <v>11:8</v>
      </c>
      <c r="C471" s="204">
        <f t="shared" si="87"/>
        <v>11</v>
      </c>
      <c r="D471" s="209">
        <v>1</v>
      </c>
      <c r="E471" s="209">
        <v>1</v>
      </c>
      <c r="F471" s="209">
        <v>1</v>
      </c>
      <c r="G471" s="209">
        <v>1</v>
      </c>
      <c r="H471" s="209">
        <v>0</v>
      </c>
      <c r="I471" s="209">
        <v>0</v>
      </c>
      <c r="J471" s="209">
        <v>3</v>
      </c>
      <c r="K471" s="209">
        <v>2</v>
      </c>
      <c r="L471" s="209">
        <v>2</v>
      </c>
    </row>
    <row r="472" spans="1:12" ht="17.399999999999999">
      <c r="A472" s="191">
        <f t="shared" si="86"/>
        <v>8</v>
      </c>
      <c r="B472" s="191" t="str">
        <f>C472&amp;":"&amp;COUNTIF($C$7:C472,C472)</f>
        <v>8:13</v>
      </c>
      <c r="C472" s="204">
        <f t="shared" si="87"/>
        <v>8</v>
      </c>
      <c r="D472" s="209">
        <v>2</v>
      </c>
      <c r="E472" s="209">
        <v>2</v>
      </c>
      <c r="F472" s="209">
        <v>2</v>
      </c>
      <c r="G472" s="209">
        <v>1</v>
      </c>
      <c r="H472" s="209">
        <v>0</v>
      </c>
      <c r="I472" s="209">
        <v>0</v>
      </c>
      <c r="J472" s="209">
        <v>1</v>
      </c>
      <c r="K472" s="209">
        <v>0</v>
      </c>
      <c r="L472" s="209">
        <v>0</v>
      </c>
    </row>
    <row r="473" spans="1:12" ht="17.399999999999999">
      <c r="A473" s="191">
        <f t="shared" si="86"/>
        <v>12</v>
      </c>
      <c r="B473" s="191" t="str">
        <f>C473&amp;":"&amp;COUNTIF($C$7:C473,C473)</f>
        <v>12:9</v>
      </c>
      <c r="C473" s="204">
        <f t="shared" si="87"/>
        <v>12</v>
      </c>
      <c r="D473" s="209">
        <v>1</v>
      </c>
      <c r="E473" s="209">
        <v>0</v>
      </c>
      <c r="F473" s="209">
        <v>2</v>
      </c>
      <c r="G473" s="209">
        <v>2</v>
      </c>
      <c r="H473" s="209">
        <v>0</v>
      </c>
      <c r="I473" s="209">
        <v>2</v>
      </c>
      <c r="J473" s="209">
        <v>2</v>
      </c>
      <c r="K473" s="209">
        <v>2</v>
      </c>
      <c r="L473" s="209">
        <v>1</v>
      </c>
    </row>
    <row r="474" spans="1:12" ht="17.399999999999999">
      <c r="A474" s="191">
        <f t="shared" si="86"/>
        <v>13</v>
      </c>
      <c r="B474" s="191" t="str">
        <f>C474&amp;":"&amp;COUNTIF($C$7:C474,C474)</f>
        <v>13:8</v>
      </c>
      <c r="C474" s="204">
        <f t="shared" si="87"/>
        <v>13</v>
      </c>
      <c r="D474" s="209">
        <v>2</v>
      </c>
      <c r="E474" s="209">
        <v>1</v>
      </c>
      <c r="F474" s="209">
        <v>2</v>
      </c>
      <c r="G474" s="209">
        <v>1</v>
      </c>
      <c r="H474" s="209">
        <v>1</v>
      </c>
      <c r="I474" s="209">
        <v>1</v>
      </c>
      <c r="J474" s="209">
        <v>1</v>
      </c>
      <c r="K474" s="209">
        <v>2</v>
      </c>
      <c r="L474" s="209">
        <v>2</v>
      </c>
    </row>
    <row r="475" spans="1:12" ht="17.399999999999999">
      <c r="A475" s="191">
        <f t="shared" si="86"/>
        <v>6</v>
      </c>
      <c r="B475" s="191" t="str">
        <f>C475&amp;":"&amp;COUNTIF($C$7:C475,C475)</f>
        <v>6:5</v>
      </c>
      <c r="C475" s="204">
        <f t="shared" si="87"/>
        <v>6</v>
      </c>
      <c r="D475" s="209">
        <v>0</v>
      </c>
      <c r="E475" s="209">
        <v>0</v>
      </c>
      <c r="F475" s="209">
        <v>2</v>
      </c>
      <c r="G475" s="209">
        <v>0</v>
      </c>
      <c r="H475" s="209">
        <v>0</v>
      </c>
      <c r="I475" s="209">
        <v>1</v>
      </c>
      <c r="J475" s="209">
        <v>1</v>
      </c>
      <c r="K475" s="209">
        <v>1</v>
      </c>
      <c r="L475" s="209">
        <v>1</v>
      </c>
    </row>
    <row r="476" spans="1:12" ht="17.399999999999999">
      <c r="A476" s="191">
        <f t="shared" si="86"/>
        <v>9</v>
      </c>
      <c r="B476" s="191" t="str">
        <f>C476&amp;":"&amp;COUNTIF($C$7:C476,C476)</f>
        <v>9:12</v>
      </c>
      <c r="C476" s="204">
        <f t="shared" si="87"/>
        <v>9</v>
      </c>
      <c r="D476" s="209">
        <v>0</v>
      </c>
      <c r="E476" s="209">
        <v>0</v>
      </c>
      <c r="F476" s="209">
        <v>1</v>
      </c>
      <c r="G476" s="209">
        <v>1</v>
      </c>
      <c r="H476" s="209">
        <v>0</v>
      </c>
      <c r="I476" s="209">
        <v>1</v>
      </c>
      <c r="J476" s="209">
        <v>3</v>
      </c>
      <c r="K476" s="209">
        <v>2</v>
      </c>
      <c r="L476" s="209">
        <v>1</v>
      </c>
    </row>
    <row r="477" spans="1:12" ht="17.399999999999999">
      <c r="A477" s="191">
        <f t="shared" si="86"/>
        <v>13</v>
      </c>
      <c r="B477" s="191" t="str">
        <f>C477&amp;":"&amp;COUNTIF($C$7:C477,C477)</f>
        <v>13:9</v>
      </c>
      <c r="C477" s="204">
        <f t="shared" si="87"/>
        <v>13</v>
      </c>
      <c r="D477" s="209">
        <v>2</v>
      </c>
      <c r="E477" s="209">
        <v>0</v>
      </c>
      <c r="F477" s="209">
        <v>2</v>
      </c>
      <c r="G477" s="209">
        <v>2</v>
      </c>
      <c r="H477" s="209">
        <v>2</v>
      </c>
      <c r="I477" s="209">
        <v>2</v>
      </c>
      <c r="J477" s="209">
        <v>1</v>
      </c>
      <c r="K477" s="209">
        <v>1</v>
      </c>
      <c r="L477" s="209">
        <v>1</v>
      </c>
    </row>
    <row r="478" spans="1:12" ht="17.399999999999999">
      <c r="A478" s="191">
        <f t="shared" si="86"/>
        <v>9</v>
      </c>
      <c r="B478" s="191" t="str">
        <f>C478&amp;":"&amp;COUNTIF($C$7:C478,C478)</f>
        <v>9:13</v>
      </c>
      <c r="C478" s="204">
        <f t="shared" si="87"/>
        <v>9</v>
      </c>
      <c r="D478" s="209">
        <v>1</v>
      </c>
      <c r="E478" s="209">
        <v>1</v>
      </c>
      <c r="F478" s="209">
        <v>1</v>
      </c>
      <c r="G478" s="209">
        <v>2</v>
      </c>
      <c r="H478" s="209">
        <v>2</v>
      </c>
      <c r="I478" s="209">
        <v>0</v>
      </c>
      <c r="J478" s="209">
        <v>2</v>
      </c>
      <c r="K478" s="209">
        <v>0</v>
      </c>
      <c r="L478" s="209">
        <v>0</v>
      </c>
    </row>
    <row r="479" spans="1:12" ht="17.399999999999999">
      <c r="A479" s="191">
        <f t="shared" si="86"/>
        <v>17</v>
      </c>
      <c r="B479" s="191" t="str">
        <f>C479&amp;":"&amp;COUNTIF($C$7:C479,C479)</f>
        <v>17:3</v>
      </c>
      <c r="C479" s="204">
        <f t="shared" si="87"/>
        <v>17</v>
      </c>
      <c r="D479" s="209">
        <v>2</v>
      </c>
      <c r="E479" s="209">
        <v>1</v>
      </c>
      <c r="F479" s="209">
        <v>2</v>
      </c>
      <c r="G479" s="209">
        <v>2</v>
      </c>
      <c r="H479" s="209">
        <v>2</v>
      </c>
      <c r="I479" s="209">
        <v>1</v>
      </c>
      <c r="J479" s="209">
        <v>3</v>
      </c>
      <c r="K479" s="209">
        <v>2</v>
      </c>
      <c r="L479" s="209">
        <v>2</v>
      </c>
    </row>
    <row r="480" spans="1:12" ht="17.399999999999999">
      <c r="A480" s="191">
        <f t="shared" si="86"/>
        <v>8</v>
      </c>
      <c r="B480" s="191" t="str">
        <f>C480&amp;":"&amp;COUNTIF($C$7:C480,C480)</f>
        <v>8:14</v>
      </c>
      <c r="C480" s="204">
        <f t="shared" si="87"/>
        <v>8</v>
      </c>
      <c r="D480" s="209">
        <v>0</v>
      </c>
      <c r="E480" s="209">
        <v>1</v>
      </c>
      <c r="F480" s="209">
        <v>2</v>
      </c>
      <c r="G480" s="209">
        <v>0</v>
      </c>
      <c r="H480" s="209">
        <v>0</v>
      </c>
      <c r="I480" s="209">
        <v>0</v>
      </c>
      <c r="J480" s="209">
        <v>1</v>
      </c>
      <c r="K480" s="209">
        <v>2</v>
      </c>
      <c r="L480" s="209">
        <v>2</v>
      </c>
    </row>
    <row r="481" spans="1:12" ht="17.399999999999999">
      <c r="A481" s="191">
        <f t="shared" si="86"/>
        <v>8</v>
      </c>
      <c r="B481" s="191" t="str">
        <f>C481&amp;":"&amp;COUNTIF($C$7:C481,C481)</f>
        <v>8:15</v>
      </c>
      <c r="C481" s="204">
        <f t="shared" si="87"/>
        <v>8</v>
      </c>
      <c r="D481" s="209">
        <v>0</v>
      </c>
      <c r="E481" s="209">
        <v>0</v>
      </c>
      <c r="F481" s="209">
        <v>2</v>
      </c>
      <c r="G481" s="209">
        <v>1</v>
      </c>
      <c r="H481" s="209">
        <v>1</v>
      </c>
      <c r="I481" s="209">
        <v>0</v>
      </c>
      <c r="J481" s="209">
        <v>1</v>
      </c>
      <c r="K481" s="209">
        <v>1</v>
      </c>
      <c r="L481" s="209">
        <v>2</v>
      </c>
    </row>
    <row r="482" spans="1:12" ht="17.399999999999999">
      <c r="A482" s="191">
        <f t="shared" si="86"/>
        <v>10</v>
      </c>
      <c r="B482" s="191" t="str">
        <f>C482&amp;":"&amp;COUNTIF($C$7:C482,C482)</f>
        <v>10:12</v>
      </c>
      <c r="C482" s="204">
        <f t="shared" si="87"/>
        <v>10</v>
      </c>
      <c r="D482" s="209">
        <v>2</v>
      </c>
      <c r="E482" s="209">
        <v>2</v>
      </c>
      <c r="F482" s="209">
        <v>2</v>
      </c>
      <c r="G482" s="209">
        <v>1</v>
      </c>
      <c r="H482" s="209">
        <v>1</v>
      </c>
      <c r="I482" s="209">
        <v>1</v>
      </c>
      <c r="J482" s="209">
        <v>1</v>
      </c>
      <c r="K482" s="209">
        <v>0</v>
      </c>
      <c r="L482" s="209">
        <v>0</v>
      </c>
    </row>
    <row r="483" spans="1:12" ht="17.399999999999999">
      <c r="A483" s="191">
        <f t="shared" si="86"/>
        <v>10</v>
      </c>
      <c r="B483" s="191" t="str">
        <f>C483&amp;":"&amp;COUNTIF($C$7:C483,C483)</f>
        <v>10:13</v>
      </c>
      <c r="C483" s="204">
        <f t="shared" si="87"/>
        <v>10</v>
      </c>
      <c r="D483" s="209">
        <v>1</v>
      </c>
      <c r="E483" s="209">
        <v>0</v>
      </c>
      <c r="F483" s="209">
        <v>0</v>
      </c>
      <c r="G483" s="209">
        <v>1</v>
      </c>
      <c r="H483" s="209">
        <v>1</v>
      </c>
      <c r="I483" s="209">
        <v>1</v>
      </c>
      <c r="J483" s="209">
        <v>2</v>
      </c>
      <c r="K483" s="209">
        <v>2</v>
      </c>
      <c r="L483" s="209">
        <v>2</v>
      </c>
    </row>
    <row r="484" spans="1:12" ht="17.399999999999999">
      <c r="A484" s="191">
        <f t="shared" si="86"/>
        <v>14</v>
      </c>
      <c r="B484" s="191" t="str">
        <f>C484&amp;":"&amp;COUNTIF($C$7:C484,C484)</f>
        <v>14:5</v>
      </c>
      <c r="C484" s="204">
        <f t="shared" si="87"/>
        <v>14</v>
      </c>
      <c r="D484" s="209">
        <v>1</v>
      </c>
      <c r="E484" s="209">
        <v>2</v>
      </c>
      <c r="F484" s="209">
        <v>2</v>
      </c>
      <c r="G484" s="209">
        <v>2</v>
      </c>
      <c r="H484" s="209">
        <v>1</v>
      </c>
      <c r="I484" s="209">
        <v>1</v>
      </c>
      <c r="J484" s="209">
        <v>3</v>
      </c>
      <c r="K484" s="209">
        <v>1</v>
      </c>
      <c r="L484" s="209">
        <v>1</v>
      </c>
    </row>
    <row r="485" spans="1:12" ht="17.399999999999999">
      <c r="A485" s="191">
        <f t="shared" si="86"/>
        <v>8</v>
      </c>
      <c r="B485" s="191" t="str">
        <f>C485&amp;":"&amp;COUNTIF($C$7:C485,C485)</f>
        <v>8:16</v>
      </c>
      <c r="C485" s="204">
        <f t="shared" si="87"/>
        <v>8</v>
      </c>
      <c r="D485" s="209">
        <v>0</v>
      </c>
      <c r="E485" s="209">
        <v>1</v>
      </c>
      <c r="F485" s="209">
        <v>2</v>
      </c>
      <c r="G485" s="209">
        <v>0</v>
      </c>
      <c r="H485" s="209">
        <v>1</v>
      </c>
      <c r="I485" s="209">
        <v>0</v>
      </c>
      <c r="J485" s="209">
        <v>1</v>
      </c>
      <c r="K485" s="209">
        <v>2</v>
      </c>
      <c r="L485" s="209">
        <v>1</v>
      </c>
    </row>
    <row r="486" spans="1:12" ht="17.399999999999999">
      <c r="A486" s="191">
        <f t="shared" si="86"/>
        <v>9</v>
      </c>
      <c r="B486" s="191" t="str">
        <f>C486&amp;":"&amp;COUNTIF($C$7:C486,C486)</f>
        <v>9:14</v>
      </c>
      <c r="C486" s="204">
        <f t="shared" si="87"/>
        <v>9</v>
      </c>
      <c r="D486" s="209">
        <v>0</v>
      </c>
      <c r="E486" s="209">
        <v>1</v>
      </c>
      <c r="F486" s="209">
        <v>1</v>
      </c>
      <c r="G486" s="209">
        <v>0</v>
      </c>
      <c r="H486" s="209">
        <v>1</v>
      </c>
      <c r="I486" s="209">
        <v>0</v>
      </c>
      <c r="J486" s="209">
        <v>3</v>
      </c>
      <c r="K486" s="209">
        <v>1</v>
      </c>
      <c r="L486" s="209">
        <v>2</v>
      </c>
    </row>
    <row r="487" spans="1:12" ht="17.399999999999999">
      <c r="A487" s="191">
        <f t="shared" si="86"/>
        <v>7</v>
      </c>
      <c r="B487" s="191" t="str">
        <f>C487&amp;":"&amp;COUNTIF($C$7:C487,C487)</f>
        <v>7:8</v>
      </c>
      <c r="C487" s="204">
        <f t="shared" si="87"/>
        <v>7</v>
      </c>
      <c r="D487" s="209">
        <v>0</v>
      </c>
      <c r="E487" s="209">
        <v>0</v>
      </c>
      <c r="F487" s="209">
        <v>2</v>
      </c>
      <c r="G487" s="209">
        <v>2</v>
      </c>
      <c r="H487" s="209">
        <v>1</v>
      </c>
      <c r="I487" s="209">
        <v>2</v>
      </c>
      <c r="J487" s="209">
        <v>0</v>
      </c>
      <c r="K487" s="209">
        <v>0</v>
      </c>
      <c r="L487" s="209">
        <v>0</v>
      </c>
    </row>
    <row r="488" spans="1:12" ht="17.399999999999999">
      <c r="A488" s="191">
        <f t="shared" si="86"/>
        <v>12</v>
      </c>
      <c r="B488" s="191" t="str">
        <f>C488&amp;":"&amp;COUNTIF($C$7:C488,C488)</f>
        <v>12:10</v>
      </c>
      <c r="C488" s="204">
        <f t="shared" si="87"/>
        <v>12</v>
      </c>
      <c r="D488" s="209">
        <v>2</v>
      </c>
      <c r="E488" s="209">
        <v>2</v>
      </c>
      <c r="F488" s="209">
        <v>1</v>
      </c>
      <c r="G488" s="209">
        <v>1</v>
      </c>
      <c r="H488" s="209">
        <v>2</v>
      </c>
      <c r="I488" s="209">
        <v>1</v>
      </c>
      <c r="J488" s="209">
        <v>3</v>
      </c>
      <c r="K488" s="209">
        <v>0</v>
      </c>
      <c r="L488" s="209">
        <v>0</v>
      </c>
    </row>
    <row r="489" spans="1:12" ht="17.399999999999999">
      <c r="A489" s="191">
        <f t="shared" si="86"/>
        <v>9</v>
      </c>
      <c r="B489" s="191" t="str">
        <f>C489&amp;":"&amp;COUNTIF($C$7:C489,C489)</f>
        <v>9:15</v>
      </c>
      <c r="C489" s="204">
        <f t="shared" si="87"/>
        <v>9</v>
      </c>
      <c r="D489" s="209">
        <v>1</v>
      </c>
      <c r="E489" s="209">
        <v>0</v>
      </c>
      <c r="F489" s="209">
        <v>1</v>
      </c>
      <c r="G489" s="209">
        <v>1</v>
      </c>
      <c r="H489" s="209">
        <v>1</v>
      </c>
      <c r="I489" s="209">
        <v>0</v>
      </c>
      <c r="J489" s="209">
        <v>2</v>
      </c>
      <c r="K489" s="209">
        <v>2</v>
      </c>
      <c r="L489" s="209">
        <v>1</v>
      </c>
    </row>
    <row r="490" spans="1:12" ht="17.399999999999999">
      <c r="A490" s="191">
        <f t="shared" si="86"/>
        <v>13</v>
      </c>
      <c r="B490" s="191" t="str">
        <f>C490&amp;":"&amp;COUNTIF($C$7:C490,C490)</f>
        <v>13:10</v>
      </c>
      <c r="C490" s="204">
        <f t="shared" si="87"/>
        <v>13</v>
      </c>
      <c r="D490" s="209">
        <v>1</v>
      </c>
      <c r="E490" s="209">
        <v>1</v>
      </c>
      <c r="F490" s="209">
        <v>2</v>
      </c>
      <c r="G490" s="209">
        <v>1</v>
      </c>
      <c r="H490" s="209">
        <v>2</v>
      </c>
      <c r="I490" s="209">
        <v>1</v>
      </c>
      <c r="J490" s="209">
        <v>2</v>
      </c>
      <c r="K490" s="209">
        <v>1</v>
      </c>
      <c r="L490" s="209">
        <v>2</v>
      </c>
    </row>
    <row r="491" spans="1:12" ht="17.399999999999999">
      <c r="A491" s="191">
        <f t="shared" si="86"/>
        <v>6</v>
      </c>
      <c r="B491" s="191" t="str">
        <f>C491&amp;":"&amp;COUNTIF($C$7:C491,C491)</f>
        <v>6:6</v>
      </c>
      <c r="C491" s="204">
        <f t="shared" si="87"/>
        <v>6</v>
      </c>
      <c r="D491" s="209">
        <v>1</v>
      </c>
      <c r="E491" s="209">
        <v>0</v>
      </c>
      <c r="F491" s="209">
        <v>1</v>
      </c>
      <c r="G491" s="209">
        <v>1</v>
      </c>
      <c r="H491" s="209">
        <v>0</v>
      </c>
      <c r="I491" s="209">
        <v>0</v>
      </c>
      <c r="J491" s="209">
        <v>1</v>
      </c>
      <c r="K491" s="209">
        <v>1</v>
      </c>
      <c r="L491" s="209">
        <v>1</v>
      </c>
    </row>
    <row r="492" spans="1:12" ht="17.399999999999999">
      <c r="A492" s="191">
        <f t="shared" si="86"/>
        <v>11</v>
      </c>
      <c r="B492" s="191" t="str">
        <f>C492&amp;":"&amp;COUNTIF($C$7:C492,C492)</f>
        <v>11:9</v>
      </c>
      <c r="C492" s="204">
        <f t="shared" si="87"/>
        <v>11</v>
      </c>
      <c r="D492" s="209">
        <v>0</v>
      </c>
      <c r="E492" s="209">
        <v>1</v>
      </c>
      <c r="F492" s="209">
        <v>2</v>
      </c>
      <c r="G492" s="209">
        <v>0</v>
      </c>
      <c r="H492" s="209">
        <v>1</v>
      </c>
      <c r="I492" s="209">
        <v>1</v>
      </c>
      <c r="J492" s="209">
        <v>2</v>
      </c>
      <c r="K492" s="209">
        <v>2</v>
      </c>
      <c r="L492" s="209">
        <v>2</v>
      </c>
    </row>
    <row r="493" spans="1:12" ht="17.399999999999999">
      <c r="A493" s="191">
        <f t="shared" si="86"/>
        <v>12</v>
      </c>
      <c r="B493" s="191" t="str">
        <f>C493&amp;":"&amp;COUNTIF($C$7:C493,C493)</f>
        <v>12:11</v>
      </c>
      <c r="C493" s="204">
        <f t="shared" si="87"/>
        <v>12</v>
      </c>
      <c r="D493" s="209">
        <v>2</v>
      </c>
      <c r="E493" s="209">
        <v>2</v>
      </c>
      <c r="F493" s="209">
        <v>0</v>
      </c>
      <c r="G493" s="209">
        <v>2</v>
      </c>
      <c r="H493" s="209">
        <v>1</v>
      </c>
      <c r="I493" s="209">
        <v>1</v>
      </c>
      <c r="J493" s="209">
        <v>1</v>
      </c>
      <c r="K493" s="209">
        <v>1</v>
      </c>
      <c r="L493" s="209">
        <v>2</v>
      </c>
    </row>
    <row r="494" spans="1:12" ht="17.399999999999999">
      <c r="A494" s="191">
        <f t="shared" si="86"/>
        <v>7</v>
      </c>
      <c r="B494" s="191" t="str">
        <f>C494&amp;":"&amp;COUNTIF($C$7:C494,C494)</f>
        <v>7:9</v>
      </c>
      <c r="C494" s="204">
        <f t="shared" si="87"/>
        <v>7</v>
      </c>
      <c r="D494" s="209">
        <v>1</v>
      </c>
      <c r="E494" s="209">
        <v>0</v>
      </c>
      <c r="F494" s="209">
        <v>1</v>
      </c>
      <c r="G494" s="209">
        <v>0</v>
      </c>
      <c r="H494" s="209">
        <v>0</v>
      </c>
      <c r="I494" s="209">
        <v>2</v>
      </c>
      <c r="J494" s="209">
        <v>1</v>
      </c>
      <c r="K494" s="209">
        <v>1</v>
      </c>
      <c r="L494" s="209">
        <v>1</v>
      </c>
    </row>
    <row r="495" spans="1:12" ht="17.399999999999999">
      <c r="A495" s="191">
        <f t="shared" si="86"/>
        <v>11</v>
      </c>
      <c r="B495" s="191" t="str">
        <f>C495&amp;":"&amp;COUNTIF($C$7:C495,C495)</f>
        <v>11:10</v>
      </c>
      <c r="C495" s="204">
        <f t="shared" si="87"/>
        <v>11</v>
      </c>
      <c r="D495" s="209">
        <v>1</v>
      </c>
      <c r="E495" s="209">
        <v>1</v>
      </c>
      <c r="F495" s="209">
        <v>2</v>
      </c>
      <c r="G495" s="209">
        <v>1</v>
      </c>
      <c r="H495" s="209">
        <v>1</v>
      </c>
      <c r="I495" s="209">
        <v>1</v>
      </c>
      <c r="J495" s="209">
        <v>1</v>
      </c>
      <c r="K495" s="209">
        <v>1</v>
      </c>
      <c r="L495" s="209">
        <v>2</v>
      </c>
    </row>
    <row r="496" spans="1:12" ht="17.399999999999999">
      <c r="A496" s="191">
        <f t="shared" si="86"/>
        <v>9</v>
      </c>
      <c r="B496" s="191" t="str">
        <f>C496&amp;":"&amp;COUNTIF($C$7:C496,C496)</f>
        <v>9:16</v>
      </c>
      <c r="C496" s="204">
        <f t="shared" si="87"/>
        <v>9</v>
      </c>
      <c r="D496" s="209">
        <v>0</v>
      </c>
      <c r="E496" s="209">
        <v>0</v>
      </c>
      <c r="F496" s="209">
        <v>2</v>
      </c>
      <c r="G496" s="209">
        <v>0</v>
      </c>
      <c r="H496" s="209">
        <v>1</v>
      </c>
      <c r="I496" s="209">
        <v>0</v>
      </c>
      <c r="J496" s="209">
        <v>3</v>
      </c>
      <c r="K496" s="209">
        <v>2</v>
      </c>
      <c r="L496" s="209">
        <v>1</v>
      </c>
    </row>
    <row r="497" spans="1:12" ht="17.399999999999999">
      <c r="A497" s="191">
        <f t="shared" si="86"/>
        <v>11</v>
      </c>
      <c r="B497" s="191" t="str">
        <f>C497&amp;":"&amp;COUNTIF($C$7:C497,C497)</f>
        <v>11:11</v>
      </c>
      <c r="C497" s="204">
        <f t="shared" si="87"/>
        <v>11</v>
      </c>
      <c r="D497" s="209">
        <v>0</v>
      </c>
      <c r="E497" s="209">
        <v>1</v>
      </c>
      <c r="F497" s="209">
        <v>2</v>
      </c>
      <c r="G497" s="209">
        <v>1</v>
      </c>
      <c r="H497" s="209">
        <v>1</v>
      </c>
      <c r="I497" s="209">
        <v>1</v>
      </c>
      <c r="J497" s="209">
        <v>1</v>
      </c>
      <c r="K497" s="209">
        <v>2</v>
      </c>
      <c r="L497" s="209">
        <v>2</v>
      </c>
    </row>
    <row r="498" spans="1:12" ht="17.399999999999999">
      <c r="A498" s="191">
        <f t="shared" si="86"/>
        <v>11</v>
      </c>
      <c r="B498" s="191" t="str">
        <f>C498&amp;":"&amp;COUNTIF($C$7:C498,C498)</f>
        <v>11:12</v>
      </c>
      <c r="C498" s="204">
        <f t="shared" si="87"/>
        <v>11</v>
      </c>
      <c r="D498" s="209">
        <v>1</v>
      </c>
      <c r="E498" s="209">
        <v>2</v>
      </c>
      <c r="F498" s="209">
        <v>2</v>
      </c>
      <c r="G498" s="209">
        <v>2</v>
      </c>
      <c r="H498" s="209">
        <v>1</v>
      </c>
      <c r="I498" s="209">
        <v>0</v>
      </c>
      <c r="J498" s="209">
        <v>2</v>
      </c>
      <c r="K498" s="209">
        <v>1</v>
      </c>
      <c r="L498" s="209">
        <v>0</v>
      </c>
    </row>
    <row r="499" spans="1:12" ht="17.399999999999999">
      <c r="A499" s="191">
        <f t="shared" si="86"/>
        <v>9</v>
      </c>
      <c r="B499" s="191" t="str">
        <f>C499&amp;":"&amp;COUNTIF($C$7:C499,C499)</f>
        <v>9:17</v>
      </c>
      <c r="C499" s="204">
        <f t="shared" si="87"/>
        <v>9</v>
      </c>
      <c r="D499" s="209">
        <v>1</v>
      </c>
      <c r="E499" s="209">
        <v>1</v>
      </c>
      <c r="F499" s="209">
        <v>0</v>
      </c>
      <c r="G499" s="209">
        <v>1</v>
      </c>
      <c r="H499" s="209">
        <v>0</v>
      </c>
      <c r="I499" s="209">
        <v>1</v>
      </c>
      <c r="J499" s="209">
        <v>2</v>
      </c>
      <c r="K499" s="209">
        <v>2</v>
      </c>
      <c r="L499" s="209">
        <v>1</v>
      </c>
    </row>
    <row r="500" spans="1:12" ht="17.399999999999999">
      <c r="A500" s="191">
        <f t="shared" si="86"/>
        <v>15</v>
      </c>
      <c r="B500" s="191" t="str">
        <f>C500&amp;":"&amp;COUNTIF($C$7:C500,C500)</f>
        <v>15:8</v>
      </c>
      <c r="C500" s="204">
        <f t="shared" si="87"/>
        <v>15</v>
      </c>
      <c r="D500" s="209">
        <v>1</v>
      </c>
      <c r="E500" s="209">
        <v>2</v>
      </c>
      <c r="F500" s="209">
        <v>1</v>
      </c>
      <c r="G500" s="209">
        <v>2</v>
      </c>
      <c r="H500" s="209">
        <v>2</v>
      </c>
      <c r="I500" s="209">
        <v>1</v>
      </c>
      <c r="J500" s="209">
        <v>3</v>
      </c>
      <c r="K500" s="209">
        <v>1</v>
      </c>
      <c r="L500" s="209">
        <v>2</v>
      </c>
    </row>
    <row r="501" spans="1:12" ht="17.399999999999999">
      <c r="A501" s="191">
        <f t="shared" si="86"/>
        <v>7</v>
      </c>
      <c r="B501" s="191" t="str">
        <f>C501&amp;":"&amp;COUNTIF($C$7:C501,C501)</f>
        <v>7:10</v>
      </c>
      <c r="C501" s="204">
        <f t="shared" si="87"/>
        <v>7</v>
      </c>
      <c r="D501" s="209">
        <v>1</v>
      </c>
      <c r="E501" s="209">
        <v>0</v>
      </c>
      <c r="F501" s="209">
        <v>1</v>
      </c>
      <c r="G501" s="209">
        <v>0</v>
      </c>
      <c r="H501" s="209">
        <v>1</v>
      </c>
      <c r="I501" s="209">
        <v>0</v>
      </c>
      <c r="J501" s="209">
        <v>1</v>
      </c>
      <c r="K501" s="209">
        <v>1</v>
      </c>
      <c r="L501" s="209">
        <v>2</v>
      </c>
    </row>
    <row r="502" spans="1:12" ht="17.399999999999999">
      <c r="A502" s="191">
        <f t="shared" si="86"/>
        <v>7</v>
      </c>
      <c r="B502" s="191" t="str">
        <f>C502&amp;":"&amp;COUNTIF($C$7:C502,C502)</f>
        <v>7:11</v>
      </c>
      <c r="C502" s="204">
        <f t="shared" si="87"/>
        <v>7</v>
      </c>
      <c r="D502" s="209">
        <v>0</v>
      </c>
      <c r="E502" s="209">
        <v>0</v>
      </c>
      <c r="F502" s="209">
        <v>1</v>
      </c>
      <c r="G502" s="209">
        <v>0</v>
      </c>
      <c r="H502" s="209">
        <v>1</v>
      </c>
      <c r="I502" s="209">
        <v>0</v>
      </c>
      <c r="J502" s="209">
        <v>2</v>
      </c>
      <c r="K502" s="209">
        <v>1</v>
      </c>
      <c r="L502" s="209">
        <v>2</v>
      </c>
    </row>
    <row r="503" spans="1:12" ht="17.399999999999999">
      <c r="A503" s="191">
        <f t="shared" si="86"/>
        <v>12</v>
      </c>
      <c r="B503" s="191" t="str">
        <f>C503&amp;":"&amp;COUNTIF($C$7:C503,C503)</f>
        <v>12:12</v>
      </c>
      <c r="C503" s="204">
        <f t="shared" si="87"/>
        <v>12</v>
      </c>
      <c r="D503" s="209">
        <v>2</v>
      </c>
      <c r="E503" s="209">
        <v>1</v>
      </c>
      <c r="F503" s="209">
        <v>2</v>
      </c>
      <c r="G503" s="209">
        <v>2</v>
      </c>
      <c r="H503" s="209">
        <v>2</v>
      </c>
      <c r="I503" s="209">
        <v>2</v>
      </c>
      <c r="J503" s="209">
        <v>0</v>
      </c>
      <c r="K503" s="209">
        <v>0</v>
      </c>
      <c r="L503" s="209">
        <v>1</v>
      </c>
    </row>
    <row r="504" spans="1:12" ht="17.399999999999999">
      <c r="A504" s="191">
        <f t="shared" si="86"/>
        <v>8</v>
      </c>
      <c r="B504" s="191" t="str">
        <f>C504&amp;":"&amp;COUNTIF($C$7:C504,C504)</f>
        <v>8:17</v>
      </c>
      <c r="C504" s="204">
        <f t="shared" si="87"/>
        <v>8</v>
      </c>
      <c r="D504" s="209">
        <v>1</v>
      </c>
      <c r="E504" s="209">
        <v>0</v>
      </c>
      <c r="F504" s="209">
        <v>1</v>
      </c>
      <c r="G504" s="209">
        <v>2</v>
      </c>
      <c r="H504" s="209">
        <v>2</v>
      </c>
      <c r="I504" s="209">
        <v>1</v>
      </c>
      <c r="J504" s="209">
        <v>1</v>
      </c>
      <c r="K504" s="209">
        <v>0</v>
      </c>
      <c r="L504" s="209">
        <v>0</v>
      </c>
    </row>
    <row r="505" spans="1:12" ht="17.399999999999999">
      <c r="A505" s="191">
        <f t="shared" si="86"/>
        <v>15</v>
      </c>
      <c r="B505" s="191" t="str">
        <f>C505&amp;":"&amp;COUNTIF($C$7:C505,C505)</f>
        <v>15:9</v>
      </c>
      <c r="C505" s="204">
        <f t="shared" si="87"/>
        <v>15</v>
      </c>
      <c r="D505" s="209">
        <v>1</v>
      </c>
      <c r="E505" s="209">
        <v>2</v>
      </c>
      <c r="F505" s="209">
        <v>2</v>
      </c>
      <c r="G505" s="209">
        <v>2</v>
      </c>
      <c r="H505" s="209">
        <v>2</v>
      </c>
      <c r="I505" s="209">
        <v>1</v>
      </c>
      <c r="J505" s="209">
        <v>3</v>
      </c>
      <c r="K505" s="209">
        <v>1</v>
      </c>
      <c r="L505" s="209">
        <v>1</v>
      </c>
    </row>
    <row r="506" spans="1:12" ht="17.399999999999999">
      <c r="A506" s="191">
        <f t="shared" si="86"/>
        <v>9</v>
      </c>
      <c r="B506" s="191" t="str">
        <f>C506&amp;":"&amp;COUNTIF($C$7:C506,C506)</f>
        <v>9:18</v>
      </c>
      <c r="C506" s="204">
        <f t="shared" si="87"/>
        <v>9</v>
      </c>
      <c r="D506" s="209">
        <v>0</v>
      </c>
      <c r="E506" s="209">
        <v>0</v>
      </c>
      <c r="F506" s="209">
        <v>2</v>
      </c>
      <c r="G506" s="209">
        <v>0</v>
      </c>
      <c r="H506" s="209">
        <v>1</v>
      </c>
      <c r="I506" s="209">
        <v>0</v>
      </c>
      <c r="J506" s="209">
        <v>3</v>
      </c>
      <c r="K506" s="209">
        <v>1</v>
      </c>
      <c r="L506" s="209">
        <v>2</v>
      </c>
    </row>
    <row r="507" spans="1:12" ht="17.399999999999999">
      <c r="A507" s="191">
        <f t="shared" si="86"/>
        <v>8</v>
      </c>
      <c r="B507" s="191" t="str">
        <f>C507&amp;":"&amp;COUNTIF($C$7:C507,C507)</f>
        <v>8:18</v>
      </c>
      <c r="C507" s="204">
        <f t="shared" si="87"/>
        <v>8</v>
      </c>
      <c r="D507" s="209">
        <v>0</v>
      </c>
      <c r="E507" s="209">
        <v>0</v>
      </c>
      <c r="F507" s="209">
        <v>1</v>
      </c>
      <c r="G507" s="209">
        <v>1</v>
      </c>
      <c r="H507" s="209">
        <v>0</v>
      </c>
      <c r="I507" s="209">
        <v>0</v>
      </c>
      <c r="J507" s="209">
        <v>2</v>
      </c>
      <c r="K507" s="209">
        <v>2</v>
      </c>
      <c r="L507" s="209">
        <v>2</v>
      </c>
    </row>
    <row r="508" spans="1:12" ht="17.399999999999999">
      <c r="A508" s="191">
        <f t="shared" si="86"/>
        <v>13</v>
      </c>
      <c r="B508" s="191" t="str">
        <f>C508&amp;":"&amp;COUNTIF($C$7:C508,C508)</f>
        <v>13:11</v>
      </c>
      <c r="C508" s="204">
        <f t="shared" si="87"/>
        <v>13</v>
      </c>
      <c r="D508" s="209">
        <v>2</v>
      </c>
      <c r="E508" s="209">
        <v>2</v>
      </c>
      <c r="F508" s="209">
        <v>1</v>
      </c>
      <c r="G508" s="209">
        <v>2</v>
      </c>
      <c r="H508" s="209">
        <v>0</v>
      </c>
      <c r="I508" s="209">
        <v>0</v>
      </c>
      <c r="J508" s="209">
        <v>2</v>
      </c>
      <c r="K508" s="209">
        <v>2</v>
      </c>
      <c r="L508" s="209">
        <v>2</v>
      </c>
    </row>
    <row r="509" spans="1:12" ht="17.399999999999999">
      <c r="A509" s="191">
        <f t="shared" si="86"/>
        <v>10</v>
      </c>
      <c r="B509" s="191" t="str">
        <f>C509&amp;":"&amp;COUNTIF($C$7:C509,C509)</f>
        <v>10:14</v>
      </c>
      <c r="C509" s="204">
        <f t="shared" si="87"/>
        <v>10</v>
      </c>
      <c r="D509" s="209">
        <v>1</v>
      </c>
      <c r="E509" s="209">
        <v>0</v>
      </c>
      <c r="F509" s="209">
        <v>0</v>
      </c>
      <c r="G509" s="209">
        <v>1</v>
      </c>
      <c r="H509" s="209">
        <v>0</v>
      </c>
      <c r="I509" s="209">
        <v>2</v>
      </c>
      <c r="J509" s="209">
        <v>3</v>
      </c>
      <c r="K509" s="209">
        <v>1</v>
      </c>
      <c r="L509" s="209">
        <v>2</v>
      </c>
    </row>
    <row r="510" spans="1:12" ht="17.399999999999999">
      <c r="A510" s="191">
        <f t="shared" si="86"/>
        <v>17</v>
      </c>
      <c r="B510" s="191" t="str">
        <f>C510&amp;":"&amp;COUNTIF($C$7:C510,C510)</f>
        <v>17:4</v>
      </c>
      <c r="C510" s="204">
        <f t="shared" si="87"/>
        <v>17</v>
      </c>
      <c r="D510" s="209">
        <v>2</v>
      </c>
      <c r="E510" s="209">
        <v>1</v>
      </c>
      <c r="F510" s="209">
        <v>2</v>
      </c>
      <c r="G510" s="209">
        <v>2</v>
      </c>
      <c r="H510" s="209">
        <v>2</v>
      </c>
      <c r="I510" s="209">
        <v>1</v>
      </c>
      <c r="J510" s="209">
        <v>3</v>
      </c>
      <c r="K510" s="209">
        <v>2</v>
      </c>
      <c r="L510" s="209">
        <v>2</v>
      </c>
    </row>
    <row r="511" spans="1:12" ht="17.399999999999999">
      <c r="A511" s="191">
        <f t="shared" si="86"/>
        <v>7</v>
      </c>
      <c r="B511" s="191" t="str">
        <f>C511&amp;":"&amp;COUNTIF($C$7:C511,C511)</f>
        <v>7:12</v>
      </c>
      <c r="C511" s="204">
        <f t="shared" si="87"/>
        <v>7</v>
      </c>
      <c r="D511" s="209">
        <v>0</v>
      </c>
      <c r="E511" s="209">
        <v>1</v>
      </c>
      <c r="F511" s="209">
        <v>2</v>
      </c>
      <c r="G511" s="209">
        <v>0</v>
      </c>
      <c r="H511" s="209">
        <v>0</v>
      </c>
      <c r="I511" s="209">
        <v>0</v>
      </c>
      <c r="J511" s="209">
        <v>2</v>
      </c>
      <c r="K511" s="209">
        <v>1</v>
      </c>
      <c r="L511" s="209">
        <v>1</v>
      </c>
    </row>
    <row r="512" spans="1:12" ht="17.399999999999999">
      <c r="A512" s="191">
        <f t="shared" si="86"/>
        <v>10</v>
      </c>
      <c r="B512" s="191" t="str">
        <f>C512&amp;":"&amp;COUNTIF($C$7:C512,C512)</f>
        <v>10:15</v>
      </c>
      <c r="C512" s="204">
        <f t="shared" si="87"/>
        <v>10</v>
      </c>
      <c r="D512" s="209">
        <v>1</v>
      </c>
      <c r="E512" s="209">
        <v>0</v>
      </c>
      <c r="F512" s="209">
        <v>2</v>
      </c>
      <c r="G512" s="209">
        <v>0</v>
      </c>
      <c r="H512" s="209">
        <v>1</v>
      </c>
      <c r="I512" s="209">
        <v>0</v>
      </c>
      <c r="J512" s="209">
        <v>3</v>
      </c>
      <c r="K512" s="209">
        <v>2</v>
      </c>
      <c r="L512" s="209">
        <v>1</v>
      </c>
    </row>
    <row r="513" spans="1:12" ht="17.399999999999999">
      <c r="A513" s="191">
        <f t="shared" si="86"/>
        <v>11</v>
      </c>
      <c r="B513" s="191" t="str">
        <f>C513&amp;":"&amp;COUNTIF($C$7:C513,C513)</f>
        <v>11:13</v>
      </c>
      <c r="C513" s="204">
        <f t="shared" si="87"/>
        <v>11</v>
      </c>
      <c r="D513" s="209">
        <v>1</v>
      </c>
      <c r="E513" s="209">
        <v>2</v>
      </c>
      <c r="F513" s="209">
        <v>2</v>
      </c>
      <c r="G513" s="209">
        <v>2</v>
      </c>
      <c r="H513" s="209">
        <v>2</v>
      </c>
      <c r="I513" s="209">
        <v>0</v>
      </c>
      <c r="J513" s="209">
        <v>1</v>
      </c>
      <c r="K513" s="209">
        <v>1</v>
      </c>
      <c r="L513" s="209">
        <v>0</v>
      </c>
    </row>
    <row r="514" spans="1:12" ht="17.399999999999999">
      <c r="A514" s="191">
        <f t="shared" si="86"/>
        <v>11</v>
      </c>
      <c r="B514" s="191" t="str">
        <f>C514&amp;":"&amp;COUNTIF($C$7:C514,C514)</f>
        <v>11:14</v>
      </c>
      <c r="C514" s="204">
        <f t="shared" si="87"/>
        <v>11</v>
      </c>
      <c r="D514" s="209">
        <v>2</v>
      </c>
      <c r="E514" s="209">
        <v>2</v>
      </c>
      <c r="F514" s="209">
        <v>1</v>
      </c>
      <c r="G514" s="209">
        <v>0</v>
      </c>
      <c r="H514" s="209">
        <v>1</v>
      </c>
      <c r="I514" s="209">
        <v>1</v>
      </c>
      <c r="J514" s="209">
        <v>3</v>
      </c>
      <c r="K514" s="209">
        <v>0</v>
      </c>
      <c r="L514" s="209">
        <v>1</v>
      </c>
    </row>
    <row r="515" spans="1:12" ht="17.399999999999999">
      <c r="A515" s="191">
        <f t="shared" si="86"/>
        <v>14</v>
      </c>
      <c r="B515" s="191" t="str">
        <f>C515&amp;":"&amp;COUNTIF($C$7:C515,C515)</f>
        <v>14:6</v>
      </c>
      <c r="C515" s="204">
        <f t="shared" si="87"/>
        <v>14</v>
      </c>
      <c r="D515" s="209">
        <v>1</v>
      </c>
      <c r="E515" s="209">
        <v>2</v>
      </c>
      <c r="F515" s="209">
        <v>2</v>
      </c>
      <c r="G515" s="209">
        <v>1</v>
      </c>
      <c r="H515" s="209">
        <v>2</v>
      </c>
      <c r="I515" s="209">
        <v>2</v>
      </c>
      <c r="J515" s="209">
        <v>1</v>
      </c>
      <c r="K515" s="209">
        <v>2</v>
      </c>
      <c r="L515" s="209">
        <v>1</v>
      </c>
    </row>
    <row r="516" spans="1:12" ht="17.399999999999999">
      <c r="A516" s="191">
        <f t="shared" si="86"/>
        <v>9</v>
      </c>
      <c r="B516" s="191" t="str">
        <f>C516&amp;":"&amp;COUNTIF($C$7:C516,C516)</f>
        <v>9:19</v>
      </c>
      <c r="C516" s="204">
        <f t="shared" si="87"/>
        <v>9</v>
      </c>
      <c r="D516" s="209">
        <v>0</v>
      </c>
      <c r="E516" s="209">
        <v>1</v>
      </c>
      <c r="F516" s="209">
        <v>2</v>
      </c>
      <c r="G516" s="209">
        <v>0</v>
      </c>
      <c r="H516" s="209">
        <v>0</v>
      </c>
      <c r="I516" s="209">
        <v>1</v>
      </c>
      <c r="J516" s="209">
        <v>3</v>
      </c>
      <c r="K516" s="209">
        <v>1</v>
      </c>
      <c r="L516" s="209">
        <v>1</v>
      </c>
    </row>
    <row r="517" spans="1:12" ht="17.399999999999999">
      <c r="A517" s="191">
        <f t="shared" si="86"/>
        <v>8</v>
      </c>
      <c r="B517" s="191" t="str">
        <f>C517&amp;":"&amp;COUNTIF($C$7:C517,C517)</f>
        <v>8:19</v>
      </c>
      <c r="C517" s="204">
        <f t="shared" si="87"/>
        <v>8</v>
      </c>
      <c r="D517" s="209">
        <v>1</v>
      </c>
      <c r="E517" s="209">
        <v>0</v>
      </c>
      <c r="F517" s="209">
        <v>2</v>
      </c>
      <c r="G517" s="209">
        <v>0</v>
      </c>
      <c r="H517" s="209">
        <v>0</v>
      </c>
      <c r="I517" s="209">
        <v>0</v>
      </c>
      <c r="J517" s="209">
        <v>2</v>
      </c>
      <c r="K517" s="209">
        <v>1</v>
      </c>
      <c r="L517" s="209">
        <v>2</v>
      </c>
    </row>
    <row r="518" spans="1:12" ht="17.399999999999999">
      <c r="A518" s="191">
        <f t="shared" si="86"/>
        <v>11</v>
      </c>
      <c r="B518" s="191" t="str">
        <f>C518&amp;":"&amp;COUNTIF($C$7:C518,C518)</f>
        <v>11:15</v>
      </c>
      <c r="C518" s="204">
        <f t="shared" si="87"/>
        <v>11</v>
      </c>
      <c r="D518" s="209">
        <v>2</v>
      </c>
      <c r="E518" s="209">
        <v>1</v>
      </c>
      <c r="F518" s="209">
        <v>2</v>
      </c>
      <c r="G518" s="209">
        <v>1</v>
      </c>
      <c r="H518" s="209">
        <v>1</v>
      </c>
      <c r="I518" s="209">
        <v>2</v>
      </c>
      <c r="J518" s="209">
        <v>0</v>
      </c>
      <c r="K518" s="209">
        <v>2</v>
      </c>
      <c r="L518" s="209">
        <v>0</v>
      </c>
    </row>
    <row r="519" spans="1:12" ht="17.399999999999999">
      <c r="A519" s="191">
        <f t="shared" si="86"/>
        <v>7</v>
      </c>
      <c r="B519" s="191" t="str">
        <f>C519&amp;":"&amp;COUNTIF($C$7:C519,C519)</f>
        <v>7:13</v>
      </c>
      <c r="C519" s="204">
        <f t="shared" si="87"/>
        <v>7</v>
      </c>
      <c r="D519" s="209">
        <v>2</v>
      </c>
      <c r="E519" s="209">
        <v>0</v>
      </c>
      <c r="F519" s="209">
        <v>2</v>
      </c>
      <c r="G519" s="209">
        <v>0</v>
      </c>
      <c r="H519" s="209">
        <v>2</v>
      </c>
      <c r="I519" s="209">
        <v>0</v>
      </c>
      <c r="J519" s="209">
        <v>0</v>
      </c>
      <c r="K519" s="209">
        <v>1</v>
      </c>
      <c r="L519" s="209">
        <v>0</v>
      </c>
    </row>
    <row r="520" spans="1:12" ht="17.399999999999999">
      <c r="A520" s="191">
        <f t="shared" ref="A520:A583" si="88">SUM(D520:L520)</f>
        <v>14</v>
      </c>
      <c r="B520" s="191" t="str">
        <f>C520&amp;":"&amp;COUNTIF($C$7:C520,C520)</f>
        <v>14:7</v>
      </c>
      <c r="C520" s="204">
        <f t="shared" ref="C520:C583" si="89">SUM(D520:L520)</f>
        <v>14</v>
      </c>
      <c r="D520" s="209">
        <v>2</v>
      </c>
      <c r="E520" s="209">
        <v>2</v>
      </c>
      <c r="F520" s="209">
        <v>1</v>
      </c>
      <c r="G520" s="209">
        <v>1</v>
      </c>
      <c r="H520" s="209">
        <v>1</v>
      </c>
      <c r="I520" s="209">
        <v>1</v>
      </c>
      <c r="J520" s="209">
        <v>3</v>
      </c>
      <c r="K520" s="209">
        <v>2</v>
      </c>
      <c r="L520" s="209">
        <v>1</v>
      </c>
    </row>
    <row r="521" spans="1:12" ht="17.399999999999999">
      <c r="A521" s="191">
        <f t="shared" si="88"/>
        <v>8</v>
      </c>
      <c r="B521" s="191" t="str">
        <f>C521&amp;":"&amp;COUNTIF($C$7:C521,C521)</f>
        <v>8:20</v>
      </c>
      <c r="C521" s="204">
        <f t="shared" si="89"/>
        <v>8</v>
      </c>
      <c r="D521" s="209">
        <v>0</v>
      </c>
      <c r="E521" s="209">
        <v>0</v>
      </c>
      <c r="F521" s="209">
        <v>1</v>
      </c>
      <c r="G521" s="209">
        <v>1</v>
      </c>
      <c r="H521" s="209">
        <v>0</v>
      </c>
      <c r="I521" s="209">
        <v>0</v>
      </c>
      <c r="J521" s="209">
        <v>2</v>
      </c>
      <c r="K521" s="209">
        <v>2</v>
      </c>
      <c r="L521" s="209">
        <v>2</v>
      </c>
    </row>
    <row r="522" spans="1:12" ht="17.399999999999999">
      <c r="A522" s="191">
        <f t="shared" si="88"/>
        <v>8</v>
      </c>
      <c r="B522" s="191" t="str">
        <f>C522&amp;":"&amp;COUNTIF($C$7:C522,C522)</f>
        <v>8:21</v>
      </c>
      <c r="C522" s="204">
        <f t="shared" si="89"/>
        <v>8</v>
      </c>
      <c r="D522" s="209">
        <v>0</v>
      </c>
      <c r="E522" s="209">
        <v>1</v>
      </c>
      <c r="F522" s="209">
        <v>1</v>
      </c>
      <c r="G522" s="209">
        <v>0</v>
      </c>
      <c r="H522" s="209">
        <v>1</v>
      </c>
      <c r="I522" s="209">
        <v>0</v>
      </c>
      <c r="J522" s="209">
        <v>2</v>
      </c>
      <c r="K522" s="209">
        <v>1</v>
      </c>
      <c r="L522" s="209">
        <v>2</v>
      </c>
    </row>
    <row r="523" spans="1:12" ht="17.399999999999999">
      <c r="A523" s="191">
        <f t="shared" si="88"/>
        <v>10</v>
      </c>
      <c r="B523" s="191" t="str">
        <f>C523&amp;":"&amp;COUNTIF($C$7:C523,C523)</f>
        <v>10:16</v>
      </c>
      <c r="C523" s="204">
        <f t="shared" si="89"/>
        <v>10</v>
      </c>
      <c r="D523" s="209">
        <v>1</v>
      </c>
      <c r="E523" s="209">
        <v>1</v>
      </c>
      <c r="F523" s="209">
        <v>1</v>
      </c>
      <c r="G523" s="209">
        <v>1</v>
      </c>
      <c r="H523" s="209">
        <v>1</v>
      </c>
      <c r="I523" s="209">
        <v>2</v>
      </c>
      <c r="J523" s="209">
        <v>3</v>
      </c>
      <c r="K523" s="209">
        <v>0</v>
      </c>
      <c r="L523" s="209">
        <v>0</v>
      </c>
    </row>
    <row r="524" spans="1:12" ht="17.399999999999999">
      <c r="A524" s="191">
        <f t="shared" si="88"/>
        <v>17</v>
      </c>
      <c r="B524" s="191" t="str">
        <f>C524&amp;":"&amp;COUNTIF($C$7:C524,C524)</f>
        <v>17:5</v>
      </c>
      <c r="C524" s="204">
        <f t="shared" si="89"/>
        <v>17</v>
      </c>
      <c r="D524" s="209">
        <v>2</v>
      </c>
      <c r="E524" s="209">
        <v>0</v>
      </c>
      <c r="F524" s="209">
        <v>2</v>
      </c>
      <c r="G524" s="209">
        <v>2</v>
      </c>
      <c r="H524" s="209">
        <v>2</v>
      </c>
      <c r="I524" s="209">
        <v>2</v>
      </c>
      <c r="J524" s="209">
        <v>3</v>
      </c>
      <c r="K524" s="209">
        <v>2</v>
      </c>
      <c r="L524" s="209">
        <v>2</v>
      </c>
    </row>
    <row r="525" spans="1:12" ht="17.399999999999999">
      <c r="A525" s="191">
        <f t="shared" si="88"/>
        <v>12</v>
      </c>
      <c r="B525" s="191" t="str">
        <f>C525&amp;":"&amp;COUNTIF($C$7:C525,C525)</f>
        <v>12:13</v>
      </c>
      <c r="C525" s="204">
        <f t="shared" si="89"/>
        <v>12</v>
      </c>
      <c r="D525" s="209">
        <v>1</v>
      </c>
      <c r="E525" s="209">
        <v>2</v>
      </c>
      <c r="F525" s="209">
        <v>2</v>
      </c>
      <c r="G525" s="209">
        <v>1</v>
      </c>
      <c r="H525" s="209">
        <v>1</v>
      </c>
      <c r="I525" s="209">
        <v>1</v>
      </c>
      <c r="J525" s="209">
        <v>1</v>
      </c>
      <c r="K525" s="209">
        <v>1</v>
      </c>
      <c r="L525" s="209">
        <v>2</v>
      </c>
    </row>
    <row r="526" spans="1:12" ht="17.399999999999999">
      <c r="A526" s="191">
        <f t="shared" si="88"/>
        <v>10</v>
      </c>
      <c r="B526" s="191" t="str">
        <f>C526&amp;":"&amp;COUNTIF($C$7:C526,C526)</f>
        <v>10:17</v>
      </c>
      <c r="C526" s="204">
        <f t="shared" si="89"/>
        <v>10</v>
      </c>
      <c r="D526" s="209">
        <v>0</v>
      </c>
      <c r="E526" s="209">
        <v>0</v>
      </c>
      <c r="F526" s="209">
        <v>1</v>
      </c>
      <c r="G526" s="209">
        <v>1</v>
      </c>
      <c r="H526" s="209">
        <v>1</v>
      </c>
      <c r="I526" s="209">
        <v>0</v>
      </c>
      <c r="J526" s="209">
        <v>3</v>
      </c>
      <c r="K526" s="209">
        <v>2</v>
      </c>
      <c r="L526" s="209">
        <v>2</v>
      </c>
    </row>
    <row r="527" spans="1:12" ht="17.399999999999999">
      <c r="A527" s="191">
        <f t="shared" si="88"/>
        <v>12</v>
      </c>
      <c r="B527" s="191" t="str">
        <f>C527&amp;":"&amp;COUNTIF($C$7:C527,C527)</f>
        <v>12:14</v>
      </c>
      <c r="C527" s="204">
        <f t="shared" si="89"/>
        <v>12</v>
      </c>
      <c r="D527" s="209">
        <v>0</v>
      </c>
      <c r="E527" s="209">
        <v>1</v>
      </c>
      <c r="F527" s="209">
        <v>2</v>
      </c>
      <c r="G527" s="209">
        <v>1</v>
      </c>
      <c r="H527" s="209">
        <v>1</v>
      </c>
      <c r="I527" s="209">
        <v>1</v>
      </c>
      <c r="J527" s="209">
        <v>3</v>
      </c>
      <c r="K527" s="209">
        <v>1</v>
      </c>
      <c r="L527" s="209">
        <v>2</v>
      </c>
    </row>
    <row r="528" spans="1:12" ht="17.399999999999999">
      <c r="A528" s="191">
        <f t="shared" si="88"/>
        <v>8</v>
      </c>
      <c r="B528" s="191" t="str">
        <f>C528&amp;":"&amp;COUNTIF($C$7:C528,C528)</f>
        <v>8:22</v>
      </c>
      <c r="C528" s="204">
        <f t="shared" si="89"/>
        <v>8</v>
      </c>
      <c r="D528" s="209">
        <v>2</v>
      </c>
      <c r="E528" s="209">
        <v>1</v>
      </c>
      <c r="F528" s="209">
        <v>2</v>
      </c>
      <c r="G528" s="209">
        <v>0</v>
      </c>
      <c r="H528" s="209">
        <v>2</v>
      </c>
      <c r="I528" s="209">
        <v>0</v>
      </c>
      <c r="J528" s="209">
        <v>0</v>
      </c>
      <c r="K528" s="209">
        <v>1</v>
      </c>
      <c r="L528" s="209">
        <v>0</v>
      </c>
    </row>
    <row r="529" spans="1:12" ht="17.399999999999999">
      <c r="A529" s="191">
        <f t="shared" si="88"/>
        <v>11</v>
      </c>
      <c r="B529" s="191" t="str">
        <f>C529&amp;":"&amp;COUNTIF($C$7:C529,C529)</f>
        <v>11:16</v>
      </c>
      <c r="C529" s="204">
        <f t="shared" si="89"/>
        <v>11</v>
      </c>
      <c r="D529" s="209">
        <v>1</v>
      </c>
      <c r="E529" s="209">
        <v>2</v>
      </c>
      <c r="F529" s="209">
        <v>2</v>
      </c>
      <c r="G529" s="209">
        <v>0</v>
      </c>
      <c r="H529" s="209">
        <v>1</v>
      </c>
      <c r="I529" s="209">
        <v>0</v>
      </c>
      <c r="J529" s="209">
        <v>1</v>
      </c>
      <c r="K529" s="209">
        <v>2</v>
      </c>
      <c r="L529" s="209">
        <v>2</v>
      </c>
    </row>
    <row r="530" spans="1:12" ht="17.399999999999999">
      <c r="A530" s="191">
        <f t="shared" si="88"/>
        <v>16</v>
      </c>
      <c r="B530" s="191" t="str">
        <f>C530&amp;":"&amp;COUNTIF($C$7:C530,C530)</f>
        <v>16:6</v>
      </c>
      <c r="C530" s="204">
        <f t="shared" si="89"/>
        <v>16</v>
      </c>
      <c r="D530" s="209">
        <v>2</v>
      </c>
      <c r="E530" s="209">
        <v>1</v>
      </c>
      <c r="F530" s="209">
        <v>2</v>
      </c>
      <c r="G530" s="209">
        <v>1</v>
      </c>
      <c r="H530" s="209">
        <v>1</v>
      </c>
      <c r="I530" s="209">
        <v>2</v>
      </c>
      <c r="J530" s="209">
        <v>3</v>
      </c>
      <c r="K530" s="209">
        <v>2</v>
      </c>
      <c r="L530" s="209">
        <v>2</v>
      </c>
    </row>
    <row r="531" spans="1:12" ht="17.399999999999999">
      <c r="A531" s="191">
        <f t="shared" si="88"/>
        <v>7</v>
      </c>
      <c r="B531" s="191" t="str">
        <f>C531&amp;":"&amp;COUNTIF($C$7:C531,C531)</f>
        <v>7:14</v>
      </c>
      <c r="C531" s="204">
        <f t="shared" si="89"/>
        <v>7</v>
      </c>
      <c r="D531" s="209">
        <v>1</v>
      </c>
      <c r="E531" s="209">
        <v>0</v>
      </c>
      <c r="F531" s="209">
        <v>2</v>
      </c>
      <c r="G531" s="209">
        <v>0</v>
      </c>
      <c r="H531" s="209">
        <v>0</v>
      </c>
      <c r="I531" s="209">
        <v>0</v>
      </c>
      <c r="J531" s="209">
        <v>2</v>
      </c>
      <c r="K531" s="209">
        <v>1</v>
      </c>
      <c r="L531" s="209">
        <v>1</v>
      </c>
    </row>
    <row r="532" spans="1:12" ht="17.399999999999999">
      <c r="A532" s="191">
        <f t="shared" si="88"/>
        <v>8</v>
      </c>
      <c r="B532" s="191" t="str">
        <f>C532&amp;":"&amp;COUNTIF($C$7:C532,C532)</f>
        <v>8:23</v>
      </c>
      <c r="C532" s="204">
        <f t="shared" si="89"/>
        <v>8</v>
      </c>
      <c r="D532" s="209">
        <v>0</v>
      </c>
      <c r="E532" s="209">
        <v>1</v>
      </c>
      <c r="F532" s="209">
        <v>1</v>
      </c>
      <c r="G532" s="209">
        <v>1</v>
      </c>
      <c r="H532" s="209">
        <v>0</v>
      </c>
      <c r="I532" s="209">
        <v>0</v>
      </c>
      <c r="J532" s="209">
        <v>2</v>
      </c>
      <c r="K532" s="209">
        <v>2</v>
      </c>
      <c r="L532" s="209">
        <v>1</v>
      </c>
    </row>
    <row r="533" spans="1:12" ht="17.399999999999999">
      <c r="A533" s="191">
        <f t="shared" si="88"/>
        <v>15</v>
      </c>
      <c r="B533" s="191" t="str">
        <f>C533&amp;":"&amp;COUNTIF($C$7:C533,C533)</f>
        <v>15:10</v>
      </c>
      <c r="C533" s="204">
        <f t="shared" si="89"/>
        <v>15</v>
      </c>
      <c r="D533" s="209">
        <v>2</v>
      </c>
      <c r="E533" s="209">
        <v>1</v>
      </c>
      <c r="F533" s="209">
        <v>0</v>
      </c>
      <c r="G533" s="209">
        <v>2</v>
      </c>
      <c r="H533" s="209">
        <v>1</v>
      </c>
      <c r="I533" s="209">
        <v>2</v>
      </c>
      <c r="J533" s="209">
        <v>3</v>
      </c>
      <c r="K533" s="209">
        <v>2</v>
      </c>
      <c r="L533" s="209">
        <v>2</v>
      </c>
    </row>
    <row r="534" spans="1:12" ht="17.399999999999999">
      <c r="A534" s="191">
        <f t="shared" si="88"/>
        <v>15</v>
      </c>
      <c r="B534" s="191" t="str">
        <f>C534&amp;":"&amp;COUNTIF($C$7:C534,C534)</f>
        <v>15:11</v>
      </c>
      <c r="C534" s="204">
        <f t="shared" si="89"/>
        <v>15</v>
      </c>
      <c r="D534" s="209">
        <v>2</v>
      </c>
      <c r="E534" s="209">
        <v>2</v>
      </c>
      <c r="F534" s="209">
        <v>2</v>
      </c>
      <c r="G534" s="209">
        <v>2</v>
      </c>
      <c r="H534" s="209">
        <v>1</v>
      </c>
      <c r="I534" s="209">
        <v>2</v>
      </c>
      <c r="J534" s="209">
        <v>1</v>
      </c>
      <c r="K534" s="209">
        <v>2</v>
      </c>
      <c r="L534" s="209">
        <v>1</v>
      </c>
    </row>
    <row r="535" spans="1:12" ht="17.399999999999999">
      <c r="A535" s="191">
        <f t="shared" si="88"/>
        <v>18</v>
      </c>
      <c r="B535" s="191" t="str">
        <f>C535&amp;":"&amp;COUNTIF($C$7:C535,C535)</f>
        <v>18:6</v>
      </c>
      <c r="C535" s="204">
        <f t="shared" si="89"/>
        <v>18</v>
      </c>
      <c r="D535" s="209">
        <v>2</v>
      </c>
      <c r="E535" s="209">
        <v>2</v>
      </c>
      <c r="F535" s="209">
        <v>2</v>
      </c>
      <c r="G535" s="209">
        <v>2</v>
      </c>
      <c r="H535" s="209">
        <v>2</v>
      </c>
      <c r="I535" s="209">
        <v>2</v>
      </c>
      <c r="J535" s="209">
        <v>2</v>
      </c>
      <c r="K535" s="209">
        <v>2</v>
      </c>
      <c r="L535" s="209">
        <v>2</v>
      </c>
    </row>
    <row r="536" spans="1:12" ht="17.399999999999999">
      <c r="A536" s="191">
        <f t="shared" si="88"/>
        <v>10</v>
      </c>
      <c r="B536" s="191" t="str">
        <f>C536&amp;":"&amp;COUNTIF($C$7:C536,C536)</f>
        <v>10:18</v>
      </c>
      <c r="C536" s="204">
        <f t="shared" si="89"/>
        <v>10</v>
      </c>
      <c r="D536" s="209">
        <v>1</v>
      </c>
      <c r="E536" s="209">
        <v>1</v>
      </c>
      <c r="F536" s="209">
        <v>2</v>
      </c>
      <c r="G536" s="209">
        <v>0</v>
      </c>
      <c r="H536" s="209">
        <v>1</v>
      </c>
      <c r="I536" s="209">
        <v>1</v>
      </c>
      <c r="J536" s="209">
        <v>1</v>
      </c>
      <c r="K536" s="209">
        <v>2</v>
      </c>
      <c r="L536" s="209">
        <v>1</v>
      </c>
    </row>
    <row r="537" spans="1:12" ht="17.399999999999999">
      <c r="A537" s="191">
        <f t="shared" si="88"/>
        <v>9</v>
      </c>
      <c r="B537" s="191" t="str">
        <f>C537&amp;":"&amp;COUNTIF($C$7:C537,C537)</f>
        <v>9:20</v>
      </c>
      <c r="C537" s="204">
        <f t="shared" si="89"/>
        <v>9</v>
      </c>
      <c r="D537" s="209">
        <v>1</v>
      </c>
      <c r="E537" s="209">
        <v>1</v>
      </c>
      <c r="F537" s="209">
        <v>1</v>
      </c>
      <c r="G537" s="209">
        <v>0</v>
      </c>
      <c r="H537" s="209">
        <v>1</v>
      </c>
      <c r="I537" s="209">
        <v>1</v>
      </c>
      <c r="J537" s="209">
        <v>1</v>
      </c>
      <c r="K537" s="209">
        <v>2</v>
      </c>
      <c r="L537" s="209">
        <v>1</v>
      </c>
    </row>
    <row r="538" spans="1:12" ht="17.399999999999999">
      <c r="A538" s="191">
        <f t="shared" si="88"/>
        <v>9</v>
      </c>
      <c r="B538" s="191" t="str">
        <f>C538&amp;":"&amp;COUNTIF($C$7:C538,C538)</f>
        <v>9:21</v>
      </c>
      <c r="C538" s="204">
        <f t="shared" si="89"/>
        <v>9</v>
      </c>
      <c r="D538" s="209">
        <v>2</v>
      </c>
      <c r="E538" s="209">
        <v>0</v>
      </c>
      <c r="F538" s="209">
        <v>2</v>
      </c>
      <c r="G538" s="209">
        <v>0</v>
      </c>
      <c r="H538" s="209">
        <v>2</v>
      </c>
      <c r="I538" s="209">
        <v>2</v>
      </c>
      <c r="J538" s="209">
        <v>0</v>
      </c>
      <c r="K538" s="209">
        <v>0</v>
      </c>
      <c r="L538" s="209">
        <v>1</v>
      </c>
    </row>
    <row r="539" spans="1:12" ht="17.399999999999999">
      <c r="A539" s="191">
        <f t="shared" si="88"/>
        <v>10</v>
      </c>
      <c r="B539" s="191" t="str">
        <f>C539&amp;":"&amp;COUNTIF($C$7:C539,C539)</f>
        <v>10:19</v>
      </c>
      <c r="C539" s="204">
        <f t="shared" si="89"/>
        <v>10</v>
      </c>
      <c r="D539" s="209">
        <v>2</v>
      </c>
      <c r="E539" s="209">
        <v>0</v>
      </c>
      <c r="F539" s="209">
        <v>2</v>
      </c>
      <c r="G539" s="209">
        <v>0</v>
      </c>
      <c r="H539" s="209">
        <v>2</v>
      </c>
      <c r="I539" s="209">
        <v>2</v>
      </c>
      <c r="J539" s="209">
        <v>0</v>
      </c>
      <c r="K539" s="209">
        <v>0</v>
      </c>
      <c r="L539" s="209">
        <v>2</v>
      </c>
    </row>
    <row r="540" spans="1:12" ht="17.399999999999999">
      <c r="A540" s="191">
        <f t="shared" si="88"/>
        <v>15</v>
      </c>
      <c r="B540" s="191" t="str">
        <f>C540&amp;":"&amp;COUNTIF($C$7:C540,C540)</f>
        <v>15:12</v>
      </c>
      <c r="C540" s="204">
        <f t="shared" si="89"/>
        <v>15</v>
      </c>
      <c r="D540" s="209">
        <v>1</v>
      </c>
      <c r="E540" s="209">
        <v>2</v>
      </c>
      <c r="F540" s="209">
        <v>1</v>
      </c>
      <c r="G540" s="209">
        <v>1</v>
      </c>
      <c r="H540" s="209">
        <v>2</v>
      </c>
      <c r="I540" s="209">
        <v>1</v>
      </c>
      <c r="J540" s="209">
        <v>3</v>
      </c>
      <c r="K540" s="209">
        <v>2</v>
      </c>
      <c r="L540" s="209">
        <v>2</v>
      </c>
    </row>
    <row r="541" spans="1:12" ht="17.399999999999999">
      <c r="A541" s="191">
        <f t="shared" si="88"/>
        <v>11</v>
      </c>
      <c r="B541" s="191" t="str">
        <f>C541&amp;":"&amp;COUNTIF($C$7:C541,C541)</f>
        <v>11:17</v>
      </c>
      <c r="C541" s="204">
        <f t="shared" si="89"/>
        <v>11</v>
      </c>
      <c r="D541" s="209">
        <v>1</v>
      </c>
      <c r="E541" s="209">
        <v>0</v>
      </c>
      <c r="F541" s="209">
        <v>2</v>
      </c>
      <c r="G541" s="209">
        <v>1</v>
      </c>
      <c r="H541" s="209">
        <v>0</v>
      </c>
      <c r="I541" s="209">
        <v>1</v>
      </c>
      <c r="J541" s="209">
        <v>3</v>
      </c>
      <c r="K541" s="209">
        <v>2</v>
      </c>
      <c r="L541" s="209">
        <v>1</v>
      </c>
    </row>
    <row r="542" spans="1:12" ht="17.399999999999999">
      <c r="A542" s="191">
        <f t="shared" si="88"/>
        <v>11</v>
      </c>
      <c r="B542" s="191" t="str">
        <f>C542&amp;":"&amp;COUNTIF($C$7:C542,C542)</f>
        <v>11:18</v>
      </c>
      <c r="C542" s="204">
        <f t="shared" si="89"/>
        <v>11</v>
      </c>
      <c r="D542" s="209">
        <v>1</v>
      </c>
      <c r="E542" s="209">
        <v>1</v>
      </c>
      <c r="F542" s="209">
        <v>2</v>
      </c>
      <c r="G542" s="209">
        <v>0</v>
      </c>
      <c r="H542" s="209">
        <v>1</v>
      </c>
      <c r="I542" s="209">
        <v>1</v>
      </c>
      <c r="J542" s="209">
        <v>2</v>
      </c>
      <c r="K542" s="209">
        <v>2</v>
      </c>
      <c r="L542" s="209">
        <v>1</v>
      </c>
    </row>
    <row r="543" spans="1:12" ht="17.399999999999999">
      <c r="A543" s="191">
        <f t="shared" si="88"/>
        <v>13</v>
      </c>
      <c r="B543" s="191" t="str">
        <f>C543&amp;":"&amp;COUNTIF($C$7:C543,C543)</f>
        <v>13:12</v>
      </c>
      <c r="C543" s="204">
        <f t="shared" si="89"/>
        <v>13</v>
      </c>
      <c r="D543" s="209">
        <v>1</v>
      </c>
      <c r="E543" s="209">
        <v>2</v>
      </c>
      <c r="F543" s="209">
        <v>1</v>
      </c>
      <c r="G543" s="209">
        <v>2</v>
      </c>
      <c r="H543" s="209">
        <v>1</v>
      </c>
      <c r="I543" s="209">
        <v>2</v>
      </c>
      <c r="J543" s="209">
        <v>2</v>
      </c>
      <c r="K543" s="209">
        <v>0</v>
      </c>
      <c r="L543" s="209">
        <v>2</v>
      </c>
    </row>
    <row r="544" spans="1:12" ht="17.399999999999999">
      <c r="A544" s="191">
        <f t="shared" si="88"/>
        <v>11</v>
      </c>
      <c r="B544" s="191" t="str">
        <f>C544&amp;":"&amp;COUNTIF($C$7:C544,C544)</f>
        <v>11:19</v>
      </c>
      <c r="C544" s="204">
        <f t="shared" si="89"/>
        <v>11</v>
      </c>
      <c r="D544" s="209">
        <v>2</v>
      </c>
      <c r="E544" s="209">
        <v>2</v>
      </c>
      <c r="F544" s="209">
        <v>0</v>
      </c>
      <c r="G544" s="209">
        <v>2</v>
      </c>
      <c r="H544" s="209">
        <v>1</v>
      </c>
      <c r="I544" s="209">
        <v>1</v>
      </c>
      <c r="J544" s="209">
        <v>1</v>
      </c>
      <c r="K544" s="209">
        <v>0</v>
      </c>
      <c r="L544" s="209">
        <v>2</v>
      </c>
    </row>
    <row r="545" spans="1:12" ht="17.399999999999999">
      <c r="A545" s="191">
        <f t="shared" si="88"/>
        <v>15</v>
      </c>
      <c r="B545" s="191" t="str">
        <f>C545&amp;":"&amp;COUNTIF($C$7:C545,C545)</f>
        <v>15:13</v>
      </c>
      <c r="C545" s="204">
        <f t="shared" si="89"/>
        <v>15</v>
      </c>
      <c r="D545" s="209">
        <v>1</v>
      </c>
      <c r="E545" s="209">
        <v>1</v>
      </c>
      <c r="F545" s="209">
        <v>2</v>
      </c>
      <c r="G545" s="209">
        <v>2</v>
      </c>
      <c r="H545" s="209">
        <v>1</v>
      </c>
      <c r="I545" s="209">
        <v>1</v>
      </c>
      <c r="J545" s="209">
        <v>3</v>
      </c>
      <c r="K545" s="209">
        <v>2</v>
      </c>
      <c r="L545" s="209">
        <v>2</v>
      </c>
    </row>
    <row r="546" spans="1:12" ht="17.399999999999999">
      <c r="A546" s="191">
        <f t="shared" si="88"/>
        <v>9</v>
      </c>
      <c r="B546" s="191" t="str">
        <f>C546&amp;":"&amp;COUNTIF($C$7:C546,C546)</f>
        <v>9:22</v>
      </c>
      <c r="C546" s="204">
        <f t="shared" si="89"/>
        <v>9</v>
      </c>
      <c r="D546" s="209">
        <v>1</v>
      </c>
      <c r="E546" s="209">
        <v>0</v>
      </c>
      <c r="F546" s="209">
        <v>2</v>
      </c>
      <c r="G546" s="209">
        <v>1</v>
      </c>
      <c r="H546" s="209">
        <v>1</v>
      </c>
      <c r="I546" s="209">
        <v>0</v>
      </c>
      <c r="J546" s="209">
        <v>2</v>
      </c>
      <c r="K546" s="209">
        <v>1</v>
      </c>
      <c r="L546" s="209">
        <v>1</v>
      </c>
    </row>
    <row r="547" spans="1:12" ht="17.399999999999999">
      <c r="A547" s="191">
        <f t="shared" si="88"/>
        <v>10</v>
      </c>
      <c r="B547" s="191" t="str">
        <f>C547&amp;":"&amp;COUNTIF($C$7:C547,C547)</f>
        <v>10:20</v>
      </c>
      <c r="C547" s="204">
        <f t="shared" si="89"/>
        <v>10</v>
      </c>
      <c r="D547" s="209">
        <v>0</v>
      </c>
      <c r="E547" s="209">
        <v>0</v>
      </c>
      <c r="F547" s="209">
        <v>2</v>
      </c>
      <c r="G547" s="209">
        <v>0</v>
      </c>
      <c r="H547" s="209">
        <v>1</v>
      </c>
      <c r="I547" s="209">
        <v>1</v>
      </c>
      <c r="J547" s="209">
        <v>3</v>
      </c>
      <c r="K547" s="209">
        <v>1</v>
      </c>
      <c r="L547" s="209">
        <v>2</v>
      </c>
    </row>
    <row r="548" spans="1:12" ht="17.399999999999999">
      <c r="A548" s="191">
        <f t="shared" si="88"/>
        <v>17</v>
      </c>
      <c r="B548" s="191" t="str">
        <f>C548&amp;":"&amp;COUNTIF($C$7:C548,C548)</f>
        <v>17:6</v>
      </c>
      <c r="C548" s="204">
        <f t="shared" si="89"/>
        <v>17</v>
      </c>
      <c r="D548" s="209">
        <v>2</v>
      </c>
      <c r="E548" s="209">
        <v>2</v>
      </c>
      <c r="F548" s="209">
        <v>1</v>
      </c>
      <c r="G548" s="209">
        <v>2</v>
      </c>
      <c r="H548" s="209">
        <v>1</v>
      </c>
      <c r="I548" s="209">
        <v>2</v>
      </c>
      <c r="J548" s="209">
        <v>3</v>
      </c>
      <c r="K548" s="209">
        <v>2</v>
      </c>
      <c r="L548" s="209">
        <v>2</v>
      </c>
    </row>
    <row r="549" spans="1:12" ht="17.399999999999999">
      <c r="A549" s="191">
        <f t="shared" si="88"/>
        <v>10</v>
      </c>
      <c r="B549" s="191" t="str">
        <f>C549&amp;":"&amp;COUNTIF($C$7:C549,C549)</f>
        <v>10:21</v>
      </c>
      <c r="C549" s="204">
        <f t="shared" si="89"/>
        <v>10</v>
      </c>
      <c r="D549" s="209">
        <v>2</v>
      </c>
      <c r="E549" s="209">
        <v>0</v>
      </c>
      <c r="F549" s="209">
        <v>0</v>
      </c>
      <c r="G549" s="209">
        <v>1</v>
      </c>
      <c r="H549" s="209">
        <v>1</v>
      </c>
      <c r="I549" s="209">
        <v>0</v>
      </c>
      <c r="J549" s="209">
        <v>3</v>
      </c>
      <c r="K549" s="209">
        <v>1</v>
      </c>
      <c r="L549" s="209">
        <v>2</v>
      </c>
    </row>
    <row r="550" spans="1:12" ht="17.399999999999999">
      <c r="A550" s="191">
        <f t="shared" si="88"/>
        <v>14</v>
      </c>
      <c r="B550" s="191" t="str">
        <f>C550&amp;":"&amp;COUNTIF($C$7:C550,C550)</f>
        <v>14:8</v>
      </c>
      <c r="C550" s="204">
        <f t="shared" si="89"/>
        <v>14</v>
      </c>
      <c r="D550" s="209">
        <v>1</v>
      </c>
      <c r="E550" s="209">
        <v>2</v>
      </c>
      <c r="F550" s="209">
        <v>2</v>
      </c>
      <c r="G550" s="209">
        <v>2</v>
      </c>
      <c r="H550" s="209">
        <v>1</v>
      </c>
      <c r="I550" s="209">
        <v>1</v>
      </c>
      <c r="J550" s="209">
        <v>3</v>
      </c>
      <c r="K550" s="209">
        <v>1</v>
      </c>
      <c r="L550" s="209">
        <v>1</v>
      </c>
    </row>
    <row r="551" spans="1:12" ht="17.399999999999999">
      <c r="A551" s="191">
        <f t="shared" si="88"/>
        <v>12</v>
      </c>
      <c r="B551" s="191" t="str">
        <f>C551&amp;":"&amp;COUNTIF($C$7:C551,C551)</f>
        <v>12:15</v>
      </c>
      <c r="C551" s="204">
        <f t="shared" si="89"/>
        <v>12</v>
      </c>
      <c r="D551" s="209">
        <v>0</v>
      </c>
      <c r="E551" s="209">
        <v>0</v>
      </c>
      <c r="F551" s="209">
        <v>2</v>
      </c>
      <c r="G551" s="209">
        <v>1</v>
      </c>
      <c r="H551" s="209">
        <v>1</v>
      </c>
      <c r="I551" s="209">
        <v>1</v>
      </c>
      <c r="J551" s="209">
        <v>3</v>
      </c>
      <c r="K551" s="209">
        <v>2</v>
      </c>
      <c r="L551" s="209">
        <v>2</v>
      </c>
    </row>
    <row r="552" spans="1:12" ht="17.399999999999999">
      <c r="A552" s="191">
        <f t="shared" si="88"/>
        <v>8</v>
      </c>
      <c r="B552" s="191" t="str">
        <f>C552&amp;":"&amp;COUNTIF($C$7:C552,C552)</f>
        <v>8:24</v>
      </c>
      <c r="C552" s="204">
        <f t="shared" si="89"/>
        <v>8</v>
      </c>
      <c r="D552" s="209">
        <v>0</v>
      </c>
      <c r="E552" s="209">
        <v>1</v>
      </c>
      <c r="F552" s="209">
        <v>1</v>
      </c>
      <c r="G552" s="209">
        <v>1</v>
      </c>
      <c r="H552" s="209">
        <v>0</v>
      </c>
      <c r="I552" s="209">
        <v>0</v>
      </c>
      <c r="J552" s="209">
        <v>2</v>
      </c>
      <c r="K552" s="209">
        <v>1</v>
      </c>
      <c r="L552" s="209">
        <v>2</v>
      </c>
    </row>
    <row r="553" spans="1:12" ht="17.399999999999999">
      <c r="A553" s="191">
        <f t="shared" si="88"/>
        <v>13</v>
      </c>
      <c r="B553" s="191" t="str">
        <f>C553&amp;":"&amp;COUNTIF($C$7:C553,C553)</f>
        <v>13:13</v>
      </c>
      <c r="C553" s="204">
        <f t="shared" si="89"/>
        <v>13</v>
      </c>
      <c r="D553" s="209">
        <v>2</v>
      </c>
      <c r="E553" s="209">
        <v>1</v>
      </c>
      <c r="F553" s="209">
        <v>1</v>
      </c>
      <c r="G553" s="209">
        <v>1</v>
      </c>
      <c r="H553" s="209">
        <v>2</v>
      </c>
      <c r="I553" s="209">
        <v>2</v>
      </c>
      <c r="J553" s="209">
        <v>2</v>
      </c>
      <c r="K553" s="209">
        <v>2</v>
      </c>
      <c r="L553" s="209">
        <v>0</v>
      </c>
    </row>
    <row r="554" spans="1:12" ht="17.399999999999999">
      <c r="A554" s="191">
        <f t="shared" si="88"/>
        <v>12</v>
      </c>
      <c r="B554" s="191" t="str">
        <f>C554&amp;":"&amp;COUNTIF($C$7:C554,C554)</f>
        <v>12:16</v>
      </c>
      <c r="C554" s="204">
        <f t="shared" si="89"/>
        <v>12</v>
      </c>
      <c r="D554" s="209">
        <v>0</v>
      </c>
      <c r="E554" s="209">
        <v>2</v>
      </c>
      <c r="F554" s="209">
        <v>2</v>
      </c>
      <c r="G554" s="209">
        <v>1</v>
      </c>
      <c r="H554" s="209">
        <v>2</v>
      </c>
      <c r="I554" s="209">
        <v>2</v>
      </c>
      <c r="J554" s="209">
        <v>2</v>
      </c>
      <c r="K554" s="209">
        <v>1</v>
      </c>
      <c r="L554" s="209">
        <v>0</v>
      </c>
    </row>
    <row r="555" spans="1:12" ht="17.399999999999999">
      <c r="A555" s="191">
        <f t="shared" si="88"/>
        <v>13</v>
      </c>
      <c r="B555" s="191" t="str">
        <f>C555&amp;":"&amp;COUNTIF($C$7:C555,C555)</f>
        <v>13:14</v>
      </c>
      <c r="C555" s="204">
        <f t="shared" si="89"/>
        <v>13</v>
      </c>
      <c r="D555" s="209">
        <v>1</v>
      </c>
      <c r="E555" s="209">
        <v>1</v>
      </c>
      <c r="F555" s="209">
        <v>1</v>
      </c>
      <c r="G555" s="209">
        <v>2</v>
      </c>
      <c r="H555" s="209">
        <v>1</v>
      </c>
      <c r="I555" s="209">
        <v>2</v>
      </c>
      <c r="J555" s="209">
        <v>1</v>
      </c>
      <c r="K555" s="209">
        <v>2</v>
      </c>
      <c r="L555" s="209">
        <v>2</v>
      </c>
    </row>
    <row r="556" spans="1:12" ht="17.399999999999999">
      <c r="A556" s="191">
        <f t="shared" si="88"/>
        <v>9</v>
      </c>
      <c r="B556" s="191" t="str">
        <f>C556&amp;":"&amp;COUNTIF($C$7:C556,C556)</f>
        <v>9:23</v>
      </c>
      <c r="C556" s="204">
        <f t="shared" si="89"/>
        <v>9</v>
      </c>
      <c r="D556" s="209">
        <v>1</v>
      </c>
      <c r="E556" s="209">
        <v>0</v>
      </c>
      <c r="F556" s="209">
        <v>1</v>
      </c>
      <c r="G556" s="209">
        <v>1</v>
      </c>
      <c r="H556" s="209">
        <v>0</v>
      </c>
      <c r="I556" s="209">
        <v>1</v>
      </c>
      <c r="J556" s="209">
        <v>2</v>
      </c>
      <c r="K556" s="209">
        <v>1</v>
      </c>
      <c r="L556" s="209">
        <v>2</v>
      </c>
    </row>
    <row r="557" spans="1:12" ht="17.399999999999999">
      <c r="A557" s="191">
        <f t="shared" si="88"/>
        <v>7</v>
      </c>
      <c r="B557" s="191" t="str">
        <f>C557&amp;":"&amp;COUNTIF($C$7:C557,C557)</f>
        <v>7:15</v>
      </c>
      <c r="C557" s="204">
        <f t="shared" si="89"/>
        <v>7</v>
      </c>
      <c r="D557" s="209">
        <v>0</v>
      </c>
      <c r="E557" s="209">
        <v>0</v>
      </c>
      <c r="F557" s="209">
        <v>1</v>
      </c>
      <c r="G557" s="209">
        <v>0</v>
      </c>
      <c r="H557" s="209">
        <v>1</v>
      </c>
      <c r="I557" s="209">
        <v>1</v>
      </c>
      <c r="J557" s="209">
        <v>2</v>
      </c>
      <c r="K557" s="209">
        <v>1</v>
      </c>
      <c r="L557" s="209">
        <v>1</v>
      </c>
    </row>
    <row r="558" spans="1:12" ht="17.399999999999999">
      <c r="A558" s="191">
        <f t="shared" si="88"/>
        <v>9</v>
      </c>
      <c r="B558" s="191" t="str">
        <f>C558&amp;":"&amp;COUNTIF($C$7:C558,C558)</f>
        <v>9:24</v>
      </c>
      <c r="C558" s="204">
        <f t="shared" si="89"/>
        <v>9</v>
      </c>
      <c r="D558" s="209">
        <v>1</v>
      </c>
      <c r="E558" s="209">
        <v>1</v>
      </c>
      <c r="F558" s="209">
        <v>1</v>
      </c>
      <c r="G558" s="209">
        <v>2</v>
      </c>
      <c r="H558" s="209">
        <v>0</v>
      </c>
      <c r="I558" s="209">
        <v>1</v>
      </c>
      <c r="J558" s="209">
        <v>2</v>
      </c>
      <c r="K558" s="209">
        <v>0</v>
      </c>
      <c r="L558" s="209">
        <v>1</v>
      </c>
    </row>
    <row r="559" spans="1:12" ht="17.399999999999999">
      <c r="A559" s="191">
        <f t="shared" si="88"/>
        <v>13</v>
      </c>
      <c r="B559" s="191" t="str">
        <f>C559&amp;":"&amp;COUNTIF($C$7:C559,C559)</f>
        <v>13:15</v>
      </c>
      <c r="C559" s="204">
        <f t="shared" si="89"/>
        <v>13</v>
      </c>
      <c r="D559" s="209">
        <v>1</v>
      </c>
      <c r="E559" s="209">
        <v>2</v>
      </c>
      <c r="F559" s="209">
        <v>1</v>
      </c>
      <c r="G559" s="209">
        <v>1</v>
      </c>
      <c r="H559" s="209">
        <v>1</v>
      </c>
      <c r="I559" s="209">
        <v>2</v>
      </c>
      <c r="J559" s="209">
        <v>3</v>
      </c>
      <c r="K559" s="209">
        <v>1</v>
      </c>
      <c r="L559" s="209">
        <v>1</v>
      </c>
    </row>
    <row r="560" spans="1:12" ht="17.399999999999999">
      <c r="A560" s="191">
        <f t="shared" si="88"/>
        <v>14</v>
      </c>
      <c r="B560" s="191" t="str">
        <f>C560&amp;":"&amp;COUNTIF($C$7:C560,C560)</f>
        <v>14:9</v>
      </c>
      <c r="C560" s="204">
        <f t="shared" si="89"/>
        <v>14</v>
      </c>
      <c r="D560" s="209">
        <v>1</v>
      </c>
      <c r="E560" s="209">
        <v>2</v>
      </c>
      <c r="F560" s="209">
        <v>2</v>
      </c>
      <c r="G560" s="209">
        <v>2</v>
      </c>
      <c r="H560" s="209">
        <v>1</v>
      </c>
      <c r="I560" s="209">
        <v>1</v>
      </c>
      <c r="J560" s="209">
        <v>3</v>
      </c>
      <c r="K560" s="209">
        <v>1</v>
      </c>
      <c r="L560" s="209">
        <v>1</v>
      </c>
    </row>
    <row r="561" spans="1:12" ht="17.399999999999999">
      <c r="A561" s="191">
        <f t="shared" si="88"/>
        <v>8</v>
      </c>
      <c r="B561" s="191" t="str">
        <f>C561&amp;":"&amp;COUNTIF($C$7:C561,C561)</f>
        <v>8:25</v>
      </c>
      <c r="C561" s="204">
        <f t="shared" si="89"/>
        <v>8</v>
      </c>
      <c r="D561" s="209">
        <v>0</v>
      </c>
      <c r="E561" s="209">
        <v>0</v>
      </c>
      <c r="F561" s="209">
        <v>2</v>
      </c>
      <c r="G561" s="209">
        <v>0</v>
      </c>
      <c r="H561" s="209">
        <v>0</v>
      </c>
      <c r="I561" s="209">
        <v>0</v>
      </c>
      <c r="J561" s="209">
        <v>3</v>
      </c>
      <c r="K561" s="209">
        <v>1</v>
      </c>
      <c r="L561" s="209">
        <v>2</v>
      </c>
    </row>
    <row r="562" spans="1:12" ht="17.399999999999999">
      <c r="A562" s="191">
        <f t="shared" si="88"/>
        <v>9</v>
      </c>
      <c r="B562" s="191" t="str">
        <f>C562&amp;":"&amp;COUNTIF($C$7:C562,C562)</f>
        <v>9:25</v>
      </c>
      <c r="C562" s="204">
        <f t="shared" si="89"/>
        <v>9</v>
      </c>
      <c r="D562" s="209">
        <v>0</v>
      </c>
      <c r="E562" s="209">
        <v>0</v>
      </c>
      <c r="F562" s="209">
        <v>1</v>
      </c>
      <c r="G562" s="209">
        <v>1</v>
      </c>
      <c r="H562" s="209">
        <v>1</v>
      </c>
      <c r="I562" s="209">
        <v>1</v>
      </c>
      <c r="J562" s="209">
        <v>2</v>
      </c>
      <c r="K562" s="209">
        <v>2</v>
      </c>
      <c r="L562" s="209">
        <v>1</v>
      </c>
    </row>
    <row r="563" spans="1:12" ht="17.399999999999999">
      <c r="A563" s="191">
        <f t="shared" si="88"/>
        <v>9</v>
      </c>
      <c r="B563" s="191" t="str">
        <f>C563&amp;":"&amp;COUNTIF($C$7:C563,C563)</f>
        <v>9:26</v>
      </c>
      <c r="C563" s="204">
        <f t="shared" si="89"/>
        <v>9</v>
      </c>
      <c r="D563" s="209">
        <v>0</v>
      </c>
      <c r="E563" s="209">
        <v>2</v>
      </c>
      <c r="F563" s="209">
        <v>1</v>
      </c>
      <c r="G563" s="209">
        <v>0</v>
      </c>
      <c r="H563" s="209">
        <v>2</v>
      </c>
      <c r="I563" s="209">
        <v>2</v>
      </c>
      <c r="J563" s="209">
        <v>0</v>
      </c>
      <c r="K563" s="209">
        <v>2</v>
      </c>
      <c r="L563" s="209">
        <v>0</v>
      </c>
    </row>
    <row r="564" spans="1:12" ht="17.399999999999999">
      <c r="A564" s="191">
        <f t="shared" si="88"/>
        <v>4</v>
      </c>
      <c r="B564" s="191" t="str">
        <f>C564&amp;":"&amp;COUNTIF($C$7:C564,C564)</f>
        <v>4:2</v>
      </c>
      <c r="C564" s="204">
        <f t="shared" si="89"/>
        <v>4</v>
      </c>
      <c r="D564" s="209">
        <v>0</v>
      </c>
      <c r="E564" s="209">
        <v>1</v>
      </c>
      <c r="F564" s="209">
        <v>0</v>
      </c>
      <c r="G564" s="209">
        <v>0</v>
      </c>
      <c r="H564" s="209">
        <v>0</v>
      </c>
      <c r="I564" s="209">
        <v>2</v>
      </c>
      <c r="J564" s="209">
        <v>0</v>
      </c>
      <c r="K564" s="209">
        <v>1</v>
      </c>
      <c r="L564" s="209">
        <v>0</v>
      </c>
    </row>
    <row r="565" spans="1:12" ht="17.399999999999999">
      <c r="A565" s="191">
        <f t="shared" si="88"/>
        <v>11</v>
      </c>
      <c r="B565" s="191" t="str">
        <f>C565&amp;":"&amp;COUNTIF($C$7:C565,C565)</f>
        <v>11:20</v>
      </c>
      <c r="C565" s="204">
        <f t="shared" si="89"/>
        <v>11</v>
      </c>
      <c r="D565" s="209">
        <v>1</v>
      </c>
      <c r="E565" s="209">
        <v>1</v>
      </c>
      <c r="F565" s="209">
        <v>1</v>
      </c>
      <c r="G565" s="209">
        <v>1</v>
      </c>
      <c r="H565" s="209">
        <v>1</v>
      </c>
      <c r="I565" s="209">
        <v>2</v>
      </c>
      <c r="J565" s="209">
        <v>1</v>
      </c>
      <c r="K565" s="209">
        <v>1</v>
      </c>
      <c r="L565" s="209">
        <v>2</v>
      </c>
    </row>
    <row r="566" spans="1:12" ht="17.399999999999999">
      <c r="A566" s="191">
        <f t="shared" si="88"/>
        <v>10</v>
      </c>
      <c r="B566" s="191" t="str">
        <f>C566&amp;":"&amp;COUNTIF($C$7:C566,C566)</f>
        <v>10:22</v>
      </c>
      <c r="C566" s="204">
        <f t="shared" si="89"/>
        <v>10</v>
      </c>
      <c r="D566" s="209">
        <v>0</v>
      </c>
      <c r="E566" s="209">
        <v>1</v>
      </c>
      <c r="F566" s="209">
        <v>1</v>
      </c>
      <c r="G566" s="209">
        <v>1</v>
      </c>
      <c r="H566" s="209">
        <v>1</v>
      </c>
      <c r="I566" s="209">
        <v>1</v>
      </c>
      <c r="J566" s="209">
        <v>2</v>
      </c>
      <c r="K566" s="209">
        <v>2</v>
      </c>
      <c r="L566" s="209">
        <v>1</v>
      </c>
    </row>
    <row r="567" spans="1:12" ht="17.399999999999999">
      <c r="A567" s="191">
        <f t="shared" si="88"/>
        <v>11</v>
      </c>
      <c r="B567" s="191" t="str">
        <f>C567&amp;":"&amp;COUNTIF($C$7:C567,C567)</f>
        <v>11:21</v>
      </c>
      <c r="C567" s="204">
        <f t="shared" si="89"/>
        <v>11</v>
      </c>
      <c r="D567" s="209">
        <v>0</v>
      </c>
      <c r="E567" s="209">
        <v>1</v>
      </c>
      <c r="F567" s="209">
        <v>2</v>
      </c>
      <c r="G567" s="209">
        <v>0</v>
      </c>
      <c r="H567" s="209">
        <v>1</v>
      </c>
      <c r="I567" s="209">
        <v>1</v>
      </c>
      <c r="J567" s="209">
        <v>3</v>
      </c>
      <c r="K567" s="209">
        <v>2</v>
      </c>
      <c r="L567" s="209">
        <v>1</v>
      </c>
    </row>
    <row r="568" spans="1:12" ht="17.399999999999999">
      <c r="A568" s="191">
        <f t="shared" si="88"/>
        <v>8</v>
      </c>
      <c r="B568" s="191" t="str">
        <f>C568&amp;":"&amp;COUNTIF($C$7:C568,C568)</f>
        <v>8:26</v>
      </c>
      <c r="C568" s="204">
        <f t="shared" si="89"/>
        <v>8</v>
      </c>
      <c r="D568" s="209">
        <v>2</v>
      </c>
      <c r="E568" s="209">
        <v>2</v>
      </c>
      <c r="F568" s="209">
        <v>2</v>
      </c>
      <c r="G568" s="209">
        <v>0</v>
      </c>
      <c r="H568" s="209">
        <v>2</v>
      </c>
      <c r="I568" s="209">
        <v>0</v>
      </c>
      <c r="J568" s="209">
        <v>0</v>
      </c>
      <c r="K568" s="209">
        <v>0</v>
      </c>
      <c r="L568" s="209">
        <v>0</v>
      </c>
    </row>
    <row r="569" spans="1:12" ht="17.399999999999999">
      <c r="A569" s="191">
        <f t="shared" si="88"/>
        <v>10</v>
      </c>
      <c r="B569" s="191" t="str">
        <f>C569&amp;":"&amp;COUNTIF($C$7:C569,C569)</f>
        <v>10:23</v>
      </c>
      <c r="C569" s="204">
        <f t="shared" si="89"/>
        <v>10</v>
      </c>
      <c r="D569" s="209">
        <v>1</v>
      </c>
      <c r="E569" s="209">
        <v>2</v>
      </c>
      <c r="F569" s="209">
        <v>0</v>
      </c>
      <c r="G569" s="209">
        <v>0</v>
      </c>
      <c r="H569" s="209">
        <v>0</v>
      </c>
      <c r="I569" s="209">
        <v>2</v>
      </c>
      <c r="J569" s="209">
        <v>1</v>
      </c>
      <c r="K569" s="209">
        <v>2</v>
      </c>
      <c r="L569" s="209">
        <v>2</v>
      </c>
    </row>
    <row r="570" spans="1:12" ht="17.399999999999999">
      <c r="A570" s="191">
        <f t="shared" si="88"/>
        <v>14</v>
      </c>
      <c r="B570" s="191" t="str">
        <f>C570&amp;":"&amp;COUNTIF($C$7:C570,C570)</f>
        <v>14:10</v>
      </c>
      <c r="C570" s="204">
        <f t="shared" si="89"/>
        <v>14</v>
      </c>
      <c r="D570" s="209">
        <v>1</v>
      </c>
      <c r="E570" s="209">
        <v>2</v>
      </c>
      <c r="F570" s="209">
        <v>1</v>
      </c>
      <c r="G570" s="209">
        <v>1</v>
      </c>
      <c r="H570" s="209">
        <v>2</v>
      </c>
      <c r="I570" s="209">
        <v>2</v>
      </c>
      <c r="J570" s="209">
        <v>3</v>
      </c>
      <c r="K570" s="209">
        <v>1</v>
      </c>
      <c r="L570" s="209">
        <v>1</v>
      </c>
    </row>
    <row r="571" spans="1:12" ht="17.399999999999999">
      <c r="A571" s="191">
        <f t="shared" si="88"/>
        <v>8</v>
      </c>
      <c r="B571" s="191" t="str">
        <f>C571&amp;":"&amp;COUNTIF($C$7:C571,C571)</f>
        <v>8:27</v>
      </c>
      <c r="C571" s="204">
        <f t="shared" si="89"/>
        <v>8</v>
      </c>
      <c r="D571" s="209">
        <v>0</v>
      </c>
      <c r="E571" s="209">
        <v>0</v>
      </c>
      <c r="F571" s="209">
        <v>1</v>
      </c>
      <c r="G571" s="209">
        <v>0</v>
      </c>
      <c r="H571" s="209">
        <v>0</v>
      </c>
      <c r="I571" s="209">
        <v>1</v>
      </c>
      <c r="J571" s="209">
        <v>3</v>
      </c>
      <c r="K571" s="209">
        <v>2</v>
      </c>
      <c r="L571" s="209">
        <v>1</v>
      </c>
    </row>
    <row r="572" spans="1:12" ht="17.399999999999999">
      <c r="A572" s="191">
        <f t="shared" si="88"/>
        <v>7</v>
      </c>
      <c r="B572" s="191" t="str">
        <f>C572&amp;":"&amp;COUNTIF($C$7:C572,C572)</f>
        <v>7:16</v>
      </c>
      <c r="C572" s="204">
        <f t="shared" si="89"/>
        <v>7</v>
      </c>
      <c r="D572" s="209">
        <v>0</v>
      </c>
      <c r="E572" s="209">
        <v>0</v>
      </c>
      <c r="F572" s="209">
        <v>1</v>
      </c>
      <c r="G572" s="209">
        <v>1</v>
      </c>
      <c r="H572" s="209">
        <v>0</v>
      </c>
      <c r="I572" s="209">
        <v>0</v>
      </c>
      <c r="J572" s="209">
        <v>2</v>
      </c>
      <c r="K572" s="209">
        <v>2</v>
      </c>
      <c r="L572" s="209">
        <v>1</v>
      </c>
    </row>
    <row r="573" spans="1:12" ht="17.399999999999999">
      <c r="A573" s="191">
        <f t="shared" si="88"/>
        <v>9</v>
      </c>
      <c r="B573" s="191" t="str">
        <f>C573&amp;":"&amp;COUNTIF($C$7:C573,C573)</f>
        <v>9:27</v>
      </c>
      <c r="C573" s="204">
        <f t="shared" si="89"/>
        <v>9</v>
      </c>
      <c r="D573" s="209">
        <v>2</v>
      </c>
      <c r="E573" s="209">
        <v>0</v>
      </c>
      <c r="F573" s="209">
        <v>1</v>
      </c>
      <c r="G573" s="209">
        <v>0</v>
      </c>
      <c r="H573" s="209">
        <v>2</v>
      </c>
      <c r="I573" s="209">
        <v>2</v>
      </c>
      <c r="J573" s="209">
        <v>2</v>
      </c>
      <c r="K573" s="209">
        <v>0</v>
      </c>
      <c r="L573" s="209">
        <v>0</v>
      </c>
    </row>
    <row r="574" spans="1:12" ht="17.399999999999999">
      <c r="A574" s="191">
        <f t="shared" si="88"/>
        <v>10</v>
      </c>
      <c r="B574" s="191" t="str">
        <f>C574&amp;":"&amp;COUNTIF($C$7:C574,C574)</f>
        <v>10:24</v>
      </c>
      <c r="C574" s="204">
        <f t="shared" si="89"/>
        <v>10</v>
      </c>
      <c r="D574" s="209">
        <v>2</v>
      </c>
      <c r="E574" s="209">
        <v>2</v>
      </c>
      <c r="F574" s="209">
        <v>0</v>
      </c>
      <c r="G574" s="209">
        <v>0</v>
      </c>
      <c r="H574" s="209">
        <v>2</v>
      </c>
      <c r="I574" s="209">
        <v>2</v>
      </c>
      <c r="J574" s="209">
        <v>2</v>
      </c>
      <c r="K574" s="209">
        <v>0</v>
      </c>
      <c r="L574" s="209">
        <v>0</v>
      </c>
    </row>
    <row r="575" spans="1:12" ht="17.399999999999999">
      <c r="A575" s="191">
        <f t="shared" si="88"/>
        <v>13</v>
      </c>
      <c r="B575" s="191" t="str">
        <f>C575&amp;":"&amp;COUNTIF($C$7:C575,C575)</f>
        <v>13:16</v>
      </c>
      <c r="C575" s="204">
        <f t="shared" si="89"/>
        <v>13</v>
      </c>
      <c r="D575" s="209">
        <v>1</v>
      </c>
      <c r="E575" s="209">
        <v>1</v>
      </c>
      <c r="F575" s="209">
        <v>1</v>
      </c>
      <c r="G575" s="209">
        <v>2</v>
      </c>
      <c r="H575" s="209">
        <v>2</v>
      </c>
      <c r="I575" s="209">
        <v>1</v>
      </c>
      <c r="J575" s="209">
        <v>3</v>
      </c>
      <c r="K575" s="209">
        <v>1</v>
      </c>
      <c r="L575" s="209">
        <v>1</v>
      </c>
    </row>
    <row r="576" spans="1:12" ht="17.399999999999999">
      <c r="A576" s="191">
        <f t="shared" si="88"/>
        <v>7</v>
      </c>
      <c r="B576" s="191" t="str">
        <f>C576&amp;":"&amp;COUNTIF($C$7:C576,C576)</f>
        <v>7:17</v>
      </c>
      <c r="C576" s="204">
        <f t="shared" si="89"/>
        <v>7</v>
      </c>
      <c r="D576" s="209">
        <v>1</v>
      </c>
      <c r="E576" s="209">
        <v>0</v>
      </c>
      <c r="F576" s="209">
        <v>1</v>
      </c>
      <c r="G576" s="209">
        <v>0</v>
      </c>
      <c r="H576" s="209">
        <v>0</v>
      </c>
      <c r="I576" s="209">
        <v>1</v>
      </c>
      <c r="J576" s="209">
        <v>1</v>
      </c>
      <c r="K576" s="209">
        <v>2</v>
      </c>
      <c r="L576" s="209">
        <v>1</v>
      </c>
    </row>
    <row r="577" spans="1:12" ht="17.399999999999999">
      <c r="A577" s="191">
        <f t="shared" si="88"/>
        <v>12</v>
      </c>
      <c r="B577" s="191" t="str">
        <f>C577&amp;":"&amp;COUNTIF($C$7:C577,C577)</f>
        <v>12:17</v>
      </c>
      <c r="C577" s="204">
        <f t="shared" si="89"/>
        <v>12</v>
      </c>
      <c r="D577" s="209">
        <v>1</v>
      </c>
      <c r="E577" s="209">
        <v>1</v>
      </c>
      <c r="F577" s="209">
        <v>2</v>
      </c>
      <c r="G577" s="209">
        <v>1</v>
      </c>
      <c r="H577" s="209">
        <v>1</v>
      </c>
      <c r="I577" s="209">
        <v>1</v>
      </c>
      <c r="J577" s="209">
        <v>2</v>
      </c>
      <c r="K577" s="209">
        <v>2</v>
      </c>
      <c r="L577" s="209">
        <v>1</v>
      </c>
    </row>
    <row r="578" spans="1:12" ht="17.399999999999999">
      <c r="A578" s="191">
        <f t="shared" si="88"/>
        <v>10</v>
      </c>
      <c r="B578" s="191" t="str">
        <f>C578&amp;":"&amp;COUNTIF($C$7:C578,C578)</f>
        <v>10:25</v>
      </c>
      <c r="C578" s="204">
        <f t="shared" si="89"/>
        <v>10</v>
      </c>
      <c r="D578" s="209">
        <v>2</v>
      </c>
      <c r="E578" s="209">
        <v>1</v>
      </c>
      <c r="F578" s="209">
        <v>0</v>
      </c>
      <c r="G578" s="209">
        <v>1</v>
      </c>
      <c r="H578" s="209">
        <v>1</v>
      </c>
      <c r="I578" s="209">
        <v>1</v>
      </c>
      <c r="J578" s="209">
        <v>2</v>
      </c>
      <c r="K578" s="209">
        <v>2</v>
      </c>
      <c r="L578" s="209">
        <v>0</v>
      </c>
    </row>
    <row r="579" spans="1:12" ht="17.399999999999999">
      <c r="A579" s="191">
        <f t="shared" si="88"/>
        <v>7</v>
      </c>
      <c r="B579" s="191" t="str">
        <f>C579&amp;":"&amp;COUNTIF($C$7:C579,C579)</f>
        <v>7:18</v>
      </c>
      <c r="C579" s="204">
        <f t="shared" si="89"/>
        <v>7</v>
      </c>
      <c r="D579" s="209">
        <v>1</v>
      </c>
      <c r="E579" s="209">
        <v>1</v>
      </c>
      <c r="F579" s="209">
        <v>1</v>
      </c>
      <c r="G579" s="209">
        <v>2</v>
      </c>
      <c r="H579" s="209">
        <v>0</v>
      </c>
      <c r="I579" s="209">
        <v>2</v>
      </c>
      <c r="J579" s="209">
        <v>0</v>
      </c>
      <c r="K579" s="209">
        <v>0</v>
      </c>
      <c r="L579" s="209">
        <v>0</v>
      </c>
    </row>
    <row r="580" spans="1:12" ht="17.399999999999999">
      <c r="A580" s="191">
        <f t="shared" si="88"/>
        <v>14</v>
      </c>
      <c r="B580" s="191" t="str">
        <f>C580&amp;":"&amp;COUNTIF($C$7:C580,C580)</f>
        <v>14:11</v>
      </c>
      <c r="C580" s="204">
        <f t="shared" si="89"/>
        <v>14</v>
      </c>
      <c r="D580" s="209">
        <v>2</v>
      </c>
      <c r="E580" s="209">
        <v>1</v>
      </c>
      <c r="F580" s="209">
        <v>2</v>
      </c>
      <c r="G580" s="209">
        <v>1</v>
      </c>
      <c r="H580" s="209">
        <v>2</v>
      </c>
      <c r="I580" s="209">
        <v>1</v>
      </c>
      <c r="J580" s="209">
        <v>2</v>
      </c>
      <c r="K580" s="209">
        <v>2</v>
      </c>
      <c r="L580" s="209">
        <v>1</v>
      </c>
    </row>
    <row r="581" spans="1:12" ht="17.399999999999999">
      <c r="A581" s="191">
        <f t="shared" si="88"/>
        <v>11</v>
      </c>
      <c r="B581" s="191" t="str">
        <f>C581&amp;":"&amp;COUNTIF($C$7:C581,C581)</f>
        <v>11:22</v>
      </c>
      <c r="C581" s="204">
        <f t="shared" si="89"/>
        <v>11</v>
      </c>
      <c r="D581" s="209">
        <v>0</v>
      </c>
      <c r="E581" s="209">
        <v>1</v>
      </c>
      <c r="F581" s="209">
        <v>1</v>
      </c>
      <c r="G581" s="209">
        <v>1</v>
      </c>
      <c r="H581" s="209">
        <v>1</v>
      </c>
      <c r="I581" s="209">
        <v>1</v>
      </c>
      <c r="J581" s="209">
        <v>2</v>
      </c>
      <c r="K581" s="209">
        <v>2</v>
      </c>
      <c r="L581" s="209">
        <v>2</v>
      </c>
    </row>
    <row r="582" spans="1:12" ht="17.399999999999999">
      <c r="A582" s="191">
        <f t="shared" si="88"/>
        <v>6</v>
      </c>
      <c r="B582" s="191" t="str">
        <f>C582&amp;":"&amp;COUNTIF($C$7:C582,C582)</f>
        <v>6:7</v>
      </c>
      <c r="C582" s="204">
        <f t="shared" si="89"/>
        <v>6</v>
      </c>
      <c r="D582" s="209">
        <v>0</v>
      </c>
      <c r="E582" s="209">
        <v>0</v>
      </c>
      <c r="F582" s="209">
        <v>2</v>
      </c>
      <c r="G582" s="209">
        <v>0</v>
      </c>
      <c r="H582" s="209">
        <v>0</v>
      </c>
      <c r="I582" s="209">
        <v>0</v>
      </c>
      <c r="J582" s="209">
        <v>1</v>
      </c>
      <c r="K582" s="209">
        <v>1</v>
      </c>
      <c r="L582" s="209">
        <v>2</v>
      </c>
    </row>
    <row r="583" spans="1:12" ht="17.399999999999999">
      <c r="A583" s="191">
        <f t="shared" si="88"/>
        <v>14</v>
      </c>
      <c r="B583" s="191" t="str">
        <f>C583&amp;":"&amp;COUNTIF($C$7:C583,C583)</f>
        <v>14:12</v>
      </c>
      <c r="C583" s="204">
        <f t="shared" si="89"/>
        <v>14</v>
      </c>
      <c r="D583" s="209">
        <v>2</v>
      </c>
      <c r="E583" s="209">
        <v>2</v>
      </c>
      <c r="F583" s="209">
        <v>1</v>
      </c>
      <c r="G583" s="209">
        <v>2</v>
      </c>
      <c r="H583" s="209">
        <v>2</v>
      </c>
      <c r="I583" s="209">
        <v>2</v>
      </c>
      <c r="J583" s="209">
        <v>3</v>
      </c>
      <c r="K583" s="209">
        <v>0</v>
      </c>
      <c r="L583" s="209">
        <v>0</v>
      </c>
    </row>
    <row r="584" spans="1:12" ht="17.399999999999999">
      <c r="A584" s="191">
        <f t="shared" ref="A584:A647" si="90">SUM(D584:L584)</f>
        <v>8</v>
      </c>
      <c r="B584" s="191" t="str">
        <f>C584&amp;":"&amp;COUNTIF($C$7:C584,C584)</f>
        <v>8:28</v>
      </c>
      <c r="C584" s="204">
        <f t="shared" ref="C584:C647" si="91">SUM(D584:L584)</f>
        <v>8</v>
      </c>
      <c r="D584" s="209">
        <v>1</v>
      </c>
      <c r="E584" s="209">
        <v>2</v>
      </c>
      <c r="F584" s="209">
        <v>0</v>
      </c>
      <c r="G584" s="209">
        <v>0</v>
      </c>
      <c r="H584" s="209">
        <v>2</v>
      </c>
      <c r="I584" s="209">
        <v>0</v>
      </c>
      <c r="J584" s="209">
        <v>1</v>
      </c>
      <c r="K584" s="209">
        <v>2</v>
      </c>
      <c r="L584" s="209">
        <v>0</v>
      </c>
    </row>
    <row r="585" spans="1:12" ht="17.399999999999999">
      <c r="A585" s="191">
        <f t="shared" si="90"/>
        <v>14</v>
      </c>
      <c r="B585" s="191" t="str">
        <f>C585&amp;":"&amp;COUNTIF($C$7:C585,C585)</f>
        <v>14:13</v>
      </c>
      <c r="C585" s="204">
        <f t="shared" si="91"/>
        <v>14</v>
      </c>
      <c r="D585" s="209">
        <v>1</v>
      </c>
      <c r="E585" s="209">
        <v>2</v>
      </c>
      <c r="F585" s="209">
        <v>1</v>
      </c>
      <c r="G585" s="209">
        <v>2</v>
      </c>
      <c r="H585" s="209">
        <v>1</v>
      </c>
      <c r="I585" s="209">
        <v>1</v>
      </c>
      <c r="J585" s="209">
        <v>3</v>
      </c>
      <c r="K585" s="209">
        <v>1</v>
      </c>
      <c r="L585" s="209">
        <v>2</v>
      </c>
    </row>
    <row r="586" spans="1:12" ht="17.399999999999999">
      <c r="A586" s="191">
        <f t="shared" si="90"/>
        <v>11</v>
      </c>
      <c r="B586" s="191" t="str">
        <f>C586&amp;":"&amp;COUNTIF($C$7:C586,C586)</f>
        <v>11:23</v>
      </c>
      <c r="C586" s="204">
        <f t="shared" si="91"/>
        <v>11</v>
      </c>
      <c r="D586" s="209">
        <v>1</v>
      </c>
      <c r="E586" s="209">
        <v>1</v>
      </c>
      <c r="F586" s="209">
        <v>2</v>
      </c>
      <c r="G586" s="209">
        <v>1</v>
      </c>
      <c r="H586" s="209">
        <v>1</v>
      </c>
      <c r="I586" s="209">
        <v>0</v>
      </c>
      <c r="J586" s="209">
        <v>2</v>
      </c>
      <c r="K586" s="209">
        <v>1</v>
      </c>
      <c r="L586" s="209">
        <v>2</v>
      </c>
    </row>
    <row r="587" spans="1:12" ht="17.399999999999999">
      <c r="A587" s="191">
        <f t="shared" si="90"/>
        <v>8</v>
      </c>
      <c r="B587" s="191" t="str">
        <f>C587&amp;":"&amp;COUNTIF($C$7:C587,C587)</f>
        <v>8:29</v>
      </c>
      <c r="C587" s="204">
        <f t="shared" si="91"/>
        <v>8</v>
      </c>
      <c r="D587" s="209">
        <v>1</v>
      </c>
      <c r="E587" s="209">
        <v>0</v>
      </c>
      <c r="F587" s="209">
        <v>1</v>
      </c>
      <c r="G587" s="209">
        <v>0</v>
      </c>
      <c r="H587" s="209">
        <v>0</v>
      </c>
      <c r="I587" s="209">
        <v>0</v>
      </c>
      <c r="J587" s="209">
        <v>3</v>
      </c>
      <c r="K587" s="209">
        <v>2</v>
      </c>
      <c r="L587" s="209">
        <v>1</v>
      </c>
    </row>
    <row r="588" spans="1:12" ht="17.399999999999999">
      <c r="A588" s="191">
        <f t="shared" si="90"/>
        <v>12</v>
      </c>
      <c r="B588" s="191" t="str">
        <f>C588&amp;":"&amp;COUNTIF($C$7:C588,C588)</f>
        <v>12:18</v>
      </c>
      <c r="C588" s="204">
        <f t="shared" si="91"/>
        <v>12</v>
      </c>
      <c r="D588" s="209">
        <v>2</v>
      </c>
      <c r="E588" s="209">
        <v>0</v>
      </c>
      <c r="F588" s="209">
        <v>1</v>
      </c>
      <c r="G588" s="209">
        <v>0</v>
      </c>
      <c r="H588" s="209">
        <v>2</v>
      </c>
      <c r="I588" s="209">
        <v>2</v>
      </c>
      <c r="J588" s="209">
        <v>3</v>
      </c>
      <c r="K588" s="209">
        <v>2</v>
      </c>
      <c r="L588" s="209">
        <v>0</v>
      </c>
    </row>
    <row r="589" spans="1:12" ht="17.399999999999999">
      <c r="A589" s="191">
        <f t="shared" si="90"/>
        <v>38</v>
      </c>
      <c r="B589" s="191" t="str">
        <f>C589&amp;":"&amp;COUNTIF($C$7:C589,C589)</f>
        <v>38:6</v>
      </c>
      <c r="C589" s="204">
        <f t="shared" si="91"/>
        <v>38</v>
      </c>
      <c r="D589" s="209">
        <v>2</v>
      </c>
      <c r="E589" s="209">
        <v>0</v>
      </c>
      <c r="F589" s="209">
        <v>2</v>
      </c>
      <c r="G589" s="209">
        <v>0</v>
      </c>
      <c r="H589" s="209">
        <v>0</v>
      </c>
      <c r="I589" s="209">
        <v>0</v>
      </c>
      <c r="J589" s="209">
        <v>9</v>
      </c>
      <c r="K589" s="209">
        <v>13</v>
      </c>
      <c r="L589" s="209">
        <v>12</v>
      </c>
    </row>
    <row r="590" spans="1:12" ht="17.399999999999999">
      <c r="A590" s="191">
        <f t="shared" si="90"/>
        <v>43</v>
      </c>
      <c r="B590" s="191" t="str">
        <f>C590&amp;":"&amp;COUNTIF($C$7:C590,C590)</f>
        <v>43:25</v>
      </c>
      <c r="C590" s="204">
        <f t="shared" si="91"/>
        <v>43</v>
      </c>
      <c r="D590" s="209">
        <v>2</v>
      </c>
      <c r="E590" s="209">
        <v>2</v>
      </c>
      <c r="F590" s="209">
        <v>2</v>
      </c>
      <c r="G590" s="209">
        <v>2</v>
      </c>
      <c r="H590" s="209">
        <v>0</v>
      </c>
      <c r="I590" s="209">
        <v>2</v>
      </c>
      <c r="J590" s="209">
        <v>9</v>
      </c>
      <c r="K590" s="209">
        <v>13</v>
      </c>
      <c r="L590" s="209">
        <v>11</v>
      </c>
    </row>
    <row r="591" spans="1:12" ht="17.399999999999999">
      <c r="A591" s="191">
        <f t="shared" si="90"/>
        <v>31</v>
      </c>
      <c r="B591" s="191" t="str">
        <f>C591&amp;":"&amp;COUNTIF($C$7:C591,C591)</f>
        <v>31:10</v>
      </c>
      <c r="C591" s="204">
        <f t="shared" si="91"/>
        <v>31</v>
      </c>
      <c r="D591" s="209">
        <v>1</v>
      </c>
      <c r="E591" s="209">
        <v>0</v>
      </c>
      <c r="F591" s="209">
        <v>1</v>
      </c>
      <c r="G591" s="209">
        <v>2</v>
      </c>
      <c r="H591" s="209">
        <v>0</v>
      </c>
      <c r="I591" s="209">
        <v>1</v>
      </c>
      <c r="J591" s="209">
        <v>6</v>
      </c>
      <c r="K591" s="209">
        <v>12</v>
      </c>
      <c r="L591" s="209">
        <v>8</v>
      </c>
    </row>
    <row r="592" spans="1:12" ht="17.399999999999999">
      <c r="A592" s="191">
        <f t="shared" si="90"/>
        <v>18</v>
      </c>
      <c r="B592" s="191" t="str">
        <f>C592&amp;":"&amp;COUNTIF($C$7:C592,C592)</f>
        <v>18:7</v>
      </c>
      <c r="C592" s="204">
        <f t="shared" si="91"/>
        <v>18</v>
      </c>
      <c r="D592" s="209">
        <v>2</v>
      </c>
      <c r="E592" s="209">
        <v>0</v>
      </c>
      <c r="F592" s="209">
        <v>1</v>
      </c>
      <c r="G592" s="209">
        <v>0</v>
      </c>
      <c r="H592" s="209">
        <v>2</v>
      </c>
      <c r="I592" s="209">
        <v>0</v>
      </c>
      <c r="J592" s="209">
        <v>7</v>
      </c>
      <c r="K592" s="209">
        <v>6</v>
      </c>
      <c r="L592" s="209">
        <v>0</v>
      </c>
    </row>
    <row r="593" spans="1:12" ht="17.399999999999999">
      <c r="A593" s="191">
        <f t="shared" si="90"/>
        <v>46</v>
      </c>
      <c r="B593" s="191" t="str">
        <f>C593&amp;":"&amp;COUNTIF($C$7:C593,C593)</f>
        <v>46:38</v>
      </c>
      <c r="C593" s="204">
        <f t="shared" si="91"/>
        <v>46</v>
      </c>
      <c r="D593" s="209">
        <v>2</v>
      </c>
      <c r="E593" s="209">
        <v>2</v>
      </c>
      <c r="F593" s="209">
        <v>2</v>
      </c>
      <c r="G593" s="209">
        <v>2</v>
      </c>
      <c r="H593" s="209">
        <v>2</v>
      </c>
      <c r="I593" s="209">
        <v>2</v>
      </c>
      <c r="J593" s="209">
        <v>9</v>
      </c>
      <c r="K593" s="209">
        <v>11</v>
      </c>
      <c r="L593" s="209">
        <v>14</v>
      </c>
    </row>
    <row r="594" spans="1:12" ht="17.399999999999999">
      <c r="A594" s="191">
        <f t="shared" si="90"/>
        <v>46</v>
      </c>
      <c r="B594" s="191" t="str">
        <f>C594&amp;":"&amp;COUNTIF($C$7:C594,C594)</f>
        <v>46:39</v>
      </c>
      <c r="C594" s="204">
        <f t="shared" si="91"/>
        <v>46</v>
      </c>
      <c r="D594" s="209">
        <v>2</v>
      </c>
      <c r="E594" s="209">
        <v>2</v>
      </c>
      <c r="F594" s="209">
        <v>2</v>
      </c>
      <c r="G594" s="209">
        <v>1</v>
      </c>
      <c r="H594" s="209">
        <v>1</v>
      </c>
      <c r="I594" s="209">
        <v>1</v>
      </c>
      <c r="J594" s="209">
        <v>10</v>
      </c>
      <c r="K594" s="209">
        <v>14</v>
      </c>
      <c r="L594" s="209">
        <v>13</v>
      </c>
    </row>
    <row r="595" spans="1:12" ht="17.399999999999999">
      <c r="A595" s="191">
        <f t="shared" si="90"/>
        <v>42</v>
      </c>
      <c r="B595" s="191" t="str">
        <f>C595&amp;":"&amp;COUNTIF($C$7:C595,C595)</f>
        <v>42:13</v>
      </c>
      <c r="C595" s="204">
        <f t="shared" si="91"/>
        <v>42</v>
      </c>
      <c r="D595" s="209">
        <v>1</v>
      </c>
      <c r="E595" s="209">
        <v>1</v>
      </c>
      <c r="F595" s="209">
        <v>2</v>
      </c>
      <c r="G595" s="209">
        <v>1</v>
      </c>
      <c r="H595" s="209">
        <v>2</v>
      </c>
      <c r="I595" s="209">
        <v>2</v>
      </c>
      <c r="J595" s="209">
        <v>9</v>
      </c>
      <c r="K595" s="209">
        <v>13</v>
      </c>
      <c r="L595" s="209">
        <v>11</v>
      </c>
    </row>
    <row r="596" spans="1:12" ht="17.399999999999999">
      <c r="A596" s="191">
        <f t="shared" si="90"/>
        <v>25</v>
      </c>
      <c r="B596" s="191" t="str">
        <f>C596&amp;":"&amp;COUNTIF($C$7:C596,C596)</f>
        <v>25:7</v>
      </c>
      <c r="C596" s="204">
        <f t="shared" si="91"/>
        <v>25</v>
      </c>
      <c r="D596" s="209">
        <v>1</v>
      </c>
      <c r="E596" s="209">
        <v>0</v>
      </c>
      <c r="F596" s="209">
        <v>1</v>
      </c>
      <c r="G596" s="209">
        <v>0</v>
      </c>
      <c r="H596" s="209">
        <v>1</v>
      </c>
      <c r="I596" s="209">
        <v>1</v>
      </c>
      <c r="J596" s="209">
        <v>2</v>
      </c>
      <c r="K596" s="209">
        <v>10</v>
      </c>
      <c r="L596" s="209">
        <v>9</v>
      </c>
    </row>
    <row r="597" spans="1:12" ht="17.399999999999999">
      <c r="A597" s="191">
        <f t="shared" si="90"/>
        <v>28</v>
      </c>
      <c r="B597" s="191" t="str">
        <f>C597&amp;":"&amp;COUNTIF($C$7:C597,C597)</f>
        <v>28:8</v>
      </c>
      <c r="C597" s="204">
        <f t="shared" si="91"/>
        <v>28</v>
      </c>
      <c r="D597" s="209">
        <v>2</v>
      </c>
      <c r="E597" s="209">
        <v>2</v>
      </c>
      <c r="F597" s="209">
        <v>2</v>
      </c>
      <c r="G597" s="209">
        <v>2</v>
      </c>
      <c r="H597" s="209">
        <v>0</v>
      </c>
      <c r="I597" s="209">
        <v>2</v>
      </c>
      <c r="J597" s="209">
        <v>2</v>
      </c>
      <c r="K597" s="209">
        <v>8</v>
      </c>
      <c r="L597" s="209">
        <v>8</v>
      </c>
    </row>
    <row r="598" spans="1:12" ht="17.399999999999999">
      <c r="A598" s="191">
        <f t="shared" si="90"/>
        <v>46</v>
      </c>
      <c r="B598" s="191" t="str">
        <f>C598&amp;":"&amp;COUNTIF($C$7:C598,C598)</f>
        <v>46:40</v>
      </c>
      <c r="C598" s="204">
        <f t="shared" si="91"/>
        <v>46</v>
      </c>
      <c r="D598" s="209">
        <v>2</v>
      </c>
      <c r="E598" s="209">
        <v>2</v>
      </c>
      <c r="F598" s="209">
        <v>2</v>
      </c>
      <c r="G598" s="209">
        <v>2</v>
      </c>
      <c r="H598" s="209">
        <v>2</v>
      </c>
      <c r="I598" s="209">
        <v>2</v>
      </c>
      <c r="J598" s="209">
        <v>9</v>
      </c>
      <c r="K598" s="209">
        <v>13</v>
      </c>
      <c r="L598" s="209">
        <v>12</v>
      </c>
    </row>
    <row r="599" spans="1:12" ht="17.399999999999999">
      <c r="A599" s="191">
        <f t="shared" si="90"/>
        <v>40</v>
      </c>
      <c r="B599" s="191" t="str">
        <f>C599&amp;":"&amp;COUNTIF($C$7:C599,C599)</f>
        <v>40:4</v>
      </c>
      <c r="C599" s="204">
        <f t="shared" si="91"/>
        <v>40</v>
      </c>
      <c r="D599" s="209">
        <v>0</v>
      </c>
      <c r="E599" s="209">
        <v>0</v>
      </c>
      <c r="F599" s="209">
        <v>2</v>
      </c>
      <c r="G599" s="209">
        <v>2</v>
      </c>
      <c r="H599" s="209">
        <v>2</v>
      </c>
      <c r="I599" s="209">
        <v>1</v>
      </c>
      <c r="J599" s="209">
        <v>10</v>
      </c>
      <c r="K599" s="209">
        <v>13</v>
      </c>
      <c r="L599" s="209">
        <v>10</v>
      </c>
    </row>
    <row r="600" spans="1:12" ht="17.399999999999999">
      <c r="A600" s="191">
        <f t="shared" si="90"/>
        <v>36</v>
      </c>
      <c r="B600" s="191" t="str">
        <f>C600&amp;":"&amp;COUNTIF($C$7:C600,C600)</f>
        <v>36:12</v>
      </c>
      <c r="C600" s="204">
        <f t="shared" si="91"/>
        <v>36</v>
      </c>
      <c r="D600" s="209">
        <v>2</v>
      </c>
      <c r="E600" s="209">
        <v>0</v>
      </c>
      <c r="F600" s="209">
        <v>2</v>
      </c>
      <c r="G600" s="209">
        <v>1</v>
      </c>
      <c r="H600" s="209">
        <v>0</v>
      </c>
      <c r="I600" s="209">
        <v>1</v>
      </c>
      <c r="J600" s="209">
        <v>9</v>
      </c>
      <c r="K600" s="209">
        <v>10</v>
      </c>
      <c r="L600" s="209">
        <v>11</v>
      </c>
    </row>
    <row r="601" spans="1:12" ht="17.399999999999999">
      <c r="A601" s="191">
        <f t="shared" si="90"/>
        <v>24</v>
      </c>
      <c r="B601" s="191" t="str">
        <f>C601&amp;":"&amp;COUNTIF($C$7:C601,C601)</f>
        <v>24:9</v>
      </c>
      <c r="C601" s="204">
        <f t="shared" si="91"/>
        <v>24</v>
      </c>
      <c r="D601" s="209">
        <v>0</v>
      </c>
      <c r="E601" s="209">
        <v>2</v>
      </c>
      <c r="F601" s="209">
        <v>2</v>
      </c>
      <c r="G601" s="209">
        <v>1</v>
      </c>
      <c r="H601" s="209">
        <v>0</v>
      </c>
      <c r="I601" s="209">
        <v>2</v>
      </c>
      <c r="J601" s="209">
        <v>5</v>
      </c>
      <c r="K601" s="209">
        <v>3</v>
      </c>
      <c r="L601" s="209">
        <v>9</v>
      </c>
    </row>
    <row r="602" spans="1:12" ht="17.399999999999999">
      <c r="A602" s="191">
        <f t="shared" si="90"/>
        <v>37</v>
      </c>
      <c r="B602" s="191" t="str">
        <f>C602&amp;":"&amp;COUNTIF($C$7:C602,C602)</f>
        <v>37:7</v>
      </c>
      <c r="C602" s="204">
        <f t="shared" si="91"/>
        <v>37</v>
      </c>
      <c r="D602" s="209">
        <v>1</v>
      </c>
      <c r="E602" s="209">
        <v>1</v>
      </c>
      <c r="F602" s="209">
        <v>0</v>
      </c>
      <c r="G602" s="209">
        <v>1</v>
      </c>
      <c r="H602" s="209">
        <v>2</v>
      </c>
      <c r="I602" s="209">
        <v>1</v>
      </c>
      <c r="J602" s="209">
        <v>9</v>
      </c>
      <c r="K602" s="209">
        <v>9</v>
      </c>
      <c r="L602" s="209">
        <v>13</v>
      </c>
    </row>
    <row r="603" spans="1:12" ht="17.399999999999999">
      <c r="A603" s="191">
        <f t="shared" si="90"/>
        <v>48</v>
      </c>
      <c r="B603" s="191" t="str">
        <f>C603&amp;":"&amp;COUNTIF($C$7:C603,C603)</f>
        <v>48:15</v>
      </c>
      <c r="C603" s="204">
        <f t="shared" si="91"/>
        <v>48</v>
      </c>
      <c r="D603" s="209">
        <v>2</v>
      </c>
      <c r="E603" s="209">
        <v>2</v>
      </c>
      <c r="F603" s="209">
        <v>2</v>
      </c>
      <c r="G603" s="209">
        <v>2</v>
      </c>
      <c r="H603" s="209">
        <v>2</v>
      </c>
      <c r="I603" s="209">
        <v>2</v>
      </c>
      <c r="J603" s="209">
        <v>9</v>
      </c>
      <c r="K603" s="209">
        <v>14</v>
      </c>
      <c r="L603" s="209">
        <v>13</v>
      </c>
    </row>
    <row r="604" spans="1:12" ht="17.399999999999999">
      <c r="A604" s="191">
        <f t="shared" si="90"/>
        <v>40</v>
      </c>
      <c r="B604" s="191" t="str">
        <f>C604&amp;":"&amp;COUNTIF($C$7:C604,C604)</f>
        <v>40:5</v>
      </c>
      <c r="C604" s="204">
        <f t="shared" si="91"/>
        <v>40</v>
      </c>
      <c r="D604" s="209">
        <v>0</v>
      </c>
      <c r="E604" s="209">
        <v>0</v>
      </c>
      <c r="F604" s="209">
        <v>2</v>
      </c>
      <c r="G604" s="209">
        <v>2</v>
      </c>
      <c r="H604" s="209">
        <v>2</v>
      </c>
      <c r="I604" s="209">
        <v>2</v>
      </c>
      <c r="J604" s="209">
        <v>10</v>
      </c>
      <c r="K604" s="209">
        <v>10</v>
      </c>
      <c r="L604" s="209">
        <v>12</v>
      </c>
    </row>
    <row r="605" spans="1:12" ht="17.399999999999999">
      <c r="A605" s="191">
        <f t="shared" si="90"/>
        <v>39</v>
      </c>
      <c r="B605" s="191" t="str">
        <f>C605&amp;":"&amp;COUNTIF($C$7:C605,C605)</f>
        <v>39:7</v>
      </c>
      <c r="C605" s="204">
        <f t="shared" si="91"/>
        <v>39</v>
      </c>
      <c r="D605" s="209">
        <v>0</v>
      </c>
      <c r="E605" s="209">
        <v>1</v>
      </c>
      <c r="F605" s="209">
        <v>2</v>
      </c>
      <c r="G605" s="209">
        <v>1</v>
      </c>
      <c r="H605" s="209">
        <v>0</v>
      </c>
      <c r="I605" s="209">
        <v>0</v>
      </c>
      <c r="J605" s="209">
        <v>10</v>
      </c>
      <c r="K605" s="209">
        <v>12</v>
      </c>
      <c r="L605" s="209">
        <v>13</v>
      </c>
    </row>
    <row r="606" spans="1:12" ht="17.399999999999999">
      <c r="A606" s="191">
        <f t="shared" si="90"/>
        <v>28</v>
      </c>
      <c r="B606" s="191" t="str">
        <f>C606&amp;":"&amp;COUNTIF($C$7:C606,C606)</f>
        <v>28:9</v>
      </c>
      <c r="C606" s="204">
        <f t="shared" si="91"/>
        <v>28</v>
      </c>
      <c r="D606" s="209">
        <v>2</v>
      </c>
      <c r="E606" s="209">
        <v>0</v>
      </c>
      <c r="F606" s="209">
        <v>0</v>
      </c>
      <c r="G606" s="209">
        <v>1</v>
      </c>
      <c r="H606" s="209">
        <v>2</v>
      </c>
      <c r="I606" s="209">
        <v>0</v>
      </c>
      <c r="J606" s="209">
        <v>3</v>
      </c>
      <c r="K606" s="209">
        <v>14</v>
      </c>
      <c r="L606" s="209">
        <v>6</v>
      </c>
    </row>
    <row r="607" spans="1:12" ht="17.399999999999999">
      <c r="A607" s="191">
        <f t="shared" si="90"/>
        <v>40</v>
      </c>
      <c r="B607" s="191" t="str">
        <f>C607&amp;":"&amp;COUNTIF($C$7:C607,C607)</f>
        <v>40:6</v>
      </c>
      <c r="C607" s="204">
        <f t="shared" si="91"/>
        <v>40</v>
      </c>
      <c r="D607" s="209">
        <v>0</v>
      </c>
      <c r="E607" s="209">
        <v>0</v>
      </c>
      <c r="F607" s="209">
        <v>1</v>
      </c>
      <c r="G607" s="209">
        <v>1</v>
      </c>
      <c r="H607" s="209">
        <v>2</v>
      </c>
      <c r="I607" s="209">
        <v>2</v>
      </c>
      <c r="J607" s="209">
        <v>8</v>
      </c>
      <c r="K607" s="209">
        <v>12</v>
      </c>
      <c r="L607" s="209">
        <v>14</v>
      </c>
    </row>
    <row r="608" spans="1:12" ht="17.399999999999999">
      <c r="A608" s="191">
        <f t="shared" si="90"/>
        <v>45</v>
      </c>
      <c r="B608" s="191" t="str">
        <f>C608&amp;":"&amp;COUNTIF($C$7:C608,C608)</f>
        <v>45:40</v>
      </c>
      <c r="C608" s="204">
        <f t="shared" si="91"/>
        <v>45</v>
      </c>
      <c r="D608" s="209">
        <v>2</v>
      </c>
      <c r="E608" s="209">
        <v>2</v>
      </c>
      <c r="F608" s="209">
        <v>2</v>
      </c>
      <c r="G608" s="209">
        <v>2</v>
      </c>
      <c r="H608" s="209">
        <v>2</v>
      </c>
      <c r="I608" s="209">
        <v>2</v>
      </c>
      <c r="J608" s="209">
        <v>10</v>
      </c>
      <c r="K608" s="209">
        <v>13</v>
      </c>
      <c r="L608" s="209">
        <v>10</v>
      </c>
    </row>
    <row r="609" spans="1:12" ht="17.399999999999999">
      <c r="A609" s="191">
        <f t="shared" si="90"/>
        <v>39</v>
      </c>
      <c r="B609" s="191" t="str">
        <f>C609&amp;":"&amp;COUNTIF($C$7:C609,C609)</f>
        <v>39:8</v>
      </c>
      <c r="C609" s="204">
        <f t="shared" si="91"/>
        <v>39</v>
      </c>
      <c r="D609" s="209">
        <v>0</v>
      </c>
      <c r="E609" s="209">
        <v>0</v>
      </c>
      <c r="F609" s="209">
        <v>2</v>
      </c>
      <c r="G609" s="209">
        <v>0</v>
      </c>
      <c r="H609" s="209">
        <v>1</v>
      </c>
      <c r="I609" s="209">
        <v>0</v>
      </c>
      <c r="J609" s="209">
        <v>10</v>
      </c>
      <c r="K609" s="209">
        <v>13</v>
      </c>
      <c r="L609" s="209">
        <v>13</v>
      </c>
    </row>
    <row r="610" spans="1:12" ht="17.399999999999999">
      <c r="A610" s="191">
        <f t="shared" si="90"/>
        <v>36</v>
      </c>
      <c r="B610" s="191" t="str">
        <f>C610&amp;":"&amp;COUNTIF($C$7:C610,C610)</f>
        <v>36:13</v>
      </c>
      <c r="C610" s="204">
        <f t="shared" si="91"/>
        <v>36</v>
      </c>
      <c r="D610" s="209">
        <v>0</v>
      </c>
      <c r="E610" s="209">
        <v>2</v>
      </c>
      <c r="F610" s="209">
        <v>2</v>
      </c>
      <c r="G610" s="209">
        <v>0</v>
      </c>
      <c r="H610" s="209">
        <v>0</v>
      </c>
      <c r="I610" s="209">
        <v>0</v>
      </c>
      <c r="J610" s="209">
        <v>10</v>
      </c>
      <c r="K610" s="209">
        <v>11</v>
      </c>
      <c r="L610" s="209">
        <v>11</v>
      </c>
    </row>
    <row r="611" spans="1:12" ht="17.399999999999999">
      <c r="A611" s="191">
        <f t="shared" si="90"/>
        <v>27</v>
      </c>
      <c r="B611" s="191" t="str">
        <f>C611&amp;":"&amp;COUNTIF($C$7:C611,C611)</f>
        <v>27:8</v>
      </c>
      <c r="C611" s="204">
        <f t="shared" si="91"/>
        <v>27</v>
      </c>
      <c r="D611" s="209">
        <v>1</v>
      </c>
      <c r="E611" s="209">
        <v>1</v>
      </c>
      <c r="F611" s="209">
        <v>2</v>
      </c>
      <c r="G611" s="209">
        <v>0</v>
      </c>
      <c r="H611" s="209">
        <v>0</v>
      </c>
      <c r="I611" s="209">
        <v>1</v>
      </c>
      <c r="J611" s="209">
        <v>5</v>
      </c>
      <c r="K611" s="209">
        <v>8</v>
      </c>
      <c r="L611" s="209">
        <v>9</v>
      </c>
    </row>
    <row r="612" spans="1:12" ht="17.399999999999999">
      <c r="A612" s="191">
        <f t="shared" si="90"/>
        <v>26</v>
      </c>
      <c r="B612" s="191" t="str">
        <f>C612&amp;":"&amp;COUNTIF($C$7:C612,C612)</f>
        <v>26:10</v>
      </c>
      <c r="C612" s="204">
        <f t="shared" si="91"/>
        <v>26</v>
      </c>
      <c r="D612" s="209">
        <v>1</v>
      </c>
      <c r="E612" s="209">
        <v>0</v>
      </c>
      <c r="F612" s="209">
        <v>1</v>
      </c>
      <c r="G612" s="209">
        <v>1</v>
      </c>
      <c r="H612" s="209">
        <v>1</v>
      </c>
      <c r="I612" s="209">
        <v>1</v>
      </c>
      <c r="J612" s="209">
        <v>7</v>
      </c>
      <c r="K612" s="209">
        <v>6</v>
      </c>
      <c r="L612" s="209">
        <v>8</v>
      </c>
    </row>
    <row r="613" spans="1:12" ht="17.399999999999999">
      <c r="A613" s="191">
        <f t="shared" si="90"/>
        <v>44</v>
      </c>
      <c r="B613" s="191" t="str">
        <f>C613&amp;":"&amp;COUNTIF($C$7:C613,C613)</f>
        <v>44:23</v>
      </c>
      <c r="C613" s="204">
        <f t="shared" si="91"/>
        <v>44</v>
      </c>
      <c r="D613" s="209">
        <v>2</v>
      </c>
      <c r="E613" s="209">
        <v>2</v>
      </c>
      <c r="F613" s="209">
        <v>2</v>
      </c>
      <c r="G613" s="209">
        <v>2</v>
      </c>
      <c r="H613" s="209">
        <v>2</v>
      </c>
      <c r="I613" s="209">
        <v>2</v>
      </c>
      <c r="J613" s="209">
        <v>9</v>
      </c>
      <c r="K613" s="209">
        <v>11</v>
      </c>
      <c r="L613" s="209">
        <v>12</v>
      </c>
    </row>
    <row r="614" spans="1:12" ht="17.399999999999999">
      <c r="A614" s="191">
        <f t="shared" si="90"/>
        <v>38</v>
      </c>
      <c r="B614" s="191" t="str">
        <f>C614&amp;":"&amp;COUNTIF($C$7:C614,C614)</f>
        <v>38:7</v>
      </c>
      <c r="C614" s="204">
        <f t="shared" si="91"/>
        <v>38</v>
      </c>
      <c r="D614" s="209">
        <v>0</v>
      </c>
      <c r="E614" s="209">
        <v>2</v>
      </c>
      <c r="F614" s="209">
        <v>2</v>
      </c>
      <c r="G614" s="209">
        <v>2</v>
      </c>
      <c r="H614" s="209">
        <v>2</v>
      </c>
      <c r="I614" s="209">
        <v>0</v>
      </c>
      <c r="J614" s="209">
        <v>10</v>
      </c>
      <c r="K614" s="209">
        <v>10</v>
      </c>
      <c r="L614" s="209">
        <v>10</v>
      </c>
    </row>
    <row r="615" spans="1:12" ht="17.399999999999999">
      <c r="A615" s="191">
        <f t="shared" si="90"/>
        <v>46</v>
      </c>
      <c r="B615" s="191" t="str">
        <f>C615&amp;":"&amp;COUNTIF($C$7:C615,C615)</f>
        <v>46:41</v>
      </c>
      <c r="C615" s="204">
        <f t="shared" si="91"/>
        <v>46</v>
      </c>
      <c r="D615" s="209">
        <v>1</v>
      </c>
      <c r="E615" s="209">
        <v>2</v>
      </c>
      <c r="F615" s="209">
        <v>2</v>
      </c>
      <c r="G615" s="209">
        <v>2</v>
      </c>
      <c r="H615" s="209">
        <v>2</v>
      </c>
      <c r="I615" s="209">
        <v>2</v>
      </c>
      <c r="J615" s="209">
        <v>9</v>
      </c>
      <c r="K615" s="209">
        <v>14</v>
      </c>
      <c r="L615" s="209">
        <v>12</v>
      </c>
    </row>
    <row r="616" spans="1:12" ht="17.399999999999999">
      <c r="A616" s="191">
        <f t="shared" si="90"/>
        <v>27</v>
      </c>
      <c r="B616" s="191" t="str">
        <f>C616&amp;":"&amp;COUNTIF($C$7:C616,C616)</f>
        <v>27:9</v>
      </c>
      <c r="C616" s="204">
        <f t="shared" si="91"/>
        <v>27</v>
      </c>
      <c r="D616" s="209">
        <v>1</v>
      </c>
      <c r="E616" s="209">
        <v>0</v>
      </c>
      <c r="F616" s="209">
        <v>1</v>
      </c>
      <c r="G616" s="209">
        <v>0</v>
      </c>
      <c r="H616" s="209">
        <v>1</v>
      </c>
      <c r="I616" s="209">
        <v>2</v>
      </c>
      <c r="J616" s="209">
        <v>3</v>
      </c>
      <c r="K616" s="209">
        <v>7</v>
      </c>
      <c r="L616" s="209">
        <v>12</v>
      </c>
    </row>
    <row r="617" spans="1:12" ht="17.399999999999999">
      <c r="A617" s="191">
        <f t="shared" si="90"/>
        <v>23</v>
      </c>
      <c r="B617" s="191" t="str">
        <f>C617&amp;":"&amp;COUNTIF($C$7:C617,C617)</f>
        <v>23:6</v>
      </c>
      <c r="C617" s="204">
        <f t="shared" si="91"/>
        <v>23</v>
      </c>
      <c r="D617" s="209">
        <v>1</v>
      </c>
      <c r="E617" s="209">
        <v>1</v>
      </c>
      <c r="F617" s="209">
        <v>0</v>
      </c>
      <c r="G617" s="209">
        <v>0</v>
      </c>
      <c r="H617" s="209">
        <v>2</v>
      </c>
      <c r="I617" s="209">
        <v>0</v>
      </c>
      <c r="J617" s="209">
        <v>10</v>
      </c>
      <c r="K617" s="209">
        <v>8</v>
      </c>
      <c r="L617" s="209">
        <v>1</v>
      </c>
    </row>
    <row r="618" spans="1:12" ht="17.399999999999999">
      <c r="A618" s="191">
        <f t="shared" si="90"/>
        <v>43</v>
      </c>
      <c r="B618" s="191" t="str">
        <f>C618&amp;":"&amp;COUNTIF($C$7:C618,C618)</f>
        <v>43:26</v>
      </c>
      <c r="C618" s="204">
        <f t="shared" si="91"/>
        <v>43</v>
      </c>
      <c r="D618" s="209">
        <v>2</v>
      </c>
      <c r="E618" s="209">
        <v>2</v>
      </c>
      <c r="F618" s="209">
        <v>2</v>
      </c>
      <c r="G618" s="209">
        <v>2</v>
      </c>
      <c r="H618" s="209">
        <v>2</v>
      </c>
      <c r="I618" s="209">
        <v>2</v>
      </c>
      <c r="J618" s="209">
        <v>10</v>
      </c>
      <c r="K618" s="209">
        <v>11</v>
      </c>
      <c r="L618" s="209">
        <v>10</v>
      </c>
    </row>
    <row r="619" spans="1:12" ht="17.399999999999999">
      <c r="A619" s="191">
        <f t="shared" si="90"/>
        <v>33</v>
      </c>
      <c r="B619" s="191" t="str">
        <f>C619&amp;":"&amp;COUNTIF($C$7:C619,C619)</f>
        <v>33:10</v>
      </c>
      <c r="C619" s="204">
        <f t="shared" si="91"/>
        <v>33</v>
      </c>
      <c r="D619" s="209">
        <v>0</v>
      </c>
      <c r="E619" s="209">
        <v>0</v>
      </c>
      <c r="F619" s="209">
        <v>2</v>
      </c>
      <c r="G619" s="209">
        <v>0</v>
      </c>
      <c r="H619" s="209">
        <v>0</v>
      </c>
      <c r="I619" s="209">
        <v>0</v>
      </c>
      <c r="J619" s="209">
        <v>9</v>
      </c>
      <c r="K619" s="209">
        <v>12</v>
      </c>
      <c r="L619" s="209">
        <v>10</v>
      </c>
    </row>
    <row r="620" spans="1:12" ht="17.399999999999999">
      <c r="A620" s="191">
        <f t="shared" si="90"/>
        <v>40</v>
      </c>
      <c r="B620" s="191" t="str">
        <f>C620&amp;":"&amp;COUNTIF($C$7:C620,C620)</f>
        <v>40:7</v>
      </c>
      <c r="C620" s="204">
        <f t="shared" si="91"/>
        <v>40</v>
      </c>
      <c r="D620" s="209">
        <v>1</v>
      </c>
      <c r="E620" s="209">
        <v>0</v>
      </c>
      <c r="F620" s="209">
        <v>2</v>
      </c>
      <c r="G620" s="209">
        <v>2</v>
      </c>
      <c r="H620" s="209">
        <v>0</v>
      </c>
      <c r="I620" s="209">
        <v>1</v>
      </c>
      <c r="J620" s="209">
        <v>9</v>
      </c>
      <c r="K620" s="209">
        <v>14</v>
      </c>
      <c r="L620" s="209">
        <v>11</v>
      </c>
    </row>
    <row r="621" spans="1:12" ht="17.399999999999999">
      <c r="A621" s="191">
        <f t="shared" si="90"/>
        <v>21</v>
      </c>
      <c r="B621" s="191" t="str">
        <f>C621&amp;":"&amp;COUNTIF($C$7:C621,C621)</f>
        <v>21:7</v>
      </c>
      <c r="C621" s="204">
        <f t="shared" si="91"/>
        <v>21</v>
      </c>
      <c r="D621" s="209">
        <v>0</v>
      </c>
      <c r="E621" s="209">
        <v>2</v>
      </c>
      <c r="F621" s="209">
        <v>1</v>
      </c>
      <c r="G621" s="209">
        <v>1</v>
      </c>
      <c r="H621" s="209">
        <v>2</v>
      </c>
      <c r="I621" s="209">
        <v>0</v>
      </c>
      <c r="J621" s="209">
        <v>4</v>
      </c>
      <c r="K621" s="209">
        <v>5</v>
      </c>
      <c r="L621" s="209">
        <v>6</v>
      </c>
    </row>
    <row r="622" spans="1:12" ht="17.399999999999999">
      <c r="A622" s="191">
        <f t="shared" si="90"/>
        <v>31</v>
      </c>
      <c r="B622" s="191" t="str">
        <f>C622&amp;":"&amp;COUNTIF($C$7:C622,C622)</f>
        <v>31:11</v>
      </c>
      <c r="C622" s="204">
        <f t="shared" si="91"/>
        <v>31</v>
      </c>
      <c r="D622" s="209">
        <v>0</v>
      </c>
      <c r="E622" s="209">
        <v>0</v>
      </c>
      <c r="F622" s="209">
        <v>2</v>
      </c>
      <c r="G622" s="209">
        <v>2</v>
      </c>
      <c r="H622" s="209">
        <v>0</v>
      </c>
      <c r="I622" s="209">
        <v>1</v>
      </c>
      <c r="J622" s="209">
        <v>4</v>
      </c>
      <c r="K622" s="209">
        <v>11</v>
      </c>
      <c r="L622" s="209">
        <v>11</v>
      </c>
    </row>
    <row r="623" spans="1:12" ht="17.399999999999999">
      <c r="A623" s="191">
        <f t="shared" si="90"/>
        <v>47</v>
      </c>
      <c r="B623" s="191" t="str">
        <f>C623&amp;":"&amp;COUNTIF($C$7:C623,C623)</f>
        <v>47:32</v>
      </c>
      <c r="C623" s="204">
        <f t="shared" si="91"/>
        <v>47</v>
      </c>
      <c r="D623" s="209">
        <v>2</v>
      </c>
      <c r="E623" s="209">
        <v>2</v>
      </c>
      <c r="F623" s="209">
        <v>2</v>
      </c>
      <c r="G623" s="209">
        <v>2</v>
      </c>
      <c r="H623" s="209">
        <v>2</v>
      </c>
      <c r="I623" s="209">
        <v>2</v>
      </c>
      <c r="J623" s="209">
        <v>10</v>
      </c>
      <c r="K623" s="209">
        <v>11</v>
      </c>
      <c r="L623" s="209">
        <v>14</v>
      </c>
    </row>
    <row r="624" spans="1:12" ht="17.399999999999999">
      <c r="A624" s="191">
        <f t="shared" si="90"/>
        <v>41</v>
      </c>
      <c r="B624" s="191" t="str">
        <f>C624&amp;":"&amp;COUNTIF($C$7:C624,C624)</f>
        <v>41:9</v>
      </c>
      <c r="C624" s="204">
        <f t="shared" si="91"/>
        <v>41</v>
      </c>
      <c r="D624" s="209">
        <v>1</v>
      </c>
      <c r="E624" s="209">
        <v>1</v>
      </c>
      <c r="F624" s="209">
        <v>2</v>
      </c>
      <c r="G624" s="209">
        <v>2</v>
      </c>
      <c r="H624" s="209">
        <v>1</v>
      </c>
      <c r="I624" s="209">
        <v>2</v>
      </c>
      <c r="J624" s="209">
        <v>10</v>
      </c>
      <c r="K624" s="209">
        <v>12</v>
      </c>
      <c r="L624" s="209">
        <v>10</v>
      </c>
    </row>
    <row r="625" spans="1:12" ht="17.399999999999999">
      <c r="A625" s="191">
        <f t="shared" si="90"/>
        <v>46</v>
      </c>
      <c r="B625" s="191" t="str">
        <f>C625&amp;":"&amp;COUNTIF($C$7:C625,C625)</f>
        <v>46:42</v>
      </c>
      <c r="C625" s="204">
        <f t="shared" si="91"/>
        <v>46</v>
      </c>
      <c r="D625" s="209">
        <v>2</v>
      </c>
      <c r="E625" s="209">
        <v>1</v>
      </c>
      <c r="F625" s="209">
        <v>2</v>
      </c>
      <c r="G625" s="209">
        <v>1</v>
      </c>
      <c r="H625" s="209">
        <v>2</v>
      </c>
      <c r="I625" s="209">
        <v>2</v>
      </c>
      <c r="J625" s="209">
        <v>10</v>
      </c>
      <c r="K625" s="209">
        <v>13</v>
      </c>
      <c r="L625" s="209">
        <v>13</v>
      </c>
    </row>
    <row r="626" spans="1:12" ht="17.399999999999999">
      <c r="A626" s="191">
        <f t="shared" si="90"/>
        <v>7</v>
      </c>
      <c r="B626" s="191" t="str">
        <f>C626&amp;":"&amp;COUNTIF($C$7:C626,C626)</f>
        <v>7:19</v>
      </c>
      <c r="C626" s="204">
        <f t="shared" si="91"/>
        <v>7</v>
      </c>
      <c r="D626" s="209">
        <v>0</v>
      </c>
      <c r="E626" s="209">
        <v>0</v>
      </c>
      <c r="F626" s="209">
        <v>1</v>
      </c>
      <c r="G626" s="209">
        <v>2</v>
      </c>
      <c r="H626" s="209">
        <v>0</v>
      </c>
      <c r="I626" s="209">
        <v>1</v>
      </c>
      <c r="J626" s="209">
        <v>0</v>
      </c>
      <c r="K626" s="209">
        <v>3</v>
      </c>
      <c r="L626" s="209">
        <v>0</v>
      </c>
    </row>
    <row r="627" spans="1:12" ht="17.399999999999999">
      <c r="A627" s="191">
        <f t="shared" si="90"/>
        <v>11</v>
      </c>
      <c r="B627" s="191" t="str">
        <f>C627&amp;":"&amp;COUNTIF($C$7:C627,C627)</f>
        <v>11:24</v>
      </c>
      <c r="C627" s="204">
        <f t="shared" si="91"/>
        <v>11</v>
      </c>
      <c r="D627" s="209">
        <v>2</v>
      </c>
      <c r="E627" s="209">
        <v>1</v>
      </c>
      <c r="F627" s="209">
        <v>1</v>
      </c>
      <c r="G627" s="209">
        <v>1</v>
      </c>
      <c r="H627" s="209">
        <v>2</v>
      </c>
      <c r="I627" s="209">
        <v>0</v>
      </c>
      <c r="J627" s="209">
        <v>1</v>
      </c>
      <c r="K627" s="209">
        <v>0</v>
      </c>
      <c r="L627" s="209">
        <v>3</v>
      </c>
    </row>
    <row r="628" spans="1:12" ht="17.399999999999999">
      <c r="A628" s="191">
        <f t="shared" si="90"/>
        <v>45</v>
      </c>
      <c r="B628" s="191" t="str">
        <f>C628&amp;":"&amp;COUNTIF($C$7:C628,C628)</f>
        <v>45:41</v>
      </c>
      <c r="C628" s="204">
        <f t="shared" si="91"/>
        <v>45</v>
      </c>
      <c r="D628" s="209">
        <v>2</v>
      </c>
      <c r="E628" s="209">
        <v>2</v>
      </c>
      <c r="F628" s="209">
        <v>2</v>
      </c>
      <c r="G628" s="209">
        <v>2</v>
      </c>
      <c r="H628" s="209">
        <v>2</v>
      </c>
      <c r="I628" s="209">
        <v>2</v>
      </c>
      <c r="J628" s="209">
        <v>9</v>
      </c>
      <c r="K628" s="209">
        <v>10</v>
      </c>
      <c r="L628" s="209">
        <v>14</v>
      </c>
    </row>
    <row r="629" spans="1:12" ht="17.399999999999999">
      <c r="A629" s="191">
        <f t="shared" si="90"/>
        <v>39</v>
      </c>
      <c r="B629" s="191" t="str">
        <f>C629&amp;":"&amp;COUNTIF($C$7:C629,C629)</f>
        <v>39:9</v>
      </c>
      <c r="C629" s="204">
        <f t="shared" si="91"/>
        <v>39</v>
      </c>
      <c r="D629" s="209">
        <v>0</v>
      </c>
      <c r="E629" s="209">
        <v>0</v>
      </c>
      <c r="F629" s="209">
        <v>2</v>
      </c>
      <c r="G629" s="209">
        <v>1</v>
      </c>
      <c r="H629" s="209">
        <v>0</v>
      </c>
      <c r="I629" s="209">
        <v>0</v>
      </c>
      <c r="J629" s="209">
        <v>10</v>
      </c>
      <c r="K629" s="209">
        <v>14</v>
      </c>
      <c r="L629" s="209">
        <v>12</v>
      </c>
    </row>
    <row r="630" spans="1:12" ht="17.399999999999999">
      <c r="A630" s="191">
        <f t="shared" si="90"/>
        <v>39</v>
      </c>
      <c r="B630" s="191" t="str">
        <f>C630&amp;":"&amp;COUNTIF($C$7:C630,C630)</f>
        <v>39:10</v>
      </c>
      <c r="C630" s="204">
        <f t="shared" si="91"/>
        <v>39</v>
      </c>
      <c r="D630" s="209">
        <v>0</v>
      </c>
      <c r="E630" s="209">
        <v>1</v>
      </c>
      <c r="F630" s="209">
        <v>2</v>
      </c>
      <c r="G630" s="209">
        <v>2</v>
      </c>
      <c r="H630" s="209">
        <v>0</v>
      </c>
      <c r="I630" s="209">
        <v>1</v>
      </c>
      <c r="J630" s="209">
        <v>9</v>
      </c>
      <c r="K630" s="209">
        <v>12</v>
      </c>
      <c r="L630" s="209">
        <v>12</v>
      </c>
    </row>
    <row r="631" spans="1:12" ht="17.399999999999999">
      <c r="A631" s="191">
        <f t="shared" si="90"/>
        <v>21</v>
      </c>
      <c r="B631" s="191" t="str">
        <f>C631&amp;":"&amp;COUNTIF($C$7:C631,C631)</f>
        <v>21:8</v>
      </c>
      <c r="C631" s="204">
        <f t="shared" si="91"/>
        <v>21</v>
      </c>
      <c r="D631" s="209">
        <v>0</v>
      </c>
      <c r="E631" s="209">
        <v>1</v>
      </c>
      <c r="F631" s="209">
        <v>0</v>
      </c>
      <c r="G631" s="209">
        <v>2</v>
      </c>
      <c r="H631" s="209">
        <v>0</v>
      </c>
      <c r="I631" s="209">
        <v>1</v>
      </c>
      <c r="J631" s="209">
        <v>3</v>
      </c>
      <c r="K631" s="209">
        <v>1</v>
      </c>
      <c r="L631" s="209">
        <v>13</v>
      </c>
    </row>
    <row r="632" spans="1:12" ht="17.399999999999999">
      <c r="A632" s="191">
        <f t="shared" si="90"/>
        <v>25</v>
      </c>
      <c r="B632" s="191" t="str">
        <f>C632&amp;":"&amp;COUNTIF($C$7:C632,C632)</f>
        <v>25:8</v>
      </c>
      <c r="C632" s="204">
        <f t="shared" si="91"/>
        <v>25</v>
      </c>
      <c r="D632" s="209">
        <v>1</v>
      </c>
      <c r="E632" s="209">
        <v>2</v>
      </c>
      <c r="F632" s="209">
        <v>0</v>
      </c>
      <c r="G632" s="209">
        <v>0</v>
      </c>
      <c r="H632" s="209">
        <v>2</v>
      </c>
      <c r="I632" s="209">
        <v>0</v>
      </c>
      <c r="J632" s="209">
        <v>0</v>
      </c>
      <c r="K632" s="209">
        <v>11</v>
      </c>
      <c r="L632" s="209">
        <v>9</v>
      </c>
    </row>
    <row r="633" spans="1:12" ht="17.399999999999999">
      <c r="A633" s="191">
        <f t="shared" si="90"/>
        <v>43</v>
      </c>
      <c r="B633" s="191" t="str">
        <f>C633&amp;":"&amp;COUNTIF($C$7:C633,C633)</f>
        <v>43:27</v>
      </c>
      <c r="C633" s="204">
        <f t="shared" si="91"/>
        <v>43</v>
      </c>
      <c r="D633" s="209">
        <v>2</v>
      </c>
      <c r="E633" s="209">
        <v>2</v>
      </c>
      <c r="F633" s="209">
        <v>2</v>
      </c>
      <c r="G633" s="209">
        <v>2</v>
      </c>
      <c r="H633" s="209">
        <v>2</v>
      </c>
      <c r="I633" s="209">
        <v>2</v>
      </c>
      <c r="J633" s="209">
        <v>9</v>
      </c>
      <c r="K633" s="209">
        <v>12</v>
      </c>
      <c r="L633" s="209">
        <v>10</v>
      </c>
    </row>
    <row r="634" spans="1:12" ht="17.399999999999999">
      <c r="A634" s="191">
        <f t="shared" si="90"/>
        <v>42</v>
      </c>
      <c r="B634" s="191" t="str">
        <f>C634&amp;":"&amp;COUNTIF($C$7:C634,C634)</f>
        <v>42:14</v>
      </c>
      <c r="C634" s="204">
        <f t="shared" si="91"/>
        <v>42</v>
      </c>
      <c r="D634" s="209">
        <v>1</v>
      </c>
      <c r="E634" s="209">
        <v>1</v>
      </c>
      <c r="F634" s="209">
        <v>2</v>
      </c>
      <c r="G634" s="209">
        <v>2</v>
      </c>
      <c r="H634" s="209">
        <v>2</v>
      </c>
      <c r="I634" s="209">
        <v>0</v>
      </c>
      <c r="J634" s="209">
        <v>10</v>
      </c>
      <c r="K634" s="209">
        <v>11</v>
      </c>
      <c r="L634" s="209">
        <v>13</v>
      </c>
    </row>
    <row r="635" spans="1:12" ht="17.399999999999999">
      <c r="A635" s="191">
        <f t="shared" si="90"/>
        <v>42</v>
      </c>
      <c r="B635" s="191" t="str">
        <f>C635&amp;":"&amp;COUNTIF($C$7:C635,C635)</f>
        <v>42:15</v>
      </c>
      <c r="C635" s="204">
        <f t="shared" si="91"/>
        <v>42</v>
      </c>
      <c r="D635" s="209">
        <v>1</v>
      </c>
      <c r="E635" s="209">
        <v>1</v>
      </c>
      <c r="F635" s="209">
        <v>2</v>
      </c>
      <c r="G635" s="209">
        <v>1</v>
      </c>
      <c r="H635" s="209">
        <v>0</v>
      </c>
      <c r="I635" s="209">
        <v>0</v>
      </c>
      <c r="J635" s="209">
        <v>9</v>
      </c>
      <c r="K635" s="209">
        <v>14</v>
      </c>
      <c r="L635" s="209">
        <v>14</v>
      </c>
    </row>
    <row r="636" spans="1:12" ht="17.399999999999999">
      <c r="A636" s="191">
        <f t="shared" si="90"/>
        <v>41</v>
      </c>
      <c r="B636" s="191" t="str">
        <f>C636&amp;":"&amp;COUNTIF($C$7:C636,C636)</f>
        <v>41:10</v>
      </c>
      <c r="C636" s="204">
        <f t="shared" si="91"/>
        <v>41</v>
      </c>
      <c r="D636" s="209">
        <v>0</v>
      </c>
      <c r="E636" s="209">
        <v>0</v>
      </c>
      <c r="F636" s="209">
        <v>2</v>
      </c>
      <c r="G636" s="209">
        <v>0</v>
      </c>
      <c r="H636" s="209">
        <v>2</v>
      </c>
      <c r="I636" s="209">
        <v>2</v>
      </c>
      <c r="J636" s="209">
        <v>10</v>
      </c>
      <c r="K636" s="209">
        <v>14</v>
      </c>
      <c r="L636" s="209">
        <v>11</v>
      </c>
    </row>
    <row r="637" spans="1:12" ht="17.399999999999999">
      <c r="A637" s="191">
        <f t="shared" si="90"/>
        <v>26</v>
      </c>
      <c r="B637" s="191" t="str">
        <f>C637&amp;":"&amp;COUNTIF($C$7:C637,C637)</f>
        <v>26:11</v>
      </c>
      <c r="C637" s="204">
        <f t="shared" si="91"/>
        <v>26</v>
      </c>
      <c r="D637" s="209">
        <v>2</v>
      </c>
      <c r="E637" s="209">
        <v>0</v>
      </c>
      <c r="F637" s="209">
        <v>1</v>
      </c>
      <c r="G637" s="209">
        <v>0</v>
      </c>
      <c r="H637" s="209">
        <v>0</v>
      </c>
      <c r="I637" s="209">
        <v>2</v>
      </c>
      <c r="J637" s="209">
        <v>2</v>
      </c>
      <c r="K637" s="209">
        <v>6</v>
      </c>
      <c r="L637" s="209">
        <v>13</v>
      </c>
    </row>
    <row r="638" spans="1:12" ht="17.399999999999999">
      <c r="A638" s="191">
        <f t="shared" si="90"/>
        <v>49</v>
      </c>
      <c r="B638" s="191" t="str">
        <f>C638&amp;":"&amp;COUNTIF($C$7:C638,C638)</f>
        <v>49:11</v>
      </c>
      <c r="C638" s="204">
        <f t="shared" si="91"/>
        <v>49</v>
      </c>
      <c r="D638" s="209">
        <v>2</v>
      </c>
      <c r="E638" s="209">
        <v>2</v>
      </c>
      <c r="F638" s="209">
        <v>2</v>
      </c>
      <c r="G638" s="209">
        <v>2</v>
      </c>
      <c r="H638" s="209">
        <v>2</v>
      </c>
      <c r="I638" s="209">
        <v>2</v>
      </c>
      <c r="J638" s="209">
        <v>10</v>
      </c>
      <c r="K638" s="209">
        <v>14</v>
      </c>
      <c r="L638" s="209">
        <v>13</v>
      </c>
    </row>
    <row r="639" spans="1:12" ht="17.399999999999999">
      <c r="A639" s="191">
        <f t="shared" si="90"/>
        <v>37</v>
      </c>
      <c r="B639" s="191" t="str">
        <f>C639&amp;":"&amp;COUNTIF($C$7:C639,C639)</f>
        <v>37:8</v>
      </c>
      <c r="C639" s="204">
        <f t="shared" si="91"/>
        <v>37</v>
      </c>
      <c r="D639" s="209">
        <v>0</v>
      </c>
      <c r="E639" s="209">
        <v>2</v>
      </c>
      <c r="F639" s="209">
        <v>2</v>
      </c>
      <c r="G639" s="209">
        <v>1</v>
      </c>
      <c r="H639" s="209">
        <v>0</v>
      </c>
      <c r="I639" s="209">
        <v>2</v>
      </c>
      <c r="J639" s="209">
        <v>9</v>
      </c>
      <c r="K639" s="209">
        <v>10</v>
      </c>
      <c r="L639" s="209">
        <v>11</v>
      </c>
    </row>
    <row r="640" spans="1:12" ht="17.399999999999999">
      <c r="A640" s="191">
        <f t="shared" si="90"/>
        <v>36</v>
      </c>
      <c r="B640" s="191" t="str">
        <f>C640&amp;":"&amp;COUNTIF($C$7:C640,C640)</f>
        <v>36:14</v>
      </c>
      <c r="C640" s="204">
        <f t="shared" si="91"/>
        <v>36</v>
      </c>
      <c r="D640" s="209">
        <v>1</v>
      </c>
      <c r="E640" s="209">
        <v>2</v>
      </c>
      <c r="F640" s="209">
        <v>2</v>
      </c>
      <c r="G640" s="209">
        <v>2</v>
      </c>
      <c r="H640" s="209">
        <v>0</v>
      </c>
      <c r="I640" s="209">
        <v>0</v>
      </c>
      <c r="J640" s="209">
        <v>9</v>
      </c>
      <c r="K640" s="209">
        <v>10</v>
      </c>
      <c r="L640" s="209">
        <v>10</v>
      </c>
    </row>
    <row r="641" spans="1:12" ht="17.399999999999999">
      <c r="A641" s="191">
        <f t="shared" si="90"/>
        <v>19</v>
      </c>
      <c r="B641" s="191" t="str">
        <f>C641&amp;":"&amp;COUNTIF($C$7:C641,C641)</f>
        <v>19:4</v>
      </c>
      <c r="C641" s="204">
        <f t="shared" si="91"/>
        <v>19</v>
      </c>
      <c r="D641" s="209">
        <v>2</v>
      </c>
      <c r="E641" s="209">
        <v>0</v>
      </c>
      <c r="F641" s="209">
        <v>0</v>
      </c>
      <c r="G641" s="209">
        <v>0</v>
      </c>
      <c r="H641" s="209">
        <v>0</v>
      </c>
      <c r="I641" s="209">
        <v>1</v>
      </c>
      <c r="J641" s="209">
        <v>2</v>
      </c>
      <c r="K641" s="209">
        <v>14</v>
      </c>
      <c r="L641" s="209">
        <v>0</v>
      </c>
    </row>
    <row r="642" spans="1:12" ht="17.399999999999999">
      <c r="A642" s="191">
        <f t="shared" si="90"/>
        <v>31</v>
      </c>
      <c r="B642" s="191" t="str">
        <f>C642&amp;":"&amp;COUNTIF($C$7:C642,C642)</f>
        <v>31:12</v>
      </c>
      <c r="C642" s="204">
        <f t="shared" si="91"/>
        <v>31</v>
      </c>
      <c r="D642" s="209">
        <v>0</v>
      </c>
      <c r="E642" s="209">
        <v>1</v>
      </c>
      <c r="F642" s="209">
        <v>2</v>
      </c>
      <c r="G642" s="209">
        <v>2</v>
      </c>
      <c r="H642" s="209">
        <v>0</v>
      </c>
      <c r="I642" s="209">
        <v>2</v>
      </c>
      <c r="J642" s="209">
        <v>9</v>
      </c>
      <c r="K642" s="209">
        <v>9</v>
      </c>
      <c r="L642" s="209">
        <v>6</v>
      </c>
    </row>
    <row r="643" spans="1:12" ht="17.399999999999999">
      <c r="A643" s="191">
        <f t="shared" si="90"/>
        <v>47</v>
      </c>
      <c r="B643" s="191" t="str">
        <f>C643&amp;":"&amp;COUNTIF($C$7:C643,C643)</f>
        <v>47:33</v>
      </c>
      <c r="C643" s="204">
        <f t="shared" si="91"/>
        <v>47</v>
      </c>
      <c r="D643" s="209">
        <v>2</v>
      </c>
      <c r="E643" s="209">
        <v>2</v>
      </c>
      <c r="F643" s="209">
        <v>2</v>
      </c>
      <c r="G643" s="209">
        <v>2</v>
      </c>
      <c r="H643" s="209">
        <v>2</v>
      </c>
      <c r="I643" s="209">
        <v>2</v>
      </c>
      <c r="J643" s="209">
        <v>9</v>
      </c>
      <c r="K643" s="209">
        <v>13</v>
      </c>
      <c r="L643" s="209">
        <v>13</v>
      </c>
    </row>
    <row r="644" spans="1:12" ht="17.399999999999999">
      <c r="A644" s="191">
        <f t="shared" si="90"/>
        <v>39</v>
      </c>
      <c r="B644" s="191" t="str">
        <f>C644&amp;":"&amp;COUNTIF($C$7:C644,C644)</f>
        <v>39:11</v>
      </c>
      <c r="C644" s="204">
        <f t="shared" si="91"/>
        <v>39</v>
      </c>
      <c r="D644" s="209">
        <v>2</v>
      </c>
      <c r="E644" s="209">
        <v>1</v>
      </c>
      <c r="F644" s="209">
        <v>2</v>
      </c>
      <c r="G644" s="209">
        <v>2</v>
      </c>
      <c r="H644" s="209">
        <v>2</v>
      </c>
      <c r="I644" s="209">
        <v>1</v>
      </c>
      <c r="J644" s="209">
        <v>9</v>
      </c>
      <c r="K644" s="209">
        <v>10</v>
      </c>
      <c r="L644" s="209">
        <v>10</v>
      </c>
    </row>
    <row r="645" spans="1:12" ht="17.399999999999999">
      <c r="A645" s="191">
        <f t="shared" si="90"/>
        <v>41</v>
      </c>
      <c r="B645" s="191" t="str">
        <f>C645&amp;":"&amp;COUNTIF($C$7:C645,C645)</f>
        <v>41:11</v>
      </c>
      <c r="C645" s="204">
        <f t="shared" si="91"/>
        <v>41</v>
      </c>
      <c r="D645" s="209">
        <v>2</v>
      </c>
      <c r="E645" s="209">
        <v>2</v>
      </c>
      <c r="F645" s="209">
        <v>2</v>
      </c>
      <c r="G645" s="209">
        <v>0</v>
      </c>
      <c r="H645" s="209">
        <v>0</v>
      </c>
      <c r="I645" s="209">
        <v>1</v>
      </c>
      <c r="J645" s="209">
        <v>10</v>
      </c>
      <c r="K645" s="209">
        <v>12</v>
      </c>
      <c r="L645" s="209">
        <v>12</v>
      </c>
    </row>
    <row r="646" spans="1:12" ht="17.399999999999999">
      <c r="A646" s="191">
        <f t="shared" si="90"/>
        <v>39</v>
      </c>
      <c r="B646" s="191" t="str">
        <f>C646&amp;":"&amp;COUNTIF($C$7:C646,C646)</f>
        <v>39:12</v>
      </c>
      <c r="C646" s="204">
        <f t="shared" si="91"/>
        <v>39</v>
      </c>
      <c r="D646" s="209">
        <v>1</v>
      </c>
      <c r="E646" s="209">
        <v>2</v>
      </c>
      <c r="F646" s="209">
        <v>2</v>
      </c>
      <c r="G646" s="209">
        <v>1</v>
      </c>
      <c r="H646" s="209">
        <v>1</v>
      </c>
      <c r="I646" s="209">
        <v>2</v>
      </c>
      <c r="J646" s="209">
        <v>7</v>
      </c>
      <c r="K646" s="209">
        <v>11</v>
      </c>
      <c r="L646" s="209">
        <v>12</v>
      </c>
    </row>
    <row r="647" spans="1:12" ht="17.399999999999999">
      <c r="A647" s="191">
        <f t="shared" si="90"/>
        <v>15</v>
      </c>
      <c r="B647" s="191" t="str">
        <f>C647&amp;":"&amp;COUNTIF($C$7:C647,C647)</f>
        <v>15:14</v>
      </c>
      <c r="C647" s="204">
        <f t="shared" si="91"/>
        <v>15</v>
      </c>
      <c r="D647" s="209">
        <v>2</v>
      </c>
      <c r="E647" s="209">
        <v>0</v>
      </c>
      <c r="F647" s="209">
        <v>2</v>
      </c>
      <c r="G647" s="209">
        <v>2</v>
      </c>
      <c r="H647" s="209">
        <v>1</v>
      </c>
      <c r="I647" s="209">
        <v>0</v>
      </c>
      <c r="J647" s="209">
        <v>3</v>
      </c>
      <c r="K647" s="209">
        <v>1</v>
      </c>
      <c r="L647" s="209">
        <v>4</v>
      </c>
    </row>
    <row r="648" spans="1:12" ht="17.399999999999999">
      <c r="A648" s="191">
        <f t="shared" ref="A648:A711" si="92">SUM(D648:L648)</f>
        <v>46</v>
      </c>
      <c r="B648" s="191" t="str">
        <f>C648&amp;":"&amp;COUNTIF($C$7:C648,C648)</f>
        <v>46:43</v>
      </c>
      <c r="C648" s="204">
        <f t="shared" ref="C648:C711" si="93">SUM(D648:L648)</f>
        <v>46</v>
      </c>
      <c r="D648" s="209">
        <v>2</v>
      </c>
      <c r="E648" s="209">
        <v>2</v>
      </c>
      <c r="F648" s="209">
        <v>2</v>
      </c>
      <c r="G648" s="209">
        <v>2</v>
      </c>
      <c r="H648" s="209">
        <v>2</v>
      </c>
      <c r="I648" s="209">
        <v>2</v>
      </c>
      <c r="J648" s="209">
        <v>10</v>
      </c>
      <c r="K648" s="209">
        <v>12</v>
      </c>
      <c r="L648" s="209">
        <v>12</v>
      </c>
    </row>
    <row r="649" spans="1:12" ht="17.399999999999999">
      <c r="A649" s="191">
        <f t="shared" si="92"/>
        <v>41</v>
      </c>
      <c r="B649" s="191" t="str">
        <f>C649&amp;":"&amp;COUNTIF($C$7:C649,C649)</f>
        <v>41:12</v>
      </c>
      <c r="C649" s="204">
        <f t="shared" si="93"/>
        <v>41</v>
      </c>
      <c r="D649" s="209">
        <v>0</v>
      </c>
      <c r="E649" s="209">
        <v>1</v>
      </c>
      <c r="F649" s="209">
        <v>2</v>
      </c>
      <c r="G649" s="209">
        <v>0</v>
      </c>
      <c r="H649" s="209">
        <v>2</v>
      </c>
      <c r="I649" s="209">
        <v>1</v>
      </c>
      <c r="J649" s="209">
        <v>9</v>
      </c>
      <c r="K649" s="209">
        <v>14</v>
      </c>
      <c r="L649" s="209">
        <v>12</v>
      </c>
    </row>
    <row r="650" spans="1:12" ht="17.399999999999999">
      <c r="A650" s="191">
        <f t="shared" si="92"/>
        <v>47</v>
      </c>
      <c r="B650" s="191" t="str">
        <f>C650&amp;":"&amp;COUNTIF($C$7:C650,C650)</f>
        <v>47:34</v>
      </c>
      <c r="C650" s="204">
        <f t="shared" si="93"/>
        <v>47</v>
      </c>
      <c r="D650" s="209">
        <v>0</v>
      </c>
      <c r="E650" s="209">
        <v>1</v>
      </c>
      <c r="F650" s="209">
        <v>2</v>
      </c>
      <c r="G650" s="209">
        <v>2</v>
      </c>
      <c r="H650" s="209">
        <v>2</v>
      </c>
      <c r="I650" s="209">
        <v>2</v>
      </c>
      <c r="J650" s="209">
        <v>10</v>
      </c>
      <c r="K650" s="209">
        <v>14</v>
      </c>
      <c r="L650" s="209">
        <v>14</v>
      </c>
    </row>
    <row r="651" spans="1:12" ht="17.399999999999999">
      <c r="A651" s="191">
        <f t="shared" si="92"/>
        <v>20</v>
      </c>
      <c r="B651" s="191" t="str">
        <f>C651&amp;":"&amp;COUNTIF($C$7:C651,C651)</f>
        <v>20:5</v>
      </c>
      <c r="C651" s="204">
        <f t="shared" si="93"/>
        <v>20</v>
      </c>
      <c r="D651" s="209">
        <v>2</v>
      </c>
      <c r="E651" s="209">
        <v>0</v>
      </c>
      <c r="F651" s="209">
        <v>0</v>
      </c>
      <c r="G651" s="209">
        <v>1</v>
      </c>
      <c r="H651" s="209">
        <v>2</v>
      </c>
      <c r="I651" s="209">
        <v>0</v>
      </c>
      <c r="J651" s="209">
        <v>6</v>
      </c>
      <c r="K651" s="209">
        <v>0</v>
      </c>
      <c r="L651" s="209">
        <v>9</v>
      </c>
    </row>
    <row r="652" spans="1:12" ht="17.399999999999999">
      <c r="A652" s="191">
        <f t="shared" si="92"/>
        <v>24</v>
      </c>
      <c r="B652" s="191" t="str">
        <f>C652&amp;":"&amp;COUNTIF($C$7:C652,C652)</f>
        <v>24:10</v>
      </c>
      <c r="C652" s="204">
        <f t="shared" si="93"/>
        <v>24</v>
      </c>
      <c r="D652" s="209">
        <v>1</v>
      </c>
      <c r="E652" s="209">
        <v>0</v>
      </c>
      <c r="F652" s="209">
        <v>1</v>
      </c>
      <c r="G652" s="209">
        <v>2</v>
      </c>
      <c r="H652" s="209">
        <v>0</v>
      </c>
      <c r="I652" s="209">
        <v>0</v>
      </c>
      <c r="J652" s="209">
        <v>4</v>
      </c>
      <c r="K652" s="209">
        <v>5</v>
      </c>
      <c r="L652" s="209">
        <v>11</v>
      </c>
    </row>
    <row r="653" spans="1:12" ht="17.399999999999999">
      <c r="A653" s="191">
        <f t="shared" si="92"/>
        <v>46</v>
      </c>
      <c r="B653" s="191" t="str">
        <f>C653&amp;":"&amp;COUNTIF($C$7:C653,C653)</f>
        <v>46:44</v>
      </c>
      <c r="C653" s="204">
        <f t="shared" si="93"/>
        <v>46</v>
      </c>
      <c r="D653" s="209">
        <v>2</v>
      </c>
      <c r="E653" s="209">
        <v>2</v>
      </c>
      <c r="F653" s="209">
        <v>2</v>
      </c>
      <c r="G653" s="209">
        <v>2</v>
      </c>
      <c r="H653" s="209">
        <v>2</v>
      </c>
      <c r="I653" s="209">
        <v>2</v>
      </c>
      <c r="J653" s="209">
        <v>9</v>
      </c>
      <c r="K653" s="209">
        <v>12</v>
      </c>
      <c r="L653" s="209">
        <v>13</v>
      </c>
    </row>
    <row r="654" spans="1:12" ht="17.399999999999999">
      <c r="A654" s="191">
        <f t="shared" si="92"/>
        <v>42</v>
      </c>
      <c r="B654" s="191" t="str">
        <f>C654&amp;":"&amp;COUNTIF($C$7:C654,C654)</f>
        <v>42:16</v>
      </c>
      <c r="C654" s="204">
        <f t="shared" si="93"/>
        <v>42</v>
      </c>
      <c r="D654" s="209">
        <v>2</v>
      </c>
      <c r="E654" s="209">
        <v>2</v>
      </c>
      <c r="F654" s="209">
        <v>2</v>
      </c>
      <c r="G654" s="209">
        <v>0</v>
      </c>
      <c r="H654" s="209">
        <v>0</v>
      </c>
      <c r="I654" s="209">
        <v>1</v>
      </c>
      <c r="J654" s="209">
        <v>10</v>
      </c>
      <c r="K654" s="209">
        <v>11</v>
      </c>
      <c r="L654" s="209">
        <v>14</v>
      </c>
    </row>
    <row r="655" spans="1:12" ht="17.399999999999999">
      <c r="A655" s="191">
        <f t="shared" si="92"/>
        <v>44</v>
      </c>
      <c r="B655" s="191" t="str">
        <f>C655&amp;":"&amp;COUNTIF($C$7:C655,C655)</f>
        <v>44:24</v>
      </c>
      <c r="C655" s="204">
        <f t="shared" si="93"/>
        <v>44</v>
      </c>
      <c r="D655" s="209">
        <v>2</v>
      </c>
      <c r="E655" s="209">
        <v>0</v>
      </c>
      <c r="F655" s="209">
        <v>2</v>
      </c>
      <c r="G655" s="209">
        <v>1</v>
      </c>
      <c r="H655" s="209">
        <v>2</v>
      </c>
      <c r="I655" s="209">
        <v>2</v>
      </c>
      <c r="J655" s="209">
        <v>10</v>
      </c>
      <c r="K655" s="209">
        <v>11</v>
      </c>
      <c r="L655" s="209">
        <v>14</v>
      </c>
    </row>
    <row r="656" spans="1:12" ht="17.399999999999999">
      <c r="A656" s="191">
        <f t="shared" si="92"/>
        <v>22</v>
      </c>
      <c r="B656" s="191" t="str">
        <f>C656&amp;":"&amp;COUNTIF($C$7:C656,C656)</f>
        <v>22:10</v>
      </c>
      <c r="C656" s="204">
        <f t="shared" si="93"/>
        <v>22</v>
      </c>
      <c r="D656" s="209">
        <v>1</v>
      </c>
      <c r="E656" s="209">
        <v>2</v>
      </c>
      <c r="F656" s="209">
        <v>1</v>
      </c>
      <c r="G656" s="209">
        <v>2</v>
      </c>
      <c r="H656" s="209">
        <v>1</v>
      </c>
      <c r="I656" s="209">
        <v>0</v>
      </c>
      <c r="J656" s="209">
        <v>7</v>
      </c>
      <c r="K656" s="209">
        <v>2</v>
      </c>
      <c r="L656" s="209">
        <v>6</v>
      </c>
    </row>
    <row r="657" spans="1:12" ht="17.399999999999999">
      <c r="A657" s="191">
        <f t="shared" si="92"/>
        <v>17</v>
      </c>
      <c r="B657" s="191" t="str">
        <f>C657&amp;":"&amp;COUNTIF($C$7:C657,C657)</f>
        <v>17:7</v>
      </c>
      <c r="C657" s="204">
        <f t="shared" si="93"/>
        <v>17</v>
      </c>
      <c r="D657" s="209">
        <v>1</v>
      </c>
      <c r="E657" s="209">
        <v>0</v>
      </c>
      <c r="F657" s="209">
        <v>2</v>
      </c>
      <c r="G657" s="209">
        <v>2</v>
      </c>
      <c r="H657" s="209">
        <v>0</v>
      </c>
      <c r="I657" s="209">
        <v>1</v>
      </c>
      <c r="J657" s="209">
        <v>1</v>
      </c>
      <c r="K657" s="209">
        <v>2</v>
      </c>
      <c r="L657" s="209">
        <v>8</v>
      </c>
    </row>
    <row r="658" spans="1:12" ht="17.399999999999999">
      <c r="A658" s="191">
        <f t="shared" si="92"/>
        <v>50</v>
      </c>
      <c r="B658" s="191" t="str">
        <f>C658&amp;":"&amp;COUNTIF($C$7:C658,C658)</f>
        <v>50:5</v>
      </c>
      <c r="C658" s="204">
        <f t="shared" si="93"/>
        <v>50</v>
      </c>
      <c r="D658" s="209">
        <v>2</v>
      </c>
      <c r="E658" s="209">
        <v>2</v>
      </c>
      <c r="F658" s="209">
        <v>2</v>
      </c>
      <c r="G658" s="209">
        <v>2</v>
      </c>
      <c r="H658" s="209">
        <v>2</v>
      </c>
      <c r="I658" s="209">
        <v>2</v>
      </c>
      <c r="J658" s="209">
        <v>10</v>
      </c>
      <c r="K658" s="209">
        <v>14</v>
      </c>
      <c r="L658" s="209">
        <v>14</v>
      </c>
    </row>
    <row r="659" spans="1:12" ht="17.399999999999999">
      <c r="A659" s="191">
        <f t="shared" si="92"/>
        <v>39</v>
      </c>
      <c r="B659" s="191" t="str">
        <f>C659&amp;":"&amp;COUNTIF($C$7:C659,C659)</f>
        <v>39:13</v>
      </c>
      <c r="C659" s="204">
        <f t="shared" si="93"/>
        <v>39</v>
      </c>
      <c r="D659" s="209">
        <v>2</v>
      </c>
      <c r="E659" s="209">
        <v>0</v>
      </c>
      <c r="F659" s="209">
        <v>2</v>
      </c>
      <c r="G659" s="209">
        <v>0</v>
      </c>
      <c r="H659" s="209">
        <v>1</v>
      </c>
      <c r="I659" s="209">
        <v>1</v>
      </c>
      <c r="J659" s="209">
        <v>9</v>
      </c>
      <c r="K659" s="209">
        <v>13</v>
      </c>
      <c r="L659" s="209">
        <v>11</v>
      </c>
    </row>
    <row r="660" spans="1:12" ht="17.399999999999999">
      <c r="A660" s="191">
        <f t="shared" si="92"/>
        <v>43</v>
      </c>
      <c r="B660" s="191" t="str">
        <f>C660&amp;":"&amp;COUNTIF($C$7:C660,C660)</f>
        <v>43:28</v>
      </c>
      <c r="C660" s="204">
        <f t="shared" si="93"/>
        <v>43</v>
      </c>
      <c r="D660" s="209">
        <v>1</v>
      </c>
      <c r="E660" s="209">
        <v>2</v>
      </c>
      <c r="F660" s="209">
        <v>2</v>
      </c>
      <c r="G660" s="209">
        <v>2</v>
      </c>
      <c r="H660" s="209">
        <v>1</v>
      </c>
      <c r="I660" s="209">
        <v>2</v>
      </c>
      <c r="J660" s="209">
        <v>9</v>
      </c>
      <c r="K660" s="209">
        <v>13</v>
      </c>
      <c r="L660" s="209">
        <v>11</v>
      </c>
    </row>
    <row r="661" spans="1:12" ht="17.399999999999999">
      <c r="A661" s="191">
        <f t="shared" si="92"/>
        <v>21</v>
      </c>
      <c r="B661" s="191" t="str">
        <f>C661&amp;":"&amp;COUNTIF($C$7:C661,C661)</f>
        <v>21:9</v>
      </c>
      <c r="C661" s="204">
        <f t="shared" si="93"/>
        <v>21</v>
      </c>
      <c r="D661" s="209">
        <v>0</v>
      </c>
      <c r="E661" s="209">
        <v>0</v>
      </c>
      <c r="F661" s="209">
        <v>1</v>
      </c>
      <c r="G661" s="209">
        <v>2</v>
      </c>
      <c r="H661" s="209">
        <v>1</v>
      </c>
      <c r="I661" s="209">
        <v>2</v>
      </c>
      <c r="J661" s="209">
        <v>6</v>
      </c>
      <c r="K661" s="209">
        <v>8</v>
      </c>
      <c r="L661" s="209">
        <v>1</v>
      </c>
    </row>
    <row r="662" spans="1:12" ht="17.399999999999999">
      <c r="A662" s="191">
        <f t="shared" si="92"/>
        <v>37</v>
      </c>
      <c r="B662" s="191" t="str">
        <f>C662&amp;":"&amp;COUNTIF($C$7:C662,C662)</f>
        <v>37:9</v>
      </c>
      <c r="C662" s="204">
        <f t="shared" si="93"/>
        <v>37</v>
      </c>
      <c r="D662" s="209">
        <v>2</v>
      </c>
      <c r="E662" s="209">
        <v>1</v>
      </c>
      <c r="F662" s="209">
        <v>2</v>
      </c>
      <c r="G662" s="209">
        <v>0</v>
      </c>
      <c r="H662" s="209">
        <v>1</v>
      </c>
      <c r="I662" s="209">
        <v>1</v>
      </c>
      <c r="J662" s="209">
        <v>7</v>
      </c>
      <c r="K662" s="209">
        <v>11</v>
      </c>
      <c r="L662" s="209">
        <v>12</v>
      </c>
    </row>
    <row r="663" spans="1:12" ht="17.399999999999999">
      <c r="A663" s="191">
        <f t="shared" si="92"/>
        <v>41</v>
      </c>
      <c r="B663" s="191" t="str">
        <f>C663&amp;":"&amp;COUNTIF($C$7:C663,C663)</f>
        <v>41:13</v>
      </c>
      <c r="C663" s="204">
        <f t="shared" si="93"/>
        <v>41</v>
      </c>
      <c r="D663" s="209">
        <v>2</v>
      </c>
      <c r="E663" s="209">
        <v>2</v>
      </c>
      <c r="F663" s="209">
        <v>2</v>
      </c>
      <c r="G663" s="209">
        <v>2</v>
      </c>
      <c r="H663" s="209">
        <v>2</v>
      </c>
      <c r="I663" s="209">
        <v>2</v>
      </c>
      <c r="J663" s="209">
        <v>9</v>
      </c>
      <c r="K663" s="209">
        <v>10</v>
      </c>
      <c r="L663" s="209">
        <v>10</v>
      </c>
    </row>
    <row r="664" spans="1:12" ht="17.399999999999999">
      <c r="A664" s="191">
        <f t="shared" si="92"/>
        <v>41</v>
      </c>
      <c r="B664" s="191" t="str">
        <f>C664&amp;":"&amp;COUNTIF($C$7:C664,C664)</f>
        <v>41:14</v>
      </c>
      <c r="C664" s="204">
        <f t="shared" si="93"/>
        <v>41</v>
      </c>
      <c r="D664" s="209">
        <v>1</v>
      </c>
      <c r="E664" s="209">
        <v>1</v>
      </c>
      <c r="F664" s="209">
        <v>2</v>
      </c>
      <c r="G664" s="209">
        <v>1</v>
      </c>
      <c r="H664" s="209">
        <v>1</v>
      </c>
      <c r="I664" s="209">
        <v>2</v>
      </c>
      <c r="J664" s="209">
        <v>10</v>
      </c>
      <c r="K664" s="209">
        <v>13</v>
      </c>
      <c r="L664" s="209">
        <v>10</v>
      </c>
    </row>
    <row r="665" spans="1:12" ht="17.399999999999999">
      <c r="A665" s="191">
        <f t="shared" si="92"/>
        <v>42</v>
      </c>
      <c r="B665" s="191" t="str">
        <f>C665&amp;":"&amp;COUNTIF($C$7:C665,C665)</f>
        <v>42:17</v>
      </c>
      <c r="C665" s="204">
        <f t="shared" si="93"/>
        <v>42</v>
      </c>
      <c r="D665" s="209">
        <v>0</v>
      </c>
      <c r="E665" s="209">
        <v>2</v>
      </c>
      <c r="F665" s="209">
        <v>2</v>
      </c>
      <c r="G665" s="209">
        <v>1</v>
      </c>
      <c r="H665" s="209">
        <v>1</v>
      </c>
      <c r="I665" s="209">
        <v>0</v>
      </c>
      <c r="J665" s="209">
        <v>10</v>
      </c>
      <c r="K665" s="209">
        <v>13</v>
      </c>
      <c r="L665" s="209">
        <v>13</v>
      </c>
    </row>
    <row r="666" spans="1:12" ht="17.399999999999999">
      <c r="A666" s="191">
        <f t="shared" si="92"/>
        <v>18</v>
      </c>
      <c r="B666" s="191" t="str">
        <f>C666&amp;":"&amp;COUNTIF($C$7:C666,C666)</f>
        <v>18:8</v>
      </c>
      <c r="C666" s="204">
        <f t="shared" si="93"/>
        <v>18</v>
      </c>
      <c r="D666" s="209">
        <v>0</v>
      </c>
      <c r="E666" s="209">
        <v>1</v>
      </c>
      <c r="F666" s="209">
        <v>0</v>
      </c>
      <c r="G666" s="209">
        <v>1</v>
      </c>
      <c r="H666" s="209">
        <v>2</v>
      </c>
      <c r="I666" s="209">
        <v>1</v>
      </c>
      <c r="J666" s="209">
        <v>1</v>
      </c>
      <c r="K666" s="209">
        <v>2</v>
      </c>
      <c r="L666" s="209">
        <v>10</v>
      </c>
    </row>
    <row r="667" spans="1:12" ht="17.399999999999999">
      <c r="A667" s="191">
        <f t="shared" si="92"/>
        <v>36</v>
      </c>
      <c r="B667" s="191" t="str">
        <f>C667&amp;":"&amp;COUNTIF($C$7:C667,C667)</f>
        <v>36:15</v>
      </c>
      <c r="C667" s="204">
        <f t="shared" si="93"/>
        <v>36</v>
      </c>
      <c r="D667" s="209">
        <v>0</v>
      </c>
      <c r="E667" s="209">
        <v>0</v>
      </c>
      <c r="F667" s="209">
        <v>1</v>
      </c>
      <c r="G667" s="209">
        <v>1</v>
      </c>
      <c r="H667" s="209">
        <v>0</v>
      </c>
      <c r="I667" s="209">
        <v>2</v>
      </c>
      <c r="J667" s="209">
        <v>5</v>
      </c>
      <c r="K667" s="209">
        <v>14</v>
      </c>
      <c r="L667" s="209">
        <v>13</v>
      </c>
    </row>
    <row r="668" spans="1:12" ht="17.399999999999999">
      <c r="A668" s="191">
        <f t="shared" si="92"/>
        <v>47</v>
      </c>
      <c r="B668" s="191" t="str">
        <f>C668&amp;":"&amp;COUNTIF($C$7:C668,C668)</f>
        <v>47:35</v>
      </c>
      <c r="C668" s="204">
        <f t="shared" si="93"/>
        <v>47</v>
      </c>
      <c r="D668" s="209">
        <v>2</v>
      </c>
      <c r="E668" s="209">
        <v>2</v>
      </c>
      <c r="F668" s="209">
        <v>2</v>
      </c>
      <c r="G668" s="209">
        <v>2</v>
      </c>
      <c r="H668" s="209">
        <v>2</v>
      </c>
      <c r="I668" s="209">
        <v>2</v>
      </c>
      <c r="J668" s="209">
        <v>10</v>
      </c>
      <c r="K668" s="209">
        <v>14</v>
      </c>
      <c r="L668" s="209">
        <v>11</v>
      </c>
    </row>
    <row r="669" spans="1:12" ht="17.399999999999999">
      <c r="A669" s="191">
        <f t="shared" si="92"/>
        <v>41</v>
      </c>
      <c r="B669" s="191" t="str">
        <f>C669&amp;":"&amp;COUNTIF($C$7:C669,C669)</f>
        <v>41:15</v>
      </c>
      <c r="C669" s="204">
        <f t="shared" si="93"/>
        <v>41</v>
      </c>
      <c r="D669" s="209">
        <v>0</v>
      </c>
      <c r="E669" s="209">
        <v>1</v>
      </c>
      <c r="F669" s="209">
        <v>2</v>
      </c>
      <c r="G669" s="209">
        <v>2</v>
      </c>
      <c r="H669" s="209">
        <v>0</v>
      </c>
      <c r="I669" s="209">
        <v>2</v>
      </c>
      <c r="J669" s="209">
        <v>10</v>
      </c>
      <c r="K669" s="209">
        <v>11</v>
      </c>
      <c r="L669" s="209">
        <v>13</v>
      </c>
    </row>
    <row r="670" spans="1:12" ht="17.399999999999999">
      <c r="A670" s="191">
        <f t="shared" si="92"/>
        <v>38</v>
      </c>
      <c r="B670" s="191" t="str">
        <f>C670&amp;":"&amp;COUNTIF($C$7:C670,C670)</f>
        <v>38:8</v>
      </c>
      <c r="C670" s="204">
        <f t="shared" si="93"/>
        <v>38</v>
      </c>
      <c r="D670" s="209">
        <v>0</v>
      </c>
      <c r="E670" s="209">
        <v>0</v>
      </c>
      <c r="F670" s="209">
        <v>2</v>
      </c>
      <c r="G670" s="209">
        <v>1</v>
      </c>
      <c r="H670" s="209">
        <v>2</v>
      </c>
      <c r="I670" s="209">
        <v>0</v>
      </c>
      <c r="J670" s="209">
        <v>10</v>
      </c>
      <c r="K670" s="209">
        <v>13</v>
      </c>
      <c r="L670" s="209">
        <v>10</v>
      </c>
    </row>
    <row r="671" spans="1:12" ht="17.399999999999999">
      <c r="A671" s="191">
        <f t="shared" si="92"/>
        <v>31</v>
      </c>
      <c r="B671" s="191" t="str">
        <f>C671&amp;":"&amp;COUNTIF($C$7:C671,C671)</f>
        <v>31:13</v>
      </c>
      <c r="C671" s="204">
        <f t="shared" si="93"/>
        <v>31</v>
      </c>
      <c r="D671" s="209">
        <v>2</v>
      </c>
      <c r="E671" s="209">
        <v>1</v>
      </c>
      <c r="F671" s="209">
        <v>1</v>
      </c>
      <c r="G671" s="209">
        <v>0</v>
      </c>
      <c r="H671" s="209">
        <v>0</v>
      </c>
      <c r="I671" s="209">
        <v>1</v>
      </c>
      <c r="J671" s="209">
        <v>4</v>
      </c>
      <c r="K671" s="209">
        <v>10</v>
      </c>
      <c r="L671" s="209">
        <v>12</v>
      </c>
    </row>
    <row r="672" spans="1:12" ht="17.399999999999999">
      <c r="A672" s="191">
        <f t="shared" si="92"/>
        <v>17</v>
      </c>
      <c r="B672" s="191" t="str">
        <f>C672&amp;":"&amp;COUNTIF($C$7:C672,C672)</f>
        <v>17:8</v>
      </c>
      <c r="C672" s="204">
        <f t="shared" si="93"/>
        <v>17</v>
      </c>
      <c r="D672" s="209">
        <v>0</v>
      </c>
      <c r="E672" s="209">
        <v>2</v>
      </c>
      <c r="F672" s="209">
        <v>0</v>
      </c>
      <c r="G672" s="209">
        <v>0</v>
      </c>
      <c r="H672" s="209">
        <v>2</v>
      </c>
      <c r="I672" s="209">
        <v>2</v>
      </c>
      <c r="J672" s="209">
        <v>2</v>
      </c>
      <c r="K672" s="209">
        <v>9</v>
      </c>
      <c r="L672" s="209">
        <v>0</v>
      </c>
    </row>
    <row r="673" spans="1:12" ht="17.399999999999999">
      <c r="A673" s="191">
        <f t="shared" si="92"/>
        <v>47</v>
      </c>
      <c r="B673" s="191" t="str">
        <f>C673&amp;":"&amp;COUNTIF($C$7:C673,C673)</f>
        <v>47:36</v>
      </c>
      <c r="C673" s="204">
        <f t="shared" si="93"/>
        <v>47</v>
      </c>
      <c r="D673" s="209">
        <v>2</v>
      </c>
      <c r="E673" s="209">
        <v>2</v>
      </c>
      <c r="F673" s="209">
        <v>2</v>
      </c>
      <c r="G673" s="209">
        <v>2</v>
      </c>
      <c r="H673" s="209">
        <v>2</v>
      </c>
      <c r="I673" s="209">
        <v>2</v>
      </c>
      <c r="J673" s="209">
        <v>10</v>
      </c>
      <c r="K673" s="209">
        <v>11</v>
      </c>
      <c r="L673" s="209">
        <v>14</v>
      </c>
    </row>
    <row r="674" spans="1:12" ht="17.399999999999999">
      <c r="A674" s="191">
        <f t="shared" si="92"/>
        <v>41</v>
      </c>
      <c r="B674" s="191" t="str">
        <f>C674&amp;":"&amp;COUNTIF($C$7:C674,C674)</f>
        <v>41:16</v>
      </c>
      <c r="C674" s="204">
        <f t="shared" si="93"/>
        <v>41</v>
      </c>
      <c r="D674" s="209">
        <v>2</v>
      </c>
      <c r="E674" s="209">
        <v>1</v>
      </c>
      <c r="F674" s="209">
        <v>2</v>
      </c>
      <c r="G674" s="209">
        <v>2</v>
      </c>
      <c r="H674" s="209">
        <v>2</v>
      </c>
      <c r="I674" s="209">
        <v>0</v>
      </c>
      <c r="J674" s="209">
        <v>10</v>
      </c>
      <c r="K674" s="209">
        <v>10</v>
      </c>
      <c r="L674" s="209">
        <v>12</v>
      </c>
    </row>
    <row r="675" spans="1:12" ht="17.399999999999999">
      <c r="A675" s="191">
        <f t="shared" si="92"/>
        <v>38</v>
      </c>
      <c r="B675" s="191" t="str">
        <f>C675&amp;":"&amp;COUNTIF($C$7:C675,C675)</f>
        <v>38:9</v>
      </c>
      <c r="C675" s="204">
        <f t="shared" si="93"/>
        <v>38</v>
      </c>
      <c r="D675" s="209">
        <v>0</v>
      </c>
      <c r="E675" s="209">
        <v>0</v>
      </c>
      <c r="F675" s="209">
        <v>2</v>
      </c>
      <c r="G675" s="209">
        <v>2</v>
      </c>
      <c r="H675" s="209">
        <v>1</v>
      </c>
      <c r="I675" s="209">
        <v>1</v>
      </c>
      <c r="J675" s="209">
        <v>10</v>
      </c>
      <c r="K675" s="209">
        <v>11</v>
      </c>
      <c r="L675" s="209">
        <v>11</v>
      </c>
    </row>
    <row r="676" spans="1:12" ht="17.399999999999999">
      <c r="A676" s="191">
        <f t="shared" si="92"/>
        <v>35</v>
      </c>
      <c r="B676" s="191" t="str">
        <f>C676&amp;":"&amp;COUNTIF($C$7:C676,C676)</f>
        <v>35:10</v>
      </c>
      <c r="C676" s="204">
        <f t="shared" si="93"/>
        <v>35</v>
      </c>
      <c r="D676" s="209">
        <v>2</v>
      </c>
      <c r="E676" s="209">
        <v>0</v>
      </c>
      <c r="F676" s="209">
        <v>0</v>
      </c>
      <c r="G676" s="209">
        <v>2</v>
      </c>
      <c r="H676" s="209">
        <v>2</v>
      </c>
      <c r="I676" s="209">
        <v>1</v>
      </c>
      <c r="J676" s="209">
        <v>6</v>
      </c>
      <c r="K676" s="209">
        <v>14</v>
      </c>
      <c r="L676" s="209">
        <v>8</v>
      </c>
    </row>
    <row r="677" spans="1:12" ht="17.399999999999999">
      <c r="A677" s="191">
        <f t="shared" si="92"/>
        <v>30</v>
      </c>
      <c r="B677" s="191" t="str">
        <f>C677&amp;":"&amp;COUNTIF($C$7:C677,C677)</f>
        <v>30:13</v>
      </c>
      <c r="C677" s="204">
        <f t="shared" si="93"/>
        <v>30</v>
      </c>
      <c r="D677" s="209">
        <v>1</v>
      </c>
      <c r="E677" s="209">
        <v>1</v>
      </c>
      <c r="F677" s="209">
        <v>1</v>
      </c>
      <c r="G677" s="209">
        <v>2</v>
      </c>
      <c r="H677" s="209">
        <v>2</v>
      </c>
      <c r="I677" s="209">
        <v>2</v>
      </c>
      <c r="J677" s="209">
        <v>4</v>
      </c>
      <c r="K677" s="209">
        <v>10</v>
      </c>
      <c r="L677" s="209">
        <v>7</v>
      </c>
    </row>
    <row r="678" spans="1:12" ht="17.399999999999999">
      <c r="A678" s="191">
        <f t="shared" si="92"/>
        <v>46</v>
      </c>
      <c r="B678" s="191" t="str">
        <f>C678&amp;":"&amp;COUNTIF($C$7:C678,C678)</f>
        <v>46:45</v>
      </c>
      <c r="C678" s="204">
        <f t="shared" si="93"/>
        <v>46</v>
      </c>
      <c r="D678" s="209">
        <v>2</v>
      </c>
      <c r="E678" s="209">
        <v>2</v>
      </c>
      <c r="F678" s="209">
        <v>2</v>
      </c>
      <c r="G678" s="209">
        <v>2</v>
      </c>
      <c r="H678" s="209">
        <v>2</v>
      </c>
      <c r="I678" s="209">
        <v>2</v>
      </c>
      <c r="J678" s="209">
        <v>9</v>
      </c>
      <c r="K678" s="209">
        <v>13</v>
      </c>
      <c r="L678" s="209">
        <v>12</v>
      </c>
    </row>
    <row r="679" spans="1:12" ht="17.399999999999999">
      <c r="A679" s="191">
        <f t="shared" si="92"/>
        <v>44</v>
      </c>
      <c r="B679" s="191" t="str">
        <f>C679&amp;":"&amp;COUNTIF($C$7:C679,C679)</f>
        <v>44:25</v>
      </c>
      <c r="C679" s="204">
        <f t="shared" si="93"/>
        <v>44</v>
      </c>
      <c r="D679" s="209">
        <v>0</v>
      </c>
      <c r="E679" s="209">
        <v>2</v>
      </c>
      <c r="F679" s="209">
        <v>2</v>
      </c>
      <c r="G679" s="209">
        <v>2</v>
      </c>
      <c r="H679" s="209">
        <v>0</v>
      </c>
      <c r="I679" s="209">
        <v>2</v>
      </c>
      <c r="J679" s="209">
        <v>9</v>
      </c>
      <c r="K679" s="209">
        <v>14</v>
      </c>
      <c r="L679" s="209">
        <v>13</v>
      </c>
    </row>
    <row r="680" spans="1:12" ht="17.399999999999999">
      <c r="A680" s="191">
        <f t="shared" si="92"/>
        <v>43</v>
      </c>
      <c r="B680" s="191" t="str">
        <f>C680&amp;":"&amp;COUNTIF($C$7:C680,C680)</f>
        <v>43:29</v>
      </c>
      <c r="C680" s="204">
        <f t="shared" si="93"/>
        <v>43</v>
      </c>
      <c r="D680" s="209">
        <v>1</v>
      </c>
      <c r="E680" s="209">
        <v>1</v>
      </c>
      <c r="F680" s="209">
        <v>2</v>
      </c>
      <c r="G680" s="209">
        <v>1</v>
      </c>
      <c r="H680" s="209">
        <v>2</v>
      </c>
      <c r="I680" s="209">
        <v>2</v>
      </c>
      <c r="J680" s="209">
        <v>9</v>
      </c>
      <c r="K680" s="209">
        <v>11</v>
      </c>
      <c r="L680" s="209">
        <v>14</v>
      </c>
    </row>
    <row r="681" spans="1:12" ht="17.399999999999999">
      <c r="A681" s="191">
        <f t="shared" si="92"/>
        <v>27</v>
      </c>
      <c r="B681" s="191" t="str">
        <f>C681&amp;":"&amp;COUNTIF($C$7:C681,C681)</f>
        <v>27:10</v>
      </c>
      <c r="C681" s="204">
        <f t="shared" si="93"/>
        <v>27</v>
      </c>
      <c r="D681" s="209">
        <v>2</v>
      </c>
      <c r="E681" s="209">
        <v>0</v>
      </c>
      <c r="F681" s="209">
        <v>1</v>
      </c>
      <c r="G681" s="209">
        <v>2</v>
      </c>
      <c r="H681" s="209">
        <v>1</v>
      </c>
      <c r="I681" s="209">
        <v>1</v>
      </c>
      <c r="J681" s="209">
        <v>2</v>
      </c>
      <c r="K681" s="209">
        <v>9</v>
      </c>
      <c r="L681" s="209">
        <v>9</v>
      </c>
    </row>
    <row r="682" spans="1:12" ht="17.399999999999999">
      <c r="A682" s="191">
        <f t="shared" si="92"/>
        <v>25</v>
      </c>
      <c r="B682" s="191" t="str">
        <f>C682&amp;":"&amp;COUNTIF($C$7:C682,C682)</f>
        <v>25:9</v>
      </c>
      <c r="C682" s="204">
        <f t="shared" si="93"/>
        <v>25</v>
      </c>
      <c r="D682" s="209">
        <v>2</v>
      </c>
      <c r="E682" s="209">
        <v>1</v>
      </c>
      <c r="F682" s="209">
        <v>2</v>
      </c>
      <c r="G682" s="209">
        <v>1</v>
      </c>
      <c r="H682" s="209">
        <v>0</v>
      </c>
      <c r="I682" s="209">
        <v>2</v>
      </c>
      <c r="J682" s="209">
        <v>5</v>
      </c>
      <c r="K682" s="209">
        <v>0</v>
      </c>
      <c r="L682" s="209">
        <v>12</v>
      </c>
    </row>
    <row r="683" spans="1:12" ht="17.399999999999999">
      <c r="A683" s="191">
        <f t="shared" si="92"/>
        <v>40</v>
      </c>
      <c r="B683" s="191" t="str">
        <f>C683&amp;":"&amp;COUNTIF($C$7:C683,C683)</f>
        <v>40:8</v>
      </c>
      <c r="C683" s="204">
        <f t="shared" si="93"/>
        <v>40</v>
      </c>
      <c r="D683" s="209">
        <v>0</v>
      </c>
      <c r="E683" s="209">
        <v>0</v>
      </c>
      <c r="F683" s="209">
        <v>2</v>
      </c>
      <c r="G683" s="209">
        <v>0</v>
      </c>
      <c r="H683" s="209">
        <v>2</v>
      </c>
      <c r="I683" s="209">
        <v>0</v>
      </c>
      <c r="J683" s="209">
        <v>10</v>
      </c>
      <c r="K683" s="209">
        <v>14</v>
      </c>
      <c r="L683" s="209">
        <v>12</v>
      </c>
    </row>
    <row r="684" spans="1:12" ht="17.399999999999999">
      <c r="A684" s="191">
        <f t="shared" si="92"/>
        <v>46</v>
      </c>
      <c r="B684" s="191" t="str">
        <f>C684&amp;":"&amp;COUNTIF($C$7:C684,C684)</f>
        <v>46:46</v>
      </c>
      <c r="C684" s="204">
        <f t="shared" si="93"/>
        <v>46</v>
      </c>
      <c r="D684" s="209">
        <v>2</v>
      </c>
      <c r="E684" s="209">
        <v>2</v>
      </c>
      <c r="F684" s="209">
        <v>2</v>
      </c>
      <c r="G684" s="209">
        <v>2</v>
      </c>
      <c r="H684" s="209">
        <v>2</v>
      </c>
      <c r="I684" s="209">
        <v>2</v>
      </c>
      <c r="J684" s="209">
        <v>9</v>
      </c>
      <c r="K684" s="209">
        <v>14</v>
      </c>
      <c r="L684" s="209">
        <v>11</v>
      </c>
    </row>
    <row r="685" spans="1:12" ht="17.399999999999999">
      <c r="A685" s="191">
        <f t="shared" si="92"/>
        <v>41</v>
      </c>
      <c r="B685" s="191" t="str">
        <f>C685&amp;":"&amp;COUNTIF($C$7:C685,C685)</f>
        <v>41:17</v>
      </c>
      <c r="C685" s="204">
        <f t="shared" si="93"/>
        <v>41</v>
      </c>
      <c r="D685" s="209">
        <v>1</v>
      </c>
      <c r="E685" s="209">
        <v>1</v>
      </c>
      <c r="F685" s="209">
        <v>2</v>
      </c>
      <c r="G685" s="209">
        <v>2</v>
      </c>
      <c r="H685" s="209">
        <v>0</v>
      </c>
      <c r="I685" s="209">
        <v>2</v>
      </c>
      <c r="J685" s="209">
        <v>10</v>
      </c>
      <c r="K685" s="209">
        <v>11</v>
      </c>
      <c r="L685" s="209">
        <v>12</v>
      </c>
    </row>
    <row r="686" spans="1:12" ht="17.399999999999999">
      <c r="A686" s="191">
        <f t="shared" si="92"/>
        <v>44</v>
      </c>
      <c r="B686" s="191" t="str">
        <f>C686&amp;":"&amp;COUNTIF($C$7:C686,C686)</f>
        <v>44:26</v>
      </c>
      <c r="C686" s="204">
        <f t="shared" si="93"/>
        <v>44</v>
      </c>
      <c r="D686" s="209">
        <v>2</v>
      </c>
      <c r="E686" s="209">
        <v>2</v>
      </c>
      <c r="F686" s="209">
        <v>2</v>
      </c>
      <c r="G686" s="209">
        <v>2</v>
      </c>
      <c r="H686" s="209">
        <v>2</v>
      </c>
      <c r="I686" s="209">
        <v>2</v>
      </c>
      <c r="J686" s="209">
        <v>10</v>
      </c>
      <c r="K686" s="209">
        <v>11</v>
      </c>
      <c r="L686" s="209">
        <v>11</v>
      </c>
    </row>
    <row r="687" spans="1:12" ht="17.399999999999999">
      <c r="A687" s="191">
        <f t="shared" si="92"/>
        <v>23</v>
      </c>
      <c r="B687" s="191" t="str">
        <f>C687&amp;":"&amp;COUNTIF($C$7:C687,C687)</f>
        <v>23:7</v>
      </c>
      <c r="C687" s="204">
        <f t="shared" si="93"/>
        <v>23</v>
      </c>
      <c r="D687" s="209">
        <v>2</v>
      </c>
      <c r="E687" s="209">
        <v>1</v>
      </c>
      <c r="F687" s="209">
        <v>2</v>
      </c>
      <c r="G687" s="209">
        <v>1</v>
      </c>
      <c r="H687" s="209">
        <v>0</v>
      </c>
      <c r="I687" s="209">
        <v>1</v>
      </c>
      <c r="J687" s="209">
        <v>6</v>
      </c>
      <c r="K687" s="209">
        <v>10</v>
      </c>
      <c r="L687" s="209">
        <v>0</v>
      </c>
    </row>
    <row r="688" spans="1:12" ht="17.399999999999999">
      <c r="A688" s="191">
        <f t="shared" si="92"/>
        <v>24</v>
      </c>
      <c r="B688" s="191" t="str">
        <f>C688&amp;":"&amp;COUNTIF($C$7:C688,C688)</f>
        <v>24:11</v>
      </c>
      <c r="C688" s="204">
        <f t="shared" si="93"/>
        <v>24</v>
      </c>
      <c r="D688" s="209">
        <v>1</v>
      </c>
      <c r="E688" s="209">
        <v>1</v>
      </c>
      <c r="F688" s="209">
        <v>2</v>
      </c>
      <c r="G688" s="209">
        <v>2</v>
      </c>
      <c r="H688" s="209">
        <v>2</v>
      </c>
      <c r="I688" s="209">
        <v>0</v>
      </c>
      <c r="J688" s="209">
        <v>3</v>
      </c>
      <c r="K688" s="209">
        <v>5</v>
      </c>
      <c r="L688" s="209">
        <v>8</v>
      </c>
    </row>
    <row r="689" spans="1:12" ht="17.399999999999999">
      <c r="A689" s="191">
        <f t="shared" si="92"/>
        <v>44</v>
      </c>
      <c r="B689" s="191" t="str">
        <f>C689&amp;":"&amp;COUNTIF($C$7:C689,C689)</f>
        <v>44:27</v>
      </c>
      <c r="C689" s="204">
        <f t="shared" si="93"/>
        <v>44</v>
      </c>
      <c r="D689" s="209">
        <v>2</v>
      </c>
      <c r="E689" s="209">
        <v>2</v>
      </c>
      <c r="F689" s="209">
        <v>2</v>
      </c>
      <c r="G689" s="209">
        <v>2</v>
      </c>
      <c r="H689" s="209">
        <v>2</v>
      </c>
      <c r="I689" s="209">
        <v>2</v>
      </c>
      <c r="J689" s="209">
        <v>10</v>
      </c>
      <c r="K689" s="209">
        <v>12</v>
      </c>
      <c r="L689" s="209">
        <v>10</v>
      </c>
    </row>
    <row r="690" spans="1:12" ht="17.399999999999999">
      <c r="A690" s="191">
        <f t="shared" si="92"/>
        <v>41</v>
      </c>
      <c r="B690" s="191" t="str">
        <f>C690&amp;":"&amp;COUNTIF($C$7:C690,C690)</f>
        <v>41:18</v>
      </c>
      <c r="C690" s="204">
        <f t="shared" si="93"/>
        <v>41</v>
      </c>
      <c r="D690" s="209">
        <v>1</v>
      </c>
      <c r="E690" s="209">
        <v>0</v>
      </c>
      <c r="F690" s="209">
        <v>2</v>
      </c>
      <c r="G690" s="209">
        <v>1</v>
      </c>
      <c r="H690" s="209">
        <v>2</v>
      </c>
      <c r="I690" s="209">
        <v>1</v>
      </c>
      <c r="J690" s="209">
        <v>10</v>
      </c>
      <c r="K690" s="209">
        <v>12</v>
      </c>
      <c r="L690" s="209">
        <v>12</v>
      </c>
    </row>
    <row r="691" spans="1:12" ht="17.399999999999999">
      <c r="A691" s="191">
        <f t="shared" si="92"/>
        <v>39</v>
      </c>
      <c r="B691" s="191" t="str">
        <f>C691&amp;":"&amp;COUNTIF($C$7:C691,C691)</f>
        <v>39:14</v>
      </c>
      <c r="C691" s="204">
        <f t="shared" si="93"/>
        <v>39</v>
      </c>
      <c r="D691" s="209">
        <v>1</v>
      </c>
      <c r="E691" s="209">
        <v>0</v>
      </c>
      <c r="F691" s="209">
        <v>2</v>
      </c>
      <c r="G691" s="209">
        <v>2</v>
      </c>
      <c r="H691" s="209">
        <v>0</v>
      </c>
      <c r="I691" s="209">
        <v>1</v>
      </c>
      <c r="J691" s="209">
        <v>9</v>
      </c>
      <c r="K691" s="209">
        <v>14</v>
      </c>
      <c r="L691" s="209">
        <v>10</v>
      </c>
    </row>
    <row r="692" spans="1:12" ht="17.399999999999999">
      <c r="A692" s="191">
        <f t="shared" si="92"/>
        <v>24</v>
      </c>
      <c r="B692" s="191" t="str">
        <f>C692&amp;":"&amp;COUNTIF($C$7:C692,C692)</f>
        <v>24:12</v>
      </c>
      <c r="C692" s="204">
        <f t="shared" si="93"/>
        <v>24</v>
      </c>
      <c r="D692" s="209">
        <v>1</v>
      </c>
      <c r="E692" s="209">
        <v>1</v>
      </c>
      <c r="F692" s="209">
        <v>0</v>
      </c>
      <c r="G692" s="209">
        <v>2</v>
      </c>
      <c r="H692" s="209">
        <v>0</v>
      </c>
      <c r="I692" s="209">
        <v>1</v>
      </c>
      <c r="J692" s="209">
        <v>7</v>
      </c>
      <c r="K692" s="209">
        <v>8</v>
      </c>
      <c r="L692" s="209">
        <v>4</v>
      </c>
    </row>
    <row r="693" spans="1:12" ht="17.399999999999999">
      <c r="A693" s="191">
        <f t="shared" si="92"/>
        <v>18</v>
      </c>
      <c r="B693" s="191" t="str">
        <f>C693&amp;":"&amp;COUNTIF($C$7:C693,C693)</f>
        <v>18:9</v>
      </c>
      <c r="C693" s="204">
        <f t="shared" si="93"/>
        <v>18</v>
      </c>
      <c r="D693" s="209">
        <v>0</v>
      </c>
      <c r="E693" s="209">
        <v>2</v>
      </c>
      <c r="F693" s="209">
        <v>0</v>
      </c>
      <c r="G693" s="209">
        <v>0</v>
      </c>
      <c r="H693" s="209">
        <v>1</v>
      </c>
      <c r="I693" s="209">
        <v>1</v>
      </c>
      <c r="J693" s="209">
        <v>4</v>
      </c>
      <c r="K693" s="209">
        <v>4</v>
      </c>
      <c r="L693" s="209">
        <v>6</v>
      </c>
    </row>
    <row r="694" spans="1:12" ht="17.399999999999999">
      <c r="A694" s="191">
        <f t="shared" si="92"/>
        <v>46</v>
      </c>
      <c r="B694" s="191" t="str">
        <f>C694&amp;":"&amp;COUNTIF($C$7:C694,C694)</f>
        <v>46:47</v>
      </c>
      <c r="C694" s="204">
        <f t="shared" si="93"/>
        <v>46</v>
      </c>
      <c r="D694" s="209">
        <v>2</v>
      </c>
      <c r="E694" s="209">
        <v>2</v>
      </c>
      <c r="F694" s="209">
        <v>2</v>
      </c>
      <c r="G694" s="209">
        <v>2</v>
      </c>
      <c r="H694" s="209">
        <v>2</v>
      </c>
      <c r="I694" s="209">
        <v>2</v>
      </c>
      <c r="J694" s="209">
        <v>9</v>
      </c>
      <c r="K694" s="209">
        <v>13</v>
      </c>
      <c r="L694" s="209">
        <v>12</v>
      </c>
    </row>
    <row r="695" spans="1:12" ht="17.399999999999999">
      <c r="A695" s="191">
        <f t="shared" si="92"/>
        <v>40</v>
      </c>
      <c r="B695" s="191" t="str">
        <f>C695&amp;":"&amp;COUNTIF($C$7:C695,C695)</f>
        <v>40:9</v>
      </c>
      <c r="C695" s="204">
        <f t="shared" si="93"/>
        <v>40</v>
      </c>
      <c r="D695" s="209">
        <v>0</v>
      </c>
      <c r="E695" s="209">
        <v>0</v>
      </c>
      <c r="F695" s="209">
        <v>2</v>
      </c>
      <c r="G695" s="209">
        <v>2</v>
      </c>
      <c r="H695" s="209">
        <v>2</v>
      </c>
      <c r="I695" s="209">
        <v>1</v>
      </c>
      <c r="J695" s="209">
        <v>9</v>
      </c>
      <c r="K695" s="209">
        <v>13</v>
      </c>
      <c r="L695" s="209">
        <v>11</v>
      </c>
    </row>
    <row r="696" spans="1:12" ht="17.399999999999999">
      <c r="A696" s="191">
        <f t="shared" si="92"/>
        <v>42</v>
      </c>
      <c r="B696" s="191" t="str">
        <f>C696&amp;":"&amp;COUNTIF($C$7:C696,C696)</f>
        <v>42:18</v>
      </c>
      <c r="C696" s="204">
        <f t="shared" si="93"/>
        <v>42</v>
      </c>
      <c r="D696" s="209">
        <v>2</v>
      </c>
      <c r="E696" s="209">
        <v>1</v>
      </c>
      <c r="F696" s="209">
        <v>2</v>
      </c>
      <c r="G696" s="209">
        <v>1</v>
      </c>
      <c r="H696" s="209">
        <v>0</v>
      </c>
      <c r="I696" s="209">
        <v>1</v>
      </c>
      <c r="J696" s="209">
        <v>9</v>
      </c>
      <c r="K696" s="209">
        <v>12</v>
      </c>
      <c r="L696" s="209">
        <v>14</v>
      </c>
    </row>
    <row r="697" spans="1:12" ht="17.399999999999999">
      <c r="A697" s="191">
        <f t="shared" si="92"/>
        <v>25</v>
      </c>
      <c r="B697" s="191" t="str">
        <f>C697&amp;":"&amp;COUNTIF($C$7:C697,C697)</f>
        <v>25:10</v>
      </c>
      <c r="C697" s="204">
        <f t="shared" si="93"/>
        <v>25</v>
      </c>
      <c r="D697" s="209">
        <v>2</v>
      </c>
      <c r="E697" s="209">
        <v>0</v>
      </c>
      <c r="F697" s="209">
        <v>0</v>
      </c>
      <c r="G697" s="209">
        <v>2</v>
      </c>
      <c r="H697" s="209">
        <v>0</v>
      </c>
      <c r="I697" s="209">
        <v>2</v>
      </c>
      <c r="J697" s="209">
        <v>5</v>
      </c>
      <c r="K697" s="209">
        <v>2</v>
      </c>
      <c r="L697" s="209">
        <v>12</v>
      </c>
    </row>
    <row r="698" spans="1:12" ht="17.399999999999999">
      <c r="A698" s="191">
        <f t="shared" si="92"/>
        <v>31</v>
      </c>
      <c r="B698" s="191" t="str">
        <f>C698&amp;":"&amp;COUNTIF($C$7:C698,C698)</f>
        <v>31:14</v>
      </c>
      <c r="C698" s="204">
        <f t="shared" si="93"/>
        <v>31</v>
      </c>
      <c r="D698" s="209">
        <v>0</v>
      </c>
      <c r="E698" s="209">
        <v>0</v>
      </c>
      <c r="F698" s="209">
        <v>2</v>
      </c>
      <c r="G698" s="209">
        <v>1</v>
      </c>
      <c r="H698" s="209">
        <v>1</v>
      </c>
      <c r="I698" s="209">
        <v>0</v>
      </c>
      <c r="J698" s="209">
        <v>9</v>
      </c>
      <c r="K698" s="209">
        <v>7</v>
      </c>
      <c r="L698" s="209">
        <v>11</v>
      </c>
    </row>
    <row r="699" spans="1:12" ht="17.399999999999999">
      <c r="A699" s="191">
        <f t="shared" si="92"/>
        <v>42</v>
      </c>
      <c r="B699" s="191" t="str">
        <f>C699&amp;":"&amp;COUNTIF($C$7:C699,C699)</f>
        <v>42:19</v>
      </c>
      <c r="C699" s="204">
        <f t="shared" si="93"/>
        <v>42</v>
      </c>
      <c r="D699" s="209">
        <v>2</v>
      </c>
      <c r="E699" s="209">
        <v>2</v>
      </c>
      <c r="F699" s="209">
        <v>2</v>
      </c>
      <c r="G699" s="209">
        <v>2</v>
      </c>
      <c r="H699" s="209">
        <v>2</v>
      </c>
      <c r="I699" s="209">
        <v>2</v>
      </c>
      <c r="J699" s="209">
        <v>10</v>
      </c>
      <c r="K699" s="209">
        <v>10</v>
      </c>
      <c r="L699" s="209">
        <v>10</v>
      </c>
    </row>
    <row r="700" spans="1:12" ht="17.399999999999999">
      <c r="A700" s="191">
        <f t="shared" si="92"/>
        <v>41</v>
      </c>
      <c r="B700" s="191" t="str">
        <f>C700&amp;":"&amp;COUNTIF($C$7:C700,C700)</f>
        <v>41:19</v>
      </c>
      <c r="C700" s="204">
        <f t="shared" si="93"/>
        <v>41</v>
      </c>
      <c r="D700" s="209">
        <v>0</v>
      </c>
      <c r="E700" s="209">
        <v>2</v>
      </c>
      <c r="F700" s="209">
        <v>2</v>
      </c>
      <c r="G700" s="209">
        <v>1</v>
      </c>
      <c r="H700" s="209">
        <v>2</v>
      </c>
      <c r="I700" s="209">
        <v>0</v>
      </c>
      <c r="J700" s="209">
        <v>10</v>
      </c>
      <c r="K700" s="209">
        <v>10</v>
      </c>
      <c r="L700" s="209">
        <v>14</v>
      </c>
    </row>
    <row r="701" spans="1:12" ht="17.399999999999999">
      <c r="A701" s="191">
        <f t="shared" si="92"/>
        <v>39</v>
      </c>
      <c r="B701" s="191" t="str">
        <f>C701&amp;":"&amp;COUNTIF($C$7:C701,C701)</f>
        <v>39:15</v>
      </c>
      <c r="C701" s="204">
        <f t="shared" si="93"/>
        <v>39</v>
      </c>
      <c r="D701" s="209">
        <v>0</v>
      </c>
      <c r="E701" s="209">
        <v>2</v>
      </c>
      <c r="F701" s="209">
        <v>2</v>
      </c>
      <c r="G701" s="209">
        <v>2</v>
      </c>
      <c r="H701" s="209">
        <v>2</v>
      </c>
      <c r="I701" s="209">
        <v>0</v>
      </c>
      <c r="J701" s="209">
        <v>10</v>
      </c>
      <c r="K701" s="209">
        <v>11</v>
      </c>
      <c r="L701" s="209">
        <v>10</v>
      </c>
    </row>
    <row r="702" spans="1:12" ht="17.399999999999999">
      <c r="A702" s="191">
        <f t="shared" si="92"/>
        <v>23</v>
      </c>
      <c r="B702" s="191" t="str">
        <f>C702&amp;":"&amp;COUNTIF($C$7:C702,C702)</f>
        <v>23:8</v>
      </c>
      <c r="C702" s="204">
        <f t="shared" si="93"/>
        <v>23</v>
      </c>
      <c r="D702" s="209">
        <v>2</v>
      </c>
      <c r="E702" s="209">
        <v>0</v>
      </c>
      <c r="F702" s="209">
        <v>0</v>
      </c>
      <c r="G702" s="209">
        <v>1</v>
      </c>
      <c r="H702" s="209">
        <v>0</v>
      </c>
      <c r="I702" s="209">
        <v>0</v>
      </c>
      <c r="J702" s="209">
        <v>10</v>
      </c>
      <c r="K702" s="209">
        <v>0</v>
      </c>
      <c r="L702" s="209">
        <v>10</v>
      </c>
    </row>
    <row r="703" spans="1:12" ht="17.399999999999999">
      <c r="A703" s="191">
        <f t="shared" si="92"/>
        <v>30</v>
      </c>
      <c r="B703" s="191" t="str">
        <f>C703&amp;":"&amp;COUNTIF($C$7:C703,C703)</f>
        <v>30:14</v>
      </c>
      <c r="C703" s="204">
        <f t="shared" si="93"/>
        <v>30</v>
      </c>
      <c r="D703" s="209">
        <v>0</v>
      </c>
      <c r="E703" s="209">
        <v>1</v>
      </c>
      <c r="F703" s="209">
        <v>1</v>
      </c>
      <c r="G703" s="209">
        <v>1</v>
      </c>
      <c r="H703" s="209">
        <v>1</v>
      </c>
      <c r="I703" s="209">
        <v>0</v>
      </c>
      <c r="J703" s="209">
        <v>6</v>
      </c>
      <c r="K703" s="209">
        <v>12</v>
      </c>
      <c r="L703" s="209">
        <v>8</v>
      </c>
    </row>
    <row r="704" spans="1:12" ht="17.399999999999999">
      <c r="A704" s="191">
        <f t="shared" si="92"/>
        <v>45</v>
      </c>
      <c r="B704" s="191" t="str">
        <f>C704&amp;":"&amp;COUNTIF($C$7:C704,C704)</f>
        <v>45:42</v>
      </c>
      <c r="C704" s="204">
        <f t="shared" si="93"/>
        <v>45</v>
      </c>
      <c r="D704" s="209">
        <v>2</v>
      </c>
      <c r="E704" s="209">
        <v>2</v>
      </c>
      <c r="F704" s="209">
        <v>2</v>
      </c>
      <c r="G704" s="209">
        <v>2</v>
      </c>
      <c r="H704" s="209">
        <v>2</v>
      </c>
      <c r="I704" s="209">
        <v>2</v>
      </c>
      <c r="J704" s="209">
        <v>9</v>
      </c>
      <c r="K704" s="209">
        <v>12</v>
      </c>
      <c r="L704" s="209">
        <v>12</v>
      </c>
    </row>
    <row r="705" spans="1:12" ht="17.399999999999999">
      <c r="A705" s="191">
        <f t="shared" si="92"/>
        <v>40</v>
      </c>
      <c r="B705" s="191" t="str">
        <f>C705&amp;":"&amp;COUNTIF($C$7:C705,C705)</f>
        <v>40:10</v>
      </c>
      <c r="C705" s="204">
        <f t="shared" si="93"/>
        <v>40</v>
      </c>
      <c r="D705" s="209">
        <v>0</v>
      </c>
      <c r="E705" s="209">
        <v>1</v>
      </c>
      <c r="F705" s="209">
        <v>2</v>
      </c>
      <c r="G705" s="209">
        <v>2</v>
      </c>
      <c r="H705" s="209">
        <v>2</v>
      </c>
      <c r="I705" s="209">
        <v>0</v>
      </c>
      <c r="J705" s="209">
        <v>9</v>
      </c>
      <c r="K705" s="209">
        <v>10</v>
      </c>
      <c r="L705" s="209">
        <v>14</v>
      </c>
    </row>
    <row r="706" spans="1:12" ht="17.399999999999999">
      <c r="A706" s="191">
        <f t="shared" si="92"/>
        <v>38</v>
      </c>
      <c r="B706" s="191" t="str">
        <f>C706&amp;":"&amp;COUNTIF($C$7:C706,C706)</f>
        <v>38:10</v>
      </c>
      <c r="C706" s="204">
        <f t="shared" si="93"/>
        <v>38</v>
      </c>
      <c r="D706" s="209">
        <v>1</v>
      </c>
      <c r="E706" s="209">
        <v>1</v>
      </c>
      <c r="F706" s="209">
        <v>2</v>
      </c>
      <c r="G706" s="209">
        <v>0</v>
      </c>
      <c r="H706" s="209">
        <v>2</v>
      </c>
      <c r="I706" s="209">
        <v>0</v>
      </c>
      <c r="J706" s="209">
        <v>9</v>
      </c>
      <c r="K706" s="209">
        <v>12</v>
      </c>
      <c r="L706" s="209">
        <v>11</v>
      </c>
    </row>
    <row r="707" spans="1:12" ht="17.399999999999999">
      <c r="A707" s="191">
        <f t="shared" si="92"/>
        <v>27</v>
      </c>
      <c r="B707" s="191" t="str">
        <f>C707&amp;":"&amp;COUNTIF($C$7:C707,C707)</f>
        <v>27:11</v>
      </c>
      <c r="C707" s="204">
        <f t="shared" si="93"/>
        <v>27</v>
      </c>
      <c r="D707" s="209">
        <v>0</v>
      </c>
      <c r="E707" s="209">
        <v>0</v>
      </c>
      <c r="F707" s="209">
        <v>0</v>
      </c>
      <c r="G707" s="209">
        <v>1</v>
      </c>
      <c r="H707" s="209">
        <v>0</v>
      </c>
      <c r="I707" s="209">
        <v>2</v>
      </c>
      <c r="J707" s="209">
        <v>9</v>
      </c>
      <c r="K707" s="209">
        <v>3</v>
      </c>
      <c r="L707" s="209">
        <v>12</v>
      </c>
    </row>
    <row r="708" spans="1:12" ht="17.399999999999999">
      <c r="A708" s="191">
        <f t="shared" si="92"/>
        <v>18</v>
      </c>
      <c r="B708" s="191" t="str">
        <f>C708&amp;":"&amp;COUNTIF($C$7:C708,C708)</f>
        <v>18:10</v>
      </c>
      <c r="C708" s="204">
        <f t="shared" si="93"/>
        <v>18</v>
      </c>
      <c r="D708" s="209">
        <v>0</v>
      </c>
      <c r="E708" s="209">
        <v>1</v>
      </c>
      <c r="F708" s="209">
        <v>2</v>
      </c>
      <c r="G708" s="209">
        <v>2</v>
      </c>
      <c r="H708" s="209">
        <v>0</v>
      </c>
      <c r="I708" s="209">
        <v>0</v>
      </c>
      <c r="J708" s="209">
        <v>1</v>
      </c>
      <c r="K708" s="209">
        <v>11</v>
      </c>
      <c r="L708" s="209">
        <v>1</v>
      </c>
    </row>
    <row r="709" spans="1:12" ht="17.399999999999999">
      <c r="A709" s="191">
        <f t="shared" si="92"/>
        <v>47</v>
      </c>
      <c r="B709" s="191" t="str">
        <f>C709&amp;":"&amp;COUNTIF($C$7:C709,C709)</f>
        <v>47:37</v>
      </c>
      <c r="C709" s="204">
        <f t="shared" si="93"/>
        <v>47</v>
      </c>
      <c r="D709" s="209">
        <v>2</v>
      </c>
      <c r="E709" s="209">
        <v>2</v>
      </c>
      <c r="F709" s="209">
        <v>2</v>
      </c>
      <c r="G709" s="209">
        <v>2</v>
      </c>
      <c r="H709" s="209">
        <v>2</v>
      </c>
      <c r="I709" s="209">
        <v>2</v>
      </c>
      <c r="J709" s="209">
        <v>10</v>
      </c>
      <c r="K709" s="209">
        <v>14</v>
      </c>
      <c r="L709" s="209">
        <v>11</v>
      </c>
    </row>
    <row r="710" spans="1:12" ht="17.399999999999999">
      <c r="A710" s="191">
        <f t="shared" si="92"/>
        <v>45</v>
      </c>
      <c r="B710" s="191" t="str">
        <f>C710&amp;":"&amp;COUNTIF($C$7:C710,C710)</f>
        <v>45:43</v>
      </c>
      <c r="C710" s="204">
        <f t="shared" si="93"/>
        <v>45</v>
      </c>
      <c r="D710" s="209">
        <v>1</v>
      </c>
      <c r="E710" s="209">
        <v>2</v>
      </c>
      <c r="F710" s="209">
        <v>2</v>
      </c>
      <c r="G710" s="209">
        <v>1</v>
      </c>
      <c r="H710" s="209">
        <v>1</v>
      </c>
      <c r="I710" s="209">
        <v>2</v>
      </c>
      <c r="J710" s="209">
        <v>10</v>
      </c>
      <c r="K710" s="209">
        <v>12</v>
      </c>
      <c r="L710" s="209">
        <v>14</v>
      </c>
    </row>
    <row r="711" spans="1:12" ht="17.399999999999999">
      <c r="A711" s="191">
        <f t="shared" si="92"/>
        <v>38</v>
      </c>
      <c r="B711" s="191" t="str">
        <f>C711&amp;":"&amp;COUNTIF($C$7:C711,C711)</f>
        <v>38:11</v>
      </c>
      <c r="C711" s="204">
        <f t="shared" si="93"/>
        <v>38</v>
      </c>
      <c r="D711" s="209">
        <v>2</v>
      </c>
      <c r="E711" s="209">
        <v>1</v>
      </c>
      <c r="F711" s="209">
        <v>2</v>
      </c>
      <c r="G711" s="209">
        <v>2</v>
      </c>
      <c r="H711" s="209">
        <v>2</v>
      </c>
      <c r="I711" s="209">
        <v>0</v>
      </c>
      <c r="J711" s="209">
        <v>9</v>
      </c>
      <c r="K711" s="209">
        <v>10</v>
      </c>
      <c r="L711" s="209">
        <v>10</v>
      </c>
    </row>
    <row r="712" spans="1:12" ht="17.399999999999999">
      <c r="A712" s="191">
        <f t="shared" ref="A712:A775" si="94">SUM(D712:L712)</f>
        <v>38</v>
      </c>
      <c r="B712" s="191" t="str">
        <f>C712&amp;":"&amp;COUNTIF($C$7:C712,C712)</f>
        <v>38:12</v>
      </c>
      <c r="C712" s="204">
        <f t="shared" ref="C712:C775" si="95">SUM(D712:L712)</f>
        <v>38</v>
      </c>
      <c r="D712" s="209">
        <v>2</v>
      </c>
      <c r="E712" s="209">
        <v>2</v>
      </c>
      <c r="F712" s="209">
        <v>1</v>
      </c>
      <c r="G712" s="209">
        <v>1</v>
      </c>
      <c r="H712" s="209">
        <v>1</v>
      </c>
      <c r="I712" s="209">
        <v>1</v>
      </c>
      <c r="J712" s="209">
        <v>9</v>
      </c>
      <c r="K712" s="209">
        <v>12</v>
      </c>
      <c r="L712" s="209">
        <v>9</v>
      </c>
    </row>
    <row r="713" spans="1:12" ht="17.399999999999999">
      <c r="A713" s="191">
        <f t="shared" si="94"/>
        <v>24</v>
      </c>
      <c r="B713" s="191" t="str">
        <f>C713&amp;":"&amp;COUNTIF($C$7:C713,C713)</f>
        <v>24:13</v>
      </c>
      <c r="C713" s="204">
        <f t="shared" si="95"/>
        <v>24</v>
      </c>
      <c r="D713" s="209">
        <v>1</v>
      </c>
      <c r="E713" s="209">
        <v>0</v>
      </c>
      <c r="F713" s="209">
        <v>1</v>
      </c>
      <c r="G713" s="209">
        <v>1</v>
      </c>
      <c r="H713" s="209">
        <v>0</v>
      </c>
      <c r="I713" s="209">
        <v>2</v>
      </c>
      <c r="J713" s="209">
        <v>4</v>
      </c>
      <c r="K713" s="209">
        <v>14</v>
      </c>
      <c r="L713" s="209">
        <v>1</v>
      </c>
    </row>
    <row r="714" spans="1:12" ht="17.399999999999999">
      <c r="A714" s="191">
        <f t="shared" si="94"/>
        <v>45</v>
      </c>
      <c r="B714" s="191" t="str">
        <f>C714&amp;":"&amp;COUNTIF($C$7:C714,C714)</f>
        <v>45:44</v>
      </c>
      <c r="C714" s="204">
        <f t="shared" si="95"/>
        <v>45</v>
      </c>
      <c r="D714" s="209">
        <v>2</v>
      </c>
      <c r="E714" s="209">
        <v>2</v>
      </c>
      <c r="F714" s="209">
        <v>2</v>
      </c>
      <c r="G714" s="209">
        <v>2</v>
      </c>
      <c r="H714" s="209">
        <v>2</v>
      </c>
      <c r="I714" s="209">
        <v>2</v>
      </c>
      <c r="J714" s="209">
        <v>9</v>
      </c>
      <c r="K714" s="209">
        <v>12</v>
      </c>
      <c r="L714" s="209">
        <v>12</v>
      </c>
    </row>
    <row r="715" spans="1:12" ht="17.399999999999999">
      <c r="A715" s="191">
        <f t="shared" si="94"/>
        <v>42</v>
      </c>
      <c r="B715" s="191" t="str">
        <f>C715&amp;":"&amp;COUNTIF($C$7:C715,C715)</f>
        <v>42:20</v>
      </c>
      <c r="C715" s="204">
        <f t="shared" si="95"/>
        <v>42</v>
      </c>
      <c r="D715" s="209">
        <v>2</v>
      </c>
      <c r="E715" s="209">
        <v>0</v>
      </c>
      <c r="F715" s="209">
        <v>2</v>
      </c>
      <c r="G715" s="209">
        <v>1</v>
      </c>
      <c r="H715" s="209">
        <v>2</v>
      </c>
      <c r="I715" s="209">
        <v>0</v>
      </c>
      <c r="J715" s="209">
        <v>9</v>
      </c>
      <c r="K715" s="209">
        <v>13</v>
      </c>
      <c r="L715" s="209">
        <v>13</v>
      </c>
    </row>
    <row r="716" spans="1:12" ht="17.399999999999999">
      <c r="A716" s="191">
        <f t="shared" si="94"/>
        <v>42</v>
      </c>
      <c r="B716" s="191" t="str">
        <f>C716&amp;":"&amp;COUNTIF($C$7:C716,C716)</f>
        <v>42:21</v>
      </c>
      <c r="C716" s="204">
        <f t="shared" si="95"/>
        <v>42</v>
      </c>
      <c r="D716" s="209">
        <v>2</v>
      </c>
      <c r="E716" s="209">
        <v>0</v>
      </c>
      <c r="F716" s="209">
        <v>2</v>
      </c>
      <c r="G716" s="209">
        <v>0</v>
      </c>
      <c r="H716" s="209">
        <v>1</v>
      </c>
      <c r="I716" s="209">
        <v>2</v>
      </c>
      <c r="J716" s="209">
        <v>10</v>
      </c>
      <c r="K716" s="209">
        <v>14</v>
      </c>
      <c r="L716" s="209">
        <v>11</v>
      </c>
    </row>
    <row r="717" spans="1:12" ht="17.399999999999999">
      <c r="A717" s="191">
        <f t="shared" si="94"/>
        <v>23</v>
      </c>
      <c r="B717" s="191" t="str">
        <f>C717&amp;":"&amp;COUNTIF($C$7:C717,C717)</f>
        <v>23:9</v>
      </c>
      <c r="C717" s="204">
        <f t="shared" si="95"/>
        <v>23</v>
      </c>
      <c r="D717" s="209">
        <v>1</v>
      </c>
      <c r="E717" s="209">
        <v>2</v>
      </c>
      <c r="F717" s="209">
        <v>1</v>
      </c>
      <c r="G717" s="209">
        <v>2</v>
      </c>
      <c r="H717" s="209">
        <v>0</v>
      </c>
      <c r="I717" s="209">
        <v>0</v>
      </c>
      <c r="J717" s="209">
        <v>2</v>
      </c>
      <c r="K717" s="209">
        <v>9</v>
      </c>
      <c r="L717" s="209">
        <v>6</v>
      </c>
    </row>
    <row r="718" spans="1:12" ht="17.399999999999999">
      <c r="A718" s="191">
        <f t="shared" si="94"/>
        <v>29</v>
      </c>
      <c r="B718" s="191" t="str">
        <f>C718&amp;":"&amp;COUNTIF($C$7:C718,C718)</f>
        <v>29:10</v>
      </c>
      <c r="C718" s="204">
        <f t="shared" si="95"/>
        <v>29</v>
      </c>
      <c r="D718" s="209">
        <v>2</v>
      </c>
      <c r="E718" s="209">
        <v>1</v>
      </c>
      <c r="F718" s="209">
        <v>0</v>
      </c>
      <c r="G718" s="209">
        <v>1</v>
      </c>
      <c r="H718" s="209">
        <v>1</v>
      </c>
      <c r="I718" s="209">
        <v>1</v>
      </c>
      <c r="J718" s="209">
        <v>1</v>
      </c>
      <c r="K718" s="209">
        <v>12</v>
      </c>
      <c r="L718" s="209">
        <v>10</v>
      </c>
    </row>
    <row r="719" spans="1:12" ht="17.399999999999999">
      <c r="A719" s="191">
        <f t="shared" si="94"/>
        <v>48</v>
      </c>
      <c r="B719" s="191" t="str">
        <f>C719&amp;":"&amp;COUNTIF($C$7:C719,C719)</f>
        <v>48:16</v>
      </c>
      <c r="C719" s="204">
        <f t="shared" si="95"/>
        <v>48</v>
      </c>
      <c r="D719" s="209">
        <v>2</v>
      </c>
      <c r="E719" s="209">
        <v>2</v>
      </c>
      <c r="F719" s="209">
        <v>2</v>
      </c>
      <c r="G719" s="209">
        <v>2</v>
      </c>
      <c r="H719" s="209">
        <v>2</v>
      </c>
      <c r="I719" s="209">
        <v>2</v>
      </c>
      <c r="J719" s="209">
        <v>10</v>
      </c>
      <c r="K719" s="209">
        <v>13</v>
      </c>
      <c r="L719" s="209">
        <v>13</v>
      </c>
    </row>
    <row r="720" spans="1:12" ht="17.399999999999999">
      <c r="A720" s="191">
        <f t="shared" si="94"/>
        <v>43</v>
      </c>
      <c r="B720" s="191" t="str">
        <f>C720&amp;":"&amp;COUNTIF($C$7:C720,C720)</f>
        <v>43:30</v>
      </c>
      <c r="C720" s="204">
        <f t="shared" si="95"/>
        <v>43</v>
      </c>
      <c r="D720" s="209">
        <v>0</v>
      </c>
      <c r="E720" s="209">
        <v>1</v>
      </c>
      <c r="F720" s="209">
        <v>2</v>
      </c>
      <c r="G720" s="209">
        <v>2</v>
      </c>
      <c r="H720" s="209">
        <v>1</v>
      </c>
      <c r="I720" s="209">
        <v>2</v>
      </c>
      <c r="J720" s="209">
        <v>10</v>
      </c>
      <c r="K720" s="209">
        <v>12</v>
      </c>
      <c r="L720" s="209">
        <v>13</v>
      </c>
    </row>
    <row r="721" spans="1:12" ht="17.399999999999999">
      <c r="A721" s="191">
        <f t="shared" si="94"/>
        <v>36</v>
      </c>
      <c r="B721" s="191" t="str">
        <f>C721&amp;":"&amp;COUNTIF($C$7:C721,C721)</f>
        <v>36:16</v>
      </c>
      <c r="C721" s="204">
        <f t="shared" si="95"/>
        <v>36</v>
      </c>
      <c r="D721" s="209">
        <v>0</v>
      </c>
      <c r="E721" s="209">
        <v>0</v>
      </c>
      <c r="F721" s="209">
        <v>2</v>
      </c>
      <c r="G721" s="209">
        <v>1</v>
      </c>
      <c r="H721" s="209">
        <v>0</v>
      </c>
      <c r="I721" s="209">
        <v>1</v>
      </c>
      <c r="J721" s="209">
        <v>9</v>
      </c>
      <c r="K721" s="209">
        <v>12</v>
      </c>
      <c r="L721" s="209">
        <v>11</v>
      </c>
    </row>
    <row r="722" spans="1:12" ht="17.399999999999999">
      <c r="A722" s="191">
        <f t="shared" si="94"/>
        <v>14</v>
      </c>
      <c r="B722" s="191" t="str">
        <f>C722&amp;":"&amp;COUNTIF($C$7:C722,C722)</f>
        <v>14:14</v>
      </c>
      <c r="C722" s="204">
        <f t="shared" si="95"/>
        <v>14</v>
      </c>
      <c r="D722" s="209">
        <v>0</v>
      </c>
      <c r="E722" s="209">
        <v>0</v>
      </c>
      <c r="F722" s="209">
        <v>0</v>
      </c>
      <c r="G722" s="209">
        <v>0</v>
      </c>
      <c r="H722" s="209">
        <v>0</v>
      </c>
      <c r="I722" s="209">
        <v>0</v>
      </c>
      <c r="J722" s="209">
        <v>4</v>
      </c>
      <c r="K722" s="209">
        <v>8</v>
      </c>
      <c r="L722" s="209">
        <v>2</v>
      </c>
    </row>
    <row r="723" spans="1:12" ht="17.399999999999999">
      <c r="A723" s="191">
        <f t="shared" si="94"/>
        <v>19</v>
      </c>
      <c r="B723" s="191" t="str">
        <f>C723&amp;":"&amp;COUNTIF($C$7:C723,C723)</f>
        <v>19:5</v>
      </c>
      <c r="C723" s="204">
        <f t="shared" si="95"/>
        <v>19</v>
      </c>
      <c r="D723" s="209">
        <v>2</v>
      </c>
      <c r="E723" s="209">
        <v>1</v>
      </c>
      <c r="F723" s="209">
        <v>1</v>
      </c>
      <c r="G723" s="209">
        <v>2</v>
      </c>
      <c r="H723" s="209">
        <v>1</v>
      </c>
      <c r="I723" s="209">
        <v>2</v>
      </c>
      <c r="J723" s="209">
        <v>0</v>
      </c>
      <c r="K723" s="209">
        <v>6</v>
      </c>
      <c r="L723" s="209">
        <v>4</v>
      </c>
    </row>
    <row r="724" spans="1:12" ht="17.399999999999999">
      <c r="A724" s="191">
        <f t="shared" si="94"/>
        <v>45</v>
      </c>
      <c r="B724" s="191" t="str">
        <f>C724&amp;":"&amp;COUNTIF($C$7:C724,C724)</f>
        <v>45:45</v>
      </c>
      <c r="C724" s="204">
        <f t="shared" si="95"/>
        <v>45</v>
      </c>
      <c r="D724" s="209">
        <v>2</v>
      </c>
      <c r="E724" s="209">
        <v>2</v>
      </c>
      <c r="F724" s="209">
        <v>2</v>
      </c>
      <c r="G724" s="209">
        <v>2</v>
      </c>
      <c r="H724" s="209">
        <v>2</v>
      </c>
      <c r="I724" s="209">
        <v>2</v>
      </c>
      <c r="J724" s="209">
        <v>9</v>
      </c>
      <c r="K724" s="209">
        <v>14</v>
      </c>
      <c r="L724" s="209">
        <v>10</v>
      </c>
    </row>
    <row r="725" spans="1:12" ht="17.399999999999999">
      <c r="A725" s="191">
        <f t="shared" si="94"/>
        <v>46</v>
      </c>
      <c r="B725" s="191" t="str">
        <f>C725&amp;":"&amp;COUNTIF($C$7:C725,C725)</f>
        <v>46:48</v>
      </c>
      <c r="C725" s="204">
        <f t="shared" si="95"/>
        <v>46</v>
      </c>
      <c r="D725" s="209">
        <v>0</v>
      </c>
      <c r="E725" s="209">
        <v>2</v>
      </c>
      <c r="F725" s="209">
        <v>2</v>
      </c>
      <c r="G725" s="209">
        <v>2</v>
      </c>
      <c r="H725" s="209">
        <v>2</v>
      </c>
      <c r="I725" s="209">
        <v>2</v>
      </c>
      <c r="J725" s="209">
        <v>9</v>
      </c>
      <c r="K725" s="209">
        <v>13</v>
      </c>
      <c r="L725" s="209">
        <v>14</v>
      </c>
    </row>
    <row r="726" spans="1:12" ht="17.399999999999999">
      <c r="A726" s="191">
        <f t="shared" si="94"/>
        <v>43</v>
      </c>
      <c r="B726" s="191" t="str">
        <f>C726&amp;":"&amp;COUNTIF($C$7:C726,C726)</f>
        <v>43:31</v>
      </c>
      <c r="C726" s="204">
        <f t="shared" si="95"/>
        <v>43</v>
      </c>
      <c r="D726" s="209">
        <v>1</v>
      </c>
      <c r="E726" s="209">
        <v>1</v>
      </c>
      <c r="F726" s="209">
        <v>2</v>
      </c>
      <c r="G726" s="209">
        <v>1</v>
      </c>
      <c r="H726" s="209">
        <v>1</v>
      </c>
      <c r="I726" s="209">
        <v>1</v>
      </c>
      <c r="J726" s="209">
        <v>9</v>
      </c>
      <c r="K726" s="209">
        <v>14</v>
      </c>
      <c r="L726" s="209">
        <v>13</v>
      </c>
    </row>
    <row r="727" spans="1:12" ht="17.399999999999999">
      <c r="A727" s="191">
        <f t="shared" si="94"/>
        <v>23</v>
      </c>
      <c r="B727" s="191" t="str">
        <f>C727&amp;":"&amp;COUNTIF($C$7:C727,C727)</f>
        <v>23:10</v>
      </c>
      <c r="C727" s="204">
        <f t="shared" si="95"/>
        <v>23</v>
      </c>
      <c r="D727" s="209">
        <v>0</v>
      </c>
      <c r="E727" s="209">
        <v>0</v>
      </c>
      <c r="F727" s="209">
        <v>2</v>
      </c>
      <c r="G727" s="209">
        <v>0</v>
      </c>
      <c r="H727" s="209">
        <v>0</v>
      </c>
      <c r="I727" s="209">
        <v>0</v>
      </c>
      <c r="J727" s="209">
        <v>9</v>
      </c>
      <c r="K727" s="209">
        <v>7</v>
      </c>
      <c r="L727" s="209">
        <v>5</v>
      </c>
    </row>
    <row r="728" spans="1:12" ht="17.399999999999999">
      <c r="A728" s="191">
        <f t="shared" si="94"/>
        <v>21</v>
      </c>
      <c r="B728" s="191" t="str">
        <f>C728&amp;":"&amp;COUNTIF($C$7:C728,C728)</f>
        <v>21:10</v>
      </c>
      <c r="C728" s="204">
        <f t="shared" si="95"/>
        <v>21</v>
      </c>
      <c r="D728" s="209">
        <v>1</v>
      </c>
      <c r="E728" s="209">
        <v>1</v>
      </c>
      <c r="F728" s="209">
        <v>0</v>
      </c>
      <c r="G728" s="209">
        <v>2</v>
      </c>
      <c r="H728" s="209">
        <v>1</v>
      </c>
      <c r="I728" s="209">
        <v>2</v>
      </c>
      <c r="J728" s="209">
        <v>1</v>
      </c>
      <c r="K728" s="209">
        <v>3</v>
      </c>
      <c r="L728" s="209">
        <v>10</v>
      </c>
    </row>
    <row r="729" spans="1:12" ht="17.399999999999999">
      <c r="A729" s="191">
        <f t="shared" si="94"/>
        <v>43</v>
      </c>
      <c r="B729" s="191" t="str">
        <f>C729&amp;":"&amp;COUNTIF($C$7:C729,C729)</f>
        <v>43:32</v>
      </c>
      <c r="C729" s="204">
        <f t="shared" si="95"/>
        <v>43</v>
      </c>
      <c r="D729" s="209">
        <v>2</v>
      </c>
      <c r="E729" s="209">
        <v>2</v>
      </c>
      <c r="F729" s="209">
        <v>2</v>
      </c>
      <c r="G729" s="209">
        <v>2</v>
      </c>
      <c r="H729" s="209">
        <v>2</v>
      </c>
      <c r="I729" s="209">
        <v>2</v>
      </c>
      <c r="J729" s="209">
        <v>9</v>
      </c>
      <c r="K729" s="209">
        <v>12</v>
      </c>
      <c r="L729" s="209">
        <v>10</v>
      </c>
    </row>
    <row r="730" spans="1:12" ht="17.399999999999999">
      <c r="A730" s="191">
        <f t="shared" si="94"/>
        <v>43</v>
      </c>
      <c r="B730" s="191" t="str">
        <f>C730&amp;":"&amp;COUNTIF($C$7:C730,C730)</f>
        <v>43:33</v>
      </c>
      <c r="C730" s="204">
        <f t="shared" si="95"/>
        <v>43</v>
      </c>
      <c r="D730" s="209">
        <v>1</v>
      </c>
      <c r="E730" s="209">
        <v>0</v>
      </c>
      <c r="F730" s="209">
        <v>2</v>
      </c>
      <c r="G730" s="209">
        <v>1</v>
      </c>
      <c r="H730" s="209">
        <v>1</v>
      </c>
      <c r="I730" s="209">
        <v>1</v>
      </c>
      <c r="J730" s="209">
        <v>9</v>
      </c>
      <c r="K730" s="209">
        <v>14</v>
      </c>
      <c r="L730" s="209">
        <v>14</v>
      </c>
    </row>
    <row r="731" spans="1:12" ht="17.399999999999999">
      <c r="A731" s="191">
        <f t="shared" si="94"/>
        <v>38</v>
      </c>
      <c r="B731" s="191" t="str">
        <f>C731&amp;":"&amp;COUNTIF($C$7:C731,C731)</f>
        <v>38:13</v>
      </c>
      <c r="C731" s="204">
        <f t="shared" si="95"/>
        <v>38</v>
      </c>
      <c r="D731" s="209">
        <v>1</v>
      </c>
      <c r="E731" s="209">
        <v>0</v>
      </c>
      <c r="F731" s="209">
        <v>2</v>
      </c>
      <c r="G731" s="209">
        <v>2</v>
      </c>
      <c r="H731" s="209">
        <v>2</v>
      </c>
      <c r="I731" s="209">
        <v>1</v>
      </c>
      <c r="J731" s="209">
        <v>9</v>
      </c>
      <c r="K731" s="209">
        <v>11</v>
      </c>
      <c r="L731" s="209">
        <v>10</v>
      </c>
    </row>
    <row r="732" spans="1:12" ht="17.399999999999999">
      <c r="A732" s="191">
        <f t="shared" si="94"/>
        <v>24</v>
      </c>
      <c r="B732" s="191" t="str">
        <f>C732&amp;":"&amp;COUNTIF($C$7:C732,C732)</f>
        <v>24:14</v>
      </c>
      <c r="C732" s="204">
        <f t="shared" si="95"/>
        <v>24</v>
      </c>
      <c r="D732" s="209">
        <v>0</v>
      </c>
      <c r="E732" s="209">
        <v>1</v>
      </c>
      <c r="F732" s="209">
        <v>1</v>
      </c>
      <c r="G732" s="209">
        <v>1</v>
      </c>
      <c r="H732" s="209">
        <v>2</v>
      </c>
      <c r="I732" s="209">
        <v>2</v>
      </c>
      <c r="J732" s="209">
        <v>6</v>
      </c>
      <c r="K732" s="209">
        <v>3</v>
      </c>
      <c r="L732" s="209">
        <v>8</v>
      </c>
    </row>
    <row r="733" spans="1:12" ht="17.399999999999999">
      <c r="A733" s="191">
        <f t="shared" si="94"/>
        <v>26</v>
      </c>
      <c r="B733" s="191" t="str">
        <f>C733&amp;":"&amp;COUNTIF($C$7:C733,C733)</f>
        <v>26:12</v>
      </c>
      <c r="C733" s="204">
        <f t="shared" si="95"/>
        <v>26</v>
      </c>
      <c r="D733" s="209">
        <v>1</v>
      </c>
      <c r="E733" s="209">
        <v>2</v>
      </c>
      <c r="F733" s="209">
        <v>0</v>
      </c>
      <c r="G733" s="209">
        <v>0</v>
      </c>
      <c r="H733" s="209">
        <v>1</v>
      </c>
      <c r="I733" s="209">
        <v>2</v>
      </c>
      <c r="J733" s="209">
        <v>8</v>
      </c>
      <c r="K733" s="209">
        <v>4</v>
      </c>
      <c r="L733" s="209">
        <v>8</v>
      </c>
    </row>
    <row r="734" spans="1:12" ht="17.399999999999999">
      <c r="A734" s="191">
        <f t="shared" si="94"/>
        <v>42</v>
      </c>
      <c r="B734" s="191" t="str">
        <f>C734&amp;":"&amp;COUNTIF($C$7:C734,C734)</f>
        <v>42:22</v>
      </c>
      <c r="C734" s="204">
        <f t="shared" si="95"/>
        <v>42</v>
      </c>
      <c r="D734" s="209">
        <v>2</v>
      </c>
      <c r="E734" s="209">
        <v>2</v>
      </c>
      <c r="F734" s="209">
        <v>2</v>
      </c>
      <c r="G734" s="209">
        <v>2</v>
      </c>
      <c r="H734" s="209">
        <v>2</v>
      </c>
      <c r="I734" s="209">
        <v>2</v>
      </c>
      <c r="J734" s="209">
        <v>9</v>
      </c>
      <c r="K734" s="209">
        <v>11</v>
      </c>
      <c r="L734" s="209">
        <v>10</v>
      </c>
    </row>
    <row r="735" spans="1:12" ht="17.399999999999999">
      <c r="A735" s="191">
        <f t="shared" si="94"/>
        <v>41</v>
      </c>
      <c r="B735" s="191" t="str">
        <f>C735&amp;":"&amp;COUNTIF($C$7:C735,C735)</f>
        <v>41:20</v>
      </c>
      <c r="C735" s="204">
        <f t="shared" si="95"/>
        <v>41</v>
      </c>
      <c r="D735" s="209">
        <v>1</v>
      </c>
      <c r="E735" s="209">
        <v>0</v>
      </c>
      <c r="F735" s="209">
        <v>2</v>
      </c>
      <c r="G735" s="209">
        <v>2</v>
      </c>
      <c r="H735" s="209">
        <v>2</v>
      </c>
      <c r="I735" s="209">
        <v>1</v>
      </c>
      <c r="J735" s="209">
        <v>10</v>
      </c>
      <c r="K735" s="209">
        <v>11</v>
      </c>
      <c r="L735" s="209">
        <v>12</v>
      </c>
    </row>
    <row r="736" spans="1:12" ht="17.399999999999999">
      <c r="A736" s="191">
        <f t="shared" si="94"/>
        <v>39</v>
      </c>
      <c r="B736" s="191" t="str">
        <f>C736&amp;":"&amp;COUNTIF($C$7:C736,C736)</f>
        <v>39:16</v>
      </c>
      <c r="C736" s="204">
        <f t="shared" si="95"/>
        <v>39</v>
      </c>
      <c r="D736" s="209">
        <v>1</v>
      </c>
      <c r="E736" s="209">
        <v>2</v>
      </c>
      <c r="F736" s="209">
        <v>2</v>
      </c>
      <c r="G736" s="209">
        <v>2</v>
      </c>
      <c r="H736" s="209">
        <v>0</v>
      </c>
      <c r="I736" s="209">
        <v>1</v>
      </c>
      <c r="J736" s="209">
        <v>9</v>
      </c>
      <c r="K736" s="209">
        <v>10</v>
      </c>
      <c r="L736" s="209">
        <v>12</v>
      </c>
    </row>
    <row r="737" spans="1:12" ht="17.399999999999999">
      <c r="A737" s="191">
        <f t="shared" si="94"/>
        <v>24</v>
      </c>
      <c r="B737" s="191" t="str">
        <f>C737&amp;":"&amp;COUNTIF($C$7:C737,C737)</f>
        <v>24:15</v>
      </c>
      <c r="C737" s="204">
        <f t="shared" si="95"/>
        <v>24</v>
      </c>
      <c r="D737" s="209">
        <v>2</v>
      </c>
      <c r="E737" s="209">
        <v>0</v>
      </c>
      <c r="F737" s="209">
        <v>2</v>
      </c>
      <c r="G737" s="209">
        <v>1</v>
      </c>
      <c r="H737" s="209">
        <v>1</v>
      </c>
      <c r="I737" s="209">
        <v>1</v>
      </c>
      <c r="J737" s="209">
        <v>6</v>
      </c>
      <c r="K737" s="209">
        <v>0</v>
      </c>
      <c r="L737" s="209">
        <v>11</v>
      </c>
    </row>
    <row r="738" spans="1:12" ht="17.399999999999999">
      <c r="A738" s="191">
        <f t="shared" si="94"/>
        <v>16</v>
      </c>
      <c r="B738" s="191" t="str">
        <f>C738&amp;":"&amp;COUNTIF($C$7:C738,C738)</f>
        <v>16:7</v>
      </c>
      <c r="C738" s="204">
        <f t="shared" si="95"/>
        <v>16</v>
      </c>
      <c r="D738" s="209">
        <v>0</v>
      </c>
      <c r="E738" s="209">
        <v>1</v>
      </c>
      <c r="F738" s="209">
        <v>1</v>
      </c>
      <c r="G738" s="209">
        <v>1</v>
      </c>
      <c r="H738" s="209">
        <v>0</v>
      </c>
      <c r="I738" s="209">
        <v>2</v>
      </c>
      <c r="J738" s="209">
        <v>1</v>
      </c>
      <c r="K738" s="209">
        <v>5</v>
      </c>
      <c r="L738" s="209">
        <v>5</v>
      </c>
    </row>
    <row r="739" spans="1:12" ht="17.399999999999999">
      <c r="A739" s="191">
        <f t="shared" si="94"/>
        <v>47</v>
      </c>
      <c r="B739" s="191" t="str">
        <f>C739&amp;":"&amp;COUNTIF($C$7:C739,C739)</f>
        <v>47:38</v>
      </c>
      <c r="C739" s="204">
        <f t="shared" si="95"/>
        <v>47</v>
      </c>
      <c r="D739" s="209">
        <v>2</v>
      </c>
      <c r="E739" s="209">
        <v>2</v>
      </c>
      <c r="F739" s="209">
        <v>2</v>
      </c>
      <c r="G739" s="209">
        <v>2</v>
      </c>
      <c r="H739" s="209">
        <v>2</v>
      </c>
      <c r="I739" s="209">
        <v>2</v>
      </c>
      <c r="J739" s="209">
        <v>10</v>
      </c>
      <c r="K739" s="209">
        <v>13</v>
      </c>
      <c r="L739" s="209">
        <v>12</v>
      </c>
    </row>
    <row r="740" spans="1:12" ht="17.399999999999999">
      <c r="A740" s="191">
        <f t="shared" si="94"/>
        <v>38</v>
      </c>
      <c r="B740" s="191" t="str">
        <f>C740&amp;":"&amp;COUNTIF($C$7:C740,C740)</f>
        <v>38:14</v>
      </c>
      <c r="C740" s="204">
        <f t="shared" si="95"/>
        <v>38</v>
      </c>
      <c r="D740" s="209">
        <v>0</v>
      </c>
      <c r="E740" s="209">
        <v>1</v>
      </c>
      <c r="F740" s="209">
        <v>2</v>
      </c>
      <c r="G740" s="209">
        <v>0</v>
      </c>
      <c r="H740" s="209">
        <v>2</v>
      </c>
      <c r="I740" s="209">
        <v>2</v>
      </c>
      <c r="J740" s="209">
        <v>9</v>
      </c>
      <c r="K740" s="209">
        <v>10</v>
      </c>
      <c r="L740" s="209">
        <v>12</v>
      </c>
    </row>
    <row r="741" spans="1:12" ht="17.399999999999999">
      <c r="A741" s="191">
        <f t="shared" si="94"/>
        <v>46</v>
      </c>
      <c r="B741" s="191" t="str">
        <f>C741&amp;":"&amp;COUNTIF($C$7:C741,C741)</f>
        <v>46:49</v>
      </c>
      <c r="C741" s="204">
        <f t="shared" si="95"/>
        <v>46</v>
      </c>
      <c r="D741" s="209">
        <v>0</v>
      </c>
      <c r="E741" s="209">
        <v>2</v>
      </c>
      <c r="F741" s="209">
        <v>2</v>
      </c>
      <c r="G741" s="209">
        <v>0</v>
      </c>
      <c r="H741" s="209">
        <v>2</v>
      </c>
      <c r="I741" s="209">
        <v>2</v>
      </c>
      <c r="J741" s="209">
        <v>10</v>
      </c>
      <c r="K741" s="209">
        <v>14</v>
      </c>
      <c r="L741" s="209">
        <v>14</v>
      </c>
    </row>
    <row r="742" spans="1:12" ht="17.399999999999999">
      <c r="A742" s="191">
        <f t="shared" si="94"/>
        <v>25</v>
      </c>
      <c r="B742" s="191" t="str">
        <f>C742&amp;":"&amp;COUNTIF($C$7:C742,C742)</f>
        <v>25:11</v>
      </c>
      <c r="C742" s="204">
        <f t="shared" si="95"/>
        <v>25</v>
      </c>
      <c r="D742" s="209">
        <v>1</v>
      </c>
      <c r="E742" s="209">
        <v>1</v>
      </c>
      <c r="F742" s="209">
        <v>2</v>
      </c>
      <c r="G742" s="209">
        <v>2</v>
      </c>
      <c r="H742" s="209">
        <v>2</v>
      </c>
      <c r="I742" s="209">
        <v>2</v>
      </c>
      <c r="J742" s="209">
        <v>0</v>
      </c>
      <c r="K742" s="209">
        <v>14</v>
      </c>
      <c r="L742" s="209">
        <v>1</v>
      </c>
    </row>
    <row r="743" spans="1:12" ht="17.399999999999999">
      <c r="A743" s="191">
        <f t="shared" si="94"/>
        <v>22</v>
      </c>
      <c r="B743" s="191" t="str">
        <f>C743&amp;":"&amp;COUNTIF($C$7:C743,C743)</f>
        <v>22:11</v>
      </c>
      <c r="C743" s="204">
        <f t="shared" si="95"/>
        <v>22</v>
      </c>
      <c r="D743" s="209">
        <v>0</v>
      </c>
      <c r="E743" s="209">
        <v>0</v>
      </c>
      <c r="F743" s="209">
        <v>2</v>
      </c>
      <c r="G743" s="209">
        <v>0</v>
      </c>
      <c r="H743" s="209">
        <v>0</v>
      </c>
      <c r="I743" s="209">
        <v>1</v>
      </c>
      <c r="J743" s="209">
        <v>6</v>
      </c>
      <c r="K743" s="209">
        <v>4</v>
      </c>
      <c r="L743" s="209">
        <v>9</v>
      </c>
    </row>
    <row r="744" spans="1:12" ht="17.399999999999999">
      <c r="A744" s="191">
        <f t="shared" si="94"/>
        <v>44</v>
      </c>
      <c r="B744" s="191" t="str">
        <f>C744&amp;":"&amp;COUNTIF($C$7:C744,C744)</f>
        <v>44:28</v>
      </c>
      <c r="C744" s="204">
        <f t="shared" si="95"/>
        <v>44</v>
      </c>
      <c r="D744" s="209">
        <v>2</v>
      </c>
      <c r="E744" s="209">
        <v>2</v>
      </c>
      <c r="F744" s="209">
        <v>2</v>
      </c>
      <c r="G744" s="209">
        <v>2</v>
      </c>
      <c r="H744" s="209">
        <v>2</v>
      </c>
      <c r="I744" s="209">
        <v>2</v>
      </c>
      <c r="J744" s="209">
        <v>10</v>
      </c>
      <c r="K744" s="209">
        <v>11</v>
      </c>
      <c r="L744" s="209">
        <v>11</v>
      </c>
    </row>
    <row r="745" spans="1:12" ht="17.399999999999999">
      <c r="A745" s="191">
        <f t="shared" si="94"/>
        <v>37</v>
      </c>
      <c r="B745" s="191" t="str">
        <f>C745&amp;":"&amp;COUNTIF($C$7:C745,C745)</f>
        <v>37:10</v>
      </c>
      <c r="C745" s="204">
        <f t="shared" si="95"/>
        <v>37</v>
      </c>
      <c r="D745" s="209">
        <v>2</v>
      </c>
      <c r="E745" s="209">
        <v>2</v>
      </c>
      <c r="F745" s="209">
        <v>2</v>
      </c>
      <c r="G745" s="209">
        <v>0</v>
      </c>
      <c r="H745" s="209">
        <v>0</v>
      </c>
      <c r="I745" s="209">
        <v>0</v>
      </c>
      <c r="J745" s="209">
        <v>9</v>
      </c>
      <c r="K745" s="209">
        <v>11</v>
      </c>
      <c r="L745" s="209">
        <v>11</v>
      </c>
    </row>
    <row r="746" spans="1:12" ht="17.399999999999999">
      <c r="A746" s="191">
        <f t="shared" si="94"/>
        <v>45</v>
      </c>
      <c r="B746" s="191" t="str">
        <f>C746&amp;":"&amp;COUNTIF($C$7:C746,C746)</f>
        <v>45:46</v>
      </c>
      <c r="C746" s="204">
        <f t="shared" si="95"/>
        <v>45</v>
      </c>
      <c r="D746" s="209">
        <v>2</v>
      </c>
      <c r="E746" s="209">
        <v>0</v>
      </c>
      <c r="F746" s="209">
        <v>2</v>
      </c>
      <c r="G746" s="209">
        <v>1</v>
      </c>
      <c r="H746" s="209">
        <v>2</v>
      </c>
      <c r="I746" s="209">
        <v>2</v>
      </c>
      <c r="J746" s="209">
        <v>9</v>
      </c>
      <c r="K746" s="209">
        <v>14</v>
      </c>
      <c r="L746" s="209">
        <v>13</v>
      </c>
    </row>
    <row r="747" spans="1:12" ht="17.399999999999999">
      <c r="A747" s="191">
        <f t="shared" si="94"/>
        <v>15</v>
      </c>
      <c r="B747" s="191" t="str">
        <f>C747&amp;":"&amp;COUNTIF($C$7:C747,C747)</f>
        <v>15:15</v>
      </c>
      <c r="C747" s="204">
        <f t="shared" si="95"/>
        <v>15</v>
      </c>
      <c r="D747" s="209">
        <v>2</v>
      </c>
      <c r="E747" s="209">
        <v>1</v>
      </c>
      <c r="F747" s="209">
        <v>1</v>
      </c>
      <c r="G747" s="209">
        <v>1</v>
      </c>
      <c r="H747" s="209">
        <v>0</v>
      </c>
      <c r="I747" s="209">
        <v>0</v>
      </c>
      <c r="J747" s="209">
        <v>0</v>
      </c>
      <c r="K747" s="209">
        <v>7</v>
      </c>
      <c r="L747" s="209">
        <v>3</v>
      </c>
    </row>
    <row r="748" spans="1:12" ht="17.399999999999999">
      <c r="A748" s="191">
        <f t="shared" si="94"/>
        <v>29</v>
      </c>
      <c r="B748" s="191" t="str">
        <f>C748&amp;":"&amp;COUNTIF($C$7:C748,C748)</f>
        <v>29:11</v>
      </c>
      <c r="C748" s="204">
        <f t="shared" si="95"/>
        <v>29</v>
      </c>
      <c r="D748" s="209">
        <v>1</v>
      </c>
      <c r="E748" s="209">
        <v>0</v>
      </c>
      <c r="F748" s="209">
        <v>0</v>
      </c>
      <c r="G748" s="209">
        <v>2</v>
      </c>
      <c r="H748" s="209">
        <v>1</v>
      </c>
      <c r="I748" s="209">
        <v>0</v>
      </c>
      <c r="J748" s="209">
        <v>1</v>
      </c>
      <c r="K748" s="209">
        <v>11</v>
      </c>
      <c r="L748" s="209">
        <v>13</v>
      </c>
    </row>
    <row r="749" spans="1:12" ht="17.399999999999999">
      <c r="A749" s="191">
        <f t="shared" si="94"/>
        <v>43</v>
      </c>
      <c r="B749" s="191" t="str">
        <f>C749&amp;":"&amp;COUNTIF($C$7:C749,C749)</f>
        <v>43:34</v>
      </c>
      <c r="C749" s="204">
        <f t="shared" si="95"/>
        <v>43</v>
      </c>
      <c r="D749" s="209">
        <v>2</v>
      </c>
      <c r="E749" s="209">
        <v>2</v>
      </c>
      <c r="F749" s="209">
        <v>2</v>
      </c>
      <c r="G749" s="209">
        <v>2</v>
      </c>
      <c r="H749" s="209">
        <v>2</v>
      </c>
      <c r="I749" s="209">
        <v>2</v>
      </c>
      <c r="J749" s="209">
        <v>10</v>
      </c>
      <c r="K749" s="209">
        <v>11</v>
      </c>
      <c r="L749" s="209">
        <v>10</v>
      </c>
    </row>
    <row r="750" spans="1:12" ht="17.399999999999999">
      <c r="A750" s="191">
        <f t="shared" si="94"/>
        <v>38</v>
      </c>
      <c r="B750" s="191" t="str">
        <f>C750&amp;":"&amp;COUNTIF($C$7:C750,C750)</f>
        <v>38:15</v>
      </c>
      <c r="C750" s="204">
        <f t="shared" si="95"/>
        <v>38</v>
      </c>
      <c r="D750" s="209">
        <v>1</v>
      </c>
      <c r="E750" s="209">
        <v>2</v>
      </c>
      <c r="F750" s="209">
        <v>2</v>
      </c>
      <c r="G750" s="209">
        <v>1</v>
      </c>
      <c r="H750" s="209">
        <v>2</v>
      </c>
      <c r="I750" s="209">
        <v>0</v>
      </c>
      <c r="J750" s="209">
        <v>9</v>
      </c>
      <c r="K750" s="209">
        <v>11</v>
      </c>
      <c r="L750" s="209">
        <v>10</v>
      </c>
    </row>
    <row r="751" spans="1:12" ht="17.399999999999999">
      <c r="A751" s="191">
        <f t="shared" si="94"/>
        <v>41</v>
      </c>
      <c r="B751" s="191" t="str">
        <f>C751&amp;":"&amp;COUNTIF($C$7:C751,C751)</f>
        <v>41:21</v>
      </c>
      <c r="C751" s="204">
        <f t="shared" si="95"/>
        <v>41</v>
      </c>
      <c r="D751" s="209">
        <v>2</v>
      </c>
      <c r="E751" s="209">
        <v>2</v>
      </c>
      <c r="F751" s="209">
        <v>2</v>
      </c>
      <c r="G751" s="209">
        <v>0</v>
      </c>
      <c r="H751" s="209">
        <v>1</v>
      </c>
      <c r="I751" s="209">
        <v>0</v>
      </c>
      <c r="J751" s="209">
        <v>9</v>
      </c>
      <c r="K751" s="209">
        <v>13</v>
      </c>
      <c r="L751" s="209">
        <v>12</v>
      </c>
    </row>
    <row r="752" spans="1:12" ht="17.399999999999999">
      <c r="A752" s="191">
        <f t="shared" si="94"/>
        <v>15</v>
      </c>
      <c r="B752" s="191" t="str">
        <f>C752&amp;":"&amp;COUNTIF($C$7:C752,C752)</f>
        <v>15:16</v>
      </c>
      <c r="C752" s="204">
        <f t="shared" si="95"/>
        <v>15</v>
      </c>
      <c r="D752" s="209">
        <v>0</v>
      </c>
      <c r="E752" s="209">
        <v>2</v>
      </c>
      <c r="F752" s="209">
        <v>0</v>
      </c>
      <c r="G752" s="209">
        <v>0</v>
      </c>
      <c r="H752" s="209">
        <v>2</v>
      </c>
      <c r="I752" s="209">
        <v>0</v>
      </c>
      <c r="J752" s="209">
        <v>3</v>
      </c>
      <c r="K752" s="209">
        <v>3</v>
      </c>
      <c r="L752" s="209">
        <v>5</v>
      </c>
    </row>
    <row r="753" spans="1:12" ht="17.399999999999999">
      <c r="A753" s="191">
        <f t="shared" si="94"/>
        <v>18</v>
      </c>
      <c r="B753" s="191" t="str">
        <f>C753&amp;":"&amp;COUNTIF($C$7:C753,C753)</f>
        <v>18:11</v>
      </c>
      <c r="C753" s="204">
        <f t="shared" si="95"/>
        <v>18</v>
      </c>
      <c r="D753" s="209">
        <v>0</v>
      </c>
      <c r="E753" s="209">
        <v>2</v>
      </c>
      <c r="F753" s="209">
        <v>1</v>
      </c>
      <c r="G753" s="209">
        <v>2</v>
      </c>
      <c r="H753" s="209">
        <v>2</v>
      </c>
      <c r="I753" s="209">
        <v>1</v>
      </c>
      <c r="J753" s="209">
        <v>7</v>
      </c>
      <c r="K753" s="209">
        <v>3</v>
      </c>
      <c r="L753" s="209">
        <v>0</v>
      </c>
    </row>
    <row r="754" spans="1:12" ht="17.399999999999999">
      <c r="A754" s="191">
        <f t="shared" si="94"/>
        <v>47</v>
      </c>
      <c r="B754" s="191" t="str">
        <f>C754&amp;":"&amp;COUNTIF($C$7:C754,C754)</f>
        <v>47:39</v>
      </c>
      <c r="C754" s="204">
        <f t="shared" si="95"/>
        <v>47</v>
      </c>
      <c r="D754" s="209">
        <v>2</v>
      </c>
      <c r="E754" s="209">
        <v>2</v>
      </c>
      <c r="F754" s="209">
        <v>2</v>
      </c>
      <c r="G754" s="209">
        <v>2</v>
      </c>
      <c r="H754" s="209">
        <v>2</v>
      </c>
      <c r="I754" s="209">
        <v>2</v>
      </c>
      <c r="J754" s="209">
        <v>10</v>
      </c>
      <c r="K754" s="209">
        <v>11</v>
      </c>
      <c r="L754" s="209">
        <v>14</v>
      </c>
    </row>
    <row r="755" spans="1:12" ht="17.399999999999999">
      <c r="A755" s="191">
        <f t="shared" si="94"/>
        <v>40</v>
      </c>
      <c r="B755" s="191" t="str">
        <f>C755&amp;":"&amp;COUNTIF($C$7:C755,C755)</f>
        <v>40:11</v>
      </c>
      <c r="C755" s="204">
        <f t="shared" si="95"/>
        <v>40</v>
      </c>
      <c r="D755" s="209">
        <v>0</v>
      </c>
      <c r="E755" s="209">
        <v>2</v>
      </c>
      <c r="F755" s="209">
        <v>2</v>
      </c>
      <c r="G755" s="209">
        <v>2</v>
      </c>
      <c r="H755" s="209">
        <v>2</v>
      </c>
      <c r="I755" s="209">
        <v>1</v>
      </c>
      <c r="J755" s="209">
        <v>9</v>
      </c>
      <c r="K755" s="209">
        <v>12</v>
      </c>
      <c r="L755" s="209">
        <v>10</v>
      </c>
    </row>
    <row r="756" spans="1:12" ht="17.399999999999999">
      <c r="A756" s="191">
        <f t="shared" si="94"/>
        <v>38</v>
      </c>
      <c r="B756" s="191" t="str">
        <f>C756&amp;":"&amp;COUNTIF($C$7:C756,C756)</f>
        <v>38:16</v>
      </c>
      <c r="C756" s="204">
        <f t="shared" si="95"/>
        <v>38</v>
      </c>
      <c r="D756" s="209">
        <v>1</v>
      </c>
      <c r="E756" s="209">
        <v>2</v>
      </c>
      <c r="F756" s="209">
        <v>2</v>
      </c>
      <c r="G756" s="209">
        <v>0</v>
      </c>
      <c r="H756" s="209">
        <v>0</v>
      </c>
      <c r="I756" s="209">
        <v>0</v>
      </c>
      <c r="J756" s="209">
        <v>10</v>
      </c>
      <c r="K756" s="209">
        <v>13</v>
      </c>
      <c r="L756" s="209">
        <v>10</v>
      </c>
    </row>
    <row r="757" spans="1:12" ht="17.399999999999999">
      <c r="A757" s="191">
        <f t="shared" si="94"/>
        <v>33</v>
      </c>
      <c r="B757" s="191" t="str">
        <f>C757&amp;":"&amp;COUNTIF($C$7:C757,C757)</f>
        <v>33:11</v>
      </c>
      <c r="C757" s="204">
        <f t="shared" si="95"/>
        <v>33</v>
      </c>
      <c r="D757" s="209">
        <v>1</v>
      </c>
      <c r="E757" s="209">
        <v>1</v>
      </c>
      <c r="F757" s="209">
        <v>0</v>
      </c>
      <c r="G757" s="209">
        <v>2</v>
      </c>
      <c r="H757" s="209">
        <v>0</v>
      </c>
      <c r="I757" s="209">
        <v>0</v>
      </c>
      <c r="J757" s="209">
        <v>10</v>
      </c>
      <c r="K757" s="209">
        <v>7</v>
      </c>
      <c r="L757" s="209">
        <v>12</v>
      </c>
    </row>
    <row r="758" spans="1:12" ht="17.399999999999999">
      <c r="A758" s="191">
        <f t="shared" si="94"/>
        <v>13</v>
      </c>
      <c r="B758" s="191" t="str">
        <f>C758&amp;":"&amp;COUNTIF($C$7:C758,C758)</f>
        <v>13:17</v>
      </c>
      <c r="C758" s="204">
        <f t="shared" si="95"/>
        <v>13</v>
      </c>
      <c r="D758" s="209">
        <v>0</v>
      </c>
      <c r="E758" s="209">
        <v>2</v>
      </c>
      <c r="F758" s="209">
        <v>1</v>
      </c>
      <c r="G758" s="209">
        <v>2</v>
      </c>
      <c r="H758" s="209">
        <v>0</v>
      </c>
      <c r="I758" s="209">
        <v>2</v>
      </c>
      <c r="J758" s="209">
        <v>3</v>
      </c>
      <c r="K758" s="209">
        <v>2</v>
      </c>
      <c r="L758" s="209">
        <v>1</v>
      </c>
    </row>
    <row r="759" spans="1:12" ht="17.399999999999999">
      <c r="A759" s="191">
        <f t="shared" si="94"/>
        <v>42</v>
      </c>
      <c r="B759" s="191" t="str">
        <f>C759&amp;":"&amp;COUNTIF($C$7:C759,C759)</f>
        <v>42:23</v>
      </c>
      <c r="C759" s="204">
        <f t="shared" si="95"/>
        <v>42</v>
      </c>
      <c r="D759" s="209">
        <v>2</v>
      </c>
      <c r="E759" s="209">
        <v>2</v>
      </c>
      <c r="F759" s="209">
        <v>2</v>
      </c>
      <c r="G759" s="209">
        <v>2</v>
      </c>
      <c r="H759" s="209">
        <v>2</v>
      </c>
      <c r="I759" s="209">
        <v>2</v>
      </c>
      <c r="J759" s="209">
        <v>9</v>
      </c>
      <c r="K759" s="209">
        <v>10</v>
      </c>
      <c r="L759" s="209">
        <v>11</v>
      </c>
    </row>
    <row r="760" spans="1:12" ht="17.399999999999999">
      <c r="A760" s="191">
        <f t="shared" si="94"/>
        <v>35</v>
      </c>
      <c r="B760" s="191" t="str">
        <f>C760&amp;":"&amp;COUNTIF($C$7:C760,C760)</f>
        <v>35:11</v>
      </c>
      <c r="C760" s="204">
        <f t="shared" si="95"/>
        <v>35</v>
      </c>
      <c r="D760" s="209">
        <v>0</v>
      </c>
      <c r="E760" s="209">
        <v>0</v>
      </c>
      <c r="F760" s="209">
        <v>2</v>
      </c>
      <c r="G760" s="209">
        <v>2</v>
      </c>
      <c r="H760" s="209">
        <v>0</v>
      </c>
      <c r="I760" s="209">
        <v>1</v>
      </c>
      <c r="J760" s="209">
        <v>9</v>
      </c>
      <c r="K760" s="209">
        <v>11</v>
      </c>
      <c r="L760" s="209">
        <v>10</v>
      </c>
    </row>
    <row r="761" spans="1:12" ht="17.399999999999999">
      <c r="A761" s="191">
        <f t="shared" si="94"/>
        <v>38</v>
      </c>
      <c r="B761" s="191" t="str">
        <f>C761&amp;":"&amp;COUNTIF($C$7:C761,C761)</f>
        <v>38:17</v>
      </c>
      <c r="C761" s="204">
        <f t="shared" si="95"/>
        <v>38</v>
      </c>
      <c r="D761" s="209">
        <v>2</v>
      </c>
      <c r="E761" s="209">
        <v>0</v>
      </c>
      <c r="F761" s="209">
        <v>2</v>
      </c>
      <c r="G761" s="209">
        <v>1</v>
      </c>
      <c r="H761" s="209">
        <v>0</v>
      </c>
      <c r="I761" s="209">
        <v>1</v>
      </c>
      <c r="J761" s="209">
        <v>9</v>
      </c>
      <c r="K761" s="209">
        <v>11</v>
      </c>
      <c r="L761" s="209">
        <v>12</v>
      </c>
    </row>
    <row r="762" spans="1:12" ht="17.399999999999999">
      <c r="A762" s="191">
        <f t="shared" si="94"/>
        <v>38</v>
      </c>
      <c r="B762" s="191" t="str">
        <f>C762&amp;":"&amp;COUNTIF($C$7:C762,C762)</f>
        <v>38:18</v>
      </c>
      <c r="C762" s="204">
        <f t="shared" si="95"/>
        <v>38</v>
      </c>
      <c r="D762" s="209">
        <v>1</v>
      </c>
      <c r="E762" s="209">
        <v>1</v>
      </c>
      <c r="F762" s="209">
        <v>1</v>
      </c>
      <c r="G762" s="209">
        <v>1</v>
      </c>
      <c r="H762" s="209">
        <v>2</v>
      </c>
      <c r="I762" s="209">
        <v>2</v>
      </c>
      <c r="J762" s="209">
        <v>7</v>
      </c>
      <c r="K762" s="209">
        <v>13</v>
      </c>
      <c r="L762" s="209">
        <v>10</v>
      </c>
    </row>
    <row r="763" spans="1:12" ht="17.399999999999999">
      <c r="A763" s="191">
        <f t="shared" si="94"/>
        <v>42</v>
      </c>
      <c r="B763" s="191" t="str">
        <f>C763&amp;":"&amp;COUNTIF($C$7:C763,C763)</f>
        <v>42:24</v>
      </c>
      <c r="C763" s="204">
        <f t="shared" si="95"/>
        <v>42</v>
      </c>
      <c r="D763" s="209">
        <v>1</v>
      </c>
      <c r="E763" s="209">
        <v>1</v>
      </c>
      <c r="F763" s="209">
        <v>2</v>
      </c>
      <c r="G763" s="209">
        <v>2</v>
      </c>
      <c r="H763" s="209">
        <v>2</v>
      </c>
      <c r="I763" s="209">
        <v>1</v>
      </c>
      <c r="J763" s="209">
        <v>9</v>
      </c>
      <c r="K763" s="209">
        <v>10</v>
      </c>
      <c r="L763" s="209">
        <v>14</v>
      </c>
    </row>
    <row r="764" spans="1:12" ht="17.399999999999999">
      <c r="A764" s="191">
        <f t="shared" si="94"/>
        <v>41</v>
      </c>
      <c r="B764" s="191" t="str">
        <f>C764&amp;":"&amp;COUNTIF($C$7:C764,C764)</f>
        <v>41:22</v>
      </c>
      <c r="C764" s="204">
        <f t="shared" si="95"/>
        <v>41</v>
      </c>
      <c r="D764" s="209">
        <v>2</v>
      </c>
      <c r="E764" s="209">
        <v>2</v>
      </c>
      <c r="F764" s="209">
        <v>2</v>
      </c>
      <c r="G764" s="209">
        <v>2</v>
      </c>
      <c r="H764" s="209">
        <v>2</v>
      </c>
      <c r="I764" s="209">
        <v>2</v>
      </c>
      <c r="J764" s="209">
        <v>9</v>
      </c>
      <c r="K764" s="209">
        <v>10</v>
      </c>
      <c r="L764" s="209">
        <v>10</v>
      </c>
    </row>
    <row r="765" spans="1:12" ht="17.399999999999999">
      <c r="A765" s="191">
        <f t="shared" si="94"/>
        <v>34</v>
      </c>
      <c r="B765" s="191" t="str">
        <f>C765&amp;":"&amp;COUNTIF($C$7:C765,C765)</f>
        <v>34:7</v>
      </c>
      <c r="C765" s="204">
        <f t="shared" si="95"/>
        <v>34</v>
      </c>
      <c r="D765" s="209">
        <v>0</v>
      </c>
      <c r="E765" s="209">
        <v>0</v>
      </c>
      <c r="F765" s="209">
        <v>2</v>
      </c>
      <c r="G765" s="209">
        <v>0</v>
      </c>
      <c r="H765" s="209">
        <v>0</v>
      </c>
      <c r="I765" s="209">
        <v>2</v>
      </c>
      <c r="J765" s="209">
        <v>9</v>
      </c>
      <c r="K765" s="209">
        <v>10</v>
      </c>
      <c r="L765" s="209">
        <v>11</v>
      </c>
    </row>
    <row r="766" spans="1:12" ht="17.399999999999999">
      <c r="A766" s="191">
        <f t="shared" si="94"/>
        <v>45</v>
      </c>
      <c r="B766" s="191" t="str">
        <f>C766&amp;":"&amp;COUNTIF($C$7:C766,C766)</f>
        <v>45:47</v>
      </c>
      <c r="C766" s="204">
        <f t="shared" si="95"/>
        <v>45</v>
      </c>
      <c r="D766" s="209">
        <v>2</v>
      </c>
      <c r="E766" s="209">
        <v>0</v>
      </c>
      <c r="F766" s="209">
        <v>2</v>
      </c>
      <c r="G766" s="209">
        <v>0</v>
      </c>
      <c r="H766" s="209">
        <v>2</v>
      </c>
      <c r="I766" s="209">
        <v>2</v>
      </c>
      <c r="J766" s="209">
        <v>10</v>
      </c>
      <c r="K766" s="209">
        <v>14</v>
      </c>
      <c r="L766" s="209">
        <v>13</v>
      </c>
    </row>
    <row r="767" spans="1:12" ht="17.399999999999999">
      <c r="A767" s="191">
        <f t="shared" si="94"/>
        <v>18</v>
      </c>
      <c r="B767" s="191" t="str">
        <f>C767&amp;":"&amp;COUNTIF($C$7:C767,C767)</f>
        <v>18:12</v>
      </c>
      <c r="C767" s="204">
        <f t="shared" si="95"/>
        <v>18</v>
      </c>
      <c r="D767" s="209">
        <v>2</v>
      </c>
      <c r="E767" s="209">
        <v>2</v>
      </c>
      <c r="F767" s="209">
        <v>2</v>
      </c>
      <c r="G767" s="209">
        <v>2</v>
      </c>
      <c r="H767" s="209">
        <v>0</v>
      </c>
      <c r="I767" s="209">
        <v>2</v>
      </c>
      <c r="J767" s="209">
        <v>4</v>
      </c>
      <c r="K767" s="209">
        <v>4</v>
      </c>
      <c r="L767" s="209">
        <v>0</v>
      </c>
    </row>
    <row r="768" spans="1:12" ht="17.399999999999999">
      <c r="A768" s="191">
        <f t="shared" si="94"/>
        <v>37</v>
      </c>
      <c r="B768" s="191" t="str">
        <f>C768&amp;":"&amp;COUNTIF($C$7:C768,C768)</f>
        <v>37:11</v>
      </c>
      <c r="C768" s="204">
        <f t="shared" si="95"/>
        <v>37</v>
      </c>
      <c r="D768" s="209">
        <v>2</v>
      </c>
      <c r="E768" s="209">
        <v>1</v>
      </c>
      <c r="F768" s="209">
        <v>0</v>
      </c>
      <c r="G768" s="209">
        <v>0</v>
      </c>
      <c r="H768" s="209">
        <v>2</v>
      </c>
      <c r="I768" s="209">
        <v>2</v>
      </c>
      <c r="J768" s="209">
        <v>5</v>
      </c>
      <c r="K768" s="209">
        <v>12</v>
      </c>
      <c r="L768" s="209">
        <v>13</v>
      </c>
    </row>
    <row r="769" spans="1:12" ht="17.399999999999999">
      <c r="A769" s="191">
        <f t="shared" si="94"/>
        <v>42</v>
      </c>
      <c r="B769" s="191" t="str">
        <f>C769&amp;":"&amp;COUNTIF($C$7:C769,C769)</f>
        <v>42:25</v>
      </c>
      <c r="C769" s="204">
        <f t="shared" si="95"/>
        <v>42</v>
      </c>
      <c r="D769" s="209">
        <v>2</v>
      </c>
      <c r="E769" s="209">
        <v>2</v>
      </c>
      <c r="F769" s="209">
        <v>2</v>
      </c>
      <c r="G769" s="209">
        <v>2</v>
      </c>
      <c r="H769" s="209">
        <v>2</v>
      </c>
      <c r="I769" s="209">
        <v>2</v>
      </c>
      <c r="J769" s="209">
        <v>9</v>
      </c>
      <c r="K769" s="209">
        <v>11</v>
      </c>
      <c r="L769" s="209">
        <v>10</v>
      </c>
    </row>
    <row r="770" spans="1:12" ht="17.399999999999999">
      <c r="A770" s="191">
        <f t="shared" si="94"/>
        <v>34</v>
      </c>
      <c r="B770" s="191" t="str">
        <f>C770&amp;":"&amp;COUNTIF($C$7:C770,C770)</f>
        <v>34:8</v>
      </c>
      <c r="C770" s="204">
        <f t="shared" si="95"/>
        <v>34</v>
      </c>
      <c r="D770" s="209">
        <v>0</v>
      </c>
      <c r="E770" s="209">
        <v>0</v>
      </c>
      <c r="F770" s="209">
        <v>2</v>
      </c>
      <c r="G770" s="209">
        <v>0</v>
      </c>
      <c r="H770" s="209">
        <v>1</v>
      </c>
      <c r="I770" s="209">
        <v>1</v>
      </c>
      <c r="J770" s="209">
        <v>9</v>
      </c>
      <c r="K770" s="209">
        <v>11</v>
      </c>
      <c r="L770" s="209">
        <v>10</v>
      </c>
    </row>
    <row r="771" spans="1:12" ht="17.399999999999999">
      <c r="A771" s="191">
        <f t="shared" si="94"/>
        <v>40</v>
      </c>
      <c r="B771" s="191" t="str">
        <f>C771&amp;":"&amp;COUNTIF($C$7:C771,C771)</f>
        <v>40:12</v>
      </c>
      <c r="C771" s="204">
        <f t="shared" si="95"/>
        <v>40</v>
      </c>
      <c r="D771" s="209">
        <v>2</v>
      </c>
      <c r="E771" s="209">
        <v>0</v>
      </c>
      <c r="F771" s="209">
        <v>2</v>
      </c>
      <c r="G771" s="209">
        <v>1</v>
      </c>
      <c r="H771" s="209">
        <v>0</v>
      </c>
      <c r="I771" s="209">
        <v>2</v>
      </c>
      <c r="J771" s="209">
        <v>10</v>
      </c>
      <c r="K771" s="209">
        <v>12</v>
      </c>
      <c r="L771" s="209">
        <v>11</v>
      </c>
    </row>
    <row r="772" spans="1:12" ht="17.399999999999999">
      <c r="A772" s="191">
        <f t="shared" si="94"/>
        <v>27</v>
      </c>
      <c r="B772" s="191" t="str">
        <f>C772&amp;":"&amp;COUNTIF($C$7:C772,C772)</f>
        <v>27:12</v>
      </c>
      <c r="C772" s="204">
        <f t="shared" si="95"/>
        <v>27</v>
      </c>
      <c r="D772" s="209">
        <v>1</v>
      </c>
      <c r="E772" s="209">
        <v>1</v>
      </c>
      <c r="F772" s="209">
        <v>0</v>
      </c>
      <c r="G772" s="209">
        <v>1</v>
      </c>
      <c r="H772" s="209">
        <v>0</v>
      </c>
      <c r="I772" s="209">
        <v>0</v>
      </c>
      <c r="J772" s="209">
        <v>7</v>
      </c>
      <c r="K772" s="209">
        <v>9</v>
      </c>
      <c r="L772" s="209">
        <v>8</v>
      </c>
    </row>
    <row r="773" spans="1:12" ht="17.399999999999999">
      <c r="A773" s="191">
        <f t="shared" si="94"/>
        <v>25</v>
      </c>
      <c r="B773" s="191" t="str">
        <f>C773&amp;":"&amp;COUNTIF($C$7:C773,C773)</f>
        <v>25:12</v>
      </c>
      <c r="C773" s="204">
        <f t="shared" si="95"/>
        <v>25</v>
      </c>
      <c r="D773" s="209">
        <v>0</v>
      </c>
      <c r="E773" s="209">
        <v>1</v>
      </c>
      <c r="F773" s="209">
        <v>2</v>
      </c>
      <c r="G773" s="209">
        <v>0</v>
      </c>
      <c r="H773" s="209">
        <v>0</v>
      </c>
      <c r="I773" s="209">
        <v>1</v>
      </c>
      <c r="J773" s="209">
        <v>4</v>
      </c>
      <c r="K773" s="209">
        <v>14</v>
      </c>
      <c r="L773" s="209">
        <v>3</v>
      </c>
    </row>
    <row r="774" spans="1:12" ht="17.399999999999999">
      <c r="A774" s="191">
        <f t="shared" si="94"/>
        <v>47</v>
      </c>
      <c r="B774" s="191" t="str">
        <f>C774&amp;":"&amp;COUNTIF($C$7:C774,C774)</f>
        <v>47:40</v>
      </c>
      <c r="C774" s="204">
        <f t="shared" si="95"/>
        <v>47</v>
      </c>
      <c r="D774" s="209">
        <v>2</v>
      </c>
      <c r="E774" s="209">
        <v>2</v>
      </c>
      <c r="F774" s="209">
        <v>2</v>
      </c>
      <c r="G774" s="209">
        <v>2</v>
      </c>
      <c r="H774" s="209">
        <v>2</v>
      </c>
      <c r="I774" s="209">
        <v>2</v>
      </c>
      <c r="J774" s="209">
        <v>10</v>
      </c>
      <c r="K774" s="209">
        <v>12</v>
      </c>
      <c r="L774" s="209">
        <v>13</v>
      </c>
    </row>
    <row r="775" spans="1:12" ht="17.399999999999999">
      <c r="A775" s="191">
        <f t="shared" si="94"/>
        <v>42</v>
      </c>
      <c r="B775" s="191" t="str">
        <f>C775&amp;":"&amp;COUNTIF($C$7:C775,C775)</f>
        <v>42:26</v>
      </c>
      <c r="C775" s="204">
        <f t="shared" si="95"/>
        <v>42</v>
      </c>
      <c r="D775" s="209">
        <v>0</v>
      </c>
      <c r="E775" s="209">
        <v>1</v>
      </c>
      <c r="F775" s="209">
        <v>2</v>
      </c>
      <c r="G775" s="209">
        <v>2</v>
      </c>
      <c r="H775" s="209">
        <v>0</v>
      </c>
      <c r="I775" s="209">
        <v>0</v>
      </c>
      <c r="J775" s="209">
        <v>10</v>
      </c>
      <c r="K775" s="209">
        <v>14</v>
      </c>
      <c r="L775" s="209">
        <v>13</v>
      </c>
    </row>
    <row r="776" spans="1:12" ht="17.399999999999999">
      <c r="A776" s="191">
        <f t="shared" ref="A776:A792" si="96">SUM(D776:L776)</f>
        <v>42</v>
      </c>
      <c r="B776" s="191" t="str">
        <f>C776&amp;":"&amp;COUNTIF($C$7:C776,C776)</f>
        <v>42:27</v>
      </c>
      <c r="C776" s="204">
        <f t="shared" ref="C776:C792" si="97">SUM(D776:L776)</f>
        <v>42</v>
      </c>
      <c r="D776" s="209">
        <v>1</v>
      </c>
      <c r="E776" s="209">
        <v>2</v>
      </c>
      <c r="F776" s="209">
        <v>2</v>
      </c>
      <c r="G776" s="209">
        <v>2</v>
      </c>
      <c r="H776" s="209">
        <v>0</v>
      </c>
      <c r="I776" s="209">
        <v>2</v>
      </c>
      <c r="J776" s="209">
        <v>9</v>
      </c>
      <c r="K776" s="209">
        <v>11</v>
      </c>
      <c r="L776" s="209">
        <v>13</v>
      </c>
    </row>
    <row r="777" spans="1:12" ht="17.399999999999999">
      <c r="A777" s="191">
        <f t="shared" si="96"/>
        <v>25</v>
      </c>
      <c r="B777" s="191" t="str">
        <f>C777&amp;":"&amp;COUNTIF($C$7:C777,C777)</f>
        <v>25:13</v>
      </c>
      <c r="C777" s="204">
        <f t="shared" si="97"/>
        <v>25</v>
      </c>
      <c r="D777" s="209">
        <v>1</v>
      </c>
      <c r="E777" s="209">
        <v>0</v>
      </c>
      <c r="F777" s="209">
        <v>0</v>
      </c>
      <c r="G777" s="209">
        <v>2</v>
      </c>
      <c r="H777" s="209">
        <v>0</v>
      </c>
      <c r="I777" s="209">
        <v>1</v>
      </c>
      <c r="J777" s="209">
        <v>8</v>
      </c>
      <c r="K777" s="209">
        <v>5</v>
      </c>
      <c r="L777" s="209">
        <v>8</v>
      </c>
    </row>
    <row r="778" spans="1:12" ht="17.399999999999999">
      <c r="A778" s="191">
        <f t="shared" si="96"/>
        <v>23</v>
      </c>
      <c r="B778" s="191" t="str">
        <f>C778&amp;":"&amp;COUNTIF($C$7:C778,C778)</f>
        <v>23:11</v>
      </c>
      <c r="C778" s="204">
        <f t="shared" si="97"/>
        <v>23</v>
      </c>
      <c r="D778" s="209">
        <v>1</v>
      </c>
      <c r="E778" s="209">
        <v>1</v>
      </c>
      <c r="F778" s="209">
        <v>2</v>
      </c>
      <c r="G778" s="209">
        <v>1</v>
      </c>
      <c r="H778" s="209">
        <v>1</v>
      </c>
      <c r="I778" s="209">
        <v>2</v>
      </c>
      <c r="J778" s="209">
        <v>7</v>
      </c>
      <c r="K778" s="209">
        <v>5</v>
      </c>
      <c r="L778" s="209">
        <v>3</v>
      </c>
    </row>
    <row r="779" spans="1:12" ht="17.399999999999999">
      <c r="A779" s="191">
        <f t="shared" si="96"/>
        <v>48</v>
      </c>
      <c r="B779" s="191" t="str">
        <f>C779&amp;":"&amp;COUNTIF($C$7:C779,C779)</f>
        <v>48:17</v>
      </c>
      <c r="C779" s="204">
        <f t="shared" si="97"/>
        <v>48</v>
      </c>
      <c r="D779" s="209">
        <v>2</v>
      </c>
      <c r="E779" s="209">
        <v>2</v>
      </c>
      <c r="F779" s="209">
        <v>2</v>
      </c>
      <c r="G779" s="209">
        <v>2</v>
      </c>
      <c r="H779" s="209">
        <v>2</v>
      </c>
      <c r="I779" s="209">
        <v>2</v>
      </c>
      <c r="J779" s="209">
        <v>9</v>
      </c>
      <c r="K779" s="209">
        <v>14</v>
      </c>
      <c r="L779" s="209">
        <v>13</v>
      </c>
    </row>
    <row r="780" spans="1:12" ht="17.399999999999999">
      <c r="A780" s="191">
        <f t="shared" si="96"/>
        <v>38</v>
      </c>
      <c r="B780" s="191" t="str">
        <f>C780&amp;":"&amp;COUNTIF($C$7:C780,C780)</f>
        <v>38:19</v>
      </c>
      <c r="C780" s="204">
        <f t="shared" si="97"/>
        <v>38</v>
      </c>
      <c r="D780" s="209">
        <v>0</v>
      </c>
      <c r="E780" s="209">
        <v>1</v>
      </c>
      <c r="F780" s="209">
        <v>2</v>
      </c>
      <c r="G780" s="209">
        <v>2</v>
      </c>
      <c r="H780" s="209">
        <v>2</v>
      </c>
      <c r="I780" s="209">
        <v>1</v>
      </c>
      <c r="J780" s="209">
        <v>9</v>
      </c>
      <c r="K780" s="209">
        <v>11</v>
      </c>
      <c r="L780" s="209">
        <v>10</v>
      </c>
    </row>
    <row r="781" spans="1:12" ht="17.399999999999999">
      <c r="A781" s="191">
        <f t="shared" si="96"/>
        <v>43</v>
      </c>
      <c r="B781" s="191" t="str">
        <f>C781&amp;":"&amp;COUNTIF($C$7:C781,C781)</f>
        <v>43:35</v>
      </c>
      <c r="C781" s="204">
        <f t="shared" si="97"/>
        <v>43</v>
      </c>
      <c r="D781" s="209">
        <v>2</v>
      </c>
      <c r="E781" s="209">
        <v>0</v>
      </c>
      <c r="F781" s="209">
        <v>2</v>
      </c>
      <c r="G781" s="209">
        <v>1</v>
      </c>
      <c r="H781" s="209">
        <v>0</v>
      </c>
      <c r="I781" s="209">
        <v>1</v>
      </c>
      <c r="J781" s="209">
        <v>10</v>
      </c>
      <c r="K781" s="209">
        <v>13</v>
      </c>
      <c r="L781" s="209">
        <v>14</v>
      </c>
    </row>
    <row r="782" spans="1:12" ht="17.399999999999999">
      <c r="A782" s="191">
        <f t="shared" si="96"/>
        <v>17</v>
      </c>
      <c r="B782" s="191" t="str">
        <f>C782&amp;":"&amp;COUNTIF($C$7:C782,C782)</f>
        <v>17:9</v>
      </c>
      <c r="C782" s="204">
        <f t="shared" si="97"/>
        <v>17</v>
      </c>
      <c r="D782" s="209">
        <v>0</v>
      </c>
      <c r="E782" s="209">
        <v>1</v>
      </c>
      <c r="F782" s="209">
        <v>0</v>
      </c>
      <c r="G782" s="209">
        <v>2</v>
      </c>
      <c r="H782" s="209">
        <v>1</v>
      </c>
      <c r="I782" s="209">
        <v>0</v>
      </c>
      <c r="J782" s="209">
        <v>5</v>
      </c>
      <c r="K782" s="209">
        <v>2</v>
      </c>
      <c r="L782" s="209">
        <v>6</v>
      </c>
    </row>
    <row r="783" spans="1:12" ht="17.399999999999999">
      <c r="A783" s="191">
        <f t="shared" si="96"/>
        <v>0</v>
      </c>
      <c r="B783" s="191" t="str">
        <f>C783&amp;":"&amp;COUNTIF($C$7:C783,C783)</f>
        <v>0:1</v>
      </c>
      <c r="C783" s="204">
        <f t="shared" si="97"/>
        <v>0</v>
      </c>
      <c r="D783" s="209">
        <v>0</v>
      </c>
      <c r="E783" s="209">
        <v>0</v>
      </c>
      <c r="F783" s="209">
        <v>0</v>
      </c>
      <c r="G783" s="209">
        <v>0</v>
      </c>
      <c r="H783" s="209">
        <v>0</v>
      </c>
      <c r="I783" s="209">
        <v>0</v>
      </c>
      <c r="J783" s="209">
        <v>0</v>
      </c>
      <c r="K783" s="209">
        <v>0</v>
      </c>
      <c r="L783" s="209">
        <v>0</v>
      </c>
    </row>
    <row r="784" spans="1:12" ht="17.399999999999999">
      <c r="A784" s="191">
        <f t="shared" si="96"/>
        <v>0</v>
      </c>
      <c r="B784" s="191" t="str">
        <f>C784&amp;":"&amp;COUNTIF($C$7:C784,C784)</f>
        <v>0:2</v>
      </c>
      <c r="C784" s="204">
        <f t="shared" si="97"/>
        <v>0</v>
      </c>
      <c r="D784" s="209">
        <v>0</v>
      </c>
      <c r="E784" s="209">
        <v>0</v>
      </c>
      <c r="F784" s="209">
        <v>0</v>
      </c>
      <c r="G784" s="209">
        <v>0</v>
      </c>
      <c r="H784" s="209">
        <v>0</v>
      </c>
      <c r="I784" s="209">
        <v>0</v>
      </c>
      <c r="J784" s="209">
        <v>0</v>
      </c>
      <c r="K784" s="209">
        <v>0</v>
      </c>
      <c r="L784" s="209">
        <v>0</v>
      </c>
    </row>
    <row r="785" spans="1:12" ht="17.399999999999999">
      <c r="A785" s="191">
        <f t="shared" si="96"/>
        <v>0</v>
      </c>
      <c r="B785" s="191" t="str">
        <f>C785&amp;":"&amp;COUNTIF($C$7:C785,C785)</f>
        <v>0:3</v>
      </c>
      <c r="C785" s="204">
        <f t="shared" si="97"/>
        <v>0</v>
      </c>
      <c r="D785" s="209">
        <v>0</v>
      </c>
      <c r="E785" s="209">
        <v>0</v>
      </c>
      <c r="F785" s="209">
        <v>0</v>
      </c>
      <c r="G785" s="209">
        <v>0</v>
      </c>
      <c r="H785" s="209">
        <v>0</v>
      </c>
      <c r="I785" s="209">
        <v>0</v>
      </c>
      <c r="J785" s="209">
        <v>0</v>
      </c>
      <c r="K785" s="209">
        <v>0</v>
      </c>
      <c r="L785" s="209">
        <v>0</v>
      </c>
    </row>
    <row r="786" spans="1:12" ht="17.399999999999999">
      <c r="A786" s="191">
        <f t="shared" si="96"/>
        <v>0</v>
      </c>
      <c r="B786" s="191" t="str">
        <f>C786&amp;":"&amp;COUNTIF($C$7:C786,C786)</f>
        <v>0:4</v>
      </c>
      <c r="C786" s="204">
        <f t="shared" si="97"/>
        <v>0</v>
      </c>
      <c r="D786" s="209">
        <v>0</v>
      </c>
      <c r="E786" s="209">
        <v>0</v>
      </c>
      <c r="F786" s="209">
        <v>0</v>
      </c>
      <c r="G786" s="209">
        <v>0</v>
      </c>
      <c r="H786" s="209">
        <v>0</v>
      </c>
      <c r="I786" s="209">
        <v>0</v>
      </c>
      <c r="J786" s="209">
        <v>0</v>
      </c>
      <c r="K786" s="209">
        <v>0</v>
      </c>
      <c r="L786" s="209">
        <v>0</v>
      </c>
    </row>
    <row r="787" spans="1:12" ht="17.399999999999999">
      <c r="A787" s="191">
        <f t="shared" si="96"/>
        <v>0</v>
      </c>
      <c r="B787" s="191" t="str">
        <f>C787&amp;":"&amp;COUNTIF($C$7:C787,C787)</f>
        <v>0:5</v>
      </c>
      <c r="C787" s="204">
        <f t="shared" si="97"/>
        <v>0</v>
      </c>
      <c r="D787" s="209">
        <v>0</v>
      </c>
      <c r="E787" s="209">
        <v>0</v>
      </c>
      <c r="F787" s="209">
        <v>0</v>
      </c>
      <c r="G787" s="209">
        <v>0</v>
      </c>
      <c r="H787" s="209">
        <v>0</v>
      </c>
      <c r="I787" s="209">
        <v>0</v>
      </c>
      <c r="J787" s="209">
        <v>0</v>
      </c>
      <c r="K787" s="209">
        <v>0</v>
      </c>
      <c r="L787" s="209">
        <v>0</v>
      </c>
    </row>
    <row r="788" spans="1:12" ht="17.399999999999999">
      <c r="A788" s="191">
        <f t="shared" si="96"/>
        <v>0</v>
      </c>
      <c r="B788" s="191" t="str">
        <f>C788&amp;":"&amp;COUNTIF($C$7:C788,C788)</f>
        <v>0:6</v>
      </c>
      <c r="C788" s="204">
        <f t="shared" si="97"/>
        <v>0</v>
      </c>
      <c r="D788" s="209">
        <v>0</v>
      </c>
      <c r="E788" s="209">
        <v>0</v>
      </c>
      <c r="F788" s="209">
        <v>0</v>
      </c>
      <c r="G788" s="209">
        <v>0</v>
      </c>
      <c r="H788" s="209">
        <v>0</v>
      </c>
      <c r="I788" s="209">
        <v>0</v>
      </c>
      <c r="J788" s="209">
        <v>0</v>
      </c>
      <c r="K788" s="209">
        <v>0</v>
      </c>
      <c r="L788" s="209">
        <v>0</v>
      </c>
    </row>
    <row r="789" spans="1:12" ht="17.399999999999999">
      <c r="A789" s="191">
        <f t="shared" si="96"/>
        <v>0</v>
      </c>
      <c r="B789" s="191" t="str">
        <f>C789&amp;":"&amp;COUNTIF($C$7:C789,C789)</f>
        <v>0:7</v>
      </c>
      <c r="C789" s="204">
        <f t="shared" si="97"/>
        <v>0</v>
      </c>
      <c r="D789" s="209">
        <v>0</v>
      </c>
      <c r="E789" s="209">
        <v>0</v>
      </c>
      <c r="F789" s="209">
        <v>0</v>
      </c>
      <c r="G789" s="209">
        <v>0</v>
      </c>
      <c r="H789" s="209">
        <v>0</v>
      </c>
      <c r="I789" s="209">
        <v>0</v>
      </c>
      <c r="J789" s="209">
        <v>0</v>
      </c>
      <c r="K789" s="209">
        <v>0</v>
      </c>
      <c r="L789" s="209">
        <v>0</v>
      </c>
    </row>
    <row r="790" spans="1:12" ht="17.399999999999999">
      <c r="A790" s="191">
        <f t="shared" si="96"/>
        <v>0</v>
      </c>
      <c r="B790" s="191" t="str">
        <f>C790&amp;":"&amp;COUNTIF($C$7:C790,C790)</f>
        <v>0:8</v>
      </c>
      <c r="C790" s="204">
        <f t="shared" si="97"/>
        <v>0</v>
      </c>
      <c r="D790" s="209">
        <v>0</v>
      </c>
      <c r="E790" s="209">
        <v>0</v>
      </c>
      <c r="F790" s="209">
        <v>0</v>
      </c>
      <c r="G790" s="209">
        <v>0</v>
      </c>
      <c r="H790" s="209">
        <v>0</v>
      </c>
      <c r="I790" s="209">
        <v>0</v>
      </c>
      <c r="J790" s="209">
        <v>0</v>
      </c>
      <c r="K790" s="209">
        <v>0</v>
      </c>
      <c r="L790" s="209">
        <v>0</v>
      </c>
    </row>
    <row r="791" spans="1:12" ht="17.399999999999999">
      <c r="A791" s="191">
        <f t="shared" si="96"/>
        <v>0</v>
      </c>
      <c r="B791" s="191" t="str">
        <f>C791&amp;":"&amp;COUNTIF($C$7:C791,C791)</f>
        <v>0:9</v>
      </c>
      <c r="C791" s="204">
        <f t="shared" si="97"/>
        <v>0</v>
      </c>
      <c r="D791" s="209">
        <v>0</v>
      </c>
      <c r="E791" s="209">
        <v>0</v>
      </c>
      <c r="F791" s="209">
        <v>0</v>
      </c>
      <c r="G791" s="209">
        <v>0</v>
      </c>
      <c r="H791" s="209">
        <v>0</v>
      </c>
      <c r="I791" s="209">
        <v>0</v>
      </c>
      <c r="J791" s="209">
        <v>0</v>
      </c>
      <c r="K791" s="209">
        <v>0</v>
      </c>
      <c r="L791" s="209">
        <v>0</v>
      </c>
    </row>
    <row r="792" spans="1:12" ht="17.399999999999999">
      <c r="A792" s="191">
        <f t="shared" si="96"/>
        <v>0</v>
      </c>
      <c r="B792" s="191" t="str">
        <f>C792&amp;":"&amp;COUNTIF($C$7:C792,C792)</f>
        <v>0:10</v>
      </c>
      <c r="C792" s="204">
        <f t="shared" si="97"/>
        <v>0</v>
      </c>
      <c r="D792" s="209">
        <v>0</v>
      </c>
      <c r="E792" s="209">
        <v>0</v>
      </c>
      <c r="F792" s="209">
        <v>0</v>
      </c>
      <c r="G792" s="209">
        <v>0</v>
      </c>
      <c r="H792" s="209">
        <v>0</v>
      </c>
      <c r="I792" s="209">
        <v>0</v>
      </c>
      <c r="J792" s="209">
        <v>0</v>
      </c>
      <c r="K792" s="209">
        <v>0</v>
      </c>
      <c r="L792" s="209">
        <v>0</v>
      </c>
    </row>
  </sheetData>
  <mergeCells count="2">
    <mergeCell ref="A2:D2"/>
    <mergeCell ref="AD5:AF6"/>
  </mergeCells>
  <conditionalFormatting sqref="A7:B792">
    <cfRule type="cellIs" dxfId="34" priority="4" operator="notEqual">
      <formula>$C7</formula>
    </cfRule>
  </conditionalFormatting>
  <conditionalFormatting sqref="C7:C792">
    <cfRule type="cellIs" dxfId="33" priority="1" operator="lessThan">
      <formula>$A$3/10</formula>
    </cfRule>
  </conditionalFormatting>
  <conditionalFormatting sqref="Q1 R2 Q7:Q65536">
    <cfRule type="cellIs" dxfId="32" priority="3" operator="greaterThan">
      <formula>50</formula>
    </cfRule>
  </conditionalFormatting>
  <conditionalFormatting sqref="R7:Z388">
    <cfRule type="expression" dxfId="31" priority="5">
      <formula>$Q7&lt;&gt;$AB7</formula>
    </cfRule>
  </conditionalFormatting>
  <conditionalFormatting sqref="AB7:AB388">
    <cfRule type="cellIs" dxfId="30" priority="2" operator="notEqual">
      <formula>$Q7</formula>
    </cfRule>
  </conditionalFormatting>
  <dataValidations count="1">
    <dataValidation type="whole" allowBlank="1" showInputMessage="1" showErrorMessage="1" sqref="M7:M305" xr:uid="{00000000-0002-0000-0100-000000000000}">
      <formula1>0</formula1>
      <formula2>10</formula2>
    </dataValidation>
  </dataValidation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234"/>
  <sheetViews>
    <sheetView zoomScale="70" zoomScaleNormal="70" workbookViewId="0">
      <selection activeCell="K22" sqref="K22"/>
    </sheetView>
  </sheetViews>
  <sheetFormatPr defaultColWidth="9" defaultRowHeight="14.4"/>
  <cols>
    <col min="2" max="2" width="26.109375" customWidth="1"/>
    <col min="3" max="3" width="38" customWidth="1"/>
    <col min="4" max="4" width="8.33203125" customWidth="1"/>
    <col min="5" max="5" width="10.88671875" customWidth="1"/>
    <col min="6" max="6" width="10.33203125" customWidth="1"/>
    <col min="7" max="7" width="10.44140625" customWidth="1"/>
    <col min="8" max="8" width="9.109375" customWidth="1"/>
    <col min="9" max="12" width="6.6640625" customWidth="1"/>
    <col min="13" max="13" width="7.6640625" customWidth="1"/>
    <col min="14" max="14" width="9.6640625" style="68" customWidth="1"/>
    <col min="15" max="16" width="11.44140625" style="68" customWidth="1"/>
    <col min="17" max="18" width="13.5546875" style="68" customWidth="1"/>
  </cols>
  <sheetData>
    <row r="1" spans="1:37" ht="30" customHeight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</row>
    <row r="2" spans="1:37" ht="15.6">
      <c r="A2" s="38"/>
      <c r="B2" s="39" t="s">
        <v>0</v>
      </c>
      <c r="C2" s="305" t="str">
        <f>'CAT I'!$C$2</f>
        <v>COMPUTER SCIENCE ENGINEERING</v>
      </c>
      <c r="D2" s="305"/>
      <c r="E2" s="306" t="s">
        <v>1</v>
      </c>
      <c r="F2" s="306"/>
      <c r="G2" s="306" t="str">
        <f>'CAT I'!G2:H2</f>
        <v>CSE</v>
      </c>
      <c r="H2" s="306"/>
      <c r="I2" s="308" t="s">
        <v>2</v>
      </c>
      <c r="J2" s="308"/>
      <c r="K2" s="308"/>
      <c r="L2" s="308"/>
      <c r="M2" s="309">
        <f>'CAT I'!$M$2</f>
        <v>0</v>
      </c>
      <c r="N2" s="309"/>
      <c r="O2" s="309"/>
      <c r="P2" s="309"/>
      <c r="Q2" s="45"/>
      <c r="R2" s="45"/>
    </row>
    <row r="3" spans="1:37" ht="15.6">
      <c r="A3" s="38"/>
      <c r="B3" s="39" t="s">
        <v>3</v>
      </c>
      <c r="C3" s="307" t="str">
        <f>'CAT I'!C3:D3</f>
        <v>I/II</v>
      </c>
      <c r="D3" s="307"/>
      <c r="E3" s="306" t="s">
        <v>4</v>
      </c>
      <c r="F3" s="306"/>
      <c r="G3" s="306" t="str">
        <f>'CAT I'!G3:H3</f>
        <v>2023-2027</v>
      </c>
      <c r="H3" s="306"/>
      <c r="I3" s="308"/>
      <c r="J3" s="308"/>
      <c r="K3" s="308"/>
      <c r="L3" s="308"/>
      <c r="M3" s="309"/>
      <c r="N3" s="309"/>
      <c r="O3" s="309"/>
      <c r="P3" s="309"/>
      <c r="Q3" s="45"/>
      <c r="R3" s="45"/>
    </row>
    <row r="4" spans="1:37" ht="15.6">
      <c r="A4" s="38"/>
      <c r="B4" s="39" t="s">
        <v>5</v>
      </c>
      <c r="C4" s="307" t="str">
        <f>'CAT I'!C4:D4</f>
        <v>Data Science</v>
      </c>
      <c r="D4" s="307"/>
      <c r="E4" s="70" t="s">
        <v>6</v>
      </c>
      <c r="F4" s="70"/>
      <c r="G4" s="307" t="str">
        <f>'CAT I'!G4:H4</f>
        <v>2023-2024</v>
      </c>
      <c r="H4" s="307"/>
      <c r="I4" s="310"/>
      <c r="J4" s="310"/>
      <c r="K4" s="310"/>
      <c r="L4" s="310"/>
      <c r="M4" s="310"/>
      <c r="N4" s="310"/>
      <c r="O4" s="45"/>
      <c r="P4" s="45"/>
      <c r="Q4" s="45"/>
      <c r="R4" s="45"/>
    </row>
    <row r="5" spans="1:37" ht="15.6">
      <c r="A5" s="38"/>
      <c r="B5" s="40" t="s">
        <v>7</v>
      </c>
      <c r="C5" s="312">
        <f>'CAT I'!C5:D5</f>
        <v>0.80359042663019586</v>
      </c>
      <c r="D5" s="312"/>
      <c r="E5" s="41" t="s">
        <v>8</v>
      </c>
      <c r="F5" s="41" t="s">
        <v>9</v>
      </c>
      <c r="G5" s="41" t="s">
        <v>10</v>
      </c>
      <c r="H5" s="42"/>
      <c r="I5" s="311"/>
      <c r="J5" s="311"/>
      <c r="K5" s="311"/>
      <c r="L5" s="311"/>
      <c r="M5" s="311"/>
      <c r="N5" s="311"/>
      <c r="O5" s="45"/>
      <c r="P5" s="45"/>
      <c r="Q5" s="45"/>
      <c r="R5" s="45"/>
    </row>
    <row r="6" spans="1:37" ht="15.6">
      <c r="A6" s="38"/>
      <c r="B6" s="43" t="s">
        <v>11</v>
      </c>
      <c r="C6" s="307">
        <f>'CAT I'!C6:D6</f>
        <v>221</v>
      </c>
      <c r="D6" s="307"/>
      <c r="E6" s="44">
        <f>'CAT I'!E6</f>
        <v>0.85344262295081963</v>
      </c>
      <c r="F6" s="44">
        <f>'CAT I'!F6</f>
        <v>0.86786363636363628</v>
      </c>
      <c r="G6" s="44">
        <f>'CAT I'!G6</f>
        <v>0.68946502057613168</v>
      </c>
      <c r="H6" s="45"/>
      <c r="I6" s="311"/>
      <c r="J6" s="311"/>
      <c r="K6" s="311"/>
      <c r="L6" s="311"/>
      <c r="M6" s="311"/>
      <c r="N6" s="311"/>
      <c r="O6" s="45"/>
      <c r="P6" s="45"/>
      <c r="Q6" s="45"/>
      <c r="R6" s="45"/>
    </row>
    <row r="7" spans="1:37" ht="30" customHeight="1">
      <c r="A7" s="296" t="s">
        <v>12</v>
      </c>
      <c r="B7" s="296" t="s">
        <v>13</v>
      </c>
      <c r="C7" s="141" t="s">
        <v>14</v>
      </c>
      <c r="D7" s="296" t="s">
        <v>38</v>
      </c>
      <c r="E7" s="296"/>
      <c r="F7" s="296"/>
      <c r="G7" s="296"/>
      <c r="H7" s="296"/>
      <c r="I7" s="296"/>
      <c r="J7" s="296"/>
      <c r="K7" s="296"/>
      <c r="L7" s="296"/>
      <c r="M7" s="296"/>
      <c r="N7" s="296" t="s">
        <v>39</v>
      </c>
      <c r="O7" s="296"/>
      <c r="P7" s="296"/>
      <c r="Q7" s="297" t="s">
        <v>17</v>
      </c>
      <c r="R7" s="297"/>
    </row>
    <row r="8" spans="1:37" s="139" customFormat="1" ht="15.75" customHeight="1">
      <c r="A8" s="296"/>
      <c r="B8" s="296"/>
      <c r="C8" s="141" t="s">
        <v>18</v>
      </c>
      <c r="D8" s="141" t="s">
        <v>19</v>
      </c>
      <c r="E8" s="141" t="s">
        <v>20</v>
      </c>
      <c r="F8" s="141" t="s">
        <v>21</v>
      </c>
      <c r="G8" s="141" t="s">
        <v>22</v>
      </c>
      <c r="H8" s="141" t="s">
        <v>23</v>
      </c>
      <c r="I8" s="141" t="s">
        <v>24</v>
      </c>
      <c r="J8" s="141" t="s">
        <v>25</v>
      </c>
      <c r="K8" s="141" t="s">
        <v>26</v>
      </c>
      <c r="L8" s="141" t="s">
        <v>27</v>
      </c>
      <c r="M8" s="300" t="s">
        <v>28</v>
      </c>
      <c r="N8" s="141" t="s">
        <v>40</v>
      </c>
      <c r="O8" s="141" t="s">
        <v>41</v>
      </c>
      <c r="P8" s="300" t="s">
        <v>28</v>
      </c>
      <c r="Q8" s="161" t="s">
        <v>31</v>
      </c>
      <c r="R8" s="161" t="s">
        <v>32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</row>
    <row r="9" spans="1:37" s="140" customFormat="1" ht="15.6">
      <c r="A9" s="296"/>
      <c r="B9" s="296"/>
      <c r="C9" s="141" t="s">
        <v>33</v>
      </c>
      <c r="D9" s="142">
        <v>3</v>
      </c>
      <c r="E9" s="142">
        <v>3</v>
      </c>
      <c r="F9" s="142">
        <v>3</v>
      </c>
      <c r="G9" s="142">
        <v>4</v>
      </c>
      <c r="H9" s="142">
        <v>4</v>
      </c>
      <c r="I9" s="142">
        <v>4</v>
      </c>
      <c r="J9" s="142">
        <v>3</v>
      </c>
      <c r="K9" s="142">
        <v>3</v>
      </c>
      <c r="L9" s="142">
        <v>4</v>
      </c>
      <c r="M9" s="301"/>
      <c r="N9" s="158">
        <v>3</v>
      </c>
      <c r="O9" s="158">
        <v>4</v>
      </c>
      <c r="P9" s="301"/>
      <c r="Q9" s="160">
        <v>3</v>
      </c>
      <c r="R9" s="160">
        <v>4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</row>
    <row r="10" spans="1:37" s="139" customFormat="1" ht="15.6">
      <c r="A10" s="296"/>
      <c r="B10" s="296"/>
      <c r="C10" s="141" t="s">
        <v>34</v>
      </c>
      <c r="D10" s="141">
        <v>2</v>
      </c>
      <c r="E10" s="141">
        <v>2</v>
      </c>
      <c r="F10" s="141">
        <v>2</v>
      </c>
      <c r="G10" s="141">
        <v>2</v>
      </c>
      <c r="H10" s="141">
        <v>2</v>
      </c>
      <c r="I10" s="141">
        <v>2</v>
      </c>
      <c r="J10" s="141">
        <v>10</v>
      </c>
      <c r="K10" s="141">
        <v>14</v>
      </c>
      <c r="L10" s="141">
        <v>14</v>
      </c>
      <c r="M10" s="147">
        <v>50</v>
      </c>
      <c r="N10" s="147">
        <v>5</v>
      </c>
      <c r="O10" s="147">
        <v>5</v>
      </c>
      <c r="P10" s="147">
        <v>10</v>
      </c>
      <c r="Q10" s="161">
        <f>SUMIF(($D$9:$O$9),Q$9,($D$10:$O$10))</f>
        <v>35</v>
      </c>
      <c r="R10" s="161">
        <f>SUMIF(($D$9:$O$9),R$9,($D$10:$O$10))</f>
        <v>25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</row>
    <row r="11" spans="1:37" ht="15.6">
      <c r="A11" s="143">
        <v>1</v>
      </c>
      <c r="B11" s="73" t="str">
        <f>'CAT I'!B11</f>
        <v>AME19206LR</v>
      </c>
      <c r="C11" s="172" t="str">
        <f>'CAT I'!C11</f>
        <v>RAGUL.P</v>
      </c>
      <c r="D11" s="74">
        <f>'CAT2'!R7</f>
        <v>0</v>
      </c>
      <c r="E11" s="74">
        <f>'CAT2'!S7</f>
        <v>0</v>
      </c>
      <c r="F11" s="74">
        <f>'CAT2'!T7</f>
        <v>0</v>
      </c>
      <c r="G11" s="74">
        <f>'CAT2'!U7</f>
        <v>0</v>
      </c>
      <c r="H11" s="74">
        <f>'CAT2'!V7</f>
        <v>0</v>
      </c>
      <c r="I11" s="74">
        <f>'CAT2'!W7</f>
        <v>0</v>
      </c>
      <c r="J11" s="74">
        <f>'CAT2'!X7</f>
        <v>0</v>
      </c>
      <c r="K11" s="74">
        <f>'CAT2'!Y7</f>
        <v>0</v>
      </c>
      <c r="L11" s="74">
        <f>'CAT2'!Z7</f>
        <v>0</v>
      </c>
      <c r="M11" s="148">
        <f>SUM(D11:L11)</f>
        <v>0</v>
      </c>
      <c r="N11" s="159">
        <f>'Assignment (2)'!Z7</f>
        <v>0</v>
      </c>
      <c r="O11" s="159">
        <f>'Assignment (2)'!AA7</f>
        <v>0</v>
      </c>
      <c r="P11" s="47">
        <f>SUM(N11:O11)</f>
        <v>0</v>
      </c>
      <c r="Q11" s="162">
        <f>SUMIF(($D$9:$O$9),Q$9,($D11:$O11))/Q$10</f>
        <v>0</v>
      </c>
      <c r="R11" s="162">
        <f>SUMIF(($D$9:$O$9),R$9,($D11:$O11))/R$10</f>
        <v>0</v>
      </c>
    </row>
    <row r="12" spans="1:37" ht="15.6">
      <c r="A12" s="143">
        <v>2</v>
      </c>
      <c r="B12" s="73" t="str">
        <f>'CAT I'!B12</f>
        <v>AME19239LR</v>
      </c>
      <c r="C12" s="172" t="str">
        <f>'CAT I'!C12</f>
        <v>SURYA L</v>
      </c>
      <c r="D12" s="74">
        <f>'CAT2'!R8</f>
        <v>0</v>
      </c>
      <c r="E12" s="74">
        <f>'CAT2'!S8</f>
        <v>0</v>
      </c>
      <c r="F12" s="74">
        <f>'CAT2'!T8</f>
        <v>0</v>
      </c>
      <c r="G12" s="74">
        <f>'CAT2'!U8</f>
        <v>0</v>
      </c>
      <c r="H12" s="74">
        <f>'CAT2'!V8</f>
        <v>0</v>
      </c>
      <c r="I12" s="74">
        <f>'CAT2'!W8</f>
        <v>0</v>
      </c>
      <c r="J12" s="74">
        <f>'CAT2'!X8</f>
        <v>0</v>
      </c>
      <c r="K12" s="74">
        <f>'CAT2'!Y8</f>
        <v>0</v>
      </c>
      <c r="L12" s="74">
        <f>'CAT2'!Z8</f>
        <v>0</v>
      </c>
      <c r="M12" s="148">
        <f t="shared" ref="M12" si="0">SUM(D12:L12)</f>
        <v>0</v>
      </c>
      <c r="N12" s="159">
        <f>'Assignment (2)'!Z8</f>
        <v>0</v>
      </c>
      <c r="O12" s="159">
        <f>'Assignment (2)'!AA8</f>
        <v>0</v>
      </c>
      <c r="P12" s="47">
        <f t="shared" ref="P12" si="1">SUM(N12:O12)</f>
        <v>0</v>
      </c>
      <c r="Q12" s="162">
        <f t="shared" ref="Q12:R45" si="2">SUMIF(($D$9:$O$9),Q$9,($D12:$O12))/Q$10</f>
        <v>0</v>
      </c>
      <c r="R12" s="162">
        <f t="shared" si="2"/>
        <v>0</v>
      </c>
    </row>
    <row r="13" spans="1:37" ht="15.6">
      <c r="A13" s="143">
        <v>3</v>
      </c>
      <c r="B13" s="73" t="str">
        <f>'CAT I'!B13</f>
        <v>AME20004</v>
      </c>
      <c r="C13" s="172" t="str">
        <f>'CAT I'!C13</f>
        <v>ADARSH ANIL</v>
      </c>
      <c r="D13" s="74">
        <f>'CAT2'!R9</f>
        <v>2</v>
      </c>
      <c r="E13" s="74">
        <f>'CAT2'!S9</f>
        <v>2</v>
      </c>
      <c r="F13" s="74">
        <f>'CAT2'!T9</f>
        <v>2</v>
      </c>
      <c r="G13" s="74">
        <f>'CAT2'!U9</f>
        <v>2</v>
      </c>
      <c r="H13" s="74">
        <f>'CAT2'!V9</f>
        <v>2</v>
      </c>
      <c r="I13" s="74">
        <f>'CAT2'!W9</f>
        <v>2</v>
      </c>
      <c r="J13" s="74">
        <f>'CAT2'!X9</f>
        <v>10</v>
      </c>
      <c r="K13" s="74">
        <f>'CAT2'!Y9</f>
        <v>13</v>
      </c>
      <c r="L13" s="74">
        <f>'CAT2'!Z9</f>
        <v>14</v>
      </c>
      <c r="M13" s="148">
        <f t="shared" ref="M13:M15" si="3">SUM(D13:L13)</f>
        <v>49</v>
      </c>
      <c r="N13" s="159">
        <f>'Assignment (2)'!Z9</f>
        <v>5</v>
      </c>
      <c r="O13" s="159">
        <f>'Assignment (2)'!AA9</f>
        <v>5</v>
      </c>
      <c r="P13" s="47">
        <f t="shared" ref="P13:P15" si="4">SUM(N13:O13)</f>
        <v>10</v>
      </c>
      <c r="Q13" s="162">
        <f t="shared" si="2"/>
        <v>0.97142857142857142</v>
      </c>
      <c r="R13" s="162">
        <f t="shared" si="2"/>
        <v>1</v>
      </c>
    </row>
    <row r="14" spans="1:37" ht="15.6">
      <c r="A14" s="143">
        <v>4</v>
      </c>
      <c r="B14" s="73" t="str">
        <f>'CAT I'!B14</f>
        <v>AME20005</v>
      </c>
      <c r="C14" s="172" t="str">
        <f>'CAT I'!C14</f>
        <v>ADVAITH</v>
      </c>
      <c r="D14" s="74">
        <f>'CAT2'!R10</f>
        <v>0</v>
      </c>
      <c r="E14" s="74">
        <f>'CAT2'!S10</f>
        <v>2</v>
      </c>
      <c r="F14" s="74">
        <f>'CAT2'!T10</f>
        <v>0</v>
      </c>
      <c r="G14" s="74">
        <f>'CAT2'!U10</f>
        <v>2</v>
      </c>
      <c r="H14" s="74">
        <f>'CAT2'!V10</f>
        <v>2</v>
      </c>
      <c r="I14" s="74">
        <f>'CAT2'!W10</f>
        <v>1</v>
      </c>
      <c r="J14" s="74">
        <f>'CAT2'!X10</f>
        <v>1</v>
      </c>
      <c r="K14" s="74">
        <f>'CAT2'!Y10</f>
        <v>14</v>
      </c>
      <c r="L14" s="74">
        <f>'CAT2'!Z10</f>
        <v>8</v>
      </c>
      <c r="M14" s="148">
        <f t="shared" si="3"/>
        <v>30</v>
      </c>
      <c r="N14" s="159">
        <f>'Assignment (2)'!Z10</f>
        <v>5</v>
      </c>
      <c r="O14" s="159">
        <f>'Assignment (2)'!AA10</f>
        <v>5</v>
      </c>
      <c r="P14" s="47">
        <f t="shared" si="4"/>
        <v>10</v>
      </c>
      <c r="Q14" s="162">
        <f t="shared" si="2"/>
        <v>0.62857142857142856</v>
      </c>
      <c r="R14" s="162">
        <f t="shared" si="2"/>
        <v>0.72</v>
      </c>
    </row>
    <row r="15" spans="1:37" ht="15.6">
      <c r="A15" s="143">
        <v>5</v>
      </c>
      <c r="B15" s="73" t="str">
        <f>'CAT I'!B15</f>
        <v>AME20006</v>
      </c>
      <c r="C15" s="172" t="str">
        <f>'CAT I'!C15</f>
        <v>AMOLAK SHARMA</v>
      </c>
      <c r="D15" s="74">
        <f>'CAT2'!R11</f>
        <v>0</v>
      </c>
      <c r="E15" s="74">
        <f>'CAT2'!S11</f>
        <v>0</v>
      </c>
      <c r="F15" s="74">
        <f>'CAT2'!T11</f>
        <v>0</v>
      </c>
      <c r="G15" s="74">
        <f>'CAT2'!U11</f>
        <v>0</v>
      </c>
      <c r="H15" s="74">
        <f>'CAT2'!V11</f>
        <v>0</v>
      </c>
      <c r="I15" s="74">
        <f>'CAT2'!W11</f>
        <v>0</v>
      </c>
      <c r="J15" s="74">
        <f>'CAT2'!X11</f>
        <v>0</v>
      </c>
      <c r="K15" s="74">
        <f>'CAT2'!Y11</f>
        <v>0</v>
      </c>
      <c r="L15" s="74">
        <f>'CAT2'!Z11</f>
        <v>0</v>
      </c>
      <c r="M15" s="148">
        <f t="shared" si="3"/>
        <v>0</v>
      </c>
      <c r="N15" s="159">
        <f>'Assignment (2)'!Z11</f>
        <v>0</v>
      </c>
      <c r="O15" s="159">
        <f>'Assignment (2)'!AA11</f>
        <v>0</v>
      </c>
      <c r="P15" s="47">
        <f t="shared" si="4"/>
        <v>0</v>
      </c>
      <c r="Q15" s="162">
        <f t="shared" si="2"/>
        <v>0</v>
      </c>
      <c r="R15" s="162">
        <f t="shared" si="2"/>
        <v>0</v>
      </c>
    </row>
    <row r="16" spans="1:37" ht="15.6">
      <c r="A16" s="143">
        <v>6</v>
      </c>
      <c r="B16" s="73" t="str">
        <f>'CAT I'!B16</f>
        <v>AME20007</v>
      </c>
      <c r="C16" s="172" t="str">
        <f>'CAT I'!C16</f>
        <v>ANSFRED AJAY</v>
      </c>
      <c r="D16" s="74">
        <f>'CAT2'!R12</f>
        <v>2</v>
      </c>
      <c r="E16" s="74">
        <f>'CAT2'!S12</f>
        <v>2</v>
      </c>
      <c r="F16" s="74">
        <f>'CAT2'!T12</f>
        <v>2</v>
      </c>
      <c r="G16" s="74">
        <f>'CAT2'!U12</f>
        <v>2</v>
      </c>
      <c r="H16" s="74">
        <f>'CAT2'!V12</f>
        <v>2</v>
      </c>
      <c r="I16" s="74">
        <f>'CAT2'!W12</f>
        <v>2</v>
      </c>
      <c r="J16" s="74">
        <f>'CAT2'!X12</f>
        <v>10</v>
      </c>
      <c r="K16" s="74">
        <f>'CAT2'!Y12</f>
        <v>12</v>
      </c>
      <c r="L16" s="74">
        <f>'CAT2'!Z12</f>
        <v>11</v>
      </c>
      <c r="M16" s="148">
        <f t="shared" ref="M16:M79" si="5">SUM(D16:L16)</f>
        <v>45</v>
      </c>
      <c r="N16" s="159">
        <f>'Assignment (2)'!Z12</f>
        <v>5</v>
      </c>
      <c r="O16" s="159">
        <f>'Assignment (2)'!AA12</f>
        <v>5</v>
      </c>
      <c r="P16" s="47">
        <f t="shared" ref="P16:P79" si="6">SUM(N16:O16)</f>
        <v>10</v>
      </c>
      <c r="Q16" s="162">
        <f t="shared" si="2"/>
        <v>0.94285714285714284</v>
      </c>
      <c r="R16" s="162">
        <f t="shared" si="2"/>
        <v>0.88</v>
      </c>
    </row>
    <row r="17" spans="1:18" ht="15.6">
      <c r="A17" s="143">
        <v>7</v>
      </c>
      <c r="B17" s="73" t="str">
        <f>'CAT I'!B17</f>
        <v>AME20008</v>
      </c>
      <c r="C17" s="172" t="str">
        <f>'CAT I'!C17</f>
        <v>ANU JOSEPH</v>
      </c>
      <c r="D17" s="74">
        <f>'CAT2'!R13</f>
        <v>2</v>
      </c>
      <c r="E17" s="74">
        <f>'CAT2'!S13</f>
        <v>2</v>
      </c>
      <c r="F17" s="74">
        <f>'CAT2'!T13</f>
        <v>2</v>
      </c>
      <c r="G17" s="74">
        <f>'CAT2'!U13</f>
        <v>2</v>
      </c>
      <c r="H17" s="74">
        <f>'CAT2'!V13</f>
        <v>2</v>
      </c>
      <c r="I17" s="74">
        <f>'CAT2'!W13</f>
        <v>2</v>
      </c>
      <c r="J17" s="74">
        <f>'CAT2'!X13</f>
        <v>10</v>
      </c>
      <c r="K17" s="74">
        <f>'CAT2'!Y13</f>
        <v>12</v>
      </c>
      <c r="L17" s="74">
        <f>'CAT2'!Z13</f>
        <v>14</v>
      </c>
      <c r="M17" s="148">
        <f t="shared" si="5"/>
        <v>48</v>
      </c>
      <c r="N17" s="159">
        <f>'Assignment (2)'!Z13</f>
        <v>5</v>
      </c>
      <c r="O17" s="159">
        <f>'Assignment (2)'!AA13</f>
        <v>5</v>
      </c>
      <c r="P17" s="47">
        <f t="shared" si="6"/>
        <v>10</v>
      </c>
      <c r="Q17" s="162">
        <f t="shared" si="2"/>
        <v>0.94285714285714284</v>
      </c>
      <c r="R17" s="162">
        <f t="shared" si="2"/>
        <v>1</v>
      </c>
    </row>
    <row r="18" spans="1:18" ht="15.6">
      <c r="A18" s="143">
        <v>8</v>
      </c>
      <c r="B18" s="73" t="str">
        <f>'CAT I'!B18</f>
        <v>AME20009</v>
      </c>
      <c r="C18" s="172" t="str">
        <f>'CAT I'!C18</f>
        <v>APOORVA SRIVASTAVA</v>
      </c>
      <c r="D18" s="74">
        <f>'CAT2'!R14</f>
        <v>2</v>
      </c>
      <c r="E18" s="74">
        <f>'CAT2'!S14</f>
        <v>2</v>
      </c>
      <c r="F18" s="74">
        <f>'CAT2'!T14</f>
        <v>2</v>
      </c>
      <c r="G18" s="74">
        <f>'CAT2'!U14</f>
        <v>2</v>
      </c>
      <c r="H18" s="74">
        <f>'CAT2'!V14</f>
        <v>2</v>
      </c>
      <c r="I18" s="74">
        <f>'CAT2'!W14</f>
        <v>2</v>
      </c>
      <c r="J18" s="74">
        <f>'CAT2'!X14</f>
        <v>10</v>
      </c>
      <c r="K18" s="74">
        <f>'CAT2'!Y14</f>
        <v>14</v>
      </c>
      <c r="L18" s="74">
        <f>'CAT2'!Z14</f>
        <v>13</v>
      </c>
      <c r="M18" s="148">
        <f t="shared" si="5"/>
        <v>49</v>
      </c>
      <c r="N18" s="159">
        <f>'Assignment (2)'!Z14</f>
        <v>5</v>
      </c>
      <c r="O18" s="159">
        <f>'Assignment (2)'!AA14</f>
        <v>5</v>
      </c>
      <c r="P18" s="47">
        <f t="shared" si="6"/>
        <v>10</v>
      </c>
      <c r="Q18" s="162">
        <f t="shared" si="2"/>
        <v>1</v>
      </c>
      <c r="R18" s="162">
        <f t="shared" si="2"/>
        <v>0.96</v>
      </c>
    </row>
    <row r="19" spans="1:18" ht="15.6">
      <c r="A19" s="143">
        <v>9</v>
      </c>
      <c r="B19" s="73" t="str">
        <f>'CAT I'!B19</f>
        <v>AME20010</v>
      </c>
      <c r="C19" s="172" t="str">
        <f>'CAT I'!C19</f>
        <v>ARIKRISHNAN</v>
      </c>
      <c r="D19" s="74">
        <f>'CAT2'!R15</f>
        <v>2</v>
      </c>
      <c r="E19" s="74">
        <f>'CAT2'!S15</f>
        <v>2</v>
      </c>
      <c r="F19" s="74">
        <f>'CAT2'!T15</f>
        <v>2</v>
      </c>
      <c r="G19" s="74">
        <f>'CAT2'!U15</f>
        <v>2</v>
      </c>
      <c r="H19" s="74">
        <f>'CAT2'!V15</f>
        <v>2</v>
      </c>
      <c r="I19" s="74">
        <f>'CAT2'!W15</f>
        <v>2</v>
      </c>
      <c r="J19" s="74">
        <f>'CAT2'!X15</f>
        <v>10</v>
      </c>
      <c r="K19" s="74">
        <f>'CAT2'!Y15</f>
        <v>14</v>
      </c>
      <c r="L19" s="74">
        <f>'CAT2'!Z15</f>
        <v>14</v>
      </c>
      <c r="M19" s="148">
        <f t="shared" si="5"/>
        <v>50</v>
      </c>
      <c r="N19" s="159">
        <f>'Assignment (2)'!Z15</f>
        <v>5</v>
      </c>
      <c r="O19" s="159">
        <f>'Assignment (2)'!AA15</f>
        <v>5</v>
      </c>
      <c r="P19" s="47">
        <f t="shared" si="6"/>
        <v>10</v>
      </c>
      <c r="Q19" s="162">
        <f t="shared" si="2"/>
        <v>1</v>
      </c>
      <c r="R19" s="162">
        <f t="shared" si="2"/>
        <v>1</v>
      </c>
    </row>
    <row r="20" spans="1:18" ht="15.6">
      <c r="A20" s="143">
        <v>10</v>
      </c>
      <c r="B20" s="73" t="str">
        <f>'CAT I'!B20</f>
        <v>AME20011</v>
      </c>
      <c r="C20" s="172" t="str">
        <f>'CAT I'!C20</f>
        <v>ARIVUSELVAN</v>
      </c>
      <c r="D20" s="74">
        <f>'CAT2'!R16</f>
        <v>2</v>
      </c>
      <c r="E20" s="74">
        <f>'CAT2'!S16</f>
        <v>2</v>
      </c>
      <c r="F20" s="74">
        <f>'CAT2'!T16</f>
        <v>2</v>
      </c>
      <c r="G20" s="74">
        <f>'CAT2'!U16</f>
        <v>2</v>
      </c>
      <c r="H20" s="74">
        <f>'CAT2'!V16</f>
        <v>2</v>
      </c>
      <c r="I20" s="74">
        <f>'CAT2'!W16</f>
        <v>2</v>
      </c>
      <c r="J20" s="74">
        <f>'CAT2'!X16</f>
        <v>9</v>
      </c>
      <c r="K20" s="74">
        <f>'CAT2'!Y16</f>
        <v>10</v>
      </c>
      <c r="L20" s="74">
        <f>'CAT2'!Z16</f>
        <v>14</v>
      </c>
      <c r="M20" s="148">
        <f t="shared" si="5"/>
        <v>45</v>
      </c>
      <c r="N20" s="159">
        <f>'Assignment (2)'!Z16</f>
        <v>5</v>
      </c>
      <c r="O20" s="159">
        <f>'Assignment (2)'!AA16</f>
        <v>5</v>
      </c>
      <c r="P20" s="47">
        <f t="shared" si="6"/>
        <v>10</v>
      </c>
      <c r="Q20" s="162">
        <f t="shared" si="2"/>
        <v>0.8571428571428571</v>
      </c>
      <c r="R20" s="162">
        <f t="shared" si="2"/>
        <v>1</v>
      </c>
    </row>
    <row r="21" spans="1:18" ht="15.6">
      <c r="A21" s="143">
        <v>11</v>
      </c>
      <c r="B21" s="73" t="str">
        <f>'CAT I'!B21</f>
        <v>AME20012</v>
      </c>
      <c r="C21" s="172" t="str">
        <f>'CAT I'!C21</f>
        <v>ARJUN KRISHNA A P</v>
      </c>
      <c r="D21" s="74">
        <f>'CAT2'!R17</f>
        <v>2</v>
      </c>
      <c r="E21" s="74">
        <f>'CAT2'!S17</f>
        <v>2</v>
      </c>
      <c r="F21" s="74">
        <f>'CAT2'!T17</f>
        <v>2</v>
      </c>
      <c r="G21" s="74">
        <f>'CAT2'!U17</f>
        <v>2</v>
      </c>
      <c r="H21" s="74">
        <f>'CAT2'!V17</f>
        <v>2</v>
      </c>
      <c r="I21" s="74">
        <f>'CAT2'!W17</f>
        <v>2</v>
      </c>
      <c r="J21" s="74">
        <f>'CAT2'!X17</f>
        <v>10</v>
      </c>
      <c r="K21" s="74">
        <f>'CAT2'!Y17</f>
        <v>14</v>
      </c>
      <c r="L21" s="74">
        <f>'CAT2'!Z17</f>
        <v>14</v>
      </c>
      <c r="M21" s="148">
        <f t="shared" si="5"/>
        <v>50</v>
      </c>
      <c r="N21" s="159">
        <f>'Assignment (2)'!Z17</f>
        <v>5</v>
      </c>
      <c r="O21" s="159">
        <f>'Assignment (2)'!AA17</f>
        <v>5</v>
      </c>
      <c r="P21" s="47">
        <f t="shared" si="6"/>
        <v>10</v>
      </c>
      <c r="Q21" s="162">
        <f t="shared" si="2"/>
        <v>1</v>
      </c>
      <c r="R21" s="162">
        <f t="shared" si="2"/>
        <v>1</v>
      </c>
    </row>
    <row r="22" spans="1:18" ht="15.6">
      <c r="A22" s="143">
        <v>12</v>
      </c>
      <c r="B22" s="73" t="str">
        <f>'CAT I'!B22</f>
        <v>AME20013</v>
      </c>
      <c r="C22" s="172" t="str">
        <f>'CAT I'!C22</f>
        <v>ASTERICK MELROY MENEZES</v>
      </c>
      <c r="D22" s="74">
        <f>'CAT2'!R18</f>
        <v>2</v>
      </c>
      <c r="E22" s="74">
        <f>'CAT2'!S18</f>
        <v>2</v>
      </c>
      <c r="F22" s="74">
        <f>'CAT2'!T18</f>
        <v>2</v>
      </c>
      <c r="G22" s="74">
        <f>'CAT2'!U18</f>
        <v>2</v>
      </c>
      <c r="H22" s="74">
        <f>'CAT2'!V18</f>
        <v>2</v>
      </c>
      <c r="I22" s="74">
        <f>'CAT2'!W18</f>
        <v>2</v>
      </c>
      <c r="J22" s="74">
        <f>'CAT2'!X18</f>
        <v>10</v>
      </c>
      <c r="K22" s="74">
        <f>'CAT2'!Y18</f>
        <v>10</v>
      </c>
      <c r="L22" s="74">
        <f>'CAT2'!Z18</f>
        <v>12</v>
      </c>
      <c r="M22" s="148">
        <f t="shared" si="5"/>
        <v>44</v>
      </c>
      <c r="N22" s="159">
        <f>'Assignment (2)'!Z18</f>
        <v>5</v>
      </c>
      <c r="O22" s="159">
        <f>'Assignment (2)'!AA18</f>
        <v>5</v>
      </c>
      <c r="P22" s="47">
        <f t="shared" si="6"/>
        <v>10</v>
      </c>
      <c r="Q22" s="162">
        <f t="shared" si="2"/>
        <v>0.88571428571428568</v>
      </c>
      <c r="R22" s="162">
        <f t="shared" si="2"/>
        <v>0.92</v>
      </c>
    </row>
    <row r="23" spans="1:18" ht="15.6">
      <c r="A23" s="143">
        <v>13</v>
      </c>
      <c r="B23" s="73" t="str">
        <f>'CAT I'!B23</f>
        <v>AME20014</v>
      </c>
      <c r="C23" s="172" t="str">
        <f>'CAT I'!C23</f>
        <v>BALAJI YESWANTH REDDY</v>
      </c>
      <c r="D23" s="74">
        <f>'CAT2'!R19</f>
        <v>2</v>
      </c>
      <c r="E23" s="74">
        <f>'CAT2'!S19</f>
        <v>2</v>
      </c>
      <c r="F23" s="74">
        <f>'CAT2'!T19</f>
        <v>2</v>
      </c>
      <c r="G23" s="74">
        <f>'CAT2'!U19</f>
        <v>2</v>
      </c>
      <c r="H23" s="74">
        <f>'CAT2'!V19</f>
        <v>2</v>
      </c>
      <c r="I23" s="74">
        <f>'CAT2'!W19</f>
        <v>2</v>
      </c>
      <c r="J23" s="74">
        <f>'CAT2'!X19</f>
        <v>10</v>
      </c>
      <c r="K23" s="74">
        <f>'CAT2'!Y19</f>
        <v>12</v>
      </c>
      <c r="L23" s="74">
        <f>'CAT2'!Z19</f>
        <v>11</v>
      </c>
      <c r="M23" s="148">
        <f t="shared" si="5"/>
        <v>45</v>
      </c>
      <c r="N23" s="159">
        <f>'Assignment (2)'!Z19</f>
        <v>5</v>
      </c>
      <c r="O23" s="159">
        <f>'Assignment (2)'!AA19</f>
        <v>5</v>
      </c>
      <c r="P23" s="47">
        <f t="shared" si="6"/>
        <v>10</v>
      </c>
      <c r="Q23" s="162">
        <f t="shared" si="2"/>
        <v>0.94285714285714284</v>
      </c>
      <c r="R23" s="162">
        <f t="shared" si="2"/>
        <v>0.88</v>
      </c>
    </row>
    <row r="24" spans="1:18" ht="15.6">
      <c r="A24" s="143">
        <v>14</v>
      </c>
      <c r="B24" s="73" t="str">
        <f>'CAT I'!B24</f>
        <v>AME20015</v>
      </c>
      <c r="C24" s="172" t="str">
        <f>'CAT I'!C24</f>
        <v>BALAKRISHNAA RAO R.R.</v>
      </c>
      <c r="D24" s="74">
        <f>'CAT2'!R20</f>
        <v>2</v>
      </c>
      <c r="E24" s="74">
        <f>'CAT2'!S20</f>
        <v>2</v>
      </c>
      <c r="F24" s="74">
        <f>'CAT2'!T20</f>
        <v>2</v>
      </c>
      <c r="G24" s="74">
        <f>'CAT2'!U20</f>
        <v>2</v>
      </c>
      <c r="H24" s="74">
        <f>'CAT2'!V20</f>
        <v>2</v>
      </c>
      <c r="I24" s="74">
        <f>'CAT2'!W20</f>
        <v>2</v>
      </c>
      <c r="J24" s="74">
        <f>'CAT2'!X20</f>
        <v>10</v>
      </c>
      <c r="K24" s="74">
        <f>'CAT2'!Y20</f>
        <v>10</v>
      </c>
      <c r="L24" s="74">
        <f>'CAT2'!Z20</f>
        <v>13</v>
      </c>
      <c r="M24" s="148">
        <f t="shared" si="5"/>
        <v>45</v>
      </c>
      <c r="N24" s="159">
        <f>'Assignment (2)'!Z20</f>
        <v>5</v>
      </c>
      <c r="O24" s="159">
        <f>'Assignment (2)'!AA20</f>
        <v>5</v>
      </c>
      <c r="P24" s="47">
        <f t="shared" si="6"/>
        <v>10</v>
      </c>
      <c r="Q24" s="162">
        <f t="shared" si="2"/>
        <v>0.88571428571428568</v>
      </c>
      <c r="R24" s="162">
        <f t="shared" si="2"/>
        <v>0.96</v>
      </c>
    </row>
    <row r="25" spans="1:18" ht="15.6">
      <c r="A25" s="143">
        <v>15</v>
      </c>
      <c r="B25" s="73" t="str">
        <f>'CAT I'!B25</f>
        <v>AME20016</v>
      </c>
      <c r="C25" s="172" t="str">
        <f>'CAT I'!C25</f>
        <v>BASKAR P</v>
      </c>
      <c r="D25" s="74">
        <f>'CAT2'!R21</f>
        <v>2</v>
      </c>
      <c r="E25" s="74">
        <f>'CAT2'!S21</f>
        <v>2</v>
      </c>
      <c r="F25" s="74">
        <f>'CAT2'!T21</f>
        <v>2</v>
      </c>
      <c r="G25" s="74">
        <f>'CAT2'!U21</f>
        <v>2</v>
      </c>
      <c r="H25" s="74">
        <f>'CAT2'!V21</f>
        <v>2</v>
      </c>
      <c r="I25" s="74">
        <f>'CAT2'!W21</f>
        <v>2</v>
      </c>
      <c r="J25" s="74">
        <f>'CAT2'!X21</f>
        <v>10</v>
      </c>
      <c r="K25" s="74">
        <f>'CAT2'!Y21</f>
        <v>14</v>
      </c>
      <c r="L25" s="74">
        <f>'CAT2'!Z21</f>
        <v>12</v>
      </c>
      <c r="M25" s="148">
        <f t="shared" si="5"/>
        <v>48</v>
      </c>
      <c r="N25" s="159">
        <f>'Assignment (2)'!Z21</f>
        <v>5</v>
      </c>
      <c r="O25" s="159">
        <f>'Assignment (2)'!AA21</f>
        <v>5</v>
      </c>
      <c r="P25" s="47">
        <f t="shared" si="6"/>
        <v>10</v>
      </c>
      <c r="Q25" s="162">
        <f t="shared" si="2"/>
        <v>1</v>
      </c>
      <c r="R25" s="162">
        <f t="shared" si="2"/>
        <v>0.92</v>
      </c>
    </row>
    <row r="26" spans="1:18" ht="15.6">
      <c r="A26" s="143">
        <v>16</v>
      </c>
      <c r="B26" s="73" t="str">
        <f>'CAT I'!B26</f>
        <v>AME20017</v>
      </c>
      <c r="C26" s="172" t="str">
        <f>'CAT I'!C26</f>
        <v>BHARATH KUMAR</v>
      </c>
      <c r="D26" s="74">
        <f>'CAT2'!R22</f>
        <v>2</v>
      </c>
      <c r="E26" s="74">
        <f>'CAT2'!S22</f>
        <v>2</v>
      </c>
      <c r="F26" s="74">
        <f>'CAT2'!T22</f>
        <v>2</v>
      </c>
      <c r="G26" s="74">
        <f>'CAT2'!U22</f>
        <v>2</v>
      </c>
      <c r="H26" s="74">
        <f>'CAT2'!V22</f>
        <v>2</v>
      </c>
      <c r="I26" s="74">
        <f>'CAT2'!W22</f>
        <v>2</v>
      </c>
      <c r="J26" s="74">
        <f>'CAT2'!X22</f>
        <v>9</v>
      </c>
      <c r="K26" s="74">
        <f>'CAT2'!Y22</f>
        <v>11</v>
      </c>
      <c r="L26" s="74">
        <f>'CAT2'!Z22</f>
        <v>12</v>
      </c>
      <c r="M26" s="148">
        <f t="shared" si="5"/>
        <v>44</v>
      </c>
      <c r="N26" s="159">
        <f>'Assignment (2)'!Z22</f>
        <v>5</v>
      </c>
      <c r="O26" s="159">
        <f>'Assignment (2)'!AA22</f>
        <v>5</v>
      </c>
      <c r="P26" s="47">
        <f t="shared" si="6"/>
        <v>10</v>
      </c>
      <c r="Q26" s="162">
        <f t="shared" si="2"/>
        <v>0.88571428571428568</v>
      </c>
      <c r="R26" s="162">
        <f t="shared" si="2"/>
        <v>0.92</v>
      </c>
    </row>
    <row r="27" spans="1:18" ht="15.6">
      <c r="A27" s="143">
        <v>17</v>
      </c>
      <c r="B27" s="73" t="str">
        <f>'CAT I'!B27</f>
        <v>AME20018</v>
      </c>
      <c r="C27" s="172" t="str">
        <f>'CAT I'!C27</f>
        <v>BALAJI.C</v>
      </c>
      <c r="D27" s="74">
        <f>'CAT2'!R23</f>
        <v>2</v>
      </c>
      <c r="E27" s="74">
        <f>'CAT2'!S23</f>
        <v>2</v>
      </c>
      <c r="F27" s="74">
        <f>'CAT2'!T23</f>
        <v>2</v>
      </c>
      <c r="G27" s="74">
        <f>'CAT2'!U23</f>
        <v>2</v>
      </c>
      <c r="H27" s="74">
        <f>'CAT2'!V23</f>
        <v>2</v>
      </c>
      <c r="I27" s="74">
        <f>'CAT2'!W23</f>
        <v>2</v>
      </c>
      <c r="J27" s="74">
        <f>'CAT2'!X23</f>
        <v>9</v>
      </c>
      <c r="K27" s="74">
        <f>'CAT2'!Y23</f>
        <v>13</v>
      </c>
      <c r="L27" s="74">
        <f>'CAT2'!Z23</f>
        <v>14</v>
      </c>
      <c r="M27" s="148">
        <f t="shared" si="5"/>
        <v>48</v>
      </c>
      <c r="N27" s="159">
        <f>'Assignment (2)'!Z23</f>
        <v>5</v>
      </c>
      <c r="O27" s="159">
        <f>'Assignment (2)'!AA23</f>
        <v>5</v>
      </c>
      <c r="P27" s="47">
        <f t="shared" si="6"/>
        <v>10</v>
      </c>
      <c r="Q27" s="162">
        <f t="shared" si="2"/>
        <v>0.94285714285714284</v>
      </c>
      <c r="R27" s="162">
        <f t="shared" si="2"/>
        <v>1</v>
      </c>
    </row>
    <row r="28" spans="1:18" ht="15.6">
      <c r="A28" s="143">
        <v>18</v>
      </c>
      <c r="B28" s="73" t="str">
        <f>'CAT I'!B28</f>
        <v>AME20019</v>
      </c>
      <c r="C28" s="172" t="str">
        <f>'CAT I'!C28</f>
        <v>CHIRAG</v>
      </c>
      <c r="D28" s="74">
        <f>'CAT2'!R24</f>
        <v>2</v>
      </c>
      <c r="E28" s="74">
        <f>'CAT2'!S24</f>
        <v>2</v>
      </c>
      <c r="F28" s="74">
        <f>'CAT2'!T24</f>
        <v>2</v>
      </c>
      <c r="G28" s="74">
        <f>'CAT2'!U24</f>
        <v>2</v>
      </c>
      <c r="H28" s="74">
        <f>'CAT2'!V24</f>
        <v>2</v>
      </c>
      <c r="I28" s="74">
        <f>'CAT2'!W24</f>
        <v>2</v>
      </c>
      <c r="J28" s="74">
        <f>'CAT2'!X24</f>
        <v>9</v>
      </c>
      <c r="K28" s="74">
        <f>'CAT2'!Y24</f>
        <v>14</v>
      </c>
      <c r="L28" s="74">
        <f>'CAT2'!Z24</f>
        <v>14</v>
      </c>
      <c r="M28" s="148">
        <f t="shared" si="5"/>
        <v>49</v>
      </c>
      <c r="N28" s="159">
        <f>'Assignment (2)'!Z24</f>
        <v>5</v>
      </c>
      <c r="O28" s="159">
        <f>'Assignment (2)'!AA24</f>
        <v>5</v>
      </c>
      <c r="P28" s="47">
        <f t="shared" si="6"/>
        <v>10</v>
      </c>
      <c r="Q28" s="162">
        <f t="shared" si="2"/>
        <v>0.97142857142857142</v>
      </c>
      <c r="R28" s="162">
        <f t="shared" si="2"/>
        <v>1</v>
      </c>
    </row>
    <row r="29" spans="1:18" ht="15.6">
      <c r="A29" s="143">
        <v>19</v>
      </c>
      <c r="B29" s="73" t="str">
        <f>'CAT I'!B29</f>
        <v>AME20020</v>
      </c>
      <c r="C29" s="172" t="str">
        <f>'CAT I'!C29</f>
        <v>DEVAN</v>
      </c>
      <c r="D29" s="74">
        <f>'CAT2'!R25</f>
        <v>2</v>
      </c>
      <c r="E29" s="74">
        <f>'CAT2'!S25</f>
        <v>2</v>
      </c>
      <c r="F29" s="74">
        <f>'CAT2'!T25</f>
        <v>2</v>
      </c>
      <c r="G29" s="74">
        <f>'CAT2'!U25</f>
        <v>2</v>
      </c>
      <c r="H29" s="74">
        <f>'CAT2'!V25</f>
        <v>2</v>
      </c>
      <c r="I29" s="74">
        <f>'CAT2'!W25</f>
        <v>2</v>
      </c>
      <c r="J29" s="74">
        <f>'CAT2'!X25</f>
        <v>10</v>
      </c>
      <c r="K29" s="74">
        <f>'CAT2'!Y25</f>
        <v>14</v>
      </c>
      <c r="L29" s="74">
        <f>'CAT2'!Z25</f>
        <v>12</v>
      </c>
      <c r="M29" s="148">
        <f t="shared" si="5"/>
        <v>48</v>
      </c>
      <c r="N29" s="159">
        <f>'Assignment (2)'!Z25</f>
        <v>5</v>
      </c>
      <c r="O29" s="159">
        <f>'Assignment (2)'!AA25</f>
        <v>5</v>
      </c>
      <c r="P29" s="47">
        <f t="shared" si="6"/>
        <v>10</v>
      </c>
      <c r="Q29" s="162">
        <f t="shared" si="2"/>
        <v>1</v>
      </c>
      <c r="R29" s="162">
        <f t="shared" si="2"/>
        <v>0.92</v>
      </c>
    </row>
    <row r="30" spans="1:18" ht="15.6">
      <c r="A30" s="143">
        <v>20</v>
      </c>
      <c r="B30" s="73" t="str">
        <f>'CAT I'!B30</f>
        <v>AME20021</v>
      </c>
      <c r="C30" s="172" t="str">
        <f>'CAT I'!C30</f>
        <v>DHARSHAN</v>
      </c>
      <c r="D30" s="74">
        <f>'CAT2'!R26</f>
        <v>2</v>
      </c>
      <c r="E30" s="74">
        <f>'CAT2'!S26</f>
        <v>2</v>
      </c>
      <c r="F30" s="74">
        <f>'CAT2'!T26</f>
        <v>2</v>
      </c>
      <c r="G30" s="74">
        <f>'CAT2'!U26</f>
        <v>2</v>
      </c>
      <c r="H30" s="74">
        <f>'CAT2'!V26</f>
        <v>2</v>
      </c>
      <c r="I30" s="74">
        <f>'CAT2'!W26</f>
        <v>2</v>
      </c>
      <c r="J30" s="74">
        <f>'CAT2'!X26</f>
        <v>10</v>
      </c>
      <c r="K30" s="74">
        <f>'CAT2'!Y26</f>
        <v>13</v>
      </c>
      <c r="L30" s="74">
        <f>'CAT2'!Z26</f>
        <v>10</v>
      </c>
      <c r="M30" s="148">
        <f t="shared" si="5"/>
        <v>45</v>
      </c>
      <c r="N30" s="159">
        <f>'Assignment (2)'!Z26</f>
        <v>5</v>
      </c>
      <c r="O30" s="159">
        <f>'Assignment (2)'!AA26</f>
        <v>5</v>
      </c>
      <c r="P30" s="47">
        <f t="shared" si="6"/>
        <v>10</v>
      </c>
      <c r="Q30" s="162">
        <f t="shared" si="2"/>
        <v>0.97142857142857142</v>
      </c>
      <c r="R30" s="162">
        <f t="shared" si="2"/>
        <v>0.84</v>
      </c>
    </row>
    <row r="31" spans="1:18" ht="15.6">
      <c r="A31" s="143">
        <v>21</v>
      </c>
      <c r="B31" s="73" t="str">
        <f>'CAT I'!B31</f>
        <v>AME20023</v>
      </c>
      <c r="C31" s="172" t="str">
        <f>'CAT I'!C31</f>
        <v>DHATCHANAMOORTHY</v>
      </c>
      <c r="D31" s="74">
        <f>'CAT2'!R27</f>
        <v>1</v>
      </c>
      <c r="E31" s="74">
        <f>'CAT2'!S27</f>
        <v>1</v>
      </c>
      <c r="F31" s="74">
        <f>'CAT2'!T27</f>
        <v>2</v>
      </c>
      <c r="G31" s="74">
        <f>'CAT2'!U27</f>
        <v>1</v>
      </c>
      <c r="H31" s="74">
        <f>'CAT2'!V27</f>
        <v>0</v>
      </c>
      <c r="I31" s="74">
        <f>'CAT2'!W27</f>
        <v>1</v>
      </c>
      <c r="J31" s="74">
        <f>'CAT2'!X27</f>
        <v>8</v>
      </c>
      <c r="K31" s="74">
        <f>'CAT2'!Y27</f>
        <v>13</v>
      </c>
      <c r="L31" s="74">
        <f>'CAT2'!Z27</f>
        <v>11</v>
      </c>
      <c r="M31" s="148">
        <f t="shared" si="5"/>
        <v>38</v>
      </c>
      <c r="N31" s="159">
        <f>'Assignment (2)'!Z27</f>
        <v>5</v>
      </c>
      <c r="O31" s="159">
        <f>'Assignment (2)'!AA27</f>
        <v>5</v>
      </c>
      <c r="P31" s="47">
        <f t="shared" si="6"/>
        <v>10</v>
      </c>
      <c r="Q31" s="162">
        <f t="shared" si="2"/>
        <v>0.8571428571428571</v>
      </c>
      <c r="R31" s="162">
        <f t="shared" si="2"/>
        <v>0.72</v>
      </c>
    </row>
    <row r="32" spans="1:18" ht="15.6">
      <c r="A32" s="143">
        <v>22</v>
      </c>
      <c r="B32" s="73" t="str">
        <f>'CAT I'!B32</f>
        <v>AME20025</v>
      </c>
      <c r="C32" s="172" t="str">
        <f>'CAT I'!C32</f>
        <v>ELDHO ELIAS</v>
      </c>
      <c r="D32" s="74">
        <f>'CAT2'!R28</f>
        <v>2</v>
      </c>
      <c r="E32" s="74">
        <f>'CAT2'!S28</f>
        <v>2</v>
      </c>
      <c r="F32" s="74">
        <f>'CAT2'!T28</f>
        <v>2</v>
      </c>
      <c r="G32" s="74">
        <f>'CAT2'!U28</f>
        <v>2</v>
      </c>
      <c r="H32" s="74">
        <f>'CAT2'!V28</f>
        <v>2</v>
      </c>
      <c r="I32" s="74">
        <f>'CAT2'!W28</f>
        <v>2</v>
      </c>
      <c r="J32" s="74">
        <f>'CAT2'!X28</f>
        <v>9</v>
      </c>
      <c r="K32" s="74">
        <f>'CAT2'!Y28</f>
        <v>13</v>
      </c>
      <c r="L32" s="74">
        <f>'CAT2'!Z28</f>
        <v>14</v>
      </c>
      <c r="M32" s="148">
        <f t="shared" si="5"/>
        <v>48</v>
      </c>
      <c r="N32" s="159">
        <f>'Assignment (2)'!Z28</f>
        <v>5</v>
      </c>
      <c r="O32" s="159">
        <f>'Assignment (2)'!AA28</f>
        <v>5</v>
      </c>
      <c r="P32" s="47">
        <f t="shared" si="6"/>
        <v>10</v>
      </c>
      <c r="Q32" s="162">
        <f t="shared" si="2"/>
        <v>0.94285714285714284</v>
      </c>
      <c r="R32" s="162">
        <f t="shared" si="2"/>
        <v>1</v>
      </c>
    </row>
    <row r="33" spans="1:18" ht="15.6">
      <c r="A33" s="143">
        <v>23</v>
      </c>
      <c r="B33" s="73" t="str">
        <f>'CAT I'!B33</f>
        <v>AME20026</v>
      </c>
      <c r="C33" s="172" t="str">
        <f>'CAT I'!C33</f>
        <v>ESVAR S</v>
      </c>
      <c r="D33" s="74">
        <f>'CAT2'!R29</f>
        <v>2</v>
      </c>
      <c r="E33" s="74">
        <f>'CAT2'!S29</f>
        <v>2</v>
      </c>
      <c r="F33" s="74">
        <f>'CAT2'!T29</f>
        <v>2</v>
      </c>
      <c r="G33" s="74">
        <f>'CAT2'!U29</f>
        <v>2</v>
      </c>
      <c r="H33" s="74">
        <f>'CAT2'!V29</f>
        <v>2</v>
      </c>
      <c r="I33" s="74">
        <f>'CAT2'!W29</f>
        <v>2</v>
      </c>
      <c r="J33" s="74">
        <f>'CAT2'!X29</f>
        <v>10</v>
      </c>
      <c r="K33" s="74">
        <f>'CAT2'!Y29</f>
        <v>13</v>
      </c>
      <c r="L33" s="74">
        <f>'CAT2'!Z29</f>
        <v>14</v>
      </c>
      <c r="M33" s="148">
        <f t="shared" si="5"/>
        <v>49</v>
      </c>
      <c r="N33" s="159">
        <f>'Assignment (2)'!Z29</f>
        <v>5</v>
      </c>
      <c r="O33" s="159">
        <f>'Assignment (2)'!AA29</f>
        <v>5</v>
      </c>
      <c r="P33" s="47">
        <f t="shared" si="6"/>
        <v>10</v>
      </c>
      <c r="Q33" s="162">
        <f t="shared" si="2"/>
        <v>0.97142857142857142</v>
      </c>
      <c r="R33" s="162">
        <f t="shared" si="2"/>
        <v>1</v>
      </c>
    </row>
    <row r="34" spans="1:18" ht="15.6">
      <c r="A34" s="143">
        <v>24</v>
      </c>
      <c r="B34" s="73" t="str">
        <f>'CAT I'!B34</f>
        <v>AME20027</v>
      </c>
      <c r="C34" s="172" t="str">
        <f>'CAT I'!C34</f>
        <v>ESWAR B</v>
      </c>
      <c r="D34" s="74">
        <f>'CAT2'!R30</f>
        <v>0</v>
      </c>
      <c r="E34" s="74">
        <f>'CAT2'!S30</f>
        <v>0</v>
      </c>
      <c r="F34" s="74">
        <f>'CAT2'!T30</f>
        <v>1</v>
      </c>
      <c r="G34" s="74">
        <f>'CAT2'!U30</f>
        <v>1</v>
      </c>
      <c r="H34" s="74">
        <f>'CAT2'!V30</f>
        <v>1</v>
      </c>
      <c r="I34" s="74">
        <f>'CAT2'!W30</f>
        <v>0</v>
      </c>
      <c r="J34" s="74">
        <f>'CAT2'!X30</f>
        <v>6</v>
      </c>
      <c r="K34" s="74">
        <f>'CAT2'!Y30</f>
        <v>12</v>
      </c>
      <c r="L34" s="74">
        <f>'CAT2'!Z30</f>
        <v>13</v>
      </c>
      <c r="M34" s="148">
        <f t="shared" si="5"/>
        <v>34</v>
      </c>
      <c r="N34" s="159">
        <f>'Assignment (2)'!Z30</f>
        <v>5</v>
      </c>
      <c r="O34" s="159">
        <f>'Assignment (2)'!AA30</f>
        <v>5</v>
      </c>
      <c r="P34" s="47">
        <f t="shared" si="6"/>
        <v>10</v>
      </c>
      <c r="Q34" s="162">
        <f t="shared" si="2"/>
        <v>0.68571428571428572</v>
      </c>
      <c r="R34" s="162">
        <f t="shared" si="2"/>
        <v>0.8</v>
      </c>
    </row>
    <row r="35" spans="1:18" ht="15.6">
      <c r="A35" s="143">
        <v>25</v>
      </c>
      <c r="B35" s="73" t="str">
        <f>'CAT I'!B35</f>
        <v>AME20028</v>
      </c>
      <c r="C35" s="172" t="str">
        <f>'CAT I'!C35</f>
        <v>FAYZ</v>
      </c>
      <c r="D35" s="74">
        <f>'CAT2'!R31</f>
        <v>2</v>
      </c>
      <c r="E35" s="74">
        <f>'CAT2'!S31</f>
        <v>2</v>
      </c>
      <c r="F35" s="74">
        <f>'CAT2'!T31</f>
        <v>2</v>
      </c>
      <c r="G35" s="74">
        <f>'CAT2'!U31</f>
        <v>2</v>
      </c>
      <c r="H35" s="74">
        <f>'CAT2'!V31</f>
        <v>2</v>
      </c>
      <c r="I35" s="74">
        <f>'CAT2'!W31</f>
        <v>2</v>
      </c>
      <c r="J35" s="74">
        <f>'CAT2'!X31</f>
        <v>9</v>
      </c>
      <c r="K35" s="74">
        <f>'CAT2'!Y31</f>
        <v>14</v>
      </c>
      <c r="L35" s="74">
        <f>'CAT2'!Z31</f>
        <v>13</v>
      </c>
      <c r="M35" s="148">
        <f t="shared" si="5"/>
        <v>48</v>
      </c>
      <c r="N35" s="159">
        <f>'Assignment (2)'!Z31</f>
        <v>5</v>
      </c>
      <c r="O35" s="159">
        <f>'Assignment (2)'!AA31</f>
        <v>5</v>
      </c>
      <c r="P35" s="47">
        <f t="shared" si="6"/>
        <v>10</v>
      </c>
      <c r="Q35" s="162">
        <f t="shared" si="2"/>
        <v>0.97142857142857142</v>
      </c>
      <c r="R35" s="162">
        <f t="shared" si="2"/>
        <v>0.96</v>
      </c>
    </row>
    <row r="36" spans="1:18" ht="15.6">
      <c r="A36" s="143">
        <v>26</v>
      </c>
      <c r="B36" s="73" t="str">
        <f>'CAT I'!B36</f>
        <v>AME20029</v>
      </c>
      <c r="C36" s="172" t="str">
        <f>'CAT I'!C36</f>
        <v>GNANAPRAKASH.P</v>
      </c>
      <c r="D36" s="74">
        <f>'CAT2'!R32</f>
        <v>2</v>
      </c>
      <c r="E36" s="74">
        <f>'CAT2'!S32</f>
        <v>2</v>
      </c>
      <c r="F36" s="74">
        <f>'CAT2'!T32</f>
        <v>2</v>
      </c>
      <c r="G36" s="74">
        <f>'CAT2'!U32</f>
        <v>2</v>
      </c>
      <c r="H36" s="74">
        <f>'CAT2'!V32</f>
        <v>2</v>
      </c>
      <c r="I36" s="74">
        <f>'CAT2'!W32</f>
        <v>2</v>
      </c>
      <c r="J36" s="74">
        <f>'CAT2'!X32</f>
        <v>10</v>
      </c>
      <c r="K36" s="74">
        <f>'CAT2'!Y32</f>
        <v>11</v>
      </c>
      <c r="L36" s="74">
        <f>'CAT2'!Z32</f>
        <v>10</v>
      </c>
      <c r="M36" s="148">
        <f t="shared" si="5"/>
        <v>43</v>
      </c>
      <c r="N36" s="159">
        <f>'Assignment (2)'!Z32</f>
        <v>5</v>
      </c>
      <c r="O36" s="159">
        <f>'Assignment (2)'!AA32</f>
        <v>5</v>
      </c>
      <c r="P36" s="47">
        <f t="shared" si="6"/>
        <v>10</v>
      </c>
      <c r="Q36" s="162">
        <f t="shared" si="2"/>
        <v>0.91428571428571426</v>
      </c>
      <c r="R36" s="162">
        <f t="shared" si="2"/>
        <v>0.84</v>
      </c>
    </row>
    <row r="37" spans="1:18" ht="15.6">
      <c r="A37" s="143">
        <v>27</v>
      </c>
      <c r="B37" s="73" t="str">
        <f>'CAT I'!B37</f>
        <v>AME20030</v>
      </c>
      <c r="C37" s="172" t="str">
        <f>'CAT I'!C37</f>
        <v>GOKULRAJ R</v>
      </c>
      <c r="D37" s="74">
        <f>'CAT2'!R33</f>
        <v>2</v>
      </c>
      <c r="E37" s="74">
        <f>'CAT2'!S33</f>
        <v>2</v>
      </c>
      <c r="F37" s="74">
        <f>'CAT2'!T33</f>
        <v>2</v>
      </c>
      <c r="G37" s="74">
        <f>'CAT2'!U33</f>
        <v>2</v>
      </c>
      <c r="H37" s="74">
        <f>'CAT2'!V33</f>
        <v>2</v>
      </c>
      <c r="I37" s="74">
        <f>'CAT2'!W33</f>
        <v>2</v>
      </c>
      <c r="J37" s="74">
        <f>'CAT2'!X33</f>
        <v>10</v>
      </c>
      <c r="K37" s="74">
        <f>'CAT2'!Y33</f>
        <v>13</v>
      </c>
      <c r="L37" s="74">
        <f>'CAT2'!Z33</f>
        <v>14</v>
      </c>
      <c r="M37" s="148">
        <f t="shared" si="5"/>
        <v>49</v>
      </c>
      <c r="N37" s="159">
        <f>'Assignment (2)'!Z33</f>
        <v>5</v>
      </c>
      <c r="O37" s="159">
        <f>'Assignment (2)'!AA33</f>
        <v>5</v>
      </c>
      <c r="P37" s="47">
        <f t="shared" si="6"/>
        <v>10</v>
      </c>
      <c r="Q37" s="162">
        <f t="shared" si="2"/>
        <v>0.97142857142857142</v>
      </c>
      <c r="R37" s="162">
        <f t="shared" si="2"/>
        <v>1</v>
      </c>
    </row>
    <row r="38" spans="1:18" ht="15.6">
      <c r="A38" s="143">
        <v>28</v>
      </c>
      <c r="B38" s="73" t="str">
        <f>'CAT I'!B38</f>
        <v>AME20031</v>
      </c>
      <c r="C38" s="172" t="str">
        <f>'CAT I'!C38</f>
        <v>GOKUL RAJAN S</v>
      </c>
      <c r="D38" s="74">
        <f>'CAT2'!R34</f>
        <v>2</v>
      </c>
      <c r="E38" s="74">
        <f>'CAT2'!S34</f>
        <v>2</v>
      </c>
      <c r="F38" s="74">
        <f>'CAT2'!T34</f>
        <v>2</v>
      </c>
      <c r="G38" s="74">
        <f>'CAT2'!U34</f>
        <v>2</v>
      </c>
      <c r="H38" s="74">
        <f>'CAT2'!V34</f>
        <v>2</v>
      </c>
      <c r="I38" s="74">
        <f>'CAT2'!W34</f>
        <v>2</v>
      </c>
      <c r="J38" s="74">
        <f>'CAT2'!X34</f>
        <v>9</v>
      </c>
      <c r="K38" s="74">
        <f>'CAT2'!Y34</f>
        <v>12</v>
      </c>
      <c r="L38" s="74">
        <f>'CAT2'!Z34</f>
        <v>10</v>
      </c>
      <c r="M38" s="148">
        <f t="shared" si="5"/>
        <v>43</v>
      </c>
      <c r="N38" s="159">
        <f>'Assignment (2)'!Z34</f>
        <v>5</v>
      </c>
      <c r="O38" s="159">
        <f>'Assignment (2)'!AA34</f>
        <v>5</v>
      </c>
      <c r="P38" s="47">
        <f t="shared" si="6"/>
        <v>10</v>
      </c>
      <c r="Q38" s="162">
        <f t="shared" si="2"/>
        <v>0.91428571428571426</v>
      </c>
      <c r="R38" s="162">
        <f t="shared" si="2"/>
        <v>0.84</v>
      </c>
    </row>
    <row r="39" spans="1:18" ht="15.6">
      <c r="A39" s="143">
        <v>29</v>
      </c>
      <c r="B39" s="73" t="str">
        <f>'CAT I'!B39</f>
        <v>AME20033</v>
      </c>
      <c r="C39" s="172" t="str">
        <f>'CAT I'!C39</f>
        <v>T.GURU PRASAD</v>
      </c>
      <c r="D39" s="74">
        <f>'CAT2'!R35</f>
        <v>2</v>
      </c>
      <c r="E39" s="74">
        <f>'CAT2'!S35</f>
        <v>2</v>
      </c>
      <c r="F39" s="74">
        <f>'CAT2'!T35</f>
        <v>2</v>
      </c>
      <c r="G39" s="74">
        <f>'CAT2'!U35</f>
        <v>2</v>
      </c>
      <c r="H39" s="74">
        <f>'CAT2'!V35</f>
        <v>2</v>
      </c>
      <c r="I39" s="74">
        <f>'CAT2'!W35</f>
        <v>2</v>
      </c>
      <c r="J39" s="74">
        <f>'CAT2'!X35</f>
        <v>10</v>
      </c>
      <c r="K39" s="74">
        <f>'CAT2'!Y35</f>
        <v>13</v>
      </c>
      <c r="L39" s="74">
        <f>'CAT2'!Z35</f>
        <v>10</v>
      </c>
      <c r="M39" s="148">
        <f t="shared" si="5"/>
        <v>45</v>
      </c>
      <c r="N39" s="159">
        <f>'Assignment (2)'!Z35</f>
        <v>5</v>
      </c>
      <c r="O39" s="159">
        <f>'Assignment (2)'!AA35</f>
        <v>5</v>
      </c>
      <c r="P39" s="47">
        <f t="shared" si="6"/>
        <v>10</v>
      </c>
      <c r="Q39" s="162">
        <f t="shared" si="2"/>
        <v>0.97142857142857142</v>
      </c>
      <c r="R39" s="162">
        <f t="shared" si="2"/>
        <v>0.84</v>
      </c>
    </row>
    <row r="40" spans="1:18" ht="15.6">
      <c r="A40" s="143">
        <v>30</v>
      </c>
      <c r="B40" s="73" t="str">
        <f>'CAT I'!B40</f>
        <v>AME20034</v>
      </c>
      <c r="C40" s="172" t="str">
        <f>'CAT I'!C40</f>
        <v>GURUPRASANTH</v>
      </c>
      <c r="D40" s="74">
        <f>'CAT2'!R36</f>
        <v>2</v>
      </c>
      <c r="E40" s="74">
        <f>'CAT2'!S36</f>
        <v>2</v>
      </c>
      <c r="F40" s="74">
        <f>'CAT2'!T36</f>
        <v>2</v>
      </c>
      <c r="G40" s="74">
        <f>'CAT2'!U36</f>
        <v>2</v>
      </c>
      <c r="H40" s="74">
        <f>'CAT2'!V36</f>
        <v>2</v>
      </c>
      <c r="I40" s="74">
        <f>'CAT2'!W36</f>
        <v>2</v>
      </c>
      <c r="J40" s="74">
        <f>'CAT2'!X36</f>
        <v>9</v>
      </c>
      <c r="K40" s="74">
        <f>'CAT2'!Y36</f>
        <v>12</v>
      </c>
      <c r="L40" s="74">
        <f>'CAT2'!Z36</f>
        <v>11</v>
      </c>
      <c r="M40" s="148">
        <f t="shared" si="5"/>
        <v>44</v>
      </c>
      <c r="N40" s="159">
        <f>'Assignment (2)'!Z36</f>
        <v>5</v>
      </c>
      <c r="O40" s="159">
        <f>'Assignment (2)'!AA36</f>
        <v>5</v>
      </c>
      <c r="P40" s="47">
        <f t="shared" si="6"/>
        <v>10</v>
      </c>
      <c r="Q40" s="162">
        <f t="shared" si="2"/>
        <v>0.91428571428571426</v>
      </c>
      <c r="R40" s="162">
        <f t="shared" si="2"/>
        <v>0.88</v>
      </c>
    </row>
    <row r="41" spans="1:18" ht="15.6">
      <c r="A41" s="143">
        <v>31</v>
      </c>
      <c r="B41" s="73" t="str">
        <f>'CAT I'!B41</f>
        <v>AME20035</v>
      </c>
      <c r="C41" s="172" t="str">
        <f>'CAT I'!C41</f>
        <v>D. HARISHKUMAR</v>
      </c>
      <c r="D41" s="74">
        <f>'CAT2'!R37</f>
        <v>2</v>
      </c>
      <c r="E41" s="74">
        <f>'CAT2'!S37</f>
        <v>2</v>
      </c>
      <c r="F41" s="74">
        <f>'CAT2'!T37</f>
        <v>2</v>
      </c>
      <c r="G41" s="74">
        <f>'CAT2'!U37</f>
        <v>2</v>
      </c>
      <c r="H41" s="74">
        <f>'CAT2'!V37</f>
        <v>2</v>
      </c>
      <c r="I41" s="74">
        <f>'CAT2'!W37</f>
        <v>2</v>
      </c>
      <c r="J41" s="74">
        <f>'CAT2'!X37</f>
        <v>10</v>
      </c>
      <c r="K41" s="74">
        <f>'CAT2'!Y37</f>
        <v>11</v>
      </c>
      <c r="L41" s="74">
        <f>'CAT2'!Z37</f>
        <v>11</v>
      </c>
      <c r="M41" s="148">
        <f t="shared" si="5"/>
        <v>44</v>
      </c>
      <c r="N41" s="159">
        <f>'Assignment (2)'!Z37</f>
        <v>5</v>
      </c>
      <c r="O41" s="159">
        <f>'Assignment (2)'!AA37</f>
        <v>5</v>
      </c>
      <c r="P41" s="47">
        <f t="shared" si="6"/>
        <v>10</v>
      </c>
      <c r="Q41" s="162">
        <f t="shared" si="2"/>
        <v>0.91428571428571426</v>
      </c>
      <c r="R41" s="162">
        <f t="shared" si="2"/>
        <v>0.88</v>
      </c>
    </row>
    <row r="42" spans="1:18" ht="15.6">
      <c r="A42" s="143">
        <v>32</v>
      </c>
      <c r="B42" s="73" t="str">
        <f>'CAT I'!B42</f>
        <v>AME20038</v>
      </c>
      <c r="C42" s="172" t="str">
        <f>'CAT I'!C42</f>
        <v>HRITIK RANJAN</v>
      </c>
      <c r="D42" s="74">
        <f>'CAT2'!R38</f>
        <v>2</v>
      </c>
      <c r="E42" s="74">
        <f>'CAT2'!S38</f>
        <v>2</v>
      </c>
      <c r="F42" s="74">
        <f>'CAT2'!T38</f>
        <v>2</v>
      </c>
      <c r="G42" s="74">
        <f>'CAT2'!U38</f>
        <v>2</v>
      </c>
      <c r="H42" s="74">
        <f>'CAT2'!V38</f>
        <v>2</v>
      </c>
      <c r="I42" s="74">
        <f>'CAT2'!W38</f>
        <v>2</v>
      </c>
      <c r="J42" s="74">
        <f>'CAT2'!X38</f>
        <v>10</v>
      </c>
      <c r="K42" s="74">
        <f>'CAT2'!Y38</f>
        <v>14</v>
      </c>
      <c r="L42" s="74">
        <f>'CAT2'!Z38</f>
        <v>14</v>
      </c>
      <c r="M42" s="148">
        <f t="shared" si="5"/>
        <v>50</v>
      </c>
      <c r="N42" s="159">
        <f>'Assignment (2)'!Z38</f>
        <v>5</v>
      </c>
      <c r="O42" s="159">
        <f>'Assignment (2)'!AA38</f>
        <v>5</v>
      </c>
      <c r="P42" s="47">
        <f t="shared" si="6"/>
        <v>10</v>
      </c>
      <c r="Q42" s="162">
        <f t="shared" si="2"/>
        <v>1</v>
      </c>
      <c r="R42" s="162">
        <f t="shared" si="2"/>
        <v>1</v>
      </c>
    </row>
    <row r="43" spans="1:18" ht="15.6">
      <c r="A43" s="143">
        <v>33</v>
      </c>
      <c r="B43" s="73" t="str">
        <f>'CAT I'!B43</f>
        <v>AME20040</v>
      </c>
      <c r="C43" s="172" t="str">
        <f>'CAT I'!C43</f>
        <v>ISHAN SRIVASTAVA</v>
      </c>
      <c r="D43" s="74">
        <f>'CAT2'!R39</f>
        <v>2</v>
      </c>
      <c r="E43" s="74">
        <f>'CAT2'!S39</f>
        <v>2</v>
      </c>
      <c r="F43" s="74">
        <f>'CAT2'!T39</f>
        <v>2</v>
      </c>
      <c r="G43" s="74">
        <f>'CAT2'!U39</f>
        <v>2</v>
      </c>
      <c r="H43" s="74">
        <f>'CAT2'!V39</f>
        <v>2</v>
      </c>
      <c r="I43" s="74">
        <f>'CAT2'!W39</f>
        <v>2</v>
      </c>
      <c r="J43" s="74">
        <f>'CAT2'!X39</f>
        <v>10</v>
      </c>
      <c r="K43" s="74">
        <f>'CAT2'!Y39</f>
        <v>11</v>
      </c>
      <c r="L43" s="74">
        <f>'CAT2'!Z39</f>
        <v>10</v>
      </c>
      <c r="M43" s="148">
        <f t="shared" si="5"/>
        <v>43</v>
      </c>
      <c r="N43" s="159">
        <f>'Assignment (2)'!Z39</f>
        <v>5</v>
      </c>
      <c r="O43" s="159">
        <f>'Assignment (2)'!AA39</f>
        <v>5</v>
      </c>
      <c r="P43" s="47">
        <f t="shared" si="6"/>
        <v>10</v>
      </c>
      <c r="Q43" s="162">
        <f t="shared" si="2"/>
        <v>0.91428571428571426</v>
      </c>
      <c r="R43" s="162">
        <f t="shared" si="2"/>
        <v>0.84</v>
      </c>
    </row>
    <row r="44" spans="1:18" ht="15.6">
      <c r="A44" s="143">
        <v>34</v>
      </c>
      <c r="B44" s="73" t="str">
        <f>'CAT I'!B44</f>
        <v>AME20041</v>
      </c>
      <c r="C44" s="172" t="str">
        <f>'CAT I'!C44</f>
        <v>ITTYMATHEW JOSE</v>
      </c>
      <c r="D44" s="74">
        <f>'CAT2'!R40</f>
        <v>2</v>
      </c>
      <c r="E44" s="74">
        <f>'CAT2'!S40</f>
        <v>2</v>
      </c>
      <c r="F44" s="74">
        <f>'CAT2'!T40</f>
        <v>2</v>
      </c>
      <c r="G44" s="74">
        <f>'CAT2'!U40</f>
        <v>2</v>
      </c>
      <c r="H44" s="74">
        <f>'CAT2'!V40</f>
        <v>2</v>
      </c>
      <c r="I44" s="74">
        <f>'CAT2'!W40</f>
        <v>2</v>
      </c>
      <c r="J44" s="74">
        <f>'CAT2'!X40</f>
        <v>10</v>
      </c>
      <c r="K44" s="74">
        <f>'CAT2'!Y40</f>
        <v>10</v>
      </c>
      <c r="L44" s="74">
        <f>'CAT2'!Z40</f>
        <v>13</v>
      </c>
      <c r="M44" s="148">
        <f t="shared" si="5"/>
        <v>45</v>
      </c>
      <c r="N44" s="159">
        <f>'Assignment (2)'!Z40</f>
        <v>5</v>
      </c>
      <c r="O44" s="159">
        <f>'Assignment (2)'!AA40</f>
        <v>5</v>
      </c>
      <c r="P44" s="47">
        <f t="shared" si="6"/>
        <v>10</v>
      </c>
      <c r="Q44" s="162">
        <f t="shared" si="2"/>
        <v>0.88571428571428568</v>
      </c>
      <c r="R44" s="162">
        <f t="shared" si="2"/>
        <v>0.96</v>
      </c>
    </row>
    <row r="45" spans="1:18" ht="15.6">
      <c r="A45" s="143">
        <v>35</v>
      </c>
      <c r="B45" s="73" t="str">
        <f>'CAT I'!B45</f>
        <v>AME20042</v>
      </c>
      <c r="C45" s="172" t="str">
        <f>'CAT I'!C45</f>
        <v>JAI VISHNU</v>
      </c>
      <c r="D45" s="74">
        <f>'CAT2'!R41</f>
        <v>2</v>
      </c>
      <c r="E45" s="74">
        <f>'CAT2'!S41</f>
        <v>2</v>
      </c>
      <c r="F45" s="74">
        <f>'CAT2'!T41</f>
        <v>2</v>
      </c>
      <c r="G45" s="74">
        <f>'CAT2'!U41</f>
        <v>2</v>
      </c>
      <c r="H45" s="74">
        <f>'CAT2'!V41</f>
        <v>2</v>
      </c>
      <c r="I45" s="74">
        <f>'CAT2'!W41</f>
        <v>2</v>
      </c>
      <c r="J45" s="74">
        <f>'CAT2'!X41</f>
        <v>10</v>
      </c>
      <c r="K45" s="74">
        <f>'CAT2'!Y41</f>
        <v>10</v>
      </c>
      <c r="L45" s="74">
        <f>'CAT2'!Z41</f>
        <v>12</v>
      </c>
      <c r="M45" s="148">
        <f t="shared" si="5"/>
        <v>44</v>
      </c>
      <c r="N45" s="159">
        <f>'Assignment (2)'!Z41</f>
        <v>5</v>
      </c>
      <c r="O45" s="159">
        <f>'Assignment (2)'!AA41</f>
        <v>5</v>
      </c>
      <c r="P45" s="47">
        <f t="shared" si="6"/>
        <v>10</v>
      </c>
      <c r="Q45" s="162">
        <f t="shared" si="2"/>
        <v>0.88571428571428568</v>
      </c>
      <c r="R45" s="162">
        <f t="shared" si="2"/>
        <v>0.92</v>
      </c>
    </row>
    <row r="46" spans="1:18" ht="15.6">
      <c r="A46" s="143">
        <v>36</v>
      </c>
      <c r="B46" s="73" t="str">
        <f>'CAT I'!B46</f>
        <v>AME20043</v>
      </c>
      <c r="C46" s="172" t="str">
        <f>'CAT I'!C46</f>
        <v>JAYASHANTHAN</v>
      </c>
      <c r="D46" s="74">
        <f>'CAT2'!R42</f>
        <v>1</v>
      </c>
      <c r="E46" s="74">
        <f>'CAT2'!S42</f>
        <v>2</v>
      </c>
      <c r="F46" s="74">
        <f>'CAT2'!T42</f>
        <v>2</v>
      </c>
      <c r="G46" s="74">
        <f>'CAT2'!U42</f>
        <v>2</v>
      </c>
      <c r="H46" s="74">
        <f>'CAT2'!V42</f>
        <v>2</v>
      </c>
      <c r="I46" s="74">
        <f>'CAT2'!W42</f>
        <v>2</v>
      </c>
      <c r="J46" s="74">
        <f>'CAT2'!X42</f>
        <v>7</v>
      </c>
      <c r="K46" s="74">
        <f>'CAT2'!Y42</f>
        <v>9</v>
      </c>
      <c r="L46" s="74">
        <f>'CAT2'!Z42</f>
        <v>12</v>
      </c>
      <c r="M46" s="148">
        <f t="shared" si="5"/>
        <v>39</v>
      </c>
      <c r="N46" s="159">
        <f>'Assignment (2)'!Z42</f>
        <v>5</v>
      </c>
      <c r="O46" s="159">
        <f>'Assignment (2)'!AA42</f>
        <v>5</v>
      </c>
      <c r="P46" s="47">
        <f t="shared" si="6"/>
        <v>10</v>
      </c>
      <c r="Q46" s="162">
        <f t="shared" ref="Q46:R109" si="7">SUMIF(($D$9:$O$9),Q$9,($D46:$O46))/Q$10</f>
        <v>0.74285714285714288</v>
      </c>
      <c r="R46" s="162">
        <f t="shared" si="7"/>
        <v>0.92</v>
      </c>
    </row>
    <row r="47" spans="1:18" ht="15.6">
      <c r="A47" s="143">
        <v>37</v>
      </c>
      <c r="B47" s="73" t="str">
        <f>'CAT I'!B47</f>
        <v>AME20044</v>
      </c>
      <c r="C47" s="172" t="str">
        <f>'CAT I'!C47</f>
        <v>JEEVA. R</v>
      </c>
      <c r="D47" s="74">
        <f>'CAT2'!R43</f>
        <v>0</v>
      </c>
      <c r="E47" s="74">
        <f>'CAT2'!S43</f>
        <v>1</v>
      </c>
      <c r="F47" s="74">
        <f>'CAT2'!T43</f>
        <v>1</v>
      </c>
      <c r="G47" s="74">
        <f>'CAT2'!U43</f>
        <v>2</v>
      </c>
      <c r="H47" s="74">
        <f>'CAT2'!V43</f>
        <v>0</v>
      </c>
      <c r="I47" s="74">
        <f>'CAT2'!W43</f>
        <v>2</v>
      </c>
      <c r="J47" s="74">
        <f>'CAT2'!X43</f>
        <v>8</v>
      </c>
      <c r="K47" s="74">
        <f>'CAT2'!Y43</f>
        <v>13</v>
      </c>
      <c r="L47" s="74">
        <f>'CAT2'!Z43</f>
        <v>11</v>
      </c>
      <c r="M47" s="148">
        <f t="shared" si="5"/>
        <v>38</v>
      </c>
      <c r="N47" s="159">
        <f>'Assignment (2)'!Z43</f>
        <v>5</v>
      </c>
      <c r="O47" s="159">
        <f>'Assignment (2)'!AA43</f>
        <v>5</v>
      </c>
      <c r="P47" s="47">
        <f t="shared" si="6"/>
        <v>10</v>
      </c>
      <c r="Q47" s="162">
        <f t="shared" si="7"/>
        <v>0.8</v>
      </c>
      <c r="R47" s="162">
        <f t="shared" si="7"/>
        <v>0.8</v>
      </c>
    </row>
    <row r="48" spans="1:18" ht="15.6">
      <c r="A48" s="143">
        <v>38</v>
      </c>
      <c r="B48" s="73" t="str">
        <f>'CAT I'!B48</f>
        <v>AME20045</v>
      </c>
      <c r="C48" s="172" t="str">
        <f>'CAT I'!C48</f>
        <v>JESTIN V YOHANNAN</v>
      </c>
      <c r="D48" s="74">
        <f>'CAT2'!R44</f>
        <v>2</v>
      </c>
      <c r="E48" s="74">
        <f>'CAT2'!S44</f>
        <v>2</v>
      </c>
      <c r="F48" s="74">
        <f>'CAT2'!T44</f>
        <v>2</v>
      </c>
      <c r="G48" s="74">
        <f>'CAT2'!U44</f>
        <v>2</v>
      </c>
      <c r="H48" s="74">
        <f>'CAT2'!V44</f>
        <v>2</v>
      </c>
      <c r="I48" s="74">
        <f>'CAT2'!W44</f>
        <v>2</v>
      </c>
      <c r="J48" s="74">
        <f>'CAT2'!X44</f>
        <v>9</v>
      </c>
      <c r="K48" s="74">
        <f>'CAT2'!Y44</f>
        <v>13</v>
      </c>
      <c r="L48" s="74">
        <f>'CAT2'!Z44</f>
        <v>10</v>
      </c>
      <c r="M48" s="148">
        <f t="shared" si="5"/>
        <v>44</v>
      </c>
      <c r="N48" s="159">
        <f>'Assignment (2)'!Z44</f>
        <v>5</v>
      </c>
      <c r="O48" s="159">
        <f>'Assignment (2)'!AA44</f>
        <v>5</v>
      </c>
      <c r="P48" s="47">
        <f t="shared" si="6"/>
        <v>10</v>
      </c>
      <c r="Q48" s="162">
        <f t="shared" si="7"/>
        <v>0.94285714285714284</v>
      </c>
      <c r="R48" s="162">
        <f t="shared" si="7"/>
        <v>0.84</v>
      </c>
    </row>
    <row r="49" spans="1:18" ht="15.6">
      <c r="A49" s="143">
        <v>39</v>
      </c>
      <c r="B49" s="73" t="str">
        <f>'CAT I'!B49</f>
        <v>AME20046</v>
      </c>
      <c r="C49" s="172" t="str">
        <f>'CAT I'!C49</f>
        <v>JOE MERVIN</v>
      </c>
      <c r="D49" s="74">
        <f>'CAT2'!R45</f>
        <v>2</v>
      </c>
      <c r="E49" s="74">
        <f>'CAT2'!S45</f>
        <v>2</v>
      </c>
      <c r="F49" s="74">
        <f>'CAT2'!T45</f>
        <v>2</v>
      </c>
      <c r="G49" s="74">
        <f>'CAT2'!U45</f>
        <v>2</v>
      </c>
      <c r="H49" s="74">
        <f>'CAT2'!V45</f>
        <v>2</v>
      </c>
      <c r="I49" s="74">
        <f>'CAT2'!W45</f>
        <v>2</v>
      </c>
      <c r="J49" s="74">
        <f>'CAT2'!X45</f>
        <v>10</v>
      </c>
      <c r="K49" s="74">
        <f>'CAT2'!Y45</f>
        <v>13</v>
      </c>
      <c r="L49" s="74">
        <f>'CAT2'!Z45</f>
        <v>10</v>
      </c>
      <c r="M49" s="148">
        <f t="shared" si="5"/>
        <v>45</v>
      </c>
      <c r="N49" s="159">
        <f>'Assignment (2)'!Z45</f>
        <v>5</v>
      </c>
      <c r="O49" s="159">
        <f>'Assignment (2)'!AA45</f>
        <v>5</v>
      </c>
      <c r="P49" s="47">
        <f t="shared" si="6"/>
        <v>10</v>
      </c>
      <c r="Q49" s="162">
        <f t="shared" si="7"/>
        <v>0.97142857142857142</v>
      </c>
      <c r="R49" s="162">
        <f t="shared" si="7"/>
        <v>0.84</v>
      </c>
    </row>
    <row r="50" spans="1:18" ht="15.6">
      <c r="A50" s="143">
        <v>40</v>
      </c>
      <c r="B50" s="73" t="str">
        <f>'CAT I'!B50</f>
        <v>AME20047</v>
      </c>
      <c r="C50" s="172" t="str">
        <f>'CAT I'!C50</f>
        <v>JOEL SAJI KOKKAPARAMPIL</v>
      </c>
      <c r="D50" s="74">
        <f>'CAT2'!R46</f>
        <v>2</v>
      </c>
      <c r="E50" s="74">
        <f>'CAT2'!S46</f>
        <v>2</v>
      </c>
      <c r="F50" s="74">
        <f>'CAT2'!T46</f>
        <v>2</v>
      </c>
      <c r="G50" s="74">
        <f>'CAT2'!U46</f>
        <v>2</v>
      </c>
      <c r="H50" s="74">
        <f>'CAT2'!V46</f>
        <v>2</v>
      </c>
      <c r="I50" s="74">
        <f>'CAT2'!W46</f>
        <v>2</v>
      </c>
      <c r="J50" s="74">
        <f>'CAT2'!X46</f>
        <v>9</v>
      </c>
      <c r="K50" s="74">
        <f>'CAT2'!Y46</f>
        <v>12</v>
      </c>
      <c r="L50" s="74">
        <f>'CAT2'!Z46</f>
        <v>12</v>
      </c>
      <c r="M50" s="148">
        <f t="shared" si="5"/>
        <v>45</v>
      </c>
      <c r="N50" s="159">
        <f>'Assignment (2)'!Z46</f>
        <v>5</v>
      </c>
      <c r="O50" s="159">
        <f>'Assignment (2)'!AA46</f>
        <v>5</v>
      </c>
      <c r="P50" s="47">
        <f t="shared" si="6"/>
        <v>10</v>
      </c>
      <c r="Q50" s="162">
        <f t="shared" si="7"/>
        <v>0.91428571428571426</v>
      </c>
      <c r="R50" s="162">
        <f t="shared" si="7"/>
        <v>0.92</v>
      </c>
    </row>
    <row r="51" spans="1:18" ht="15.6">
      <c r="A51" s="143">
        <v>41</v>
      </c>
      <c r="B51" s="73" t="str">
        <f>'CAT I'!B51</f>
        <v>AME20048</v>
      </c>
      <c r="C51" s="172" t="str">
        <f>'CAT I'!C51</f>
        <v>JOHN JOBY</v>
      </c>
      <c r="D51" s="74">
        <f>'CAT2'!R47</f>
        <v>2</v>
      </c>
      <c r="E51" s="74">
        <f>'CAT2'!S47</f>
        <v>2</v>
      </c>
      <c r="F51" s="74">
        <f>'CAT2'!T47</f>
        <v>2</v>
      </c>
      <c r="G51" s="74">
        <f>'CAT2'!U47</f>
        <v>2</v>
      </c>
      <c r="H51" s="74">
        <f>'CAT2'!V47</f>
        <v>2</v>
      </c>
      <c r="I51" s="74">
        <f>'CAT2'!W47</f>
        <v>2</v>
      </c>
      <c r="J51" s="74">
        <f>'CAT2'!X47</f>
        <v>10</v>
      </c>
      <c r="K51" s="74">
        <f>'CAT2'!Y47</f>
        <v>10</v>
      </c>
      <c r="L51" s="74">
        <f>'CAT2'!Z47</f>
        <v>13</v>
      </c>
      <c r="M51" s="148">
        <f t="shared" si="5"/>
        <v>45</v>
      </c>
      <c r="N51" s="159">
        <f>'Assignment (2)'!Z47</f>
        <v>5</v>
      </c>
      <c r="O51" s="159">
        <f>'Assignment (2)'!AA47</f>
        <v>5</v>
      </c>
      <c r="P51" s="47">
        <f t="shared" si="6"/>
        <v>10</v>
      </c>
      <c r="Q51" s="162">
        <f t="shared" si="7"/>
        <v>0.88571428571428568</v>
      </c>
      <c r="R51" s="162">
        <f t="shared" si="7"/>
        <v>0.96</v>
      </c>
    </row>
    <row r="52" spans="1:18" ht="15.6">
      <c r="A52" s="143">
        <v>42</v>
      </c>
      <c r="B52" s="73" t="str">
        <f>'CAT I'!B52</f>
        <v>AME20049</v>
      </c>
      <c r="C52" s="172" t="str">
        <f>'CAT I'!C52</f>
        <v>KANNAN T</v>
      </c>
      <c r="D52" s="74">
        <f>'CAT2'!R48</f>
        <v>2</v>
      </c>
      <c r="E52" s="74">
        <f>'CAT2'!S48</f>
        <v>1</v>
      </c>
      <c r="F52" s="74">
        <f>'CAT2'!T48</f>
        <v>1</v>
      </c>
      <c r="G52" s="74">
        <f>'CAT2'!U48</f>
        <v>2</v>
      </c>
      <c r="H52" s="74">
        <f>'CAT2'!V48</f>
        <v>1</v>
      </c>
      <c r="I52" s="74">
        <f>'CAT2'!W48</f>
        <v>1</v>
      </c>
      <c r="J52" s="74">
        <f>'CAT2'!X48</f>
        <v>7</v>
      </c>
      <c r="K52" s="74">
        <f>'CAT2'!Y48</f>
        <v>7</v>
      </c>
      <c r="L52" s="74">
        <f>'CAT2'!Z48</f>
        <v>13</v>
      </c>
      <c r="M52" s="148">
        <f t="shared" si="5"/>
        <v>35</v>
      </c>
      <c r="N52" s="159">
        <f>'Assignment (2)'!Z48</f>
        <v>5</v>
      </c>
      <c r="O52" s="159">
        <f>'Assignment (2)'!AA48</f>
        <v>5</v>
      </c>
      <c r="P52" s="47">
        <f t="shared" si="6"/>
        <v>10</v>
      </c>
      <c r="Q52" s="162">
        <f t="shared" si="7"/>
        <v>0.65714285714285714</v>
      </c>
      <c r="R52" s="162">
        <f t="shared" si="7"/>
        <v>0.88</v>
      </c>
    </row>
    <row r="53" spans="1:18" ht="15.6">
      <c r="A53" s="143">
        <v>43</v>
      </c>
      <c r="B53" s="73" t="str">
        <f>'CAT I'!B53</f>
        <v>AME20050</v>
      </c>
      <c r="C53" s="172" t="str">
        <f>'CAT I'!C53</f>
        <v>KASIVISWANATHA KUMAR A</v>
      </c>
      <c r="D53" s="74">
        <f>'CAT2'!R49</f>
        <v>0</v>
      </c>
      <c r="E53" s="74">
        <f>'CAT2'!S49</f>
        <v>0</v>
      </c>
      <c r="F53" s="74">
        <f>'CAT2'!T49</f>
        <v>2</v>
      </c>
      <c r="G53" s="74">
        <f>'CAT2'!U49</f>
        <v>0</v>
      </c>
      <c r="H53" s="74">
        <f>'CAT2'!V49</f>
        <v>0</v>
      </c>
      <c r="I53" s="74">
        <f>'CAT2'!W49</f>
        <v>0</v>
      </c>
      <c r="J53" s="74">
        <f>'CAT2'!X49</f>
        <v>7</v>
      </c>
      <c r="K53" s="74">
        <f>'CAT2'!Y49</f>
        <v>14</v>
      </c>
      <c r="L53" s="74">
        <f>'CAT2'!Z49</f>
        <v>12</v>
      </c>
      <c r="M53" s="148">
        <f t="shared" si="5"/>
        <v>35</v>
      </c>
      <c r="N53" s="159">
        <f>'Assignment (2)'!Z49</f>
        <v>5</v>
      </c>
      <c r="O53" s="159">
        <f>'Assignment (2)'!AA49</f>
        <v>5</v>
      </c>
      <c r="P53" s="47">
        <f t="shared" si="6"/>
        <v>10</v>
      </c>
      <c r="Q53" s="162">
        <f t="shared" si="7"/>
        <v>0.8</v>
      </c>
      <c r="R53" s="162">
        <f t="shared" si="7"/>
        <v>0.68</v>
      </c>
    </row>
    <row r="54" spans="1:18" ht="15.6">
      <c r="A54" s="143">
        <v>44</v>
      </c>
      <c r="B54" s="73" t="str">
        <f>'CAT I'!B54</f>
        <v>AME20051</v>
      </c>
      <c r="C54" s="172" t="str">
        <f>'CAT I'!C54</f>
        <v>K KEERTHIVAASAN</v>
      </c>
      <c r="D54" s="74">
        <f>'CAT2'!R50</f>
        <v>2</v>
      </c>
      <c r="E54" s="74">
        <f>'CAT2'!S50</f>
        <v>2</v>
      </c>
      <c r="F54" s="74">
        <f>'CAT2'!T50</f>
        <v>2</v>
      </c>
      <c r="G54" s="74">
        <f>'CAT2'!U50</f>
        <v>2</v>
      </c>
      <c r="H54" s="74">
        <f>'CAT2'!V50</f>
        <v>2</v>
      </c>
      <c r="I54" s="74">
        <f>'CAT2'!W50</f>
        <v>2</v>
      </c>
      <c r="J54" s="74">
        <f>'CAT2'!X50</f>
        <v>10</v>
      </c>
      <c r="K54" s="74">
        <f>'CAT2'!Y50</f>
        <v>14</v>
      </c>
      <c r="L54" s="74">
        <f>'CAT2'!Z50</f>
        <v>13</v>
      </c>
      <c r="M54" s="148">
        <f t="shared" si="5"/>
        <v>49</v>
      </c>
      <c r="N54" s="159">
        <f>'Assignment (2)'!Z50</f>
        <v>5</v>
      </c>
      <c r="O54" s="159">
        <f>'Assignment (2)'!AA50</f>
        <v>5</v>
      </c>
      <c r="P54" s="47">
        <f t="shared" si="6"/>
        <v>10</v>
      </c>
      <c r="Q54" s="162">
        <f t="shared" si="7"/>
        <v>1</v>
      </c>
      <c r="R54" s="162">
        <f t="shared" si="7"/>
        <v>0.96</v>
      </c>
    </row>
    <row r="55" spans="1:18" ht="15.6">
      <c r="A55" s="143">
        <v>45</v>
      </c>
      <c r="B55" s="73" t="str">
        <f>'CAT I'!B55</f>
        <v>AME20052</v>
      </c>
      <c r="C55" s="172" t="str">
        <f>'CAT I'!C55</f>
        <v>KHARSHIV PREETH K</v>
      </c>
      <c r="D55" s="74">
        <f>'CAT2'!R51</f>
        <v>2</v>
      </c>
      <c r="E55" s="74">
        <f>'CAT2'!S51</f>
        <v>2</v>
      </c>
      <c r="F55" s="74">
        <f>'CAT2'!T51</f>
        <v>2</v>
      </c>
      <c r="G55" s="74">
        <f>'CAT2'!U51</f>
        <v>2</v>
      </c>
      <c r="H55" s="74">
        <f>'CAT2'!V51</f>
        <v>2</v>
      </c>
      <c r="I55" s="74">
        <f>'CAT2'!W51</f>
        <v>2</v>
      </c>
      <c r="J55" s="74">
        <f>'CAT2'!X51</f>
        <v>10</v>
      </c>
      <c r="K55" s="74">
        <f>'CAT2'!Y51</f>
        <v>14</v>
      </c>
      <c r="L55" s="74">
        <f>'CAT2'!Z51</f>
        <v>13</v>
      </c>
      <c r="M55" s="148">
        <f t="shared" si="5"/>
        <v>49</v>
      </c>
      <c r="N55" s="159">
        <f>'Assignment (2)'!Z51</f>
        <v>5</v>
      </c>
      <c r="O55" s="159">
        <f>'Assignment (2)'!AA51</f>
        <v>5</v>
      </c>
      <c r="P55" s="47">
        <f t="shared" si="6"/>
        <v>10</v>
      </c>
      <c r="Q55" s="162">
        <f t="shared" si="7"/>
        <v>1</v>
      </c>
      <c r="R55" s="162">
        <f t="shared" si="7"/>
        <v>0.96</v>
      </c>
    </row>
    <row r="56" spans="1:18" ht="15.6">
      <c r="A56" s="143">
        <v>46</v>
      </c>
      <c r="B56" s="73" t="str">
        <f>'CAT I'!B56</f>
        <v>AME20053</v>
      </c>
      <c r="C56" s="172" t="str">
        <f>'CAT I'!C56</f>
        <v>KIRTHIK RAJ.K</v>
      </c>
      <c r="D56" s="74">
        <f>'CAT2'!R52</f>
        <v>2</v>
      </c>
      <c r="E56" s="74">
        <f>'CAT2'!S52</f>
        <v>2</v>
      </c>
      <c r="F56" s="74">
        <f>'CAT2'!T52</f>
        <v>2</v>
      </c>
      <c r="G56" s="74">
        <f>'CAT2'!U52</f>
        <v>2</v>
      </c>
      <c r="H56" s="74">
        <f>'CAT2'!V52</f>
        <v>2</v>
      </c>
      <c r="I56" s="74">
        <f>'CAT2'!W52</f>
        <v>2</v>
      </c>
      <c r="J56" s="74">
        <f>'CAT2'!X52</f>
        <v>10</v>
      </c>
      <c r="K56" s="74">
        <f>'CAT2'!Y52</f>
        <v>11</v>
      </c>
      <c r="L56" s="74">
        <f>'CAT2'!Z52</f>
        <v>10</v>
      </c>
      <c r="M56" s="148">
        <f t="shared" si="5"/>
        <v>43</v>
      </c>
      <c r="N56" s="159">
        <f>'Assignment (2)'!Z52</f>
        <v>5</v>
      </c>
      <c r="O56" s="159">
        <f>'Assignment (2)'!AA52</f>
        <v>5</v>
      </c>
      <c r="P56" s="47">
        <f t="shared" si="6"/>
        <v>10</v>
      </c>
      <c r="Q56" s="162">
        <f t="shared" si="7"/>
        <v>0.91428571428571426</v>
      </c>
      <c r="R56" s="162">
        <f t="shared" si="7"/>
        <v>0.84</v>
      </c>
    </row>
    <row r="57" spans="1:18" ht="15.6">
      <c r="A57" s="143">
        <v>47</v>
      </c>
      <c r="B57" s="73" t="str">
        <f>'CAT I'!B57</f>
        <v>AME20054</v>
      </c>
      <c r="C57" s="172" t="str">
        <f>'CAT I'!C57</f>
        <v>KOUSTUBH KUMAR CHOUDHARY</v>
      </c>
      <c r="D57" s="74">
        <f>'CAT2'!R53</f>
        <v>2</v>
      </c>
      <c r="E57" s="74">
        <f>'CAT2'!S53</f>
        <v>2</v>
      </c>
      <c r="F57" s="74">
        <f>'CAT2'!T53</f>
        <v>2</v>
      </c>
      <c r="G57" s="74">
        <f>'CAT2'!U53</f>
        <v>2</v>
      </c>
      <c r="H57" s="74">
        <f>'CAT2'!V53</f>
        <v>2</v>
      </c>
      <c r="I57" s="74">
        <f>'CAT2'!W53</f>
        <v>2</v>
      </c>
      <c r="J57" s="74">
        <f>'CAT2'!X53</f>
        <v>9</v>
      </c>
      <c r="K57" s="74">
        <f>'CAT2'!Y53</f>
        <v>14</v>
      </c>
      <c r="L57" s="74">
        <f>'CAT2'!Z53</f>
        <v>14</v>
      </c>
      <c r="M57" s="148">
        <f t="shared" si="5"/>
        <v>49</v>
      </c>
      <c r="N57" s="159">
        <f>'Assignment (2)'!Z53</f>
        <v>5</v>
      </c>
      <c r="O57" s="159">
        <f>'Assignment (2)'!AA53</f>
        <v>5</v>
      </c>
      <c r="P57" s="47">
        <f t="shared" si="6"/>
        <v>10</v>
      </c>
      <c r="Q57" s="162">
        <f t="shared" si="7"/>
        <v>0.97142857142857142</v>
      </c>
      <c r="R57" s="162">
        <f t="shared" si="7"/>
        <v>1</v>
      </c>
    </row>
    <row r="58" spans="1:18" ht="15.6">
      <c r="A58" s="143">
        <v>48</v>
      </c>
      <c r="B58" s="73" t="str">
        <f>'CAT I'!B58</f>
        <v>AME20055</v>
      </c>
      <c r="C58" s="172" t="str">
        <f>'CAT I'!C58</f>
        <v>MADASAMY.S</v>
      </c>
      <c r="D58" s="74">
        <f>'CAT2'!R54</f>
        <v>2</v>
      </c>
      <c r="E58" s="74">
        <f>'CAT2'!S54</f>
        <v>2</v>
      </c>
      <c r="F58" s="74">
        <f>'CAT2'!T54</f>
        <v>2</v>
      </c>
      <c r="G58" s="74">
        <f>'CAT2'!U54</f>
        <v>2</v>
      </c>
      <c r="H58" s="74">
        <f>'CAT2'!V54</f>
        <v>2</v>
      </c>
      <c r="I58" s="74">
        <f>'CAT2'!W54</f>
        <v>2</v>
      </c>
      <c r="J58" s="74">
        <f>'CAT2'!X54</f>
        <v>10</v>
      </c>
      <c r="K58" s="74">
        <f>'CAT2'!Y54</f>
        <v>14</v>
      </c>
      <c r="L58" s="74">
        <f>'CAT2'!Z54</f>
        <v>14</v>
      </c>
      <c r="M58" s="148">
        <f t="shared" si="5"/>
        <v>50</v>
      </c>
      <c r="N58" s="159">
        <f>'Assignment (2)'!Z54</f>
        <v>5</v>
      </c>
      <c r="O58" s="159">
        <f>'Assignment (2)'!AA54</f>
        <v>5</v>
      </c>
      <c r="P58" s="47">
        <f t="shared" si="6"/>
        <v>10</v>
      </c>
      <c r="Q58" s="162">
        <f t="shared" si="7"/>
        <v>1</v>
      </c>
      <c r="R58" s="162">
        <f t="shared" si="7"/>
        <v>1</v>
      </c>
    </row>
    <row r="59" spans="1:18" ht="15.6">
      <c r="A59" s="143">
        <v>49</v>
      </c>
      <c r="B59" s="73" t="str">
        <f>'CAT I'!B59</f>
        <v>AME20057</v>
      </c>
      <c r="C59" s="172" t="str">
        <f>'CAT I'!C59</f>
        <v>MANOHARLAL S</v>
      </c>
      <c r="D59" s="74">
        <f>'CAT2'!R55</f>
        <v>2</v>
      </c>
      <c r="E59" s="74">
        <f>'CAT2'!S55</f>
        <v>2</v>
      </c>
      <c r="F59" s="74">
        <f>'CAT2'!T55</f>
        <v>2</v>
      </c>
      <c r="G59" s="74">
        <f>'CAT2'!U55</f>
        <v>2</v>
      </c>
      <c r="H59" s="74">
        <f>'CAT2'!V55</f>
        <v>2</v>
      </c>
      <c r="I59" s="74">
        <f>'CAT2'!W55</f>
        <v>2</v>
      </c>
      <c r="J59" s="74">
        <f>'CAT2'!X55</f>
        <v>10</v>
      </c>
      <c r="K59" s="74">
        <f>'CAT2'!Y55</f>
        <v>14</v>
      </c>
      <c r="L59" s="74">
        <f>'CAT2'!Z55</f>
        <v>12</v>
      </c>
      <c r="M59" s="148">
        <f t="shared" si="5"/>
        <v>48</v>
      </c>
      <c r="N59" s="159">
        <f>'Assignment (2)'!Z55</f>
        <v>5</v>
      </c>
      <c r="O59" s="159">
        <f>'Assignment (2)'!AA55</f>
        <v>5</v>
      </c>
      <c r="P59" s="47">
        <f t="shared" si="6"/>
        <v>10</v>
      </c>
      <c r="Q59" s="162">
        <f t="shared" si="7"/>
        <v>1</v>
      </c>
      <c r="R59" s="162">
        <f t="shared" si="7"/>
        <v>0.92</v>
      </c>
    </row>
    <row r="60" spans="1:18" ht="15.6">
      <c r="A60" s="143">
        <v>50</v>
      </c>
      <c r="B60" s="73" t="str">
        <f>'CAT I'!B60</f>
        <v>AME20058</v>
      </c>
      <c r="C60" s="172" t="str">
        <f>'CAT I'!C60</f>
        <v>MATHEW SHARON</v>
      </c>
      <c r="D60" s="74">
        <f>'CAT2'!R56</f>
        <v>1</v>
      </c>
      <c r="E60" s="74">
        <f>'CAT2'!S56</f>
        <v>1</v>
      </c>
      <c r="F60" s="74">
        <f>'CAT2'!T56</f>
        <v>2</v>
      </c>
      <c r="G60" s="74">
        <f>'CAT2'!U56</f>
        <v>1</v>
      </c>
      <c r="H60" s="74">
        <f>'CAT2'!V56</f>
        <v>1</v>
      </c>
      <c r="I60" s="74">
        <f>'CAT2'!W56</f>
        <v>1</v>
      </c>
      <c r="J60" s="74">
        <f>'CAT2'!X56</f>
        <v>8</v>
      </c>
      <c r="K60" s="74">
        <f>'CAT2'!Y56</f>
        <v>11</v>
      </c>
      <c r="L60" s="74">
        <f>'CAT2'!Z56</f>
        <v>12</v>
      </c>
      <c r="M60" s="148">
        <f t="shared" si="5"/>
        <v>38</v>
      </c>
      <c r="N60" s="159">
        <f>'Assignment (2)'!Z56</f>
        <v>5</v>
      </c>
      <c r="O60" s="159">
        <f>'Assignment (2)'!AA56</f>
        <v>5</v>
      </c>
      <c r="P60" s="47">
        <f t="shared" si="6"/>
        <v>10</v>
      </c>
      <c r="Q60" s="162">
        <f t="shared" si="7"/>
        <v>0.8</v>
      </c>
      <c r="R60" s="162">
        <f t="shared" si="7"/>
        <v>0.8</v>
      </c>
    </row>
    <row r="61" spans="1:18" ht="15.6">
      <c r="A61" s="143">
        <v>51</v>
      </c>
      <c r="B61" s="73" t="str">
        <f>'CAT I'!B61</f>
        <v>AME20059</v>
      </c>
      <c r="C61" s="172" t="str">
        <f>'CAT I'!C61</f>
        <v>MINNALRAJA</v>
      </c>
      <c r="D61" s="74">
        <f>'CAT2'!R57</f>
        <v>0</v>
      </c>
      <c r="E61" s="74">
        <f>'CAT2'!S57</f>
        <v>0</v>
      </c>
      <c r="F61" s="74">
        <f>'CAT2'!T57</f>
        <v>0</v>
      </c>
      <c r="G61" s="74">
        <f>'CAT2'!U57</f>
        <v>0</v>
      </c>
      <c r="H61" s="74">
        <f>'CAT2'!V57</f>
        <v>0</v>
      </c>
      <c r="I61" s="74">
        <f>'CAT2'!W57</f>
        <v>0</v>
      </c>
      <c r="J61" s="74">
        <f>'CAT2'!X57</f>
        <v>0</v>
      </c>
      <c r="K61" s="74">
        <f>'CAT2'!Y57</f>
        <v>0</v>
      </c>
      <c r="L61" s="74">
        <f>'CAT2'!Z57</f>
        <v>0</v>
      </c>
      <c r="M61" s="148">
        <f t="shared" si="5"/>
        <v>0</v>
      </c>
      <c r="N61" s="159">
        <f>'Assignment (2)'!Z57</f>
        <v>0</v>
      </c>
      <c r="O61" s="159">
        <f>'Assignment (2)'!AA57</f>
        <v>0</v>
      </c>
      <c r="P61" s="47">
        <f t="shared" si="6"/>
        <v>0</v>
      </c>
      <c r="Q61" s="162">
        <f t="shared" si="7"/>
        <v>0</v>
      </c>
      <c r="R61" s="162">
        <f t="shared" si="7"/>
        <v>0</v>
      </c>
    </row>
    <row r="62" spans="1:18" ht="15.6">
      <c r="A62" s="143">
        <v>52</v>
      </c>
      <c r="B62" s="73" t="str">
        <f>'CAT I'!B62</f>
        <v>AME20060</v>
      </c>
      <c r="C62" s="172" t="str">
        <f>'CAT I'!C62</f>
        <v>MOHAMMED ARHAM SHARIFF</v>
      </c>
      <c r="D62" s="74">
        <f>'CAT2'!R58</f>
        <v>0</v>
      </c>
      <c r="E62" s="74">
        <f>'CAT2'!S58</f>
        <v>0</v>
      </c>
      <c r="F62" s="74">
        <f>'CAT2'!T58</f>
        <v>0</v>
      </c>
      <c r="G62" s="74">
        <f>'CAT2'!U58</f>
        <v>0</v>
      </c>
      <c r="H62" s="74">
        <f>'CAT2'!V58</f>
        <v>0</v>
      </c>
      <c r="I62" s="74">
        <f>'CAT2'!W58</f>
        <v>0</v>
      </c>
      <c r="J62" s="74">
        <f>'CAT2'!X58</f>
        <v>0</v>
      </c>
      <c r="K62" s="74">
        <f>'CAT2'!Y58</f>
        <v>0</v>
      </c>
      <c r="L62" s="74">
        <f>'CAT2'!Z58</f>
        <v>0</v>
      </c>
      <c r="M62" s="148">
        <f t="shared" si="5"/>
        <v>0</v>
      </c>
      <c r="N62" s="159">
        <f>'Assignment (2)'!Z58</f>
        <v>0</v>
      </c>
      <c r="O62" s="159">
        <f>'Assignment (2)'!AA58</f>
        <v>0</v>
      </c>
      <c r="P62" s="47">
        <f t="shared" si="6"/>
        <v>0</v>
      </c>
      <c r="Q62" s="162">
        <f t="shared" si="7"/>
        <v>0</v>
      </c>
      <c r="R62" s="162">
        <f t="shared" si="7"/>
        <v>0</v>
      </c>
    </row>
    <row r="63" spans="1:18" ht="15.6">
      <c r="A63" s="143">
        <v>53</v>
      </c>
      <c r="B63" s="73" t="str">
        <f>'CAT I'!B63</f>
        <v>AME20063</v>
      </c>
      <c r="C63" s="172" t="str">
        <f>'CAT I'!C63</f>
        <v>MOUNIKANTH. K. S</v>
      </c>
      <c r="D63" s="74">
        <f>'CAT2'!R59</f>
        <v>2</v>
      </c>
      <c r="E63" s="74">
        <f>'CAT2'!S59</f>
        <v>2</v>
      </c>
      <c r="F63" s="74">
        <f>'CAT2'!T59</f>
        <v>2</v>
      </c>
      <c r="G63" s="74">
        <f>'CAT2'!U59</f>
        <v>2</v>
      </c>
      <c r="H63" s="74">
        <f>'CAT2'!V59</f>
        <v>2</v>
      </c>
      <c r="I63" s="74">
        <f>'CAT2'!W59</f>
        <v>2</v>
      </c>
      <c r="J63" s="74">
        <f>'CAT2'!X59</f>
        <v>9</v>
      </c>
      <c r="K63" s="74">
        <f>'CAT2'!Y59</f>
        <v>14</v>
      </c>
      <c r="L63" s="74">
        <f>'CAT2'!Z59</f>
        <v>14</v>
      </c>
      <c r="M63" s="148">
        <f t="shared" si="5"/>
        <v>49</v>
      </c>
      <c r="N63" s="159">
        <f>'Assignment (2)'!Z59</f>
        <v>5</v>
      </c>
      <c r="O63" s="159">
        <f>'Assignment (2)'!AA59</f>
        <v>5</v>
      </c>
      <c r="P63" s="47">
        <f t="shared" si="6"/>
        <v>10</v>
      </c>
      <c r="Q63" s="162">
        <f t="shared" si="7"/>
        <v>0.97142857142857142</v>
      </c>
      <c r="R63" s="162">
        <f t="shared" si="7"/>
        <v>1</v>
      </c>
    </row>
    <row r="64" spans="1:18" ht="15.6">
      <c r="A64" s="143">
        <v>54</v>
      </c>
      <c r="B64" s="73" t="str">
        <f>'CAT I'!B64</f>
        <v>AME20064</v>
      </c>
      <c r="C64" s="172" t="str">
        <f>'CAT I'!C64</f>
        <v>MUHAMED YACIN</v>
      </c>
      <c r="D64" s="74">
        <f>'CAT2'!R60</f>
        <v>2</v>
      </c>
      <c r="E64" s="74">
        <f>'CAT2'!S60</f>
        <v>2</v>
      </c>
      <c r="F64" s="74">
        <f>'CAT2'!T60</f>
        <v>2</v>
      </c>
      <c r="G64" s="74">
        <f>'CAT2'!U60</f>
        <v>2</v>
      </c>
      <c r="H64" s="74">
        <f>'CAT2'!V60</f>
        <v>2</v>
      </c>
      <c r="I64" s="74">
        <f>'CAT2'!W60</f>
        <v>2</v>
      </c>
      <c r="J64" s="74">
        <f>'CAT2'!X60</f>
        <v>9</v>
      </c>
      <c r="K64" s="74">
        <f>'CAT2'!Y60</f>
        <v>11</v>
      </c>
      <c r="L64" s="74">
        <f>'CAT2'!Z60</f>
        <v>13</v>
      </c>
      <c r="M64" s="148">
        <f t="shared" si="5"/>
        <v>45</v>
      </c>
      <c r="N64" s="159">
        <f>'Assignment (2)'!Z60</f>
        <v>5</v>
      </c>
      <c r="O64" s="159">
        <f>'Assignment (2)'!AA60</f>
        <v>5</v>
      </c>
      <c r="P64" s="47">
        <f t="shared" si="6"/>
        <v>10</v>
      </c>
      <c r="Q64" s="162">
        <f t="shared" si="7"/>
        <v>0.88571428571428568</v>
      </c>
      <c r="R64" s="162">
        <f t="shared" si="7"/>
        <v>0.96</v>
      </c>
    </row>
    <row r="65" spans="1:18" ht="15.6">
      <c r="A65" s="143">
        <v>55</v>
      </c>
      <c r="B65" s="73" t="str">
        <f>'CAT I'!B65</f>
        <v>AME20065</v>
      </c>
      <c r="C65" s="172" t="str">
        <f>'CAT I'!C65</f>
        <v>MUTHURAMALINGAM</v>
      </c>
      <c r="D65" s="74">
        <f>'CAT2'!R61</f>
        <v>2</v>
      </c>
      <c r="E65" s="74">
        <f>'CAT2'!S61</f>
        <v>2</v>
      </c>
      <c r="F65" s="74">
        <f>'CAT2'!T61</f>
        <v>2</v>
      </c>
      <c r="G65" s="74">
        <f>'CAT2'!U61</f>
        <v>2</v>
      </c>
      <c r="H65" s="74">
        <f>'CAT2'!V61</f>
        <v>2</v>
      </c>
      <c r="I65" s="74">
        <f>'CAT2'!W61</f>
        <v>2</v>
      </c>
      <c r="J65" s="74">
        <f>'CAT2'!X61</f>
        <v>10</v>
      </c>
      <c r="K65" s="74">
        <f>'CAT2'!Y61</f>
        <v>10</v>
      </c>
      <c r="L65" s="74">
        <f>'CAT2'!Z61</f>
        <v>11</v>
      </c>
      <c r="M65" s="148">
        <f t="shared" si="5"/>
        <v>43</v>
      </c>
      <c r="N65" s="159">
        <f>'Assignment (2)'!Z61</f>
        <v>5</v>
      </c>
      <c r="O65" s="159">
        <f>'Assignment (2)'!AA61</f>
        <v>5</v>
      </c>
      <c r="P65" s="47">
        <f t="shared" si="6"/>
        <v>10</v>
      </c>
      <c r="Q65" s="162">
        <f t="shared" si="7"/>
        <v>0.88571428571428568</v>
      </c>
      <c r="R65" s="162">
        <f t="shared" si="7"/>
        <v>0.88</v>
      </c>
    </row>
    <row r="66" spans="1:18" ht="15.6">
      <c r="A66" s="143">
        <v>56</v>
      </c>
      <c r="B66" s="73" t="str">
        <f>'CAT I'!B66</f>
        <v>AME20067</v>
      </c>
      <c r="C66" s="172" t="str">
        <f>'CAT I'!C66</f>
        <v>NANDU</v>
      </c>
      <c r="D66" s="74">
        <f>'CAT2'!R62</f>
        <v>2</v>
      </c>
      <c r="E66" s="74">
        <f>'CAT2'!S62</f>
        <v>2</v>
      </c>
      <c r="F66" s="74">
        <f>'CAT2'!T62</f>
        <v>2</v>
      </c>
      <c r="G66" s="74">
        <f>'CAT2'!U62</f>
        <v>2</v>
      </c>
      <c r="H66" s="74">
        <f>'CAT2'!V62</f>
        <v>2</v>
      </c>
      <c r="I66" s="74">
        <f>'CAT2'!W62</f>
        <v>2</v>
      </c>
      <c r="J66" s="74">
        <f>'CAT2'!X62</f>
        <v>9</v>
      </c>
      <c r="K66" s="74">
        <f>'CAT2'!Y62</f>
        <v>12</v>
      </c>
      <c r="L66" s="74">
        <f>'CAT2'!Z62</f>
        <v>12</v>
      </c>
      <c r="M66" s="148">
        <f t="shared" si="5"/>
        <v>45</v>
      </c>
      <c r="N66" s="159">
        <f>'Assignment (2)'!Z62</f>
        <v>5</v>
      </c>
      <c r="O66" s="159">
        <f>'Assignment (2)'!AA62</f>
        <v>5</v>
      </c>
      <c r="P66" s="47">
        <f t="shared" si="6"/>
        <v>10</v>
      </c>
      <c r="Q66" s="162">
        <f t="shared" si="7"/>
        <v>0.91428571428571426</v>
      </c>
      <c r="R66" s="162">
        <f t="shared" si="7"/>
        <v>0.92</v>
      </c>
    </row>
    <row r="67" spans="1:18" ht="15.6">
      <c r="A67" s="143">
        <v>57</v>
      </c>
      <c r="B67" s="73" t="str">
        <f>'CAT I'!B67</f>
        <v>AME20068</v>
      </c>
      <c r="C67" s="172" t="str">
        <f>'CAT I'!C67</f>
        <v>NAVEEN KUMAR M</v>
      </c>
      <c r="D67" s="74">
        <f>'CAT2'!R63</f>
        <v>2</v>
      </c>
      <c r="E67" s="74">
        <f>'CAT2'!S63</f>
        <v>2</v>
      </c>
      <c r="F67" s="74">
        <f>'CAT2'!T63</f>
        <v>2</v>
      </c>
      <c r="G67" s="74">
        <f>'CAT2'!U63</f>
        <v>2</v>
      </c>
      <c r="H67" s="74">
        <f>'CAT2'!V63</f>
        <v>2</v>
      </c>
      <c r="I67" s="74">
        <f>'CAT2'!W63</f>
        <v>2</v>
      </c>
      <c r="J67" s="74">
        <f>'CAT2'!X63</f>
        <v>9</v>
      </c>
      <c r="K67" s="74">
        <f>'CAT2'!Y63</f>
        <v>14</v>
      </c>
      <c r="L67" s="74">
        <f>'CAT2'!Z63</f>
        <v>14</v>
      </c>
      <c r="M67" s="148">
        <f t="shared" si="5"/>
        <v>49</v>
      </c>
      <c r="N67" s="159">
        <f>'Assignment (2)'!Z63</f>
        <v>5</v>
      </c>
      <c r="O67" s="159">
        <f>'Assignment (2)'!AA63</f>
        <v>5</v>
      </c>
      <c r="P67" s="47">
        <f t="shared" si="6"/>
        <v>10</v>
      </c>
      <c r="Q67" s="162">
        <f t="shared" si="7"/>
        <v>0.97142857142857142</v>
      </c>
      <c r="R67" s="162">
        <f t="shared" si="7"/>
        <v>1</v>
      </c>
    </row>
    <row r="68" spans="1:18" ht="15.6">
      <c r="A68" s="143">
        <v>58</v>
      </c>
      <c r="B68" s="73" t="str">
        <f>'CAT I'!B68</f>
        <v>AME20069</v>
      </c>
      <c r="C68" s="172" t="str">
        <f>'CAT I'!C68</f>
        <v>NIRANJAN R</v>
      </c>
      <c r="D68" s="74">
        <f>'CAT2'!R64</f>
        <v>2</v>
      </c>
      <c r="E68" s="74">
        <f>'CAT2'!S64</f>
        <v>2</v>
      </c>
      <c r="F68" s="74">
        <f>'CAT2'!T64</f>
        <v>2</v>
      </c>
      <c r="G68" s="74">
        <f>'CAT2'!U64</f>
        <v>2</v>
      </c>
      <c r="H68" s="74">
        <f>'CAT2'!V64</f>
        <v>2</v>
      </c>
      <c r="I68" s="74">
        <f>'CAT2'!W64</f>
        <v>2</v>
      </c>
      <c r="J68" s="74">
        <f>'CAT2'!X64</f>
        <v>10</v>
      </c>
      <c r="K68" s="74">
        <f>'CAT2'!Y64</f>
        <v>14</v>
      </c>
      <c r="L68" s="74">
        <f>'CAT2'!Z64</f>
        <v>13</v>
      </c>
      <c r="M68" s="148">
        <f t="shared" si="5"/>
        <v>49</v>
      </c>
      <c r="N68" s="159">
        <f>'Assignment (2)'!Z64</f>
        <v>5</v>
      </c>
      <c r="O68" s="159">
        <f>'Assignment (2)'!AA64</f>
        <v>5</v>
      </c>
      <c r="P68" s="47">
        <f t="shared" si="6"/>
        <v>10</v>
      </c>
      <c r="Q68" s="162">
        <f t="shared" si="7"/>
        <v>1</v>
      </c>
      <c r="R68" s="162">
        <f t="shared" si="7"/>
        <v>0.96</v>
      </c>
    </row>
    <row r="69" spans="1:18" ht="15.6">
      <c r="A69" s="143">
        <v>59</v>
      </c>
      <c r="B69" s="73" t="str">
        <f>'CAT I'!B69</f>
        <v>AME20071</v>
      </c>
      <c r="C69" s="172" t="str">
        <f>'CAT I'!C69</f>
        <v>L.D. PARAMESH</v>
      </c>
      <c r="D69" s="74">
        <f>'CAT2'!R65</f>
        <v>2</v>
      </c>
      <c r="E69" s="74">
        <f>'CAT2'!S65</f>
        <v>2</v>
      </c>
      <c r="F69" s="74">
        <f>'CAT2'!T65</f>
        <v>2</v>
      </c>
      <c r="G69" s="74">
        <f>'CAT2'!U65</f>
        <v>2</v>
      </c>
      <c r="H69" s="74">
        <f>'CAT2'!V65</f>
        <v>2</v>
      </c>
      <c r="I69" s="74">
        <f>'CAT2'!W65</f>
        <v>2</v>
      </c>
      <c r="J69" s="74">
        <f>'CAT2'!X65</f>
        <v>9</v>
      </c>
      <c r="K69" s="74">
        <f>'CAT2'!Y65</f>
        <v>10</v>
      </c>
      <c r="L69" s="74">
        <f>'CAT2'!Z65</f>
        <v>13</v>
      </c>
      <c r="M69" s="148">
        <f t="shared" si="5"/>
        <v>44</v>
      </c>
      <c r="N69" s="159">
        <f>'Assignment (2)'!Z65</f>
        <v>5</v>
      </c>
      <c r="O69" s="159">
        <f>'Assignment (2)'!AA65</f>
        <v>5</v>
      </c>
      <c r="P69" s="47">
        <f t="shared" si="6"/>
        <v>10</v>
      </c>
      <c r="Q69" s="162">
        <f t="shared" si="7"/>
        <v>0.8571428571428571</v>
      </c>
      <c r="R69" s="162">
        <f t="shared" si="7"/>
        <v>0.96</v>
      </c>
    </row>
    <row r="70" spans="1:18" ht="15.6">
      <c r="A70" s="143">
        <v>60</v>
      </c>
      <c r="B70" s="73" t="str">
        <f>'CAT I'!B70</f>
        <v>AME20072</v>
      </c>
      <c r="C70" s="172" t="str">
        <f>'CAT I'!C70</f>
        <v>PRAMAIYA</v>
      </c>
      <c r="D70" s="74">
        <f>'CAT2'!R66</f>
        <v>2</v>
      </c>
      <c r="E70" s="74">
        <f>'CAT2'!S66</f>
        <v>2</v>
      </c>
      <c r="F70" s="74">
        <f>'CAT2'!T66</f>
        <v>2</v>
      </c>
      <c r="G70" s="74">
        <f>'CAT2'!U66</f>
        <v>2</v>
      </c>
      <c r="H70" s="74">
        <f>'CAT2'!V66</f>
        <v>2</v>
      </c>
      <c r="I70" s="74">
        <f>'CAT2'!W66</f>
        <v>2</v>
      </c>
      <c r="J70" s="74">
        <f>'CAT2'!X66</f>
        <v>9</v>
      </c>
      <c r="K70" s="74">
        <f>'CAT2'!Y66</f>
        <v>12</v>
      </c>
      <c r="L70" s="74">
        <f>'CAT2'!Z66</f>
        <v>11</v>
      </c>
      <c r="M70" s="148">
        <f t="shared" si="5"/>
        <v>44</v>
      </c>
      <c r="N70" s="159">
        <f>'Assignment (2)'!Z66</f>
        <v>5</v>
      </c>
      <c r="O70" s="159">
        <f>'Assignment (2)'!AA66</f>
        <v>5</v>
      </c>
      <c r="P70" s="47">
        <f t="shared" si="6"/>
        <v>10</v>
      </c>
      <c r="Q70" s="162">
        <f t="shared" si="7"/>
        <v>0.91428571428571426</v>
      </c>
      <c r="R70" s="162">
        <f t="shared" si="7"/>
        <v>0.88</v>
      </c>
    </row>
    <row r="71" spans="1:18" ht="15.6">
      <c r="A71" s="143">
        <v>61</v>
      </c>
      <c r="B71" s="73" t="str">
        <f>'CAT I'!B71</f>
        <v>AME20074</v>
      </c>
      <c r="C71" s="172" t="str">
        <f>'CAT I'!C71</f>
        <v>PRASANTH</v>
      </c>
      <c r="D71" s="74">
        <f>'CAT2'!R67</f>
        <v>2</v>
      </c>
      <c r="E71" s="74">
        <f>'CAT2'!S67</f>
        <v>2</v>
      </c>
      <c r="F71" s="74">
        <f>'CAT2'!T67</f>
        <v>2</v>
      </c>
      <c r="G71" s="74">
        <f>'CAT2'!U67</f>
        <v>1</v>
      </c>
      <c r="H71" s="74">
        <f>'CAT2'!V67</f>
        <v>2</v>
      </c>
      <c r="I71" s="74">
        <f>'CAT2'!W67</f>
        <v>2</v>
      </c>
      <c r="J71" s="74">
        <f>'CAT2'!X67</f>
        <v>7</v>
      </c>
      <c r="K71" s="74">
        <f>'CAT2'!Y67</f>
        <v>8</v>
      </c>
      <c r="L71" s="74">
        <f>'CAT2'!Z67</f>
        <v>14</v>
      </c>
      <c r="M71" s="148">
        <f t="shared" si="5"/>
        <v>40</v>
      </c>
      <c r="N71" s="159">
        <f>'Assignment (2)'!Z67</f>
        <v>5</v>
      </c>
      <c r="O71" s="159">
        <f>'Assignment (2)'!AA67</f>
        <v>5</v>
      </c>
      <c r="P71" s="47">
        <f t="shared" si="6"/>
        <v>10</v>
      </c>
      <c r="Q71" s="162">
        <f t="shared" si="7"/>
        <v>0.74285714285714288</v>
      </c>
      <c r="R71" s="162">
        <f t="shared" si="7"/>
        <v>0.96</v>
      </c>
    </row>
    <row r="72" spans="1:18" ht="15.6">
      <c r="A72" s="143">
        <v>62</v>
      </c>
      <c r="B72" s="73" t="str">
        <f>'CAT I'!B72</f>
        <v>AME20075</v>
      </c>
      <c r="C72" s="172" t="str">
        <f>'CAT I'!C72</f>
        <v>RAVIKUMAR L</v>
      </c>
      <c r="D72" s="74">
        <f>'CAT2'!R68</f>
        <v>2</v>
      </c>
      <c r="E72" s="74">
        <f>'CAT2'!S68</f>
        <v>2</v>
      </c>
      <c r="F72" s="74">
        <f>'CAT2'!T68</f>
        <v>2</v>
      </c>
      <c r="G72" s="74">
        <f>'CAT2'!U68</f>
        <v>2</v>
      </c>
      <c r="H72" s="74">
        <f>'CAT2'!V68</f>
        <v>2</v>
      </c>
      <c r="I72" s="74">
        <f>'CAT2'!W68</f>
        <v>2</v>
      </c>
      <c r="J72" s="74">
        <f>'CAT2'!X68</f>
        <v>10</v>
      </c>
      <c r="K72" s="74">
        <f>'CAT2'!Y68</f>
        <v>14</v>
      </c>
      <c r="L72" s="74">
        <f>'CAT2'!Z68</f>
        <v>14</v>
      </c>
      <c r="M72" s="148">
        <f t="shared" si="5"/>
        <v>50</v>
      </c>
      <c r="N72" s="159">
        <f>'Assignment (2)'!Z68</f>
        <v>5</v>
      </c>
      <c r="O72" s="159">
        <f>'Assignment (2)'!AA68</f>
        <v>5</v>
      </c>
      <c r="P72" s="47">
        <f t="shared" si="6"/>
        <v>10</v>
      </c>
      <c r="Q72" s="162">
        <f t="shared" si="7"/>
        <v>1</v>
      </c>
      <c r="R72" s="162">
        <f t="shared" si="7"/>
        <v>1</v>
      </c>
    </row>
    <row r="73" spans="1:18" ht="15.6">
      <c r="A73" s="143">
        <v>63</v>
      </c>
      <c r="B73" s="73" t="str">
        <f>'CAT I'!B73</f>
        <v>AME20076</v>
      </c>
      <c r="C73" s="172" t="str">
        <f>'CAT I'!C73</f>
        <v>ROHITH K</v>
      </c>
      <c r="D73" s="74">
        <f>'CAT2'!R69</f>
        <v>2</v>
      </c>
      <c r="E73" s="74">
        <f>'CAT2'!S69</f>
        <v>2</v>
      </c>
      <c r="F73" s="74">
        <f>'CAT2'!T69</f>
        <v>2</v>
      </c>
      <c r="G73" s="74">
        <f>'CAT2'!U69</f>
        <v>2</v>
      </c>
      <c r="H73" s="74">
        <f>'CAT2'!V69</f>
        <v>2</v>
      </c>
      <c r="I73" s="74">
        <f>'CAT2'!W69</f>
        <v>2</v>
      </c>
      <c r="J73" s="74">
        <f>'CAT2'!X69</f>
        <v>10</v>
      </c>
      <c r="K73" s="74">
        <f>'CAT2'!Y69</f>
        <v>13</v>
      </c>
      <c r="L73" s="74">
        <f>'CAT2'!Z69</f>
        <v>13</v>
      </c>
      <c r="M73" s="148">
        <f t="shared" si="5"/>
        <v>48</v>
      </c>
      <c r="N73" s="159">
        <f>'Assignment (2)'!Z69</f>
        <v>5</v>
      </c>
      <c r="O73" s="159">
        <f>'Assignment (2)'!AA69</f>
        <v>5</v>
      </c>
      <c r="P73" s="47">
        <f t="shared" si="6"/>
        <v>10</v>
      </c>
      <c r="Q73" s="162">
        <f t="shared" si="7"/>
        <v>0.97142857142857142</v>
      </c>
      <c r="R73" s="162">
        <f t="shared" si="7"/>
        <v>0.96</v>
      </c>
    </row>
    <row r="74" spans="1:18" ht="15.6">
      <c r="A74" s="143">
        <v>64</v>
      </c>
      <c r="B74" s="73" t="str">
        <f>'CAT I'!B74</f>
        <v>AME20078</v>
      </c>
      <c r="C74" s="172" t="str">
        <f>'CAT I'!C74</f>
        <v>ROSHAN</v>
      </c>
      <c r="D74" s="74">
        <f>'CAT2'!R70</f>
        <v>1</v>
      </c>
      <c r="E74" s="74">
        <f>'CAT2'!S70</f>
        <v>2</v>
      </c>
      <c r="F74" s="74">
        <f>'CAT2'!T70</f>
        <v>1</v>
      </c>
      <c r="G74" s="74">
        <f>'CAT2'!U70</f>
        <v>1</v>
      </c>
      <c r="H74" s="74">
        <f>'CAT2'!V70</f>
        <v>1</v>
      </c>
      <c r="I74" s="74">
        <f>'CAT2'!W70</f>
        <v>2</v>
      </c>
      <c r="J74" s="74">
        <f>'CAT2'!X70</f>
        <v>8</v>
      </c>
      <c r="K74" s="74">
        <f>'CAT2'!Y70</f>
        <v>13</v>
      </c>
      <c r="L74" s="74">
        <f>'CAT2'!Z70</f>
        <v>11</v>
      </c>
      <c r="M74" s="148">
        <f t="shared" si="5"/>
        <v>40</v>
      </c>
      <c r="N74" s="159">
        <f>'Assignment (2)'!Z70</f>
        <v>5</v>
      </c>
      <c r="O74" s="159">
        <f>'Assignment (2)'!AA70</f>
        <v>5</v>
      </c>
      <c r="P74" s="47">
        <f t="shared" si="6"/>
        <v>10</v>
      </c>
      <c r="Q74" s="162">
        <f t="shared" si="7"/>
        <v>0.8571428571428571</v>
      </c>
      <c r="R74" s="162">
        <f t="shared" si="7"/>
        <v>0.8</v>
      </c>
    </row>
    <row r="75" spans="1:18" ht="15.6">
      <c r="A75" s="143">
        <v>65</v>
      </c>
      <c r="B75" s="73" t="str">
        <f>'CAT I'!B75</f>
        <v>AME20079</v>
      </c>
      <c r="C75" s="172" t="str">
        <f>'CAT I'!C75</f>
        <v>SABARENATH KAILASH</v>
      </c>
      <c r="D75" s="74">
        <f>'CAT2'!R71</f>
        <v>2</v>
      </c>
      <c r="E75" s="74">
        <f>'CAT2'!S71</f>
        <v>2</v>
      </c>
      <c r="F75" s="74">
        <f>'CAT2'!T71</f>
        <v>2</v>
      </c>
      <c r="G75" s="74">
        <f>'CAT2'!U71</f>
        <v>2</v>
      </c>
      <c r="H75" s="74">
        <f>'CAT2'!V71</f>
        <v>2</v>
      </c>
      <c r="I75" s="74">
        <f>'CAT2'!W71</f>
        <v>2</v>
      </c>
      <c r="J75" s="74">
        <f>'CAT2'!X71</f>
        <v>10</v>
      </c>
      <c r="K75" s="74">
        <f>'CAT2'!Y71</f>
        <v>13</v>
      </c>
      <c r="L75" s="74">
        <f>'CAT2'!Z71</f>
        <v>14</v>
      </c>
      <c r="M75" s="148">
        <f t="shared" si="5"/>
        <v>49</v>
      </c>
      <c r="N75" s="159">
        <f>'Assignment (2)'!Z71</f>
        <v>5</v>
      </c>
      <c r="O75" s="159">
        <f>'Assignment (2)'!AA71</f>
        <v>5</v>
      </c>
      <c r="P75" s="47">
        <f t="shared" si="6"/>
        <v>10</v>
      </c>
      <c r="Q75" s="162">
        <f t="shared" si="7"/>
        <v>0.97142857142857142</v>
      </c>
      <c r="R75" s="162">
        <f t="shared" si="7"/>
        <v>1</v>
      </c>
    </row>
    <row r="76" spans="1:18" ht="15.6">
      <c r="A76" s="143">
        <v>66</v>
      </c>
      <c r="B76" s="73" t="str">
        <f>'CAT I'!B76</f>
        <v>AME20080</v>
      </c>
      <c r="C76" s="172" t="str">
        <f>'CAT I'!C76</f>
        <v>N D SAI SUJAY</v>
      </c>
      <c r="D76" s="74">
        <f>'CAT2'!R72</f>
        <v>2</v>
      </c>
      <c r="E76" s="74">
        <f>'CAT2'!S72</f>
        <v>2</v>
      </c>
      <c r="F76" s="74">
        <f>'CAT2'!T72</f>
        <v>2</v>
      </c>
      <c r="G76" s="74">
        <f>'CAT2'!U72</f>
        <v>2</v>
      </c>
      <c r="H76" s="74">
        <f>'CAT2'!V72</f>
        <v>2</v>
      </c>
      <c r="I76" s="74">
        <f>'CAT2'!W72</f>
        <v>2</v>
      </c>
      <c r="J76" s="74">
        <f>'CAT2'!X72</f>
        <v>10</v>
      </c>
      <c r="K76" s="74">
        <f>'CAT2'!Y72</f>
        <v>13</v>
      </c>
      <c r="L76" s="74">
        <f>'CAT2'!Z72</f>
        <v>14</v>
      </c>
      <c r="M76" s="148">
        <f t="shared" si="5"/>
        <v>49</v>
      </c>
      <c r="N76" s="159">
        <f>'Assignment (2)'!Z72</f>
        <v>5</v>
      </c>
      <c r="O76" s="159">
        <f>'Assignment (2)'!AA72</f>
        <v>5</v>
      </c>
      <c r="P76" s="47">
        <f t="shared" si="6"/>
        <v>10</v>
      </c>
      <c r="Q76" s="162">
        <f t="shared" si="7"/>
        <v>0.97142857142857142</v>
      </c>
      <c r="R76" s="162">
        <f t="shared" si="7"/>
        <v>1</v>
      </c>
    </row>
    <row r="77" spans="1:18" ht="15.6">
      <c r="A77" s="143">
        <v>67</v>
      </c>
      <c r="B77" s="73" t="str">
        <f>'CAT I'!B77</f>
        <v>AME20081</v>
      </c>
      <c r="C77" s="172" t="str">
        <f>'CAT I'!C77</f>
        <v>SAMRIDHYA DAS</v>
      </c>
      <c r="D77" s="74">
        <f>'CAT2'!R73</f>
        <v>0</v>
      </c>
      <c r="E77" s="74">
        <f>'CAT2'!S73</f>
        <v>0</v>
      </c>
      <c r="F77" s="74">
        <f>'CAT2'!T73</f>
        <v>2</v>
      </c>
      <c r="G77" s="74">
        <f>'CAT2'!U73</f>
        <v>1</v>
      </c>
      <c r="H77" s="74">
        <f>'CAT2'!V73</f>
        <v>1</v>
      </c>
      <c r="I77" s="74">
        <f>'CAT2'!W73</f>
        <v>0</v>
      </c>
      <c r="J77" s="74">
        <f>'CAT2'!X73</f>
        <v>7</v>
      </c>
      <c r="K77" s="74">
        <f>'CAT2'!Y73</f>
        <v>14</v>
      </c>
      <c r="L77" s="74">
        <f>'CAT2'!Z73</f>
        <v>13</v>
      </c>
      <c r="M77" s="148">
        <f t="shared" si="5"/>
        <v>38</v>
      </c>
      <c r="N77" s="159">
        <f>'Assignment (2)'!Z73</f>
        <v>5</v>
      </c>
      <c r="O77" s="159">
        <f>'Assignment (2)'!AA73</f>
        <v>5</v>
      </c>
      <c r="P77" s="47">
        <f t="shared" si="6"/>
        <v>10</v>
      </c>
      <c r="Q77" s="162">
        <f t="shared" si="7"/>
        <v>0.8</v>
      </c>
      <c r="R77" s="162">
        <f t="shared" si="7"/>
        <v>0.8</v>
      </c>
    </row>
    <row r="78" spans="1:18" ht="15.6">
      <c r="A78" s="143">
        <v>68</v>
      </c>
      <c r="B78" s="73" t="str">
        <f>'CAT I'!B78</f>
        <v>AME20082</v>
      </c>
      <c r="C78" s="172" t="str">
        <f>'CAT I'!C78</f>
        <v>SANGEETH SAROV JOSHY</v>
      </c>
      <c r="D78" s="74">
        <f>'CAT2'!R74</f>
        <v>2</v>
      </c>
      <c r="E78" s="74">
        <f>'CAT2'!S74</f>
        <v>2</v>
      </c>
      <c r="F78" s="74">
        <f>'CAT2'!T74</f>
        <v>2</v>
      </c>
      <c r="G78" s="74">
        <f>'CAT2'!U74</f>
        <v>2</v>
      </c>
      <c r="H78" s="74">
        <f>'CAT2'!V74</f>
        <v>2</v>
      </c>
      <c r="I78" s="74">
        <f>'CAT2'!W74</f>
        <v>2</v>
      </c>
      <c r="J78" s="74">
        <f>'CAT2'!X74</f>
        <v>10</v>
      </c>
      <c r="K78" s="74">
        <f>'CAT2'!Y74</f>
        <v>13</v>
      </c>
      <c r="L78" s="74">
        <f>'CAT2'!Z74</f>
        <v>10</v>
      </c>
      <c r="M78" s="148">
        <f t="shared" si="5"/>
        <v>45</v>
      </c>
      <c r="N78" s="159">
        <f>'Assignment (2)'!Z74</f>
        <v>5</v>
      </c>
      <c r="O78" s="159">
        <f>'Assignment (2)'!AA74</f>
        <v>5</v>
      </c>
      <c r="P78" s="47">
        <f t="shared" si="6"/>
        <v>10</v>
      </c>
      <c r="Q78" s="162">
        <f t="shared" si="7"/>
        <v>0.97142857142857142</v>
      </c>
      <c r="R78" s="162">
        <f t="shared" si="7"/>
        <v>0.84</v>
      </c>
    </row>
    <row r="79" spans="1:18" ht="15.6">
      <c r="A79" s="143">
        <v>69</v>
      </c>
      <c r="B79" s="73" t="str">
        <f>'CAT I'!B79</f>
        <v>AME20083</v>
      </c>
      <c r="C79" s="172" t="str">
        <f>'CAT I'!C79</f>
        <v>SANGEETH SYAM M</v>
      </c>
      <c r="D79" s="74">
        <f>'CAT2'!R75</f>
        <v>2</v>
      </c>
      <c r="E79" s="74">
        <f>'CAT2'!S75</f>
        <v>2</v>
      </c>
      <c r="F79" s="74">
        <f>'CAT2'!T75</f>
        <v>2</v>
      </c>
      <c r="G79" s="74">
        <f>'CAT2'!U75</f>
        <v>2</v>
      </c>
      <c r="H79" s="74">
        <f>'CAT2'!V75</f>
        <v>2</v>
      </c>
      <c r="I79" s="74">
        <f>'CAT2'!W75</f>
        <v>2</v>
      </c>
      <c r="J79" s="74">
        <f>'CAT2'!X75</f>
        <v>10</v>
      </c>
      <c r="K79" s="74">
        <f>'CAT2'!Y75</f>
        <v>14</v>
      </c>
      <c r="L79" s="74">
        <f>'CAT2'!Z75</f>
        <v>14</v>
      </c>
      <c r="M79" s="148">
        <f t="shared" si="5"/>
        <v>50</v>
      </c>
      <c r="N79" s="159">
        <f>'Assignment (2)'!Z75</f>
        <v>5</v>
      </c>
      <c r="O79" s="159">
        <f>'Assignment (2)'!AA75</f>
        <v>5</v>
      </c>
      <c r="P79" s="47">
        <f t="shared" si="6"/>
        <v>10</v>
      </c>
      <c r="Q79" s="162">
        <f t="shared" si="7"/>
        <v>1</v>
      </c>
      <c r="R79" s="162">
        <f t="shared" si="7"/>
        <v>1</v>
      </c>
    </row>
    <row r="80" spans="1:18" ht="15.6">
      <c r="A80" s="143">
        <v>70</v>
      </c>
      <c r="B80" s="73" t="str">
        <f>'CAT I'!B80</f>
        <v>AME20084</v>
      </c>
      <c r="C80" s="172" t="str">
        <f>'CAT I'!C80</f>
        <v>SERMA RAJA D</v>
      </c>
      <c r="D80" s="74">
        <f>'CAT2'!R76</f>
        <v>2</v>
      </c>
      <c r="E80" s="74">
        <f>'CAT2'!S76</f>
        <v>2</v>
      </c>
      <c r="F80" s="74">
        <f>'CAT2'!T76</f>
        <v>2</v>
      </c>
      <c r="G80" s="74">
        <f>'CAT2'!U76</f>
        <v>2</v>
      </c>
      <c r="H80" s="74">
        <f>'CAT2'!V76</f>
        <v>2</v>
      </c>
      <c r="I80" s="74">
        <f>'CAT2'!W76</f>
        <v>2</v>
      </c>
      <c r="J80" s="74">
        <f>'CAT2'!X76</f>
        <v>9</v>
      </c>
      <c r="K80" s="74">
        <f>'CAT2'!Y76</f>
        <v>14</v>
      </c>
      <c r="L80" s="74">
        <f>'CAT2'!Z76</f>
        <v>13</v>
      </c>
      <c r="M80" s="148">
        <f t="shared" ref="M80:M143" si="8">SUM(D80:L80)</f>
        <v>48</v>
      </c>
      <c r="N80" s="159">
        <f>'Assignment (2)'!Z76</f>
        <v>5</v>
      </c>
      <c r="O80" s="159">
        <f>'Assignment (2)'!AA76</f>
        <v>5</v>
      </c>
      <c r="P80" s="47">
        <f t="shared" ref="P80:P143" si="9">SUM(N80:O80)</f>
        <v>10</v>
      </c>
      <c r="Q80" s="162">
        <f t="shared" si="7"/>
        <v>0.97142857142857142</v>
      </c>
      <c r="R80" s="162">
        <f t="shared" si="7"/>
        <v>0.96</v>
      </c>
    </row>
    <row r="81" spans="1:18" ht="15.6">
      <c r="A81" s="143">
        <v>71</v>
      </c>
      <c r="B81" s="73" t="str">
        <f>'CAT I'!B81</f>
        <v>AME20085</v>
      </c>
      <c r="C81" s="172" t="str">
        <f>'CAT I'!C81</f>
        <v>SHARUN P</v>
      </c>
      <c r="D81" s="74">
        <f>'CAT2'!R77</f>
        <v>2</v>
      </c>
      <c r="E81" s="74">
        <f>'CAT2'!S77</f>
        <v>2</v>
      </c>
      <c r="F81" s="74">
        <f>'CAT2'!T77</f>
        <v>2</v>
      </c>
      <c r="G81" s="74">
        <f>'CAT2'!U77</f>
        <v>2</v>
      </c>
      <c r="H81" s="74">
        <f>'CAT2'!V77</f>
        <v>2</v>
      </c>
      <c r="I81" s="74">
        <f>'CAT2'!W77</f>
        <v>2</v>
      </c>
      <c r="J81" s="74">
        <f>'CAT2'!X77</f>
        <v>10</v>
      </c>
      <c r="K81" s="74">
        <f>'CAT2'!Y77</f>
        <v>14</v>
      </c>
      <c r="L81" s="74">
        <f>'CAT2'!Z77</f>
        <v>14</v>
      </c>
      <c r="M81" s="148">
        <f t="shared" si="8"/>
        <v>50</v>
      </c>
      <c r="N81" s="159">
        <f>'Assignment (2)'!Z77</f>
        <v>5</v>
      </c>
      <c r="O81" s="159">
        <f>'Assignment (2)'!AA77</f>
        <v>5</v>
      </c>
      <c r="P81" s="47">
        <f t="shared" si="9"/>
        <v>10</v>
      </c>
      <c r="Q81" s="162">
        <f t="shared" si="7"/>
        <v>1</v>
      </c>
      <c r="R81" s="162">
        <f t="shared" si="7"/>
        <v>1</v>
      </c>
    </row>
    <row r="82" spans="1:18" ht="15.6">
      <c r="A82" s="143">
        <v>72</v>
      </c>
      <c r="B82" s="73" t="str">
        <f>'CAT I'!B82</f>
        <v>AME20086</v>
      </c>
      <c r="C82" s="172" t="str">
        <f>'CAT I'!C82</f>
        <v>SHRAVAN B NAMBIAR</v>
      </c>
      <c r="D82" s="74">
        <f>'CAT2'!R78</f>
        <v>2</v>
      </c>
      <c r="E82" s="74">
        <f>'CAT2'!S78</f>
        <v>2</v>
      </c>
      <c r="F82" s="74">
        <f>'CAT2'!T78</f>
        <v>2</v>
      </c>
      <c r="G82" s="74">
        <f>'CAT2'!U78</f>
        <v>2</v>
      </c>
      <c r="H82" s="74">
        <f>'CAT2'!V78</f>
        <v>2</v>
      </c>
      <c r="I82" s="74">
        <f>'CAT2'!W78</f>
        <v>2</v>
      </c>
      <c r="J82" s="74">
        <f>'CAT2'!X78</f>
        <v>10</v>
      </c>
      <c r="K82" s="74">
        <f>'CAT2'!Y78</f>
        <v>13</v>
      </c>
      <c r="L82" s="74">
        <f>'CAT2'!Z78</f>
        <v>14</v>
      </c>
      <c r="M82" s="148">
        <f t="shared" si="8"/>
        <v>49</v>
      </c>
      <c r="N82" s="159">
        <f>'Assignment (2)'!Z78</f>
        <v>5</v>
      </c>
      <c r="O82" s="159">
        <f>'Assignment (2)'!AA78</f>
        <v>5</v>
      </c>
      <c r="P82" s="47">
        <f t="shared" si="9"/>
        <v>10</v>
      </c>
      <c r="Q82" s="162">
        <f t="shared" si="7"/>
        <v>0.97142857142857142</v>
      </c>
      <c r="R82" s="162">
        <f t="shared" si="7"/>
        <v>1</v>
      </c>
    </row>
    <row r="83" spans="1:18" ht="15.6">
      <c r="A83" s="143">
        <v>73</v>
      </c>
      <c r="B83" s="73" t="str">
        <f>'CAT I'!B83</f>
        <v>AME20087</v>
      </c>
      <c r="C83" s="172" t="str">
        <f>'CAT I'!C83</f>
        <v>SRI VENKATESH</v>
      </c>
      <c r="D83" s="74">
        <f>'CAT2'!R79</f>
        <v>1</v>
      </c>
      <c r="E83" s="74">
        <f>'CAT2'!S79</f>
        <v>1</v>
      </c>
      <c r="F83" s="74">
        <f>'CAT2'!T79</f>
        <v>1</v>
      </c>
      <c r="G83" s="74">
        <f>'CAT2'!U79</f>
        <v>0</v>
      </c>
      <c r="H83" s="74">
        <f>'CAT2'!V79</f>
        <v>1</v>
      </c>
      <c r="I83" s="74">
        <f>'CAT2'!W79</f>
        <v>0</v>
      </c>
      <c r="J83" s="74">
        <f>'CAT2'!X79</f>
        <v>7</v>
      </c>
      <c r="K83" s="74">
        <f>'CAT2'!Y79</f>
        <v>14</v>
      </c>
      <c r="L83" s="74">
        <f>'CAT2'!Z79</f>
        <v>14</v>
      </c>
      <c r="M83" s="148">
        <f t="shared" si="8"/>
        <v>39</v>
      </c>
      <c r="N83" s="159">
        <f>'Assignment (2)'!Z79</f>
        <v>5</v>
      </c>
      <c r="O83" s="159">
        <f>'Assignment (2)'!AA79</f>
        <v>5</v>
      </c>
      <c r="P83" s="47">
        <f t="shared" si="9"/>
        <v>10</v>
      </c>
      <c r="Q83" s="162">
        <f t="shared" si="7"/>
        <v>0.82857142857142863</v>
      </c>
      <c r="R83" s="162">
        <f t="shared" si="7"/>
        <v>0.8</v>
      </c>
    </row>
    <row r="84" spans="1:18" ht="15.6">
      <c r="A84" s="143">
        <v>74</v>
      </c>
      <c r="B84" s="73" t="str">
        <f>'CAT I'!B84</f>
        <v>AME20088</v>
      </c>
      <c r="C84" s="172" t="str">
        <f>'CAT I'!C84</f>
        <v>SIVA SUBRAMANIAN</v>
      </c>
      <c r="D84" s="74">
        <f>'CAT2'!R80</f>
        <v>2</v>
      </c>
      <c r="E84" s="74">
        <f>'CAT2'!S80</f>
        <v>2</v>
      </c>
      <c r="F84" s="74">
        <f>'CAT2'!T80</f>
        <v>2</v>
      </c>
      <c r="G84" s="74">
        <f>'CAT2'!U80</f>
        <v>2</v>
      </c>
      <c r="H84" s="74">
        <f>'CAT2'!V80</f>
        <v>2</v>
      </c>
      <c r="I84" s="74">
        <f>'CAT2'!W80</f>
        <v>2</v>
      </c>
      <c r="J84" s="74">
        <f>'CAT2'!X80</f>
        <v>10</v>
      </c>
      <c r="K84" s="74">
        <f>'CAT2'!Y80</f>
        <v>14</v>
      </c>
      <c r="L84" s="74">
        <f>'CAT2'!Z80</f>
        <v>14</v>
      </c>
      <c r="M84" s="148">
        <f t="shared" si="8"/>
        <v>50</v>
      </c>
      <c r="N84" s="159">
        <f>'Assignment (2)'!Z80</f>
        <v>5</v>
      </c>
      <c r="O84" s="159">
        <f>'Assignment (2)'!AA80</f>
        <v>5</v>
      </c>
      <c r="P84" s="47">
        <f t="shared" si="9"/>
        <v>10</v>
      </c>
      <c r="Q84" s="162">
        <f t="shared" si="7"/>
        <v>1</v>
      </c>
      <c r="R84" s="162">
        <f t="shared" si="7"/>
        <v>1</v>
      </c>
    </row>
    <row r="85" spans="1:18" ht="15.6">
      <c r="A85" s="143">
        <v>75</v>
      </c>
      <c r="B85" s="73" t="str">
        <f>'CAT I'!B85</f>
        <v>AME20090</v>
      </c>
      <c r="C85" s="172" t="str">
        <f>'CAT I'!C85</f>
        <v>SUBRAMANIAN V</v>
      </c>
      <c r="D85" s="74">
        <f>'CAT2'!R81</f>
        <v>0</v>
      </c>
      <c r="E85" s="74">
        <f>'CAT2'!S81</f>
        <v>0</v>
      </c>
      <c r="F85" s="74">
        <f>'CAT2'!T81</f>
        <v>2</v>
      </c>
      <c r="G85" s="74">
        <f>'CAT2'!U81</f>
        <v>1</v>
      </c>
      <c r="H85" s="74">
        <f>'CAT2'!V81</f>
        <v>1</v>
      </c>
      <c r="I85" s="74">
        <f>'CAT2'!W81</f>
        <v>0</v>
      </c>
      <c r="J85" s="74">
        <f>'CAT2'!X81</f>
        <v>8</v>
      </c>
      <c r="K85" s="74">
        <f>'CAT2'!Y81</f>
        <v>11</v>
      </c>
      <c r="L85" s="74">
        <f>'CAT2'!Z81</f>
        <v>12</v>
      </c>
      <c r="M85" s="148">
        <f t="shared" si="8"/>
        <v>35</v>
      </c>
      <c r="N85" s="159">
        <f>'Assignment (2)'!Z81</f>
        <v>5</v>
      </c>
      <c r="O85" s="159">
        <f>'Assignment (2)'!AA81</f>
        <v>5</v>
      </c>
      <c r="P85" s="47">
        <f t="shared" si="9"/>
        <v>10</v>
      </c>
      <c r="Q85" s="162">
        <f t="shared" si="7"/>
        <v>0.74285714285714288</v>
      </c>
      <c r="R85" s="162">
        <f t="shared" si="7"/>
        <v>0.76</v>
      </c>
    </row>
    <row r="86" spans="1:18" ht="15.6">
      <c r="A86" s="143">
        <v>76</v>
      </c>
      <c r="B86" s="73" t="str">
        <f>'CAT I'!B86</f>
        <v>AME20091</v>
      </c>
      <c r="C86" s="172" t="str">
        <f>'CAT I'!C86</f>
        <v>SUJAY U M</v>
      </c>
      <c r="D86" s="74">
        <f>'CAT2'!R82</f>
        <v>2</v>
      </c>
      <c r="E86" s="74">
        <f>'CAT2'!S82</f>
        <v>1</v>
      </c>
      <c r="F86" s="74">
        <f>'CAT2'!T82</f>
        <v>2</v>
      </c>
      <c r="G86" s="74">
        <f>'CAT2'!U82</f>
        <v>2</v>
      </c>
      <c r="H86" s="74">
        <f>'CAT2'!V82</f>
        <v>2</v>
      </c>
      <c r="I86" s="74">
        <f>'CAT2'!W82</f>
        <v>1</v>
      </c>
      <c r="J86" s="74">
        <f>'CAT2'!X82</f>
        <v>8</v>
      </c>
      <c r="K86" s="74">
        <f>'CAT2'!Y82</f>
        <v>14</v>
      </c>
      <c r="L86" s="74">
        <f>'CAT2'!Z82</f>
        <v>7</v>
      </c>
      <c r="M86" s="148">
        <f t="shared" si="8"/>
        <v>39</v>
      </c>
      <c r="N86" s="159">
        <f>'Assignment (2)'!Z82</f>
        <v>5</v>
      </c>
      <c r="O86" s="159">
        <f>'Assignment (2)'!AA82</f>
        <v>5</v>
      </c>
      <c r="P86" s="47">
        <f t="shared" si="9"/>
        <v>10</v>
      </c>
      <c r="Q86" s="162">
        <f t="shared" si="7"/>
        <v>0.91428571428571426</v>
      </c>
      <c r="R86" s="162">
        <f t="shared" si="7"/>
        <v>0.68</v>
      </c>
    </row>
    <row r="87" spans="1:18" ht="15.6">
      <c r="A87" s="143">
        <v>77</v>
      </c>
      <c r="B87" s="73" t="str">
        <f>'CAT I'!B87</f>
        <v>AME20092</v>
      </c>
      <c r="C87" s="172" t="str">
        <f>'CAT I'!C87</f>
        <v>SUJITHIRAN N</v>
      </c>
      <c r="D87" s="74">
        <f>'CAT2'!R83</f>
        <v>2</v>
      </c>
      <c r="E87" s="74">
        <f>'CAT2'!S83</f>
        <v>2</v>
      </c>
      <c r="F87" s="74">
        <f>'CAT2'!T83</f>
        <v>2</v>
      </c>
      <c r="G87" s="74">
        <f>'CAT2'!U83</f>
        <v>2</v>
      </c>
      <c r="H87" s="74">
        <f>'CAT2'!V83</f>
        <v>2</v>
      </c>
      <c r="I87" s="74">
        <f>'CAT2'!W83</f>
        <v>2</v>
      </c>
      <c r="J87" s="74">
        <f>'CAT2'!X83</f>
        <v>10</v>
      </c>
      <c r="K87" s="74">
        <f>'CAT2'!Y83</f>
        <v>13</v>
      </c>
      <c r="L87" s="74">
        <f>'CAT2'!Z83</f>
        <v>14</v>
      </c>
      <c r="M87" s="148">
        <f t="shared" si="8"/>
        <v>49</v>
      </c>
      <c r="N87" s="159">
        <f>'Assignment (2)'!Z83</f>
        <v>5</v>
      </c>
      <c r="O87" s="159">
        <f>'Assignment (2)'!AA83</f>
        <v>5</v>
      </c>
      <c r="P87" s="47">
        <f t="shared" si="9"/>
        <v>10</v>
      </c>
      <c r="Q87" s="162">
        <f t="shared" si="7"/>
        <v>0.97142857142857142</v>
      </c>
      <c r="R87" s="162">
        <f t="shared" si="7"/>
        <v>1</v>
      </c>
    </row>
    <row r="88" spans="1:18" ht="15.6">
      <c r="A88" s="143">
        <v>78</v>
      </c>
      <c r="B88" s="73" t="str">
        <f>'CAT I'!B88</f>
        <v>AME20093</v>
      </c>
      <c r="C88" s="172" t="str">
        <f>'CAT I'!C88</f>
        <v>SURYA SIVADAS</v>
      </c>
      <c r="D88" s="74">
        <f>'CAT2'!R84</f>
        <v>2</v>
      </c>
      <c r="E88" s="74">
        <f>'CAT2'!S84</f>
        <v>2</v>
      </c>
      <c r="F88" s="74">
        <f>'CAT2'!T84</f>
        <v>2</v>
      </c>
      <c r="G88" s="74">
        <f>'CAT2'!U84</f>
        <v>2</v>
      </c>
      <c r="H88" s="74">
        <f>'CAT2'!V84</f>
        <v>2</v>
      </c>
      <c r="I88" s="74">
        <f>'CAT2'!W84</f>
        <v>2</v>
      </c>
      <c r="J88" s="74">
        <f>'CAT2'!X84</f>
        <v>10</v>
      </c>
      <c r="K88" s="74">
        <f>'CAT2'!Y84</f>
        <v>14</v>
      </c>
      <c r="L88" s="74">
        <f>'CAT2'!Z84</f>
        <v>14</v>
      </c>
      <c r="M88" s="148">
        <f t="shared" si="8"/>
        <v>50</v>
      </c>
      <c r="N88" s="159">
        <f>'Assignment (2)'!Z84</f>
        <v>5</v>
      </c>
      <c r="O88" s="159">
        <f>'Assignment (2)'!AA84</f>
        <v>5</v>
      </c>
      <c r="P88" s="47">
        <f t="shared" si="9"/>
        <v>10</v>
      </c>
      <c r="Q88" s="162">
        <f t="shared" si="7"/>
        <v>1</v>
      </c>
      <c r="R88" s="162">
        <f t="shared" si="7"/>
        <v>1</v>
      </c>
    </row>
    <row r="89" spans="1:18" ht="15.6">
      <c r="A89" s="143">
        <v>79</v>
      </c>
      <c r="B89" s="73" t="str">
        <f>'CAT I'!B89</f>
        <v>AME20094</v>
      </c>
      <c r="C89" s="172" t="str">
        <f>'CAT I'!C89</f>
        <v>UJJWAL KAPOOR</v>
      </c>
      <c r="D89" s="74">
        <f>'CAT2'!R85</f>
        <v>2</v>
      </c>
      <c r="E89" s="74">
        <f>'CAT2'!S85</f>
        <v>2</v>
      </c>
      <c r="F89" s="74">
        <f>'CAT2'!T85</f>
        <v>2</v>
      </c>
      <c r="G89" s="74">
        <f>'CAT2'!U85</f>
        <v>2</v>
      </c>
      <c r="H89" s="74">
        <f>'CAT2'!V85</f>
        <v>2</v>
      </c>
      <c r="I89" s="74">
        <f>'CAT2'!W85</f>
        <v>2</v>
      </c>
      <c r="J89" s="74">
        <f>'CAT2'!X85</f>
        <v>10</v>
      </c>
      <c r="K89" s="74">
        <f>'CAT2'!Y85</f>
        <v>13</v>
      </c>
      <c r="L89" s="74">
        <f>'CAT2'!Z85</f>
        <v>14</v>
      </c>
      <c r="M89" s="148">
        <f t="shared" si="8"/>
        <v>49</v>
      </c>
      <c r="N89" s="159">
        <f>'Assignment (2)'!Z85</f>
        <v>5</v>
      </c>
      <c r="O89" s="159">
        <f>'Assignment (2)'!AA85</f>
        <v>5</v>
      </c>
      <c r="P89" s="47">
        <f t="shared" si="9"/>
        <v>10</v>
      </c>
      <c r="Q89" s="162">
        <f t="shared" si="7"/>
        <v>0.97142857142857142</v>
      </c>
      <c r="R89" s="162">
        <f t="shared" si="7"/>
        <v>1</v>
      </c>
    </row>
    <row r="90" spans="1:18" ht="15.6">
      <c r="A90" s="143">
        <v>80</v>
      </c>
      <c r="B90" s="73" t="str">
        <f>'CAT I'!B90</f>
        <v>AME20096</v>
      </c>
      <c r="C90" s="172" t="str">
        <f>'CAT I'!C90</f>
        <v>VIJAYARAGUNATH</v>
      </c>
      <c r="D90" s="74">
        <f>'CAT2'!R86</f>
        <v>2</v>
      </c>
      <c r="E90" s="74">
        <f>'CAT2'!S86</f>
        <v>2</v>
      </c>
      <c r="F90" s="74">
        <f>'CAT2'!T86</f>
        <v>2</v>
      </c>
      <c r="G90" s="74">
        <f>'CAT2'!U86</f>
        <v>2</v>
      </c>
      <c r="H90" s="74">
        <f>'CAT2'!V86</f>
        <v>2</v>
      </c>
      <c r="I90" s="74">
        <f>'CAT2'!W86</f>
        <v>2</v>
      </c>
      <c r="J90" s="74">
        <f>'CAT2'!X86</f>
        <v>9</v>
      </c>
      <c r="K90" s="74">
        <f>'CAT2'!Y86</f>
        <v>14</v>
      </c>
      <c r="L90" s="74">
        <f>'CAT2'!Z86</f>
        <v>10</v>
      </c>
      <c r="M90" s="148">
        <f t="shared" si="8"/>
        <v>45</v>
      </c>
      <c r="N90" s="159">
        <f>'Assignment (2)'!Z86</f>
        <v>5</v>
      </c>
      <c r="O90" s="159">
        <f>'Assignment (2)'!AA86</f>
        <v>5</v>
      </c>
      <c r="P90" s="47">
        <f t="shared" si="9"/>
        <v>10</v>
      </c>
      <c r="Q90" s="162">
        <f t="shared" si="7"/>
        <v>0.97142857142857142</v>
      </c>
      <c r="R90" s="162">
        <f t="shared" si="7"/>
        <v>0.84</v>
      </c>
    </row>
    <row r="91" spans="1:18" ht="15.6">
      <c r="A91" s="143">
        <v>81</v>
      </c>
      <c r="B91" s="73" t="str">
        <f>'CAT I'!B91</f>
        <v>AME20097</v>
      </c>
      <c r="C91" s="172" t="str">
        <f>'CAT I'!C91</f>
        <v>VISHNU PANICKER</v>
      </c>
      <c r="D91" s="74">
        <f>'CAT2'!R87</f>
        <v>2</v>
      </c>
      <c r="E91" s="74">
        <f>'CAT2'!S87</f>
        <v>2</v>
      </c>
      <c r="F91" s="74">
        <f>'CAT2'!T87</f>
        <v>2</v>
      </c>
      <c r="G91" s="74">
        <f>'CAT2'!U87</f>
        <v>2</v>
      </c>
      <c r="H91" s="74">
        <f>'CAT2'!V87</f>
        <v>2</v>
      </c>
      <c r="I91" s="74">
        <f>'CAT2'!W87</f>
        <v>2</v>
      </c>
      <c r="J91" s="74">
        <f>'CAT2'!X87</f>
        <v>9</v>
      </c>
      <c r="K91" s="74">
        <f>'CAT2'!Y87</f>
        <v>11</v>
      </c>
      <c r="L91" s="74">
        <f>'CAT2'!Z87</f>
        <v>12</v>
      </c>
      <c r="M91" s="148">
        <f t="shared" si="8"/>
        <v>44</v>
      </c>
      <c r="N91" s="159">
        <f>'Assignment (2)'!Z87</f>
        <v>5</v>
      </c>
      <c r="O91" s="159">
        <f>'Assignment (2)'!AA87</f>
        <v>5</v>
      </c>
      <c r="P91" s="47">
        <f t="shared" si="9"/>
        <v>10</v>
      </c>
      <c r="Q91" s="162">
        <f t="shared" si="7"/>
        <v>0.88571428571428568</v>
      </c>
      <c r="R91" s="162">
        <f t="shared" si="7"/>
        <v>0.92</v>
      </c>
    </row>
    <row r="92" spans="1:18" ht="15.6">
      <c r="A92" s="143">
        <v>82</v>
      </c>
      <c r="B92" s="73" t="str">
        <f>'CAT I'!B92</f>
        <v>AME20098</v>
      </c>
      <c r="C92" s="172" t="str">
        <f>'CAT I'!C92</f>
        <v>VIVEK AJAYAN</v>
      </c>
      <c r="D92" s="74">
        <f>'CAT2'!R88</f>
        <v>2</v>
      </c>
      <c r="E92" s="74">
        <f>'CAT2'!S88</f>
        <v>2</v>
      </c>
      <c r="F92" s="74">
        <f>'CAT2'!T88</f>
        <v>2</v>
      </c>
      <c r="G92" s="74">
        <f>'CAT2'!U88</f>
        <v>2</v>
      </c>
      <c r="H92" s="74">
        <f>'CAT2'!V88</f>
        <v>2</v>
      </c>
      <c r="I92" s="74">
        <f>'CAT2'!W88</f>
        <v>2</v>
      </c>
      <c r="J92" s="74">
        <f>'CAT2'!X88</f>
        <v>10</v>
      </c>
      <c r="K92" s="74">
        <f>'CAT2'!Y88</f>
        <v>12</v>
      </c>
      <c r="L92" s="74">
        <f>'CAT2'!Z88</f>
        <v>14</v>
      </c>
      <c r="M92" s="148">
        <f t="shared" si="8"/>
        <v>48</v>
      </c>
      <c r="N92" s="159">
        <f>'Assignment (2)'!Z88</f>
        <v>5</v>
      </c>
      <c r="O92" s="159">
        <f>'Assignment (2)'!AA88</f>
        <v>5</v>
      </c>
      <c r="P92" s="47">
        <f t="shared" si="9"/>
        <v>10</v>
      </c>
      <c r="Q92" s="162">
        <f t="shared" si="7"/>
        <v>0.94285714285714284</v>
      </c>
      <c r="R92" s="162">
        <f t="shared" si="7"/>
        <v>1</v>
      </c>
    </row>
    <row r="93" spans="1:18" ht="15.6">
      <c r="A93" s="143">
        <v>83</v>
      </c>
      <c r="B93" s="73" t="str">
        <f>'CAT I'!B93</f>
        <v>AME20099</v>
      </c>
      <c r="C93" s="172" t="str">
        <f>'CAT I'!C93</f>
        <v>YAGHYAVRAT SHEKHAWAT</v>
      </c>
      <c r="D93" s="74">
        <f>'CAT2'!R89</f>
        <v>2</v>
      </c>
      <c r="E93" s="74">
        <f>'CAT2'!S89</f>
        <v>2</v>
      </c>
      <c r="F93" s="74">
        <f>'CAT2'!T89</f>
        <v>2</v>
      </c>
      <c r="G93" s="74">
        <f>'CAT2'!U89</f>
        <v>2</v>
      </c>
      <c r="H93" s="74">
        <f>'CAT2'!V89</f>
        <v>2</v>
      </c>
      <c r="I93" s="74">
        <f>'CAT2'!W89</f>
        <v>2</v>
      </c>
      <c r="J93" s="74">
        <f>'CAT2'!X89</f>
        <v>10</v>
      </c>
      <c r="K93" s="74">
        <f>'CAT2'!Y89</f>
        <v>12</v>
      </c>
      <c r="L93" s="74">
        <f>'CAT2'!Z89</f>
        <v>14</v>
      </c>
      <c r="M93" s="148">
        <f t="shared" si="8"/>
        <v>48</v>
      </c>
      <c r="N93" s="159">
        <f>'Assignment (2)'!Z89</f>
        <v>5</v>
      </c>
      <c r="O93" s="159">
        <f>'Assignment (2)'!AA89</f>
        <v>5</v>
      </c>
      <c r="P93" s="47">
        <f t="shared" si="9"/>
        <v>10</v>
      </c>
      <c r="Q93" s="162">
        <f t="shared" si="7"/>
        <v>0.94285714285714284</v>
      </c>
      <c r="R93" s="162">
        <f t="shared" si="7"/>
        <v>1</v>
      </c>
    </row>
    <row r="94" spans="1:18" ht="15.6">
      <c r="A94" s="143">
        <v>84</v>
      </c>
      <c r="B94" s="73" t="str">
        <f>'CAT I'!B94</f>
        <v>AME20100</v>
      </c>
      <c r="C94" s="172" t="str">
        <f>'CAT I'!C94</f>
        <v>MOHAMMED SAMEERKHAN S</v>
      </c>
      <c r="D94" s="74">
        <f>'CAT2'!R90</f>
        <v>2</v>
      </c>
      <c r="E94" s="74">
        <f>'CAT2'!S90</f>
        <v>2</v>
      </c>
      <c r="F94" s="74">
        <f>'CAT2'!T90</f>
        <v>2</v>
      </c>
      <c r="G94" s="74">
        <f>'CAT2'!U90</f>
        <v>2</v>
      </c>
      <c r="H94" s="74">
        <f>'CAT2'!V90</f>
        <v>2</v>
      </c>
      <c r="I94" s="74">
        <f>'CAT2'!W90</f>
        <v>2</v>
      </c>
      <c r="J94" s="74">
        <f>'CAT2'!X90</f>
        <v>10</v>
      </c>
      <c r="K94" s="74">
        <f>'CAT2'!Y90</f>
        <v>13</v>
      </c>
      <c r="L94" s="74">
        <f>'CAT2'!Z90</f>
        <v>13</v>
      </c>
      <c r="M94" s="148">
        <f t="shared" si="8"/>
        <v>48</v>
      </c>
      <c r="N94" s="159">
        <f>'Assignment (2)'!Z90</f>
        <v>5</v>
      </c>
      <c r="O94" s="159">
        <f>'Assignment (2)'!AA90</f>
        <v>5</v>
      </c>
      <c r="P94" s="47">
        <f t="shared" si="9"/>
        <v>10</v>
      </c>
      <c r="Q94" s="162">
        <f t="shared" si="7"/>
        <v>0.97142857142857142</v>
      </c>
      <c r="R94" s="162">
        <f t="shared" si="7"/>
        <v>0.96</v>
      </c>
    </row>
    <row r="95" spans="1:18" ht="15.6">
      <c r="A95" s="143">
        <v>85</v>
      </c>
      <c r="B95" s="73" t="str">
        <f>'CAT I'!B95</f>
        <v>AME20101</v>
      </c>
      <c r="C95" s="172" t="str">
        <f>'CAT I'!C95</f>
        <v>SACHIN R NAIR</v>
      </c>
      <c r="D95" s="74">
        <f>'CAT2'!R91</f>
        <v>2</v>
      </c>
      <c r="E95" s="74">
        <f>'CAT2'!S91</f>
        <v>2</v>
      </c>
      <c r="F95" s="74">
        <f>'CAT2'!T91</f>
        <v>2</v>
      </c>
      <c r="G95" s="74">
        <f>'CAT2'!U91</f>
        <v>2</v>
      </c>
      <c r="H95" s="74">
        <f>'CAT2'!V91</f>
        <v>2</v>
      </c>
      <c r="I95" s="74">
        <f>'CAT2'!W91</f>
        <v>2</v>
      </c>
      <c r="J95" s="74">
        <f>'CAT2'!X91</f>
        <v>9</v>
      </c>
      <c r="K95" s="74">
        <f>'CAT2'!Y91</f>
        <v>11</v>
      </c>
      <c r="L95" s="74">
        <f>'CAT2'!Z91</f>
        <v>12</v>
      </c>
      <c r="M95" s="148">
        <f t="shared" si="8"/>
        <v>44</v>
      </c>
      <c r="N95" s="159">
        <f>'Assignment (2)'!Z91</f>
        <v>5</v>
      </c>
      <c r="O95" s="159">
        <f>'Assignment (2)'!AA91</f>
        <v>5</v>
      </c>
      <c r="P95" s="47">
        <f t="shared" si="9"/>
        <v>10</v>
      </c>
      <c r="Q95" s="162">
        <f t="shared" si="7"/>
        <v>0.88571428571428568</v>
      </c>
      <c r="R95" s="162">
        <f t="shared" si="7"/>
        <v>0.92</v>
      </c>
    </row>
    <row r="96" spans="1:18" ht="15.6">
      <c r="A96" s="143">
        <v>86</v>
      </c>
      <c r="B96" s="73" t="str">
        <f>'CAT I'!B96</f>
        <v>AME20102</v>
      </c>
      <c r="C96" s="172" t="str">
        <f>'CAT I'!C96</f>
        <v>YAJJAVARAPU SIVA SURYA</v>
      </c>
      <c r="D96" s="74">
        <f>'CAT2'!R92</f>
        <v>2</v>
      </c>
      <c r="E96" s="74">
        <f>'CAT2'!S92</f>
        <v>2</v>
      </c>
      <c r="F96" s="74">
        <f>'CAT2'!T92</f>
        <v>2</v>
      </c>
      <c r="G96" s="74">
        <f>'CAT2'!U92</f>
        <v>2</v>
      </c>
      <c r="H96" s="74">
        <f>'CAT2'!V92</f>
        <v>2</v>
      </c>
      <c r="I96" s="74">
        <f>'CAT2'!W92</f>
        <v>2</v>
      </c>
      <c r="J96" s="74">
        <f>'CAT2'!X92</f>
        <v>9</v>
      </c>
      <c r="K96" s="74">
        <f>'CAT2'!Y92</f>
        <v>12</v>
      </c>
      <c r="L96" s="74">
        <f>'CAT2'!Z92</f>
        <v>12</v>
      </c>
      <c r="M96" s="148">
        <f t="shared" si="8"/>
        <v>45</v>
      </c>
      <c r="N96" s="159">
        <f>'Assignment (2)'!Z92</f>
        <v>5</v>
      </c>
      <c r="O96" s="159">
        <f>'Assignment (2)'!AA92</f>
        <v>5</v>
      </c>
      <c r="P96" s="47">
        <f t="shared" si="9"/>
        <v>10</v>
      </c>
      <c r="Q96" s="162">
        <f t="shared" si="7"/>
        <v>0.91428571428571426</v>
      </c>
      <c r="R96" s="162">
        <f t="shared" si="7"/>
        <v>0.92</v>
      </c>
    </row>
    <row r="97" spans="1:18" ht="15.6">
      <c r="A97" s="143">
        <v>87</v>
      </c>
      <c r="B97" s="73" t="str">
        <f>'CAT I'!B97</f>
        <v>AME20104</v>
      </c>
      <c r="C97" s="172" t="str">
        <f>'CAT I'!C97</f>
        <v>ASHISH THOMAS</v>
      </c>
      <c r="D97" s="74">
        <f>'CAT2'!R93</f>
        <v>2</v>
      </c>
      <c r="E97" s="74">
        <f>'CAT2'!S93</f>
        <v>2</v>
      </c>
      <c r="F97" s="74">
        <f>'CAT2'!T93</f>
        <v>2</v>
      </c>
      <c r="G97" s="74">
        <f>'CAT2'!U93</f>
        <v>2</v>
      </c>
      <c r="H97" s="74">
        <f>'CAT2'!V93</f>
        <v>2</v>
      </c>
      <c r="I97" s="74">
        <f>'CAT2'!W93</f>
        <v>2</v>
      </c>
      <c r="J97" s="74">
        <f>'CAT2'!X93</f>
        <v>10</v>
      </c>
      <c r="K97" s="74">
        <f>'CAT2'!Y93</f>
        <v>13</v>
      </c>
      <c r="L97" s="74">
        <f>'CAT2'!Z93</f>
        <v>14</v>
      </c>
      <c r="M97" s="148">
        <f t="shared" si="8"/>
        <v>49</v>
      </c>
      <c r="N97" s="159">
        <f>'Assignment (2)'!Z93</f>
        <v>5</v>
      </c>
      <c r="O97" s="159">
        <f>'Assignment (2)'!AA93</f>
        <v>5</v>
      </c>
      <c r="P97" s="47">
        <f t="shared" si="9"/>
        <v>10</v>
      </c>
      <c r="Q97" s="162">
        <f t="shared" si="7"/>
        <v>0.97142857142857142</v>
      </c>
      <c r="R97" s="162">
        <f t="shared" si="7"/>
        <v>1</v>
      </c>
    </row>
    <row r="98" spans="1:18" ht="15.6">
      <c r="A98" s="143">
        <v>88</v>
      </c>
      <c r="B98" s="73" t="str">
        <f>'CAT I'!B98</f>
        <v>AME20105</v>
      </c>
      <c r="C98" s="172" t="str">
        <f>'CAT I'!C98</f>
        <v>ANURAG R</v>
      </c>
      <c r="D98" s="74">
        <f>'CAT2'!R94</f>
        <v>2</v>
      </c>
      <c r="E98" s="74">
        <f>'CAT2'!S94</f>
        <v>2</v>
      </c>
      <c r="F98" s="74">
        <f>'CAT2'!T94</f>
        <v>2</v>
      </c>
      <c r="G98" s="74">
        <f>'CAT2'!U94</f>
        <v>2</v>
      </c>
      <c r="H98" s="74">
        <f>'CAT2'!V94</f>
        <v>2</v>
      </c>
      <c r="I98" s="74">
        <f>'CAT2'!W94</f>
        <v>2</v>
      </c>
      <c r="J98" s="74">
        <f>'CAT2'!X94</f>
        <v>9</v>
      </c>
      <c r="K98" s="74">
        <f>'CAT2'!Y94</f>
        <v>11</v>
      </c>
      <c r="L98" s="74">
        <f>'CAT2'!Z94</f>
        <v>11</v>
      </c>
      <c r="M98" s="148">
        <f t="shared" si="8"/>
        <v>43</v>
      </c>
      <c r="N98" s="159">
        <f>'Assignment (2)'!Z94</f>
        <v>5</v>
      </c>
      <c r="O98" s="159">
        <f>'Assignment (2)'!AA94</f>
        <v>5</v>
      </c>
      <c r="P98" s="47">
        <f t="shared" si="9"/>
        <v>10</v>
      </c>
      <c r="Q98" s="162">
        <f t="shared" si="7"/>
        <v>0.88571428571428568</v>
      </c>
      <c r="R98" s="162">
        <f t="shared" si="7"/>
        <v>0.88</v>
      </c>
    </row>
    <row r="99" spans="1:18" ht="15.6">
      <c r="A99" s="143">
        <v>89</v>
      </c>
      <c r="B99" s="73" t="str">
        <f>'CAT I'!B99</f>
        <v>AME20106</v>
      </c>
      <c r="C99" s="172" t="str">
        <f>'CAT I'!C99</f>
        <v>SANTU KUMAR</v>
      </c>
      <c r="D99" s="74">
        <f>'CAT2'!R95</f>
        <v>0</v>
      </c>
      <c r="E99" s="74">
        <f>'CAT2'!S95</f>
        <v>1</v>
      </c>
      <c r="F99" s="74">
        <f>'CAT2'!T95</f>
        <v>2</v>
      </c>
      <c r="G99" s="74">
        <f>'CAT2'!U95</f>
        <v>1</v>
      </c>
      <c r="H99" s="74">
        <f>'CAT2'!V95</f>
        <v>1</v>
      </c>
      <c r="I99" s="74">
        <f>'CAT2'!W95</f>
        <v>1</v>
      </c>
      <c r="J99" s="74">
        <f>'CAT2'!X95</f>
        <v>5</v>
      </c>
      <c r="K99" s="74">
        <f>'CAT2'!Y95</f>
        <v>14</v>
      </c>
      <c r="L99" s="74">
        <f>'CAT2'!Z95</f>
        <v>10</v>
      </c>
      <c r="M99" s="148">
        <f t="shared" si="8"/>
        <v>35</v>
      </c>
      <c r="N99" s="159">
        <f>'Assignment (2)'!Z95</f>
        <v>5</v>
      </c>
      <c r="O99" s="159">
        <f>'Assignment (2)'!AA95</f>
        <v>5</v>
      </c>
      <c r="P99" s="47">
        <f t="shared" si="9"/>
        <v>10</v>
      </c>
      <c r="Q99" s="162">
        <f t="shared" si="7"/>
        <v>0.77142857142857146</v>
      </c>
      <c r="R99" s="162">
        <f t="shared" si="7"/>
        <v>0.72</v>
      </c>
    </row>
    <row r="100" spans="1:18" ht="15.6">
      <c r="A100" s="143">
        <v>90</v>
      </c>
      <c r="B100" s="73" t="str">
        <f>'CAT I'!B100</f>
        <v>AME20107</v>
      </c>
      <c r="C100" s="172" t="str">
        <f>'CAT I'!C100</f>
        <v>M MOHAMED UMAR</v>
      </c>
      <c r="D100" s="74">
        <f>'CAT2'!R96</f>
        <v>2</v>
      </c>
      <c r="E100" s="74">
        <f>'CAT2'!S96</f>
        <v>2</v>
      </c>
      <c r="F100" s="74">
        <f>'CAT2'!T96</f>
        <v>2</v>
      </c>
      <c r="G100" s="74">
        <f>'CAT2'!U96</f>
        <v>2</v>
      </c>
      <c r="H100" s="74">
        <f>'CAT2'!V96</f>
        <v>2</v>
      </c>
      <c r="I100" s="74">
        <f>'CAT2'!W96</f>
        <v>2</v>
      </c>
      <c r="J100" s="74">
        <f>'CAT2'!X96</f>
        <v>9</v>
      </c>
      <c r="K100" s="74">
        <f>'CAT2'!Y96</f>
        <v>14</v>
      </c>
      <c r="L100" s="74">
        <f>'CAT2'!Z96</f>
        <v>13</v>
      </c>
      <c r="M100" s="148">
        <f t="shared" si="8"/>
        <v>48</v>
      </c>
      <c r="N100" s="159">
        <f>'Assignment (2)'!Z96</f>
        <v>5</v>
      </c>
      <c r="O100" s="159">
        <f>'Assignment (2)'!AA96</f>
        <v>5</v>
      </c>
      <c r="P100" s="47">
        <f t="shared" si="9"/>
        <v>10</v>
      </c>
      <c r="Q100" s="162">
        <f t="shared" si="7"/>
        <v>0.97142857142857142</v>
      </c>
      <c r="R100" s="162">
        <f t="shared" si="7"/>
        <v>0.96</v>
      </c>
    </row>
    <row r="101" spans="1:18" ht="15.6">
      <c r="A101" s="143">
        <v>91</v>
      </c>
      <c r="B101" s="73" t="str">
        <f>'CAT I'!B101</f>
        <v>AME20108</v>
      </c>
      <c r="C101" s="172" t="str">
        <f>'CAT I'!C101</f>
        <v>RIFANA N</v>
      </c>
      <c r="D101" s="74">
        <f>'CAT2'!R97</f>
        <v>2</v>
      </c>
      <c r="E101" s="74">
        <f>'CAT2'!S97</f>
        <v>2</v>
      </c>
      <c r="F101" s="74">
        <f>'CAT2'!T97</f>
        <v>2</v>
      </c>
      <c r="G101" s="74">
        <f>'CAT2'!U97</f>
        <v>2</v>
      </c>
      <c r="H101" s="74">
        <f>'CAT2'!V97</f>
        <v>2</v>
      </c>
      <c r="I101" s="74">
        <f>'CAT2'!W97</f>
        <v>2</v>
      </c>
      <c r="J101" s="74">
        <f>'CAT2'!X97</f>
        <v>10</v>
      </c>
      <c r="K101" s="74">
        <f>'CAT2'!Y97</f>
        <v>13</v>
      </c>
      <c r="L101" s="74">
        <f>'CAT2'!Z97</f>
        <v>14</v>
      </c>
      <c r="M101" s="148">
        <f t="shared" si="8"/>
        <v>49</v>
      </c>
      <c r="N101" s="159">
        <f>'Assignment (2)'!Z97</f>
        <v>5</v>
      </c>
      <c r="O101" s="159">
        <f>'Assignment (2)'!AA97</f>
        <v>5</v>
      </c>
      <c r="P101" s="47">
        <f t="shared" si="9"/>
        <v>10</v>
      </c>
      <c r="Q101" s="162">
        <f t="shared" si="7"/>
        <v>0.97142857142857142</v>
      </c>
      <c r="R101" s="162">
        <f t="shared" si="7"/>
        <v>1</v>
      </c>
    </row>
    <row r="102" spans="1:18" ht="15.6">
      <c r="A102" s="143">
        <v>92</v>
      </c>
      <c r="B102" s="73" t="str">
        <f>'CAT I'!B102</f>
        <v>AME20109</v>
      </c>
      <c r="C102" s="172" t="str">
        <f>'CAT I'!C102</f>
        <v>SARTHAK A PILLAI</v>
      </c>
      <c r="D102" s="74">
        <f>'CAT2'!R98</f>
        <v>2</v>
      </c>
      <c r="E102" s="74">
        <f>'CAT2'!S98</f>
        <v>2</v>
      </c>
      <c r="F102" s="74">
        <f>'CAT2'!T98</f>
        <v>2</v>
      </c>
      <c r="G102" s="74">
        <f>'CAT2'!U98</f>
        <v>2</v>
      </c>
      <c r="H102" s="74">
        <f>'CAT2'!V98</f>
        <v>2</v>
      </c>
      <c r="I102" s="74">
        <f>'CAT2'!W98</f>
        <v>2</v>
      </c>
      <c r="J102" s="74">
        <f>'CAT2'!X98</f>
        <v>10</v>
      </c>
      <c r="K102" s="74">
        <f>'CAT2'!Y98</f>
        <v>13</v>
      </c>
      <c r="L102" s="74">
        <f>'CAT2'!Z98</f>
        <v>14</v>
      </c>
      <c r="M102" s="148">
        <f t="shared" si="8"/>
        <v>49</v>
      </c>
      <c r="N102" s="159">
        <f>'Assignment (2)'!Z98</f>
        <v>5</v>
      </c>
      <c r="O102" s="159">
        <f>'Assignment (2)'!AA98</f>
        <v>5</v>
      </c>
      <c r="P102" s="47">
        <f t="shared" si="9"/>
        <v>10</v>
      </c>
      <c r="Q102" s="162">
        <f t="shared" si="7"/>
        <v>0.97142857142857142</v>
      </c>
      <c r="R102" s="162">
        <f t="shared" si="7"/>
        <v>1</v>
      </c>
    </row>
    <row r="103" spans="1:18" ht="15.6">
      <c r="A103" s="143">
        <v>93</v>
      </c>
      <c r="B103" s="73" t="str">
        <f>'CAT I'!B103</f>
        <v>AME20110</v>
      </c>
      <c r="C103" s="172" t="str">
        <f>'CAT I'!C103</f>
        <v>NIKHIL I J</v>
      </c>
      <c r="D103" s="74">
        <f>'CAT2'!R99</f>
        <v>1</v>
      </c>
      <c r="E103" s="74">
        <f>'CAT2'!S99</f>
        <v>1</v>
      </c>
      <c r="F103" s="74">
        <f>'CAT2'!T99</f>
        <v>1</v>
      </c>
      <c r="G103" s="74">
        <f>'CAT2'!U99</f>
        <v>1</v>
      </c>
      <c r="H103" s="74">
        <f>'CAT2'!V99</f>
        <v>0</v>
      </c>
      <c r="I103" s="74">
        <f>'CAT2'!W99</f>
        <v>1</v>
      </c>
      <c r="J103" s="74">
        <f>'CAT2'!X99</f>
        <v>8</v>
      </c>
      <c r="K103" s="74">
        <f>'CAT2'!Y99</f>
        <v>13</v>
      </c>
      <c r="L103" s="74">
        <f>'CAT2'!Z99</f>
        <v>13</v>
      </c>
      <c r="M103" s="148">
        <f t="shared" si="8"/>
        <v>39</v>
      </c>
      <c r="N103" s="159">
        <f>'Assignment (2)'!Z99</f>
        <v>5</v>
      </c>
      <c r="O103" s="159">
        <f>'Assignment (2)'!AA99</f>
        <v>5</v>
      </c>
      <c r="P103" s="47">
        <f t="shared" si="9"/>
        <v>10</v>
      </c>
      <c r="Q103" s="162">
        <f t="shared" si="7"/>
        <v>0.82857142857142863</v>
      </c>
      <c r="R103" s="162">
        <f t="shared" si="7"/>
        <v>0.8</v>
      </c>
    </row>
    <row r="104" spans="1:18" ht="15.6">
      <c r="A104" s="143">
        <v>94</v>
      </c>
      <c r="B104" s="73" t="str">
        <f>'CAT I'!B104</f>
        <v>AME20111</v>
      </c>
      <c r="C104" s="172" t="str">
        <f>'CAT I'!C104</f>
        <v>ARJUN B KURUP</v>
      </c>
      <c r="D104" s="74">
        <f>'CAT2'!R100</f>
        <v>1</v>
      </c>
      <c r="E104" s="74">
        <f>'CAT2'!S100</f>
        <v>0</v>
      </c>
      <c r="F104" s="74">
        <f>'CAT2'!T100</f>
        <v>2</v>
      </c>
      <c r="G104" s="74">
        <f>'CAT2'!U100</f>
        <v>1</v>
      </c>
      <c r="H104" s="74">
        <f>'CAT2'!V100</f>
        <v>0</v>
      </c>
      <c r="I104" s="74">
        <f>'CAT2'!W100</f>
        <v>1</v>
      </c>
      <c r="J104" s="74">
        <f>'CAT2'!X100</f>
        <v>7</v>
      </c>
      <c r="K104" s="74">
        <f>'CAT2'!Y100</f>
        <v>9</v>
      </c>
      <c r="L104" s="74">
        <f>'CAT2'!Z100</f>
        <v>8</v>
      </c>
      <c r="M104" s="148">
        <f t="shared" si="8"/>
        <v>29</v>
      </c>
      <c r="N104" s="159">
        <f>'Assignment (2)'!Z100</f>
        <v>5</v>
      </c>
      <c r="O104" s="159">
        <f>'Assignment (2)'!AA100</f>
        <v>5</v>
      </c>
      <c r="P104" s="47">
        <f t="shared" si="9"/>
        <v>10</v>
      </c>
      <c r="Q104" s="162">
        <f t="shared" si="7"/>
        <v>0.68571428571428572</v>
      </c>
      <c r="R104" s="162">
        <f t="shared" si="7"/>
        <v>0.6</v>
      </c>
    </row>
    <row r="105" spans="1:18" ht="15.6">
      <c r="A105" s="143">
        <v>95</v>
      </c>
      <c r="B105" s="73" t="str">
        <f>'CAT I'!B105</f>
        <v>AME20112</v>
      </c>
      <c r="C105" s="172" t="str">
        <f>'CAT I'!C105</f>
        <v>MOHAMMED SAFWAN</v>
      </c>
      <c r="D105" s="74">
        <f>'CAT2'!R101</f>
        <v>0</v>
      </c>
      <c r="E105" s="74">
        <f>'CAT2'!S101</f>
        <v>0</v>
      </c>
      <c r="F105" s="74">
        <f>'CAT2'!T101</f>
        <v>0</v>
      </c>
      <c r="G105" s="74">
        <f>'CAT2'!U101</f>
        <v>0</v>
      </c>
      <c r="H105" s="74">
        <f>'CAT2'!V101</f>
        <v>0</v>
      </c>
      <c r="I105" s="74">
        <f>'CAT2'!W101</f>
        <v>0</v>
      </c>
      <c r="J105" s="74">
        <f>'CAT2'!X101</f>
        <v>0</v>
      </c>
      <c r="K105" s="74">
        <f>'CAT2'!Y101</f>
        <v>0</v>
      </c>
      <c r="L105" s="74">
        <f>'CAT2'!Z101</f>
        <v>0</v>
      </c>
      <c r="M105" s="148">
        <f t="shared" si="8"/>
        <v>0</v>
      </c>
      <c r="N105" s="159">
        <f>'Assignment (2)'!Z101</f>
        <v>0</v>
      </c>
      <c r="O105" s="159">
        <f>'Assignment (2)'!AA101</f>
        <v>0</v>
      </c>
      <c r="P105" s="47">
        <f t="shared" si="9"/>
        <v>0</v>
      </c>
      <c r="Q105" s="162">
        <f t="shared" si="7"/>
        <v>0</v>
      </c>
      <c r="R105" s="162">
        <f t="shared" si="7"/>
        <v>0</v>
      </c>
    </row>
    <row r="106" spans="1:18" ht="15.6">
      <c r="A106" s="143">
        <v>96</v>
      </c>
      <c r="B106" s="73" t="str">
        <f>'CAT I'!B106</f>
        <v>AME20113</v>
      </c>
      <c r="C106" s="172" t="str">
        <f>'CAT I'!C106</f>
        <v>BILAAL NAUSHADALI PATANKAR</v>
      </c>
      <c r="D106" s="74">
        <f>'CAT2'!R102</f>
        <v>2</v>
      </c>
      <c r="E106" s="74">
        <f>'CAT2'!S102</f>
        <v>2</v>
      </c>
      <c r="F106" s="74">
        <f>'CAT2'!T102</f>
        <v>2</v>
      </c>
      <c r="G106" s="74">
        <f>'CAT2'!U102</f>
        <v>2</v>
      </c>
      <c r="H106" s="74">
        <f>'CAT2'!V102</f>
        <v>2</v>
      </c>
      <c r="I106" s="74">
        <f>'CAT2'!W102</f>
        <v>2</v>
      </c>
      <c r="J106" s="74">
        <f>'CAT2'!X102</f>
        <v>10</v>
      </c>
      <c r="K106" s="74">
        <f>'CAT2'!Y102</f>
        <v>13</v>
      </c>
      <c r="L106" s="74">
        <f>'CAT2'!Z102</f>
        <v>14</v>
      </c>
      <c r="M106" s="148">
        <f t="shared" si="8"/>
        <v>49</v>
      </c>
      <c r="N106" s="159">
        <f>'Assignment (2)'!Z102</f>
        <v>5</v>
      </c>
      <c r="O106" s="159">
        <f>'Assignment (2)'!AA102</f>
        <v>5</v>
      </c>
      <c r="P106" s="47">
        <f t="shared" si="9"/>
        <v>10</v>
      </c>
      <c r="Q106" s="162">
        <f t="shared" si="7"/>
        <v>0.97142857142857142</v>
      </c>
      <c r="R106" s="162">
        <f t="shared" si="7"/>
        <v>1</v>
      </c>
    </row>
    <row r="107" spans="1:18" ht="15.6">
      <c r="A107" s="143">
        <v>97</v>
      </c>
      <c r="B107" s="73" t="str">
        <f>'CAT I'!B107</f>
        <v>AME20114</v>
      </c>
      <c r="C107" s="172" t="str">
        <f>'CAT I'!C107</f>
        <v>KRITHIK JOSE BABY</v>
      </c>
      <c r="D107" s="74">
        <f>'CAT2'!R103</f>
        <v>2</v>
      </c>
      <c r="E107" s="74">
        <f>'CAT2'!S103</f>
        <v>2</v>
      </c>
      <c r="F107" s="74">
        <f>'CAT2'!T103</f>
        <v>2</v>
      </c>
      <c r="G107" s="74">
        <f>'CAT2'!U103</f>
        <v>2</v>
      </c>
      <c r="H107" s="74">
        <f>'CAT2'!V103</f>
        <v>2</v>
      </c>
      <c r="I107" s="74">
        <f>'CAT2'!W103</f>
        <v>2</v>
      </c>
      <c r="J107" s="74">
        <f>'CAT2'!X103</f>
        <v>10</v>
      </c>
      <c r="K107" s="74">
        <f>'CAT2'!Y103</f>
        <v>12</v>
      </c>
      <c r="L107" s="74">
        <f>'CAT2'!Z103</f>
        <v>10</v>
      </c>
      <c r="M107" s="148">
        <f t="shared" si="8"/>
        <v>44</v>
      </c>
      <c r="N107" s="159">
        <f>'Assignment (2)'!Z103</f>
        <v>5</v>
      </c>
      <c r="O107" s="159">
        <f>'Assignment (2)'!AA103</f>
        <v>5</v>
      </c>
      <c r="P107" s="47">
        <f t="shared" si="9"/>
        <v>10</v>
      </c>
      <c r="Q107" s="162">
        <f t="shared" si="7"/>
        <v>0.94285714285714284</v>
      </c>
      <c r="R107" s="162">
        <f t="shared" si="7"/>
        <v>0.84</v>
      </c>
    </row>
    <row r="108" spans="1:18" ht="15.6">
      <c r="A108" s="143">
        <v>98</v>
      </c>
      <c r="B108" s="73" t="str">
        <f>'CAT I'!B108</f>
        <v>AME20115</v>
      </c>
      <c r="C108" s="172" t="str">
        <f>'CAT I'!C108</f>
        <v>ADDHYAN SONKER</v>
      </c>
      <c r="D108" s="74">
        <f>'CAT2'!R104</f>
        <v>2</v>
      </c>
      <c r="E108" s="74">
        <f>'CAT2'!S104</f>
        <v>2</v>
      </c>
      <c r="F108" s="74">
        <f>'CAT2'!T104</f>
        <v>2</v>
      </c>
      <c r="G108" s="74">
        <f>'CAT2'!U104</f>
        <v>2</v>
      </c>
      <c r="H108" s="74">
        <f>'CAT2'!V104</f>
        <v>2</v>
      </c>
      <c r="I108" s="74">
        <f>'CAT2'!W104</f>
        <v>2</v>
      </c>
      <c r="J108" s="74">
        <f>'CAT2'!X104</f>
        <v>10</v>
      </c>
      <c r="K108" s="74">
        <f>'CAT2'!Y104</f>
        <v>13</v>
      </c>
      <c r="L108" s="74">
        <f>'CAT2'!Z104</f>
        <v>14</v>
      </c>
      <c r="M108" s="148">
        <f t="shared" si="8"/>
        <v>49</v>
      </c>
      <c r="N108" s="159">
        <f>'Assignment (2)'!Z104</f>
        <v>5</v>
      </c>
      <c r="O108" s="159">
        <f>'Assignment (2)'!AA104</f>
        <v>5</v>
      </c>
      <c r="P108" s="47">
        <f t="shared" si="9"/>
        <v>10</v>
      </c>
      <c r="Q108" s="162">
        <f t="shared" si="7"/>
        <v>0.97142857142857142</v>
      </c>
      <c r="R108" s="162">
        <f t="shared" si="7"/>
        <v>1</v>
      </c>
    </row>
    <row r="109" spans="1:18" ht="15.6">
      <c r="A109" s="143">
        <v>99</v>
      </c>
      <c r="B109" s="73" t="str">
        <f>'CAT I'!B109</f>
        <v>AME20116</v>
      </c>
      <c r="C109" s="172" t="str">
        <f>'CAT I'!C109</f>
        <v>MAYANK TYAGI</v>
      </c>
      <c r="D109" s="74">
        <f>'CAT2'!R105</f>
        <v>2</v>
      </c>
      <c r="E109" s="74">
        <f>'CAT2'!S105</f>
        <v>2</v>
      </c>
      <c r="F109" s="74">
        <f>'CAT2'!T105</f>
        <v>2</v>
      </c>
      <c r="G109" s="74">
        <f>'CAT2'!U105</f>
        <v>2</v>
      </c>
      <c r="H109" s="74">
        <f>'CAT2'!V105</f>
        <v>2</v>
      </c>
      <c r="I109" s="74">
        <f>'CAT2'!W105</f>
        <v>2</v>
      </c>
      <c r="J109" s="74">
        <f>'CAT2'!X105</f>
        <v>9</v>
      </c>
      <c r="K109" s="74">
        <f>'CAT2'!Y105</f>
        <v>13</v>
      </c>
      <c r="L109" s="74">
        <f>'CAT2'!Z105</f>
        <v>14</v>
      </c>
      <c r="M109" s="148">
        <f t="shared" si="8"/>
        <v>48</v>
      </c>
      <c r="N109" s="159">
        <f>'Assignment (2)'!Z105</f>
        <v>5</v>
      </c>
      <c r="O109" s="159">
        <f>'Assignment (2)'!AA105</f>
        <v>5</v>
      </c>
      <c r="P109" s="47">
        <f t="shared" si="9"/>
        <v>10</v>
      </c>
      <c r="Q109" s="162">
        <f t="shared" si="7"/>
        <v>0.94285714285714284</v>
      </c>
      <c r="R109" s="162">
        <f t="shared" si="7"/>
        <v>1</v>
      </c>
    </row>
    <row r="110" spans="1:18" ht="15.6">
      <c r="A110" s="143">
        <v>100</v>
      </c>
      <c r="B110" s="73" t="str">
        <f>'CAT I'!B110</f>
        <v>AME20117</v>
      </c>
      <c r="C110" s="172" t="str">
        <f>'CAT I'!C110</f>
        <v>PRATHAM C V</v>
      </c>
      <c r="D110" s="74">
        <f>'CAT2'!R106</f>
        <v>2</v>
      </c>
      <c r="E110" s="74">
        <f>'CAT2'!S106</f>
        <v>2</v>
      </c>
      <c r="F110" s="74">
        <f>'CAT2'!T106</f>
        <v>2</v>
      </c>
      <c r="G110" s="74">
        <f>'CAT2'!U106</f>
        <v>2</v>
      </c>
      <c r="H110" s="74">
        <f>'CAT2'!V106</f>
        <v>2</v>
      </c>
      <c r="I110" s="74">
        <f>'CAT2'!W106</f>
        <v>2</v>
      </c>
      <c r="J110" s="74">
        <f>'CAT2'!X106</f>
        <v>9</v>
      </c>
      <c r="K110" s="74">
        <f>'CAT2'!Y106</f>
        <v>12</v>
      </c>
      <c r="L110" s="74">
        <f>'CAT2'!Z106</f>
        <v>12</v>
      </c>
      <c r="M110" s="148">
        <f t="shared" si="8"/>
        <v>45</v>
      </c>
      <c r="N110" s="159">
        <f>'Assignment (2)'!Z106</f>
        <v>5</v>
      </c>
      <c r="O110" s="159">
        <f>'Assignment (2)'!AA106</f>
        <v>5</v>
      </c>
      <c r="P110" s="47">
        <f t="shared" si="9"/>
        <v>10</v>
      </c>
      <c r="Q110" s="162">
        <f t="shared" ref="Q110:R141" si="10">SUMIF(($D$9:$O$9),Q$9,($D110:$O110))/Q$10</f>
        <v>0.91428571428571426</v>
      </c>
      <c r="R110" s="162">
        <f t="shared" si="10"/>
        <v>0.92</v>
      </c>
    </row>
    <row r="111" spans="1:18" ht="15.6">
      <c r="A111" s="143">
        <v>101</v>
      </c>
      <c r="B111" s="73" t="str">
        <f>'CAT I'!B111</f>
        <v>AME20118</v>
      </c>
      <c r="C111" s="172" t="str">
        <f>'CAT I'!C111</f>
        <v>SOURABH SANTHOSH</v>
      </c>
      <c r="D111" s="74">
        <f>'CAT2'!R107</f>
        <v>2</v>
      </c>
      <c r="E111" s="74">
        <f>'CAT2'!S107</f>
        <v>2</v>
      </c>
      <c r="F111" s="74">
        <f>'CAT2'!T107</f>
        <v>2</v>
      </c>
      <c r="G111" s="74">
        <f>'CAT2'!U107</f>
        <v>2</v>
      </c>
      <c r="H111" s="74">
        <f>'CAT2'!V107</f>
        <v>2</v>
      </c>
      <c r="I111" s="74">
        <f>'CAT2'!W107</f>
        <v>2</v>
      </c>
      <c r="J111" s="74">
        <f>'CAT2'!X107</f>
        <v>10</v>
      </c>
      <c r="K111" s="74">
        <f>'CAT2'!Y107</f>
        <v>13</v>
      </c>
      <c r="L111" s="74">
        <f>'CAT2'!Z107</f>
        <v>14</v>
      </c>
      <c r="M111" s="148">
        <f t="shared" si="8"/>
        <v>49</v>
      </c>
      <c r="N111" s="159">
        <f>'Assignment (2)'!Z107</f>
        <v>5</v>
      </c>
      <c r="O111" s="159">
        <f>'Assignment (2)'!AA107</f>
        <v>5</v>
      </c>
      <c r="P111" s="47">
        <f t="shared" si="9"/>
        <v>10</v>
      </c>
      <c r="Q111" s="162">
        <f t="shared" si="10"/>
        <v>0.97142857142857142</v>
      </c>
      <c r="R111" s="162">
        <f t="shared" si="10"/>
        <v>1</v>
      </c>
    </row>
    <row r="112" spans="1:18" ht="15.6">
      <c r="A112" s="143">
        <v>102</v>
      </c>
      <c r="B112" s="73" t="str">
        <f>'CAT I'!B112</f>
        <v>AME20119</v>
      </c>
      <c r="C112" s="172" t="str">
        <f>'CAT I'!C112</f>
        <v>KARAN NARAYAN R B</v>
      </c>
      <c r="D112" s="74">
        <f>'CAT2'!R108</f>
        <v>2</v>
      </c>
      <c r="E112" s="74">
        <f>'CAT2'!S108</f>
        <v>2</v>
      </c>
      <c r="F112" s="74">
        <f>'CAT2'!T108</f>
        <v>2</v>
      </c>
      <c r="G112" s="74">
        <f>'CAT2'!U108</f>
        <v>2</v>
      </c>
      <c r="H112" s="74">
        <f>'CAT2'!V108</f>
        <v>2</v>
      </c>
      <c r="I112" s="74">
        <f>'CAT2'!W108</f>
        <v>2</v>
      </c>
      <c r="J112" s="74">
        <f>'CAT2'!X108</f>
        <v>10</v>
      </c>
      <c r="K112" s="74">
        <f>'CAT2'!Y108</f>
        <v>13</v>
      </c>
      <c r="L112" s="74">
        <f>'CAT2'!Z108</f>
        <v>14</v>
      </c>
      <c r="M112" s="148">
        <f t="shared" si="8"/>
        <v>49</v>
      </c>
      <c r="N112" s="159">
        <f>'Assignment (2)'!Z108</f>
        <v>5</v>
      </c>
      <c r="O112" s="159">
        <f>'Assignment (2)'!AA108</f>
        <v>5</v>
      </c>
      <c r="P112" s="47">
        <f t="shared" si="9"/>
        <v>10</v>
      </c>
      <c r="Q112" s="162">
        <f t="shared" si="10"/>
        <v>0.97142857142857142</v>
      </c>
      <c r="R112" s="162">
        <f t="shared" si="10"/>
        <v>1</v>
      </c>
    </row>
    <row r="113" spans="1:18" ht="15.6">
      <c r="A113" s="143">
        <v>103</v>
      </c>
      <c r="B113" s="73" t="str">
        <f>'CAT I'!B113</f>
        <v>AME20120</v>
      </c>
      <c r="C113" s="172" t="str">
        <f>'CAT I'!C113</f>
        <v>ABDUL SAMAD</v>
      </c>
      <c r="D113" s="74">
        <f>'CAT2'!R109</f>
        <v>2</v>
      </c>
      <c r="E113" s="74">
        <f>'CAT2'!S109</f>
        <v>2</v>
      </c>
      <c r="F113" s="74">
        <f>'CAT2'!T109</f>
        <v>2</v>
      </c>
      <c r="G113" s="74">
        <f>'CAT2'!U109</f>
        <v>2</v>
      </c>
      <c r="H113" s="74">
        <f>'CAT2'!V109</f>
        <v>2</v>
      </c>
      <c r="I113" s="74">
        <f>'CAT2'!W109</f>
        <v>2</v>
      </c>
      <c r="J113" s="74">
        <f>'CAT2'!X109</f>
        <v>9</v>
      </c>
      <c r="K113" s="74">
        <f>'CAT2'!Y109</f>
        <v>14</v>
      </c>
      <c r="L113" s="74">
        <f>'CAT2'!Z109</f>
        <v>10</v>
      </c>
      <c r="M113" s="148">
        <f t="shared" si="8"/>
        <v>45</v>
      </c>
      <c r="N113" s="159">
        <f>'Assignment (2)'!Z109</f>
        <v>5</v>
      </c>
      <c r="O113" s="159">
        <f>'Assignment (2)'!AA109</f>
        <v>5</v>
      </c>
      <c r="P113" s="47">
        <f t="shared" si="9"/>
        <v>10</v>
      </c>
      <c r="Q113" s="162">
        <f t="shared" si="10"/>
        <v>0.97142857142857142</v>
      </c>
      <c r="R113" s="162">
        <f t="shared" si="10"/>
        <v>0.84</v>
      </c>
    </row>
    <row r="114" spans="1:18" ht="15.6">
      <c r="A114" s="143">
        <v>104</v>
      </c>
      <c r="B114" s="73" t="str">
        <f>'CAT I'!B114</f>
        <v>AME20121</v>
      </c>
      <c r="C114" s="172" t="str">
        <f>'CAT I'!C114</f>
        <v>FLOYD D MELLO</v>
      </c>
      <c r="D114" s="74">
        <f>'CAT2'!R110</f>
        <v>2</v>
      </c>
      <c r="E114" s="74">
        <f>'CAT2'!S110</f>
        <v>2</v>
      </c>
      <c r="F114" s="74">
        <f>'CAT2'!T110</f>
        <v>2</v>
      </c>
      <c r="G114" s="74">
        <f>'CAT2'!U110</f>
        <v>2</v>
      </c>
      <c r="H114" s="74">
        <f>'CAT2'!V110</f>
        <v>2</v>
      </c>
      <c r="I114" s="74">
        <f>'CAT2'!W110</f>
        <v>2</v>
      </c>
      <c r="J114" s="74">
        <f>'CAT2'!X110</f>
        <v>9</v>
      </c>
      <c r="K114" s="74">
        <f>'CAT2'!Y110</f>
        <v>14</v>
      </c>
      <c r="L114" s="74">
        <f>'CAT2'!Z110</f>
        <v>13</v>
      </c>
      <c r="M114" s="148">
        <f t="shared" si="8"/>
        <v>48</v>
      </c>
      <c r="N114" s="159">
        <f>'Assignment (2)'!Z110</f>
        <v>5</v>
      </c>
      <c r="O114" s="159">
        <f>'Assignment (2)'!AA110</f>
        <v>5</v>
      </c>
      <c r="P114" s="47">
        <f t="shared" si="9"/>
        <v>10</v>
      </c>
      <c r="Q114" s="162">
        <f t="shared" si="10"/>
        <v>0.97142857142857142</v>
      </c>
      <c r="R114" s="162">
        <f t="shared" si="10"/>
        <v>0.96</v>
      </c>
    </row>
    <row r="115" spans="1:18" ht="15.6">
      <c r="A115" s="143">
        <v>105</v>
      </c>
      <c r="B115" s="73" t="str">
        <f>'CAT I'!B115</f>
        <v>AME20122</v>
      </c>
      <c r="C115" s="172" t="str">
        <f>'CAT I'!C115</f>
        <v>PRANAY KUMAR BR</v>
      </c>
      <c r="D115" s="74">
        <f>'CAT2'!R111</f>
        <v>2</v>
      </c>
      <c r="E115" s="74">
        <f>'CAT2'!S111</f>
        <v>2</v>
      </c>
      <c r="F115" s="74">
        <f>'CAT2'!T111</f>
        <v>2</v>
      </c>
      <c r="G115" s="74">
        <f>'CAT2'!U111</f>
        <v>2</v>
      </c>
      <c r="H115" s="74">
        <f>'CAT2'!V111</f>
        <v>2</v>
      </c>
      <c r="I115" s="74">
        <f>'CAT2'!W111</f>
        <v>2</v>
      </c>
      <c r="J115" s="74">
        <f>'CAT2'!X111</f>
        <v>10</v>
      </c>
      <c r="K115" s="74">
        <f>'CAT2'!Y111</f>
        <v>13</v>
      </c>
      <c r="L115" s="74">
        <f>'CAT2'!Z111</f>
        <v>13</v>
      </c>
      <c r="M115" s="148">
        <f t="shared" si="8"/>
        <v>48</v>
      </c>
      <c r="N115" s="159">
        <f>'Assignment (2)'!Z111</f>
        <v>5</v>
      </c>
      <c r="O115" s="159">
        <f>'Assignment (2)'!AA111</f>
        <v>5</v>
      </c>
      <c r="P115" s="47">
        <f t="shared" si="9"/>
        <v>10</v>
      </c>
      <c r="Q115" s="162">
        <f t="shared" si="10"/>
        <v>0.97142857142857142</v>
      </c>
      <c r="R115" s="162">
        <f t="shared" si="10"/>
        <v>0.96</v>
      </c>
    </row>
    <row r="116" spans="1:18" ht="15.6">
      <c r="A116" s="143">
        <v>106</v>
      </c>
      <c r="B116" s="73" t="str">
        <f>'CAT I'!B116</f>
        <v>AME20123</v>
      </c>
      <c r="C116" s="172" t="str">
        <f>'CAT I'!C116</f>
        <v>JOHAAN A</v>
      </c>
      <c r="D116" s="74">
        <f>'CAT2'!R112</f>
        <v>2</v>
      </c>
      <c r="E116" s="74">
        <f>'CAT2'!S112</f>
        <v>2</v>
      </c>
      <c r="F116" s="74">
        <f>'CAT2'!T112</f>
        <v>2</v>
      </c>
      <c r="G116" s="74">
        <f>'CAT2'!U112</f>
        <v>2</v>
      </c>
      <c r="H116" s="74">
        <f>'CAT2'!V112</f>
        <v>2</v>
      </c>
      <c r="I116" s="74">
        <f>'CAT2'!W112</f>
        <v>2</v>
      </c>
      <c r="J116" s="74">
        <f>'CAT2'!X112</f>
        <v>9</v>
      </c>
      <c r="K116" s="74">
        <f>'CAT2'!Y112</f>
        <v>14</v>
      </c>
      <c r="L116" s="74">
        <f>'CAT2'!Z112</f>
        <v>13</v>
      </c>
      <c r="M116" s="148">
        <f t="shared" si="8"/>
        <v>48</v>
      </c>
      <c r="N116" s="159">
        <f>'Assignment (2)'!Z112</f>
        <v>5</v>
      </c>
      <c r="O116" s="159">
        <f>'Assignment (2)'!AA112</f>
        <v>5</v>
      </c>
      <c r="P116" s="47">
        <f t="shared" si="9"/>
        <v>10</v>
      </c>
      <c r="Q116" s="162">
        <f t="shared" si="10"/>
        <v>0.97142857142857142</v>
      </c>
      <c r="R116" s="162">
        <f t="shared" si="10"/>
        <v>0.96</v>
      </c>
    </row>
    <row r="117" spans="1:18" ht="15.6">
      <c r="A117" s="143">
        <v>107</v>
      </c>
      <c r="B117" s="73" t="str">
        <f>'CAT I'!B117</f>
        <v>AME20124</v>
      </c>
      <c r="C117" s="172" t="str">
        <f>'CAT I'!C117</f>
        <v>NIKHIL S</v>
      </c>
      <c r="D117" s="74">
        <f>'CAT2'!R113</f>
        <v>2</v>
      </c>
      <c r="E117" s="74">
        <f>'CAT2'!S113</f>
        <v>2</v>
      </c>
      <c r="F117" s="74">
        <f>'CAT2'!T113</f>
        <v>2</v>
      </c>
      <c r="G117" s="74">
        <f>'CAT2'!U113</f>
        <v>2</v>
      </c>
      <c r="H117" s="74">
        <f>'CAT2'!V113</f>
        <v>2</v>
      </c>
      <c r="I117" s="74">
        <f>'CAT2'!W113</f>
        <v>2</v>
      </c>
      <c r="J117" s="74">
        <f>'CAT2'!X113</f>
        <v>9</v>
      </c>
      <c r="K117" s="74">
        <f>'CAT2'!Y113</f>
        <v>12</v>
      </c>
      <c r="L117" s="74">
        <f>'CAT2'!Z113</f>
        <v>12</v>
      </c>
      <c r="M117" s="148">
        <f t="shared" si="8"/>
        <v>45</v>
      </c>
      <c r="N117" s="159">
        <f>'Assignment (2)'!Z113</f>
        <v>5</v>
      </c>
      <c r="O117" s="159">
        <f>'Assignment (2)'!AA113</f>
        <v>5</v>
      </c>
      <c r="P117" s="47">
        <f t="shared" si="9"/>
        <v>10</v>
      </c>
      <c r="Q117" s="162">
        <f t="shared" si="10"/>
        <v>0.91428571428571426</v>
      </c>
      <c r="R117" s="162">
        <f t="shared" si="10"/>
        <v>0.92</v>
      </c>
    </row>
    <row r="118" spans="1:18" ht="15.6">
      <c r="A118" s="143">
        <v>108</v>
      </c>
      <c r="B118" s="73" t="str">
        <f>'CAT I'!B118</f>
        <v>AME20125</v>
      </c>
      <c r="C118" s="172" t="str">
        <f>'CAT I'!C118</f>
        <v>NITHISHNARAYANAN R</v>
      </c>
      <c r="D118" s="74">
        <f>'CAT2'!R114</f>
        <v>2</v>
      </c>
      <c r="E118" s="74">
        <f>'CAT2'!S114</f>
        <v>2</v>
      </c>
      <c r="F118" s="74">
        <f>'CAT2'!T114</f>
        <v>2</v>
      </c>
      <c r="G118" s="74">
        <f>'CAT2'!U114</f>
        <v>2</v>
      </c>
      <c r="H118" s="74">
        <f>'CAT2'!V114</f>
        <v>2</v>
      </c>
      <c r="I118" s="74">
        <f>'CAT2'!W114</f>
        <v>2</v>
      </c>
      <c r="J118" s="74">
        <f>'CAT2'!X114</f>
        <v>10</v>
      </c>
      <c r="K118" s="74">
        <f>'CAT2'!Y114</f>
        <v>12</v>
      </c>
      <c r="L118" s="74">
        <f>'CAT2'!Z114</f>
        <v>14</v>
      </c>
      <c r="M118" s="148">
        <f t="shared" si="8"/>
        <v>48</v>
      </c>
      <c r="N118" s="159">
        <f>'Assignment (2)'!Z114</f>
        <v>5</v>
      </c>
      <c r="O118" s="159">
        <f>'Assignment (2)'!AA114</f>
        <v>5</v>
      </c>
      <c r="P118" s="47">
        <f t="shared" si="9"/>
        <v>10</v>
      </c>
      <c r="Q118" s="162">
        <f t="shared" si="10"/>
        <v>0.94285714285714284</v>
      </c>
      <c r="R118" s="162">
        <f t="shared" si="10"/>
        <v>1</v>
      </c>
    </row>
    <row r="119" spans="1:18" ht="15.6">
      <c r="A119" s="143">
        <v>109</v>
      </c>
      <c r="B119" s="73" t="str">
        <f>'CAT I'!B119</f>
        <v>AME20126</v>
      </c>
      <c r="C119" s="172" t="str">
        <f>'CAT I'!C119</f>
        <v>MAGANTI DEEPAK</v>
      </c>
      <c r="D119" s="74">
        <f>'CAT2'!R115</f>
        <v>1</v>
      </c>
      <c r="E119" s="74">
        <f>'CAT2'!S115</f>
        <v>1</v>
      </c>
      <c r="F119" s="74">
        <f>'CAT2'!T115</f>
        <v>2</v>
      </c>
      <c r="G119" s="74">
        <f>'CAT2'!U115</f>
        <v>1</v>
      </c>
      <c r="H119" s="74">
        <f>'CAT2'!V115</f>
        <v>0</v>
      </c>
      <c r="I119" s="74">
        <f>'CAT2'!W115</f>
        <v>0</v>
      </c>
      <c r="J119" s="74">
        <f>'CAT2'!X115</f>
        <v>7</v>
      </c>
      <c r="K119" s="74">
        <f>'CAT2'!Y115</f>
        <v>13</v>
      </c>
      <c r="L119" s="74">
        <f>'CAT2'!Z115</f>
        <v>14</v>
      </c>
      <c r="M119" s="148">
        <f t="shared" si="8"/>
        <v>39</v>
      </c>
      <c r="N119" s="159">
        <f>'Assignment (2)'!Z115</f>
        <v>5</v>
      </c>
      <c r="O119" s="159">
        <f>'Assignment (2)'!AA115</f>
        <v>5</v>
      </c>
      <c r="P119" s="47">
        <f t="shared" si="9"/>
        <v>10</v>
      </c>
      <c r="Q119" s="162">
        <f t="shared" si="10"/>
        <v>0.82857142857142863</v>
      </c>
      <c r="R119" s="162">
        <f t="shared" si="10"/>
        <v>0.8</v>
      </c>
    </row>
    <row r="120" spans="1:18" ht="15.6">
      <c r="A120" s="143">
        <v>110</v>
      </c>
      <c r="B120" s="73" t="str">
        <f>'CAT I'!B120</f>
        <v>AME20127</v>
      </c>
      <c r="C120" s="172" t="str">
        <f>'CAT I'!C120</f>
        <v>SANJAY S</v>
      </c>
      <c r="D120" s="74">
        <f>'CAT2'!R116</f>
        <v>2</v>
      </c>
      <c r="E120" s="74">
        <f>'CAT2'!S116</f>
        <v>1</v>
      </c>
      <c r="F120" s="74">
        <f>'CAT2'!T116</f>
        <v>2</v>
      </c>
      <c r="G120" s="74">
        <f>'CAT2'!U116</f>
        <v>1</v>
      </c>
      <c r="H120" s="74">
        <f>'CAT2'!V116</f>
        <v>2</v>
      </c>
      <c r="I120" s="74">
        <f>'CAT2'!W116</f>
        <v>2</v>
      </c>
      <c r="J120" s="74">
        <f>'CAT2'!X116</f>
        <v>8</v>
      </c>
      <c r="K120" s="74">
        <f>'CAT2'!Y116</f>
        <v>8</v>
      </c>
      <c r="L120" s="74">
        <f>'CAT2'!Z116</f>
        <v>8</v>
      </c>
      <c r="M120" s="148">
        <f t="shared" si="8"/>
        <v>34</v>
      </c>
      <c r="N120" s="159">
        <f>'Assignment (2)'!Z116</f>
        <v>5</v>
      </c>
      <c r="O120" s="159">
        <f>'Assignment (2)'!AA116</f>
        <v>5</v>
      </c>
      <c r="P120" s="47">
        <f t="shared" si="9"/>
        <v>10</v>
      </c>
      <c r="Q120" s="162">
        <f t="shared" si="10"/>
        <v>0.74285714285714288</v>
      </c>
      <c r="R120" s="162">
        <f t="shared" si="10"/>
        <v>0.72</v>
      </c>
    </row>
    <row r="121" spans="1:18" ht="15.6">
      <c r="A121" s="143">
        <v>111</v>
      </c>
      <c r="B121" s="73" t="str">
        <f>'CAT I'!B121</f>
        <v>AME20129</v>
      </c>
      <c r="C121" s="172" t="str">
        <f>'CAT I'!C121</f>
        <v>RUSSEL N HASAN</v>
      </c>
      <c r="D121" s="74">
        <f>'CAT2'!R117</f>
        <v>1</v>
      </c>
      <c r="E121" s="74">
        <f>'CAT2'!S117</f>
        <v>0</v>
      </c>
      <c r="F121" s="74">
        <f>'CAT2'!T117</f>
        <v>1</v>
      </c>
      <c r="G121" s="74">
        <f>'CAT2'!U117</f>
        <v>1</v>
      </c>
      <c r="H121" s="74">
        <f>'CAT2'!V117</f>
        <v>0</v>
      </c>
      <c r="I121" s="74">
        <f>'CAT2'!W117</f>
        <v>1</v>
      </c>
      <c r="J121" s="74">
        <f>'CAT2'!X117</f>
        <v>6</v>
      </c>
      <c r="K121" s="74">
        <f>'CAT2'!Y117</f>
        <v>14</v>
      </c>
      <c r="L121" s="74">
        <f>'CAT2'!Z117</f>
        <v>14</v>
      </c>
      <c r="M121" s="148">
        <f t="shared" si="8"/>
        <v>38</v>
      </c>
      <c r="N121" s="159">
        <f>'Assignment (2)'!Z117</f>
        <v>5</v>
      </c>
      <c r="O121" s="159">
        <f>'Assignment (2)'!AA117</f>
        <v>5</v>
      </c>
      <c r="P121" s="47">
        <f t="shared" si="9"/>
        <v>10</v>
      </c>
      <c r="Q121" s="162">
        <f t="shared" si="10"/>
        <v>0.77142857142857146</v>
      </c>
      <c r="R121" s="162">
        <f t="shared" si="10"/>
        <v>0.84</v>
      </c>
    </row>
    <row r="122" spans="1:18" ht="15.6">
      <c r="A122" s="143">
        <v>112</v>
      </c>
      <c r="B122" s="73" t="str">
        <f>'CAT I'!B122</f>
        <v>AME20130</v>
      </c>
      <c r="C122" s="172" t="str">
        <f>'CAT I'!C122</f>
        <v>HARISH.E</v>
      </c>
      <c r="D122" s="74">
        <f>'CAT2'!R118</f>
        <v>2</v>
      </c>
      <c r="E122" s="74">
        <f>'CAT2'!S118</f>
        <v>0</v>
      </c>
      <c r="F122" s="74">
        <f>'CAT2'!T118</f>
        <v>1</v>
      </c>
      <c r="G122" s="74">
        <f>'CAT2'!U118</f>
        <v>2</v>
      </c>
      <c r="H122" s="74">
        <f>'CAT2'!V118</f>
        <v>0</v>
      </c>
      <c r="I122" s="74">
        <f>'CAT2'!W118</f>
        <v>2</v>
      </c>
      <c r="J122" s="74">
        <f>'CAT2'!X118</f>
        <v>8</v>
      </c>
      <c r="K122" s="74">
        <f>'CAT2'!Y118</f>
        <v>14</v>
      </c>
      <c r="L122" s="74">
        <f>'CAT2'!Z118</f>
        <v>10</v>
      </c>
      <c r="M122" s="148">
        <f t="shared" si="8"/>
        <v>39</v>
      </c>
      <c r="N122" s="159">
        <f>'Assignment (2)'!Z118</f>
        <v>5</v>
      </c>
      <c r="O122" s="159">
        <f>'Assignment (2)'!AA118</f>
        <v>5</v>
      </c>
      <c r="P122" s="47">
        <f t="shared" si="9"/>
        <v>10</v>
      </c>
      <c r="Q122" s="162">
        <f t="shared" si="10"/>
        <v>0.8571428571428571</v>
      </c>
      <c r="R122" s="162">
        <f t="shared" si="10"/>
        <v>0.76</v>
      </c>
    </row>
    <row r="123" spans="1:18" ht="15.6">
      <c r="A123" s="143">
        <v>113</v>
      </c>
      <c r="B123" s="73" t="str">
        <f>'CAT I'!B123</f>
        <v>AME20131</v>
      </c>
      <c r="C123" s="172" t="str">
        <f>'CAT I'!C123</f>
        <v>ADAM FERNANDEZ</v>
      </c>
      <c r="D123" s="74">
        <f>'CAT2'!R119</f>
        <v>2</v>
      </c>
      <c r="E123" s="74">
        <f>'CAT2'!S119</f>
        <v>2</v>
      </c>
      <c r="F123" s="74">
        <f>'CAT2'!T119</f>
        <v>2</v>
      </c>
      <c r="G123" s="74">
        <f>'CAT2'!U119</f>
        <v>2</v>
      </c>
      <c r="H123" s="74">
        <f>'CAT2'!V119</f>
        <v>2</v>
      </c>
      <c r="I123" s="74">
        <f>'CAT2'!W119</f>
        <v>2</v>
      </c>
      <c r="J123" s="74">
        <f>'CAT2'!X119</f>
        <v>9</v>
      </c>
      <c r="K123" s="74">
        <f>'CAT2'!Y119</f>
        <v>14</v>
      </c>
      <c r="L123" s="74">
        <f>'CAT2'!Z119</f>
        <v>10</v>
      </c>
      <c r="M123" s="148">
        <f t="shared" si="8"/>
        <v>45</v>
      </c>
      <c r="N123" s="159">
        <f>'Assignment (2)'!Z119</f>
        <v>5</v>
      </c>
      <c r="O123" s="159">
        <f>'Assignment (2)'!AA119</f>
        <v>5</v>
      </c>
      <c r="P123" s="47">
        <f t="shared" si="9"/>
        <v>10</v>
      </c>
      <c r="Q123" s="162">
        <f t="shared" si="10"/>
        <v>0.97142857142857142</v>
      </c>
      <c r="R123" s="162">
        <f t="shared" si="10"/>
        <v>0.84</v>
      </c>
    </row>
    <row r="124" spans="1:18" ht="15.6">
      <c r="A124" s="143">
        <v>114</v>
      </c>
      <c r="B124" s="73" t="str">
        <f>'CAT I'!B124</f>
        <v>AME20132</v>
      </c>
      <c r="C124" s="172" t="str">
        <f>'CAT I'!C124</f>
        <v>VISHNU</v>
      </c>
      <c r="D124" s="74">
        <f>'CAT2'!R120</f>
        <v>0</v>
      </c>
      <c r="E124" s="74">
        <f>'CAT2'!S120</f>
        <v>1</v>
      </c>
      <c r="F124" s="74">
        <f>'CAT2'!T120</f>
        <v>2</v>
      </c>
      <c r="G124" s="74">
        <f>'CAT2'!U120</f>
        <v>1</v>
      </c>
      <c r="H124" s="74">
        <f>'CAT2'!V120</f>
        <v>0</v>
      </c>
      <c r="I124" s="74">
        <f>'CAT2'!W120</f>
        <v>0</v>
      </c>
      <c r="J124" s="74">
        <f>'CAT2'!X120</f>
        <v>10</v>
      </c>
      <c r="K124" s="74">
        <f>'CAT2'!Y120</f>
        <v>12</v>
      </c>
      <c r="L124" s="74">
        <f>'CAT2'!Z120</f>
        <v>13</v>
      </c>
      <c r="M124" s="148">
        <f t="shared" si="8"/>
        <v>39</v>
      </c>
      <c r="N124" s="159">
        <f>'Assignment (2)'!Z120</f>
        <v>5</v>
      </c>
      <c r="O124" s="159">
        <f>'Assignment (2)'!AA120</f>
        <v>5</v>
      </c>
      <c r="P124" s="47">
        <f t="shared" si="9"/>
        <v>10</v>
      </c>
      <c r="Q124" s="162">
        <f t="shared" si="10"/>
        <v>0.8571428571428571</v>
      </c>
      <c r="R124" s="162">
        <f t="shared" si="10"/>
        <v>0.76</v>
      </c>
    </row>
    <row r="125" spans="1:18" ht="15.6">
      <c r="A125" s="143">
        <v>115</v>
      </c>
      <c r="B125" s="73" t="str">
        <f>'CAT I'!B125</f>
        <v>AME20133</v>
      </c>
      <c r="C125" s="172" t="str">
        <f>'CAT I'!C125</f>
        <v>KARTHIK VIJAYAN</v>
      </c>
      <c r="D125" s="74">
        <f>'CAT2'!R121</f>
        <v>2</v>
      </c>
      <c r="E125" s="74">
        <f>'CAT2'!S121</f>
        <v>2</v>
      </c>
      <c r="F125" s="74">
        <f>'CAT2'!T121</f>
        <v>2</v>
      </c>
      <c r="G125" s="74">
        <f>'CAT2'!U121</f>
        <v>2</v>
      </c>
      <c r="H125" s="74">
        <f>'CAT2'!V121</f>
        <v>2</v>
      </c>
      <c r="I125" s="74">
        <f>'CAT2'!W121</f>
        <v>2</v>
      </c>
      <c r="J125" s="74">
        <f>'CAT2'!X121</f>
        <v>10</v>
      </c>
      <c r="K125" s="74">
        <f>'CAT2'!Y121</f>
        <v>10</v>
      </c>
      <c r="L125" s="74">
        <f>'CAT2'!Z121</f>
        <v>13</v>
      </c>
      <c r="M125" s="148">
        <f t="shared" si="8"/>
        <v>45</v>
      </c>
      <c r="N125" s="159">
        <f>'Assignment (2)'!Z121</f>
        <v>5</v>
      </c>
      <c r="O125" s="159">
        <f>'Assignment (2)'!AA121</f>
        <v>5</v>
      </c>
      <c r="P125" s="47">
        <f t="shared" si="9"/>
        <v>10</v>
      </c>
      <c r="Q125" s="162">
        <f t="shared" si="10"/>
        <v>0.88571428571428568</v>
      </c>
      <c r="R125" s="162">
        <f t="shared" si="10"/>
        <v>0.96</v>
      </c>
    </row>
    <row r="126" spans="1:18" ht="15.6">
      <c r="A126" s="143">
        <v>116</v>
      </c>
      <c r="B126" s="73" t="str">
        <f>'CAT I'!B126</f>
        <v>AME20134L</v>
      </c>
      <c r="C126" s="172" t="str">
        <f>'CAT I'!C126</f>
        <v>ABHIJEET ATMARAM THORAT</v>
      </c>
      <c r="D126" s="74">
        <f>'CAT2'!R122</f>
        <v>2</v>
      </c>
      <c r="E126" s="74">
        <f>'CAT2'!S122</f>
        <v>2</v>
      </c>
      <c r="F126" s="74">
        <f>'CAT2'!T122</f>
        <v>2</v>
      </c>
      <c r="G126" s="74">
        <f>'CAT2'!U122</f>
        <v>2</v>
      </c>
      <c r="H126" s="74">
        <f>'CAT2'!V122</f>
        <v>2</v>
      </c>
      <c r="I126" s="74">
        <f>'CAT2'!W122</f>
        <v>2</v>
      </c>
      <c r="J126" s="74">
        <f>'CAT2'!X122</f>
        <v>9</v>
      </c>
      <c r="K126" s="74">
        <f>'CAT2'!Y122</f>
        <v>13</v>
      </c>
      <c r="L126" s="74">
        <f>'CAT2'!Z122</f>
        <v>11</v>
      </c>
      <c r="M126" s="148">
        <f t="shared" si="8"/>
        <v>45</v>
      </c>
      <c r="N126" s="159">
        <f>'Assignment (2)'!Z122</f>
        <v>5</v>
      </c>
      <c r="O126" s="159">
        <f>'Assignment (2)'!AA122</f>
        <v>5</v>
      </c>
      <c r="P126" s="47">
        <f t="shared" si="9"/>
        <v>10</v>
      </c>
      <c r="Q126" s="162">
        <f t="shared" si="10"/>
        <v>0.94285714285714284</v>
      </c>
      <c r="R126" s="162">
        <f t="shared" si="10"/>
        <v>0.88</v>
      </c>
    </row>
    <row r="127" spans="1:18" ht="15.6">
      <c r="A127" s="143">
        <v>117</v>
      </c>
      <c r="B127" s="73" t="str">
        <f>'CAT I'!B127</f>
        <v>AME20135L</v>
      </c>
      <c r="C127" s="172" t="str">
        <f>'CAT I'!C127</f>
        <v>ABHIJITH AJAY</v>
      </c>
      <c r="D127" s="74">
        <f>'CAT2'!R123</f>
        <v>0</v>
      </c>
      <c r="E127" s="74">
        <f>'CAT2'!S123</f>
        <v>0</v>
      </c>
      <c r="F127" s="74">
        <f>'CAT2'!T123</f>
        <v>0</v>
      </c>
      <c r="G127" s="74">
        <f>'CAT2'!U123</f>
        <v>0</v>
      </c>
      <c r="H127" s="74">
        <f>'CAT2'!V123</f>
        <v>0</v>
      </c>
      <c r="I127" s="74">
        <f>'CAT2'!W123</f>
        <v>0</v>
      </c>
      <c r="J127" s="74">
        <f>'CAT2'!X123</f>
        <v>0</v>
      </c>
      <c r="K127" s="74">
        <f>'CAT2'!Y123</f>
        <v>0</v>
      </c>
      <c r="L127" s="74">
        <f>'CAT2'!Z123</f>
        <v>0</v>
      </c>
      <c r="M127" s="148">
        <f t="shared" si="8"/>
        <v>0</v>
      </c>
      <c r="N127" s="159">
        <f>'Assignment (2)'!Z123</f>
        <v>0</v>
      </c>
      <c r="O127" s="159">
        <f>'Assignment (2)'!AA123</f>
        <v>0</v>
      </c>
      <c r="P127" s="47">
        <f t="shared" si="9"/>
        <v>0</v>
      </c>
      <c r="Q127" s="162">
        <f t="shared" si="10"/>
        <v>0</v>
      </c>
      <c r="R127" s="162">
        <f t="shared" si="10"/>
        <v>0</v>
      </c>
    </row>
    <row r="128" spans="1:18" ht="15.6">
      <c r="A128" s="143">
        <v>118</v>
      </c>
      <c r="B128" s="73" t="str">
        <f>'CAT I'!B128</f>
        <v>AME20136L</v>
      </c>
      <c r="C128" s="172" t="str">
        <f>'CAT I'!C128</f>
        <v>ABHINAV P M</v>
      </c>
      <c r="D128" s="74">
        <f>'CAT2'!R124</f>
        <v>2</v>
      </c>
      <c r="E128" s="74">
        <f>'CAT2'!S124</f>
        <v>2</v>
      </c>
      <c r="F128" s="74">
        <f>'CAT2'!T124</f>
        <v>2</v>
      </c>
      <c r="G128" s="74">
        <f>'CAT2'!U124</f>
        <v>2</v>
      </c>
      <c r="H128" s="74">
        <f>'CAT2'!V124</f>
        <v>2</v>
      </c>
      <c r="I128" s="74">
        <f>'CAT2'!W124</f>
        <v>2</v>
      </c>
      <c r="J128" s="74">
        <f>'CAT2'!X124</f>
        <v>9</v>
      </c>
      <c r="K128" s="74">
        <f>'CAT2'!Y124</f>
        <v>13</v>
      </c>
      <c r="L128" s="74">
        <f>'CAT2'!Z124</f>
        <v>11</v>
      </c>
      <c r="M128" s="148">
        <f t="shared" si="8"/>
        <v>45</v>
      </c>
      <c r="N128" s="159">
        <f>'Assignment (2)'!Z124</f>
        <v>5</v>
      </c>
      <c r="O128" s="159">
        <f>'Assignment (2)'!AA124</f>
        <v>5</v>
      </c>
      <c r="P128" s="47">
        <f t="shared" si="9"/>
        <v>10</v>
      </c>
      <c r="Q128" s="162">
        <f t="shared" si="10"/>
        <v>0.94285714285714284</v>
      </c>
      <c r="R128" s="162">
        <f t="shared" si="10"/>
        <v>0.88</v>
      </c>
    </row>
    <row r="129" spans="1:18" ht="15.6">
      <c r="A129" s="143">
        <v>119</v>
      </c>
      <c r="B129" s="73" t="str">
        <f>'CAT I'!B129</f>
        <v>AME20137L</v>
      </c>
      <c r="C129" s="172" t="str">
        <f>'CAT I'!C129</f>
        <v>ADERSH D</v>
      </c>
      <c r="D129" s="74">
        <f>'CAT2'!R125</f>
        <v>2</v>
      </c>
      <c r="E129" s="74">
        <f>'CAT2'!S125</f>
        <v>2</v>
      </c>
      <c r="F129" s="74">
        <f>'CAT2'!T125</f>
        <v>2</v>
      </c>
      <c r="G129" s="74">
        <f>'CAT2'!U125</f>
        <v>1</v>
      </c>
      <c r="H129" s="74">
        <f>'CAT2'!V125</f>
        <v>2</v>
      </c>
      <c r="I129" s="74">
        <f>'CAT2'!W125</f>
        <v>1</v>
      </c>
      <c r="J129" s="74">
        <f>'CAT2'!X125</f>
        <v>7</v>
      </c>
      <c r="K129" s="74">
        <f>'CAT2'!Y125</f>
        <v>10</v>
      </c>
      <c r="L129" s="74">
        <f>'CAT2'!Z125</f>
        <v>13</v>
      </c>
      <c r="M129" s="148">
        <f t="shared" si="8"/>
        <v>40</v>
      </c>
      <c r="N129" s="159">
        <f>'Assignment (2)'!Z125</f>
        <v>5</v>
      </c>
      <c r="O129" s="159">
        <f>'Assignment (2)'!AA125</f>
        <v>5</v>
      </c>
      <c r="P129" s="47">
        <f t="shared" si="9"/>
        <v>10</v>
      </c>
      <c r="Q129" s="162">
        <f t="shared" si="10"/>
        <v>0.8</v>
      </c>
      <c r="R129" s="162">
        <f t="shared" si="10"/>
        <v>0.88</v>
      </c>
    </row>
    <row r="130" spans="1:18" ht="15.6">
      <c r="A130" s="143">
        <v>120</v>
      </c>
      <c r="B130" s="73" t="str">
        <f>'CAT I'!B130</f>
        <v>AME20139L</v>
      </c>
      <c r="C130" s="172" t="str">
        <f>'CAT I'!C130</f>
        <v>AGNEL JOY R</v>
      </c>
      <c r="D130" s="74">
        <f>'CAT2'!R126</f>
        <v>2</v>
      </c>
      <c r="E130" s="74">
        <f>'CAT2'!S126</f>
        <v>0</v>
      </c>
      <c r="F130" s="74">
        <f>'CAT2'!T126</f>
        <v>2</v>
      </c>
      <c r="G130" s="74">
        <f>'CAT2'!U126</f>
        <v>0</v>
      </c>
      <c r="H130" s="74">
        <f>'CAT2'!V126</f>
        <v>0</v>
      </c>
      <c r="I130" s="74">
        <f>'CAT2'!W126</f>
        <v>0</v>
      </c>
      <c r="J130" s="74">
        <f>'CAT2'!X126</f>
        <v>9</v>
      </c>
      <c r="K130" s="74">
        <f>'CAT2'!Y126</f>
        <v>13</v>
      </c>
      <c r="L130" s="74">
        <f>'CAT2'!Z126</f>
        <v>12</v>
      </c>
      <c r="M130" s="148">
        <f t="shared" si="8"/>
        <v>38</v>
      </c>
      <c r="N130" s="159">
        <f>'Assignment (2)'!Z126</f>
        <v>5</v>
      </c>
      <c r="O130" s="159">
        <f>'Assignment (2)'!AA126</f>
        <v>5</v>
      </c>
      <c r="P130" s="47">
        <f t="shared" si="9"/>
        <v>10</v>
      </c>
      <c r="Q130" s="162">
        <f t="shared" si="10"/>
        <v>0.88571428571428568</v>
      </c>
      <c r="R130" s="162">
        <f t="shared" si="10"/>
        <v>0.68</v>
      </c>
    </row>
    <row r="131" spans="1:18" ht="15.6">
      <c r="A131" s="143">
        <v>121</v>
      </c>
      <c r="B131" s="73" t="str">
        <f>'CAT I'!B131</f>
        <v>AME20140L</v>
      </c>
      <c r="C131" s="172" t="str">
        <f>'CAT I'!C131</f>
        <v>AJITH XAVIER</v>
      </c>
      <c r="D131" s="74">
        <f>'CAT2'!R127</f>
        <v>2</v>
      </c>
      <c r="E131" s="74">
        <f>'CAT2'!S127</f>
        <v>1</v>
      </c>
      <c r="F131" s="74">
        <f>'CAT2'!T127</f>
        <v>1</v>
      </c>
      <c r="G131" s="74">
        <f>'CAT2'!U127</f>
        <v>1</v>
      </c>
      <c r="H131" s="74">
        <f>'CAT2'!V127</f>
        <v>1</v>
      </c>
      <c r="I131" s="74">
        <f>'CAT2'!W127</f>
        <v>2</v>
      </c>
      <c r="J131" s="74">
        <f>'CAT2'!X127</f>
        <v>5</v>
      </c>
      <c r="K131" s="74">
        <f>'CAT2'!Y127</f>
        <v>11</v>
      </c>
      <c r="L131" s="74">
        <f>'CAT2'!Z127</f>
        <v>9</v>
      </c>
      <c r="M131" s="148">
        <f t="shared" si="8"/>
        <v>33</v>
      </c>
      <c r="N131" s="159">
        <f>'Assignment (2)'!Z127</f>
        <v>5</v>
      </c>
      <c r="O131" s="159">
        <f>'Assignment (2)'!AA127</f>
        <v>5</v>
      </c>
      <c r="P131" s="47">
        <f t="shared" si="9"/>
        <v>10</v>
      </c>
      <c r="Q131" s="162">
        <f t="shared" si="10"/>
        <v>0.7142857142857143</v>
      </c>
      <c r="R131" s="162">
        <f t="shared" si="10"/>
        <v>0.72</v>
      </c>
    </row>
    <row r="132" spans="1:18" ht="15.6">
      <c r="A132" s="143">
        <v>122</v>
      </c>
      <c r="B132" s="73" t="str">
        <f>'CAT I'!B132</f>
        <v>AME20141L</v>
      </c>
      <c r="C132" s="172" t="str">
        <f>'CAT I'!C132</f>
        <v>AKASH S L</v>
      </c>
      <c r="D132" s="74">
        <f>'CAT2'!R128</f>
        <v>2</v>
      </c>
      <c r="E132" s="74">
        <f>'CAT2'!S128</f>
        <v>2</v>
      </c>
      <c r="F132" s="74">
        <f>'CAT2'!T128</f>
        <v>2</v>
      </c>
      <c r="G132" s="74">
        <f>'CAT2'!U128</f>
        <v>2</v>
      </c>
      <c r="H132" s="74">
        <f>'CAT2'!V128</f>
        <v>2</v>
      </c>
      <c r="I132" s="74">
        <f>'CAT2'!W128</f>
        <v>2</v>
      </c>
      <c r="J132" s="74">
        <f>'CAT2'!X128</f>
        <v>10</v>
      </c>
      <c r="K132" s="74">
        <f>'CAT2'!Y128</f>
        <v>13</v>
      </c>
      <c r="L132" s="74">
        <f>'CAT2'!Z128</f>
        <v>14</v>
      </c>
      <c r="M132" s="148">
        <f t="shared" si="8"/>
        <v>49</v>
      </c>
      <c r="N132" s="159">
        <f>'Assignment (2)'!Z128</f>
        <v>5</v>
      </c>
      <c r="O132" s="159">
        <f>'Assignment (2)'!AA128</f>
        <v>5</v>
      </c>
      <c r="P132" s="47">
        <f t="shared" si="9"/>
        <v>10</v>
      </c>
      <c r="Q132" s="162">
        <f t="shared" si="10"/>
        <v>0.97142857142857142</v>
      </c>
      <c r="R132" s="162">
        <f t="shared" si="10"/>
        <v>1</v>
      </c>
    </row>
    <row r="133" spans="1:18" ht="15.6">
      <c r="A133" s="143">
        <v>123</v>
      </c>
      <c r="B133" s="73" t="str">
        <f>'CAT I'!B133</f>
        <v>AME20142L</v>
      </c>
      <c r="C133" s="172" t="str">
        <f>'CAT I'!C133</f>
        <v>ALAN JOEMON MATHEW</v>
      </c>
      <c r="D133" s="74">
        <f>'CAT2'!R129</f>
        <v>2</v>
      </c>
      <c r="E133" s="74">
        <f>'CAT2'!S129</f>
        <v>2</v>
      </c>
      <c r="F133" s="74">
        <f>'CAT2'!T129</f>
        <v>2</v>
      </c>
      <c r="G133" s="74">
        <f>'CAT2'!U129</f>
        <v>2</v>
      </c>
      <c r="H133" s="74">
        <f>'CAT2'!V129</f>
        <v>2</v>
      </c>
      <c r="I133" s="74">
        <f>'CAT2'!W129</f>
        <v>2</v>
      </c>
      <c r="J133" s="74">
        <f>'CAT2'!X129</f>
        <v>9</v>
      </c>
      <c r="K133" s="74">
        <f>'CAT2'!Y129</f>
        <v>13</v>
      </c>
      <c r="L133" s="74">
        <f>'CAT2'!Z129</f>
        <v>11</v>
      </c>
      <c r="M133" s="148">
        <f t="shared" si="8"/>
        <v>45</v>
      </c>
      <c r="N133" s="159">
        <f>'Assignment (2)'!Z129</f>
        <v>5</v>
      </c>
      <c r="O133" s="159">
        <f>'Assignment (2)'!AA129</f>
        <v>5</v>
      </c>
      <c r="P133" s="47">
        <f t="shared" si="9"/>
        <v>10</v>
      </c>
      <c r="Q133" s="162">
        <f t="shared" si="10"/>
        <v>0.94285714285714284</v>
      </c>
      <c r="R133" s="162">
        <f t="shared" si="10"/>
        <v>0.88</v>
      </c>
    </row>
    <row r="134" spans="1:18" ht="15.6">
      <c r="A134" s="143">
        <v>124</v>
      </c>
      <c r="B134" s="73" t="str">
        <f>'CAT I'!B134</f>
        <v>AME20144L</v>
      </c>
      <c r="C134" s="172" t="str">
        <f>'CAT I'!C134</f>
        <v>ANURANJ K K</v>
      </c>
      <c r="D134" s="74">
        <f>'CAT2'!R130</f>
        <v>2</v>
      </c>
      <c r="E134" s="74">
        <f>'CAT2'!S130</f>
        <v>2</v>
      </c>
      <c r="F134" s="74">
        <f>'CAT2'!T130</f>
        <v>2</v>
      </c>
      <c r="G134" s="74">
        <f>'CAT2'!U130</f>
        <v>2</v>
      </c>
      <c r="H134" s="74">
        <f>'CAT2'!V130</f>
        <v>2</v>
      </c>
      <c r="I134" s="74">
        <f>'CAT2'!W130</f>
        <v>2</v>
      </c>
      <c r="J134" s="74">
        <f>'CAT2'!X130</f>
        <v>10</v>
      </c>
      <c r="K134" s="74">
        <f>'CAT2'!Y130</f>
        <v>13</v>
      </c>
      <c r="L134" s="74">
        <f>'CAT2'!Z130</f>
        <v>14</v>
      </c>
      <c r="M134" s="148">
        <f t="shared" si="8"/>
        <v>49</v>
      </c>
      <c r="N134" s="159">
        <f>'Assignment (2)'!Z130</f>
        <v>5</v>
      </c>
      <c r="O134" s="159">
        <f>'Assignment (2)'!AA130</f>
        <v>5</v>
      </c>
      <c r="P134" s="47">
        <f t="shared" si="9"/>
        <v>10</v>
      </c>
      <c r="Q134" s="162">
        <f t="shared" si="10"/>
        <v>0.97142857142857142</v>
      </c>
      <c r="R134" s="162">
        <f t="shared" si="10"/>
        <v>1</v>
      </c>
    </row>
    <row r="135" spans="1:18" ht="15.6">
      <c r="A135" s="143">
        <v>125</v>
      </c>
      <c r="B135" s="73" t="str">
        <f>'CAT I'!B135</f>
        <v>AME20145L</v>
      </c>
      <c r="C135" s="172" t="str">
        <f>'CAT I'!C135</f>
        <v>Arjun Francis</v>
      </c>
      <c r="D135" s="74">
        <f>'CAT2'!R131</f>
        <v>0</v>
      </c>
      <c r="E135" s="74">
        <f>'CAT2'!S131</f>
        <v>2</v>
      </c>
      <c r="F135" s="74">
        <f>'CAT2'!T131</f>
        <v>2</v>
      </c>
      <c r="G135" s="74">
        <f>'CAT2'!U131</f>
        <v>2</v>
      </c>
      <c r="H135" s="74">
        <f>'CAT2'!V131</f>
        <v>2</v>
      </c>
      <c r="I135" s="74">
        <f>'CAT2'!W131</f>
        <v>0</v>
      </c>
      <c r="J135" s="74">
        <f>'CAT2'!X131</f>
        <v>10</v>
      </c>
      <c r="K135" s="74">
        <f>'CAT2'!Y131</f>
        <v>10</v>
      </c>
      <c r="L135" s="74">
        <f>'CAT2'!Z131</f>
        <v>10</v>
      </c>
      <c r="M135" s="148">
        <f t="shared" si="8"/>
        <v>38</v>
      </c>
      <c r="N135" s="159">
        <f>'Assignment (2)'!Z131</f>
        <v>5</v>
      </c>
      <c r="O135" s="159">
        <f>'Assignment (2)'!AA131</f>
        <v>5</v>
      </c>
      <c r="P135" s="47">
        <f t="shared" si="9"/>
        <v>10</v>
      </c>
      <c r="Q135" s="162">
        <f t="shared" si="10"/>
        <v>0.82857142857142863</v>
      </c>
      <c r="R135" s="162">
        <f t="shared" si="10"/>
        <v>0.76</v>
      </c>
    </row>
    <row r="136" spans="1:18" ht="15.6">
      <c r="A136" s="143">
        <v>126</v>
      </c>
      <c r="B136" s="73" t="str">
        <f>'CAT I'!B136</f>
        <v>AME20146L</v>
      </c>
      <c r="C136" s="172" t="str">
        <f>'CAT I'!C136</f>
        <v>ARJYA PRAKAS PRUSTY</v>
      </c>
      <c r="D136" s="74">
        <f>'CAT2'!R132</f>
        <v>2</v>
      </c>
      <c r="E136" s="74">
        <f>'CAT2'!S132</f>
        <v>2</v>
      </c>
      <c r="F136" s="74">
        <f>'CAT2'!T132</f>
        <v>2</v>
      </c>
      <c r="G136" s="74">
        <f>'CAT2'!U132</f>
        <v>2</v>
      </c>
      <c r="H136" s="74">
        <f>'CAT2'!V132</f>
        <v>2</v>
      </c>
      <c r="I136" s="74">
        <f>'CAT2'!W132</f>
        <v>2</v>
      </c>
      <c r="J136" s="74">
        <f>'CAT2'!X132</f>
        <v>9</v>
      </c>
      <c r="K136" s="74">
        <f>'CAT2'!Y132</f>
        <v>13</v>
      </c>
      <c r="L136" s="74">
        <f>'CAT2'!Z132</f>
        <v>10</v>
      </c>
      <c r="M136" s="148">
        <f t="shared" si="8"/>
        <v>44</v>
      </c>
      <c r="N136" s="159">
        <f>'Assignment (2)'!Z132</f>
        <v>5</v>
      </c>
      <c r="O136" s="159">
        <f>'Assignment (2)'!AA132</f>
        <v>5</v>
      </c>
      <c r="P136" s="47">
        <f t="shared" si="9"/>
        <v>10</v>
      </c>
      <c r="Q136" s="162">
        <f t="shared" si="10"/>
        <v>0.94285714285714284</v>
      </c>
      <c r="R136" s="162">
        <f t="shared" si="10"/>
        <v>0.84</v>
      </c>
    </row>
    <row r="137" spans="1:18" ht="15.6">
      <c r="A137" s="143">
        <v>127</v>
      </c>
      <c r="B137" s="73" t="str">
        <f>'CAT I'!B137</f>
        <v>AME20147L</v>
      </c>
      <c r="C137" s="172" t="str">
        <f>'CAT I'!C137</f>
        <v>BARANIGURU N</v>
      </c>
      <c r="D137" s="74">
        <f>'CAT2'!R133</f>
        <v>0</v>
      </c>
      <c r="E137" s="74">
        <f>'CAT2'!S133</f>
        <v>0</v>
      </c>
      <c r="F137" s="74">
        <f>'CAT2'!T133</f>
        <v>2</v>
      </c>
      <c r="G137" s="74">
        <f>'CAT2'!U133</f>
        <v>1</v>
      </c>
      <c r="H137" s="74">
        <f>'CAT2'!V133</f>
        <v>2</v>
      </c>
      <c r="I137" s="74">
        <f>'CAT2'!W133</f>
        <v>0</v>
      </c>
      <c r="J137" s="74">
        <f>'CAT2'!X133</f>
        <v>10</v>
      </c>
      <c r="K137" s="74">
        <f>'CAT2'!Y133</f>
        <v>13</v>
      </c>
      <c r="L137" s="74">
        <f>'CAT2'!Z133</f>
        <v>10</v>
      </c>
      <c r="M137" s="148">
        <f t="shared" si="8"/>
        <v>38</v>
      </c>
      <c r="N137" s="159">
        <f>'Assignment (2)'!Z133</f>
        <v>5</v>
      </c>
      <c r="O137" s="159">
        <f>'Assignment (2)'!AA133</f>
        <v>5</v>
      </c>
      <c r="P137" s="47">
        <f t="shared" si="9"/>
        <v>10</v>
      </c>
      <c r="Q137" s="162">
        <f t="shared" si="10"/>
        <v>0.8571428571428571</v>
      </c>
      <c r="R137" s="162">
        <f t="shared" si="10"/>
        <v>0.72</v>
      </c>
    </row>
    <row r="138" spans="1:18" ht="15.6">
      <c r="A138" s="143">
        <v>128</v>
      </c>
      <c r="B138" s="73" t="str">
        <f>'CAT I'!B138</f>
        <v>AME20148L</v>
      </c>
      <c r="C138" s="172" t="str">
        <f>'CAT I'!C138</f>
        <v>CHAUDANKAR AJINKYA NISHIN</v>
      </c>
      <c r="D138" s="74">
        <f>'CAT2'!R134</f>
        <v>0</v>
      </c>
      <c r="E138" s="74">
        <f>'CAT2'!S134</f>
        <v>0</v>
      </c>
      <c r="F138" s="74">
        <f>'CAT2'!T134</f>
        <v>2</v>
      </c>
      <c r="G138" s="74">
        <f>'CAT2'!U134</f>
        <v>2</v>
      </c>
      <c r="H138" s="74">
        <f>'CAT2'!V134</f>
        <v>2</v>
      </c>
      <c r="I138" s="74">
        <f>'CAT2'!W134</f>
        <v>1</v>
      </c>
      <c r="J138" s="74">
        <f>'CAT2'!X134</f>
        <v>10</v>
      </c>
      <c r="K138" s="74">
        <f>'CAT2'!Y134</f>
        <v>13</v>
      </c>
      <c r="L138" s="74">
        <f>'CAT2'!Z134</f>
        <v>10</v>
      </c>
      <c r="M138" s="148">
        <f t="shared" si="8"/>
        <v>40</v>
      </c>
      <c r="N138" s="159">
        <f>'Assignment (2)'!Z134</f>
        <v>5</v>
      </c>
      <c r="O138" s="159">
        <f>'Assignment (2)'!AA134</f>
        <v>5</v>
      </c>
      <c r="P138" s="47">
        <f t="shared" si="9"/>
        <v>10</v>
      </c>
      <c r="Q138" s="162">
        <f t="shared" si="10"/>
        <v>0.8571428571428571</v>
      </c>
      <c r="R138" s="162">
        <f t="shared" si="10"/>
        <v>0.8</v>
      </c>
    </row>
    <row r="139" spans="1:18" ht="15.6">
      <c r="A139" s="143">
        <v>129</v>
      </c>
      <c r="B139" s="73" t="str">
        <f>'CAT I'!B139</f>
        <v>AME20149L</v>
      </c>
      <c r="C139" s="172" t="str">
        <f>'CAT I'!C139</f>
        <v>DHANUS MATHAVAN J</v>
      </c>
      <c r="D139" s="74">
        <f>'CAT2'!R135</f>
        <v>2</v>
      </c>
      <c r="E139" s="74">
        <f>'CAT2'!S135</f>
        <v>2</v>
      </c>
      <c r="F139" s="74">
        <f>'CAT2'!T135</f>
        <v>2</v>
      </c>
      <c r="G139" s="74">
        <f>'CAT2'!U135</f>
        <v>2</v>
      </c>
      <c r="H139" s="74">
        <f>'CAT2'!V135</f>
        <v>2</v>
      </c>
      <c r="I139" s="74">
        <f>'CAT2'!W135</f>
        <v>2</v>
      </c>
      <c r="J139" s="74">
        <f>'CAT2'!X135</f>
        <v>9</v>
      </c>
      <c r="K139" s="74">
        <f>'CAT2'!Y135</f>
        <v>10</v>
      </c>
      <c r="L139" s="74">
        <f>'CAT2'!Z135</f>
        <v>12</v>
      </c>
      <c r="M139" s="148">
        <f t="shared" si="8"/>
        <v>43</v>
      </c>
      <c r="N139" s="159">
        <f>'Assignment (2)'!Z135</f>
        <v>5</v>
      </c>
      <c r="O139" s="159">
        <f>'Assignment (2)'!AA135</f>
        <v>5</v>
      </c>
      <c r="P139" s="47">
        <f t="shared" si="9"/>
        <v>10</v>
      </c>
      <c r="Q139" s="162">
        <f t="shared" si="10"/>
        <v>0.8571428571428571</v>
      </c>
      <c r="R139" s="162">
        <f t="shared" si="10"/>
        <v>0.92</v>
      </c>
    </row>
    <row r="140" spans="1:18" ht="15.6">
      <c r="A140" s="143">
        <v>130</v>
      </c>
      <c r="B140" s="73" t="str">
        <f>'CAT I'!B140</f>
        <v>AME20150L</v>
      </c>
      <c r="C140" s="172" t="str">
        <f>'CAT I'!C140</f>
        <v>DINESH GUPTA</v>
      </c>
      <c r="D140" s="74">
        <f>'CAT2'!R136</f>
        <v>0</v>
      </c>
      <c r="E140" s="74">
        <f>'CAT2'!S136</f>
        <v>0</v>
      </c>
      <c r="F140" s="74">
        <f>'CAT2'!T136</f>
        <v>2</v>
      </c>
      <c r="G140" s="74">
        <f>'CAT2'!U136</f>
        <v>0</v>
      </c>
      <c r="H140" s="74">
        <f>'CAT2'!V136</f>
        <v>1</v>
      </c>
      <c r="I140" s="74">
        <f>'CAT2'!W136</f>
        <v>0</v>
      </c>
      <c r="J140" s="74">
        <f>'CAT2'!X136</f>
        <v>10</v>
      </c>
      <c r="K140" s="74">
        <f>'CAT2'!Y136</f>
        <v>13</v>
      </c>
      <c r="L140" s="74">
        <f>'CAT2'!Z136</f>
        <v>13</v>
      </c>
      <c r="M140" s="148">
        <f t="shared" si="8"/>
        <v>39</v>
      </c>
      <c r="N140" s="159">
        <f>'Assignment (2)'!Z136</f>
        <v>5</v>
      </c>
      <c r="O140" s="159">
        <f>'Assignment (2)'!AA136</f>
        <v>5</v>
      </c>
      <c r="P140" s="47">
        <f t="shared" si="9"/>
        <v>10</v>
      </c>
      <c r="Q140" s="162">
        <f t="shared" si="10"/>
        <v>0.8571428571428571</v>
      </c>
      <c r="R140" s="162">
        <f t="shared" si="10"/>
        <v>0.76</v>
      </c>
    </row>
    <row r="141" spans="1:18" ht="15.6">
      <c r="A141" s="143">
        <v>131</v>
      </c>
      <c r="B141" s="73" t="str">
        <f>'CAT I'!B141</f>
        <v>AME20151L</v>
      </c>
      <c r="C141" s="172" t="str">
        <f>'CAT I'!C141</f>
        <v>DINESH KUMAR P</v>
      </c>
      <c r="D141" s="74">
        <f>'CAT2'!R137</f>
        <v>2</v>
      </c>
      <c r="E141" s="74">
        <f>'CAT2'!S137</f>
        <v>2</v>
      </c>
      <c r="F141" s="74">
        <f>'CAT2'!T137</f>
        <v>2</v>
      </c>
      <c r="G141" s="74">
        <f>'CAT2'!U137</f>
        <v>2</v>
      </c>
      <c r="H141" s="74">
        <f>'CAT2'!V137</f>
        <v>2</v>
      </c>
      <c r="I141" s="74">
        <f>'CAT2'!W137</f>
        <v>2</v>
      </c>
      <c r="J141" s="74">
        <f>'CAT2'!X137</f>
        <v>10</v>
      </c>
      <c r="K141" s="74">
        <f>'CAT2'!Y137</f>
        <v>13</v>
      </c>
      <c r="L141" s="74">
        <f>'CAT2'!Z137</f>
        <v>14</v>
      </c>
      <c r="M141" s="148">
        <f t="shared" si="8"/>
        <v>49</v>
      </c>
      <c r="N141" s="159">
        <f>'Assignment (2)'!Z137</f>
        <v>5</v>
      </c>
      <c r="O141" s="159">
        <f>'Assignment (2)'!AA137</f>
        <v>5</v>
      </c>
      <c r="P141" s="47">
        <f t="shared" si="9"/>
        <v>10</v>
      </c>
      <c r="Q141" s="162">
        <f t="shared" si="10"/>
        <v>0.97142857142857142</v>
      </c>
      <c r="R141" s="162">
        <f t="shared" si="10"/>
        <v>1</v>
      </c>
    </row>
    <row r="142" spans="1:18" ht="15.6">
      <c r="A142" s="143">
        <v>132</v>
      </c>
      <c r="B142" s="73" t="str">
        <f>'CAT I'!B142</f>
        <v>AME20152L</v>
      </c>
      <c r="C142" s="172" t="str">
        <f>'CAT I'!C142</f>
        <v>E FRANKLIN DITTO</v>
      </c>
      <c r="D142" s="74">
        <f>'CAT2'!R138</f>
        <v>2</v>
      </c>
      <c r="E142" s="74">
        <f>'CAT2'!S138</f>
        <v>2</v>
      </c>
      <c r="F142" s="74">
        <f>'CAT2'!T138</f>
        <v>2</v>
      </c>
      <c r="G142" s="74">
        <f>'CAT2'!U138</f>
        <v>2</v>
      </c>
      <c r="H142" s="74">
        <f>'CAT2'!V138</f>
        <v>2</v>
      </c>
      <c r="I142" s="74">
        <f>'CAT2'!W138</f>
        <v>2</v>
      </c>
      <c r="J142" s="74">
        <f>'CAT2'!X138</f>
        <v>10</v>
      </c>
      <c r="K142" s="74">
        <f>'CAT2'!Y138</f>
        <v>12</v>
      </c>
      <c r="L142" s="74">
        <f>'CAT2'!Z138</f>
        <v>14</v>
      </c>
      <c r="M142" s="148">
        <f t="shared" si="8"/>
        <v>48</v>
      </c>
      <c r="N142" s="159">
        <f>'Assignment (2)'!Z138</f>
        <v>5</v>
      </c>
      <c r="O142" s="159">
        <f>'Assignment (2)'!AA138</f>
        <v>5</v>
      </c>
      <c r="P142" s="47">
        <f t="shared" si="9"/>
        <v>10</v>
      </c>
      <c r="Q142" s="162">
        <f t="shared" ref="Q142:R205" si="11">SUMIF(($D$9:$O$9),Q$9,($D142:$O142))/Q$10</f>
        <v>0.94285714285714284</v>
      </c>
      <c r="R142" s="162">
        <f t="shared" si="11"/>
        <v>1</v>
      </c>
    </row>
    <row r="143" spans="1:18" ht="15.6">
      <c r="A143" s="143">
        <v>133</v>
      </c>
      <c r="B143" s="73" t="str">
        <f>'CAT I'!B143</f>
        <v>AME20153L</v>
      </c>
      <c r="C143" s="172" t="str">
        <f>'CAT I'!C143</f>
        <v>GOKUL S</v>
      </c>
      <c r="D143" s="74">
        <f>'CAT2'!R139</f>
        <v>0</v>
      </c>
      <c r="E143" s="74">
        <f>'CAT2'!S139</f>
        <v>0</v>
      </c>
      <c r="F143" s="74">
        <f>'CAT2'!T139</f>
        <v>2</v>
      </c>
      <c r="G143" s="74">
        <f>'CAT2'!U139</f>
        <v>2</v>
      </c>
      <c r="H143" s="74">
        <f>'CAT2'!V139</f>
        <v>2</v>
      </c>
      <c r="I143" s="74">
        <f>'CAT2'!W139</f>
        <v>2</v>
      </c>
      <c r="J143" s="74">
        <f>'CAT2'!X139</f>
        <v>10</v>
      </c>
      <c r="K143" s="74">
        <f>'CAT2'!Y139</f>
        <v>10</v>
      </c>
      <c r="L143" s="74">
        <f>'CAT2'!Z139</f>
        <v>12</v>
      </c>
      <c r="M143" s="148">
        <f t="shared" si="8"/>
        <v>40</v>
      </c>
      <c r="N143" s="159">
        <f>'Assignment (2)'!Z139</f>
        <v>5</v>
      </c>
      <c r="O143" s="159">
        <f>'Assignment (2)'!AA139</f>
        <v>5</v>
      </c>
      <c r="P143" s="47">
        <f t="shared" si="9"/>
        <v>10</v>
      </c>
      <c r="Q143" s="162">
        <f t="shared" si="11"/>
        <v>0.77142857142857146</v>
      </c>
      <c r="R143" s="162">
        <f t="shared" si="11"/>
        <v>0.92</v>
      </c>
    </row>
    <row r="144" spans="1:18" ht="15.6">
      <c r="A144" s="143">
        <v>134</v>
      </c>
      <c r="B144" s="73" t="str">
        <f>'CAT I'!B144</f>
        <v>AME20154L</v>
      </c>
      <c r="C144" s="172" t="str">
        <f>'CAT I'!C144</f>
        <v>GOKUL KRISHNA S</v>
      </c>
      <c r="D144" s="74">
        <f>'CAT2'!R140</f>
        <v>0</v>
      </c>
      <c r="E144" s="74">
        <f>'CAT2'!S140</f>
        <v>0</v>
      </c>
      <c r="F144" s="74">
        <f>'CAT2'!T140</f>
        <v>1</v>
      </c>
      <c r="G144" s="74">
        <f>'CAT2'!U140</f>
        <v>1</v>
      </c>
      <c r="H144" s="74">
        <f>'CAT2'!V140</f>
        <v>2</v>
      </c>
      <c r="I144" s="74">
        <f>'CAT2'!W140</f>
        <v>2</v>
      </c>
      <c r="J144" s="74">
        <f>'CAT2'!X140</f>
        <v>8</v>
      </c>
      <c r="K144" s="74">
        <f>'CAT2'!Y140</f>
        <v>12</v>
      </c>
      <c r="L144" s="74">
        <f>'CAT2'!Z140</f>
        <v>14</v>
      </c>
      <c r="M144" s="148">
        <f t="shared" ref="M144:M207" si="12">SUM(D144:L144)</f>
        <v>40</v>
      </c>
      <c r="N144" s="159">
        <f>'Assignment (2)'!Z140</f>
        <v>5</v>
      </c>
      <c r="O144" s="159">
        <f>'Assignment (2)'!AA140</f>
        <v>5</v>
      </c>
      <c r="P144" s="47">
        <f t="shared" ref="P144:P207" si="13">SUM(N144:O144)</f>
        <v>10</v>
      </c>
      <c r="Q144" s="162">
        <f t="shared" si="11"/>
        <v>0.74285714285714288</v>
      </c>
      <c r="R144" s="162">
        <f t="shared" si="11"/>
        <v>0.96</v>
      </c>
    </row>
    <row r="145" spans="1:18" ht="15.6">
      <c r="A145" s="143">
        <v>135</v>
      </c>
      <c r="B145" s="73" t="str">
        <f>'CAT I'!B145</f>
        <v>AME20155L</v>
      </c>
      <c r="C145" s="172" t="str">
        <f>'CAT I'!C145</f>
        <v>Gokulakannan.M</v>
      </c>
      <c r="D145" s="74">
        <f>'CAT2'!R141</f>
        <v>2</v>
      </c>
      <c r="E145" s="74">
        <f>'CAT2'!S141</f>
        <v>2</v>
      </c>
      <c r="F145" s="74">
        <f>'CAT2'!T141</f>
        <v>2</v>
      </c>
      <c r="G145" s="74">
        <f>'CAT2'!U141</f>
        <v>2</v>
      </c>
      <c r="H145" s="74">
        <f>'CAT2'!V141</f>
        <v>2</v>
      </c>
      <c r="I145" s="74">
        <f>'CAT2'!W141</f>
        <v>2</v>
      </c>
      <c r="J145" s="74">
        <f>'CAT2'!X141</f>
        <v>10</v>
      </c>
      <c r="K145" s="74">
        <f>'CAT2'!Y141</f>
        <v>12</v>
      </c>
      <c r="L145" s="74">
        <f>'CAT2'!Z141</f>
        <v>11</v>
      </c>
      <c r="M145" s="148">
        <f t="shared" si="12"/>
        <v>45</v>
      </c>
      <c r="N145" s="159">
        <f>'Assignment (2)'!Z141</f>
        <v>5</v>
      </c>
      <c r="O145" s="159">
        <f>'Assignment (2)'!AA141</f>
        <v>5</v>
      </c>
      <c r="P145" s="47">
        <f t="shared" si="13"/>
        <v>10</v>
      </c>
      <c r="Q145" s="162">
        <f t="shared" si="11"/>
        <v>0.94285714285714284</v>
      </c>
      <c r="R145" s="162">
        <f t="shared" si="11"/>
        <v>0.88</v>
      </c>
    </row>
    <row r="146" spans="1:18" ht="15.6">
      <c r="A146" s="143">
        <v>136</v>
      </c>
      <c r="B146" s="73" t="str">
        <f>'CAT I'!B146</f>
        <v>AME20156L</v>
      </c>
      <c r="C146" s="172" t="str">
        <f>'CAT I'!C146</f>
        <v>HARISHRAGAVENDRA S</v>
      </c>
      <c r="D146" s="74">
        <f>'CAT2'!R142</f>
        <v>2</v>
      </c>
      <c r="E146" s="74">
        <f>'CAT2'!S142</f>
        <v>2</v>
      </c>
      <c r="F146" s="74">
        <f>'CAT2'!T142</f>
        <v>2</v>
      </c>
      <c r="G146" s="74">
        <f>'CAT2'!U142</f>
        <v>2</v>
      </c>
      <c r="H146" s="74">
        <f>'CAT2'!V142</f>
        <v>2</v>
      </c>
      <c r="I146" s="74">
        <f>'CAT2'!W142</f>
        <v>2</v>
      </c>
      <c r="J146" s="74">
        <f>'CAT2'!X142</f>
        <v>5</v>
      </c>
      <c r="K146" s="74">
        <f>'CAT2'!Y142</f>
        <v>7</v>
      </c>
      <c r="L146" s="74">
        <f>'CAT2'!Z142</f>
        <v>11</v>
      </c>
      <c r="M146" s="148">
        <f t="shared" si="12"/>
        <v>35</v>
      </c>
      <c r="N146" s="159">
        <f>'Assignment (2)'!Z142</f>
        <v>5</v>
      </c>
      <c r="O146" s="159">
        <f>'Assignment (2)'!AA142</f>
        <v>5</v>
      </c>
      <c r="P146" s="47">
        <f t="shared" si="13"/>
        <v>10</v>
      </c>
      <c r="Q146" s="162">
        <f t="shared" si="11"/>
        <v>0.65714285714285714</v>
      </c>
      <c r="R146" s="162">
        <f t="shared" si="11"/>
        <v>0.88</v>
      </c>
    </row>
    <row r="147" spans="1:18" ht="15.6">
      <c r="A147" s="143">
        <v>137</v>
      </c>
      <c r="B147" s="73" t="str">
        <f>'CAT I'!B147</f>
        <v>AME20157L</v>
      </c>
      <c r="C147" s="172" t="str">
        <f>'CAT I'!C147</f>
        <v>HARSH KUMAR SINGH</v>
      </c>
      <c r="D147" s="74">
        <f>'CAT2'!R143</f>
        <v>2</v>
      </c>
      <c r="E147" s="74">
        <f>'CAT2'!S143</f>
        <v>2</v>
      </c>
      <c r="F147" s="74">
        <f>'CAT2'!T143</f>
        <v>2</v>
      </c>
      <c r="G147" s="74">
        <f>'CAT2'!U143</f>
        <v>2</v>
      </c>
      <c r="H147" s="74">
        <f>'CAT2'!V143</f>
        <v>2</v>
      </c>
      <c r="I147" s="74">
        <f>'CAT2'!W143</f>
        <v>2</v>
      </c>
      <c r="J147" s="74">
        <f>'CAT2'!X143</f>
        <v>10</v>
      </c>
      <c r="K147" s="74">
        <f>'CAT2'!Y143</f>
        <v>13</v>
      </c>
      <c r="L147" s="74">
        <f>'CAT2'!Z143</f>
        <v>14</v>
      </c>
      <c r="M147" s="148">
        <f t="shared" si="12"/>
        <v>49</v>
      </c>
      <c r="N147" s="159">
        <f>'Assignment (2)'!Z143</f>
        <v>5</v>
      </c>
      <c r="O147" s="159">
        <f>'Assignment (2)'!AA143</f>
        <v>5</v>
      </c>
      <c r="P147" s="47">
        <f t="shared" si="13"/>
        <v>10</v>
      </c>
      <c r="Q147" s="162">
        <f t="shared" si="11"/>
        <v>0.97142857142857142</v>
      </c>
      <c r="R147" s="162">
        <f t="shared" si="11"/>
        <v>1</v>
      </c>
    </row>
    <row r="148" spans="1:18" ht="15.6">
      <c r="A148" s="143">
        <v>138</v>
      </c>
      <c r="B148" s="73" t="str">
        <f>'CAT I'!B148</f>
        <v>AME20158L</v>
      </c>
      <c r="C148" s="172" t="str">
        <f>'CAT I'!C148</f>
        <v>HERSON</v>
      </c>
      <c r="D148" s="74">
        <f>'CAT2'!R144</f>
        <v>2</v>
      </c>
      <c r="E148" s="74">
        <f>'CAT2'!S144</f>
        <v>2</v>
      </c>
      <c r="F148" s="74">
        <f>'CAT2'!T144</f>
        <v>2</v>
      </c>
      <c r="G148" s="74">
        <f>'CAT2'!U144</f>
        <v>2</v>
      </c>
      <c r="H148" s="74">
        <f>'CAT2'!V144</f>
        <v>2</v>
      </c>
      <c r="I148" s="74">
        <f>'CAT2'!W144</f>
        <v>2</v>
      </c>
      <c r="J148" s="74">
        <f>'CAT2'!X144</f>
        <v>10</v>
      </c>
      <c r="K148" s="74">
        <f>'CAT2'!Y144</f>
        <v>13</v>
      </c>
      <c r="L148" s="74">
        <f>'CAT2'!Z144</f>
        <v>14</v>
      </c>
      <c r="M148" s="148">
        <f t="shared" si="12"/>
        <v>49</v>
      </c>
      <c r="N148" s="159">
        <f>'Assignment (2)'!Z144</f>
        <v>5</v>
      </c>
      <c r="O148" s="159">
        <f>'Assignment (2)'!AA144</f>
        <v>5</v>
      </c>
      <c r="P148" s="47">
        <f t="shared" si="13"/>
        <v>10</v>
      </c>
      <c r="Q148" s="162">
        <f t="shared" si="11"/>
        <v>0.97142857142857142</v>
      </c>
      <c r="R148" s="162">
        <f t="shared" si="11"/>
        <v>1</v>
      </c>
    </row>
    <row r="149" spans="1:18" ht="15.6">
      <c r="A149" s="143">
        <v>139</v>
      </c>
      <c r="B149" s="73" t="str">
        <f>'CAT I'!B149</f>
        <v>AME20159L</v>
      </c>
      <c r="C149" s="172" t="str">
        <f>'CAT I'!C149</f>
        <v>JAFFRIEN</v>
      </c>
      <c r="D149" s="74">
        <f>'CAT2'!R145</f>
        <v>2</v>
      </c>
      <c r="E149" s="74">
        <f>'CAT2'!S145</f>
        <v>2</v>
      </c>
      <c r="F149" s="74">
        <f>'CAT2'!T145</f>
        <v>2</v>
      </c>
      <c r="G149" s="74">
        <f>'CAT2'!U145</f>
        <v>2</v>
      </c>
      <c r="H149" s="74">
        <f>'CAT2'!V145</f>
        <v>2</v>
      </c>
      <c r="I149" s="74">
        <f>'CAT2'!W145</f>
        <v>2</v>
      </c>
      <c r="J149" s="74">
        <f>'CAT2'!X145</f>
        <v>9</v>
      </c>
      <c r="K149" s="74">
        <f>'CAT2'!Y145</f>
        <v>12</v>
      </c>
      <c r="L149" s="74">
        <f>'CAT2'!Z145</f>
        <v>12</v>
      </c>
      <c r="M149" s="148">
        <f t="shared" si="12"/>
        <v>45</v>
      </c>
      <c r="N149" s="159">
        <f>'Assignment (2)'!Z145</f>
        <v>5</v>
      </c>
      <c r="O149" s="159">
        <f>'Assignment (2)'!AA145</f>
        <v>5</v>
      </c>
      <c r="P149" s="47">
        <f t="shared" si="13"/>
        <v>10</v>
      </c>
      <c r="Q149" s="162">
        <f t="shared" si="11"/>
        <v>0.91428571428571426</v>
      </c>
      <c r="R149" s="162">
        <f t="shared" si="11"/>
        <v>0.92</v>
      </c>
    </row>
    <row r="150" spans="1:18" ht="15.6">
      <c r="A150" s="143">
        <v>140</v>
      </c>
      <c r="B150" s="73" t="str">
        <f>'CAT I'!B150</f>
        <v>AME20160L</v>
      </c>
      <c r="C150" s="172" t="str">
        <f>'CAT I'!C150</f>
        <v>MANIGANDAPRABHU V</v>
      </c>
      <c r="D150" s="74">
        <f>'CAT2'!R146</f>
        <v>2</v>
      </c>
      <c r="E150" s="74">
        <f>'CAT2'!S146</f>
        <v>2</v>
      </c>
      <c r="F150" s="74">
        <f>'CAT2'!T146</f>
        <v>2</v>
      </c>
      <c r="G150" s="74">
        <f>'CAT2'!U146</f>
        <v>2</v>
      </c>
      <c r="H150" s="74">
        <f>'CAT2'!V146</f>
        <v>2</v>
      </c>
      <c r="I150" s="74">
        <f>'CAT2'!W146</f>
        <v>2</v>
      </c>
      <c r="J150" s="74">
        <f>'CAT2'!X146</f>
        <v>9</v>
      </c>
      <c r="K150" s="74">
        <f>'CAT2'!Y146</f>
        <v>13</v>
      </c>
      <c r="L150" s="74">
        <f>'CAT2'!Z146</f>
        <v>11</v>
      </c>
      <c r="M150" s="148">
        <f t="shared" si="12"/>
        <v>45</v>
      </c>
      <c r="N150" s="159">
        <f>'Assignment (2)'!Z146</f>
        <v>5</v>
      </c>
      <c r="O150" s="159">
        <f>'Assignment (2)'!AA146</f>
        <v>5</v>
      </c>
      <c r="P150" s="47">
        <f t="shared" si="13"/>
        <v>10</v>
      </c>
      <c r="Q150" s="162">
        <f t="shared" si="11"/>
        <v>0.94285714285714284</v>
      </c>
      <c r="R150" s="162">
        <f t="shared" si="11"/>
        <v>0.88</v>
      </c>
    </row>
    <row r="151" spans="1:18" ht="15.6">
      <c r="A151" s="143">
        <v>141</v>
      </c>
      <c r="B151" s="73" t="str">
        <f>'CAT I'!B151</f>
        <v>AME20161L</v>
      </c>
      <c r="C151" s="172" t="str">
        <f>'CAT I'!C151</f>
        <v>MOHAMED FAIZ R</v>
      </c>
      <c r="D151" s="74">
        <f>'CAT2'!R147</f>
        <v>2</v>
      </c>
      <c r="E151" s="74">
        <f>'CAT2'!S147</f>
        <v>2</v>
      </c>
      <c r="F151" s="74">
        <f>'CAT2'!T147</f>
        <v>2</v>
      </c>
      <c r="G151" s="74">
        <f>'CAT2'!U147</f>
        <v>2</v>
      </c>
      <c r="H151" s="74">
        <f>'CAT2'!V147</f>
        <v>2</v>
      </c>
      <c r="I151" s="74">
        <f>'CAT2'!W147</f>
        <v>2</v>
      </c>
      <c r="J151" s="74">
        <f>'CAT2'!X147</f>
        <v>10</v>
      </c>
      <c r="K151" s="74">
        <f>'CAT2'!Y147</f>
        <v>13</v>
      </c>
      <c r="L151" s="74">
        <f>'CAT2'!Z147</f>
        <v>14</v>
      </c>
      <c r="M151" s="148">
        <f t="shared" si="12"/>
        <v>49</v>
      </c>
      <c r="N151" s="159">
        <f>'Assignment (2)'!Z147</f>
        <v>5</v>
      </c>
      <c r="O151" s="159">
        <f>'Assignment (2)'!AA147</f>
        <v>5</v>
      </c>
      <c r="P151" s="47">
        <f t="shared" si="13"/>
        <v>10</v>
      </c>
      <c r="Q151" s="162">
        <f t="shared" si="11"/>
        <v>0.97142857142857142</v>
      </c>
      <c r="R151" s="162">
        <f t="shared" si="11"/>
        <v>1</v>
      </c>
    </row>
    <row r="152" spans="1:18" ht="15.6">
      <c r="A152" s="143">
        <v>142</v>
      </c>
      <c r="B152" s="73" t="str">
        <f>'CAT I'!B152</f>
        <v>AME20163L</v>
      </c>
      <c r="C152" s="172" t="str">
        <f>'CAT I'!C152</f>
        <v>MOHAMMED FAWAZ</v>
      </c>
      <c r="D152" s="74">
        <f>'CAT2'!R148</f>
        <v>2</v>
      </c>
      <c r="E152" s="74">
        <f>'CAT2'!S148</f>
        <v>2</v>
      </c>
      <c r="F152" s="74">
        <f>'CAT2'!T148</f>
        <v>2</v>
      </c>
      <c r="G152" s="74">
        <f>'CAT2'!U148</f>
        <v>2</v>
      </c>
      <c r="H152" s="74">
        <f>'CAT2'!V148</f>
        <v>2</v>
      </c>
      <c r="I152" s="74">
        <f>'CAT2'!W148</f>
        <v>2</v>
      </c>
      <c r="J152" s="74">
        <f>'CAT2'!X148</f>
        <v>9</v>
      </c>
      <c r="K152" s="74">
        <f>'CAT2'!Y148</f>
        <v>13</v>
      </c>
      <c r="L152" s="74">
        <f>'CAT2'!Z148</f>
        <v>11</v>
      </c>
      <c r="M152" s="148">
        <f t="shared" si="12"/>
        <v>45</v>
      </c>
      <c r="N152" s="159">
        <f>'Assignment (2)'!Z148</f>
        <v>5</v>
      </c>
      <c r="O152" s="159">
        <f>'Assignment (2)'!AA148</f>
        <v>5</v>
      </c>
      <c r="P152" s="47">
        <f t="shared" si="13"/>
        <v>10</v>
      </c>
      <c r="Q152" s="162">
        <f t="shared" si="11"/>
        <v>0.94285714285714284</v>
      </c>
      <c r="R152" s="162">
        <f t="shared" si="11"/>
        <v>0.88</v>
      </c>
    </row>
    <row r="153" spans="1:18" ht="15.6">
      <c r="A153" s="143">
        <v>143</v>
      </c>
      <c r="B153" s="73" t="str">
        <f>'CAT I'!B153</f>
        <v>AME20164L</v>
      </c>
      <c r="C153" s="172" t="str">
        <f>'CAT I'!C153</f>
        <v>NAIR KHUSHAAL RATISH</v>
      </c>
      <c r="D153" s="74">
        <f>'CAT2'!R149</f>
        <v>1</v>
      </c>
      <c r="E153" s="74">
        <f>'CAT2'!S149</f>
        <v>0</v>
      </c>
      <c r="F153" s="74">
        <f>'CAT2'!T149</f>
        <v>2</v>
      </c>
      <c r="G153" s="74">
        <f>'CAT2'!U149</f>
        <v>2</v>
      </c>
      <c r="H153" s="74">
        <f>'CAT2'!V149</f>
        <v>0</v>
      </c>
      <c r="I153" s="74">
        <f>'CAT2'!W149</f>
        <v>1</v>
      </c>
      <c r="J153" s="74">
        <f>'CAT2'!X149</f>
        <v>9</v>
      </c>
      <c r="K153" s="74">
        <f>'CAT2'!Y149</f>
        <v>14</v>
      </c>
      <c r="L153" s="74">
        <f>'CAT2'!Z149</f>
        <v>11</v>
      </c>
      <c r="M153" s="148">
        <f t="shared" si="12"/>
        <v>40</v>
      </c>
      <c r="N153" s="159">
        <f>'Assignment (2)'!Z149</f>
        <v>5</v>
      </c>
      <c r="O153" s="159">
        <f>'Assignment (2)'!AA149</f>
        <v>5</v>
      </c>
      <c r="P153" s="47">
        <f t="shared" si="13"/>
        <v>10</v>
      </c>
      <c r="Q153" s="162">
        <f t="shared" si="11"/>
        <v>0.88571428571428568</v>
      </c>
      <c r="R153" s="162">
        <f t="shared" si="11"/>
        <v>0.76</v>
      </c>
    </row>
    <row r="154" spans="1:18" ht="15.6">
      <c r="A154" s="143">
        <v>144</v>
      </c>
      <c r="B154" s="73" t="str">
        <f>'CAT I'!B154</f>
        <v>AME20165L</v>
      </c>
      <c r="C154" s="172" t="str">
        <f>'CAT I'!C154</f>
        <v>NAVEENKUMAR G</v>
      </c>
      <c r="D154" s="74">
        <f>'CAT2'!R150</f>
        <v>0</v>
      </c>
      <c r="E154" s="74">
        <f>'CAT2'!S150</f>
        <v>0</v>
      </c>
      <c r="F154" s="74">
        <f>'CAT2'!T150</f>
        <v>2</v>
      </c>
      <c r="G154" s="74">
        <f>'CAT2'!U150</f>
        <v>0</v>
      </c>
      <c r="H154" s="74">
        <f>'CAT2'!V150</f>
        <v>0</v>
      </c>
      <c r="I154" s="74">
        <f>'CAT2'!W150</f>
        <v>1</v>
      </c>
      <c r="J154" s="74">
        <f>'CAT2'!X150</f>
        <v>5</v>
      </c>
      <c r="K154" s="74">
        <f>'CAT2'!Y150</f>
        <v>11</v>
      </c>
      <c r="L154" s="74">
        <f>'CAT2'!Z150</f>
        <v>14</v>
      </c>
      <c r="M154" s="148">
        <f t="shared" si="12"/>
        <v>33</v>
      </c>
      <c r="N154" s="159">
        <f>'Assignment (2)'!Z150</f>
        <v>5</v>
      </c>
      <c r="O154" s="159">
        <f>'Assignment (2)'!AA150</f>
        <v>5</v>
      </c>
      <c r="P154" s="47">
        <f t="shared" si="13"/>
        <v>10</v>
      </c>
      <c r="Q154" s="162">
        <f t="shared" si="11"/>
        <v>0.65714285714285714</v>
      </c>
      <c r="R154" s="162">
        <f t="shared" si="11"/>
        <v>0.8</v>
      </c>
    </row>
    <row r="155" spans="1:18" ht="15.6">
      <c r="A155" s="143">
        <v>145</v>
      </c>
      <c r="B155" s="73" t="str">
        <f>'CAT I'!B155</f>
        <v>AME20166L</v>
      </c>
      <c r="C155" s="172" t="str">
        <f>'CAT I'!C155</f>
        <v>NAVIN KUMAR</v>
      </c>
      <c r="D155" s="74">
        <f>'CAT2'!R151</f>
        <v>0</v>
      </c>
      <c r="E155" s="74">
        <f>'CAT2'!S151</f>
        <v>0</v>
      </c>
      <c r="F155" s="74">
        <f>'CAT2'!T151</f>
        <v>2</v>
      </c>
      <c r="G155" s="74">
        <f>'CAT2'!U151</f>
        <v>1</v>
      </c>
      <c r="H155" s="74">
        <f>'CAT2'!V151</f>
        <v>0</v>
      </c>
      <c r="I155" s="74">
        <f>'CAT2'!W151</f>
        <v>0</v>
      </c>
      <c r="J155" s="74">
        <f>'CAT2'!X151</f>
        <v>10</v>
      </c>
      <c r="K155" s="74">
        <f>'CAT2'!Y151</f>
        <v>14</v>
      </c>
      <c r="L155" s="74">
        <f>'CAT2'!Z151</f>
        <v>12</v>
      </c>
      <c r="M155" s="148">
        <f t="shared" si="12"/>
        <v>39</v>
      </c>
      <c r="N155" s="159">
        <f>'Assignment (2)'!Z151</f>
        <v>5</v>
      </c>
      <c r="O155" s="159">
        <f>'Assignment (2)'!AA151</f>
        <v>5</v>
      </c>
      <c r="P155" s="47">
        <f t="shared" si="13"/>
        <v>10</v>
      </c>
      <c r="Q155" s="162">
        <f t="shared" si="11"/>
        <v>0.88571428571428568</v>
      </c>
      <c r="R155" s="162">
        <f t="shared" si="11"/>
        <v>0.72</v>
      </c>
    </row>
    <row r="156" spans="1:18" ht="15.6">
      <c r="A156" s="143">
        <v>146</v>
      </c>
      <c r="B156" s="73" t="str">
        <f>'CAT I'!B156</f>
        <v>AME20167L</v>
      </c>
      <c r="C156" s="172" t="str">
        <f>'CAT I'!C156</f>
        <v>NISHANTH I</v>
      </c>
      <c r="D156" s="74">
        <f>'CAT2'!R152</f>
        <v>2</v>
      </c>
      <c r="E156" s="74">
        <f>'CAT2'!S152</f>
        <v>2</v>
      </c>
      <c r="F156" s="74">
        <f>'CAT2'!T152</f>
        <v>2</v>
      </c>
      <c r="G156" s="74">
        <f>'CAT2'!U152</f>
        <v>2</v>
      </c>
      <c r="H156" s="74">
        <f>'CAT2'!V152</f>
        <v>2</v>
      </c>
      <c r="I156" s="74">
        <f>'CAT2'!W152</f>
        <v>2</v>
      </c>
      <c r="J156" s="74">
        <f>'CAT2'!X152</f>
        <v>10</v>
      </c>
      <c r="K156" s="74">
        <f>'CAT2'!Y152</f>
        <v>12</v>
      </c>
      <c r="L156" s="74">
        <f>'CAT2'!Z152</f>
        <v>11</v>
      </c>
      <c r="M156" s="148">
        <f t="shared" si="12"/>
        <v>45</v>
      </c>
      <c r="N156" s="159">
        <f>'Assignment (2)'!Z152</f>
        <v>5</v>
      </c>
      <c r="O156" s="159">
        <f>'Assignment (2)'!AA152</f>
        <v>5</v>
      </c>
      <c r="P156" s="47">
        <f t="shared" si="13"/>
        <v>10</v>
      </c>
      <c r="Q156" s="162">
        <f t="shared" si="11"/>
        <v>0.94285714285714284</v>
      </c>
      <c r="R156" s="162">
        <f t="shared" si="11"/>
        <v>0.88</v>
      </c>
    </row>
    <row r="157" spans="1:18" ht="15.6">
      <c r="A157" s="143">
        <v>147</v>
      </c>
      <c r="B157" s="73" t="str">
        <f>'CAT I'!B157</f>
        <v>AME20168L</v>
      </c>
      <c r="C157" s="172" t="str">
        <f>'CAT I'!C157</f>
        <v>OMAR MUKTHAR A S</v>
      </c>
      <c r="D157" s="74">
        <f>'CAT2'!R153</f>
        <v>2</v>
      </c>
      <c r="E157" s="74">
        <f>'CAT2'!S153</f>
        <v>2</v>
      </c>
      <c r="F157" s="74">
        <f>'CAT2'!T153</f>
        <v>2</v>
      </c>
      <c r="G157" s="74">
        <f>'CAT2'!U153</f>
        <v>2</v>
      </c>
      <c r="H157" s="74">
        <f>'CAT2'!V153</f>
        <v>2</v>
      </c>
      <c r="I157" s="74">
        <f>'CAT2'!W153</f>
        <v>2</v>
      </c>
      <c r="J157" s="74">
        <f>'CAT2'!X153</f>
        <v>9</v>
      </c>
      <c r="K157" s="74">
        <f>'CAT2'!Y153</f>
        <v>11</v>
      </c>
      <c r="L157" s="74">
        <f>'CAT2'!Z153</f>
        <v>13</v>
      </c>
      <c r="M157" s="148">
        <f t="shared" si="12"/>
        <v>45</v>
      </c>
      <c r="N157" s="159">
        <f>'Assignment (2)'!Z153</f>
        <v>5</v>
      </c>
      <c r="O157" s="159">
        <f>'Assignment (2)'!AA153</f>
        <v>5</v>
      </c>
      <c r="P157" s="47">
        <f t="shared" si="13"/>
        <v>10</v>
      </c>
      <c r="Q157" s="162">
        <f t="shared" si="11"/>
        <v>0.88571428571428568</v>
      </c>
      <c r="R157" s="162">
        <f t="shared" si="11"/>
        <v>0.96</v>
      </c>
    </row>
    <row r="158" spans="1:18" ht="15.6">
      <c r="A158" s="143">
        <v>148</v>
      </c>
      <c r="B158" s="73" t="str">
        <f>'CAT I'!B158</f>
        <v>AME20169L</v>
      </c>
      <c r="C158" s="172" t="str">
        <f>'CAT I'!C158</f>
        <v>PRADEEP R</v>
      </c>
      <c r="D158" s="74">
        <f>'CAT2'!R154</f>
        <v>2</v>
      </c>
      <c r="E158" s="74">
        <f>'CAT2'!S154</f>
        <v>2</v>
      </c>
      <c r="F158" s="74">
        <f>'CAT2'!T154</f>
        <v>2</v>
      </c>
      <c r="G158" s="74">
        <f>'CAT2'!U154</f>
        <v>2</v>
      </c>
      <c r="H158" s="74">
        <f>'CAT2'!V154</f>
        <v>2</v>
      </c>
      <c r="I158" s="74">
        <f>'CAT2'!W154</f>
        <v>2</v>
      </c>
      <c r="J158" s="74">
        <f>'CAT2'!X154</f>
        <v>10</v>
      </c>
      <c r="K158" s="74">
        <f>'CAT2'!Y154</f>
        <v>13</v>
      </c>
      <c r="L158" s="74">
        <f>'CAT2'!Z154</f>
        <v>14</v>
      </c>
      <c r="M158" s="148">
        <f t="shared" si="12"/>
        <v>49</v>
      </c>
      <c r="N158" s="159">
        <f>'Assignment (2)'!Z154</f>
        <v>5</v>
      </c>
      <c r="O158" s="159">
        <f>'Assignment (2)'!AA154</f>
        <v>5</v>
      </c>
      <c r="P158" s="47">
        <f t="shared" si="13"/>
        <v>10</v>
      </c>
      <c r="Q158" s="162">
        <f t="shared" si="11"/>
        <v>0.97142857142857142</v>
      </c>
      <c r="R158" s="162">
        <f t="shared" si="11"/>
        <v>1</v>
      </c>
    </row>
    <row r="159" spans="1:18" ht="15.6">
      <c r="A159" s="143">
        <v>149</v>
      </c>
      <c r="B159" s="73" t="str">
        <f>'CAT I'!B159</f>
        <v>AME20170L</v>
      </c>
      <c r="C159" s="172" t="str">
        <f>'CAT I'!C159</f>
        <v>Pragatheshwaran</v>
      </c>
      <c r="D159" s="74">
        <f>'CAT2'!R155</f>
        <v>2</v>
      </c>
      <c r="E159" s="74">
        <f>'CAT2'!S155</f>
        <v>2</v>
      </c>
      <c r="F159" s="74">
        <f>'CAT2'!T155</f>
        <v>2</v>
      </c>
      <c r="G159" s="74">
        <f>'CAT2'!U155</f>
        <v>2</v>
      </c>
      <c r="H159" s="74">
        <f>'CAT2'!V155</f>
        <v>2</v>
      </c>
      <c r="I159" s="74">
        <f>'CAT2'!W155</f>
        <v>2</v>
      </c>
      <c r="J159" s="74">
        <f>'CAT2'!X155</f>
        <v>10</v>
      </c>
      <c r="K159" s="74">
        <f>'CAT2'!Y155</f>
        <v>10</v>
      </c>
      <c r="L159" s="74">
        <f>'CAT2'!Z155</f>
        <v>13</v>
      </c>
      <c r="M159" s="148">
        <f t="shared" si="12"/>
        <v>45</v>
      </c>
      <c r="N159" s="159">
        <f>'Assignment (2)'!Z155</f>
        <v>5</v>
      </c>
      <c r="O159" s="159">
        <f>'Assignment (2)'!AA155</f>
        <v>5</v>
      </c>
      <c r="P159" s="47">
        <f t="shared" si="13"/>
        <v>10</v>
      </c>
      <c r="Q159" s="162">
        <f t="shared" si="11"/>
        <v>0.88571428571428568</v>
      </c>
      <c r="R159" s="162">
        <f t="shared" si="11"/>
        <v>0.96</v>
      </c>
    </row>
    <row r="160" spans="1:18" ht="15.6">
      <c r="A160" s="143">
        <v>150</v>
      </c>
      <c r="B160" s="73" t="str">
        <f>'CAT I'!B160</f>
        <v>AME20171L</v>
      </c>
      <c r="C160" s="172" t="str">
        <f>'CAT I'!C160</f>
        <v>RAFIL</v>
      </c>
      <c r="D160" s="74">
        <f>'CAT2'!R156</f>
        <v>2</v>
      </c>
      <c r="E160" s="74">
        <f>'CAT2'!S156</f>
        <v>2</v>
      </c>
      <c r="F160" s="74">
        <f>'CAT2'!T156</f>
        <v>2</v>
      </c>
      <c r="G160" s="74">
        <f>'CAT2'!U156</f>
        <v>2</v>
      </c>
      <c r="H160" s="74">
        <f>'CAT2'!V156</f>
        <v>2</v>
      </c>
      <c r="I160" s="74">
        <f>'CAT2'!W156</f>
        <v>2</v>
      </c>
      <c r="J160" s="74">
        <f>'CAT2'!X156</f>
        <v>10</v>
      </c>
      <c r="K160" s="74">
        <f>'CAT2'!Y156</f>
        <v>11</v>
      </c>
      <c r="L160" s="74">
        <f>'CAT2'!Z156</f>
        <v>12</v>
      </c>
      <c r="M160" s="148">
        <f t="shared" si="12"/>
        <v>45</v>
      </c>
      <c r="N160" s="159">
        <f>'Assignment (2)'!Z156</f>
        <v>5</v>
      </c>
      <c r="O160" s="159">
        <f>'Assignment (2)'!AA156</f>
        <v>5</v>
      </c>
      <c r="P160" s="47">
        <f t="shared" si="13"/>
        <v>10</v>
      </c>
      <c r="Q160" s="162">
        <f t="shared" si="11"/>
        <v>0.91428571428571426</v>
      </c>
      <c r="R160" s="162">
        <f t="shared" si="11"/>
        <v>0.92</v>
      </c>
    </row>
    <row r="161" spans="1:18" ht="15.6">
      <c r="A161" s="143">
        <v>151</v>
      </c>
      <c r="B161" s="73" t="str">
        <f>'CAT I'!B161</f>
        <v>AME20172L</v>
      </c>
      <c r="C161" s="172" t="str">
        <f>'CAT I'!C161</f>
        <v>RAJA SURYA R</v>
      </c>
      <c r="D161" s="74">
        <f>'CAT2'!R157</f>
        <v>2</v>
      </c>
      <c r="E161" s="74">
        <f>'CAT2'!S157</f>
        <v>2</v>
      </c>
      <c r="F161" s="74">
        <f>'CAT2'!T157</f>
        <v>2</v>
      </c>
      <c r="G161" s="74">
        <f>'CAT2'!U157</f>
        <v>2</v>
      </c>
      <c r="H161" s="74">
        <f>'CAT2'!V157</f>
        <v>2</v>
      </c>
      <c r="I161" s="74">
        <f>'CAT2'!W157</f>
        <v>2</v>
      </c>
      <c r="J161" s="74">
        <f>'CAT2'!X157</f>
        <v>10</v>
      </c>
      <c r="K161" s="74">
        <f>'CAT2'!Y157</f>
        <v>13</v>
      </c>
      <c r="L161" s="74">
        <f>'CAT2'!Z157</f>
        <v>14</v>
      </c>
      <c r="M161" s="148">
        <f t="shared" si="12"/>
        <v>49</v>
      </c>
      <c r="N161" s="159">
        <f>'Assignment (2)'!Z157</f>
        <v>5</v>
      </c>
      <c r="O161" s="159">
        <f>'Assignment (2)'!AA157</f>
        <v>5</v>
      </c>
      <c r="P161" s="47">
        <f t="shared" si="13"/>
        <v>10</v>
      </c>
      <c r="Q161" s="162">
        <f t="shared" si="11"/>
        <v>0.97142857142857142</v>
      </c>
      <c r="R161" s="162">
        <f t="shared" si="11"/>
        <v>1</v>
      </c>
    </row>
    <row r="162" spans="1:18" ht="15.6">
      <c r="A162" s="143">
        <v>152</v>
      </c>
      <c r="B162" s="73" t="str">
        <f>'CAT I'!B162</f>
        <v>AME20173L</v>
      </c>
      <c r="C162" s="172" t="str">
        <f>'CAT I'!C162</f>
        <v>RAKESH M NIKAM</v>
      </c>
      <c r="D162" s="74">
        <f>'CAT2'!R158</f>
        <v>2</v>
      </c>
      <c r="E162" s="74">
        <f>'CAT2'!S158</f>
        <v>2</v>
      </c>
      <c r="F162" s="74">
        <f>'CAT2'!T158</f>
        <v>2</v>
      </c>
      <c r="G162" s="74">
        <f>'CAT2'!U158</f>
        <v>2</v>
      </c>
      <c r="H162" s="74">
        <f>'CAT2'!V158</f>
        <v>2</v>
      </c>
      <c r="I162" s="74">
        <f>'CAT2'!W158</f>
        <v>2</v>
      </c>
      <c r="J162" s="74">
        <f>'CAT2'!X158</f>
        <v>10</v>
      </c>
      <c r="K162" s="74">
        <f>'CAT2'!Y158</f>
        <v>13</v>
      </c>
      <c r="L162" s="74">
        <f>'CAT2'!Z158</f>
        <v>14</v>
      </c>
      <c r="M162" s="148">
        <f t="shared" si="12"/>
        <v>49</v>
      </c>
      <c r="N162" s="159">
        <f>'Assignment (2)'!Z158</f>
        <v>5</v>
      </c>
      <c r="O162" s="159">
        <f>'Assignment (2)'!AA158</f>
        <v>5</v>
      </c>
      <c r="P162" s="47">
        <f t="shared" si="13"/>
        <v>10</v>
      </c>
      <c r="Q162" s="162">
        <f t="shared" si="11"/>
        <v>0.97142857142857142</v>
      </c>
      <c r="R162" s="162">
        <f t="shared" si="11"/>
        <v>1</v>
      </c>
    </row>
    <row r="163" spans="1:18" ht="15.6">
      <c r="A163" s="143">
        <v>153</v>
      </c>
      <c r="B163" s="73" t="str">
        <f>'CAT I'!B163</f>
        <v>AME20174L</v>
      </c>
      <c r="C163" s="172" t="str">
        <f>'CAT I'!C163</f>
        <v>RANJITH KUMAR R</v>
      </c>
      <c r="D163" s="74">
        <f>'CAT2'!R159</f>
        <v>0</v>
      </c>
      <c r="E163" s="74">
        <f>'CAT2'!S159</f>
        <v>0</v>
      </c>
      <c r="F163" s="74">
        <f>'CAT2'!T159</f>
        <v>2</v>
      </c>
      <c r="G163" s="74">
        <f>'CAT2'!U159</f>
        <v>0</v>
      </c>
      <c r="H163" s="74">
        <f>'CAT2'!V159</f>
        <v>2</v>
      </c>
      <c r="I163" s="74">
        <f>'CAT2'!W159</f>
        <v>0</v>
      </c>
      <c r="J163" s="74">
        <f>'CAT2'!X159</f>
        <v>10</v>
      </c>
      <c r="K163" s="74">
        <f>'CAT2'!Y159</f>
        <v>14</v>
      </c>
      <c r="L163" s="74">
        <f>'CAT2'!Z159</f>
        <v>12</v>
      </c>
      <c r="M163" s="148">
        <f t="shared" si="12"/>
        <v>40</v>
      </c>
      <c r="N163" s="159">
        <f>'Assignment (2)'!Z159</f>
        <v>5</v>
      </c>
      <c r="O163" s="159">
        <f>'Assignment (2)'!AA159</f>
        <v>5</v>
      </c>
      <c r="P163" s="47">
        <f t="shared" si="13"/>
        <v>10</v>
      </c>
      <c r="Q163" s="162">
        <f t="shared" si="11"/>
        <v>0.88571428571428568</v>
      </c>
      <c r="R163" s="162">
        <f t="shared" si="11"/>
        <v>0.76</v>
      </c>
    </row>
    <row r="164" spans="1:18" ht="15.6">
      <c r="A164" s="143">
        <v>154</v>
      </c>
      <c r="B164" s="73" t="str">
        <f>'CAT I'!B164</f>
        <v>AME20175L</v>
      </c>
      <c r="C164" s="172" t="str">
        <f>'CAT I'!C164</f>
        <v>RATHEESH</v>
      </c>
      <c r="D164" s="74">
        <f>'CAT2'!R160</f>
        <v>2</v>
      </c>
      <c r="E164" s="74">
        <f>'CAT2'!S160</f>
        <v>2</v>
      </c>
      <c r="F164" s="74">
        <f>'CAT2'!T160</f>
        <v>2</v>
      </c>
      <c r="G164" s="74">
        <f>'CAT2'!U160</f>
        <v>2</v>
      </c>
      <c r="H164" s="74">
        <f>'CAT2'!V160</f>
        <v>2</v>
      </c>
      <c r="I164" s="74">
        <f>'CAT2'!W160</f>
        <v>2</v>
      </c>
      <c r="J164" s="74">
        <f>'CAT2'!X160</f>
        <v>9</v>
      </c>
      <c r="K164" s="74">
        <f>'CAT2'!Y160</f>
        <v>11</v>
      </c>
      <c r="L164" s="74">
        <f>'CAT2'!Z160</f>
        <v>13</v>
      </c>
      <c r="M164" s="148">
        <f t="shared" si="12"/>
        <v>45</v>
      </c>
      <c r="N164" s="159">
        <f>'Assignment (2)'!Z160</f>
        <v>5</v>
      </c>
      <c r="O164" s="159">
        <f>'Assignment (2)'!AA160</f>
        <v>5</v>
      </c>
      <c r="P164" s="47">
        <f t="shared" si="13"/>
        <v>10</v>
      </c>
      <c r="Q164" s="162">
        <f t="shared" si="11"/>
        <v>0.88571428571428568</v>
      </c>
      <c r="R164" s="162">
        <f t="shared" si="11"/>
        <v>0.96</v>
      </c>
    </row>
    <row r="165" spans="1:18" ht="15.6">
      <c r="A165" s="143">
        <v>155</v>
      </c>
      <c r="B165" s="73" t="str">
        <f>'CAT I'!B165</f>
        <v>AME20176L</v>
      </c>
      <c r="C165" s="172" t="str">
        <f>'CAT I'!C165</f>
        <v>ROSHAN AJIM</v>
      </c>
      <c r="D165" s="74">
        <f>'CAT2'!R161</f>
        <v>0</v>
      </c>
      <c r="E165" s="74">
        <f>'CAT2'!S161</f>
        <v>0</v>
      </c>
      <c r="F165" s="74">
        <f>'CAT2'!T161</f>
        <v>2</v>
      </c>
      <c r="G165" s="74">
        <f>'CAT2'!U161</f>
        <v>2</v>
      </c>
      <c r="H165" s="74">
        <f>'CAT2'!V161</f>
        <v>1</v>
      </c>
      <c r="I165" s="74">
        <f>'CAT2'!W161</f>
        <v>1</v>
      </c>
      <c r="J165" s="74">
        <f>'CAT2'!X161</f>
        <v>10</v>
      </c>
      <c r="K165" s="74">
        <f>'CAT2'!Y161</f>
        <v>11</v>
      </c>
      <c r="L165" s="74">
        <f>'CAT2'!Z161</f>
        <v>11</v>
      </c>
      <c r="M165" s="148">
        <f t="shared" si="12"/>
        <v>38</v>
      </c>
      <c r="N165" s="159">
        <f>'Assignment (2)'!Z161</f>
        <v>5</v>
      </c>
      <c r="O165" s="159">
        <f>'Assignment (2)'!AA161</f>
        <v>5</v>
      </c>
      <c r="P165" s="47">
        <f t="shared" si="13"/>
        <v>10</v>
      </c>
      <c r="Q165" s="162">
        <f t="shared" si="11"/>
        <v>0.8</v>
      </c>
      <c r="R165" s="162">
        <f t="shared" si="11"/>
        <v>0.8</v>
      </c>
    </row>
    <row r="166" spans="1:18" ht="15.6">
      <c r="A166" s="143">
        <v>156</v>
      </c>
      <c r="B166" s="73" t="str">
        <f>'CAT I'!B166</f>
        <v>AME20177L</v>
      </c>
      <c r="C166" s="172" t="str">
        <f>'CAT I'!C166</f>
        <v>SABARINATHAN V</v>
      </c>
      <c r="D166" s="74">
        <f>'CAT2'!R162</f>
        <v>2</v>
      </c>
      <c r="E166" s="74">
        <f>'CAT2'!S162</f>
        <v>2</v>
      </c>
      <c r="F166" s="74">
        <f>'CAT2'!T162</f>
        <v>2</v>
      </c>
      <c r="G166" s="74">
        <f>'CAT2'!U162</f>
        <v>2</v>
      </c>
      <c r="H166" s="74">
        <f>'CAT2'!V162</f>
        <v>2</v>
      </c>
      <c r="I166" s="74">
        <f>'CAT2'!W162</f>
        <v>2</v>
      </c>
      <c r="J166" s="74">
        <f>'CAT2'!X162</f>
        <v>10</v>
      </c>
      <c r="K166" s="74">
        <f>'CAT2'!Y162</f>
        <v>13</v>
      </c>
      <c r="L166" s="74">
        <f>'CAT2'!Z162</f>
        <v>10</v>
      </c>
      <c r="M166" s="148">
        <f t="shared" si="12"/>
        <v>45</v>
      </c>
      <c r="N166" s="159">
        <f>'Assignment (2)'!Z162</f>
        <v>5</v>
      </c>
      <c r="O166" s="159">
        <f>'Assignment (2)'!AA162</f>
        <v>5</v>
      </c>
      <c r="P166" s="47">
        <f t="shared" si="13"/>
        <v>10</v>
      </c>
      <c r="Q166" s="162">
        <f t="shared" si="11"/>
        <v>0.97142857142857142</v>
      </c>
      <c r="R166" s="162">
        <f t="shared" si="11"/>
        <v>0.84</v>
      </c>
    </row>
    <row r="167" spans="1:18" ht="15.6">
      <c r="A167" s="143">
        <v>157</v>
      </c>
      <c r="B167" s="73" t="str">
        <f>'CAT I'!B167</f>
        <v>AME20178L</v>
      </c>
      <c r="C167" s="172" t="str">
        <f>'CAT I'!C167</f>
        <v>SAJITH SASI RANI</v>
      </c>
      <c r="D167" s="74">
        <f>'CAT2'!R163</f>
        <v>2</v>
      </c>
      <c r="E167" s="74">
        <f>'CAT2'!S163</f>
        <v>2</v>
      </c>
      <c r="F167" s="74">
        <f>'CAT2'!T163</f>
        <v>2</v>
      </c>
      <c r="G167" s="74">
        <f>'CAT2'!U163</f>
        <v>2</v>
      </c>
      <c r="H167" s="74">
        <f>'CAT2'!V163</f>
        <v>2</v>
      </c>
      <c r="I167" s="74">
        <f>'CAT2'!W163</f>
        <v>2</v>
      </c>
      <c r="J167" s="74">
        <f>'CAT2'!X163</f>
        <v>10</v>
      </c>
      <c r="K167" s="74">
        <f>'CAT2'!Y163</f>
        <v>13</v>
      </c>
      <c r="L167" s="74">
        <f>'CAT2'!Z163</f>
        <v>14</v>
      </c>
      <c r="M167" s="148">
        <f t="shared" si="12"/>
        <v>49</v>
      </c>
      <c r="N167" s="159">
        <f>'Assignment (2)'!Z163</f>
        <v>5</v>
      </c>
      <c r="O167" s="159">
        <f>'Assignment (2)'!AA163</f>
        <v>5</v>
      </c>
      <c r="P167" s="47">
        <f t="shared" si="13"/>
        <v>10</v>
      </c>
      <c r="Q167" s="162">
        <f t="shared" si="11"/>
        <v>0.97142857142857142</v>
      </c>
      <c r="R167" s="162">
        <f t="shared" si="11"/>
        <v>1</v>
      </c>
    </row>
    <row r="168" spans="1:18" ht="15.6">
      <c r="A168" s="143">
        <v>158</v>
      </c>
      <c r="B168" s="73" t="str">
        <f>'CAT I'!B168</f>
        <v>AME20179L</v>
      </c>
      <c r="C168" s="172" t="str">
        <f>'CAT I'!C168</f>
        <v>SAKTHIVEL ARUMUGHAM</v>
      </c>
      <c r="D168" s="74">
        <f>'CAT2'!R164</f>
        <v>0</v>
      </c>
      <c r="E168" s="74">
        <f>'CAT2'!S164</f>
        <v>0</v>
      </c>
      <c r="F168" s="74">
        <f>'CAT2'!T164</f>
        <v>2</v>
      </c>
      <c r="G168" s="74">
        <f>'CAT2'!U164</f>
        <v>2</v>
      </c>
      <c r="H168" s="74">
        <f>'CAT2'!V164</f>
        <v>2</v>
      </c>
      <c r="I168" s="74">
        <f>'CAT2'!W164</f>
        <v>1</v>
      </c>
      <c r="J168" s="74">
        <f>'CAT2'!X164</f>
        <v>9</v>
      </c>
      <c r="K168" s="74">
        <f>'CAT2'!Y164</f>
        <v>13</v>
      </c>
      <c r="L168" s="74">
        <f>'CAT2'!Z164</f>
        <v>11</v>
      </c>
      <c r="M168" s="148">
        <f t="shared" si="12"/>
        <v>40</v>
      </c>
      <c r="N168" s="159">
        <f>'Assignment (2)'!Z164</f>
        <v>5</v>
      </c>
      <c r="O168" s="159">
        <f>'Assignment (2)'!AA164</f>
        <v>5</v>
      </c>
      <c r="P168" s="47">
        <f t="shared" si="13"/>
        <v>10</v>
      </c>
      <c r="Q168" s="162">
        <f t="shared" si="11"/>
        <v>0.82857142857142863</v>
      </c>
      <c r="R168" s="162">
        <f t="shared" si="11"/>
        <v>0.84</v>
      </c>
    </row>
    <row r="169" spans="1:18" ht="15.6">
      <c r="A169" s="143">
        <v>159</v>
      </c>
      <c r="B169" s="73" t="str">
        <f>'CAT I'!B169</f>
        <v>AME20180L</v>
      </c>
      <c r="C169" s="172" t="str">
        <f>'CAT I'!C169</f>
        <v>SANJAY V</v>
      </c>
      <c r="D169" s="74">
        <f>'CAT2'!R165</f>
        <v>0</v>
      </c>
      <c r="E169" s="74">
        <f>'CAT2'!S165</f>
        <v>1</v>
      </c>
      <c r="F169" s="74">
        <f>'CAT2'!T165</f>
        <v>2</v>
      </c>
      <c r="G169" s="74">
        <f>'CAT2'!U165</f>
        <v>1</v>
      </c>
      <c r="H169" s="74">
        <f>'CAT2'!V165</f>
        <v>1</v>
      </c>
      <c r="I169" s="74">
        <f>'CAT2'!W165</f>
        <v>1</v>
      </c>
      <c r="J169" s="74">
        <f>'CAT2'!X165</f>
        <v>7</v>
      </c>
      <c r="K169" s="74">
        <f>'CAT2'!Y165</f>
        <v>10</v>
      </c>
      <c r="L169" s="74">
        <f>'CAT2'!Z165</f>
        <v>11</v>
      </c>
      <c r="M169" s="148">
        <f t="shared" si="12"/>
        <v>34</v>
      </c>
      <c r="N169" s="159">
        <f>'Assignment (2)'!Z165</f>
        <v>5</v>
      </c>
      <c r="O169" s="159">
        <f>'Assignment (2)'!AA165</f>
        <v>5</v>
      </c>
      <c r="P169" s="47">
        <f t="shared" si="13"/>
        <v>10</v>
      </c>
      <c r="Q169" s="162">
        <f t="shared" si="11"/>
        <v>0.7142857142857143</v>
      </c>
      <c r="R169" s="162">
        <f t="shared" si="11"/>
        <v>0.76</v>
      </c>
    </row>
    <row r="170" spans="1:18" ht="15.6">
      <c r="A170" s="143">
        <v>160</v>
      </c>
      <c r="B170" s="73" t="str">
        <f>'CAT I'!B170</f>
        <v>AME20182L</v>
      </c>
      <c r="C170" s="172" t="str">
        <f>'CAT I'!C170</f>
        <v>SARVESHWAR B</v>
      </c>
      <c r="D170" s="74">
        <f>'CAT2'!R166</f>
        <v>0</v>
      </c>
      <c r="E170" s="74">
        <f>'CAT2'!S166</f>
        <v>1</v>
      </c>
      <c r="F170" s="74">
        <f>'CAT2'!T166</f>
        <v>2</v>
      </c>
      <c r="G170" s="74">
        <f>'CAT2'!U166</f>
        <v>2</v>
      </c>
      <c r="H170" s="74">
        <f>'CAT2'!V166</f>
        <v>0</v>
      </c>
      <c r="I170" s="74">
        <f>'CAT2'!W166</f>
        <v>1</v>
      </c>
      <c r="J170" s="74">
        <f>'CAT2'!X166</f>
        <v>9</v>
      </c>
      <c r="K170" s="74">
        <f>'CAT2'!Y166</f>
        <v>12</v>
      </c>
      <c r="L170" s="74">
        <f>'CAT2'!Z166</f>
        <v>12</v>
      </c>
      <c r="M170" s="148">
        <f t="shared" si="12"/>
        <v>39</v>
      </c>
      <c r="N170" s="159">
        <f>'Assignment (2)'!Z166</f>
        <v>5</v>
      </c>
      <c r="O170" s="159">
        <f>'Assignment (2)'!AA166</f>
        <v>5</v>
      </c>
      <c r="P170" s="47">
        <f t="shared" si="13"/>
        <v>10</v>
      </c>
      <c r="Q170" s="162">
        <f t="shared" si="11"/>
        <v>0.82857142857142863</v>
      </c>
      <c r="R170" s="162">
        <f t="shared" si="11"/>
        <v>0.8</v>
      </c>
    </row>
    <row r="171" spans="1:18" ht="15.6">
      <c r="A171" s="143">
        <v>161</v>
      </c>
      <c r="B171" s="73" t="str">
        <f>'CAT I'!B171</f>
        <v>AME20184L</v>
      </c>
      <c r="C171" s="172" t="str">
        <f>'CAT I'!C171</f>
        <v>SATHIYAMOORTHY J</v>
      </c>
      <c r="D171" s="74">
        <f>'CAT2'!R167</f>
        <v>2</v>
      </c>
      <c r="E171" s="74">
        <f>'CAT2'!S167</f>
        <v>2</v>
      </c>
      <c r="F171" s="74">
        <f>'CAT2'!T167</f>
        <v>2</v>
      </c>
      <c r="G171" s="74">
        <f>'CAT2'!U167</f>
        <v>2</v>
      </c>
      <c r="H171" s="74">
        <f>'CAT2'!V167</f>
        <v>2</v>
      </c>
      <c r="I171" s="74">
        <f>'CAT2'!W167</f>
        <v>2</v>
      </c>
      <c r="J171" s="74">
        <f>'CAT2'!X167</f>
        <v>10</v>
      </c>
      <c r="K171" s="74">
        <f>'CAT2'!Y167</f>
        <v>13</v>
      </c>
      <c r="L171" s="74">
        <f>'CAT2'!Z167</f>
        <v>14</v>
      </c>
      <c r="M171" s="148">
        <f t="shared" si="12"/>
        <v>49</v>
      </c>
      <c r="N171" s="159">
        <f>'Assignment (2)'!Z167</f>
        <v>5</v>
      </c>
      <c r="O171" s="159">
        <f>'Assignment (2)'!AA167</f>
        <v>5</v>
      </c>
      <c r="P171" s="47">
        <f t="shared" si="13"/>
        <v>10</v>
      </c>
      <c r="Q171" s="162">
        <f t="shared" si="11"/>
        <v>0.97142857142857142</v>
      </c>
      <c r="R171" s="162">
        <f t="shared" si="11"/>
        <v>1</v>
      </c>
    </row>
    <row r="172" spans="1:18" ht="15.6">
      <c r="A172" s="143">
        <v>162</v>
      </c>
      <c r="B172" s="73" t="str">
        <f>'CAT I'!B172</f>
        <v>AME20185L</v>
      </c>
      <c r="C172" s="172" t="str">
        <f>'CAT I'!C172</f>
        <v>SHASWAT SHAHI</v>
      </c>
      <c r="D172" s="74">
        <f>'CAT2'!R168</f>
        <v>2</v>
      </c>
      <c r="E172" s="74">
        <f>'CAT2'!S168</f>
        <v>2</v>
      </c>
      <c r="F172" s="74">
        <f>'CAT2'!T168</f>
        <v>2</v>
      </c>
      <c r="G172" s="74">
        <f>'CAT2'!U168</f>
        <v>2</v>
      </c>
      <c r="H172" s="74">
        <f>'CAT2'!V168</f>
        <v>2</v>
      </c>
      <c r="I172" s="74">
        <f>'CAT2'!W168</f>
        <v>2</v>
      </c>
      <c r="J172" s="74">
        <f>'CAT2'!X168</f>
        <v>10</v>
      </c>
      <c r="K172" s="74">
        <f>'CAT2'!Y168</f>
        <v>13</v>
      </c>
      <c r="L172" s="74">
        <f>'CAT2'!Z168</f>
        <v>14</v>
      </c>
      <c r="M172" s="148">
        <f t="shared" si="12"/>
        <v>49</v>
      </c>
      <c r="N172" s="159">
        <f>'Assignment (2)'!Z168</f>
        <v>5</v>
      </c>
      <c r="O172" s="159">
        <f>'Assignment (2)'!AA168</f>
        <v>5</v>
      </c>
      <c r="P172" s="47">
        <f t="shared" si="13"/>
        <v>10</v>
      </c>
      <c r="Q172" s="162">
        <f t="shared" si="11"/>
        <v>0.97142857142857142</v>
      </c>
      <c r="R172" s="162">
        <f t="shared" si="11"/>
        <v>1</v>
      </c>
    </row>
    <row r="173" spans="1:18" ht="15.6">
      <c r="A173" s="143">
        <v>163</v>
      </c>
      <c r="B173" s="73" t="str">
        <f>'CAT I'!B173</f>
        <v>AME20186L</v>
      </c>
      <c r="C173" s="172" t="str">
        <f>'CAT I'!C173</f>
        <v>SRIKANTH J</v>
      </c>
      <c r="D173" s="74">
        <f>'CAT2'!R169</f>
        <v>2</v>
      </c>
      <c r="E173" s="74">
        <f>'CAT2'!S169</f>
        <v>1</v>
      </c>
      <c r="F173" s="74">
        <f>'CAT2'!T169</f>
        <v>2</v>
      </c>
      <c r="G173" s="74">
        <f>'CAT2'!U169</f>
        <v>2</v>
      </c>
      <c r="H173" s="74">
        <f>'CAT2'!V169</f>
        <v>2</v>
      </c>
      <c r="I173" s="74">
        <f>'CAT2'!W169</f>
        <v>1</v>
      </c>
      <c r="J173" s="74">
        <f>'CAT2'!X169</f>
        <v>9</v>
      </c>
      <c r="K173" s="74">
        <f>'CAT2'!Y169</f>
        <v>10</v>
      </c>
      <c r="L173" s="74">
        <f>'CAT2'!Z169</f>
        <v>10</v>
      </c>
      <c r="M173" s="148">
        <f t="shared" si="12"/>
        <v>39</v>
      </c>
      <c r="N173" s="159">
        <f>'Assignment (2)'!Z169</f>
        <v>5</v>
      </c>
      <c r="O173" s="159">
        <f>'Assignment (2)'!AA169</f>
        <v>5</v>
      </c>
      <c r="P173" s="47">
        <f t="shared" si="13"/>
        <v>10</v>
      </c>
      <c r="Q173" s="162">
        <f t="shared" si="11"/>
        <v>0.82857142857142863</v>
      </c>
      <c r="R173" s="162">
        <f t="shared" si="11"/>
        <v>0.8</v>
      </c>
    </row>
    <row r="174" spans="1:18" ht="15.6">
      <c r="A174" s="143">
        <v>164</v>
      </c>
      <c r="B174" s="73" t="str">
        <f>'CAT I'!B174</f>
        <v>AME20187L</v>
      </c>
      <c r="C174" s="172" t="str">
        <f>'CAT I'!C174</f>
        <v>SRIKANTH K</v>
      </c>
      <c r="D174" s="74">
        <f>'CAT2'!R170</f>
        <v>1</v>
      </c>
      <c r="E174" s="74">
        <f>'CAT2'!S170</f>
        <v>1</v>
      </c>
      <c r="F174" s="74">
        <f>'CAT2'!T170</f>
        <v>2</v>
      </c>
      <c r="G174" s="74">
        <f>'CAT2'!U170</f>
        <v>0</v>
      </c>
      <c r="H174" s="74">
        <f>'CAT2'!V170</f>
        <v>0</v>
      </c>
      <c r="I174" s="74">
        <f>'CAT2'!W170</f>
        <v>0</v>
      </c>
      <c r="J174" s="74">
        <f>'CAT2'!X170</f>
        <v>7</v>
      </c>
      <c r="K174" s="74">
        <f>'CAT2'!Y170</f>
        <v>10</v>
      </c>
      <c r="L174" s="74">
        <f>'CAT2'!Z170</f>
        <v>14</v>
      </c>
      <c r="M174" s="148">
        <f t="shared" si="12"/>
        <v>35</v>
      </c>
      <c r="N174" s="159">
        <f>'Assignment (2)'!Z170</f>
        <v>5</v>
      </c>
      <c r="O174" s="159">
        <f>'Assignment (2)'!AA170</f>
        <v>5</v>
      </c>
      <c r="P174" s="47">
        <f t="shared" si="13"/>
        <v>10</v>
      </c>
      <c r="Q174" s="162">
        <f t="shared" si="11"/>
        <v>0.74285714285714288</v>
      </c>
      <c r="R174" s="162">
        <f t="shared" si="11"/>
        <v>0.76</v>
      </c>
    </row>
    <row r="175" spans="1:18" ht="15.6">
      <c r="A175" s="143">
        <v>165</v>
      </c>
      <c r="B175" s="73" t="str">
        <f>'CAT I'!B175</f>
        <v>AME20188L</v>
      </c>
      <c r="C175" s="172" t="str">
        <f>'CAT I'!C175</f>
        <v>SRINATH P</v>
      </c>
      <c r="D175" s="74">
        <f>'CAT2'!R171</f>
        <v>0</v>
      </c>
      <c r="E175" s="74">
        <f>'CAT2'!S171</f>
        <v>1</v>
      </c>
      <c r="F175" s="74">
        <f>'CAT2'!T171</f>
        <v>2</v>
      </c>
      <c r="G175" s="74">
        <f>'CAT2'!U171</f>
        <v>2</v>
      </c>
      <c r="H175" s="74">
        <f>'CAT2'!V171</f>
        <v>2</v>
      </c>
      <c r="I175" s="74">
        <f>'CAT2'!W171</f>
        <v>0</v>
      </c>
      <c r="J175" s="74">
        <f>'CAT2'!X171</f>
        <v>9</v>
      </c>
      <c r="K175" s="74">
        <f>'CAT2'!Y171</f>
        <v>10</v>
      </c>
      <c r="L175" s="74">
        <f>'CAT2'!Z171</f>
        <v>14</v>
      </c>
      <c r="M175" s="148">
        <f t="shared" si="12"/>
        <v>40</v>
      </c>
      <c r="N175" s="159">
        <f>'Assignment (2)'!Z171</f>
        <v>5</v>
      </c>
      <c r="O175" s="159">
        <f>'Assignment (2)'!AA171</f>
        <v>5</v>
      </c>
      <c r="P175" s="47">
        <f t="shared" si="13"/>
        <v>10</v>
      </c>
      <c r="Q175" s="162">
        <f t="shared" si="11"/>
        <v>0.77142857142857146</v>
      </c>
      <c r="R175" s="162">
        <f t="shared" si="11"/>
        <v>0.92</v>
      </c>
    </row>
    <row r="176" spans="1:18" ht="15.6">
      <c r="A176" s="143">
        <v>166</v>
      </c>
      <c r="B176" s="73" t="str">
        <f>'CAT I'!B176</f>
        <v>AME20189L</v>
      </c>
      <c r="C176" s="172" t="str">
        <f>'CAT I'!C176</f>
        <v>SRIVARSHAN M</v>
      </c>
      <c r="D176" s="74">
        <f>'CAT2'!R172</f>
        <v>2</v>
      </c>
      <c r="E176" s="74">
        <f>'CAT2'!S172</f>
        <v>2</v>
      </c>
      <c r="F176" s="74">
        <f>'CAT2'!T172</f>
        <v>2</v>
      </c>
      <c r="G176" s="74">
        <f>'CAT2'!U172</f>
        <v>2</v>
      </c>
      <c r="H176" s="74">
        <f>'CAT2'!V172</f>
        <v>2</v>
      </c>
      <c r="I176" s="74">
        <f>'CAT2'!W172</f>
        <v>2</v>
      </c>
      <c r="J176" s="74">
        <f>'CAT2'!X172</f>
        <v>10</v>
      </c>
      <c r="K176" s="74">
        <f>'CAT2'!Y172</f>
        <v>13</v>
      </c>
      <c r="L176" s="74">
        <f>'CAT2'!Z172</f>
        <v>14</v>
      </c>
      <c r="M176" s="148">
        <f t="shared" si="12"/>
        <v>49</v>
      </c>
      <c r="N176" s="159">
        <f>'Assignment (2)'!Z172</f>
        <v>5</v>
      </c>
      <c r="O176" s="159">
        <f>'Assignment (2)'!AA172</f>
        <v>5</v>
      </c>
      <c r="P176" s="47">
        <f t="shared" si="13"/>
        <v>10</v>
      </c>
      <c r="Q176" s="162">
        <f t="shared" si="11"/>
        <v>0.97142857142857142</v>
      </c>
      <c r="R176" s="162">
        <f t="shared" si="11"/>
        <v>1</v>
      </c>
    </row>
    <row r="177" spans="1:18" ht="15.6">
      <c r="A177" s="143">
        <v>167</v>
      </c>
      <c r="B177" s="73" t="str">
        <f>'CAT I'!B177</f>
        <v>AME20190L</v>
      </c>
      <c r="C177" s="172" t="str">
        <f>'CAT I'!C177</f>
        <v>SURAJ KUMAR</v>
      </c>
      <c r="D177" s="74">
        <f>'CAT2'!R173</f>
        <v>2</v>
      </c>
      <c r="E177" s="74">
        <f>'CAT2'!S173</f>
        <v>2</v>
      </c>
      <c r="F177" s="74">
        <f>'CAT2'!T173</f>
        <v>2</v>
      </c>
      <c r="G177" s="74">
        <f>'CAT2'!U173</f>
        <v>2</v>
      </c>
      <c r="H177" s="74">
        <f>'CAT2'!V173</f>
        <v>2</v>
      </c>
      <c r="I177" s="74">
        <f>'CAT2'!W173</f>
        <v>2</v>
      </c>
      <c r="J177" s="74">
        <f>'CAT2'!X173</f>
        <v>10</v>
      </c>
      <c r="K177" s="74">
        <f>'CAT2'!Y173</f>
        <v>13</v>
      </c>
      <c r="L177" s="74">
        <f>'CAT2'!Z173</f>
        <v>14</v>
      </c>
      <c r="M177" s="148">
        <f t="shared" si="12"/>
        <v>49</v>
      </c>
      <c r="N177" s="159">
        <f>'Assignment (2)'!Z173</f>
        <v>5</v>
      </c>
      <c r="O177" s="159">
        <f>'Assignment (2)'!AA173</f>
        <v>5</v>
      </c>
      <c r="P177" s="47">
        <f t="shared" si="13"/>
        <v>10</v>
      </c>
      <c r="Q177" s="162">
        <f t="shared" si="11"/>
        <v>0.97142857142857142</v>
      </c>
      <c r="R177" s="162">
        <f t="shared" si="11"/>
        <v>1</v>
      </c>
    </row>
    <row r="178" spans="1:18" ht="15.6">
      <c r="A178" s="143">
        <v>168</v>
      </c>
      <c r="B178" s="73" t="str">
        <f>'CAT I'!B178</f>
        <v>AME20191L</v>
      </c>
      <c r="C178" s="172" t="str">
        <f>'CAT I'!C178</f>
        <v>SURESH BALAJI</v>
      </c>
      <c r="D178" s="74">
        <f>'CAT2'!R174</f>
        <v>2</v>
      </c>
      <c r="E178" s="74">
        <f>'CAT2'!S174</f>
        <v>2</v>
      </c>
      <c r="F178" s="74">
        <f>'CAT2'!T174</f>
        <v>2</v>
      </c>
      <c r="G178" s="74">
        <f>'CAT2'!U174</f>
        <v>2</v>
      </c>
      <c r="H178" s="74">
        <f>'CAT2'!V174</f>
        <v>2</v>
      </c>
      <c r="I178" s="74">
        <f>'CAT2'!W174</f>
        <v>2</v>
      </c>
      <c r="J178" s="74">
        <f>'CAT2'!X174</f>
        <v>10</v>
      </c>
      <c r="K178" s="74">
        <f>'CAT2'!Y174</f>
        <v>13</v>
      </c>
      <c r="L178" s="74">
        <f>'CAT2'!Z174</f>
        <v>14</v>
      </c>
      <c r="M178" s="148">
        <f t="shared" si="12"/>
        <v>49</v>
      </c>
      <c r="N178" s="159">
        <f>'Assignment (2)'!Z174</f>
        <v>5</v>
      </c>
      <c r="O178" s="159">
        <f>'Assignment (2)'!AA174</f>
        <v>5</v>
      </c>
      <c r="P178" s="47">
        <f t="shared" si="13"/>
        <v>10</v>
      </c>
      <c r="Q178" s="162">
        <f t="shared" si="11"/>
        <v>0.97142857142857142</v>
      </c>
      <c r="R178" s="162">
        <f t="shared" si="11"/>
        <v>1</v>
      </c>
    </row>
    <row r="179" spans="1:18" ht="15.6">
      <c r="A179" s="143">
        <v>169</v>
      </c>
      <c r="B179" s="73" t="str">
        <f>'CAT I'!B179</f>
        <v>AME20193L</v>
      </c>
      <c r="C179" s="172" t="str">
        <f>'CAT I'!C179</f>
        <v>TEKENDRA THAPA</v>
      </c>
      <c r="D179" s="74">
        <f>'CAT2'!R175</f>
        <v>2</v>
      </c>
      <c r="E179" s="74">
        <f>'CAT2'!S175</f>
        <v>2</v>
      </c>
      <c r="F179" s="74">
        <f>'CAT2'!T175</f>
        <v>2</v>
      </c>
      <c r="G179" s="74">
        <f>'CAT2'!U175</f>
        <v>2</v>
      </c>
      <c r="H179" s="74">
        <f>'CAT2'!V175</f>
        <v>2</v>
      </c>
      <c r="I179" s="74">
        <f>'CAT2'!W175</f>
        <v>2</v>
      </c>
      <c r="J179" s="74">
        <f>'CAT2'!X175</f>
        <v>10</v>
      </c>
      <c r="K179" s="74">
        <f>'CAT2'!Y175</f>
        <v>12</v>
      </c>
      <c r="L179" s="74">
        <f>'CAT2'!Z175</f>
        <v>14</v>
      </c>
      <c r="M179" s="148">
        <f t="shared" si="12"/>
        <v>48</v>
      </c>
      <c r="N179" s="159">
        <f>'Assignment (2)'!Z175</f>
        <v>5</v>
      </c>
      <c r="O179" s="159">
        <f>'Assignment (2)'!AA175</f>
        <v>5</v>
      </c>
      <c r="P179" s="47">
        <f t="shared" si="13"/>
        <v>10</v>
      </c>
      <c r="Q179" s="162">
        <f t="shared" si="11"/>
        <v>0.94285714285714284</v>
      </c>
      <c r="R179" s="162">
        <f t="shared" si="11"/>
        <v>1</v>
      </c>
    </row>
    <row r="180" spans="1:18" ht="15.6">
      <c r="A180" s="143">
        <v>170</v>
      </c>
      <c r="B180" s="73" t="str">
        <f>'CAT I'!B180</f>
        <v>AME20194L</v>
      </c>
      <c r="C180" s="172" t="str">
        <f>'CAT I'!C180</f>
        <v>THABRAZ AHMED</v>
      </c>
      <c r="D180" s="74">
        <f>'CAT2'!R176</f>
        <v>2</v>
      </c>
      <c r="E180" s="74">
        <f>'CAT2'!S176</f>
        <v>2</v>
      </c>
      <c r="F180" s="74">
        <f>'CAT2'!T176</f>
        <v>2</v>
      </c>
      <c r="G180" s="74">
        <f>'CAT2'!U176</f>
        <v>2</v>
      </c>
      <c r="H180" s="74">
        <f>'CAT2'!V176</f>
        <v>2</v>
      </c>
      <c r="I180" s="74">
        <f>'CAT2'!W176</f>
        <v>2</v>
      </c>
      <c r="J180" s="74">
        <f>'CAT2'!X176</f>
        <v>9</v>
      </c>
      <c r="K180" s="74">
        <f>'CAT2'!Y176</f>
        <v>10</v>
      </c>
      <c r="L180" s="74">
        <f>'CAT2'!Z176</f>
        <v>14</v>
      </c>
      <c r="M180" s="148">
        <f t="shared" si="12"/>
        <v>45</v>
      </c>
      <c r="N180" s="159">
        <f>'Assignment (2)'!Z176</f>
        <v>5</v>
      </c>
      <c r="O180" s="159">
        <f>'Assignment (2)'!AA176</f>
        <v>5</v>
      </c>
      <c r="P180" s="47">
        <f t="shared" si="13"/>
        <v>10</v>
      </c>
      <c r="Q180" s="162">
        <f t="shared" si="11"/>
        <v>0.8571428571428571</v>
      </c>
      <c r="R180" s="162">
        <f t="shared" si="11"/>
        <v>1</v>
      </c>
    </row>
    <row r="181" spans="1:18" ht="15.6">
      <c r="A181" s="143">
        <v>171</v>
      </c>
      <c r="B181" s="73" t="str">
        <f>'CAT I'!B181</f>
        <v>AME20195L</v>
      </c>
      <c r="C181" s="172" t="str">
        <f>'CAT I'!C181</f>
        <v>THEJESHWARAN</v>
      </c>
      <c r="D181" s="74">
        <f>'CAT2'!R177</f>
        <v>1</v>
      </c>
      <c r="E181" s="74">
        <f>'CAT2'!S177</f>
        <v>1</v>
      </c>
      <c r="F181" s="74">
        <f>'CAT2'!T177</f>
        <v>2</v>
      </c>
      <c r="G181" s="74">
        <f>'CAT2'!U177</f>
        <v>0</v>
      </c>
      <c r="H181" s="74">
        <f>'CAT2'!V177</f>
        <v>2</v>
      </c>
      <c r="I181" s="74">
        <f>'CAT2'!W177</f>
        <v>0</v>
      </c>
      <c r="J181" s="74">
        <f>'CAT2'!X177</f>
        <v>9</v>
      </c>
      <c r="K181" s="74">
        <f>'CAT2'!Y177</f>
        <v>12</v>
      </c>
      <c r="L181" s="74">
        <f>'CAT2'!Z177</f>
        <v>11</v>
      </c>
      <c r="M181" s="148">
        <f t="shared" si="12"/>
        <v>38</v>
      </c>
      <c r="N181" s="159">
        <f>'Assignment (2)'!Z177</f>
        <v>5</v>
      </c>
      <c r="O181" s="159">
        <f>'Assignment (2)'!AA177</f>
        <v>5</v>
      </c>
      <c r="P181" s="47">
        <f t="shared" si="13"/>
        <v>10</v>
      </c>
      <c r="Q181" s="162">
        <f t="shared" si="11"/>
        <v>0.8571428571428571</v>
      </c>
      <c r="R181" s="162">
        <f t="shared" si="11"/>
        <v>0.72</v>
      </c>
    </row>
    <row r="182" spans="1:18" ht="15.6">
      <c r="A182" s="143">
        <v>172</v>
      </c>
      <c r="B182" s="73" t="str">
        <f>'CAT I'!B182</f>
        <v>AME20196L</v>
      </c>
      <c r="C182" s="172" t="str">
        <f>'CAT I'!C182</f>
        <v>TONY PLAYER M</v>
      </c>
      <c r="D182" s="74">
        <f>'CAT2'!R178</f>
        <v>1</v>
      </c>
      <c r="E182" s="74">
        <f>'CAT2'!S178</f>
        <v>1</v>
      </c>
      <c r="F182" s="74">
        <f>'CAT2'!T178</f>
        <v>1</v>
      </c>
      <c r="G182" s="74">
        <f>'CAT2'!U178</f>
        <v>1</v>
      </c>
      <c r="H182" s="74">
        <f>'CAT2'!V178</f>
        <v>1</v>
      </c>
      <c r="I182" s="74">
        <f>'CAT2'!W178</f>
        <v>1</v>
      </c>
      <c r="J182" s="74">
        <f>'CAT2'!X178</f>
        <v>6</v>
      </c>
      <c r="K182" s="74">
        <f>'CAT2'!Y178</f>
        <v>9</v>
      </c>
      <c r="L182" s="74">
        <f>'CAT2'!Z178</f>
        <v>13</v>
      </c>
      <c r="M182" s="148">
        <f t="shared" si="12"/>
        <v>34</v>
      </c>
      <c r="N182" s="159">
        <f>'Assignment (2)'!Z178</f>
        <v>5</v>
      </c>
      <c r="O182" s="159">
        <f>'Assignment (2)'!AA178</f>
        <v>5</v>
      </c>
      <c r="P182" s="47">
        <f t="shared" si="13"/>
        <v>10</v>
      </c>
      <c r="Q182" s="162">
        <f t="shared" si="11"/>
        <v>0.65714285714285714</v>
      </c>
      <c r="R182" s="162">
        <f t="shared" si="11"/>
        <v>0.84</v>
      </c>
    </row>
    <row r="183" spans="1:18" ht="15.6">
      <c r="A183" s="143">
        <v>173</v>
      </c>
      <c r="B183" s="73" t="str">
        <f>'CAT I'!B183</f>
        <v>AME20197L</v>
      </c>
      <c r="C183" s="172" t="str">
        <f>'CAT I'!C183</f>
        <v>VIMAL P S</v>
      </c>
      <c r="D183" s="74">
        <f>'CAT2'!R179</f>
        <v>2</v>
      </c>
      <c r="E183" s="74">
        <f>'CAT2'!S179</f>
        <v>2</v>
      </c>
      <c r="F183" s="74">
        <f>'CAT2'!T179</f>
        <v>2</v>
      </c>
      <c r="G183" s="74">
        <f>'CAT2'!U179</f>
        <v>2</v>
      </c>
      <c r="H183" s="74">
        <f>'CAT2'!V179</f>
        <v>2</v>
      </c>
      <c r="I183" s="74">
        <f>'CAT2'!W179</f>
        <v>2</v>
      </c>
      <c r="J183" s="74">
        <f>'CAT2'!X179</f>
        <v>9</v>
      </c>
      <c r="K183" s="74">
        <f>'CAT2'!Y179</f>
        <v>13</v>
      </c>
      <c r="L183" s="74">
        <f>'CAT2'!Z179</f>
        <v>10</v>
      </c>
      <c r="M183" s="148">
        <f t="shared" si="12"/>
        <v>44</v>
      </c>
      <c r="N183" s="159">
        <f>'Assignment (2)'!Z179</f>
        <v>5</v>
      </c>
      <c r="O183" s="159">
        <f>'Assignment (2)'!AA179</f>
        <v>5</v>
      </c>
      <c r="P183" s="47">
        <f t="shared" si="13"/>
        <v>10</v>
      </c>
      <c r="Q183" s="162">
        <f t="shared" si="11"/>
        <v>0.94285714285714284</v>
      </c>
      <c r="R183" s="162">
        <f t="shared" si="11"/>
        <v>0.84</v>
      </c>
    </row>
    <row r="184" spans="1:18" ht="15.6">
      <c r="A184" s="143">
        <v>174</v>
      </c>
      <c r="B184" s="73" t="str">
        <f>'CAT I'!B184</f>
        <v>AME20198L</v>
      </c>
      <c r="C184" s="172" t="str">
        <f>'CAT I'!C184</f>
        <v>VISWABALAN M</v>
      </c>
      <c r="D184" s="74">
        <f>'CAT2'!R180</f>
        <v>2</v>
      </c>
      <c r="E184" s="74">
        <f>'CAT2'!S180</f>
        <v>1</v>
      </c>
      <c r="F184" s="74">
        <f>'CAT2'!T180</f>
        <v>2</v>
      </c>
      <c r="G184" s="74">
        <f>'CAT2'!U180</f>
        <v>2</v>
      </c>
      <c r="H184" s="74">
        <f>'CAT2'!V180</f>
        <v>2</v>
      </c>
      <c r="I184" s="74">
        <f>'CAT2'!W180</f>
        <v>0</v>
      </c>
      <c r="J184" s="74">
        <f>'CAT2'!X180</f>
        <v>9</v>
      </c>
      <c r="K184" s="74">
        <f>'CAT2'!Y180</f>
        <v>10</v>
      </c>
      <c r="L184" s="74">
        <f>'CAT2'!Z180</f>
        <v>10</v>
      </c>
      <c r="M184" s="148">
        <f t="shared" si="12"/>
        <v>38</v>
      </c>
      <c r="N184" s="159">
        <f>'Assignment (2)'!Z180</f>
        <v>5</v>
      </c>
      <c r="O184" s="159">
        <f>'Assignment (2)'!AA180</f>
        <v>5</v>
      </c>
      <c r="P184" s="47">
        <f t="shared" si="13"/>
        <v>10</v>
      </c>
      <c r="Q184" s="162">
        <f t="shared" si="11"/>
        <v>0.82857142857142863</v>
      </c>
      <c r="R184" s="162">
        <f t="shared" si="11"/>
        <v>0.76</v>
      </c>
    </row>
    <row r="185" spans="1:18" ht="15.6">
      <c r="A185" s="143">
        <v>175</v>
      </c>
      <c r="B185" s="73" t="str">
        <f>'CAT I'!B185</f>
        <v>AME20199L</v>
      </c>
      <c r="C185" s="172" t="str">
        <f>'CAT I'!C185</f>
        <v>SHIVAM KUMAR SINGH</v>
      </c>
      <c r="D185" s="74">
        <f>'CAT2'!R181</f>
        <v>2</v>
      </c>
      <c r="E185" s="74">
        <f>'CAT2'!S181</f>
        <v>2</v>
      </c>
      <c r="F185" s="74">
        <f>'CAT2'!T181</f>
        <v>2</v>
      </c>
      <c r="G185" s="74">
        <f>'CAT2'!U181</f>
        <v>2</v>
      </c>
      <c r="H185" s="74">
        <f>'CAT2'!V181</f>
        <v>2</v>
      </c>
      <c r="I185" s="74">
        <f>'CAT2'!W181</f>
        <v>2</v>
      </c>
      <c r="J185" s="74">
        <f>'CAT2'!X181</f>
        <v>9</v>
      </c>
      <c r="K185" s="74">
        <f>'CAT2'!Y181</f>
        <v>13</v>
      </c>
      <c r="L185" s="74">
        <f>'CAT2'!Z181</f>
        <v>11</v>
      </c>
      <c r="M185" s="148">
        <f t="shared" si="12"/>
        <v>45</v>
      </c>
      <c r="N185" s="159">
        <f>'Assignment (2)'!Z181</f>
        <v>5</v>
      </c>
      <c r="O185" s="159">
        <f>'Assignment (2)'!AA181</f>
        <v>5</v>
      </c>
      <c r="P185" s="47">
        <f t="shared" si="13"/>
        <v>10</v>
      </c>
      <c r="Q185" s="162">
        <f t="shared" si="11"/>
        <v>0.94285714285714284</v>
      </c>
      <c r="R185" s="162">
        <f t="shared" si="11"/>
        <v>0.88</v>
      </c>
    </row>
    <row r="186" spans="1:18" ht="15.6">
      <c r="A186" s="143">
        <v>176</v>
      </c>
      <c r="B186" s="73" t="str">
        <f>'CAT I'!B186</f>
        <v>AME20200L</v>
      </c>
      <c r="C186" s="172" t="str">
        <f>'CAT I'!C186</f>
        <v>BENJAMIN GARRYSTON B</v>
      </c>
      <c r="D186" s="74">
        <f>'CAT2'!R182</f>
        <v>2</v>
      </c>
      <c r="E186" s="74">
        <f>'CAT2'!S182</f>
        <v>2</v>
      </c>
      <c r="F186" s="74">
        <f>'CAT2'!T182</f>
        <v>2</v>
      </c>
      <c r="G186" s="74">
        <f>'CAT2'!U182</f>
        <v>2</v>
      </c>
      <c r="H186" s="74">
        <f>'CAT2'!V182</f>
        <v>2</v>
      </c>
      <c r="I186" s="74">
        <f>'CAT2'!W182</f>
        <v>2</v>
      </c>
      <c r="J186" s="74">
        <f>'CAT2'!X182</f>
        <v>10</v>
      </c>
      <c r="K186" s="74">
        <f>'CAT2'!Y182</f>
        <v>13</v>
      </c>
      <c r="L186" s="74">
        <f>'CAT2'!Z182</f>
        <v>14</v>
      </c>
      <c r="M186" s="148">
        <f t="shared" si="12"/>
        <v>49</v>
      </c>
      <c r="N186" s="159">
        <f>'Assignment (2)'!Z182</f>
        <v>5</v>
      </c>
      <c r="O186" s="159">
        <f>'Assignment (2)'!AA182</f>
        <v>5</v>
      </c>
      <c r="P186" s="47">
        <f t="shared" si="13"/>
        <v>10</v>
      </c>
      <c r="Q186" s="162">
        <f t="shared" si="11"/>
        <v>0.97142857142857142</v>
      </c>
      <c r="R186" s="162">
        <f t="shared" si="11"/>
        <v>1</v>
      </c>
    </row>
    <row r="187" spans="1:18" ht="15.6">
      <c r="A187" s="143">
        <v>177</v>
      </c>
      <c r="B187" s="73" t="str">
        <f>'CAT I'!B187</f>
        <v>AME20202L</v>
      </c>
      <c r="C187" s="172" t="str">
        <f>'CAT I'!C187</f>
        <v>SIVASAKTHI SRINIVASAN</v>
      </c>
      <c r="D187" s="74">
        <f>'CAT2'!R183</f>
        <v>1</v>
      </c>
      <c r="E187" s="74">
        <f>'CAT2'!S183</f>
        <v>2</v>
      </c>
      <c r="F187" s="74">
        <f>'CAT2'!T183</f>
        <v>2</v>
      </c>
      <c r="G187" s="74">
        <f>'CAT2'!U183</f>
        <v>1</v>
      </c>
      <c r="H187" s="74">
        <f>'CAT2'!V183</f>
        <v>1</v>
      </c>
      <c r="I187" s="74">
        <f>'CAT2'!W183</f>
        <v>2</v>
      </c>
      <c r="J187" s="74">
        <f>'CAT2'!X183</f>
        <v>7</v>
      </c>
      <c r="K187" s="74">
        <f>'CAT2'!Y183</f>
        <v>11</v>
      </c>
      <c r="L187" s="74">
        <f>'CAT2'!Z183</f>
        <v>12</v>
      </c>
      <c r="M187" s="148">
        <f t="shared" si="12"/>
        <v>39</v>
      </c>
      <c r="N187" s="159">
        <f>'Assignment (2)'!Z183</f>
        <v>5</v>
      </c>
      <c r="O187" s="159">
        <f>'Assignment (2)'!AA183</f>
        <v>5</v>
      </c>
      <c r="P187" s="47">
        <f t="shared" si="13"/>
        <v>10</v>
      </c>
      <c r="Q187" s="162">
        <f t="shared" si="11"/>
        <v>0.8</v>
      </c>
      <c r="R187" s="162">
        <f t="shared" si="11"/>
        <v>0.84</v>
      </c>
    </row>
    <row r="188" spans="1:18" ht="15.6">
      <c r="A188" s="143">
        <v>178</v>
      </c>
      <c r="B188" s="73" t="str">
        <f>'CAT I'!B188</f>
        <v>AME20203L</v>
      </c>
      <c r="C188" s="172" t="str">
        <f>'CAT I'!C188</f>
        <v>RAJESH KUMAR R R</v>
      </c>
      <c r="D188" s="74">
        <f>'CAT2'!R184</f>
        <v>2</v>
      </c>
      <c r="E188" s="74">
        <f>'CAT2'!S184</f>
        <v>2</v>
      </c>
      <c r="F188" s="74">
        <f>'CAT2'!T184</f>
        <v>2</v>
      </c>
      <c r="G188" s="74">
        <f>'CAT2'!U184</f>
        <v>2</v>
      </c>
      <c r="H188" s="74">
        <f>'CAT2'!V184</f>
        <v>1</v>
      </c>
      <c r="I188" s="74">
        <f>'CAT2'!W184</f>
        <v>2</v>
      </c>
      <c r="J188" s="74">
        <f>'CAT2'!X184</f>
        <v>7</v>
      </c>
      <c r="K188" s="74">
        <f>'CAT2'!Y184</f>
        <v>9</v>
      </c>
      <c r="L188" s="74">
        <f>'CAT2'!Z184</f>
        <v>7</v>
      </c>
      <c r="M188" s="148">
        <f t="shared" si="12"/>
        <v>34</v>
      </c>
      <c r="N188" s="159">
        <f>'Assignment (2)'!Z184</f>
        <v>5</v>
      </c>
      <c r="O188" s="159">
        <f>'Assignment (2)'!AA184</f>
        <v>5</v>
      </c>
      <c r="P188" s="47">
        <f t="shared" si="13"/>
        <v>10</v>
      </c>
      <c r="Q188" s="162">
        <f t="shared" si="11"/>
        <v>0.77142857142857146</v>
      </c>
      <c r="R188" s="162">
        <f t="shared" si="11"/>
        <v>0.68</v>
      </c>
    </row>
    <row r="189" spans="1:18" ht="15.6">
      <c r="A189" s="143">
        <v>179</v>
      </c>
      <c r="B189" s="73" t="str">
        <f>'CAT I'!B189</f>
        <v>AME20204L</v>
      </c>
      <c r="C189" s="172" t="str">
        <f>'CAT I'!C189</f>
        <v>ANRAJ SRICHANDAN</v>
      </c>
      <c r="D189" s="74">
        <f>'CAT2'!R185</f>
        <v>2</v>
      </c>
      <c r="E189" s="74">
        <f>'CAT2'!S185</f>
        <v>2</v>
      </c>
      <c r="F189" s="74">
        <f>'CAT2'!T185</f>
        <v>2</v>
      </c>
      <c r="G189" s="74">
        <f>'CAT2'!U185</f>
        <v>2</v>
      </c>
      <c r="H189" s="74">
        <f>'CAT2'!V185</f>
        <v>2</v>
      </c>
      <c r="I189" s="74">
        <f>'CAT2'!W185</f>
        <v>2</v>
      </c>
      <c r="J189" s="74">
        <f>'CAT2'!X185</f>
        <v>9</v>
      </c>
      <c r="K189" s="74">
        <f>'CAT2'!Y185</f>
        <v>14</v>
      </c>
      <c r="L189" s="74">
        <f>'CAT2'!Z185</f>
        <v>10</v>
      </c>
      <c r="M189" s="148">
        <f t="shared" si="12"/>
        <v>45</v>
      </c>
      <c r="N189" s="159">
        <f>'Assignment (2)'!Z185</f>
        <v>5</v>
      </c>
      <c r="O189" s="159">
        <f>'Assignment (2)'!AA185</f>
        <v>5</v>
      </c>
      <c r="P189" s="47">
        <f t="shared" si="13"/>
        <v>10</v>
      </c>
      <c r="Q189" s="162">
        <f t="shared" si="11"/>
        <v>0.97142857142857142</v>
      </c>
      <c r="R189" s="162">
        <f t="shared" si="11"/>
        <v>0.84</v>
      </c>
    </row>
    <row r="190" spans="1:18" ht="15.6">
      <c r="A190" s="143">
        <v>180</v>
      </c>
      <c r="B190" s="73" t="str">
        <f>'CAT I'!B190</f>
        <v>AME20205L</v>
      </c>
      <c r="C190" s="172" t="str">
        <f>'CAT I'!C190</f>
        <v>GOWTHAMKUMAR M</v>
      </c>
      <c r="D190" s="74">
        <f>'CAT2'!R186</f>
        <v>0</v>
      </c>
      <c r="E190" s="74">
        <f>'CAT2'!S186</f>
        <v>2</v>
      </c>
      <c r="F190" s="74">
        <f>'CAT2'!T186</f>
        <v>2</v>
      </c>
      <c r="G190" s="74">
        <f>'CAT2'!U186</f>
        <v>2</v>
      </c>
      <c r="H190" s="74">
        <f>'CAT2'!V186</f>
        <v>2</v>
      </c>
      <c r="I190" s="74">
        <f>'CAT2'!W186</f>
        <v>1</v>
      </c>
      <c r="J190" s="74">
        <f>'CAT2'!X186</f>
        <v>9</v>
      </c>
      <c r="K190" s="74">
        <f>'CAT2'!Y186</f>
        <v>12</v>
      </c>
      <c r="L190" s="74">
        <f>'CAT2'!Z186</f>
        <v>10</v>
      </c>
      <c r="M190" s="148">
        <f t="shared" si="12"/>
        <v>40</v>
      </c>
      <c r="N190" s="159">
        <f>'Assignment (2)'!Z186</f>
        <v>5</v>
      </c>
      <c r="O190" s="159">
        <f>'Assignment (2)'!AA186</f>
        <v>5</v>
      </c>
      <c r="P190" s="47">
        <f t="shared" si="13"/>
        <v>10</v>
      </c>
      <c r="Q190" s="162">
        <f t="shared" si="11"/>
        <v>0.8571428571428571</v>
      </c>
      <c r="R190" s="162">
        <f t="shared" si="11"/>
        <v>0.8</v>
      </c>
    </row>
    <row r="191" spans="1:18" ht="15.6">
      <c r="A191" s="143">
        <v>181</v>
      </c>
      <c r="B191" s="73" t="str">
        <f>'CAT I'!B191</f>
        <v>AME20206L</v>
      </c>
      <c r="C191" s="172" t="str">
        <f>'CAT I'!C191</f>
        <v>MUHAMMED AZAN N</v>
      </c>
      <c r="D191" s="74">
        <f>'CAT2'!R187</f>
        <v>2</v>
      </c>
      <c r="E191" s="74">
        <f>'CAT2'!S187</f>
        <v>2</v>
      </c>
      <c r="F191" s="74">
        <f>'CAT2'!T187</f>
        <v>2</v>
      </c>
      <c r="G191" s="74">
        <f>'CAT2'!U187</f>
        <v>2</v>
      </c>
      <c r="H191" s="74">
        <f>'CAT2'!V187</f>
        <v>2</v>
      </c>
      <c r="I191" s="74">
        <f>'CAT2'!W187</f>
        <v>2</v>
      </c>
      <c r="J191" s="74">
        <f>'CAT2'!X187</f>
        <v>10</v>
      </c>
      <c r="K191" s="74">
        <f>'CAT2'!Y187</f>
        <v>12</v>
      </c>
      <c r="L191" s="74">
        <f>'CAT2'!Z187</f>
        <v>11</v>
      </c>
      <c r="M191" s="148">
        <f t="shared" si="12"/>
        <v>45</v>
      </c>
      <c r="N191" s="159">
        <f>'Assignment (2)'!Z187</f>
        <v>5</v>
      </c>
      <c r="O191" s="159">
        <f>'Assignment (2)'!AA187</f>
        <v>5</v>
      </c>
      <c r="P191" s="47">
        <f t="shared" si="13"/>
        <v>10</v>
      </c>
      <c r="Q191" s="162">
        <f t="shared" si="11"/>
        <v>0.94285714285714284</v>
      </c>
      <c r="R191" s="162">
        <f t="shared" si="11"/>
        <v>0.88</v>
      </c>
    </row>
    <row r="192" spans="1:18" ht="15.6">
      <c r="A192" s="143">
        <v>182</v>
      </c>
      <c r="B192" s="73" t="str">
        <f>'CAT I'!B192</f>
        <v>AME20207L</v>
      </c>
      <c r="C192" s="172" t="str">
        <f>'CAT I'!C192</f>
        <v>YOGESHWARAN U U</v>
      </c>
      <c r="D192" s="74">
        <f>'CAT2'!R188</f>
        <v>2</v>
      </c>
      <c r="E192" s="74">
        <f>'CAT2'!S188</f>
        <v>2</v>
      </c>
      <c r="F192" s="74">
        <f>'CAT2'!T188</f>
        <v>2</v>
      </c>
      <c r="G192" s="74">
        <f>'CAT2'!U188</f>
        <v>2</v>
      </c>
      <c r="H192" s="74">
        <f>'CAT2'!V188</f>
        <v>2</v>
      </c>
      <c r="I192" s="74">
        <f>'CAT2'!W188</f>
        <v>2</v>
      </c>
      <c r="J192" s="74">
        <f>'CAT2'!X188</f>
        <v>10</v>
      </c>
      <c r="K192" s="74">
        <f>'CAT2'!Y188</f>
        <v>13</v>
      </c>
      <c r="L192" s="74">
        <f>'CAT2'!Z188</f>
        <v>14</v>
      </c>
      <c r="M192" s="148">
        <f t="shared" si="12"/>
        <v>49</v>
      </c>
      <c r="N192" s="159">
        <f>'Assignment (2)'!Z188</f>
        <v>5</v>
      </c>
      <c r="O192" s="159">
        <f>'Assignment (2)'!AA188</f>
        <v>5</v>
      </c>
      <c r="P192" s="47">
        <f t="shared" si="13"/>
        <v>10</v>
      </c>
      <c r="Q192" s="162">
        <f t="shared" si="11"/>
        <v>0.97142857142857142</v>
      </c>
      <c r="R192" s="162">
        <f t="shared" si="11"/>
        <v>1</v>
      </c>
    </row>
    <row r="193" spans="1:18" ht="15.6">
      <c r="A193" s="143">
        <v>183</v>
      </c>
      <c r="B193" s="73" t="str">
        <f>'CAT I'!B193</f>
        <v>AME20208L</v>
      </c>
      <c r="C193" s="172" t="str">
        <f>'CAT I'!C193</f>
        <v>SWAYAM PAWAR</v>
      </c>
      <c r="D193" s="74">
        <f>'CAT2'!R189</f>
        <v>2</v>
      </c>
      <c r="E193" s="74">
        <f>'CAT2'!S189</f>
        <v>2</v>
      </c>
      <c r="F193" s="74">
        <f>'CAT2'!T189</f>
        <v>2</v>
      </c>
      <c r="G193" s="74">
        <f>'CAT2'!U189</f>
        <v>2</v>
      </c>
      <c r="H193" s="74">
        <f>'CAT2'!V189</f>
        <v>2</v>
      </c>
      <c r="I193" s="74">
        <f>'CAT2'!W189</f>
        <v>2</v>
      </c>
      <c r="J193" s="74">
        <f>'CAT2'!X189</f>
        <v>10</v>
      </c>
      <c r="K193" s="74">
        <f>'CAT2'!Y189</f>
        <v>13</v>
      </c>
      <c r="L193" s="74">
        <f>'CAT2'!Z189</f>
        <v>14</v>
      </c>
      <c r="M193" s="148">
        <f t="shared" si="12"/>
        <v>49</v>
      </c>
      <c r="N193" s="159">
        <f>'Assignment (2)'!Z189</f>
        <v>5</v>
      </c>
      <c r="O193" s="159">
        <f>'Assignment (2)'!AA189</f>
        <v>5</v>
      </c>
      <c r="P193" s="47">
        <f t="shared" si="13"/>
        <v>10</v>
      </c>
      <c r="Q193" s="162">
        <f t="shared" si="11"/>
        <v>0.97142857142857142</v>
      </c>
      <c r="R193" s="162">
        <f t="shared" si="11"/>
        <v>1</v>
      </c>
    </row>
    <row r="194" spans="1:18" ht="15.6">
      <c r="A194" s="143">
        <v>184</v>
      </c>
      <c r="B194" s="73" t="str">
        <f>'CAT I'!B194</f>
        <v>AME20209L</v>
      </c>
      <c r="C194" s="172" t="str">
        <f>'CAT I'!C194</f>
        <v>DEEPAK S</v>
      </c>
      <c r="D194" s="74">
        <f>'CAT2'!R190</f>
        <v>2</v>
      </c>
      <c r="E194" s="74">
        <f>'CAT2'!S190</f>
        <v>2</v>
      </c>
      <c r="F194" s="74">
        <f>'CAT2'!T190</f>
        <v>1</v>
      </c>
      <c r="G194" s="74">
        <f>'CAT2'!U190</f>
        <v>1</v>
      </c>
      <c r="H194" s="74">
        <f>'CAT2'!V190</f>
        <v>1</v>
      </c>
      <c r="I194" s="74">
        <f>'CAT2'!W190</f>
        <v>1</v>
      </c>
      <c r="J194" s="74">
        <f>'CAT2'!X190</f>
        <v>9</v>
      </c>
      <c r="K194" s="74">
        <f>'CAT2'!Y190</f>
        <v>12</v>
      </c>
      <c r="L194" s="74">
        <f>'CAT2'!Z190</f>
        <v>9</v>
      </c>
      <c r="M194" s="148">
        <f t="shared" si="12"/>
        <v>38</v>
      </c>
      <c r="N194" s="159">
        <f>'Assignment (2)'!Z190</f>
        <v>5</v>
      </c>
      <c r="O194" s="159">
        <f>'Assignment (2)'!AA190</f>
        <v>5</v>
      </c>
      <c r="P194" s="47">
        <f t="shared" si="13"/>
        <v>10</v>
      </c>
      <c r="Q194" s="162">
        <f t="shared" si="11"/>
        <v>0.88571428571428568</v>
      </c>
      <c r="R194" s="162">
        <f t="shared" si="11"/>
        <v>0.68</v>
      </c>
    </row>
    <row r="195" spans="1:18" ht="15.6">
      <c r="A195" s="143">
        <v>185</v>
      </c>
      <c r="B195" s="73" t="str">
        <f>'CAT I'!B195</f>
        <v>AME20210L</v>
      </c>
      <c r="C195" s="172" t="str">
        <f>'CAT I'!C195</f>
        <v>MOHAN RAJ S</v>
      </c>
      <c r="D195" s="74">
        <f>'CAT2'!R191</f>
        <v>2</v>
      </c>
      <c r="E195" s="74">
        <f>'CAT2'!S191</f>
        <v>2</v>
      </c>
      <c r="F195" s="74">
        <f>'CAT2'!T191</f>
        <v>2</v>
      </c>
      <c r="G195" s="74">
        <f>'CAT2'!U191</f>
        <v>2</v>
      </c>
      <c r="H195" s="74">
        <f>'CAT2'!V191</f>
        <v>2</v>
      </c>
      <c r="I195" s="74">
        <f>'CAT2'!W191</f>
        <v>2</v>
      </c>
      <c r="J195" s="74">
        <f>'CAT2'!X191</f>
        <v>10</v>
      </c>
      <c r="K195" s="74">
        <f>'CAT2'!Y191</f>
        <v>13</v>
      </c>
      <c r="L195" s="74">
        <f>'CAT2'!Z191</f>
        <v>10</v>
      </c>
      <c r="M195" s="148">
        <f t="shared" si="12"/>
        <v>45</v>
      </c>
      <c r="N195" s="159">
        <f>'Assignment (2)'!Z191</f>
        <v>5</v>
      </c>
      <c r="O195" s="159">
        <f>'Assignment (2)'!AA191</f>
        <v>5</v>
      </c>
      <c r="P195" s="47">
        <f t="shared" si="13"/>
        <v>10</v>
      </c>
      <c r="Q195" s="162">
        <f t="shared" si="11"/>
        <v>0.97142857142857142</v>
      </c>
      <c r="R195" s="162">
        <f t="shared" si="11"/>
        <v>0.84</v>
      </c>
    </row>
    <row r="196" spans="1:18" ht="15.6">
      <c r="A196" s="143">
        <v>186</v>
      </c>
      <c r="B196" s="73" t="str">
        <f>'CAT I'!B196</f>
        <v>AME20211L</v>
      </c>
      <c r="C196" s="172" t="str">
        <f>'CAT I'!C196</f>
        <v>SANJAY V</v>
      </c>
      <c r="D196" s="74">
        <f>'CAT2'!R192</f>
        <v>2</v>
      </c>
      <c r="E196" s="74">
        <f>'CAT2'!S192</f>
        <v>2</v>
      </c>
      <c r="F196" s="74">
        <f>'CAT2'!T192</f>
        <v>2</v>
      </c>
      <c r="G196" s="74">
        <f>'CAT2'!U192</f>
        <v>2</v>
      </c>
      <c r="H196" s="74">
        <f>'CAT2'!V192</f>
        <v>2</v>
      </c>
      <c r="I196" s="74">
        <f>'CAT2'!W192</f>
        <v>2</v>
      </c>
      <c r="J196" s="74">
        <f>'CAT2'!X192</f>
        <v>9</v>
      </c>
      <c r="K196" s="74">
        <f>'CAT2'!Y192</f>
        <v>10</v>
      </c>
      <c r="L196" s="74">
        <f>'CAT2'!Z192</f>
        <v>14</v>
      </c>
      <c r="M196" s="148">
        <f t="shared" si="12"/>
        <v>45</v>
      </c>
      <c r="N196" s="159">
        <f>'Assignment (2)'!Z192</f>
        <v>5</v>
      </c>
      <c r="O196" s="159">
        <f>'Assignment (2)'!AA192</f>
        <v>5</v>
      </c>
      <c r="P196" s="47">
        <f t="shared" si="13"/>
        <v>10</v>
      </c>
      <c r="Q196" s="162">
        <f t="shared" si="11"/>
        <v>0.8571428571428571</v>
      </c>
      <c r="R196" s="162">
        <f t="shared" si="11"/>
        <v>1</v>
      </c>
    </row>
    <row r="197" spans="1:18" ht="15.6">
      <c r="A197" s="143">
        <v>187</v>
      </c>
      <c r="B197" s="73" t="str">
        <f>'CAT I'!B197</f>
        <v>AME20213L</v>
      </c>
      <c r="C197" s="172" t="str">
        <f>'CAT I'!C197</f>
        <v>MANOKARAN R</v>
      </c>
      <c r="D197" s="74">
        <f>'CAT2'!R193</f>
        <v>2</v>
      </c>
      <c r="E197" s="74">
        <f>'CAT2'!S193</f>
        <v>2</v>
      </c>
      <c r="F197" s="74">
        <f>'CAT2'!T193</f>
        <v>2</v>
      </c>
      <c r="G197" s="74">
        <f>'CAT2'!U193</f>
        <v>2</v>
      </c>
      <c r="H197" s="74">
        <f>'CAT2'!V193</f>
        <v>2</v>
      </c>
      <c r="I197" s="74">
        <f>'CAT2'!W193</f>
        <v>2</v>
      </c>
      <c r="J197" s="74">
        <f>'CAT2'!X193</f>
        <v>9</v>
      </c>
      <c r="K197" s="74">
        <f>'CAT2'!Y193</f>
        <v>12</v>
      </c>
      <c r="L197" s="74">
        <f>'CAT2'!Z193</f>
        <v>11</v>
      </c>
      <c r="M197" s="148">
        <f t="shared" si="12"/>
        <v>44</v>
      </c>
      <c r="N197" s="159">
        <f>'Assignment (2)'!Z193</f>
        <v>5</v>
      </c>
      <c r="O197" s="159">
        <f>'Assignment (2)'!AA193</f>
        <v>5</v>
      </c>
      <c r="P197" s="47">
        <f t="shared" si="13"/>
        <v>10</v>
      </c>
      <c r="Q197" s="162">
        <f t="shared" si="11"/>
        <v>0.91428571428571426</v>
      </c>
      <c r="R197" s="162">
        <f t="shared" si="11"/>
        <v>0.88</v>
      </c>
    </row>
    <row r="198" spans="1:18" ht="15.6">
      <c r="A198" s="143">
        <v>188</v>
      </c>
      <c r="B198" s="73" t="str">
        <f>'CAT I'!B198</f>
        <v>AME20214L</v>
      </c>
      <c r="C198" s="172" t="str">
        <f>'CAT I'!C198</f>
        <v>VISHAL S E</v>
      </c>
      <c r="D198" s="74">
        <f>'CAT2'!R194</f>
        <v>2</v>
      </c>
      <c r="E198" s="74">
        <f>'CAT2'!S194</f>
        <v>2</v>
      </c>
      <c r="F198" s="74">
        <f>'CAT2'!T194</f>
        <v>2</v>
      </c>
      <c r="G198" s="74">
        <f>'CAT2'!U194</f>
        <v>2</v>
      </c>
      <c r="H198" s="74">
        <f>'CAT2'!V194</f>
        <v>2</v>
      </c>
      <c r="I198" s="74">
        <f>'CAT2'!W194</f>
        <v>2</v>
      </c>
      <c r="J198" s="74">
        <f>'CAT2'!X194</f>
        <v>10</v>
      </c>
      <c r="K198" s="74">
        <f>'CAT2'!Y194</f>
        <v>13</v>
      </c>
      <c r="L198" s="74">
        <f>'CAT2'!Z194</f>
        <v>10</v>
      </c>
      <c r="M198" s="148">
        <f t="shared" si="12"/>
        <v>45</v>
      </c>
      <c r="N198" s="159">
        <f>'Assignment (2)'!Z194</f>
        <v>5</v>
      </c>
      <c r="O198" s="159">
        <f>'Assignment (2)'!AA194</f>
        <v>5</v>
      </c>
      <c r="P198" s="47">
        <f t="shared" si="13"/>
        <v>10</v>
      </c>
      <c r="Q198" s="162">
        <f t="shared" si="11"/>
        <v>0.97142857142857142</v>
      </c>
      <c r="R198" s="162">
        <f t="shared" si="11"/>
        <v>0.84</v>
      </c>
    </row>
    <row r="199" spans="1:18" ht="15.6">
      <c r="A199" s="143">
        <v>189</v>
      </c>
      <c r="B199" s="73" t="str">
        <f>'CAT I'!B199</f>
        <v>AME20215L</v>
      </c>
      <c r="C199" s="172" t="str">
        <f>'CAT I'!C199</f>
        <v>STEPHENSON K</v>
      </c>
      <c r="D199" s="74">
        <f>'CAT2'!R195</f>
        <v>2</v>
      </c>
      <c r="E199" s="74">
        <f>'CAT2'!S195</f>
        <v>2</v>
      </c>
      <c r="F199" s="74">
        <f>'CAT2'!T195</f>
        <v>2</v>
      </c>
      <c r="G199" s="74">
        <f>'CAT2'!U195</f>
        <v>2</v>
      </c>
      <c r="H199" s="74">
        <f>'CAT2'!V195</f>
        <v>2</v>
      </c>
      <c r="I199" s="74">
        <f>'CAT2'!W195</f>
        <v>2</v>
      </c>
      <c r="J199" s="74">
        <f>'CAT2'!X195</f>
        <v>10</v>
      </c>
      <c r="K199" s="74">
        <f>'CAT2'!Y195</f>
        <v>12</v>
      </c>
      <c r="L199" s="74">
        <f>'CAT2'!Z195</f>
        <v>14</v>
      </c>
      <c r="M199" s="148">
        <f t="shared" si="12"/>
        <v>48</v>
      </c>
      <c r="N199" s="159">
        <f>'Assignment (2)'!Z195</f>
        <v>5</v>
      </c>
      <c r="O199" s="159">
        <f>'Assignment (2)'!AA195</f>
        <v>5</v>
      </c>
      <c r="P199" s="47">
        <f t="shared" si="13"/>
        <v>10</v>
      </c>
      <c r="Q199" s="162">
        <f t="shared" si="11"/>
        <v>0.94285714285714284</v>
      </c>
      <c r="R199" s="162">
        <f t="shared" si="11"/>
        <v>1</v>
      </c>
    </row>
    <row r="200" spans="1:18" ht="15.6">
      <c r="A200" s="143">
        <v>190</v>
      </c>
      <c r="B200" s="73" t="str">
        <f>'CAT I'!B200</f>
        <v>AME20217L</v>
      </c>
      <c r="C200" s="172" t="str">
        <f>'CAT I'!C200</f>
        <v>Dinesh Kumar</v>
      </c>
      <c r="D200" s="74">
        <f>'CAT2'!R196</f>
        <v>2</v>
      </c>
      <c r="E200" s="74">
        <f>'CAT2'!S196</f>
        <v>2</v>
      </c>
      <c r="F200" s="74">
        <f>'CAT2'!T196</f>
        <v>2</v>
      </c>
      <c r="G200" s="74">
        <f>'CAT2'!U196</f>
        <v>2</v>
      </c>
      <c r="H200" s="74">
        <f>'CAT2'!V196</f>
        <v>2</v>
      </c>
      <c r="I200" s="74">
        <f>'CAT2'!W196</f>
        <v>2</v>
      </c>
      <c r="J200" s="74">
        <f>'CAT2'!X196</f>
        <v>10</v>
      </c>
      <c r="K200" s="74">
        <f>'CAT2'!Y196</f>
        <v>12</v>
      </c>
      <c r="L200" s="74">
        <f>'CAT2'!Z196</f>
        <v>14</v>
      </c>
      <c r="M200" s="148">
        <f t="shared" si="12"/>
        <v>48</v>
      </c>
      <c r="N200" s="159">
        <f>'Assignment (2)'!Z196</f>
        <v>5</v>
      </c>
      <c r="O200" s="159">
        <f>'Assignment (2)'!AA196</f>
        <v>5</v>
      </c>
      <c r="P200" s="47">
        <f t="shared" si="13"/>
        <v>10</v>
      </c>
      <c r="Q200" s="162">
        <f t="shared" si="11"/>
        <v>0.94285714285714284</v>
      </c>
      <c r="R200" s="162">
        <f t="shared" si="11"/>
        <v>1</v>
      </c>
    </row>
    <row r="201" spans="1:18" ht="15.6">
      <c r="A201" s="143">
        <v>191</v>
      </c>
      <c r="B201" s="73" t="str">
        <f>'CAT I'!B201</f>
        <v>AME20218L</v>
      </c>
      <c r="C201" s="172" t="str">
        <f>'CAT I'!C201</f>
        <v>Vignesh. P</v>
      </c>
      <c r="D201" s="74">
        <f>'CAT2'!R197</f>
        <v>2</v>
      </c>
      <c r="E201" s="74">
        <f>'CAT2'!S197</f>
        <v>2</v>
      </c>
      <c r="F201" s="74">
        <f>'CAT2'!T197</f>
        <v>2</v>
      </c>
      <c r="G201" s="74">
        <f>'CAT2'!U197</f>
        <v>2</v>
      </c>
      <c r="H201" s="74">
        <f>'CAT2'!V197</f>
        <v>2</v>
      </c>
      <c r="I201" s="74">
        <f>'CAT2'!W197</f>
        <v>2</v>
      </c>
      <c r="J201" s="74">
        <f>'CAT2'!X197</f>
        <v>9</v>
      </c>
      <c r="K201" s="74">
        <f>'CAT2'!Y197</f>
        <v>10</v>
      </c>
      <c r="L201" s="74">
        <f>'CAT2'!Z197</f>
        <v>14</v>
      </c>
      <c r="M201" s="148">
        <f t="shared" si="12"/>
        <v>45</v>
      </c>
      <c r="N201" s="159">
        <f>'Assignment (2)'!Z197</f>
        <v>5</v>
      </c>
      <c r="O201" s="159">
        <f>'Assignment (2)'!AA197</f>
        <v>5</v>
      </c>
      <c r="P201" s="47">
        <f t="shared" si="13"/>
        <v>10</v>
      </c>
      <c r="Q201" s="162">
        <f t="shared" si="11"/>
        <v>0.8571428571428571</v>
      </c>
      <c r="R201" s="162">
        <f t="shared" si="11"/>
        <v>1</v>
      </c>
    </row>
    <row r="202" spans="1:18" ht="15.6">
      <c r="A202" s="143">
        <v>192</v>
      </c>
      <c r="B202" s="73" t="str">
        <f>'CAT I'!B202</f>
        <v>AME20219L</v>
      </c>
      <c r="C202" s="172" t="str">
        <f>'CAT I'!C202</f>
        <v>JOBIN J</v>
      </c>
      <c r="D202" s="74">
        <f>'CAT2'!R198</f>
        <v>0</v>
      </c>
      <c r="E202" s="74">
        <f>'CAT2'!S198</f>
        <v>2</v>
      </c>
      <c r="F202" s="74">
        <f>'CAT2'!T198</f>
        <v>2</v>
      </c>
      <c r="G202" s="74">
        <f>'CAT2'!U198</f>
        <v>0</v>
      </c>
      <c r="H202" s="74">
        <f>'CAT2'!V198</f>
        <v>2</v>
      </c>
      <c r="I202" s="74">
        <f>'CAT2'!W198</f>
        <v>2</v>
      </c>
      <c r="J202" s="74">
        <f>'CAT2'!X198</f>
        <v>2</v>
      </c>
      <c r="K202" s="74">
        <f>'CAT2'!Y198</f>
        <v>13</v>
      </c>
      <c r="L202" s="74">
        <f>'CAT2'!Z198</f>
        <v>12</v>
      </c>
      <c r="M202" s="148">
        <f t="shared" si="12"/>
        <v>35</v>
      </c>
      <c r="N202" s="159">
        <f>'Assignment (2)'!Z198</f>
        <v>5</v>
      </c>
      <c r="O202" s="159">
        <f>'Assignment (2)'!AA198</f>
        <v>5</v>
      </c>
      <c r="P202" s="47">
        <f t="shared" si="13"/>
        <v>10</v>
      </c>
      <c r="Q202" s="162">
        <f t="shared" si="11"/>
        <v>0.68571428571428572</v>
      </c>
      <c r="R202" s="162">
        <f t="shared" si="11"/>
        <v>0.84</v>
      </c>
    </row>
    <row r="203" spans="1:18" ht="15.6">
      <c r="A203" s="143">
        <v>193</v>
      </c>
      <c r="B203" s="73" t="str">
        <f>'CAT I'!B203</f>
        <v>AME20220L</v>
      </c>
      <c r="C203" s="172" t="str">
        <f>'CAT I'!C203</f>
        <v>ANGELICO CLIFFORD P RAYEN L</v>
      </c>
      <c r="D203" s="74">
        <f>'CAT2'!R199</f>
        <v>2</v>
      </c>
      <c r="E203" s="74">
        <f>'CAT2'!S199</f>
        <v>2</v>
      </c>
      <c r="F203" s="74">
        <f>'CAT2'!T199</f>
        <v>2</v>
      </c>
      <c r="G203" s="74">
        <f>'CAT2'!U199</f>
        <v>2</v>
      </c>
      <c r="H203" s="74">
        <f>'CAT2'!V199</f>
        <v>2</v>
      </c>
      <c r="I203" s="74">
        <f>'CAT2'!W199</f>
        <v>2</v>
      </c>
      <c r="J203" s="74">
        <f>'CAT2'!X199</f>
        <v>10</v>
      </c>
      <c r="K203" s="74">
        <f>'CAT2'!Y199</f>
        <v>13</v>
      </c>
      <c r="L203" s="74">
        <f>'CAT2'!Z199</f>
        <v>14</v>
      </c>
      <c r="M203" s="148">
        <f t="shared" si="12"/>
        <v>49</v>
      </c>
      <c r="N203" s="159">
        <f>'Assignment (2)'!Z199</f>
        <v>5</v>
      </c>
      <c r="O203" s="159">
        <f>'Assignment (2)'!AA199</f>
        <v>5</v>
      </c>
      <c r="P203" s="47">
        <f t="shared" si="13"/>
        <v>10</v>
      </c>
      <c r="Q203" s="162">
        <f t="shared" si="11"/>
        <v>0.97142857142857142</v>
      </c>
      <c r="R203" s="162">
        <f t="shared" si="11"/>
        <v>1</v>
      </c>
    </row>
    <row r="204" spans="1:18" ht="15.6">
      <c r="A204" s="143">
        <v>194</v>
      </c>
      <c r="B204" s="73" t="str">
        <f>'CAT I'!B204</f>
        <v>AME20221L</v>
      </c>
      <c r="C204" s="172" t="str">
        <f>'CAT I'!C204</f>
        <v>SIBI R</v>
      </c>
      <c r="D204" s="74">
        <f>'CAT2'!R200</f>
        <v>2</v>
      </c>
      <c r="E204" s="74">
        <f>'CAT2'!S200</f>
        <v>2</v>
      </c>
      <c r="F204" s="74">
        <f>'CAT2'!T200</f>
        <v>2</v>
      </c>
      <c r="G204" s="74">
        <f>'CAT2'!U200</f>
        <v>2</v>
      </c>
      <c r="H204" s="74">
        <f>'CAT2'!V200</f>
        <v>2</v>
      </c>
      <c r="I204" s="74">
        <f>'CAT2'!W200</f>
        <v>2</v>
      </c>
      <c r="J204" s="74">
        <f>'CAT2'!X200</f>
        <v>10</v>
      </c>
      <c r="K204" s="74">
        <f>'CAT2'!Y200</f>
        <v>14</v>
      </c>
      <c r="L204" s="74">
        <f>'CAT2'!Z200</f>
        <v>14</v>
      </c>
      <c r="M204" s="148">
        <f t="shared" si="12"/>
        <v>50</v>
      </c>
      <c r="N204" s="159">
        <f>'Assignment (2)'!Z200</f>
        <v>5</v>
      </c>
      <c r="O204" s="159">
        <f>'Assignment (2)'!AA200</f>
        <v>5</v>
      </c>
      <c r="P204" s="47">
        <f t="shared" si="13"/>
        <v>10</v>
      </c>
      <c r="Q204" s="162">
        <f t="shared" si="11"/>
        <v>1</v>
      </c>
      <c r="R204" s="162">
        <f t="shared" si="11"/>
        <v>1</v>
      </c>
    </row>
    <row r="205" spans="1:18" ht="15.6">
      <c r="A205" s="143">
        <v>195</v>
      </c>
      <c r="B205" s="73" t="str">
        <f>'CAT I'!B205</f>
        <v>AME20222L</v>
      </c>
      <c r="C205" s="172" t="str">
        <f>'CAT I'!C205</f>
        <v>A.MOHAMED ASIK</v>
      </c>
      <c r="D205" s="74">
        <f>'CAT2'!R201</f>
        <v>2</v>
      </c>
      <c r="E205" s="74">
        <f>'CAT2'!S201</f>
        <v>2</v>
      </c>
      <c r="F205" s="74">
        <f>'CAT2'!T201</f>
        <v>2</v>
      </c>
      <c r="G205" s="74">
        <f>'CAT2'!U201</f>
        <v>2</v>
      </c>
      <c r="H205" s="74">
        <f>'CAT2'!V201</f>
        <v>2</v>
      </c>
      <c r="I205" s="74">
        <f>'CAT2'!W201</f>
        <v>2</v>
      </c>
      <c r="J205" s="74">
        <f>'CAT2'!X201</f>
        <v>10</v>
      </c>
      <c r="K205" s="74">
        <f>'CAT2'!Y201</f>
        <v>13</v>
      </c>
      <c r="L205" s="74">
        <f>'CAT2'!Z201</f>
        <v>14</v>
      </c>
      <c r="M205" s="148">
        <f t="shared" si="12"/>
        <v>49</v>
      </c>
      <c r="N205" s="159">
        <f>'Assignment (2)'!Z201</f>
        <v>5</v>
      </c>
      <c r="O205" s="159">
        <f>'Assignment (2)'!AA201</f>
        <v>5</v>
      </c>
      <c r="P205" s="47">
        <f t="shared" si="13"/>
        <v>10</v>
      </c>
      <c r="Q205" s="162">
        <f t="shared" si="11"/>
        <v>0.97142857142857142</v>
      </c>
      <c r="R205" s="162">
        <f t="shared" si="11"/>
        <v>1</v>
      </c>
    </row>
    <row r="206" spans="1:18" ht="15.6">
      <c r="A206" s="143">
        <v>196</v>
      </c>
      <c r="B206" s="73" t="str">
        <f>'CAT I'!B206</f>
        <v>AME20223L</v>
      </c>
      <c r="C206" s="172" t="str">
        <f>'CAT I'!C206</f>
        <v>GUHAN S</v>
      </c>
      <c r="D206" s="74">
        <f>'CAT2'!R202</f>
        <v>2</v>
      </c>
      <c r="E206" s="74">
        <f>'CAT2'!S202</f>
        <v>0</v>
      </c>
      <c r="F206" s="74">
        <f>'CAT2'!T202</f>
        <v>2</v>
      </c>
      <c r="G206" s="74">
        <f>'CAT2'!U202</f>
        <v>0</v>
      </c>
      <c r="H206" s="74">
        <f>'CAT2'!V202</f>
        <v>1</v>
      </c>
      <c r="I206" s="74">
        <f>'CAT2'!W202</f>
        <v>1</v>
      </c>
      <c r="J206" s="74">
        <f>'CAT2'!X202</f>
        <v>9</v>
      </c>
      <c r="K206" s="74">
        <f>'CAT2'!Y202</f>
        <v>13</v>
      </c>
      <c r="L206" s="74">
        <f>'CAT2'!Z202</f>
        <v>11</v>
      </c>
      <c r="M206" s="148">
        <f t="shared" si="12"/>
        <v>39</v>
      </c>
      <c r="N206" s="159">
        <f>'Assignment (2)'!Z202</f>
        <v>5</v>
      </c>
      <c r="O206" s="159">
        <f>'Assignment (2)'!AA202</f>
        <v>5</v>
      </c>
      <c r="P206" s="47">
        <f t="shared" si="13"/>
        <v>10</v>
      </c>
      <c r="Q206" s="162">
        <f t="shared" ref="Q206:R231" si="14">SUMIF(($D$9:$O$9),Q$9,($D206:$O206))/Q$10</f>
        <v>0.88571428571428568</v>
      </c>
      <c r="R206" s="162">
        <f t="shared" si="14"/>
        <v>0.72</v>
      </c>
    </row>
    <row r="207" spans="1:18" ht="15.6">
      <c r="A207" s="143">
        <v>197</v>
      </c>
      <c r="B207" s="73" t="str">
        <f>'CAT I'!B207</f>
        <v>AME20224L</v>
      </c>
      <c r="C207" s="172" t="str">
        <f>'CAT I'!C207</f>
        <v>DEEPAK KUMAR.S</v>
      </c>
      <c r="D207" s="74">
        <f>'CAT2'!R203</f>
        <v>2</v>
      </c>
      <c r="E207" s="74">
        <f>'CAT2'!S203</f>
        <v>2</v>
      </c>
      <c r="F207" s="74">
        <f>'CAT2'!T203</f>
        <v>2</v>
      </c>
      <c r="G207" s="74">
        <f>'CAT2'!U203</f>
        <v>2</v>
      </c>
      <c r="H207" s="74">
        <f>'CAT2'!V203</f>
        <v>2</v>
      </c>
      <c r="I207" s="74">
        <f>'CAT2'!W203</f>
        <v>2</v>
      </c>
      <c r="J207" s="74">
        <f>'CAT2'!X203</f>
        <v>9</v>
      </c>
      <c r="K207" s="74">
        <f>'CAT2'!Y203</f>
        <v>12</v>
      </c>
      <c r="L207" s="74">
        <f>'CAT2'!Z203</f>
        <v>12</v>
      </c>
      <c r="M207" s="148">
        <f t="shared" si="12"/>
        <v>45</v>
      </c>
      <c r="N207" s="159">
        <f>'Assignment (2)'!Z203</f>
        <v>5</v>
      </c>
      <c r="O207" s="159">
        <f>'Assignment (2)'!AA203</f>
        <v>5</v>
      </c>
      <c r="P207" s="47">
        <f t="shared" si="13"/>
        <v>10</v>
      </c>
      <c r="Q207" s="162">
        <f t="shared" si="14"/>
        <v>0.91428571428571426</v>
      </c>
      <c r="R207" s="162">
        <f t="shared" si="14"/>
        <v>0.92</v>
      </c>
    </row>
    <row r="208" spans="1:18" ht="15.6">
      <c r="A208" s="143">
        <v>198</v>
      </c>
      <c r="B208" s="73" t="str">
        <f>'CAT I'!B208</f>
        <v>AME20225L</v>
      </c>
      <c r="C208" s="172" t="str">
        <f>'CAT I'!C208</f>
        <v>BALAJI R</v>
      </c>
      <c r="D208" s="74">
        <f>'CAT2'!R204</f>
        <v>2</v>
      </c>
      <c r="E208" s="74">
        <f>'CAT2'!S204</f>
        <v>2</v>
      </c>
      <c r="F208" s="74">
        <f>'CAT2'!T204</f>
        <v>2</v>
      </c>
      <c r="G208" s="74">
        <f>'CAT2'!U204</f>
        <v>2</v>
      </c>
      <c r="H208" s="74">
        <f>'CAT2'!V204</f>
        <v>2</v>
      </c>
      <c r="I208" s="74">
        <f>'CAT2'!W204</f>
        <v>2</v>
      </c>
      <c r="J208" s="74">
        <f>'CAT2'!X204</f>
        <v>10</v>
      </c>
      <c r="K208" s="74">
        <f>'CAT2'!Y204</f>
        <v>12</v>
      </c>
      <c r="L208" s="74">
        <f>'CAT2'!Z204</f>
        <v>14</v>
      </c>
      <c r="M208" s="148">
        <f t="shared" ref="M208:M230" si="15">SUM(D208:L208)</f>
        <v>48</v>
      </c>
      <c r="N208" s="159">
        <f>'Assignment (2)'!Z204</f>
        <v>5</v>
      </c>
      <c r="O208" s="159">
        <f>'Assignment (2)'!AA204</f>
        <v>5</v>
      </c>
      <c r="P208" s="47">
        <f t="shared" ref="P208:P230" si="16">SUM(N208:O208)</f>
        <v>10</v>
      </c>
      <c r="Q208" s="162">
        <f t="shared" si="14"/>
        <v>0.94285714285714284</v>
      </c>
      <c r="R208" s="162">
        <f t="shared" si="14"/>
        <v>1</v>
      </c>
    </row>
    <row r="209" spans="1:18" ht="15.6">
      <c r="A209" s="143">
        <v>199</v>
      </c>
      <c r="B209" s="73" t="str">
        <f>'CAT I'!B209</f>
        <v>AME20226L</v>
      </c>
      <c r="C209" s="172" t="str">
        <f>'CAT I'!C209</f>
        <v>JOEL STANLEY JONES</v>
      </c>
      <c r="D209" s="74">
        <f>'CAT2'!R205</f>
        <v>2</v>
      </c>
      <c r="E209" s="74">
        <f>'CAT2'!S205</f>
        <v>0</v>
      </c>
      <c r="F209" s="74">
        <f>'CAT2'!T205</f>
        <v>2</v>
      </c>
      <c r="G209" s="74">
        <f>'CAT2'!U205</f>
        <v>1</v>
      </c>
      <c r="H209" s="74">
        <f>'CAT2'!V205</f>
        <v>0</v>
      </c>
      <c r="I209" s="74">
        <f>'CAT2'!W205</f>
        <v>2</v>
      </c>
      <c r="J209" s="74">
        <f>'CAT2'!X205</f>
        <v>10</v>
      </c>
      <c r="K209" s="74">
        <f>'CAT2'!Y205</f>
        <v>12</v>
      </c>
      <c r="L209" s="74">
        <f>'CAT2'!Z205</f>
        <v>11</v>
      </c>
      <c r="M209" s="148">
        <f t="shared" si="15"/>
        <v>40</v>
      </c>
      <c r="N209" s="159">
        <f>'Assignment (2)'!Z205</f>
        <v>5</v>
      </c>
      <c r="O209" s="159">
        <f>'Assignment (2)'!AA205</f>
        <v>5</v>
      </c>
      <c r="P209" s="47">
        <f t="shared" si="16"/>
        <v>10</v>
      </c>
      <c r="Q209" s="162">
        <f t="shared" si="14"/>
        <v>0.88571428571428568</v>
      </c>
      <c r="R209" s="162">
        <f t="shared" si="14"/>
        <v>0.76</v>
      </c>
    </row>
    <row r="210" spans="1:18" ht="15.6">
      <c r="A210" s="143">
        <v>200</v>
      </c>
      <c r="B210" s="73" t="str">
        <f>'CAT I'!B210</f>
        <v>AME20227L</v>
      </c>
      <c r="C210" s="172" t="str">
        <f>'CAT I'!C210</f>
        <v>AMS VARGHEES</v>
      </c>
      <c r="D210" s="74">
        <f>'CAT2'!R206</f>
        <v>0</v>
      </c>
      <c r="E210" s="74">
        <f>'CAT2'!S206</f>
        <v>0</v>
      </c>
      <c r="F210" s="74">
        <f>'CAT2'!T206</f>
        <v>1</v>
      </c>
      <c r="G210" s="74">
        <f>'CAT2'!U206</f>
        <v>0</v>
      </c>
      <c r="H210" s="74">
        <f>'CAT2'!V206</f>
        <v>0</v>
      </c>
      <c r="I210" s="74">
        <f>'CAT2'!W206</f>
        <v>0</v>
      </c>
      <c r="J210" s="74">
        <f>'CAT2'!X206</f>
        <v>6</v>
      </c>
      <c r="K210" s="74">
        <f>'CAT2'!Y206</f>
        <v>13</v>
      </c>
      <c r="L210" s="74">
        <f>'CAT2'!Z206</f>
        <v>14</v>
      </c>
      <c r="M210" s="148">
        <f t="shared" si="15"/>
        <v>34</v>
      </c>
      <c r="N210" s="159">
        <f>'Assignment (2)'!Z206</f>
        <v>5</v>
      </c>
      <c r="O210" s="159">
        <f>'Assignment (2)'!AA206</f>
        <v>5</v>
      </c>
      <c r="P210" s="47">
        <f t="shared" si="16"/>
        <v>10</v>
      </c>
      <c r="Q210" s="162">
        <f t="shared" si="14"/>
        <v>0.7142857142857143</v>
      </c>
      <c r="R210" s="162">
        <f t="shared" si="14"/>
        <v>0.76</v>
      </c>
    </row>
    <row r="211" spans="1:18" ht="15.6">
      <c r="A211" s="143">
        <v>201</v>
      </c>
      <c r="B211" s="73" t="str">
        <f>'CAT I'!B211</f>
        <v>AME20228L</v>
      </c>
      <c r="C211" s="172" t="str">
        <f>'CAT I'!C211</f>
        <v>ROJES J</v>
      </c>
      <c r="D211" s="74">
        <f>'CAT2'!R207</f>
        <v>2</v>
      </c>
      <c r="E211" s="74">
        <f>'CAT2'!S207</f>
        <v>2</v>
      </c>
      <c r="F211" s="74">
        <f>'CAT2'!T207</f>
        <v>2</v>
      </c>
      <c r="G211" s="74">
        <f>'CAT2'!U207</f>
        <v>2</v>
      </c>
      <c r="H211" s="74">
        <f>'CAT2'!V207</f>
        <v>2</v>
      </c>
      <c r="I211" s="74">
        <f>'CAT2'!W207</f>
        <v>2</v>
      </c>
      <c r="J211" s="74">
        <f>'CAT2'!X207</f>
        <v>10</v>
      </c>
      <c r="K211" s="74">
        <f>'CAT2'!Y207</f>
        <v>12</v>
      </c>
      <c r="L211" s="74">
        <f>'CAT2'!Z207</f>
        <v>10</v>
      </c>
      <c r="M211" s="148">
        <f t="shared" si="15"/>
        <v>44</v>
      </c>
      <c r="N211" s="159">
        <f>'Assignment (2)'!Z207</f>
        <v>5</v>
      </c>
      <c r="O211" s="159">
        <f>'Assignment (2)'!AA207</f>
        <v>5</v>
      </c>
      <c r="P211" s="47">
        <f t="shared" si="16"/>
        <v>10</v>
      </c>
      <c r="Q211" s="162">
        <f t="shared" si="14"/>
        <v>0.94285714285714284</v>
      </c>
      <c r="R211" s="162">
        <f t="shared" si="14"/>
        <v>0.84</v>
      </c>
    </row>
    <row r="212" spans="1:18" ht="15.6">
      <c r="A212" s="143">
        <v>202</v>
      </c>
      <c r="B212" s="73" t="str">
        <f>'CAT I'!B212</f>
        <v>AME20229L</v>
      </c>
      <c r="C212" s="172" t="str">
        <f>'CAT I'!C212</f>
        <v>SANKARA NARAYANAN E</v>
      </c>
      <c r="D212" s="74">
        <f>'CAT2'!R208</f>
        <v>1</v>
      </c>
      <c r="E212" s="74">
        <f>'CAT2'!S208</f>
        <v>0</v>
      </c>
      <c r="F212" s="74">
        <f>'CAT2'!T208</f>
        <v>2</v>
      </c>
      <c r="G212" s="74">
        <f>'CAT2'!U208</f>
        <v>2</v>
      </c>
      <c r="H212" s="74">
        <f>'CAT2'!V208</f>
        <v>0</v>
      </c>
      <c r="I212" s="74">
        <f>'CAT2'!W208</f>
        <v>1</v>
      </c>
      <c r="J212" s="74">
        <f>'CAT2'!X208</f>
        <v>9</v>
      </c>
      <c r="K212" s="74">
        <f>'CAT2'!Y208</f>
        <v>14</v>
      </c>
      <c r="L212" s="74">
        <f>'CAT2'!Z208</f>
        <v>10</v>
      </c>
      <c r="M212" s="148">
        <f t="shared" si="15"/>
        <v>39</v>
      </c>
      <c r="N212" s="159">
        <f>'Assignment (2)'!Z208</f>
        <v>5</v>
      </c>
      <c r="O212" s="159">
        <f>'Assignment (2)'!AA208</f>
        <v>5</v>
      </c>
      <c r="P212" s="47">
        <f t="shared" si="16"/>
        <v>10</v>
      </c>
      <c r="Q212" s="162">
        <f t="shared" si="14"/>
        <v>0.88571428571428568</v>
      </c>
      <c r="R212" s="162">
        <f t="shared" si="14"/>
        <v>0.72</v>
      </c>
    </row>
    <row r="213" spans="1:18" ht="15.6">
      <c r="A213" s="143">
        <v>203</v>
      </c>
      <c r="B213" s="73" t="str">
        <f>'CAT I'!B213</f>
        <v>AME20230L</v>
      </c>
      <c r="C213" s="172" t="str">
        <f>'CAT I'!C213</f>
        <v>SARAVANA RAJAN M</v>
      </c>
      <c r="D213" s="74">
        <f>'CAT2'!R209</f>
        <v>0</v>
      </c>
      <c r="E213" s="74">
        <f>'CAT2'!S209</f>
        <v>2</v>
      </c>
      <c r="F213" s="74">
        <f>'CAT2'!T209</f>
        <v>2</v>
      </c>
      <c r="G213" s="74">
        <f>'CAT2'!U209</f>
        <v>2</v>
      </c>
      <c r="H213" s="74">
        <f>'CAT2'!V209</f>
        <v>2</v>
      </c>
      <c r="I213" s="74">
        <f>'CAT2'!W209</f>
        <v>0</v>
      </c>
      <c r="J213" s="74">
        <f>'CAT2'!X209</f>
        <v>10</v>
      </c>
      <c r="K213" s="74">
        <f>'CAT2'!Y209</f>
        <v>11</v>
      </c>
      <c r="L213" s="74">
        <f>'CAT2'!Z209</f>
        <v>10</v>
      </c>
      <c r="M213" s="148">
        <f t="shared" si="15"/>
        <v>39</v>
      </c>
      <c r="N213" s="159">
        <f>'Assignment (2)'!Z209</f>
        <v>5</v>
      </c>
      <c r="O213" s="159">
        <f>'Assignment (2)'!AA209</f>
        <v>5</v>
      </c>
      <c r="P213" s="47">
        <f t="shared" si="16"/>
        <v>10</v>
      </c>
      <c r="Q213" s="162">
        <f t="shared" si="14"/>
        <v>0.8571428571428571</v>
      </c>
      <c r="R213" s="162">
        <f t="shared" si="14"/>
        <v>0.76</v>
      </c>
    </row>
    <row r="214" spans="1:18" ht="15.6">
      <c r="A214" s="143">
        <v>204</v>
      </c>
      <c r="B214" s="73" t="str">
        <f>'CAT I'!B214</f>
        <v>AME20231L</v>
      </c>
      <c r="C214" s="172" t="str">
        <f>'CAT I'!C214</f>
        <v>RAKESH N</v>
      </c>
      <c r="D214" s="74">
        <f>'CAT2'!R210</f>
        <v>1</v>
      </c>
      <c r="E214" s="74">
        <f>'CAT2'!S210</f>
        <v>2</v>
      </c>
      <c r="F214" s="74">
        <f>'CAT2'!T210</f>
        <v>2</v>
      </c>
      <c r="G214" s="74">
        <f>'CAT2'!U210</f>
        <v>2</v>
      </c>
      <c r="H214" s="74">
        <f>'CAT2'!V210</f>
        <v>0</v>
      </c>
      <c r="I214" s="74">
        <f>'CAT2'!W210</f>
        <v>1</v>
      </c>
      <c r="J214" s="74">
        <f>'CAT2'!X210</f>
        <v>9</v>
      </c>
      <c r="K214" s="74">
        <f>'CAT2'!Y210</f>
        <v>10</v>
      </c>
      <c r="L214" s="74">
        <f>'CAT2'!Z210</f>
        <v>12</v>
      </c>
      <c r="M214" s="148">
        <f t="shared" si="15"/>
        <v>39</v>
      </c>
      <c r="N214" s="159">
        <f>'Assignment (2)'!Z210</f>
        <v>5</v>
      </c>
      <c r="O214" s="159">
        <f>'Assignment (2)'!AA210</f>
        <v>5</v>
      </c>
      <c r="P214" s="47">
        <f t="shared" si="16"/>
        <v>10</v>
      </c>
      <c r="Q214" s="162">
        <f t="shared" si="14"/>
        <v>0.82857142857142863</v>
      </c>
      <c r="R214" s="162">
        <f t="shared" si="14"/>
        <v>0.8</v>
      </c>
    </row>
    <row r="215" spans="1:18" ht="15.6">
      <c r="A215" s="143">
        <v>205</v>
      </c>
      <c r="B215" s="73" t="str">
        <f>'CAT I'!B215</f>
        <v>AME20233L</v>
      </c>
      <c r="C215" s="172" t="str">
        <f>'CAT I'!C215</f>
        <v>RONIT ARORA</v>
      </c>
      <c r="D215" s="74">
        <f>'CAT2'!R211</f>
        <v>2</v>
      </c>
      <c r="E215" s="74">
        <f>'CAT2'!S211</f>
        <v>2</v>
      </c>
      <c r="F215" s="74">
        <f>'CAT2'!T211</f>
        <v>2</v>
      </c>
      <c r="G215" s="74">
        <f>'CAT2'!U211</f>
        <v>2</v>
      </c>
      <c r="H215" s="74">
        <f>'CAT2'!V211</f>
        <v>2</v>
      </c>
      <c r="I215" s="74">
        <f>'CAT2'!W211</f>
        <v>2</v>
      </c>
      <c r="J215" s="74">
        <f>'CAT2'!X211</f>
        <v>10</v>
      </c>
      <c r="K215" s="74">
        <f>'CAT2'!Y211</f>
        <v>12</v>
      </c>
      <c r="L215" s="74">
        <f>'CAT2'!Z211</f>
        <v>14</v>
      </c>
      <c r="M215" s="148">
        <f t="shared" si="15"/>
        <v>48</v>
      </c>
      <c r="N215" s="159">
        <f>'Assignment (2)'!Z211</f>
        <v>5</v>
      </c>
      <c r="O215" s="159">
        <f>'Assignment (2)'!AA211</f>
        <v>5</v>
      </c>
      <c r="P215" s="47">
        <f t="shared" si="16"/>
        <v>10</v>
      </c>
      <c r="Q215" s="162">
        <f t="shared" si="14"/>
        <v>0.94285714285714284</v>
      </c>
      <c r="R215" s="162">
        <f t="shared" si="14"/>
        <v>1</v>
      </c>
    </row>
    <row r="216" spans="1:18" ht="15.6">
      <c r="A216" s="143">
        <v>206</v>
      </c>
      <c r="B216" s="73" t="str">
        <f>'CAT I'!B216</f>
        <v>AME20234L</v>
      </c>
      <c r="C216" s="172" t="str">
        <f>'CAT I'!C216</f>
        <v>KARTHIKEYAN H</v>
      </c>
      <c r="D216" s="74">
        <f>'CAT2'!R212</f>
        <v>2</v>
      </c>
      <c r="E216" s="74">
        <f>'CAT2'!S212</f>
        <v>2</v>
      </c>
      <c r="F216" s="74">
        <f>'CAT2'!T212</f>
        <v>2</v>
      </c>
      <c r="G216" s="74">
        <f>'CAT2'!U212</f>
        <v>1</v>
      </c>
      <c r="H216" s="74">
        <f>'CAT2'!V212</f>
        <v>2</v>
      </c>
      <c r="I216" s="74">
        <f>'CAT2'!W212</f>
        <v>2</v>
      </c>
      <c r="J216" s="74">
        <f>'CAT2'!X212</f>
        <v>7</v>
      </c>
      <c r="K216" s="74">
        <f>'CAT2'!Y212</f>
        <v>8</v>
      </c>
      <c r="L216" s="74">
        <f>'CAT2'!Z212</f>
        <v>14</v>
      </c>
      <c r="M216" s="148">
        <f t="shared" si="15"/>
        <v>40</v>
      </c>
      <c r="N216" s="159">
        <f>'Assignment (2)'!Z212</f>
        <v>5</v>
      </c>
      <c r="O216" s="159">
        <f>'Assignment (2)'!AA212</f>
        <v>5</v>
      </c>
      <c r="P216" s="47">
        <f t="shared" si="16"/>
        <v>10</v>
      </c>
      <c r="Q216" s="162">
        <f t="shared" si="14"/>
        <v>0.74285714285714288</v>
      </c>
      <c r="R216" s="162">
        <f t="shared" si="14"/>
        <v>0.96</v>
      </c>
    </row>
    <row r="217" spans="1:18" ht="15.6">
      <c r="A217" s="143">
        <v>207</v>
      </c>
      <c r="B217" s="73" t="str">
        <f>'CAT I'!B217</f>
        <v>AME20235L</v>
      </c>
      <c r="C217" s="172" t="str">
        <f>'CAT I'!C217</f>
        <v>BALAJI R</v>
      </c>
      <c r="D217" s="74">
        <f>'CAT2'!R213</f>
        <v>1</v>
      </c>
      <c r="E217" s="74">
        <f>'CAT2'!S213</f>
        <v>2</v>
      </c>
      <c r="F217" s="74">
        <f>'CAT2'!T213</f>
        <v>2</v>
      </c>
      <c r="G217" s="74">
        <f>'CAT2'!U213</f>
        <v>1</v>
      </c>
      <c r="H217" s="74">
        <f>'CAT2'!V213</f>
        <v>1</v>
      </c>
      <c r="I217" s="74">
        <f>'CAT2'!W213</f>
        <v>2</v>
      </c>
      <c r="J217" s="74">
        <f>'CAT2'!X213</f>
        <v>10</v>
      </c>
      <c r="K217" s="74">
        <f>'CAT2'!Y213</f>
        <v>12</v>
      </c>
      <c r="L217" s="74">
        <f>'CAT2'!Z213</f>
        <v>14</v>
      </c>
      <c r="M217" s="148">
        <f t="shared" si="15"/>
        <v>45</v>
      </c>
      <c r="N217" s="159">
        <f>'Assignment (2)'!Z213</f>
        <v>5</v>
      </c>
      <c r="O217" s="159">
        <f>'Assignment (2)'!AA213</f>
        <v>5</v>
      </c>
      <c r="P217" s="47">
        <f t="shared" si="16"/>
        <v>10</v>
      </c>
      <c r="Q217" s="162">
        <f t="shared" si="14"/>
        <v>0.91428571428571426</v>
      </c>
      <c r="R217" s="162">
        <f t="shared" si="14"/>
        <v>0.92</v>
      </c>
    </row>
    <row r="218" spans="1:18" ht="15.6">
      <c r="A218" s="143">
        <v>208</v>
      </c>
      <c r="B218" s="73" t="str">
        <f>'CAT I'!B218</f>
        <v>AME20236L</v>
      </c>
      <c r="C218" s="172" t="str">
        <f>'CAT I'!C218</f>
        <v>KRISHNAKANTH</v>
      </c>
      <c r="D218" s="74">
        <f>'CAT2'!R214</f>
        <v>1</v>
      </c>
      <c r="E218" s="74">
        <f>'CAT2'!S214</f>
        <v>2</v>
      </c>
      <c r="F218" s="74">
        <f>'CAT2'!T214</f>
        <v>2</v>
      </c>
      <c r="G218" s="74">
        <f>'CAT2'!U214</f>
        <v>2</v>
      </c>
      <c r="H218" s="74">
        <f>'CAT2'!V214</f>
        <v>2</v>
      </c>
      <c r="I218" s="74">
        <f>'CAT2'!W214</f>
        <v>2</v>
      </c>
      <c r="J218" s="74">
        <f>'CAT2'!X214</f>
        <v>7</v>
      </c>
      <c r="K218" s="74">
        <f>'CAT2'!Y214</f>
        <v>9</v>
      </c>
      <c r="L218" s="74">
        <f>'CAT2'!Z214</f>
        <v>12</v>
      </c>
      <c r="M218" s="148">
        <f t="shared" si="15"/>
        <v>39</v>
      </c>
      <c r="N218" s="159">
        <f>'Assignment (2)'!Z214</f>
        <v>5</v>
      </c>
      <c r="O218" s="159">
        <f>'Assignment (2)'!AA214</f>
        <v>5</v>
      </c>
      <c r="P218" s="47">
        <f t="shared" si="16"/>
        <v>10</v>
      </c>
      <c r="Q218" s="162">
        <f t="shared" si="14"/>
        <v>0.74285714285714288</v>
      </c>
      <c r="R218" s="162">
        <f t="shared" si="14"/>
        <v>0.92</v>
      </c>
    </row>
    <row r="219" spans="1:18" ht="15.6">
      <c r="A219" s="143">
        <v>209</v>
      </c>
      <c r="B219" s="73" t="str">
        <f>'CAT I'!B219</f>
        <v>AME20237L</v>
      </c>
      <c r="C219" s="172" t="str">
        <f>'CAT I'!C219</f>
        <v>AROCKIA ROHIN</v>
      </c>
      <c r="D219" s="74">
        <f>'CAT2'!R215</f>
        <v>2</v>
      </c>
      <c r="E219" s="74">
        <f>'CAT2'!S215</f>
        <v>2</v>
      </c>
      <c r="F219" s="74">
        <f>'CAT2'!T215</f>
        <v>2</v>
      </c>
      <c r="G219" s="74">
        <f>'CAT2'!U215</f>
        <v>2</v>
      </c>
      <c r="H219" s="74">
        <f>'CAT2'!V215</f>
        <v>2</v>
      </c>
      <c r="I219" s="74">
        <f>'CAT2'!W215</f>
        <v>2</v>
      </c>
      <c r="J219" s="74">
        <f>'CAT2'!X215</f>
        <v>9</v>
      </c>
      <c r="K219" s="74">
        <f>'CAT2'!Y215</f>
        <v>12</v>
      </c>
      <c r="L219" s="74">
        <f>'CAT2'!Z215</f>
        <v>12</v>
      </c>
      <c r="M219" s="148">
        <f t="shared" si="15"/>
        <v>45</v>
      </c>
      <c r="N219" s="159">
        <f>'Assignment (2)'!Z215</f>
        <v>5</v>
      </c>
      <c r="O219" s="159">
        <f>'Assignment (2)'!AA215</f>
        <v>5</v>
      </c>
      <c r="P219" s="47">
        <f t="shared" si="16"/>
        <v>10</v>
      </c>
      <c r="Q219" s="162">
        <f t="shared" si="14"/>
        <v>0.91428571428571426</v>
      </c>
      <c r="R219" s="162">
        <f t="shared" si="14"/>
        <v>0.92</v>
      </c>
    </row>
    <row r="220" spans="1:18" ht="15.6">
      <c r="A220" s="143">
        <v>210</v>
      </c>
      <c r="B220" s="73" t="str">
        <f>'CAT I'!B220</f>
        <v>AME20238L</v>
      </c>
      <c r="C220" s="172" t="str">
        <f>'CAT I'!C220</f>
        <v>YOGESHWARAN</v>
      </c>
      <c r="D220" s="74">
        <f>'CAT2'!R216</f>
        <v>0</v>
      </c>
      <c r="E220" s="74">
        <f>'CAT2'!S216</f>
        <v>0</v>
      </c>
      <c r="F220" s="74">
        <f>'CAT2'!T216</f>
        <v>0</v>
      </c>
      <c r="G220" s="74">
        <f>'CAT2'!U216</f>
        <v>0</v>
      </c>
      <c r="H220" s="74">
        <f>'CAT2'!V216</f>
        <v>0</v>
      </c>
      <c r="I220" s="74">
        <f>'CAT2'!W216</f>
        <v>0</v>
      </c>
      <c r="J220" s="74">
        <f>'CAT2'!X216</f>
        <v>0</v>
      </c>
      <c r="K220" s="74">
        <f>'CAT2'!Y216</f>
        <v>0</v>
      </c>
      <c r="L220" s="74">
        <f>'CAT2'!Z216</f>
        <v>0</v>
      </c>
      <c r="M220" s="148">
        <f t="shared" si="15"/>
        <v>0</v>
      </c>
      <c r="N220" s="159">
        <f>'Assignment (2)'!Z216</f>
        <v>5</v>
      </c>
      <c r="O220" s="159">
        <f>'Assignment (2)'!AA216</f>
        <v>2</v>
      </c>
      <c r="P220" s="47">
        <f t="shared" si="16"/>
        <v>7</v>
      </c>
      <c r="Q220" s="162">
        <f t="shared" si="14"/>
        <v>0.14285714285714285</v>
      </c>
      <c r="R220" s="162">
        <f t="shared" si="14"/>
        <v>0.08</v>
      </c>
    </row>
    <row r="221" spans="1:18" ht="15.6">
      <c r="A221" s="143">
        <v>211</v>
      </c>
      <c r="B221" s="73" t="str">
        <f>'CAT I'!B221</f>
        <v>AME20239L</v>
      </c>
      <c r="C221" s="172" t="str">
        <f>'CAT I'!C221</f>
        <v>SHREERAM V</v>
      </c>
      <c r="D221" s="74">
        <f>'CAT2'!R217</f>
        <v>1</v>
      </c>
      <c r="E221" s="74">
        <f>'CAT2'!S217</f>
        <v>2</v>
      </c>
      <c r="F221" s="74">
        <f>'CAT2'!T217</f>
        <v>2</v>
      </c>
      <c r="G221" s="74">
        <f>'CAT2'!U217</f>
        <v>2</v>
      </c>
      <c r="H221" s="74">
        <f>'CAT2'!V217</f>
        <v>2</v>
      </c>
      <c r="I221" s="74">
        <f>'CAT2'!W217</f>
        <v>2</v>
      </c>
      <c r="J221" s="74">
        <f>'CAT2'!X217</f>
        <v>7</v>
      </c>
      <c r="K221" s="74">
        <f>'CAT2'!Y217</f>
        <v>9</v>
      </c>
      <c r="L221" s="74">
        <f>'CAT2'!Z217</f>
        <v>12</v>
      </c>
      <c r="M221" s="148">
        <f t="shared" si="15"/>
        <v>39</v>
      </c>
      <c r="N221" s="159">
        <f>'Assignment (2)'!Z217</f>
        <v>5</v>
      </c>
      <c r="O221" s="159">
        <f>'Assignment (2)'!AA217</f>
        <v>5</v>
      </c>
      <c r="P221" s="47">
        <f t="shared" si="16"/>
        <v>10</v>
      </c>
      <c r="Q221" s="162">
        <f t="shared" si="14"/>
        <v>0.74285714285714288</v>
      </c>
      <c r="R221" s="162">
        <f t="shared" si="14"/>
        <v>0.92</v>
      </c>
    </row>
    <row r="222" spans="1:18" ht="15.6">
      <c r="A222" s="143">
        <v>212</v>
      </c>
      <c r="B222" s="73" t="str">
        <f>'CAT I'!B222</f>
        <v>AME20240L</v>
      </c>
      <c r="C222" s="172" t="str">
        <f>'CAT I'!C222</f>
        <v>ANTONY JOEHAIL</v>
      </c>
      <c r="D222" s="74">
        <f>'CAT2'!R218</f>
        <v>1</v>
      </c>
      <c r="E222" s="74">
        <f>'CAT2'!S218</f>
        <v>2</v>
      </c>
      <c r="F222" s="74">
        <f>'CAT2'!T218</f>
        <v>2</v>
      </c>
      <c r="G222" s="74">
        <f>'CAT2'!U218</f>
        <v>2</v>
      </c>
      <c r="H222" s="74">
        <f>'CAT2'!V218</f>
        <v>2</v>
      </c>
      <c r="I222" s="74">
        <f>'CAT2'!W218</f>
        <v>2</v>
      </c>
      <c r="J222" s="74">
        <f>'CAT2'!X218</f>
        <v>7</v>
      </c>
      <c r="K222" s="74">
        <f>'CAT2'!Y218</f>
        <v>9</v>
      </c>
      <c r="L222" s="74">
        <f>'CAT2'!Z218</f>
        <v>12</v>
      </c>
      <c r="M222" s="148">
        <f t="shared" si="15"/>
        <v>39</v>
      </c>
      <c r="N222" s="159">
        <f>'Assignment (2)'!Z218</f>
        <v>5</v>
      </c>
      <c r="O222" s="159">
        <f>'Assignment (2)'!AA218</f>
        <v>5</v>
      </c>
      <c r="P222" s="47">
        <f t="shared" si="16"/>
        <v>10</v>
      </c>
      <c r="Q222" s="162">
        <f t="shared" si="14"/>
        <v>0.74285714285714288</v>
      </c>
      <c r="R222" s="162">
        <f t="shared" si="14"/>
        <v>0.92</v>
      </c>
    </row>
    <row r="223" spans="1:18" ht="15.6">
      <c r="A223" s="143">
        <v>213</v>
      </c>
      <c r="B223" s="73" t="str">
        <f>'CAT I'!B223</f>
        <v>AME20241L</v>
      </c>
      <c r="C223" s="172" t="str">
        <f>'CAT I'!C223</f>
        <v>SAHAYA RAHUL S</v>
      </c>
      <c r="D223" s="74">
        <f>'CAT2'!R219</f>
        <v>2</v>
      </c>
      <c r="E223" s="74">
        <f>'CAT2'!S219</f>
        <v>2</v>
      </c>
      <c r="F223" s="74">
        <f>'CAT2'!T219</f>
        <v>2</v>
      </c>
      <c r="G223" s="74">
        <f>'CAT2'!U219</f>
        <v>2</v>
      </c>
      <c r="H223" s="74">
        <f>'CAT2'!V219</f>
        <v>2</v>
      </c>
      <c r="I223" s="74">
        <f>'CAT2'!W219</f>
        <v>2</v>
      </c>
      <c r="J223" s="74">
        <f>'CAT2'!X219</f>
        <v>10</v>
      </c>
      <c r="K223" s="74">
        <f>'CAT2'!Y219</f>
        <v>13</v>
      </c>
      <c r="L223" s="74">
        <f>'CAT2'!Z219</f>
        <v>14</v>
      </c>
      <c r="M223" s="148">
        <f t="shared" si="15"/>
        <v>49</v>
      </c>
      <c r="N223" s="159">
        <f>'Assignment (2)'!Z219</f>
        <v>5</v>
      </c>
      <c r="O223" s="159">
        <f>'Assignment (2)'!AA219</f>
        <v>5</v>
      </c>
      <c r="P223" s="47">
        <f t="shared" si="16"/>
        <v>10</v>
      </c>
      <c r="Q223" s="162">
        <f t="shared" si="14"/>
        <v>0.97142857142857142</v>
      </c>
      <c r="R223" s="162">
        <f t="shared" si="14"/>
        <v>1</v>
      </c>
    </row>
    <row r="224" spans="1:18" ht="15.6">
      <c r="A224" s="143">
        <v>214</v>
      </c>
      <c r="B224" s="73" t="str">
        <f>'CAT I'!B224</f>
        <v>AME20242L</v>
      </c>
      <c r="C224" s="172" t="str">
        <f>'CAT I'!C224</f>
        <v>MAHADIR MOHAMED P</v>
      </c>
      <c r="D224" s="74">
        <f>'CAT2'!R220</f>
        <v>1</v>
      </c>
      <c r="E224" s="74">
        <f>'CAT2'!S220</f>
        <v>2</v>
      </c>
      <c r="F224" s="74">
        <f>'CAT2'!T220</f>
        <v>2</v>
      </c>
      <c r="G224" s="74">
        <f>'CAT2'!U220</f>
        <v>2</v>
      </c>
      <c r="H224" s="74">
        <f>'CAT2'!V220</f>
        <v>2</v>
      </c>
      <c r="I224" s="74">
        <f>'CAT2'!W220</f>
        <v>2</v>
      </c>
      <c r="J224" s="74">
        <f>'CAT2'!X220</f>
        <v>7</v>
      </c>
      <c r="K224" s="74">
        <f>'CAT2'!Y220</f>
        <v>9</v>
      </c>
      <c r="L224" s="74">
        <f>'CAT2'!Z220</f>
        <v>12</v>
      </c>
      <c r="M224" s="148">
        <f t="shared" si="15"/>
        <v>39</v>
      </c>
      <c r="N224" s="159">
        <f>'Assignment (2)'!Z220</f>
        <v>5</v>
      </c>
      <c r="O224" s="159">
        <f>'Assignment (2)'!AA220</f>
        <v>5</v>
      </c>
      <c r="P224" s="47">
        <f t="shared" si="16"/>
        <v>10</v>
      </c>
      <c r="Q224" s="162">
        <f t="shared" si="14"/>
        <v>0.74285714285714288</v>
      </c>
      <c r="R224" s="162">
        <f t="shared" si="14"/>
        <v>0.92</v>
      </c>
    </row>
    <row r="225" spans="1:18" ht="15.6">
      <c r="A225" s="143">
        <v>215</v>
      </c>
      <c r="B225" s="73" t="str">
        <f>'CAT I'!B225</f>
        <v>AME20243L</v>
      </c>
      <c r="C225" s="172" t="str">
        <f>'CAT I'!C225</f>
        <v>VISHNU S</v>
      </c>
      <c r="D225" s="74">
        <f>'CAT2'!R221</f>
        <v>1</v>
      </c>
      <c r="E225" s="74">
        <f>'CAT2'!S221</f>
        <v>2</v>
      </c>
      <c r="F225" s="74">
        <f>'CAT2'!T221</f>
        <v>2</v>
      </c>
      <c r="G225" s="74">
        <f>'CAT2'!U221</f>
        <v>2</v>
      </c>
      <c r="H225" s="74">
        <f>'CAT2'!V221</f>
        <v>2</v>
      </c>
      <c r="I225" s="74">
        <f>'CAT2'!W221</f>
        <v>2</v>
      </c>
      <c r="J225" s="74">
        <f>'CAT2'!X221</f>
        <v>7</v>
      </c>
      <c r="K225" s="74">
        <f>'CAT2'!Y221</f>
        <v>9</v>
      </c>
      <c r="L225" s="74">
        <f>'CAT2'!Z221</f>
        <v>12</v>
      </c>
      <c r="M225" s="148">
        <f t="shared" si="15"/>
        <v>39</v>
      </c>
      <c r="N225" s="159">
        <f>'Assignment (2)'!Z221</f>
        <v>5</v>
      </c>
      <c r="O225" s="159">
        <f>'Assignment (2)'!AA221</f>
        <v>5</v>
      </c>
      <c r="P225" s="47">
        <f t="shared" si="16"/>
        <v>10</v>
      </c>
      <c r="Q225" s="162">
        <f t="shared" si="14"/>
        <v>0.74285714285714288</v>
      </c>
      <c r="R225" s="162">
        <f t="shared" si="14"/>
        <v>0.92</v>
      </c>
    </row>
    <row r="226" spans="1:18" ht="15.6">
      <c r="A226" s="143">
        <v>216</v>
      </c>
      <c r="B226" s="73" t="str">
        <f>'CAT I'!B226</f>
        <v>AME20244L</v>
      </c>
      <c r="C226" s="172" t="str">
        <f>'CAT I'!C226</f>
        <v>MATHIARASAN K</v>
      </c>
      <c r="D226" s="74">
        <f>'CAT2'!R222</f>
        <v>2</v>
      </c>
      <c r="E226" s="74">
        <f>'CAT2'!S222</f>
        <v>2</v>
      </c>
      <c r="F226" s="74">
        <f>'CAT2'!T222</f>
        <v>2</v>
      </c>
      <c r="G226" s="74">
        <f>'CAT2'!U222</f>
        <v>2</v>
      </c>
      <c r="H226" s="74">
        <f>'CAT2'!V222</f>
        <v>2</v>
      </c>
      <c r="I226" s="74">
        <f>'CAT2'!W222</f>
        <v>2</v>
      </c>
      <c r="J226" s="74">
        <f>'CAT2'!X222</f>
        <v>9</v>
      </c>
      <c r="K226" s="74">
        <f>'CAT2'!Y222</f>
        <v>14</v>
      </c>
      <c r="L226" s="74">
        <f>'CAT2'!Z222</f>
        <v>10</v>
      </c>
      <c r="M226" s="148">
        <f t="shared" si="15"/>
        <v>45</v>
      </c>
      <c r="N226" s="159">
        <f>'Assignment (2)'!Z222</f>
        <v>5</v>
      </c>
      <c r="O226" s="159">
        <f>'Assignment (2)'!AA222</f>
        <v>5</v>
      </c>
      <c r="P226" s="47">
        <f t="shared" si="16"/>
        <v>10</v>
      </c>
      <c r="Q226" s="162">
        <f t="shared" si="14"/>
        <v>0.97142857142857142</v>
      </c>
      <c r="R226" s="162">
        <f t="shared" si="14"/>
        <v>0.84</v>
      </c>
    </row>
    <row r="227" spans="1:18" ht="15.6">
      <c r="A227" s="143">
        <v>217</v>
      </c>
      <c r="B227" s="73" t="str">
        <f>'CAT I'!B227</f>
        <v>AME20245L</v>
      </c>
      <c r="C227" s="172" t="str">
        <f>'CAT I'!C227</f>
        <v>SYED HABEEB N</v>
      </c>
      <c r="D227" s="74">
        <f>'CAT2'!R223</f>
        <v>2</v>
      </c>
      <c r="E227" s="74">
        <f>'CAT2'!S223</f>
        <v>2</v>
      </c>
      <c r="F227" s="74">
        <f>'CAT2'!T223</f>
        <v>2</v>
      </c>
      <c r="G227" s="74">
        <f>'CAT2'!U223</f>
        <v>2</v>
      </c>
      <c r="H227" s="74">
        <f>'CAT2'!V223</f>
        <v>2</v>
      </c>
      <c r="I227" s="74">
        <f>'CAT2'!W223</f>
        <v>2</v>
      </c>
      <c r="J227" s="74">
        <f>'CAT2'!X223</f>
        <v>10</v>
      </c>
      <c r="K227" s="74">
        <f>'CAT2'!Y223</f>
        <v>12</v>
      </c>
      <c r="L227" s="74">
        <f>'CAT2'!Z223</f>
        <v>14</v>
      </c>
      <c r="M227" s="148">
        <f t="shared" si="15"/>
        <v>48</v>
      </c>
      <c r="N227" s="159">
        <f>'Assignment (2)'!Z223</f>
        <v>5</v>
      </c>
      <c r="O227" s="159">
        <f>'Assignment (2)'!AA223</f>
        <v>5</v>
      </c>
      <c r="P227" s="47">
        <f t="shared" si="16"/>
        <v>10</v>
      </c>
      <c r="Q227" s="162">
        <f t="shared" si="14"/>
        <v>0.94285714285714284</v>
      </c>
      <c r="R227" s="162">
        <f t="shared" si="14"/>
        <v>1</v>
      </c>
    </row>
    <row r="228" spans="1:18" ht="15.6">
      <c r="A228" s="143">
        <v>218</v>
      </c>
      <c r="B228" s="73" t="str">
        <f>'CAT I'!B228</f>
        <v>AME20246L</v>
      </c>
      <c r="C228" s="172" t="str">
        <f>'CAT I'!C228</f>
        <v>ARUN PANDIYAN R</v>
      </c>
      <c r="D228" s="74">
        <f>'CAT2'!R224</f>
        <v>2</v>
      </c>
      <c r="E228" s="74">
        <f>'CAT2'!S224</f>
        <v>0</v>
      </c>
      <c r="F228" s="74">
        <f>'CAT2'!T224</f>
        <v>2</v>
      </c>
      <c r="G228" s="74">
        <f>'CAT2'!U224</f>
        <v>1</v>
      </c>
      <c r="H228" s="74">
        <f>'CAT2'!V224</f>
        <v>2</v>
      </c>
      <c r="I228" s="74">
        <f>'CAT2'!W224</f>
        <v>2</v>
      </c>
      <c r="J228" s="74">
        <f>'CAT2'!X224</f>
        <v>9</v>
      </c>
      <c r="K228" s="74">
        <f>'CAT2'!Y224</f>
        <v>14</v>
      </c>
      <c r="L228" s="74">
        <f>'CAT2'!Z224</f>
        <v>13</v>
      </c>
      <c r="M228" s="148">
        <f t="shared" si="15"/>
        <v>45</v>
      </c>
      <c r="N228" s="159">
        <f>'Assignment (2)'!Z224</f>
        <v>5</v>
      </c>
      <c r="O228" s="159">
        <f>'Assignment (2)'!AA224</f>
        <v>5</v>
      </c>
      <c r="P228" s="47">
        <f t="shared" si="16"/>
        <v>10</v>
      </c>
      <c r="Q228" s="162">
        <f t="shared" si="14"/>
        <v>0.91428571428571426</v>
      </c>
      <c r="R228" s="162">
        <f t="shared" si="14"/>
        <v>0.92</v>
      </c>
    </row>
    <row r="229" spans="1:18" ht="15.6">
      <c r="A229" s="143">
        <v>219</v>
      </c>
      <c r="B229" s="73" t="str">
        <f>'CAT I'!B229</f>
        <v>AME20247L</v>
      </c>
      <c r="C229" s="172" t="str">
        <f>'CAT I'!C229</f>
        <v>PRAVEEN KUAMR.M</v>
      </c>
      <c r="D229" s="74">
        <f>'CAT2'!R225</f>
        <v>1</v>
      </c>
      <c r="E229" s="74">
        <f>'CAT2'!S225</f>
        <v>2</v>
      </c>
      <c r="F229" s="74">
        <f>'CAT2'!T225</f>
        <v>2</v>
      </c>
      <c r="G229" s="74">
        <f>'CAT2'!U225</f>
        <v>2</v>
      </c>
      <c r="H229" s="74">
        <f>'CAT2'!V225</f>
        <v>2</v>
      </c>
      <c r="I229" s="74">
        <f>'CAT2'!W225</f>
        <v>2</v>
      </c>
      <c r="J229" s="74">
        <f>'CAT2'!X225</f>
        <v>7</v>
      </c>
      <c r="K229" s="74">
        <f>'CAT2'!Y225</f>
        <v>9</v>
      </c>
      <c r="L229" s="74">
        <f>'CAT2'!Z225</f>
        <v>12</v>
      </c>
      <c r="M229" s="148">
        <f t="shared" si="15"/>
        <v>39</v>
      </c>
      <c r="N229" s="159">
        <f>'Assignment (2)'!Z225</f>
        <v>5</v>
      </c>
      <c r="O229" s="159">
        <f>'Assignment (2)'!AA225</f>
        <v>5</v>
      </c>
      <c r="P229" s="47">
        <f t="shared" si="16"/>
        <v>10</v>
      </c>
      <c r="Q229" s="162">
        <f t="shared" si="14"/>
        <v>0.74285714285714288</v>
      </c>
      <c r="R229" s="162">
        <f t="shared" si="14"/>
        <v>0.92</v>
      </c>
    </row>
    <row r="230" spans="1:18" ht="15.6">
      <c r="A230" s="143">
        <v>220</v>
      </c>
      <c r="B230" s="73" t="str">
        <f>'CAT I'!B230</f>
        <v>AME20248L</v>
      </c>
      <c r="C230" s="172" t="str">
        <f>'CAT I'!C230</f>
        <v>PRAVEEN E</v>
      </c>
      <c r="D230" s="74">
        <f>'CAT2'!R226</f>
        <v>2</v>
      </c>
      <c r="E230" s="74">
        <f>'CAT2'!S226</f>
        <v>0</v>
      </c>
      <c r="F230" s="74">
        <f>'CAT2'!T226</f>
        <v>2</v>
      </c>
      <c r="G230" s="74">
        <f>'CAT2'!U226</f>
        <v>0</v>
      </c>
      <c r="H230" s="74">
        <f>'CAT2'!V226</f>
        <v>2</v>
      </c>
      <c r="I230" s="74">
        <f>'CAT2'!W226</f>
        <v>2</v>
      </c>
      <c r="J230" s="74">
        <f>'CAT2'!X226</f>
        <v>10</v>
      </c>
      <c r="K230" s="74">
        <f>'CAT2'!Y226</f>
        <v>14</v>
      </c>
      <c r="L230" s="74">
        <f>'CAT2'!Z226</f>
        <v>13</v>
      </c>
      <c r="M230" s="148">
        <f t="shared" si="15"/>
        <v>45</v>
      </c>
      <c r="N230" s="159">
        <f>'Assignment (2)'!Z226</f>
        <v>5</v>
      </c>
      <c r="O230" s="159">
        <f>'Assignment (2)'!AA226</f>
        <v>5</v>
      </c>
      <c r="P230" s="47">
        <f t="shared" si="16"/>
        <v>10</v>
      </c>
      <c r="Q230" s="162">
        <f t="shared" si="14"/>
        <v>0.94285714285714284</v>
      </c>
      <c r="R230" s="162">
        <f t="shared" si="14"/>
        <v>0.88</v>
      </c>
    </row>
    <row r="231" spans="1:18" ht="15.6">
      <c r="A231" s="143">
        <v>221</v>
      </c>
      <c r="B231" s="73" t="str">
        <f>'CAT I'!B231</f>
        <v>AME20249L</v>
      </c>
      <c r="C231" s="172" t="str">
        <f>'CAT I'!C231</f>
        <v>RAJYAGURU RAJ BHARATHBHAI</v>
      </c>
      <c r="D231" s="74">
        <f>'CAT2'!R227</f>
        <v>2</v>
      </c>
      <c r="E231" s="74">
        <f>'CAT2'!S227</f>
        <v>2</v>
      </c>
      <c r="F231" s="74">
        <f>'CAT2'!T227</f>
        <v>2</v>
      </c>
      <c r="G231" s="74">
        <f>'CAT2'!U227</f>
        <v>2</v>
      </c>
      <c r="H231" s="74">
        <f>'CAT2'!V227</f>
        <v>2</v>
      </c>
      <c r="I231" s="74">
        <f>'CAT2'!W227</f>
        <v>2</v>
      </c>
      <c r="J231" s="74">
        <f>'CAT2'!X227</f>
        <v>10</v>
      </c>
      <c r="K231" s="74">
        <f>'CAT2'!Y227</f>
        <v>13</v>
      </c>
      <c r="L231" s="74">
        <f>'CAT2'!Z227</f>
        <v>14</v>
      </c>
      <c r="M231" s="148">
        <f t="shared" ref="M231" si="17">SUM(D231:L231)</f>
        <v>49</v>
      </c>
      <c r="N231" s="159">
        <f>'Assignment (2)'!Z227</f>
        <v>5</v>
      </c>
      <c r="O231" s="159">
        <f>'Assignment (2)'!AA227</f>
        <v>5</v>
      </c>
      <c r="P231" s="47">
        <f t="shared" ref="P231" si="18">SUM(N231:O231)</f>
        <v>10</v>
      </c>
      <c r="Q231" s="162">
        <f t="shared" si="14"/>
        <v>0.97142857142857142</v>
      </c>
      <c r="R231" s="162">
        <f t="shared" si="14"/>
        <v>1</v>
      </c>
    </row>
    <row r="232" spans="1:18" ht="15.6">
      <c r="J232" s="298" t="s">
        <v>35</v>
      </c>
      <c r="K232" s="298"/>
      <c r="L232" s="298"/>
      <c r="M232" s="298"/>
      <c r="N232" s="298"/>
      <c r="O232" s="298"/>
      <c r="P232" s="298"/>
      <c r="Q232" s="115">
        <f>COUNTIF(Q12:Q231,"&gt;="&amp;subTar)</f>
        <v>177</v>
      </c>
      <c r="R232" s="115">
        <f>COUNTIF(R12:R231,"&gt;="&amp;subTar)</f>
        <v>169</v>
      </c>
    </row>
    <row r="233" spans="1:18" ht="15.6">
      <c r="J233" s="298" t="s">
        <v>36</v>
      </c>
      <c r="K233" s="298"/>
      <c r="L233" s="298"/>
      <c r="M233" s="298"/>
      <c r="N233" s="298"/>
      <c r="O233" s="298"/>
      <c r="P233" s="298"/>
      <c r="Q233" s="115">
        <f>COUNT(A11:A254)</f>
        <v>221</v>
      </c>
      <c r="R233" s="115">
        <f>COUNT(A11:A254)</f>
        <v>221</v>
      </c>
    </row>
    <row r="234" spans="1:18" ht="15.6">
      <c r="J234" s="299" t="s">
        <v>37</v>
      </c>
      <c r="K234" s="299"/>
      <c r="L234" s="299"/>
      <c r="M234" s="299"/>
      <c r="N234" s="299"/>
      <c r="O234" s="299"/>
      <c r="P234" s="299"/>
      <c r="Q234" s="116">
        <f>Q232/Q233</f>
        <v>0.80090497737556565</v>
      </c>
      <c r="R234" s="116">
        <f>R232/R233</f>
        <v>0.76470588235294112</v>
      </c>
    </row>
  </sheetData>
  <mergeCells count="30">
    <mergeCell ref="D7:M7"/>
    <mergeCell ref="N7:P7"/>
    <mergeCell ref="C6:D6"/>
    <mergeCell ref="Q7:R7"/>
    <mergeCell ref="A7:A10"/>
    <mergeCell ref="B7:B10"/>
    <mergeCell ref="M8:M9"/>
    <mergeCell ref="P8:P9"/>
    <mergeCell ref="K5:L5"/>
    <mergeCell ref="M5:N5"/>
    <mergeCell ref="C5:D5"/>
    <mergeCell ref="I6:J6"/>
    <mergeCell ref="K6:L6"/>
    <mergeCell ref="M6:N6"/>
    <mergeCell ref="J232:P232"/>
    <mergeCell ref="J233:P233"/>
    <mergeCell ref="J234:P234"/>
    <mergeCell ref="A1:R1"/>
    <mergeCell ref="C2:D2"/>
    <mergeCell ref="E2:F2"/>
    <mergeCell ref="G2:H2"/>
    <mergeCell ref="C3:D3"/>
    <mergeCell ref="E3:F3"/>
    <mergeCell ref="G3:H3"/>
    <mergeCell ref="I2:L3"/>
    <mergeCell ref="M2:P3"/>
    <mergeCell ref="C4:D4"/>
    <mergeCell ref="G4:H4"/>
    <mergeCell ref="I4:N4"/>
    <mergeCell ref="I5:J5"/>
  </mergeCells>
  <dataValidations count="4">
    <dataValidation type="decimal" allowBlank="1" showInputMessage="1" showErrorMessage="1" sqref="N11:O231" xr:uid="{00000000-0002-0000-0200-000000000000}">
      <formula1>0</formula1>
      <formula2>10</formula2>
    </dataValidation>
    <dataValidation type="whole" allowBlank="1" showInputMessage="1" showErrorMessage="1" sqref="M11:M231" xr:uid="{00000000-0002-0000-0200-000001000000}">
      <formula1>0</formula1>
      <formula2>50</formula2>
    </dataValidation>
    <dataValidation type="decimal" allowBlank="1" showInputMessage="1" showErrorMessage="1" sqref="E6:G6" xr:uid="{00000000-0002-0000-0200-000002000000}">
      <formula1>0</formula1>
      <formula2>1</formula2>
    </dataValidation>
    <dataValidation type="whole" allowBlank="1" showInputMessage="1" showErrorMessage="1" sqref="D11:L231" xr:uid="{00000000-0002-0000-0200-000003000000}">
      <formula1>0</formula1>
      <formula2>2</formula2>
    </dataValidation>
  </dataValidation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943"/>
  <sheetViews>
    <sheetView topLeftCell="G1" zoomScale="85" zoomScaleNormal="85" workbookViewId="0">
      <pane ySplit="6" topLeftCell="A268" activePane="bottomLeft" state="frozen"/>
      <selection pane="bottomLeft" activeCell="Q232" sqref="Q232"/>
    </sheetView>
  </sheetViews>
  <sheetFormatPr defaultColWidth="9" defaultRowHeight="18"/>
  <cols>
    <col min="1" max="1" width="9" style="181"/>
    <col min="2" max="2" width="9.109375" style="181" hidden="1" customWidth="1"/>
    <col min="3" max="3" width="12" style="182" customWidth="1"/>
    <col min="10" max="10" width="9" style="237"/>
    <col min="11" max="11" width="12.88671875" style="237" customWidth="1"/>
    <col min="12" max="12" width="9" style="237"/>
    <col min="14" max="14" width="9" style="216"/>
    <col min="16" max="16" width="9.109375" hidden="1" customWidth="1"/>
    <col min="17" max="17" width="17.88671875" style="230" customWidth="1"/>
  </cols>
  <sheetData>
    <row r="1" spans="1:32">
      <c r="J1"/>
      <c r="K1"/>
      <c r="L1"/>
      <c r="Q1"/>
    </row>
    <row r="2" spans="1:32" ht="63.75" customHeight="1">
      <c r="A2" s="302" t="s">
        <v>167</v>
      </c>
      <c r="B2" s="302"/>
      <c r="C2" s="302"/>
      <c r="D2" s="302"/>
      <c r="J2"/>
      <c r="K2"/>
      <c r="L2"/>
      <c r="Q2"/>
      <c r="T2">
        <v>5</v>
      </c>
      <c r="U2">
        <v>6</v>
      </c>
      <c r="V2">
        <v>7</v>
      </c>
      <c r="W2">
        <v>8</v>
      </c>
      <c r="X2">
        <v>9</v>
      </c>
      <c r="Y2">
        <v>10</v>
      </c>
      <c r="Z2">
        <v>11</v>
      </c>
    </row>
    <row r="3" spans="1:32" ht="63.75" customHeight="1">
      <c r="A3" s="185"/>
      <c r="B3" s="185"/>
      <c r="C3" s="186"/>
      <c r="D3" s="217"/>
      <c r="G3" s="188" t="s">
        <v>168</v>
      </c>
      <c r="H3" s="189"/>
      <c r="I3" s="189"/>
      <c r="J3" s="189"/>
      <c r="K3"/>
      <c r="L3"/>
      <c r="Q3" s="190" t="s">
        <v>169</v>
      </c>
      <c r="R3" t="s">
        <v>170</v>
      </c>
    </row>
    <row r="4" spans="1:32" ht="15" customHeight="1">
      <c r="J4"/>
      <c r="K4"/>
      <c r="L4"/>
      <c r="Q4"/>
    </row>
    <row r="5" spans="1:32" ht="30.75" customHeight="1">
      <c r="A5" s="191" t="s">
        <v>171</v>
      </c>
      <c r="B5" s="191"/>
      <c r="C5" s="192" t="s">
        <v>172</v>
      </c>
      <c r="D5" s="193">
        <v>1</v>
      </c>
      <c r="E5" s="194">
        <v>2</v>
      </c>
      <c r="F5" s="194">
        <v>3</v>
      </c>
      <c r="G5" s="194">
        <v>4</v>
      </c>
      <c r="H5" s="194">
        <v>5</v>
      </c>
      <c r="I5" s="194">
        <v>6</v>
      </c>
      <c r="J5" s="232">
        <v>7</v>
      </c>
      <c r="K5" s="232">
        <v>8</v>
      </c>
      <c r="L5" s="232">
        <v>9</v>
      </c>
      <c r="M5" s="195"/>
      <c r="Q5" s="196" t="s">
        <v>173</v>
      </c>
      <c r="R5" s="197">
        <v>1</v>
      </c>
      <c r="S5" s="198">
        <v>2</v>
      </c>
      <c r="T5" s="198">
        <v>3</v>
      </c>
      <c r="U5" s="198">
        <v>4</v>
      </c>
      <c r="V5" s="198">
        <v>5</v>
      </c>
      <c r="W5" s="198">
        <v>6</v>
      </c>
      <c r="X5" s="233">
        <v>7</v>
      </c>
      <c r="Y5" s="232">
        <v>8</v>
      </c>
      <c r="Z5" s="232">
        <v>9</v>
      </c>
      <c r="AD5" s="303" t="s">
        <v>174</v>
      </c>
      <c r="AE5" s="303"/>
      <c r="AF5" s="303"/>
    </row>
    <row r="6" spans="1:32" ht="30.75" customHeight="1">
      <c r="A6" s="191"/>
      <c r="B6" s="191"/>
      <c r="C6" s="192" t="s">
        <v>175</v>
      </c>
      <c r="D6" s="199">
        <v>2</v>
      </c>
      <c r="E6" s="200">
        <v>2</v>
      </c>
      <c r="F6" s="200">
        <v>2</v>
      </c>
      <c r="G6" s="200">
        <v>2</v>
      </c>
      <c r="H6" s="200">
        <v>2</v>
      </c>
      <c r="I6" s="200">
        <v>2</v>
      </c>
      <c r="J6" s="234">
        <v>10</v>
      </c>
      <c r="K6" s="234">
        <v>14</v>
      </c>
      <c r="L6" s="234">
        <v>14</v>
      </c>
      <c r="M6" s="195"/>
      <c r="O6" s="201" t="s">
        <v>163</v>
      </c>
      <c r="P6" s="201"/>
      <c r="Q6" s="202" t="s">
        <v>175</v>
      </c>
      <c r="R6" s="235">
        <v>2</v>
      </c>
      <c r="S6" s="236">
        <v>2</v>
      </c>
      <c r="T6" s="236">
        <v>2</v>
      </c>
      <c r="U6" s="236">
        <v>2</v>
      </c>
      <c r="V6" s="236">
        <v>2</v>
      </c>
      <c r="W6" s="236">
        <v>2</v>
      </c>
      <c r="X6" s="234">
        <v>10</v>
      </c>
      <c r="Y6" s="234">
        <v>14</v>
      </c>
      <c r="Z6" s="234">
        <v>14</v>
      </c>
      <c r="AA6" s="203"/>
      <c r="AB6" s="201" t="s">
        <v>171</v>
      </c>
      <c r="AD6" s="303"/>
      <c r="AE6" s="303"/>
      <c r="AF6" s="303"/>
    </row>
    <row r="7" spans="1:32">
      <c r="A7" s="191">
        <f>SUM(D7:L7)</f>
        <v>0</v>
      </c>
      <c r="B7" s="191" t="str">
        <f>C7&amp;":"&amp;COUNTIF($C$7:C7,C7)</f>
        <v>0:1</v>
      </c>
      <c r="C7" s="204">
        <f>SUM(D7:L7)</f>
        <v>0</v>
      </c>
      <c r="D7" s="209">
        <v>0</v>
      </c>
      <c r="E7" s="209">
        <v>0</v>
      </c>
      <c r="F7" s="209">
        <v>0</v>
      </c>
      <c r="G7" s="209">
        <v>0</v>
      </c>
      <c r="H7" s="209">
        <v>0</v>
      </c>
      <c r="I7" s="209">
        <v>0</v>
      </c>
      <c r="J7" s="209">
        <v>0</v>
      </c>
      <c r="K7" s="209">
        <v>0</v>
      </c>
      <c r="L7" s="209">
        <v>0</v>
      </c>
      <c r="M7" s="145"/>
      <c r="O7" s="2">
        <v>1</v>
      </c>
      <c r="P7" s="2" t="str">
        <f>Q7&amp;":"&amp;COUNTIF($Q$7:Q7,Q7)</f>
        <v>0:1</v>
      </c>
      <c r="Q7" s="206">
        <f>'Student name internal mark'!X7</f>
        <v>0</v>
      </c>
      <c r="R7" s="227">
        <f>IFERROR(VLOOKUP($P7,$B$7:$L$1014,3,FALSE),VLOOKUP($Q7,$C$7:$L$1014,2,FALSE))</f>
        <v>0</v>
      </c>
      <c r="S7" s="227">
        <f t="shared" ref="S7:S70" si="0">IFERROR(VLOOKUP($P7,$B$7:$L$1014,4,FALSE),VLOOKUP($Q7,$C$7:$L$1014,3,FALSE))</f>
        <v>0</v>
      </c>
      <c r="T7" s="227">
        <f t="shared" ref="T7:T70" si="1">IFERROR(VLOOKUP($P7,$B$7:$L$1014,5,FALSE),VLOOKUP($Q7,$C$7:$L$1014,4,FALSE))</f>
        <v>0</v>
      </c>
      <c r="U7" s="227">
        <f t="shared" ref="U7:U70" si="2">IFERROR(VLOOKUP($P7,$B$7:$L$1014,6,FALSE),VLOOKUP($Q7,$C$7:$L$1014,5,FALSE))</f>
        <v>0</v>
      </c>
      <c r="V7" s="227">
        <f t="shared" ref="V7:V70" si="3">IFERROR(VLOOKUP($P7,$B$7:$L$1014,7,FALSE),VLOOKUP($Q7,$C$7:$L$1014,6,FALSE))</f>
        <v>0</v>
      </c>
      <c r="W7" s="227">
        <f t="shared" ref="W7:W70" si="4">IFERROR(VLOOKUP($P7,$B$7:$L$1014,8,FALSE),VLOOKUP($Q7,$C$7:$L$1014,7,FALSE))</f>
        <v>0</v>
      </c>
      <c r="X7" s="227">
        <f t="shared" ref="X7:X70" si="5">IFERROR(VLOOKUP($P7,$B$7:$L$1014,9,FALSE),VLOOKUP($Q7,$C$7:$L$1014,8,FALSE))</f>
        <v>0</v>
      </c>
      <c r="Y7" s="227">
        <f t="shared" ref="Y7:Y70" si="6">IFERROR(VLOOKUP($P7,$B$7:$L$1014,10,FALSE),VLOOKUP($Q7,$C$7:$L$1014,9,FALSE))</f>
        <v>0</v>
      </c>
      <c r="Z7" s="227">
        <f t="shared" ref="Z7:Z70" si="7">IFERROR(VLOOKUP($P7,$B$7:$L$1014,11,FALSE),VLOOKUP($Q7,$C$7:$L$1014,10,FALSE))</f>
        <v>0</v>
      </c>
      <c r="AB7" s="139">
        <f t="shared" ref="AB7:AB13" si="8">SUM(R7:Z7)</f>
        <v>0</v>
      </c>
    </row>
    <row r="8" spans="1:32" ht="20.399999999999999">
      <c r="A8" s="191">
        <f t="shared" ref="A8:A71" si="9">SUM(D8:L8)</f>
        <v>50</v>
      </c>
      <c r="B8" s="191" t="str">
        <f>C8&amp;":"&amp;COUNTIF($C$7:C8,C8)</f>
        <v>50:1</v>
      </c>
      <c r="C8" s="204">
        <v>50</v>
      </c>
      <c r="D8" s="199">
        <v>2</v>
      </c>
      <c r="E8" s="200">
        <v>2</v>
      </c>
      <c r="F8" s="200">
        <v>2</v>
      </c>
      <c r="G8" s="200">
        <v>2</v>
      </c>
      <c r="H8" s="200">
        <v>2</v>
      </c>
      <c r="I8" s="200">
        <v>2</v>
      </c>
      <c r="J8" s="234">
        <v>10</v>
      </c>
      <c r="K8" s="234">
        <v>14</v>
      </c>
      <c r="L8" s="234">
        <v>14</v>
      </c>
      <c r="M8" s="145"/>
      <c r="O8" s="209">
        <v>2</v>
      </c>
      <c r="P8" s="2" t="str">
        <f>Q8&amp;":"&amp;COUNTIF($Q$7:Q8,Q8)</f>
        <v>0:2</v>
      </c>
      <c r="Q8" s="206">
        <f>'Student name internal mark'!X8</f>
        <v>0</v>
      </c>
      <c r="R8" s="227">
        <f t="shared" ref="R8:R71" si="10">IFERROR(VLOOKUP($P8,$B$7:$L$1014,3,FALSE),VLOOKUP($Q8,$C$7:$L$1014,2,FALSE))</f>
        <v>0</v>
      </c>
      <c r="S8" s="227">
        <f t="shared" si="0"/>
        <v>0</v>
      </c>
      <c r="T8" s="227">
        <f t="shared" si="1"/>
        <v>0</v>
      </c>
      <c r="U8" s="227">
        <f t="shared" si="2"/>
        <v>0</v>
      </c>
      <c r="V8" s="227">
        <f t="shared" si="3"/>
        <v>0</v>
      </c>
      <c r="W8" s="227">
        <f t="shared" si="4"/>
        <v>0</v>
      </c>
      <c r="X8" s="227">
        <f t="shared" si="5"/>
        <v>0</v>
      </c>
      <c r="Y8" s="227">
        <f t="shared" si="6"/>
        <v>0</v>
      </c>
      <c r="Z8" s="227">
        <f t="shared" si="7"/>
        <v>0</v>
      </c>
      <c r="AB8" s="139">
        <f t="shared" si="8"/>
        <v>0</v>
      </c>
    </row>
    <row r="9" spans="1:32">
      <c r="A9" s="191" t="s">
        <v>176</v>
      </c>
      <c r="B9" s="191" t="str">
        <f>C9&amp;":"&amp;COUNTIF($C$7:C9,C9)</f>
        <v>WH:1</v>
      </c>
      <c r="C9" s="204" t="s">
        <v>176</v>
      </c>
      <c r="D9" s="204" t="s">
        <v>176</v>
      </c>
      <c r="E9" s="204" t="s">
        <v>176</v>
      </c>
      <c r="F9" s="204" t="s">
        <v>176</v>
      </c>
      <c r="G9" s="204" t="s">
        <v>176</v>
      </c>
      <c r="H9" s="204" t="s">
        <v>176</v>
      </c>
      <c r="I9" s="204" t="s">
        <v>176</v>
      </c>
      <c r="J9" s="204" t="s">
        <v>176</v>
      </c>
      <c r="K9" s="204" t="s">
        <v>176</v>
      </c>
      <c r="L9" s="204" t="s">
        <v>176</v>
      </c>
      <c r="M9" s="145"/>
      <c r="O9" s="209">
        <v>3</v>
      </c>
      <c r="P9" s="2" t="str">
        <f>Q9&amp;":"&amp;COUNTIF($Q$7:Q9,Q9)</f>
        <v>49:1</v>
      </c>
      <c r="Q9" s="206">
        <f>'Student name internal mark'!X9</f>
        <v>49</v>
      </c>
      <c r="R9" s="227">
        <f t="shared" si="10"/>
        <v>2</v>
      </c>
      <c r="S9" s="227">
        <f t="shared" si="0"/>
        <v>2</v>
      </c>
      <c r="T9" s="227">
        <f t="shared" si="1"/>
        <v>2</v>
      </c>
      <c r="U9" s="227">
        <f t="shared" si="2"/>
        <v>2</v>
      </c>
      <c r="V9" s="227">
        <f t="shared" si="3"/>
        <v>2</v>
      </c>
      <c r="W9" s="227">
        <f t="shared" si="4"/>
        <v>2</v>
      </c>
      <c r="X9" s="227">
        <f t="shared" si="5"/>
        <v>10</v>
      </c>
      <c r="Y9" s="227">
        <f t="shared" si="6"/>
        <v>13</v>
      </c>
      <c r="Z9" s="227">
        <f t="shared" si="7"/>
        <v>14</v>
      </c>
      <c r="AB9" s="139">
        <f t="shared" si="8"/>
        <v>49</v>
      </c>
    </row>
    <row r="10" spans="1:32">
      <c r="A10" s="204" t="s">
        <v>177</v>
      </c>
      <c r="B10" s="204" t="s">
        <v>177</v>
      </c>
      <c r="C10" s="204" t="s">
        <v>177</v>
      </c>
      <c r="D10" s="204" t="s">
        <v>177</v>
      </c>
      <c r="E10" s="204" t="s">
        <v>177</v>
      </c>
      <c r="F10" s="204" t="s">
        <v>177</v>
      </c>
      <c r="G10" s="204" t="s">
        <v>177</v>
      </c>
      <c r="H10" s="204" t="s">
        <v>177</v>
      </c>
      <c r="I10" s="204" t="s">
        <v>177</v>
      </c>
      <c r="J10" s="204" t="s">
        <v>177</v>
      </c>
      <c r="K10" s="204" t="s">
        <v>177</v>
      </c>
      <c r="L10" s="204" t="s">
        <v>177</v>
      </c>
      <c r="M10" s="145"/>
      <c r="O10" s="209">
        <v>4</v>
      </c>
      <c r="P10" s="2" t="str">
        <f>Q10&amp;":"&amp;COUNTIF($Q$7:Q10,Q10)</f>
        <v>30:1</v>
      </c>
      <c r="Q10" s="206">
        <f>'Student name internal mark'!X10</f>
        <v>30</v>
      </c>
      <c r="R10" s="227">
        <f t="shared" si="10"/>
        <v>0</v>
      </c>
      <c r="S10" s="227">
        <f t="shared" si="0"/>
        <v>2</v>
      </c>
      <c r="T10" s="227">
        <f t="shared" si="1"/>
        <v>0</v>
      </c>
      <c r="U10" s="227">
        <f t="shared" si="2"/>
        <v>2</v>
      </c>
      <c r="V10" s="227">
        <f t="shared" si="3"/>
        <v>2</v>
      </c>
      <c r="W10" s="227">
        <f t="shared" si="4"/>
        <v>1</v>
      </c>
      <c r="X10" s="227">
        <f t="shared" si="5"/>
        <v>1</v>
      </c>
      <c r="Y10" s="227">
        <f t="shared" si="6"/>
        <v>14</v>
      </c>
      <c r="Z10" s="227">
        <f t="shared" si="7"/>
        <v>8</v>
      </c>
      <c r="AB10" s="139">
        <f t="shared" si="8"/>
        <v>30</v>
      </c>
    </row>
    <row r="11" spans="1:32">
      <c r="A11" s="191">
        <f t="shared" si="9"/>
        <v>3</v>
      </c>
      <c r="B11" s="191" t="str">
        <f>C11&amp;":"&amp;COUNTIF($C$7:C11,C11)</f>
        <v>3:1</v>
      </c>
      <c r="C11" s="204">
        <f t="shared" ref="C11:C74" si="11">SUM(D11:L11)</f>
        <v>3</v>
      </c>
      <c r="D11" s="209">
        <v>0</v>
      </c>
      <c r="E11" s="209">
        <v>0</v>
      </c>
      <c r="F11" s="209">
        <v>2</v>
      </c>
      <c r="G11" s="209">
        <v>0</v>
      </c>
      <c r="H11" s="209">
        <v>1</v>
      </c>
      <c r="I11" s="209">
        <v>0</v>
      </c>
      <c r="J11" s="209">
        <v>0</v>
      </c>
      <c r="K11" s="209">
        <v>0</v>
      </c>
      <c r="L11" s="209">
        <v>0</v>
      </c>
      <c r="M11" s="145"/>
      <c r="O11" s="209">
        <v>5</v>
      </c>
      <c r="P11" s="2" t="str">
        <f>Q11&amp;":"&amp;COUNTIF($Q$7:Q11,Q11)</f>
        <v>0:3</v>
      </c>
      <c r="Q11" s="206">
        <f>'Student name internal mark'!X11</f>
        <v>0</v>
      </c>
      <c r="R11" s="227">
        <f t="shared" si="10"/>
        <v>0</v>
      </c>
      <c r="S11" s="227">
        <f t="shared" si="0"/>
        <v>0</v>
      </c>
      <c r="T11" s="227">
        <f t="shared" si="1"/>
        <v>0</v>
      </c>
      <c r="U11" s="227">
        <f t="shared" si="2"/>
        <v>0</v>
      </c>
      <c r="V11" s="227">
        <f t="shared" si="3"/>
        <v>0</v>
      </c>
      <c r="W11" s="227">
        <f t="shared" si="4"/>
        <v>0</v>
      </c>
      <c r="X11" s="227">
        <f t="shared" si="5"/>
        <v>0</v>
      </c>
      <c r="Y11" s="227">
        <f t="shared" si="6"/>
        <v>0</v>
      </c>
      <c r="Z11" s="227">
        <f t="shared" si="7"/>
        <v>0</v>
      </c>
      <c r="AB11" s="139">
        <f t="shared" si="8"/>
        <v>0</v>
      </c>
    </row>
    <row r="12" spans="1:32">
      <c r="A12" s="191">
        <f t="shared" si="9"/>
        <v>48</v>
      </c>
      <c r="B12" s="191" t="str">
        <f>C12&amp;":"&amp;COUNTIF($C$7:C12,C12)</f>
        <v>48:1</v>
      </c>
      <c r="C12" s="204">
        <f t="shared" si="11"/>
        <v>48</v>
      </c>
      <c r="D12" s="209">
        <v>2</v>
      </c>
      <c r="E12" s="209">
        <v>2</v>
      </c>
      <c r="F12" s="209">
        <v>2</v>
      </c>
      <c r="G12" s="209">
        <v>2</v>
      </c>
      <c r="H12" s="209">
        <v>2</v>
      </c>
      <c r="I12" s="209">
        <v>2</v>
      </c>
      <c r="J12" s="209">
        <v>10</v>
      </c>
      <c r="K12" s="209">
        <v>12</v>
      </c>
      <c r="L12" s="209">
        <v>14</v>
      </c>
      <c r="M12" s="145"/>
      <c r="O12" s="2">
        <v>6</v>
      </c>
      <c r="P12" s="2" t="str">
        <f>Q12&amp;":"&amp;COUNTIF($Q$7:Q12,Q12)</f>
        <v>45:1</v>
      </c>
      <c r="Q12" s="206">
        <f>'Student name internal mark'!X12</f>
        <v>45</v>
      </c>
      <c r="R12" s="227">
        <f t="shared" si="10"/>
        <v>2</v>
      </c>
      <c r="S12" s="227">
        <f t="shared" si="0"/>
        <v>2</v>
      </c>
      <c r="T12" s="227">
        <f t="shared" si="1"/>
        <v>2</v>
      </c>
      <c r="U12" s="227">
        <f t="shared" si="2"/>
        <v>2</v>
      </c>
      <c r="V12" s="227">
        <f t="shared" si="3"/>
        <v>2</v>
      </c>
      <c r="W12" s="227">
        <f t="shared" si="4"/>
        <v>2</v>
      </c>
      <c r="X12" s="227">
        <f t="shared" si="5"/>
        <v>10</v>
      </c>
      <c r="Y12" s="227">
        <f t="shared" si="6"/>
        <v>12</v>
      </c>
      <c r="Z12" s="227">
        <f t="shared" si="7"/>
        <v>11</v>
      </c>
      <c r="AB12" s="139">
        <f t="shared" si="8"/>
        <v>45</v>
      </c>
    </row>
    <row r="13" spans="1:32">
      <c r="A13" s="191">
        <f t="shared" si="9"/>
        <v>47</v>
      </c>
      <c r="B13" s="191" t="str">
        <f>C13&amp;":"&amp;COUNTIF($C$7:C13,C13)</f>
        <v>47:1</v>
      </c>
      <c r="C13" s="204">
        <f t="shared" si="11"/>
        <v>47</v>
      </c>
      <c r="D13" s="209">
        <v>2</v>
      </c>
      <c r="E13" s="209">
        <v>2</v>
      </c>
      <c r="F13" s="209">
        <v>2</v>
      </c>
      <c r="G13" s="209">
        <v>2</v>
      </c>
      <c r="H13" s="209">
        <v>2</v>
      </c>
      <c r="I13" s="209">
        <v>2</v>
      </c>
      <c r="J13" s="209">
        <v>10</v>
      </c>
      <c r="K13" s="209">
        <v>14</v>
      </c>
      <c r="L13" s="209">
        <v>11</v>
      </c>
      <c r="M13" s="145"/>
      <c r="O13" s="209">
        <v>7</v>
      </c>
      <c r="P13" s="2" t="str">
        <f>Q13&amp;":"&amp;COUNTIF($Q$7:Q13,Q13)</f>
        <v>48:1</v>
      </c>
      <c r="Q13" s="206">
        <f>'Student name internal mark'!X13</f>
        <v>48</v>
      </c>
      <c r="R13" s="227">
        <f t="shared" si="10"/>
        <v>2</v>
      </c>
      <c r="S13" s="227">
        <f t="shared" si="0"/>
        <v>2</v>
      </c>
      <c r="T13" s="227">
        <f t="shared" si="1"/>
        <v>2</v>
      </c>
      <c r="U13" s="227">
        <f t="shared" si="2"/>
        <v>2</v>
      </c>
      <c r="V13" s="227">
        <f t="shared" si="3"/>
        <v>2</v>
      </c>
      <c r="W13" s="227">
        <f t="shared" si="4"/>
        <v>2</v>
      </c>
      <c r="X13" s="227">
        <f t="shared" si="5"/>
        <v>10</v>
      </c>
      <c r="Y13" s="227">
        <f t="shared" si="6"/>
        <v>12</v>
      </c>
      <c r="Z13" s="227">
        <f t="shared" si="7"/>
        <v>14</v>
      </c>
      <c r="AB13" s="139">
        <f t="shared" si="8"/>
        <v>48</v>
      </c>
    </row>
    <row r="14" spans="1:32">
      <c r="A14" s="191">
        <f t="shared" si="9"/>
        <v>46</v>
      </c>
      <c r="B14" s="191" t="str">
        <f>C14&amp;":"&amp;COUNTIF($C$7:C14,C14)</f>
        <v>46:1</v>
      </c>
      <c r="C14" s="204">
        <f t="shared" si="11"/>
        <v>46</v>
      </c>
      <c r="D14" s="209">
        <v>2</v>
      </c>
      <c r="E14" s="209">
        <v>2</v>
      </c>
      <c r="F14" s="209">
        <v>2</v>
      </c>
      <c r="G14" s="209">
        <v>2</v>
      </c>
      <c r="H14" s="209">
        <v>2</v>
      </c>
      <c r="I14" s="209">
        <v>2</v>
      </c>
      <c r="J14" s="209">
        <v>9</v>
      </c>
      <c r="K14" s="209">
        <v>13</v>
      </c>
      <c r="L14" s="209">
        <v>12</v>
      </c>
      <c r="M14" s="145"/>
      <c r="O14" s="2">
        <v>8</v>
      </c>
      <c r="P14" s="2" t="str">
        <f>Q14&amp;":"&amp;COUNTIF($Q$7:Q14,Q14)</f>
        <v>49:2</v>
      </c>
      <c r="Q14" s="206">
        <f>'Student name internal mark'!X14</f>
        <v>49</v>
      </c>
      <c r="R14" s="227">
        <f t="shared" si="10"/>
        <v>2</v>
      </c>
      <c r="S14" s="227">
        <f t="shared" si="0"/>
        <v>2</v>
      </c>
      <c r="T14" s="227">
        <f t="shared" si="1"/>
        <v>2</v>
      </c>
      <c r="U14" s="227">
        <f t="shared" si="2"/>
        <v>2</v>
      </c>
      <c r="V14" s="227">
        <f t="shared" si="3"/>
        <v>2</v>
      </c>
      <c r="W14" s="227">
        <f t="shared" si="4"/>
        <v>2</v>
      </c>
      <c r="X14" s="227">
        <f t="shared" si="5"/>
        <v>10</v>
      </c>
      <c r="Y14" s="227">
        <f t="shared" si="6"/>
        <v>14</v>
      </c>
      <c r="Z14" s="227">
        <f t="shared" si="7"/>
        <v>13</v>
      </c>
      <c r="AB14" s="139">
        <f t="shared" ref="AB14:AB77" si="12">SUM(R14:Z14)</f>
        <v>49</v>
      </c>
    </row>
    <row r="15" spans="1:32">
      <c r="A15" s="191">
        <f t="shared" si="9"/>
        <v>43</v>
      </c>
      <c r="B15" s="191" t="str">
        <f>C15&amp;":"&amp;COUNTIF($C$7:C15,C15)</f>
        <v>43:1</v>
      </c>
      <c r="C15" s="204">
        <f t="shared" si="11"/>
        <v>43</v>
      </c>
      <c r="D15" s="209">
        <v>2</v>
      </c>
      <c r="E15" s="209">
        <v>2</v>
      </c>
      <c r="F15" s="209">
        <v>2</v>
      </c>
      <c r="G15" s="209">
        <v>2</v>
      </c>
      <c r="H15" s="209">
        <v>2</v>
      </c>
      <c r="I15" s="209">
        <v>2</v>
      </c>
      <c r="J15" s="209">
        <v>10</v>
      </c>
      <c r="K15" s="209">
        <v>11</v>
      </c>
      <c r="L15" s="209">
        <v>10</v>
      </c>
      <c r="M15" s="145"/>
      <c r="O15" s="209">
        <v>9</v>
      </c>
      <c r="P15" s="2" t="str">
        <f>Q15&amp;":"&amp;COUNTIF($Q$7:Q15,Q15)</f>
        <v>50:1</v>
      </c>
      <c r="Q15" s="206">
        <f>'Student name internal mark'!X15</f>
        <v>50</v>
      </c>
      <c r="R15" s="227">
        <f t="shared" si="10"/>
        <v>2</v>
      </c>
      <c r="S15" s="227">
        <f t="shared" si="0"/>
        <v>2</v>
      </c>
      <c r="T15" s="227">
        <f t="shared" si="1"/>
        <v>2</v>
      </c>
      <c r="U15" s="227">
        <f t="shared" si="2"/>
        <v>2</v>
      </c>
      <c r="V15" s="227">
        <f t="shared" si="3"/>
        <v>2</v>
      </c>
      <c r="W15" s="227">
        <f t="shared" si="4"/>
        <v>2</v>
      </c>
      <c r="X15" s="227">
        <f t="shared" si="5"/>
        <v>10</v>
      </c>
      <c r="Y15" s="227">
        <f t="shared" si="6"/>
        <v>14</v>
      </c>
      <c r="Z15" s="227">
        <f t="shared" si="7"/>
        <v>14</v>
      </c>
      <c r="AB15" s="139">
        <f t="shared" si="12"/>
        <v>50</v>
      </c>
    </row>
    <row r="16" spans="1:32">
      <c r="A16" s="191">
        <f t="shared" si="9"/>
        <v>2</v>
      </c>
      <c r="B16" s="191" t="str">
        <f>C16&amp;":"&amp;COUNTIF($C$7:C16,C16)</f>
        <v>2:1</v>
      </c>
      <c r="C16" s="204">
        <f t="shared" si="11"/>
        <v>2</v>
      </c>
      <c r="D16" s="209">
        <v>0</v>
      </c>
      <c r="E16" s="209">
        <v>0</v>
      </c>
      <c r="F16" s="209">
        <v>1</v>
      </c>
      <c r="G16" s="209">
        <v>0</v>
      </c>
      <c r="H16" s="209">
        <v>1</v>
      </c>
      <c r="I16" s="209">
        <v>0</v>
      </c>
      <c r="J16" s="209">
        <v>0</v>
      </c>
      <c r="K16" s="209">
        <v>0</v>
      </c>
      <c r="L16" s="209">
        <v>0</v>
      </c>
      <c r="M16" s="145"/>
      <c r="O16" s="209">
        <v>10</v>
      </c>
      <c r="P16" s="2" t="str">
        <f>Q16&amp;":"&amp;COUNTIF($Q$7:Q16,Q16)</f>
        <v>45:2</v>
      </c>
      <c r="Q16" s="206">
        <f>'Student name internal mark'!X16</f>
        <v>45</v>
      </c>
      <c r="R16" s="227">
        <f t="shared" si="10"/>
        <v>2</v>
      </c>
      <c r="S16" s="227">
        <f t="shared" si="0"/>
        <v>2</v>
      </c>
      <c r="T16" s="227">
        <f t="shared" si="1"/>
        <v>2</v>
      </c>
      <c r="U16" s="227">
        <f t="shared" si="2"/>
        <v>2</v>
      </c>
      <c r="V16" s="227">
        <f t="shared" si="3"/>
        <v>2</v>
      </c>
      <c r="W16" s="227">
        <f t="shared" si="4"/>
        <v>2</v>
      </c>
      <c r="X16" s="227">
        <f t="shared" si="5"/>
        <v>9</v>
      </c>
      <c r="Y16" s="227">
        <f t="shared" si="6"/>
        <v>10</v>
      </c>
      <c r="Z16" s="227">
        <f t="shared" si="7"/>
        <v>14</v>
      </c>
      <c r="AB16" s="139">
        <f t="shared" si="12"/>
        <v>45</v>
      </c>
    </row>
    <row r="17" spans="1:28">
      <c r="A17" s="191">
        <f t="shared" si="9"/>
        <v>44</v>
      </c>
      <c r="B17" s="191" t="str">
        <f>C17&amp;":"&amp;COUNTIF($C$7:C17,C17)</f>
        <v>44:1</v>
      </c>
      <c r="C17" s="204">
        <f t="shared" si="11"/>
        <v>44</v>
      </c>
      <c r="D17" s="209">
        <v>2</v>
      </c>
      <c r="E17" s="209">
        <v>2</v>
      </c>
      <c r="F17" s="209">
        <v>2</v>
      </c>
      <c r="G17" s="209">
        <v>2</v>
      </c>
      <c r="H17" s="209">
        <v>2</v>
      </c>
      <c r="I17" s="209">
        <v>2</v>
      </c>
      <c r="J17" s="209">
        <v>10</v>
      </c>
      <c r="K17" s="209">
        <v>10</v>
      </c>
      <c r="L17" s="209">
        <v>12</v>
      </c>
      <c r="M17" s="145"/>
      <c r="O17" s="209">
        <v>11</v>
      </c>
      <c r="P17" s="2" t="str">
        <f>Q17&amp;":"&amp;COUNTIF($Q$7:Q17,Q17)</f>
        <v>50:2</v>
      </c>
      <c r="Q17" s="206">
        <f>'Student name internal mark'!X17</f>
        <v>50</v>
      </c>
      <c r="R17" s="227">
        <f t="shared" si="10"/>
        <v>2</v>
      </c>
      <c r="S17" s="227">
        <f t="shared" si="0"/>
        <v>2</v>
      </c>
      <c r="T17" s="227">
        <f t="shared" si="1"/>
        <v>2</v>
      </c>
      <c r="U17" s="227">
        <f t="shared" si="2"/>
        <v>2</v>
      </c>
      <c r="V17" s="227">
        <f t="shared" si="3"/>
        <v>2</v>
      </c>
      <c r="W17" s="227">
        <f t="shared" si="4"/>
        <v>2</v>
      </c>
      <c r="X17" s="227">
        <f t="shared" si="5"/>
        <v>10</v>
      </c>
      <c r="Y17" s="227">
        <f t="shared" si="6"/>
        <v>14</v>
      </c>
      <c r="Z17" s="227">
        <f t="shared" si="7"/>
        <v>14</v>
      </c>
      <c r="AB17" s="139">
        <f t="shared" si="12"/>
        <v>50</v>
      </c>
    </row>
    <row r="18" spans="1:28">
      <c r="A18" s="191">
        <f t="shared" si="9"/>
        <v>48</v>
      </c>
      <c r="B18" s="191" t="str">
        <f>C18&amp;":"&amp;COUNTIF($C$7:C18,C18)</f>
        <v>48:2</v>
      </c>
      <c r="C18" s="204">
        <f t="shared" si="11"/>
        <v>48</v>
      </c>
      <c r="D18" s="209">
        <v>2</v>
      </c>
      <c r="E18" s="209">
        <v>2</v>
      </c>
      <c r="F18" s="209">
        <v>2</v>
      </c>
      <c r="G18" s="209">
        <v>2</v>
      </c>
      <c r="H18" s="209">
        <v>2</v>
      </c>
      <c r="I18" s="209">
        <v>2</v>
      </c>
      <c r="J18" s="209">
        <v>10</v>
      </c>
      <c r="K18" s="209">
        <v>14</v>
      </c>
      <c r="L18" s="209">
        <v>12</v>
      </c>
      <c r="M18" s="145"/>
      <c r="O18" s="209">
        <v>12</v>
      </c>
      <c r="P18" s="2" t="str">
        <f>Q18&amp;":"&amp;COUNTIF($Q$7:Q18,Q18)</f>
        <v>44:1</v>
      </c>
      <c r="Q18" s="206">
        <f>'Student name internal mark'!X18</f>
        <v>44</v>
      </c>
      <c r="R18" s="227">
        <f t="shared" si="10"/>
        <v>2</v>
      </c>
      <c r="S18" s="227">
        <f t="shared" si="0"/>
        <v>2</v>
      </c>
      <c r="T18" s="227">
        <f t="shared" si="1"/>
        <v>2</v>
      </c>
      <c r="U18" s="227">
        <f t="shared" si="2"/>
        <v>2</v>
      </c>
      <c r="V18" s="227">
        <f t="shared" si="3"/>
        <v>2</v>
      </c>
      <c r="W18" s="227">
        <f t="shared" si="4"/>
        <v>2</v>
      </c>
      <c r="X18" s="227">
        <f t="shared" si="5"/>
        <v>10</v>
      </c>
      <c r="Y18" s="227">
        <f t="shared" si="6"/>
        <v>10</v>
      </c>
      <c r="Z18" s="227">
        <f t="shared" si="7"/>
        <v>12</v>
      </c>
      <c r="AB18" s="139">
        <f t="shared" si="12"/>
        <v>44</v>
      </c>
    </row>
    <row r="19" spans="1:28">
      <c r="A19" s="191">
        <f t="shared" si="9"/>
        <v>43</v>
      </c>
      <c r="B19" s="191" t="str">
        <f>C19&amp;":"&amp;COUNTIF($C$7:C19,C19)</f>
        <v>43:2</v>
      </c>
      <c r="C19" s="204">
        <f t="shared" si="11"/>
        <v>43</v>
      </c>
      <c r="D19" s="209">
        <v>2</v>
      </c>
      <c r="E19" s="209">
        <v>2</v>
      </c>
      <c r="F19" s="209">
        <v>2</v>
      </c>
      <c r="G19" s="209">
        <v>2</v>
      </c>
      <c r="H19" s="209">
        <v>2</v>
      </c>
      <c r="I19" s="209">
        <v>2</v>
      </c>
      <c r="J19" s="209">
        <v>9</v>
      </c>
      <c r="K19" s="209">
        <v>12</v>
      </c>
      <c r="L19" s="209">
        <v>10</v>
      </c>
      <c r="M19" s="145"/>
      <c r="O19" s="2">
        <v>13</v>
      </c>
      <c r="P19" s="2" t="str">
        <f>Q19&amp;":"&amp;COUNTIF($Q$7:Q19,Q19)</f>
        <v>45:3</v>
      </c>
      <c r="Q19" s="206">
        <f>'Student name internal mark'!X19</f>
        <v>45</v>
      </c>
      <c r="R19" s="227">
        <f t="shared" si="10"/>
        <v>2</v>
      </c>
      <c r="S19" s="227">
        <f t="shared" si="0"/>
        <v>2</v>
      </c>
      <c r="T19" s="227">
        <f t="shared" si="1"/>
        <v>2</v>
      </c>
      <c r="U19" s="227">
        <f t="shared" si="2"/>
        <v>2</v>
      </c>
      <c r="V19" s="227">
        <f t="shared" si="3"/>
        <v>2</v>
      </c>
      <c r="W19" s="227">
        <f t="shared" si="4"/>
        <v>2</v>
      </c>
      <c r="X19" s="227">
        <f t="shared" si="5"/>
        <v>10</v>
      </c>
      <c r="Y19" s="227">
        <f t="shared" si="6"/>
        <v>12</v>
      </c>
      <c r="Z19" s="227">
        <f t="shared" si="7"/>
        <v>11</v>
      </c>
      <c r="AB19" s="139">
        <f t="shared" si="12"/>
        <v>45</v>
      </c>
    </row>
    <row r="20" spans="1:28">
      <c r="A20" s="191">
        <f t="shared" si="9"/>
        <v>1</v>
      </c>
      <c r="B20" s="191" t="str">
        <f>C20&amp;":"&amp;COUNTIF($C$7:C20,C20)</f>
        <v>1:1</v>
      </c>
      <c r="C20" s="204">
        <f t="shared" si="11"/>
        <v>1</v>
      </c>
      <c r="D20" s="209">
        <v>0</v>
      </c>
      <c r="E20" s="209">
        <v>0</v>
      </c>
      <c r="F20" s="209">
        <v>0</v>
      </c>
      <c r="G20" s="209">
        <v>0</v>
      </c>
      <c r="H20" s="209">
        <v>1</v>
      </c>
      <c r="I20" s="209">
        <v>0</v>
      </c>
      <c r="J20" s="209">
        <v>0</v>
      </c>
      <c r="K20" s="209">
        <v>0</v>
      </c>
      <c r="L20" s="209">
        <v>0</v>
      </c>
      <c r="M20" s="145"/>
      <c r="O20" s="209">
        <v>14</v>
      </c>
      <c r="P20" s="2" t="str">
        <f>Q20&amp;":"&amp;COUNTIF($Q$7:Q20,Q20)</f>
        <v>45:4</v>
      </c>
      <c r="Q20" s="206">
        <f>'Student name internal mark'!X20</f>
        <v>45</v>
      </c>
      <c r="R20" s="227">
        <f t="shared" si="10"/>
        <v>2</v>
      </c>
      <c r="S20" s="227">
        <f t="shared" si="0"/>
        <v>2</v>
      </c>
      <c r="T20" s="227">
        <f t="shared" si="1"/>
        <v>2</v>
      </c>
      <c r="U20" s="227">
        <f t="shared" si="2"/>
        <v>2</v>
      </c>
      <c r="V20" s="227">
        <f t="shared" si="3"/>
        <v>2</v>
      </c>
      <c r="W20" s="227">
        <f t="shared" si="4"/>
        <v>2</v>
      </c>
      <c r="X20" s="227">
        <f t="shared" si="5"/>
        <v>10</v>
      </c>
      <c r="Y20" s="227">
        <f t="shared" si="6"/>
        <v>10</v>
      </c>
      <c r="Z20" s="227">
        <f t="shared" si="7"/>
        <v>13</v>
      </c>
      <c r="AB20" s="139">
        <f t="shared" si="12"/>
        <v>45</v>
      </c>
    </row>
    <row r="21" spans="1:28">
      <c r="A21" s="191">
        <f t="shared" si="9"/>
        <v>43</v>
      </c>
      <c r="B21" s="191" t="str">
        <f>C21&amp;":"&amp;COUNTIF($C$7:C21,C21)</f>
        <v>43:3</v>
      </c>
      <c r="C21" s="204">
        <f t="shared" si="11"/>
        <v>43</v>
      </c>
      <c r="D21" s="209">
        <v>2</v>
      </c>
      <c r="E21" s="209">
        <v>2</v>
      </c>
      <c r="F21" s="209">
        <v>2</v>
      </c>
      <c r="G21" s="209">
        <v>2</v>
      </c>
      <c r="H21" s="209">
        <v>2</v>
      </c>
      <c r="I21" s="209">
        <v>2</v>
      </c>
      <c r="J21" s="209">
        <v>10</v>
      </c>
      <c r="K21" s="209">
        <v>11</v>
      </c>
      <c r="L21" s="209">
        <v>10</v>
      </c>
      <c r="M21" s="145"/>
      <c r="O21" s="2">
        <v>15</v>
      </c>
      <c r="P21" s="2" t="str">
        <f>Q21&amp;":"&amp;COUNTIF($Q$7:Q21,Q21)</f>
        <v>48:2</v>
      </c>
      <c r="Q21" s="206">
        <f>'Student name internal mark'!X21</f>
        <v>48</v>
      </c>
      <c r="R21" s="227">
        <f t="shared" si="10"/>
        <v>2</v>
      </c>
      <c r="S21" s="227">
        <f t="shared" si="0"/>
        <v>2</v>
      </c>
      <c r="T21" s="227">
        <f t="shared" si="1"/>
        <v>2</v>
      </c>
      <c r="U21" s="227">
        <f t="shared" si="2"/>
        <v>2</v>
      </c>
      <c r="V21" s="227">
        <f t="shared" si="3"/>
        <v>2</v>
      </c>
      <c r="W21" s="227">
        <f t="shared" si="4"/>
        <v>2</v>
      </c>
      <c r="X21" s="227">
        <f t="shared" si="5"/>
        <v>10</v>
      </c>
      <c r="Y21" s="227">
        <f t="shared" si="6"/>
        <v>14</v>
      </c>
      <c r="Z21" s="227">
        <f t="shared" si="7"/>
        <v>12</v>
      </c>
      <c r="AB21" s="139">
        <f t="shared" si="12"/>
        <v>48</v>
      </c>
    </row>
    <row r="22" spans="1:28">
      <c r="A22" s="191">
        <f t="shared" si="9"/>
        <v>46</v>
      </c>
      <c r="B22" s="191" t="str">
        <f>C22&amp;":"&amp;COUNTIF($C$7:C22,C22)</f>
        <v>46:2</v>
      </c>
      <c r="C22" s="204">
        <f t="shared" si="11"/>
        <v>46</v>
      </c>
      <c r="D22" s="209">
        <v>2</v>
      </c>
      <c r="E22" s="209">
        <v>2</v>
      </c>
      <c r="F22" s="209">
        <v>2</v>
      </c>
      <c r="G22" s="209">
        <v>2</v>
      </c>
      <c r="H22" s="209">
        <v>2</v>
      </c>
      <c r="I22" s="209">
        <v>2</v>
      </c>
      <c r="J22" s="209">
        <v>10</v>
      </c>
      <c r="K22" s="209">
        <v>13</v>
      </c>
      <c r="L22" s="209">
        <v>11</v>
      </c>
      <c r="M22" s="145"/>
      <c r="O22" s="209">
        <v>16</v>
      </c>
      <c r="P22" s="2" t="str">
        <f>Q22&amp;":"&amp;COUNTIF($Q$7:Q22,Q22)</f>
        <v>44:2</v>
      </c>
      <c r="Q22" s="206">
        <f>'Student name internal mark'!X22</f>
        <v>44</v>
      </c>
      <c r="R22" s="227">
        <f t="shared" si="10"/>
        <v>2</v>
      </c>
      <c r="S22" s="227">
        <f t="shared" si="0"/>
        <v>2</v>
      </c>
      <c r="T22" s="227">
        <f t="shared" si="1"/>
        <v>2</v>
      </c>
      <c r="U22" s="227">
        <f t="shared" si="2"/>
        <v>2</v>
      </c>
      <c r="V22" s="227">
        <f t="shared" si="3"/>
        <v>2</v>
      </c>
      <c r="W22" s="227">
        <f t="shared" si="4"/>
        <v>2</v>
      </c>
      <c r="X22" s="227">
        <f t="shared" si="5"/>
        <v>9</v>
      </c>
      <c r="Y22" s="227">
        <f t="shared" si="6"/>
        <v>11</v>
      </c>
      <c r="Z22" s="227">
        <f t="shared" si="7"/>
        <v>12</v>
      </c>
      <c r="AB22" s="139">
        <f t="shared" si="12"/>
        <v>44</v>
      </c>
    </row>
    <row r="23" spans="1:28">
      <c r="A23" s="191">
        <f t="shared" si="9"/>
        <v>49</v>
      </c>
      <c r="B23" s="191" t="str">
        <f>C23&amp;":"&amp;COUNTIF($C$7:C23,C23)</f>
        <v>49:1</v>
      </c>
      <c r="C23" s="204">
        <f t="shared" si="11"/>
        <v>49</v>
      </c>
      <c r="D23" s="209">
        <v>2</v>
      </c>
      <c r="E23" s="209">
        <v>2</v>
      </c>
      <c r="F23" s="209">
        <v>2</v>
      </c>
      <c r="G23" s="209">
        <v>2</v>
      </c>
      <c r="H23" s="209">
        <v>2</v>
      </c>
      <c r="I23" s="209">
        <v>2</v>
      </c>
      <c r="J23" s="209">
        <v>10</v>
      </c>
      <c r="K23" s="209">
        <v>13</v>
      </c>
      <c r="L23" s="209">
        <v>14</v>
      </c>
      <c r="M23" s="145"/>
      <c r="O23" s="209">
        <v>17</v>
      </c>
      <c r="P23" s="2" t="str">
        <f>Q23&amp;":"&amp;COUNTIF($Q$7:Q23,Q23)</f>
        <v>48:3</v>
      </c>
      <c r="Q23" s="206">
        <f>'Student name internal mark'!X23</f>
        <v>48</v>
      </c>
      <c r="R23" s="227">
        <f t="shared" si="10"/>
        <v>2</v>
      </c>
      <c r="S23" s="227">
        <f t="shared" si="0"/>
        <v>2</v>
      </c>
      <c r="T23" s="227">
        <f t="shared" si="1"/>
        <v>2</v>
      </c>
      <c r="U23" s="227">
        <f t="shared" si="2"/>
        <v>2</v>
      </c>
      <c r="V23" s="227">
        <f t="shared" si="3"/>
        <v>2</v>
      </c>
      <c r="W23" s="227">
        <f t="shared" si="4"/>
        <v>2</v>
      </c>
      <c r="X23" s="227">
        <f t="shared" si="5"/>
        <v>9</v>
      </c>
      <c r="Y23" s="227">
        <f t="shared" si="6"/>
        <v>13</v>
      </c>
      <c r="Z23" s="227">
        <f t="shared" si="7"/>
        <v>14</v>
      </c>
      <c r="AB23" s="139">
        <f t="shared" si="12"/>
        <v>48</v>
      </c>
    </row>
    <row r="24" spans="1:28">
      <c r="A24" s="191">
        <f t="shared" si="9"/>
        <v>43</v>
      </c>
      <c r="B24" s="191" t="str">
        <f>C24&amp;":"&amp;COUNTIF($C$7:C24,C24)</f>
        <v>43:4</v>
      </c>
      <c r="C24" s="204">
        <f t="shared" si="11"/>
        <v>43</v>
      </c>
      <c r="D24" s="209">
        <v>2</v>
      </c>
      <c r="E24" s="209">
        <v>2</v>
      </c>
      <c r="F24" s="209">
        <v>2</v>
      </c>
      <c r="G24" s="209">
        <v>2</v>
      </c>
      <c r="H24" s="209">
        <v>2</v>
      </c>
      <c r="I24" s="209">
        <v>2</v>
      </c>
      <c r="J24" s="209">
        <v>10</v>
      </c>
      <c r="K24" s="209">
        <v>11</v>
      </c>
      <c r="L24" s="209">
        <v>10</v>
      </c>
      <c r="M24" s="145"/>
      <c r="O24" s="209">
        <v>18</v>
      </c>
      <c r="P24" s="2" t="str">
        <f>Q24&amp;":"&amp;COUNTIF($Q$7:Q24,Q24)</f>
        <v>49:3</v>
      </c>
      <c r="Q24" s="206">
        <f>'Student name internal mark'!X24</f>
        <v>49</v>
      </c>
      <c r="R24" s="227">
        <f t="shared" si="10"/>
        <v>2</v>
      </c>
      <c r="S24" s="227">
        <f t="shared" si="0"/>
        <v>2</v>
      </c>
      <c r="T24" s="227">
        <f t="shared" si="1"/>
        <v>2</v>
      </c>
      <c r="U24" s="227">
        <f t="shared" si="2"/>
        <v>2</v>
      </c>
      <c r="V24" s="227">
        <f t="shared" si="3"/>
        <v>2</v>
      </c>
      <c r="W24" s="227">
        <f t="shared" si="4"/>
        <v>2</v>
      </c>
      <c r="X24" s="227">
        <f t="shared" si="5"/>
        <v>9</v>
      </c>
      <c r="Y24" s="227">
        <f t="shared" si="6"/>
        <v>14</v>
      </c>
      <c r="Z24" s="227">
        <f t="shared" si="7"/>
        <v>14</v>
      </c>
      <c r="AB24" s="139">
        <f t="shared" si="12"/>
        <v>49</v>
      </c>
    </row>
    <row r="25" spans="1:28">
      <c r="A25" s="191">
        <f t="shared" si="9"/>
        <v>3</v>
      </c>
      <c r="B25" s="191" t="str">
        <f>C25&amp;":"&amp;COUNTIF($C$7:C25,C25)</f>
        <v>3:2</v>
      </c>
      <c r="C25" s="204">
        <f t="shared" si="11"/>
        <v>3</v>
      </c>
      <c r="D25" s="209">
        <v>0</v>
      </c>
      <c r="E25" s="209">
        <v>0</v>
      </c>
      <c r="F25" s="209">
        <v>2</v>
      </c>
      <c r="G25" s="209">
        <v>0</v>
      </c>
      <c r="H25" s="209">
        <v>1</v>
      </c>
      <c r="I25" s="209">
        <v>0</v>
      </c>
      <c r="J25" s="209">
        <v>0</v>
      </c>
      <c r="K25" s="209">
        <v>0</v>
      </c>
      <c r="L25" s="209">
        <v>0</v>
      </c>
      <c r="M25" s="145"/>
      <c r="O25" s="209">
        <v>19</v>
      </c>
      <c r="P25" s="2" t="str">
        <f>Q25&amp;":"&amp;COUNTIF($Q$7:Q25,Q25)</f>
        <v>48:4</v>
      </c>
      <c r="Q25" s="206">
        <f>'Student name internal mark'!X25</f>
        <v>48</v>
      </c>
      <c r="R25" s="227">
        <f t="shared" si="10"/>
        <v>2</v>
      </c>
      <c r="S25" s="227">
        <f t="shared" si="0"/>
        <v>2</v>
      </c>
      <c r="T25" s="227">
        <f t="shared" si="1"/>
        <v>2</v>
      </c>
      <c r="U25" s="227">
        <f t="shared" si="2"/>
        <v>2</v>
      </c>
      <c r="V25" s="227">
        <f t="shared" si="3"/>
        <v>2</v>
      </c>
      <c r="W25" s="227">
        <f t="shared" si="4"/>
        <v>2</v>
      </c>
      <c r="X25" s="227">
        <f t="shared" si="5"/>
        <v>10</v>
      </c>
      <c r="Y25" s="227">
        <f t="shared" si="6"/>
        <v>14</v>
      </c>
      <c r="Z25" s="227">
        <f t="shared" si="7"/>
        <v>12</v>
      </c>
      <c r="AB25" s="139">
        <f t="shared" si="12"/>
        <v>48</v>
      </c>
    </row>
    <row r="26" spans="1:28">
      <c r="A26" s="191">
        <f t="shared" si="9"/>
        <v>45</v>
      </c>
      <c r="B26" s="191" t="str">
        <f>C26&amp;":"&amp;COUNTIF($C$7:C26,C26)</f>
        <v>45:1</v>
      </c>
      <c r="C26" s="204">
        <f t="shared" si="11"/>
        <v>45</v>
      </c>
      <c r="D26" s="209">
        <v>2</v>
      </c>
      <c r="E26" s="209">
        <v>2</v>
      </c>
      <c r="F26" s="209">
        <v>2</v>
      </c>
      <c r="G26" s="209">
        <v>2</v>
      </c>
      <c r="H26" s="209">
        <v>2</v>
      </c>
      <c r="I26" s="209">
        <v>2</v>
      </c>
      <c r="J26" s="209">
        <v>10</v>
      </c>
      <c r="K26" s="209">
        <v>12</v>
      </c>
      <c r="L26" s="209">
        <v>11</v>
      </c>
      <c r="M26" s="145"/>
      <c r="O26" s="2">
        <v>20</v>
      </c>
      <c r="P26" s="2" t="str">
        <f>Q26&amp;":"&amp;COUNTIF($Q$7:Q26,Q26)</f>
        <v>45:5</v>
      </c>
      <c r="Q26" s="206">
        <f>'Student name internal mark'!X26</f>
        <v>45</v>
      </c>
      <c r="R26" s="227">
        <f t="shared" si="10"/>
        <v>2</v>
      </c>
      <c r="S26" s="227">
        <f t="shared" si="0"/>
        <v>2</v>
      </c>
      <c r="T26" s="227">
        <f t="shared" si="1"/>
        <v>2</v>
      </c>
      <c r="U26" s="227">
        <f t="shared" si="2"/>
        <v>2</v>
      </c>
      <c r="V26" s="227">
        <f t="shared" si="3"/>
        <v>2</v>
      </c>
      <c r="W26" s="227">
        <f t="shared" si="4"/>
        <v>2</v>
      </c>
      <c r="X26" s="227">
        <f t="shared" si="5"/>
        <v>10</v>
      </c>
      <c r="Y26" s="227">
        <f t="shared" si="6"/>
        <v>13</v>
      </c>
      <c r="Z26" s="227">
        <f t="shared" si="7"/>
        <v>10</v>
      </c>
      <c r="AB26" s="139">
        <f t="shared" si="12"/>
        <v>45</v>
      </c>
    </row>
    <row r="27" spans="1:28">
      <c r="A27" s="191">
        <f t="shared" si="9"/>
        <v>43</v>
      </c>
      <c r="B27" s="191" t="str">
        <f>C27&amp;":"&amp;COUNTIF($C$7:C27,C27)</f>
        <v>43:5</v>
      </c>
      <c r="C27" s="204">
        <f t="shared" si="11"/>
        <v>43</v>
      </c>
      <c r="D27" s="209">
        <v>2</v>
      </c>
      <c r="E27" s="209">
        <v>2</v>
      </c>
      <c r="F27" s="209">
        <v>2</v>
      </c>
      <c r="G27" s="209">
        <v>2</v>
      </c>
      <c r="H27" s="209">
        <v>2</v>
      </c>
      <c r="I27" s="209">
        <v>2</v>
      </c>
      <c r="J27" s="209">
        <v>10</v>
      </c>
      <c r="K27" s="209">
        <v>10</v>
      </c>
      <c r="L27" s="209">
        <v>11</v>
      </c>
      <c r="M27" s="145"/>
      <c r="O27" s="209">
        <v>21</v>
      </c>
      <c r="P27" s="2" t="str">
        <f>Q27&amp;":"&amp;COUNTIF($Q$7:Q27,Q27)</f>
        <v>38:1</v>
      </c>
      <c r="Q27" s="206">
        <f>'Student name internal mark'!X27</f>
        <v>38</v>
      </c>
      <c r="R27" s="227">
        <f t="shared" si="10"/>
        <v>1</v>
      </c>
      <c r="S27" s="227">
        <f t="shared" si="0"/>
        <v>1</v>
      </c>
      <c r="T27" s="227">
        <f t="shared" si="1"/>
        <v>2</v>
      </c>
      <c r="U27" s="227">
        <f t="shared" si="2"/>
        <v>1</v>
      </c>
      <c r="V27" s="227">
        <f t="shared" si="3"/>
        <v>0</v>
      </c>
      <c r="W27" s="227">
        <f t="shared" si="4"/>
        <v>1</v>
      </c>
      <c r="X27" s="227">
        <f t="shared" si="5"/>
        <v>8</v>
      </c>
      <c r="Y27" s="227">
        <f t="shared" si="6"/>
        <v>13</v>
      </c>
      <c r="Z27" s="227">
        <f t="shared" si="7"/>
        <v>11</v>
      </c>
      <c r="AB27" s="139">
        <f t="shared" si="12"/>
        <v>38</v>
      </c>
    </row>
    <row r="28" spans="1:28">
      <c r="A28" s="191">
        <f t="shared" si="9"/>
        <v>45</v>
      </c>
      <c r="B28" s="191" t="str">
        <f>C28&amp;":"&amp;COUNTIF($C$7:C28,C28)</f>
        <v>45:2</v>
      </c>
      <c r="C28" s="204">
        <f t="shared" si="11"/>
        <v>45</v>
      </c>
      <c r="D28" s="209">
        <v>2</v>
      </c>
      <c r="E28" s="209">
        <v>2</v>
      </c>
      <c r="F28" s="209">
        <v>2</v>
      </c>
      <c r="G28" s="209">
        <v>2</v>
      </c>
      <c r="H28" s="209">
        <v>2</v>
      </c>
      <c r="I28" s="209">
        <v>2</v>
      </c>
      <c r="J28" s="209">
        <v>9</v>
      </c>
      <c r="K28" s="209">
        <v>10</v>
      </c>
      <c r="L28" s="209">
        <v>14</v>
      </c>
      <c r="M28" s="145"/>
      <c r="O28" s="2">
        <v>22</v>
      </c>
      <c r="P28" s="2" t="str">
        <f>Q28&amp;":"&amp;COUNTIF($Q$7:Q28,Q28)</f>
        <v>48:5</v>
      </c>
      <c r="Q28" s="206">
        <f>'Student name internal mark'!X28</f>
        <v>48</v>
      </c>
      <c r="R28" s="227">
        <f t="shared" si="10"/>
        <v>2</v>
      </c>
      <c r="S28" s="227">
        <f t="shared" si="0"/>
        <v>2</v>
      </c>
      <c r="T28" s="227">
        <f t="shared" si="1"/>
        <v>2</v>
      </c>
      <c r="U28" s="227">
        <f t="shared" si="2"/>
        <v>2</v>
      </c>
      <c r="V28" s="227">
        <f t="shared" si="3"/>
        <v>2</v>
      </c>
      <c r="W28" s="227">
        <f t="shared" si="4"/>
        <v>2</v>
      </c>
      <c r="X28" s="227">
        <f t="shared" si="5"/>
        <v>9</v>
      </c>
      <c r="Y28" s="227">
        <f t="shared" si="6"/>
        <v>13</v>
      </c>
      <c r="Z28" s="227">
        <f t="shared" si="7"/>
        <v>14</v>
      </c>
      <c r="AB28" s="139">
        <f t="shared" si="12"/>
        <v>48</v>
      </c>
    </row>
    <row r="29" spans="1:28">
      <c r="A29" s="191">
        <f t="shared" si="9"/>
        <v>48</v>
      </c>
      <c r="B29" s="191" t="str">
        <f>C29&amp;":"&amp;COUNTIF($C$7:C29,C29)</f>
        <v>48:3</v>
      </c>
      <c r="C29" s="204">
        <f t="shared" si="11"/>
        <v>48</v>
      </c>
      <c r="D29" s="209">
        <v>2</v>
      </c>
      <c r="E29" s="209">
        <v>2</v>
      </c>
      <c r="F29" s="209">
        <v>2</v>
      </c>
      <c r="G29" s="209">
        <v>2</v>
      </c>
      <c r="H29" s="209">
        <v>2</v>
      </c>
      <c r="I29" s="209">
        <v>2</v>
      </c>
      <c r="J29" s="209">
        <v>9</v>
      </c>
      <c r="K29" s="209">
        <v>13</v>
      </c>
      <c r="L29" s="209">
        <v>14</v>
      </c>
      <c r="M29" s="145"/>
      <c r="O29" s="209">
        <v>23</v>
      </c>
      <c r="P29" s="2" t="str">
        <f>Q29&amp;":"&amp;COUNTIF($Q$7:Q29,Q29)</f>
        <v>49:4</v>
      </c>
      <c r="Q29" s="206">
        <f>'Student name internal mark'!X29</f>
        <v>49</v>
      </c>
      <c r="R29" s="227">
        <f t="shared" si="10"/>
        <v>2</v>
      </c>
      <c r="S29" s="227">
        <f t="shared" si="0"/>
        <v>2</v>
      </c>
      <c r="T29" s="227">
        <f t="shared" si="1"/>
        <v>2</v>
      </c>
      <c r="U29" s="227">
        <f t="shared" si="2"/>
        <v>2</v>
      </c>
      <c r="V29" s="227">
        <f t="shared" si="3"/>
        <v>2</v>
      </c>
      <c r="W29" s="227">
        <f t="shared" si="4"/>
        <v>2</v>
      </c>
      <c r="X29" s="227">
        <f t="shared" si="5"/>
        <v>10</v>
      </c>
      <c r="Y29" s="227">
        <f t="shared" si="6"/>
        <v>13</v>
      </c>
      <c r="Z29" s="227">
        <f t="shared" si="7"/>
        <v>14</v>
      </c>
      <c r="AB29" s="139">
        <f t="shared" si="12"/>
        <v>49</v>
      </c>
    </row>
    <row r="30" spans="1:28">
      <c r="A30" s="191">
        <f t="shared" si="9"/>
        <v>49</v>
      </c>
      <c r="B30" s="191" t="str">
        <f>C30&amp;":"&amp;COUNTIF($C$7:C30,C30)</f>
        <v>49:2</v>
      </c>
      <c r="C30" s="204">
        <f t="shared" si="11"/>
        <v>49</v>
      </c>
      <c r="D30" s="209">
        <v>2</v>
      </c>
      <c r="E30" s="209">
        <v>2</v>
      </c>
      <c r="F30" s="209">
        <v>2</v>
      </c>
      <c r="G30" s="209">
        <v>2</v>
      </c>
      <c r="H30" s="209">
        <v>2</v>
      </c>
      <c r="I30" s="209">
        <v>2</v>
      </c>
      <c r="J30" s="209">
        <v>10</v>
      </c>
      <c r="K30" s="209">
        <v>14</v>
      </c>
      <c r="L30" s="209">
        <v>13</v>
      </c>
      <c r="M30" s="145"/>
      <c r="O30" s="209">
        <v>24</v>
      </c>
      <c r="P30" s="2" t="str">
        <f>Q30&amp;":"&amp;COUNTIF($Q$7:Q30,Q30)</f>
        <v>34:1</v>
      </c>
      <c r="Q30" s="206">
        <f>'Student name internal mark'!X30</f>
        <v>34</v>
      </c>
      <c r="R30" s="227">
        <f t="shared" si="10"/>
        <v>0</v>
      </c>
      <c r="S30" s="227">
        <f t="shared" si="0"/>
        <v>0</v>
      </c>
      <c r="T30" s="227">
        <f t="shared" si="1"/>
        <v>1</v>
      </c>
      <c r="U30" s="227">
        <f t="shared" si="2"/>
        <v>1</v>
      </c>
      <c r="V30" s="227">
        <f t="shared" si="3"/>
        <v>1</v>
      </c>
      <c r="W30" s="227">
        <f t="shared" si="4"/>
        <v>0</v>
      </c>
      <c r="X30" s="227">
        <f t="shared" si="5"/>
        <v>6</v>
      </c>
      <c r="Y30" s="227">
        <f t="shared" si="6"/>
        <v>12</v>
      </c>
      <c r="Z30" s="227">
        <f t="shared" si="7"/>
        <v>13</v>
      </c>
      <c r="AB30" s="139">
        <f t="shared" si="12"/>
        <v>34</v>
      </c>
    </row>
    <row r="31" spans="1:28">
      <c r="A31" s="191">
        <f t="shared" si="9"/>
        <v>44</v>
      </c>
      <c r="B31" s="191" t="str">
        <f>C31&amp;":"&amp;COUNTIF($C$7:C31,C31)</f>
        <v>44:2</v>
      </c>
      <c r="C31" s="204">
        <f t="shared" si="11"/>
        <v>44</v>
      </c>
      <c r="D31" s="209">
        <v>2</v>
      </c>
      <c r="E31" s="209">
        <v>2</v>
      </c>
      <c r="F31" s="209">
        <v>2</v>
      </c>
      <c r="G31" s="209">
        <v>2</v>
      </c>
      <c r="H31" s="209">
        <v>2</v>
      </c>
      <c r="I31" s="209">
        <v>2</v>
      </c>
      <c r="J31" s="209">
        <v>9</v>
      </c>
      <c r="K31" s="209">
        <v>11</v>
      </c>
      <c r="L31" s="209">
        <v>12</v>
      </c>
      <c r="M31" s="145"/>
      <c r="O31" s="209">
        <v>25</v>
      </c>
      <c r="P31" s="2" t="str">
        <f>Q31&amp;":"&amp;COUNTIF($Q$7:Q31,Q31)</f>
        <v>48:6</v>
      </c>
      <c r="Q31" s="206">
        <f>'Student name internal mark'!X31</f>
        <v>48</v>
      </c>
      <c r="R31" s="227">
        <f t="shared" si="10"/>
        <v>2</v>
      </c>
      <c r="S31" s="227">
        <f t="shared" si="0"/>
        <v>2</v>
      </c>
      <c r="T31" s="227">
        <f t="shared" si="1"/>
        <v>2</v>
      </c>
      <c r="U31" s="227">
        <f t="shared" si="2"/>
        <v>2</v>
      </c>
      <c r="V31" s="227">
        <f t="shared" si="3"/>
        <v>2</v>
      </c>
      <c r="W31" s="227">
        <f t="shared" si="4"/>
        <v>2</v>
      </c>
      <c r="X31" s="227">
        <f t="shared" si="5"/>
        <v>9</v>
      </c>
      <c r="Y31" s="227">
        <f t="shared" si="6"/>
        <v>14</v>
      </c>
      <c r="Z31" s="227">
        <f t="shared" si="7"/>
        <v>13</v>
      </c>
      <c r="AB31" s="139">
        <f t="shared" si="12"/>
        <v>48</v>
      </c>
    </row>
    <row r="32" spans="1:28">
      <c r="A32" s="191">
        <f t="shared" si="9"/>
        <v>43</v>
      </c>
      <c r="B32" s="191" t="str">
        <f>C32&amp;":"&amp;COUNTIF($C$7:C32,C32)</f>
        <v>43:6</v>
      </c>
      <c r="C32" s="204">
        <f t="shared" si="11"/>
        <v>43</v>
      </c>
      <c r="D32" s="209">
        <v>2</v>
      </c>
      <c r="E32" s="209">
        <v>2</v>
      </c>
      <c r="F32" s="209">
        <v>2</v>
      </c>
      <c r="G32" s="209">
        <v>2</v>
      </c>
      <c r="H32" s="209">
        <v>2</v>
      </c>
      <c r="I32" s="209">
        <v>2</v>
      </c>
      <c r="J32" s="209">
        <v>9</v>
      </c>
      <c r="K32" s="209">
        <v>11</v>
      </c>
      <c r="L32" s="209">
        <v>11</v>
      </c>
      <c r="M32" s="145"/>
      <c r="O32" s="209">
        <v>26</v>
      </c>
      <c r="P32" s="2" t="str">
        <f>Q32&amp;":"&amp;COUNTIF($Q$7:Q32,Q32)</f>
        <v>43:1</v>
      </c>
      <c r="Q32" s="206">
        <f>'Student name internal mark'!X32</f>
        <v>43</v>
      </c>
      <c r="R32" s="227">
        <f t="shared" si="10"/>
        <v>2</v>
      </c>
      <c r="S32" s="227">
        <f t="shared" si="0"/>
        <v>2</v>
      </c>
      <c r="T32" s="227">
        <f t="shared" si="1"/>
        <v>2</v>
      </c>
      <c r="U32" s="227">
        <f t="shared" si="2"/>
        <v>2</v>
      </c>
      <c r="V32" s="227">
        <f t="shared" si="3"/>
        <v>2</v>
      </c>
      <c r="W32" s="227">
        <f t="shared" si="4"/>
        <v>2</v>
      </c>
      <c r="X32" s="227">
        <f t="shared" si="5"/>
        <v>10</v>
      </c>
      <c r="Y32" s="227">
        <f t="shared" si="6"/>
        <v>11</v>
      </c>
      <c r="Z32" s="227">
        <f t="shared" si="7"/>
        <v>10</v>
      </c>
      <c r="AB32" s="139">
        <f t="shared" si="12"/>
        <v>43</v>
      </c>
    </row>
    <row r="33" spans="1:28">
      <c r="A33" s="191">
        <f t="shared" si="9"/>
        <v>45</v>
      </c>
      <c r="B33" s="191" t="str">
        <f>C33&amp;":"&amp;COUNTIF($C$7:C33,C33)</f>
        <v>45:3</v>
      </c>
      <c r="C33" s="204">
        <f t="shared" si="11"/>
        <v>45</v>
      </c>
      <c r="D33" s="209">
        <v>2</v>
      </c>
      <c r="E33" s="209">
        <v>2</v>
      </c>
      <c r="F33" s="209">
        <v>2</v>
      </c>
      <c r="G33" s="209">
        <v>2</v>
      </c>
      <c r="H33" s="209">
        <v>2</v>
      </c>
      <c r="I33" s="209">
        <v>2</v>
      </c>
      <c r="J33" s="209">
        <v>10</v>
      </c>
      <c r="K33" s="209">
        <v>12</v>
      </c>
      <c r="L33" s="209">
        <v>11</v>
      </c>
      <c r="M33" s="145"/>
      <c r="O33" s="2">
        <v>27</v>
      </c>
      <c r="P33" s="2" t="str">
        <f>Q33&amp;":"&amp;COUNTIF($Q$7:Q33,Q33)</f>
        <v>49:5</v>
      </c>
      <c r="Q33" s="206">
        <f>'Student name internal mark'!X33</f>
        <v>49</v>
      </c>
      <c r="R33" s="227">
        <f t="shared" si="10"/>
        <v>2</v>
      </c>
      <c r="S33" s="227">
        <f t="shared" si="0"/>
        <v>2</v>
      </c>
      <c r="T33" s="227">
        <f t="shared" si="1"/>
        <v>2</v>
      </c>
      <c r="U33" s="227">
        <f t="shared" si="2"/>
        <v>2</v>
      </c>
      <c r="V33" s="227">
        <f t="shared" si="3"/>
        <v>2</v>
      </c>
      <c r="W33" s="227">
        <f t="shared" si="4"/>
        <v>2</v>
      </c>
      <c r="X33" s="227">
        <f t="shared" si="5"/>
        <v>10</v>
      </c>
      <c r="Y33" s="227">
        <f t="shared" si="6"/>
        <v>13</v>
      </c>
      <c r="Z33" s="227">
        <f t="shared" si="7"/>
        <v>14</v>
      </c>
      <c r="AB33" s="139">
        <f t="shared" si="12"/>
        <v>49</v>
      </c>
    </row>
    <row r="34" spans="1:28">
      <c r="A34" s="191">
        <f t="shared" si="9"/>
        <v>45</v>
      </c>
      <c r="B34" s="191" t="str">
        <f>C34&amp;":"&amp;COUNTIF($C$7:C34,C34)</f>
        <v>45:4</v>
      </c>
      <c r="C34" s="204">
        <f t="shared" si="11"/>
        <v>45</v>
      </c>
      <c r="D34" s="209">
        <v>2</v>
      </c>
      <c r="E34" s="209">
        <v>2</v>
      </c>
      <c r="F34" s="209">
        <v>2</v>
      </c>
      <c r="G34" s="209">
        <v>2</v>
      </c>
      <c r="H34" s="209">
        <v>2</v>
      </c>
      <c r="I34" s="209">
        <v>2</v>
      </c>
      <c r="J34" s="209">
        <v>10</v>
      </c>
      <c r="K34" s="209">
        <v>10</v>
      </c>
      <c r="L34" s="209">
        <v>13</v>
      </c>
      <c r="M34" s="145"/>
      <c r="O34" s="209">
        <v>28</v>
      </c>
      <c r="P34" s="2" t="str">
        <f>Q34&amp;":"&amp;COUNTIF($Q$7:Q34,Q34)</f>
        <v>43:2</v>
      </c>
      <c r="Q34" s="206">
        <f>'Student name internal mark'!X34</f>
        <v>43</v>
      </c>
      <c r="R34" s="227">
        <f t="shared" si="10"/>
        <v>2</v>
      </c>
      <c r="S34" s="227">
        <f t="shared" si="0"/>
        <v>2</v>
      </c>
      <c r="T34" s="227">
        <f t="shared" si="1"/>
        <v>2</v>
      </c>
      <c r="U34" s="227">
        <f t="shared" si="2"/>
        <v>2</v>
      </c>
      <c r="V34" s="227">
        <f t="shared" si="3"/>
        <v>2</v>
      </c>
      <c r="W34" s="227">
        <f t="shared" si="4"/>
        <v>2</v>
      </c>
      <c r="X34" s="227">
        <f t="shared" si="5"/>
        <v>9</v>
      </c>
      <c r="Y34" s="227">
        <f t="shared" si="6"/>
        <v>12</v>
      </c>
      <c r="Z34" s="227">
        <f t="shared" si="7"/>
        <v>10</v>
      </c>
      <c r="AB34" s="139">
        <f t="shared" si="12"/>
        <v>43</v>
      </c>
    </row>
    <row r="35" spans="1:28">
      <c r="A35" s="191">
        <f t="shared" si="9"/>
        <v>45</v>
      </c>
      <c r="B35" s="191" t="str">
        <f>C35&amp;":"&amp;COUNTIF($C$7:C35,C35)</f>
        <v>45:5</v>
      </c>
      <c r="C35" s="204">
        <f t="shared" si="11"/>
        <v>45</v>
      </c>
      <c r="D35" s="209">
        <v>2</v>
      </c>
      <c r="E35" s="209">
        <v>2</v>
      </c>
      <c r="F35" s="209">
        <v>2</v>
      </c>
      <c r="G35" s="209">
        <v>2</v>
      </c>
      <c r="H35" s="209">
        <v>2</v>
      </c>
      <c r="I35" s="209">
        <v>2</v>
      </c>
      <c r="J35" s="209">
        <v>10</v>
      </c>
      <c r="K35" s="209">
        <v>13</v>
      </c>
      <c r="L35" s="209">
        <v>10</v>
      </c>
      <c r="M35" s="145"/>
      <c r="O35" s="2">
        <v>29</v>
      </c>
      <c r="P35" s="2" t="str">
        <f>Q35&amp;":"&amp;COUNTIF($Q$7:Q35,Q35)</f>
        <v>45:6</v>
      </c>
      <c r="Q35" s="206">
        <f>'Student name internal mark'!X35</f>
        <v>45</v>
      </c>
      <c r="R35" s="227">
        <f t="shared" si="10"/>
        <v>2</v>
      </c>
      <c r="S35" s="227">
        <f t="shared" si="0"/>
        <v>2</v>
      </c>
      <c r="T35" s="227">
        <f t="shared" si="1"/>
        <v>2</v>
      </c>
      <c r="U35" s="227">
        <f t="shared" si="2"/>
        <v>2</v>
      </c>
      <c r="V35" s="227">
        <f t="shared" si="3"/>
        <v>2</v>
      </c>
      <c r="W35" s="227">
        <f t="shared" si="4"/>
        <v>2</v>
      </c>
      <c r="X35" s="227">
        <f t="shared" si="5"/>
        <v>10</v>
      </c>
      <c r="Y35" s="227">
        <f t="shared" si="6"/>
        <v>13</v>
      </c>
      <c r="Z35" s="227">
        <f t="shared" si="7"/>
        <v>10</v>
      </c>
      <c r="AB35" s="139">
        <f t="shared" si="12"/>
        <v>45</v>
      </c>
    </row>
    <row r="36" spans="1:28">
      <c r="A36" s="191">
        <f t="shared" si="9"/>
        <v>44</v>
      </c>
      <c r="B36" s="191" t="str">
        <f>C36&amp;":"&amp;COUNTIF($C$7:C36,C36)</f>
        <v>44:3</v>
      </c>
      <c r="C36" s="204">
        <f t="shared" si="11"/>
        <v>44</v>
      </c>
      <c r="D36" s="209">
        <v>2</v>
      </c>
      <c r="E36" s="209">
        <v>2</v>
      </c>
      <c r="F36" s="209">
        <v>2</v>
      </c>
      <c r="G36" s="209">
        <v>2</v>
      </c>
      <c r="H36" s="209">
        <v>2</v>
      </c>
      <c r="I36" s="209">
        <v>2</v>
      </c>
      <c r="J36" s="209">
        <v>9</v>
      </c>
      <c r="K36" s="209">
        <v>12</v>
      </c>
      <c r="L36" s="209">
        <v>11</v>
      </c>
      <c r="M36" s="145"/>
      <c r="O36" s="209">
        <v>30</v>
      </c>
      <c r="P36" s="2" t="str">
        <f>Q36&amp;":"&amp;COUNTIF($Q$7:Q36,Q36)</f>
        <v>44:3</v>
      </c>
      <c r="Q36" s="206">
        <f>'Student name internal mark'!X36</f>
        <v>44</v>
      </c>
      <c r="R36" s="227">
        <f t="shared" si="10"/>
        <v>2</v>
      </c>
      <c r="S36" s="227">
        <f t="shared" si="0"/>
        <v>2</v>
      </c>
      <c r="T36" s="227">
        <f t="shared" si="1"/>
        <v>2</v>
      </c>
      <c r="U36" s="227">
        <f t="shared" si="2"/>
        <v>2</v>
      </c>
      <c r="V36" s="227">
        <f t="shared" si="3"/>
        <v>2</v>
      </c>
      <c r="W36" s="227">
        <f t="shared" si="4"/>
        <v>2</v>
      </c>
      <c r="X36" s="227">
        <f t="shared" si="5"/>
        <v>9</v>
      </c>
      <c r="Y36" s="227">
        <f t="shared" si="6"/>
        <v>12</v>
      </c>
      <c r="Z36" s="227">
        <f t="shared" si="7"/>
        <v>11</v>
      </c>
      <c r="AB36" s="139">
        <f t="shared" si="12"/>
        <v>44</v>
      </c>
    </row>
    <row r="37" spans="1:28">
      <c r="A37" s="191">
        <f t="shared" si="9"/>
        <v>43</v>
      </c>
      <c r="B37" s="191" t="str">
        <f>C37&amp;":"&amp;COUNTIF($C$7:C37,C37)</f>
        <v>43:7</v>
      </c>
      <c r="C37" s="204">
        <f t="shared" si="11"/>
        <v>43</v>
      </c>
      <c r="D37" s="209">
        <v>2</v>
      </c>
      <c r="E37" s="209">
        <v>2</v>
      </c>
      <c r="F37" s="209">
        <v>2</v>
      </c>
      <c r="G37" s="209">
        <v>2</v>
      </c>
      <c r="H37" s="209">
        <v>2</v>
      </c>
      <c r="I37" s="209">
        <v>2</v>
      </c>
      <c r="J37" s="209">
        <v>9</v>
      </c>
      <c r="K37" s="209">
        <v>10</v>
      </c>
      <c r="L37" s="209">
        <v>12</v>
      </c>
      <c r="M37" s="145"/>
      <c r="O37" s="209">
        <v>31</v>
      </c>
      <c r="P37" s="2" t="str">
        <f>Q37&amp;":"&amp;COUNTIF($Q$7:Q37,Q37)</f>
        <v>44:4</v>
      </c>
      <c r="Q37" s="206">
        <f>'Student name internal mark'!X37</f>
        <v>44</v>
      </c>
      <c r="R37" s="227">
        <f t="shared" si="10"/>
        <v>2</v>
      </c>
      <c r="S37" s="227">
        <f t="shared" si="0"/>
        <v>2</v>
      </c>
      <c r="T37" s="227">
        <f t="shared" si="1"/>
        <v>2</v>
      </c>
      <c r="U37" s="227">
        <f t="shared" si="2"/>
        <v>2</v>
      </c>
      <c r="V37" s="227">
        <f t="shared" si="3"/>
        <v>2</v>
      </c>
      <c r="W37" s="227">
        <f t="shared" si="4"/>
        <v>2</v>
      </c>
      <c r="X37" s="227">
        <f t="shared" si="5"/>
        <v>10</v>
      </c>
      <c r="Y37" s="227">
        <f t="shared" si="6"/>
        <v>11</v>
      </c>
      <c r="Z37" s="227">
        <f t="shared" si="7"/>
        <v>11</v>
      </c>
      <c r="AB37" s="139">
        <f t="shared" si="12"/>
        <v>44</v>
      </c>
    </row>
    <row r="38" spans="1:28">
      <c r="A38" s="191">
        <f t="shared" si="9"/>
        <v>46</v>
      </c>
      <c r="B38" s="191" t="str">
        <f>C38&amp;":"&amp;COUNTIF($C$7:C38,C38)</f>
        <v>46:3</v>
      </c>
      <c r="C38" s="204">
        <f t="shared" si="11"/>
        <v>46</v>
      </c>
      <c r="D38" s="209">
        <v>2</v>
      </c>
      <c r="E38" s="209">
        <v>2</v>
      </c>
      <c r="F38" s="209">
        <v>2</v>
      </c>
      <c r="G38" s="209">
        <v>2</v>
      </c>
      <c r="H38" s="209">
        <v>2</v>
      </c>
      <c r="I38" s="209">
        <v>2</v>
      </c>
      <c r="J38" s="209">
        <v>9</v>
      </c>
      <c r="K38" s="209">
        <v>11</v>
      </c>
      <c r="L38" s="209">
        <v>14</v>
      </c>
      <c r="M38" s="145"/>
      <c r="O38" s="209">
        <v>32</v>
      </c>
      <c r="P38" s="2" t="str">
        <f>Q38&amp;":"&amp;COUNTIF($Q$7:Q38,Q38)</f>
        <v>50:3</v>
      </c>
      <c r="Q38" s="206">
        <f>'Student name internal mark'!X38</f>
        <v>50</v>
      </c>
      <c r="R38" s="227">
        <f t="shared" si="10"/>
        <v>2</v>
      </c>
      <c r="S38" s="227">
        <f t="shared" si="0"/>
        <v>2</v>
      </c>
      <c r="T38" s="227">
        <f t="shared" si="1"/>
        <v>2</v>
      </c>
      <c r="U38" s="227">
        <f t="shared" si="2"/>
        <v>2</v>
      </c>
      <c r="V38" s="227">
        <f t="shared" si="3"/>
        <v>2</v>
      </c>
      <c r="W38" s="227">
        <f t="shared" si="4"/>
        <v>2</v>
      </c>
      <c r="X38" s="227">
        <f t="shared" si="5"/>
        <v>10</v>
      </c>
      <c r="Y38" s="227">
        <f t="shared" si="6"/>
        <v>14</v>
      </c>
      <c r="Z38" s="227">
        <f t="shared" si="7"/>
        <v>14</v>
      </c>
      <c r="AB38" s="139">
        <f t="shared" si="12"/>
        <v>50</v>
      </c>
    </row>
    <row r="39" spans="1:28">
      <c r="A39" s="191">
        <f t="shared" si="9"/>
        <v>46</v>
      </c>
      <c r="B39" s="191" t="str">
        <f>C39&amp;":"&amp;COUNTIF($C$7:C39,C39)</f>
        <v>46:4</v>
      </c>
      <c r="C39" s="204">
        <f t="shared" si="11"/>
        <v>46</v>
      </c>
      <c r="D39" s="209">
        <v>2</v>
      </c>
      <c r="E39" s="209">
        <v>2</v>
      </c>
      <c r="F39" s="209">
        <v>2</v>
      </c>
      <c r="G39" s="209">
        <v>2</v>
      </c>
      <c r="H39" s="209">
        <v>2</v>
      </c>
      <c r="I39" s="209">
        <v>2</v>
      </c>
      <c r="J39" s="209">
        <v>10</v>
      </c>
      <c r="K39" s="209">
        <v>10</v>
      </c>
      <c r="L39" s="209">
        <v>14</v>
      </c>
      <c r="M39" s="145"/>
      <c r="O39" s="209">
        <v>33</v>
      </c>
      <c r="P39" s="2" t="str">
        <f>Q39&amp;":"&amp;COUNTIF($Q$7:Q39,Q39)</f>
        <v>43:3</v>
      </c>
      <c r="Q39" s="206">
        <f>'Student name internal mark'!X39</f>
        <v>43</v>
      </c>
      <c r="R39" s="227">
        <f t="shared" si="10"/>
        <v>2</v>
      </c>
      <c r="S39" s="227">
        <f t="shared" si="0"/>
        <v>2</v>
      </c>
      <c r="T39" s="227">
        <f t="shared" si="1"/>
        <v>2</v>
      </c>
      <c r="U39" s="227">
        <f t="shared" si="2"/>
        <v>2</v>
      </c>
      <c r="V39" s="227">
        <f t="shared" si="3"/>
        <v>2</v>
      </c>
      <c r="W39" s="227">
        <f t="shared" si="4"/>
        <v>2</v>
      </c>
      <c r="X39" s="227">
        <f t="shared" si="5"/>
        <v>10</v>
      </c>
      <c r="Y39" s="227">
        <f t="shared" si="6"/>
        <v>11</v>
      </c>
      <c r="Z39" s="227">
        <f t="shared" si="7"/>
        <v>10</v>
      </c>
      <c r="AB39" s="139">
        <f t="shared" si="12"/>
        <v>43</v>
      </c>
    </row>
    <row r="40" spans="1:28">
      <c r="A40" s="191">
        <f t="shared" si="9"/>
        <v>49</v>
      </c>
      <c r="B40" s="191" t="str">
        <f>C40&amp;":"&amp;COUNTIF($C$7:C40,C40)</f>
        <v>49:3</v>
      </c>
      <c r="C40" s="204">
        <f t="shared" si="11"/>
        <v>49</v>
      </c>
      <c r="D40" s="209">
        <v>2</v>
      </c>
      <c r="E40" s="209">
        <v>2</v>
      </c>
      <c r="F40" s="209">
        <v>2</v>
      </c>
      <c r="G40" s="209">
        <v>2</v>
      </c>
      <c r="H40" s="209">
        <v>2</v>
      </c>
      <c r="I40" s="209">
        <v>2</v>
      </c>
      <c r="J40" s="209">
        <v>9</v>
      </c>
      <c r="K40" s="209">
        <v>14</v>
      </c>
      <c r="L40" s="209">
        <v>14</v>
      </c>
      <c r="M40" s="145"/>
      <c r="O40" s="2">
        <v>34</v>
      </c>
      <c r="P40" s="2" t="str">
        <f>Q40&amp;":"&amp;COUNTIF($Q$7:Q40,Q40)</f>
        <v>45:7</v>
      </c>
      <c r="Q40" s="206">
        <f>'Student name internal mark'!X40</f>
        <v>45</v>
      </c>
      <c r="R40" s="227">
        <f t="shared" si="10"/>
        <v>2</v>
      </c>
      <c r="S40" s="227">
        <f t="shared" si="0"/>
        <v>2</v>
      </c>
      <c r="T40" s="227">
        <f t="shared" si="1"/>
        <v>2</v>
      </c>
      <c r="U40" s="227">
        <f t="shared" si="2"/>
        <v>2</v>
      </c>
      <c r="V40" s="227">
        <f t="shared" si="3"/>
        <v>2</v>
      </c>
      <c r="W40" s="227">
        <f t="shared" si="4"/>
        <v>2</v>
      </c>
      <c r="X40" s="227">
        <f t="shared" si="5"/>
        <v>10</v>
      </c>
      <c r="Y40" s="227">
        <f t="shared" si="6"/>
        <v>10</v>
      </c>
      <c r="Z40" s="227">
        <f t="shared" si="7"/>
        <v>13</v>
      </c>
      <c r="AB40" s="139">
        <f t="shared" si="12"/>
        <v>45</v>
      </c>
    </row>
    <row r="41" spans="1:28">
      <c r="A41" s="191">
        <f t="shared" si="9"/>
        <v>42</v>
      </c>
      <c r="B41" s="191" t="str">
        <f>C41&amp;":"&amp;COUNTIF($C$7:C41,C41)</f>
        <v>42:1</v>
      </c>
      <c r="C41" s="204">
        <f t="shared" si="11"/>
        <v>42</v>
      </c>
      <c r="D41" s="209">
        <v>2</v>
      </c>
      <c r="E41" s="209">
        <v>2</v>
      </c>
      <c r="F41" s="209">
        <v>2</v>
      </c>
      <c r="G41" s="209">
        <v>2</v>
      </c>
      <c r="H41" s="209">
        <v>2</v>
      </c>
      <c r="I41" s="209">
        <v>2</v>
      </c>
      <c r="J41" s="209">
        <v>9</v>
      </c>
      <c r="K41" s="209">
        <v>10</v>
      </c>
      <c r="L41" s="209">
        <v>11</v>
      </c>
      <c r="M41" s="145"/>
      <c r="O41" s="209">
        <v>35</v>
      </c>
      <c r="P41" s="2" t="str">
        <f>Q41&amp;":"&amp;COUNTIF($Q$7:Q41,Q41)</f>
        <v>44:5</v>
      </c>
      <c r="Q41" s="206">
        <f>'Student name internal mark'!X41</f>
        <v>44</v>
      </c>
      <c r="R41" s="227">
        <f t="shared" si="10"/>
        <v>2</v>
      </c>
      <c r="S41" s="227">
        <f t="shared" si="0"/>
        <v>2</v>
      </c>
      <c r="T41" s="227">
        <f t="shared" si="1"/>
        <v>2</v>
      </c>
      <c r="U41" s="227">
        <f t="shared" si="2"/>
        <v>2</v>
      </c>
      <c r="V41" s="227">
        <f t="shared" si="3"/>
        <v>2</v>
      </c>
      <c r="W41" s="227">
        <f t="shared" si="4"/>
        <v>2</v>
      </c>
      <c r="X41" s="227">
        <f t="shared" si="5"/>
        <v>10</v>
      </c>
      <c r="Y41" s="227">
        <f t="shared" si="6"/>
        <v>10</v>
      </c>
      <c r="Z41" s="227">
        <f t="shared" si="7"/>
        <v>12</v>
      </c>
      <c r="AB41" s="139">
        <f t="shared" si="12"/>
        <v>44</v>
      </c>
    </row>
    <row r="42" spans="1:28">
      <c r="A42" s="191">
        <f t="shared" si="9"/>
        <v>44</v>
      </c>
      <c r="B42" s="191" t="str">
        <f>C42&amp;":"&amp;COUNTIF($C$7:C42,C42)</f>
        <v>44:4</v>
      </c>
      <c r="C42" s="204">
        <f t="shared" si="11"/>
        <v>44</v>
      </c>
      <c r="D42" s="209">
        <v>2</v>
      </c>
      <c r="E42" s="209">
        <v>2</v>
      </c>
      <c r="F42" s="209">
        <v>2</v>
      </c>
      <c r="G42" s="209">
        <v>2</v>
      </c>
      <c r="H42" s="209">
        <v>2</v>
      </c>
      <c r="I42" s="209">
        <v>2</v>
      </c>
      <c r="J42" s="209">
        <v>10</v>
      </c>
      <c r="K42" s="209">
        <v>11</v>
      </c>
      <c r="L42" s="209">
        <v>11</v>
      </c>
      <c r="M42" s="145"/>
      <c r="O42" s="2">
        <v>36</v>
      </c>
      <c r="P42" s="2" t="str">
        <f>Q42&amp;":"&amp;COUNTIF($Q$7:Q42,Q42)</f>
        <v>39:1</v>
      </c>
      <c r="Q42" s="206">
        <f>'Student name internal mark'!X42</f>
        <v>39</v>
      </c>
      <c r="R42" s="227">
        <f t="shared" si="10"/>
        <v>1</v>
      </c>
      <c r="S42" s="227">
        <f t="shared" si="0"/>
        <v>2</v>
      </c>
      <c r="T42" s="227">
        <f t="shared" si="1"/>
        <v>2</v>
      </c>
      <c r="U42" s="227">
        <f t="shared" si="2"/>
        <v>2</v>
      </c>
      <c r="V42" s="227">
        <f t="shared" si="3"/>
        <v>2</v>
      </c>
      <c r="W42" s="227">
        <f t="shared" si="4"/>
        <v>2</v>
      </c>
      <c r="X42" s="227">
        <f t="shared" si="5"/>
        <v>7</v>
      </c>
      <c r="Y42" s="227">
        <f t="shared" si="6"/>
        <v>9</v>
      </c>
      <c r="Z42" s="227">
        <f t="shared" si="7"/>
        <v>12</v>
      </c>
      <c r="AB42" s="139">
        <f t="shared" si="12"/>
        <v>39</v>
      </c>
    </row>
    <row r="43" spans="1:28">
      <c r="A43" s="191">
        <f t="shared" si="9"/>
        <v>47</v>
      </c>
      <c r="B43" s="191" t="str">
        <f>C43&amp;":"&amp;COUNTIF($C$7:C43,C43)</f>
        <v>47:2</v>
      </c>
      <c r="C43" s="204">
        <f t="shared" si="11"/>
        <v>47</v>
      </c>
      <c r="D43" s="209">
        <v>2</v>
      </c>
      <c r="E43" s="209">
        <v>2</v>
      </c>
      <c r="F43" s="209">
        <v>2</v>
      </c>
      <c r="G43" s="209">
        <v>2</v>
      </c>
      <c r="H43" s="209">
        <v>2</v>
      </c>
      <c r="I43" s="209">
        <v>2</v>
      </c>
      <c r="J43" s="209">
        <v>9</v>
      </c>
      <c r="K43" s="209">
        <v>13</v>
      </c>
      <c r="L43" s="209">
        <v>13</v>
      </c>
      <c r="M43" s="145"/>
      <c r="O43" s="209">
        <v>37</v>
      </c>
      <c r="P43" s="2" t="str">
        <f>Q43&amp;":"&amp;COUNTIF($Q$7:Q43,Q43)</f>
        <v>38:2</v>
      </c>
      <c r="Q43" s="206">
        <f>'Student name internal mark'!X43</f>
        <v>38</v>
      </c>
      <c r="R43" s="227">
        <f t="shared" si="10"/>
        <v>0</v>
      </c>
      <c r="S43" s="227">
        <f t="shared" si="0"/>
        <v>1</v>
      </c>
      <c r="T43" s="227">
        <f t="shared" si="1"/>
        <v>1</v>
      </c>
      <c r="U43" s="227">
        <f t="shared" si="2"/>
        <v>2</v>
      </c>
      <c r="V43" s="227">
        <f t="shared" si="3"/>
        <v>0</v>
      </c>
      <c r="W43" s="227">
        <f t="shared" si="4"/>
        <v>2</v>
      </c>
      <c r="X43" s="227">
        <f t="shared" si="5"/>
        <v>8</v>
      </c>
      <c r="Y43" s="227">
        <f t="shared" si="6"/>
        <v>13</v>
      </c>
      <c r="Z43" s="227">
        <f t="shared" si="7"/>
        <v>11</v>
      </c>
      <c r="AB43" s="139">
        <f t="shared" si="12"/>
        <v>38</v>
      </c>
    </row>
    <row r="44" spans="1:28">
      <c r="A44" s="191">
        <f t="shared" si="9"/>
        <v>47</v>
      </c>
      <c r="B44" s="191" t="str">
        <f>C44&amp;":"&amp;COUNTIF($C$7:C44,C44)</f>
        <v>47:3</v>
      </c>
      <c r="C44" s="204">
        <f t="shared" si="11"/>
        <v>47</v>
      </c>
      <c r="D44" s="209">
        <v>2</v>
      </c>
      <c r="E44" s="209">
        <v>2</v>
      </c>
      <c r="F44" s="209">
        <v>2</v>
      </c>
      <c r="G44" s="209">
        <v>2</v>
      </c>
      <c r="H44" s="209">
        <v>2</v>
      </c>
      <c r="I44" s="209">
        <v>2</v>
      </c>
      <c r="J44" s="209">
        <v>10</v>
      </c>
      <c r="K44" s="209">
        <v>12</v>
      </c>
      <c r="L44" s="209">
        <v>13</v>
      </c>
      <c r="M44" s="145"/>
      <c r="O44" s="209">
        <v>38</v>
      </c>
      <c r="P44" s="2" t="str">
        <f>Q44&amp;":"&amp;COUNTIF($Q$7:Q44,Q44)</f>
        <v>44:6</v>
      </c>
      <c r="Q44" s="206">
        <f>'Student name internal mark'!X44</f>
        <v>44</v>
      </c>
      <c r="R44" s="227">
        <f t="shared" si="10"/>
        <v>2</v>
      </c>
      <c r="S44" s="227">
        <f t="shared" si="0"/>
        <v>2</v>
      </c>
      <c r="T44" s="227">
        <f t="shared" si="1"/>
        <v>2</v>
      </c>
      <c r="U44" s="227">
        <f t="shared" si="2"/>
        <v>2</v>
      </c>
      <c r="V44" s="227">
        <f t="shared" si="3"/>
        <v>2</v>
      </c>
      <c r="W44" s="227">
        <f t="shared" si="4"/>
        <v>2</v>
      </c>
      <c r="X44" s="227">
        <f t="shared" si="5"/>
        <v>9</v>
      </c>
      <c r="Y44" s="227">
        <f t="shared" si="6"/>
        <v>13</v>
      </c>
      <c r="Z44" s="227">
        <f t="shared" si="7"/>
        <v>10</v>
      </c>
      <c r="AB44" s="139">
        <f t="shared" si="12"/>
        <v>44</v>
      </c>
    </row>
    <row r="45" spans="1:28">
      <c r="A45" s="191">
        <f t="shared" si="9"/>
        <v>45</v>
      </c>
      <c r="B45" s="191" t="str">
        <f>C45&amp;":"&amp;COUNTIF($C$7:C45,C45)</f>
        <v>45:6</v>
      </c>
      <c r="C45" s="204">
        <f t="shared" si="11"/>
        <v>45</v>
      </c>
      <c r="D45" s="209">
        <v>2</v>
      </c>
      <c r="E45" s="209">
        <v>2</v>
      </c>
      <c r="F45" s="209">
        <v>2</v>
      </c>
      <c r="G45" s="209">
        <v>2</v>
      </c>
      <c r="H45" s="209">
        <v>2</v>
      </c>
      <c r="I45" s="209">
        <v>2</v>
      </c>
      <c r="J45" s="209">
        <v>10</v>
      </c>
      <c r="K45" s="209">
        <v>13</v>
      </c>
      <c r="L45" s="209">
        <v>10</v>
      </c>
      <c r="M45" s="145"/>
      <c r="O45" s="209">
        <v>39</v>
      </c>
      <c r="P45" s="2" t="str">
        <f>Q45&amp;":"&amp;COUNTIF($Q$7:Q45,Q45)</f>
        <v>45:8</v>
      </c>
      <c r="Q45" s="206">
        <f>'Student name internal mark'!X45</f>
        <v>45</v>
      </c>
      <c r="R45" s="227">
        <f t="shared" si="10"/>
        <v>2</v>
      </c>
      <c r="S45" s="227">
        <f t="shared" si="0"/>
        <v>2</v>
      </c>
      <c r="T45" s="227">
        <f t="shared" si="1"/>
        <v>2</v>
      </c>
      <c r="U45" s="227">
        <f t="shared" si="2"/>
        <v>2</v>
      </c>
      <c r="V45" s="227">
        <f t="shared" si="3"/>
        <v>2</v>
      </c>
      <c r="W45" s="227">
        <f t="shared" si="4"/>
        <v>2</v>
      </c>
      <c r="X45" s="227">
        <f t="shared" si="5"/>
        <v>10</v>
      </c>
      <c r="Y45" s="227">
        <f t="shared" si="6"/>
        <v>13</v>
      </c>
      <c r="Z45" s="227">
        <f t="shared" si="7"/>
        <v>10</v>
      </c>
      <c r="AB45" s="139">
        <f t="shared" si="12"/>
        <v>45</v>
      </c>
    </row>
    <row r="46" spans="1:28">
      <c r="A46" s="191">
        <f t="shared" si="9"/>
        <v>45</v>
      </c>
      <c r="B46" s="191" t="str">
        <f>C46&amp;":"&amp;COUNTIF($C$7:C46,C46)</f>
        <v>45:7</v>
      </c>
      <c r="C46" s="204">
        <f t="shared" si="11"/>
        <v>45</v>
      </c>
      <c r="D46" s="209">
        <v>2</v>
      </c>
      <c r="E46" s="209">
        <v>2</v>
      </c>
      <c r="F46" s="209">
        <v>2</v>
      </c>
      <c r="G46" s="209">
        <v>2</v>
      </c>
      <c r="H46" s="209">
        <v>2</v>
      </c>
      <c r="I46" s="209">
        <v>2</v>
      </c>
      <c r="J46" s="209">
        <v>10</v>
      </c>
      <c r="K46" s="209">
        <v>10</v>
      </c>
      <c r="L46" s="209">
        <v>13</v>
      </c>
      <c r="M46" s="145"/>
      <c r="O46" s="209">
        <v>40</v>
      </c>
      <c r="P46" s="2" t="str">
        <f>Q46&amp;":"&amp;COUNTIF($Q$7:Q46,Q46)</f>
        <v>45:9</v>
      </c>
      <c r="Q46" s="206">
        <f>'Student name internal mark'!X46</f>
        <v>45</v>
      </c>
      <c r="R46" s="227">
        <f t="shared" si="10"/>
        <v>2</v>
      </c>
      <c r="S46" s="227">
        <f t="shared" si="0"/>
        <v>2</v>
      </c>
      <c r="T46" s="227">
        <f t="shared" si="1"/>
        <v>2</v>
      </c>
      <c r="U46" s="227">
        <f t="shared" si="2"/>
        <v>2</v>
      </c>
      <c r="V46" s="227">
        <f t="shared" si="3"/>
        <v>2</v>
      </c>
      <c r="W46" s="227">
        <f t="shared" si="4"/>
        <v>2</v>
      </c>
      <c r="X46" s="227">
        <f t="shared" si="5"/>
        <v>9</v>
      </c>
      <c r="Y46" s="227">
        <f t="shared" si="6"/>
        <v>12</v>
      </c>
      <c r="Z46" s="227">
        <f t="shared" si="7"/>
        <v>12</v>
      </c>
      <c r="AB46" s="139">
        <f t="shared" si="12"/>
        <v>45</v>
      </c>
    </row>
    <row r="47" spans="1:28">
      <c r="A47" s="191">
        <f t="shared" si="9"/>
        <v>44</v>
      </c>
      <c r="B47" s="191" t="str">
        <f>C47&amp;":"&amp;COUNTIF($C$7:C47,C47)</f>
        <v>44:5</v>
      </c>
      <c r="C47" s="204">
        <f t="shared" si="11"/>
        <v>44</v>
      </c>
      <c r="D47" s="238">
        <v>2</v>
      </c>
      <c r="E47" s="238">
        <v>2</v>
      </c>
      <c r="F47" s="238">
        <v>2</v>
      </c>
      <c r="G47" s="238">
        <v>2</v>
      </c>
      <c r="H47" s="238">
        <v>2</v>
      </c>
      <c r="I47" s="238">
        <v>2</v>
      </c>
      <c r="J47" s="238">
        <v>10</v>
      </c>
      <c r="K47" s="238">
        <v>10</v>
      </c>
      <c r="L47" s="238">
        <v>12</v>
      </c>
      <c r="M47" s="145"/>
      <c r="O47" s="2">
        <v>41</v>
      </c>
      <c r="P47" s="2" t="str">
        <f>Q47&amp;":"&amp;COUNTIF($Q$7:Q47,Q47)</f>
        <v>45:10</v>
      </c>
      <c r="Q47" s="206">
        <f>'Student name internal mark'!X47</f>
        <v>45</v>
      </c>
      <c r="R47" s="227">
        <f t="shared" si="10"/>
        <v>2</v>
      </c>
      <c r="S47" s="227">
        <f t="shared" si="0"/>
        <v>2</v>
      </c>
      <c r="T47" s="227">
        <f t="shared" si="1"/>
        <v>2</v>
      </c>
      <c r="U47" s="227">
        <f t="shared" si="2"/>
        <v>2</v>
      </c>
      <c r="V47" s="227">
        <f t="shared" si="3"/>
        <v>2</v>
      </c>
      <c r="W47" s="227">
        <f t="shared" si="4"/>
        <v>2</v>
      </c>
      <c r="X47" s="227">
        <f t="shared" si="5"/>
        <v>10</v>
      </c>
      <c r="Y47" s="227">
        <f t="shared" si="6"/>
        <v>10</v>
      </c>
      <c r="Z47" s="227">
        <f t="shared" si="7"/>
        <v>13</v>
      </c>
      <c r="AB47" s="139">
        <f t="shared" si="12"/>
        <v>45</v>
      </c>
    </row>
    <row r="48" spans="1:28">
      <c r="A48" s="191">
        <f t="shared" si="9"/>
        <v>48</v>
      </c>
      <c r="B48" s="191" t="str">
        <f>C48&amp;":"&amp;COUNTIF($C$7:C48,C48)</f>
        <v>48:4</v>
      </c>
      <c r="C48" s="204">
        <f t="shared" si="11"/>
        <v>48</v>
      </c>
      <c r="D48" s="238">
        <v>2</v>
      </c>
      <c r="E48" s="238">
        <v>2</v>
      </c>
      <c r="F48" s="238">
        <v>2</v>
      </c>
      <c r="G48" s="238">
        <v>2</v>
      </c>
      <c r="H48" s="238">
        <v>2</v>
      </c>
      <c r="I48" s="238">
        <v>2</v>
      </c>
      <c r="J48" s="238">
        <v>10</v>
      </c>
      <c r="K48" s="238">
        <v>14</v>
      </c>
      <c r="L48" s="238">
        <v>12</v>
      </c>
      <c r="M48" s="145"/>
      <c r="O48" s="209">
        <v>42</v>
      </c>
      <c r="P48" s="2" t="str">
        <f>Q48&amp;":"&amp;COUNTIF($Q$7:Q48,Q48)</f>
        <v>35:1</v>
      </c>
      <c r="Q48" s="206">
        <f>'Student name internal mark'!X48</f>
        <v>35</v>
      </c>
      <c r="R48" s="227">
        <f t="shared" si="10"/>
        <v>2</v>
      </c>
      <c r="S48" s="227">
        <f t="shared" si="0"/>
        <v>1</v>
      </c>
      <c r="T48" s="227">
        <f t="shared" si="1"/>
        <v>1</v>
      </c>
      <c r="U48" s="227">
        <f t="shared" si="2"/>
        <v>2</v>
      </c>
      <c r="V48" s="227">
        <f t="shared" si="3"/>
        <v>1</v>
      </c>
      <c r="W48" s="227">
        <f t="shared" si="4"/>
        <v>1</v>
      </c>
      <c r="X48" s="227">
        <f t="shared" si="5"/>
        <v>7</v>
      </c>
      <c r="Y48" s="227">
        <f t="shared" si="6"/>
        <v>7</v>
      </c>
      <c r="Z48" s="227">
        <f t="shared" si="7"/>
        <v>13</v>
      </c>
      <c r="AB48" s="139">
        <f t="shared" si="12"/>
        <v>35</v>
      </c>
    </row>
    <row r="49" spans="1:28">
      <c r="A49" s="191">
        <f t="shared" si="9"/>
        <v>44</v>
      </c>
      <c r="B49" s="191" t="str">
        <f>C49&amp;":"&amp;COUNTIF($C$7:C49,C49)</f>
        <v>44:6</v>
      </c>
      <c r="C49" s="204">
        <f t="shared" si="11"/>
        <v>44</v>
      </c>
      <c r="D49" s="238">
        <v>2</v>
      </c>
      <c r="E49" s="238">
        <v>2</v>
      </c>
      <c r="F49" s="238">
        <v>2</v>
      </c>
      <c r="G49" s="238">
        <v>2</v>
      </c>
      <c r="H49" s="238">
        <v>2</v>
      </c>
      <c r="I49" s="238">
        <v>2</v>
      </c>
      <c r="J49" s="238">
        <v>9</v>
      </c>
      <c r="K49" s="238">
        <v>13</v>
      </c>
      <c r="L49" s="238">
        <v>10</v>
      </c>
      <c r="M49" s="145"/>
      <c r="O49" s="2">
        <v>43</v>
      </c>
      <c r="P49" s="2" t="str">
        <f>Q49&amp;":"&amp;COUNTIF($Q$7:Q49,Q49)</f>
        <v>35:2</v>
      </c>
      <c r="Q49" s="206">
        <f>'Student name internal mark'!X49</f>
        <v>35</v>
      </c>
      <c r="R49" s="227">
        <f t="shared" si="10"/>
        <v>0</v>
      </c>
      <c r="S49" s="227">
        <f t="shared" si="0"/>
        <v>0</v>
      </c>
      <c r="T49" s="227">
        <f t="shared" si="1"/>
        <v>2</v>
      </c>
      <c r="U49" s="227">
        <f t="shared" si="2"/>
        <v>0</v>
      </c>
      <c r="V49" s="227">
        <f t="shared" si="3"/>
        <v>0</v>
      </c>
      <c r="W49" s="227">
        <f t="shared" si="4"/>
        <v>0</v>
      </c>
      <c r="X49" s="227">
        <f t="shared" si="5"/>
        <v>7</v>
      </c>
      <c r="Y49" s="227">
        <f t="shared" si="6"/>
        <v>14</v>
      </c>
      <c r="Z49" s="227">
        <f t="shared" si="7"/>
        <v>12</v>
      </c>
      <c r="AB49" s="139">
        <f t="shared" si="12"/>
        <v>35</v>
      </c>
    </row>
    <row r="50" spans="1:28">
      <c r="A50" s="191">
        <f t="shared" si="9"/>
        <v>44</v>
      </c>
      <c r="B50" s="191" t="str">
        <f>C50&amp;":"&amp;COUNTIF($C$7:C50,C50)</f>
        <v>44:7</v>
      </c>
      <c r="C50" s="204">
        <f t="shared" si="11"/>
        <v>44</v>
      </c>
      <c r="D50" s="238">
        <v>2</v>
      </c>
      <c r="E50" s="238">
        <v>2</v>
      </c>
      <c r="F50" s="238">
        <v>2</v>
      </c>
      <c r="G50" s="238">
        <v>2</v>
      </c>
      <c r="H50" s="238">
        <v>2</v>
      </c>
      <c r="I50" s="238">
        <v>2</v>
      </c>
      <c r="J50" s="238">
        <v>9</v>
      </c>
      <c r="K50" s="238">
        <v>10</v>
      </c>
      <c r="L50" s="238">
        <v>13</v>
      </c>
      <c r="M50" s="145"/>
      <c r="O50" s="209">
        <v>44</v>
      </c>
      <c r="P50" s="2" t="str">
        <f>Q50&amp;":"&amp;COUNTIF($Q$7:Q50,Q50)</f>
        <v>49:6</v>
      </c>
      <c r="Q50" s="206">
        <f>'Student name internal mark'!X50</f>
        <v>49</v>
      </c>
      <c r="R50" s="227">
        <f t="shared" si="10"/>
        <v>2</v>
      </c>
      <c r="S50" s="227">
        <f t="shared" si="0"/>
        <v>2</v>
      </c>
      <c r="T50" s="227">
        <f t="shared" si="1"/>
        <v>2</v>
      </c>
      <c r="U50" s="227">
        <f t="shared" si="2"/>
        <v>2</v>
      </c>
      <c r="V50" s="227">
        <f t="shared" si="3"/>
        <v>2</v>
      </c>
      <c r="W50" s="227">
        <f t="shared" si="4"/>
        <v>2</v>
      </c>
      <c r="X50" s="227">
        <f t="shared" si="5"/>
        <v>10</v>
      </c>
      <c r="Y50" s="227">
        <f t="shared" si="6"/>
        <v>14</v>
      </c>
      <c r="Z50" s="227">
        <f t="shared" si="7"/>
        <v>13</v>
      </c>
      <c r="AB50" s="139">
        <f t="shared" si="12"/>
        <v>49</v>
      </c>
    </row>
    <row r="51" spans="1:28">
      <c r="A51" s="191">
        <f t="shared" si="9"/>
        <v>48</v>
      </c>
      <c r="B51" s="191" t="str">
        <f>C51&amp;":"&amp;COUNTIF($C$7:C51,C51)</f>
        <v>48:5</v>
      </c>
      <c r="C51" s="204">
        <f t="shared" si="11"/>
        <v>48</v>
      </c>
      <c r="D51" s="238">
        <v>2</v>
      </c>
      <c r="E51" s="238">
        <v>2</v>
      </c>
      <c r="F51" s="238">
        <v>2</v>
      </c>
      <c r="G51" s="238">
        <v>2</v>
      </c>
      <c r="H51" s="238">
        <v>2</v>
      </c>
      <c r="I51" s="238">
        <v>2</v>
      </c>
      <c r="J51" s="238">
        <v>9</v>
      </c>
      <c r="K51" s="238">
        <v>13</v>
      </c>
      <c r="L51" s="238">
        <v>14</v>
      </c>
      <c r="M51" s="145"/>
      <c r="O51" s="209">
        <v>45</v>
      </c>
      <c r="P51" s="2" t="str">
        <f>Q51&amp;":"&amp;COUNTIF($Q$7:Q51,Q51)</f>
        <v>49:7</v>
      </c>
      <c r="Q51" s="206">
        <f>'Student name internal mark'!X51</f>
        <v>49</v>
      </c>
      <c r="R51" s="227">
        <f t="shared" si="10"/>
        <v>2</v>
      </c>
      <c r="S51" s="227">
        <f t="shared" si="0"/>
        <v>2</v>
      </c>
      <c r="T51" s="227">
        <f t="shared" si="1"/>
        <v>2</v>
      </c>
      <c r="U51" s="227">
        <f t="shared" si="2"/>
        <v>2</v>
      </c>
      <c r="V51" s="227">
        <f t="shared" si="3"/>
        <v>2</v>
      </c>
      <c r="W51" s="227">
        <f t="shared" si="4"/>
        <v>2</v>
      </c>
      <c r="X51" s="227">
        <f t="shared" si="5"/>
        <v>10</v>
      </c>
      <c r="Y51" s="227">
        <f t="shared" si="6"/>
        <v>14</v>
      </c>
      <c r="Z51" s="227">
        <f t="shared" si="7"/>
        <v>13</v>
      </c>
      <c r="AB51" s="139">
        <f t="shared" si="12"/>
        <v>49</v>
      </c>
    </row>
    <row r="52" spans="1:28">
      <c r="A52" s="191">
        <f t="shared" si="9"/>
        <v>45</v>
      </c>
      <c r="B52" s="191" t="str">
        <f>C52&amp;":"&amp;COUNTIF($C$7:C52,C52)</f>
        <v>45:8</v>
      </c>
      <c r="C52" s="204">
        <f t="shared" si="11"/>
        <v>45</v>
      </c>
      <c r="D52" s="238">
        <v>2</v>
      </c>
      <c r="E52" s="238">
        <v>2</v>
      </c>
      <c r="F52" s="238">
        <v>2</v>
      </c>
      <c r="G52" s="238">
        <v>2</v>
      </c>
      <c r="H52" s="238">
        <v>2</v>
      </c>
      <c r="I52" s="238">
        <v>2</v>
      </c>
      <c r="J52" s="238">
        <v>10</v>
      </c>
      <c r="K52" s="238">
        <v>13</v>
      </c>
      <c r="L52" s="238">
        <v>10</v>
      </c>
      <c r="M52" s="145"/>
      <c r="O52" s="209">
        <v>46</v>
      </c>
      <c r="P52" s="2" t="str">
        <f>Q52&amp;":"&amp;COUNTIF($Q$7:Q52,Q52)</f>
        <v>43:4</v>
      </c>
      <c r="Q52" s="206">
        <f>'Student name internal mark'!X52</f>
        <v>43</v>
      </c>
      <c r="R52" s="227">
        <f t="shared" si="10"/>
        <v>2</v>
      </c>
      <c r="S52" s="227">
        <f t="shared" si="0"/>
        <v>2</v>
      </c>
      <c r="T52" s="227">
        <f t="shared" si="1"/>
        <v>2</v>
      </c>
      <c r="U52" s="227">
        <f t="shared" si="2"/>
        <v>2</v>
      </c>
      <c r="V52" s="227">
        <f t="shared" si="3"/>
        <v>2</v>
      </c>
      <c r="W52" s="227">
        <f t="shared" si="4"/>
        <v>2</v>
      </c>
      <c r="X52" s="227">
        <f t="shared" si="5"/>
        <v>10</v>
      </c>
      <c r="Y52" s="227">
        <f t="shared" si="6"/>
        <v>11</v>
      </c>
      <c r="Z52" s="227">
        <f t="shared" si="7"/>
        <v>10</v>
      </c>
      <c r="AB52" s="139">
        <f t="shared" si="12"/>
        <v>43</v>
      </c>
    </row>
    <row r="53" spans="1:28">
      <c r="A53" s="191">
        <f t="shared" si="9"/>
        <v>43</v>
      </c>
      <c r="B53" s="191" t="str">
        <f>C53&amp;":"&amp;COUNTIF($C$7:C53,C53)</f>
        <v>43:8</v>
      </c>
      <c r="C53" s="204">
        <f t="shared" si="11"/>
        <v>43</v>
      </c>
      <c r="D53" s="238">
        <v>2</v>
      </c>
      <c r="E53" s="238">
        <v>2</v>
      </c>
      <c r="F53" s="238">
        <v>2</v>
      </c>
      <c r="G53" s="238">
        <v>2</v>
      </c>
      <c r="H53" s="238">
        <v>2</v>
      </c>
      <c r="I53" s="238">
        <v>2</v>
      </c>
      <c r="J53" s="238">
        <v>9</v>
      </c>
      <c r="K53" s="238">
        <v>11</v>
      </c>
      <c r="L53" s="238">
        <v>11</v>
      </c>
      <c r="M53" s="145"/>
      <c r="O53" s="209">
        <v>47</v>
      </c>
      <c r="P53" s="2" t="str">
        <f>Q53&amp;":"&amp;COUNTIF($Q$7:Q53,Q53)</f>
        <v>49:8</v>
      </c>
      <c r="Q53" s="206">
        <f>'Student name internal mark'!X53</f>
        <v>49</v>
      </c>
      <c r="R53" s="227">
        <f t="shared" si="10"/>
        <v>2</v>
      </c>
      <c r="S53" s="227">
        <f t="shared" si="0"/>
        <v>2</v>
      </c>
      <c r="T53" s="227">
        <f t="shared" si="1"/>
        <v>2</v>
      </c>
      <c r="U53" s="227">
        <f t="shared" si="2"/>
        <v>2</v>
      </c>
      <c r="V53" s="227">
        <f t="shared" si="3"/>
        <v>2</v>
      </c>
      <c r="W53" s="227">
        <f t="shared" si="4"/>
        <v>2</v>
      </c>
      <c r="X53" s="227">
        <f t="shared" si="5"/>
        <v>9</v>
      </c>
      <c r="Y53" s="227">
        <f t="shared" si="6"/>
        <v>14</v>
      </c>
      <c r="Z53" s="227">
        <f t="shared" si="7"/>
        <v>14</v>
      </c>
      <c r="AB53" s="139">
        <f t="shared" si="12"/>
        <v>49</v>
      </c>
    </row>
    <row r="54" spans="1:28">
      <c r="A54" s="191">
        <f t="shared" si="9"/>
        <v>48</v>
      </c>
      <c r="B54" s="191" t="str">
        <f>C54&amp;":"&amp;COUNTIF($C$7:C54,C54)</f>
        <v>48:6</v>
      </c>
      <c r="C54" s="204">
        <f t="shared" si="11"/>
        <v>48</v>
      </c>
      <c r="D54" s="238">
        <v>2</v>
      </c>
      <c r="E54" s="238">
        <v>2</v>
      </c>
      <c r="F54" s="238">
        <v>2</v>
      </c>
      <c r="G54" s="238">
        <v>2</v>
      </c>
      <c r="H54" s="238">
        <v>2</v>
      </c>
      <c r="I54" s="238">
        <v>2</v>
      </c>
      <c r="J54" s="238">
        <v>9</v>
      </c>
      <c r="K54" s="238">
        <v>14</v>
      </c>
      <c r="L54" s="238">
        <v>13</v>
      </c>
      <c r="M54" s="145"/>
      <c r="O54" s="2">
        <v>48</v>
      </c>
      <c r="P54" s="2" t="str">
        <f>Q54&amp;":"&amp;COUNTIF($Q$7:Q54,Q54)</f>
        <v>50:4</v>
      </c>
      <c r="Q54" s="206">
        <f>'Student name internal mark'!X54</f>
        <v>50</v>
      </c>
      <c r="R54" s="227">
        <f t="shared" si="10"/>
        <v>2</v>
      </c>
      <c r="S54" s="227">
        <f t="shared" si="0"/>
        <v>2</v>
      </c>
      <c r="T54" s="227">
        <f t="shared" si="1"/>
        <v>2</v>
      </c>
      <c r="U54" s="227">
        <f t="shared" si="2"/>
        <v>2</v>
      </c>
      <c r="V54" s="227">
        <f t="shared" si="3"/>
        <v>2</v>
      </c>
      <c r="W54" s="227">
        <f t="shared" si="4"/>
        <v>2</v>
      </c>
      <c r="X54" s="227">
        <f t="shared" si="5"/>
        <v>10</v>
      </c>
      <c r="Y54" s="227">
        <f t="shared" si="6"/>
        <v>14</v>
      </c>
      <c r="Z54" s="227">
        <f t="shared" si="7"/>
        <v>14</v>
      </c>
      <c r="AB54" s="139">
        <f t="shared" si="12"/>
        <v>50</v>
      </c>
    </row>
    <row r="55" spans="1:28">
      <c r="A55" s="191">
        <f t="shared" si="9"/>
        <v>48</v>
      </c>
      <c r="B55" s="191" t="str">
        <f>C55&amp;":"&amp;COUNTIF($C$7:C55,C55)</f>
        <v>48:7</v>
      </c>
      <c r="C55" s="204">
        <f t="shared" si="11"/>
        <v>48</v>
      </c>
      <c r="D55" s="238">
        <v>2</v>
      </c>
      <c r="E55" s="238">
        <v>2</v>
      </c>
      <c r="F55" s="238">
        <v>2</v>
      </c>
      <c r="G55" s="238">
        <v>2</v>
      </c>
      <c r="H55" s="238">
        <v>2</v>
      </c>
      <c r="I55" s="238">
        <v>2</v>
      </c>
      <c r="J55" s="238">
        <v>10</v>
      </c>
      <c r="K55" s="238">
        <v>14</v>
      </c>
      <c r="L55" s="238">
        <v>12</v>
      </c>
      <c r="M55" s="145"/>
      <c r="O55" s="209">
        <v>49</v>
      </c>
      <c r="P55" s="2" t="str">
        <f>Q55&amp;":"&amp;COUNTIF($Q$7:Q55,Q55)</f>
        <v>48:7</v>
      </c>
      <c r="Q55" s="206">
        <f>'Student name internal mark'!X55</f>
        <v>48</v>
      </c>
      <c r="R55" s="227">
        <f t="shared" si="10"/>
        <v>2</v>
      </c>
      <c r="S55" s="227">
        <f t="shared" si="0"/>
        <v>2</v>
      </c>
      <c r="T55" s="227">
        <f t="shared" si="1"/>
        <v>2</v>
      </c>
      <c r="U55" s="227">
        <f t="shared" si="2"/>
        <v>2</v>
      </c>
      <c r="V55" s="227">
        <f t="shared" si="3"/>
        <v>2</v>
      </c>
      <c r="W55" s="227">
        <f t="shared" si="4"/>
        <v>2</v>
      </c>
      <c r="X55" s="227">
        <f t="shared" si="5"/>
        <v>10</v>
      </c>
      <c r="Y55" s="227">
        <f t="shared" si="6"/>
        <v>14</v>
      </c>
      <c r="Z55" s="227">
        <f t="shared" si="7"/>
        <v>12</v>
      </c>
      <c r="AB55" s="139">
        <f t="shared" si="12"/>
        <v>48</v>
      </c>
    </row>
    <row r="56" spans="1:28">
      <c r="A56" s="191">
        <f t="shared" si="9"/>
        <v>45</v>
      </c>
      <c r="B56" s="191" t="str">
        <f>C56&amp;":"&amp;COUNTIF($C$7:C56,C56)</f>
        <v>45:9</v>
      </c>
      <c r="C56" s="204">
        <f t="shared" si="11"/>
        <v>45</v>
      </c>
      <c r="D56" s="238">
        <v>2</v>
      </c>
      <c r="E56" s="238">
        <v>2</v>
      </c>
      <c r="F56" s="238">
        <v>2</v>
      </c>
      <c r="G56" s="238">
        <v>2</v>
      </c>
      <c r="H56" s="238">
        <v>2</v>
      </c>
      <c r="I56" s="238">
        <v>2</v>
      </c>
      <c r="J56" s="238">
        <v>9</v>
      </c>
      <c r="K56" s="238">
        <v>12</v>
      </c>
      <c r="L56" s="238">
        <v>12</v>
      </c>
      <c r="M56" s="145"/>
      <c r="O56" s="2">
        <v>50</v>
      </c>
      <c r="P56" s="2" t="str">
        <f>Q56&amp;":"&amp;COUNTIF($Q$7:Q56,Q56)</f>
        <v>38:3</v>
      </c>
      <c r="Q56" s="206">
        <f>'Student name internal mark'!X56</f>
        <v>38</v>
      </c>
      <c r="R56" s="227">
        <f t="shared" si="10"/>
        <v>1</v>
      </c>
      <c r="S56" s="227">
        <f t="shared" si="0"/>
        <v>1</v>
      </c>
      <c r="T56" s="227">
        <f t="shared" si="1"/>
        <v>2</v>
      </c>
      <c r="U56" s="227">
        <f t="shared" si="2"/>
        <v>1</v>
      </c>
      <c r="V56" s="227">
        <f t="shared" si="3"/>
        <v>1</v>
      </c>
      <c r="W56" s="227">
        <f t="shared" si="4"/>
        <v>1</v>
      </c>
      <c r="X56" s="227">
        <f t="shared" si="5"/>
        <v>8</v>
      </c>
      <c r="Y56" s="227">
        <f t="shared" si="6"/>
        <v>11</v>
      </c>
      <c r="Z56" s="227">
        <f t="shared" si="7"/>
        <v>12</v>
      </c>
      <c r="AB56" s="139">
        <f t="shared" si="12"/>
        <v>38</v>
      </c>
    </row>
    <row r="57" spans="1:28">
      <c r="A57" s="191">
        <f t="shared" si="9"/>
        <v>43</v>
      </c>
      <c r="B57" s="191" t="str">
        <f>C57&amp;":"&amp;COUNTIF($C$7:C57,C57)</f>
        <v>43:9</v>
      </c>
      <c r="C57" s="204">
        <f t="shared" si="11"/>
        <v>43</v>
      </c>
      <c r="D57" s="238">
        <v>2</v>
      </c>
      <c r="E57" s="238">
        <v>2</v>
      </c>
      <c r="F57" s="238">
        <v>2</v>
      </c>
      <c r="G57" s="238">
        <v>2</v>
      </c>
      <c r="H57" s="238">
        <v>2</v>
      </c>
      <c r="I57" s="238">
        <v>2</v>
      </c>
      <c r="J57" s="238">
        <v>10</v>
      </c>
      <c r="K57" s="238">
        <v>11</v>
      </c>
      <c r="L57" s="238">
        <v>10</v>
      </c>
      <c r="M57" s="145"/>
      <c r="O57" s="209">
        <v>51</v>
      </c>
      <c r="P57" s="2" t="str">
        <f>Q57&amp;":"&amp;COUNTIF($Q$7:Q57,Q57)</f>
        <v>0:4</v>
      </c>
      <c r="Q57" s="206">
        <f>'Student name internal mark'!X57</f>
        <v>0</v>
      </c>
      <c r="R57" s="227">
        <f t="shared" si="10"/>
        <v>0</v>
      </c>
      <c r="S57" s="227">
        <f t="shared" si="0"/>
        <v>0</v>
      </c>
      <c r="T57" s="227">
        <f t="shared" si="1"/>
        <v>0</v>
      </c>
      <c r="U57" s="227">
        <f t="shared" si="2"/>
        <v>0</v>
      </c>
      <c r="V57" s="227">
        <f t="shared" si="3"/>
        <v>0</v>
      </c>
      <c r="W57" s="227">
        <f t="shared" si="4"/>
        <v>0</v>
      </c>
      <c r="X57" s="227">
        <f t="shared" si="5"/>
        <v>0</v>
      </c>
      <c r="Y57" s="227">
        <f t="shared" si="6"/>
        <v>0</v>
      </c>
      <c r="Z57" s="227">
        <f t="shared" si="7"/>
        <v>0</v>
      </c>
      <c r="AB57" s="139">
        <f t="shared" si="12"/>
        <v>0</v>
      </c>
    </row>
    <row r="58" spans="1:28">
      <c r="A58" s="191">
        <f t="shared" si="9"/>
        <v>50</v>
      </c>
      <c r="B58" s="191" t="str">
        <f>C58&amp;":"&amp;COUNTIF($C$7:C58,C58)</f>
        <v>50:2</v>
      </c>
      <c r="C58" s="204">
        <f t="shared" si="11"/>
        <v>50</v>
      </c>
      <c r="D58" s="238">
        <v>2</v>
      </c>
      <c r="E58" s="238">
        <v>2</v>
      </c>
      <c r="F58" s="238">
        <v>2</v>
      </c>
      <c r="G58" s="238">
        <v>2</v>
      </c>
      <c r="H58" s="238">
        <v>2</v>
      </c>
      <c r="I58" s="238">
        <v>2</v>
      </c>
      <c r="J58" s="238">
        <v>10</v>
      </c>
      <c r="K58" s="238">
        <v>14</v>
      </c>
      <c r="L58" s="238">
        <v>14</v>
      </c>
      <c r="M58" s="145"/>
      <c r="O58" s="209">
        <v>52</v>
      </c>
      <c r="P58" s="2" t="str">
        <f>Q58&amp;":"&amp;COUNTIF($Q$7:Q58,Q58)</f>
        <v>0:5</v>
      </c>
      <c r="Q58" s="206">
        <f>'Student name internal mark'!X58</f>
        <v>0</v>
      </c>
      <c r="R58" s="227">
        <f t="shared" si="10"/>
        <v>0</v>
      </c>
      <c r="S58" s="227">
        <f t="shared" si="0"/>
        <v>0</v>
      </c>
      <c r="T58" s="227">
        <f t="shared" si="1"/>
        <v>0</v>
      </c>
      <c r="U58" s="227">
        <f t="shared" si="2"/>
        <v>0</v>
      </c>
      <c r="V58" s="227">
        <f t="shared" si="3"/>
        <v>0</v>
      </c>
      <c r="W58" s="227">
        <f t="shared" si="4"/>
        <v>0</v>
      </c>
      <c r="X58" s="227">
        <f t="shared" si="5"/>
        <v>0</v>
      </c>
      <c r="Y58" s="227">
        <f t="shared" si="6"/>
        <v>0</v>
      </c>
      <c r="Z58" s="227">
        <f t="shared" si="7"/>
        <v>0</v>
      </c>
      <c r="AB58" s="139">
        <f t="shared" si="12"/>
        <v>0</v>
      </c>
    </row>
    <row r="59" spans="1:28">
      <c r="A59" s="191">
        <f t="shared" si="9"/>
        <v>45</v>
      </c>
      <c r="B59" s="191" t="str">
        <f>C59&amp;":"&amp;COUNTIF($C$7:C59,C59)</f>
        <v>45:10</v>
      </c>
      <c r="C59" s="204">
        <f t="shared" si="11"/>
        <v>45</v>
      </c>
      <c r="D59" s="238">
        <v>2</v>
      </c>
      <c r="E59" s="238">
        <v>2</v>
      </c>
      <c r="F59" s="238">
        <v>2</v>
      </c>
      <c r="G59" s="238">
        <v>2</v>
      </c>
      <c r="H59" s="238">
        <v>2</v>
      </c>
      <c r="I59" s="238">
        <v>2</v>
      </c>
      <c r="J59" s="238">
        <v>10</v>
      </c>
      <c r="K59" s="238">
        <v>10</v>
      </c>
      <c r="L59" s="238">
        <v>13</v>
      </c>
      <c r="M59" s="145"/>
      <c r="O59" s="209">
        <v>53</v>
      </c>
      <c r="P59" s="2" t="str">
        <f>Q59&amp;":"&amp;COUNTIF($Q$7:Q59,Q59)</f>
        <v>49:9</v>
      </c>
      <c r="Q59" s="206">
        <f>'Student name internal mark'!X59</f>
        <v>49</v>
      </c>
      <c r="R59" s="227">
        <f t="shared" si="10"/>
        <v>2</v>
      </c>
      <c r="S59" s="227">
        <f t="shared" si="0"/>
        <v>2</v>
      </c>
      <c r="T59" s="227">
        <f t="shared" si="1"/>
        <v>2</v>
      </c>
      <c r="U59" s="227">
        <f t="shared" si="2"/>
        <v>2</v>
      </c>
      <c r="V59" s="227">
        <f t="shared" si="3"/>
        <v>2</v>
      </c>
      <c r="W59" s="227">
        <f t="shared" si="4"/>
        <v>2</v>
      </c>
      <c r="X59" s="227">
        <f t="shared" si="5"/>
        <v>9</v>
      </c>
      <c r="Y59" s="227">
        <f t="shared" si="6"/>
        <v>14</v>
      </c>
      <c r="Z59" s="227">
        <f t="shared" si="7"/>
        <v>14</v>
      </c>
      <c r="AB59" s="139">
        <f t="shared" si="12"/>
        <v>49</v>
      </c>
    </row>
    <row r="60" spans="1:28">
      <c r="A60" s="191">
        <f t="shared" si="9"/>
        <v>43</v>
      </c>
      <c r="B60" s="191" t="str">
        <f>C60&amp;":"&amp;COUNTIF($C$7:C60,C60)</f>
        <v>43:10</v>
      </c>
      <c r="C60" s="204">
        <f t="shared" si="11"/>
        <v>43</v>
      </c>
      <c r="D60" s="238">
        <v>2</v>
      </c>
      <c r="E60" s="238">
        <v>2</v>
      </c>
      <c r="F60" s="238">
        <v>2</v>
      </c>
      <c r="G60" s="238">
        <v>2</v>
      </c>
      <c r="H60" s="238">
        <v>2</v>
      </c>
      <c r="I60" s="238">
        <v>2</v>
      </c>
      <c r="J60" s="238">
        <v>10</v>
      </c>
      <c r="K60" s="238">
        <v>10</v>
      </c>
      <c r="L60" s="238">
        <v>11</v>
      </c>
      <c r="M60" s="145"/>
      <c r="O60" s="209">
        <v>54</v>
      </c>
      <c r="P60" s="2" t="str">
        <f>Q60&amp;":"&amp;COUNTIF($Q$7:Q60,Q60)</f>
        <v>45:11</v>
      </c>
      <c r="Q60" s="206">
        <f>'Student name internal mark'!X60</f>
        <v>45</v>
      </c>
      <c r="R60" s="227">
        <f t="shared" si="10"/>
        <v>2</v>
      </c>
      <c r="S60" s="227">
        <f t="shared" si="0"/>
        <v>2</v>
      </c>
      <c r="T60" s="227">
        <f t="shared" si="1"/>
        <v>2</v>
      </c>
      <c r="U60" s="227">
        <f t="shared" si="2"/>
        <v>2</v>
      </c>
      <c r="V60" s="227">
        <f t="shared" si="3"/>
        <v>2</v>
      </c>
      <c r="W60" s="227">
        <f t="shared" si="4"/>
        <v>2</v>
      </c>
      <c r="X60" s="227">
        <f t="shared" si="5"/>
        <v>9</v>
      </c>
      <c r="Y60" s="227">
        <f t="shared" si="6"/>
        <v>11</v>
      </c>
      <c r="Z60" s="227">
        <f t="shared" si="7"/>
        <v>13</v>
      </c>
      <c r="AB60" s="139">
        <f t="shared" si="12"/>
        <v>45</v>
      </c>
    </row>
    <row r="61" spans="1:28">
      <c r="A61" s="191">
        <f t="shared" si="9"/>
        <v>46</v>
      </c>
      <c r="B61" s="191" t="str">
        <f>C61&amp;":"&amp;COUNTIF($C$7:C61,C61)</f>
        <v>46:5</v>
      </c>
      <c r="C61" s="204">
        <f t="shared" si="11"/>
        <v>46</v>
      </c>
      <c r="D61" s="238">
        <v>2</v>
      </c>
      <c r="E61" s="238">
        <v>2</v>
      </c>
      <c r="F61" s="238">
        <v>2</v>
      </c>
      <c r="G61" s="238">
        <v>2</v>
      </c>
      <c r="H61" s="238">
        <v>2</v>
      </c>
      <c r="I61" s="238">
        <v>2</v>
      </c>
      <c r="J61" s="238">
        <v>10</v>
      </c>
      <c r="K61" s="238">
        <v>14</v>
      </c>
      <c r="L61" s="238">
        <v>10</v>
      </c>
      <c r="M61" s="145"/>
      <c r="O61" s="2">
        <v>55</v>
      </c>
      <c r="P61" s="2" t="str">
        <f>Q61&amp;":"&amp;COUNTIF($Q$7:Q61,Q61)</f>
        <v>43:5</v>
      </c>
      <c r="Q61" s="206">
        <f>'Student name internal mark'!X61</f>
        <v>43</v>
      </c>
      <c r="R61" s="227">
        <f t="shared" si="10"/>
        <v>2</v>
      </c>
      <c r="S61" s="227">
        <f t="shared" si="0"/>
        <v>2</v>
      </c>
      <c r="T61" s="227">
        <f t="shared" si="1"/>
        <v>2</v>
      </c>
      <c r="U61" s="227">
        <f t="shared" si="2"/>
        <v>2</v>
      </c>
      <c r="V61" s="227">
        <f t="shared" si="3"/>
        <v>2</v>
      </c>
      <c r="W61" s="227">
        <f t="shared" si="4"/>
        <v>2</v>
      </c>
      <c r="X61" s="227">
        <f t="shared" si="5"/>
        <v>10</v>
      </c>
      <c r="Y61" s="227">
        <f t="shared" si="6"/>
        <v>10</v>
      </c>
      <c r="Z61" s="227">
        <f t="shared" si="7"/>
        <v>11</v>
      </c>
      <c r="AB61" s="139">
        <f t="shared" si="12"/>
        <v>43</v>
      </c>
    </row>
    <row r="62" spans="1:28">
      <c r="A62" s="191">
        <f t="shared" si="9"/>
        <v>45</v>
      </c>
      <c r="B62" s="191" t="str">
        <f>C62&amp;":"&amp;COUNTIF($C$7:C62,C62)</f>
        <v>45:11</v>
      </c>
      <c r="C62" s="204">
        <f t="shared" si="11"/>
        <v>45</v>
      </c>
      <c r="D62" s="238">
        <v>2</v>
      </c>
      <c r="E62" s="238">
        <v>2</v>
      </c>
      <c r="F62" s="238">
        <v>2</v>
      </c>
      <c r="G62" s="238">
        <v>2</v>
      </c>
      <c r="H62" s="238">
        <v>2</v>
      </c>
      <c r="I62" s="238">
        <v>2</v>
      </c>
      <c r="J62" s="238">
        <v>9</v>
      </c>
      <c r="K62" s="238">
        <v>11</v>
      </c>
      <c r="L62" s="238">
        <v>13</v>
      </c>
      <c r="M62" s="145"/>
      <c r="O62" s="209">
        <v>56</v>
      </c>
      <c r="P62" s="2" t="str">
        <f>Q62&amp;":"&amp;COUNTIF($Q$7:Q62,Q62)</f>
        <v>45:12</v>
      </c>
      <c r="Q62" s="206">
        <f>'Student name internal mark'!X62</f>
        <v>45</v>
      </c>
      <c r="R62" s="227">
        <f t="shared" si="10"/>
        <v>2</v>
      </c>
      <c r="S62" s="227">
        <f t="shared" si="0"/>
        <v>2</v>
      </c>
      <c r="T62" s="227">
        <f t="shared" si="1"/>
        <v>2</v>
      </c>
      <c r="U62" s="227">
        <f t="shared" si="2"/>
        <v>2</v>
      </c>
      <c r="V62" s="227">
        <f t="shared" si="3"/>
        <v>2</v>
      </c>
      <c r="W62" s="227">
        <f t="shared" si="4"/>
        <v>2</v>
      </c>
      <c r="X62" s="227">
        <f t="shared" si="5"/>
        <v>9</v>
      </c>
      <c r="Y62" s="227">
        <f t="shared" si="6"/>
        <v>12</v>
      </c>
      <c r="Z62" s="227">
        <f t="shared" si="7"/>
        <v>12</v>
      </c>
      <c r="AB62" s="139">
        <f t="shared" si="12"/>
        <v>45</v>
      </c>
    </row>
    <row r="63" spans="1:28">
      <c r="A63" s="191">
        <f t="shared" si="9"/>
        <v>44</v>
      </c>
      <c r="B63" s="191" t="str">
        <f>C63&amp;":"&amp;COUNTIF($C$7:C63,C63)</f>
        <v>44:8</v>
      </c>
      <c r="C63" s="204">
        <f t="shared" si="11"/>
        <v>44</v>
      </c>
      <c r="D63" s="238">
        <v>2</v>
      </c>
      <c r="E63" s="238">
        <v>2</v>
      </c>
      <c r="F63" s="238">
        <v>2</v>
      </c>
      <c r="G63" s="238">
        <v>2</v>
      </c>
      <c r="H63" s="238">
        <v>2</v>
      </c>
      <c r="I63" s="238">
        <v>2</v>
      </c>
      <c r="J63" s="238">
        <v>9</v>
      </c>
      <c r="K63" s="238">
        <v>12</v>
      </c>
      <c r="L63" s="238">
        <v>11</v>
      </c>
      <c r="M63" s="145"/>
      <c r="O63" s="2">
        <v>57</v>
      </c>
      <c r="P63" s="2" t="str">
        <f>Q63&amp;":"&amp;COUNTIF($Q$7:Q63,Q63)</f>
        <v>49:10</v>
      </c>
      <c r="Q63" s="206">
        <f>'Student name internal mark'!X63</f>
        <v>49</v>
      </c>
      <c r="R63" s="227">
        <f t="shared" si="10"/>
        <v>2</v>
      </c>
      <c r="S63" s="227">
        <f t="shared" si="0"/>
        <v>2</v>
      </c>
      <c r="T63" s="227">
        <f t="shared" si="1"/>
        <v>2</v>
      </c>
      <c r="U63" s="227">
        <f t="shared" si="2"/>
        <v>2</v>
      </c>
      <c r="V63" s="227">
        <f t="shared" si="3"/>
        <v>2</v>
      </c>
      <c r="W63" s="227">
        <f t="shared" si="4"/>
        <v>2</v>
      </c>
      <c r="X63" s="227">
        <f t="shared" si="5"/>
        <v>9</v>
      </c>
      <c r="Y63" s="227">
        <f t="shared" si="6"/>
        <v>14</v>
      </c>
      <c r="Z63" s="227">
        <f t="shared" si="7"/>
        <v>14</v>
      </c>
      <c r="AB63" s="139">
        <f t="shared" si="12"/>
        <v>49</v>
      </c>
    </row>
    <row r="64" spans="1:28">
      <c r="A64" s="191">
        <f t="shared" si="9"/>
        <v>49</v>
      </c>
      <c r="B64" s="191" t="str">
        <f>C64&amp;":"&amp;COUNTIF($C$7:C64,C64)</f>
        <v>49:4</v>
      </c>
      <c r="C64" s="204">
        <f t="shared" si="11"/>
        <v>49</v>
      </c>
      <c r="D64" s="238">
        <v>2</v>
      </c>
      <c r="E64" s="238">
        <v>2</v>
      </c>
      <c r="F64" s="238">
        <v>2</v>
      </c>
      <c r="G64" s="238">
        <v>2</v>
      </c>
      <c r="H64" s="238">
        <v>2</v>
      </c>
      <c r="I64" s="238">
        <v>2</v>
      </c>
      <c r="J64" s="238">
        <v>10</v>
      </c>
      <c r="K64" s="238">
        <v>13</v>
      </c>
      <c r="L64" s="238">
        <v>14</v>
      </c>
      <c r="M64" s="145"/>
      <c r="O64" s="209">
        <v>58</v>
      </c>
      <c r="P64" s="2" t="str">
        <f>Q64&amp;":"&amp;COUNTIF($Q$7:Q64,Q64)</f>
        <v>49:11</v>
      </c>
      <c r="Q64" s="206">
        <f>'Student name internal mark'!X64</f>
        <v>49</v>
      </c>
      <c r="R64" s="227">
        <f t="shared" si="10"/>
        <v>2</v>
      </c>
      <c r="S64" s="227">
        <f t="shared" si="0"/>
        <v>2</v>
      </c>
      <c r="T64" s="227">
        <f t="shared" si="1"/>
        <v>2</v>
      </c>
      <c r="U64" s="227">
        <f t="shared" si="2"/>
        <v>2</v>
      </c>
      <c r="V64" s="227">
        <f t="shared" si="3"/>
        <v>2</v>
      </c>
      <c r="W64" s="227">
        <f t="shared" si="4"/>
        <v>2</v>
      </c>
      <c r="X64" s="227">
        <f t="shared" si="5"/>
        <v>10</v>
      </c>
      <c r="Y64" s="227">
        <f t="shared" si="6"/>
        <v>14</v>
      </c>
      <c r="Z64" s="227">
        <f t="shared" si="7"/>
        <v>13</v>
      </c>
      <c r="AB64" s="139">
        <f t="shared" si="12"/>
        <v>49</v>
      </c>
    </row>
    <row r="65" spans="1:28">
      <c r="A65" s="191">
        <f t="shared" si="9"/>
        <v>46</v>
      </c>
      <c r="B65" s="191" t="str">
        <f>C65&amp;":"&amp;COUNTIF($C$7:C65,C65)</f>
        <v>46:6</v>
      </c>
      <c r="C65" s="204">
        <f t="shared" si="11"/>
        <v>46</v>
      </c>
      <c r="D65" s="238">
        <v>2</v>
      </c>
      <c r="E65" s="238">
        <v>2</v>
      </c>
      <c r="F65" s="238">
        <v>2</v>
      </c>
      <c r="G65" s="238">
        <v>2</v>
      </c>
      <c r="H65" s="238">
        <v>2</v>
      </c>
      <c r="I65" s="238">
        <v>2</v>
      </c>
      <c r="J65" s="238">
        <v>9</v>
      </c>
      <c r="K65" s="238">
        <v>13</v>
      </c>
      <c r="L65" s="238">
        <v>12</v>
      </c>
      <c r="M65" s="145"/>
      <c r="O65" s="209">
        <v>59</v>
      </c>
      <c r="P65" s="2" t="str">
        <f>Q65&amp;":"&amp;COUNTIF($Q$7:Q65,Q65)</f>
        <v>44:7</v>
      </c>
      <c r="Q65" s="206">
        <f>'Student name internal mark'!X65</f>
        <v>44</v>
      </c>
      <c r="R65" s="227">
        <f t="shared" si="10"/>
        <v>2</v>
      </c>
      <c r="S65" s="227">
        <f t="shared" si="0"/>
        <v>2</v>
      </c>
      <c r="T65" s="227">
        <f t="shared" si="1"/>
        <v>2</v>
      </c>
      <c r="U65" s="227">
        <f t="shared" si="2"/>
        <v>2</v>
      </c>
      <c r="V65" s="227">
        <f t="shared" si="3"/>
        <v>2</v>
      </c>
      <c r="W65" s="227">
        <f t="shared" si="4"/>
        <v>2</v>
      </c>
      <c r="X65" s="227">
        <f t="shared" si="5"/>
        <v>9</v>
      </c>
      <c r="Y65" s="227">
        <f t="shared" si="6"/>
        <v>10</v>
      </c>
      <c r="Z65" s="227">
        <f t="shared" si="7"/>
        <v>13</v>
      </c>
      <c r="AB65" s="139">
        <f t="shared" si="12"/>
        <v>44</v>
      </c>
    </row>
    <row r="66" spans="1:28">
      <c r="A66" s="191">
        <f t="shared" si="9"/>
        <v>43</v>
      </c>
      <c r="B66" s="191" t="str">
        <f>C66&amp;":"&amp;COUNTIF($C$7:C66,C66)</f>
        <v>43:11</v>
      </c>
      <c r="C66" s="204">
        <f t="shared" si="11"/>
        <v>43</v>
      </c>
      <c r="D66" s="238">
        <v>2</v>
      </c>
      <c r="E66" s="238">
        <v>2</v>
      </c>
      <c r="F66" s="238">
        <v>2</v>
      </c>
      <c r="G66" s="238">
        <v>2</v>
      </c>
      <c r="H66" s="238">
        <v>2</v>
      </c>
      <c r="I66" s="238">
        <v>2</v>
      </c>
      <c r="J66" s="238">
        <v>10</v>
      </c>
      <c r="K66" s="238">
        <v>10</v>
      </c>
      <c r="L66" s="238">
        <v>11</v>
      </c>
      <c r="M66" s="145"/>
      <c r="O66" s="209">
        <v>60</v>
      </c>
      <c r="P66" s="2" t="str">
        <f>Q66&amp;":"&amp;COUNTIF($Q$7:Q66,Q66)</f>
        <v>44:8</v>
      </c>
      <c r="Q66" s="206">
        <f>'Student name internal mark'!X66</f>
        <v>44</v>
      </c>
      <c r="R66" s="227">
        <f t="shared" si="10"/>
        <v>2</v>
      </c>
      <c r="S66" s="227">
        <f t="shared" si="0"/>
        <v>2</v>
      </c>
      <c r="T66" s="227">
        <f t="shared" si="1"/>
        <v>2</v>
      </c>
      <c r="U66" s="227">
        <f t="shared" si="2"/>
        <v>2</v>
      </c>
      <c r="V66" s="227">
        <f t="shared" si="3"/>
        <v>2</v>
      </c>
      <c r="W66" s="227">
        <f t="shared" si="4"/>
        <v>2</v>
      </c>
      <c r="X66" s="227">
        <f t="shared" si="5"/>
        <v>9</v>
      </c>
      <c r="Y66" s="227">
        <f t="shared" si="6"/>
        <v>12</v>
      </c>
      <c r="Z66" s="227">
        <f t="shared" si="7"/>
        <v>11</v>
      </c>
      <c r="AB66" s="139">
        <f t="shared" si="12"/>
        <v>44</v>
      </c>
    </row>
    <row r="67" spans="1:28">
      <c r="A67" s="191">
        <f t="shared" si="9"/>
        <v>45</v>
      </c>
      <c r="B67" s="191" t="str">
        <f>C67&amp;":"&amp;COUNTIF($C$7:C67,C67)</f>
        <v>45:12</v>
      </c>
      <c r="C67" s="204">
        <f t="shared" si="11"/>
        <v>45</v>
      </c>
      <c r="D67" s="238">
        <v>2</v>
      </c>
      <c r="E67" s="238">
        <v>2</v>
      </c>
      <c r="F67" s="238">
        <v>2</v>
      </c>
      <c r="G67" s="238">
        <v>2</v>
      </c>
      <c r="H67" s="238">
        <v>2</v>
      </c>
      <c r="I67" s="238">
        <v>2</v>
      </c>
      <c r="J67" s="238">
        <v>9</v>
      </c>
      <c r="K67" s="238">
        <v>12</v>
      </c>
      <c r="L67" s="238">
        <v>12</v>
      </c>
      <c r="M67" s="145"/>
      <c r="O67" s="209">
        <v>61</v>
      </c>
      <c r="P67" s="2" t="str">
        <f>Q67&amp;":"&amp;COUNTIF($Q$7:Q67,Q67)</f>
        <v>40:1</v>
      </c>
      <c r="Q67" s="206">
        <f>'Student name internal mark'!X67</f>
        <v>40</v>
      </c>
      <c r="R67" s="227">
        <f t="shared" si="10"/>
        <v>2</v>
      </c>
      <c r="S67" s="227">
        <f t="shared" si="0"/>
        <v>2</v>
      </c>
      <c r="T67" s="227">
        <f t="shared" si="1"/>
        <v>2</v>
      </c>
      <c r="U67" s="227">
        <f t="shared" si="2"/>
        <v>1</v>
      </c>
      <c r="V67" s="227">
        <f t="shared" si="3"/>
        <v>2</v>
      </c>
      <c r="W67" s="227">
        <f t="shared" si="4"/>
        <v>2</v>
      </c>
      <c r="X67" s="227">
        <f t="shared" si="5"/>
        <v>7</v>
      </c>
      <c r="Y67" s="227">
        <f t="shared" si="6"/>
        <v>8</v>
      </c>
      <c r="Z67" s="227">
        <f t="shared" si="7"/>
        <v>14</v>
      </c>
      <c r="AB67" s="139">
        <f t="shared" si="12"/>
        <v>40</v>
      </c>
    </row>
    <row r="68" spans="1:28">
      <c r="A68" s="191">
        <f t="shared" si="9"/>
        <v>44</v>
      </c>
      <c r="B68" s="191" t="str">
        <f>C68&amp;":"&amp;COUNTIF($C$7:C68,C68)</f>
        <v>44:9</v>
      </c>
      <c r="C68" s="204">
        <f t="shared" si="11"/>
        <v>44</v>
      </c>
      <c r="D68" s="238">
        <v>2</v>
      </c>
      <c r="E68" s="238">
        <v>2</v>
      </c>
      <c r="F68" s="238">
        <v>2</v>
      </c>
      <c r="G68" s="238">
        <v>2</v>
      </c>
      <c r="H68" s="238">
        <v>2</v>
      </c>
      <c r="I68" s="238">
        <v>2</v>
      </c>
      <c r="J68" s="238">
        <v>9</v>
      </c>
      <c r="K68" s="238">
        <v>11</v>
      </c>
      <c r="L68" s="238">
        <v>12</v>
      </c>
      <c r="M68" s="145"/>
      <c r="O68" s="2">
        <v>62</v>
      </c>
      <c r="P68" s="2" t="str">
        <f>Q68&amp;":"&amp;COUNTIF($Q$7:Q68,Q68)</f>
        <v>50:5</v>
      </c>
      <c r="Q68" s="206">
        <f>'Student name internal mark'!X68</f>
        <v>50</v>
      </c>
      <c r="R68" s="227">
        <f t="shared" si="10"/>
        <v>2</v>
      </c>
      <c r="S68" s="227">
        <f t="shared" si="0"/>
        <v>2</v>
      </c>
      <c r="T68" s="227">
        <f t="shared" si="1"/>
        <v>2</v>
      </c>
      <c r="U68" s="227">
        <f t="shared" si="2"/>
        <v>2</v>
      </c>
      <c r="V68" s="227">
        <f t="shared" si="3"/>
        <v>2</v>
      </c>
      <c r="W68" s="227">
        <f t="shared" si="4"/>
        <v>2</v>
      </c>
      <c r="X68" s="227">
        <f t="shared" si="5"/>
        <v>10</v>
      </c>
      <c r="Y68" s="227">
        <f t="shared" si="6"/>
        <v>14</v>
      </c>
      <c r="Z68" s="227">
        <f t="shared" si="7"/>
        <v>14</v>
      </c>
      <c r="AB68" s="139">
        <f t="shared" si="12"/>
        <v>50</v>
      </c>
    </row>
    <row r="69" spans="1:28">
      <c r="A69" s="191">
        <f t="shared" si="9"/>
        <v>44</v>
      </c>
      <c r="B69" s="191" t="str">
        <f>C69&amp;":"&amp;COUNTIF($C$7:C69,C69)</f>
        <v>44:10</v>
      </c>
      <c r="C69" s="204">
        <f t="shared" si="11"/>
        <v>44</v>
      </c>
      <c r="D69" s="238">
        <v>2</v>
      </c>
      <c r="E69" s="238">
        <v>2</v>
      </c>
      <c r="F69" s="238">
        <v>2</v>
      </c>
      <c r="G69" s="238">
        <v>2</v>
      </c>
      <c r="H69" s="238">
        <v>2</v>
      </c>
      <c r="I69" s="238">
        <v>2</v>
      </c>
      <c r="J69" s="238">
        <v>9</v>
      </c>
      <c r="K69" s="238">
        <v>11</v>
      </c>
      <c r="L69" s="238">
        <v>12</v>
      </c>
      <c r="M69" s="145"/>
      <c r="O69" s="209">
        <v>63</v>
      </c>
      <c r="P69" s="2" t="str">
        <f>Q69&amp;":"&amp;COUNTIF($Q$7:Q69,Q69)</f>
        <v>48:8</v>
      </c>
      <c r="Q69" s="206">
        <f>'Student name internal mark'!X69</f>
        <v>48</v>
      </c>
      <c r="R69" s="227">
        <f t="shared" si="10"/>
        <v>2</v>
      </c>
      <c r="S69" s="227">
        <f t="shared" si="0"/>
        <v>2</v>
      </c>
      <c r="T69" s="227">
        <f t="shared" si="1"/>
        <v>2</v>
      </c>
      <c r="U69" s="227">
        <f t="shared" si="2"/>
        <v>2</v>
      </c>
      <c r="V69" s="227">
        <f t="shared" si="3"/>
        <v>2</v>
      </c>
      <c r="W69" s="227">
        <f t="shared" si="4"/>
        <v>2</v>
      </c>
      <c r="X69" s="227">
        <f t="shared" si="5"/>
        <v>10</v>
      </c>
      <c r="Y69" s="227">
        <f t="shared" si="6"/>
        <v>13</v>
      </c>
      <c r="Z69" s="227">
        <f t="shared" si="7"/>
        <v>13</v>
      </c>
      <c r="AB69" s="139">
        <f t="shared" si="12"/>
        <v>48</v>
      </c>
    </row>
    <row r="70" spans="1:28">
      <c r="A70" s="191">
        <f t="shared" si="9"/>
        <v>43</v>
      </c>
      <c r="B70" s="191" t="str">
        <f>C70&amp;":"&amp;COUNTIF($C$7:C70,C70)</f>
        <v>43:12</v>
      </c>
      <c r="C70" s="204">
        <f t="shared" si="11"/>
        <v>43</v>
      </c>
      <c r="D70" s="238">
        <v>2</v>
      </c>
      <c r="E70" s="238">
        <v>2</v>
      </c>
      <c r="F70" s="238">
        <v>2</v>
      </c>
      <c r="G70" s="238">
        <v>2</v>
      </c>
      <c r="H70" s="238">
        <v>2</v>
      </c>
      <c r="I70" s="238">
        <v>2</v>
      </c>
      <c r="J70" s="238">
        <v>9</v>
      </c>
      <c r="K70" s="238">
        <v>10</v>
      </c>
      <c r="L70" s="238">
        <v>12</v>
      </c>
      <c r="M70" s="145"/>
      <c r="O70" s="2">
        <v>64</v>
      </c>
      <c r="P70" s="2" t="str">
        <f>Q70&amp;":"&amp;COUNTIF($Q$7:Q70,Q70)</f>
        <v>40:2</v>
      </c>
      <c r="Q70" s="206">
        <f>'Student name internal mark'!X70</f>
        <v>40</v>
      </c>
      <c r="R70" s="227">
        <f t="shared" si="10"/>
        <v>1</v>
      </c>
      <c r="S70" s="227">
        <f t="shared" si="0"/>
        <v>2</v>
      </c>
      <c r="T70" s="227">
        <f t="shared" si="1"/>
        <v>1</v>
      </c>
      <c r="U70" s="227">
        <f t="shared" si="2"/>
        <v>1</v>
      </c>
      <c r="V70" s="227">
        <f t="shared" si="3"/>
        <v>1</v>
      </c>
      <c r="W70" s="227">
        <f t="shared" si="4"/>
        <v>2</v>
      </c>
      <c r="X70" s="227">
        <f t="shared" si="5"/>
        <v>8</v>
      </c>
      <c r="Y70" s="227">
        <f t="shared" si="6"/>
        <v>13</v>
      </c>
      <c r="Z70" s="227">
        <f t="shared" si="7"/>
        <v>11</v>
      </c>
      <c r="AB70" s="139">
        <f t="shared" si="12"/>
        <v>40</v>
      </c>
    </row>
    <row r="71" spans="1:28">
      <c r="A71" s="191">
        <f t="shared" si="9"/>
        <v>47</v>
      </c>
      <c r="B71" s="191" t="str">
        <f>C71&amp;":"&amp;COUNTIF($C$7:C71,C71)</f>
        <v>47:4</v>
      </c>
      <c r="C71" s="204">
        <f t="shared" si="11"/>
        <v>47</v>
      </c>
      <c r="D71" s="238">
        <v>2</v>
      </c>
      <c r="E71" s="238">
        <v>2</v>
      </c>
      <c r="F71" s="238">
        <v>2</v>
      </c>
      <c r="G71" s="238">
        <v>2</v>
      </c>
      <c r="H71" s="238">
        <v>2</v>
      </c>
      <c r="I71" s="238">
        <v>2</v>
      </c>
      <c r="J71" s="238">
        <v>10</v>
      </c>
      <c r="K71" s="238">
        <v>13</v>
      </c>
      <c r="L71" s="238">
        <v>12</v>
      </c>
      <c r="M71" s="145"/>
      <c r="O71" s="209">
        <v>65</v>
      </c>
      <c r="P71" s="2" t="str">
        <f>Q71&amp;":"&amp;COUNTIF($Q$7:Q71,Q71)</f>
        <v>49:12</v>
      </c>
      <c r="Q71" s="206">
        <f>'Student name internal mark'!X71</f>
        <v>49</v>
      </c>
      <c r="R71" s="227">
        <f t="shared" si="10"/>
        <v>2</v>
      </c>
      <c r="S71" s="227">
        <f t="shared" ref="S71:S134" si="13">IFERROR(VLOOKUP($P71,$B$7:$L$1014,4,FALSE),VLOOKUP($Q71,$C$7:$L$1014,3,FALSE))</f>
        <v>2</v>
      </c>
      <c r="T71" s="227">
        <f t="shared" ref="T71:T134" si="14">IFERROR(VLOOKUP($P71,$B$7:$L$1014,5,FALSE),VLOOKUP($Q71,$C$7:$L$1014,4,FALSE))</f>
        <v>2</v>
      </c>
      <c r="U71" s="227">
        <f t="shared" ref="U71:U134" si="15">IFERROR(VLOOKUP($P71,$B$7:$L$1014,6,FALSE),VLOOKUP($Q71,$C$7:$L$1014,5,FALSE))</f>
        <v>2</v>
      </c>
      <c r="V71" s="227">
        <f t="shared" ref="V71:V134" si="16">IFERROR(VLOOKUP($P71,$B$7:$L$1014,7,FALSE),VLOOKUP($Q71,$C$7:$L$1014,6,FALSE))</f>
        <v>2</v>
      </c>
      <c r="W71" s="227">
        <f t="shared" ref="W71:W134" si="17">IFERROR(VLOOKUP($P71,$B$7:$L$1014,8,FALSE),VLOOKUP($Q71,$C$7:$L$1014,7,FALSE))</f>
        <v>2</v>
      </c>
      <c r="X71" s="227">
        <f t="shared" ref="X71:X134" si="18">IFERROR(VLOOKUP($P71,$B$7:$L$1014,9,FALSE),VLOOKUP($Q71,$C$7:$L$1014,8,FALSE))</f>
        <v>10</v>
      </c>
      <c r="Y71" s="227">
        <f t="shared" ref="Y71:Y134" si="19">IFERROR(VLOOKUP($P71,$B$7:$L$1014,10,FALSE),VLOOKUP($Q71,$C$7:$L$1014,9,FALSE))</f>
        <v>13</v>
      </c>
      <c r="Z71" s="227">
        <f t="shared" ref="Z71:Z134" si="20">IFERROR(VLOOKUP($P71,$B$7:$L$1014,11,FALSE),VLOOKUP($Q71,$C$7:$L$1014,10,FALSE))</f>
        <v>14</v>
      </c>
      <c r="AB71" s="139">
        <f t="shared" si="12"/>
        <v>49</v>
      </c>
    </row>
    <row r="72" spans="1:28">
      <c r="A72" s="191">
        <f t="shared" ref="A72:A135" si="21">SUM(D72:L72)</f>
        <v>45</v>
      </c>
      <c r="B72" s="191" t="str">
        <f>C72&amp;":"&amp;COUNTIF($C$7:C72,C72)</f>
        <v>45:13</v>
      </c>
      <c r="C72" s="204">
        <f t="shared" si="11"/>
        <v>45</v>
      </c>
      <c r="D72" s="238">
        <v>2</v>
      </c>
      <c r="E72" s="238">
        <v>2</v>
      </c>
      <c r="F72" s="238">
        <v>2</v>
      </c>
      <c r="G72" s="238">
        <v>2</v>
      </c>
      <c r="H72" s="238">
        <v>2</v>
      </c>
      <c r="I72" s="238">
        <v>2</v>
      </c>
      <c r="J72" s="238">
        <v>10</v>
      </c>
      <c r="K72" s="238">
        <v>13</v>
      </c>
      <c r="L72" s="238">
        <v>10</v>
      </c>
      <c r="M72" s="145"/>
      <c r="O72" s="209">
        <v>66</v>
      </c>
      <c r="P72" s="2" t="str">
        <f>Q72&amp;":"&amp;COUNTIF($Q$7:Q72,Q72)</f>
        <v>49:13</v>
      </c>
      <c r="Q72" s="206">
        <f>'Student name internal mark'!X72</f>
        <v>49</v>
      </c>
      <c r="R72" s="227">
        <f t="shared" ref="R72:R135" si="22">IFERROR(VLOOKUP($P72,$B$7:$L$1014,3,FALSE),VLOOKUP($Q72,$C$7:$L$1014,2,FALSE))</f>
        <v>2</v>
      </c>
      <c r="S72" s="227">
        <f t="shared" si="13"/>
        <v>2</v>
      </c>
      <c r="T72" s="227">
        <f t="shared" si="14"/>
        <v>2</v>
      </c>
      <c r="U72" s="227">
        <f t="shared" si="15"/>
        <v>2</v>
      </c>
      <c r="V72" s="227">
        <f t="shared" si="16"/>
        <v>2</v>
      </c>
      <c r="W72" s="227">
        <f t="shared" si="17"/>
        <v>2</v>
      </c>
      <c r="X72" s="227">
        <f t="shared" si="18"/>
        <v>10</v>
      </c>
      <c r="Y72" s="227">
        <f t="shared" si="19"/>
        <v>13</v>
      </c>
      <c r="Z72" s="227">
        <f t="shared" si="20"/>
        <v>14</v>
      </c>
      <c r="AB72" s="139">
        <f t="shared" si="12"/>
        <v>49</v>
      </c>
    </row>
    <row r="73" spans="1:28">
      <c r="A73" s="191">
        <f t="shared" si="21"/>
        <v>47</v>
      </c>
      <c r="B73" s="191" t="str">
        <f>C73&amp;":"&amp;COUNTIF($C$7:C73,C73)</f>
        <v>47:5</v>
      </c>
      <c r="C73" s="204">
        <f t="shared" si="11"/>
        <v>47</v>
      </c>
      <c r="D73" s="238">
        <v>2</v>
      </c>
      <c r="E73" s="238">
        <v>2</v>
      </c>
      <c r="F73" s="238">
        <v>2</v>
      </c>
      <c r="G73" s="238">
        <v>2</v>
      </c>
      <c r="H73" s="238">
        <v>2</v>
      </c>
      <c r="I73" s="238">
        <v>2</v>
      </c>
      <c r="J73" s="238">
        <v>10</v>
      </c>
      <c r="K73" s="238">
        <v>12</v>
      </c>
      <c r="L73" s="238">
        <v>13</v>
      </c>
      <c r="M73" s="145"/>
      <c r="O73" s="209">
        <v>67</v>
      </c>
      <c r="P73" s="2" t="str">
        <f>Q73&amp;":"&amp;COUNTIF($Q$7:Q73,Q73)</f>
        <v>38:4</v>
      </c>
      <c r="Q73" s="206">
        <f>'Student name internal mark'!X73</f>
        <v>38</v>
      </c>
      <c r="R73" s="227">
        <f t="shared" si="22"/>
        <v>0</v>
      </c>
      <c r="S73" s="227">
        <f t="shared" si="13"/>
        <v>0</v>
      </c>
      <c r="T73" s="227">
        <f t="shared" si="14"/>
        <v>2</v>
      </c>
      <c r="U73" s="227">
        <f t="shared" si="15"/>
        <v>1</v>
      </c>
      <c r="V73" s="227">
        <f t="shared" si="16"/>
        <v>1</v>
      </c>
      <c r="W73" s="227">
        <f t="shared" si="17"/>
        <v>0</v>
      </c>
      <c r="X73" s="227">
        <f t="shared" si="18"/>
        <v>7</v>
      </c>
      <c r="Y73" s="227">
        <f t="shared" si="19"/>
        <v>14</v>
      </c>
      <c r="Z73" s="227">
        <f t="shared" si="20"/>
        <v>13</v>
      </c>
      <c r="AB73" s="139">
        <f t="shared" si="12"/>
        <v>38</v>
      </c>
    </row>
    <row r="74" spans="1:28">
      <c r="A74" s="191">
        <f t="shared" si="21"/>
        <v>45</v>
      </c>
      <c r="B74" s="191" t="str">
        <f>C74&amp;":"&amp;COUNTIF($C$7:C74,C74)</f>
        <v>45:14</v>
      </c>
      <c r="C74" s="204">
        <f t="shared" si="11"/>
        <v>45</v>
      </c>
      <c r="D74" s="238">
        <v>2</v>
      </c>
      <c r="E74" s="238">
        <v>2</v>
      </c>
      <c r="F74" s="238">
        <v>2</v>
      </c>
      <c r="G74" s="238">
        <v>2</v>
      </c>
      <c r="H74" s="238">
        <v>2</v>
      </c>
      <c r="I74" s="238">
        <v>2</v>
      </c>
      <c r="J74" s="238">
        <v>9</v>
      </c>
      <c r="K74" s="238">
        <v>14</v>
      </c>
      <c r="L74" s="238">
        <v>10</v>
      </c>
      <c r="M74" s="145"/>
      <c r="O74" s="209">
        <v>68</v>
      </c>
      <c r="P74" s="2" t="str">
        <f>Q74&amp;":"&amp;COUNTIF($Q$7:Q74,Q74)</f>
        <v>45:13</v>
      </c>
      <c r="Q74" s="206">
        <f>'Student name internal mark'!X74</f>
        <v>45</v>
      </c>
      <c r="R74" s="227">
        <f t="shared" si="22"/>
        <v>2</v>
      </c>
      <c r="S74" s="227">
        <f t="shared" si="13"/>
        <v>2</v>
      </c>
      <c r="T74" s="227">
        <f t="shared" si="14"/>
        <v>2</v>
      </c>
      <c r="U74" s="227">
        <f t="shared" si="15"/>
        <v>2</v>
      </c>
      <c r="V74" s="227">
        <f t="shared" si="16"/>
        <v>2</v>
      </c>
      <c r="W74" s="227">
        <f t="shared" si="17"/>
        <v>2</v>
      </c>
      <c r="X74" s="227">
        <f t="shared" si="18"/>
        <v>10</v>
      </c>
      <c r="Y74" s="227">
        <f t="shared" si="19"/>
        <v>13</v>
      </c>
      <c r="Z74" s="227">
        <f t="shared" si="20"/>
        <v>10</v>
      </c>
      <c r="AB74" s="139">
        <f t="shared" si="12"/>
        <v>45</v>
      </c>
    </row>
    <row r="75" spans="1:28">
      <c r="A75" s="191">
        <f t="shared" si="21"/>
        <v>46</v>
      </c>
      <c r="B75" s="191" t="str">
        <f>C75&amp;":"&amp;COUNTIF($C$7:C75,C75)</f>
        <v>46:7</v>
      </c>
      <c r="C75" s="204">
        <f t="shared" ref="C75:C138" si="23">SUM(D75:L75)</f>
        <v>46</v>
      </c>
      <c r="D75" s="238">
        <v>2</v>
      </c>
      <c r="E75" s="238">
        <v>2</v>
      </c>
      <c r="F75" s="238">
        <v>2</v>
      </c>
      <c r="G75" s="238">
        <v>2</v>
      </c>
      <c r="H75" s="238">
        <v>2</v>
      </c>
      <c r="I75" s="238">
        <v>2</v>
      </c>
      <c r="J75" s="238">
        <v>10</v>
      </c>
      <c r="K75" s="238">
        <v>10</v>
      </c>
      <c r="L75" s="238">
        <v>14</v>
      </c>
      <c r="M75" s="145"/>
      <c r="O75" s="2">
        <v>69</v>
      </c>
      <c r="P75" s="2" t="str">
        <f>Q75&amp;":"&amp;COUNTIF($Q$7:Q75,Q75)</f>
        <v>50:6</v>
      </c>
      <c r="Q75" s="206">
        <f>'Student name internal mark'!X75</f>
        <v>50</v>
      </c>
      <c r="R75" s="227">
        <f t="shared" si="22"/>
        <v>2</v>
      </c>
      <c r="S75" s="227">
        <f t="shared" si="13"/>
        <v>2</v>
      </c>
      <c r="T75" s="227">
        <f t="shared" si="14"/>
        <v>2</v>
      </c>
      <c r="U75" s="227">
        <f t="shared" si="15"/>
        <v>2</v>
      </c>
      <c r="V75" s="227">
        <f t="shared" si="16"/>
        <v>2</v>
      </c>
      <c r="W75" s="227">
        <f t="shared" si="17"/>
        <v>2</v>
      </c>
      <c r="X75" s="227">
        <f t="shared" si="18"/>
        <v>10</v>
      </c>
      <c r="Y75" s="227">
        <f t="shared" si="19"/>
        <v>14</v>
      </c>
      <c r="Z75" s="227">
        <f t="shared" si="20"/>
        <v>14</v>
      </c>
      <c r="AB75" s="139">
        <f t="shared" si="12"/>
        <v>50</v>
      </c>
    </row>
    <row r="76" spans="1:28">
      <c r="A76" s="191">
        <f t="shared" si="21"/>
        <v>48</v>
      </c>
      <c r="B76" s="191" t="str">
        <f>C76&amp;":"&amp;COUNTIF($C$7:C76,C76)</f>
        <v>48:8</v>
      </c>
      <c r="C76" s="204">
        <f t="shared" si="23"/>
        <v>48</v>
      </c>
      <c r="D76" s="238">
        <v>2</v>
      </c>
      <c r="E76" s="238">
        <v>2</v>
      </c>
      <c r="F76" s="238">
        <v>2</v>
      </c>
      <c r="G76" s="238">
        <v>2</v>
      </c>
      <c r="H76" s="238">
        <v>2</v>
      </c>
      <c r="I76" s="238">
        <v>2</v>
      </c>
      <c r="J76" s="238">
        <v>10</v>
      </c>
      <c r="K76" s="238">
        <v>13</v>
      </c>
      <c r="L76" s="238">
        <v>13</v>
      </c>
      <c r="M76" s="145"/>
      <c r="O76" s="209">
        <v>70</v>
      </c>
      <c r="P76" s="2" t="str">
        <f>Q76&amp;":"&amp;COUNTIF($Q$7:Q76,Q76)</f>
        <v>48:9</v>
      </c>
      <c r="Q76" s="206">
        <f>'Student name internal mark'!X76</f>
        <v>48</v>
      </c>
      <c r="R76" s="227">
        <f t="shared" si="22"/>
        <v>2</v>
      </c>
      <c r="S76" s="227">
        <f t="shared" si="13"/>
        <v>2</v>
      </c>
      <c r="T76" s="227">
        <f t="shared" si="14"/>
        <v>2</v>
      </c>
      <c r="U76" s="227">
        <f t="shared" si="15"/>
        <v>2</v>
      </c>
      <c r="V76" s="227">
        <f t="shared" si="16"/>
        <v>2</v>
      </c>
      <c r="W76" s="227">
        <f t="shared" si="17"/>
        <v>2</v>
      </c>
      <c r="X76" s="227">
        <f t="shared" si="18"/>
        <v>9</v>
      </c>
      <c r="Y76" s="227">
        <f t="shared" si="19"/>
        <v>14</v>
      </c>
      <c r="Z76" s="227">
        <f t="shared" si="20"/>
        <v>13</v>
      </c>
      <c r="AB76" s="139">
        <f t="shared" si="12"/>
        <v>48</v>
      </c>
    </row>
    <row r="77" spans="1:28">
      <c r="A77" s="191">
        <f t="shared" si="21"/>
        <v>44</v>
      </c>
      <c r="B77" s="191" t="str">
        <f>C77&amp;":"&amp;COUNTIF($C$7:C77,C77)</f>
        <v>44:11</v>
      </c>
      <c r="C77" s="204">
        <f t="shared" si="23"/>
        <v>44</v>
      </c>
      <c r="D77" s="47">
        <v>2</v>
      </c>
      <c r="E77" s="47">
        <v>2</v>
      </c>
      <c r="F77" s="47">
        <v>2</v>
      </c>
      <c r="G77" s="47">
        <v>2</v>
      </c>
      <c r="H77" s="47">
        <v>2</v>
      </c>
      <c r="I77" s="47">
        <v>2</v>
      </c>
      <c r="J77" s="47">
        <v>10</v>
      </c>
      <c r="K77" s="47">
        <v>12</v>
      </c>
      <c r="L77" s="47">
        <v>10</v>
      </c>
      <c r="M77" s="145"/>
      <c r="O77" s="2">
        <v>71</v>
      </c>
      <c r="P77" s="2" t="str">
        <f>Q77&amp;":"&amp;COUNTIF($Q$7:Q77,Q77)</f>
        <v>50:7</v>
      </c>
      <c r="Q77" s="206">
        <f>'Student name internal mark'!X77</f>
        <v>50</v>
      </c>
      <c r="R77" s="227">
        <f t="shared" si="22"/>
        <v>2</v>
      </c>
      <c r="S77" s="227">
        <f t="shared" si="13"/>
        <v>2</v>
      </c>
      <c r="T77" s="227">
        <f t="shared" si="14"/>
        <v>2</v>
      </c>
      <c r="U77" s="227">
        <f t="shared" si="15"/>
        <v>2</v>
      </c>
      <c r="V77" s="227">
        <f t="shared" si="16"/>
        <v>2</v>
      </c>
      <c r="W77" s="227">
        <f t="shared" si="17"/>
        <v>2</v>
      </c>
      <c r="X77" s="227">
        <f t="shared" si="18"/>
        <v>10</v>
      </c>
      <c r="Y77" s="227">
        <f t="shared" si="19"/>
        <v>14</v>
      </c>
      <c r="Z77" s="227">
        <f t="shared" si="20"/>
        <v>14</v>
      </c>
      <c r="AB77" s="139">
        <f t="shared" si="12"/>
        <v>50</v>
      </c>
    </row>
    <row r="78" spans="1:28">
      <c r="A78" s="191">
        <f t="shared" si="21"/>
        <v>43</v>
      </c>
      <c r="B78" s="191" t="str">
        <f>C78&amp;":"&amp;COUNTIF($C$7:C78,C78)</f>
        <v>43:13</v>
      </c>
      <c r="C78" s="204">
        <f t="shared" si="23"/>
        <v>43</v>
      </c>
      <c r="D78" s="47">
        <v>2</v>
      </c>
      <c r="E78" s="47">
        <v>2</v>
      </c>
      <c r="F78" s="47">
        <v>2</v>
      </c>
      <c r="G78" s="47">
        <v>2</v>
      </c>
      <c r="H78" s="47">
        <v>2</v>
      </c>
      <c r="I78" s="47">
        <v>2</v>
      </c>
      <c r="J78" s="47">
        <v>10</v>
      </c>
      <c r="K78" s="47">
        <v>10</v>
      </c>
      <c r="L78" s="47">
        <v>11</v>
      </c>
      <c r="M78" s="145"/>
      <c r="O78" s="209">
        <v>72</v>
      </c>
      <c r="P78" s="2" t="str">
        <f>Q78&amp;":"&amp;COUNTIF($Q$7:Q78,Q78)</f>
        <v>49:14</v>
      </c>
      <c r="Q78" s="206">
        <f>'Student name internal mark'!X78</f>
        <v>49</v>
      </c>
      <c r="R78" s="227">
        <f t="shared" si="22"/>
        <v>2</v>
      </c>
      <c r="S78" s="227">
        <f t="shared" si="13"/>
        <v>2</v>
      </c>
      <c r="T78" s="227">
        <f t="shared" si="14"/>
        <v>2</v>
      </c>
      <c r="U78" s="227">
        <f t="shared" si="15"/>
        <v>2</v>
      </c>
      <c r="V78" s="227">
        <f t="shared" si="16"/>
        <v>2</v>
      </c>
      <c r="W78" s="227">
        <f t="shared" si="17"/>
        <v>2</v>
      </c>
      <c r="X78" s="227">
        <f t="shared" si="18"/>
        <v>10</v>
      </c>
      <c r="Y78" s="227">
        <f t="shared" si="19"/>
        <v>13</v>
      </c>
      <c r="Z78" s="227">
        <f t="shared" si="20"/>
        <v>14</v>
      </c>
      <c r="AB78" s="139">
        <f t="shared" ref="AB78:AB141" si="24">SUM(R78:Z78)</f>
        <v>49</v>
      </c>
    </row>
    <row r="79" spans="1:28">
      <c r="A79" s="191">
        <f t="shared" si="21"/>
        <v>48</v>
      </c>
      <c r="B79" s="191" t="str">
        <f>C79&amp;":"&amp;COUNTIF($C$7:C79,C79)</f>
        <v>48:9</v>
      </c>
      <c r="C79" s="204">
        <f t="shared" si="23"/>
        <v>48</v>
      </c>
      <c r="D79" s="47">
        <v>2</v>
      </c>
      <c r="E79" s="47">
        <v>2</v>
      </c>
      <c r="F79" s="47">
        <v>2</v>
      </c>
      <c r="G79" s="47">
        <v>2</v>
      </c>
      <c r="H79" s="47">
        <v>2</v>
      </c>
      <c r="I79" s="47">
        <v>2</v>
      </c>
      <c r="J79" s="47">
        <v>9</v>
      </c>
      <c r="K79" s="47">
        <v>14</v>
      </c>
      <c r="L79" s="47">
        <v>13</v>
      </c>
      <c r="M79" s="145"/>
      <c r="O79" s="209">
        <v>73</v>
      </c>
      <c r="P79" s="2" t="str">
        <f>Q79&amp;":"&amp;COUNTIF($Q$7:Q79,Q79)</f>
        <v>39:2</v>
      </c>
      <c r="Q79" s="206">
        <f>'Student name internal mark'!X79</f>
        <v>39</v>
      </c>
      <c r="R79" s="227">
        <f t="shared" si="22"/>
        <v>1</v>
      </c>
      <c r="S79" s="227">
        <f t="shared" si="13"/>
        <v>1</v>
      </c>
      <c r="T79" s="227">
        <f t="shared" si="14"/>
        <v>1</v>
      </c>
      <c r="U79" s="227">
        <f t="shared" si="15"/>
        <v>0</v>
      </c>
      <c r="V79" s="227">
        <f t="shared" si="16"/>
        <v>1</v>
      </c>
      <c r="W79" s="227">
        <f t="shared" si="17"/>
        <v>0</v>
      </c>
      <c r="X79" s="227">
        <f t="shared" si="18"/>
        <v>7</v>
      </c>
      <c r="Y79" s="227">
        <f t="shared" si="19"/>
        <v>14</v>
      </c>
      <c r="Z79" s="227">
        <f t="shared" si="20"/>
        <v>14</v>
      </c>
      <c r="AB79" s="139">
        <f t="shared" si="24"/>
        <v>39</v>
      </c>
    </row>
    <row r="80" spans="1:28">
      <c r="A80" s="191">
        <f t="shared" si="21"/>
        <v>47</v>
      </c>
      <c r="B80" s="191" t="str">
        <f>C80&amp;":"&amp;COUNTIF($C$7:C80,C80)</f>
        <v>47:6</v>
      </c>
      <c r="C80" s="204">
        <f t="shared" si="23"/>
        <v>47</v>
      </c>
      <c r="D80" s="47">
        <v>2</v>
      </c>
      <c r="E80" s="47">
        <v>2</v>
      </c>
      <c r="F80" s="47">
        <v>2</v>
      </c>
      <c r="G80" s="47">
        <v>2</v>
      </c>
      <c r="H80" s="47">
        <v>2</v>
      </c>
      <c r="I80" s="47">
        <v>2</v>
      </c>
      <c r="J80" s="47">
        <v>10</v>
      </c>
      <c r="K80" s="47">
        <v>13</v>
      </c>
      <c r="L80" s="47">
        <v>12</v>
      </c>
      <c r="M80" s="145"/>
      <c r="O80" s="209">
        <v>74</v>
      </c>
      <c r="P80" s="2" t="str">
        <f>Q80&amp;":"&amp;COUNTIF($Q$7:Q80,Q80)</f>
        <v>50:8</v>
      </c>
      <c r="Q80" s="206">
        <f>'Student name internal mark'!X80</f>
        <v>50</v>
      </c>
      <c r="R80" s="227">
        <f t="shared" si="22"/>
        <v>2</v>
      </c>
      <c r="S80" s="227">
        <f t="shared" si="13"/>
        <v>2</v>
      </c>
      <c r="T80" s="227">
        <f t="shared" si="14"/>
        <v>2</v>
      </c>
      <c r="U80" s="227">
        <f t="shared" si="15"/>
        <v>2</v>
      </c>
      <c r="V80" s="227">
        <f t="shared" si="16"/>
        <v>2</v>
      </c>
      <c r="W80" s="227">
        <f t="shared" si="17"/>
        <v>2</v>
      </c>
      <c r="X80" s="227">
        <f t="shared" si="18"/>
        <v>10</v>
      </c>
      <c r="Y80" s="227">
        <f t="shared" si="19"/>
        <v>14</v>
      </c>
      <c r="Z80" s="227">
        <f t="shared" si="20"/>
        <v>14</v>
      </c>
      <c r="AB80" s="139">
        <f t="shared" si="24"/>
        <v>50</v>
      </c>
    </row>
    <row r="81" spans="1:28">
      <c r="A81" s="191">
        <f t="shared" si="21"/>
        <v>44</v>
      </c>
      <c r="B81" s="191" t="str">
        <f>C81&amp;":"&amp;COUNTIF($C$7:C81,C81)</f>
        <v>44:12</v>
      </c>
      <c r="C81" s="204">
        <f t="shared" si="23"/>
        <v>44</v>
      </c>
      <c r="D81" s="47">
        <v>2</v>
      </c>
      <c r="E81" s="47">
        <v>2</v>
      </c>
      <c r="F81" s="47">
        <v>2</v>
      </c>
      <c r="G81" s="47">
        <v>2</v>
      </c>
      <c r="H81" s="47">
        <v>2</v>
      </c>
      <c r="I81" s="47">
        <v>2</v>
      </c>
      <c r="J81" s="47">
        <v>9</v>
      </c>
      <c r="K81" s="47">
        <v>13</v>
      </c>
      <c r="L81" s="47">
        <v>10</v>
      </c>
      <c r="M81" s="145"/>
      <c r="O81" s="209">
        <v>75</v>
      </c>
      <c r="P81" s="2" t="str">
        <f>Q81&amp;":"&amp;COUNTIF($Q$7:Q81,Q81)</f>
        <v>35:3</v>
      </c>
      <c r="Q81" s="206">
        <f>'Student name internal mark'!X81</f>
        <v>35</v>
      </c>
      <c r="R81" s="227">
        <f t="shared" si="22"/>
        <v>0</v>
      </c>
      <c r="S81" s="227">
        <f t="shared" si="13"/>
        <v>0</v>
      </c>
      <c r="T81" s="227">
        <f t="shared" si="14"/>
        <v>2</v>
      </c>
      <c r="U81" s="227">
        <f t="shared" si="15"/>
        <v>1</v>
      </c>
      <c r="V81" s="227">
        <f t="shared" si="16"/>
        <v>1</v>
      </c>
      <c r="W81" s="227">
        <f t="shared" si="17"/>
        <v>0</v>
      </c>
      <c r="X81" s="227">
        <f t="shared" si="18"/>
        <v>8</v>
      </c>
      <c r="Y81" s="227">
        <f t="shared" si="19"/>
        <v>11</v>
      </c>
      <c r="Z81" s="227">
        <f t="shared" si="20"/>
        <v>12</v>
      </c>
      <c r="AB81" s="139">
        <f t="shared" si="24"/>
        <v>35</v>
      </c>
    </row>
    <row r="82" spans="1:28">
      <c r="A82" s="191">
        <f t="shared" si="21"/>
        <v>45</v>
      </c>
      <c r="B82" s="191" t="str">
        <f>C82&amp;":"&amp;COUNTIF($C$7:C82,C82)</f>
        <v>45:15</v>
      </c>
      <c r="C82" s="204">
        <f t="shared" si="23"/>
        <v>45</v>
      </c>
      <c r="D82" s="47">
        <v>2</v>
      </c>
      <c r="E82" s="47">
        <v>2</v>
      </c>
      <c r="F82" s="47">
        <v>2</v>
      </c>
      <c r="G82" s="47">
        <v>2</v>
      </c>
      <c r="H82" s="47">
        <v>2</v>
      </c>
      <c r="I82" s="47">
        <v>2</v>
      </c>
      <c r="J82" s="47">
        <v>9</v>
      </c>
      <c r="K82" s="47">
        <v>12</v>
      </c>
      <c r="L82" s="47">
        <v>12</v>
      </c>
      <c r="M82" s="145"/>
      <c r="O82" s="2">
        <v>76</v>
      </c>
      <c r="P82" s="2" t="str">
        <f>Q82&amp;":"&amp;COUNTIF($Q$7:Q82,Q82)</f>
        <v>39:3</v>
      </c>
      <c r="Q82" s="206">
        <f>'Student name internal mark'!X82</f>
        <v>39</v>
      </c>
      <c r="R82" s="227">
        <f t="shared" si="22"/>
        <v>2</v>
      </c>
      <c r="S82" s="227">
        <f t="shared" si="13"/>
        <v>1</v>
      </c>
      <c r="T82" s="227">
        <f t="shared" si="14"/>
        <v>2</v>
      </c>
      <c r="U82" s="227">
        <f t="shared" si="15"/>
        <v>2</v>
      </c>
      <c r="V82" s="227">
        <f t="shared" si="16"/>
        <v>2</v>
      </c>
      <c r="W82" s="227">
        <f t="shared" si="17"/>
        <v>1</v>
      </c>
      <c r="X82" s="227">
        <f t="shared" si="18"/>
        <v>8</v>
      </c>
      <c r="Y82" s="227">
        <f t="shared" si="19"/>
        <v>14</v>
      </c>
      <c r="Z82" s="227">
        <f t="shared" si="20"/>
        <v>7</v>
      </c>
      <c r="AB82" s="139">
        <f t="shared" si="24"/>
        <v>39</v>
      </c>
    </row>
    <row r="83" spans="1:28">
      <c r="A83" s="191">
        <f t="shared" si="21"/>
        <v>49</v>
      </c>
      <c r="B83" s="191" t="str">
        <f>C83&amp;":"&amp;COUNTIF($C$7:C83,C83)</f>
        <v>49:5</v>
      </c>
      <c r="C83" s="204">
        <f t="shared" si="23"/>
        <v>49</v>
      </c>
      <c r="D83" s="47">
        <v>2</v>
      </c>
      <c r="E83" s="47">
        <v>2</v>
      </c>
      <c r="F83" s="47">
        <v>2</v>
      </c>
      <c r="G83" s="47">
        <v>2</v>
      </c>
      <c r="H83" s="47">
        <v>2</v>
      </c>
      <c r="I83" s="47">
        <v>2</v>
      </c>
      <c r="J83" s="47">
        <v>10</v>
      </c>
      <c r="K83" s="47">
        <v>13</v>
      </c>
      <c r="L83" s="47">
        <v>14</v>
      </c>
      <c r="M83" s="145"/>
      <c r="O83" s="209">
        <v>77</v>
      </c>
      <c r="P83" s="2" t="str">
        <f>Q83&amp;":"&amp;COUNTIF($Q$7:Q83,Q83)</f>
        <v>49:15</v>
      </c>
      <c r="Q83" s="206">
        <f>'Student name internal mark'!X83</f>
        <v>49</v>
      </c>
      <c r="R83" s="227">
        <f t="shared" si="22"/>
        <v>2</v>
      </c>
      <c r="S83" s="227">
        <f t="shared" si="13"/>
        <v>2</v>
      </c>
      <c r="T83" s="227">
        <f t="shared" si="14"/>
        <v>2</v>
      </c>
      <c r="U83" s="227">
        <f t="shared" si="15"/>
        <v>2</v>
      </c>
      <c r="V83" s="227">
        <f t="shared" si="16"/>
        <v>2</v>
      </c>
      <c r="W83" s="227">
        <f t="shared" si="17"/>
        <v>2</v>
      </c>
      <c r="X83" s="227">
        <f t="shared" si="18"/>
        <v>10</v>
      </c>
      <c r="Y83" s="227">
        <f t="shared" si="19"/>
        <v>13</v>
      </c>
      <c r="Z83" s="227">
        <f t="shared" si="20"/>
        <v>14</v>
      </c>
      <c r="AB83" s="139">
        <f t="shared" si="24"/>
        <v>49</v>
      </c>
    </row>
    <row r="84" spans="1:28">
      <c r="A84" s="191">
        <f t="shared" si="21"/>
        <v>47</v>
      </c>
      <c r="B84" s="191" t="str">
        <f>C84&amp;":"&amp;COUNTIF($C$7:C84,C84)</f>
        <v>47:7</v>
      </c>
      <c r="C84" s="204">
        <f t="shared" si="23"/>
        <v>47</v>
      </c>
      <c r="D84" s="47">
        <v>2</v>
      </c>
      <c r="E84" s="47">
        <v>2</v>
      </c>
      <c r="F84" s="47">
        <v>2</v>
      </c>
      <c r="G84" s="47">
        <v>2</v>
      </c>
      <c r="H84" s="47">
        <v>2</v>
      </c>
      <c r="I84" s="47">
        <v>2</v>
      </c>
      <c r="J84" s="47">
        <v>9</v>
      </c>
      <c r="K84" s="47">
        <v>12</v>
      </c>
      <c r="L84" s="47">
        <v>14</v>
      </c>
      <c r="M84" s="145"/>
      <c r="O84" s="2">
        <v>78</v>
      </c>
      <c r="P84" s="2" t="str">
        <f>Q84&amp;":"&amp;COUNTIF($Q$7:Q84,Q84)</f>
        <v>50:9</v>
      </c>
      <c r="Q84" s="206">
        <f>'Student name internal mark'!X84</f>
        <v>50</v>
      </c>
      <c r="R84" s="227">
        <f t="shared" si="22"/>
        <v>2</v>
      </c>
      <c r="S84" s="227">
        <f t="shared" si="13"/>
        <v>2</v>
      </c>
      <c r="T84" s="227">
        <f t="shared" si="14"/>
        <v>2</v>
      </c>
      <c r="U84" s="227">
        <f t="shared" si="15"/>
        <v>2</v>
      </c>
      <c r="V84" s="227">
        <f t="shared" si="16"/>
        <v>2</v>
      </c>
      <c r="W84" s="227">
        <f t="shared" si="17"/>
        <v>2</v>
      </c>
      <c r="X84" s="227">
        <f t="shared" si="18"/>
        <v>10</v>
      </c>
      <c r="Y84" s="227">
        <f t="shared" si="19"/>
        <v>14</v>
      </c>
      <c r="Z84" s="227">
        <f t="shared" si="20"/>
        <v>14</v>
      </c>
      <c r="AB84" s="139">
        <f t="shared" si="24"/>
        <v>50</v>
      </c>
    </row>
    <row r="85" spans="1:28">
      <c r="A85" s="191">
        <f t="shared" si="21"/>
        <v>48</v>
      </c>
      <c r="B85" s="191" t="str">
        <f>C85&amp;":"&amp;COUNTIF($C$7:C85,C85)</f>
        <v>48:10</v>
      </c>
      <c r="C85" s="204">
        <f t="shared" si="23"/>
        <v>48</v>
      </c>
      <c r="D85" s="47">
        <v>2</v>
      </c>
      <c r="E85" s="47">
        <v>2</v>
      </c>
      <c r="F85" s="47">
        <v>2</v>
      </c>
      <c r="G85" s="47">
        <v>2</v>
      </c>
      <c r="H85" s="47">
        <v>2</v>
      </c>
      <c r="I85" s="47">
        <v>2</v>
      </c>
      <c r="J85" s="47">
        <v>10</v>
      </c>
      <c r="K85" s="47">
        <v>12</v>
      </c>
      <c r="L85" s="47">
        <v>14</v>
      </c>
      <c r="M85" s="145"/>
      <c r="O85" s="209">
        <v>79</v>
      </c>
      <c r="P85" s="2" t="str">
        <f>Q85&amp;":"&amp;COUNTIF($Q$7:Q85,Q85)</f>
        <v>49:16</v>
      </c>
      <c r="Q85" s="206">
        <f>'Student name internal mark'!X85</f>
        <v>49</v>
      </c>
      <c r="R85" s="227">
        <f t="shared" si="22"/>
        <v>2</v>
      </c>
      <c r="S85" s="227">
        <f t="shared" si="13"/>
        <v>2</v>
      </c>
      <c r="T85" s="227">
        <f t="shared" si="14"/>
        <v>2</v>
      </c>
      <c r="U85" s="227">
        <f t="shared" si="15"/>
        <v>2</v>
      </c>
      <c r="V85" s="227">
        <f t="shared" si="16"/>
        <v>2</v>
      </c>
      <c r="W85" s="227">
        <f t="shared" si="17"/>
        <v>2</v>
      </c>
      <c r="X85" s="227">
        <f t="shared" si="18"/>
        <v>10</v>
      </c>
      <c r="Y85" s="227">
        <f t="shared" si="19"/>
        <v>13</v>
      </c>
      <c r="Z85" s="227">
        <f t="shared" si="20"/>
        <v>14</v>
      </c>
      <c r="AB85" s="139">
        <f t="shared" si="24"/>
        <v>49</v>
      </c>
    </row>
    <row r="86" spans="1:28">
      <c r="A86" s="191">
        <f t="shared" si="21"/>
        <v>44</v>
      </c>
      <c r="B86" s="191" t="str">
        <f>C86&amp;":"&amp;COUNTIF($C$7:C86,C86)</f>
        <v>44:13</v>
      </c>
      <c r="C86" s="204">
        <f t="shared" si="23"/>
        <v>44</v>
      </c>
      <c r="D86" s="47">
        <v>2</v>
      </c>
      <c r="E86" s="47">
        <v>2</v>
      </c>
      <c r="F86" s="47">
        <v>2</v>
      </c>
      <c r="G86" s="47">
        <v>2</v>
      </c>
      <c r="H86" s="47">
        <v>2</v>
      </c>
      <c r="I86" s="47">
        <v>2</v>
      </c>
      <c r="J86" s="47">
        <v>9</v>
      </c>
      <c r="K86" s="47">
        <v>13</v>
      </c>
      <c r="L86" s="47">
        <v>10</v>
      </c>
      <c r="M86" s="145"/>
      <c r="O86" s="209">
        <v>80</v>
      </c>
      <c r="P86" s="2" t="str">
        <f>Q86&amp;":"&amp;COUNTIF($Q$7:Q86,Q86)</f>
        <v>45:14</v>
      </c>
      <c r="Q86" s="206">
        <f>'Student name internal mark'!X86</f>
        <v>45</v>
      </c>
      <c r="R86" s="227">
        <f t="shared" si="22"/>
        <v>2</v>
      </c>
      <c r="S86" s="227">
        <f t="shared" si="13"/>
        <v>2</v>
      </c>
      <c r="T86" s="227">
        <f t="shared" si="14"/>
        <v>2</v>
      </c>
      <c r="U86" s="227">
        <f t="shared" si="15"/>
        <v>2</v>
      </c>
      <c r="V86" s="227">
        <f t="shared" si="16"/>
        <v>2</v>
      </c>
      <c r="W86" s="227">
        <f t="shared" si="17"/>
        <v>2</v>
      </c>
      <c r="X86" s="227">
        <f t="shared" si="18"/>
        <v>9</v>
      </c>
      <c r="Y86" s="227">
        <f t="shared" si="19"/>
        <v>14</v>
      </c>
      <c r="Z86" s="227">
        <f t="shared" si="20"/>
        <v>10</v>
      </c>
      <c r="AB86" s="139">
        <f t="shared" si="24"/>
        <v>45</v>
      </c>
    </row>
    <row r="87" spans="1:28">
      <c r="A87" s="191">
        <f t="shared" si="21"/>
        <v>46</v>
      </c>
      <c r="B87" s="191" t="str">
        <f>C87&amp;":"&amp;COUNTIF($C$7:C87,C87)</f>
        <v>46:8</v>
      </c>
      <c r="C87" s="204">
        <f t="shared" si="23"/>
        <v>46</v>
      </c>
      <c r="D87" s="47">
        <v>2</v>
      </c>
      <c r="E87" s="47">
        <v>2</v>
      </c>
      <c r="F87" s="47">
        <v>2</v>
      </c>
      <c r="G87" s="47">
        <v>2</v>
      </c>
      <c r="H87" s="47">
        <v>2</v>
      </c>
      <c r="I87" s="47">
        <v>2</v>
      </c>
      <c r="J87" s="47">
        <v>10</v>
      </c>
      <c r="K87" s="47">
        <v>13</v>
      </c>
      <c r="L87" s="47">
        <v>11</v>
      </c>
      <c r="M87" s="145"/>
      <c r="O87" s="209">
        <v>81</v>
      </c>
      <c r="P87" s="2" t="str">
        <f>Q87&amp;":"&amp;COUNTIF($Q$7:Q87,Q87)</f>
        <v>44:9</v>
      </c>
      <c r="Q87" s="206">
        <f>'Student name internal mark'!X87</f>
        <v>44</v>
      </c>
      <c r="R87" s="227">
        <f t="shared" si="22"/>
        <v>2</v>
      </c>
      <c r="S87" s="227">
        <f t="shared" si="13"/>
        <v>2</v>
      </c>
      <c r="T87" s="227">
        <f t="shared" si="14"/>
        <v>2</v>
      </c>
      <c r="U87" s="227">
        <f t="shared" si="15"/>
        <v>2</v>
      </c>
      <c r="V87" s="227">
        <f t="shared" si="16"/>
        <v>2</v>
      </c>
      <c r="W87" s="227">
        <f t="shared" si="17"/>
        <v>2</v>
      </c>
      <c r="X87" s="227">
        <f t="shared" si="18"/>
        <v>9</v>
      </c>
      <c r="Y87" s="227">
        <f t="shared" si="19"/>
        <v>11</v>
      </c>
      <c r="Z87" s="227">
        <f t="shared" si="20"/>
        <v>12</v>
      </c>
      <c r="AB87" s="139">
        <f t="shared" si="24"/>
        <v>44</v>
      </c>
    </row>
    <row r="88" spans="1:28">
      <c r="A88" s="191">
        <f t="shared" si="21"/>
        <v>47</v>
      </c>
      <c r="B88" s="191" t="str">
        <f>C88&amp;":"&amp;COUNTIF($C$7:C88,C88)</f>
        <v>47:8</v>
      </c>
      <c r="C88" s="204">
        <f t="shared" si="23"/>
        <v>47</v>
      </c>
      <c r="D88" s="47">
        <v>2</v>
      </c>
      <c r="E88" s="47">
        <v>2</v>
      </c>
      <c r="F88" s="47">
        <v>2</v>
      </c>
      <c r="G88" s="47">
        <v>2</v>
      </c>
      <c r="H88" s="47">
        <v>2</v>
      </c>
      <c r="I88" s="47">
        <v>2</v>
      </c>
      <c r="J88" s="47">
        <v>10</v>
      </c>
      <c r="K88" s="47">
        <v>12</v>
      </c>
      <c r="L88" s="47">
        <v>13</v>
      </c>
      <c r="M88" s="145"/>
      <c r="O88" s="209">
        <v>82</v>
      </c>
      <c r="P88" s="2" t="str">
        <f>Q88&amp;":"&amp;COUNTIF($Q$7:Q88,Q88)</f>
        <v>48:10</v>
      </c>
      <c r="Q88" s="206">
        <f>'Student name internal mark'!X88</f>
        <v>48</v>
      </c>
      <c r="R88" s="227">
        <f t="shared" si="22"/>
        <v>2</v>
      </c>
      <c r="S88" s="227">
        <f t="shared" si="13"/>
        <v>2</v>
      </c>
      <c r="T88" s="227">
        <f t="shared" si="14"/>
        <v>2</v>
      </c>
      <c r="U88" s="227">
        <f t="shared" si="15"/>
        <v>2</v>
      </c>
      <c r="V88" s="227">
        <f t="shared" si="16"/>
        <v>2</v>
      </c>
      <c r="W88" s="227">
        <f t="shared" si="17"/>
        <v>2</v>
      </c>
      <c r="X88" s="227">
        <f t="shared" si="18"/>
        <v>10</v>
      </c>
      <c r="Y88" s="227">
        <f t="shared" si="19"/>
        <v>12</v>
      </c>
      <c r="Z88" s="227">
        <f t="shared" si="20"/>
        <v>14</v>
      </c>
      <c r="AB88" s="139">
        <f t="shared" si="24"/>
        <v>48</v>
      </c>
    </row>
    <row r="89" spans="1:28">
      <c r="A89" s="191">
        <f t="shared" si="21"/>
        <v>41</v>
      </c>
      <c r="B89" s="191" t="str">
        <f>C89&amp;":"&amp;COUNTIF($C$7:C89,C89)</f>
        <v>41:1</v>
      </c>
      <c r="C89" s="204">
        <f t="shared" si="23"/>
        <v>41</v>
      </c>
      <c r="D89" s="47">
        <v>2</v>
      </c>
      <c r="E89" s="47">
        <v>2</v>
      </c>
      <c r="F89" s="47">
        <v>2</v>
      </c>
      <c r="G89" s="47">
        <v>2</v>
      </c>
      <c r="H89" s="47">
        <v>2</v>
      </c>
      <c r="I89" s="47">
        <v>2</v>
      </c>
      <c r="J89" s="47">
        <v>9</v>
      </c>
      <c r="K89" s="47">
        <v>10</v>
      </c>
      <c r="L89" s="47">
        <v>10</v>
      </c>
      <c r="M89" s="145"/>
      <c r="O89" s="2">
        <v>83</v>
      </c>
      <c r="P89" s="2" t="str">
        <f>Q89&amp;":"&amp;COUNTIF($Q$7:Q89,Q89)</f>
        <v>48:11</v>
      </c>
      <c r="Q89" s="206">
        <f>'Student name internal mark'!X89</f>
        <v>48</v>
      </c>
      <c r="R89" s="227">
        <f t="shared" si="22"/>
        <v>2</v>
      </c>
      <c r="S89" s="227">
        <f t="shared" si="13"/>
        <v>2</v>
      </c>
      <c r="T89" s="227">
        <f t="shared" si="14"/>
        <v>2</v>
      </c>
      <c r="U89" s="227">
        <f t="shared" si="15"/>
        <v>2</v>
      </c>
      <c r="V89" s="227">
        <f t="shared" si="16"/>
        <v>2</v>
      </c>
      <c r="W89" s="227">
        <f t="shared" si="17"/>
        <v>2</v>
      </c>
      <c r="X89" s="227">
        <f t="shared" si="18"/>
        <v>10</v>
      </c>
      <c r="Y89" s="227">
        <f t="shared" si="19"/>
        <v>12</v>
      </c>
      <c r="Z89" s="227">
        <f t="shared" si="20"/>
        <v>14</v>
      </c>
      <c r="AB89" s="139">
        <f t="shared" si="24"/>
        <v>48</v>
      </c>
    </row>
    <row r="90" spans="1:28">
      <c r="A90" s="191">
        <f t="shared" si="21"/>
        <v>47</v>
      </c>
      <c r="B90" s="191" t="str">
        <f>C90&amp;":"&amp;COUNTIF($C$7:C90,C90)</f>
        <v>47:9</v>
      </c>
      <c r="C90" s="204">
        <f t="shared" si="23"/>
        <v>47</v>
      </c>
      <c r="D90" s="47">
        <v>2</v>
      </c>
      <c r="E90" s="47">
        <v>2</v>
      </c>
      <c r="F90" s="47">
        <v>2</v>
      </c>
      <c r="G90" s="47">
        <v>2</v>
      </c>
      <c r="H90" s="47">
        <v>2</v>
      </c>
      <c r="I90" s="47">
        <v>2</v>
      </c>
      <c r="J90" s="47">
        <v>9</v>
      </c>
      <c r="K90" s="47">
        <v>14</v>
      </c>
      <c r="L90" s="47">
        <v>12</v>
      </c>
      <c r="M90" s="145"/>
      <c r="O90" s="209">
        <v>84</v>
      </c>
      <c r="P90" s="2" t="str">
        <f>Q90&amp;":"&amp;COUNTIF($Q$7:Q90,Q90)</f>
        <v>48:12</v>
      </c>
      <c r="Q90" s="206">
        <f>'Student name internal mark'!X90</f>
        <v>48</v>
      </c>
      <c r="R90" s="227">
        <f t="shared" si="22"/>
        <v>2</v>
      </c>
      <c r="S90" s="227">
        <f t="shared" si="13"/>
        <v>2</v>
      </c>
      <c r="T90" s="227">
        <f t="shared" si="14"/>
        <v>2</v>
      </c>
      <c r="U90" s="227">
        <f t="shared" si="15"/>
        <v>2</v>
      </c>
      <c r="V90" s="227">
        <f t="shared" si="16"/>
        <v>2</v>
      </c>
      <c r="W90" s="227">
        <f t="shared" si="17"/>
        <v>2</v>
      </c>
      <c r="X90" s="227">
        <f t="shared" si="18"/>
        <v>10</v>
      </c>
      <c r="Y90" s="227">
        <f t="shared" si="19"/>
        <v>13</v>
      </c>
      <c r="Z90" s="227">
        <f t="shared" si="20"/>
        <v>13</v>
      </c>
      <c r="AB90" s="139">
        <f t="shared" si="24"/>
        <v>48</v>
      </c>
    </row>
    <row r="91" spans="1:28">
      <c r="A91" s="191">
        <f t="shared" si="21"/>
        <v>44</v>
      </c>
      <c r="B91" s="191" t="str">
        <f>C91&amp;":"&amp;COUNTIF($C$7:C91,C91)</f>
        <v>44:14</v>
      </c>
      <c r="C91" s="204">
        <f t="shared" si="23"/>
        <v>44</v>
      </c>
      <c r="D91" s="47">
        <v>2</v>
      </c>
      <c r="E91" s="47">
        <v>2</v>
      </c>
      <c r="F91" s="47">
        <v>2</v>
      </c>
      <c r="G91" s="47">
        <v>2</v>
      </c>
      <c r="H91" s="47">
        <v>2</v>
      </c>
      <c r="I91" s="47">
        <v>2</v>
      </c>
      <c r="J91" s="47">
        <v>9</v>
      </c>
      <c r="K91" s="47">
        <v>12</v>
      </c>
      <c r="L91" s="47">
        <v>11</v>
      </c>
      <c r="M91" s="145"/>
      <c r="O91" s="2">
        <v>85</v>
      </c>
      <c r="P91" s="2" t="str">
        <f>Q91&amp;":"&amp;COUNTIF($Q$7:Q91,Q91)</f>
        <v>44:10</v>
      </c>
      <c r="Q91" s="206">
        <f>'Student name internal mark'!X91</f>
        <v>44</v>
      </c>
      <c r="R91" s="227">
        <f t="shared" si="22"/>
        <v>2</v>
      </c>
      <c r="S91" s="227">
        <f t="shared" si="13"/>
        <v>2</v>
      </c>
      <c r="T91" s="227">
        <f t="shared" si="14"/>
        <v>2</v>
      </c>
      <c r="U91" s="227">
        <f t="shared" si="15"/>
        <v>2</v>
      </c>
      <c r="V91" s="227">
        <f t="shared" si="16"/>
        <v>2</v>
      </c>
      <c r="W91" s="227">
        <f t="shared" si="17"/>
        <v>2</v>
      </c>
      <c r="X91" s="227">
        <f t="shared" si="18"/>
        <v>9</v>
      </c>
      <c r="Y91" s="227">
        <f t="shared" si="19"/>
        <v>11</v>
      </c>
      <c r="Z91" s="227">
        <f t="shared" si="20"/>
        <v>12</v>
      </c>
      <c r="AB91" s="139">
        <f t="shared" si="24"/>
        <v>44</v>
      </c>
    </row>
    <row r="92" spans="1:28">
      <c r="A92" s="191">
        <f t="shared" si="21"/>
        <v>42</v>
      </c>
      <c r="B92" s="191" t="str">
        <f>C92&amp;":"&amp;COUNTIF($C$7:C92,C92)</f>
        <v>42:2</v>
      </c>
      <c r="C92" s="204">
        <f t="shared" si="23"/>
        <v>42</v>
      </c>
      <c r="D92" s="47">
        <v>2</v>
      </c>
      <c r="E92" s="47">
        <v>2</v>
      </c>
      <c r="F92" s="47">
        <v>2</v>
      </c>
      <c r="G92" s="47">
        <v>2</v>
      </c>
      <c r="H92" s="47">
        <v>2</v>
      </c>
      <c r="I92" s="47">
        <v>2</v>
      </c>
      <c r="J92" s="47">
        <v>9</v>
      </c>
      <c r="K92" s="47">
        <v>10</v>
      </c>
      <c r="L92" s="47">
        <v>11</v>
      </c>
      <c r="M92" s="145"/>
      <c r="O92" s="209">
        <v>86</v>
      </c>
      <c r="P92" s="2" t="str">
        <f>Q92&amp;":"&amp;COUNTIF($Q$7:Q92,Q92)</f>
        <v>45:15</v>
      </c>
      <c r="Q92" s="206">
        <f>'Student name internal mark'!X92</f>
        <v>45</v>
      </c>
      <c r="R92" s="227">
        <f t="shared" si="22"/>
        <v>2</v>
      </c>
      <c r="S92" s="227">
        <f t="shared" si="13"/>
        <v>2</v>
      </c>
      <c r="T92" s="227">
        <f t="shared" si="14"/>
        <v>2</v>
      </c>
      <c r="U92" s="227">
        <f t="shared" si="15"/>
        <v>2</v>
      </c>
      <c r="V92" s="227">
        <f t="shared" si="16"/>
        <v>2</v>
      </c>
      <c r="W92" s="227">
        <f t="shared" si="17"/>
        <v>2</v>
      </c>
      <c r="X92" s="227">
        <f t="shared" si="18"/>
        <v>9</v>
      </c>
      <c r="Y92" s="227">
        <f t="shared" si="19"/>
        <v>12</v>
      </c>
      <c r="Z92" s="227">
        <f t="shared" si="20"/>
        <v>12</v>
      </c>
      <c r="AB92" s="139">
        <f t="shared" si="24"/>
        <v>45</v>
      </c>
    </row>
    <row r="93" spans="1:28">
      <c r="A93" s="191">
        <f t="shared" si="21"/>
        <v>45</v>
      </c>
      <c r="B93" s="191" t="str">
        <f>C93&amp;":"&amp;COUNTIF($C$7:C93,C93)</f>
        <v>45:16</v>
      </c>
      <c r="C93" s="204">
        <f t="shared" si="23"/>
        <v>45</v>
      </c>
      <c r="D93" s="47">
        <v>2</v>
      </c>
      <c r="E93" s="47">
        <v>2</v>
      </c>
      <c r="F93" s="47">
        <v>2</v>
      </c>
      <c r="G93" s="47">
        <v>2</v>
      </c>
      <c r="H93" s="47">
        <v>2</v>
      </c>
      <c r="I93" s="47">
        <v>2</v>
      </c>
      <c r="J93" s="47">
        <v>9</v>
      </c>
      <c r="K93" s="47">
        <v>12</v>
      </c>
      <c r="L93" s="47">
        <v>12</v>
      </c>
      <c r="M93" s="145"/>
      <c r="O93" s="209">
        <v>87</v>
      </c>
      <c r="P93" s="2" t="str">
        <f>Q93&amp;":"&amp;COUNTIF($Q$7:Q93,Q93)</f>
        <v>49:17</v>
      </c>
      <c r="Q93" s="206">
        <f>'Student name internal mark'!X93</f>
        <v>49</v>
      </c>
      <c r="R93" s="227">
        <f t="shared" si="22"/>
        <v>2</v>
      </c>
      <c r="S93" s="227">
        <f t="shared" si="13"/>
        <v>2</v>
      </c>
      <c r="T93" s="227">
        <f t="shared" si="14"/>
        <v>2</v>
      </c>
      <c r="U93" s="227">
        <f t="shared" si="15"/>
        <v>2</v>
      </c>
      <c r="V93" s="227">
        <f t="shared" si="16"/>
        <v>2</v>
      </c>
      <c r="W93" s="227">
        <f t="shared" si="17"/>
        <v>2</v>
      </c>
      <c r="X93" s="227">
        <f t="shared" si="18"/>
        <v>10</v>
      </c>
      <c r="Y93" s="227">
        <f t="shared" si="19"/>
        <v>13</v>
      </c>
      <c r="Z93" s="227">
        <f t="shared" si="20"/>
        <v>14</v>
      </c>
      <c r="AB93" s="139">
        <f t="shared" si="24"/>
        <v>49</v>
      </c>
    </row>
    <row r="94" spans="1:28">
      <c r="A94" s="191">
        <f t="shared" si="21"/>
        <v>45</v>
      </c>
      <c r="B94" s="191" t="str">
        <f>C94&amp;":"&amp;COUNTIF($C$7:C94,C94)</f>
        <v>45:17</v>
      </c>
      <c r="C94" s="204">
        <f t="shared" si="23"/>
        <v>45</v>
      </c>
      <c r="D94" s="47">
        <v>2</v>
      </c>
      <c r="E94" s="47">
        <v>2</v>
      </c>
      <c r="F94" s="47">
        <v>2</v>
      </c>
      <c r="G94" s="47">
        <v>2</v>
      </c>
      <c r="H94" s="47">
        <v>2</v>
      </c>
      <c r="I94" s="47">
        <v>2</v>
      </c>
      <c r="J94" s="47">
        <v>9</v>
      </c>
      <c r="K94" s="47">
        <v>14</v>
      </c>
      <c r="L94" s="47">
        <v>10</v>
      </c>
      <c r="M94" s="145"/>
      <c r="O94" s="209">
        <v>88</v>
      </c>
      <c r="P94" s="2" t="str">
        <f>Q94&amp;":"&amp;COUNTIF($Q$7:Q94,Q94)</f>
        <v>43:6</v>
      </c>
      <c r="Q94" s="206">
        <f>'Student name internal mark'!X94</f>
        <v>43</v>
      </c>
      <c r="R94" s="227">
        <f t="shared" si="22"/>
        <v>2</v>
      </c>
      <c r="S94" s="227">
        <f t="shared" si="13"/>
        <v>2</v>
      </c>
      <c r="T94" s="227">
        <f t="shared" si="14"/>
        <v>2</v>
      </c>
      <c r="U94" s="227">
        <f t="shared" si="15"/>
        <v>2</v>
      </c>
      <c r="V94" s="227">
        <f t="shared" si="16"/>
        <v>2</v>
      </c>
      <c r="W94" s="227">
        <f t="shared" si="17"/>
        <v>2</v>
      </c>
      <c r="X94" s="227">
        <f t="shared" si="18"/>
        <v>9</v>
      </c>
      <c r="Y94" s="227">
        <f t="shared" si="19"/>
        <v>11</v>
      </c>
      <c r="Z94" s="227">
        <f t="shared" si="20"/>
        <v>11</v>
      </c>
      <c r="AB94" s="139">
        <f t="shared" si="24"/>
        <v>43</v>
      </c>
    </row>
    <row r="95" spans="1:28">
      <c r="A95" s="191">
        <f t="shared" si="21"/>
        <v>49</v>
      </c>
      <c r="B95" s="191" t="str">
        <f>C95&amp;":"&amp;COUNTIF($C$7:C95,C95)</f>
        <v>49:6</v>
      </c>
      <c r="C95" s="204">
        <f t="shared" si="23"/>
        <v>49</v>
      </c>
      <c r="D95" s="47">
        <v>2</v>
      </c>
      <c r="E95" s="47">
        <v>2</v>
      </c>
      <c r="F95" s="47">
        <v>2</v>
      </c>
      <c r="G95" s="47">
        <v>2</v>
      </c>
      <c r="H95" s="47">
        <v>2</v>
      </c>
      <c r="I95" s="47">
        <v>2</v>
      </c>
      <c r="J95" s="47">
        <v>10</v>
      </c>
      <c r="K95" s="47">
        <v>14</v>
      </c>
      <c r="L95" s="47">
        <v>13</v>
      </c>
      <c r="M95" s="145"/>
      <c r="O95" s="209">
        <v>89</v>
      </c>
      <c r="P95" s="2" t="str">
        <f>Q95&amp;":"&amp;COUNTIF($Q$7:Q95,Q95)</f>
        <v>35:4</v>
      </c>
      <c r="Q95" s="206">
        <f>'Student name internal mark'!X95</f>
        <v>35</v>
      </c>
      <c r="R95" s="227">
        <f t="shared" si="22"/>
        <v>0</v>
      </c>
      <c r="S95" s="227">
        <f t="shared" si="13"/>
        <v>1</v>
      </c>
      <c r="T95" s="227">
        <f t="shared" si="14"/>
        <v>2</v>
      </c>
      <c r="U95" s="227">
        <f t="shared" si="15"/>
        <v>1</v>
      </c>
      <c r="V95" s="227">
        <f t="shared" si="16"/>
        <v>1</v>
      </c>
      <c r="W95" s="227">
        <f t="shared" si="17"/>
        <v>1</v>
      </c>
      <c r="X95" s="227">
        <f t="shared" si="18"/>
        <v>5</v>
      </c>
      <c r="Y95" s="227">
        <f t="shared" si="19"/>
        <v>14</v>
      </c>
      <c r="Z95" s="227">
        <f t="shared" si="20"/>
        <v>10</v>
      </c>
      <c r="AB95" s="139">
        <f t="shared" si="24"/>
        <v>35</v>
      </c>
    </row>
    <row r="96" spans="1:28">
      <c r="A96" s="191">
        <f t="shared" si="21"/>
        <v>46</v>
      </c>
      <c r="B96" s="191" t="str">
        <f>C96&amp;":"&amp;COUNTIF($C$7:C96,C96)</f>
        <v>46:9</v>
      </c>
      <c r="C96" s="204">
        <f t="shared" si="23"/>
        <v>46</v>
      </c>
      <c r="D96" s="47">
        <v>2</v>
      </c>
      <c r="E96" s="47">
        <v>2</v>
      </c>
      <c r="F96" s="47">
        <v>2</v>
      </c>
      <c r="G96" s="47">
        <v>2</v>
      </c>
      <c r="H96" s="47">
        <v>2</v>
      </c>
      <c r="I96" s="47">
        <v>2</v>
      </c>
      <c r="J96" s="47">
        <v>10</v>
      </c>
      <c r="K96" s="47">
        <v>10</v>
      </c>
      <c r="L96" s="47">
        <v>14</v>
      </c>
      <c r="M96" s="145"/>
      <c r="O96" s="2">
        <v>90</v>
      </c>
      <c r="P96" s="2" t="str">
        <f>Q96&amp;":"&amp;COUNTIF($Q$7:Q96,Q96)</f>
        <v>48:13</v>
      </c>
      <c r="Q96" s="206">
        <f>'Student name internal mark'!X96</f>
        <v>48</v>
      </c>
      <c r="R96" s="227">
        <f t="shared" si="22"/>
        <v>2</v>
      </c>
      <c r="S96" s="227">
        <f t="shared" si="13"/>
        <v>2</v>
      </c>
      <c r="T96" s="227">
        <f t="shared" si="14"/>
        <v>2</v>
      </c>
      <c r="U96" s="227">
        <f t="shared" si="15"/>
        <v>2</v>
      </c>
      <c r="V96" s="227">
        <f t="shared" si="16"/>
        <v>2</v>
      </c>
      <c r="W96" s="227">
        <f t="shared" si="17"/>
        <v>2</v>
      </c>
      <c r="X96" s="227">
        <f t="shared" si="18"/>
        <v>9</v>
      </c>
      <c r="Y96" s="227">
        <f t="shared" si="19"/>
        <v>14</v>
      </c>
      <c r="Z96" s="227">
        <f t="shared" si="20"/>
        <v>13</v>
      </c>
      <c r="AB96" s="139">
        <f t="shared" si="24"/>
        <v>48</v>
      </c>
    </row>
    <row r="97" spans="1:28">
      <c r="A97" s="191">
        <f t="shared" si="21"/>
        <v>47</v>
      </c>
      <c r="B97" s="191" t="str">
        <f>C97&amp;":"&amp;COUNTIF($C$7:C97,C97)</f>
        <v>47:10</v>
      </c>
      <c r="C97" s="204">
        <f t="shared" si="23"/>
        <v>47</v>
      </c>
      <c r="D97" s="47">
        <v>2</v>
      </c>
      <c r="E97" s="47">
        <v>2</v>
      </c>
      <c r="F97" s="47">
        <v>2</v>
      </c>
      <c r="G97" s="47">
        <v>2</v>
      </c>
      <c r="H97" s="47">
        <v>2</v>
      </c>
      <c r="I97" s="47">
        <v>2</v>
      </c>
      <c r="J97" s="47">
        <v>10</v>
      </c>
      <c r="K97" s="47">
        <v>14</v>
      </c>
      <c r="L97" s="47">
        <v>11</v>
      </c>
      <c r="M97" s="145"/>
      <c r="O97" s="209">
        <v>91</v>
      </c>
      <c r="P97" s="2" t="str">
        <f>Q97&amp;":"&amp;COUNTIF($Q$7:Q97,Q97)</f>
        <v>49:18</v>
      </c>
      <c r="Q97" s="206">
        <f>'Student name internal mark'!X97</f>
        <v>49</v>
      </c>
      <c r="R97" s="227">
        <f t="shared" si="22"/>
        <v>2</v>
      </c>
      <c r="S97" s="227">
        <f t="shared" si="13"/>
        <v>2</v>
      </c>
      <c r="T97" s="227">
        <f t="shared" si="14"/>
        <v>2</v>
      </c>
      <c r="U97" s="227">
        <f t="shared" si="15"/>
        <v>2</v>
      </c>
      <c r="V97" s="227">
        <f t="shared" si="16"/>
        <v>2</v>
      </c>
      <c r="W97" s="227">
        <f t="shared" si="17"/>
        <v>2</v>
      </c>
      <c r="X97" s="227">
        <f t="shared" si="18"/>
        <v>10</v>
      </c>
      <c r="Y97" s="227">
        <f t="shared" si="19"/>
        <v>13</v>
      </c>
      <c r="Z97" s="227">
        <f t="shared" si="20"/>
        <v>14</v>
      </c>
      <c r="AB97" s="139">
        <f t="shared" si="24"/>
        <v>49</v>
      </c>
    </row>
    <row r="98" spans="1:28">
      <c r="A98" s="191">
        <f t="shared" si="21"/>
        <v>47</v>
      </c>
      <c r="B98" s="191" t="str">
        <f>C98&amp;":"&amp;COUNTIF($C$7:C98,C98)</f>
        <v>47:11</v>
      </c>
      <c r="C98" s="204">
        <f t="shared" si="23"/>
        <v>47</v>
      </c>
      <c r="D98" s="47">
        <v>2</v>
      </c>
      <c r="E98" s="47">
        <v>2</v>
      </c>
      <c r="F98" s="47">
        <v>2</v>
      </c>
      <c r="G98" s="47">
        <v>2</v>
      </c>
      <c r="H98" s="47">
        <v>2</v>
      </c>
      <c r="I98" s="47">
        <v>2</v>
      </c>
      <c r="J98" s="47">
        <v>9</v>
      </c>
      <c r="K98" s="47">
        <v>14</v>
      </c>
      <c r="L98" s="47">
        <v>12</v>
      </c>
      <c r="M98" s="145"/>
      <c r="O98" s="2">
        <v>92</v>
      </c>
      <c r="P98" s="2" t="str">
        <f>Q98&amp;":"&amp;COUNTIF($Q$7:Q98,Q98)</f>
        <v>49:19</v>
      </c>
      <c r="Q98" s="206">
        <f>'Student name internal mark'!X98</f>
        <v>49</v>
      </c>
      <c r="R98" s="227">
        <f t="shared" si="22"/>
        <v>2</v>
      </c>
      <c r="S98" s="227">
        <f t="shared" si="13"/>
        <v>2</v>
      </c>
      <c r="T98" s="227">
        <f t="shared" si="14"/>
        <v>2</v>
      </c>
      <c r="U98" s="227">
        <f t="shared" si="15"/>
        <v>2</v>
      </c>
      <c r="V98" s="227">
        <f t="shared" si="16"/>
        <v>2</v>
      </c>
      <c r="W98" s="227">
        <f t="shared" si="17"/>
        <v>2</v>
      </c>
      <c r="X98" s="227">
        <f t="shared" si="18"/>
        <v>10</v>
      </c>
      <c r="Y98" s="227">
        <f t="shared" si="19"/>
        <v>13</v>
      </c>
      <c r="Z98" s="227">
        <f t="shared" si="20"/>
        <v>14</v>
      </c>
      <c r="AB98" s="139">
        <f t="shared" si="24"/>
        <v>49</v>
      </c>
    </row>
    <row r="99" spans="1:28">
      <c r="A99" s="191">
        <f t="shared" si="21"/>
        <v>44</v>
      </c>
      <c r="B99" s="191" t="str">
        <f>C99&amp;":"&amp;COUNTIF($C$7:C99,C99)</f>
        <v>44:15</v>
      </c>
      <c r="C99" s="204">
        <f t="shared" si="23"/>
        <v>44</v>
      </c>
      <c r="D99" s="47">
        <v>2</v>
      </c>
      <c r="E99" s="47">
        <v>2</v>
      </c>
      <c r="F99" s="47">
        <v>2</v>
      </c>
      <c r="G99" s="47">
        <v>2</v>
      </c>
      <c r="H99" s="47">
        <v>2</v>
      </c>
      <c r="I99" s="47">
        <v>2</v>
      </c>
      <c r="J99" s="47">
        <v>10</v>
      </c>
      <c r="K99" s="47">
        <v>12</v>
      </c>
      <c r="L99" s="47">
        <v>10</v>
      </c>
      <c r="M99" s="145"/>
      <c r="O99" s="209">
        <v>93</v>
      </c>
      <c r="P99" s="2" t="str">
        <f>Q99&amp;":"&amp;COUNTIF($Q$7:Q99,Q99)</f>
        <v>39:4</v>
      </c>
      <c r="Q99" s="206">
        <f>'Student name internal mark'!X99</f>
        <v>39</v>
      </c>
      <c r="R99" s="227">
        <f t="shared" si="22"/>
        <v>1</v>
      </c>
      <c r="S99" s="227">
        <f t="shared" si="13"/>
        <v>1</v>
      </c>
      <c r="T99" s="227">
        <f t="shared" si="14"/>
        <v>1</v>
      </c>
      <c r="U99" s="227">
        <f t="shared" si="15"/>
        <v>1</v>
      </c>
      <c r="V99" s="227">
        <f t="shared" si="16"/>
        <v>0</v>
      </c>
      <c r="W99" s="227">
        <f t="shared" si="17"/>
        <v>1</v>
      </c>
      <c r="X99" s="227">
        <f t="shared" si="18"/>
        <v>8</v>
      </c>
      <c r="Y99" s="227">
        <f t="shared" si="19"/>
        <v>13</v>
      </c>
      <c r="Z99" s="227">
        <f t="shared" si="20"/>
        <v>13</v>
      </c>
      <c r="AB99" s="139">
        <f t="shared" si="24"/>
        <v>39</v>
      </c>
    </row>
    <row r="100" spans="1:28">
      <c r="A100" s="191">
        <f t="shared" si="21"/>
        <v>43</v>
      </c>
      <c r="B100" s="191" t="str">
        <f>C100&amp;":"&amp;COUNTIF($C$7:C100,C100)</f>
        <v>43:14</v>
      </c>
      <c r="C100" s="204">
        <f t="shared" si="23"/>
        <v>43</v>
      </c>
      <c r="D100" s="47">
        <v>2</v>
      </c>
      <c r="E100" s="47">
        <v>2</v>
      </c>
      <c r="F100" s="47">
        <v>2</v>
      </c>
      <c r="G100" s="47">
        <v>2</v>
      </c>
      <c r="H100" s="47">
        <v>2</v>
      </c>
      <c r="I100" s="47">
        <v>2</v>
      </c>
      <c r="J100" s="47">
        <v>10</v>
      </c>
      <c r="K100" s="47">
        <v>11</v>
      </c>
      <c r="L100" s="47">
        <v>10</v>
      </c>
      <c r="M100" s="145"/>
      <c r="O100" s="209">
        <v>94</v>
      </c>
      <c r="P100" s="2" t="str">
        <f>Q100&amp;":"&amp;COUNTIF($Q$7:Q100,Q100)</f>
        <v>29:1</v>
      </c>
      <c r="Q100" s="206">
        <f>'Student name internal mark'!X100</f>
        <v>29</v>
      </c>
      <c r="R100" s="227">
        <f t="shared" si="22"/>
        <v>1</v>
      </c>
      <c r="S100" s="227">
        <f t="shared" si="13"/>
        <v>0</v>
      </c>
      <c r="T100" s="227">
        <f t="shared" si="14"/>
        <v>2</v>
      </c>
      <c r="U100" s="227">
        <f t="shared" si="15"/>
        <v>1</v>
      </c>
      <c r="V100" s="227">
        <f t="shared" si="16"/>
        <v>0</v>
      </c>
      <c r="W100" s="227">
        <f t="shared" si="17"/>
        <v>1</v>
      </c>
      <c r="X100" s="227">
        <f t="shared" si="18"/>
        <v>7</v>
      </c>
      <c r="Y100" s="227">
        <f t="shared" si="19"/>
        <v>9</v>
      </c>
      <c r="Z100" s="227">
        <f t="shared" si="20"/>
        <v>8</v>
      </c>
      <c r="AB100" s="139">
        <f t="shared" si="24"/>
        <v>29</v>
      </c>
    </row>
    <row r="101" spans="1:28">
      <c r="A101" s="191">
        <f t="shared" si="21"/>
        <v>43</v>
      </c>
      <c r="B101" s="191" t="str">
        <f>C101&amp;":"&amp;COUNTIF($C$7:C101,C101)</f>
        <v>43:15</v>
      </c>
      <c r="C101" s="204">
        <f t="shared" si="23"/>
        <v>43</v>
      </c>
      <c r="D101" s="47">
        <v>2</v>
      </c>
      <c r="E101" s="47">
        <v>2</v>
      </c>
      <c r="F101" s="47">
        <v>2</v>
      </c>
      <c r="G101" s="47">
        <v>2</v>
      </c>
      <c r="H101" s="47">
        <v>2</v>
      </c>
      <c r="I101" s="47">
        <v>2</v>
      </c>
      <c r="J101" s="47">
        <v>9</v>
      </c>
      <c r="K101" s="47">
        <v>12</v>
      </c>
      <c r="L101" s="47">
        <v>10</v>
      </c>
      <c r="M101" s="145"/>
      <c r="O101" s="209">
        <v>95</v>
      </c>
      <c r="P101" s="2" t="str">
        <f>Q101&amp;":"&amp;COUNTIF($Q$7:Q101,Q101)</f>
        <v>0:6</v>
      </c>
      <c r="Q101" s="206">
        <f>'Student name internal mark'!X101</f>
        <v>0</v>
      </c>
      <c r="R101" s="227">
        <f t="shared" si="22"/>
        <v>0</v>
      </c>
      <c r="S101" s="227">
        <f t="shared" si="13"/>
        <v>0</v>
      </c>
      <c r="T101" s="227">
        <f t="shared" si="14"/>
        <v>0</v>
      </c>
      <c r="U101" s="227">
        <f t="shared" si="15"/>
        <v>0</v>
      </c>
      <c r="V101" s="227">
        <f t="shared" si="16"/>
        <v>0</v>
      </c>
      <c r="W101" s="227">
        <f t="shared" si="17"/>
        <v>0</v>
      </c>
      <c r="X101" s="227">
        <f t="shared" si="18"/>
        <v>0</v>
      </c>
      <c r="Y101" s="227">
        <f t="shared" si="19"/>
        <v>0</v>
      </c>
      <c r="Z101" s="227">
        <f t="shared" si="20"/>
        <v>0</v>
      </c>
      <c r="AB101" s="139">
        <f t="shared" si="24"/>
        <v>0</v>
      </c>
    </row>
    <row r="102" spans="1:28">
      <c r="A102" s="191">
        <f t="shared" si="21"/>
        <v>50</v>
      </c>
      <c r="B102" s="191" t="str">
        <f>C102&amp;":"&amp;COUNTIF($C$7:C102,C102)</f>
        <v>50:3</v>
      </c>
      <c r="C102" s="204">
        <f t="shared" si="23"/>
        <v>50</v>
      </c>
      <c r="D102" s="47">
        <v>2</v>
      </c>
      <c r="E102" s="47">
        <v>2</v>
      </c>
      <c r="F102" s="47">
        <v>2</v>
      </c>
      <c r="G102" s="47">
        <v>2</v>
      </c>
      <c r="H102" s="47">
        <v>2</v>
      </c>
      <c r="I102" s="47">
        <v>2</v>
      </c>
      <c r="J102" s="47">
        <v>10</v>
      </c>
      <c r="K102" s="47">
        <v>14</v>
      </c>
      <c r="L102" s="47">
        <v>14</v>
      </c>
      <c r="M102" s="145"/>
      <c r="O102" s="209">
        <v>96</v>
      </c>
      <c r="P102" s="2" t="str">
        <f>Q102&amp;":"&amp;COUNTIF($Q$7:Q102,Q102)</f>
        <v>49:20</v>
      </c>
      <c r="Q102" s="206">
        <f>'Student name internal mark'!X102</f>
        <v>49</v>
      </c>
      <c r="R102" s="227">
        <f t="shared" si="22"/>
        <v>2</v>
      </c>
      <c r="S102" s="227">
        <f t="shared" si="13"/>
        <v>2</v>
      </c>
      <c r="T102" s="227">
        <f t="shared" si="14"/>
        <v>2</v>
      </c>
      <c r="U102" s="227">
        <f t="shared" si="15"/>
        <v>2</v>
      </c>
      <c r="V102" s="227">
        <f t="shared" si="16"/>
        <v>2</v>
      </c>
      <c r="W102" s="227">
        <f t="shared" si="17"/>
        <v>2</v>
      </c>
      <c r="X102" s="227">
        <f t="shared" si="18"/>
        <v>10</v>
      </c>
      <c r="Y102" s="227">
        <f t="shared" si="19"/>
        <v>13</v>
      </c>
      <c r="Z102" s="227">
        <f t="shared" si="20"/>
        <v>14</v>
      </c>
      <c r="AB102" s="139">
        <f t="shared" si="24"/>
        <v>49</v>
      </c>
    </row>
    <row r="103" spans="1:28">
      <c r="A103" s="191">
        <f t="shared" si="21"/>
        <v>44</v>
      </c>
      <c r="B103" s="191" t="str">
        <f>C103&amp;":"&amp;COUNTIF($C$7:C103,C103)</f>
        <v>44:16</v>
      </c>
      <c r="C103" s="204">
        <f t="shared" si="23"/>
        <v>44</v>
      </c>
      <c r="D103" s="47">
        <v>2</v>
      </c>
      <c r="E103" s="47">
        <v>2</v>
      </c>
      <c r="F103" s="47">
        <v>2</v>
      </c>
      <c r="G103" s="47">
        <v>2</v>
      </c>
      <c r="H103" s="47">
        <v>2</v>
      </c>
      <c r="I103" s="47">
        <v>2</v>
      </c>
      <c r="J103" s="47">
        <v>9</v>
      </c>
      <c r="K103" s="47">
        <v>13</v>
      </c>
      <c r="L103" s="47">
        <v>10</v>
      </c>
      <c r="M103" s="145"/>
      <c r="O103" s="2">
        <v>97</v>
      </c>
      <c r="P103" s="2" t="str">
        <f>Q103&amp;":"&amp;COUNTIF($Q$7:Q103,Q103)</f>
        <v>44:11</v>
      </c>
      <c r="Q103" s="206">
        <f>'Student name internal mark'!X103</f>
        <v>44</v>
      </c>
      <c r="R103" s="227">
        <f t="shared" si="22"/>
        <v>2</v>
      </c>
      <c r="S103" s="227">
        <f t="shared" si="13"/>
        <v>2</v>
      </c>
      <c r="T103" s="227">
        <f t="shared" si="14"/>
        <v>2</v>
      </c>
      <c r="U103" s="227">
        <f t="shared" si="15"/>
        <v>2</v>
      </c>
      <c r="V103" s="227">
        <f t="shared" si="16"/>
        <v>2</v>
      </c>
      <c r="W103" s="227">
        <f t="shared" si="17"/>
        <v>2</v>
      </c>
      <c r="X103" s="227">
        <f t="shared" si="18"/>
        <v>10</v>
      </c>
      <c r="Y103" s="227">
        <f t="shared" si="19"/>
        <v>12</v>
      </c>
      <c r="Z103" s="227">
        <f t="shared" si="20"/>
        <v>10</v>
      </c>
      <c r="AB103" s="139">
        <f t="shared" si="24"/>
        <v>44</v>
      </c>
    </row>
    <row r="104" spans="1:28">
      <c r="A104" s="191">
        <f t="shared" si="21"/>
        <v>45</v>
      </c>
      <c r="B104" s="191" t="str">
        <f>C104&amp;":"&amp;COUNTIF($C$7:C104,C104)</f>
        <v>45:18</v>
      </c>
      <c r="C104" s="204">
        <f t="shared" si="23"/>
        <v>45</v>
      </c>
      <c r="D104" s="47">
        <v>2</v>
      </c>
      <c r="E104" s="47">
        <v>2</v>
      </c>
      <c r="F104" s="47">
        <v>2</v>
      </c>
      <c r="G104" s="47">
        <v>2</v>
      </c>
      <c r="H104" s="47">
        <v>2</v>
      </c>
      <c r="I104" s="47">
        <v>2</v>
      </c>
      <c r="J104" s="47">
        <v>9</v>
      </c>
      <c r="K104" s="47">
        <v>12</v>
      </c>
      <c r="L104" s="47">
        <v>12</v>
      </c>
      <c r="M104" s="145"/>
      <c r="O104" s="209">
        <v>98</v>
      </c>
      <c r="P104" s="2" t="str">
        <f>Q104&amp;":"&amp;COUNTIF($Q$7:Q104,Q104)</f>
        <v>49:21</v>
      </c>
      <c r="Q104" s="206">
        <f>'Student name internal mark'!X104</f>
        <v>49</v>
      </c>
      <c r="R104" s="227">
        <f t="shared" si="22"/>
        <v>2</v>
      </c>
      <c r="S104" s="227">
        <f t="shared" si="13"/>
        <v>2</v>
      </c>
      <c r="T104" s="227">
        <f t="shared" si="14"/>
        <v>2</v>
      </c>
      <c r="U104" s="227">
        <f t="shared" si="15"/>
        <v>2</v>
      </c>
      <c r="V104" s="227">
        <f t="shared" si="16"/>
        <v>2</v>
      </c>
      <c r="W104" s="227">
        <f t="shared" si="17"/>
        <v>2</v>
      </c>
      <c r="X104" s="227">
        <f t="shared" si="18"/>
        <v>10</v>
      </c>
      <c r="Y104" s="227">
        <f t="shared" si="19"/>
        <v>13</v>
      </c>
      <c r="Z104" s="227">
        <f t="shared" si="20"/>
        <v>14</v>
      </c>
      <c r="AB104" s="139">
        <f t="shared" si="24"/>
        <v>49</v>
      </c>
    </row>
    <row r="105" spans="1:28">
      <c r="A105" s="191">
        <f t="shared" si="21"/>
        <v>47</v>
      </c>
      <c r="B105" s="191" t="str">
        <f>C105&amp;":"&amp;COUNTIF($C$7:C105,C105)</f>
        <v>47:12</v>
      </c>
      <c r="C105" s="204">
        <f t="shared" si="23"/>
        <v>47</v>
      </c>
      <c r="D105" s="47">
        <v>2</v>
      </c>
      <c r="E105" s="47">
        <v>2</v>
      </c>
      <c r="F105" s="47">
        <v>2</v>
      </c>
      <c r="G105" s="47">
        <v>2</v>
      </c>
      <c r="H105" s="47">
        <v>2</v>
      </c>
      <c r="I105" s="47">
        <v>2</v>
      </c>
      <c r="J105" s="47">
        <v>10</v>
      </c>
      <c r="K105" s="47">
        <v>13</v>
      </c>
      <c r="L105" s="47">
        <v>12</v>
      </c>
      <c r="M105" s="145"/>
      <c r="O105" s="2">
        <v>99</v>
      </c>
      <c r="P105" s="2" t="str">
        <f>Q105&amp;":"&amp;COUNTIF($Q$7:Q105,Q105)</f>
        <v>48:14</v>
      </c>
      <c r="Q105" s="206">
        <f>'Student name internal mark'!X105</f>
        <v>48</v>
      </c>
      <c r="R105" s="227">
        <f t="shared" si="22"/>
        <v>2</v>
      </c>
      <c r="S105" s="227">
        <f t="shared" si="13"/>
        <v>2</v>
      </c>
      <c r="T105" s="227">
        <f t="shared" si="14"/>
        <v>2</v>
      </c>
      <c r="U105" s="227">
        <f t="shared" si="15"/>
        <v>2</v>
      </c>
      <c r="V105" s="227">
        <f t="shared" si="16"/>
        <v>2</v>
      </c>
      <c r="W105" s="227">
        <f t="shared" si="17"/>
        <v>2</v>
      </c>
      <c r="X105" s="227">
        <f t="shared" si="18"/>
        <v>9</v>
      </c>
      <c r="Y105" s="227">
        <f t="shared" si="19"/>
        <v>13</v>
      </c>
      <c r="Z105" s="227">
        <f t="shared" si="20"/>
        <v>14</v>
      </c>
      <c r="AB105" s="139">
        <f t="shared" si="24"/>
        <v>48</v>
      </c>
    </row>
    <row r="106" spans="1:28">
      <c r="A106" s="191">
        <f t="shared" si="21"/>
        <v>46</v>
      </c>
      <c r="B106" s="191" t="str">
        <f>C106&amp;":"&amp;COUNTIF($C$7:C106,C106)</f>
        <v>46:10</v>
      </c>
      <c r="C106" s="204">
        <f t="shared" si="23"/>
        <v>46</v>
      </c>
      <c r="D106" s="239">
        <v>2</v>
      </c>
      <c r="E106" s="239">
        <v>2</v>
      </c>
      <c r="F106" s="47">
        <v>2</v>
      </c>
      <c r="G106" s="47">
        <v>2</v>
      </c>
      <c r="H106" s="47">
        <v>2</v>
      </c>
      <c r="I106" s="47">
        <v>2</v>
      </c>
      <c r="J106" s="47">
        <v>10</v>
      </c>
      <c r="K106" s="47">
        <v>10</v>
      </c>
      <c r="L106" s="47">
        <v>14</v>
      </c>
      <c r="M106" s="145"/>
      <c r="O106" s="209">
        <v>100</v>
      </c>
      <c r="P106" s="2" t="str">
        <f>Q106&amp;":"&amp;COUNTIF($Q$7:Q106,Q106)</f>
        <v>45:16</v>
      </c>
      <c r="Q106" s="206">
        <f>'Student name internal mark'!X106</f>
        <v>45</v>
      </c>
      <c r="R106" s="227">
        <f t="shared" si="22"/>
        <v>2</v>
      </c>
      <c r="S106" s="227">
        <f t="shared" si="13"/>
        <v>2</v>
      </c>
      <c r="T106" s="227">
        <f t="shared" si="14"/>
        <v>2</v>
      </c>
      <c r="U106" s="227">
        <f t="shared" si="15"/>
        <v>2</v>
      </c>
      <c r="V106" s="227">
        <f t="shared" si="16"/>
        <v>2</v>
      </c>
      <c r="W106" s="227">
        <f t="shared" si="17"/>
        <v>2</v>
      </c>
      <c r="X106" s="227">
        <f t="shared" si="18"/>
        <v>9</v>
      </c>
      <c r="Y106" s="227">
        <f t="shared" si="19"/>
        <v>12</v>
      </c>
      <c r="Z106" s="227">
        <f t="shared" si="20"/>
        <v>12</v>
      </c>
      <c r="AB106" s="139">
        <f t="shared" si="24"/>
        <v>45</v>
      </c>
    </row>
    <row r="107" spans="1:28">
      <c r="A107" s="191">
        <f t="shared" si="21"/>
        <v>46</v>
      </c>
      <c r="B107" s="191" t="str">
        <f>C107&amp;":"&amp;COUNTIF($C$7:C107,C107)</f>
        <v>46:11</v>
      </c>
      <c r="C107" s="204">
        <f t="shared" si="23"/>
        <v>46</v>
      </c>
      <c r="D107" s="239">
        <v>2</v>
      </c>
      <c r="E107" s="239">
        <v>2</v>
      </c>
      <c r="F107" s="47">
        <v>2</v>
      </c>
      <c r="G107" s="47">
        <v>2</v>
      </c>
      <c r="H107" s="47">
        <v>2</v>
      </c>
      <c r="I107" s="47">
        <v>2</v>
      </c>
      <c r="J107" s="47">
        <v>9</v>
      </c>
      <c r="K107" s="47">
        <v>11</v>
      </c>
      <c r="L107" s="47">
        <v>14</v>
      </c>
      <c r="M107" s="145"/>
      <c r="O107" s="209">
        <v>101</v>
      </c>
      <c r="P107" s="2" t="str">
        <f>Q107&amp;":"&amp;COUNTIF($Q$7:Q107,Q107)</f>
        <v>49:22</v>
      </c>
      <c r="Q107" s="206">
        <f>'Student name internal mark'!X107</f>
        <v>49</v>
      </c>
      <c r="R107" s="227">
        <f t="shared" si="22"/>
        <v>2</v>
      </c>
      <c r="S107" s="227">
        <f t="shared" si="13"/>
        <v>2</v>
      </c>
      <c r="T107" s="227">
        <f t="shared" si="14"/>
        <v>2</v>
      </c>
      <c r="U107" s="227">
        <f t="shared" si="15"/>
        <v>2</v>
      </c>
      <c r="V107" s="227">
        <f t="shared" si="16"/>
        <v>2</v>
      </c>
      <c r="W107" s="227">
        <f t="shared" si="17"/>
        <v>2</v>
      </c>
      <c r="X107" s="227">
        <f t="shared" si="18"/>
        <v>10</v>
      </c>
      <c r="Y107" s="227">
        <f t="shared" si="19"/>
        <v>13</v>
      </c>
      <c r="Z107" s="227">
        <f t="shared" si="20"/>
        <v>14</v>
      </c>
      <c r="AB107" s="139">
        <f t="shared" si="24"/>
        <v>49</v>
      </c>
    </row>
    <row r="108" spans="1:28">
      <c r="A108" s="191">
        <f t="shared" si="21"/>
        <v>43</v>
      </c>
      <c r="B108" s="191" t="str">
        <f>C108&amp;":"&amp;COUNTIF($C$7:C108,C108)</f>
        <v>43:16</v>
      </c>
      <c r="C108" s="204">
        <f t="shared" si="23"/>
        <v>43</v>
      </c>
      <c r="D108" s="239">
        <v>2</v>
      </c>
      <c r="E108" s="239">
        <v>2</v>
      </c>
      <c r="F108" s="47">
        <v>2</v>
      </c>
      <c r="G108" s="47">
        <v>2</v>
      </c>
      <c r="H108" s="47">
        <v>2</v>
      </c>
      <c r="I108" s="47">
        <v>2</v>
      </c>
      <c r="J108" s="47">
        <v>9</v>
      </c>
      <c r="K108" s="47">
        <v>12</v>
      </c>
      <c r="L108" s="47">
        <v>10</v>
      </c>
      <c r="M108" s="145"/>
      <c r="O108" s="209">
        <v>102</v>
      </c>
      <c r="P108" s="2" t="str">
        <f>Q108&amp;":"&amp;COUNTIF($Q$7:Q108,Q108)</f>
        <v>49:23</v>
      </c>
      <c r="Q108" s="206">
        <f>'Student name internal mark'!X108</f>
        <v>49</v>
      </c>
      <c r="R108" s="227">
        <f t="shared" si="22"/>
        <v>2</v>
      </c>
      <c r="S108" s="227">
        <f t="shared" si="13"/>
        <v>2</v>
      </c>
      <c r="T108" s="227">
        <f t="shared" si="14"/>
        <v>2</v>
      </c>
      <c r="U108" s="227">
        <f t="shared" si="15"/>
        <v>2</v>
      </c>
      <c r="V108" s="227">
        <f t="shared" si="16"/>
        <v>2</v>
      </c>
      <c r="W108" s="227">
        <f t="shared" si="17"/>
        <v>2</v>
      </c>
      <c r="X108" s="227">
        <f t="shared" si="18"/>
        <v>10</v>
      </c>
      <c r="Y108" s="227">
        <f t="shared" si="19"/>
        <v>13</v>
      </c>
      <c r="Z108" s="227">
        <f t="shared" si="20"/>
        <v>14</v>
      </c>
      <c r="AB108" s="139">
        <f t="shared" si="24"/>
        <v>49</v>
      </c>
    </row>
    <row r="109" spans="1:28">
      <c r="A109" s="191">
        <f t="shared" si="21"/>
        <v>49</v>
      </c>
      <c r="B109" s="191" t="str">
        <f>C109&amp;":"&amp;COUNTIF($C$7:C109,C109)</f>
        <v>49:7</v>
      </c>
      <c r="C109" s="204">
        <f t="shared" si="23"/>
        <v>49</v>
      </c>
      <c r="D109" s="239">
        <v>2</v>
      </c>
      <c r="E109" s="239">
        <v>2</v>
      </c>
      <c r="F109" s="47">
        <v>2</v>
      </c>
      <c r="G109" s="47">
        <v>2</v>
      </c>
      <c r="H109" s="47">
        <v>2</v>
      </c>
      <c r="I109" s="47">
        <v>2</v>
      </c>
      <c r="J109" s="47">
        <v>10</v>
      </c>
      <c r="K109" s="47">
        <v>14</v>
      </c>
      <c r="L109" s="47">
        <v>13</v>
      </c>
      <c r="M109" s="145"/>
      <c r="O109" s="209">
        <v>103</v>
      </c>
      <c r="P109" s="2" t="str">
        <f>Q109&amp;":"&amp;COUNTIF($Q$7:Q109,Q109)</f>
        <v>45:17</v>
      </c>
      <c r="Q109" s="206">
        <f>'Student name internal mark'!X109</f>
        <v>45</v>
      </c>
      <c r="R109" s="227">
        <f t="shared" si="22"/>
        <v>2</v>
      </c>
      <c r="S109" s="227">
        <f t="shared" si="13"/>
        <v>2</v>
      </c>
      <c r="T109" s="227">
        <f t="shared" si="14"/>
        <v>2</v>
      </c>
      <c r="U109" s="227">
        <f t="shared" si="15"/>
        <v>2</v>
      </c>
      <c r="V109" s="227">
        <f t="shared" si="16"/>
        <v>2</v>
      </c>
      <c r="W109" s="227">
        <f t="shared" si="17"/>
        <v>2</v>
      </c>
      <c r="X109" s="227">
        <f t="shared" si="18"/>
        <v>9</v>
      </c>
      <c r="Y109" s="227">
        <f t="shared" si="19"/>
        <v>14</v>
      </c>
      <c r="Z109" s="227">
        <f t="shared" si="20"/>
        <v>10</v>
      </c>
      <c r="AB109" s="139">
        <f t="shared" si="24"/>
        <v>45</v>
      </c>
    </row>
    <row r="110" spans="1:28">
      <c r="A110" s="191">
        <f t="shared" si="21"/>
        <v>47</v>
      </c>
      <c r="B110" s="191" t="str">
        <f>C110&amp;":"&amp;COUNTIF($C$7:C110,C110)</f>
        <v>47:13</v>
      </c>
      <c r="C110" s="204">
        <f t="shared" si="23"/>
        <v>47</v>
      </c>
      <c r="D110" s="47">
        <v>2</v>
      </c>
      <c r="E110" s="47">
        <v>2</v>
      </c>
      <c r="F110" s="47">
        <v>2</v>
      </c>
      <c r="G110" s="47">
        <v>2</v>
      </c>
      <c r="H110" s="47">
        <v>2</v>
      </c>
      <c r="I110" s="47">
        <v>2</v>
      </c>
      <c r="J110" s="47">
        <v>9</v>
      </c>
      <c r="K110" s="47">
        <v>13</v>
      </c>
      <c r="L110" s="47">
        <v>13</v>
      </c>
      <c r="M110" s="145"/>
      <c r="O110" s="2">
        <v>104</v>
      </c>
      <c r="P110" s="2" t="str">
        <f>Q110&amp;":"&amp;COUNTIF($Q$7:Q110,Q110)</f>
        <v>48:15</v>
      </c>
      <c r="Q110" s="206">
        <f>'Student name internal mark'!X110</f>
        <v>48</v>
      </c>
      <c r="R110" s="227">
        <f t="shared" si="22"/>
        <v>2</v>
      </c>
      <c r="S110" s="227">
        <f t="shared" si="13"/>
        <v>2</v>
      </c>
      <c r="T110" s="227">
        <f t="shared" si="14"/>
        <v>2</v>
      </c>
      <c r="U110" s="227">
        <f t="shared" si="15"/>
        <v>2</v>
      </c>
      <c r="V110" s="227">
        <f t="shared" si="16"/>
        <v>2</v>
      </c>
      <c r="W110" s="227">
        <f t="shared" si="17"/>
        <v>2</v>
      </c>
      <c r="X110" s="227">
        <f t="shared" si="18"/>
        <v>9</v>
      </c>
      <c r="Y110" s="227">
        <f t="shared" si="19"/>
        <v>14</v>
      </c>
      <c r="Z110" s="227">
        <f t="shared" si="20"/>
        <v>13</v>
      </c>
      <c r="AB110" s="139">
        <f t="shared" si="24"/>
        <v>48</v>
      </c>
    </row>
    <row r="111" spans="1:28">
      <c r="A111" s="191">
        <f t="shared" si="21"/>
        <v>43</v>
      </c>
      <c r="B111" s="191" t="str">
        <f>C111&amp;":"&amp;COUNTIF($C$7:C111,C111)</f>
        <v>43:17</v>
      </c>
      <c r="C111" s="204">
        <f t="shared" si="23"/>
        <v>43</v>
      </c>
      <c r="D111" s="47">
        <v>2</v>
      </c>
      <c r="E111" s="47">
        <v>2</v>
      </c>
      <c r="F111" s="47">
        <v>2</v>
      </c>
      <c r="G111" s="47">
        <v>2</v>
      </c>
      <c r="H111" s="47">
        <v>2</v>
      </c>
      <c r="I111" s="47">
        <v>2</v>
      </c>
      <c r="J111" s="47">
        <v>9</v>
      </c>
      <c r="K111" s="47">
        <v>11</v>
      </c>
      <c r="L111" s="47">
        <v>11</v>
      </c>
      <c r="M111" s="145"/>
      <c r="O111" s="209">
        <v>105</v>
      </c>
      <c r="P111" s="2" t="str">
        <f>Q111&amp;":"&amp;COUNTIF($Q$7:Q111,Q111)</f>
        <v>48:16</v>
      </c>
      <c r="Q111" s="206">
        <f>'Student name internal mark'!X111</f>
        <v>48</v>
      </c>
      <c r="R111" s="227">
        <f t="shared" si="22"/>
        <v>2</v>
      </c>
      <c r="S111" s="227">
        <f t="shared" si="13"/>
        <v>2</v>
      </c>
      <c r="T111" s="227">
        <f t="shared" si="14"/>
        <v>2</v>
      </c>
      <c r="U111" s="227">
        <f t="shared" si="15"/>
        <v>2</v>
      </c>
      <c r="V111" s="227">
        <f t="shared" si="16"/>
        <v>2</v>
      </c>
      <c r="W111" s="227">
        <f t="shared" si="17"/>
        <v>2</v>
      </c>
      <c r="X111" s="227">
        <f t="shared" si="18"/>
        <v>10</v>
      </c>
      <c r="Y111" s="227">
        <f t="shared" si="19"/>
        <v>13</v>
      </c>
      <c r="Z111" s="227">
        <f t="shared" si="20"/>
        <v>13</v>
      </c>
      <c r="AB111" s="139">
        <f t="shared" si="24"/>
        <v>48</v>
      </c>
    </row>
    <row r="112" spans="1:28">
      <c r="A112" s="191">
        <f t="shared" si="21"/>
        <v>47</v>
      </c>
      <c r="B112" s="191" t="str">
        <f>C112&amp;":"&amp;COUNTIF($C$7:C112,C112)</f>
        <v>47:14</v>
      </c>
      <c r="C112" s="204">
        <f t="shared" si="23"/>
        <v>47</v>
      </c>
      <c r="D112" s="47">
        <v>2</v>
      </c>
      <c r="E112" s="47">
        <v>2</v>
      </c>
      <c r="F112" s="47">
        <v>2</v>
      </c>
      <c r="G112" s="47">
        <v>2</v>
      </c>
      <c r="H112" s="47">
        <v>2</v>
      </c>
      <c r="I112" s="47">
        <v>2</v>
      </c>
      <c r="J112" s="47">
        <v>9</v>
      </c>
      <c r="K112" s="47">
        <v>14</v>
      </c>
      <c r="L112" s="47">
        <v>12</v>
      </c>
      <c r="M112" s="145"/>
      <c r="O112" s="2">
        <v>106</v>
      </c>
      <c r="P112" s="2" t="str">
        <f>Q112&amp;":"&amp;COUNTIF($Q$7:Q112,Q112)</f>
        <v>48:17</v>
      </c>
      <c r="Q112" s="206">
        <f>'Student name internal mark'!X112</f>
        <v>48</v>
      </c>
      <c r="R112" s="227">
        <f t="shared" si="22"/>
        <v>2</v>
      </c>
      <c r="S112" s="227">
        <f t="shared" si="13"/>
        <v>2</v>
      </c>
      <c r="T112" s="227">
        <f t="shared" si="14"/>
        <v>2</v>
      </c>
      <c r="U112" s="227">
        <f t="shared" si="15"/>
        <v>2</v>
      </c>
      <c r="V112" s="227">
        <f t="shared" si="16"/>
        <v>2</v>
      </c>
      <c r="W112" s="227">
        <f t="shared" si="17"/>
        <v>2</v>
      </c>
      <c r="X112" s="227">
        <f t="shared" si="18"/>
        <v>9</v>
      </c>
      <c r="Y112" s="227">
        <f t="shared" si="19"/>
        <v>14</v>
      </c>
      <c r="Z112" s="227">
        <f t="shared" si="20"/>
        <v>13</v>
      </c>
      <c r="AB112" s="139">
        <f t="shared" si="24"/>
        <v>48</v>
      </c>
    </row>
    <row r="113" spans="1:28">
      <c r="A113" s="191">
        <f t="shared" si="21"/>
        <v>45</v>
      </c>
      <c r="B113" s="191" t="str">
        <f>C113&amp;":"&amp;COUNTIF($C$7:C113,C113)</f>
        <v>45:19</v>
      </c>
      <c r="C113" s="204">
        <f t="shared" si="23"/>
        <v>45</v>
      </c>
      <c r="D113" s="47">
        <v>2</v>
      </c>
      <c r="E113" s="47">
        <v>2</v>
      </c>
      <c r="F113" s="47">
        <v>2</v>
      </c>
      <c r="G113" s="47">
        <v>2</v>
      </c>
      <c r="H113" s="47">
        <v>2</v>
      </c>
      <c r="I113" s="47">
        <v>2</v>
      </c>
      <c r="J113" s="47">
        <v>9</v>
      </c>
      <c r="K113" s="47">
        <v>14</v>
      </c>
      <c r="L113" s="47">
        <v>10</v>
      </c>
      <c r="M113" s="145"/>
      <c r="O113" s="209">
        <v>107</v>
      </c>
      <c r="P113" s="2" t="str">
        <f>Q113&amp;":"&amp;COUNTIF($Q$7:Q113,Q113)</f>
        <v>45:18</v>
      </c>
      <c r="Q113" s="206">
        <f>'Student name internal mark'!X113</f>
        <v>45</v>
      </c>
      <c r="R113" s="227">
        <f t="shared" si="22"/>
        <v>2</v>
      </c>
      <c r="S113" s="227">
        <f t="shared" si="13"/>
        <v>2</v>
      </c>
      <c r="T113" s="227">
        <f t="shared" si="14"/>
        <v>2</v>
      </c>
      <c r="U113" s="227">
        <f t="shared" si="15"/>
        <v>2</v>
      </c>
      <c r="V113" s="227">
        <f t="shared" si="16"/>
        <v>2</v>
      </c>
      <c r="W113" s="227">
        <f t="shared" si="17"/>
        <v>2</v>
      </c>
      <c r="X113" s="227">
        <f t="shared" si="18"/>
        <v>9</v>
      </c>
      <c r="Y113" s="227">
        <f t="shared" si="19"/>
        <v>12</v>
      </c>
      <c r="Z113" s="227">
        <f t="shared" si="20"/>
        <v>12</v>
      </c>
      <c r="AB113" s="139">
        <f t="shared" si="24"/>
        <v>45</v>
      </c>
    </row>
    <row r="114" spans="1:28">
      <c r="A114" s="191">
        <f t="shared" si="21"/>
        <v>47</v>
      </c>
      <c r="B114" s="191" t="str">
        <f>C114&amp;":"&amp;COUNTIF($C$7:C114,C114)</f>
        <v>47:15</v>
      </c>
      <c r="C114" s="204">
        <f t="shared" si="23"/>
        <v>47</v>
      </c>
      <c r="D114" s="47">
        <v>2</v>
      </c>
      <c r="E114" s="47">
        <v>2</v>
      </c>
      <c r="F114" s="47">
        <v>2</v>
      </c>
      <c r="G114" s="47">
        <v>2</v>
      </c>
      <c r="H114" s="47">
        <v>2</v>
      </c>
      <c r="I114" s="47">
        <v>2</v>
      </c>
      <c r="J114" s="47">
        <v>10</v>
      </c>
      <c r="K114" s="47">
        <v>11</v>
      </c>
      <c r="L114" s="47">
        <v>14</v>
      </c>
      <c r="M114" s="145"/>
      <c r="O114" s="209">
        <v>108</v>
      </c>
      <c r="P114" s="2" t="str">
        <f>Q114&amp;":"&amp;COUNTIF($Q$7:Q114,Q114)</f>
        <v>48:18</v>
      </c>
      <c r="Q114" s="206">
        <f>'Student name internal mark'!X114</f>
        <v>48</v>
      </c>
      <c r="R114" s="227">
        <f t="shared" si="22"/>
        <v>2</v>
      </c>
      <c r="S114" s="227">
        <f t="shared" si="13"/>
        <v>2</v>
      </c>
      <c r="T114" s="227">
        <f t="shared" si="14"/>
        <v>2</v>
      </c>
      <c r="U114" s="227">
        <f t="shared" si="15"/>
        <v>2</v>
      </c>
      <c r="V114" s="227">
        <f t="shared" si="16"/>
        <v>2</v>
      </c>
      <c r="W114" s="227">
        <f t="shared" si="17"/>
        <v>2</v>
      </c>
      <c r="X114" s="227">
        <f t="shared" si="18"/>
        <v>10</v>
      </c>
      <c r="Y114" s="227">
        <f t="shared" si="19"/>
        <v>12</v>
      </c>
      <c r="Z114" s="227">
        <f t="shared" si="20"/>
        <v>14</v>
      </c>
      <c r="AB114" s="139">
        <f t="shared" si="24"/>
        <v>48</v>
      </c>
    </row>
    <row r="115" spans="1:28">
      <c r="A115" s="191">
        <f t="shared" si="21"/>
        <v>46</v>
      </c>
      <c r="B115" s="191" t="str">
        <f>C115&amp;":"&amp;COUNTIF($C$7:C115,C115)</f>
        <v>46:12</v>
      </c>
      <c r="C115" s="204">
        <f t="shared" si="23"/>
        <v>46</v>
      </c>
      <c r="D115" s="47">
        <v>2</v>
      </c>
      <c r="E115" s="47">
        <v>2</v>
      </c>
      <c r="F115" s="47">
        <v>2</v>
      </c>
      <c r="G115" s="47">
        <v>2</v>
      </c>
      <c r="H115" s="47">
        <v>2</v>
      </c>
      <c r="I115" s="47">
        <v>2</v>
      </c>
      <c r="J115" s="47">
        <v>9</v>
      </c>
      <c r="K115" s="47">
        <v>13</v>
      </c>
      <c r="L115" s="47">
        <v>12</v>
      </c>
      <c r="M115" s="145"/>
      <c r="O115" s="209">
        <v>109</v>
      </c>
      <c r="P115" s="2" t="str">
        <f>Q115&amp;":"&amp;COUNTIF($Q$7:Q115,Q115)</f>
        <v>39:5</v>
      </c>
      <c r="Q115" s="206">
        <f>'Student name internal mark'!X115</f>
        <v>39</v>
      </c>
      <c r="R115" s="227">
        <f t="shared" si="22"/>
        <v>1</v>
      </c>
      <c r="S115" s="227">
        <f t="shared" si="13"/>
        <v>1</v>
      </c>
      <c r="T115" s="227">
        <f t="shared" si="14"/>
        <v>2</v>
      </c>
      <c r="U115" s="227">
        <f t="shared" si="15"/>
        <v>1</v>
      </c>
      <c r="V115" s="227">
        <f t="shared" si="16"/>
        <v>0</v>
      </c>
      <c r="W115" s="227">
        <f t="shared" si="17"/>
        <v>0</v>
      </c>
      <c r="X115" s="227">
        <f t="shared" si="18"/>
        <v>7</v>
      </c>
      <c r="Y115" s="227">
        <f t="shared" si="19"/>
        <v>13</v>
      </c>
      <c r="Z115" s="227">
        <f t="shared" si="20"/>
        <v>14</v>
      </c>
      <c r="AB115" s="139">
        <f t="shared" si="24"/>
        <v>39</v>
      </c>
    </row>
    <row r="116" spans="1:28">
      <c r="A116" s="191">
        <f t="shared" si="21"/>
        <v>46</v>
      </c>
      <c r="B116" s="191" t="str">
        <f>C116&amp;":"&amp;COUNTIF($C$7:C116,C116)</f>
        <v>46:13</v>
      </c>
      <c r="C116" s="204">
        <f t="shared" si="23"/>
        <v>46</v>
      </c>
      <c r="D116" s="47">
        <v>2</v>
      </c>
      <c r="E116" s="47">
        <v>2</v>
      </c>
      <c r="F116" s="47">
        <v>2</v>
      </c>
      <c r="G116" s="47">
        <v>2</v>
      </c>
      <c r="H116" s="47">
        <v>2</v>
      </c>
      <c r="I116" s="47">
        <v>2</v>
      </c>
      <c r="J116" s="47">
        <v>9</v>
      </c>
      <c r="K116" s="47">
        <v>14</v>
      </c>
      <c r="L116" s="47">
        <v>11</v>
      </c>
      <c r="M116" s="145"/>
      <c r="O116" s="209">
        <v>110</v>
      </c>
      <c r="P116" s="2" t="str">
        <f>Q116&amp;":"&amp;COUNTIF($Q$7:Q116,Q116)</f>
        <v>34:2</v>
      </c>
      <c r="Q116" s="206">
        <f>'Student name internal mark'!X116</f>
        <v>34</v>
      </c>
      <c r="R116" s="227">
        <f t="shared" si="22"/>
        <v>2</v>
      </c>
      <c r="S116" s="227">
        <f t="shared" si="13"/>
        <v>1</v>
      </c>
      <c r="T116" s="227">
        <f t="shared" si="14"/>
        <v>2</v>
      </c>
      <c r="U116" s="227">
        <f t="shared" si="15"/>
        <v>1</v>
      </c>
      <c r="V116" s="227">
        <f t="shared" si="16"/>
        <v>2</v>
      </c>
      <c r="W116" s="227">
        <f t="shared" si="17"/>
        <v>2</v>
      </c>
      <c r="X116" s="227">
        <f t="shared" si="18"/>
        <v>8</v>
      </c>
      <c r="Y116" s="227">
        <f t="shared" si="19"/>
        <v>8</v>
      </c>
      <c r="Z116" s="227">
        <f t="shared" si="20"/>
        <v>8</v>
      </c>
      <c r="AB116" s="139">
        <f t="shared" si="24"/>
        <v>34</v>
      </c>
    </row>
    <row r="117" spans="1:28">
      <c r="A117" s="191">
        <f t="shared" si="21"/>
        <v>46</v>
      </c>
      <c r="B117" s="191" t="str">
        <f>C117&amp;":"&amp;COUNTIF($C$7:C117,C117)</f>
        <v>46:14</v>
      </c>
      <c r="C117" s="204">
        <f t="shared" si="23"/>
        <v>46</v>
      </c>
      <c r="D117" s="47">
        <v>2</v>
      </c>
      <c r="E117" s="47">
        <v>2</v>
      </c>
      <c r="F117" s="47">
        <v>2</v>
      </c>
      <c r="G117" s="47">
        <v>2</v>
      </c>
      <c r="H117" s="47">
        <v>2</v>
      </c>
      <c r="I117" s="47">
        <v>2</v>
      </c>
      <c r="J117" s="47">
        <v>9</v>
      </c>
      <c r="K117" s="47">
        <v>12</v>
      </c>
      <c r="L117" s="47">
        <v>13</v>
      </c>
      <c r="M117" s="145"/>
      <c r="O117" s="2">
        <v>111</v>
      </c>
      <c r="P117" s="2" t="str">
        <f>Q117&amp;":"&amp;COUNTIF($Q$7:Q117,Q117)</f>
        <v>38:5</v>
      </c>
      <c r="Q117" s="206">
        <f>'Student name internal mark'!X117</f>
        <v>38</v>
      </c>
      <c r="R117" s="227">
        <f t="shared" si="22"/>
        <v>1</v>
      </c>
      <c r="S117" s="227">
        <f t="shared" si="13"/>
        <v>0</v>
      </c>
      <c r="T117" s="227">
        <f t="shared" si="14"/>
        <v>1</v>
      </c>
      <c r="U117" s="227">
        <f t="shared" si="15"/>
        <v>1</v>
      </c>
      <c r="V117" s="227">
        <f t="shared" si="16"/>
        <v>0</v>
      </c>
      <c r="W117" s="227">
        <f t="shared" si="17"/>
        <v>1</v>
      </c>
      <c r="X117" s="227">
        <f t="shared" si="18"/>
        <v>6</v>
      </c>
      <c r="Y117" s="227">
        <f t="shared" si="19"/>
        <v>14</v>
      </c>
      <c r="Z117" s="227">
        <f t="shared" si="20"/>
        <v>14</v>
      </c>
      <c r="AB117" s="139">
        <f t="shared" si="24"/>
        <v>38</v>
      </c>
    </row>
    <row r="118" spans="1:28">
      <c r="A118" s="191">
        <f t="shared" si="21"/>
        <v>46</v>
      </c>
      <c r="B118" s="191" t="str">
        <f>C118&amp;":"&amp;COUNTIF($C$7:C118,C118)</f>
        <v>46:15</v>
      </c>
      <c r="C118" s="204">
        <f t="shared" si="23"/>
        <v>46</v>
      </c>
      <c r="D118" s="47">
        <v>2</v>
      </c>
      <c r="E118" s="47">
        <v>2</v>
      </c>
      <c r="F118" s="47">
        <v>2</v>
      </c>
      <c r="G118" s="47">
        <v>2</v>
      </c>
      <c r="H118" s="47">
        <v>2</v>
      </c>
      <c r="I118" s="47">
        <v>2</v>
      </c>
      <c r="J118" s="47">
        <v>10</v>
      </c>
      <c r="K118" s="47">
        <v>12</v>
      </c>
      <c r="L118" s="47">
        <v>12</v>
      </c>
      <c r="M118" s="145"/>
      <c r="O118" s="209">
        <v>112</v>
      </c>
      <c r="P118" s="2" t="str">
        <f>Q118&amp;":"&amp;COUNTIF($Q$7:Q118,Q118)</f>
        <v>39:6</v>
      </c>
      <c r="Q118" s="206">
        <f>'Student name internal mark'!X118</f>
        <v>39</v>
      </c>
      <c r="R118" s="227">
        <f t="shared" si="22"/>
        <v>2</v>
      </c>
      <c r="S118" s="227">
        <f t="shared" si="13"/>
        <v>0</v>
      </c>
      <c r="T118" s="227">
        <f t="shared" si="14"/>
        <v>1</v>
      </c>
      <c r="U118" s="227">
        <f t="shared" si="15"/>
        <v>2</v>
      </c>
      <c r="V118" s="227">
        <f t="shared" si="16"/>
        <v>0</v>
      </c>
      <c r="W118" s="227">
        <f t="shared" si="17"/>
        <v>2</v>
      </c>
      <c r="X118" s="227">
        <f t="shared" si="18"/>
        <v>8</v>
      </c>
      <c r="Y118" s="227">
        <f t="shared" si="19"/>
        <v>14</v>
      </c>
      <c r="Z118" s="227">
        <f t="shared" si="20"/>
        <v>10</v>
      </c>
      <c r="AB118" s="139">
        <f t="shared" si="24"/>
        <v>39</v>
      </c>
    </row>
    <row r="119" spans="1:28">
      <c r="A119" s="191">
        <f t="shared" si="21"/>
        <v>45</v>
      </c>
      <c r="B119" s="191" t="str">
        <f>C119&amp;":"&amp;COUNTIF($C$7:C119,C119)</f>
        <v>45:20</v>
      </c>
      <c r="C119" s="204">
        <f t="shared" si="23"/>
        <v>45</v>
      </c>
      <c r="D119" s="47">
        <v>2</v>
      </c>
      <c r="E119" s="47">
        <v>2</v>
      </c>
      <c r="F119" s="47">
        <v>2</v>
      </c>
      <c r="G119" s="47">
        <v>2</v>
      </c>
      <c r="H119" s="47">
        <v>2</v>
      </c>
      <c r="I119" s="47">
        <v>2</v>
      </c>
      <c r="J119" s="47">
        <v>10</v>
      </c>
      <c r="K119" s="47">
        <v>10</v>
      </c>
      <c r="L119" s="47">
        <v>13</v>
      </c>
      <c r="M119" s="145"/>
      <c r="O119" s="2">
        <v>113</v>
      </c>
      <c r="P119" s="2" t="str">
        <f>Q119&amp;":"&amp;COUNTIF($Q$7:Q119,Q119)</f>
        <v>45:19</v>
      </c>
      <c r="Q119" s="206">
        <f>'Student name internal mark'!X119</f>
        <v>45</v>
      </c>
      <c r="R119" s="227">
        <f t="shared" si="22"/>
        <v>2</v>
      </c>
      <c r="S119" s="227">
        <f t="shared" si="13"/>
        <v>2</v>
      </c>
      <c r="T119" s="227">
        <f t="shared" si="14"/>
        <v>2</v>
      </c>
      <c r="U119" s="227">
        <f t="shared" si="15"/>
        <v>2</v>
      </c>
      <c r="V119" s="227">
        <f t="shared" si="16"/>
        <v>2</v>
      </c>
      <c r="W119" s="227">
        <f t="shared" si="17"/>
        <v>2</v>
      </c>
      <c r="X119" s="227">
        <f t="shared" si="18"/>
        <v>9</v>
      </c>
      <c r="Y119" s="227">
        <f t="shared" si="19"/>
        <v>14</v>
      </c>
      <c r="Z119" s="227">
        <f t="shared" si="20"/>
        <v>10</v>
      </c>
      <c r="AB119" s="139">
        <f t="shared" si="24"/>
        <v>45</v>
      </c>
    </row>
    <row r="120" spans="1:28">
      <c r="A120" s="191">
        <f t="shared" si="21"/>
        <v>46</v>
      </c>
      <c r="B120" s="191" t="str">
        <f>C120&amp;":"&amp;COUNTIF($C$7:C120,C120)</f>
        <v>46:16</v>
      </c>
      <c r="C120" s="204">
        <f t="shared" si="23"/>
        <v>46</v>
      </c>
      <c r="D120" s="47">
        <v>2</v>
      </c>
      <c r="E120" s="47">
        <v>2</v>
      </c>
      <c r="F120" s="47">
        <v>2</v>
      </c>
      <c r="G120" s="47">
        <v>2</v>
      </c>
      <c r="H120" s="47">
        <v>2</v>
      </c>
      <c r="I120" s="47">
        <v>2</v>
      </c>
      <c r="J120" s="47">
        <v>10</v>
      </c>
      <c r="K120" s="47">
        <v>13</v>
      </c>
      <c r="L120" s="47">
        <v>11</v>
      </c>
      <c r="M120" s="145"/>
      <c r="O120" s="209">
        <v>114</v>
      </c>
      <c r="P120" s="2" t="str">
        <f>Q120&amp;":"&amp;COUNTIF($Q$7:Q120,Q120)</f>
        <v>39:7</v>
      </c>
      <c r="Q120" s="206">
        <f>'Student name internal mark'!X120</f>
        <v>39</v>
      </c>
      <c r="R120" s="227">
        <f t="shared" si="22"/>
        <v>0</v>
      </c>
      <c r="S120" s="227">
        <f t="shared" si="13"/>
        <v>1</v>
      </c>
      <c r="T120" s="227">
        <f t="shared" si="14"/>
        <v>2</v>
      </c>
      <c r="U120" s="227">
        <f t="shared" si="15"/>
        <v>1</v>
      </c>
      <c r="V120" s="227">
        <f t="shared" si="16"/>
        <v>0</v>
      </c>
      <c r="W120" s="227">
        <f t="shared" si="17"/>
        <v>0</v>
      </c>
      <c r="X120" s="227">
        <f t="shared" si="18"/>
        <v>10</v>
      </c>
      <c r="Y120" s="227">
        <f t="shared" si="19"/>
        <v>12</v>
      </c>
      <c r="Z120" s="227">
        <f t="shared" si="20"/>
        <v>13</v>
      </c>
      <c r="AB120" s="139">
        <f t="shared" si="24"/>
        <v>39</v>
      </c>
    </row>
    <row r="121" spans="1:28">
      <c r="A121" s="191">
        <f t="shared" si="21"/>
        <v>47</v>
      </c>
      <c r="B121" s="191" t="str">
        <f>C121&amp;":"&amp;COUNTIF($C$7:C121,C121)</f>
        <v>47:16</v>
      </c>
      <c r="C121" s="204">
        <f t="shared" si="23"/>
        <v>47</v>
      </c>
      <c r="D121" s="47">
        <v>2</v>
      </c>
      <c r="E121" s="47">
        <v>2</v>
      </c>
      <c r="F121" s="47">
        <v>2</v>
      </c>
      <c r="G121" s="47">
        <v>2</v>
      </c>
      <c r="H121" s="47">
        <v>2</v>
      </c>
      <c r="I121" s="47">
        <v>2</v>
      </c>
      <c r="J121" s="47">
        <v>10</v>
      </c>
      <c r="K121" s="47">
        <v>12</v>
      </c>
      <c r="L121" s="47">
        <v>13</v>
      </c>
      <c r="M121" s="145"/>
      <c r="O121" s="209">
        <v>115</v>
      </c>
      <c r="P121" s="2" t="str">
        <f>Q121&amp;":"&amp;COUNTIF($Q$7:Q121,Q121)</f>
        <v>45:20</v>
      </c>
      <c r="Q121" s="206">
        <f>'Student name internal mark'!X121</f>
        <v>45</v>
      </c>
      <c r="R121" s="227">
        <f t="shared" si="22"/>
        <v>2</v>
      </c>
      <c r="S121" s="227">
        <f t="shared" si="13"/>
        <v>2</v>
      </c>
      <c r="T121" s="227">
        <f t="shared" si="14"/>
        <v>2</v>
      </c>
      <c r="U121" s="227">
        <f t="shared" si="15"/>
        <v>2</v>
      </c>
      <c r="V121" s="227">
        <f t="shared" si="16"/>
        <v>2</v>
      </c>
      <c r="W121" s="227">
        <f t="shared" si="17"/>
        <v>2</v>
      </c>
      <c r="X121" s="227">
        <f t="shared" si="18"/>
        <v>10</v>
      </c>
      <c r="Y121" s="227">
        <f t="shared" si="19"/>
        <v>10</v>
      </c>
      <c r="Z121" s="227">
        <f t="shared" si="20"/>
        <v>13</v>
      </c>
      <c r="AB121" s="139">
        <f t="shared" si="24"/>
        <v>45</v>
      </c>
    </row>
    <row r="122" spans="1:28">
      <c r="A122" s="191">
        <f t="shared" si="21"/>
        <v>47</v>
      </c>
      <c r="B122" s="191" t="str">
        <f>C122&amp;":"&amp;COUNTIF($C$7:C122,C122)</f>
        <v>47:17</v>
      </c>
      <c r="C122" s="204">
        <f t="shared" si="23"/>
        <v>47</v>
      </c>
      <c r="D122" s="47">
        <v>2</v>
      </c>
      <c r="E122" s="47">
        <v>2</v>
      </c>
      <c r="F122" s="47">
        <v>2</v>
      </c>
      <c r="G122" s="47">
        <v>2</v>
      </c>
      <c r="H122" s="47">
        <v>2</v>
      </c>
      <c r="I122" s="47">
        <v>2</v>
      </c>
      <c r="J122" s="47">
        <v>9</v>
      </c>
      <c r="K122" s="47">
        <v>13</v>
      </c>
      <c r="L122" s="47">
        <v>13</v>
      </c>
      <c r="M122" s="145"/>
      <c r="O122" s="209">
        <v>116</v>
      </c>
      <c r="P122" s="2" t="str">
        <f>Q122&amp;":"&amp;COUNTIF($Q$7:Q122,Q122)</f>
        <v>45:21</v>
      </c>
      <c r="Q122" s="206">
        <f>'Student name internal mark'!X122</f>
        <v>45</v>
      </c>
      <c r="R122" s="227">
        <f t="shared" si="22"/>
        <v>2</v>
      </c>
      <c r="S122" s="227">
        <f t="shared" si="13"/>
        <v>2</v>
      </c>
      <c r="T122" s="227">
        <f t="shared" si="14"/>
        <v>2</v>
      </c>
      <c r="U122" s="227">
        <f t="shared" si="15"/>
        <v>2</v>
      </c>
      <c r="V122" s="227">
        <f t="shared" si="16"/>
        <v>2</v>
      </c>
      <c r="W122" s="227">
        <f t="shared" si="17"/>
        <v>2</v>
      </c>
      <c r="X122" s="227">
        <f t="shared" si="18"/>
        <v>9</v>
      </c>
      <c r="Y122" s="227">
        <f t="shared" si="19"/>
        <v>13</v>
      </c>
      <c r="Z122" s="227">
        <f t="shared" si="20"/>
        <v>11</v>
      </c>
      <c r="AB122" s="139">
        <f t="shared" si="24"/>
        <v>45</v>
      </c>
    </row>
    <row r="123" spans="1:28">
      <c r="A123" s="191">
        <f t="shared" si="21"/>
        <v>41</v>
      </c>
      <c r="B123" s="191" t="str">
        <f>C123&amp;":"&amp;COUNTIF($C$7:C123,C123)</f>
        <v>41:2</v>
      </c>
      <c r="C123" s="204">
        <f t="shared" si="23"/>
        <v>41</v>
      </c>
      <c r="D123" s="47">
        <v>2</v>
      </c>
      <c r="E123" s="47">
        <v>2</v>
      </c>
      <c r="F123" s="47">
        <v>2</v>
      </c>
      <c r="G123" s="47">
        <v>2</v>
      </c>
      <c r="H123" s="47">
        <v>2</v>
      </c>
      <c r="I123" s="47">
        <v>2</v>
      </c>
      <c r="J123" s="47">
        <v>9</v>
      </c>
      <c r="K123" s="47">
        <v>10</v>
      </c>
      <c r="L123" s="47">
        <v>10</v>
      </c>
      <c r="M123" s="145"/>
      <c r="O123" s="209">
        <v>117</v>
      </c>
      <c r="P123" s="2" t="str">
        <f>Q123&amp;":"&amp;COUNTIF($Q$7:Q123,Q123)</f>
        <v>0:7</v>
      </c>
      <c r="Q123" s="206">
        <f>'Student name internal mark'!X123</f>
        <v>0</v>
      </c>
      <c r="R123" s="227">
        <f t="shared" si="22"/>
        <v>0</v>
      </c>
      <c r="S123" s="227">
        <f t="shared" si="13"/>
        <v>0</v>
      </c>
      <c r="T123" s="227">
        <f t="shared" si="14"/>
        <v>0</v>
      </c>
      <c r="U123" s="227">
        <f t="shared" si="15"/>
        <v>0</v>
      </c>
      <c r="V123" s="227">
        <f t="shared" si="16"/>
        <v>0</v>
      </c>
      <c r="W123" s="227">
        <f t="shared" si="17"/>
        <v>0</v>
      </c>
      <c r="X123" s="227">
        <f t="shared" si="18"/>
        <v>0</v>
      </c>
      <c r="Y123" s="227">
        <f t="shared" si="19"/>
        <v>0</v>
      </c>
      <c r="Z123" s="227">
        <f t="shared" si="20"/>
        <v>0</v>
      </c>
      <c r="AB123" s="139">
        <f t="shared" si="24"/>
        <v>0</v>
      </c>
    </row>
    <row r="124" spans="1:28">
      <c r="A124" s="191">
        <f t="shared" si="21"/>
        <v>48</v>
      </c>
      <c r="B124" s="191" t="str">
        <f>C124&amp;":"&amp;COUNTIF($C$7:C124,C124)</f>
        <v>48:11</v>
      </c>
      <c r="C124" s="204">
        <f t="shared" si="23"/>
        <v>48</v>
      </c>
      <c r="D124" s="47">
        <v>2</v>
      </c>
      <c r="E124" s="47">
        <v>2</v>
      </c>
      <c r="F124" s="47">
        <v>2</v>
      </c>
      <c r="G124" s="47">
        <v>2</v>
      </c>
      <c r="H124" s="47">
        <v>2</v>
      </c>
      <c r="I124" s="47">
        <v>2</v>
      </c>
      <c r="J124" s="47">
        <v>10</v>
      </c>
      <c r="K124" s="47">
        <v>12</v>
      </c>
      <c r="L124" s="47">
        <v>14</v>
      </c>
      <c r="M124" s="145"/>
      <c r="O124" s="2">
        <v>118</v>
      </c>
      <c r="P124" s="2" t="str">
        <f>Q124&amp;":"&amp;COUNTIF($Q$7:Q124,Q124)</f>
        <v>45:22</v>
      </c>
      <c r="Q124" s="206">
        <f>'Student name internal mark'!X124</f>
        <v>45</v>
      </c>
      <c r="R124" s="227">
        <f t="shared" si="22"/>
        <v>2</v>
      </c>
      <c r="S124" s="227">
        <f t="shared" si="13"/>
        <v>2</v>
      </c>
      <c r="T124" s="227">
        <f t="shared" si="14"/>
        <v>2</v>
      </c>
      <c r="U124" s="227">
        <f t="shared" si="15"/>
        <v>2</v>
      </c>
      <c r="V124" s="227">
        <f t="shared" si="16"/>
        <v>2</v>
      </c>
      <c r="W124" s="227">
        <f t="shared" si="17"/>
        <v>2</v>
      </c>
      <c r="X124" s="227">
        <f t="shared" si="18"/>
        <v>9</v>
      </c>
      <c r="Y124" s="227">
        <f t="shared" si="19"/>
        <v>13</v>
      </c>
      <c r="Z124" s="227">
        <f t="shared" si="20"/>
        <v>11</v>
      </c>
      <c r="AB124" s="139">
        <f t="shared" si="24"/>
        <v>45</v>
      </c>
    </row>
    <row r="125" spans="1:28">
      <c r="A125" s="191">
        <f t="shared" si="21"/>
        <v>42</v>
      </c>
      <c r="B125" s="191" t="str">
        <f>C125&amp;":"&amp;COUNTIF($C$7:C125,C125)</f>
        <v>42:3</v>
      </c>
      <c r="C125" s="204">
        <f t="shared" si="23"/>
        <v>42</v>
      </c>
      <c r="D125" s="47">
        <v>2</v>
      </c>
      <c r="E125" s="47">
        <v>2</v>
      </c>
      <c r="F125" s="47">
        <v>2</v>
      </c>
      <c r="G125" s="47">
        <v>2</v>
      </c>
      <c r="H125" s="47">
        <v>2</v>
      </c>
      <c r="I125" s="47">
        <v>2</v>
      </c>
      <c r="J125" s="47">
        <v>9</v>
      </c>
      <c r="K125" s="47">
        <v>11</v>
      </c>
      <c r="L125" s="47">
        <v>10</v>
      </c>
      <c r="M125" s="145"/>
      <c r="O125" s="209">
        <v>119</v>
      </c>
      <c r="P125" s="2" t="str">
        <f>Q125&amp;":"&amp;COUNTIF($Q$7:Q125,Q125)</f>
        <v>40:3</v>
      </c>
      <c r="Q125" s="206">
        <f>'Student name internal mark'!X125</f>
        <v>40</v>
      </c>
      <c r="R125" s="227">
        <f t="shared" si="22"/>
        <v>2</v>
      </c>
      <c r="S125" s="227">
        <f t="shared" si="13"/>
        <v>2</v>
      </c>
      <c r="T125" s="227">
        <f t="shared" si="14"/>
        <v>2</v>
      </c>
      <c r="U125" s="227">
        <f t="shared" si="15"/>
        <v>1</v>
      </c>
      <c r="V125" s="227">
        <f t="shared" si="16"/>
        <v>2</v>
      </c>
      <c r="W125" s="227">
        <f t="shared" si="17"/>
        <v>1</v>
      </c>
      <c r="X125" s="227">
        <f t="shared" si="18"/>
        <v>7</v>
      </c>
      <c r="Y125" s="227">
        <f t="shared" si="19"/>
        <v>10</v>
      </c>
      <c r="Z125" s="227">
        <f t="shared" si="20"/>
        <v>13</v>
      </c>
      <c r="AB125" s="139">
        <f t="shared" si="24"/>
        <v>40</v>
      </c>
    </row>
    <row r="126" spans="1:28">
      <c r="A126" s="191">
        <f t="shared" si="21"/>
        <v>47</v>
      </c>
      <c r="B126" s="191" t="str">
        <f>C126&amp;":"&amp;COUNTIF($C$7:C126,C126)</f>
        <v>47:18</v>
      </c>
      <c r="C126" s="204">
        <f t="shared" si="23"/>
        <v>47</v>
      </c>
      <c r="D126" s="47">
        <v>2</v>
      </c>
      <c r="E126" s="47">
        <v>2</v>
      </c>
      <c r="F126" s="47">
        <v>2</v>
      </c>
      <c r="G126" s="47">
        <v>2</v>
      </c>
      <c r="H126" s="47">
        <v>2</v>
      </c>
      <c r="I126" s="47">
        <v>2</v>
      </c>
      <c r="J126" s="47">
        <v>9</v>
      </c>
      <c r="K126" s="47">
        <v>13</v>
      </c>
      <c r="L126" s="47">
        <v>13</v>
      </c>
      <c r="M126" s="145"/>
      <c r="O126" s="2">
        <v>120</v>
      </c>
      <c r="P126" s="2" t="str">
        <f>Q126&amp;":"&amp;COUNTIF($Q$7:Q126,Q126)</f>
        <v>38:6</v>
      </c>
      <c r="Q126" s="206">
        <f>'Student name internal mark'!X126</f>
        <v>38</v>
      </c>
      <c r="R126" s="227">
        <f t="shared" si="22"/>
        <v>2</v>
      </c>
      <c r="S126" s="227">
        <f t="shared" si="13"/>
        <v>0</v>
      </c>
      <c r="T126" s="227">
        <f t="shared" si="14"/>
        <v>2</v>
      </c>
      <c r="U126" s="227">
        <f t="shared" si="15"/>
        <v>0</v>
      </c>
      <c r="V126" s="227">
        <f t="shared" si="16"/>
        <v>0</v>
      </c>
      <c r="W126" s="227">
        <f t="shared" si="17"/>
        <v>0</v>
      </c>
      <c r="X126" s="227">
        <f t="shared" si="18"/>
        <v>9</v>
      </c>
      <c r="Y126" s="227">
        <f t="shared" si="19"/>
        <v>13</v>
      </c>
      <c r="Z126" s="227">
        <f t="shared" si="20"/>
        <v>12</v>
      </c>
      <c r="AB126" s="139">
        <f t="shared" si="24"/>
        <v>38</v>
      </c>
    </row>
    <row r="127" spans="1:28">
      <c r="A127" s="191">
        <f t="shared" si="21"/>
        <v>47</v>
      </c>
      <c r="B127" s="191" t="str">
        <f>C127&amp;":"&amp;COUNTIF($C$7:C127,C127)</f>
        <v>47:19</v>
      </c>
      <c r="C127" s="204">
        <f t="shared" si="23"/>
        <v>47</v>
      </c>
      <c r="D127" s="47">
        <v>2</v>
      </c>
      <c r="E127" s="47">
        <v>2</v>
      </c>
      <c r="F127" s="47">
        <v>2</v>
      </c>
      <c r="G127" s="47">
        <v>2</v>
      </c>
      <c r="H127" s="47">
        <v>2</v>
      </c>
      <c r="I127" s="47">
        <v>2</v>
      </c>
      <c r="J127" s="47">
        <v>10</v>
      </c>
      <c r="K127" s="47">
        <v>11</v>
      </c>
      <c r="L127" s="47">
        <v>14</v>
      </c>
      <c r="M127" s="145"/>
      <c r="O127" s="209">
        <v>121</v>
      </c>
      <c r="P127" s="2" t="str">
        <f>Q127&amp;":"&amp;COUNTIF($Q$7:Q127,Q127)</f>
        <v>33:1</v>
      </c>
      <c r="Q127" s="206">
        <f>'Student name internal mark'!X127</f>
        <v>33</v>
      </c>
      <c r="R127" s="227">
        <f t="shared" si="22"/>
        <v>2</v>
      </c>
      <c r="S127" s="227">
        <f t="shared" si="13"/>
        <v>1</v>
      </c>
      <c r="T127" s="227">
        <f t="shared" si="14"/>
        <v>1</v>
      </c>
      <c r="U127" s="227">
        <f t="shared" si="15"/>
        <v>1</v>
      </c>
      <c r="V127" s="227">
        <f t="shared" si="16"/>
        <v>1</v>
      </c>
      <c r="W127" s="227">
        <f t="shared" si="17"/>
        <v>2</v>
      </c>
      <c r="X127" s="227">
        <f t="shared" si="18"/>
        <v>5</v>
      </c>
      <c r="Y127" s="227">
        <f t="shared" si="19"/>
        <v>11</v>
      </c>
      <c r="Z127" s="227">
        <f t="shared" si="20"/>
        <v>9</v>
      </c>
      <c r="AB127" s="139">
        <f t="shared" si="24"/>
        <v>33</v>
      </c>
    </row>
    <row r="128" spans="1:28">
      <c r="A128" s="191">
        <f t="shared" si="21"/>
        <v>45</v>
      </c>
      <c r="B128" s="191" t="str">
        <f>C128&amp;":"&amp;COUNTIF($C$7:C128,C128)</f>
        <v>45:21</v>
      </c>
      <c r="C128" s="204">
        <f t="shared" si="23"/>
        <v>45</v>
      </c>
      <c r="D128" s="47">
        <v>2</v>
      </c>
      <c r="E128" s="47">
        <v>2</v>
      </c>
      <c r="F128" s="47">
        <v>2</v>
      </c>
      <c r="G128" s="47">
        <v>2</v>
      </c>
      <c r="H128" s="47">
        <v>2</v>
      </c>
      <c r="I128" s="47">
        <v>2</v>
      </c>
      <c r="J128" s="47">
        <v>9</v>
      </c>
      <c r="K128" s="47">
        <v>13</v>
      </c>
      <c r="L128" s="47">
        <v>11</v>
      </c>
      <c r="M128" s="145"/>
      <c r="O128" s="209">
        <v>122</v>
      </c>
      <c r="P128" s="2" t="str">
        <f>Q128&amp;":"&amp;COUNTIF($Q$7:Q128,Q128)</f>
        <v>49:24</v>
      </c>
      <c r="Q128" s="206">
        <f>'Student name internal mark'!X128</f>
        <v>49</v>
      </c>
      <c r="R128" s="227">
        <f t="shared" si="22"/>
        <v>2</v>
      </c>
      <c r="S128" s="227">
        <f t="shared" si="13"/>
        <v>2</v>
      </c>
      <c r="T128" s="227">
        <f t="shared" si="14"/>
        <v>2</v>
      </c>
      <c r="U128" s="227">
        <f t="shared" si="15"/>
        <v>2</v>
      </c>
      <c r="V128" s="227">
        <f t="shared" si="16"/>
        <v>2</v>
      </c>
      <c r="W128" s="227">
        <f t="shared" si="17"/>
        <v>2</v>
      </c>
      <c r="X128" s="227">
        <f t="shared" si="18"/>
        <v>10</v>
      </c>
      <c r="Y128" s="227">
        <f t="shared" si="19"/>
        <v>13</v>
      </c>
      <c r="Z128" s="227">
        <f t="shared" si="20"/>
        <v>14</v>
      </c>
      <c r="AB128" s="139">
        <f t="shared" si="24"/>
        <v>49</v>
      </c>
    </row>
    <row r="129" spans="1:28">
      <c r="A129" s="191">
        <f t="shared" si="21"/>
        <v>42</v>
      </c>
      <c r="B129" s="191" t="str">
        <f>C129&amp;":"&amp;COUNTIF($C$7:C129,C129)</f>
        <v>42:4</v>
      </c>
      <c r="C129" s="204">
        <f t="shared" si="23"/>
        <v>42</v>
      </c>
      <c r="D129" s="47">
        <v>2</v>
      </c>
      <c r="E129" s="47">
        <v>2</v>
      </c>
      <c r="F129" s="47">
        <v>2</v>
      </c>
      <c r="G129" s="47">
        <v>2</v>
      </c>
      <c r="H129" s="47">
        <v>2</v>
      </c>
      <c r="I129" s="47">
        <v>2</v>
      </c>
      <c r="J129" s="47">
        <v>9</v>
      </c>
      <c r="K129" s="47">
        <v>11</v>
      </c>
      <c r="L129" s="47">
        <v>10</v>
      </c>
      <c r="M129" s="145"/>
      <c r="O129" s="209">
        <v>123</v>
      </c>
      <c r="P129" s="2" t="str">
        <f>Q129&amp;":"&amp;COUNTIF($Q$7:Q129,Q129)</f>
        <v>45:23</v>
      </c>
      <c r="Q129" s="206">
        <f>'Student name internal mark'!X129</f>
        <v>45</v>
      </c>
      <c r="R129" s="227">
        <f t="shared" si="22"/>
        <v>2</v>
      </c>
      <c r="S129" s="227">
        <f t="shared" si="13"/>
        <v>2</v>
      </c>
      <c r="T129" s="227">
        <f t="shared" si="14"/>
        <v>2</v>
      </c>
      <c r="U129" s="227">
        <f t="shared" si="15"/>
        <v>2</v>
      </c>
      <c r="V129" s="227">
        <f t="shared" si="16"/>
        <v>2</v>
      </c>
      <c r="W129" s="227">
        <f t="shared" si="17"/>
        <v>2</v>
      </c>
      <c r="X129" s="227">
        <f t="shared" si="18"/>
        <v>9</v>
      </c>
      <c r="Y129" s="227">
        <f t="shared" si="19"/>
        <v>13</v>
      </c>
      <c r="Z129" s="227">
        <f t="shared" si="20"/>
        <v>11</v>
      </c>
      <c r="AB129" s="139">
        <f t="shared" si="24"/>
        <v>45</v>
      </c>
    </row>
    <row r="130" spans="1:28">
      <c r="A130" s="191">
        <f t="shared" si="21"/>
        <v>50</v>
      </c>
      <c r="B130" s="191" t="str">
        <f>C130&amp;":"&amp;COUNTIF($C$7:C130,C130)</f>
        <v>50:4</v>
      </c>
      <c r="C130" s="204">
        <f t="shared" si="23"/>
        <v>50</v>
      </c>
      <c r="D130" s="47">
        <v>2</v>
      </c>
      <c r="E130" s="47">
        <v>2</v>
      </c>
      <c r="F130" s="47">
        <v>2</v>
      </c>
      <c r="G130" s="47">
        <v>2</v>
      </c>
      <c r="H130" s="47">
        <v>2</v>
      </c>
      <c r="I130" s="47">
        <v>2</v>
      </c>
      <c r="J130" s="47">
        <v>10</v>
      </c>
      <c r="K130" s="47">
        <v>14</v>
      </c>
      <c r="L130" s="47">
        <v>14</v>
      </c>
      <c r="M130" s="145"/>
      <c r="O130" s="209">
        <v>124</v>
      </c>
      <c r="P130" s="2" t="str">
        <f>Q130&amp;":"&amp;COUNTIF($Q$7:Q130,Q130)</f>
        <v>49:25</v>
      </c>
      <c r="Q130" s="206">
        <f>'Student name internal mark'!X130</f>
        <v>49</v>
      </c>
      <c r="R130" s="227">
        <f t="shared" si="22"/>
        <v>2</v>
      </c>
      <c r="S130" s="227">
        <f t="shared" si="13"/>
        <v>2</v>
      </c>
      <c r="T130" s="227">
        <f t="shared" si="14"/>
        <v>2</v>
      </c>
      <c r="U130" s="227">
        <f t="shared" si="15"/>
        <v>2</v>
      </c>
      <c r="V130" s="227">
        <f t="shared" si="16"/>
        <v>2</v>
      </c>
      <c r="W130" s="227">
        <f t="shared" si="17"/>
        <v>2</v>
      </c>
      <c r="X130" s="227">
        <f t="shared" si="18"/>
        <v>10</v>
      </c>
      <c r="Y130" s="227">
        <f t="shared" si="19"/>
        <v>13</v>
      </c>
      <c r="Z130" s="227">
        <f t="shared" si="20"/>
        <v>14</v>
      </c>
      <c r="AB130" s="139">
        <f t="shared" si="24"/>
        <v>49</v>
      </c>
    </row>
    <row r="131" spans="1:28">
      <c r="A131" s="191">
        <f t="shared" si="21"/>
        <v>47</v>
      </c>
      <c r="B131" s="191" t="str">
        <f>C131&amp;":"&amp;COUNTIF($C$7:C131,C131)</f>
        <v>47:20</v>
      </c>
      <c r="C131" s="204">
        <f t="shared" si="23"/>
        <v>47</v>
      </c>
      <c r="D131" s="47">
        <v>2</v>
      </c>
      <c r="E131" s="47">
        <v>2</v>
      </c>
      <c r="F131" s="47">
        <v>2</v>
      </c>
      <c r="G131" s="47">
        <v>2</v>
      </c>
      <c r="H131" s="47">
        <v>2</v>
      </c>
      <c r="I131" s="47">
        <v>2</v>
      </c>
      <c r="J131" s="47">
        <v>10</v>
      </c>
      <c r="K131" s="47">
        <v>11</v>
      </c>
      <c r="L131" s="47">
        <v>14</v>
      </c>
      <c r="M131" s="145"/>
      <c r="O131" s="2">
        <v>125</v>
      </c>
      <c r="P131" s="2" t="str">
        <f>Q131&amp;":"&amp;COUNTIF($Q$7:Q131,Q131)</f>
        <v>38:7</v>
      </c>
      <c r="Q131" s="206">
        <f>'Student name internal mark'!X131</f>
        <v>38</v>
      </c>
      <c r="R131" s="227">
        <f t="shared" si="22"/>
        <v>0</v>
      </c>
      <c r="S131" s="227">
        <f t="shared" si="13"/>
        <v>2</v>
      </c>
      <c r="T131" s="227">
        <f t="shared" si="14"/>
        <v>2</v>
      </c>
      <c r="U131" s="227">
        <f t="shared" si="15"/>
        <v>2</v>
      </c>
      <c r="V131" s="227">
        <f t="shared" si="16"/>
        <v>2</v>
      </c>
      <c r="W131" s="227">
        <f t="shared" si="17"/>
        <v>0</v>
      </c>
      <c r="X131" s="227">
        <f t="shared" si="18"/>
        <v>10</v>
      </c>
      <c r="Y131" s="227">
        <f t="shared" si="19"/>
        <v>10</v>
      </c>
      <c r="Z131" s="227">
        <f t="shared" si="20"/>
        <v>10</v>
      </c>
      <c r="AB131" s="139">
        <f t="shared" si="24"/>
        <v>38</v>
      </c>
    </row>
    <row r="132" spans="1:28">
      <c r="A132" s="191">
        <f t="shared" si="21"/>
        <v>46</v>
      </c>
      <c r="B132" s="191" t="str">
        <f>C132&amp;":"&amp;COUNTIF($C$7:C132,C132)</f>
        <v>46:17</v>
      </c>
      <c r="C132" s="204">
        <f t="shared" si="23"/>
        <v>46</v>
      </c>
      <c r="D132" s="47">
        <v>2</v>
      </c>
      <c r="E132" s="47">
        <v>2</v>
      </c>
      <c r="F132" s="47">
        <v>2</v>
      </c>
      <c r="G132" s="47">
        <v>2</v>
      </c>
      <c r="H132" s="47">
        <v>2</v>
      </c>
      <c r="I132" s="47">
        <v>2</v>
      </c>
      <c r="J132" s="47">
        <v>10</v>
      </c>
      <c r="K132" s="47">
        <v>13</v>
      </c>
      <c r="L132" s="47">
        <v>11</v>
      </c>
      <c r="M132" s="145"/>
      <c r="O132" s="209">
        <v>126</v>
      </c>
      <c r="P132" s="2" t="str">
        <f>Q132&amp;":"&amp;COUNTIF($Q$7:Q132,Q132)</f>
        <v>44:12</v>
      </c>
      <c r="Q132" s="206">
        <f>'Student name internal mark'!X132</f>
        <v>44</v>
      </c>
      <c r="R132" s="227">
        <f t="shared" si="22"/>
        <v>2</v>
      </c>
      <c r="S132" s="227">
        <f t="shared" si="13"/>
        <v>2</v>
      </c>
      <c r="T132" s="227">
        <f t="shared" si="14"/>
        <v>2</v>
      </c>
      <c r="U132" s="227">
        <f t="shared" si="15"/>
        <v>2</v>
      </c>
      <c r="V132" s="227">
        <f t="shared" si="16"/>
        <v>2</v>
      </c>
      <c r="W132" s="227">
        <f t="shared" si="17"/>
        <v>2</v>
      </c>
      <c r="X132" s="227">
        <f t="shared" si="18"/>
        <v>9</v>
      </c>
      <c r="Y132" s="227">
        <f t="shared" si="19"/>
        <v>13</v>
      </c>
      <c r="Z132" s="227">
        <f t="shared" si="20"/>
        <v>10</v>
      </c>
      <c r="AB132" s="139">
        <f t="shared" si="24"/>
        <v>44</v>
      </c>
    </row>
    <row r="133" spans="1:28">
      <c r="A133" s="191">
        <f t="shared" si="21"/>
        <v>46</v>
      </c>
      <c r="B133" s="191" t="str">
        <f>C133&amp;":"&amp;COUNTIF($C$7:C133,C133)</f>
        <v>46:18</v>
      </c>
      <c r="C133" s="204">
        <f t="shared" si="23"/>
        <v>46</v>
      </c>
      <c r="D133" s="47">
        <v>2</v>
      </c>
      <c r="E133" s="47">
        <v>2</v>
      </c>
      <c r="F133" s="47">
        <v>2</v>
      </c>
      <c r="G133" s="47">
        <v>2</v>
      </c>
      <c r="H133" s="47">
        <v>2</v>
      </c>
      <c r="I133" s="47">
        <v>2</v>
      </c>
      <c r="J133" s="47">
        <v>10</v>
      </c>
      <c r="K133" s="47">
        <v>11</v>
      </c>
      <c r="L133" s="47">
        <v>13</v>
      </c>
      <c r="M133" s="145"/>
      <c r="O133" s="2">
        <v>127</v>
      </c>
      <c r="P133" s="2" t="str">
        <f>Q133&amp;":"&amp;COUNTIF($Q$7:Q133,Q133)</f>
        <v>38:8</v>
      </c>
      <c r="Q133" s="206">
        <f>'Student name internal mark'!X133</f>
        <v>38</v>
      </c>
      <c r="R133" s="227">
        <f t="shared" si="22"/>
        <v>0</v>
      </c>
      <c r="S133" s="227">
        <f t="shared" si="13"/>
        <v>0</v>
      </c>
      <c r="T133" s="227">
        <f t="shared" si="14"/>
        <v>2</v>
      </c>
      <c r="U133" s="227">
        <f t="shared" si="15"/>
        <v>1</v>
      </c>
      <c r="V133" s="227">
        <f t="shared" si="16"/>
        <v>2</v>
      </c>
      <c r="W133" s="227">
        <f t="shared" si="17"/>
        <v>0</v>
      </c>
      <c r="X133" s="227">
        <f t="shared" si="18"/>
        <v>10</v>
      </c>
      <c r="Y133" s="227">
        <f t="shared" si="19"/>
        <v>13</v>
      </c>
      <c r="Z133" s="227">
        <f t="shared" si="20"/>
        <v>10</v>
      </c>
      <c r="AB133" s="139">
        <f t="shared" si="24"/>
        <v>38</v>
      </c>
    </row>
    <row r="134" spans="1:28">
      <c r="A134" s="191">
        <f t="shared" si="21"/>
        <v>41</v>
      </c>
      <c r="B134" s="191" t="str">
        <f>C134&amp;":"&amp;COUNTIF($C$7:C134,C134)</f>
        <v>41:3</v>
      </c>
      <c r="C134" s="204">
        <f t="shared" si="23"/>
        <v>41</v>
      </c>
      <c r="D134" s="47">
        <v>2</v>
      </c>
      <c r="E134" s="47">
        <v>2</v>
      </c>
      <c r="F134" s="47">
        <v>2</v>
      </c>
      <c r="G134" s="47">
        <v>2</v>
      </c>
      <c r="H134" s="47">
        <v>2</v>
      </c>
      <c r="I134" s="47">
        <v>2</v>
      </c>
      <c r="J134" s="47">
        <v>9</v>
      </c>
      <c r="K134" s="47">
        <v>10</v>
      </c>
      <c r="L134" s="47">
        <v>10</v>
      </c>
      <c r="M134" s="145"/>
      <c r="O134" s="209">
        <v>128</v>
      </c>
      <c r="P134" s="2" t="str">
        <f>Q134&amp;":"&amp;COUNTIF($Q$7:Q134,Q134)</f>
        <v>40:4</v>
      </c>
      <c r="Q134" s="206">
        <f>'Student name internal mark'!X134</f>
        <v>40</v>
      </c>
      <c r="R134" s="227">
        <f t="shared" si="22"/>
        <v>0</v>
      </c>
      <c r="S134" s="227">
        <f t="shared" si="13"/>
        <v>0</v>
      </c>
      <c r="T134" s="227">
        <f t="shared" si="14"/>
        <v>2</v>
      </c>
      <c r="U134" s="227">
        <f t="shared" si="15"/>
        <v>2</v>
      </c>
      <c r="V134" s="227">
        <f t="shared" si="16"/>
        <v>2</v>
      </c>
      <c r="W134" s="227">
        <f t="shared" si="17"/>
        <v>1</v>
      </c>
      <c r="X134" s="227">
        <f t="shared" si="18"/>
        <v>10</v>
      </c>
      <c r="Y134" s="227">
        <f t="shared" si="19"/>
        <v>13</v>
      </c>
      <c r="Z134" s="227">
        <f t="shared" si="20"/>
        <v>10</v>
      </c>
      <c r="AB134" s="139">
        <f t="shared" si="24"/>
        <v>40</v>
      </c>
    </row>
    <row r="135" spans="1:28">
      <c r="A135" s="191">
        <f t="shared" si="21"/>
        <v>49</v>
      </c>
      <c r="B135" s="191" t="str">
        <f>C135&amp;":"&amp;COUNTIF($C$7:C135,C135)</f>
        <v>49:8</v>
      </c>
      <c r="C135" s="204">
        <f t="shared" si="23"/>
        <v>49</v>
      </c>
      <c r="D135" s="47">
        <v>2</v>
      </c>
      <c r="E135" s="47">
        <v>2</v>
      </c>
      <c r="F135" s="47">
        <v>2</v>
      </c>
      <c r="G135" s="47">
        <v>2</v>
      </c>
      <c r="H135" s="47">
        <v>2</v>
      </c>
      <c r="I135" s="47">
        <v>2</v>
      </c>
      <c r="J135" s="47">
        <v>9</v>
      </c>
      <c r="K135" s="47">
        <v>14</v>
      </c>
      <c r="L135" s="47">
        <v>14</v>
      </c>
      <c r="M135" s="145"/>
      <c r="O135" s="209">
        <v>129</v>
      </c>
      <c r="P135" s="2" t="str">
        <f>Q135&amp;":"&amp;COUNTIF($Q$7:Q135,Q135)</f>
        <v>43:7</v>
      </c>
      <c r="Q135" s="206">
        <f>'Student name internal mark'!X135</f>
        <v>43</v>
      </c>
      <c r="R135" s="227">
        <f t="shared" si="22"/>
        <v>2</v>
      </c>
      <c r="S135" s="227">
        <f t="shared" ref="S135:S198" si="25">IFERROR(VLOOKUP($P135,$B$7:$L$1014,4,FALSE),VLOOKUP($Q135,$C$7:$L$1014,3,FALSE))</f>
        <v>2</v>
      </c>
      <c r="T135" s="227">
        <f t="shared" ref="T135:T198" si="26">IFERROR(VLOOKUP($P135,$B$7:$L$1014,5,FALSE),VLOOKUP($Q135,$C$7:$L$1014,4,FALSE))</f>
        <v>2</v>
      </c>
      <c r="U135" s="227">
        <f t="shared" ref="U135:U198" si="27">IFERROR(VLOOKUP($P135,$B$7:$L$1014,6,FALSE),VLOOKUP($Q135,$C$7:$L$1014,5,FALSE))</f>
        <v>2</v>
      </c>
      <c r="V135" s="227">
        <f t="shared" ref="V135:V198" si="28">IFERROR(VLOOKUP($P135,$B$7:$L$1014,7,FALSE),VLOOKUP($Q135,$C$7:$L$1014,6,FALSE))</f>
        <v>2</v>
      </c>
      <c r="W135" s="227">
        <f t="shared" ref="W135:W198" si="29">IFERROR(VLOOKUP($P135,$B$7:$L$1014,8,FALSE),VLOOKUP($Q135,$C$7:$L$1014,7,FALSE))</f>
        <v>2</v>
      </c>
      <c r="X135" s="227">
        <f t="shared" ref="X135:X198" si="30">IFERROR(VLOOKUP($P135,$B$7:$L$1014,9,FALSE),VLOOKUP($Q135,$C$7:$L$1014,8,FALSE))</f>
        <v>9</v>
      </c>
      <c r="Y135" s="227">
        <f t="shared" ref="Y135:Y198" si="31">IFERROR(VLOOKUP($P135,$B$7:$L$1014,10,FALSE),VLOOKUP($Q135,$C$7:$L$1014,9,FALSE))</f>
        <v>10</v>
      </c>
      <c r="Z135" s="227">
        <f t="shared" ref="Z135:Z198" si="32">IFERROR(VLOOKUP($P135,$B$7:$L$1014,11,FALSE),VLOOKUP($Q135,$C$7:$L$1014,10,FALSE))</f>
        <v>12</v>
      </c>
      <c r="AB135" s="139">
        <f t="shared" si="24"/>
        <v>43</v>
      </c>
    </row>
    <row r="136" spans="1:28">
      <c r="A136" s="191">
        <f t="shared" ref="A136:A199" si="33">SUM(D136:L136)</f>
        <v>46</v>
      </c>
      <c r="B136" s="191" t="str">
        <f>C136&amp;":"&amp;COUNTIF($C$7:C136,C136)</f>
        <v>46:19</v>
      </c>
      <c r="C136" s="204">
        <f t="shared" si="23"/>
        <v>46</v>
      </c>
      <c r="D136" s="47">
        <v>2</v>
      </c>
      <c r="E136" s="47">
        <v>2</v>
      </c>
      <c r="F136" s="47">
        <v>2</v>
      </c>
      <c r="G136" s="47">
        <v>2</v>
      </c>
      <c r="H136" s="47">
        <v>2</v>
      </c>
      <c r="I136" s="47">
        <v>2</v>
      </c>
      <c r="J136" s="47">
        <v>9</v>
      </c>
      <c r="K136" s="47">
        <v>14</v>
      </c>
      <c r="L136" s="47">
        <v>11</v>
      </c>
      <c r="M136" s="145"/>
      <c r="O136" s="209">
        <v>130</v>
      </c>
      <c r="P136" s="2" t="str">
        <f>Q136&amp;":"&amp;COUNTIF($Q$7:Q136,Q136)</f>
        <v>39:8</v>
      </c>
      <c r="Q136" s="206">
        <f>'Student name internal mark'!X136</f>
        <v>39</v>
      </c>
      <c r="R136" s="227">
        <f t="shared" ref="R136:R199" si="34">IFERROR(VLOOKUP($P136,$B$7:$L$1014,3,FALSE),VLOOKUP($Q136,$C$7:$L$1014,2,FALSE))</f>
        <v>0</v>
      </c>
      <c r="S136" s="227">
        <f t="shared" si="25"/>
        <v>0</v>
      </c>
      <c r="T136" s="227">
        <f t="shared" si="26"/>
        <v>2</v>
      </c>
      <c r="U136" s="227">
        <f t="shared" si="27"/>
        <v>0</v>
      </c>
      <c r="V136" s="227">
        <f t="shared" si="28"/>
        <v>1</v>
      </c>
      <c r="W136" s="227">
        <f t="shared" si="29"/>
        <v>0</v>
      </c>
      <c r="X136" s="227">
        <f t="shared" si="30"/>
        <v>10</v>
      </c>
      <c r="Y136" s="227">
        <f t="shared" si="31"/>
        <v>13</v>
      </c>
      <c r="Z136" s="227">
        <f t="shared" si="32"/>
        <v>13</v>
      </c>
      <c r="AB136" s="139">
        <f t="shared" si="24"/>
        <v>39</v>
      </c>
    </row>
    <row r="137" spans="1:28">
      <c r="A137" s="191">
        <f t="shared" si="33"/>
        <v>49</v>
      </c>
      <c r="B137" s="191" t="str">
        <f>C137&amp;":"&amp;COUNTIF($C$7:C137,C137)</f>
        <v>49:9</v>
      </c>
      <c r="C137" s="204">
        <f t="shared" si="23"/>
        <v>49</v>
      </c>
      <c r="D137" s="47">
        <v>2</v>
      </c>
      <c r="E137" s="47">
        <v>2</v>
      </c>
      <c r="F137" s="47">
        <v>2</v>
      </c>
      <c r="G137" s="47">
        <v>2</v>
      </c>
      <c r="H137" s="47">
        <v>2</v>
      </c>
      <c r="I137" s="47">
        <v>2</v>
      </c>
      <c r="J137" s="47">
        <v>9</v>
      </c>
      <c r="K137" s="47">
        <v>14</v>
      </c>
      <c r="L137" s="47">
        <v>14</v>
      </c>
      <c r="M137" s="145"/>
      <c r="O137" s="209">
        <v>131</v>
      </c>
      <c r="P137" s="2" t="str">
        <f>Q137&amp;":"&amp;COUNTIF($Q$7:Q137,Q137)</f>
        <v>49:26</v>
      </c>
      <c r="Q137" s="206">
        <f>'Student name internal mark'!X137</f>
        <v>49</v>
      </c>
      <c r="R137" s="227">
        <f t="shared" si="34"/>
        <v>2</v>
      </c>
      <c r="S137" s="227">
        <f t="shared" si="25"/>
        <v>2</v>
      </c>
      <c r="T137" s="227">
        <f t="shared" si="26"/>
        <v>2</v>
      </c>
      <c r="U137" s="227">
        <f t="shared" si="27"/>
        <v>2</v>
      </c>
      <c r="V137" s="227">
        <f t="shared" si="28"/>
        <v>2</v>
      </c>
      <c r="W137" s="227">
        <f t="shared" si="29"/>
        <v>2</v>
      </c>
      <c r="X137" s="227">
        <f t="shared" si="30"/>
        <v>10</v>
      </c>
      <c r="Y137" s="227">
        <f t="shared" si="31"/>
        <v>13</v>
      </c>
      <c r="Z137" s="227">
        <f t="shared" si="32"/>
        <v>14</v>
      </c>
      <c r="AB137" s="139">
        <f t="shared" si="24"/>
        <v>49</v>
      </c>
    </row>
    <row r="138" spans="1:28">
      <c r="A138" s="191">
        <f t="shared" si="33"/>
        <v>45</v>
      </c>
      <c r="B138" s="191" t="str">
        <f>C138&amp;":"&amp;COUNTIF($C$7:C138,C138)</f>
        <v>45:22</v>
      </c>
      <c r="C138" s="204">
        <f t="shared" si="23"/>
        <v>45</v>
      </c>
      <c r="D138" s="47">
        <v>2</v>
      </c>
      <c r="E138" s="47">
        <v>2</v>
      </c>
      <c r="F138" s="47">
        <v>2</v>
      </c>
      <c r="G138" s="47">
        <v>2</v>
      </c>
      <c r="H138" s="47">
        <v>2</v>
      </c>
      <c r="I138" s="47">
        <v>2</v>
      </c>
      <c r="J138" s="47">
        <v>9</v>
      </c>
      <c r="K138" s="47">
        <v>13</v>
      </c>
      <c r="L138" s="47">
        <v>11</v>
      </c>
      <c r="M138" s="145"/>
      <c r="O138" s="2">
        <v>132</v>
      </c>
      <c r="P138" s="2" t="str">
        <f>Q138&amp;":"&amp;COUNTIF($Q$7:Q138,Q138)</f>
        <v>48:19</v>
      </c>
      <c r="Q138" s="206">
        <f>'Student name internal mark'!X138</f>
        <v>48</v>
      </c>
      <c r="R138" s="227">
        <f t="shared" si="34"/>
        <v>2</v>
      </c>
      <c r="S138" s="227">
        <f t="shared" si="25"/>
        <v>2</v>
      </c>
      <c r="T138" s="227">
        <f t="shared" si="26"/>
        <v>2</v>
      </c>
      <c r="U138" s="227">
        <f t="shared" si="27"/>
        <v>2</v>
      </c>
      <c r="V138" s="227">
        <f t="shared" si="28"/>
        <v>2</v>
      </c>
      <c r="W138" s="227">
        <f t="shared" si="29"/>
        <v>2</v>
      </c>
      <c r="X138" s="227">
        <f t="shared" si="30"/>
        <v>10</v>
      </c>
      <c r="Y138" s="227">
        <f t="shared" si="31"/>
        <v>12</v>
      </c>
      <c r="Z138" s="227">
        <f t="shared" si="32"/>
        <v>14</v>
      </c>
      <c r="AB138" s="139">
        <f t="shared" si="24"/>
        <v>48</v>
      </c>
    </row>
    <row r="139" spans="1:28">
      <c r="A139" s="191">
        <f t="shared" si="33"/>
        <v>44</v>
      </c>
      <c r="B139" s="191" t="str">
        <f>C139&amp;":"&amp;COUNTIF($C$7:C139,C139)</f>
        <v>44:17</v>
      </c>
      <c r="C139" s="204">
        <f t="shared" ref="C139:C202" si="35">SUM(D139:L139)</f>
        <v>44</v>
      </c>
      <c r="D139" s="47">
        <v>2</v>
      </c>
      <c r="E139" s="47">
        <v>2</v>
      </c>
      <c r="F139" s="47">
        <v>2</v>
      </c>
      <c r="G139" s="47">
        <v>2</v>
      </c>
      <c r="H139" s="47">
        <v>2</v>
      </c>
      <c r="I139" s="47">
        <v>2</v>
      </c>
      <c r="J139" s="47">
        <v>10</v>
      </c>
      <c r="K139" s="47">
        <v>11</v>
      </c>
      <c r="L139" s="47">
        <v>11</v>
      </c>
      <c r="M139" s="145"/>
      <c r="O139" s="209">
        <v>133</v>
      </c>
      <c r="P139" s="2" t="str">
        <f>Q139&amp;":"&amp;COUNTIF($Q$7:Q139,Q139)</f>
        <v>40:5</v>
      </c>
      <c r="Q139" s="206">
        <f>'Student name internal mark'!X139</f>
        <v>40</v>
      </c>
      <c r="R139" s="227">
        <f t="shared" si="34"/>
        <v>0</v>
      </c>
      <c r="S139" s="227">
        <f t="shared" si="25"/>
        <v>0</v>
      </c>
      <c r="T139" s="227">
        <f t="shared" si="26"/>
        <v>2</v>
      </c>
      <c r="U139" s="227">
        <f t="shared" si="27"/>
        <v>2</v>
      </c>
      <c r="V139" s="227">
        <f t="shared" si="28"/>
        <v>2</v>
      </c>
      <c r="W139" s="227">
        <f t="shared" si="29"/>
        <v>2</v>
      </c>
      <c r="X139" s="227">
        <f t="shared" si="30"/>
        <v>10</v>
      </c>
      <c r="Y139" s="227">
        <f t="shared" si="31"/>
        <v>10</v>
      </c>
      <c r="Z139" s="227">
        <f t="shared" si="32"/>
        <v>12</v>
      </c>
      <c r="AB139" s="139">
        <f t="shared" si="24"/>
        <v>40</v>
      </c>
    </row>
    <row r="140" spans="1:28">
      <c r="A140" s="191">
        <f t="shared" si="33"/>
        <v>47</v>
      </c>
      <c r="B140" s="191" t="str">
        <f>C140&amp;":"&amp;COUNTIF($C$7:C140,C140)</f>
        <v>47:21</v>
      </c>
      <c r="C140" s="204">
        <f t="shared" si="35"/>
        <v>47</v>
      </c>
      <c r="D140" s="47">
        <v>2</v>
      </c>
      <c r="E140" s="47">
        <v>2</v>
      </c>
      <c r="F140" s="47">
        <v>2</v>
      </c>
      <c r="G140" s="47">
        <v>2</v>
      </c>
      <c r="H140" s="47">
        <v>2</v>
      </c>
      <c r="I140" s="47">
        <v>2</v>
      </c>
      <c r="J140" s="47">
        <v>10</v>
      </c>
      <c r="K140" s="47">
        <v>11</v>
      </c>
      <c r="L140" s="47">
        <v>14</v>
      </c>
      <c r="M140" s="145"/>
      <c r="O140" s="2">
        <v>134</v>
      </c>
      <c r="P140" s="2" t="str">
        <f>Q140&amp;":"&amp;COUNTIF($Q$7:Q140,Q140)</f>
        <v>40:6</v>
      </c>
      <c r="Q140" s="206">
        <f>'Student name internal mark'!X140</f>
        <v>40</v>
      </c>
      <c r="R140" s="227">
        <f t="shared" si="34"/>
        <v>0</v>
      </c>
      <c r="S140" s="227">
        <f t="shared" si="25"/>
        <v>0</v>
      </c>
      <c r="T140" s="227">
        <f t="shared" si="26"/>
        <v>1</v>
      </c>
      <c r="U140" s="227">
        <f t="shared" si="27"/>
        <v>1</v>
      </c>
      <c r="V140" s="227">
        <f t="shared" si="28"/>
        <v>2</v>
      </c>
      <c r="W140" s="227">
        <f t="shared" si="29"/>
        <v>2</v>
      </c>
      <c r="X140" s="227">
        <f t="shared" si="30"/>
        <v>8</v>
      </c>
      <c r="Y140" s="227">
        <f t="shared" si="31"/>
        <v>12</v>
      </c>
      <c r="Z140" s="227">
        <f t="shared" si="32"/>
        <v>14</v>
      </c>
      <c r="AB140" s="139">
        <f t="shared" si="24"/>
        <v>40</v>
      </c>
    </row>
    <row r="141" spans="1:28">
      <c r="A141" s="191">
        <f t="shared" si="33"/>
        <v>44</v>
      </c>
      <c r="B141" s="191" t="str">
        <f>C141&amp;":"&amp;COUNTIF($C$7:C141,C141)</f>
        <v>44:18</v>
      </c>
      <c r="C141" s="204">
        <f t="shared" si="35"/>
        <v>44</v>
      </c>
      <c r="D141" s="47">
        <v>2</v>
      </c>
      <c r="E141" s="47">
        <v>2</v>
      </c>
      <c r="F141" s="47">
        <v>2</v>
      </c>
      <c r="G141" s="47">
        <v>2</v>
      </c>
      <c r="H141" s="47">
        <v>2</v>
      </c>
      <c r="I141" s="47">
        <v>2</v>
      </c>
      <c r="J141" s="47">
        <v>9</v>
      </c>
      <c r="K141" s="47">
        <v>13</v>
      </c>
      <c r="L141" s="47">
        <v>10</v>
      </c>
      <c r="M141" s="145"/>
      <c r="O141" s="209">
        <v>135</v>
      </c>
      <c r="P141" s="2" t="str">
        <f>Q141&amp;":"&amp;COUNTIF($Q$7:Q141,Q141)</f>
        <v>45:24</v>
      </c>
      <c r="Q141" s="206">
        <f>'Student name internal mark'!X141</f>
        <v>45</v>
      </c>
      <c r="R141" s="227">
        <f t="shared" si="34"/>
        <v>2</v>
      </c>
      <c r="S141" s="227">
        <f t="shared" si="25"/>
        <v>2</v>
      </c>
      <c r="T141" s="227">
        <f t="shared" si="26"/>
        <v>2</v>
      </c>
      <c r="U141" s="227">
        <f t="shared" si="27"/>
        <v>2</v>
      </c>
      <c r="V141" s="227">
        <f t="shared" si="28"/>
        <v>2</v>
      </c>
      <c r="W141" s="227">
        <f t="shared" si="29"/>
        <v>2</v>
      </c>
      <c r="X141" s="227">
        <f t="shared" si="30"/>
        <v>10</v>
      </c>
      <c r="Y141" s="227">
        <f t="shared" si="31"/>
        <v>12</v>
      </c>
      <c r="Z141" s="227">
        <f t="shared" si="32"/>
        <v>11</v>
      </c>
      <c r="AB141" s="139">
        <f t="shared" si="24"/>
        <v>45</v>
      </c>
    </row>
    <row r="142" spans="1:28">
      <c r="A142" s="191">
        <f t="shared" si="33"/>
        <v>46</v>
      </c>
      <c r="B142" s="191" t="str">
        <f>C142&amp;":"&amp;COUNTIF($C$7:C142,C142)</f>
        <v>46:20</v>
      </c>
      <c r="C142" s="204">
        <f t="shared" si="35"/>
        <v>46</v>
      </c>
      <c r="D142" s="47">
        <v>2</v>
      </c>
      <c r="E142" s="47">
        <v>2</v>
      </c>
      <c r="F142" s="47">
        <v>2</v>
      </c>
      <c r="G142" s="47">
        <v>2</v>
      </c>
      <c r="H142" s="47">
        <v>2</v>
      </c>
      <c r="I142" s="47">
        <v>2</v>
      </c>
      <c r="J142" s="47">
        <v>9</v>
      </c>
      <c r="K142" s="47">
        <v>13</v>
      </c>
      <c r="L142" s="47">
        <v>12</v>
      </c>
      <c r="M142" s="145"/>
      <c r="O142" s="209">
        <v>136</v>
      </c>
      <c r="P142" s="2" t="str">
        <f>Q142&amp;":"&amp;COUNTIF($Q$7:Q142,Q142)</f>
        <v>35:5</v>
      </c>
      <c r="Q142" s="206">
        <f>'Student name internal mark'!X142</f>
        <v>35</v>
      </c>
      <c r="R142" s="227">
        <f t="shared" si="34"/>
        <v>2</v>
      </c>
      <c r="S142" s="227">
        <f t="shared" si="25"/>
        <v>2</v>
      </c>
      <c r="T142" s="227">
        <f t="shared" si="26"/>
        <v>2</v>
      </c>
      <c r="U142" s="227">
        <f t="shared" si="27"/>
        <v>2</v>
      </c>
      <c r="V142" s="227">
        <f t="shared" si="28"/>
        <v>2</v>
      </c>
      <c r="W142" s="227">
        <f t="shared" si="29"/>
        <v>2</v>
      </c>
      <c r="X142" s="227">
        <f t="shared" si="30"/>
        <v>5</v>
      </c>
      <c r="Y142" s="227">
        <f t="shared" si="31"/>
        <v>7</v>
      </c>
      <c r="Z142" s="227">
        <f t="shared" si="32"/>
        <v>11</v>
      </c>
      <c r="AB142" s="139">
        <f t="shared" ref="AB142:AB205" si="36">SUM(R142:Z142)</f>
        <v>35</v>
      </c>
    </row>
    <row r="143" spans="1:28">
      <c r="A143" s="191">
        <f t="shared" si="33"/>
        <v>47</v>
      </c>
      <c r="B143" s="191" t="str">
        <f>C143&amp;":"&amp;COUNTIF($C$7:C143,C143)</f>
        <v>47:22</v>
      </c>
      <c r="C143" s="204">
        <f t="shared" si="35"/>
        <v>47</v>
      </c>
      <c r="D143" s="47">
        <v>2</v>
      </c>
      <c r="E143" s="47">
        <v>2</v>
      </c>
      <c r="F143" s="47">
        <v>2</v>
      </c>
      <c r="G143" s="47">
        <v>2</v>
      </c>
      <c r="H143" s="47">
        <v>2</v>
      </c>
      <c r="I143" s="47">
        <v>2</v>
      </c>
      <c r="J143" s="47">
        <v>10</v>
      </c>
      <c r="K143" s="47">
        <v>13</v>
      </c>
      <c r="L143" s="47">
        <v>12</v>
      </c>
      <c r="M143" s="145"/>
      <c r="O143" s="209">
        <v>137</v>
      </c>
      <c r="P143" s="2" t="str">
        <f>Q143&amp;":"&amp;COUNTIF($Q$7:Q143,Q143)</f>
        <v>49:27</v>
      </c>
      <c r="Q143" s="206">
        <f>'Student name internal mark'!X143</f>
        <v>49</v>
      </c>
      <c r="R143" s="227">
        <f t="shared" si="34"/>
        <v>2</v>
      </c>
      <c r="S143" s="227">
        <f t="shared" si="25"/>
        <v>2</v>
      </c>
      <c r="T143" s="227">
        <f t="shared" si="26"/>
        <v>2</v>
      </c>
      <c r="U143" s="227">
        <f t="shared" si="27"/>
        <v>2</v>
      </c>
      <c r="V143" s="227">
        <f t="shared" si="28"/>
        <v>2</v>
      </c>
      <c r="W143" s="227">
        <f t="shared" si="29"/>
        <v>2</v>
      </c>
      <c r="X143" s="227">
        <f t="shared" si="30"/>
        <v>10</v>
      </c>
      <c r="Y143" s="227">
        <f t="shared" si="31"/>
        <v>13</v>
      </c>
      <c r="Z143" s="227">
        <f t="shared" si="32"/>
        <v>14</v>
      </c>
      <c r="AB143" s="139">
        <f t="shared" si="36"/>
        <v>49</v>
      </c>
    </row>
    <row r="144" spans="1:28">
      <c r="A144" s="191">
        <f t="shared" si="33"/>
        <v>43</v>
      </c>
      <c r="B144" s="191" t="str">
        <f>C144&amp;":"&amp;COUNTIF($C$7:C144,C144)</f>
        <v>43:18</v>
      </c>
      <c r="C144" s="204">
        <f t="shared" si="35"/>
        <v>43</v>
      </c>
      <c r="D144" s="47">
        <v>2</v>
      </c>
      <c r="E144" s="47">
        <v>2</v>
      </c>
      <c r="F144" s="47">
        <v>2</v>
      </c>
      <c r="G144" s="47">
        <v>2</v>
      </c>
      <c r="H144" s="47">
        <v>2</v>
      </c>
      <c r="I144" s="47">
        <v>2</v>
      </c>
      <c r="J144" s="47">
        <v>9</v>
      </c>
      <c r="K144" s="47">
        <v>12</v>
      </c>
      <c r="L144" s="47">
        <v>10</v>
      </c>
      <c r="M144" s="145"/>
      <c r="O144" s="209">
        <v>138</v>
      </c>
      <c r="P144" s="2" t="str">
        <f>Q144&amp;":"&amp;COUNTIF($Q$7:Q144,Q144)</f>
        <v>49:28</v>
      </c>
      <c r="Q144" s="206">
        <f>'Student name internal mark'!X144</f>
        <v>49</v>
      </c>
      <c r="R144" s="227">
        <f t="shared" si="34"/>
        <v>2</v>
      </c>
      <c r="S144" s="227">
        <f t="shared" si="25"/>
        <v>2</v>
      </c>
      <c r="T144" s="227">
        <f t="shared" si="26"/>
        <v>2</v>
      </c>
      <c r="U144" s="227">
        <f t="shared" si="27"/>
        <v>2</v>
      </c>
      <c r="V144" s="227">
        <f t="shared" si="28"/>
        <v>2</v>
      </c>
      <c r="W144" s="227">
        <f t="shared" si="29"/>
        <v>2</v>
      </c>
      <c r="X144" s="227">
        <f t="shared" si="30"/>
        <v>10</v>
      </c>
      <c r="Y144" s="227">
        <f t="shared" si="31"/>
        <v>13</v>
      </c>
      <c r="Z144" s="227">
        <f t="shared" si="32"/>
        <v>14</v>
      </c>
      <c r="AB144" s="139">
        <f t="shared" si="36"/>
        <v>49</v>
      </c>
    </row>
    <row r="145" spans="1:28">
      <c r="A145" s="191">
        <f t="shared" si="33"/>
        <v>45</v>
      </c>
      <c r="B145" s="191" t="str">
        <f>C145&amp;":"&amp;COUNTIF($C$7:C145,C145)</f>
        <v>45:23</v>
      </c>
      <c r="C145" s="204">
        <f t="shared" si="35"/>
        <v>45</v>
      </c>
      <c r="D145" s="47">
        <v>2</v>
      </c>
      <c r="E145" s="47">
        <v>2</v>
      </c>
      <c r="F145" s="47">
        <v>2</v>
      </c>
      <c r="G145" s="47">
        <v>2</v>
      </c>
      <c r="H145" s="47">
        <v>2</v>
      </c>
      <c r="I145" s="47">
        <v>2</v>
      </c>
      <c r="J145" s="47">
        <v>9</v>
      </c>
      <c r="K145" s="47">
        <v>13</v>
      </c>
      <c r="L145" s="47">
        <v>11</v>
      </c>
      <c r="M145" s="145"/>
      <c r="O145" s="2">
        <v>139</v>
      </c>
      <c r="P145" s="2" t="str">
        <f>Q145&amp;":"&amp;COUNTIF($Q$7:Q145,Q145)</f>
        <v>45:25</v>
      </c>
      <c r="Q145" s="206">
        <f>'Student name internal mark'!X145</f>
        <v>45</v>
      </c>
      <c r="R145" s="227">
        <f t="shared" si="34"/>
        <v>2</v>
      </c>
      <c r="S145" s="227">
        <f t="shared" si="25"/>
        <v>2</v>
      </c>
      <c r="T145" s="227">
        <f t="shared" si="26"/>
        <v>2</v>
      </c>
      <c r="U145" s="227">
        <f t="shared" si="27"/>
        <v>2</v>
      </c>
      <c r="V145" s="227">
        <f t="shared" si="28"/>
        <v>2</v>
      </c>
      <c r="W145" s="227">
        <f t="shared" si="29"/>
        <v>2</v>
      </c>
      <c r="X145" s="227">
        <f t="shared" si="30"/>
        <v>9</v>
      </c>
      <c r="Y145" s="227">
        <f t="shared" si="31"/>
        <v>12</v>
      </c>
      <c r="Z145" s="227">
        <f t="shared" si="32"/>
        <v>12</v>
      </c>
      <c r="AB145" s="139">
        <f t="shared" si="36"/>
        <v>45</v>
      </c>
    </row>
    <row r="146" spans="1:28">
      <c r="A146" s="191">
        <f t="shared" si="33"/>
        <v>44</v>
      </c>
      <c r="B146" s="191" t="str">
        <f>C146&amp;":"&amp;COUNTIF($C$7:C146,C146)</f>
        <v>44:19</v>
      </c>
      <c r="C146" s="204">
        <f t="shared" si="35"/>
        <v>44</v>
      </c>
      <c r="D146" s="47">
        <v>2</v>
      </c>
      <c r="E146" s="47">
        <v>2</v>
      </c>
      <c r="F146" s="47">
        <v>2</v>
      </c>
      <c r="G146" s="47">
        <v>2</v>
      </c>
      <c r="H146" s="47">
        <v>2</v>
      </c>
      <c r="I146" s="47">
        <v>2</v>
      </c>
      <c r="J146" s="47">
        <v>9</v>
      </c>
      <c r="K146" s="47">
        <v>13</v>
      </c>
      <c r="L146" s="47">
        <v>10</v>
      </c>
      <c r="M146" s="145"/>
      <c r="O146" s="209">
        <v>140</v>
      </c>
      <c r="P146" s="2" t="str">
        <f>Q146&amp;":"&amp;COUNTIF($Q$7:Q146,Q146)</f>
        <v>45:26</v>
      </c>
      <c r="Q146" s="206">
        <f>'Student name internal mark'!X146</f>
        <v>45</v>
      </c>
      <c r="R146" s="227">
        <f t="shared" si="34"/>
        <v>2</v>
      </c>
      <c r="S146" s="227">
        <f t="shared" si="25"/>
        <v>2</v>
      </c>
      <c r="T146" s="227">
        <f t="shared" si="26"/>
        <v>2</v>
      </c>
      <c r="U146" s="227">
        <f t="shared" si="27"/>
        <v>2</v>
      </c>
      <c r="V146" s="227">
        <f t="shared" si="28"/>
        <v>2</v>
      </c>
      <c r="W146" s="227">
        <f t="shared" si="29"/>
        <v>2</v>
      </c>
      <c r="X146" s="227">
        <f t="shared" si="30"/>
        <v>9</v>
      </c>
      <c r="Y146" s="227">
        <f t="shared" si="31"/>
        <v>13</v>
      </c>
      <c r="Z146" s="227">
        <f t="shared" si="32"/>
        <v>11</v>
      </c>
      <c r="AB146" s="139">
        <f t="shared" si="36"/>
        <v>45</v>
      </c>
    </row>
    <row r="147" spans="1:28">
      <c r="A147" s="191">
        <f t="shared" si="33"/>
        <v>49</v>
      </c>
      <c r="B147" s="191" t="str">
        <f>C147&amp;":"&amp;COUNTIF($C$7:C147,C147)</f>
        <v>49:10</v>
      </c>
      <c r="C147" s="204">
        <f t="shared" si="35"/>
        <v>49</v>
      </c>
      <c r="D147" s="47">
        <v>2</v>
      </c>
      <c r="E147" s="47">
        <v>2</v>
      </c>
      <c r="F147" s="47">
        <v>2</v>
      </c>
      <c r="G147" s="47">
        <v>2</v>
      </c>
      <c r="H147" s="47">
        <v>2</v>
      </c>
      <c r="I147" s="47">
        <v>2</v>
      </c>
      <c r="J147" s="47">
        <v>9</v>
      </c>
      <c r="K147" s="47">
        <v>14</v>
      </c>
      <c r="L147" s="47">
        <v>14</v>
      </c>
      <c r="M147" s="145"/>
      <c r="O147" s="2">
        <v>141</v>
      </c>
      <c r="P147" s="2" t="str">
        <f>Q147&amp;":"&amp;COUNTIF($Q$7:Q147,Q147)</f>
        <v>49:29</v>
      </c>
      <c r="Q147" s="206">
        <f>'Student name internal mark'!X147</f>
        <v>49</v>
      </c>
      <c r="R147" s="227">
        <f t="shared" si="34"/>
        <v>2</v>
      </c>
      <c r="S147" s="227">
        <f t="shared" si="25"/>
        <v>2</v>
      </c>
      <c r="T147" s="227">
        <f t="shared" si="26"/>
        <v>2</v>
      </c>
      <c r="U147" s="227">
        <f t="shared" si="27"/>
        <v>2</v>
      </c>
      <c r="V147" s="227">
        <f t="shared" si="28"/>
        <v>2</v>
      </c>
      <c r="W147" s="227">
        <f t="shared" si="29"/>
        <v>2</v>
      </c>
      <c r="X147" s="227">
        <f t="shared" si="30"/>
        <v>10</v>
      </c>
      <c r="Y147" s="227">
        <f t="shared" si="31"/>
        <v>13</v>
      </c>
      <c r="Z147" s="227">
        <f t="shared" si="32"/>
        <v>14</v>
      </c>
      <c r="AB147" s="139">
        <f t="shared" si="36"/>
        <v>49</v>
      </c>
    </row>
    <row r="148" spans="1:28">
      <c r="A148" s="191">
        <f t="shared" si="33"/>
        <v>45</v>
      </c>
      <c r="B148" s="191" t="str">
        <f>C148&amp;":"&amp;COUNTIF($C$7:C148,C148)</f>
        <v>45:24</v>
      </c>
      <c r="C148" s="204">
        <f t="shared" si="35"/>
        <v>45</v>
      </c>
      <c r="D148" s="47">
        <v>2</v>
      </c>
      <c r="E148" s="47">
        <v>2</v>
      </c>
      <c r="F148" s="47">
        <v>2</v>
      </c>
      <c r="G148" s="47">
        <v>2</v>
      </c>
      <c r="H148" s="47">
        <v>2</v>
      </c>
      <c r="I148" s="47">
        <v>2</v>
      </c>
      <c r="J148" s="47">
        <v>10</v>
      </c>
      <c r="K148" s="47">
        <v>12</v>
      </c>
      <c r="L148" s="47">
        <v>11</v>
      </c>
      <c r="M148" s="145"/>
      <c r="O148" s="209">
        <v>142</v>
      </c>
      <c r="P148" s="2" t="str">
        <f>Q148&amp;":"&amp;COUNTIF($Q$7:Q148,Q148)</f>
        <v>45:27</v>
      </c>
      <c r="Q148" s="206">
        <f>'Student name internal mark'!X148</f>
        <v>45</v>
      </c>
      <c r="R148" s="227">
        <f t="shared" si="34"/>
        <v>2</v>
      </c>
      <c r="S148" s="227">
        <f t="shared" si="25"/>
        <v>2</v>
      </c>
      <c r="T148" s="227">
        <f t="shared" si="26"/>
        <v>2</v>
      </c>
      <c r="U148" s="227">
        <f t="shared" si="27"/>
        <v>2</v>
      </c>
      <c r="V148" s="227">
        <f t="shared" si="28"/>
        <v>2</v>
      </c>
      <c r="W148" s="227">
        <f t="shared" si="29"/>
        <v>2</v>
      </c>
      <c r="X148" s="227">
        <f t="shared" si="30"/>
        <v>9</v>
      </c>
      <c r="Y148" s="227">
        <f t="shared" si="31"/>
        <v>13</v>
      </c>
      <c r="Z148" s="227">
        <f t="shared" si="32"/>
        <v>11</v>
      </c>
      <c r="AB148" s="139">
        <f t="shared" si="36"/>
        <v>45</v>
      </c>
    </row>
    <row r="149" spans="1:28">
      <c r="A149" s="191">
        <f t="shared" si="33"/>
        <v>45</v>
      </c>
      <c r="B149" s="191" t="str">
        <f>C149&amp;":"&amp;COUNTIF($C$7:C149,C149)</f>
        <v>45:25</v>
      </c>
      <c r="C149" s="204">
        <f t="shared" si="35"/>
        <v>45</v>
      </c>
      <c r="D149" s="47">
        <v>2</v>
      </c>
      <c r="E149" s="47">
        <v>2</v>
      </c>
      <c r="F149" s="47">
        <v>2</v>
      </c>
      <c r="G149" s="47">
        <v>2</v>
      </c>
      <c r="H149" s="47">
        <v>2</v>
      </c>
      <c r="I149" s="47">
        <v>2</v>
      </c>
      <c r="J149" s="47">
        <v>9</v>
      </c>
      <c r="K149" s="47">
        <v>12</v>
      </c>
      <c r="L149" s="47">
        <v>12</v>
      </c>
      <c r="M149" s="145"/>
      <c r="O149" s="209">
        <v>143</v>
      </c>
      <c r="P149" s="2" t="str">
        <f>Q149&amp;":"&amp;COUNTIF($Q$7:Q149,Q149)</f>
        <v>40:7</v>
      </c>
      <c r="Q149" s="206">
        <f>'Student name internal mark'!X149</f>
        <v>40</v>
      </c>
      <c r="R149" s="227">
        <f t="shared" si="34"/>
        <v>1</v>
      </c>
      <c r="S149" s="227">
        <f t="shared" si="25"/>
        <v>0</v>
      </c>
      <c r="T149" s="227">
        <f t="shared" si="26"/>
        <v>2</v>
      </c>
      <c r="U149" s="227">
        <f t="shared" si="27"/>
        <v>2</v>
      </c>
      <c r="V149" s="227">
        <f t="shared" si="28"/>
        <v>0</v>
      </c>
      <c r="W149" s="227">
        <f t="shared" si="29"/>
        <v>1</v>
      </c>
      <c r="X149" s="227">
        <f t="shared" si="30"/>
        <v>9</v>
      </c>
      <c r="Y149" s="227">
        <f t="shared" si="31"/>
        <v>14</v>
      </c>
      <c r="Z149" s="227">
        <f t="shared" si="32"/>
        <v>11</v>
      </c>
      <c r="AB149" s="139">
        <f t="shared" si="36"/>
        <v>40</v>
      </c>
    </row>
    <row r="150" spans="1:28">
      <c r="A150" s="191">
        <f t="shared" si="33"/>
        <v>45</v>
      </c>
      <c r="B150" s="191" t="str">
        <f>C150&amp;":"&amp;COUNTIF($C$7:C150,C150)</f>
        <v>45:26</v>
      </c>
      <c r="C150" s="204">
        <f t="shared" si="35"/>
        <v>45</v>
      </c>
      <c r="D150" s="47">
        <v>2</v>
      </c>
      <c r="E150" s="47">
        <v>2</v>
      </c>
      <c r="F150" s="47">
        <v>2</v>
      </c>
      <c r="G150" s="47">
        <v>2</v>
      </c>
      <c r="H150" s="47">
        <v>2</v>
      </c>
      <c r="I150" s="47">
        <v>2</v>
      </c>
      <c r="J150" s="47">
        <v>9</v>
      </c>
      <c r="K150" s="47">
        <v>13</v>
      </c>
      <c r="L150" s="47">
        <v>11</v>
      </c>
      <c r="M150" s="145"/>
      <c r="O150" s="209">
        <v>144</v>
      </c>
      <c r="P150" s="2" t="str">
        <f>Q150&amp;":"&amp;COUNTIF($Q$7:Q150,Q150)</f>
        <v>33:2</v>
      </c>
      <c r="Q150" s="206">
        <f>'Student name internal mark'!X150</f>
        <v>33</v>
      </c>
      <c r="R150" s="227">
        <f t="shared" si="34"/>
        <v>0</v>
      </c>
      <c r="S150" s="227">
        <f t="shared" si="25"/>
        <v>0</v>
      </c>
      <c r="T150" s="227">
        <f t="shared" si="26"/>
        <v>2</v>
      </c>
      <c r="U150" s="227">
        <f t="shared" si="27"/>
        <v>0</v>
      </c>
      <c r="V150" s="227">
        <f t="shared" si="28"/>
        <v>0</v>
      </c>
      <c r="W150" s="227">
        <f t="shared" si="29"/>
        <v>1</v>
      </c>
      <c r="X150" s="227">
        <f t="shared" si="30"/>
        <v>5</v>
      </c>
      <c r="Y150" s="227">
        <f t="shared" si="31"/>
        <v>11</v>
      </c>
      <c r="Z150" s="227">
        <f t="shared" si="32"/>
        <v>14</v>
      </c>
      <c r="AB150" s="139">
        <f t="shared" si="36"/>
        <v>33</v>
      </c>
    </row>
    <row r="151" spans="1:28">
      <c r="A151" s="191">
        <f t="shared" si="33"/>
        <v>43</v>
      </c>
      <c r="B151" s="191" t="str">
        <f>C151&amp;":"&amp;COUNTIF($C$7:C151,C151)</f>
        <v>43:19</v>
      </c>
      <c r="C151" s="204">
        <f t="shared" si="35"/>
        <v>43</v>
      </c>
      <c r="D151" s="47">
        <v>2</v>
      </c>
      <c r="E151" s="47">
        <v>2</v>
      </c>
      <c r="F151" s="47">
        <v>2</v>
      </c>
      <c r="G151" s="47">
        <v>2</v>
      </c>
      <c r="H151" s="47">
        <v>2</v>
      </c>
      <c r="I151" s="47">
        <v>2</v>
      </c>
      <c r="J151" s="47">
        <v>9</v>
      </c>
      <c r="K151" s="47">
        <v>10</v>
      </c>
      <c r="L151" s="47">
        <v>12</v>
      </c>
      <c r="M151" s="145"/>
      <c r="O151" s="209">
        <v>145</v>
      </c>
      <c r="P151" s="2" t="str">
        <f>Q151&amp;":"&amp;COUNTIF($Q$7:Q151,Q151)</f>
        <v>39:9</v>
      </c>
      <c r="Q151" s="206">
        <f>'Student name internal mark'!X151</f>
        <v>39</v>
      </c>
      <c r="R151" s="227">
        <f t="shared" si="34"/>
        <v>0</v>
      </c>
      <c r="S151" s="227">
        <f t="shared" si="25"/>
        <v>0</v>
      </c>
      <c r="T151" s="227">
        <f t="shared" si="26"/>
        <v>2</v>
      </c>
      <c r="U151" s="227">
        <f t="shared" si="27"/>
        <v>1</v>
      </c>
      <c r="V151" s="227">
        <f t="shared" si="28"/>
        <v>0</v>
      </c>
      <c r="W151" s="227">
        <f t="shared" si="29"/>
        <v>0</v>
      </c>
      <c r="X151" s="227">
        <f t="shared" si="30"/>
        <v>10</v>
      </c>
      <c r="Y151" s="227">
        <f t="shared" si="31"/>
        <v>14</v>
      </c>
      <c r="Z151" s="227">
        <f t="shared" si="32"/>
        <v>12</v>
      </c>
      <c r="AB151" s="139">
        <f t="shared" si="36"/>
        <v>39</v>
      </c>
    </row>
    <row r="152" spans="1:28">
      <c r="A152" s="191">
        <f t="shared" si="33"/>
        <v>45</v>
      </c>
      <c r="B152" s="191" t="str">
        <f>C152&amp;":"&amp;COUNTIF($C$7:C152,C152)</f>
        <v>45:27</v>
      </c>
      <c r="C152" s="204">
        <f t="shared" si="35"/>
        <v>45</v>
      </c>
      <c r="D152" s="47">
        <v>2</v>
      </c>
      <c r="E152" s="47">
        <v>2</v>
      </c>
      <c r="F152" s="47">
        <v>2</v>
      </c>
      <c r="G152" s="47">
        <v>2</v>
      </c>
      <c r="H152" s="47">
        <v>2</v>
      </c>
      <c r="I152" s="47">
        <v>2</v>
      </c>
      <c r="J152" s="47">
        <v>9</v>
      </c>
      <c r="K152" s="47">
        <v>13</v>
      </c>
      <c r="L152" s="47">
        <v>11</v>
      </c>
      <c r="M152" s="145"/>
      <c r="O152" s="2">
        <v>146</v>
      </c>
      <c r="P152" s="2" t="str">
        <f>Q152&amp;":"&amp;COUNTIF($Q$7:Q152,Q152)</f>
        <v>45:28</v>
      </c>
      <c r="Q152" s="206">
        <f>'Student name internal mark'!X152</f>
        <v>45</v>
      </c>
      <c r="R152" s="227">
        <f t="shared" si="34"/>
        <v>2</v>
      </c>
      <c r="S152" s="227">
        <f t="shared" si="25"/>
        <v>2</v>
      </c>
      <c r="T152" s="227">
        <f t="shared" si="26"/>
        <v>2</v>
      </c>
      <c r="U152" s="227">
        <f t="shared" si="27"/>
        <v>2</v>
      </c>
      <c r="V152" s="227">
        <f t="shared" si="28"/>
        <v>2</v>
      </c>
      <c r="W152" s="227">
        <f t="shared" si="29"/>
        <v>2</v>
      </c>
      <c r="X152" s="227">
        <f t="shared" si="30"/>
        <v>10</v>
      </c>
      <c r="Y152" s="227">
        <f t="shared" si="31"/>
        <v>12</v>
      </c>
      <c r="Z152" s="227">
        <f t="shared" si="32"/>
        <v>11</v>
      </c>
      <c r="AB152" s="139">
        <f t="shared" si="36"/>
        <v>45</v>
      </c>
    </row>
    <row r="153" spans="1:28">
      <c r="A153" s="191">
        <f t="shared" si="33"/>
        <v>44</v>
      </c>
      <c r="B153" s="191" t="str">
        <f>C153&amp;":"&amp;COUNTIF($C$7:C153,C153)</f>
        <v>44:20</v>
      </c>
      <c r="C153" s="204">
        <f t="shared" si="35"/>
        <v>44</v>
      </c>
      <c r="D153" s="47">
        <v>2</v>
      </c>
      <c r="E153" s="47">
        <v>2</v>
      </c>
      <c r="F153" s="47">
        <v>2</v>
      </c>
      <c r="G153" s="47">
        <v>2</v>
      </c>
      <c r="H153" s="47">
        <v>2</v>
      </c>
      <c r="I153" s="47">
        <v>2</v>
      </c>
      <c r="J153" s="47">
        <v>9</v>
      </c>
      <c r="K153" s="47">
        <v>10</v>
      </c>
      <c r="L153" s="47">
        <v>13</v>
      </c>
      <c r="M153" s="145"/>
      <c r="O153" s="209">
        <v>147</v>
      </c>
      <c r="P153" s="2" t="str">
        <f>Q153&amp;":"&amp;COUNTIF($Q$7:Q153,Q153)</f>
        <v>45:29</v>
      </c>
      <c r="Q153" s="206">
        <f>'Student name internal mark'!X153</f>
        <v>45</v>
      </c>
      <c r="R153" s="227">
        <f t="shared" si="34"/>
        <v>2</v>
      </c>
      <c r="S153" s="227">
        <f t="shared" si="25"/>
        <v>2</v>
      </c>
      <c r="T153" s="227">
        <f t="shared" si="26"/>
        <v>2</v>
      </c>
      <c r="U153" s="227">
        <f t="shared" si="27"/>
        <v>2</v>
      </c>
      <c r="V153" s="227">
        <f t="shared" si="28"/>
        <v>2</v>
      </c>
      <c r="W153" s="227">
        <f t="shared" si="29"/>
        <v>2</v>
      </c>
      <c r="X153" s="227">
        <f t="shared" si="30"/>
        <v>9</v>
      </c>
      <c r="Y153" s="227">
        <f t="shared" si="31"/>
        <v>11</v>
      </c>
      <c r="Z153" s="227">
        <f t="shared" si="32"/>
        <v>13</v>
      </c>
      <c r="AB153" s="139">
        <f t="shared" si="36"/>
        <v>45</v>
      </c>
    </row>
    <row r="154" spans="1:28">
      <c r="A154" s="191">
        <f t="shared" si="33"/>
        <v>45</v>
      </c>
      <c r="B154" s="191" t="str">
        <f>C154&amp;":"&amp;COUNTIF($C$7:C154,C154)</f>
        <v>45:28</v>
      </c>
      <c r="C154" s="204">
        <f t="shared" si="35"/>
        <v>45</v>
      </c>
      <c r="D154" s="47">
        <v>2</v>
      </c>
      <c r="E154" s="47">
        <v>2</v>
      </c>
      <c r="F154" s="47">
        <v>2</v>
      </c>
      <c r="G154" s="47">
        <v>2</v>
      </c>
      <c r="H154" s="47">
        <v>2</v>
      </c>
      <c r="I154" s="47">
        <v>2</v>
      </c>
      <c r="J154" s="47">
        <v>10</v>
      </c>
      <c r="K154" s="47">
        <v>12</v>
      </c>
      <c r="L154" s="47">
        <v>11</v>
      </c>
      <c r="M154" s="145"/>
      <c r="O154" s="2">
        <v>148</v>
      </c>
      <c r="P154" s="2" t="str">
        <f>Q154&amp;":"&amp;COUNTIF($Q$7:Q154,Q154)</f>
        <v>49:30</v>
      </c>
      <c r="Q154" s="206">
        <f>'Student name internal mark'!X154</f>
        <v>49</v>
      </c>
      <c r="R154" s="227">
        <f t="shared" si="34"/>
        <v>2</v>
      </c>
      <c r="S154" s="227">
        <f t="shared" si="25"/>
        <v>2</v>
      </c>
      <c r="T154" s="227">
        <f t="shared" si="26"/>
        <v>2</v>
      </c>
      <c r="U154" s="227">
        <f t="shared" si="27"/>
        <v>2</v>
      </c>
      <c r="V154" s="227">
        <f t="shared" si="28"/>
        <v>2</v>
      </c>
      <c r="W154" s="227">
        <f t="shared" si="29"/>
        <v>2</v>
      </c>
      <c r="X154" s="227">
        <f t="shared" si="30"/>
        <v>10</v>
      </c>
      <c r="Y154" s="227">
        <f t="shared" si="31"/>
        <v>13</v>
      </c>
      <c r="Z154" s="227">
        <f t="shared" si="32"/>
        <v>14</v>
      </c>
      <c r="AB154" s="139">
        <f t="shared" si="36"/>
        <v>49</v>
      </c>
    </row>
    <row r="155" spans="1:28">
      <c r="A155" s="191">
        <f t="shared" si="33"/>
        <v>46</v>
      </c>
      <c r="B155" s="191" t="str">
        <f>C155&amp;":"&amp;COUNTIF($C$7:C155,C155)</f>
        <v>46:21</v>
      </c>
      <c r="C155" s="204">
        <f t="shared" si="35"/>
        <v>46</v>
      </c>
      <c r="D155" s="47">
        <v>2</v>
      </c>
      <c r="E155" s="47">
        <v>2</v>
      </c>
      <c r="F155" s="47">
        <v>2</v>
      </c>
      <c r="G155" s="47">
        <v>2</v>
      </c>
      <c r="H155" s="47">
        <v>2</v>
      </c>
      <c r="I155" s="47">
        <v>2</v>
      </c>
      <c r="J155" s="47">
        <v>10</v>
      </c>
      <c r="K155" s="47">
        <v>14</v>
      </c>
      <c r="L155" s="47">
        <v>10</v>
      </c>
      <c r="M155" s="145"/>
      <c r="O155" s="209">
        <v>149</v>
      </c>
      <c r="P155" s="2" t="str">
        <f>Q155&amp;":"&amp;COUNTIF($Q$7:Q155,Q155)</f>
        <v>45:30</v>
      </c>
      <c r="Q155" s="206">
        <f>'Student name internal mark'!X155</f>
        <v>45</v>
      </c>
      <c r="R155" s="227">
        <f t="shared" si="34"/>
        <v>2</v>
      </c>
      <c r="S155" s="227">
        <f t="shared" si="25"/>
        <v>2</v>
      </c>
      <c r="T155" s="227">
        <f t="shared" si="26"/>
        <v>2</v>
      </c>
      <c r="U155" s="227">
        <f t="shared" si="27"/>
        <v>2</v>
      </c>
      <c r="V155" s="227">
        <f t="shared" si="28"/>
        <v>2</v>
      </c>
      <c r="W155" s="227">
        <f t="shared" si="29"/>
        <v>2</v>
      </c>
      <c r="X155" s="227">
        <f t="shared" si="30"/>
        <v>10</v>
      </c>
      <c r="Y155" s="227">
        <f t="shared" si="31"/>
        <v>10</v>
      </c>
      <c r="Z155" s="227">
        <f t="shared" si="32"/>
        <v>13</v>
      </c>
      <c r="AB155" s="139">
        <f t="shared" si="36"/>
        <v>45</v>
      </c>
    </row>
    <row r="156" spans="1:28">
      <c r="A156" s="191">
        <f t="shared" si="33"/>
        <v>43</v>
      </c>
      <c r="B156" s="191" t="str">
        <f>C156&amp;":"&amp;COUNTIF($C$7:C156,C156)</f>
        <v>43:20</v>
      </c>
      <c r="C156" s="204">
        <f t="shared" si="35"/>
        <v>43</v>
      </c>
      <c r="D156" s="47">
        <v>2</v>
      </c>
      <c r="E156" s="47">
        <v>2</v>
      </c>
      <c r="F156" s="47">
        <v>2</v>
      </c>
      <c r="G156" s="47">
        <v>2</v>
      </c>
      <c r="H156" s="47">
        <v>2</v>
      </c>
      <c r="I156" s="47">
        <v>2</v>
      </c>
      <c r="J156" s="47">
        <v>9</v>
      </c>
      <c r="K156" s="47">
        <v>10</v>
      </c>
      <c r="L156" s="47">
        <v>12</v>
      </c>
      <c r="M156" s="145"/>
      <c r="O156" s="209">
        <v>150</v>
      </c>
      <c r="P156" s="2" t="str">
        <f>Q156&amp;":"&amp;COUNTIF($Q$7:Q156,Q156)</f>
        <v>45:31</v>
      </c>
      <c r="Q156" s="206">
        <f>'Student name internal mark'!X156</f>
        <v>45</v>
      </c>
      <c r="R156" s="227">
        <f t="shared" si="34"/>
        <v>2</v>
      </c>
      <c r="S156" s="227">
        <f t="shared" si="25"/>
        <v>2</v>
      </c>
      <c r="T156" s="227">
        <f t="shared" si="26"/>
        <v>2</v>
      </c>
      <c r="U156" s="227">
        <f t="shared" si="27"/>
        <v>2</v>
      </c>
      <c r="V156" s="227">
        <f t="shared" si="28"/>
        <v>2</v>
      </c>
      <c r="W156" s="227">
        <f t="shared" si="29"/>
        <v>2</v>
      </c>
      <c r="X156" s="227">
        <f t="shared" si="30"/>
        <v>10</v>
      </c>
      <c r="Y156" s="227">
        <f t="shared" si="31"/>
        <v>11</v>
      </c>
      <c r="Z156" s="227">
        <f t="shared" si="32"/>
        <v>12</v>
      </c>
      <c r="AB156" s="139">
        <f t="shared" si="36"/>
        <v>45</v>
      </c>
    </row>
    <row r="157" spans="1:28">
      <c r="A157" s="191">
        <f t="shared" si="33"/>
        <v>42</v>
      </c>
      <c r="B157" s="191" t="str">
        <f>C157&amp;":"&amp;COUNTIF($C$7:C157,C157)</f>
        <v>42:5</v>
      </c>
      <c r="C157" s="204">
        <f t="shared" si="35"/>
        <v>42</v>
      </c>
      <c r="D157" s="47">
        <v>2</v>
      </c>
      <c r="E157" s="47">
        <v>2</v>
      </c>
      <c r="F157" s="47">
        <v>2</v>
      </c>
      <c r="G157" s="47">
        <v>2</v>
      </c>
      <c r="H157" s="47">
        <v>2</v>
      </c>
      <c r="I157" s="47">
        <v>2</v>
      </c>
      <c r="J157" s="47">
        <v>9</v>
      </c>
      <c r="K157" s="47">
        <v>10</v>
      </c>
      <c r="L157" s="47">
        <v>11</v>
      </c>
      <c r="M157" s="145"/>
      <c r="O157" s="209">
        <v>151</v>
      </c>
      <c r="P157" s="2" t="str">
        <f>Q157&amp;":"&amp;COUNTIF($Q$7:Q157,Q157)</f>
        <v>49:31</v>
      </c>
      <c r="Q157" s="206">
        <f>'Student name internal mark'!X157</f>
        <v>49</v>
      </c>
      <c r="R157" s="227">
        <f t="shared" si="34"/>
        <v>2</v>
      </c>
      <c r="S157" s="227">
        <f t="shared" si="25"/>
        <v>2</v>
      </c>
      <c r="T157" s="227">
        <f t="shared" si="26"/>
        <v>2</v>
      </c>
      <c r="U157" s="227">
        <f t="shared" si="27"/>
        <v>2</v>
      </c>
      <c r="V157" s="227">
        <f t="shared" si="28"/>
        <v>2</v>
      </c>
      <c r="W157" s="227">
        <f t="shared" si="29"/>
        <v>2</v>
      </c>
      <c r="X157" s="227">
        <f t="shared" si="30"/>
        <v>10</v>
      </c>
      <c r="Y157" s="227">
        <f t="shared" si="31"/>
        <v>13</v>
      </c>
      <c r="Z157" s="227">
        <f t="shared" si="32"/>
        <v>14</v>
      </c>
      <c r="AB157" s="139">
        <f t="shared" si="36"/>
        <v>49</v>
      </c>
    </row>
    <row r="158" spans="1:28">
      <c r="A158" s="191">
        <f t="shared" si="33"/>
        <v>46</v>
      </c>
      <c r="B158" s="191" t="str">
        <f>C158&amp;":"&amp;COUNTIF($C$7:C158,C158)</f>
        <v>46:22</v>
      </c>
      <c r="C158" s="204">
        <f t="shared" si="35"/>
        <v>46</v>
      </c>
      <c r="D158" s="47">
        <v>2</v>
      </c>
      <c r="E158" s="47">
        <v>2</v>
      </c>
      <c r="F158" s="47">
        <v>2</v>
      </c>
      <c r="G158" s="47">
        <v>2</v>
      </c>
      <c r="H158" s="47">
        <v>2</v>
      </c>
      <c r="I158" s="47">
        <v>2</v>
      </c>
      <c r="J158" s="47">
        <v>10</v>
      </c>
      <c r="K158" s="47">
        <v>12</v>
      </c>
      <c r="L158" s="47">
        <v>12</v>
      </c>
      <c r="M158" s="145"/>
      <c r="O158" s="209">
        <v>152</v>
      </c>
      <c r="P158" s="2" t="str">
        <f>Q158&amp;":"&amp;COUNTIF($Q$7:Q158,Q158)</f>
        <v>49:32</v>
      </c>
      <c r="Q158" s="206">
        <f>'Student name internal mark'!X158</f>
        <v>49</v>
      </c>
      <c r="R158" s="227">
        <f t="shared" si="34"/>
        <v>2</v>
      </c>
      <c r="S158" s="227">
        <f t="shared" si="25"/>
        <v>2</v>
      </c>
      <c r="T158" s="227">
        <f t="shared" si="26"/>
        <v>2</v>
      </c>
      <c r="U158" s="227">
        <f t="shared" si="27"/>
        <v>2</v>
      </c>
      <c r="V158" s="227">
        <f t="shared" si="28"/>
        <v>2</v>
      </c>
      <c r="W158" s="227">
        <f t="shared" si="29"/>
        <v>2</v>
      </c>
      <c r="X158" s="227">
        <f t="shared" si="30"/>
        <v>10</v>
      </c>
      <c r="Y158" s="227">
        <f t="shared" si="31"/>
        <v>13</v>
      </c>
      <c r="Z158" s="227">
        <f t="shared" si="32"/>
        <v>14</v>
      </c>
      <c r="AB158" s="139">
        <f t="shared" si="36"/>
        <v>49</v>
      </c>
    </row>
    <row r="159" spans="1:28">
      <c r="A159" s="191">
        <f t="shared" si="33"/>
        <v>45</v>
      </c>
      <c r="B159" s="191" t="str">
        <f>C159&amp;":"&amp;COUNTIF($C$7:C159,C159)</f>
        <v>45:29</v>
      </c>
      <c r="C159" s="204">
        <f t="shared" si="35"/>
        <v>45</v>
      </c>
      <c r="D159" s="47">
        <v>2</v>
      </c>
      <c r="E159" s="47">
        <v>2</v>
      </c>
      <c r="F159" s="47">
        <v>2</v>
      </c>
      <c r="G159" s="47">
        <v>2</v>
      </c>
      <c r="H159" s="47">
        <v>2</v>
      </c>
      <c r="I159" s="47">
        <v>2</v>
      </c>
      <c r="J159" s="47">
        <v>9</v>
      </c>
      <c r="K159" s="47">
        <v>11</v>
      </c>
      <c r="L159" s="47">
        <v>13</v>
      </c>
      <c r="M159" s="145"/>
      <c r="O159" s="2">
        <v>153</v>
      </c>
      <c r="P159" s="2" t="str">
        <f>Q159&amp;":"&amp;COUNTIF($Q$7:Q159,Q159)</f>
        <v>40:8</v>
      </c>
      <c r="Q159" s="206">
        <f>'Student name internal mark'!X159</f>
        <v>40</v>
      </c>
      <c r="R159" s="227">
        <f t="shared" si="34"/>
        <v>0</v>
      </c>
      <c r="S159" s="227">
        <f t="shared" si="25"/>
        <v>0</v>
      </c>
      <c r="T159" s="227">
        <f t="shared" si="26"/>
        <v>2</v>
      </c>
      <c r="U159" s="227">
        <f t="shared" si="27"/>
        <v>0</v>
      </c>
      <c r="V159" s="227">
        <f t="shared" si="28"/>
        <v>2</v>
      </c>
      <c r="W159" s="227">
        <f t="shared" si="29"/>
        <v>0</v>
      </c>
      <c r="X159" s="227">
        <f t="shared" si="30"/>
        <v>10</v>
      </c>
      <c r="Y159" s="227">
        <f t="shared" si="31"/>
        <v>14</v>
      </c>
      <c r="Z159" s="227">
        <f t="shared" si="32"/>
        <v>12</v>
      </c>
      <c r="AB159" s="139">
        <f t="shared" si="36"/>
        <v>40</v>
      </c>
    </row>
    <row r="160" spans="1:28">
      <c r="A160" s="191">
        <f t="shared" si="33"/>
        <v>47</v>
      </c>
      <c r="B160" s="191" t="str">
        <f>C160&amp;":"&amp;COUNTIF($C$7:C160,C160)</f>
        <v>47:23</v>
      </c>
      <c r="C160" s="204">
        <f t="shared" si="35"/>
        <v>47</v>
      </c>
      <c r="D160" s="47">
        <v>2</v>
      </c>
      <c r="E160" s="47">
        <v>2</v>
      </c>
      <c r="F160" s="47">
        <v>2</v>
      </c>
      <c r="G160" s="47">
        <v>2</v>
      </c>
      <c r="H160" s="47">
        <v>2</v>
      </c>
      <c r="I160" s="47">
        <v>2</v>
      </c>
      <c r="J160" s="47">
        <v>10</v>
      </c>
      <c r="K160" s="47">
        <v>14</v>
      </c>
      <c r="L160" s="47">
        <v>11</v>
      </c>
      <c r="M160" s="145"/>
      <c r="O160" s="209">
        <v>154</v>
      </c>
      <c r="P160" s="2" t="str">
        <f>Q160&amp;":"&amp;COUNTIF($Q$7:Q160,Q160)</f>
        <v>45:32</v>
      </c>
      <c r="Q160" s="206">
        <f>'Student name internal mark'!X160</f>
        <v>45</v>
      </c>
      <c r="R160" s="227">
        <f t="shared" si="34"/>
        <v>2</v>
      </c>
      <c r="S160" s="227">
        <f t="shared" si="25"/>
        <v>2</v>
      </c>
      <c r="T160" s="227">
        <f t="shared" si="26"/>
        <v>2</v>
      </c>
      <c r="U160" s="227">
        <f t="shared" si="27"/>
        <v>2</v>
      </c>
      <c r="V160" s="227">
        <f t="shared" si="28"/>
        <v>2</v>
      </c>
      <c r="W160" s="227">
        <f t="shared" si="29"/>
        <v>2</v>
      </c>
      <c r="X160" s="227">
        <f t="shared" si="30"/>
        <v>9</v>
      </c>
      <c r="Y160" s="227">
        <f t="shared" si="31"/>
        <v>11</v>
      </c>
      <c r="Z160" s="227">
        <f t="shared" si="32"/>
        <v>13</v>
      </c>
      <c r="AB160" s="139">
        <f t="shared" si="36"/>
        <v>45</v>
      </c>
    </row>
    <row r="161" spans="1:28">
      <c r="A161" s="191">
        <f t="shared" si="33"/>
        <v>43</v>
      </c>
      <c r="B161" s="191" t="str">
        <f>C161&amp;":"&amp;COUNTIF($C$7:C161,C161)</f>
        <v>43:21</v>
      </c>
      <c r="C161" s="204">
        <f t="shared" si="35"/>
        <v>43</v>
      </c>
      <c r="D161" s="47">
        <v>2</v>
      </c>
      <c r="E161" s="47">
        <v>2</v>
      </c>
      <c r="F161" s="47">
        <v>2</v>
      </c>
      <c r="G161" s="47">
        <v>2</v>
      </c>
      <c r="H161" s="47">
        <v>2</v>
      </c>
      <c r="I161" s="47">
        <v>2</v>
      </c>
      <c r="J161" s="47">
        <v>9</v>
      </c>
      <c r="K161" s="47">
        <v>10</v>
      </c>
      <c r="L161" s="47">
        <v>12</v>
      </c>
      <c r="M161" s="145"/>
      <c r="O161" s="2">
        <v>155</v>
      </c>
      <c r="P161" s="2" t="str">
        <f>Q161&amp;":"&amp;COUNTIF($Q$7:Q161,Q161)</f>
        <v>38:9</v>
      </c>
      <c r="Q161" s="206">
        <f>'Student name internal mark'!X161</f>
        <v>38</v>
      </c>
      <c r="R161" s="227">
        <f t="shared" si="34"/>
        <v>0</v>
      </c>
      <c r="S161" s="227">
        <f t="shared" si="25"/>
        <v>0</v>
      </c>
      <c r="T161" s="227">
        <f t="shared" si="26"/>
        <v>2</v>
      </c>
      <c r="U161" s="227">
        <f t="shared" si="27"/>
        <v>2</v>
      </c>
      <c r="V161" s="227">
        <f t="shared" si="28"/>
        <v>1</v>
      </c>
      <c r="W161" s="227">
        <f t="shared" si="29"/>
        <v>1</v>
      </c>
      <c r="X161" s="227">
        <f t="shared" si="30"/>
        <v>10</v>
      </c>
      <c r="Y161" s="227">
        <f t="shared" si="31"/>
        <v>11</v>
      </c>
      <c r="Z161" s="227">
        <f t="shared" si="32"/>
        <v>11</v>
      </c>
      <c r="AB161" s="139">
        <f t="shared" si="36"/>
        <v>38</v>
      </c>
    </row>
    <row r="162" spans="1:28">
      <c r="A162" s="191">
        <f t="shared" si="33"/>
        <v>48</v>
      </c>
      <c r="B162" s="191" t="str">
        <f>C162&amp;":"&amp;COUNTIF($C$7:C162,C162)</f>
        <v>48:12</v>
      </c>
      <c r="C162" s="204">
        <f t="shared" si="35"/>
        <v>48</v>
      </c>
      <c r="D162" s="47">
        <v>2</v>
      </c>
      <c r="E162" s="47">
        <v>2</v>
      </c>
      <c r="F162" s="47">
        <v>2</v>
      </c>
      <c r="G162" s="47">
        <v>2</v>
      </c>
      <c r="H162" s="47">
        <v>2</v>
      </c>
      <c r="I162" s="47">
        <v>2</v>
      </c>
      <c r="J162" s="47">
        <v>10</v>
      </c>
      <c r="K162" s="47">
        <v>13</v>
      </c>
      <c r="L162" s="47">
        <v>13</v>
      </c>
      <c r="M162" s="145"/>
      <c r="O162" s="209">
        <v>156</v>
      </c>
      <c r="P162" s="2" t="str">
        <f>Q162&amp;":"&amp;COUNTIF($Q$7:Q162,Q162)</f>
        <v>45:33</v>
      </c>
      <c r="Q162" s="206">
        <f>'Student name internal mark'!X162</f>
        <v>45</v>
      </c>
      <c r="R162" s="227">
        <f t="shared" si="34"/>
        <v>2</v>
      </c>
      <c r="S162" s="227">
        <f t="shared" si="25"/>
        <v>2</v>
      </c>
      <c r="T162" s="227">
        <f t="shared" si="26"/>
        <v>2</v>
      </c>
      <c r="U162" s="227">
        <f t="shared" si="27"/>
        <v>2</v>
      </c>
      <c r="V162" s="227">
        <f t="shared" si="28"/>
        <v>2</v>
      </c>
      <c r="W162" s="227">
        <f t="shared" si="29"/>
        <v>2</v>
      </c>
      <c r="X162" s="227">
        <f t="shared" si="30"/>
        <v>10</v>
      </c>
      <c r="Y162" s="227">
        <f t="shared" si="31"/>
        <v>13</v>
      </c>
      <c r="Z162" s="227">
        <f t="shared" si="32"/>
        <v>10</v>
      </c>
      <c r="AB162" s="139">
        <f t="shared" si="36"/>
        <v>45</v>
      </c>
    </row>
    <row r="163" spans="1:28">
      <c r="A163" s="191">
        <f t="shared" si="33"/>
        <v>47</v>
      </c>
      <c r="B163" s="191" t="str">
        <f>C163&amp;":"&amp;COUNTIF($C$7:C163,C163)</f>
        <v>47:24</v>
      </c>
      <c r="C163" s="204">
        <f t="shared" si="35"/>
        <v>47</v>
      </c>
      <c r="D163" s="47">
        <v>2</v>
      </c>
      <c r="E163" s="47">
        <v>2</v>
      </c>
      <c r="F163" s="47">
        <v>2</v>
      </c>
      <c r="G163" s="47">
        <v>2</v>
      </c>
      <c r="H163" s="47">
        <v>2</v>
      </c>
      <c r="I163" s="47">
        <v>2</v>
      </c>
      <c r="J163" s="47">
        <v>9</v>
      </c>
      <c r="K163" s="47">
        <v>13</v>
      </c>
      <c r="L163" s="47">
        <v>13</v>
      </c>
      <c r="M163" s="145"/>
      <c r="O163" s="209">
        <v>157</v>
      </c>
      <c r="P163" s="2" t="str">
        <f>Q163&amp;":"&amp;COUNTIF($Q$7:Q163,Q163)</f>
        <v>49:33</v>
      </c>
      <c r="Q163" s="206">
        <f>'Student name internal mark'!X163</f>
        <v>49</v>
      </c>
      <c r="R163" s="227">
        <f t="shared" si="34"/>
        <v>2</v>
      </c>
      <c r="S163" s="227">
        <f t="shared" si="25"/>
        <v>2</v>
      </c>
      <c r="T163" s="227">
        <f t="shared" si="26"/>
        <v>2</v>
      </c>
      <c r="U163" s="227">
        <f t="shared" si="27"/>
        <v>2</v>
      </c>
      <c r="V163" s="227">
        <f t="shared" si="28"/>
        <v>2</v>
      </c>
      <c r="W163" s="227">
        <f t="shared" si="29"/>
        <v>2</v>
      </c>
      <c r="X163" s="227">
        <f t="shared" si="30"/>
        <v>10</v>
      </c>
      <c r="Y163" s="227">
        <f t="shared" si="31"/>
        <v>13</v>
      </c>
      <c r="Z163" s="227">
        <f t="shared" si="32"/>
        <v>14</v>
      </c>
      <c r="AB163" s="139">
        <f t="shared" si="36"/>
        <v>49</v>
      </c>
    </row>
    <row r="164" spans="1:28">
      <c r="A164" s="191">
        <f t="shared" si="33"/>
        <v>46</v>
      </c>
      <c r="B164" s="191" t="str">
        <f>C164&amp;":"&amp;COUNTIF($C$7:C164,C164)</f>
        <v>46:23</v>
      </c>
      <c r="C164" s="204">
        <f t="shared" si="35"/>
        <v>46</v>
      </c>
      <c r="D164" s="47">
        <v>2</v>
      </c>
      <c r="E164" s="47">
        <v>2</v>
      </c>
      <c r="F164" s="47">
        <v>2</v>
      </c>
      <c r="G164" s="47">
        <v>2</v>
      </c>
      <c r="H164" s="47">
        <v>2</v>
      </c>
      <c r="I164" s="47">
        <v>2</v>
      </c>
      <c r="J164" s="47">
        <v>9</v>
      </c>
      <c r="K164" s="47">
        <v>13</v>
      </c>
      <c r="L164" s="47">
        <v>12</v>
      </c>
      <c r="M164" s="145"/>
      <c r="O164" s="209">
        <v>158</v>
      </c>
      <c r="P164" s="2" t="str">
        <f>Q164&amp;":"&amp;COUNTIF($Q$7:Q164,Q164)</f>
        <v>40:9</v>
      </c>
      <c r="Q164" s="206">
        <f>'Student name internal mark'!X164</f>
        <v>40</v>
      </c>
      <c r="R164" s="227">
        <f t="shared" si="34"/>
        <v>0</v>
      </c>
      <c r="S164" s="227">
        <f t="shared" si="25"/>
        <v>0</v>
      </c>
      <c r="T164" s="227">
        <f t="shared" si="26"/>
        <v>2</v>
      </c>
      <c r="U164" s="227">
        <f t="shared" si="27"/>
        <v>2</v>
      </c>
      <c r="V164" s="227">
        <f t="shared" si="28"/>
        <v>2</v>
      </c>
      <c r="W164" s="227">
        <f t="shared" si="29"/>
        <v>1</v>
      </c>
      <c r="X164" s="227">
        <f t="shared" si="30"/>
        <v>9</v>
      </c>
      <c r="Y164" s="227">
        <f t="shared" si="31"/>
        <v>13</v>
      </c>
      <c r="Z164" s="227">
        <f t="shared" si="32"/>
        <v>11</v>
      </c>
      <c r="AB164" s="139">
        <f t="shared" si="36"/>
        <v>40</v>
      </c>
    </row>
    <row r="165" spans="1:28">
      <c r="A165" s="191">
        <f t="shared" si="33"/>
        <v>46</v>
      </c>
      <c r="B165" s="191" t="str">
        <f>C165&amp;":"&amp;COUNTIF($C$7:C165,C165)</f>
        <v>46:24</v>
      </c>
      <c r="C165" s="204">
        <f t="shared" si="35"/>
        <v>46</v>
      </c>
      <c r="D165" s="47">
        <v>2</v>
      </c>
      <c r="E165" s="47">
        <v>2</v>
      </c>
      <c r="F165" s="47">
        <v>2</v>
      </c>
      <c r="G165" s="47">
        <v>2</v>
      </c>
      <c r="H165" s="47">
        <v>2</v>
      </c>
      <c r="I165" s="47">
        <v>2</v>
      </c>
      <c r="J165" s="47">
        <v>9</v>
      </c>
      <c r="K165" s="47">
        <v>12</v>
      </c>
      <c r="L165" s="47">
        <v>13</v>
      </c>
      <c r="M165" s="145"/>
      <c r="O165" s="209">
        <v>159</v>
      </c>
      <c r="P165" s="2" t="str">
        <f>Q165&amp;":"&amp;COUNTIF($Q$7:Q165,Q165)</f>
        <v>34:3</v>
      </c>
      <c r="Q165" s="206">
        <f>'Student name internal mark'!X165</f>
        <v>34</v>
      </c>
      <c r="R165" s="227">
        <f t="shared" si="34"/>
        <v>0</v>
      </c>
      <c r="S165" s="227">
        <f t="shared" si="25"/>
        <v>1</v>
      </c>
      <c r="T165" s="227">
        <f t="shared" si="26"/>
        <v>2</v>
      </c>
      <c r="U165" s="227">
        <f t="shared" si="27"/>
        <v>1</v>
      </c>
      <c r="V165" s="227">
        <f t="shared" si="28"/>
        <v>1</v>
      </c>
      <c r="W165" s="227">
        <f t="shared" si="29"/>
        <v>1</v>
      </c>
      <c r="X165" s="227">
        <f t="shared" si="30"/>
        <v>7</v>
      </c>
      <c r="Y165" s="227">
        <f t="shared" si="31"/>
        <v>10</v>
      </c>
      <c r="Z165" s="227">
        <f t="shared" si="32"/>
        <v>11</v>
      </c>
      <c r="AB165" s="139">
        <f t="shared" si="36"/>
        <v>34</v>
      </c>
    </row>
    <row r="166" spans="1:28">
      <c r="A166" s="191">
        <f t="shared" si="33"/>
        <v>43</v>
      </c>
      <c r="B166" s="191" t="str">
        <f>C166&amp;":"&amp;COUNTIF($C$7:C166,C166)</f>
        <v>43:22</v>
      </c>
      <c r="C166" s="204">
        <f t="shared" si="35"/>
        <v>43</v>
      </c>
      <c r="D166" s="47">
        <v>2</v>
      </c>
      <c r="E166" s="47">
        <v>2</v>
      </c>
      <c r="F166" s="47">
        <v>2</v>
      </c>
      <c r="G166" s="47">
        <v>2</v>
      </c>
      <c r="H166" s="47">
        <v>2</v>
      </c>
      <c r="I166" s="47">
        <v>2</v>
      </c>
      <c r="J166" s="47">
        <v>9</v>
      </c>
      <c r="K166" s="47">
        <v>10</v>
      </c>
      <c r="L166" s="47">
        <v>12</v>
      </c>
      <c r="M166" s="145"/>
      <c r="O166" s="2">
        <v>160</v>
      </c>
      <c r="P166" s="2" t="str">
        <f>Q166&amp;":"&amp;COUNTIF($Q$7:Q166,Q166)</f>
        <v>39:10</v>
      </c>
      <c r="Q166" s="206">
        <f>'Student name internal mark'!X166</f>
        <v>39</v>
      </c>
      <c r="R166" s="227">
        <f t="shared" si="34"/>
        <v>0</v>
      </c>
      <c r="S166" s="227">
        <f t="shared" si="25"/>
        <v>1</v>
      </c>
      <c r="T166" s="227">
        <f t="shared" si="26"/>
        <v>2</v>
      </c>
      <c r="U166" s="227">
        <f t="shared" si="27"/>
        <v>2</v>
      </c>
      <c r="V166" s="227">
        <f t="shared" si="28"/>
        <v>0</v>
      </c>
      <c r="W166" s="227">
        <f t="shared" si="29"/>
        <v>1</v>
      </c>
      <c r="X166" s="227">
        <f t="shared" si="30"/>
        <v>9</v>
      </c>
      <c r="Y166" s="227">
        <f t="shared" si="31"/>
        <v>12</v>
      </c>
      <c r="Z166" s="227">
        <f t="shared" si="32"/>
        <v>12</v>
      </c>
      <c r="AB166" s="139">
        <f t="shared" si="36"/>
        <v>39</v>
      </c>
    </row>
    <row r="167" spans="1:28">
      <c r="A167" s="191">
        <f t="shared" si="33"/>
        <v>45</v>
      </c>
      <c r="B167" s="191" t="str">
        <f>C167&amp;":"&amp;COUNTIF($C$7:C167,C167)</f>
        <v>45:30</v>
      </c>
      <c r="C167" s="204">
        <f t="shared" si="35"/>
        <v>45</v>
      </c>
      <c r="D167" s="47">
        <v>2</v>
      </c>
      <c r="E167" s="47">
        <v>2</v>
      </c>
      <c r="F167" s="47">
        <v>2</v>
      </c>
      <c r="G167" s="47">
        <v>2</v>
      </c>
      <c r="H167" s="47">
        <v>2</v>
      </c>
      <c r="I167" s="47">
        <v>2</v>
      </c>
      <c r="J167" s="47">
        <v>10</v>
      </c>
      <c r="K167" s="47">
        <v>10</v>
      </c>
      <c r="L167" s="47">
        <v>13</v>
      </c>
      <c r="M167" s="145"/>
      <c r="O167" s="209">
        <v>161</v>
      </c>
      <c r="P167" s="2" t="str">
        <f>Q167&amp;":"&amp;COUNTIF($Q$7:Q167,Q167)</f>
        <v>49:34</v>
      </c>
      <c r="Q167" s="206">
        <f>'Student name internal mark'!X167</f>
        <v>49</v>
      </c>
      <c r="R167" s="227">
        <f t="shared" si="34"/>
        <v>2</v>
      </c>
      <c r="S167" s="227">
        <f t="shared" si="25"/>
        <v>2</v>
      </c>
      <c r="T167" s="227">
        <f t="shared" si="26"/>
        <v>2</v>
      </c>
      <c r="U167" s="227">
        <f t="shared" si="27"/>
        <v>2</v>
      </c>
      <c r="V167" s="227">
        <f t="shared" si="28"/>
        <v>2</v>
      </c>
      <c r="W167" s="227">
        <f t="shared" si="29"/>
        <v>2</v>
      </c>
      <c r="X167" s="227">
        <f t="shared" si="30"/>
        <v>10</v>
      </c>
      <c r="Y167" s="227">
        <f t="shared" si="31"/>
        <v>13</v>
      </c>
      <c r="Z167" s="227">
        <f t="shared" si="32"/>
        <v>14</v>
      </c>
      <c r="AB167" s="139">
        <f t="shared" si="36"/>
        <v>49</v>
      </c>
    </row>
    <row r="168" spans="1:28">
      <c r="A168" s="191">
        <f t="shared" si="33"/>
        <v>47</v>
      </c>
      <c r="B168" s="191" t="str">
        <f>C168&amp;":"&amp;COUNTIF($C$7:C168,C168)</f>
        <v>47:25</v>
      </c>
      <c r="C168" s="204">
        <f t="shared" si="35"/>
        <v>47</v>
      </c>
      <c r="D168" s="47">
        <v>2</v>
      </c>
      <c r="E168" s="47">
        <v>2</v>
      </c>
      <c r="F168" s="47">
        <v>2</v>
      </c>
      <c r="G168" s="47">
        <v>2</v>
      </c>
      <c r="H168" s="47">
        <v>2</v>
      </c>
      <c r="I168" s="47">
        <v>2</v>
      </c>
      <c r="J168" s="47">
        <v>10</v>
      </c>
      <c r="K168" s="47">
        <v>11</v>
      </c>
      <c r="L168" s="47">
        <v>14</v>
      </c>
      <c r="M168" s="145"/>
      <c r="O168" s="2">
        <v>162</v>
      </c>
      <c r="P168" s="2" t="str">
        <f>Q168&amp;":"&amp;COUNTIF($Q$7:Q168,Q168)</f>
        <v>49:35</v>
      </c>
      <c r="Q168" s="206">
        <f>'Student name internal mark'!X168</f>
        <v>49</v>
      </c>
      <c r="R168" s="227">
        <f t="shared" si="34"/>
        <v>2</v>
      </c>
      <c r="S168" s="227">
        <f t="shared" si="25"/>
        <v>2</v>
      </c>
      <c r="T168" s="227">
        <f t="shared" si="26"/>
        <v>2</v>
      </c>
      <c r="U168" s="227">
        <f t="shared" si="27"/>
        <v>2</v>
      </c>
      <c r="V168" s="227">
        <f t="shared" si="28"/>
        <v>2</v>
      </c>
      <c r="W168" s="227">
        <f t="shared" si="29"/>
        <v>2</v>
      </c>
      <c r="X168" s="227">
        <f t="shared" si="30"/>
        <v>10</v>
      </c>
      <c r="Y168" s="227">
        <f t="shared" si="31"/>
        <v>13</v>
      </c>
      <c r="Z168" s="227">
        <f t="shared" si="32"/>
        <v>14</v>
      </c>
      <c r="AB168" s="139">
        <f t="shared" si="36"/>
        <v>49</v>
      </c>
    </row>
    <row r="169" spans="1:28">
      <c r="A169" s="191">
        <f t="shared" si="33"/>
        <v>43</v>
      </c>
      <c r="B169" s="191" t="str">
        <f>C169&amp;":"&amp;COUNTIF($C$7:C169,C169)</f>
        <v>43:23</v>
      </c>
      <c r="C169" s="204">
        <f t="shared" si="35"/>
        <v>43</v>
      </c>
      <c r="D169" s="47">
        <v>2</v>
      </c>
      <c r="E169" s="47">
        <v>2</v>
      </c>
      <c r="F169" s="47">
        <v>2</v>
      </c>
      <c r="G169" s="47">
        <v>2</v>
      </c>
      <c r="H169" s="47">
        <v>2</v>
      </c>
      <c r="I169" s="47">
        <v>2</v>
      </c>
      <c r="J169" s="47">
        <v>9</v>
      </c>
      <c r="K169" s="47">
        <v>12</v>
      </c>
      <c r="L169" s="47">
        <v>10</v>
      </c>
      <c r="M169" s="145"/>
      <c r="O169" s="209">
        <v>163</v>
      </c>
      <c r="P169" s="2" t="str">
        <f>Q169&amp;":"&amp;COUNTIF($Q$7:Q169,Q169)</f>
        <v>39:11</v>
      </c>
      <c r="Q169" s="206">
        <f>'Student name internal mark'!X169</f>
        <v>39</v>
      </c>
      <c r="R169" s="227">
        <f t="shared" si="34"/>
        <v>2</v>
      </c>
      <c r="S169" s="227">
        <f t="shared" si="25"/>
        <v>1</v>
      </c>
      <c r="T169" s="227">
        <f t="shared" si="26"/>
        <v>2</v>
      </c>
      <c r="U169" s="227">
        <f t="shared" si="27"/>
        <v>2</v>
      </c>
      <c r="V169" s="227">
        <f t="shared" si="28"/>
        <v>2</v>
      </c>
      <c r="W169" s="227">
        <f t="shared" si="29"/>
        <v>1</v>
      </c>
      <c r="X169" s="227">
        <f t="shared" si="30"/>
        <v>9</v>
      </c>
      <c r="Y169" s="227">
        <f t="shared" si="31"/>
        <v>10</v>
      </c>
      <c r="Z169" s="227">
        <f t="shared" si="32"/>
        <v>10</v>
      </c>
      <c r="AB169" s="139">
        <f t="shared" si="36"/>
        <v>39</v>
      </c>
    </row>
    <row r="170" spans="1:28">
      <c r="A170" s="191">
        <f t="shared" si="33"/>
        <v>45</v>
      </c>
      <c r="B170" s="191" t="str">
        <f>C170&amp;":"&amp;COUNTIF($C$7:C170,C170)</f>
        <v>45:31</v>
      </c>
      <c r="C170" s="204">
        <f t="shared" si="35"/>
        <v>45</v>
      </c>
      <c r="D170" s="47">
        <v>2</v>
      </c>
      <c r="E170" s="47">
        <v>2</v>
      </c>
      <c r="F170" s="47">
        <v>2</v>
      </c>
      <c r="G170" s="47">
        <v>2</v>
      </c>
      <c r="H170" s="47">
        <v>2</v>
      </c>
      <c r="I170" s="47">
        <v>2</v>
      </c>
      <c r="J170" s="47">
        <v>10</v>
      </c>
      <c r="K170" s="47">
        <v>11</v>
      </c>
      <c r="L170" s="47">
        <v>12</v>
      </c>
      <c r="M170" s="145"/>
      <c r="O170" s="209">
        <v>164</v>
      </c>
      <c r="P170" s="2" t="str">
        <f>Q170&amp;":"&amp;COUNTIF($Q$7:Q170,Q170)</f>
        <v>35:6</v>
      </c>
      <c r="Q170" s="206">
        <f>'Student name internal mark'!X170</f>
        <v>35</v>
      </c>
      <c r="R170" s="227">
        <f t="shared" si="34"/>
        <v>1</v>
      </c>
      <c r="S170" s="227">
        <f t="shared" si="25"/>
        <v>1</v>
      </c>
      <c r="T170" s="227">
        <f t="shared" si="26"/>
        <v>2</v>
      </c>
      <c r="U170" s="227">
        <f t="shared" si="27"/>
        <v>0</v>
      </c>
      <c r="V170" s="227">
        <f t="shared" si="28"/>
        <v>0</v>
      </c>
      <c r="W170" s="227">
        <f t="shared" si="29"/>
        <v>0</v>
      </c>
      <c r="X170" s="227">
        <f t="shared" si="30"/>
        <v>7</v>
      </c>
      <c r="Y170" s="227">
        <f t="shared" si="31"/>
        <v>10</v>
      </c>
      <c r="Z170" s="227">
        <f t="shared" si="32"/>
        <v>14</v>
      </c>
      <c r="AB170" s="139">
        <f t="shared" si="36"/>
        <v>35</v>
      </c>
    </row>
    <row r="171" spans="1:28">
      <c r="A171" s="191">
        <f t="shared" si="33"/>
        <v>46</v>
      </c>
      <c r="B171" s="191" t="str">
        <f>C171&amp;":"&amp;COUNTIF($C$7:C171,C171)</f>
        <v>46:25</v>
      </c>
      <c r="C171" s="204">
        <f t="shared" si="35"/>
        <v>46</v>
      </c>
      <c r="D171" s="47">
        <v>2</v>
      </c>
      <c r="E171" s="47">
        <v>2</v>
      </c>
      <c r="F171" s="47">
        <v>2</v>
      </c>
      <c r="G171" s="47">
        <v>2</v>
      </c>
      <c r="H171" s="47">
        <v>2</v>
      </c>
      <c r="I171" s="47">
        <v>2</v>
      </c>
      <c r="J171" s="47">
        <v>10</v>
      </c>
      <c r="K171" s="47">
        <v>12</v>
      </c>
      <c r="L171" s="47">
        <v>12</v>
      </c>
      <c r="M171" s="145"/>
      <c r="O171" s="209">
        <v>165</v>
      </c>
      <c r="P171" s="2" t="str">
        <f>Q171&amp;":"&amp;COUNTIF($Q$7:Q171,Q171)</f>
        <v>40:10</v>
      </c>
      <c r="Q171" s="206">
        <f>'Student name internal mark'!X171</f>
        <v>40</v>
      </c>
      <c r="R171" s="227">
        <f t="shared" si="34"/>
        <v>0</v>
      </c>
      <c r="S171" s="227">
        <f t="shared" si="25"/>
        <v>1</v>
      </c>
      <c r="T171" s="227">
        <f t="shared" si="26"/>
        <v>2</v>
      </c>
      <c r="U171" s="227">
        <f t="shared" si="27"/>
        <v>2</v>
      </c>
      <c r="V171" s="227">
        <f t="shared" si="28"/>
        <v>2</v>
      </c>
      <c r="W171" s="227">
        <f t="shared" si="29"/>
        <v>0</v>
      </c>
      <c r="X171" s="227">
        <f t="shared" si="30"/>
        <v>9</v>
      </c>
      <c r="Y171" s="227">
        <f t="shared" si="31"/>
        <v>10</v>
      </c>
      <c r="Z171" s="227">
        <f t="shared" si="32"/>
        <v>14</v>
      </c>
      <c r="AB171" s="139">
        <f t="shared" si="36"/>
        <v>40</v>
      </c>
    </row>
    <row r="172" spans="1:28">
      <c r="A172" s="191">
        <f t="shared" si="33"/>
        <v>47</v>
      </c>
      <c r="B172" s="191" t="str">
        <f>C172&amp;":"&amp;COUNTIF($C$7:C172,C172)</f>
        <v>47:26</v>
      </c>
      <c r="C172" s="204">
        <f t="shared" si="35"/>
        <v>47</v>
      </c>
      <c r="D172" s="47">
        <v>2</v>
      </c>
      <c r="E172" s="47">
        <v>2</v>
      </c>
      <c r="F172" s="47">
        <v>2</v>
      </c>
      <c r="G172" s="47">
        <v>2</v>
      </c>
      <c r="H172" s="47">
        <v>2</v>
      </c>
      <c r="I172" s="47">
        <v>2</v>
      </c>
      <c r="J172" s="47">
        <v>10</v>
      </c>
      <c r="K172" s="47">
        <v>12</v>
      </c>
      <c r="L172" s="47">
        <v>13</v>
      </c>
      <c r="M172" s="145"/>
      <c r="O172" s="209">
        <v>166</v>
      </c>
      <c r="P172" s="2" t="str">
        <f>Q172&amp;":"&amp;COUNTIF($Q$7:Q172,Q172)</f>
        <v>49:36</v>
      </c>
      <c r="Q172" s="206">
        <f>'Student name internal mark'!X172</f>
        <v>49</v>
      </c>
      <c r="R172" s="227">
        <f t="shared" si="34"/>
        <v>2</v>
      </c>
      <c r="S172" s="227">
        <f t="shared" si="25"/>
        <v>2</v>
      </c>
      <c r="T172" s="227">
        <f t="shared" si="26"/>
        <v>2</v>
      </c>
      <c r="U172" s="227">
        <f t="shared" si="27"/>
        <v>2</v>
      </c>
      <c r="V172" s="227">
        <f t="shared" si="28"/>
        <v>2</v>
      </c>
      <c r="W172" s="227">
        <f t="shared" si="29"/>
        <v>2</v>
      </c>
      <c r="X172" s="227">
        <f t="shared" si="30"/>
        <v>10</v>
      </c>
      <c r="Y172" s="227">
        <f t="shared" si="31"/>
        <v>13</v>
      </c>
      <c r="Z172" s="227">
        <f t="shared" si="32"/>
        <v>14</v>
      </c>
      <c r="AB172" s="139">
        <f t="shared" si="36"/>
        <v>49</v>
      </c>
    </row>
    <row r="173" spans="1:28">
      <c r="A173" s="191">
        <f t="shared" si="33"/>
        <v>46</v>
      </c>
      <c r="B173" s="191" t="str">
        <f>C173&amp;":"&amp;COUNTIF($C$7:C173,C173)</f>
        <v>46:26</v>
      </c>
      <c r="C173" s="204">
        <f t="shared" si="35"/>
        <v>46</v>
      </c>
      <c r="D173" s="47">
        <v>2</v>
      </c>
      <c r="E173" s="47">
        <v>2</v>
      </c>
      <c r="F173" s="47">
        <v>2</v>
      </c>
      <c r="G173" s="47">
        <v>2</v>
      </c>
      <c r="H173" s="47">
        <v>2</v>
      </c>
      <c r="I173" s="47">
        <v>2</v>
      </c>
      <c r="J173" s="47">
        <v>9</v>
      </c>
      <c r="K173" s="47">
        <v>13</v>
      </c>
      <c r="L173" s="47">
        <v>12</v>
      </c>
      <c r="M173" s="145"/>
      <c r="O173" s="2">
        <v>167</v>
      </c>
      <c r="P173" s="2" t="str">
        <f>Q173&amp;":"&amp;COUNTIF($Q$7:Q173,Q173)</f>
        <v>49:37</v>
      </c>
      <c r="Q173" s="206">
        <f>'Student name internal mark'!X173</f>
        <v>49</v>
      </c>
      <c r="R173" s="227">
        <f t="shared" si="34"/>
        <v>2</v>
      </c>
      <c r="S173" s="227">
        <f t="shared" si="25"/>
        <v>2</v>
      </c>
      <c r="T173" s="227">
        <f t="shared" si="26"/>
        <v>2</v>
      </c>
      <c r="U173" s="227">
        <f t="shared" si="27"/>
        <v>2</v>
      </c>
      <c r="V173" s="227">
        <f t="shared" si="28"/>
        <v>2</v>
      </c>
      <c r="W173" s="227">
        <f t="shared" si="29"/>
        <v>2</v>
      </c>
      <c r="X173" s="227">
        <f t="shared" si="30"/>
        <v>10</v>
      </c>
      <c r="Y173" s="227">
        <f t="shared" si="31"/>
        <v>13</v>
      </c>
      <c r="Z173" s="227">
        <f t="shared" si="32"/>
        <v>14</v>
      </c>
      <c r="AB173" s="139">
        <f t="shared" si="36"/>
        <v>49</v>
      </c>
    </row>
    <row r="174" spans="1:28">
      <c r="A174" s="191">
        <f t="shared" si="33"/>
        <v>45</v>
      </c>
      <c r="B174" s="191" t="str">
        <f>C174&amp;":"&amp;COUNTIF($C$7:C174,C174)</f>
        <v>45:32</v>
      </c>
      <c r="C174" s="204">
        <f t="shared" si="35"/>
        <v>45</v>
      </c>
      <c r="D174" s="47">
        <v>2</v>
      </c>
      <c r="E174" s="47">
        <v>2</v>
      </c>
      <c r="F174" s="47">
        <v>2</v>
      </c>
      <c r="G174" s="47">
        <v>2</v>
      </c>
      <c r="H174" s="47">
        <v>2</v>
      </c>
      <c r="I174" s="47">
        <v>2</v>
      </c>
      <c r="J174" s="47">
        <v>9</v>
      </c>
      <c r="K174" s="47">
        <v>11</v>
      </c>
      <c r="L174" s="47">
        <v>13</v>
      </c>
      <c r="M174" s="145"/>
      <c r="O174" s="209">
        <v>168</v>
      </c>
      <c r="P174" s="2" t="str">
        <f>Q174&amp;":"&amp;COUNTIF($Q$7:Q174,Q174)</f>
        <v>49:38</v>
      </c>
      <c r="Q174" s="206">
        <f>'Student name internal mark'!X174</f>
        <v>49</v>
      </c>
      <c r="R174" s="227">
        <f t="shared" si="34"/>
        <v>2</v>
      </c>
      <c r="S174" s="227">
        <f t="shared" si="25"/>
        <v>2</v>
      </c>
      <c r="T174" s="227">
        <f t="shared" si="26"/>
        <v>2</v>
      </c>
      <c r="U174" s="227">
        <f t="shared" si="27"/>
        <v>2</v>
      </c>
      <c r="V174" s="227">
        <f t="shared" si="28"/>
        <v>2</v>
      </c>
      <c r="W174" s="227">
        <f t="shared" si="29"/>
        <v>2</v>
      </c>
      <c r="X174" s="227">
        <f t="shared" si="30"/>
        <v>10</v>
      </c>
      <c r="Y174" s="227">
        <f t="shared" si="31"/>
        <v>13</v>
      </c>
      <c r="Z174" s="227">
        <f t="shared" si="32"/>
        <v>14</v>
      </c>
      <c r="AB174" s="139">
        <f t="shared" si="36"/>
        <v>49</v>
      </c>
    </row>
    <row r="175" spans="1:28">
      <c r="A175" s="191">
        <f t="shared" si="33"/>
        <v>45</v>
      </c>
      <c r="B175" s="191" t="str">
        <f>C175&amp;":"&amp;COUNTIF($C$7:C175,C175)</f>
        <v>45:33</v>
      </c>
      <c r="C175" s="204">
        <f t="shared" si="35"/>
        <v>45</v>
      </c>
      <c r="D175" s="47">
        <v>2</v>
      </c>
      <c r="E175" s="47">
        <v>2</v>
      </c>
      <c r="F175" s="47">
        <v>2</v>
      </c>
      <c r="G175" s="47">
        <v>2</v>
      </c>
      <c r="H175" s="47">
        <v>2</v>
      </c>
      <c r="I175" s="47">
        <v>2</v>
      </c>
      <c r="J175" s="47">
        <v>10</v>
      </c>
      <c r="K175" s="47">
        <v>13</v>
      </c>
      <c r="L175" s="47">
        <v>10</v>
      </c>
      <c r="M175" s="145"/>
      <c r="O175" s="2">
        <v>169</v>
      </c>
      <c r="P175" s="2" t="str">
        <f>Q175&amp;":"&amp;COUNTIF($Q$7:Q175,Q175)</f>
        <v>48:20</v>
      </c>
      <c r="Q175" s="206">
        <f>'Student name internal mark'!X175</f>
        <v>48</v>
      </c>
      <c r="R175" s="227">
        <f t="shared" si="34"/>
        <v>2</v>
      </c>
      <c r="S175" s="227">
        <f t="shared" si="25"/>
        <v>2</v>
      </c>
      <c r="T175" s="227">
        <f t="shared" si="26"/>
        <v>2</v>
      </c>
      <c r="U175" s="227">
        <f t="shared" si="27"/>
        <v>2</v>
      </c>
      <c r="V175" s="227">
        <f t="shared" si="28"/>
        <v>2</v>
      </c>
      <c r="W175" s="227">
        <f t="shared" si="29"/>
        <v>2</v>
      </c>
      <c r="X175" s="227">
        <f t="shared" si="30"/>
        <v>10</v>
      </c>
      <c r="Y175" s="227">
        <f t="shared" si="31"/>
        <v>12</v>
      </c>
      <c r="Z175" s="227">
        <f t="shared" si="32"/>
        <v>14</v>
      </c>
      <c r="AB175" s="139">
        <f t="shared" si="36"/>
        <v>48</v>
      </c>
    </row>
    <row r="176" spans="1:28">
      <c r="A176" s="191">
        <f t="shared" si="33"/>
        <v>42</v>
      </c>
      <c r="B176" s="191" t="str">
        <f>C176&amp;":"&amp;COUNTIF($C$7:C176,C176)</f>
        <v>42:6</v>
      </c>
      <c r="C176" s="204">
        <f t="shared" si="35"/>
        <v>42</v>
      </c>
      <c r="D176" s="47">
        <v>2</v>
      </c>
      <c r="E176" s="47">
        <v>2</v>
      </c>
      <c r="F176" s="47">
        <v>2</v>
      </c>
      <c r="G176" s="47">
        <v>2</v>
      </c>
      <c r="H176" s="47">
        <v>2</v>
      </c>
      <c r="I176" s="47">
        <v>2</v>
      </c>
      <c r="J176" s="47">
        <v>10</v>
      </c>
      <c r="K176" s="47">
        <v>10</v>
      </c>
      <c r="L176" s="47">
        <v>10</v>
      </c>
      <c r="M176" s="145"/>
      <c r="O176" s="209">
        <v>170</v>
      </c>
      <c r="P176" s="2" t="str">
        <f>Q176&amp;":"&amp;COUNTIF($Q$7:Q176,Q176)</f>
        <v>45:34</v>
      </c>
      <c r="Q176" s="206">
        <f>'Student name internal mark'!X176</f>
        <v>45</v>
      </c>
      <c r="R176" s="227">
        <f t="shared" si="34"/>
        <v>2</v>
      </c>
      <c r="S176" s="227">
        <f t="shared" si="25"/>
        <v>2</v>
      </c>
      <c r="T176" s="227">
        <f t="shared" si="26"/>
        <v>2</v>
      </c>
      <c r="U176" s="227">
        <f t="shared" si="27"/>
        <v>2</v>
      </c>
      <c r="V176" s="227">
        <f t="shared" si="28"/>
        <v>2</v>
      </c>
      <c r="W176" s="227">
        <f t="shared" si="29"/>
        <v>2</v>
      </c>
      <c r="X176" s="227">
        <f t="shared" si="30"/>
        <v>9</v>
      </c>
      <c r="Y176" s="227">
        <f t="shared" si="31"/>
        <v>10</v>
      </c>
      <c r="Z176" s="227">
        <f t="shared" si="32"/>
        <v>14</v>
      </c>
      <c r="AB176" s="139">
        <f t="shared" si="36"/>
        <v>45</v>
      </c>
    </row>
    <row r="177" spans="1:28">
      <c r="A177" s="191">
        <f t="shared" si="33"/>
        <v>45</v>
      </c>
      <c r="B177" s="191" t="str">
        <f>C177&amp;":"&amp;COUNTIF($C$7:C177,C177)</f>
        <v>45:34</v>
      </c>
      <c r="C177" s="204">
        <f t="shared" si="35"/>
        <v>45</v>
      </c>
      <c r="D177" s="47">
        <v>2</v>
      </c>
      <c r="E177" s="47">
        <v>2</v>
      </c>
      <c r="F177" s="47">
        <v>2</v>
      </c>
      <c r="G177" s="47">
        <v>2</v>
      </c>
      <c r="H177" s="47">
        <v>2</v>
      </c>
      <c r="I177" s="47">
        <v>2</v>
      </c>
      <c r="J177" s="47">
        <v>9</v>
      </c>
      <c r="K177" s="47">
        <v>10</v>
      </c>
      <c r="L177" s="47">
        <v>14</v>
      </c>
      <c r="M177" s="145"/>
      <c r="O177" s="209">
        <v>171</v>
      </c>
      <c r="P177" s="2" t="str">
        <f>Q177&amp;":"&amp;COUNTIF($Q$7:Q177,Q177)</f>
        <v>38:10</v>
      </c>
      <c r="Q177" s="206">
        <f>'Student name internal mark'!X177</f>
        <v>38</v>
      </c>
      <c r="R177" s="227">
        <f t="shared" si="34"/>
        <v>1</v>
      </c>
      <c r="S177" s="227">
        <f t="shared" si="25"/>
        <v>1</v>
      </c>
      <c r="T177" s="227">
        <f t="shared" si="26"/>
        <v>2</v>
      </c>
      <c r="U177" s="227">
        <f t="shared" si="27"/>
        <v>0</v>
      </c>
      <c r="V177" s="227">
        <f t="shared" si="28"/>
        <v>2</v>
      </c>
      <c r="W177" s="227">
        <f t="shared" si="29"/>
        <v>0</v>
      </c>
      <c r="X177" s="227">
        <f t="shared" si="30"/>
        <v>9</v>
      </c>
      <c r="Y177" s="227">
        <f t="shared" si="31"/>
        <v>12</v>
      </c>
      <c r="Z177" s="227">
        <f t="shared" si="32"/>
        <v>11</v>
      </c>
      <c r="AB177" s="139">
        <f t="shared" si="36"/>
        <v>38</v>
      </c>
    </row>
    <row r="178" spans="1:28">
      <c r="A178" s="191">
        <f t="shared" si="33"/>
        <v>46</v>
      </c>
      <c r="B178" s="191" t="str">
        <f>C178&amp;":"&amp;COUNTIF($C$7:C178,C178)</f>
        <v>46:27</v>
      </c>
      <c r="C178" s="204">
        <f t="shared" si="35"/>
        <v>46</v>
      </c>
      <c r="D178" s="47">
        <v>2</v>
      </c>
      <c r="E178" s="47">
        <v>2</v>
      </c>
      <c r="F178" s="47">
        <v>2</v>
      </c>
      <c r="G178" s="47">
        <v>2</v>
      </c>
      <c r="H178" s="47">
        <v>2</v>
      </c>
      <c r="I178" s="47">
        <v>2</v>
      </c>
      <c r="J178" s="47">
        <v>10</v>
      </c>
      <c r="K178" s="47">
        <v>11</v>
      </c>
      <c r="L178" s="47">
        <v>13</v>
      </c>
      <c r="M178" s="145"/>
      <c r="O178" s="209">
        <v>172</v>
      </c>
      <c r="P178" s="2" t="str">
        <f>Q178&amp;":"&amp;COUNTIF($Q$7:Q178,Q178)</f>
        <v>34:4</v>
      </c>
      <c r="Q178" s="206">
        <f>'Student name internal mark'!X178</f>
        <v>34</v>
      </c>
      <c r="R178" s="227">
        <f t="shared" si="34"/>
        <v>1</v>
      </c>
      <c r="S178" s="227">
        <f t="shared" si="25"/>
        <v>1</v>
      </c>
      <c r="T178" s="227">
        <f t="shared" si="26"/>
        <v>1</v>
      </c>
      <c r="U178" s="227">
        <f t="shared" si="27"/>
        <v>1</v>
      </c>
      <c r="V178" s="227">
        <f t="shared" si="28"/>
        <v>1</v>
      </c>
      <c r="W178" s="227">
        <f t="shared" si="29"/>
        <v>1</v>
      </c>
      <c r="X178" s="227">
        <f t="shared" si="30"/>
        <v>6</v>
      </c>
      <c r="Y178" s="227">
        <f t="shared" si="31"/>
        <v>9</v>
      </c>
      <c r="Z178" s="227">
        <f t="shared" si="32"/>
        <v>13</v>
      </c>
      <c r="AB178" s="139">
        <f t="shared" si="36"/>
        <v>34</v>
      </c>
    </row>
    <row r="179" spans="1:28">
      <c r="A179" s="191">
        <f t="shared" si="33"/>
        <v>45</v>
      </c>
      <c r="B179" s="191" t="str">
        <f>C179&amp;":"&amp;COUNTIF($C$7:C179,C179)</f>
        <v>45:35</v>
      </c>
      <c r="C179" s="204">
        <f t="shared" si="35"/>
        <v>45</v>
      </c>
      <c r="D179" s="47">
        <v>2</v>
      </c>
      <c r="E179" s="47">
        <v>2</v>
      </c>
      <c r="F179" s="47">
        <v>2</v>
      </c>
      <c r="G179" s="47">
        <v>2</v>
      </c>
      <c r="H179" s="47">
        <v>2</v>
      </c>
      <c r="I179" s="47">
        <v>2</v>
      </c>
      <c r="J179" s="47">
        <v>9</v>
      </c>
      <c r="K179" s="47">
        <v>13</v>
      </c>
      <c r="L179" s="47">
        <v>11</v>
      </c>
      <c r="M179" s="145"/>
      <c r="O179" s="209">
        <v>173</v>
      </c>
      <c r="P179" s="2" t="str">
        <f>Q179&amp;":"&amp;COUNTIF($Q$7:Q179,Q179)</f>
        <v>44:13</v>
      </c>
      <c r="Q179" s="206">
        <f>'Student name internal mark'!X179</f>
        <v>44</v>
      </c>
      <c r="R179" s="227">
        <f t="shared" si="34"/>
        <v>2</v>
      </c>
      <c r="S179" s="227">
        <f t="shared" si="25"/>
        <v>2</v>
      </c>
      <c r="T179" s="227">
        <f t="shared" si="26"/>
        <v>2</v>
      </c>
      <c r="U179" s="227">
        <f t="shared" si="27"/>
        <v>2</v>
      </c>
      <c r="V179" s="227">
        <f t="shared" si="28"/>
        <v>2</v>
      </c>
      <c r="W179" s="227">
        <f t="shared" si="29"/>
        <v>2</v>
      </c>
      <c r="X179" s="227">
        <f t="shared" si="30"/>
        <v>9</v>
      </c>
      <c r="Y179" s="227">
        <f t="shared" si="31"/>
        <v>13</v>
      </c>
      <c r="Z179" s="227">
        <f t="shared" si="32"/>
        <v>10</v>
      </c>
      <c r="AB179" s="139">
        <f t="shared" si="36"/>
        <v>44</v>
      </c>
    </row>
    <row r="180" spans="1:28">
      <c r="A180" s="191">
        <f t="shared" si="33"/>
        <v>47</v>
      </c>
      <c r="B180" s="191" t="str">
        <f>C180&amp;":"&amp;COUNTIF($C$7:C180,C180)</f>
        <v>47:27</v>
      </c>
      <c r="C180" s="204">
        <f t="shared" si="35"/>
        <v>47</v>
      </c>
      <c r="D180" s="47">
        <v>2</v>
      </c>
      <c r="E180" s="47">
        <v>2</v>
      </c>
      <c r="F180" s="47">
        <v>2</v>
      </c>
      <c r="G180" s="47">
        <v>2</v>
      </c>
      <c r="H180" s="47">
        <v>2</v>
      </c>
      <c r="I180" s="47">
        <v>2</v>
      </c>
      <c r="J180" s="47">
        <v>10</v>
      </c>
      <c r="K180" s="47">
        <v>12</v>
      </c>
      <c r="L180" s="47">
        <v>13</v>
      </c>
      <c r="M180" s="145"/>
      <c r="O180" s="2">
        <v>174</v>
      </c>
      <c r="P180" s="2" t="str">
        <f>Q180&amp;":"&amp;COUNTIF($Q$7:Q180,Q180)</f>
        <v>38:11</v>
      </c>
      <c r="Q180" s="206">
        <f>'Student name internal mark'!X180</f>
        <v>38</v>
      </c>
      <c r="R180" s="227">
        <f t="shared" si="34"/>
        <v>2</v>
      </c>
      <c r="S180" s="227">
        <f t="shared" si="25"/>
        <v>1</v>
      </c>
      <c r="T180" s="227">
        <f t="shared" si="26"/>
        <v>2</v>
      </c>
      <c r="U180" s="227">
        <f t="shared" si="27"/>
        <v>2</v>
      </c>
      <c r="V180" s="227">
        <f t="shared" si="28"/>
        <v>2</v>
      </c>
      <c r="W180" s="227">
        <f t="shared" si="29"/>
        <v>0</v>
      </c>
      <c r="X180" s="227">
        <f t="shared" si="30"/>
        <v>9</v>
      </c>
      <c r="Y180" s="227">
        <f t="shared" si="31"/>
        <v>10</v>
      </c>
      <c r="Z180" s="227">
        <f t="shared" si="32"/>
        <v>10</v>
      </c>
      <c r="AB180" s="139">
        <f t="shared" si="36"/>
        <v>38</v>
      </c>
    </row>
    <row r="181" spans="1:28">
      <c r="A181" s="191">
        <f t="shared" si="33"/>
        <v>45</v>
      </c>
      <c r="B181" s="191" t="str">
        <f>C181&amp;":"&amp;COUNTIF($C$7:C181,C181)</f>
        <v>45:36</v>
      </c>
      <c r="C181" s="204">
        <f t="shared" si="35"/>
        <v>45</v>
      </c>
      <c r="D181" s="47">
        <v>2</v>
      </c>
      <c r="E181" s="47">
        <v>2</v>
      </c>
      <c r="F181" s="47">
        <v>2</v>
      </c>
      <c r="G181" s="47">
        <v>2</v>
      </c>
      <c r="H181" s="47">
        <v>2</v>
      </c>
      <c r="I181" s="47">
        <v>2</v>
      </c>
      <c r="J181" s="47">
        <v>9</v>
      </c>
      <c r="K181" s="47">
        <v>14</v>
      </c>
      <c r="L181" s="47">
        <v>10</v>
      </c>
      <c r="M181" s="145"/>
      <c r="O181" s="209">
        <v>175</v>
      </c>
      <c r="P181" s="2" t="str">
        <f>Q181&amp;":"&amp;COUNTIF($Q$7:Q181,Q181)</f>
        <v>45:35</v>
      </c>
      <c r="Q181" s="206">
        <f>'Student name internal mark'!X181</f>
        <v>45</v>
      </c>
      <c r="R181" s="227">
        <f t="shared" si="34"/>
        <v>2</v>
      </c>
      <c r="S181" s="227">
        <f t="shared" si="25"/>
        <v>2</v>
      </c>
      <c r="T181" s="227">
        <f t="shared" si="26"/>
        <v>2</v>
      </c>
      <c r="U181" s="227">
        <f t="shared" si="27"/>
        <v>2</v>
      </c>
      <c r="V181" s="227">
        <f t="shared" si="28"/>
        <v>2</v>
      </c>
      <c r="W181" s="227">
        <f t="shared" si="29"/>
        <v>2</v>
      </c>
      <c r="X181" s="227">
        <f t="shared" si="30"/>
        <v>9</v>
      </c>
      <c r="Y181" s="227">
        <f t="shared" si="31"/>
        <v>13</v>
      </c>
      <c r="Z181" s="227">
        <f t="shared" si="32"/>
        <v>11</v>
      </c>
      <c r="AB181" s="139">
        <f t="shared" si="36"/>
        <v>45</v>
      </c>
    </row>
    <row r="182" spans="1:28">
      <c r="A182" s="191">
        <f t="shared" si="33"/>
        <v>44</v>
      </c>
      <c r="B182" s="191" t="str">
        <f>C182&amp;":"&amp;COUNTIF($C$7:C182,C182)</f>
        <v>44:21</v>
      </c>
      <c r="C182" s="204">
        <f t="shared" si="35"/>
        <v>44</v>
      </c>
      <c r="D182" s="47">
        <v>2</v>
      </c>
      <c r="E182" s="47">
        <v>2</v>
      </c>
      <c r="F182" s="47">
        <v>2</v>
      </c>
      <c r="G182" s="47">
        <v>2</v>
      </c>
      <c r="H182" s="47">
        <v>2</v>
      </c>
      <c r="I182" s="47">
        <v>2</v>
      </c>
      <c r="J182" s="47">
        <v>9</v>
      </c>
      <c r="K182" s="47">
        <v>13</v>
      </c>
      <c r="L182" s="47">
        <v>10</v>
      </c>
      <c r="M182" s="145"/>
      <c r="O182" s="2">
        <v>176</v>
      </c>
      <c r="P182" s="2" t="str">
        <f>Q182&amp;":"&amp;COUNTIF($Q$7:Q182,Q182)</f>
        <v>49:39</v>
      </c>
      <c r="Q182" s="206">
        <f>'Student name internal mark'!X182</f>
        <v>49</v>
      </c>
      <c r="R182" s="227">
        <f t="shared" si="34"/>
        <v>2</v>
      </c>
      <c r="S182" s="227">
        <f t="shared" si="25"/>
        <v>2</v>
      </c>
      <c r="T182" s="227">
        <f t="shared" si="26"/>
        <v>2</v>
      </c>
      <c r="U182" s="227">
        <f t="shared" si="27"/>
        <v>2</v>
      </c>
      <c r="V182" s="227">
        <f t="shared" si="28"/>
        <v>2</v>
      </c>
      <c r="W182" s="227">
        <f t="shared" si="29"/>
        <v>2</v>
      </c>
      <c r="X182" s="227">
        <f t="shared" si="30"/>
        <v>10</v>
      </c>
      <c r="Y182" s="227">
        <f t="shared" si="31"/>
        <v>13</v>
      </c>
      <c r="Z182" s="227">
        <f t="shared" si="32"/>
        <v>14</v>
      </c>
      <c r="AB182" s="139">
        <f t="shared" si="36"/>
        <v>49</v>
      </c>
    </row>
    <row r="183" spans="1:28">
      <c r="A183" s="191">
        <f t="shared" si="33"/>
        <v>50</v>
      </c>
      <c r="B183" s="191" t="str">
        <f>C183&amp;":"&amp;COUNTIF($C$7:C183,C183)</f>
        <v>50:5</v>
      </c>
      <c r="C183" s="204">
        <f t="shared" si="35"/>
        <v>50</v>
      </c>
      <c r="D183" s="47">
        <v>2</v>
      </c>
      <c r="E183" s="47">
        <v>2</v>
      </c>
      <c r="F183" s="47">
        <v>2</v>
      </c>
      <c r="G183" s="47">
        <v>2</v>
      </c>
      <c r="H183" s="47">
        <v>2</v>
      </c>
      <c r="I183" s="47">
        <v>2</v>
      </c>
      <c r="J183" s="47">
        <v>10</v>
      </c>
      <c r="K183" s="47">
        <v>14</v>
      </c>
      <c r="L183" s="47">
        <v>14</v>
      </c>
      <c r="M183" s="145"/>
      <c r="O183" s="209">
        <v>177</v>
      </c>
      <c r="P183" s="2" t="str">
        <f>Q183&amp;":"&amp;COUNTIF($Q$7:Q183,Q183)</f>
        <v>39:12</v>
      </c>
      <c r="Q183" s="206">
        <f>'Student name internal mark'!X183</f>
        <v>39</v>
      </c>
      <c r="R183" s="227">
        <f t="shared" si="34"/>
        <v>1</v>
      </c>
      <c r="S183" s="227">
        <f t="shared" si="25"/>
        <v>2</v>
      </c>
      <c r="T183" s="227">
        <f t="shared" si="26"/>
        <v>2</v>
      </c>
      <c r="U183" s="227">
        <f t="shared" si="27"/>
        <v>1</v>
      </c>
      <c r="V183" s="227">
        <f t="shared" si="28"/>
        <v>1</v>
      </c>
      <c r="W183" s="227">
        <f t="shared" si="29"/>
        <v>2</v>
      </c>
      <c r="X183" s="227">
        <f t="shared" si="30"/>
        <v>7</v>
      </c>
      <c r="Y183" s="227">
        <f t="shared" si="31"/>
        <v>11</v>
      </c>
      <c r="Z183" s="227">
        <f t="shared" si="32"/>
        <v>12</v>
      </c>
      <c r="AB183" s="139">
        <f t="shared" si="36"/>
        <v>39</v>
      </c>
    </row>
    <row r="184" spans="1:28">
      <c r="A184" s="191">
        <f t="shared" si="33"/>
        <v>48</v>
      </c>
      <c r="B184" s="191" t="str">
        <f>C184&amp;":"&amp;COUNTIF($C$7:C184,C184)</f>
        <v>48:13</v>
      </c>
      <c r="C184" s="204">
        <f t="shared" si="35"/>
        <v>48</v>
      </c>
      <c r="D184" s="47">
        <v>2</v>
      </c>
      <c r="E184" s="47">
        <v>2</v>
      </c>
      <c r="F184" s="47">
        <v>2</v>
      </c>
      <c r="G184" s="47">
        <v>2</v>
      </c>
      <c r="H184" s="47">
        <v>2</v>
      </c>
      <c r="I184" s="47">
        <v>2</v>
      </c>
      <c r="J184" s="47">
        <v>9</v>
      </c>
      <c r="K184" s="47">
        <v>14</v>
      </c>
      <c r="L184" s="47">
        <v>13</v>
      </c>
      <c r="M184" s="145"/>
      <c r="O184" s="209">
        <v>178</v>
      </c>
      <c r="P184" s="2" t="str">
        <f>Q184&amp;":"&amp;COUNTIF($Q$7:Q184,Q184)</f>
        <v>34:5</v>
      </c>
      <c r="Q184" s="206">
        <f>'Student name internal mark'!X184</f>
        <v>34</v>
      </c>
      <c r="R184" s="227">
        <f t="shared" si="34"/>
        <v>2</v>
      </c>
      <c r="S184" s="227">
        <f t="shared" si="25"/>
        <v>2</v>
      </c>
      <c r="T184" s="227">
        <f t="shared" si="26"/>
        <v>2</v>
      </c>
      <c r="U184" s="227">
        <f t="shared" si="27"/>
        <v>2</v>
      </c>
      <c r="V184" s="227">
        <f t="shared" si="28"/>
        <v>1</v>
      </c>
      <c r="W184" s="227">
        <f t="shared" si="29"/>
        <v>2</v>
      </c>
      <c r="X184" s="227">
        <f t="shared" si="30"/>
        <v>7</v>
      </c>
      <c r="Y184" s="227">
        <f t="shared" si="31"/>
        <v>9</v>
      </c>
      <c r="Z184" s="227">
        <f t="shared" si="32"/>
        <v>7</v>
      </c>
      <c r="AB184" s="139">
        <f t="shared" si="36"/>
        <v>34</v>
      </c>
    </row>
    <row r="185" spans="1:28">
      <c r="A185" s="191">
        <f t="shared" si="33"/>
        <v>46</v>
      </c>
      <c r="B185" s="191" t="str">
        <f>C185&amp;":"&amp;COUNTIF($C$7:C185,C185)</f>
        <v>46:28</v>
      </c>
      <c r="C185" s="204">
        <f t="shared" si="35"/>
        <v>46</v>
      </c>
      <c r="D185" s="47">
        <v>2</v>
      </c>
      <c r="E185" s="47">
        <v>2</v>
      </c>
      <c r="F185" s="47">
        <v>2</v>
      </c>
      <c r="G185" s="47">
        <v>2</v>
      </c>
      <c r="H185" s="47">
        <v>2</v>
      </c>
      <c r="I185" s="47">
        <v>2</v>
      </c>
      <c r="J185" s="47">
        <v>10</v>
      </c>
      <c r="K185" s="47">
        <v>12</v>
      </c>
      <c r="L185" s="47">
        <v>12</v>
      </c>
      <c r="M185" s="145"/>
      <c r="O185" s="209">
        <v>179</v>
      </c>
      <c r="P185" s="2" t="str">
        <f>Q185&amp;":"&amp;COUNTIF($Q$7:Q185,Q185)</f>
        <v>45:36</v>
      </c>
      <c r="Q185" s="206">
        <f>'Student name internal mark'!X185</f>
        <v>45</v>
      </c>
      <c r="R185" s="227">
        <f t="shared" si="34"/>
        <v>2</v>
      </c>
      <c r="S185" s="227">
        <f t="shared" si="25"/>
        <v>2</v>
      </c>
      <c r="T185" s="227">
        <f t="shared" si="26"/>
        <v>2</v>
      </c>
      <c r="U185" s="227">
        <f t="shared" si="27"/>
        <v>2</v>
      </c>
      <c r="V185" s="227">
        <f t="shared" si="28"/>
        <v>2</v>
      </c>
      <c r="W185" s="227">
        <f t="shared" si="29"/>
        <v>2</v>
      </c>
      <c r="X185" s="227">
        <f t="shared" si="30"/>
        <v>9</v>
      </c>
      <c r="Y185" s="227">
        <f t="shared" si="31"/>
        <v>14</v>
      </c>
      <c r="Z185" s="227">
        <f t="shared" si="32"/>
        <v>10</v>
      </c>
      <c r="AB185" s="139">
        <f t="shared" si="36"/>
        <v>45</v>
      </c>
    </row>
    <row r="186" spans="1:28">
      <c r="A186" s="191">
        <f t="shared" si="33"/>
        <v>48</v>
      </c>
      <c r="B186" s="191" t="str">
        <f>C186&amp;":"&amp;COUNTIF($C$7:C186,C186)</f>
        <v>48:14</v>
      </c>
      <c r="C186" s="204">
        <f t="shared" si="35"/>
        <v>48</v>
      </c>
      <c r="D186" s="47">
        <v>2</v>
      </c>
      <c r="E186" s="47">
        <v>2</v>
      </c>
      <c r="F186" s="47">
        <v>2</v>
      </c>
      <c r="G186" s="47">
        <v>2</v>
      </c>
      <c r="H186" s="47">
        <v>2</v>
      </c>
      <c r="I186" s="47">
        <v>2</v>
      </c>
      <c r="J186" s="47">
        <v>9</v>
      </c>
      <c r="K186" s="47">
        <v>13</v>
      </c>
      <c r="L186" s="47">
        <v>14</v>
      </c>
      <c r="M186" s="145"/>
      <c r="O186" s="209">
        <v>180</v>
      </c>
      <c r="P186" s="2" t="str">
        <f>Q186&amp;":"&amp;COUNTIF($Q$7:Q186,Q186)</f>
        <v>40:11</v>
      </c>
      <c r="Q186" s="206">
        <f>'Student name internal mark'!X186</f>
        <v>40</v>
      </c>
      <c r="R186" s="227">
        <f t="shared" si="34"/>
        <v>0</v>
      </c>
      <c r="S186" s="227">
        <f t="shared" si="25"/>
        <v>2</v>
      </c>
      <c r="T186" s="227">
        <f t="shared" si="26"/>
        <v>2</v>
      </c>
      <c r="U186" s="227">
        <f t="shared" si="27"/>
        <v>2</v>
      </c>
      <c r="V186" s="227">
        <f t="shared" si="28"/>
        <v>2</v>
      </c>
      <c r="W186" s="227">
        <f t="shared" si="29"/>
        <v>1</v>
      </c>
      <c r="X186" s="227">
        <f t="shared" si="30"/>
        <v>9</v>
      </c>
      <c r="Y186" s="227">
        <f t="shared" si="31"/>
        <v>12</v>
      </c>
      <c r="Z186" s="227">
        <f t="shared" si="32"/>
        <v>10</v>
      </c>
      <c r="AB186" s="139">
        <f t="shared" si="36"/>
        <v>40</v>
      </c>
    </row>
    <row r="187" spans="1:28">
      <c r="A187" s="191">
        <f t="shared" si="33"/>
        <v>46</v>
      </c>
      <c r="B187" s="191" t="str">
        <f>C187&amp;":"&amp;COUNTIF($C$7:C187,C187)</f>
        <v>46:29</v>
      </c>
      <c r="C187" s="204">
        <f t="shared" si="35"/>
        <v>46</v>
      </c>
      <c r="D187" s="47">
        <v>2</v>
      </c>
      <c r="E187" s="47">
        <v>2</v>
      </c>
      <c r="F187" s="47">
        <v>2</v>
      </c>
      <c r="G187" s="47">
        <v>2</v>
      </c>
      <c r="H187" s="47">
        <v>2</v>
      </c>
      <c r="I187" s="47">
        <v>2</v>
      </c>
      <c r="J187" s="47">
        <v>10</v>
      </c>
      <c r="K187" s="47">
        <v>12</v>
      </c>
      <c r="L187" s="47">
        <v>12</v>
      </c>
      <c r="M187" s="145"/>
      <c r="O187" s="2">
        <v>181</v>
      </c>
      <c r="P187" s="2" t="str">
        <f>Q187&amp;":"&amp;COUNTIF($Q$7:Q187,Q187)</f>
        <v>45:37</v>
      </c>
      <c r="Q187" s="206">
        <f>'Student name internal mark'!X187</f>
        <v>45</v>
      </c>
      <c r="R187" s="227">
        <f t="shared" si="34"/>
        <v>2</v>
      </c>
      <c r="S187" s="227">
        <f t="shared" si="25"/>
        <v>2</v>
      </c>
      <c r="T187" s="227">
        <f t="shared" si="26"/>
        <v>2</v>
      </c>
      <c r="U187" s="227">
        <f t="shared" si="27"/>
        <v>2</v>
      </c>
      <c r="V187" s="227">
        <f t="shared" si="28"/>
        <v>2</v>
      </c>
      <c r="W187" s="227">
        <f t="shared" si="29"/>
        <v>2</v>
      </c>
      <c r="X187" s="227">
        <f t="shared" si="30"/>
        <v>10</v>
      </c>
      <c r="Y187" s="227">
        <f t="shared" si="31"/>
        <v>12</v>
      </c>
      <c r="Z187" s="227">
        <f t="shared" si="32"/>
        <v>11</v>
      </c>
      <c r="AB187" s="139">
        <f t="shared" si="36"/>
        <v>45</v>
      </c>
    </row>
    <row r="188" spans="1:28">
      <c r="A188" s="191">
        <f t="shared" si="33"/>
        <v>46</v>
      </c>
      <c r="B188" s="191" t="str">
        <f>C188&amp;":"&amp;COUNTIF($C$7:C188,C188)</f>
        <v>46:30</v>
      </c>
      <c r="C188" s="204">
        <f t="shared" si="35"/>
        <v>46</v>
      </c>
      <c r="D188" s="47">
        <v>2</v>
      </c>
      <c r="E188" s="47">
        <v>2</v>
      </c>
      <c r="F188" s="47">
        <v>2</v>
      </c>
      <c r="G188" s="47">
        <v>2</v>
      </c>
      <c r="H188" s="47">
        <v>2</v>
      </c>
      <c r="I188" s="47">
        <v>2</v>
      </c>
      <c r="J188" s="47">
        <v>10</v>
      </c>
      <c r="K188" s="47">
        <v>11</v>
      </c>
      <c r="L188" s="47">
        <v>13</v>
      </c>
      <c r="M188" s="145"/>
      <c r="O188" s="209">
        <v>182</v>
      </c>
      <c r="P188" s="2" t="str">
        <f>Q188&amp;":"&amp;COUNTIF($Q$7:Q188,Q188)</f>
        <v>49:40</v>
      </c>
      <c r="Q188" s="206">
        <f>'Student name internal mark'!X188</f>
        <v>49</v>
      </c>
      <c r="R188" s="227">
        <f t="shared" si="34"/>
        <v>2</v>
      </c>
      <c r="S188" s="227">
        <f t="shared" si="25"/>
        <v>2</v>
      </c>
      <c r="T188" s="227">
        <f t="shared" si="26"/>
        <v>2</v>
      </c>
      <c r="U188" s="227">
        <f t="shared" si="27"/>
        <v>2</v>
      </c>
      <c r="V188" s="227">
        <f t="shared" si="28"/>
        <v>2</v>
      </c>
      <c r="W188" s="227">
        <f t="shared" si="29"/>
        <v>2</v>
      </c>
      <c r="X188" s="227">
        <f t="shared" si="30"/>
        <v>10</v>
      </c>
      <c r="Y188" s="227">
        <f t="shared" si="31"/>
        <v>13</v>
      </c>
      <c r="Z188" s="227">
        <f t="shared" si="32"/>
        <v>14</v>
      </c>
      <c r="AB188" s="139">
        <f t="shared" si="36"/>
        <v>49</v>
      </c>
    </row>
    <row r="189" spans="1:28">
      <c r="A189" s="191">
        <f t="shared" si="33"/>
        <v>47</v>
      </c>
      <c r="B189" s="191" t="str">
        <f>C189&amp;":"&amp;COUNTIF($C$7:C189,C189)</f>
        <v>47:28</v>
      </c>
      <c r="C189" s="204">
        <f t="shared" si="35"/>
        <v>47</v>
      </c>
      <c r="D189" s="47">
        <v>2</v>
      </c>
      <c r="E189" s="47">
        <v>2</v>
      </c>
      <c r="F189" s="47">
        <v>2</v>
      </c>
      <c r="G189" s="47">
        <v>2</v>
      </c>
      <c r="H189" s="47">
        <v>2</v>
      </c>
      <c r="I189" s="47">
        <v>2</v>
      </c>
      <c r="J189" s="47">
        <v>9</v>
      </c>
      <c r="K189" s="47">
        <v>13</v>
      </c>
      <c r="L189" s="47">
        <v>13</v>
      </c>
      <c r="M189" s="145"/>
      <c r="O189" s="2">
        <v>183</v>
      </c>
      <c r="P189" s="2" t="str">
        <f>Q189&amp;":"&amp;COUNTIF($Q$7:Q189,Q189)</f>
        <v>49:41</v>
      </c>
      <c r="Q189" s="206">
        <f>'Student name internal mark'!X189</f>
        <v>49</v>
      </c>
      <c r="R189" s="227">
        <f t="shared" si="34"/>
        <v>2</v>
      </c>
      <c r="S189" s="227">
        <f t="shared" si="25"/>
        <v>2</v>
      </c>
      <c r="T189" s="227">
        <f t="shared" si="26"/>
        <v>2</v>
      </c>
      <c r="U189" s="227">
        <f t="shared" si="27"/>
        <v>2</v>
      </c>
      <c r="V189" s="227">
        <f t="shared" si="28"/>
        <v>2</v>
      </c>
      <c r="W189" s="227">
        <f t="shared" si="29"/>
        <v>2</v>
      </c>
      <c r="X189" s="227">
        <f t="shared" si="30"/>
        <v>10</v>
      </c>
      <c r="Y189" s="227">
        <f t="shared" si="31"/>
        <v>13</v>
      </c>
      <c r="Z189" s="227">
        <f t="shared" si="32"/>
        <v>14</v>
      </c>
      <c r="AB189" s="139">
        <f t="shared" si="36"/>
        <v>49</v>
      </c>
    </row>
    <row r="190" spans="1:28">
      <c r="A190" s="191">
        <f t="shared" si="33"/>
        <v>42</v>
      </c>
      <c r="B190" s="191" t="str">
        <f>C190&amp;":"&amp;COUNTIF($C$7:C190,C190)</f>
        <v>42:7</v>
      </c>
      <c r="C190" s="204">
        <f t="shared" si="35"/>
        <v>42</v>
      </c>
      <c r="D190" s="47">
        <v>2</v>
      </c>
      <c r="E190" s="47">
        <v>2</v>
      </c>
      <c r="F190" s="47">
        <v>2</v>
      </c>
      <c r="G190" s="47">
        <v>2</v>
      </c>
      <c r="H190" s="47">
        <v>2</v>
      </c>
      <c r="I190" s="47">
        <v>2</v>
      </c>
      <c r="J190" s="47">
        <v>9</v>
      </c>
      <c r="K190" s="47">
        <v>11</v>
      </c>
      <c r="L190" s="47">
        <v>10</v>
      </c>
      <c r="M190" s="145"/>
      <c r="O190" s="209">
        <v>184</v>
      </c>
      <c r="P190" s="2" t="str">
        <f>Q190&amp;":"&amp;COUNTIF($Q$7:Q190,Q190)</f>
        <v>38:12</v>
      </c>
      <c r="Q190" s="206">
        <f>'Student name internal mark'!X190</f>
        <v>38</v>
      </c>
      <c r="R190" s="227">
        <f t="shared" si="34"/>
        <v>2</v>
      </c>
      <c r="S190" s="227">
        <f t="shared" si="25"/>
        <v>2</v>
      </c>
      <c r="T190" s="227">
        <f t="shared" si="26"/>
        <v>1</v>
      </c>
      <c r="U190" s="227">
        <f t="shared" si="27"/>
        <v>1</v>
      </c>
      <c r="V190" s="227">
        <f t="shared" si="28"/>
        <v>1</v>
      </c>
      <c r="W190" s="227">
        <f t="shared" si="29"/>
        <v>1</v>
      </c>
      <c r="X190" s="227">
        <f t="shared" si="30"/>
        <v>9</v>
      </c>
      <c r="Y190" s="227">
        <f t="shared" si="31"/>
        <v>12</v>
      </c>
      <c r="Z190" s="227">
        <f t="shared" si="32"/>
        <v>9</v>
      </c>
      <c r="AB190" s="139">
        <f t="shared" si="36"/>
        <v>38</v>
      </c>
    </row>
    <row r="191" spans="1:28">
      <c r="A191" s="191">
        <f t="shared" si="33"/>
        <v>47</v>
      </c>
      <c r="B191" s="191" t="str">
        <f>C191&amp;":"&amp;COUNTIF($C$7:C191,C191)</f>
        <v>47:29</v>
      </c>
      <c r="C191" s="204">
        <f t="shared" si="35"/>
        <v>47</v>
      </c>
      <c r="D191" s="47">
        <v>2</v>
      </c>
      <c r="E191" s="47">
        <v>2</v>
      </c>
      <c r="F191" s="47">
        <v>2</v>
      </c>
      <c r="G191" s="47">
        <v>2</v>
      </c>
      <c r="H191" s="47">
        <v>2</v>
      </c>
      <c r="I191" s="47">
        <v>2</v>
      </c>
      <c r="J191" s="47">
        <v>10</v>
      </c>
      <c r="K191" s="47">
        <v>14</v>
      </c>
      <c r="L191" s="47">
        <v>11</v>
      </c>
      <c r="M191" s="145"/>
      <c r="O191" s="209">
        <v>185</v>
      </c>
      <c r="P191" s="2" t="str">
        <f>Q191&amp;":"&amp;COUNTIF($Q$7:Q191,Q191)</f>
        <v>45:38</v>
      </c>
      <c r="Q191" s="206">
        <f>'Student name internal mark'!X191</f>
        <v>45</v>
      </c>
      <c r="R191" s="227">
        <f t="shared" si="34"/>
        <v>2</v>
      </c>
      <c r="S191" s="227">
        <f t="shared" si="25"/>
        <v>2</v>
      </c>
      <c r="T191" s="227">
        <f t="shared" si="26"/>
        <v>2</v>
      </c>
      <c r="U191" s="227">
        <f t="shared" si="27"/>
        <v>2</v>
      </c>
      <c r="V191" s="227">
        <f t="shared" si="28"/>
        <v>2</v>
      </c>
      <c r="W191" s="227">
        <f t="shared" si="29"/>
        <v>2</v>
      </c>
      <c r="X191" s="227">
        <f t="shared" si="30"/>
        <v>10</v>
      </c>
      <c r="Y191" s="227">
        <f t="shared" si="31"/>
        <v>13</v>
      </c>
      <c r="Z191" s="227">
        <f t="shared" si="32"/>
        <v>10</v>
      </c>
      <c r="AB191" s="139">
        <f t="shared" si="36"/>
        <v>45</v>
      </c>
    </row>
    <row r="192" spans="1:28">
      <c r="A192" s="191">
        <f t="shared" si="33"/>
        <v>45</v>
      </c>
      <c r="B192" s="191" t="str">
        <f>C192&amp;":"&amp;COUNTIF($C$7:C192,C192)</f>
        <v>45:37</v>
      </c>
      <c r="C192" s="204">
        <f t="shared" si="35"/>
        <v>45</v>
      </c>
      <c r="D192" s="47">
        <v>2</v>
      </c>
      <c r="E192" s="47">
        <v>2</v>
      </c>
      <c r="F192" s="47">
        <v>2</v>
      </c>
      <c r="G192" s="47">
        <v>2</v>
      </c>
      <c r="H192" s="47">
        <v>2</v>
      </c>
      <c r="I192" s="47">
        <v>2</v>
      </c>
      <c r="J192" s="47">
        <v>10</v>
      </c>
      <c r="K192" s="47">
        <v>12</v>
      </c>
      <c r="L192" s="47">
        <v>11</v>
      </c>
      <c r="M192" s="145"/>
      <c r="O192" s="209">
        <v>186</v>
      </c>
      <c r="P192" s="2" t="str">
        <f>Q192&amp;":"&amp;COUNTIF($Q$7:Q192,Q192)</f>
        <v>45:39</v>
      </c>
      <c r="Q192" s="206">
        <f>'Student name internal mark'!X192</f>
        <v>45</v>
      </c>
      <c r="R192" s="227">
        <f t="shared" si="34"/>
        <v>2</v>
      </c>
      <c r="S192" s="227">
        <f t="shared" si="25"/>
        <v>2</v>
      </c>
      <c r="T192" s="227">
        <f t="shared" si="26"/>
        <v>2</v>
      </c>
      <c r="U192" s="227">
        <f t="shared" si="27"/>
        <v>2</v>
      </c>
      <c r="V192" s="227">
        <f t="shared" si="28"/>
        <v>2</v>
      </c>
      <c r="W192" s="227">
        <f t="shared" si="29"/>
        <v>2</v>
      </c>
      <c r="X192" s="227">
        <f t="shared" si="30"/>
        <v>9</v>
      </c>
      <c r="Y192" s="227">
        <f t="shared" si="31"/>
        <v>10</v>
      </c>
      <c r="Z192" s="227">
        <f t="shared" si="32"/>
        <v>14</v>
      </c>
      <c r="AB192" s="139">
        <f t="shared" si="36"/>
        <v>45</v>
      </c>
    </row>
    <row r="193" spans="1:28">
      <c r="A193" s="191">
        <f t="shared" si="33"/>
        <v>41</v>
      </c>
      <c r="B193" s="191" t="str">
        <f>C193&amp;":"&amp;COUNTIF($C$7:C193,C193)</f>
        <v>41:4</v>
      </c>
      <c r="C193" s="204">
        <f t="shared" si="35"/>
        <v>41</v>
      </c>
      <c r="D193" s="47">
        <v>2</v>
      </c>
      <c r="E193" s="47">
        <v>2</v>
      </c>
      <c r="F193" s="47">
        <v>2</v>
      </c>
      <c r="G193" s="47">
        <v>2</v>
      </c>
      <c r="H193" s="47">
        <v>2</v>
      </c>
      <c r="I193" s="47">
        <v>2</v>
      </c>
      <c r="J193" s="47">
        <v>9</v>
      </c>
      <c r="K193" s="47">
        <v>10</v>
      </c>
      <c r="L193" s="47">
        <v>10</v>
      </c>
      <c r="M193" s="145"/>
      <c r="O193" s="209">
        <v>187</v>
      </c>
      <c r="P193" s="2" t="str">
        <f>Q193&amp;":"&amp;COUNTIF($Q$7:Q193,Q193)</f>
        <v>44:14</v>
      </c>
      <c r="Q193" s="206">
        <f>'Student name internal mark'!X193</f>
        <v>44</v>
      </c>
      <c r="R193" s="227">
        <f t="shared" si="34"/>
        <v>2</v>
      </c>
      <c r="S193" s="227">
        <f t="shared" si="25"/>
        <v>2</v>
      </c>
      <c r="T193" s="227">
        <f t="shared" si="26"/>
        <v>2</v>
      </c>
      <c r="U193" s="227">
        <f t="shared" si="27"/>
        <v>2</v>
      </c>
      <c r="V193" s="227">
        <f t="shared" si="28"/>
        <v>2</v>
      </c>
      <c r="W193" s="227">
        <f t="shared" si="29"/>
        <v>2</v>
      </c>
      <c r="X193" s="227">
        <f t="shared" si="30"/>
        <v>9</v>
      </c>
      <c r="Y193" s="227">
        <f t="shared" si="31"/>
        <v>12</v>
      </c>
      <c r="Z193" s="227">
        <f t="shared" si="32"/>
        <v>11</v>
      </c>
      <c r="AB193" s="139">
        <f t="shared" si="36"/>
        <v>44</v>
      </c>
    </row>
    <row r="194" spans="1:28">
      <c r="A194" s="191">
        <f t="shared" si="33"/>
        <v>46</v>
      </c>
      <c r="B194" s="191" t="str">
        <f>C194&amp;":"&amp;COUNTIF($C$7:C194,C194)</f>
        <v>46:31</v>
      </c>
      <c r="C194" s="204">
        <f t="shared" si="35"/>
        <v>46</v>
      </c>
      <c r="D194" s="47">
        <v>2</v>
      </c>
      <c r="E194" s="47">
        <v>2</v>
      </c>
      <c r="F194" s="47">
        <v>2</v>
      </c>
      <c r="G194" s="47">
        <v>2</v>
      </c>
      <c r="H194" s="47">
        <v>2</v>
      </c>
      <c r="I194" s="47">
        <v>2</v>
      </c>
      <c r="J194" s="47">
        <v>9</v>
      </c>
      <c r="K194" s="47">
        <v>12</v>
      </c>
      <c r="L194" s="47">
        <v>13</v>
      </c>
      <c r="M194" s="145"/>
      <c r="O194" s="2">
        <v>188</v>
      </c>
      <c r="P194" s="2" t="str">
        <f>Q194&amp;":"&amp;COUNTIF($Q$7:Q194,Q194)</f>
        <v>45:40</v>
      </c>
      <c r="Q194" s="206">
        <f>'Student name internal mark'!X194</f>
        <v>45</v>
      </c>
      <c r="R194" s="227">
        <f t="shared" si="34"/>
        <v>2</v>
      </c>
      <c r="S194" s="227">
        <f t="shared" si="25"/>
        <v>2</v>
      </c>
      <c r="T194" s="227">
        <f t="shared" si="26"/>
        <v>2</v>
      </c>
      <c r="U194" s="227">
        <f t="shared" si="27"/>
        <v>2</v>
      </c>
      <c r="V194" s="227">
        <f t="shared" si="28"/>
        <v>2</v>
      </c>
      <c r="W194" s="227">
        <f t="shared" si="29"/>
        <v>2</v>
      </c>
      <c r="X194" s="227">
        <f t="shared" si="30"/>
        <v>10</v>
      </c>
      <c r="Y194" s="227">
        <f t="shared" si="31"/>
        <v>13</v>
      </c>
      <c r="Z194" s="227">
        <f t="shared" si="32"/>
        <v>10</v>
      </c>
      <c r="AB194" s="139">
        <f t="shared" si="36"/>
        <v>45</v>
      </c>
    </row>
    <row r="195" spans="1:28">
      <c r="A195" s="191">
        <f t="shared" si="33"/>
        <v>46</v>
      </c>
      <c r="B195" s="191" t="str">
        <f>C195&amp;":"&amp;COUNTIF($C$7:C195,C195)</f>
        <v>46:32</v>
      </c>
      <c r="C195" s="204">
        <f t="shared" si="35"/>
        <v>46</v>
      </c>
      <c r="D195" s="47">
        <v>2</v>
      </c>
      <c r="E195" s="47">
        <v>2</v>
      </c>
      <c r="F195" s="47">
        <v>2</v>
      </c>
      <c r="G195" s="47">
        <v>2</v>
      </c>
      <c r="H195" s="47">
        <v>2</v>
      </c>
      <c r="I195" s="47">
        <v>2</v>
      </c>
      <c r="J195" s="47">
        <v>10</v>
      </c>
      <c r="K195" s="47">
        <v>14</v>
      </c>
      <c r="L195" s="47">
        <v>10</v>
      </c>
      <c r="M195" s="145"/>
      <c r="O195" s="209">
        <v>189</v>
      </c>
      <c r="P195" s="2" t="str">
        <f>Q195&amp;":"&amp;COUNTIF($Q$7:Q195,Q195)</f>
        <v>48:21</v>
      </c>
      <c r="Q195" s="206">
        <f>'Student name internal mark'!X195</f>
        <v>48</v>
      </c>
      <c r="R195" s="227">
        <f t="shared" si="34"/>
        <v>2</v>
      </c>
      <c r="S195" s="227">
        <f t="shared" si="25"/>
        <v>2</v>
      </c>
      <c r="T195" s="227">
        <f t="shared" si="26"/>
        <v>2</v>
      </c>
      <c r="U195" s="227">
        <f t="shared" si="27"/>
        <v>2</v>
      </c>
      <c r="V195" s="227">
        <f t="shared" si="28"/>
        <v>2</v>
      </c>
      <c r="W195" s="227">
        <f t="shared" si="29"/>
        <v>2</v>
      </c>
      <c r="X195" s="227">
        <f t="shared" si="30"/>
        <v>10</v>
      </c>
      <c r="Y195" s="227">
        <f t="shared" si="31"/>
        <v>12</v>
      </c>
      <c r="Z195" s="227">
        <f t="shared" si="32"/>
        <v>14</v>
      </c>
      <c r="AB195" s="139">
        <f t="shared" si="36"/>
        <v>48</v>
      </c>
    </row>
    <row r="196" spans="1:28">
      <c r="A196" s="191">
        <f t="shared" si="33"/>
        <v>47</v>
      </c>
      <c r="B196" s="191" t="str">
        <f>C196&amp;":"&amp;COUNTIF($C$7:C196,C196)</f>
        <v>47:30</v>
      </c>
      <c r="C196" s="204">
        <f t="shared" si="35"/>
        <v>47</v>
      </c>
      <c r="D196" s="47">
        <v>2</v>
      </c>
      <c r="E196" s="47">
        <v>2</v>
      </c>
      <c r="F196" s="47">
        <v>2</v>
      </c>
      <c r="G196" s="47">
        <v>2</v>
      </c>
      <c r="H196" s="47">
        <v>2</v>
      </c>
      <c r="I196" s="47">
        <v>2</v>
      </c>
      <c r="J196" s="47">
        <v>9</v>
      </c>
      <c r="K196" s="47">
        <v>12</v>
      </c>
      <c r="L196" s="47">
        <v>14</v>
      </c>
      <c r="M196" s="145"/>
      <c r="O196" s="2">
        <v>190</v>
      </c>
      <c r="P196" s="2" t="str">
        <f>Q196&amp;":"&amp;COUNTIF($Q$7:Q196,Q196)</f>
        <v>48:22</v>
      </c>
      <c r="Q196" s="206">
        <f>'Student name internal mark'!X196</f>
        <v>48</v>
      </c>
      <c r="R196" s="227">
        <f t="shared" si="34"/>
        <v>2</v>
      </c>
      <c r="S196" s="227">
        <f t="shared" si="25"/>
        <v>2</v>
      </c>
      <c r="T196" s="227">
        <f t="shared" si="26"/>
        <v>2</v>
      </c>
      <c r="U196" s="227">
        <f t="shared" si="27"/>
        <v>2</v>
      </c>
      <c r="V196" s="227">
        <f t="shared" si="28"/>
        <v>2</v>
      </c>
      <c r="W196" s="227">
        <f t="shared" si="29"/>
        <v>2</v>
      </c>
      <c r="X196" s="227">
        <f t="shared" si="30"/>
        <v>10</v>
      </c>
      <c r="Y196" s="227">
        <f t="shared" si="31"/>
        <v>12</v>
      </c>
      <c r="Z196" s="227">
        <f t="shared" si="32"/>
        <v>14</v>
      </c>
      <c r="AB196" s="139">
        <f t="shared" si="36"/>
        <v>48</v>
      </c>
    </row>
    <row r="197" spans="1:28">
      <c r="A197" s="191">
        <f t="shared" si="33"/>
        <v>44</v>
      </c>
      <c r="B197" s="191" t="str">
        <f>C197&amp;":"&amp;COUNTIF($C$7:C197,C197)</f>
        <v>44:22</v>
      </c>
      <c r="C197" s="204">
        <f t="shared" si="35"/>
        <v>44</v>
      </c>
      <c r="D197" s="47">
        <v>2</v>
      </c>
      <c r="E197" s="47">
        <v>2</v>
      </c>
      <c r="F197" s="47">
        <v>2</v>
      </c>
      <c r="G197" s="47">
        <v>2</v>
      </c>
      <c r="H197" s="47">
        <v>2</v>
      </c>
      <c r="I197" s="47">
        <v>2</v>
      </c>
      <c r="J197" s="47">
        <v>9</v>
      </c>
      <c r="K197" s="47">
        <v>12</v>
      </c>
      <c r="L197" s="47">
        <v>11</v>
      </c>
      <c r="M197" s="145"/>
      <c r="O197" s="209">
        <v>191</v>
      </c>
      <c r="P197" s="2" t="str">
        <f>Q197&amp;":"&amp;COUNTIF($Q$7:Q197,Q197)</f>
        <v>45:41</v>
      </c>
      <c r="Q197" s="206">
        <f>'Student name internal mark'!X197</f>
        <v>45</v>
      </c>
      <c r="R197" s="227">
        <f t="shared" si="34"/>
        <v>2</v>
      </c>
      <c r="S197" s="227">
        <f t="shared" si="25"/>
        <v>2</v>
      </c>
      <c r="T197" s="227">
        <f t="shared" si="26"/>
        <v>2</v>
      </c>
      <c r="U197" s="227">
        <f t="shared" si="27"/>
        <v>2</v>
      </c>
      <c r="V197" s="227">
        <f t="shared" si="28"/>
        <v>2</v>
      </c>
      <c r="W197" s="227">
        <f t="shared" si="29"/>
        <v>2</v>
      </c>
      <c r="X197" s="227">
        <f t="shared" si="30"/>
        <v>9</v>
      </c>
      <c r="Y197" s="227">
        <f t="shared" si="31"/>
        <v>10</v>
      </c>
      <c r="Z197" s="227">
        <f t="shared" si="32"/>
        <v>14</v>
      </c>
      <c r="AB197" s="139">
        <f t="shared" si="36"/>
        <v>45</v>
      </c>
    </row>
    <row r="198" spans="1:28">
      <c r="A198" s="191">
        <f t="shared" si="33"/>
        <v>45</v>
      </c>
      <c r="B198" s="191" t="str">
        <f>C198&amp;":"&amp;COUNTIF($C$7:C198,C198)</f>
        <v>45:38</v>
      </c>
      <c r="C198" s="204">
        <f t="shared" si="35"/>
        <v>45</v>
      </c>
      <c r="D198" s="47">
        <v>2</v>
      </c>
      <c r="E198" s="47">
        <v>2</v>
      </c>
      <c r="F198" s="47">
        <v>2</v>
      </c>
      <c r="G198" s="47">
        <v>2</v>
      </c>
      <c r="H198" s="47">
        <v>2</v>
      </c>
      <c r="I198" s="47">
        <v>2</v>
      </c>
      <c r="J198" s="47">
        <v>10</v>
      </c>
      <c r="K198" s="47">
        <v>13</v>
      </c>
      <c r="L198" s="47">
        <v>10</v>
      </c>
      <c r="M198" s="145"/>
      <c r="O198" s="209">
        <v>192</v>
      </c>
      <c r="P198" s="2" t="str">
        <f>Q198&amp;":"&amp;COUNTIF($Q$7:Q198,Q198)</f>
        <v>35:7</v>
      </c>
      <c r="Q198" s="206">
        <f>'Student name internal mark'!X198</f>
        <v>35</v>
      </c>
      <c r="R198" s="227">
        <f t="shared" si="34"/>
        <v>0</v>
      </c>
      <c r="S198" s="227">
        <f t="shared" si="25"/>
        <v>2</v>
      </c>
      <c r="T198" s="227">
        <f t="shared" si="26"/>
        <v>2</v>
      </c>
      <c r="U198" s="227">
        <f t="shared" si="27"/>
        <v>0</v>
      </c>
      <c r="V198" s="227">
        <f t="shared" si="28"/>
        <v>2</v>
      </c>
      <c r="W198" s="227">
        <f t="shared" si="29"/>
        <v>2</v>
      </c>
      <c r="X198" s="227">
        <f t="shared" si="30"/>
        <v>2</v>
      </c>
      <c r="Y198" s="227">
        <f t="shared" si="31"/>
        <v>13</v>
      </c>
      <c r="Z198" s="227">
        <f t="shared" si="32"/>
        <v>12</v>
      </c>
      <c r="AB198" s="139">
        <f t="shared" si="36"/>
        <v>35</v>
      </c>
    </row>
    <row r="199" spans="1:28">
      <c r="A199" s="191">
        <f t="shared" si="33"/>
        <v>45</v>
      </c>
      <c r="B199" s="191" t="str">
        <f>C199&amp;":"&amp;COUNTIF($C$7:C199,C199)</f>
        <v>45:39</v>
      </c>
      <c r="C199" s="204">
        <f t="shared" si="35"/>
        <v>45</v>
      </c>
      <c r="D199" s="47">
        <v>2</v>
      </c>
      <c r="E199" s="47">
        <v>2</v>
      </c>
      <c r="F199" s="47">
        <v>2</v>
      </c>
      <c r="G199" s="47">
        <v>2</v>
      </c>
      <c r="H199" s="47">
        <v>2</v>
      </c>
      <c r="I199" s="47">
        <v>2</v>
      </c>
      <c r="J199" s="47">
        <v>9</v>
      </c>
      <c r="K199" s="47">
        <v>10</v>
      </c>
      <c r="L199" s="47">
        <v>14</v>
      </c>
      <c r="M199" s="145"/>
      <c r="O199" s="209">
        <v>193</v>
      </c>
      <c r="P199" s="2" t="str">
        <f>Q199&amp;":"&amp;COUNTIF($Q$7:Q199,Q199)</f>
        <v>49:42</v>
      </c>
      <c r="Q199" s="206">
        <f>'Student name internal mark'!X199</f>
        <v>49</v>
      </c>
      <c r="R199" s="227">
        <f t="shared" si="34"/>
        <v>2</v>
      </c>
      <c r="S199" s="227">
        <f t="shared" ref="S199:S262" si="37">IFERROR(VLOOKUP($P199,$B$7:$L$1014,4,FALSE),VLOOKUP($Q199,$C$7:$L$1014,3,FALSE))</f>
        <v>2</v>
      </c>
      <c r="T199" s="227">
        <f t="shared" ref="T199:T262" si="38">IFERROR(VLOOKUP($P199,$B$7:$L$1014,5,FALSE),VLOOKUP($Q199,$C$7:$L$1014,4,FALSE))</f>
        <v>2</v>
      </c>
      <c r="U199" s="227">
        <f t="shared" ref="U199:U262" si="39">IFERROR(VLOOKUP($P199,$B$7:$L$1014,6,FALSE),VLOOKUP($Q199,$C$7:$L$1014,5,FALSE))</f>
        <v>2</v>
      </c>
      <c r="V199" s="227">
        <f t="shared" ref="V199:V262" si="40">IFERROR(VLOOKUP($P199,$B$7:$L$1014,7,FALSE),VLOOKUP($Q199,$C$7:$L$1014,6,FALSE))</f>
        <v>2</v>
      </c>
      <c r="W199" s="227">
        <f t="shared" ref="W199:W262" si="41">IFERROR(VLOOKUP($P199,$B$7:$L$1014,8,FALSE),VLOOKUP($Q199,$C$7:$L$1014,7,FALSE))</f>
        <v>2</v>
      </c>
      <c r="X199" s="227">
        <f t="shared" ref="X199:X262" si="42">IFERROR(VLOOKUP($P199,$B$7:$L$1014,9,FALSE),VLOOKUP($Q199,$C$7:$L$1014,8,FALSE))</f>
        <v>10</v>
      </c>
      <c r="Y199" s="227">
        <f t="shared" ref="Y199:Y262" si="43">IFERROR(VLOOKUP($P199,$B$7:$L$1014,10,FALSE),VLOOKUP($Q199,$C$7:$L$1014,9,FALSE))</f>
        <v>13</v>
      </c>
      <c r="Z199" s="227">
        <f t="shared" ref="Z199:Z262" si="44">IFERROR(VLOOKUP($P199,$B$7:$L$1014,11,FALSE),VLOOKUP($Q199,$C$7:$L$1014,10,FALSE))</f>
        <v>14</v>
      </c>
      <c r="AB199" s="139">
        <f t="shared" si="36"/>
        <v>49</v>
      </c>
    </row>
    <row r="200" spans="1:28">
      <c r="A200" s="191">
        <f t="shared" ref="A200:A263" si="45">SUM(D200:L200)</f>
        <v>46</v>
      </c>
      <c r="B200" s="191" t="str">
        <f>C200&amp;":"&amp;COUNTIF($C$7:C200,C200)</f>
        <v>46:33</v>
      </c>
      <c r="C200" s="204">
        <f t="shared" si="35"/>
        <v>46</v>
      </c>
      <c r="D200" s="47">
        <v>2</v>
      </c>
      <c r="E200" s="47">
        <v>2</v>
      </c>
      <c r="F200" s="47">
        <v>2</v>
      </c>
      <c r="G200" s="47">
        <v>2</v>
      </c>
      <c r="H200" s="47">
        <v>2</v>
      </c>
      <c r="I200" s="47">
        <v>2</v>
      </c>
      <c r="J200" s="47">
        <v>10</v>
      </c>
      <c r="K200" s="47">
        <v>14</v>
      </c>
      <c r="L200" s="47">
        <v>10</v>
      </c>
      <c r="M200" s="145"/>
      <c r="O200" s="209">
        <v>194</v>
      </c>
      <c r="P200" s="2" t="str">
        <f>Q200&amp;":"&amp;COUNTIF($Q$7:Q200,Q200)</f>
        <v>50:10</v>
      </c>
      <c r="Q200" s="206">
        <f>'Student name internal mark'!X200</f>
        <v>50</v>
      </c>
      <c r="R200" s="227">
        <f t="shared" ref="R200:R263" si="46">IFERROR(VLOOKUP($P200,$B$7:$L$1014,3,FALSE),VLOOKUP($Q200,$C$7:$L$1014,2,FALSE))</f>
        <v>2</v>
      </c>
      <c r="S200" s="227">
        <f t="shared" si="37"/>
        <v>2</v>
      </c>
      <c r="T200" s="227">
        <f t="shared" si="38"/>
        <v>2</v>
      </c>
      <c r="U200" s="227">
        <f t="shared" si="39"/>
        <v>2</v>
      </c>
      <c r="V200" s="227">
        <f t="shared" si="40"/>
        <v>2</v>
      </c>
      <c r="W200" s="227">
        <f t="shared" si="41"/>
        <v>2</v>
      </c>
      <c r="X200" s="227">
        <f t="shared" si="42"/>
        <v>10</v>
      </c>
      <c r="Y200" s="227">
        <f t="shared" si="43"/>
        <v>14</v>
      </c>
      <c r="Z200" s="227">
        <f t="shared" si="44"/>
        <v>14</v>
      </c>
      <c r="AB200" s="139">
        <f t="shared" si="36"/>
        <v>50</v>
      </c>
    </row>
    <row r="201" spans="1:28">
      <c r="A201" s="191">
        <f t="shared" si="45"/>
        <v>46</v>
      </c>
      <c r="B201" s="191" t="str">
        <f>C201&amp;":"&amp;COUNTIF($C$7:C201,C201)</f>
        <v>46:34</v>
      </c>
      <c r="C201" s="204">
        <f t="shared" si="35"/>
        <v>46</v>
      </c>
      <c r="D201" s="47">
        <v>2</v>
      </c>
      <c r="E201" s="47">
        <v>2</v>
      </c>
      <c r="F201" s="47">
        <v>2</v>
      </c>
      <c r="G201" s="47">
        <v>2</v>
      </c>
      <c r="H201" s="47">
        <v>2</v>
      </c>
      <c r="I201" s="47">
        <v>2</v>
      </c>
      <c r="J201" s="47">
        <v>10</v>
      </c>
      <c r="K201" s="47">
        <v>10</v>
      </c>
      <c r="L201" s="47">
        <v>14</v>
      </c>
      <c r="M201" s="145"/>
      <c r="O201" s="2">
        <v>195</v>
      </c>
      <c r="P201" s="2" t="str">
        <f>Q201&amp;":"&amp;COUNTIF($Q$7:Q201,Q201)</f>
        <v>49:43</v>
      </c>
      <c r="Q201" s="206">
        <f>'Student name internal mark'!X201</f>
        <v>49</v>
      </c>
      <c r="R201" s="227">
        <f t="shared" si="46"/>
        <v>2</v>
      </c>
      <c r="S201" s="227">
        <f t="shared" si="37"/>
        <v>2</v>
      </c>
      <c r="T201" s="227">
        <f t="shared" si="38"/>
        <v>2</v>
      </c>
      <c r="U201" s="227">
        <f t="shared" si="39"/>
        <v>2</v>
      </c>
      <c r="V201" s="227">
        <f t="shared" si="40"/>
        <v>2</v>
      </c>
      <c r="W201" s="227">
        <f t="shared" si="41"/>
        <v>2</v>
      </c>
      <c r="X201" s="227">
        <f t="shared" si="42"/>
        <v>10</v>
      </c>
      <c r="Y201" s="227">
        <f t="shared" si="43"/>
        <v>13</v>
      </c>
      <c r="Z201" s="227">
        <f t="shared" si="44"/>
        <v>14</v>
      </c>
      <c r="AB201" s="139">
        <f t="shared" si="36"/>
        <v>49</v>
      </c>
    </row>
    <row r="202" spans="1:28">
      <c r="A202" s="191">
        <f t="shared" si="45"/>
        <v>47</v>
      </c>
      <c r="B202" s="191" t="str">
        <f>C202&amp;":"&amp;COUNTIF($C$7:C202,C202)</f>
        <v>47:31</v>
      </c>
      <c r="C202" s="204">
        <f t="shared" si="35"/>
        <v>47</v>
      </c>
      <c r="D202" s="47">
        <v>2</v>
      </c>
      <c r="E202" s="47">
        <v>2</v>
      </c>
      <c r="F202" s="47">
        <v>2</v>
      </c>
      <c r="G202" s="47">
        <v>2</v>
      </c>
      <c r="H202" s="47">
        <v>2</v>
      </c>
      <c r="I202" s="47">
        <v>2</v>
      </c>
      <c r="J202" s="47">
        <v>9</v>
      </c>
      <c r="K202" s="47">
        <v>14</v>
      </c>
      <c r="L202" s="47">
        <v>12</v>
      </c>
      <c r="M202" s="145"/>
      <c r="O202" s="209">
        <v>196</v>
      </c>
      <c r="P202" s="2" t="str">
        <f>Q202&amp;":"&amp;COUNTIF($Q$7:Q202,Q202)</f>
        <v>39:13</v>
      </c>
      <c r="Q202" s="206">
        <f>'Student name internal mark'!X202</f>
        <v>39</v>
      </c>
      <c r="R202" s="227">
        <f t="shared" si="46"/>
        <v>2</v>
      </c>
      <c r="S202" s="227">
        <f t="shared" si="37"/>
        <v>0</v>
      </c>
      <c r="T202" s="227">
        <f t="shared" si="38"/>
        <v>2</v>
      </c>
      <c r="U202" s="227">
        <f t="shared" si="39"/>
        <v>0</v>
      </c>
      <c r="V202" s="227">
        <f t="shared" si="40"/>
        <v>1</v>
      </c>
      <c r="W202" s="227">
        <f t="shared" si="41"/>
        <v>1</v>
      </c>
      <c r="X202" s="227">
        <f t="shared" si="42"/>
        <v>9</v>
      </c>
      <c r="Y202" s="227">
        <f t="shared" si="43"/>
        <v>13</v>
      </c>
      <c r="Z202" s="227">
        <f t="shared" si="44"/>
        <v>11</v>
      </c>
      <c r="AB202" s="139">
        <f t="shared" si="36"/>
        <v>39</v>
      </c>
    </row>
    <row r="203" spans="1:28">
      <c r="A203" s="191">
        <f t="shared" si="45"/>
        <v>46</v>
      </c>
      <c r="B203" s="191" t="str">
        <f>C203&amp;":"&amp;COUNTIF($C$7:C203,C203)</f>
        <v>46:35</v>
      </c>
      <c r="C203" s="204">
        <f t="shared" ref="C203:C266" si="47">SUM(D203:L203)</f>
        <v>46</v>
      </c>
      <c r="D203" s="47">
        <v>2</v>
      </c>
      <c r="E203" s="47">
        <v>2</v>
      </c>
      <c r="F203" s="47">
        <v>2</v>
      </c>
      <c r="G203" s="47">
        <v>2</v>
      </c>
      <c r="H203" s="47">
        <v>2</v>
      </c>
      <c r="I203" s="47">
        <v>2</v>
      </c>
      <c r="J203" s="47">
        <v>9</v>
      </c>
      <c r="K203" s="47">
        <v>12</v>
      </c>
      <c r="L203" s="47">
        <v>13</v>
      </c>
      <c r="M203" s="145"/>
      <c r="O203" s="2">
        <v>197</v>
      </c>
      <c r="P203" s="2" t="str">
        <f>Q203&amp;":"&amp;COUNTIF($Q$7:Q203,Q203)</f>
        <v>45:42</v>
      </c>
      <c r="Q203" s="206">
        <f>'Student name internal mark'!X203</f>
        <v>45</v>
      </c>
      <c r="R203" s="227">
        <f t="shared" si="46"/>
        <v>2</v>
      </c>
      <c r="S203" s="227">
        <f t="shared" si="37"/>
        <v>2</v>
      </c>
      <c r="T203" s="227">
        <f t="shared" si="38"/>
        <v>2</v>
      </c>
      <c r="U203" s="227">
        <f t="shared" si="39"/>
        <v>2</v>
      </c>
      <c r="V203" s="227">
        <f t="shared" si="40"/>
        <v>2</v>
      </c>
      <c r="W203" s="227">
        <f t="shared" si="41"/>
        <v>2</v>
      </c>
      <c r="X203" s="227">
        <f t="shared" si="42"/>
        <v>9</v>
      </c>
      <c r="Y203" s="227">
        <f t="shared" si="43"/>
        <v>12</v>
      </c>
      <c r="Z203" s="227">
        <f t="shared" si="44"/>
        <v>12</v>
      </c>
      <c r="AB203" s="139">
        <f t="shared" si="36"/>
        <v>45</v>
      </c>
    </row>
    <row r="204" spans="1:28">
      <c r="A204" s="191">
        <f t="shared" si="45"/>
        <v>46</v>
      </c>
      <c r="B204" s="191" t="str">
        <f>C204&amp;":"&amp;COUNTIF($C$7:C204,C204)</f>
        <v>46:36</v>
      </c>
      <c r="C204" s="204">
        <f t="shared" si="47"/>
        <v>46</v>
      </c>
      <c r="D204" s="47">
        <v>2</v>
      </c>
      <c r="E204" s="47">
        <v>2</v>
      </c>
      <c r="F204" s="47">
        <v>2</v>
      </c>
      <c r="G204" s="47">
        <v>2</v>
      </c>
      <c r="H204" s="47">
        <v>2</v>
      </c>
      <c r="I204" s="47">
        <v>2</v>
      </c>
      <c r="J204" s="47">
        <v>10</v>
      </c>
      <c r="K204" s="47">
        <v>11</v>
      </c>
      <c r="L204" s="47">
        <v>13</v>
      </c>
      <c r="M204" s="145"/>
      <c r="O204" s="209">
        <v>198</v>
      </c>
      <c r="P204" s="2" t="str">
        <f>Q204&amp;":"&amp;COUNTIF($Q$7:Q204,Q204)</f>
        <v>48:23</v>
      </c>
      <c r="Q204" s="206">
        <f>'Student name internal mark'!X204</f>
        <v>48</v>
      </c>
      <c r="R204" s="227">
        <f t="shared" si="46"/>
        <v>2</v>
      </c>
      <c r="S204" s="227">
        <f t="shared" si="37"/>
        <v>2</v>
      </c>
      <c r="T204" s="227">
        <f t="shared" si="38"/>
        <v>2</v>
      </c>
      <c r="U204" s="227">
        <f t="shared" si="39"/>
        <v>2</v>
      </c>
      <c r="V204" s="227">
        <f t="shared" si="40"/>
        <v>2</v>
      </c>
      <c r="W204" s="227">
        <f t="shared" si="41"/>
        <v>2</v>
      </c>
      <c r="X204" s="227">
        <f t="shared" si="42"/>
        <v>10</v>
      </c>
      <c r="Y204" s="227">
        <f t="shared" si="43"/>
        <v>12</v>
      </c>
      <c r="Z204" s="227">
        <f t="shared" si="44"/>
        <v>14</v>
      </c>
      <c r="AB204" s="139">
        <f t="shared" si="36"/>
        <v>48</v>
      </c>
    </row>
    <row r="205" spans="1:28">
      <c r="A205" s="191">
        <f t="shared" si="45"/>
        <v>27</v>
      </c>
      <c r="B205" s="191" t="str">
        <f>C205&amp;":"&amp;COUNTIF($C$7:C205,C205)</f>
        <v>27:1</v>
      </c>
      <c r="C205" s="204">
        <f t="shared" si="47"/>
        <v>27</v>
      </c>
      <c r="D205" s="47">
        <v>0</v>
      </c>
      <c r="E205" s="47">
        <v>0</v>
      </c>
      <c r="F205" s="47">
        <v>1</v>
      </c>
      <c r="G205" s="47">
        <v>0</v>
      </c>
      <c r="H205" s="47">
        <v>0</v>
      </c>
      <c r="I205" s="47">
        <v>1</v>
      </c>
      <c r="J205" s="47">
        <v>5</v>
      </c>
      <c r="K205" s="47">
        <v>9</v>
      </c>
      <c r="L205" s="47">
        <v>11</v>
      </c>
      <c r="M205" s="145"/>
      <c r="O205" s="209">
        <v>199</v>
      </c>
      <c r="P205" s="2" t="str">
        <f>Q205&amp;":"&amp;COUNTIF($Q$7:Q205,Q205)</f>
        <v>40:12</v>
      </c>
      <c r="Q205" s="206">
        <f>'Student name internal mark'!X205</f>
        <v>40</v>
      </c>
      <c r="R205" s="227">
        <f t="shared" si="46"/>
        <v>2</v>
      </c>
      <c r="S205" s="227">
        <f t="shared" si="37"/>
        <v>0</v>
      </c>
      <c r="T205" s="227">
        <f t="shared" si="38"/>
        <v>2</v>
      </c>
      <c r="U205" s="227">
        <f t="shared" si="39"/>
        <v>1</v>
      </c>
      <c r="V205" s="227">
        <f t="shared" si="40"/>
        <v>0</v>
      </c>
      <c r="W205" s="227">
        <f t="shared" si="41"/>
        <v>2</v>
      </c>
      <c r="X205" s="227">
        <f t="shared" si="42"/>
        <v>10</v>
      </c>
      <c r="Y205" s="227">
        <f t="shared" si="43"/>
        <v>12</v>
      </c>
      <c r="Z205" s="227">
        <f t="shared" si="44"/>
        <v>11</v>
      </c>
      <c r="AB205" s="139">
        <f t="shared" si="36"/>
        <v>40</v>
      </c>
    </row>
    <row r="206" spans="1:28">
      <c r="A206" s="191">
        <f t="shared" si="45"/>
        <v>31</v>
      </c>
      <c r="B206" s="191" t="str">
        <f>C206&amp;":"&amp;COUNTIF($C$7:C206,C206)</f>
        <v>31:1</v>
      </c>
      <c r="C206" s="204">
        <f t="shared" si="47"/>
        <v>31</v>
      </c>
      <c r="D206" s="47">
        <v>1</v>
      </c>
      <c r="E206" s="47">
        <v>1</v>
      </c>
      <c r="F206" s="47">
        <v>2</v>
      </c>
      <c r="G206" s="47">
        <v>0</v>
      </c>
      <c r="H206" s="47">
        <v>0</v>
      </c>
      <c r="I206" s="47">
        <v>0</v>
      </c>
      <c r="J206" s="47">
        <v>7</v>
      </c>
      <c r="K206" s="47">
        <v>13</v>
      </c>
      <c r="L206" s="47">
        <v>7</v>
      </c>
      <c r="M206" s="145"/>
      <c r="O206" s="209">
        <v>200</v>
      </c>
      <c r="P206" s="2" t="str">
        <f>Q206&amp;":"&amp;COUNTIF($Q$7:Q206,Q206)</f>
        <v>34:6</v>
      </c>
      <c r="Q206" s="206">
        <f>'Student name internal mark'!X206</f>
        <v>34</v>
      </c>
      <c r="R206" s="227">
        <f t="shared" si="46"/>
        <v>0</v>
      </c>
      <c r="S206" s="227">
        <f t="shared" si="37"/>
        <v>0</v>
      </c>
      <c r="T206" s="227">
        <f t="shared" si="38"/>
        <v>1</v>
      </c>
      <c r="U206" s="227">
        <f t="shared" si="39"/>
        <v>0</v>
      </c>
      <c r="V206" s="227">
        <f t="shared" si="40"/>
        <v>0</v>
      </c>
      <c r="W206" s="227">
        <f t="shared" si="41"/>
        <v>0</v>
      </c>
      <c r="X206" s="227">
        <f t="shared" si="42"/>
        <v>6</v>
      </c>
      <c r="Y206" s="227">
        <f t="shared" si="43"/>
        <v>13</v>
      </c>
      <c r="Z206" s="227">
        <f t="shared" si="44"/>
        <v>14</v>
      </c>
      <c r="AB206" s="139">
        <f t="shared" ref="AB206:AB269" si="48">SUM(R206:Z206)</f>
        <v>34</v>
      </c>
    </row>
    <row r="207" spans="1:28">
      <c r="A207" s="191">
        <f t="shared" si="45"/>
        <v>32</v>
      </c>
      <c r="B207" s="191" t="str">
        <f>C207&amp;":"&amp;COUNTIF($C$7:C207,C207)</f>
        <v>32:1</v>
      </c>
      <c r="C207" s="204">
        <f t="shared" si="47"/>
        <v>32</v>
      </c>
      <c r="D207" s="47">
        <v>2</v>
      </c>
      <c r="E207" s="47">
        <v>1</v>
      </c>
      <c r="F207" s="47">
        <v>2</v>
      </c>
      <c r="G207" s="47">
        <v>1</v>
      </c>
      <c r="H207" s="47">
        <v>0</v>
      </c>
      <c r="I207" s="47">
        <v>0</v>
      </c>
      <c r="J207" s="47">
        <v>1</v>
      </c>
      <c r="K207" s="47">
        <v>12</v>
      </c>
      <c r="L207" s="47">
        <v>13</v>
      </c>
      <c r="M207" s="145"/>
      <c r="O207" s="209">
        <v>201</v>
      </c>
      <c r="P207" s="2" t="str">
        <f>Q207&amp;":"&amp;COUNTIF($Q$7:Q207,Q207)</f>
        <v>44:15</v>
      </c>
      <c r="Q207" s="206">
        <f>'Student name internal mark'!X207</f>
        <v>44</v>
      </c>
      <c r="R207" s="227">
        <f t="shared" si="46"/>
        <v>2</v>
      </c>
      <c r="S207" s="227">
        <f t="shared" si="37"/>
        <v>2</v>
      </c>
      <c r="T207" s="227">
        <f t="shared" si="38"/>
        <v>2</v>
      </c>
      <c r="U207" s="227">
        <f t="shared" si="39"/>
        <v>2</v>
      </c>
      <c r="V207" s="227">
        <f t="shared" si="40"/>
        <v>2</v>
      </c>
      <c r="W207" s="227">
        <f t="shared" si="41"/>
        <v>2</v>
      </c>
      <c r="X207" s="227">
        <f t="shared" si="42"/>
        <v>10</v>
      </c>
      <c r="Y207" s="227">
        <f t="shared" si="43"/>
        <v>12</v>
      </c>
      <c r="Z207" s="227">
        <f t="shared" si="44"/>
        <v>10</v>
      </c>
      <c r="AB207" s="139">
        <f t="shared" si="48"/>
        <v>44</v>
      </c>
    </row>
    <row r="208" spans="1:28">
      <c r="A208" s="191">
        <f t="shared" si="45"/>
        <v>31</v>
      </c>
      <c r="B208" s="191" t="str">
        <f>C208&amp;":"&amp;COUNTIF($C$7:C208,C208)</f>
        <v>31:2</v>
      </c>
      <c r="C208" s="204">
        <f t="shared" si="47"/>
        <v>31</v>
      </c>
      <c r="D208" s="47">
        <v>2</v>
      </c>
      <c r="E208" s="47">
        <v>2</v>
      </c>
      <c r="F208" s="47">
        <v>1</v>
      </c>
      <c r="G208" s="47">
        <v>1</v>
      </c>
      <c r="H208" s="47">
        <v>1</v>
      </c>
      <c r="I208" s="47">
        <v>0</v>
      </c>
      <c r="J208" s="47">
        <v>1</v>
      </c>
      <c r="K208" s="47">
        <v>9</v>
      </c>
      <c r="L208" s="47">
        <v>14</v>
      </c>
      <c r="M208" s="145"/>
      <c r="O208" s="2">
        <v>202</v>
      </c>
      <c r="P208" s="2" t="str">
        <f>Q208&amp;":"&amp;COUNTIF($Q$7:Q208,Q208)</f>
        <v>39:14</v>
      </c>
      <c r="Q208" s="206">
        <f>'Student name internal mark'!X208</f>
        <v>39</v>
      </c>
      <c r="R208" s="227">
        <f t="shared" si="46"/>
        <v>1</v>
      </c>
      <c r="S208" s="227">
        <f t="shared" si="37"/>
        <v>0</v>
      </c>
      <c r="T208" s="227">
        <f t="shared" si="38"/>
        <v>2</v>
      </c>
      <c r="U208" s="227">
        <f t="shared" si="39"/>
        <v>2</v>
      </c>
      <c r="V208" s="227">
        <f t="shared" si="40"/>
        <v>0</v>
      </c>
      <c r="W208" s="227">
        <f t="shared" si="41"/>
        <v>1</v>
      </c>
      <c r="X208" s="227">
        <f t="shared" si="42"/>
        <v>9</v>
      </c>
      <c r="Y208" s="227">
        <f t="shared" si="43"/>
        <v>14</v>
      </c>
      <c r="Z208" s="227">
        <f t="shared" si="44"/>
        <v>10</v>
      </c>
      <c r="AB208" s="139">
        <f t="shared" si="48"/>
        <v>39</v>
      </c>
    </row>
    <row r="209" spans="1:28">
      <c r="A209" s="191">
        <f t="shared" si="45"/>
        <v>43</v>
      </c>
      <c r="B209" s="191" t="str">
        <f>C209&amp;":"&amp;COUNTIF($C$7:C209,C209)</f>
        <v>43:24</v>
      </c>
      <c r="C209" s="204">
        <f t="shared" si="47"/>
        <v>43</v>
      </c>
      <c r="D209" s="47">
        <v>2</v>
      </c>
      <c r="E209" s="47">
        <v>2</v>
      </c>
      <c r="F209" s="47">
        <v>1</v>
      </c>
      <c r="G209" s="47">
        <v>2</v>
      </c>
      <c r="H209" s="47">
        <v>2</v>
      </c>
      <c r="I209" s="47">
        <v>2</v>
      </c>
      <c r="J209" s="47">
        <v>8</v>
      </c>
      <c r="K209" s="47">
        <v>12</v>
      </c>
      <c r="L209" s="47">
        <v>12</v>
      </c>
      <c r="M209" s="145"/>
      <c r="O209" s="209">
        <v>203</v>
      </c>
      <c r="P209" s="2" t="str">
        <f>Q209&amp;":"&amp;COUNTIF($Q$7:Q209,Q209)</f>
        <v>39:15</v>
      </c>
      <c r="Q209" s="206">
        <f>'Student name internal mark'!X209</f>
        <v>39</v>
      </c>
      <c r="R209" s="227">
        <f t="shared" si="46"/>
        <v>0</v>
      </c>
      <c r="S209" s="227">
        <f t="shared" si="37"/>
        <v>2</v>
      </c>
      <c r="T209" s="227">
        <f t="shared" si="38"/>
        <v>2</v>
      </c>
      <c r="U209" s="227">
        <f t="shared" si="39"/>
        <v>2</v>
      </c>
      <c r="V209" s="227">
        <f t="shared" si="40"/>
        <v>2</v>
      </c>
      <c r="W209" s="227">
        <f t="shared" si="41"/>
        <v>0</v>
      </c>
      <c r="X209" s="227">
        <f t="shared" si="42"/>
        <v>10</v>
      </c>
      <c r="Y209" s="227">
        <f t="shared" si="43"/>
        <v>11</v>
      </c>
      <c r="Z209" s="227">
        <f t="shared" si="44"/>
        <v>10</v>
      </c>
      <c r="AB209" s="139">
        <f t="shared" si="48"/>
        <v>39</v>
      </c>
    </row>
    <row r="210" spans="1:28">
      <c r="A210" s="191">
        <f t="shared" si="45"/>
        <v>36</v>
      </c>
      <c r="B210" s="191" t="str">
        <f>C210&amp;":"&amp;COUNTIF($C$7:C210,C210)</f>
        <v>36:1</v>
      </c>
      <c r="C210" s="204">
        <f t="shared" si="47"/>
        <v>36</v>
      </c>
      <c r="D210" s="47">
        <v>0</v>
      </c>
      <c r="E210" s="47">
        <v>1</v>
      </c>
      <c r="F210" s="47">
        <v>2</v>
      </c>
      <c r="G210" s="47">
        <v>1</v>
      </c>
      <c r="H210" s="47">
        <v>0</v>
      </c>
      <c r="I210" s="47">
        <v>1</v>
      </c>
      <c r="J210" s="47">
        <v>8</v>
      </c>
      <c r="K210" s="47">
        <v>10</v>
      </c>
      <c r="L210" s="47">
        <v>13</v>
      </c>
      <c r="M210" s="145"/>
      <c r="O210" s="2">
        <v>204</v>
      </c>
      <c r="P210" s="2" t="str">
        <f>Q210&amp;":"&amp;COUNTIF($Q$7:Q210,Q210)</f>
        <v>39:16</v>
      </c>
      <c r="Q210" s="206">
        <f>'Student name internal mark'!X210</f>
        <v>39</v>
      </c>
      <c r="R210" s="227">
        <f t="shared" si="46"/>
        <v>1</v>
      </c>
      <c r="S210" s="227">
        <f t="shared" si="37"/>
        <v>2</v>
      </c>
      <c r="T210" s="227">
        <f t="shared" si="38"/>
        <v>2</v>
      </c>
      <c r="U210" s="227">
        <f t="shared" si="39"/>
        <v>2</v>
      </c>
      <c r="V210" s="227">
        <f t="shared" si="40"/>
        <v>0</v>
      </c>
      <c r="W210" s="227">
        <f t="shared" si="41"/>
        <v>1</v>
      </c>
      <c r="X210" s="227">
        <f t="shared" si="42"/>
        <v>9</v>
      </c>
      <c r="Y210" s="227">
        <f t="shared" si="43"/>
        <v>10</v>
      </c>
      <c r="Z210" s="227">
        <f t="shared" si="44"/>
        <v>12</v>
      </c>
      <c r="AB210" s="139">
        <f t="shared" si="48"/>
        <v>39</v>
      </c>
    </row>
    <row r="211" spans="1:28">
      <c r="A211" s="191">
        <f t="shared" si="45"/>
        <v>29</v>
      </c>
      <c r="B211" s="191" t="str">
        <f>C211&amp;":"&amp;COUNTIF($C$7:C211,C211)</f>
        <v>29:1</v>
      </c>
      <c r="C211" s="204">
        <f t="shared" si="47"/>
        <v>29</v>
      </c>
      <c r="D211" s="47">
        <v>1</v>
      </c>
      <c r="E211" s="47">
        <v>0</v>
      </c>
      <c r="F211" s="47">
        <v>2</v>
      </c>
      <c r="G211" s="47">
        <v>1</v>
      </c>
      <c r="H211" s="47">
        <v>0</v>
      </c>
      <c r="I211" s="47">
        <v>1</v>
      </c>
      <c r="J211" s="47">
        <v>7</v>
      </c>
      <c r="K211" s="47">
        <v>9</v>
      </c>
      <c r="L211" s="47">
        <v>8</v>
      </c>
      <c r="M211" s="145"/>
      <c r="O211" s="209">
        <v>205</v>
      </c>
      <c r="P211" s="2" t="str">
        <f>Q211&amp;":"&amp;COUNTIF($Q$7:Q211,Q211)</f>
        <v>48:24</v>
      </c>
      <c r="Q211" s="206">
        <f>'Student name internal mark'!X211</f>
        <v>48</v>
      </c>
      <c r="R211" s="227">
        <f t="shared" si="46"/>
        <v>2</v>
      </c>
      <c r="S211" s="227">
        <f t="shared" si="37"/>
        <v>2</v>
      </c>
      <c r="T211" s="227">
        <f t="shared" si="38"/>
        <v>2</v>
      </c>
      <c r="U211" s="227">
        <f t="shared" si="39"/>
        <v>2</v>
      </c>
      <c r="V211" s="227">
        <f t="shared" si="40"/>
        <v>2</v>
      </c>
      <c r="W211" s="227">
        <f t="shared" si="41"/>
        <v>2</v>
      </c>
      <c r="X211" s="227">
        <f t="shared" si="42"/>
        <v>10</v>
      </c>
      <c r="Y211" s="227">
        <f t="shared" si="43"/>
        <v>12</v>
      </c>
      <c r="Z211" s="227">
        <f t="shared" si="44"/>
        <v>14</v>
      </c>
      <c r="AB211" s="139">
        <f t="shared" si="48"/>
        <v>48</v>
      </c>
    </row>
    <row r="212" spans="1:28">
      <c r="A212" s="191">
        <f t="shared" si="45"/>
        <v>13</v>
      </c>
      <c r="B212" s="191" t="str">
        <f>C212&amp;":"&amp;COUNTIF($C$7:C212,C212)</f>
        <v>13:1</v>
      </c>
      <c r="C212" s="204">
        <f t="shared" si="47"/>
        <v>13</v>
      </c>
      <c r="D212" s="47">
        <v>2</v>
      </c>
      <c r="E212" s="47">
        <v>0</v>
      </c>
      <c r="F212" s="47">
        <v>1</v>
      </c>
      <c r="G212" s="47">
        <v>2</v>
      </c>
      <c r="H212" s="47">
        <v>2</v>
      </c>
      <c r="I212" s="47">
        <v>1</v>
      </c>
      <c r="J212" s="47">
        <v>1</v>
      </c>
      <c r="K212" s="47">
        <v>1</v>
      </c>
      <c r="L212" s="47">
        <v>3</v>
      </c>
      <c r="M212" s="145"/>
      <c r="O212" s="209">
        <v>206</v>
      </c>
      <c r="P212" s="2" t="str">
        <f>Q212&amp;":"&amp;COUNTIF($Q$7:Q212,Q212)</f>
        <v>40:13</v>
      </c>
      <c r="Q212" s="206">
        <f>'Student name internal mark'!X212</f>
        <v>40</v>
      </c>
      <c r="R212" s="227">
        <f t="shared" si="46"/>
        <v>2</v>
      </c>
      <c r="S212" s="227">
        <f t="shared" si="37"/>
        <v>2</v>
      </c>
      <c r="T212" s="227">
        <f t="shared" si="38"/>
        <v>2</v>
      </c>
      <c r="U212" s="227">
        <f t="shared" si="39"/>
        <v>1</v>
      </c>
      <c r="V212" s="227">
        <f t="shared" si="40"/>
        <v>2</v>
      </c>
      <c r="W212" s="227">
        <f t="shared" si="41"/>
        <v>2</v>
      </c>
      <c r="X212" s="227">
        <f t="shared" si="42"/>
        <v>7</v>
      </c>
      <c r="Y212" s="227">
        <f t="shared" si="43"/>
        <v>8</v>
      </c>
      <c r="Z212" s="227">
        <f t="shared" si="44"/>
        <v>14</v>
      </c>
      <c r="AB212" s="139">
        <f t="shared" si="48"/>
        <v>40</v>
      </c>
    </row>
    <row r="213" spans="1:28">
      <c r="A213" s="191">
        <f t="shared" si="45"/>
        <v>22</v>
      </c>
      <c r="B213" s="191" t="str">
        <f>C213&amp;":"&amp;COUNTIF($C$7:C213,C213)</f>
        <v>22:1</v>
      </c>
      <c r="C213" s="204">
        <f t="shared" si="47"/>
        <v>22</v>
      </c>
      <c r="D213" s="47">
        <v>0</v>
      </c>
      <c r="E213" s="47">
        <v>0</v>
      </c>
      <c r="F213" s="47">
        <v>0</v>
      </c>
      <c r="G213" s="47">
        <v>0</v>
      </c>
      <c r="H213" s="47">
        <v>1</v>
      </c>
      <c r="I213" s="47">
        <v>0</v>
      </c>
      <c r="J213" s="47">
        <v>8</v>
      </c>
      <c r="K213" s="47">
        <v>6</v>
      </c>
      <c r="L213" s="47">
        <v>7</v>
      </c>
      <c r="M213" s="145"/>
      <c r="O213" s="209">
        <v>207</v>
      </c>
      <c r="P213" s="2" t="str">
        <f>Q213&amp;":"&amp;COUNTIF($Q$7:Q213,Q213)</f>
        <v>45:43</v>
      </c>
      <c r="Q213" s="206">
        <f>'Student name internal mark'!X213</f>
        <v>45</v>
      </c>
      <c r="R213" s="227">
        <f t="shared" si="46"/>
        <v>1</v>
      </c>
      <c r="S213" s="227">
        <f t="shared" si="37"/>
        <v>2</v>
      </c>
      <c r="T213" s="227">
        <f t="shared" si="38"/>
        <v>2</v>
      </c>
      <c r="U213" s="227">
        <f t="shared" si="39"/>
        <v>1</v>
      </c>
      <c r="V213" s="227">
        <f t="shared" si="40"/>
        <v>1</v>
      </c>
      <c r="W213" s="227">
        <f t="shared" si="41"/>
        <v>2</v>
      </c>
      <c r="X213" s="227">
        <f t="shared" si="42"/>
        <v>10</v>
      </c>
      <c r="Y213" s="227">
        <f t="shared" si="43"/>
        <v>12</v>
      </c>
      <c r="Z213" s="227">
        <f t="shared" si="44"/>
        <v>14</v>
      </c>
      <c r="AB213" s="139">
        <f t="shared" si="48"/>
        <v>45</v>
      </c>
    </row>
    <row r="214" spans="1:28">
      <c r="A214" s="191">
        <f t="shared" si="45"/>
        <v>33</v>
      </c>
      <c r="B214" s="191" t="str">
        <f>C214&amp;":"&amp;COUNTIF($C$7:C214,C214)</f>
        <v>33:1</v>
      </c>
      <c r="C214" s="204">
        <f t="shared" si="47"/>
        <v>33</v>
      </c>
      <c r="D214" s="47">
        <v>2</v>
      </c>
      <c r="E214" s="47">
        <v>1</v>
      </c>
      <c r="F214" s="47">
        <v>1</v>
      </c>
      <c r="G214" s="47">
        <v>1</v>
      </c>
      <c r="H214" s="47">
        <v>1</v>
      </c>
      <c r="I214" s="47">
        <v>2</v>
      </c>
      <c r="J214" s="47">
        <v>5</v>
      </c>
      <c r="K214" s="47">
        <v>11</v>
      </c>
      <c r="L214" s="47">
        <v>9</v>
      </c>
      <c r="M214" s="145"/>
      <c r="O214" s="209">
        <v>208</v>
      </c>
      <c r="P214" s="2" t="str">
        <f>Q214&amp;":"&amp;COUNTIF($Q$7:Q214,Q214)</f>
        <v>39:17</v>
      </c>
      <c r="Q214" s="206">
        <f>'Student name internal mark'!X214</f>
        <v>39</v>
      </c>
      <c r="R214" s="227">
        <f t="shared" si="46"/>
        <v>1</v>
      </c>
      <c r="S214" s="227">
        <f t="shared" si="37"/>
        <v>2</v>
      </c>
      <c r="T214" s="227">
        <f t="shared" si="38"/>
        <v>2</v>
      </c>
      <c r="U214" s="227">
        <f t="shared" si="39"/>
        <v>2</v>
      </c>
      <c r="V214" s="227">
        <f t="shared" si="40"/>
        <v>2</v>
      </c>
      <c r="W214" s="227">
        <f t="shared" si="41"/>
        <v>2</v>
      </c>
      <c r="X214" s="227">
        <f t="shared" si="42"/>
        <v>7</v>
      </c>
      <c r="Y214" s="227">
        <f t="shared" si="43"/>
        <v>9</v>
      </c>
      <c r="Z214" s="227">
        <f t="shared" si="44"/>
        <v>12</v>
      </c>
      <c r="AB214" s="139">
        <f t="shared" si="48"/>
        <v>39</v>
      </c>
    </row>
    <row r="215" spans="1:28">
      <c r="A215" s="191">
        <f t="shared" si="45"/>
        <v>36</v>
      </c>
      <c r="B215" s="191" t="str">
        <f>C215&amp;":"&amp;COUNTIF($C$7:C215,C215)</f>
        <v>36:2</v>
      </c>
      <c r="C215" s="204">
        <f t="shared" si="47"/>
        <v>36</v>
      </c>
      <c r="D215" s="47">
        <v>0</v>
      </c>
      <c r="E215" s="47">
        <v>1</v>
      </c>
      <c r="F215" s="47">
        <v>2</v>
      </c>
      <c r="G215" s="47">
        <v>0</v>
      </c>
      <c r="H215" s="47">
        <v>1</v>
      </c>
      <c r="I215" s="47">
        <v>1</v>
      </c>
      <c r="J215" s="47">
        <v>7</v>
      </c>
      <c r="K215" s="47">
        <v>12</v>
      </c>
      <c r="L215" s="47">
        <v>12</v>
      </c>
      <c r="M215" s="145"/>
      <c r="O215" s="2">
        <v>209</v>
      </c>
      <c r="P215" s="2" t="str">
        <f>Q215&amp;":"&amp;COUNTIF($Q$7:Q215,Q215)</f>
        <v>45:44</v>
      </c>
      <c r="Q215" s="206">
        <f>'Student name internal mark'!X215</f>
        <v>45</v>
      </c>
      <c r="R215" s="227">
        <f t="shared" si="46"/>
        <v>2</v>
      </c>
      <c r="S215" s="227">
        <f t="shared" si="37"/>
        <v>2</v>
      </c>
      <c r="T215" s="227">
        <f t="shared" si="38"/>
        <v>2</v>
      </c>
      <c r="U215" s="227">
        <f t="shared" si="39"/>
        <v>2</v>
      </c>
      <c r="V215" s="227">
        <f t="shared" si="40"/>
        <v>2</v>
      </c>
      <c r="W215" s="227">
        <f t="shared" si="41"/>
        <v>2</v>
      </c>
      <c r="X215" s="227">
        <f t="shared" si="42"/>
        <v>9</v>
      </c>
      <c r="Y215" s="227">
        <f t="shared" si="43"/>
        <v>12</v>
      </c>
      <c r="Z215" s="227">
        <f t="shared" si="44"/>
        <v>12</v>
      </c>
      <c r="AB215" s="139">
        <f t="shared" si="48"/>
        <v>45</v>
      </c>
    </row>
    <row r="216" spans="1:28">
      <c r="A216" s="191">
        <f t="shared" si="45"/>
        <v>33</v>
      </c>
      <c r="B216" s="191" t="str">
        <f>C216&amp;":"&amp;COUNTIF($C$7:C216,C216)</f>
        <v>33:2</v>
      </c>
      <c r="C216" s="204">
        <f t="shared" si="47"/>
        <v>33</v>
      </c>
      <c r="D216" s="47">
        <v>0</v>
      </c>
      <c r="E216" s="47">
        <v>0</v>
      </c>
      <c r="F216" s="47">
        <v>2</v>
      </c>
      <c r="G216" s="47">
        <v>0</v>
      </c>
      <c r="H216" s="47">
        <v>0</v>
      </c>
      <c r="I216" s="47">
        <v>1</v>
      </c>
      <c r="J216" s="47">
        <v>5</v>
      </c>
      <c r="K216" s="47">
        <v>11</v>
      </c>
      <c r="L216" s="47">
        <v>14</v>
      </c>
      <c r="M216" s="145"/>
      <c r="O216" s="209">
        <v>210</v>
      </c>
      <c r="P216" s="2" t="str">
        <f>Q216&amp;":"&amp;COUNTIF($Q$7:Q216,Q216)</f>
        <v>0:8</v>
      </c>
      <c r="Q216" s="206">
        <f>'Student name internal mark'!X216</f>
        <v>0</v>
      </c>
      <c r="R216" s="227">
        <f t="shared" si="46"/>
        <v>0</v>
      </c>
      <c r="S216" s="227">
        <f t="shared" si="37"/>
        <v>0</v>
      </c>
      <c r="T216" s="227">
        <f t="shared" si="38"/>
        <v>0</v>
      </c>
      <c r="U216" s="227">
        <f t="shared" si="39"/>
        <v>0</v>
      </c>
      <c r="V216" s="227">
        <f t="shared" si="40"/>
        <v>0</v>
      </c>
      <c r="W216" s="227">
        <f t="shared" si="41"/>
        <v>0</v>
      </c>
      <c r="X216" s="227">
        <f t="shared" si="42"/>
        <v>0</v>
      </c>
      <c r="Y216" s="227">
        <f t="shared" si="43"/>
        <v>0</v>
      </c>
      <c r="Z216" s="227">
        <f t="shared" si="44"/>
        <v>0</v>
      </c>
      <c r="AB216" s="139">
        <f t="shared" si="48"/>
        <v>0</v>
      </c>
    </row>
    <row r="217" spans="1:28">
      <c r="A217" s="191">
        <f t="shared" si="45"/>
        <v>16</v>
      </c>
      <c r="B217" s="191" t="str">
        <f>C217&amp;":"&amp;COUNTIF($C$7:C217,C217)</f>
        <v>16:1</v>
      </c>
      <c r="C217" s="204">
        <f t="shared" si="47"/>
        <v>16</v>
      </c>
      <c r="D217" s="47">
        <v>2</v>
      </c>
      <c r="E217" s="47">
        <v>1</v>
      </c>
      <c r="F217" s="47">
        <v>1</v>
      </c>
      <c r="G217" s="47">
        <v>0</v>
      </c>
      <c r="H217" s="47">
        <v>0</v>
      </c>
      <c r="I217" s="47">
        <v>0</v>
      </c>
      <c r="J217" s="47">
        <v>1</v>
      </c>
      <c r="K217" s="47">
        <v>2</v>
      </c>
      <c r="L217" s="47">
        <v>9</v>
      </c>
      <c r="M217" s="145"/>
      <c r="O217" s="2">
        <v>211</v>
      </c>
      <c r="P217" s="2" t="str">
        <f>Q217&amp;":"&amp;COUNTIF($Q$7:Q217,Q217)</f>
        <v>39:18</v>
      </c>
      <c r="Q217" s="206">
        <f>'Student name internal mark'!X217</f>
        <v>39</v>
      </c>
      <c r="R217" s="227">
        <f t="shared" si="46"/>
        <v>1</v>
      </c>
      <c r="S217" s="227">
        <f t="shared" si="37"/>
        <v>2</v>
      </c>
      <c r="T217" s="227">
        <f t="shared" si="38"/>
        <v>2</v>
      </c>
      <c r="U217" s="227">
        <f t="shared" si="39"/>
        <v>2</v>
      </c>
      <c r="V217" s="227">
        <f t="shared" si="40"/>
        <v>2</v>
      </c>
      <c r="W217" s="227">
        <f t="shared" si="41"/>
        <v>2</v>
      </c>
      <c r="X217" s="227">
        <f t="shared" si="42"/>
        <v>7</v>
      </c>
      <c r="Y217" s="227">
        <f t="shared" si="43"/>
        <v>9</v>
      </c>
      <c r="Z217" s="227">
        <f t="shared" si="44"/>
        <v>12</v>
      </c>
      <c r="AB217" s="139">
        <f t="shared" si="48"/>
        <v>39</v>
      </c>
    </row>
    <row r="218" spans="1:28">
      <c r="A218" s="191">
        <f t="shared" si="45"/>
        <v>23</v>
      </c>
      <c r="B218" s="191" t="str">
        <f>C218&amp;":"&amp;COUNTIF($C$7:C218,C218)</f>
        <v>23:1</v>
      </c>
      <c r="C218" s="204">
        <f t="shared" si="47"/>
        <v>23</v>
      </c>
      <c r="D218" s="47">
        <v>1</v>
      </c>
      <c r="E218" s="47">
        <v>0</v>
      </c>
      <c r="F218" s="47">
        <v>1</v>
      </c>
      <c r="G218" s="47">
        <v>0</v>
      </c>
      <c r="H218" s="47">
        <v>2</v>
      </c>
      <c r="I218" s="47">
        <v>0</v>
      </c>
      <c r="J218" s="47">
        <v>2</v>
      </c>
      <c r="K218" s="47">
        <v>4</v>
      </c>
      <c r="L218" s="47">
        <v>13</v>
      </c>
      <c r="M218" s="145"/>
      <c r="O218" s="209">
        <v>212</v>
      </c>
      <c r="P218" s="2" t="str">
        <f>Q218&amp;":"&amp;COUNTIF($Q$7:Q218,Q218)</f>
        <v>39:19</v>
      </c>
      <c r="Q218" s="206">
        <f>'Student name internal mark'!X218</f>
        <v>39</v>
      </c>
      <c r="R218" s="227">
        <f t="shared" si="46"/>
        <v>1</v>
      </c>
      <c r="S218" s="227">
        <f t="shared" si="37"/>
        <v>2</v>
      </c>
      <c r="T218" s="227">
        <f t="shared" si="38"/>
        <v>2</v>
      </c>
      <c r="U218" s="227">
        <f t="shared" si="39"/>
        <v>2</v>
      </c>
      <c r="V218" s="227">
        <f t="shared" si="40"/>
        <v>2</v>
      </c>
      <c r="W218" s="227">
        <f t="shared" si="41"/>
        <v>2</v>
      </c>
      <c r="X218" s="227">
        <f t="shared" si="42"/>
        <v>7</v>
      </c>
      <c r="Y218" s="227">
        <f t="shared" si="43"/>
        <v>9</v>
      </c>
      <c r="Z218" s="227">
        <f t="shared" si="44"/>
        <v>12</v>
      </c>
      <c r="AB218" s="139">
        <f t="shared" si="48"/>
        <v>39</v>
      </c>
    </row>
    <row r="219" spans="1:28">
      <c r="A219" s="191">
        <f t="shared" si="45"/>
        <v>35</v>
      </c>
      <c r="B219" s="191" t="str">
        <f>C219&amp;":"&amp;COUNTIF($C$7:C219,C219)</f>
        <v>35:1</v>
      </c>
      <c r="C219" s="204">
        <f t="shared" si="47"/>
        <v>35</v>
      </c>
      <c r="D219" s="47">
        <v>2</v>
      </c>
      <c r="E219" s="47">
        <v>1</v>
      </c>
      <c r="F219" s="47">
        <v>1</v>
      </c>
      <c r="G219" s="47">
        <v>2</v>
      </c>
      <c r="H219" s="47">
        <v>1</v>
      </c>
      <c r="I219" s="47">
        <v>1</v>
      </c>
      <c r="J219" s="47">
        <v>7</v>
      </c>
      <c r="K219" s="47">
        <v>7</v>
      </c>
      <c r="L219" s="47">
        <v>13</v>
      </c>
      <c r="M219" s="145"/>
      <c r="O219" s="209">
        <v>213</v>
      </c>
      <c r="P219" s="2" t="str">
        <f>Q219&amp;":"&amp;COUNTIF($Q$7:Q219,Q219)</f>
        <v>49:44</v>
      </c>
      <c r="Q219" s="206">
        <f>'Student name internal mark'!X219</f>
        <v>49</v>
      </c>
      <c r="R219" s="227">
        <f t="shared" si="46"/>
        <v>2</v>
      </c>
      <c r="S219" s="227">
        <f t="shared" si="37"/>
        <v>2</v>
      </c>
      <c r="T219" s="227">
        <f t="shared" si="38"/>
        <v>2</v>
      </c>
      <c r="U219" s="227">
        <f t="shared" si="39"/>
        <v>2</v>
      </c>
      <c r="V219" s="227">
        <f t="shared" si="40"/>
        <v>2</v>
      </c>
      <c r="W219" s="227">
        <f t="shared" si="41"/>
        <v>2</v>
      </c>
      <c r="X219" s="227">
        <f t="shared" si="42"/>
        <v>10</v>
      </c>
      <c r="Y219" s="227">
        <f t="shared" si="43"/>
        <v>13</v>
      </c>
      <c r="Z219" s="227">
        <f t="shared" si="44"/>
        <v>14</v>
      </c>
      <c r="AB219" s="139">
        <f t="shared" si="48"/>
        <v>49</v>
      </c>
    </row>
    <row r="220" spans="1:28">
      <c r="A220" s="191">
        <f t="shared" si="45"/>
        <v>32</v>
      </c>
      <c r="B220" s="191" t="str">
        <f>C220&amp;":"&amp;COUNTIF($C$7:C220,C220)</f>
        <v>32:2</v>
      </c>
      <c r="C220" s="204">
        <f t="shared" si="47"/>
        <v>32</v>
      </c>
      <c r="D220" s="47">
        <v>0</v>
      </c>
      <c r="E220" s="47">
        <v>0</v>
      </c>
      <c r="F220" s="47">
        <v>1</v>
      </c>
      <c r="G220" s="47">
        <v>0</v>
      </c>
      <c r="H220" s="47">
        <v>1</v>
      </c>
      <c r="I220" s="47">
        <v>0</v>
      </c>
      <c r="J220" s="47">
        <v>8</v>
      </c>
      <c r="K220" s="47">
        <v>11</v>
      </c>
      <c r="L220" s="47">
        <v>11</v>
      </c>
      <c r="M220" s="145"/>
      <c r="O220" s="209">
        <v>214</v>
      </c>
      <c r="P220" s="2" t="str">
        <f>Q220&amp;":"&amp;COUNTIF($Q$7:Q220,Q220)</f>
        <v>39:20</v>
      </c>
      <c r="Q220" s="206">
        <f>'Student name internal mark'!X220</f>
        <v>39</v>
      </c>
      <c r="R220" s="227">
        <f t="shared" si="46"/>
        <v>1</v>
      </c>
      <c r="S220" s="227">
        <f t="shared" si="37"/>
        <v>2</v>
      </c>
      <c r="T220" s="227">
        <f t="shared" si="38"/>
        <v>2</v>
      </c>
      <c r="U220" s="227">
        <f t="shared" si="39"/>
        <v>2</v>
      </c>
      <c r="V220" s="227">
        <f t="shared" si="40"/>
        <v>2</v>
      </c>
      <c r="W220" s="227">
        <f t="shared" si="41"/>
        <v>2</v>
      </c>
      <c r="X220" s="227">
        <f t="shared" si="42"/>
        <v>7</v>
      </c>
      <c r="Y220" s="227">
        <f t="shared" si="43"/>
        <v>9</v>
      </c>
      <c r="Z220" s="227">
        <f t="shared" si="44"/>
        <v>12</v>
      </c>
      <c r="AB220" s="139">
        <f t="shared" si="48"/>
        <v>39</v>
      </c>
    </row>
    <row r="221" spans="1:28">
      <c r="A221" s="191">
        <f t="shared" si="45"/>
        <v>38</v>
      </c>
      <c r="B221" s="191" t="str">
        <f>C221&amp;":"&amp;COUNTIF($C$7:C221,C221)</f>
        <v>38:1</v>
      </c>
      <c r="C221" s="204">
        <f t="shared" si="47"/>
        <v>38</v>
      </c>
      <c r="D221" s="47">
        <v>1</v>
      </c>
      <c r="E221" s="47">
        <v>1</v>
      </c>
      <c r="F221" s="47">
        <v>2</v>
      </c>
      <c r="G221" s="47">
        <v>1</v>
      </c>
      <c r="H221" s="47">
        <v>0</v>
      </c>
      <c r="I221" s="47">
        <v>1</v>
      </c>
      <c r="J221" s="47">
        <v>8</v>
      </c>
      <c r="K221" s="47">
        <v>13</v>
      </c>
      <c r="L221" s="47">
        <v>11</v>
      </c>
      <c r="M221" s="145"/>
      <c r="O221" s="209">
        <v>215</v>
      </c>
      <c r="P221" s="2" t="str">
        <f>Q221&amp;":"&amp;COUNTIF($Q$7:Q221,Q221)</f>
        <v>39:21</v>
      </c>
      <c r="Q221" s="206">
        <f>'Student name internal mark'!X221</f>
        <v>39</v>
      </c>
      <c r="R221" s="227">
        <f t="shared" si="46"/>
        <v>1</v>
      </c>
      <c r="S221" s="227">
        <f t="shared" si="37"/>
        <v>2</v>
      </c>
      <c r="T221" s="227">
        <f t="shared" si="38"/>
        <v>2</v>
      </c>
      <c r="U221" s="227">
        <f t="shared" si="39"/>
        <v>2</v>
      </c>
      <c r="V221" s="227">
        <f t="shared" si="40"/>
        <v>2</v>
      </c>
      <c r="W221" s="227">
        <f t="shared" si="41"/>
        <v>2</v>
      </c>
      <c r="X221" s="227">
        <f t="shared" si="42"/>
        <v>7</v>
      </c>
      <c r="Y221" s="227">
        <f t="shared" si="43"/>
        <v>9</v>
      </c>
      <c r="Z221" s="227">
        <f t="shared" si="44"/>
        <v>12</v>
      </c>
      <c r="AB221" s="139">
        <f t="shared" si="48"/>
        <v>39</v>
      </c>
    </row>
    <row r="222" spans="1:28">
      <c r="A222" s="191">
        <f t="shared" si="45"/>
        <v>19</v>
      </c>
      <c r="B222" s="191" t="str">
        <f>C222&amp;":"&amp;COUNTIF($C$7:C222,C222)</f>
        <v>19:1</v>
      </c>
      <c r="C222" s="204">
        <f t="shared" si="47"/>
        <v>19</v>
      </c>
      <c r="D222" s="47">
        <v>1</v>
      </c>
      <c r="E222" s="47">
        <v>0</v>
      </c>
      <c r="F222" s="47">
        <v>0</v>
      </c>
      <c r="G222" s="47">
        <v>2</v>
      </c>
      <c r="H222" s="47">
        <v>2</v>
      </c>
      <c r="I222" s="47">
        <v>0</v>
      </c>
      <c r="J222" s="47">
        <v>6</v>
      </c>
      <c r="K222" s="47">
        <v>0</v>
      </c>
      <c r="L222" s="47">
        <v>8</v>
      </c>
      <c r="M222" s="145"/>
      <c r="O222" s="2">
        <v>216</v>
      </c>
      <c r="P222" s="2" t="str">
        <f>Q222&amp;":"&amp;COUNTIF($Q$7:Q222,Q222)</f>
        <v>45:45</v>
      </c>
      <c r="Q222" s="206">
        <f>'Student name internal mark'!X222</f>
        <v>45</v>
      </c>
      <c r="R222" s="227">
        <f t="shared" si="46"/>
        <v>2</v>
      </c>
      <c r="S222" s="227">
        <f t="shared" si="37"/>
        <v>2</v>
      </c>
      <c r="T222" s="227">
        <f t="shared" si="38"/>
        <v>2</v>
      </c>
      <c r="U222" s="227">
        <f t="shared" si="39"/>
        <v>2</v>
      </c>
      <c r="V222" s="227">
        <f t="shared" si="40"/>
        <v>2</v>
      </c>
      <c r="W222" s="227">
        <f t="shared" si="41"/>
        <v>2</v>
      </c>
      <c r="X222" s="227">
        <f t="shared" si="42"/>
        <v>9</v>
      </c>
      <c r="Y222" s="227">
        <f t="shared" si="43"/>
        <v>14</v>
      </c>
      <c r="Z222" s="227">
        <f t="shared" si="44"/>
        <v>10</v>
      </c>
      <c r="AB222" s="139">
        <f t="shared" si="48"/>
        <v>45</v>
      </c>
    </row>
    <row r="223" spans="1:28">
      <c r="A223" s="191">
        <f t="shared" si="45"/>
        <v>24</v>
      </c>
      <c r="B223" s="191" t="str">
        <f>C223&amp;":"&amp;COUNTIF($C$7:C223,C223)</f>
        <v>24:1</v>
      </c>
      <c r="C223" s="204">
        <f t="shared" si="47"/>
        <v>24</v>
      </c>
      <c r="D223" s="47">
        <v>0</v>
      </c>
      <c r="E223" s="47">
        <v>0</v>
      </c>
      <c r="F223" s="47">
        <v>0</v>
      </c>
      <c r="G223" s="47">
        <v>2</v>
      </c>
      <c r="H223" s="47">
        <v>0</v>
      </c>
      <c r="I223" s="47">
        <v>1</v>
      </c>
      <c r="J223" s="47">
        <v>6</v>
      </c>
      <c r="K223" s="47">
        <v>7</v>
      </c>
      <c r="L223" s="47">
        <v>8</v>
      </c>
      <c r="M223" s="145"/>
      <c r="O223" s="209">
        <v>217</v>
      </c>
      <c r="P223" s="2" t="str">
        <f>Q223&amp;":"&amp;COUNTIF($Q$7:Q223,Q223)</f>
        <v>48:25</v>
      </c>
      <c r="Q223" s="206">
        <f>'Student name internal mark'!X223</f>
        <v>48</v>
      </c>
      <c r="R223" s="227">
        <f t="shared" si="46"/>
        <v>2</v>
      </c>
      <c r="S223" s="227">
        <f t="shared" si="37"/>
        <v>2</v>
      </c>
      <c r="T223" s="227">
        <f t="shared" si="38"/>
        <v>2</v>
      </c>
      <c r="U223" s="227">
        <f t="shared" si="39"/>
        <v>2</v>
      </c>
      <c r="V223" s="227">
        <f t="shared" si="40"/>
        <v>2</v>
      </c>
      <c r="W223" s="227">
        <f t="shared" si="41"/>
        <v>2</v>
      </c>
      <c r="X223" s="227">
        <f t="shared" si="42"/>
        <v>10</v>
      </c>
      <c r="Y223" s="227">
        <f t="shared" si="43"/>
        <v>12</v>
      </c>
      <c r="Z223" s="227">
        <f t="shared" si="44"/>
        <v>14</v>
      </c>
      <c r="AB223" s="139">
        <f t="shared" si="48"/>
        <v>48</v>
      </c>
    </row>
    <row r="224" spans="1:28">
      <c r="A224" s="191">
        <f t="shared" si="45"/>
        <v>33</v>
      </c>
      <c r="B224" s="191" t="str">
        <f>C224&amp;":"&amp;COUNTIF($C$7:C224,C224)</f>
        <v>33:3</v>
      </c>
      <c r="C224" s="204">
        <f t="shared" si="47"/>
        <v>33</v>
      </c>
      <c r="D224" s="47">
        <v>1</v>
      </c>
      <c r="E224" s="47">
        <v>1</v>
      </c>
      <c r="F224" s="47">
        <v>2</v>
      </c>
      <c r="G224" s="47">
        <v>1</v>
      </c>
      <c r="H224" s="47">
        <v>1</v>
      </c>
      <c r="I224" s="47">
        <v>2</v>
      </c>
      <c r="J224" s="47">
        <v>6</v>
      </c>
      <c r="K224" s="47">
        <v>12</v>
      </c>
      <c r="L224" s="47">
        <v>7</v>
      </c>
      <c r="M224" s="145"/>
      <c r="O224" s="2">
        <v>218</v>
      </c>
      <c r="P224" s="2" t="str">
        <f>Q224&amp;":"&amp;COUNTIF($Q$7:Q224,Q224)</f>
        <v>45:46</v>
      </c>
      <c r="Q224" s="206">
        <f>'Student name internal mark'!X224</f>
        <v>45</v>
      </c>
      <c r="R224" s="227">
        <f t="shared" si="46"/>
        <v>2</v>
      </c>
      <c r="S224" s="227">
        <f t="shared" si="37"/>
        <v>0</v>
      </c>
      <c r="T224" s="227">
        <f t="shared" si="38"/>
        <v>2</v>
      </c>
      <c r="U224" s="227">
        <f t="shared" si="39"/>
        <v>1</v>
      </c>
      <c r="V224" s="227">
        <f t="shared" si="40"/>
        <v>2</v>
      </c>
      <c r="W224" s="227">
        <f t="shared" si="41"/>
        <v>2</v>
      </c>
      <c r="X224" s="227">
        <f t="shared" si="42"/>
        <v>9</v>
      </c>
      <c r="Y224" s="227">
        <f t="shared" si="43"/>
        <v>14</v>
      </c>
      <c r="Z224" s="227">
        <f t="shared" si="44"/>
        <v>13</v>
      </c>
      <c r="AB224" s="139">
        <f t="shared" si="48"/>
        <v>45</v>
      </c>
    </row>
    <row r="225" spans="1:28">
      <c r="A225" s="191">
        <f t="shared" si="45"/>
        <v>29</v>
      </c>
      <c r="B225" s="191" t="str">
        <f>C225&amp;":"&amp;COUNTIF($C$7:C225,C225)</f>
        <v>29:2</v>
      </c>
      <c r="C225" s="204">
        <f t="shared" si="47"/>
        <v>29</v>
      </c>
      <c r="D225" s="47">
        <v>1</v>
      </c>
      <c r="E225" s="47">
        <v>1</v>
      </c>
      <c r="F225" s="47">
        <v>1</v>
      </c>
      <c r="G225" s="47">
        <v>1</v>
      </c>
      <c r="H225" s="47">
        <v>1</v>
      </c>
      <c r="I225" s="47">
        <v>0</v>
      </c>
      <c r="J225" s="47">
        <v>7</v>
      </c>
      <c r="K225" s="47">
        <v>8</v>
      </c>
      <c r="L225" s="47">
        <v>9</v>
      </c>
      <c r="M225" s="145"/>
      <c r="O225" s="209">
        <v>219</v>
      </c>
      <c r="P225" s="2" t="str">
        <f>Q225&amp;":"&amp;COUNTIF($Q$7:Q225,Q225)</f>
        <v>39:22</v>
      </c>
      <c r="Q225" s="206">
        <f>'Student name internal mark'!X225</f>
        <v>39</v>
      </c>
      <c r="R225" s="227">
        <f t="shared" si="46"/>
        <v>1</v>
      </c>
      <c r="S225" s="227">
        <f t="shared" si="37"/>
        <v>2</v>
      </c>
      <c r="T225" s="227">
        <f t="shared" si="38"/>
        <v>2</v>
      </c>
      <c r="U225" s="227">
        <f t="shared" si="39"/>
        <v>2</v>
      </c>
      <c r="V225" s="227">
        <f t="shared" si="40"/>
        <v>2</v>
      </c>
      <c r="W225" s="227">
        <f t="shared" si="41"/>
        <v>2</v>
      </c>
      <c r="X225" s="227">
        <f t="shared" si="42"/>
        <v>7</v>
      </c>
      <c r="Y225" s="227">
        <f t="shared" si="43"/>
        <v>9</v>
      </c>
      <c r="Z225" s="227">
        <f t="shared" si="44"/>
        <v>12</v>
      </c>
      <c r="AB225" s="139">
        <f t="shared" si="48"/>
        <v>39</v>
      </c>
    </row>
    <row r="226" spans="1:28">
      <c r="A226" s="191">
        <f t="shared" si="45"/>
        <v>28</v>
      </c>
      <c r="B226" s="191" t="str">
        <f>C226&amp;":"&amp;COUNTIF($C$7:C226,C226)</f>
        <v>28:1</v>
      </c>
      <c r="C226" s="204">
        <f t="shared" si="47"/>
        <v>28</v>
      </c>
      <c r="D226" s="47">
        <v>1</v>
      </c>
      <c r="E226" s="47">
        <v>0</v>
      </c>
      <c r="F226" s="47">
        <v>2</v>
      </c>
      <c r="G226" s="47">
        <v>1</v>
      </c>
      <c r="H226" s="47">
        <v>0</v>
      </c>
      <c r="I226" s="47">
        <v>1</v>
      </c>
      <c r="J226" s="47">
        <v>6</v>
      </c>
      <c r="K226" s="47">
        <v>8</v>
      </c>
      <c r="L226" s="47">
        <v>9</v>
      </c>
      <c r="M226" s="145"/>
      <c r="O226" s="209">
        <v>220</v>
      </c>
      <c r="P226" s="2" t="str">
        <f>Q226&amp;":"&amp;COUNTIF($Q$7:Q226,Q226)</f>
        <v>45:47</v>
      </c>
      <c r="Q226" s="206">
        <f>'Student name internal mark'!X226</f>
        <v>45</v>
      </c>
      <c r="R226" s="227">
        <f t="shared" si="46"/>
        <v>2</v>
      </c>
      <c r="S226" s="227">
        <f t="shared" si="37"/>
        <v>0</v>
      </c>
      <c r="T226" s="227">
        <f t="shared" si="38"/>
        <v>2</v>
      </c>
      <c r="U226" s="227">
        <f t="shared" si="39"/>
        <v>0</v>
      </c>
      <c r="V226" s="227">
        <f t="shared" si="40"/>
        <v>2</v>
      </c>
      <c r="W226" s="227">
        <f t="shared" si="41"/>
        <v>2</v>
      </c>
      <c r="X226" s="227">
        <f t="shared" si="42"/>
        <v>10</v>
      </c>
      <c r="Y226" s="227">
        <f t="shared" si="43"/>
        <v>14</v>
      </c>
      <c r="Z226" s="227">
        <f t="shared" si="44"/>
        <v>13</v>
      </c>
      <c r="AB226" s="139">
        <f t="shared" si="48"/>
        <v>45</v>
      </c>
    </row>
    <row r="227" spans="1:28">
      <c r="A227" s="191">
        <f t="shared" si="45"/>
        <v>24</v>
      </c>
      <c r="B227" s="191" t="str">
        <f>C227&amp;":"&amp;COUNTIF($C$7:C227,C227)</f>
        <v>24:2</v>
      </c>
      <c r="C227" s="204">
        <f t="shared" si="47"/>
        <v>24</v>
      </c>
      <c r="D227" s="47">
        <v>1</v>
      </c>
      <c r="E227" s="47">
        <v>2</v>
      </c>
      <c r="F227" s="47">
        <v>1</v>
      </c>
      <c r="G227" s="47">
        <v>1</v>
      </c>
      <c r="H227" s="47">
        <v>0</v>
      </c>
      <c r="I227" s="47">
        <v>1</v>
      </c>
      <c r="J227" s="47">
        <v>8</v>
      </c>
      <c r="K227" s="47">
        <v>5</v>
      </c>
      <c r="L227" s="47">
        <v>5</v>
      </c>
      <c r="M227" s="145"/>
      <c r="O227" s="209">
        <v>221</v>
      </c>
      <c r="P227" s="2" t="str">
        <f>Q227&amp;":"&amp;COUNTIF($Q$7:Q227,Q227)</f>
        <v>49:45</v>
      </c>
      <c r="Q227" s="206">
        <f>'Student name internal mark'!X227</f>
        <v>49</v>
      </c>
      <c r="R227" s="227">
        <f t="shared" si="46"/>
        <v>2</v>
      </c>
      <c r="S227" s="227">
        <f t="shared" si="37"/>
        <v>2</v>
      </c>
      <c r="T227" s="227">
        <f t="shared" si="38"/>
        <v>2</v>
      </c>
      <c r="U227" s="227">
        <f t="shared" si="39"/>
        <v>2</v>
      </c>
      <c r="V227" s="227">
        <f t="shared" si="40"/>
        <v>2</v>
      </c>
      <c r="W227" s="227">
        <f t="shared" si="41"/>
        <v>2</v>
      </c>
      <c r="X227" s="227">
        <f t="shared" si="42"/>
        <v>10</v>
      </c>
      <c r="Y227" s="227">
        <f t="shared" si="43"/>
        <v>13</v>
      </c>
      <c r="Z227" s="227">
        <f t="shared" si="44"/>
        <v>14</v>
      </c>
      <c r="AB227" s="139">
        <f t="shared" si="48"/>
        <v>49</v>
      </c>
    </row>
    <row r="228" spans="1:28">
      <c r="A228" s="191">
        <f t="shared" si="45"/>
        <v>24</v>
      </c>
      <c r="B228" s="191" t="str">
        <f>C228&amp;":"&amp;COUNTIF($C$7:C228,C228)</f>
        <v>24:3</v>
      </c>
      <c r="C228" s="204">
        <f t="shared" si="47"/>
        <v>24</v>
      </c>
      <c r="D228" s="47">
        <v>2</v>
      </c>
      <c r="E228" s="47">
        <v>0</v>
      </c>
      <c r="F228" s="47">
        <v>0</v>
      </c>
      <c r="G228" s="47">
        <v>2</v>
      </c>
      <c r="H228" s="47">
        <v>0</v>
      </c>
      <c r="I228" s="47">
        <v>1</v>
      </c>
      <c r="J228" s="47">
        <v>1</v>
      </c>
      <c r="K228" s="47">
        <v>5</v>
      </c>
      <c r="L228" s="47">
        <v>13</v>
      </c>
      <c r="M228" s="145"/>
      <c r="O228" s="209">
        <v>222</v>
      </c>
      <c r="P228" s="2" t="e">
        <f>Q228&amp;":"&amp;COUNTIF($Q$7:Q228,Q228)</f>
        <v>#REF!</v>
      </c>
      <c r="Q228" s="206" t="e">
        <f>'Student name internal mark'!X228</f>
        <v>#REF!</v>
      </c>
      <c r="R228" s="227" t="e">
        <f t="shared" si="46"/>
        <v>#REF!</v>
      </c>
      <c r="S228" s="227" t="e">
        <f t="shared" si="37"/>
        <v>#REF!</v>
      </c>
      <c r="T228" s="227" t="e">
        <f t="shared" si="38"/>
        <v>#REF!</v>
      </c>
      <c r="U228" s="227" t="e">
        <f t="shared" si="39"/>
        <v>#REF!</v>
      </c>
      <c r="V228" s="227" t="e">
        <f t="shared" si="40"/>
        <v>#REF!</v>
      </c>
      <c r="W228" s="227" t="e">
        <f t="shared" si="41"/>
        <v>#REF!</v>
      </c>
      <c r="X228" s="227" t="e">
        <f t="shared" si="42"/>
        <v>#REF!</v>
      </c>
      <c r="Y228" s="227" t="e">
        <f t="shared" si="43"/>
        <v>#REF!</v>
      </c>
      <c r="Z228" s="227" t="e">
        <f t="shared" si="44"/>
        <v>#REF!</v>
      </c>
      <c r="AB228" s="139" t="e">
        <f t="shared" si="48"/>
        <v>#REF!</v>
      </c>
    </row>
    <row r="229" spans="1:28">
      <c r="A229" s="191">
        <f t="shared" si="45"/>
        <v>36</v>
      </c>
      <c r="B229" s="191" t="str">
        <f>C229&amp;":"&amp;COUNTIF($C$7:C229,C229)</f>
        <v>36:3</v>
      </c>
      <c r="C229" s="204">
        <f t="shared" si="47"/>
        <v>36</v>
      </c>
      <c r="D229" s="47">
        <v>1</v>
      </c>
      <c r="E229" s="47">
        <v>2</v>
      </c>
      <c r="F229" s="47">
        <v>2</v>
      </c>
      <c r="G229" s="47">
        <v>1</v>
      </c>
      <c r="H229" s="47">
        <v>1</v>
      </c>
      <c r="I229" s="47">
        <v>1</v>
      </c>
      <c r="J229" s="47">
        <v>7</v>
      </c>
      <c r="K229" s="47">
        <v>11</v>
      </c>
      <c r="L229" s="47">
        <v>10</v>
      </c>
      <c r="M229" s="145"/>
      <c r="O229" s="2">
        <v>223</v>
      </c>
      <c r="P229" s="2" t="e">
        <f>Q229&amp;":"&amp;COUNTIF($Q$7:Q229,Q229)</f>
        <v>#REF!</v>
      </c>
      <c r="Q229" s="206" t="e">
        <f>'Student name internal mark'!X229</f>
        <v>#REF!</v>
      </c>
      <c r="R229" s="227" t="e">
        <f t="shared" si="46"/>
        <v>#REF!</v>
      </c>
      <c r="S229" s="227" t="e">
        <f t="shared" si="37"/>
        <v>#REF!</v>
      </c>
      <c r="T229" s="227" t="e">
        <f t="shared" si="38"/>
        <v>#REF!</v>
      </c>
      <c r="U229" s="227" t="e">
        <f t="shared" si="39"/>
        <v>#REF!</v>
      </c>
      <c r="V229" s="227" t="e">
        <f t="shared" si="40"/>
        <v>#REF!</v>
      </c>
      <c r="W229" s="227" t="e">
        <f t="shared" si="41"/>
        <v>#REF!</v>
      </c>
      <c r="X229" s="227" t="e">
        <f t="shared" si="42"/>
        <v>#REF!</v>
      </c>
      <c r="Y229" s="227" t="e">
        <f t="shared" si="43"/>
        <v>#REF!</v>
      </c>
      <c r="Z229" s="227" t="e">
        <f t="shared" si="44"/>
        <v>#REF!</v>
      </c>
      <c r="AB229" s="139" t="e">
        <f t="shared" si="48"/>
        <v>#REF!</v>
      </c>
    </row>
    <row r="230" spans="1:28">
      <c r="A230" s="191">
        <f t="shared" si="45"/>
        <v>34</v>
      </c>
      <c r="B230" s="191" t="str">
        <f>C230&amp;":"&amp;COUNTIF($C$7:C230,C230)</f>
        <v>34:1</v>
      </c>
      <c r="C230" s="204">
        <f t="shared" si="47"/>
        <v>34</v>
      </c>
      <c r="D230" s="47">
        <v>0</v>
      </c>
      <c r="E230" s="47">
        <v>0</v>
      </c>
      <c r="F230" s="47">
        <v>1</v>
      </c>
      <c r="G230" s="47">
        <v>1</v>
      </c>
      <c r="H230" s="47">
        <v>1</v>
      </c>
      <c r="I230" s="47">
        <v>0</v>
      </c>
      <c r="J230" s="47">
        <v>6</v>
      </c>
      <c r="K230" s="47">
        <v>12</v>
      </c>
      <c r="L230" s="47">
        <v>13</v>
      </c>
      <c r="M230" s="145"/>
      <c r="O230" s="209">
        <v>224</v>
      </c>
      <c r="P230" s="2" t="e">
        <f>Q230&amp;":"&amp;COUNTIF($Q$7:Q230,Q230)</f>
        <v>#REF!</v>
      </c>
      <c r="Q230" s="206" t="e">
        <f>'Student name internal mark'!X230</f>
        <v>#REF!</v>
      </c>
      <c r="R230" s="227" t="e">
        <f t="shared" si="46"/>
        <v>#REF!</v>
      </c>
      <c r="S230" s="227" t="e">
        <f t="shared" si="37"/>
        <v>#REF!</v>
      </c>
      <c r="T230" s="227" t="e">
        <f t="shared" si="38"/>
        <v>#REF!</v>
      </c>
      <c r="U230" s="227" t="e">
        <f t="shared" si="39"/>
        <v>#REF!</v>
      </c>
      <c r="V230" s="227" t="e">
        <f t="shared" si="40"/>
        <v>#REF!</v>
      </c>
      <c r="W230" s="227" t="e">
        <f t="shared" si="41"/>
        <v>#REF!</v>
      </c>
      <c r="X230" s="227" t="e">
        <f t="shared" si="42"/>
        <v>#REF!</v>
      </c>
      <c r="Y230" s="227" t="e">
        <f t="shared" si="43"/>
        <v>#REF!</v>
      </c>
      <c r="Z230" s="227" t="e">
        <f t="shared" si="44"/>
        <v>#REF!</v>
      </c>
      <c r="AB230" s="139" t="e">
        <f t="shared" si="48"/>
        <v>#REF!</v>
      </c>
    </row>
    <row r="231" spans="1:28">
      <c r="A231" s="191">
        <f t="shared" si="45"/>
        <v>28</v>
      </c>
      <c r="B231" s="191" t="str">
        <f>C231&amp;":"&amp;COUNTIF($C$7:C231,C231)</f>
        <v>28:2</v>
      </c>
      <c r="C231" s="204">
        <f t="shared" si="47"/>
        <v>28</v>
      </c>
      <c r="D231" s="47">
        <v>1</v>
      </c>
      <c r="E231" s="47">
        <v>1</v>
      </c>
      <c r="F231" s="47">
        <v>2</v>
      </c>
      <c r="G231" s="47">
        <v>0</v>
      </c>
      <c r="H231" s="47">
        <v>0</v>
      </c>
      <c r="I231" s="47">
        <v>0</v>
      </c>
      <c r="J231" s="47">
        <v>8</v>
      </c>
      <c r="K231" s="47">
        <v>9</v>
      </c>
      <c r="L231" s="47">
        <v>7</v>
      </c>
      <c r="M231" s="145"/>
      <c r="O231" s="2">
        <v>225</v>
      </c>
      <c r="P231" s="2" t="e">
        <f>Q231&amp;":"&amp;COUNTIF($Q$7:Q231,Q231)</f>
        <v>#REF!</v>
      </c>
      <c r="Q231" s="206" t="e">
        <f>'Student name internal mark'!X231</f>
        <v>#REF!</v>
      </c>
      <c r="R231" s="227" t="e">
        <f t="shared" si="46"/>
        <v>#REF!</v>
      </c>
      <c r="S231" s="227" t="e">
        <f t="shared" si="37"/>
        <v>#REF!</v>
      </c>
      <c r="T231" s="227" t="e">
        <f t="shared" si="38"/>
        <v>#REF!</v>
      </c>
      <c r="U231" s="227" t="e">
        <f t="shared" si="39"/>
        <v>#REF!</v>
      </c>
      <c r="V231" s="227" t="e">
        <f t="shared" si="40"/>
        <v>#REF!</v>
      </c>
      <c r="W231" s="227" t="e">
        <f t="shared" si="41"/>
        <v>#REF!</v>
      </c>
      <c r="X231" s="227" t="e">
        <f t="shared" si="42"/>
        <v>#REF!</v>
      </c>
      <c r="Y231" s="227" t="e">
        <f t="shared" si="43"/>
        <v>#REF!</v>
      </c>
      <c r="Z231" s="227" t="e">
        <f t="shared" si="44"/>
        <v>#REF!</v>
      </c>
      <c r="AB231" s="139" t="e">
        <f t="shared" si="48"/>
        <v>#REF!</v>
      </c>
    </row>
    <row r="232" spans="1:28">
      <c r="A232" s="191">
        <f t="shared" si="45"/>
        <v>23</v>
      </c>
      <c r="B232" s="191" t="str">
        <f>C232&amp;":"&amp;COUNTIF($C$7:C232,C232)</f>
        <v>23:2</v>
      </c>
      <c r="C232" s="204">
        <f t="shared" si="47"/>
        <v>23</v>
      </c>
      <c r="D232" s="47">
        <v>1</v>
      </c>
      <c r="E232" s="47">
        <v>1</v>
      </c>
      <c r="F232" s="47">
        <v>0</v>
      </c>
      <c r="G232" s="47">
        <v>1</v>
      </c>
      <c r="H232" s="47">
        <v>0</v>
      </c>
      <c r="I232" s="47">
        <v>1</v>
      </c>
      <c r="J232" s="47">
        <v>2</v>
      </c>
      <c r="K232" s="47">
        <v>13</v>
      </c>
      <c r="L232" s="47">
        <v>4</v>
      </c>
      <c r="M232" s="145"/>
      <c r="O232" s="209">
        <v>226</v>
      </c>
      <c r="P232" s="2" t="e">
        <f>Q232&amp;":"&amp;COUNTIF($Q$7:Q232,Q232)</f>
        <v>#REF!</v>
      </c>
      <c r="Q232" s="206" t="e">
        <f>'Student name internal mark'!X232</f>
        <v>#REF!</v>
      </c>
      <c r="R232" s="227" t="e">
        <f t="shared" si="46"/>
        <v>#REF!</v>
      </c>
      <c r="S232" s="227" t="e">
        <f t="shared" si="37"/>
        <v>#REF!</v>
      </c>
      <c r="T232" s="227" t="e">
        <f t="shared" si="38"/>
        <v>#REF!</v>
      </c>
      <c r="U232" s="227" t="e">
        <f t="shared" si="39"/>
        <v>#REF!</v>
      </c>
      <c r="V232" s="227" t="e">
        <f t="shared" si="40"/>
        <v>#REF!</v>
      </c>
      <c r="W232" s="227" t="e">
        <f t="shared" si="41"/>
        <v>#REF!</v>
      </c>
      <c r="X232" s="227" t="e">
        <f t="shared" si="42"/>
        <v>#REF!</v>
      </c>
      <c r="Y232" s="227" t="e">
        <f t="shared" si="43"/>
        <v>#REF!</v>
      </c>
      <c r="Z232" s="227" t="e">
        <f t="shared" si="44"/>
        <v>#REF!</v>
      </c>
      <c r="AB232" s="139" t="e">
        <f t="shared" si="48"/>
        <v>#REF!</v>
      </c>
    </row>
    <row r="233" spans="1:28">
      <c r="A233" s="191">
        <f t="shared" si="45"/>
        <v>21</v>
      </c>
      <c r="B233" s="191" t="str">
        <f>C233&amp;":"&amp;COUNTIF($C$7:C233,C233)</f>
        <v>21:1</v>
      </c>
      <c r="C233" s="204">
        <f t="shared" si="47"/>
        <v>21</v>
      </c>
      <c r="D233" s="47">
        <v>0</v>
      </c>
      <c r="E233" s="47">
        <v>0</v>
      </c>
      <c r="F233" s="47">
        <v>1</v>
      </c>
      <c r="G233" s="47">
        <v>1</v>
      </c>
      <c r="H233" s="47">
        <v>0</v>
      </c>
      <c r="I233" s="47">
        <v>0</v>
      </c>
      <c r="J233" s="47">
        <v>4</v>
      </c>
      <c r="K233" s="47">
        <v>11</v>
      </c>
      <c r="L233" s="47">
        <v>4</v>
      </c>
      <c r="M233" s="145"/>
      <c r="O233" s="209">
        <v>227</v>
      </c>
      <c r="P233" s="2" t="e">
        <f>Q233&amp;":"&amp;COUNTIF($Q$7:Q233,Q233)</f>
        <v>#REF!</v>
      </c>
      <c r="Q233" s="206" t="e">
        <f>'Student name internal mark'!X233</f>
        <v>#REF!</v>
      </c>
      <c r="R233" s="227" t="e">
        <f t="shared" si="46"/>
        <v>#REF!</v>
      </c>
      <c r="S233" s="227" t="e">
        <f t="shared" si="37"/>
        <v>#REF!</v>
      </c>
      <c r="T233" s="227" t="e">
        <f t="shared" si="38"/>
        <v>#REF!</v>
      </c>
      <c r="U233" s="227" t="e">
        <f t="shared" si="39"/>
        <v>#REF!</v>
      </c>
      <c r="V233" s="227" t="e">
        <f t="shared" si="40"/>
        <v>#REF!</v>
      </c>
      <c r="W233" s="227" t="e">
        <f t="shared" si="41"/>
        <v>#REF!</v>
      </c>
      <c r="X233" s="227" t="e">
        <f t="shared" si="42"/>
        <v>#REF!</v>
      </c>
      <c r="Y233" s="227" t="e">
        <f t="shared" si="43"/>
        <v>#REF!</v>
      </c>
      <c r="Z233" s="227" t="e">
        <f t="shared" si="44"/>
        <v>#REF!</v>
      </c>
      <c r="AB233" s="139" t="e">
        <f t="shared" si="48"/>
        <v>#REF!</v>
      </c>
    </row>
    <row r="234" spans="1:28">
      <c r="A234" s="191">
        <f t="shared" si="45"/>
        <v>39</v>
      </c>
      <c r="B234" s="191" t="str">
        <f>C234&amp;":"&amp;COUNTIF($C$7:C234,C234)</f>
        <v>39:1</v>
      </c>
      <c r="C234" s="204">
        <f t="shared" si="47"/>
        <v>39</v>
      </c>
      <c r="D234" s="47">
        <v>1</v>
      </c>
      <c r="E234" s="47">
        <v>2</v>
      </c>
      <c r="F234" s="47">
        <v>2</v>
      </c>
      <c r="G234" s="47">
        <v>2</v>
      </c>
      <c r="H234" s="47">
        <v>2</v>
      </c>
      <c r="I234" s="47">
        <v>2</v>
      </c>
      <c r="J234" s="47">
        <v>7</v>
      </c>
      <c r="K234" s="47">
        <v>9</v>
      </c>
      <c r="L234" s="47">
        <v>12</v>
      </c>
      <c r="M234" s="145"/>
      <c r="O234" s="209">
        <v>228</v>
      </c>
      <c r="P234" s="2" t="e">
        <f>Q234&amp;":"&amp;COUNTIF($Q$7:Q234,Q234)</f>
        <v>#REF!</v>
      </c>
      <c r="Q234" s="206" t="e">
        <f>'Student name internal mark'!X234</f>
        <v>#REF!</v>
      </c>
      <c r="R234" s="227" t="e">
        <f t="shared" si="46"/>
        <v>#REF!</v>
      </c>
      <c r="S234" s="227" t="e">
        <f t="shared" si="37"/>
        <v>#REF!</v>
      </c>
      <c r="T234" s="227" t="e">
        <f t="shared" si="38"/>
        <v>#REF!</v>
      </c>
      <c r="U234" s="227" t="e">
        <f t="shared" si="39"/>
        <v>#REF!</v>
      </c>
      <c r="V234" s="227" t="e">
        <f t="shared" si="40"/>
        <v>#REF!</v>
      </c>
      <c r="W234" s="227" t="e">
        <f t="shared" si="41"/>
        <v>#REF!</v>
      </c>
      <c r="X234" s="227" t="e">
        <f t="shared" si="42"/>
        <v>#REF!</v>
      </c>
      <c r="Y234" s="227" t="e">
        <f t="shared" si="43"/>
        <v>#REF!</v>
      </c>
      <c r="Z234" s="227" t="e">
        <f t="shared" si="44"/>
        <v>#REF!</v>
      </c>
      <c r="AB234" s="139" t="e">
        <f t="shared" si="48"/>
        <v>#REF!</v>
      </c>
    </row>
    <row r="235" spans="1:28">
      <c r="A235" s="191">
        <f t="shared" si="45"/>
        <v>27</v>
      </c>
      <c r="B235" s="191" t="str">
        <f>C235&amp;":"&amp;COUNTIF($C$7:C235,C235)</f>
        <v>27:2</v>
      </c>
      <c r="C235" s="204">
        <f t="shared" si="47"/>
        <v>27</v>
      </c>
      <c r="D235" s="47">
        <v>0</v>
      </c>
      <c r="E235" s="47">
        <v>0</v>
      </c>
      <c r="F235" s="47">
        <v>1</v>
      </c>
      <c r="G235" s="47">
        <v>0</v>
      </c>
      <c r="H235" s="47">
        <v>0</v>
      </c>
      <c r="I235" s="47">
        <v>0</v>
      </c>
      <c r="J235" s="47">
        <v>6</v>
      </c>
      <c r="K235" s="47">
        <v>8</v>
      </c>
      <c r="L235" s="47">
        <v>12</v>
      </c>
      <c r="M235" s="145"/>
      <c r="O235" s="209">
        <v>229</v>
      </c>
      <c r="P235" s="2" t="e">
        <f>Q235&amp;":"&amp;COUNTIF($Q$7:Q235,Q235)</f>
        <v>#REF!</v>
      </c>
      <c r="Q235" s="206" t="e">
        <f>'Student name internal mark'!X235</f>
        <v>#REF!</v>
      </c>
      <c r="R235" s="227" t="e">
        <f t="shared" si="46"/>
        <v>#REF!</v>
      </c>
      <c r="S235" s="227" t="e">
        <f t="shared" si="37"/>
        <v>#REF!</v>
      </c>
      <c r="T235" s="227" t="e">
        <f t="shared" si="38"/>
        <v>#REF!</v>
      </c>
      <c r="U235" s="227" t="e">
        <f t="shared" si="39"/>
        <v>#REF!</v>
      </c>
      <c r="V235" s="227" t="e">
        <f t="shared" si="40"/>
        <v>#REF!</v>
      </c>
      <c r="W235" s="227" t="e">
        <f t="shared" si="41"/>
        <v>#REF!</v>
      </c>
      <c r="X235" s="227" t="e">
        <f t="shared" si="42"/>
        <v>#REF!</v>
      </c>
      <c r="Y235" s="227" t="e">
        <f t="shared" si="43"/>
        <v>#REF!</v>
      </c>
      <c r="Z235" s="227" t="e">
        <f t="shared" si="44"/>
        <v>#REF!</v>
      </c>
      <c r="AB235" s="139" t="e">
        <f t="shared" si="48"/>
        <v>#REF!</v>
      </c>
    </row>
    <row r="236" spans="1:28">
      <c r="A236" s="191">
        <f t="shared" si="45"/>
        <v>31</v>
      </c>
      <c r="B236" s="191" t="str">
        <f>C236&amp;":"&amp;COUNTIF($C$7:C236,C236)</f>
        <v>31:3</v>
      </c>
      <c r="C236" s="204">
        <f t="shared" si="47"/>
        <v>31</v>
      </c>
      <c r="D236" s="47">
        <v>1</v>
      </c>
      <c r="E236" s="47">
        <v>1</v>
      </c>
      <c r="F236" s="47">
        <v>2</v>
      </c>
      <c r="G236" s="47">
        <v>1</v>
      </c>
      <c r="H236" s="47">
        <v>0</v>
      </c>
      <c r="I236" s="47">
        <v>0</v>
      </c>
      <c r="J236" s="47">
        <v>8</v>
      </c>
      <c r="K236" s="47">
        <v>10</v>
      </c>
      <c r="L236" s="47">
        <v>8</v>
      </c>
      <c r="M236" s="145"/>
      <c r="O236" s="2">
        <v>230</v>
      </c>
      <c r="P236" s="2" t="e">
        <f>Q236&amp;":"&amp;COUNTIF($Q$7:Q236,Q236)</f>
        <v>#REF!</v>
      </c>
      <c r="Q236" s="206" t="e">
        <f>'Student name internal mark'!X236</f>
        <v>#REF!</v>
      </c>
      <c r="R236" s="227" t="e">
        <f t="shared" si="46"/>
        <v>#REF!</v>
      </c>
      <c r="S236" s="227" t="e">
        <f t="shared" si="37"/>
        <v>#REF!</v>
      </c>
      <c r="T236" s="227" t="e">
        <f t="shared" si="38"/>
        <v>#REF!</v>
      </c>
      <c r="U236" s="227" t="e">
        <f t="shared" si="39"/>
        <v>#REF!</v>
      </c>
      <c r="V236" s="227" t="e">
        <f t="shared" si="40"/>
        <v>#REF!</v>
      </c>
      <c r="W236" s="227" t="e">
        <f t="shared" si="41"/>
        <v>#REF!</v>
      </c>
      <c r="X236" s="227" t="e">
        <f t="shared" si="42"/>
        <v>#REF!</v>
      </c>
      <c r="Y236" s="227" t="e">
        <f t="shared" si="43"/>
        <v>#REF!</v>
      </c>
      <c r="Z236" s="227" t="e">
        <f t="shared" si="44"/>
        <v>#REF!</v>
      </c>
      <c r="AB236" s="139" t="e">
        <f t="shared" si="48"/>
        <v>#REF!</v>
      </c>
    </row>
    <row r="237" spans="1:28">
      <c r="A237" s="191">
        <f t="shared" si="45"/>
        <v>30</v>
      </c>
      <c r="B237" s="191" t="str">
        <f>C237&amp;":"&amp;COUNTIF($C$7:C237,C237)</f>
        <v>30:1</v>
      </c>
      <c r="C237" s="204">
        <f t="shared" si="47"/>
        <v>30</v>
      </c>
      <c r="D237" s="47">
        <v>0</v>
      </c>
      <c r="E237" s="47">
        <v>2</v>
      </c>
      <c r="F237" s="47">
        <v>0</v>
      </c>
      <c r="G237" s="47">
        <v>2</v>
      </c>
      <c r="H237" s="47">
        <v>2</v>
      </c>
      <c r="I237" s="47">
        <v>1</v>
      </c>
      <c r="J237" s="47">
        <v>1</v>
      </c>
      <c r="K237" s="47">
        <v>14</v>
      </c>
      <c r="L237" s="47">
        <v>8</v>
      </c>
      <c r="M237" s="145"/>
      <c r="O237" s="209">
        <v>231</v>
      </c>
      <c r="P237" s="2" t="e">
        <f>Q237&amp;":"&amp;COUNTIF($Q$7:Q237,Q237)</f>
        <v>#REF!</v>
      </c>
      <c r="Q237" s="206" t="e">
        <f>'Student name internal mark'!X237</f>
        <v>#REF!</v>
      </c>
      <c r="R237" s="227" t="e">
        <f t="shared" si="46"/>
        <v>#REF!</v>
      </c>
      <c r="S237" s="227" t="e">
        <f t="shared" si="37"/>
        <v>#REF!</v>
      </c>
      <c r="T237" s="227" t="e">
        <f t="shared" si="38"/>
        <v>#REF!</v>
      </c>
      <c r="U237" s="227" t="e">
        <f t="shared" si="39"/>
        <v>#REF!</v>
      </c>
      <c r="V237" s="227" t="e">
        <f t="shared" si="40"/>
        <v>#REF!</v>
      </c>
      <c r="W237" s="227" t="e">
        <f t="shared" si="41"/>
        <v>#REF!</v>
      </c>
      <c r="X237" s="227" t="e">
        <f t="shared" si="42"/>
        <v>#REF!</v>
      </c>
      <c r="Y237" s="227" t="e">
        <f t="shared" si="43"/>
        <v>#REF!</v>
      </c>
      <c r="Z237" s="227" t="e">
        <f t="shared" si="44"/>
        <v>#REF!</v>
      </c>
      <c r="AB237" s="139" t="e">
        <f t="shared" si="48"/>
        <v>#REF!</v>
      </c>
    </row>
    <row r="238" spans="1:28">
      <c r="A238" s="191">
        <f t="shared" si="45"/>
        <v>26</v>
      </c>
      <c r="B238" s="191" t="str">
        <f>C238&amp;":"&amp;COUNTIF($C$7:C238,C238)</f>
        <v>26:1</v>
      </c>
      <c r="C238" s="204">
        <f t="shared" si="47"/>
        <v>26</v>
      </c>
      <c r="D238" s="47">
        <v>1</v>
      </c>
      <c r="E238" s="47">
        <v>1</v>
      </c>
      <c r="F238" s="47">
        <v>2</v>
      </c>
      <c r="G238" s="47">
        <v>2</v>
      </c>
      <c r="H238" s="47">
        <v>2</v>
      </c>
      <c r="I238" s="47">
        <v>2</v>
      </c>
      <c r="J238" s="47">
        <v>0</v>
      </c>
      <c r="K238" s="47">
        <v>2</v>
      </c>
      <c r="L238" s="47">
        <v>14</v>
      </c>
      <c r="M238" s="145"/>
      <c r="O238" s="2">
        <v>232</v>
      </c>
      <c r="P238" s="2" t="e">
        <f>Q238&amp;":"&amp;COUNTIF($Q$7:Q238,Q238)</f>
        <v>#REF!</v>
      </c>
      <c r="Q238" s="206" t="e">
        <f>'Student name internal mark'!X238</f>
        <v>#REF!</v>
      </c>
      <c r="R238" s="227" t="e">
        <f t="shared" si="46"/>
        <v>#REF!</v>
      </c>
      <c r="S238" s="227" t="e">
        <f t="shared" si="37"/>
        <v>#REF!</v>
      </c>
      <c r="T238" s="227" t="e">
        <f t="shared" si="38"/>
        <v>#REF!</v>
      </c>
      <c r="U238" s="227" t="e">
        <f t="shared" si="39"/>
        <v>#REF!</v>
      </c>
      <c r="V238" s="227" t="e">
        <f t="shared" si="40"/>
        <v>#REF!</v>
      </c>
      <c r="W238" s="227" t="e">
        <f t="shared" si="41"/>
        <v>#REF!</v>
      </c>
      <c r="X238" s="227" t="e">
        <f t="shared" si="42"/>
        <v>#REF!</v>
      </c>
      <c r="Y238" s="227" t="e">
        <f t="shared" si="43"/>
        <v>#REF!</v>
      </c>
      <c r="Z238" s="227" t="e">
        <f t="shared" si="44"/>
        <v>#REF!</v>
      </c>
      <c r="AB238" s="139" t="e">
        <f t="shared" si="48"/>
        <v>#REF!</v>
      </c>
    </row>
    <row r="239" spans="1:28">
      <c r="A239" s="191">
        <f t="shared" si="45"/>
        <v>42</v>
      </c>
      <c r="B239" s="191" t="str">
        <f>C239&amp;":"&amp;COUNTIF($C$7:C239,C239)</f>
        <v>42:8</v>
      </c>
      <c r="C239" s="204">
        <f t="shared" si="47"/>
        <v>42</v>
      </c>
      <c r="D239" s="47">
        <v>2</v>
      </c>
      <c r="E239" s="47">
        <v>2</v>
      </c>
      <c r="F239" s="47">
        <v>1</v>
      </c>
      <c r="G239" s="47">
        <v>1</v>
      </c>
      <c r="H239" s="47">
        <v>1</v>
      </c>
      <c r="I239" s="47">
        <v>2</v>
      </c>
      <c r="J239" s="47">
        <v>8</v>
      </c>
      <c r="K239" s="47">
        <v>12</v>
      </c>
      <c r="L239" s="47">
        <v>13</v>
      </c>
      <c r="M239" s="145"/>
      <c r="O239" s="209">
        <v>233</v>
      </c>
      <c r="P239" s="2" t="e">
        <f>Q239&amp;":"&amp;COUNTIF($Q$7:Q239,Q239)</f>
        <v>#REF!</v>
      </c>
      <c r="Q239" s="206" t="e">
        <f>'Student name internal mark'!X239</f>
        <v>#REF!</v>
      </c>
      <c r="R239" s="227" t="e">
        <f t="shared" si="46"/>
        <v>#REF!</v>
      </c>
      <c r="S239" s="227" t="e">
        <f t="shared" si="37"/>
        <v>#REF!</v>
      </c>
      <c r="T239" s="227" t="e">
        <f t="shared" si="38"/>
        <v>#REF!</v>
      </c>
      <c r="U239" s="227" t="e">
        <f t="shared" si="39"/>
        <v>#REF!</v>
      </c>
      <c r="V239" s="227" t="e">
        <f t="shared" si="40"/>
        <v>#REF!</v>
      </c>
      <c r="W239" s="227" t="e">
        <f t="shared" si="41"/>
        <v>#REF!</v>
      </c>
      <c r="X239" s="227" t="e">
        <f t="shared" si="42"/>
        <v>#REF!</v>
      </c>
      <c r="Y239" s="227" t="e">
        <f t="shared" si="43"/>
        <v>#REF!</v>
      </c>
      <c r="Z239" s="227" t="e">
        <f t="shared" si="44"/>
        <v>#REF!</v>
      </c>
      <c r="AB239" s="139" t="e">
        <f t="shared" si="48"/>
        <v>#REF!</v>
      </c>
    </row>
    <row r="240" spans="1:28">
      <c r="A240" s="191">
        <f t="shared" si="45"/>
        <v>25</v>
      </c>
      <c r="B240" s="191" t="str">
        <f>C240&amp;":"&amp;COUNTIF($C$7:C240,C240)</f>
        <v>25:1</v>
      </c>
      <c r="C240" s="204">
        <f t="shared" si="47"/>
        <v>25</v>
      </c>
      <c r="D240" s="47">
        <v>0</v>
      </c>
      <c r="E240" s="47">
        <v>0</v>
      </c>
      <c r="F240" s="47">
        <v>1</v>
      </c>
      <c r="G240" s="47">
        <v>0</v>
      </c>
      <c r="H240" s="47">
        <v>0</v>
      </c>
      <c r="I240" s="47">
        <v>1</v>
      </c>
      <c r="J240" s="47">
        <v>8</v>
      </c>
      <c r="K240" s="47">
        <v>8</v>
      </c>
      <c r="L240" s="47">
        <v>7</v>
      </c>
      <c r="M240" s="145"/>
      <c r="O240" s="209">
        <v>234</v>
      </c>
      <c r="P240" s="2" t="e">
        <f>Q240&amp;":"&amp;COUNTIF($Q$7:Q240,Q240)</f>
        <v>#REF!</v>
      </c>
      <c r="Q240" s="206" t="e">
        <f>'Student name internal mark'!X240</f>
        <v>#REF!</v>
      </c>
      <c r="R240" s="227" t="e">
        <f t="shared" si="46"/>
        <v>#REF!</v>
      </c>
      <c r="S240" s="227" t="e">
        <f t="shared" si="37"/>
        <v>#REF!</v>
      </c>
      <c r="T240" s="227" t="e">
        <f t="shared" si="38"/>
        <v>#REF!</v>
      </c>
      <c r="U240" s="227" t="e">
        <f t="shared" si="39"/>
        <v>#REF!</v>
      </c>
      <c r="V240" s="227" t="e">
        <f t="shared" si="40"/>
        <v>#REF!</v>
      </c>
      <c r="W240" s="227" t="e">
        <f t="shared" si="41"/>
        <v>#REF!</v>
      </c>
      <c r="X240" s="227" t="e">
        <f t="shared" si="42"/>
        <v>#REF!</v>
      </c>
      <c r="Y240" s="227" t="e">
        <f t="shared" si="43"/>
        <v>#REF!</v>
      </c>
      <c r="Z240" s="227" t="e">
        <f t="shared" si="44"/>
        <v>#REF!</v>
      </c>
      <c r="AB240" s="139" t="e">
        <f t="shared" si="48"/>
        <v>#REF!</v>
      </c>
    </row>
    <row r="241" spans="1:28">
      <c r="A241" s="191">
        <f t="shared" si="45"/>
        <v>31</v>
      </c>
      <c r="B241" s="191" t="str">
        <f>C241&amp;":"&amp;COUNTIF($C$7:C241,C241)</f>
        <v>31:4</v>
      </c>
      <c r="C241" s="204">
        <f t="shared" si="47"/>
        <v>31</v>
      </c>
      <c r="D241" s="47">
        <v>0</v>
      </c>
      <c r="E241" s="47">
        <v>1</v>
      </c>
      <c r="F241" s="47">
        <v>2</v>
      </c>
      <c r="G241" s="47">
        <v>0</v>
      </c>
      <c r="H241" s="47">
        <v>1</v>
      </c>
      <c r="I241" s="47">
        <v>1</v>
      </c>
      <c r="J241" s="47">
        <v>6</v>
      </c>
      <c r="K241" s="47">
        <v>13</v>
      </c>
      <c r="L241" s="47">
        <v>7</v>
      </c>
      <c r="M241" s="145"/>
      <c r="O241" s="209">
        <v>235</v>
      </c>
      <c r="P241" s="2" t="e">
        <f>Q241&amp;":"&amp;COUNTIF($Q$7:Q241,Q241)</f>
        <v>#REF!</v>
      </c>
      <c r="Q241" s="206" t="e">
        <f>'Student name internal mark'!X241</f>
        <v>#REF!</v>
      </c>
      <c r="R241" s="227" t="e">
        <f t="shared" si="46"/>
        <v>#REF!</v>
      </c>
      <c r="S241" s="227" t="e">
        <f t="shared" si="37"/>
        <v>#REF!</v>
      </c>
      <c r="T241" s="227" t="e">
        <f t="shared" si="38"/>
        <v>#REF!</v>
      </c>
      <c r="U241" s="227" t="e">
        <f t="shared" si="39"/>
        <v>#REF!</v>
      </c>
      <c r="V241" s="227" t="e">
        <f t="shared" si="40"/>
        <v>#REF!</v>
      </c>
      <c r="W241" s="227" t="e">
        <f t="shared" si="41"/>
        <v>#REF!</v>
      </c>
      <c r="X241" s="227" t="e">
        <f t="shared" si="42"/>
        <v>#REF!</v>
      </c>
      <c r="Y241" s="227" t="e">
        <f t="shared" si="43"/>
        <v>#REF!</v>
      </c>
      <c r="Z241" s="227" t="e">
        <f t="shared" si="44"/>
        <v>#REF!</v>
      </c>
      <c r="AB241" s="139" t="e">
        <f t="shared" si="48"/>
        <v>#REF!</v>
      </c>
    </row>
    <row r="242" spans="1:28">
      <c r="A242" s="191">
        <f t="shared" si="45"/>
        <v>24</v>
      </c>
      <c r="B242" s="191" t="str">
        <f>C242&amp;":"&amp;COUNTIF($C$7:C242,C242)</f>
        <v>24:4</v>
      </c>
      <c r="C242" s="204">
        <f t="shared" si="47"/>
        <v>24</v>
      </c>
      <c r="D242" s="47">
        <v>1</v>
      </c>
      <c r="E242" s="47">
        <v>0</v>
      </c>
      <c r="F242" s="47">
        <v>2</v>
      </c>
      <c r="G242" s="47">
        <v>1</v>
      </c>
      <c r="H242" s="47">
        <v>1</v>
      </c>
      <c r="I242" s="47">
        <v>0</v>
      </c>
      <c r="J242" s="47">
        <v>0</v>
      </c>
      <c r="K242" s="47">
        <v>9</v>
      </c>
      <c r="L242" s="47">
        <v>10</v>
      </c>
      <c r="M242" s="145"/>
      <c r="O242" s="209">
        <v>236</v>
      </c>
      <c r="P242" s="2" t="e">
        <f>Q242&amp;":"&amp;COUNTIF($Q$7:Q242,Q242)</f>
        <v>#REF!</v>
      </c>
      <c r="Q242" s="206" t="e">
        <f>'Student name internal mark'!X242</f>
        <v>#REF!</v>
      </c>
      <c r="R242" s="227" t="e">
        <f t="shared" si="46"/>
        <v>#REF!</v>
      </c>
      <c r="S242" s="227" t="e">
        <f t="shared" si="37"/>
        <v>#REF!</v>
      </c>
      <c r="T242" s="227" t="e">
        <f t="shared" si="38"/>
        <v>#REF!</v>
      </c>
      <c r="U242" s="227" t="e">
        <f t="shared" si="39"/>
        <v>#REF!</v>
      </c>
      <c r="V242" s="227" t="e">
        <f t="shared" si="40"/>
        <v>#REF!</v>
      </c>
      <c r="W242" s="227" t="e">
        <f t="shared" si="41"/>
        <v>#REF!</v>
      </c>
      <c r="X242" s="227" t="e">
        <f t="shared" si="42"/>
        <v>#REF!</v>
      </c>
      <c r="Y242" s="227" t="e">
        <f t="shared" si="43"/>
        <v>#REF!</v>
      </c>
      <c r="Z242" s="227" t="e">
        <f t="shared" si="44"/>
        <v>#REF!</v>
      </c>
      <c r="AB242" s="139" t="e">
        <f t="shared" si="48"/>
        <v>#REF!</v>
      </c>
    </row>
    <row r="243" spans="1:28">
      <c r="A243" s="191">
        <f t="shared" si="45"/>
        <v>19</v>
      </c>
      <c r="B243" s="191" t="str">
        <f>C243&amp;":"&amp;COUNTIF($C$7:C243,C243)</f>
        <v>19:2</v>
      </c>
      <c r="C243" s="204">
        <f t="shared" si="47"/>
        <v>19</v>
      </c>
      <c r="D243" s="47">
        <v>1</v>
      </c>
      <c r="E243" s="47">
        <v>2</v>
      </c>
      <c r="F243" s="47">
        <v>0</v>
      </c>
      <c r="G243" s="47">
        <v>2</v>
      </c>
      <c r="H243" s="47">
        <v>1</v>
      </c>
      <c r="I243" s="47">
        <v>0</v>
      </c>
      <c r="J243" s="47">
        <v>3</v>
      </c>
      <c r="K243" s="47">
        <v>2</v>
      </c>
      <c r="L243" s="47">
        <v>8</v>
      </c>
      <c r="M243" s="145"/>
      <c r="O243" s="2">
        <v>237</v>
      </c>
      <c r="P243" s="2" t="e">
        <f>Q243&amp;":"&amp;COUNTIF($Q$7:Q243,Q243)</f>
        <v>#REF!</v>
      </c>
      <c r="Q243" s="206" t="e">
        <f>'Student name internal mark'!X243</f>
        <v>#REF!</v>
      </c>
      <c r="R243" s="227" t="e">
        <f t="shared" si="46"/>
        <v>#REF!</v>
      </c>
      <c r="S243" s="227" t="e">
        <f t="shared" si="37"/>
        <v>#REF!</v>
      </c>
      <c r="T243" s="227" t="e">
        <f t="shared" si="38"/>
        <v>#REF!</v>
      </c>
      <c r="U243" s="227" t="e">
        <f t="shared" si="39"/>
        <v>#REF!</v>
      </c>
      <c r="V243" s="227" t="e">
        <f t="shared" si="40"/>
        <v>#REF!</v>
      </c>
      <c r="W243" s="227" t="e">
        <f t="shared" si="41"/>
        <v>#REF!</v>
      </c>
      <c r="X243" s="227" t="e">
        <f t="shared" si="42"/>
        <v>#REF!</v>
      </c>
      <c r="Y243" s="227" t="e">
        <f t="shared" si="43"/>
        <v>#REF!</v>
      </c>
      <c r="Z243" s="227" t="e">
        <f t="shared" si="44"/>
        <v>#REF!</v>
      </c>
      <c r="AB243" s="139" t="e">
        <f t="shared" si="48"/>
        <v>#REF!</v>
      </c>
    </row>
    <row r="244" spans="1:28">
      <c r="A244" s="191">
        <f t="shared" si="45"/>
        <v>41</v>
      </c>
      <c r="B244" s="191" t="str">
        <f>C244&amp;":"&amp;COUNTIF($C$7:C244,C244)</f>
        <v>41:5</v>
      </c>
      <c r="C244" s="204">
        <f t="shared" si="47"/>
        <v>41</v>
      </c>
      <c r="D244" s="47">
        <v>2</v>
      </c>
      <c r="E244" s="47">
        <v>1</v>
      </c>
      <c r="F244" s="47">
        <v>2</v>
      </c>
      <c r="G244" s="47">
        <v>1</v>
      </c>
      <c r="H244" s="47">
        <v>1</v>
      </c>
      <c r="I244" s="47">
        <v>1</v>
      </c>
      <c r="J244" s="47">
        <v>8</v>
      </c>
      <c r="K244" s="47">
        <v>13</v>
      </c>
      <c r="L244" s="47">
        <v>12</v>
      </c>
      <c r="M244" s="145"/>
      <c r="O244" s="209">
        <v>238</v>
      </c>
      <c r="P244" s="2" t="e">
        <f>Q244&amp;":"&amp;COUNTIF($Q$7:Q244,Q244)</f>
        <v>#REF!</v>
      </c>
      <c r="Q244" s="206" t="e">
        <f>'Student name internal mark'!X244</f>
        <v>#REF!</v>
      </c>
      <c r="R244" s="227" t="e">
        <f t="shared" si="46"/>
        <v>#REF!</v>
      </c>
      <c r="S244" s="227" t="e">
        <f t="shared" si="37"/>
        <v>#REF!</v>
      </c>
      <c r="T244" s="227" t="e">
        <f t="shared" si="38"/>
        <v>#REF!</v>
      </c>
      <c r="U244" s="227" t="e">
        <f t="shared" si="39"/>
        <v>#REF!</v>
      </c>
      <c r="V244" s="227" t="e">
        <f t="shared" si="40"/>
        <v>#REF!</v>
      </c>
      <c r="W244" s="227" t="e">
        <f t="shared" si="41"/>
        <v>#REF!</v>
      </c>
      <c r="X244" s="227" t="e">
        <f t="shared" si="42"/>
        <v>#REF!</v>
      </c>
      <c r="Y244" s="227" t="e">
        <f t="shared" si="43"/>
        <v>#REF!</v>
      </c>
      <c r="Z244" s="227" t="e">
        <f t="shared" si="44"/>
        <v>#REF!</v>
      </c>
      <c r="AB244" s="139" t="e">
        <f t="shared" si="48"/>
        <v>#REF!</v>
      </c>
    </row>
    <row r="245" spans="1:28">
      <c r="A245" s="191">
        <f t="shared" si="45"/>
        <v>39</v>
      </c>
      <c r="B245" s="191" t="str">
        <f>C245&amp;":"&amp;COUNTIF($C$7:C245,C245)</f>
        <v>39:2</v>
      </c>
      <c r="C245" s="204">
        <f t="shared" si="47"/>
        <v>39</v>
      </c>
      <c r="D245" s="47">
        <v>1</v>
      </c>
      <c r="E245" s="47">
        <v>1</v>
      </c>
      <c r="F245" s="47">
        <v>1</v>
      </c>
      <c r="G245" s="47">
        <v>0</v>
      </c>
      <c r="H245" s="47">
        <v>1</v>
      </c>
      <c r="I245" s="47">
        <v>0</v>
      </c>
      <c r="J245" s="47">
        <v>7</v>
      </c>
      <c r="K245" s="47">
        <v>14</v>
      </c>
      <c r="L245" s="47">
        <v>14</v>
      </c>
      <c r="M245" s="145"/>
      <c r="O245" s="2">
        <v>239</v>
      </c>
      <c r="P245" s="2" t="e">
        <f>Q245&amp;":"&amp;COUNTIF($Q$7:Q245,Q245)</f>
        <v>#REF!</v>
      </c>
      <c r="Q245" s="206" t="e">
        <f>'Student name internal mark'!X245</f>
        <v>#REF!</v>
      </c>
      <c r="R245" s="227" t="e">
        <f t="shared" si="46"/>
        <v>#REF!</v>
      </c>
      <c r="S245" s="227" t="e">
        <f t="shared" si="37"/>
        <v>#REF!</v>
      </c>
      <c r="T245" s="227" t="e">
        <f t="shared" si="38"/>
        <v>#REF!</v>
      </c>
      <c r="U245" s="227" t="e">
        <f t="shared" si="39"/>
        <v>#REF!</v>
      </c>
      <c r="V245" s="227" t="e">
        <f t="shared" si="40"/>
        <v>#REF!</v>
      </c>
      <c r="W245" s="227" t="e">
        <f t="shared" si="41"/>
        <v>#REF!</v>
      </c>
      <c r="X245" s="227" t="e">
        <f t="shared" si="42"/>
        <v>#REF!</v>
      </c>
      <c r="Y245" s="227" t="e">
        <f t="shared" si="43"/>
        <v>#REF!</v>
      </c>
      <c r="Z245" s="227" t="e">
        <f t="shared" si="44"/>
        <v>#REF!</v>
      </c>
      <c r="AB245" s="139" t="e">
        <f t="shared" si="48"/>
        <v>#REF!</v>
      </c>
    </row>
    <row r="246" spans="1:28">
      <c r="A246" s="191">
        <f t="shared" si="45"/>
        <v>27</v>
      </c>
      <c r="B246" s="191" t="str">
        <f>C246&amp;":"&amp;COUNTIF($C$7:C246,C246)</f>
        <v>27:3</v>
      </c>
      <c r="C246" s="204">
        <f t="shared" si="47"/>
        <v>27</v>
      </c>
      <c r="D246" s="47">
        <v>0</v>
      </c>
      <c r="E246" s="47">
        <v>0</v>
      </c>
      <c r="F246" s="47">
        <v>1</v>
      </c>
      <c r="G246" s="47">
        <v>1</v>
      </c>
      <c r="H246" s="47">
        <v>0</v>
      </c>
      <c r="I246" s="47">
        <v>0</v>
      </c>
      <c r="J246" s="47">
        <v>7</v>
      </c>
      <c r="K246" s="47">
        <v>11</v>
      </c>
      <c r="L246" s="47">
        <v>7</v>
      </c>
      <c r="M246" s="145"/>
      <c r="O246" s="209">
        <v>240</v>
      </c>
      <c r="P246" s="2" t="e">
        <f>Q246&amp;":"&amp;COUNTIF($Q$7:Q246,Q246)</f>
        <v>#REF!</v>
      </c>
      <c r="Q246" s="206" t="e">
        <f>'Student name internal mark'!X246</f>
        <v>#REF!</v>
      </c>
      <c r="R246" s="227" t="e">
        <f t="shared" si="46"/>
        <v>#REF!</v>
      </c>
      <c r="S246" s="227" t="e">
        <f t="shared" si="37"/>
        <v>#REF!</v>
      </c>
      <c r="T246" s="227" t="e">
        <f t="shared" si="38"/>
        <v>#REF!</v>
      </c>
      <c r="U246" s="227" t="e">
        <f t="shared" si="39"/>
        <v>#REF!</v>
      </c>
      <c r="V246" s="227" t="e">
        <f t="shared" si="40"/>
        <v>#REF!</v>
      </c>
      <c r="W246" s="227" t="e">
        <f t="shared" si="41"/>
        <v>#REF!</v>
      </c>
      <c r="X246" s="227" t="e">
        <f t="shared" si="42"/>
        <v>#REF!</v>
      </c>
      <c r="Y246" s="227" t="e">
        <f t="shared" si="43"/>
        <v>#REF!</v>
      </c>
      <c r="Z246" s="227" t="e">
        <f t="shared" si="44"/>
        <v>#REF!</v>
      </c>
      <c r="AB246" s="139" t="e">
        <f t="shared" si="48"/>
        <v>#REF!</v>
      </c>
    </row>
    <row r="247" spans="1:28">
      <c r="A247" s="191">
        <f t="shared" si="45"/>
        <v>14</v>
      </c>
      <c r="B247" s="191" t="str">
        <f>C247&amp;":"&amp;COUNTIF($C$7:C247,C247)</f>
        <v>14:1</v>
      </c>
      <c r="C247" s="204">
        <f t="shared" si="47"/>
        <v>14</v>
      </c>
      <c r="D247" s="47">
        <v>1</v>
      </c>
      <c r="E247" s="47">
        <v>1</v>
      </c>
      <c r="F247" s="47">
        <v>2</v>
      </c>
      <c r="G247" s="47">
        <v>1</v>
      </c>
      <c r="H247" s="47">
        <v>1</v>
      </c>
      <c r="I247" s="47">
        <v>0</v>
      </c>
      <c r="J247" s="47">
        <v>4</v>
      </c>
      <c r="K247" s="47">
        <v>2</v>
      </c>
      <c r="L247" s="47">
        <v>2</v>
      </c>
      <c r="M247" s="145"/>
      <c r="O247" s="209">
        <v>241</v>
      </c>
      <c r="P247" s="2" t="e">
        <f>Q247&amp;":"&amp;COUNTIF($Q$7:Q247,Q247)</f>
        <v>#REF!</v>
      </c>
      <c r="Q247" s="206" t="e">
        <f>'Student name internal mark'!X247</f>
        <v>#REF!</v>
      </c>
      <c r="R247" s="227" t="e">
        <f t="shared" si="46"/>
        <v>#REF!</v>
      </c>
      <c r="S247" s="227" t="e">
        <f t="shared" si="37"/>
        <v>#REF!</v>
      </c>
      <c r="T247" s="227" t="e">
        <f t="shared" si="38"/>
        <v>#REF!</v>
      </c>
      <c r="U247" s="227" t="e">
        <f t="shared" si="39"/>
        <v>#REF!</v>
      </c>
      <c r="V247" s="227" t="e">
        <f t="shared" si="40"/>
        <v>#REF!</v>
      </c>
      <c r="W247" s="227" t="e">
        <f t="shared" si="41"/>
        <v>#REF!</v>
      </c>
      <c r="X247" s="227" t="e">
        <f t="shared" si="42"/>
        <v>#REF!</v>
      </c>
      <c r="Y247" s="227" t="e">
        <f t="shared" si="43"/>
        <v>#REF!</v>
      </c>
      <c r="Z247" s="227" t="e">
        <f t="shared" si="44"/>
        <v>#REF!</v>
      </c>
      <c r="AB247" s="139" t="e">
        <f t="shared" si="48"/>
        <v>#REF!</v>
      </c>
    </row>
    <row r="248" spans="1:28">
      <c r="A248" s="191">
        <f t="shared" si="45"/>
        <v>28</v>
      </c>
      <c r="B248" s="191" t="str">
        <f>C248&amp;":"&amp;COUNTIF($C$7:C248,C248)</f>
        <v>28:3</v>
      </c>
      <c r="C248" s="204">
        <f t="shared" si="47"/>
        <v>28</v>
      </c>
      <c r="D248" s="47">
        <v>2</v>
      </c>
      <c r="E248" s="47">
        <v>2</v>
      </c>
      <c r="F248" s="47">
        <v>0</v>
      </c>
      <c r="G248" s="47">
        <v>2</v>
      </c>
      <c r="H248" s="47">
        <v>1</v>
      </c>
      <c r="I248" s="47">
        <v>0</v>
      </c>
      <c r="J248" s="47">
        <v>4</v>
      </c>
      <c r="K248" s="47">
        <v>7</v>
      </c>
      <c r="L248" s="47">
        <v>10</v>
      </c>
      <c r="M248" s="145"/>
      <c r="O248" s="209">
        <v>242</v>
      </c>
      <c r="P248" s="2" t="e">
        <f>Q248&amp;":"&amp;COUNTIF($Q$7:Q248,Q248)</f>
        <v>#REF!</v>
      </c>
      <c r="Q248" s="206" t="e">
        <f>'Student name internal mark'!X248</f>
        <v>#REF!</v>
      </c>
      <c r="R248" s="227" t="e">
        <f t="shared" si="46"/>
        <v>#REF!</v>
      </c>
      <c r="S248" s="227" t="e">
        <f t="shared" si="37"/>
        <v>#REF!</v>
      </c>
      <c r="T248" s="227" t="e">
        <f t="shared" si="38"/>
        <v>#REF!</v>
      </c>
      <c r="U248" s="227" t="e">
        <f t="shared" si="39"/>
        <v>#REF!</v>
      </c>
      <c r="V248" s="227" t="e">
        <f t="shared" si="40"/>
        <v>#REF!</v>
      </c>
      <c r="W248" s="227" t="e">
        <f t="shared" si="41"/>
        <v>#REF!</v>
      </c>
      <c r="X248" s="227" t="e">
        <f t="shared" si="42"/>
        <v>#REF!</v>
      </c>
      <c r="Y248" s="227" t="e">
        <f t="shared" si="43"/>
        <v>#REF!</v>
      </c>
      <c r="Z248" s="227" t="e">
        <f t="shared" si="44"/>
        <v>#REF!</v>
      </c>
      <c r="AB248" s="139" t="e">
        <f t="shared" si="48"/>
        <v>#REF!</v>
      </c>
    </row>
    <row r="249" spans="1:28">
      <c r="A249" s="191">
        <f t="shared" si="45"/>
        <v>40</v>
      </c>
      <c r="B249" s="191" t="str">
        <f>C249&amp;":"&amp;COUNTIF($C$7:C249,C249)</f>
        <v>40:1</v>
      </c>
      <c r="C249" s="204">
        <f t="shared" si="47"/>
        <v>40</v>
      </c>
      <c r="D249" s="47">
        <v>2</v>
      </c>
      <c r="E249" s="47">
        <v>2</v>
      </c>
      <c r="F249" s="47">
        <v>2</v>
      </c>
      <c r="G249" s="47">
        <v>1</v>
      </c>
      <c r="H249" s="47">
        <v>2</v>
      </c>
      <c r="I249" s="47">
        <v>2</v>
      </c>
      <c r="J249" s="47">
        <v>7</v>
      </c>
      <c r="K249" s="47">
        <v>8</v>
      </c>
      <c r="L249" s="47">
        <v>14</v>
      </c>
      <c r="M249" s="145"/>
      <c r="O249" s="209">
        <v>243</v>
      </c>
      <c r="P249" s="2" t="e">
        <f>Q249&amp;":"&amp;COUNTIF($Q$7:Q249,Q249)</f>
        <v>#REF!</v>
      </c>
      <c r="Q249" s="206" t="e">
        <f>'Student name internal mark'!X249</f>
        <v>#REF!</v>
      </c>
      <c r="R249" s="227" t="e">
        <f t="shared" si="46"/>
        <v>#REF!</v>
      </c>
      <c r="S249" s="227" t="e">
        <f t="shared" si="37"/>
        <v>#REF!</v>
      </c>
      <c r="T249" s="227" t="e">
        <f t="shared" si="38"/>
        <v>#REF!</v>
      </c>
      <c r="U249" s="227" t="e">
        <f t="shared" si="39"/>
        <v>#REF!</v>
      </c>
      <c r="V249" s="227" t="e">
        <f t="shared" si="40"/>
        <v>#REF!</v>
      </c>
      <c r="W249" s="227" t="e">
        <f t="shared" si="41"/>
        <v>#REF!</v>
      </c>
      <c r="X249" s="227" t="e">
        <f t="shared" si="42"/>
        <v>#REF!</v>
      </c>
      <c r="Y249" s="227" t="e">
        <f t="shared" si="43"/>
        <v>#REF!</v>
      </c>
      <c r="Z249" s="227" t="e">
        <f t="shared" si="44"/>
        <v>#REF!</v>
      </c>
      <c r="AB249" s="139" t="e">
        <f t="shared" si="48"/>
        <v>#REF!</v>
      </c>
    </row>
    <row r="250" spans="1:28">
      <c r="A250" s="191">
        <f t="shared" si="45"/>
        <v>32</v>
      </c>
      <c r="B250" s="191" t="str">
        <f>C250&amp;":"&amp;COUNTIF($C$7:C250,C250)</f>
        <v>32:3</v>
      </c>
      <c r="C250" s="204">
        <f t="shared" si="47"/>
        <v>32</v>
      </c>
      <c r="D250" s="47">
        <v>0</v>
      </c>
      <c r="E250" s="47">
        <v>1</v>
      </c>
      <c r="F250" s="47">
        <v>2</v>
      </c>
      <c r="G250" s="47">
        <v>1</v>
      </c>
      <c r="H250" s="47">
        <v>1</v>
      </c>
      <c r="I250" s="47">
        <v>0</v>
      </c>
      <c r="J250" s="47">
        <v>5</v>
      </c>
      <c r="K250" s="47">
        <v>8</v>
      </c>
      <c r="L250" s="47">
        <v>14</v>
      </c>
      <c r="M250" s="145"/>
      <c r="O250" s="2">
        <v>244</v>
      </c>
      <c r="P250" s="2" t="e">
        <f>Q250&amp;":"&amp;COUNTIF($Q$7:Q250,Q250)</f>
        <v>#REF!</v>
      </c>
      <c r="Q250" s="206" t="e">
        <f>'Student name internal mark'!X250</f>
        <v>#REF!</v>
      </c>
      <c r="R250" s="227" t="e">
        <f t="shared" si="46"/>
        <v>#REF!</v>
      </c>
      <c r="S250" s="227" t="e">
        <f t="shared" si="37"/>
        <v>#REF!</v>
      </c>
      <c r="T250" s="227" t="e">
        <f t="shared" si="38"/>
        <v>#REF!</v>
      </c>
      <c r="U250" s="227" t="e">
        <f t="shared" si="39"/>
        <v>#REF!</v>
      </c>
      <c r="V250" s="227" t="e">
        <f t="shared" si="40"/>
        <v>#REF!</v>
      </c>
      <c r="W250" s="227" t="e">
        <f t="shared" si="41"/>
        <v>#REF!</v>
      </c>
      <c r="X250" s="227" t="e">
        <f t="shared" si="42"/>
        <v>#REF!</v>
      </c>
      <c r="Y250" s="227" t="e">
        <f t="shared" si="43"/>
        <v>#REF!</v>
      </c>
      <c r="Z250" s="227" t="e">
        <f t="shared" si="44"/>
        <v>#REF!</v>
      </c>
      <c r="AB250" s="139" t="e">
        <f t="shared" si="48"/>
        <v>#REF!</v>
      </c>
    </row>
    <row r="251" spans="1:28">
      <c r="A251" s="191">
        <f t="shared" si="45"/>
        <v>32</v>
      </c>
      <c r="B251" s="191" t="str">
        <f>C251&amp;":"&amp;COUNTIF($C$7:C251,C251)</f>
        <v>32:4</v>
      </c>
      <c r="C251" s="204">
        <f t="shared" si="47"/>
        <v>32</v>
      </c>
      <c r="D251" s="47">
        <v>1</v>
      </c>
      <c r="E251" s="47">
        <v>0</v>
      </c>
      <c r="F251" s="47">
        <v>1</v>
      </c>
      <c r="G251" s="47">
        <v>0</v>
      </c>
      <c r="H251" s="47">
        <v>0</v>
      </c>
      <c r="I251" s="47">
        <v>1</v>
      </c>
      <c r="J251" s="47">
        <v>7</v>
      </c>
      <c r="K251" s="47">
        <v>13</v>
      </c>
      <c r="L251" s="47">
        <v>9</v>
      </c>
      <c r="M251" s="145"/>
      <c r="O251" s="209">
        <v>245</v>
      </c>
      <c r="P251" s="2" t="e">
        <f>Q251&amp;":"&amp;COUNTIF($Q$7:Q251,Q251)</f>
        <v>#REF!</v>
      </c>
      <c r="Q251" s="206" t="e">
        <f>'Student name internal mark'!X251</f>
        <v>#REF!</v>
      </c>
      <c r="R251" s="227" t="e">
        <f t="shared" si="46"/>
        <v>#REF!</v>
      </c>
      <c r="S251" s="227" t="e">
        <f t="shared" si="37"/>
        <v>#REF!</v>
      </c>
      <c r="T251" s="227" t="e">
        <f t="shared" si="38"/>
        <v>#REF!</v>
      </c>
      <c r="U251" s="227" t="e">
        <f t="shared" si="39"/>
        <v>#REF!</v>
      </c>
      <c r="V251" s="227" t="e">
        <f t="shared" si="40"/>
        <v>#REF!</v>
      </c>
      <c r="W251" s="227" t="e">
        <f t="shared" si="41"/>
        <v>#REF!</v>
      </c>
      <c r="X251" s="227" t="e">
        <f t="shared" si="42"/>
        <v>#REF!</v>
      </c>
      <c r="Y251" s="227" t="e">
        <f t="shared" si="43"/>
        <v>#REF!</v>
      </c>
      <c r="Z251" s="227" t="e">
        <f t="shared" si="44"/>
        <v>#REF!</v>
      </c>
      <c r="AB251" s="139" t="e">
        <f t="shared" si="48"/>
        <v>#REF!</v>
      </c>
    </row>
    <row r="252" spans="1:28">
      <c r="A252" s="191">
        <f t="shared" si="45"/>
        <v>26</v>
      </c>
      <c r="B252" s="191" t="str">
        <f>C252&amp;":"&amp;COUNTIF($C$7:C252,C252)</f>
        <v>26:2</v>
      </c>
      <c r="C252" s="204">
        <f t="shared" si="47"/>
        <v>26</v>
      </c>
      <c r="D252" s="47">
        <v>1</v>
      </c>
      <c r="E252" s="47">
        <v>2</v>
      </c>
      <c r="F252" s="47">
        <v>0</v>
      </c>
      <c r="G252" s="47">
        <v>0</v>
      </c>
      <c r="H252" s="47">
        <v>0</v>
      </c>
      <c r="I252" s="47">
        <v>2</v>
      </c>
      <c r="J252" s="47">
        <v>5</v>
      </c>
      <c r="K252" s="47">
        <v>2</v>
      </c>
      <c r="L252" s="47">
        <v>14</v>
      </c>
      <c r="M252" s="145"/>
      <c r="O252" s="2">
        <v>246</v>
      </c>
      <c r="P252" s="2" t="e">
        <f>Q252&amp;":"&amp;COUNTIF($Q$7:Q252,Q252)</f>
        <v>#REF!</v>
      </c>
      <c r="Q252" s="206" t="e">
        <f>'Student name internal mark'!X252</f>
        <v>#REF!</v>
      </c>
      <c r="R252" s="227" t="e">
        <f t="shared" si="46"/>
        <v>#REF!</v>
      </c>
      <c r="S252" s="227" t="e">
        <f t="shared" si="37"/>
        <v>#REF!</v>
      </c>
      <c r="T252" s="227" t="e">
        <f t="shared" si="38"/>
        <v>#REF!</v>
      </c>
      <c r="U252" s="227" t="e">
        <f t="shared" si="39"/>
        <v>#REF!</v>
      </c>
      <c r="V252" s="227" t="e">
        <f t="shared" si="40"/>
        <v>#REF!</v>
      </c>
      <c r="W252" s="227" t="e">
        <f t="shared" si="41"/>
        <v>#REF!</v>
      </c>
      <c r="X252" s="227" t="e">
        <f t="shared" si="42"/>
        <v>#REF!</v>
      </c>
      <c r="Y252" s="227" t="e">
        <f t="shared" si="43"/>
        <v>#REF!</v>
      </c>
      <c r="Z252" s="227" t="e">
        <f t="shared" si="44"/>
        <v>#REF!</v>
      </c>
      <c r="AB252" s="139" t="e">
        <f t="shared" si="48"/>
        <v>#REF!</v>
      </c>
    </row>
    <row r="253" spans="1:28">
      <c r="A253" s="191">
        <f t="shared" si="45"/>
        <v>22</v>
      </c>
      <c r="B253" s="191" t="str">
        <f>C253&amp;":"&amp;COUNTIF($C$7:C253,C253)</f>
        <v>22:2</v>
      </c>
      <c r="C253" s="204">
        <f t="shared" si="47"/>
        <v>22</v>
      </c>
      <c r="D253" s="47">
        <v>1</v>
      </c>
      <c r="E253" s="47">
        <v>0</v>
      </c>
      <c r="F253" s="47">
        <v>1</v>
      </c>
      <c r="G253" s="47">
        <v>2</v>
      </c>
      <c r="H253" s="47">
        <v>0</v>
      </c>
      <c r="I253" s="47">
        <v>1</v>
      </c>
      <c r="J253" s="47">
        <v>3</v>
      </c>
      <c r="K253" s="47">
        <v>11</v>
      </c>
      <c r="L253" s="47">
        <v>3</v>
      </c>
      <c r="M253" s="145"/>
      <c r="O253" s="209">
        <v>247</v>
      </c>
      <c r="P253" s="2" t="str">
        <f>Q253&amp;":"&amp;COUNTIF($Q$7:Q253,Q253)</f>
        <v>49:46</v>
      </c>
      <c r="Q253" s="206">
        <f>'Student name internal mark'!X253</f>
        <v>49</v>
      </c>
      <c r="R253" s="227">
        <f t="shared" si="46"/>
        <v>2</v>
      </c>
      <c r="S253" s="227">
        <f t="shared" si="37"/>
        <v>2</v>
      </c>
      <c r="T253" s="227">
        <f t="shared" si="38"/>
        <v>2</v>
      </c>
      <c r="U253" s="227">
        <f t="shared" si="39"/>
        <v>2</v>
      </c>
      <c r="V253" s="227">
        <f t="shared" si="40"/>
        <v>2</v>
      </c>
      <c r="W253" s="227">
        <f t="shared" si="41"/>
        <v>2</v>
      </c>
      <c r="X253" s="227">
        <f t="shared" si="42"/>
        <v>10</v>
      </c>
      <c r="Y253" s="227">
        <f t="shared" si="43"/>
        <v>13</v>
      </c>
      <c r="Z253" s="227">
        <f t="shared" si="44"/>
        <v>14</v>
      </c>
      <c r="AB253" s="139">
        <f t="shared" si="48"/>
        <v>49</v>
      </c>
    </row>
    <row r="254" spans="1:28">
      <c r="A254" s="191">
        <f t="shared" si="45"/>
        <v>37</v>
      </c>
      <c r="B254" s="191" t="str">
        <f>C254&amp;":"&amp;COUNTIF($C$7:C254,C254)</f>
        <v>37:1</v>
      </c>
      <c r="C254" s="204">
        <f t="shared" si="47"/>
        <v>37</v>
      </c>
      <c r="D254" s="47">
        <v>1</v>
      </c>
      <c r="E254" s="47">
        <v>2</v>
      </c>
      <c r="F254" s="47">
        <v>1</v>
      </c>
      <c r="G254" s="47">
        <v>1</v>
      </c>
      <c r="H254" s="47">
        <v>2</v>
      </c>
      <c r="I254" s="47">
        <v>2</v>
      </c>
      <c r="J254" s="47">
        <v>7</v>
      </c>
      <c r="K254" s="47">
        <v>11</v>
      </c>
      <c r="L254" s="47">
        <v>10</v>
      </c>
      <c r="M254" s="145"/>
      <c r="O254" s="209">
        <v>248</v>
      </c>
      <c r="P254" s="2" t="str">
        <f>Q254&amp;":"&amp;COUNTIF($Q$7:Q254,Q254)</f>
        <v>0:9</v>
      </c>
      <c r="Q254" s="206">
        <f>'Student name internal mark'!X254</f>
        <v>0</v>
      </c>
      <c r="R254" s="227">
        <f t="shared" si="46"/>
        <v>0</v>
      </c>
      <c r="S254" s="227">
        <f t="shared" si="37"/>
        <v>0</v>
      </c>
      <c r="T254" s="227">
        <f t="shared" si="38"/>
        <v>0</v>
      </c>
      <c r="U254" s="227">
        <f t="shared" si="39"/>
        <v>0</v>
      </c>
      <c r="V254" s="227">
        <f t="shared" si="40"/>
        <v>0</v>
      </c>
      <c r="W254" s="227">
        <f t="shared" si="41"/>
        <v>0</v>
      </c>
      <c r="X254" s="227">
        <f t="shared" si="42"/>
        <v>0</v>
      </c>
      <c r="Y254" s="227">
        <f t="shared" si="43"/>
        <v>0</v>
      </c>
      <c r="Z254" s="227">
        <f t="shared" si="44"/>
        <v>0</v>
      </c>
      <c r="AB254" s="139">
        <f t="shared" si="48"/>
        <v>0</v>
      </c>
    </row>
    <row r="255" spans="1:28">
      <c r="A255" s="191">
        <f t="shared" si="45"/>
        <v>26</v>
      </c>
      <c r="B255" s="191" t="str">
        <f>C255&amp;":"&amp;COUNTIF($C$7:C255,C255)</f>
        <v>26:3</v>
      </c>
      <c r="C255" s="204">
        <f t="shared" si="47"/>
        <v>26</v>
      </c>
      <c r="D255" s="47">
        <v>0</v>
      </c>
      <c r="E255" s="47">
        <v>0</v>
      </c>
      <c r="F255" s="47">
        <v>1</v>
      </c>
      <c r="G255" s="47">
        <v>1</v>
      </c>
      <c r="H255" s="47">
        <v>1</v>
      </c>
      <c r="I255" s="47">
        <v>0</v>
      </c>
      <c r="J255" s="47">
        <v>6</v>
      </c>
      <c r="K255" s="47">
        <v>7</v>
      </c>
      <c r="L255" s="47">
        <v>10</v>
      </c>
      <c r="M255" s="145"/>
      <c r="O255" s="209">
        <v>249</v>
      </c>
      <c r="P255" s="2" t="str">
        <f>Q255&amp;":"&amp;COUNTIF($Q$7:Q255,Q255)</f>
        <v>0:10</v>
      </c>
      <c r="Q255" s="206">
        <f>'Student name internal mark'!X255</f>
        <v>0</v>
      </c>
      <c r="R255" s="227">
        <f t="shared" si="46"/>
        <v>0</v>
      </c>
      <c r="S255" s="227">
        <f t="shared" si="37"/>
        <v>0</v>
      </c>
      <c r="T255" s="227">
        <f t="shared" si="38"/>
        <v>0</v>
      </c>
      <c r="U255" s="227">
        <f t="shared" si="39"/>
        <v>0</v>
      </c>
      <c r="V255" s="227">
        <f t="shared" si="40"/>
        <v>0</v>
      </c>
      <c r="W255" s="227">
        <f t="shared" si="41"/>
        <v>0</v>
      </c>
      <c r="X255" s="227">
        <f t="shared" si="42"/>
        <v>0</v>
      </c>
      <c r="Y255" s="227">
        <f t="shared" si="43"/>
        <v>0</v>
      </c>
      <c r="Z255" s="227">
        <f t="shared" si="44"/>
        <v>0</v>
      </c>
      <c r="AB255" s="139">
        <f t="shared" si="48"/>
        <v>0</v>
      </c>
    </row>
    <row r="256" spans="1:28">
      <c r="A256" s="191">
        <f t="shared" si="45"/>
        <v>32</v>
      </c>
      <c r="B256" s="191" t="str">
        <f>C256&amp;":"&amp;COUNTIF($C$7:C256,C256)</f>
        <v>32:5</v>
      </c>
      <c r="C256" s="204">
        <f t="shared" si="47"/>
        <v>32</v>
      </c>
      <c r="D256" s="47">
        <v>0</v>
      </c>
      <c r="E256" s="47">
        <v>0</v>
      </c>
      <c r="F256" s="47">
        <v>1</v>
      </c>
      <c r="G256" s="47">
        <v>1</v>
      </c>
      <c r="H256" s="47">
        <v>1</v>
      </c>
      <c r="I256" s="47">
        <v>1</v>
      </c>
      <c r="J256" s="47">
        <v>8</v>
      </c>
      <c r="K256" s="47">
        <v>11</v>
      </c>
      <c r="L256" s="47">
        <v>9</v>
      </c>
      <c r="M256" s="145"/>
      <c r="O256" s="209">
        <v>250</v>
      </c>
      <c r="P256" s="2" t="str">
        <f>Q256&amp;":"&amp;COUNTIF($Q$7:Q256,Q256)</f>
        <v>0:11</v>
      </c>
      <c r="Q256" s="206">
        <f>'Student name internal mark'!X256</f>
        <v>0</v>
      </c>
      <c r="R256" s="227">
        <f t="shared" si="46"/>
        <v>0</v>
      </c>
      <c r="S256" s="227">
        <f t="shared" si="37"/>
        <v>0</v>
      </c>
      <c r="T256" s="227">
        <f t="shared" si="38"/>
        <v>0</v>
      </c>
      <c r="U256" s="227">
        <f t="shared" si="39"/>
        <v>0</v>
      </c>
      <c r="V256" s="227">
        <f t="shared" si="40"/>
        <v>0</v>
      </c>
      <c r="W256" s="227">
        <f t="shared" si="41"/>
        <v>0</v>
      </c>
      <c r="X256" s="227">
        <f t="shared" si="42"/>
        <v>0</v>
      </c>
      <c r="Y256" s="227">
        <f t="shared" si="43"/>
        <v>0</v>
      </c>
      <c r="Z256" s="227">
        <f t="shared" si="44"/>
        <v>0</v>
      </c>
      <c r="AB256" s="139">
        <f t="shared" si="48"/>
        <v>0</v>
      </c>
    </row>
    <row r="257" spans="1:28">
      <c r="A257" s="191">
        <f t="shared" si="45"/>
        <v>38</v>
      </c>
      <c r="B257" s="191" t="str">
        <f>C257&amp;":"&amp;COUNTIF($C$7:C257,C257)</f>
        <v>38:2</v>
      </c>
      <c r="C257" s="204">
        <f t="shared" si="47"/>
        <v>38</v>
      </c>
      <c r="D257" s="47">
        <v>0</v>
      </c>
      <c r="E257" s="47">
        <v>1</v>
      </c>
      <c r="F257" s="47">
        <v>1</v>
      </c>
      <c r="G257" s="47">
        <v>2</v>
      </c>
      <c r="H257" s="47">
        <v>0</v>
      </c>
      <c r="I257" s="47">
        <v>2</v>
      </c>
      <c r="J257" s="47">
        <v>8</v>
      </c>
      <c r="K257" s="47">
        <v>13</v>
      </c>
      <c r="L257" s="47">
        <v>11</v>
      </c>
      <c r="M257" s="145"/>
      <c r="O257" s="2">
        <v>251</v>
      </c>
      <c r="P257" s="2" t="str">
        <f>Q257&amp;":"&amp;COUNTIF($Q$7:Q257,Q257)</f>
        <v>0:12</v>
      </c>
      <c r="Q257" s="206">
        <f>'Student name internal mark'!X257</f>
        <v>0</v>
      </c>
      <c r="R257" s="227">
        <f t="shared" si="46"/>
        <v>0</v>
      </c>
      <c r="S257" s="227">
        <f t="shared" si="37"/>
        <v>0</v>
      </c>
      <c r="T257" s="227">
        <f t="shared" si="38"/>
        <v>0</v>
      </c>
      <c r="U257" s="227">
        <f t="shared" si="39"/>
        <v>0</v>
      </c>
      <c r="V257" s="227">
        <f t="shared" si="40"/>
        <v>0</v>
      </c>
      <c r="W257" s="227">
        <f t="shared" si="41"/>
        <v>0</v>
      </c>
      <c r="X257" s="227">
        <f t="shared" si="42"/>
        <v>0</v>
      </c>
      <c r="Y257" s="227">
        <f t="shared" si="43"/>
        <v>0</v>
      </c>
      <c r="Z257" s="227">
        <f t="shared" si="44"/>
        <v>0</v>
      </c>
      <c r="AB257" s="139">
        <f t="shared" si="48"/>
        <v>0</v>
      </c>
    </row>
    <row r="258" spans="1:28">
      <c r="A258" s="191">
        <f t="shared" si="45"/>
        <v>18</v>
      </c>
      <c r="B258" s="191" t="str">
        <f>C258&amp;":"&amp;COUNTIF($C$7:C258,C258)</f>
        <v>18:1</v>
      </c>
      <c r="C258" s="204">
        <f t="shared" si="47"/>
        <v>18</v>
      </c>
      <c r="D258" s="47">
        <v>1</v>
      </c>
      <c r="E258" s="47">
        <v>2</v>
      </c>
      <c r="F258" s="47">
        <v>1</v>
      </c>
      <c r="G258" s="47">
        <v>2</v>
      </c>
      <c r="H258" s="47">
        <v>0</v>
      </c>
      <c r="I258" s="47">
        <v>2</v>
      </c>
      <c r="J258" s="47">
        <v>1</v>
      </c>
      <c r="K258" s="47">
        <v>6</v>
      </c>
      <c r="L258" s="47">
        <v>3</v>
      </c>
      <c r="M258" s="145"/>
      <c r="O258" s="209">
        <v>252</v>
      </c>
      <c r="P258" s="2" t="str">
        <f>Q258&amp;":"&amp;COUNTIF($Q$7:Q258,Q258)</f>
        <v>0:13</v>
      </c>
      <c r="Q258" s="206">
        <f>'Student name internal mark'!X258</f>
        <v>0</v>
      </c>
      <c r="R258" s="227">
        <f t="shared" si="46"/>
        <v>0</v>
      </c>
      <c r="S258" s="227">
        <f t="shared" si="37"/>
        <v>0</v>
      </c>
      <c r="T258" s="227">
        <f t="shared" si="38"/>
        <v>0</v>
      </c>
      <c r="U258" s="227">
        <f t="shared" si="39"/>
        <v>0</v>
      </c>
      <c r="V258" s="227">
        <f t="shared" si="40"/>
        <v>0</v>
      </c>
      <c r="W258" s="227">
        <f t="shared" si="41"/>
        <v>0</v>
      </c>
      <c r="X258" s="227">
        <f t="shared" si="42"/>
        <v>0</v>
      </c>
      <c r="Y258" s="227">
        <f t="shared" si="43"/>
        <v>0</v>
      </c>
      <c r="Z258" s="227">
        <f t="shared" si="44"/>
        <v>0</v>
      </c>
      <c r="AB258" s="139">
        <f t="shared" si="48"/>
        <v>0</v>
      </c>
    </row>
    <row r="259" spans="1:28">
      <c r="A259" s="191">
        <f t="shared" si="45"/>
        <v>34</v>
      </c>
      <c r="B259" s="191" t="str">
        <f>C259&amp;":"&amp;COUNTIF($C$7:C259,C259)</f>
        <v>34:2</v>
      </c>
      <c r="C259" s="204">
        <f t="shared" si="47"/>
        <v>34</v>
      </c>
      <c r="D259" s="47">
        <v>2</v>
      </c>
      <c r="E259" s="47">
        <v>1</v>
      </c>
      <c r="F259" s="47">
        <v>2</v>
      </c>
      <c r="G259" s="47">
        <v>1</v>
      </c>
      <c r="H259" s="47">
        <v>2</v>
      </c>
      <c r="I259" s="47">
        <v>2</v>
      </c>
      <c r="J259" s="47">
        <v>8</v>
      </c>
      <c r="K259" s="47">
        <v>8</v>
      </c>
      <c r="L259" s="47">
        <v>8</v>
      </c>
      <c r="M259" s="68"/>
      <c r="O259" s="2">
        <v>253</v>
      </c>
      <c r="P259" s="2" t="str">
        <f>Q259&amp;":"&amp;COUNTIF($Q$7:Q259,Q259)</f>
        <v>0:14</v>
      </c>
      <c r="Q259" s="206">
        <f>'Student name internal mark'!X259</f>
        <v>0</v>
      </c>
      <c r="R259" s="227">
        <f t="shared" si="46"/>
        <v>0</v>
      </c>
      <c r="S259" s="227">
        <f t="shared" si="37"/>
        <v>0</v>
      </c>
      <c r="T259" s="227">
        <f t="shared" si="38"/>
        <v>0</v>
      </c>
      <c r="U259" s="227">
        <f t="shared" si="39"/>
        <v>0</v>
      </c>
      <c r="V259" s="227">
        <f t="shared" si="40"/>
        <v>0</v>
      </c>
      <c r="W259" s="227">
        <f t="shared" si="41"/>
        <v>0</v>
      </c>
      <c r="X259" s="227">
        <f t="shared" si="42"/>
        <v>0</v>
      </c>
      <c r="Y259" s="227">
        <f t="shared" si="43"/>
        <v>0</v>
      </c>
      <c r="Z259" s="227">
        <f t="shared" si="44"/>
        <v>0</v>
      </c>
      <c r="AB259" s="139">
        <f t="shared" si="48"/>
        <v>0</v>
      </c>
    </row>
    <row r="260" spans="1:28">
      <c r="A260" s="191">
        <f t="shared" si="45"/>
        <v>30</v>
      </c>
      <c r="B260" s="191" t="str">
        <f>C260&amp;":"&amp;COUNTIF($C$7:C260,C260)</f>
        <v>30:2</v>
      </c>
      <c r="C260" s="204">
        <f t="shared" si="47"/>
        <v>30</v>
      </c>
      <c r="D260" s="47">
        <v>0</v>
      </c>
      <c r="E260" s="47">
        <v>0</v>
      </c>
      <c r="F260" s="47">
        <v>1</v>
      </c>
      <c r="G260" s="47">
        <v>1</v>
      </c>
      <c r="H260" s="47">
        <v>1</v>
      </c>
      <c r="I260" s="47">
        <v>0</v>
      </c>
      <c r="J260" s="47">
        <v>5</v>
      </c>
      <c r="K260" s="47">
        <v>14</v>
      </c>
      <c r="L260" s="47">
        <v>8</v>
      </c>
      <c r="M260" s="68"/>
      <c r="O260" s="209">
        <v>254</v>
      </c>
      <c r="P260" s="2" t="str">
        <f>Q260&amp;":"&amp;COUNTIF($Q$7:Q260,Q260)</f>
        <v>0:15</v>
      </c>
      <c r="Q260" s="206">
        <f>'Student name internal mark'!X260</f>
        <v>0</v>
      </c>
      <c r="R260" s="227">
        <f t="shared" si="46"/>
        <v>0</v>
      </c>
      <c r="S260" s="227">
        <f t="shared" si="37"/>
        <v>0</v>
      </c>
      <c r="T260" s="227">
        <f t="shared" si="38"/>
        <v>0</v>
      </c>
      <c r="U260" s="227">
        <f t="shared" si="39"/>
        <v>0</v>
      </c>
      <c r="V260" s="227">
        <f t="shared" si="40"/>
        <v>0</v>
      </c>
      <c r="W260" s="227">
        <f t="shared" si="41"/>
        <v>0</v>
      </c>
      <c r="X260" s="227">
        <f t="shared" si="42"/>
        <v>0</v>
      </c>
      <c r="Y260" s="227">
        <f t="shared" si="43"/>
        <v>0</v>
      </c>
      <c r="Z260" s="227">
        <f t="shared" si="44"/>
        <v>0</v>
      </c>
      <c r="AB260" s="139">
        <f t="shared" si="48"/>
        <v>0</v>
      </c>
    </row>
    <row r="261" spans="1:28">
      <c r="A261" s="191">
        <f t="shared" si="45"/>
        <v>32</v>
      </c>
      <c r="B261" s="191" t="str">
        <f>C261&amp;":"&amp;COUNTIF($C$7:C261,C261)</f>
        <v>32:6</v>
      </c>
      <c r="C261" s="204">
        <f t="shared" si="47"/>
        <v>32</v>
      </c>
      <c r="D261" s="47">
        <v>0</v>
      </c>
      <c r="E261" s="47">
        <v>0</v>
      </c>
      <c r="F261" s="47">
        <v>2</v>
      </c>
      <c r="G261" s="47">
        <v>1</v>
      </c>
      <c r="H261" s="47">
        <v>1</v>
      </c>
      <c r="I261" s="47">
        <v>1</v>
      </c>
      <c r="J261" s="47">
        <v>7</v>
      </c>
      <c r="K261" s="47">
        <v>7</v>
      </c>
      <c r="L261" s="47">
        <v>13</v>
      </c>
      <c r="M261" s="68"/>
      <c r="O261" s="209">
        <v>255</v>
      </c>
      <c r="P261" s="2" t="str">
        <f>Q261&amp;":"&amp;COUNTIF($Q$7:Q261,Q261)</f>
        <v>0:16</v>
      </c>
      <c r="Q261" s="206">
        <f>'Student name internal mark'!X261</f>
        <v>0</v>
      </c>
      <c r="R261" s="227">
        <f t="shared" si="46"/>
        <v>0</v>
      </c>
      <c r="S261" s="227">
        <f t="shared" si="37"/>
        <v>0</v>
      </c>
      <c r="T261" s="227">
        <f t="shared" si="38"/>
        <v>0</v>
      </c>
      <c r="U261" s="227">
        <f t="shared" si="39"/>
        <v>0</v>
      </c>
      <c r="V261" s="227">
        <f t="shared" si="40"/>
        <v>0</v>
      </c>
      <c r="W261" s="227">
        <f t="shared" si="41"/>
        <v>0</v>
      </c>
      <c r="X261" s="227">
        <f t="shared" si="42"/>
        <v>0</v>
      </c>
      <c r="Y261" s="227">
        <f t="shared" si="43"/>
        <v>0</v>
      </c>
      <c r="Z261" s="227">
        <f t="shared" si="44"/>
        <v>0</v>
      </c>
      <c r="AB261" s="139">
        <f t="shared" si="48"/>
        <v>0</v>
      </c>
    </row>
    <row r="262" spans="1:28">
      <c r="A262" s="191">
        <f t="shared" si="45"/>
        <v>28</v>
      </c>
      <c r="B262" s="191" t="str">
        <f>C262&amp;":"&amp;COUNTIF($C$7:C262,C262)</f>
        <v>28:4</v>
      </c>
      <c r="C262" s="204">
        <f t="shared" si="47"/>
        <v>28</v>
      </c>
      <c r="D262" s="47">
        <v>2</v>
      </c>
      <c r="E262" s="47">
        <v>2</v>
      </c>
      <c r="F262" s="47">
        <v>2</v>
      </c>
      <c r="G262" s="47">
        <v>0</v>
      </c>
      <c r="H262" s="47">
        <v>0</v>
      </c>
      <c r="I262" s="47">
        <v>0</v>
      </c>
      <c r="J262" s="47">
        <v>3</v>
      </c>
      <c r="K262" s="47">
        <v>8</v>
      </c>
      <c r="L262" s="47">
        <v>11</v>
      </c>
      <c r="M262" s="68"/>
      <c r="O262" s="209">
        <v>256</v>
      </c>
      <c r="P262" s="2" t="str">
        <f>Q262&amp;":"&amp;COUNTIF($Q$7:Q262,Q262)</f>
        <v>0:17</v>
      </c>
      <c r="Q262" s="206">
        <f>'Student name internal mark'!X262</f>
        <v>0</v>
      </c>
      <c r="R262" s="227">
        <f t="shared" si="46"/>
        <v>0</v>
      </c>
      <c r="S262" s="227">
        <f t="shared" si="37"/>
        <v>0</v>
      </c>
      <c r="T262" s="227">
        <f t="shared" si="38"/>
        <v>0</v>
      </c>
      <c r="U262" s="227">
        <f t="shared" si="39"/>
        <v>0</v>
      </c>
      <c r="V262" s="227">
        <f t="shared" si="40"/>
        <v>0</v>
      </c>
      <c r="W262" s="227">
        <f t="shared" si="41"/>
        <v>0</v>
      </c>
      <c r="X262" s="227">
        <f t="shared" si="42"/>
        <v>0</v>
      </c>
      <c r="Y262" s="227">
        <f t="shared" si="43"/>
        <v>0</v>
      </c>
      <c r="Z262" s="227">
        <f t="shared" si="44"/>
        <v>0</v>
      </c>
      <c r="AB262" s="139">
        <f t="shared" si="48"/>
        <v>0</v>
      </c>
    </row>
    <row r="263" spans="1:28">
      <c r="A263" s="191">
        <f t="shared" si="45"/>
        <v>14</v>
      </c>
      <c r="B263" s="191" t="str">
        <f>C263&amp;":"&amp;COUNTIF($C$7:C263,C263)</f>
        <v>14:2</v>
      </c>
      <c r="C263" s="204">
        <f t="shared" si="47"/>
        <v>14</v>
      </c>
      <c r="D263" s="47">
        <v>1</v>
      </c>
      <c r="E263" s="47">
        <v>2</v>
      </c>
      <c r="F263" s="47">
        <v>0</v>
      </c>
      <c r="G263" s="47">
        <v>0</v>
      </c>
      <c r="H263" s="47">
        <v>2</v>
      </c>
      <c r="I263" s="47">
        <v>0</v>
      </c>
      <c r="J263" s="47">
        <v>1</v>
      </c>
      <c r="K263" s="47">
        <v>3</v>
      </c>
      <c r="L263" s="47">
        <v>5</v>
      </c>
      <c r="M263" s="68"/>
      <c r="O263" s="209">
        <v>257</v>
      </c>
      <c r="P263" s="2" t="str">
        <f>Q263&amp;":"&amp;COUNTIF($Q$7:Q263,Q263)</f>
        <v>0:18</v>
      </c>
      <c r="Q263" s="206">
        <f>'Student name internal mark'!X263</f>
        <v>0</v>
      </c>
      <c r="R263" s="227">
        <f t="shared" si="46"/>
        <v>0</v>
      </c>
      <c r="S263" s="227">
        <f t="shared" ref="S263:S326" si="49">IFERROR(VLOOKUP($P263,$B$7:$L$1014,4,FALSE),VLOOKUP($Q263,$C$7:$L$1014,3,FALSE))</f>
        <v>0</v>
      </c>
      <c r="T263" s="227">
        <f t="shared" ref="T263:T326" si="50">IFERROR(VLOOKUP($P263,$B$7:$L$1014,5,FALSE),VLOOKUP($Q263,$C$7:$L$1014,4,FALSE))</f>
        <v>0</v>
      </c>
      <c r="U263" s="227">
        <f t="shared" ref="U263:U326" si="51">IFERROR(VLOOKUP($P263,$B$7:$L$1014,6,FALSE),VLOOKUP($Q263,$C$7:$L$1014,5,FALSE))</f>
        <v>0</v>
      </c>
      <c r="V263" s="227">
        <f t="shared" ref="V263:V326" si="52">IFERROR(VLOOKUP($P263,$B$7:$L$1014,7,FALSE),VLOOKUP($Q263,$C$7:$L$1014,6,FALSE))</f>
        <v>0</v>
      </c>
      <c r="W263" s="227">
        <f t="shared" ref="W263:W326" si="53">IFERROR(VLOOKUP($P263,$B$7:$L$1014,8,FALSE),VLOOKUP($Q263,$C$7:$L$1014,7,FALSE))</f>
        <v>0</v>
      </c>
      <c r="X263" s="227">
        <f t="shared" ref="X263:X326" si="54">IFERROR(VLOOKUP($P263,$B$7:$L$1014,9,FALSE),VLOOKUP($Q263,$C$7:$L$1014,8,FALSE))</f>
        <v>0</v>
      </c>
      <c r="Y263" s="227">
        <f t="shared" ref="Y263:Y326" si="55">IFERROR(VLOOKUP($P263,$B$7:$L$1014,10,FALSE),VLOOKUP($Q263,$C$7:$L$1014,9,FALSE))</f>
        <v>0</v>
      </c>
      <c r="Z263" s="227">
        <f t="shared" ref="Z263:Z326" si="56">IFERROR(VLOOKUP($P263,$B$7:$L$1014,11,FALSE),VLOOKUP($Q263,$C$7:$L$1014,10,FALSE))</f>
        <v>0</v>
      </c>
      <c r="AB263" s="139">
        <f t="shared" si="48"/>
        <v>0</v>
      </c>
    </row>
    <row r="264" spans="1:28">
      <c r="A264" s="191">
        <f t="shared" ref="A264:A327" si="57">SUM(D264:L264)</f>
        <v>32</v>
      </c>
      <c r="B264" s="191" t="str">
        <f>C264&amp;":"&amp;COUNTIF($C$7:C264,C264)</f>
        <v>32:7</v>
      </c>
      <c r="C264" s="204">
        <f t="shared" si="47"/>
        <v>32</v>
      </c>
      <c r="D264" s="47">
        <v>1</v>
      </c>
      <c r="E264" s="47">
        <v>1</v>
      </c>
      <c r="F264" s="47">
        <v>2</v>
      </c>
      <c r="G264" s="47">
        <v>1</v>
      </c>
      <c r="H264" s="47">
        <v>2</v>
      </c>
      <c r="I264" s="47">
        <v>1</v>
      </c>
      <c r="J264" s="47">
        <v>5</v>
      </c>
      <c r="K264" s="47">
        <v>7</v>
      </c>
      <c r="L264" s="47">
        <v>12</v>
      </c>
      <c r="M264" s="211"/>
      <c r="O264" s="2">
        <v>258</v>
      </c>
      <c r="P264" s="2" t="str">
        <f>Q264&amp;":"&amp;COUNTIF($Q$7:Q264,Q264)</f>
        <v>0:19</v>
      </c>
      <c r="Q264" s="206">
        <f>'Student name internal mark'!X264</f>
        <v>0</v>
      </c>
      <c r="R264" s="227">
        <f t="shared" ref="R264:R327" si="58">IFERROR(VLOOKUP($P264,$B$7:$L$1014,3,FALSE),VLOOKUP($Q264,$C$7:$L$1014,2,FALSE))</f>
        <v>0</v>
      </c>
      <c r="S264" s="227">
        <f t="shared" si="49"/>
        <v>0</v>
      </c>
      <c r="T264" s="227">
        <f t="shared" si="50"/>
        <v>0</v>
      </c>
      <c r="U264" s="227">
        <f t="shared" si="51"/>
        <v>0</v>
      </c>
      <c r="V264" s="227">
        <f t="shared" si="52"/>
        <v>0</v>
      </c>
      <c r="W264" s="227">
        <f t="shared" si="53"/>
        <v>0</v>
      </c>
      <c r="X264" s="227">
        <f t="shared" si="54"/>
        <v>0</v>
      </c>
      <c r="Y264" s="227">
        <f t="shared" si="55"/>
        <v>0</v>
      </c>
      <c r="Z264" s="227">
        <f t="shared" si="56"/>
        <v>0</v>
      </c>
      <c r="AB264" s="139">
        <f t="shared" si="48"/>
        <v>0</v>
      </c>
    </row>
    <row r="265" spans="1:28">
      <c r="A265" s="191">
        <f t="shared" si="57"/>
        <v>26</v>
      </c>
      <c r="B265" s="191" t="str">
        <f>C265&amp;":"&amp;COUNTIF($C$7:C265,C265)</f>
        <v>26:4</v>
      </c>
      <c r="C265" s="204">
        <f t="shared" si="47"/>
        <v>26</v>
      </c>
      <c r="D265" s="47">
        <v>0</v>
      </c>
      <c r="E265" s="47">
        <v>0</v>
      </c>
      <c r="F265" s="47">
        <v>2</v>
      </c>
      <c r="G265" s="47">
        <v>0</v>
      </c>
      <c r="H265" s="47">
        <v>1</v>
      </c>
      <c r="I265" s="47">
        <v>0</v>
      </c>
      <c r="J265" s="47">
        <v>7</v>
      </c>
      <c r="K265" s="47">
        <v>9</v>
      </c>
      <c r="L265" s="47">
        <v>7</v>
      </c>
      <c r="M265" s="211"/>
      <c r="O265" s="209">
        <v>259</v>
      </c>
      <c r="P265" s="2" t="str">
        <f>Q265&amp;":"&amp;COUNTIF($Q$7:Q265,Q265)</f>
        <v>0:20</v>
      </c>
      <c r="Q265" s="206">
        <f>'Student name internal mark'!X265</f>
        <v>0</v>
      </c>
      <c r="R265" s="227">
        <f t="shared" si="58"/>
        <v>0</v>
      </c>
      <c r="S265" s="227">
        <f t="shared" si="49"/>
        <v>0</v>
      </c>
      <c r="T265" s="227">
        <f t="shared" si="50"/>
        <v>0</v>
      </c>
      <c r="U265" s="227">
        <f t="shared" si="51"/>
        <v>0</v>
      </c>
      <c r="V265" s="227">
        <f t="shared" si="52"/>
        <v>0</v>
      </c>
      <c r="W265" s="227">
        <f t="shared" si="53"/>
        <v>0</v>
      </c>
      <c r="X265" s="227">
        <f t="shared" si="54"/>
        <v>0</v>
      </c>
      <c r="Y265" s="227">
        <f t="shared" si="55"/>
        <v>0</v>
      </c>
      <c r="Z265" s="227">
        <f t="shared" si="56"/>
        <v>0</v>
      </c>
      <c r="AB265" s="139">
        <f t="shared" si="48"/>
        <v>0</v>
      </c>
    </row>
    <row r="266" spans="1:28">
      <c r="A266" s="191">
        <f t="shared" si="57"/>
        <v>36</v>
      </c>
      <c r="B266" s="191" t="str">
        <f>C266&amp;":"&amp;COUNTIF($C$7:C266,C266)</f>
        <v>36:4</v>
      </c>
      <c r="C266" s="204">
        <f t="shared" si="47"/>
        <v>36</v>
      </c>
      <c r="D266" s="47">
        <v>1</v>
      </c>
      <c r="E266" s="47">
        <v>1</v>
      </c>
      <c r="F266" s="47">
        <v>2</v>
      </c>
      <c r="G266" s="47">
        <v>0</v>
      </c>
      <c r="H266" s="47">
        <v>0</v>
      </c>
      <c r="I266" s="47">
        <v>0</v>
      </c>
      <c r="J266" s="47">
        <v>6</v>
      </c>
      <c r="K266" s="47">
        <v>12</v>
      </c>
      <c r="L266" s="47">
        <v>14</v>
      </c>
      <c r="M266" s="68"/>
      <c r="O266" s="2">
        <v>260</v>
      </c>
      <c r="P266" s="2" t="str">
        <f>Q266&amp;":"&amp;COUNTIF($Q$7:Q266,Q266)</f>
        <v>0:21</v>
      </c>
      <c r="Q266" s="206">
        <f>'Student name internal mark'!X266</f>
        <v>0</v>
      </c>
      <c r="R266" s="227">
        <f t="shared" si="58"/>
        <v>0</v>
      </c>
      <c r="S266" s="227">
        <f t="shared" si="49"/>
        <v>0</v>
      </c>
      <c r="T266" s="227">
        <f t="shared" si="50"/>
        <v>0</v>
      </c>
      <c r="U266" s="227">
        <f t="shared" si="51"/>
        <v>0</v>
      </c>
      <c r="V266" s="227">
        <f t="shared" si="52"/>
        <v>0</v>
      </c>
      <c r="W266" s="227">
        <f t="shared" si="53"/>
        <v>0</v>
      </c>
      <c r="X266" s="227">
        <f t="shared" si="54"/>
        <v>0</v>
      </c>
      <c r="Y266" s="227">
        <f t="shared" si="55"/>
        <v>0</v>
      </c>
      <c r="Z266" s="227">
        <f t="shared" si="56"/>
        <v>0</v>
      </c>
      <c r="AB266" s="139">
        <f t="shared" si="48"/>
        <v>0</v>
      </c>
    </row>
    <row r="267" spans="1:28">
      <c r="A267" s="191">
        <f t="shared" si="57"/>
        <v>22</v>
      </c>
      <c r="B267" s="191" t="str">
        <f>C267&amp;":"&amp;COUNTIF($C$7:C267,C267)</f>
        <v>22:3</v>
      </c>
      <c r="C267" s="204">
        <f t="shared" ref="C267:C330" si="59">SUM(D267:L267)</f>
        <v>22</v>
      </c>
      <c r="D267" s="47">
        <v>0</v>
      </c>
      <c r="E267" s="47">
        <v>2</v>
      </c>
      <c r="F267" s="47">
        <v>2</v>
      </c>
      <c r="G267" s="47">
        <v>0</v>
      </c>
      <c r="H267" s="47">
        <v>1</v>
      </c>
      <c r="I267" s="47">
        <v>2</v>
      </c>
      <c r="J267" s="47">
        <v>2</v>
      </c>
      <c r="K267" s="47">
        <v>12</v>
      </c>
      <c r="L267" s="47">
        <v>1</v>
      </c>
      <c r="M267" s="68"/>
      <c r="O267" s="209">
        <v>261</v>
      </c>
      <c r="P267" s="2" t="str">
        <f>Q267&amp;":"&amp;COUNTIF($Q$7:Q267,Q267)</f>
        <v>0:22</v>
      </c>
      <c r="Q267" s="206">
        <f>'Student name internal mark'!X267</f>
        <v>0</v>
      </c>
      <c r="R267" s="227">
        <f t="shared" si="58"/>
        <v>0</v>
      </c>
      <c r="S267" s="227">
        <f t="shared" si="49"/>
        <v>0</v>
      </c>
      <c r="T267" s="227">
        <f t="shared" si="50"/>
        <v>0</v>
      </c>
      <c r="U267" s="227">
        <f t="shared" si="51"/>
        <v>0</v>
      </c>
      <c r="V267" s="227">
        <f t="shared" si="52"/>
        <v>0</v>
      </c>
      <c r="W267" s="227">
        <f t="shared" si="53"/>
        <v>0</v>
      </c>
      <c r="X267" s="227">
        <f t="shared" si="54"/>
        <v>0</v>
      </c>
      <c r="Y267" s="227">
        <f t="shared" si="55"/>
        <v>0</v>
      </c>
      <c r="Z267" s="227">
        <f t="shared" si="56"/>
        <v>0</v>
      </c>
      <c r="AB267" s="139">
        <f t="shared" si="48"/>
        <v>0</v>
      </c>
    </row>
    <row r="268" spans="1:28">
      <c r="A268" s="191">
        <f t="shared" si="57"/>
        <v>25</v>
      </c>
      <c r="B268" s="191" t="str">
        <f>C268&amp;":"&amp;COUNTIF($C$7:C268,C268)</f>
        <v>25:2</v>
      </c>
      <c r="C268" s="204">
        <f t="shared" si="59"/>
        <v>25</v>
      </c>
      <c r="D268" s="47">
        <v>1</v>
      </c>
      <c r="E268" s="47">
        <v>0</v>
      </c>
      <c r="F268" s="47">
        <v>2</v>
      </c>
      <c r="G268" s="47">
        <v>2</v>
      </c>
      <c r="H268" s="47">
        <v>0</v>
      </c>
      <c r="I268" s="47">
        <v>0</v>
      </c>
      <c r="J268" s="47">
        <v>6</v>
      </c>
      <c r="K268" s="47">
        <v>6</v>
      </c>
      <c r="L268" s="47">
        <v>8</v>
      </c>
      <c r="M268" s="68"/>
      <c r="O268" s="209">
        <v>262</v>
      </c>
      <c r="P268" s="2" t="str">
        <f>Q268&amp;":"&amp;COUNTIF($Q$7:Q268,Q268)</f>
        <v>0:23</v>
      </c>
      <c r="Q268" s="206">
        <f>'Student name internal mark'!X268</f>
        <v>0</v>
      </c>
      <c r="R268" s="227">
        <f t="shared" si="58"/>
        <v>0</v>
      </c>
      <c r="S268" s="227">
        <f t="shared" si="49"/>
        <v>0</v>
      </c>
      <c r="T268" s="227">
        <f t="shared" si="50"/>
        <v>0</v>
      </c>
      <c r="U268" s="227">
        <f t="shared" si="51"/>
        <v>0</v>
      </c>
      <c r="V268" s="227">
        <f t="shared" si="52"/>
        <v>0</v>
      </c>
      <c r="W268" s="227">
        <f t="shared" si="53"/>
        <v>0</v>
      </c>
      <c r="X268" s="227">
        <f t="shared" si="54"/>
        <v>0</v>
      </c>
      <c r="Y268" s="227">
        <f t="shared" si="55"/>
        <v>0</v>
      </c>
      <c r="Z268" s="227">
        <f t="shared" si="56"/>
        <v>0</v>
      </c>
      <c r="AB268" s="139">
        <f t="shared" si="48"/>
        <v>0</v>
      </c>
    </row>
    <row r="269" spans="1:28">
      <c r="A269" s="191">
        <f t="shared" si="57"/>
        <v>36</v>
      </c>
      <c r="B269" s="191" t="str">
        <f>C269&amp;":"&amp;COUNTIF($C$7:C269,C269)</f>
        <v>36:5</v>
      </c>
      <c r="C269" s="204">
        <f t="shared" si="59"/>
        <v>36</v>
      </c>
      <c r="D269" s="47">
        <v>2</v>
      </c>
      <c r="E269" s="47">
        <v>2</v>
      </c>
      <c r="F269" s="47">
        <v>2</v>
      </c>
      <c r="G269" s="47">
        <v>2</v>
      </c>
      <c r="H269" s="47">
        <v>1</v>
      </c>
      <c r="I269" s="47">
        <v>1</v>
      </c>
      <c r="J269" s="47">
        <v>6</v>
      </c>
      <c r="K269" s="47">
        <v>13</v>
      </c>
      <c r="L269" s="47">
        <v>7</v>
      </c>
      <c r="M269" s="68"/>
      <c r="O269" s="209">
        <v>263</v>
      </c>
      <c r="P269" s="2" t="str">
        <f>Q269&amp;":"&amp;COUNTIF($Q$7:Q269,Q269)</f>
        <v>0:24</v>
      </c>
      <c r="Q269" s="206">
        <f>'Student name internal mark'!X269</f>
        <v>0</v>
      </c>
      <c r="R269" s="227">
        <f t="shared" si="58"/>
        <v>0</v>
      </c>
      <c r="S269" s="227">
        <f t="shared" si="49"/>
        <v>0</v>
      </c>
      <c r="T269" s="227">
        <f t="shared" si="50"/>
        <v>0</v>
      </c>
      <c r="U269" s="227">
        <f t="shared" si="51"/>
        <v>0</v>
      </c>
      <c r="V269" s="227">
        <f t="shared" si="52"/>
        <v>0</v>
      </c>
      <c r="W269" s="227">
        <f t="shared" si="53"/>
        <v>0</v>
      </c>
      <c r="X269" s="227">
        <f t="shared" si="54"/>
        <v>0</v>
      </c>
      <c r="Y269" s="227">
        <f t="shared" si="55"/>
        <v>0</v>
      </c>
      <c r="Z269" s="227">
        <f t="shared" si="56"/>
        <v>0</v>
      </c>
      <c r="AB269" s="139">
        <f t="shared" si="48"/>
        <v>0</v>
      </c>
    </row>
    <row r="270" spans="1:28">
      <c r="A270" s="191">
        <f t="shared" si="57"/>
        <v>31</v>
      </c>
      <c r="B270" s="191" t="str">
        <f>C270&amp;":"&amp;COUNTIF($C$7:C270,C270)</f>
        <v>31:5</v>
      </c>
      <c r="C270" s="204">
        <f t="shared" si="59"/>
        <v>31</v>
      </c>
      <c r="D270" s="47">
        <v>0</v>
      </c>
      <c r="E270" s="47">
        <v>1</v>
      </c>
      <c r="F270" s="47">
        <v>1</v>
      </c>
      <c r="G270" s="47">
        <v>1</v>
      </c>
      <c r="H270" s="47">
        <v>1</v>
      </c>
      <c r="I270" s="47">
        <v>0</v>
      </c>
      <c r="J270" s="47">
        <v>8</v>
      </c>
      <c r="K270" s="47">
        <v>7</v>
      </c>
      <c r="L270" s="47">
        <v>12</v>
      </c>
      <c r="M270" s="68"/>
      <c r="O270" s="209">
        <v>264</v>
      </c>
      <c r="P270" s="2" t="str">
        <f>Q270&amp;":"&amp;COUNTIF($Q$7:Q270,Q270)</f>
        <v>0:25</v>
      </c>
      <c r="Q270" s="206">
        <f>'Student name internal mark'!X270</f>
        <v>0</v>
      </c>
      <c r="R270" s="227">
        <f t="shared" si="58"/>
        <v>0</v>
      </c>
      <c r="S270" s="227">
        <f t="shared" si="49"/>
        <v>0</v>
      </c>
      <c r="T270" s="227">
        <f t="shared" si="50"/>
        <v>0</v>
      </c>
      <c r="U270" s="227">
        <f t="shared" si="51"/>
        <v>0</v>
      </c>
      <c r="V270" s="227">
        <f t="shared" si="52"/>
        <v>0</v>
      </c>
      <c r="W270" s="227">
        <f t="shared" si="53"/>
        <v>0</v>
      </c>
      <c r="X270" s="227">
        <f t="shared" si="54"/>
        <v>0</v>
      </c>
      <c r="Y270" s="227">
        <f t="shared" si="55"/>
        <v>0</v>
      </c>
      <c r="Z270" s="227">
        <f t="shared" si="56"/>
        <v>0</v>
      </c>
      <c r="AB270" s="139">
        <f t="shared" ref="AB270:AB333" si="60">SUM(R270:Z270)</f>
        <v>0</v>
      </c>
    </row>
    <row r="271" spans="1:28">
      <c r="A271" s="191">
        <f t="shared" si="57"/>
        <v>35</v>
      </c>
      <c r="B271" s="191" t="str">
        <f>C271&amp;":"&amp;COUNTIF($C$7:C271,C271)</f>
        <v>35:2</v>
      </c>
      <c r="C271" s="204">
        <f t="shared" si="59"/>
        <v>35</v>
      </c>
      <c r="D271" s="47">
        <v>0</v>
      </c>
      <c r="E271" s="47">
        <v>0</v>
      </c>
      <c r="F271" s="47">
        <v>2</v>
      </c>
      <c r="G271" s="47">
        <v>0</v>
      </c>
      <c r="H271" s="47">
        <v>0</v>
      </c>
      <c r="I271" s="47">
        <v>0</v>
      </c>
      <c r="J271" s="47">
        <v>7</v>
      </c>
      <c r="K271" s="47">
        <v>14</v>
      </c>
      <c r="L271" s="47">
        <v>12</v>
      </c>
      <c r="M271" s="68"/>
      <c r="O271" s="2">
        <v>265</v>
      </c>
      <c r="P271" s="2" t="str">
        <f>Q271&amp;":"&amp;COUNTIF($Q$7:Q271,Q271)</f>
        <v>0:26</v>
      </c>
      <c r="Q271" s="206">
        <f>'Student name internal mark'!X271</f>
        <v>0</v>
      </c>
      <c r="R271" s="227">
        <f t="shared" si="58"/>
        <v>0</v>
      </c>
      <c r="S271" s="227">
        <f t="shared" si="49"/>
        <v>0</v>
      </c>
      <c r="T271" s="227">
        <f t="shared" si="50"/>
        <v>0</v>
      </c>
      <c r="U271" s="227">
        <f t="shared" si="51"/>
        <v>0</v>
      </c>
      <c r="V271" s="227">
        <f t="shared" si="52"/>
        <v>0</v>
      </c>
      <c r="W271" s="227">
        <f t="shared" si="53"/>
        <v>0</v>
      </c>
      <c r="X271" s="227">
        <f t="shared" si="54"/>
        <v>0</v>
      </c>
      <c r="Y271" s="227">
        <f t="shared" si="55"/>
        <v>0</v>
      </c>
      <c r="Z271" s="227">
        <f t="shared" si="56"/>
        <v>0</v>
      </c>
      <c r="AB271" s="139">
        <f t="shared" si="60"/>
        <v>0</v>
      </c>
    </row>
    <row r="272" spans="1:28">
      <c r="A272" s="191">
        <f t="shared" si="57"/>
        <v>29</v>
      </c>
      <c r="B272" s="191" t="str">
        <f>C272&amp;":"&amp;COUNTIF($C$7:C272,C272)</f>
        <v>29:3</v>
      </c>
      <c r="C272" s="204">
        <f t="shared" si="59"/>
        <v>29</v>
      </c>
      <c r="D272" s="47">
        <v>0</v>
      </c>
      <c r="E272" s="47">
        <v>2</v>
      </c>
      <c r="F272" s="47">
        <v>1</v>
      </c>
      <c r="G272" s="47">
        <v>2</v>
      </c>
      <c r="H272" s="47">
        <v>1</v>
      </c>
      <c r="I272" s="47">
        <v>2</v>
      </c>
      <c r="J272" s="47">
        <v>8</v>
      </c>
      <c r="K272" s="47">
        <v>9</v>
      </c>
      <c r="L272" s="47">
        <v>4</v>
      </c>
      <c r="M272" s="68"/>
      <c r="O272" s="209">
        <v>266</v>
      </c>
      <c r="P272" s="2" t="str">
        <f>Q272&amp;":"&amp;COUNTIF($Q$7:Q272,Q272)</f>
        <v>0:27</v>
      </c>
      <c r="Q272" s="206">
        <f>'Student name internal mark'!X272</f>
        <v>0</v>
      </c>
      <c r="R272" s="227">
        <f t="shared" si="58"/>
        <v>0</v>
      </c>
      <c r="S272" s="227">
        <f t="shared" si="49"/>
        <v>0</v>
      </c>
      <c r="T272" s="227">
        <f t="shared" si="50"/>
        <v>0</v>
      </c>
      <c r="U272" s="227">
        <f t="shared" si="51"/>
        <v>0</v>
      </c>
      <c r="V272" s="227">
        <f t="shared" si="52"/>
        <v>0</v>
      </c>
      <c r="W272" s="227">
        <f t="shared" si="53"/>
        <v>0</v>
      </c>
      <c r="X272" s="227">
        <f t="shared" si="54"/>
        <v>0</v>
      </c>
      <c r="Y272" s="227">
        <f t="shared" si="55"/>
        <v>0</v>
      </c>
      <c r="Z272" s="227">
        <f t="shared" si="56"/>
        <v>0</v>
      </c>
      <c r="AB272" s="139">
        <f t="shared" si="60"/>
        <v>0</v>
      </c>
    </row>
    <row r="273" spans="1:28">
      <c r="A273" s="191">
        <f t="shared" si="57"/>
        <v>20</v>
      </c>
      <c r="B273" s="191" t="str">
        <f>C273&amp;":"&amp;COUNTIF($C$7:C273,C273)</f>
        <v>20:1</v>
      </c>
      <c r="C273" s="204">
        <f t="shared" si="59"/>
        <v>20</v>
      </c>
      <c r="D273" s="47">
        <v>0</v>
      </c>
      <c r="E273" s="47">
        <v>2</v>
      </c>
      <c r="F273" s="47">
        <v>0</v>
      </c>
      <c r="G273" s="47">
        <v>1</v>
      </c>
      <c r="H273" s="47">
        <v>0</v>
      </c>
      <c r="I273" s="47">
        <v>1</v>
      </c>
      <c r="J273" s="47">
        <v>8</v>
      </c>
      <c r="K273" s="47">
        <v>3</v>
      </c>
      <c r="L273" s="47">
        <v>5</v>
      </c>
      <c r="M273" s="68"/>
      <c r="O273" s="2">
        <v>267</v>
      </c>
      <c r="P273" s="2" t="str">
        <f>Q273&amp;":"&amp;COUNTIF($Q$7:Q273,Q273)</f>
        <v>0:28</v>
      </c>
      <c r="Q273" s="206">
        <f>'Student name internal mark'!X273</f>
        <v>0</v>
      </c>
      <c r="R273" s="227">
        <f t="shared" si="58"/>
        <v>0</v>
      </c>
      <c r="S273" s="227">
        <f t="shared" si="49"/>
        <v>0</v>
      </c>
      <c r="T273" s="227">
        <f t="shared" si="50"/>
        <v>0</v>
      </c>
      <c r="U273" s="227">
        <f t="shared" si="51"/>
        <v>0</v>
      </c>
      <c r="V273" s="227">
        <f t="shared" si="52"/>
        <v>0</v>
      </c>
      <c r="W273" s="227">
        <f t="shared" si="53"/>
        <v>0</v>
      </c>
      <c r="X273" s="227">
        <f t="shared" si="54"/>
        <v>0</v>
      </c>
      <c r="Y273" s="227">
        <f t="shared" si="55"/>
        <v>0</v>
      </c>
      <c r="Z273" s="227">
        <f t="shared" si="56"/>
        <v>0</v>
      </c>
      <c r="AB273" s="139">
        <f t="shared" si="60"/>
        <v>0</v>
      </c>
    </row>
    <row r="274" spans="1:28">
      <c r="A274" s="191">
        <f t="shared" si="57"/>
        <v>36</v>
      </c>
      <c r="B274" s="191" t="str">
        <f>C274&amp;":"&amp;COUNTIF($C$7:C274,C274)</f>
        <v>36:6</v>
      </c>
      <c r="C274" s="204">
        <f t="shared" si="59"/>
        <v>36</v>
      </c>
      <c r="D274" s="47">
        <v>1</v>
      </c>
      <c r="E274" s="47">
        <v>2</v>
      </c>
      <c r="F274" s="47">
        <v>2</v>
      </c>
      <c r="G274" s="47">
        <v>1</v>
      </c>
      <c r="H274" s="47">
        <v>2</v>
      </c>
      <c r="I274" s="47">
        <v>1</v>
      </c>
      <c r="J274" s="47">
        <v>6</v>
      </c>
      <c r="K274" s="47">
        <v>7</v>
      </c>
      <c r="L274" s="47">
        <v>14</v>
      </c>
      <c r="M274" s="68"/>
      <c r="O274" s="209">
        <v>268</v>
      </c>
      <c r="P274" s="2" t="str">
        <f>Q274&amp;":"&amp;COUNTIF($Q$7:Q274,Q274)</f>
        <v>0:29</v>
      </c>
      <c r="Q274" s="206">
        <f>'Student name internal mark'!X274</f>
        <v>0</v>
      </c>
      <c r="R274" s="227">
        <f t="shared" si="58"/>
        <v>0</v>
      </c>
      <c r="S274" s="227">
        <f t="shared" si="49"/>
        <v>0</v>
      </c>
      <c r="T274" s="227">
        <f t="shared" si="50"/>
        <v>0</v>
      </c>
      <c r="U274" s="227">
        <f t="shared" si="51"/>
        <v>0</v>
      </c>
      <c r="V274" s="227">
        <f t="shared" si="52"/>
        <v>0</v>
      </c>
      <c r="W274" s="227">
        <f t="shared" si="53"/>
        <v>0</v>
      </c>
      <c r="X274" s="227">
        <f t="shared" si="54"/>
        <v>0</v>
      </c>
      <c r="Y274" s="227">
        <f t="shared" si="55"/>
        <v>0</v>
      </c>
      <c r="Z274" s="227">
        <f t="shared" si="56"/>
        <v>0</v>
      </c>
      <c r="AB274" s="139">
        <f t="shared" si="60"/>
        <v>0</v>
      </c>
    </row>
    <row r="275" spans="1:28">
      <c r="A275" s="191">
        <f t="shared" si="57"/>
        <v>24</v>
      </c>
      <c r="B275" s="191" t="str">
        <f>C275&amp;":"&amp;COUNTIF($C$7:C275,C275)</f>
        <v>24:5</v>
      </c>
      <c r="C275" s="204">
        <f t="shared" si="59"/>
        <v>24</v>
      </c>
      <c r="D275" s="47">
        <v>0</v>
      </c>
      <c r="E275" s="47">
        <v>0</v>
      </c>
      <c r="F275" s="47">
        <v>2</v>
      </c>
      <c r="G275" s="47">
        <v>0</v>
      </c>
      <c r="H275" s="47">
        <v>0</v>
      </c>
      <c r="I275" s="47">
        <v>0</v>
      </c>
      <c r="J275" s="47">
        <v>6</v>
      </c>
      <c r="K275" s="47">
        <v>8</v>
      </c>
      <c r="L275" s="47">
        <v>8</v>
      </c>
      <c r="M275" s="211"/>
      <c r="O275" s="209">
        <v>269</v>
      </c>
      <c r="P275" s="2" t="str">
        <f>Q275&amp;":"&amp;COUNTIF($Q$7:Q275,Q275)</f>
        <v>0:30</v>
      </c>
      <c r="Q275" s="206">
        <f>'Student name internal mark'!X275</f>
        <v>0</v>
      </c>
      <c r="R275" s="227">
        <f t="shared" si="58"/>
        <v>0</v>
      </c>
      <c r="S275" s="227">
        <f t="shared" si="49"/>
        <v>0</v>
      </c>
      <c r="T275" s="227">
        <f t="shared" si="50"/>
        <v>0</v>
      </c>
      <c r="U275" s="227">
        <f t="shared" si="51"/>
        <v>0</v>
      </c>
      <c r="V275" s="227">
        <f t="shared" si="52"/>
        <v>0</v>
      </c>
      <c r="W275" s="227">
        <f t="shared" si="53"/>
        <v>0</v>
      </c>
      <c r="X275" s="227">
        <f t="shared" si="54"/>
        <v>0</v>
      </c>
      <c r="Y275" s="227">
        <f t="shared" si="55"/>
        <v>0</v>
      </c>
      <c r="Z275" s="227">
        <f t="shared" si="56"/>
        <v>0</v>
      </c>
      <c r="AB275" s="139">
        <f t="shared" si="60"/>
        <v>0</v>
      </c>
    </row>
    <row r="276" spans="1:28">
      <c r="A276" s="191">
        <f t="shared" si="57"/>
        <v>30</v>
      </c>
      <c r="B276" s="191" t="str">
        <f>C276&amp;":"&amp;COUNTIF($C$7:C276,C276)</f>
        <v>30:3</v>
      </c>
      <c r="C276" s="204">
        <f t="shared" si="59"/>
        <v>30</v>
      </c>
      <c r="D276" s="47">
        <v>0</v>
      </c>
      <c r="E276" s="47">
        <v>1</v>
      </c>
      <c r="F276" s="47">
        <v>2</v>
      </c>
      <c r="G276" s="47">
        <v>0</v>
      </c>
      <c r="H276" s="47">
        <v>0</v>
      </c>
      <c r="I276" s="47">
        <v>1</v>
      </c>
      <c r="J276" s="47">
        <v>5</v>
      </c>
      <c r="K276" s="47">
        <v>10</v>
      </c>
      <c r="L276" s="47">
        <v>11</v>
      </c>
      <c r="M276" s="68"/>
      <c r="O276" s="209">
        <v>270</v>
      </c>
      <c r="P276" s="2" t="str">
        <f>Q276&amp;":"&amp;COUNTIF($Q$7:Q276,Q276)</f>
        <v>0:31</v>
      </c>
      <c r="Q276" s="206">
        <f>'Student name internal mark'!X276</f>
        <v>0</v>
      </c>
      <c r="R276" s="227">
        <f t="shared" si="58"/>
        <v>0</v>
      </c>
      <c r="S276" s="227">
        <f t="shared" si="49"/>
        <v>0</v>
      </c>
      <c r="T276" s="227">
        <f t="shared" si="50"/>
        <v>0</v>
      </c>
      <c r="U276" s="227">
        <f t="shared" si="51"/>
        <v>0</v>
      </c>
      <c r="V276" s="227">
        <f t="shared" si="52"/>
        <v>0</v>
      </c>
      <c r="W276" s="227">
        <f t="shared" si="53"/>
        <v>0</v>
      </c>
      <c r="X276" s="227">
        <f t="shared" si="54"/>
        <v>0</v>
      </c>
      <c r="Y276" s="227">
        <f t="shared" si="55"/>
        <v>0</v>
      </c>
      <c r="Z276" s="227">
        <f t="shared" si="56"/>
        <v>0</v>
      </c>
      <c r="AB276" s="139">
        <f t="shared" si="60"/>
        <v>0</v>
      </c>
    </row>
    <row r="277" spans="1:28">
      <c r="A277" s="191">
        <f t="shared" si="57"/>
        <v>21</v>
      </c>
      <c r="B277" s="191" t="str">
        <f>C277&amp;":"&amp;COUNTIF($C$7:C277,C277)</f>
        <v>21:2</v>
      </c>
      <c r="C277" s="204">
        <f t="shared" si="59"/>
        <v>21</v>
      </c>
      <c r="D277" s="47">
        <v>1</v>
      </c>
      <c r="E277" s="47">
        <v>2</v>
      </c>
      <c r="F277" s="47">
        <v>1</v>
      </c>
      <c r="G277" s="47">
        <v>2</v>
      </c>
      <c r="H277" s="47">
        <v>0</v>
      </c>
      <c r="I277" s="47">
        <v>2</v>
      </c>
      <c r="J277" s="47">
        <v>0</v>
      </c>
      <c r="K277" s="47">
        <v>0</v>
      </c>
      <c r="L277" s="47">
        <v>13</v>
      </c>
      <c r="M277" s="145"/>
      <c r="O277" s="209">
        <v>271</v>
      </c>
      <c r="P277" s="2" t="str">
        <f>Q277&amp;":"&amp;COUNTIF($Q$7:Q277,Q277)</f>
        <v>0:32</v>
      </c>
      <c r="Q277" s="206">
        <f>'Student name internal mark'!X277</f>
        <v>0</v>
      </c>
      <c r="R277" s="227">
        <f t="shared" si="58"/>
        <v>0</v>
      </c>
      <c r="S277" s="227">
        <f t="shared" si="49"/>
        <v>0</v>
      </c>
      <c r="T277" s="227">
        <f t="shared" si="50"/>
        <v>0</v>
      </c>
      <c r="U277" s="227">
        <f t="shared" si="51"/>
        <v>0</v>
      </c>
      <c r="V277" s="227">
        <f t="shared" si="52"/>
        <v>0</v>
      </c>
      <c r="W277" s="227">
        <f t="shared" si="53"/>
        <v>0</v>
      </c>
      <c r="X277" s="227">
        <f t="shared" si="54"/>
        <v>0</v>
      </c>
      <c r="Y277" s="227">
        <f t="shared" si="55"/>
        <v>0</v>
      </c>
      <c r="Z277" s="227">
        <f t="shared" si="56"/>
        <v>0</v>
      </c>
      <c r="AB277" s="139">
        <f t="shared" si="60"/>
        <v>0</v>
      </c>
    </row>
    <row r="278" spans="1:28">
      <c r="A278" s="191">
        <f t="shared" si="57"/>
        <v>22</v>
      </c>
      <c r="B278" s="191" t="str">
        <f>C278&amp;":"&amp;COUNTIF($C$7:C278,C278)</f>
        <v>22:4</v>
      </c>
      <c r="C278" s="204">
        <f t="shared" si="59"/>
        <v>22</v>
      </c>
      <c r="D278" s="47">
        <v>1</v>
      </c>
      <c r="E278" s="47">
        <v>1</v>
      </c>
      <c r="F278" s="47">
        <v>1</v>
      </c>
      <c r="G278" s="47">
        <v>0</v>
      </c>
      <c r="H278" s="47">
        <v>1</v>
      </c>
      <c r="I278" s="47">
        <v>0</v>
      </c>
      <c r="J278" s="47">
        <v>3</v>
      </c>
      <c r="K278" s="47">
        <v>3</v>
      </c>
      <c r="L278" s="47">
        <v>12</v>
      </c>
      <c r="M278" s="68"/>
      <c r="O278" s="2">
        <v>272</v>
      </c>
      <c r="P278" s="2" t="str">
        <f>Q278&amp;":"&amp;COUNTIF($Q$7:Q278,Q278)</f>
        <v>0:33</v>
      </c>
      <c r="Q278" s="206">
        <f>'Student name internal mark'!X278</f>
        <v>0</v>
      </c>
      <c r="R278" s="227">
        <f t="shared" si="58"/>
        <v>0</v>
      </c>
      <c r="S278" s="227">
        <f t="shared" si="49"/>
        <v>0</v>
      </c>
      <c r="T278" s="227">
        <f t="shared" si="50"/>
        <v>0</v>
      </c>
      <c r="U278" s="227">
        <f t="shared" si="51"/>
        <v>0</v>
      </c>
      <c r="V278" s="227">
        <f t="shared" si="52"/>
        <v>0</v>
      </c>
      <c r="W278" s="227">
        <f t="shared" si="53"/>
        <v>0</v>
      </c>
      <c r="X278" s="227">
        <f t="shared" si="54"/>
        <v>0</v>
      </c>
      <c r="Y278" s="227">
        <f t="shared" si="55"/>
        <v>0</v>
      </c>
      <c r="Z278" s="227">
        <f t="shared" si="56"/>
        <v>0</v>
      </c>
      <c r="AB278" s="139">
        <f t="shared" si="60"/>
        <v>0</v>
      </c>
    </row>
    <row r="279" spans="1:28">
      <c r="A279" s="191">
        <f t="shared" si="57"/>
        <v>33</v>
      </c>
      <c r="B279" s="191" t="str">
        <f>C279&amp;":"&amp;COUNTIF($C$7:C279,C279)</f>
        <v>33:4</v>
      </c>
      <c r="C279" s="204">
        <f t="shared" si="59"/>
        <v>33</v>
      </c>
      <c r="D279" s="47">
        <v>2</v>
      </c>
      <c r="E279" s="47">
        <v>1</v>
      </c>
      <c r="F279" s="47">
        <v>1</v>
      </c>
      <c r="G279" s="47">
        <v>1</v>
      </c>
      <c r="H279" s="47">
        <v>1</v>
      </c>
      <c r="I279" s="47">
        <v>1</v>
      </c>
      <c r="J279" s="47">
        <v>5</v>
      </c>
      <c r="K279" s="47">
        <v>10</v>
      </c>
      <c r="L279" s="47">
        <v>11</v>
      </c>
      <c r="M279" s="68"/>
      <c r="O279" s="209">
        <v>273</v>
      </c>
      <c r="P279" s="2" t="str">
        <f>Q279&amp;":"&amp;COUNTIF($Q$7:Q279,Q279)</f>
        <v>0:34</v>
      </c>
      <c r="Q279" s="206">
        <f>'Student name internal mark'!X279</f>
        <v>0</v>
      </c>
      <c r="R279" s="227">
        <f t="shared" si="58"/>
        <v>0</v>
      </c>
      <c r="S279" s="227">
        <f t="shared" si="49"/>
        <v>0</v>
      </c>
      <c r="T279" s="227">
        <f t="shared" si="50"/>
        <v>0</v>
      </c>
      <c r="U279" s="227">
        <f t="shared" si="51"/>
        <v>0</v>
      </c>
      <c r="V279" s="227">
        <f t="shared" si="52"/>
        <v>0</v>
      </c>
      <c r="W279" s="227">
        <f t="shared" si="53"/>
        <v>0</v>
      </c>
      <c r="X279" s="227">
        <f t="shared" si="54"/>
        <v>0</v>
      </c>
      <c r="Y279" s="227">
        <f t="shared" si="55"/>
        <v>0</v>
      </c>
      <c r="Z279" s="227">
        <f t="shared" si="56"/>
        <v>0</v>
      </c>
      <c r="AB279" s="139">
        <f t="shared" si="60"/>
        <v>0</v>
      </c>
    </row>
    <row r="280" spans="1:28">
      <c r="A280" s="191">
        <f t="shared" si="57"/>
        <v>24</v>
      </c>
      <c r="B280" s="191" t="str">
        <f>C280&amp;":"&amp;COUNTIF($C$7:C280,C280)</f>
        <v>24:6</v>
      </c>
      <c r="C280" s="204">
        <f t="shared" si="59"/>
        <v>24</v>
      </c>
      <c r="D280" s="47">
        <v>0</v>
      </c>
      <c r="E280" s="47">
        <v>0</v>
      </c>
      <c r="F280" s="47">
        <v>1</v>
      </c>
      <c r="G280" s="47">
        <v>1</v>
      </c>
      <c r="H280" s="47">
        <v>0</v>
      </c>
      <c r="I280" s="47">
        <v>1</v>
      </c>
      <c r="J280" s="47">
        <v>7</v>
      </c>
      <c r="K280" s="47">
        <v>7</v>
      </c>
      <c r="L280" s="47">
        <v>7</v>
      </c>
      <c r="M280" s="68"/>
      <c r="O280" s="2">
        <v>274</v>
      </c>
      <c r="P280" s="2" t="str">
        <f>Q280&amp;":"&amp;COUNTIF($Q$7:Q280,Q280)</f>
        <v>0:35</v>
      </c>
      <c r="Q280" s="206">
        <f>'Student name internal mark'!X280</f>
        <v>0</v>
      </c>
      <c r="R280" s="227">
        <f t="shared" si="58"/>
        <v>0</v>
      </c>
      <c r="S280" s="227">
        <f t="shared" si="49"/>
        <v>0</v>
      </c>
      <c r="T280" s="227">
        <f t="shared" si="50"/>
        <v>0</v>
      </c>
      <c r="U280" s="227">
        <f t="shared" si="51"/>
        <v>0</v>
      </c>
      <c r="V280" s="227">
        <f t="shared" si="52"/>
        <v>0</v>
      </c>
      <c r="W280" s="227">
        <f t="shared" si="53"/>
        <v>0</v>
      </c>
      <c r="X280" s="227">
        <f t="shared" si="54"/>
        <v>0</v>
      </c>
      <c r="Y280" s="227">
        <f t="shared" si="55"/>
        <v>0</v>
      </c>
      <c r="Z280" s="227">
        <f t="shared" si="56"/>
        <v>0</v>
      </c>
      <c r="AB280" s="139">
        <f t="shared" si="60"/>
        <v>0</v>
      </c>
    </row>
    <row r="281" spans="1:28">
      <c r="A281" s="191">
        <f t="shared" si="57"/>
        <v>34</v>
      </c>
      <c r="B281" s="191" t="str">
        <f>C281&amp;":"&amp;COUNTIF($C$7:C281,C281)</f>
        <v>34:3</v>
      </c>
      <c r="C281" s="204">
        <f t="shared" si="59"/>
        <v>34</v>
      </c>
      <c r="D281" s="47">
        <v>0</v>
      </c>
      <c r="E281" s="47">
        <v>1</v>
      </c>
      <c r="F281" s="47">
        <v>2</v>
      </c>
      <c r="G281" s="47">
        <v>1</v>
      </c>
      <c r="H281" s="47">
        <v>1</v>
      </c>
      <c r="I281" s="47">
        <v>1</v>
      </c>
      <c r="J281" s="47">
        <v>7</v>
      </c>
      <c r="K281" s="47">
        <v>10</v>
      </c>
      <c r="L281" s="47">
        <v>11</v>
      </c>
      <c r="M281" s="68"/>
      <c r="O281" s="209">
        <v>275</v>
      </c>
      <c r="P281" s="2" t="str">
        <f>Q281&amp;":"&amp;COUNTIF($Q$7:Q281,Q281)</f>
        <v>0:36</v>
      </c>
      <c r="Q281" s="206">
        <f>'Student name internal mark'!X281</f>
        <v>0</v>
      </c>
      <c r="R281" s="227">
        <f t="shared" si="58"/>
        <v>0</v>
      </c>
      <c r="S281" s="227">
        <f t="shared" si="49"/>
        <v>0</v>
      </c>
      <c r="T281" s="227">
        <f t="shared" si="50"/>
        <v>0</v>
      </c>
      <c r="U281" s="227">
        <f t="shared" si="51"/>
        <v>0</v>
      </c>
      <c r="V281" s="227">
        <f t="shared" si="52"/>
        <v>0</v>
      </c>
      <c r="W281" s="227">
        <f t="shared" si="53"/>
        <v>0</v>
      </c>
      <c r="X281" s="227">
        <f t="shared" si="54"/>
        <v>0</v>
      </c>
      <c r="Y281" s="227">
        <f t="shared" si="55"/>
        <v>0</v>
      </c>
      <c r="Z281" s="227">
        <f t="shared" si="56"/>
        <v>0</v>
      </c>
      <c r="AB281" s="139">
        <f t="shared" si="60"/>
        <v>0</v>
      </c>
    </row>
    <row r="282" spans="1:28">
      <c r="A282" s="191">
        <f t="shared" si="57"/>
        <v>22</v>
      </c>
      <c r="B282" s="191" t="str">
        <f>C282&amp;":"&amp;COUNTIF($C$7:C282,C282)</f>
        <v>22:5</v>
      </c>
      <c r="C282" s="204">
        <f t="shared" si="59"/>
        <v>22</v>
      </c>
      <c r="D282" s="47">
        <v>2</v>
      </c>
      <c r="E282" s="47">
        <v>2</v>
      </c>
      <c r="F282" s="47">
        <v>1</v>
      </c>
      <c r="G282" s="47">
        <v>2</v>
      </c>
      <c r="H282" s="47">
        <v>0</v>
      </c>
      <c r="I282" s="47">
        <v>2</v>
      </c>
      <c r="J282" s="47">
        <v>2</v>
      </c>
      <c r="K282" s="47">
        <v>11</v>
      </c>
      <c r="L282" s="47">
        <v>0</v>
      </c>
      <c r="M282" s="68"/>
      <c r="O282" s="209">
        <v>276</v>
      </c>
      <c r="P282" s="2" t="str">
        <f>Q282&amp;":"&amp;COUNTIF($Q$7:Q282,Q282)</f>
        <v>0:37</v>
      </c>
      <c r="Q282" s="206">
        <f>'Student name internal mark'!X282</f>
        <v>0</v>
      </c>
      <c r="R282" s="227">
        <f t="shared" si="58"/>
        <v>0</v>
      </c>
      <c r="S282" s="227">
        <f t="shared" si="49"/>
        <v>0</v>
      </c>
      <c r="T282" s="227">
        <f t="shared" si="50"/>
        <v>0</v>
      </c>
      <c r="U282" s="227">
        <f t="shared" si="51"/>
        <v>0</v>
      </c>
      <c r="V282" s="227">
        <f t="shared" si="52"/>
        <v>0</v>
      </c>
      <c r="W282" s="227">
        <f t="shared" si="53"/>
        <v>0</v>
      </c>
      <c r="X282" s="227">
        <f t="shared" si="54"/>
        <v>0</v>
      </c>
      <c r="Y282" s="227">
        <f t="shared" si="55"/>
        <v>0</v>
      </c>
      <c r="Z282" s="227">
        <f t="shared" si="56"/>
        <v>0</v>
      </c>
      <c r="AB282" s="139">
        <f t="shared" si="60"/>
        <v>0</v>
      </c>
    </row>
    <row r="283" spans="1:28">
      <c r="A283" s="191">
        <f t="shared" si="57"/>
        <v>30</v>
      </c>
      <c r="B283" s="191" t="str">
        <f>C283&amp;":"&amp;COUNTIF($C$7:C283,C283)</f>
        <v>30:4</v>
      </c>
      <c r="C283" s="204">
        <f t="shared" si="59"/>
        <v>30</v>
      </c>
      <c r="D283" s="47">
        <v>0</v>
      </c>
      <c r="E283" s="47">
        <v>0</v>
      </c>
      <c r="F283" s="47">
        <v>0</v>
      </c>
      <c r="G283" s="47">
        <v>2</v>
      </c>
      <c r="H283" s="47">
        <v>2</v>
      </c>
      <c r="I283" s="47">
        <v>0</v>
      </c>
      <c r="J283" s="47">
        <v>7</v>
      </c>
      <c r="K283" s="47">
        <v>5</v>
      </c>
      <c r="L283" s="47">
        <v>14</v>
      </c>
      <c r="M283" s="68"/>
      <c r="O283" s="209">
        <v>277</v>
      </c>
      <c r="P283" s="2" t="str">
        <f>Q283&amp;":"&amp;COUNTIF($Q$7:Q283,Q283)</f>
        <v>0:38</v>
      </c>
      <c r="Q283" s="206">
        <f>'Student name internal mark'!X283</f>
        <v>0</v>
      </c>
      <c r="R283" s="227">
        <f t="shared" si="58"/>
        <v>0</v>
      </c>
      <c r="S283" s="227">
        <f t="shared" si="49"/>
        <v>0</v>
      </c>
      <c r="T283" s="227">
        <f t="shared" si="50"/>
        <v>0</v>
      </c>
      <c r="U283" s="227">
        <f t="shared" si="51"/>
        <v>0</v>
      </c>
      <c r="V283" s="227">
        <f t="shared" si="52"/>
        <v>0</v>
      </c>
      <c r="W283" s="227">
        <f t="shared" si="53"/>
        <v>0</v>
      </c>
      <c r="X283" s="227">
        <f t="shared" si="54"/>
        <v>0</v>
      </c>
      <c r="Y283" s="227">
        <f t="shared" si="55"/>
        <v>0</v>
      </c>
      <c r="Z283" s="227">
        <f t="shared" si="56"/>
        <v>0</v>
      </c>
      <c r="AB283" s="139">
        <f t="shared" si="60"/>
        <v>0</v>
      </c>
    </row>
    <row r="284" spans="1:28">
      <c r="A284" s="191">
        <f t="shared" si="57"/>
        <v>40</v>
      </c>
      <c r="B284" s="191" t="str">
        <f>C284&amp;":"&amp;COUNTIF($C$7:C284,C284)</f>
        <v>40:2</v>
      </c>
      <c r="C284" s="204">
        <f t="shared" si="59"/>
        <v>40</v>
      </c>
      <c r="D284" s="47">
        <v>1</v>
      </c>
      <c r="E284" s="47">
        <v>2</v>
      </c>
      <c r="F284" s="47">
        <v>1</v>
      </c>
      <c r="G284" s="47">
        <v>1</v>
      </c>
      <c r="H284" s="47">
        <v>1</v>
      </c>
      <c r="I284" s="47">
        <v>2</v>
      </c>
      <c r="J284" s="47">
        <v>8</v>
      </c>
      <c r="K284" s="47">
        <v>13</v>
      </c>
      <c r="L284" s="47">
        <v>11</v>
      </c>
      <c r="M284" s="68"/>
      <c r="O284" s="209">
        <v>278</v>
      </c>
      <c r="P284" s="2" t="str">
        <f>Q284&amp;":"&amp;COUNTIF($Q$7:Q284,Q284)</f>
        <v>0:39</v>
      </c>
      <c r="Q284" s="206">
        <f>'Student name internal mark'!X284</f>
        <v>0</v>
      </c>
      <c r="R284" s="227">
        <f t="shared" si="58"/>
        <v>0</v>
      </c>
      <c r="S284" s="227">
        <f t="shared" si="49"/>
        <v>0</v>
      </c>
      <c r="T284" s="227">
        <f t="shared" si="50"/>
        <v>0</v>
      </c>
      <c r="U284" s="227">
        <f t="shared" si="51"/>
        <v>0</v>
      </c>
      <c r="V284" s="227">
        <f t="shared" si="52"/>
        <v>0</v>
      </c>
      <c r="W284" s="227">
        <f t="shared" si="53"/>
        <v>0</v>
      </c>
      <c r="X284" s="227">
        <f t="shared" si="54"/>
        <v>0</v>
      </c>
      <c r="Y284" s="227">
        <f t="shared" si="55"/>
        <v>0</v>
      </c>
      <c r="Z284" s="227">
        <f t="shared" si="56"/>
        <v>0</v>
      </c>
      <c r="AB284" s="139">
        <f t="shared" si="60"/>
        <v>0</v>
      </c>
    </row>
    <row r="285" spans="1:28">
      <c r="A285" s="191">
        <f t="shared" si="57"/>
        <v>38</v>
      </c>
      <c r="B285" s="191" t="str">
        <f>C285&amp;":"&amp;COUNTIF($C$7:C285,C285)</f>
        <v>38:3</v>
      </c>
      <c r="C285" s="204">
        <f t="shared" si="59"/>
        <v>38</v>
      </c>
      <c r="D285" s="47">
        <v>1</v>
      </c>
      <c r="E285" s="47">
        <v>1</v>
      </c>
      <c r="F285" s="47">
        <v>2</v>
      </c>
      <c r="G285" s="47">
        <v>1</v>
      </c>
      <c r="H285" s="47">
        <v>1</v>
      </c>
      <c r="I285" s="47">
        <v>1</v>
      </c>
      <c r="J285" s="47">
        <v>8</v>
      </c>
      <c r="K285" s="47">
        <v>11</v>
      </c>
      <c r="L285" s="47">
        <v>12</v>
      </c>
      <c r="M285" s="68"/>
      <c r="O285" s="2">
        <v>279</v>
      </c>
      <c r="P285" s="2" t="str">
        <f>Q285&amp;":"&amp;COUNTIF($Q$7:Q285,Q285)</f>
        <v>0:40</v>
      </c>
      <c r="Q285" s="206">
        <f>'Student name internal mark'!X285</f>
        <v>0</v>
      </c>
      <c r="R285" s="227">
        <f t="shared" si="58"/>
        <v>0</v>
      </c>
      <c r="S285" s="227">
        <f t="shared" si="49"/>
        <v>0</v>
      </c>
      <c r="T285" s="227">
        <f t="shared" si="50"/>
        <v>0</v>
      </c>
      <c r="U285" s="227">
        <f t="shared" si="51"/>
        <v>0</v>
      </c>
      <c r="V285" s="227">
        <f t="shared" si="52"/>
        <v>0</v>
      </c>
      <c r="W285" s="227">
        <f t="shared" si="53"/>
        <v>0</v>
      </c>
      <c r="X285" s="227">
        <f t="shared" si="54"/>
        <v>0</v>
      </c>
      <c r="Y285" s="227">
        <f t="shared" si="55"/>
        <v>0</v>
      </c>
      <c r="Z285" s="227">
        <f t="shared" si="56"/>
        <v>0</v>
      </c>
      <c r="AB285" s="139">
        <f t="shared" si="60"/>
        <v>0</v>
      </c>
    </row>
    <row r="286" spans="1:28">
      <c r="A286" s="191">
        <f t="shared" si="57"/>
        <v>29</v>
      </c>
      <c r="B286" s="191" t="str">
        <f>C286&amp;":"&amp;COUNTIF($C$7:C286,C286)</f>
        <v>29:4</v>
      </c>
      <c r="C286" s="204">
        <f t="shared" si="59"/>
        <v>29</v>
      </c>
      <c r="D286" s="47">
        <v>1</v>
      </c>
      <c r="E286" s="47">
        <v>1</v>
      </c>
      <c r="F286" s="47">
        <v>1</v>
      </c>
      <c r="G286" s="47">
        <v>1</v>
      </c>
      <c r="H286" s="47">
        <v>0</v>
      </c>
      <c r="I286" s="47">
        <v>1</v>
      </c>
      <c r="J286" s="47">
        <v>5</v>
      </c>
      <c r="K286" s="47">
        <v>9</v>
      </c>
      <c r="L286" s="47">
        <v>10</v>
      </c>
      <c r="M286" s="68"/>
      <c r="O286" s="209">
        <v>280</v>
      </c>
      <c r="P286" s="2" t="str">
        <f>Q286&amp;":"&amp;COUNTIF($Q$7:Q286,Q286)</f>
        <v>0:41</v>
      </c>
      <c r="Q286" s="206">
        <f>'Student name internal mark'!X286</f>
        <v>0</v>
      </c>
      <c r="R286" s="227">
        <f t="shared" si="58"/>
        <v>0</v>
      </c>
      <c r="S286" s="227">
        <f t="shared" si="49"/>
        <v>0</v>
      </c>
      <c r="T286" s="227">
        <f t="shared" si="50"/>
        <v>0</v>
      </c>
      <c r="U286" s="227">
        <f t="shared" si="51"/>
        <v>0</v>
      </c>
      <c r="V286" s="227">
        <f t="shared" si="52"/>
        <v>0</v>
      </c>
      <c r="W286" s="227">
        <f t="shared" si="53"/>
        <v>0</v>
      </c>
      <c r="X286" s="227">
        <f t="shared" si="54"/>
        <v>0</v>
      </c>
      <c r="Y286" s="227">
        <f t="shared" si="55"/>
        <v>0</v>
      </c>
      <c r="Z286" s="227">
        <f t="shared" si="56"/>
        <v>0</v>
      </c>
      <c r="AB286" s="139">
        <f t="shared" si="60"/>
        <v>0</v>
      </c>
    </row>
    <row r="287" spans="1:28">
      <c r="A287" s="191">
        <f t="shared" si="57"/>
        <v>13</v>
      </c>
      <c r="B287" s="191" t="str">
        <f>C287&amp;":"&amp;COUNTIF($C$7:C287,C287)</f>
        <v>13:2</v>
      </c>
      <c r="C287" s="204">
        <f t="shared" si="59"/>
        <v>13</v>
      </c>
      <c r="D287" s="47">
        <v>2</v>
      </c>
      <c r="E287" s="47">
        <v>1</v>
      </c>
      <c r="F287" s="47">
        <v>0</v>
      </c>
      <c r="G287" s="47">
        <v>0</v>
      </c>
      <c r="H287" s="47">
        <v>1</v>
      </c>
      <c r="I287" s="47">
        <v>1</v>
      </c>
      <c r="J287" s="47">
        <v>2</v>
      </c>
      <c r="K287" s="47">
        <v>5</v>
      </c>
      <c r="L287" s="47">
        <v>1</v>
      </c>
      <c r="M287" s="211"/>
      <c r="O287" s="2">
        <v>281</v>
      </c>
      <c r="P287" s="2" t="str">
        <f>Q287&amp;":"&amp;COUNTIF($Q$7:Q287,Q287)</f>
        <v>0:42</v>
      </c>
      <c r="Q287" s="206">
        <f>'Student name internal mark'!X287</f>
        <v>0</v>
      </c>
      <c r="R287" s="227">
        <f t="shared" si="58"/>
        <v>0</v>
      </c>
      <c r="S287" s="227">
        <f t="shared" si="49"/>
        <v>0</v>
      </c>
      <c r="T287" s="227">
        <f t="shared" si="50"/>
        <v>0</v>
      </c>
      <c r="U287" s="227">
        <f t="shared" si="51"/>
        <v>0</v>
      </c>
      <c r="V287" s="227">
        <f t="shared" si="52"/>
        <v>0</v>
      </c>
      <c r="W287" s="227">
        <f t="shared" si="53"/>
        <v>0</v>
      </c>
      <c r="X287" s="227">
        <f t="shared" si="54"/>
        <v>0</v>
      </c>
      <c r="Y287" s="227">
        <f t="shared" si="55"/>
        <v>0</v>
      </c>
      <c r="Z287" s="227">
        <f t="shared" si="56"/>
        <v>0</v>
      </c>
      <c r="AB287" s="139">
        <f t="shared" si="60"/>
        <v>0</v>
      </c>
    </row>
    <row r="288" spans="1:28">
      <c r="A288" s="191">
        <f t="shared" si="57"/>
        <v>17</v>
      </c>
      <c r="B288" s="191" t="str">
        <f>C288&amp;":"&amp;COUNTIF($C$7:C288,C288)</f>
        <v>17:1</v>
      </c>
      <c r="C288" s="204">
        <f t="shared" si="59"/>
        <v>17</v>
      </c>
      <c r="D288" s="170">
        <v>2</v>
      </c>
      <c r="E288" s="170">
        <v>0</v>
      </c>
      <c r="F288" s="170">
        <v>2</v>
      </c>
      <c r="G288" s="170">
        <v>2</v>
      </c>
      <c r="H288" s="170">
        <v>1</v>
      </c>
      <c r="I288" s="170">
        <v>2</v>
      </c>
      <c r="J288" s="240">
        <v>8</v>
      </c>
      <c r="K288" s="53">
        <v>0</v>
      </c>
      <c r="L288" s="53">
        <v>0</v>
      </c>
      <c r="M288" s="68"/>
      <c r="O288" s="209">
        <v>282</v>
      </c>
      <c r="P288" s="2" t="str">
        <f>Q288&amp;":"&amp;COUNTIF($Q$7:Q288,Q288)</f>
        <v>0:43</v>
      </c>
      <c r="Q288" s="206">
        <f>'Student name internal mark'!X288</f>
        <v>0</v>
      </c>
      <c r="R288" s="227">
        <f t="shared" si="58"/>
        <v>0</v>
      </c>
      <c r="S288" s="227">
        <f t="shared" si="49"/>
        <v>0</v>
      </c>
      <c r="T288" s="227">
        <f t="shared" si="50"/>
        <v>0</v>
      </c>
      <c r="U288" s="227">
        <f t="shared" si="51"/>
        <v>0</v>
      </c>
      <c r="V288" s="227">
        <f t="shared" si="52"/>
        <v>0</v>
      </c>
      <c r="W288" s="227">
        <f t="shared" si="53"/>
        <v>0</v>
      </c>
      <c r="X288" s="227">
        <f t="shared" si="54"/>
        <v>0</v>
      </c>
      <c r="Y288" s="227">
        <f t="shared" si="55"/>
        <v>0</v>
      </c>
      <c r="Z288" s="227">
        <f t="shared" si="56"/>
        <v>0</v>
      </c>
      <c r="AB288" s="139">
        <f t="shared" si="60"/>
        <v>0</v>
      </c>
    </row>
    <row r="289" spans="1:28">
      <c r="A289" s="191">
        <f t="shared" si="57"/>
        <v>40</v>
      </c>
      <c r="B289" s="191" t="str">
        <f>C289&amp;":"&amp;COUNTIF($C$7:C289,C289)</f>
        <v>40:3</v>
      </c>
      <c r="C289" s="204">
        <f t="shared" si="59"/>
        <v>40</v>
      </c>
      <c r="D289" s="170">
        <v>2</v>
      </c>
      <c r="E289" s="170">
        <v>2</v>
      </c>
      <c r="F289" s="170">
        <v>2</v>
      </c>
      <c r="G289" s="170">
        <v>1</v>
      </c>
      <c r="H289" s="170">
        <v>2</v>
      </c>
      <c r="I289" s="170">
        <v>1</v>
      </c>
      <c r="J289" s="240">
        <v>7</v>
      </c>
      <c r="K289" s="53">
        <v>10</v>
      </c>
      <c r="L289" s="53">
        <v>13</v>
      </c>
      <c r="M289" s="145"/>
      <c r="O289" s="209">
        <v>283</v>
      </c>
      <c r="P289" s="2" t="str">
        <f>Q289&amp;":"&amp;COUNTIF($Q$7:Q289,Q289)</f>
        <v>0:44</v>
      </c>
      <c r="Q289" s="206">
        <f>'Student name internal mark'!X289</f>
        <v>0</v>
      </c>
      <c r="R289" s="227">
        <f t="shared" si="58"/>
        <v>0</v>
      </c>
      <c r="S289" s="227">
        <f t="shared" si="49"/>
        <v>0</v>
      </c>
      <c r="T289" s="227">
        <f t="shared" si="50"/>
        <v>0</v>
      </c>
      <c r="U289" s="227">
        <f t="shared" si="51"/>
        <v>0</v>
      </c>
      <c r="V289" s="227">
        <f t="shared" si="52"/>
        <v>0</v>
      </c>
      <c r="W289" s="227">
        <f t="shared" si="53"/>
        <v>0</v>
      </c>
      <c r="X289" s="227">
        <f t="shared" si="54"/>
        <v>0</v>
      </c>
      <c r="Y289" s="227">
        <f t="shared" si="55"/>
        <v>0</v>
      </c>
      <c r="Z289" s="227">
        <f t="shared" si="56"/>
        <v>0</v>
      </c>
      <c r="AB289" s="139">
        <f t="shared" si="60"/>
        <v>0</v>
      </c>
    </row>
    <row r="290" spans="1:28">
      <c r="A290" s="191">
        <f t="shared" si="57"/>
        <v>28</v>
      </c>
      <c r="B290" s="191" t="str">
        <f>C290&amp;":"&amp;COUNTIF($C$7:C290,C290)</f>
        <v>28:5</v>
      </c>
      <c r="C290" s="204">
        <f t="shared" si="59"/>
        <v>28</v>
      </c>
      <c r="D290" s="170">
        <v>0</v>
      </c>
      <c r="E290" s="170">
        <v>0</v>
      </c>
      <c r="F290" s="170">
        <v>1</v>
      </c>
      <c r="G290" s="170">
        <v>0</v>
      </c>
      <c r="H290" s="170">
        <v>0</v>
      </c>
      <c r="I290" s="170">
        <v>0</v>
      </c>
      <c r="J290" s="240">
        <v>8</v>
      </c>
      <c r="K290" s="53">
        <v>12</v>
      </c>
      <c r="L290" s="53">
        <v>7</v>
      </c>
      <c r="M290" s="211"/>
      <c r="O290" s="209">
        <v>284</v>
      </c>
      <c r="P290" s="2" t="str">
        <f>Q290&amp;":"&amp;COUNTIF($Q$7:Q290,Q290)</f>
        <v>0:45</v>
      </c>
      <c r="Q290" s="206">
        <f>'Student name internal mark'!X290</f>
        <v>0</v>
      </c>
      <c r="R290" s="227">
        <f t="shared" si="58"/>
        <v>0</v>
      </c>
      <c r="S290" s="227">
        <f t="shared" si="49"/>
        <v>0</v>
      </c>
      <c r="T290" s="227">
        <f t="shared" si="50"/>
        <v>0</v>
      </c>
      <c r="U290" s="227">
        <f t="shared" si="51"/>
        <v>0</v>
      </c>
      <c r="V290" s="227">
        <f t="shared" si="52"/>
        <v>0</v>
      </c>
      <c r="W290" s="227">
        <f t="shared" si="53"/>
        <v>0</v>
      </c>
      <c r="X290" s="227">
        <f t="shared" si="54"/>
        <v>0</v>
      </c>
      <c r="Y290" s="227">
        <f t="shared" si="55"/>
        <v>0</v>
      </c>
      <c r="Z290" s="227">
        <f t="shared" si="56"/>
        <v>0</v>
      </c>
      <c r="AB290" s="139">
        <f t="shared" si="60"/>
        <v>0</v>
      </c>
    </row>
    <row r="291" spans="1:28">
      <c r="A291" s="191">
        <f t="shared" si="57"/>
        <v>37</v>
      </c>
      <c r="B291" s="191" t="str">
        <f>C291&amp;":"&amp;COUNTIF($C$7:C291,C291)</f>
        <v>37:2</v>
      </c>
      <c r="C291" s="204">
        <f t="shared" si="59"/>
        <v>37</v>
      </c>
      <c r="D291" s="170">
        <v>1</v>
      </c>
      <c r="E291" s="170">
        <v>0</v>
      </c>
      <c r="F291" s="170">
        <v>2</v>
      </c>
      <c r="G291" s="170">
        <v>0</v>
      </c>
      <c r="H291" s="170">
        <v>1</v>
      </c>
      <c r="I291" s="170">
        <v>1</v>
      </c>
      <c r="J291" s="240">
        <v>8</v>
      </c>
      <c r="K291" s="53">
        <v>10</v>
      </c>
      <c r="L291" s="53">
        <v>14</v>
      </c>
      <c r="M291" s="68"/>
      <c r="O291" s="209">
        <v>285</v>
      </c>
      <c r="P291" s="2" t="str">
        <f>Q291&amp;":"&amp;COUNTIF($Q$7:Q291,Q291)</f>
        <v>0:46</v>
      </c>
      <c r="Q291" s="206">
        <f>'Student name internal mark'!X291</f>
        <v>0</v>
      </c>
      <c r="R291" s="227">
        <f t="shared" si="58"/>
        <v>0</v>
      </c>
      <c r="S291" s="227">
        <f t="shared" si="49"/>
        <v>0</v>
      </c>
      <c r="T291" s="227">
        <f t="shared" si="50"/>
        <v>0</v>
      </c>
      <c r="U291" s="227">
        <f t="shared" si="51"/>
        <v>0</v>
      </c>
      <c r="V291" s="227">
        <f t="shared" si="52"/>
        <v>0</v>
      </c>
      <c r="W291" s="227">
        <f t="shared" si="53"/>
        <v>0</v>
      </c>
      <c r="X291" s="227">
        <f t="shared" si="54"/>
        <v>0</v>
      </c>
      <c r="Y291" s="227">
        <f t="shared" si="55"/>
        <v>0</v>
      </c>
      <c r="Z291" s="227">
        <f t="shared" si="56"/>
        <v>0</v>
      </c>
      <c r="AB291" s="139">
        <f t="shared" si="60"/>
        <v>0</v>
      </c>
    </row>
    <row r="292" spans="1:28">
      <c r="A292" s="191">
        <f t="shared" si="57"/>
        <v>16</v>
      </c>
      <c r="B292" s="191" t="str">
        <f>C292&amp;":"&amp;COUNTIF($C$7:C292,C292)</f>
        <v>16:2</v>
      </c>
      <c r="C292" s="204">
        <f t="shared" si="59"/>
        <v>16</v>
      </c>
      <c r="D292" s="170">
        <v>2</v>
      </c>
      <c r="E292" s="170">
        <v>0</v>
      </c>
      <c r="F292" s="170">
        <v>0</v>
      </c>
      <c r="G292" s="170">
        <v>0</v>
      </c>
      <c r="H292" s="170">
        <v>0</v>
      </c>
      <c r="I292" s="170">
        <v>2</v>
      </c>
      <c r="J292" s="240">
        <v>1</v>
      </c>
      <c r="K292" s="53">
        <v>9</v>
      </c>
      <c r="L292" s="53">
        <v>2</v>
      </c>
      <c r="M292" s="68"/>
      <c r="O292" s="2">
        <v>286</v>
      </c>
      <c r="P292" s="2" t="str">
        <f>Q292&amp;":"&amp;COUNTIF($Q$7:Q292,Q292)</f>
        <v>0:47</v>
      </c>
      <c r="Q292" s="206">
        <f>'Student name internal mark'!X292</f>
        <v>0</v>
      </c>
      <c r="R292" s="227">
        <f t="shared" si="58"/>
        <v>0</v>
      </c>
      <c r="S292" s="227">
        <f t="shared" si="49"/>
        <v>0</v>
      </c>
      <c r="T292" s="227">
        <f t="shared" si="50"/>
        <v>0</v>
      </c>
      <c r="U292" s="227">
        <f t="shared" si="51"/>
        <v>0</v>
      </c>
      <c r="V292" s="227">
        <f t="shared" si="52"/>
        <v>0</v>
      </c>
      <c r="W292" s="227">
        <f t="shared" si="53"/>
        <v>0</v>
      </c>
      <c r="X292" s="227">
        <f t="shared" si="54"/>
        <v>0</v>
      </c>
      <c r="Y292" s="227">
        <f t="shared" si="55"/>
        <v>0</v>
      </c>
      <c r="Z292" s="227">
        <f t="shared" si="56"/>
        <v>0</v>
      </c>
      <c r="AB292" s="139">
        <f t="shared" si="60"/>
        <v>0</v>
      </c>
    </row>
    <row r="293" spans="1:28">
      <c r="A293" s="191">
        <f t="shared" si="57"/>
        <v>26</v>
      </c>
      <c r="B293" s="191" t="str">
        <f>C293&amp;":"&amp;COUNTIF($C$7:C293,C293)</f>
        <v>26:5</v>
      </c>
      <c r="C293" s="204">
        <f t="shared" si="59"/>
        <v>26</v>
      </c>
      <c r="D293" s="231">
        <v>1</v>
      </c>
      <c r="E293" s="231">
        <v>0</v>
      </c>
      <c r="F293" s="231">
        <v>0</v>
      </c>
      <c r="G293" s="231">
        <v>1</v>
      </c>
      <c r="H293" s="231">
        <v>1</v>
      </c>
      <c r="I293" s="231">
        <v>2</v>
      </c>
      <c r="J293" s="231">
        <v>2</v>
      </c>
      <c r="K293" s="231">
        <v>12</v>
      </c>
      <c r="L293" s="231">
        <v>7</v>
      </c>
      <c r="M293" s="68"/>
      <c r="O293" s="209">
        <v>287</v>
      </c>
      <c r="P293" s="2" t="str">
        <f>Q293&amp;":"&amp;COUNTIF($Q$7:Q293,Q293)</f>
        <v>0:48</v>
      </c>
      <c r="Q293" s="206">
        <f>'Student name internal mark'!X293</f>
        <v>0</v>
      </c>
      <c r="R293" s="227">
        <f t="shared" si="58"/>
        <v>0</v>
      </c>
      <c r="S293" s="227">
        <f t="shared" si="49"/>
        <v>0</v>
      </c>
      <c r="T293" s="227">
        <f t="shared" si="50"/>
        <v>0</v>
      </c>
      <c r="U293" s="227">
        <f t="shared" si="51"/>
        <v>0</v>
      </c>
      <c r="V293" s="227">
        <f t="shared" si="52"/>
        <v>0</v>
      </c>
      <c r="W293" s="227">
        <f t="shared" si="53"/>
        <v>0</v>
      </c>
      <c r="X293" s="227">
        <f t="shared" si="54"/>
        <v>0</v>
      </c>
      <c r="Y293" s="227">
        <f t="shared" si="55"/>
        <v>0</v>
      </c>
      <c r="Z293" s="227">
        <f t="shared" si="56"/>
        <v>0</v>
      </c>
      <c r="AB293" s="139">
        <f t="shared" si="60"/>
        <v>0</v>
      </c>
    </row>
    <row r="294" spans="1:28">
      <c r="A294" s="191">
        <f t="shared" si="57"/>
        <v>39</v>
      </c>
      <c r="B294" s="191" t="str">
        <f>C294&amp;":"&amp;COUNTIF($C$7:C294,C294)</f>
        <v>39:3</v>
      </c>
      <c r="C294" s="204">
        <f t="shared" si="59"/>
        <v>39</v>
      </c>
      <c r="D294" s="47">
        <v>2</v>
      </c>
      <c r="E294" s="47">
        <v>1</v>
      </c>
      <c r="F294" s="47">
        <v>2</v>
      </c>
      <c r="G294" s="47">
        <v>2</v>
      </c>
      <c r="H294" s="47">
        <v>2</v>
      </c>
      <c r="I294" s="47">
        <v>1</v>
      </c>
      <c r="J294" s="47">
        <v>8</v>
      </c>
      <c r="K294" s="47">
        <v>14</v>
      </c>
      <c r="L294" s="47">
        <v>7</v>
      </c>
      <c r="M294" s="68"/>
      <c r="O294" s="2">
        <v>288</v>
      </c>
      <c r="P294" s="2" t="str">
        <f>Q294&amp;":"&amp;COUNTIF($Q$7:Q294,Q294)</f>
        <v>0:49</v>
      </c>
      <c r="Q294" s="206">
        <f>'Student name internal mark'!X294</f>
        <v>0</v>
      </c>
      <c r="R294" s="227">
        <f t="shared" si="58"/>
        <v>0</v>
      </c>
      <c r="S294" s="227">
        <f t="shared" si="49"/>
        <v>0</v>
      </c>
      <c r="T294" s="227">
        <f t="shared" si="50"/>
        <v>0</v>
      </c>
      <c r="U294" s="227">
        <f t="shared" si="51"/>
        <v>0</v>
      </c>
      <c r="V294" s="227">
        <f t="shared" si="52"/>
        <v>0</v>
      </c>
      <c r="W294" s="227">
        <f t="shared" si="53"/>
        <v>0</v>
      </c>
      <c r="X294" s="227">
        <f t="shared" si="54"/>
        <v>0</v>
      </c>
      <c r="Y294" s="227">
        <f t="shared" si="55"/>
        <v>0</v>
      </c>
      <c r="Z294" s="227">
        <f t="shared" si="56"/>
        <v>0</v>
      </c>
      <c r="AB294" s="139">
        <f t="shared" si="60"/>
        <v>0</v>
      </c>
    </row>
    <row r="295" spans="1:28">
      <c r="A295" s="191">
        <f t="shared" si="57"/>
        <v>38</v>
      </c>
      <c r="B295" s="191" t="str">
        <f>C295&amp;":"&amp;COUNTIF($C$7:C295,C295)</f>
        <v>38:4</v>
      </c>
      <c r="C295" s="204">
        <f t="shared" si="59"/>
        <v>38</v>
      </c>
      <c r="D295" s="47">
        <v>0</v>
      </c>
      <c r="E295" s="47">
        <v>0</v>
      </c>
      <c r="F295" s="47">
        <v>2</v>
      </c>
      <c r="G295" s="47">
        <v>1</v>
      </c>
      <c r="H295" s="47">
        <v>1</v>
      </c>
      <c r="I295" s="47">
        <v>0</v>
      </c>
      <c r="J295" s="47">
        <v>7</v>
      </c>
      <c r="K295" s="47">
        <v>14</v>
      </c>
      <c r="L295" s="47">
        <v>13</v>
      </c>
      <c r="M295" s="145"/>
      <c r="O295" s="209">
        <v>289</v>
      </c>
      <c r="P295" s="2" t="str">
        <f>Q295&amp;":"&amp;COUNTIF($Q$7:Q295,Q295)</f>
        <v>0:50</v>
      </c>
      <c r="Q295" s="206">
        <f>'Student name internal mark'!X295</f>
        <v>0</v>
      </c>
      <c r="R295" s="227">
        <f t="shared" si="58"/>
        <v>0</v>
      </c>
      <c r="S295" s="227">
        <f t="shared" si="49"/>
        <v>0</v>
      </c>
      <c r="T295" s="227">
        <f t="shared" si="50"/>
        <v>0</v>
      </c>
      <c r="U295" s="227">
        <f t="shared" si="51"/>
        <v>0</v>
      </c>
      <c r="V295" s="227">
        <f t="shared" si="52"/>
        <v>0</v>
      </c>
      <c r="W295" s="227">
        <f t="shared" si="53"/>
        <v>0</v>
      </c>
      <c r="X295" s="227">
        <f t="shared" si="54"/>
        <v>0</v>
      </c>
      <c r="Y295" s="227">
        <f t="shared" si="55"/>
        <v>0</v>
      </c>
      <c r="Z295" s="227">
        <f t="shared" si="56"/>
        <v>0</v>
      </c>
      <c r="AB295" s="139">
        <f t="shared" si="60"/>
        <v>0</v>
      </c>
    </row>
    <row r="296" spans="1:28">
      <c r="A296" s="191">
        <f t="shared" si="57"/>
        <v>25</v>
      </c>
      <c r="B296" s="191" t="str">
        <f>C296&amp;":"&amp;COUNTIF($C$7:C296,C296)</f>
        <v>25:3</v>
      </c>
      <c r="C296" s="204">
        <f t="shared" si="59"/>
        <v>25</v>
      </c>
      <c r="D296" s="47">
        <v>1</v>
      </c>
      <c r="E296" s="47">
        <v>0</v>
      </c>
      <c r="F296" s="47">
        <v>1</v>
      </c>
      <c r="G296" s="47">
        <v>0</v>
      </c>
      <c r="H296" s="47">
        <v>1</v>
      </c>
      <c r="I296" s="47">
        <v>0</v>
      </c>
      <c r="J296" s="47">
        <v>5</v>
      </c>
      <c r="K296" s="47">
        <v>7</v>
      </c>
      <c r="L296" s="47">
        <v>10</v>
      </c>
      <c r="M296" s="211"/>
      <c r="O296" s="209">
        <v>290</v>
      </c>
      <c r="P296" s="2" t="str">
        <f>Q296&amp;":"&amp;COUNTIF($Q$7:Q296,Q296)</f>
        <v>0:51</v>
      </c>
      <c r="Q296" s="206">
        <f>'Student name internal mark'!X296</f>
        <v>0</v>
      </c>
      <c r="R296" s="227">
        <f t="shared" si="58"/>
        <v>0</v>
      </c>
      <c r="S296" s="227">
        <f t="shared" si="49"/>
        <v>0</v>
      </c>
      <c r="T296" s="227">
        <f t="shared" si="50"/>
        <v>0</v>
      </c>
      <c r="U296" s="227">
        <f t="shared" si="51"/>
        <v>0</v>
      </c>
      <c r="V296" s="227">
        <f t="shared" si="52"/>
        <v>0</v>
      </c>
      <c r="W296" s="227">
        <f t="shared" si="53"/>
        <v>0</v>
      </c>
      <c r="X296" s="227">
        <f t="shared" si="54"/>
        <v>0</v>
      </c>
      <c r="Y296" s="227">
        <f t="shared" si="55"/>
        <v>0</v>
      </c>
      <c r="Z296" s="227">
        <f t="shared" si="56"/>
        <v>0</v>
      </c>
      <c r="AB296" s="139">
        <f t="shared" si="60"/>
        <v>0</v>
      </c>
    </row>
    <row r="297" spans="1:28">
      <c r="A297" s="191">
        <f t="shared" si="57"/>
        <v>26</v>
      </c>
      <c r="B297" s="191" t="str">
        <f>C297&amp;":"&amp;COUNTIF($C$7:C297,C297)</f>
        <v>26:6</v>
      </c>
      <c r="C297" s="204">
        <f t="shared" si="59"/>
        <v>26</v>
      </c>
      <c r="D297" s="47">
        <v>1</v>
      </c>
      <c r="E297" s="47">
        <v>2</v>
      </c>
      <c r="F297" s="47">
        <v>1</v>
      </c>
      <c r="G297" s="47">
        <v>0</v>
      </c>
      <c r="H297" s="47">
        <v>1</v>
      </c>
      <c r="I297" s="47">
        <v>1</v>
      </c>
      <c r="J297" s="47">
        <v>4</v>
      </c>
      <c r="K297" s="47">
        <v>7</v>
      </c>
      <c r="L297" s="47">
        <v>9</v>
      </c>
      <c r="M297" s="68"/>
      <c r="O297" s="209">
        <v>291</v>
      </c>
      <c r="P297" s="2" t="str">
        <f>Q297&amp;":"&amp;COUNTIF($Q$7:Q297,Q297)</f>
        <v>0:52</v>
      </c>
      <c r="Q297" s="206">
        <f>'Student name internal mark'!X297</f>
        <v>0</v>
      </c>
      <c r="R297" s="227">
        <f t="shared" si="58"/>
        <v>0</v>
      </c>
      <c r="S297" s="227">
        <f t="shared" si="49"/>
        <v>0</v>
      </c>
      <c r="T297" s="227">
        <f t="shared" si="50"/>
        <v>0</v>
      </c>
      <c r="U297" s="227">
        <f t="shared" si="51"/>
        <v>0</v>
      </c>
      <c r="V297" s="227">
        <f t="shared" si="52"/>
        <v>0</v>
      </c>
      <c r="W297" s="227">
        <f t="shared" si="53"/>
        <v>0</v>
      </c>
      <c r="X297" s="227">
        <f t="shared" si="54"/>
        <v>0</v>
      </c>
      <c r="Y297" s="227">
        <f t="shared" si="55"/>
        <v>0</v>
      </c>
      <c r="Z297" s="227">
        <f t="shared" si="56"/>
        <v>0</v>
      </c>
      <c r="AB297" s="139">
        <f t="shared" si="60"/>
        <v>0</v>
      </c>
    </row>
    <row r="298" spans="1:28">
      <c r="A298" s="191">
        <f t="shared" si="57"/>
        <v>16</v>
      </c>
      <c r="B298" s="191" t="str">
        <f>C298&amp;":"&amp;COUNTIF($C$7:C298,C298)</f>
        <v>16:3</v>
      </c>
      <c r="C298" s="204">
        <f t="shared" si="59"/>
        <v>16</v>
      </c>
      <c r="D298" s="170">
        <v>2</v>
      </c>
      <c r="E298" s="170">
        <v>0</v>
      </c>
      <c r="F298" s="170">
        <v>0</v>
      </c>
      <c r="G298" s="170">
        <v>1</v>
      </c>
      <c r="H298" s="170">
        <v>0</v>
      </c>
      <c r="I298" s="170">
        <v>0</v>
      </c>
      <c r="J298" s="240">
        <v>1</v>
      </c>
      <c r="K298" s="53">
        <v>6</v>
      </c>
      <c r="L298" s="53">
        <v>6</v>
      </c>
      <c r="M298" s="145"/>
      <c r="O298" s="209">
        <v>292</v>
      </c>
      <c r="P298" s="2" t="str">
        <f>Q298&amp;":"&amp;COUNTIF($Q$7:Q298,Q298)</f>
        <v>0:53</v>
      </c>
      <c r="Q298" s="206">
        <f>'Student name internal mark'!X298</f>
        <v>0</v>
      </c>
      <c r="R298" s="227">
        <f t="shared" si="58"/>
        <v>0</v>
      </c>
      <c r="S298" s="227">
        <f t="shared" si="49"/>
        <v>0</v>
      </c>
      <c r="T298" s="227">
        <f t="shared" si="50"/>
        <v>0</v>
      </c>
      <c r="U298" s="227">
        <f t="shared" si="51"/>
        <v>0</v>
      </c>
      <c r="V298" s="227">
        <f t="shared" si="52"/>
        <v>0</v>
      </c>
      <c r="W298" s="227">
        <f t="shared" si="53"/>
        <v>0</v>
      </c>
      <c r="X298" s="227">
        <f t="shared" si="54"/>
        <v>0</v>
      </c>
      <c r="Y298" s="227">
        <f t="shared" si="55"/>
        <v>0</v>
      </c>
      <c r="Z298" s="227">
        <f t="shared" si="56"/>
        <v>0</v>
      </c>
      <c r="AB298" s="139">
        <f t="shared" si="60"/>
        <v>0</v>
      </c>
    </row>
    <row r="299" spans="1:28">
      <c r="A299" s="191">
        <f t="shared" si="57"/>
        <v>39</v>
      </c>
      <c r="B299" s="191" t="str">
        <f>C299&amp;":"&amp;COUNTIF($C$7:C299,C299)</f>
        <v>39:4</v>
      </c>
      <c r="C299" s="204">
        <f t="shared" si="59"/>
        <v>39</v>
      </c>
      <c r="D299" s="170">
        <v>1</v>
      </c>
      <c r="E299" s="170">
        <v>1</v>
      </c>
      <c r="F299" s="170">
        <v>1</v>
      </c>
      <c r="G299" s="170">
        <v>1</v>
      </c>
      <c r="H299" s="170">
        <v>0</v>
      </c>
      <c r="I299" s="170">
        <v>1</v>
      </c>
      <c r="J299" s="240">
        <v>8</v>
      </c>
      <c r="K299" s="53">
        <v>13</v>
      </c>
      <c r="L299" s="53">
        <v>13</v>
      </c>
      <c r="M299" s="211"/>
      <c r="O299" s="2">
        <v>293</v>
      </c>
      <c r="P299" s="2" t="str">
        <f>Q299&amp;":"&amp;COUNTIF($Q$7:Q299,Q299)</f>
        <v>0:54</v>
      </c>
      <c r="Q299" s="206">
        <f>'Student name internal mark'!X299</f>
        <v>0</v>
      </c>
      <c r="R299" s="227">
        <f t="shared" si="58"/>
        <v>0</v>
      </c>
      <c r="S299" s="227">
        <f t="shared" si="49"/>
        <v>0</v>
      </c>
      <c r="T299" s="227">
        <f t="shared" si="50"/>
        <v>0</v>
      </c>
      <c r="U299" s="227">
        <f t="shared" si="51"/>
        <v>0</v>
      </c>
      <c r="V299" s="227">
        <f t="shared" si="52"/>
        <v>0</v>
      </c>
      <c r="W299" s="227">
        <f t="shared" si="53"/>
        <v>0</v>
      </c>
      <c r="X299" s="227">
        <f t="shared" si="54"/>
        <v>0</v>
      </c>
      <c r="Y299" s="227">
        <f t="shared" si="55"/>
        <v>0</v>
      </c>
      <c r="Z299" s="227">
        <f t="shared" si="56"/>
        <v>0</v>
      </c>
      <c r="AB299" s="139">
        <f t="shared" si="60"/>
        <v>0</v>
      </c>
    </row>
    <row r="300" spans="1:28">
      <c r="A300" s="191">
        <f t="shared" si="57"/>
        <v>32</v>
      </c>
      <c r="B300" s="191" t="str">
        <f>C300&amp;":"&amp;COUNTIF($C$7:C300,C300)</f>
        <v>32:8</v>
      </c>
      <c r="C300" s="204">
        <f t="shared" si="59"/>
        <v>32</v>
      </c>
      <c r="D300" s="170">
        <v>1</v>
      </c>
      <c r="E300" s="170">
        <v>2</v>
      </c>
      <c r="F300" s="170">
        <v>2</v>
      </c>
      <c r="G300" s="170">
        <v>2</v>
      </c>
      <c r="H300" s="170">
        <v>1</v>
      </c>
      <c r="I300" s="170">
        <v>1</v>
      </c>
      <c r="J300" s="240">
        <v>5</v>
      </c>
      <c r="K300" s="53">
        <v>10</v>
      </c>
      <c r="L300" s="53">
        <v>8</v>
      </c>
      <c r="M300" s="68"/>
      <c r="O300" s="209">
        <v>294</v>
      </c>
      <c r="P300" s="2" t="str">
        <f>Q300&amp;":"&amp;COUNTIF($Q$7:Q300,Q300)</f>
        <v>0:55</v>
      </c>
      <c r="Q300" s="206">
        <f>'Student name internal mark'!X300</f>
        <v>0</v>
      </c>
      <c r="R300" s="227">
        <f t="shared" si="58"/>
        <v>0</v>
      </c>
      <c r="S300" s="227">
        <f t="shared" si="49"/>
        <v>0</v>
      </c>
      <c r="T300" s="227">
        <f t="shared" si="50"/>
        <v>0</v>
      </c>
      <c r="U300" s="227">
        <f t="shared" si="51"/>
        <v>0</v>
      </c>
      <c r="V300" s="227">
        <f t="shared" si="52"/>
        <v>0</v>
      </c>
      <c r="W300" s="227">
        <f t="shared" si="53"/>
        <v>0</v>
      </c>
      <c r="X300" s="227">
        <f t="shared" si="54"/>
        <v>0</v>
      </c>
      <c r="Y300" s="227">
        <f t="shared" si="55"/>
        <v>0</v>
      </c>
      <c r="Z300" s="227">
        <f t="shared" si="56"/>
        <v>0</v>
      </c>
      <c r="AB300" s="139">
        <f t="shared" si="60"/>
        <v>0</v>
      </c>
    </row>
    <row r="301" spans="1:28">
      <c r="A301" s="191">
        <f t="shared" si="57"/>
        <v>31</v>
      </c>
      <c r="B301" s="191" t="str">
        <f>C301&amp;":"&amp;COUNTIF($C$7:C301,C301)</f>
        <v>31:6</v>
      </c>
      <c r="C301" s="204">
        <f t="shared" si="59"/>
        <v>31</v>
      </c>
      <c r="D301" s="170">
        <v>1</v>
      </c>
      <c r="E301" s="170">
        <v>1</v>
      </c>
      <c r="F301" s="170">
        <v>2</v>
      </c>
      <c r="G301" s="170">
        <v>1</v>
      </c>
      <c r="H301" s="170">
        <v>1</v>
      </c>
      <c r="I301" s="170">
        <v>1</v>
      </c>
      <c r="J301" s="240">
        <v>6</v>
      </c>
      <c r="K301" s="53">
        <v>9</v>
      </c>
      <c r="L301" s="53">
        <v>9</v>
      </c>
      <c r="M301" s="68"/>
      <c r="O301" s="2">
        <v>295</v>
      </c>
      <c r="P301" s="2" t="str">
        <f>Q301&amp;":"&amp;COUNTIF($Q$7:Q301,Q301)</f>
        <v>0:56</v>
      </c>
      <c r="Q301" s="206">
        <f>'Student name internal mark'!X301</f>
        <v>0</v>
      </c>
      <c r="R301" s="227">
        <f t="shared" si="58"/>
        <v>0</v>
      </c>
      <c r="S301" s="227">
        <f t="shared" si="49"/>
        <v>0</v>
      </c>
      <c r="T301" s="227">
        <f t="shared" si="50"/>
        <v>0</v>
      </c>
      <c r="U301" s="227">
        <f t="shared" si="51"/>
        <v>0</v>
      </c>
      <c r="V301" s="227">
        <f t="shared" si="52"/>
        <v>0</v>
      </c>
      <c r="W301" s="227">
        <f t="shared" si="53"/>
        <v>0</v>
      </c>
      <c r="X301" s="227">
        <f t="shared" si="54"/>
        <v>0</v>
      </c>
      <c r="Y301" s="227">
        <f t="shared" si="55"/>
        <v>0</v>
      </c>
      <c r="Z301" s="227">
        <f t="shared" si="56"/>
        <v>0</v>
      </c>
      <c r="AB301" s="139">
        <f t="shared" si="60"/>
        <v>0</v>
      </c>
    </row>
    <row r="302" spans="1:28">
      <c r="A302" s="191">
        <f t="shared" si="57"/>
        <v>36</v>
      </c>
      <c r="B302" s="191" t="str">
        <f>C302&amp;":"&amp;COUNTIF($C$7:C302,C302)</f>
        <v>36:7</v>
      </c>
      <c r="C302" s="204">
        <f t="shared" si="59"/>
        <v>36</v>
      </c>
      <c r="D302" s="231">
        <v>0</v>
      </c>
      <c r="E302" s="231">
        <v>1</v>
      </c>
      <c r="F302" s="231">
        <v>2</v>
      </c>
      <c r="G302" s="231">
        <v>1</v>
      </c>
      <c r="H302" s="231">
        <v>0</v>
      </c>
      <c r="I302" s="231">
        <v>1</v>
      </c>
      <c r="J302" s="231">
        <v>6</v>
      </c>
      <c r="K302" s="231">
        <v>13</v>
      </c>
      <c r="L302" s="231">
        <v>12</v>
      </c>
      <c r="M302" s="68"/>
      <c r="O302" s="209">
        <v>296</v>
      </c>
      <c r="P302" s="2" t="str">
        <f>Q302&amp;":"&amp;COUNTIF($Q$7:Q302,Q302)</f>
        <v>0:57</v>
      </c>
      <c r="Q302" s="206">
        <f>'Student name internal mark'!X302</f>
        <v>0</v>
      </c>
      <c r="R302" s="227">
        <f t="shared" si="58"/>
        <v>0</v>
      </c>
      <c r="S302" s="227">
        <f t="shared" si="49"/>
        <v>0</v>
      </c>
      <c r="T302" s="227">
        <f t="shared" si="50"/>
        <v>0</v>
      </c>
      <c r="U302" s="227">
        <f t="shared" si="51"/>
        <v>0</v>
      </c>
      <c r="V302" s="227">
        <f t="shared" si="52"/>
        <v>0</v>
      </c>
      <c r="W302" s="227">
        <f t="shared" si="53"/>
        <v>0</v>
      </c>
      <c r="X302" s="227">
        <f t="shared" si="54"/>
        <v>0</v>
      </c>
      <c r="Y302" s="227">
        <f t="shared" si="55"/>
        <v>0</v>
      </c>
      <c r="Z302" s="227">
        <f t="shared" si="56"/>
        <v>0</v>
      </c>
      <c r="AB302" s="139">
        <f t="shared" si="60"/>
        <v>0</v>
      </c>
    </row>
    <row r="303" spans="1:28">
      <c r="A303" s="191">
        <f t="shared" si="57"/>
        <v>28</v>
      </c>
      <c r="B303" s="191" t="str">
        <f>C303&amp;":"&amp;COUNTIF($C$7:C303,C303)</f>
        <v>28:6</v>
      </c>
      <c r="C303" s="204">
        <f t="shared" si="59"/>
        <v>28</v>
      </c>
      <c r="D303" s="231">
        <v>2</v>
      </c>
      <c r="E303" s="231">
        <v>0</v>
      </c>
      <c r="F303" s="231">
        <v>2</v>
      </c>
      <c r="G303" s="231">
        <v>0</v>
      </c>
      <c r="H303" s="231">
        <v>2</v>
      </c>
      <c r="I303" s="231">
        <v>1</v>
      </c>
      <c r="J303" s="231">
        <v>4</v>
      </c>
      <c r="K303" s="231">
        <v>7</v>
      </c>
      <c r="L303" s="231">
        <v>10</v>
      </c>
      <c r="M303" s="145"/>
      <c r="O303" s="209">
        <v>297</v>
      </c>
      <c r="P303" s="2" t="str">
        <f>Q303&amp;":"&amp;COUNTIF($Q$7:Q303,Q303)</f>
        <v>0:58</v>
      </c>
      <c r="Q303" s="206">
        <f>'Student name internal mark'!X303</f>
        <v>0</v>
      </c>
      <c r="R303" s="227">
        <f t="shared" si="58"/>
        <v>0</v>
      </c>
      <c r="S303" s="227">
        <f t="shared" si="49"/>
        <v>0</v>
      </c>
      <c r="T303" s="227">
        <f t="shared" si="50"/>
        <v>0</v>
      </c>
      <c r="U303" s="227">
        <f t="shared" si="51"/>
        <v>0</v>
      </c>
      <c r="V303" s="227">
        <f t="shared" si="52"/>
        <v>0</v>
      </c>
      <c r="W303" s="227">
        <f t="shared" si="53"/>
        <v>0</v>
      </c>
      <c r="X303" s="227">
        <f t="shared" si="54"/>
        <v>0</v>
      </c>
      <c r="Y303" s="227">
        <f t="shared" si="55"/>
        <v>0</v>
      </c>
      <c r="Z303" s="227">
        <f t="shared" si="56"/>
        <v>0</v>
      </c>
      <c r="AB303" s="139">
        <f t="shared" si="60"/>
        <v>0</v>
      </c>
    </row>
    <row r="304" spans="1:28">
      <c r="A304" s="191">
        <f t="shared" si="57"/>
        <v>17</v>
      </c>
      <c r="B304" s="191" t="str">
        <f>C304&amp;":"&amp;COUNTIF($C$7:C304,C304)</f>
        <v>17:2</v>
      </c>
      <c r="C304" s="204">
        <f t="shared" si="59"/>
        <v>17</v>
      </c>
      <c r="D304" s="231">
        <v>0</v>
      </c>
      <c r="E304" s="231">
        <v>1</v>
      </c>
      <c r="F304" s="231">
        <v>0</v>
      </c>
      <c r="G304" s="231">
        <v>1</v>
      </c>
      <c r="H304" s="231">
        <v>0</v>
      </c>
      <c r="I304" s="231">
        <v>1</v>
      </c>
      <c r="J304" s="231">
        <v>2</v>
      </c>
      <c r="K304" s="231">
        <v>4</v>
      </c>
      <c r="L304" s="231">
        <v>8</v>
      </c>
      <c r="M304" s="68"/>
      <c r="O304" s="209">
        <v>298</v>
      </c>
      <c r="P304" s="2" t="str">
        <f>Q304&amp;":"&amp;COUNTIF($Q$7:Q304,Q304)</f>
        <v>0:59</v>
      </c>
      <c r="Q304" s="206">
        <f>'Student name internal mark'!X304</f>
        <v>0</v>
      </c>
      <c r="R304" s="227">
        <f t="shared" si="58"/>
        <v>0</v>
      </c>
      <c r="S304" s="227">
        <f t="shared" si="49"/>
        <v>0</v>
      </c>
      <c r="T304" s="227">
        <f t="shared" si="50"/>
        <v>0</v>
      </c>
      <c r="U304" s="227">
        <f t="shared" si="51"/>
        <v>0</v>
      </c>
      <c r="V304" s="227">
        <f t="shared" si="52"/>
        <v>0</v>
      </c>
      <c r="W304" s="227">
        <f t="shared" si="53"/>
        <v>0</v>
      </c>
      <c r="X304" s="227">
        <f t="shared" si="54"/>
        <v>0</v>
      </c>
      <c r="Y304" s="227">
        <f t="shared" si="55"/>
        <v>0</v>
      </c>
      <c r="Z304" s="227">
        <f t="shared" si="56"/>
        <v>0</v>
      </c>
      <c r="AB304" s="139">
        <f t="shared" si="60"/>
        <v>0</v>
      </c>
    </row>
    <row r="305" spans="1:28">
      <c r="A305" s="191">
        <f t="shared" si="57"/>
        <v>42</v>
      </c>
      <c r="B305" s="191" t="str">
        <f>C305&amp;":"&amp;COUNTIF($C$7:C305,C305)</f>
        <v>42:9</v>
      </c>
      <c r="C305" s="204">
        <f t="shared" si="59"/>
        <v>42</v>
      </c>
      <c r="D305" s="47">
        <v>2</v>
      </c>
      <c r="E305" s="47">
        <v>1</v>
      </c>
      <c r="F305" s="47">
        <v>2</v>
      </c>
      <c r="G305" s="47">
        <v>2</v>
      </c>
      <c r="H305" s="47">
        <v>1</v>
      </c>
      <c r="I305" s="47">
        <v>2</v>
      </c>
      <c r="J305" s="47">
        <v>7</v>
      </c>
      <c r="K305" s="47">
        <v>11</v>
      </c>
      <c r="L305" s="47">
        <v>14</v>
      </c>
      <c r="M305" s="68"/>
      <c r="O305" s="209">
        <v>299</v>
      </c>
      <c r="P305" s="2" t="str">
        <f>Q305&amp;":"&amp;COUNTIF($Q$7:Q305,Q305)</f>
        <v>0:60</v>
      </c>
      <c r="Q305" s="206">
        <f>'Student name internal mark'!X305</f>
        <v>0</v>
      </c>
      <c r="R305" s="227">
        <f t="shared" si="58"/>
        <v>0</v>
      </c>
      <c r="S305" s="227">
        <f t="shared" si="49"/>
        <v>0</v>
      </c>
      <c r="T305" s="227">
        <f t="shared" si="50"/>
        <v>0</v>
      </c>
      <c r="U305" s="227">
        <f t="shared" si="51"/>
        <v>0</v>
      </c>
      <c r="V305" s="227">
        <f t="shared" si="52"/>
        <v>0</v>
      </c>
      <c r="W305" s="227">
        <f t="shared" si="53"/>
        <v>0</v>
      </c>
      <c r="X305" s="227">
        <f t="shared" si="54"/>
        <v>0</v>
      </c>
      <c r="Y305" s="227">
        <f t="shared" si="55"/>
        <v>0</v>
      </c>
      <c r="Z305" s="227">
        <f t="shared" si="56"/>
        <v>0</v>
      </c>
      <c r="AB305" s="139">
        <f t="shared" si="60"/>
        <v>0</v>
      </c>
    </row>
    <row r="306" spans="1:28">
      <c r="A306" s="191">
        <f t="shared" si="57"/>
        <v>30</v>
      </c>
      <c r="B306" s="191" t="str">
        <f>C306&amp;":"&amp;COUNTIF($C$7:C306,C306)</f>
        <v>30:5</v>
      </c>
      <c r="C306" s="204">
        <f t="shared" si="59"/>
        <v>30</v>
      </c>
      <c r="D306" s="47">
        <v>1</v>
      </c>
      <c r="E306" s="47">
        <v>0</v>
      </c>
      <c r="F306" s="47">
        <v>2</v>
      </c>
      <c r="G306" s="47">
        <v>1</v>
      </c>
      <c r="H306" s="47">
        <v>1</v>
      </c>
      <c r="I306" s="47">
        <v>1</v>
      </c>
      <c r="J306" s="47">
        <v>8</v>
      </c>
      <c r="K306" s="47">
        <v>7</v>
      </c>
      <c r="L306" s="47">
        <v>9</v>
      </c>
      <c r="O306" s="2">
        <v>300</v>
      </c>
      <c r="P306" s="2" t="str">
        <f>Q306&amp;":"&amp;COUNTIF($Q$7:Q306,Q306)</f>
        <v>0:61</v>
      </c>
      <c r="Q306" s="206">
        <f>'Student name internal mark'!X306</f>
        <v>0</v>
      </c>
      <c r="R306" s="227">
        <f t="shared" si="58"/>
        <v>0</v>
      </c>
      <c r="S306" s="227">
        <f t="shared" si="49"/>
        <v>0</v>
      </c>
      <c r="T306" s="227">
        <f t="shared" si="50"/>
        <v>0</v>
      </c>
      <c r="U306" s="227">
        <f t="shared" si="51"/>
        <v>0</v>
      </c>
      <c r="V306" s="227">
        <f t="shared" si="52"/>
        <v>0</v>
      </c>
      <c r="W306" s="227">
        <f t="shared" si="53"/>
        <v>0</v>
      </c>
      <c r="X306" s="227">
        <f t="shared" si="54"/>
        <v>0</v>
      </c>
      <c r="Y306" s="227">
        <f t="shared" si="55"/>
        <v>0</v>
      </c>
      <c r="Z306" s="227">
        <f t="shared" si="56"/>
        <v>0</v>
      </c>
      <c r="AB306" s="139">
        <f t="shared" si="60"/>
        <v>0</v>
      </c>
    </row>
    <row r="307" spans="1:28">
      <c r="A307" s="191">
        <f t="shared" si="57"/>
        <v>31</v>
      </c>
      <c r="B307" s="191" t="str">
        <f>C307&amp;":"&amp;COUNTIF($C$7:C307,C307)</f>
        <v>31:7</v>
      </c>
      <c r="C307" s="204">
        <f t="shared" si="59"/>
        <v>31</v>
      </c>
      <c r="D307" s="47">
        <v>0</v>
      </c>
      <c r="E307" s="47">
        <v>0</v>
      </c>
      <c r="F307" s="47">
        <v>1</v>
      </c>
      <c r="G307" s="47">
        <v>0</v>
      </c>
      <c r="H307" s="47">
        <v>1</v>
      </c>
      <c r="I307" s="47">
        <v>0</v>
      </c>
      <c r="J307" s="47">
        <v>8</v>
      </c>
      <c r="K307" s="47">
        <v>12</v>
      </c>
      <c r="L307" s="47">
        <v>9</v>
      </c>
      <c r="O307" s="209">
        <v>301</v>
      </c>
      <c r="P307" s="2" t="str">
        <f>Q307&amp;":"&amp;COUNTIF($Q$7:Q307,Q307)</f>
        <v>0:62</v>
      </c>
      <c r="Q307" s="206">
        <f>'Student name internal mark'!X307</f>
        <v>0</v>
      </c>
      <c r="R307" s="227">
        <f t="shared" si="58"/>
        <v>0</v>
      </c>
      <c r="S307" s="227">
        <f t="shared" si="49"/>
        <v>0</v>
      </c>
      <c r="T307" s="227">
        <f t="shared" si="50"/>
        <v>0</v>
      </c>
      <c r="U307" s="227">
        <f t="shared" si="51"/>
        <v>0</v>
      </c>
      <c r="V307" s="227">
        <f t="shared" si="52"/>
        <v>0</v>
      </c>
      <c r="W307" s="227">
        <f t="shared" si="53"/>
        <v>0</v>
      </c>
      <c r="X307" s="227">
        <f t="shared" si="54"/>
        <v>0</v>
      </c>
      <c r="Y307" s="227">
        <f t="shared" si="55"/>
        <v>0</v>
      </c>
      <c r="Z307" s="227">
        <f t="shared" si="56"/>
        <v>0</v>
      </c>
      <c r="AB307" s="139">
        <f t="shared" si="60"/>
        <v>0</v>
      </c>
    </row>
    <row r="308" spans="1:28">
      <c r="A308" s="191">
        <f t="shared" si="57"/>
        <v>29</v>
      </c>
      <c r="B308" s="191" t="str">
        <f>C308&amp;":"&amp;COUNTIF($C$7:C308,C308)</f>
        <v>29:5</v>
      </c>
      <c r="C308" s="204">
        <f t="shared" si="59"/>
        <v>29</v>
      </c>
      <c r="D308" s="47">
        <v>2</v>
      </c>
      <c r="E308" s="47">
        <v>2</v>
      </c>
      <c r="F308" s="47">
        <v>0</v>
      </c>
      <c r="G308" s="47">
        <v>2</v>
      </c>
      <c r="H308" s="47">
        <v>2</v>
      </c>
      <c r="I308" s="47">
        <v>1</v>
      </c>
      <c r="J308" s="47">
        <v>4</v>
      </c>
      <c r="K308" s="47">
        <v>5</v>
      </c>
      <c r="L308" s="47">
        <v>11</v>
      </c>
      <c r="O308" s="2">
        <v>302</v>
      </c>
      <c r="P308" s="2" t="str">
        <f>Q308&amp;":"&amp;COUNTIF($Q$7:Q308,Q308)</f>
        <v>0:63</v>
      </c>
      <c r="Q308" s="206">
        <f>'Student name internal mark'!X308</f>
        <v>0</v>
      </c>
      <c r="R308" s="227">
        <f t="shared" si="58"/>
        <v>0</v>
      </c>
      <c r="S308" s="227">
        <f t="shared" si="49"/>
        <v>0</v>
      </c>
      <c r="T308" s="227">
        <f t="shared" si="50"/>
        <v>0</v>
      </c>
      <c r="U308" s="227">
        <f t="shared" si="51"/>
        <v>0</v>
      </c>
      <c r="V308" s="227">
        <f t="shared" si="52"/>
        <v>0</v>
      </c>
      <c r="W308" s="227">
        <f t="shared" si="53"/>
        <v>0</v>
      </c>
      <c r="X308" s="227">
        <f t="shared" si="54"/>
        <v>0</v>
      </c>
      <c r="Y308" s="227">
        <f t="shared" si="55"/>
        <v>0</v>
      </c>
      <c r="Z308" s="227">
        <f t="shared" si="56"/>
        <v>0</v>
      </c>
      <c r="AB308" s="139">
        <f t="shared" si="60"/>
        <v>0</v>
      </c>
    </row>
    <row r="309" spans="1:28">
      <c r="A309" s="191">
        <f t="shared" si="57"/>
        <v>23</v>
      </c>
      <c r="B309" s="191" t="str">
        <f>C309&amp;":"&amp;COUNTIF($C$7:C309,C309)</f>
        <v>23:3</v>
      </c>
      <c r="C309" s="204">
        <f t="shared" si="59"/>
        <v>23</v>
      </c>
      <c r="D309" s="170">
        <v>0</v>
      </c>
      <c r="E309" s="170">
        <v>0</v>
      </c>
      <c r="F309" s="170">
        <v>2</v>
      </c>
      <c r="G309" s="170">
        <v>0</v>
      </c>
      <c r="H309" s="170">
        <v>1</v>
      </c>
      <c r="I309" s="170">
        <v>1</v>
      </c>
      <c r="J309" s="240">
        <v>4</v>
      </c>
      <c r="K309" s="53">
        <v>5</v>
      </c>
      <c r="L309" s="53">
        <v>10</v>
      </c>
      <c r="O309" s="209">
        <v>303</v>
      </c>
      <c r="P309" s="2" t="str">
        <f>Q309&amp;":"&amp;COUNTIF($Q$7:Q309,Q309)</f>
        <v>0:64</v>
      </c>
      <c r="Q309" s="206">
        <f>'Student name internal mark'!X309</f>
        <v>0</v>
      </c>
      <c r="R309" s="227">
        <f t="shared" si="58"/>
        <v>0</v>
      </c>
      <c r="S309" s="227">
        <f t="shared" si="49"/>
        <v>0</v>
      </c>
      <c r="T309" s="227">
        <f t="shared" si="50"/>
        <v>0</v>
      </c>
      <c r="U309" s="227">
        <f t="shared" si="51"/>
        <v>0</v>
      </c>
      <c r="V309" s="227">
        <f t="shared" si="52"/>
        <v>0</v>
      </c>
      <c r="W309" s="227">
        <f t="shared" si="53"/>
        <v>0</v>
      </c>
      <c r="X309" s="227">
        <f t="shared" si="54"/>
        <v>0</v>
      </c>
      <c r="Y309" s="227">
        <f t="shared" si="55"/>
        <v>0</v>
      </c>
      <c r="Z309" s="227">
        <f t="shared" si="56"/>
        <v>0</v>
      </c>
      <c r="AB309" s="139">
        <f t="shared" si="60"/>
        <v>0</v>
      </c>
    </row>
    <row r="310" spans="1:28">
      <c r="A310" s="191">
        <f t="shared" si="57"/>
        <v>33</v>
      </c>
      <c r="B310" s="191" t="str">
        <f>C310&amp;":"&amp;COUNTIF($C$7:C310,C310)</f>
        <v>33:5</v>
      </c>
      <c r="C310" s="204">
        <f t="shared" si="59"/>
        <v>33</v>
      </c>
      <c r="D310" s="170">
        <v>1</v>
      </c>
      <c r="E310" s="170">
        <v>2</v>
      </c>
      <c r="F310" s="170">
        <v>1</v>
      </c>
      <c r="G310" s="170">
        <v>2</v>
      </c>
      <c r="H310" s="170">
        <v>2</v>
      </c>
      <c r="I310" s="170">
        <v>2</v>
      </c>
      <c r="J310" s="240">
        <v>5</v>
      </c>
      <c r="K310" s="53">
        <v>7</v>
      </c>
      <c r="L310" s="53">
        <v>11</v>
      </c>
      <c r="O310" s="209">
        <v>304</v>
      </c>
      <c r="P310" s="2" t="str">
        <f>Q310&amp;":"&amp;COUNTIF($Q$7:Q310,Q310)</f>
        <v>0:65</v>
      </c>
      <c r="Q310" s="206">
        <f>'Student name internal mark'!X310</f>
        <v>0</v>
      </c>
      <c r="R310" s="227">
        <f t="shared" si="58"/>
        <v>0</v>
      </c>
      <c r="S310" s="227">
        <f t="shared" si="49"/>
        <v>0</v>
      </c>
      <c r="T310" s="227">
        <f t="shared" si="50"/>
        <v>0</v>
      </c>
      <c r="U310" s="227">
        <f t="shared" si="51"/>
        <v>0</v>
      </c>
      <c r="V310" s="227">
        <f t="shared" si="52"/>
        <v>0</v>
      </c>
      <c r="W310" s="227">
        <f t="shared" si="53"/>
        <v>0</v>
      </c>
      <c r="X310" s="227">
        <f t="shared" si="54"/>
        <v>0</v>
      </c>
      <c r="Y310" s="227">
        <f t="shared" si="55"/>
        <v>0</v>
      </c>
      <c r="Z310" s="227">
        <f t="shared" si="56"/>
        <v>0</v>
      </c>
      <c r="AB310" s="139">
        <f t="shared" si="60"/>
        <v>0</v>
      </c>
    </row>
    <row r="311" spans="1:28">
      <c r="A311" s="191">
        <f t="shared" si="57"/>
        <v>30</v>
      </c>
      <c r="B311" s="191" t="str">
        <f>C311&amp;":"&amp;COUNTIF($C$7:C311,C311)</f>
        <v>30:6</v>
      </c>
      <c r="C311" s="204">
        <f t="shared" si="59"/>
        <v>30</v>
      </c>
      <c r="D311" s="170">
        <v>1</v>
      </c>
      <c r="E311" s="170">
        <v>0</v>
      </c>
      <c r="F311" s="170">
        <v>1</v>
      </c>
      <c r="G311" s="170">
        <v>1</v>
      </c>
      <c r="H311" s="170">
        <v>0</v>
      </c>
      <c r="I311" s="170">
        <v>1</v>
      </c>
      <c r="J311" s="240">
        <v>5</v>
      </c>
      <c r="K311" s="53">
        <v>7</v>
      </c>
      <c r="L311" s="53">
        <v>14</v>
      </c>
      <c r="O311" s="209">
        <v>305</v>
      </c>
      <c r="P311" s="2" t="str">
        <f>Q311&amp;":"&amp;COUNTIF($Q$7:Q311,Q311)</f>
        <v>0:66</v>
      </c>
      <c r="Q311" s="206">
        <f>'Student name internal mark'!X311</f>
        <v>0</v>
      </c>
      <c r="R311" s="227">
        <f t="shared" si="58"/>
        <v>0</v>
      </c>
      <c r="S311" s="227">
        <f t="shared" si="49"/>
        <v>0</v>
      </c>
      <c r="T311" s="227">
        <f t="shared" si="50"/>
        <v>0</v>
      </c>
      <c r="U311" s="227">
        <f t="shared" si="51"/>
        <v>0</v>
      </c>
      <c r="V311" s="227">
        <f t="shared" si="52"/>
        <v>0</v>
      </c>
      <c r="W311" s="227">
        <f t="shared" si="53"/>
        <v>0</v>
      </c>
      <c r="X311" s="227">
        <f t="shared" si="54"/>
        <v>0</v>
      </c>
      <c r="Y311" s="227">
        <f t="shared" si="55"/>
        <v>0</v>
      </c>
      <c r="Z311" s="227">
        <f t="shared" si="56"/>
        <v>0</v>
      </c>
      <c r="AB311" s="139">
        <f t="shared" si="60"/>
        <v>0</v>
      </c>
    </row>
    <row r="312" spans="1:28">
      <c r="A312" s="191">
        <f t="shared" si="57"/>
        <v>35</v>
      </c>
      <c r="B312" s="191" t="str">
        <f>C312&amp;":"&amp;COUNTIF($C$7:C312,C312)</f>
        <v>35:3</v>
      </c>
      <c r="C312" s="204">
        <f t="shared" si="59"/>
        <v>35</v>
      </c>
      <c r="D312" s="170">
        <v>0</v>
      </c>
      <c r="E312" s="170">
        <v>0</v>
      </c>
      <c r="F312" s="170">
        <v>2</v>
      </c>
      <c r="G312" s="170">
        <v>1</v>
      </c>
      <c r="H312" s="170">
        <v>1</v>
      </c>
      <c r="I312" s="170">
        <v>0</v>
      </c>
      <c r="J312" s="240">
        <v>8</v>
      </c>
      <c r="K312" s="53">
        <v>11</v>
      </c>
      <c r="L312" s="53">
        <v>12</v>
      </c>
      <c r="O312" s="209">
        <v>306</v>
      </c>
      <c r="P312" s="2" t="str">
        <f>Q312&amp;":"&amp;COUNTIF($Q$7:Q312,Q312)</f>
        <v>0:67</v>
      </c>
      <c r="Q312" s="206">
        <f>'Student name internal mark'!X312</f>
        <v>0</v>
      </c>
      <c r="R312" s="227">
        <f t="shared" si="58"/>
        <v>0</v>
      </c>
      <c r="S312" s="227">
        <f t="shared" si="49"/>
        <v>0</v>
      </c>
      <c r="T312" s="227">
        <f t="shared" si="50"/>
        <v>0</v>
      </c>
      <c r="U312" s="227">
        <f t="shared" si="51"/>
        <v>0</v>
      </c>
      <c r="V312" s="227">
        <f t="shared" si="52"/>
        <v>0</v>
      </c>
      <c r="W312" s="227">
        <f t="shared" si="53"/>
        <v>0</v>
      </c>
      <c r="X312" s="227">
        <f t="shared" si="54"/>
        <v>0</v>
      </c>
      <c r="Y312" s="227">
        <f t="shared" si="55"/>
        <v>0</v>
      </c>
      <c r="Z312" s="227">
        <f t="shared" si="56"/>
        <v>0</v>
      </c>
      <c r="AB312" s="139">
        <f t="shared" si="60"/>
        <v>0</v>
      </c>
    </row>
    <row r="313" spans="1:28">
      <c r="A313" s="191">
        <f t="shared" si="57"/>
        <v>18</v>
      </c>
      <c r="B313" s="191" t="str">
        <f>C313&amp;":"&amp;COUNTIF($C$7:C313,C313)</f>
        <v>18:2</v>
      </c>
      <c r="C313" s="204">
        <f t="shared" si="59"/>
        <v>18</v>
      </c>
      <c r="D313" s="170">
        <v>0</v>
      </c>
      <c r="E313" s="170">
        <v>1</v>
      </c>
      <c r="F313" s="170">
        <v>1</v>
      </c>
      <c r="G313" s="170">
        <v>0</v>
      </c>
      <c r="H313" s="170">
        <v>0</v>
      </c>
      <c r="I313" s="170">
        <v>0</v>
      </c>
      <c r="J313" s="240">
        <v>2</v>
      </c>
      <c r="K313" s="53">
        <v>0</v>
      </c>
      <c r="L313" s="53">
        <v>14</v>
      </c>
      <c r="O313" s="2">
        <v>307</v>
      </c>
      <c r="P313" s="2" t="str">
        <f>Q313&amp;":"&amp;COUNTIF($Q$7:Q313,Q313)</f>
        <v>0:68</v>
      </c>
      <c r="Q313" s="206">
        <f>'Student name internal mark'!X313</f>
        <v>0</v>
      </c>
      <c r="R313" s="227">
        <f t="shared" si="58"/>
        <v>0</v>
      </c>
      <c r="S313" s="227">
        <f t="shared" si="49"/>
        <v>0</v>
      </c>
      <c r="T313" s="227">
        <f t="shared" si="50"/>
        <v>0</v>
      </c>
      <c r="U313" s="227">
        <f t="shared" si="51"/>
        <v>0</v>
      </c>
      <c r="V313" s="227">
        <f t="shared" si="52"/>
        <v>0</v>
      </c>
      <c r="W313" s="227">
        <f t="shared" si="53"/>
        <v>0</v>
      </c>
      <c r="X313" s="227">
        <f t="shared" si="54"/>
        <v>0</v>
      </c>
      <c r="Y313" s="227">
        <f t="shared" si="55"/>
        <v>0</v>
      </c>
      <c r="Z313" s="227">
        <f t="shared" si="56"/>
        <v>0</v>
      </c>
      <c r="AB313" s="139">
        <f t="shared" si="60"/>
        <v>0</v>
      </c>
    </row>
    <row r="314" spans="1:28">
      <c r="A314" s="191">
        <f t="shared" si="57"/>
        <v>21</v>
      </c>
      <c r="B314" s="191" t="str">
        <f>C314&amp;":"&amp;COUNTIF($C$7:C314,C314)</f>
        <v>21:3</v>
      </c>
      <c r="C314" s="204">
        <f t="shared" si="59"/>
        <v>21</v>
      </c>
      <c r="D314" s="231">
        <v>0</v>
      </c>
      <c r="E314" s="231">
        <v>1</v>
      </c>
      <c r="F314" s="231">
        <v>0</v>
      </c>
      <c r="G314" s="231">
        <v>0</v>
      </c>
      <c r="H314" s="231">
        <v>0</v>
      </c>
      <c r="I314" s="231">
        <v>1</v>
      </c>
      <c r="J314" s="231">
        <v>8</v>
      </c>
      <c r="K314" s="231">
        <v>9</v>
      </c>
      <c r="L314" s="231">
        <v>2</v>
      </c>
      <c r="O314" s="209">
        <v>308</v>
      </c>
      <c r="P314" s="2" t="str">
        <f>Q314&amp;":"&amp;COUNTIF($Q$7:Q314,Q314)</f>
        <v>0:69</v>
      </c>
      <c r="Q314" s="206">
        <f>'Student name internal mark'!X314</f>
        <v>0</v>
      </c>
      <c r="R314" s="227">
        <f t="shared" si="58"/>
        <v>0</v>
      </c>
      <c r="S314" s="227">
        <f t="shared" si="49"/>
        <v>0</v>
      </c>
      <c r="T314" s="227">
        <f t="shared" si="50"/>
        <v>0</v>
      </c>
      <c r="U314" s="227">
        <f t="shared" si="51"/>
        <v>0</v>
      </c>
      <c r="V314" s="227">
        <f t="shared" si="52"/>
        <v>0</v>
      </c>
      <c r="W314" s="227">
        <f t="shared" si="53"/>
        <v>0</v>
      </c>
      <c r="X314" s="227">
        <f t="shared" si="54"/>
        <v>0</v>
      </c>
      <c r="Y314" s="227">
        <f t="shared" si="55"/>
        <v>0</v>
      </c>
      <c r="Z314" s="227">
        <f t="shared" si="56"/>
        <v>0</v>
      </c>
      <c r="AB314" s="139">
        <f t="shared" si="60"/>
        <v>0</v>
      </c>
    </row>
    <row r="315" spans="1:28">
      <c r="A315" s="191">
        <f t="shared" si="57"/>
        <v>46</v>
      </c>
      <c r="B315" s="191" t="str">
        <f>C315&amp;":"&amp;COUNTIF($C$7:C315,C315)</f>
        <v>46:37</v>
      </c>
      <c r="C315" s="204">
        <f t="shared" si="59"/>
        <v>46</v>
      </c>
      <c r="D315" s="47">
        <v>1</v>
      </c>
      <c r="E315" s="47">
        <v>1</v>
      </c>
      <c r="F315" s="47">
        <v>2</v>
      </c>
      <c r="G315" s="47">
        <v>2</v>
      </c>
      <c r="H315" s="47">
        <v>2</v>
      </c>
      <c r="I315" s="47">
        <v>2</v>
      </c>
      <c r="J315" s="47">
        <v>8</v>
      </c>
      <c r="K315" s="47">
        <v>14</v>
      </c>
      <c r="L315" s="47">
        <v>14</v>
      </c>
      <c r="O315" s="2">
        <v>309</v>
      </c>
      <c r="P315" s="2" t="str">
        <f>Q315&amp;":"&amp;COUNTIF($Q$7:Q315,Q315)</f>
        <v>0:70</v>
      </c>
      <c r="Q315" s="206">
        <f>'Student name internal mark'!X315</f>
        <v>0</v>
      </c>
      <c r="R315" s="227">
        <f t="shared" si="58"/>
        <v>0</v>
      </c>
      <c r="S315" s="227">
        <f t="shared" si="49"/>
        <v>0</v>
      </c>
      <c r="T315" s="227">
        <f t="shared" si="50"/>
        <v>0</v>
      </c>
      <c r="U315" s="227">
        <f t="shared" si="51"/>
        <v>0</v>
      </c>
      <c r="V315" s="227">
        <f t="shared" si="52"/>
        <v>0</v>
      </c>
      <c r="W315" s="227">
        <f t="shared" si="53"/>
        <v>0</v>
      </c>
      <c r="X315" s="227">
        <f t="shared" si="54"/>
        <v>0</v>
      </c>
      <c r="Y315" s="227">
        <f t="shared" si="55"/>
        <v>0</v>
      </c>
      <c r="Z315" s="227">
        <f t="shared" si="56"/>
        <v>0</v>
      </c>
      <c r="AB315" s="139">
        <f t="shared" si="60"/>
        <v>0</v>
      </c>
    </row>
    <row r="316" spans="1:28">
      <c r="A316" s="191">
        <f t="shared" si="57"/>
        <v>30</v>
      </c>
      <c r="B316" s="191" t="str">
        <f>C316&amp;":"&amp;COUNTIF($C$7:C316,C316)</f>
        <v>30:7</v>
      </c>
      <c r="C316" s="204">
        <f t="shared" si="59"/>
        <v>30</v>
      </c>
      <c r="D316" s="47">
        <v>1</v>
      </c>
      <c r="E316" s="47">
        <v>0</v>
      </c>
      <c r="F316" s="47">
        <v>2</v>
      </c>
      <c r="G316" s="47">
        <v>1</v>
      </c>
      <c r="H316" s="47">
        <v>0</v>
      </c>
      <c r="I316" s="47">
        <v>0</v>
      </c>
      <c r="J316" s="47">
        <v>5</v>
      </c>
      <c r="K316" s="47">
        <v>9</v>
      </c>
      <c r="L316" s="47">
        <v>12</v>
      </c>
      <c r="O316" s="209">
        <v>310</v>
      </c>
      <c r="P316" s="2" t="str">
        <f>Q316&amp;":"&amp;COUNTIF($Q$7:Q316,Q316)</f>
        <v>0:71</v>
      </c>
      <c r="Q316" s="206">
        <f>'Student name internal mark'!X316</f>
        <v>0</v>
      </c>
      <c r="R316" s="227">
        <f t="shared" si="58"/>
        <v>0</v>
      </c>
      <c r="S316" s="227">
        <f t="shared" si="49"/>
        <v>0</v>
      </c>
      <c r="T316" s="227">
        <f t="shared" si="50"/>
        <v>0</v>
      </c>
      <c r="U316" s="227">
        <f t="shared" si="51"/>
        <v>0</v>
      </c>
      <c r="V316" s="227">
        <f t="shared" si="52"/>
        <v>0</v>
      </c>
      <c r="W316" s="227">
        <f t="shared" si="53"/>
        <v>0</v>
      </c>
      <c r="X316" s="227">
        <f t="shared" si="54"/>
        <v>0</v>
      </c>
      <c r="Y316" s="227">
        <f t="shared" si="55"/>
        <v>0</v>
      </c>
      <c r="Z316" s="227">
        <f t="shared" si="56"/>
        <v>0</v>
      </c>
      <c r="AB316" s="139">
        <f t="shared" si="60"/>
        <v>0</v>
      </c>
    </row>
    <row r="317" spans="1:28">
      <c r="A317" s="191">
        <f t="shared" si="57"/>
        <v>30</v>
      </c>
      <c r="B317" s="191" t="str">
        <f>C317&amp;":"&amp;COUNTIF($C$7:C317,C317)</f>
        <v>30:8</v>
      </c>
      <c r="C317" s="204">
        <f t="shared" si="59"/>
        <v>30</v>
      </c>
      <c r="D317" s="47">
        <v>0</v>
      </c>
      <c r="E317" s="47">
        <v>0</v>
      </c>
      <c r="F317" s="47">
        <v>1</v>
      </c>
      <c r="G317" s="47">
        <v>1</v>
      </c>
      <c r="H317" s="47">
        <v>1</v>
      </c>
      <c r="I317" s="47">
        <v>0</v>
      </c>
      <c r="J317" s="47">
        <v>5</v>
      </c>
      <c r="K317" s="47">
        <v>10</v>
      </c>
      <c r="L317" s="47">
        <v>12</v>
      </c>
      <c r="O317" s="209">
        <v>311</v>
      </c>
      <c r="P317" s="2" t="str">
        <f>Q317&amp;":"&amp;COUNTIF($Q$7:Q317,Q317)</f>
        <v>0:72</v>
      </c>
      <c r="Q317" s="206">
        <f>'Student name internal mark'!X317</f>
        <v>0</v>
      </c>
      <c r="R317" s="227">
        <f t="shared" si="58"/>
        <v>0</v>
      </c>
      <c r="S317" s="227">
        <f t="shared" si="49"/>
        <v>0</v>
      </c>
      <c r="T317" s="227">
        <f t="shared" si="50"/>
        <v>0</v>
      </c>
      <c r="U317" s="227">
        <f t="shared" si="51"/>
        <v>0</v>
      </c>
      <c r="V317" s="227">
        <f t="shared" si="52"/>
        <v>0</v>
      </c>
      <c r="W317" s="227">
        <f t="shared" si="53"/>
        <v>0</v>
      </c>
      <c r="X317" s="227">
        <f t="shared" si="54"/>
        <v>0</v>
      </c>
      <c r="Y317" s="227">
        <f t="shared" si="55"/>
        <v>0</v>
      </c>
      <c r="Z317" s="227">
        <f t="shared" si="56"/>
        <v>0</v>
      </c>
      <c r="AB317" s="139">
        <f t="shared" si="60"/>
        <v>0</v>
      </c>
    </row>
    <row r="318" spans="1:28">
      <c r="A318" s="191">
        <f t="shared" si="57"/>
        <v>22</v>
      </c>
      <c r="B318" s="191" t="str">
        <f>C318&amp;":"&amp;COUNTIF($C$7:C318,C318)</f>
        <v>22:6</v>
      </c>
      <c r="C318" s="204">
        <f t="shared" si="59"/>
        <v>22</v>
      </c>
      <c r="D318" s="47">
        <v>0</v>
      </c>
      <c r="E318" s="47">
        <v>2</v>
      </c>
      <c r="F318" s="47">
        <v>0</v>
      </c>
      <c r="G318" s="47">
        <v>2</v>
      </c>
      <c r="H318" s="47">
        <v>1</v>
      </c>
      <c r="I318" s="47">
        <v>1</v>
      </c>
      <c r="J318" s="47">
        <v>1</v>
      </c>
      <c r="K318" s="47">
        <v>5</v>
      </c>
      <c r="L318" s="47">
        <v>10</v>
      </c>
      <c r="O318" s="209">
        <v>312</v>
      </c>
      <c r="P318" s="2" t="str">
        <f>Q318&amp;":"&amp;COUNTIF($Q$7:Q318,Q318)</f>
        <v>0:73</v>
      </c>
      <c r="Q318" s="206">
        <f>'Student name internal mark'!X318</f>
        <v>0</v>
      </c>
      <c r="R318" s="227">
        <f t="shared" si="58"/>
        <v>0</v>
      </c>
      <c r="S318" s="227">
        <f t="shared" si="49"/>
        <v>0</v>
      </c>
      <c r="T318" s="227">
        <f t="shared" si="50"/>
        <v>0</v>
      </c>
      <c r="U318" s="227">
        <f t="shared" si="51"/>
        <v>0</v>
      </c>
      <c r="V318" s="227">
        <f t="shared" si="52"/>
        <v>0</v>
      </c>
      <c r="W318" s="227">
        <f t="shared" si="53"/>
        <v>0</v>
      </c>
      <c r="X318" s="227">
        <f t="shared" si="54"/>
        <v>0</v>
      </c>
      <c r="Y318" s="227">
        <f t="shared" si="55"/>
        <v>0</v>
      </c>
      <c r="Z318" s="227">
        <f t="shared" si="56"/>
        <v>0</v>
      </c>
      <c r="AB318" s="139">
        <f t="shared" si="60"/>
        <v>0</v>
      </c>
    </row>
    <row r="319" spans="1:28">
      <c r="A319" s="191">
        <f t="shared" si="57"/>
        <v>18</v>
      </c>
      <c r="B319" s="191" t="str">
        <f>C319&amp;":"&amp;COUNTIF($C$7:C319,C319)</f>
        <v>18:3</v>
      </c>
      <c r="C319" s="204">
        <f t="shared" si="59"/>
        <v>18</v>
      </c>
      <c r="D319" s="170">
        <v>0</v>
      </c>
      <c r="E319" s="170">
        <v>2</v>
      </c>
      <c r="F319" s="170">
        <v>0</v>
      </c>
      <c r="G319" s="170">
        <v>1</v>
      </c>
      <c r="H319" s="170">
        <v>1</v>
      </c>
      <c r="I319" s="170">
        <v>2</v>
      </c>
      <c r="J319" s="240">
        <v>0</v>
      </c>
      <c r="K319" s="53">
        <v>6</v>
      </c>
      <c r="L319" s="53">
        <v>6</v>
      </c>
      <c r="O319" s="209">
        <v>313</v>
      </c>
      <c r="P319" s="2" t="str">
        <f>Q319&amp;":"&amp;COUNTIF($Q$7:Q319,Q319)</f>
        <v>0:74</v>
      </c>
      <c r="Q319" s="206">
        <f>'Student name internal mark'!X319</f>
        <v>0</v>
      </c>
      <c r="R319" s="227">
        <f t="shared" si="58"/>
        <v>0</v>
      </c>
      <c r="S319" s="227">
        <f t="shared" si="49"/>
        <v>0</v>
      </c>
      <c r="T319" s="227">
        <f t="shared" si="50"/>
        <v>0</v>
      </c>
      <c r="U319" s="227">
        <f t="shared" si="51"/>
        <v>0</v>
      </c>
      <c r="V319" s="227">
        <f t="shared" si="52"/>
        <v>0</v>
      </c>
      <c r="W319" s="227">
        <f t="shared" si="53"/>
        <v>0</v>
      </c>
      <c r="X319" s="227">
        <f t="shared" si="54"/>
        <v>0</v>
      </c>
      <c r="Y319" s="227">
        <f t="shared" si="55"/>
        <v>0</v>
      </c>
      <c r="Z319" s="227">
        <f t="shared" si="56"/>
        <v>0</v>
      </c>
      <c r="AB319" s="139">
        <f t="shared" si="60"/>
        <v>0</v>
      </c>
    </row>
    <row r="320" spans="1:28">
      <c r="A320" s="191">
        <f t="shared" si="57"/>
        <v>41</v>
      </c>
      <c r="B320" s="191" t="str">
        <f>C320&amp;":"&amp;COUNTIF($C$7:C320,C320)</f>
        <v>41:6</v>
      </c>
      <c r="C320" s="204">
        <f t="shared" si="59"/>
        <v>41</v>
      </c>
      <c r="D320" s="170">
        <v>1</v>
      </c>
      <c r="E320" s="170">
        <v>2</v>
      </c>
      <c r="F320" s="170">
        <v>1</v>
      </c>
      <c r="G320" s="170">
        <v>2</v>
      </c>
      <c r="H320" s="170">
        <v>1</v>
      </c>
      <c r="I320" s="170">
        <v>2</v>
      </c>
      <c r="J320" s="240">
        <v>7</v>
      </c>
      <c r="K320" s="53">
        <v>12</v>
      </c>
      <c r="L320" s="53">
        <v>13</v>
      </c>
      <c r="O320" s="2">
        <v>314</v>
      </c>
      <c r="P320" s="2" t="str">
        <f>Q320&amp;":"&amp;COUNTIF($Q$7:Q320,Q320)</f>
        <v>0:75</v>
      </c>
      <c r="Q320" s="206">
        <f>'Student name internal mark'!X320</f>
        <v>0</v>
      </c>
      <c r="R320" s="227">
        <f t="shared" si="58"/>
        <v>0</v>
      </c>
      <c r="S320" s="227">
        <f t="shared" si="49"/>
        <v>0</v>
      </c>
      <c r="T320" s="227">
        <f t="shared" si="50"/>
        <v>0</v>
      </c>
      <c r="U320" s="227">
        <f t="shared" si="51"/>
        <v>0</v>
      </c>
      <c r="V320" s="227">
        <f t="shared" si="52"/>
        <v>0</v>
      </c>
      <c r="W320" s="227">
        <f t="shared" si="53"/>
        <v>0</v>
      </c>
      <c r="X320" s="227">
        <f t="shared" si="54"/>
        <v>0</v>
      </c>
      <c r="Y320" s="227">
        <f t="shared" si="55"/>
        <v>0</v>
      </c>
      <c r="Z320" s="227">
        <f t="shared" si="56"/>
        <v>0</v>
      </c>
      <c r="AB320" s="139">
        <f t="shared" si="60"/>
        <v>0</v>
      </c>
    </row>
    <row r="321" spans="1:28">
      <c r="A321" s="191">
        <f t="shared" si="57"/>
        <v>35</v>
      </c>
      <c r="B321" s="191" t="str">
        <f>C321&amp;":"&amp;COUNTIF($C$7:C321,C321)</f>
        <v>35:4</v>
      </c>
      <c r="C321" s="204">
        <f t="shared" si="59"/>
        <v>35</v>
      </c>
      <c r="D321" s="170">
        <v>0</v>
      </c>
      <c r="E321" s="170">
        <v>1</v>
      </c>
      <c r="F321" s="170">
        <v>2</v>
      </c>
      <c r="G321" s="170">
        <v>1</v>
      </c>
      <c r="H321" s="170">
        <v>1</v>
      </c>
      <c r="I321" s="170">
        <v>1</v>
      </c>
      <c r="J321" s="240">
        <v>5</v>
      </c>
      <c r="K321" s="53">
        <v>14</v>
      </c>
      <c r="L321" s="53">
        <v>10</v>
      </c>
      <c r="O321" s="209">
        <v>315</v>
      </c>
      <c r="P321" s="2" t="str">
        <f>Q321&amp;":"&amp;COUNTIF($Q$7:Q321,Q321)</f>
        <v>0:76</v>
      </c>
      <c r="Q321" s="206">
        <f>'Student name internal mark'!X321</f>
        <v>0</v>
      </c>
      <c r="R321" s="227">
        <f t="shared" si="58"/>
        <v>0</v>
      </c>
      <c r="S321" s="227">
        <f t="shared" si="49"/>
        <v>0</v>
      </c>
      <c r="T321" s="227">
        <f t="shared" si="50"/>
        <v>0</v>
      </c>
      <c r="U321" s="227">
        <f t="shared" si="51"/>
        <v>0</v>
      </c>
      <c r="V321" s="227">
        <f t="shared" si="52"/>
        <v>0</v>
      </c>
      <c r="W321" s="227">
        <f t="shared" si="53"/>
        <v>0</v>
      </c>
      <c r="X321" s="227">
        <f t="shared" si="54"/>
        <v>0</v>
      </c>
      <c r="Y321" s="227">
        <f t="shared" si="55"/>
        <v>0</v>
      </c>
      <c r="Z321" s="227">
        <f t="shared" si="56"/>
        <v>0</v>
      </c>
      <c r="AB321" s="139">
        <f t="shared" si="60"/>
        <v>0</v>
      </c>
    </row>
    <row r="322" spans="1:28">
      <c r="A322" s="191">
        <f t="shared" si="57"/>
        <v>29</v>
      </c>
      <c r="B322" s="191" t="str">
        <f>C322&amp;":"&amp;COUNTIF($C$7:C322,C322)</f>
        <v>29:6</v>
      </c>
      <c r="C322" s="204">
        <f t="shared" si="59"/>
        <v>29</v>
      </c>
      <c r="D322" s="170">
        <v>0</v>
      </c>
      <c r="E322" s="170">
        <v>0</v>
      </c>
      <c r="F322" s="170">
        <v>2</v>
      </c>
      <c r="G322" s="170">
        <v>0</v>
      </c>
      <c r="H322" s="170">
        <v>0</v>
      </c>
      <c r="I322" s="170">
        <v>0</v>
      </c>
      <c r="J322" s="240">
        <v>7</v>
      </c>
      <c r="K322" s="53">
        <v>8</v>
      </c>
      <c r="L322" s="53">
        <v>12</v>
      </c>
      <c r="O322" s="2">
        <v>316</v>
      </c>
      <c r="P322" s="2" t="str">
        <f>Q322&amp;":"&amp;COUNTIF($Q$7:Q322,Q322)</f>
        <v>0:77</v>
      </c>
      <c r="Q322" s="206">
        <f>'Student name internal mark'!X322</f>
        <v>0</v>
      </c>
      <c r="R322" s="227">
        <f t="shared" si="58"/>
        <v>0</v>
      </c>
      <c r="S322" s="227">
        <f t="shared" si="49"/>
        <v>0</v>
      </c>
      <c r="T322" s="227">
        <f t="shared" si="50"/>
        <v>0</v>
      </c>
      <c r="U322" s="227">
        <f t="shared" si="51"/>
        <v>0</v>
      </c>
      <c r="V322" s="227">
        <f t="shared" si="52"/>
        <v>0</v>
      </c>
      <c r="W322" s="227">
        <f t="shared" si="53"/>
        <v>0</v>
      </c>
      <c r="X322" s="227">
        <f t="shared" si="54"/>
        <v>0</v>
      </c>
      <c r="Y322" s="227">
        <f t="shared" si="55"/>
        <v>0</v>
      </c>
      <c r="Z322" s="227">
        <f t="shared" si="56"/>
        <v>0</v>
      </c>
      <c r="AB322" s="139">
        <f t="shared" si="60"/>
        <v>0</v>
      </c>
    </row>
    <row r="323" spans="1:28">
      <c r="A323" s="191">
        <f t="shared" si="57"/>
        <v>9</v>
      </c>
      <c r="B323" s="191" t="str">
        <f>C323&amp;":"&amp;COUNTIF($C$7:C323,C323)</f>
        <v>9:1</v>
      </c>
      <c r="C323" s="204">
        <f t="shared" si="59"/>
        <v>9</v>
      </c>
      <c r="D323" s="170">
        <v>0</v>
      </c>
      <c r="E323" s="170">
        <v>2</v>
      </c>
      <c r="F323" s="170">
        <v>0</v>
      </c>
      <c r="G323" s="170">
        <v>0</v>
      </c>
      <c r="H323" s="170">
        <v>1</v>
      </c>
      <c r="I323" s="170">
        <v>0</v>
      </c>
      <c r="J323" s="240">
        <v>1</v>
      </c>
      <c r="K323" s="53">
        <v>0</v>
      </c>
      <c r="L323" s="53">
        <v>5</v>
      </c>
      <c r="O323" s="209">
        <v>317</v>
      </c>
      <c r="P323" s="2" t="str">
        <f>Q323&amp;":"&amp;COUNTIF($Q$7:Q323,Q323)</f>
        <v>0:78</v>
      </c>
      <c r="Q323" s="206">
        <f>'Student name internal mark'!X323</f>
        <v>0</v>
      </c>
      <c r="R323" s="227">
        <f t="shared" si="58"/>
        <v>0</v>
      </c>
      <c r="S323" s="227">
        <f t="shared" si="49"/>
        <v>0</v>
      </c>
      <c r="T323" s="227">
        <f t="shared" si="50"/>
        <v>0</v>
      </c>
      <c r="U323" s="227">
        <f t="shared" si="51"/>
        <v>0</v>
      </c>
      <c r="V323" s="227">
        <f t="shared" si="52"/>
        <v>0</v>
      </c>
      <c r="W323" s="227">
        <f t="shared" si="53"/>
        <v>0</v>
      </c>
      <c r="X323" s="227">
        <f t="shared" si="54"/>
        <v>0</v>
      </c>
      <c r="Y323" s="227">
        <f t="shared" si="55"/>
        <v>0</v>
      </c>
      <c r="Z323" s="227">
        <f t="shared" si="56"/>
        <v>0</v>
      </c>
      <c r="AB323" s="139">
        <f t="shared" si="60"/>
        <v>0</v>
      </c>
    </row>
    <row r="324" spans="1:28">
      <c r="A324" s="191">
        <f t="shared" si="57"/>
        <v>23</v>
      </c>
      <c r="B324" s="191" t="str">
        <f>C324&amp;":"&amp;COUNTIF($C$7:C324,C324)</f>
        <v>23:4</v>
      </c>
      <c r="C324" s="204">
        <f t="shared" si="59"/>
        <v>23</v>
      </c>
      <c r="D324" s="170">
        <v>1</v>
      </c>
      <c r="E324" s="170">
        <v>1</v>
      </c>
      <c r="F324" s="170">
        <v>1</v>
      </c>
      <c r="G324" s="170">
        <v>1</v>
      </c>
      <c r="H324" s="170">
        <v>0</v>
      </c>
      <c r="I324" s="170">
        <v>2</v>
      </c>
      <c r="J324" s="240">
        <v>1</v>
      </c>
      <c r="K324" s="53">
        <v>11</v>
      </c>
      <c r="L324" s="53">
        <v>5</v>
      </c>
      <c r="O324" s="209">
        <v>318</v>
      </c>
      <c r="P324" s="2" t="str">
        <f>Q324&amp;":"&amp;COUNTIF($Q$7:Q324,Q324)</f>
        <v>0:79</v>
      </c>
      <c r="Q324" s="206">
        <f>'Student name internal mark'!X324</f>
        <v>0</v>
      </c>
      <c r="R324" s="227">
        <f t="shared" si="58"/>
        <v>0</v>
      </c>
      <c r="S324" s="227">
        <f t="shared" si="49"/>
        <v>0</v>
      </c>
      <c r="T324" s="227">
        <f t="shared" si="50"/>
        <v>0</v>
      </c>
      <c r="U324" s="227">
        <f t="shared" si="51"/>
        <v>0</v>
      </c>
      <c r="V324" s="227">
        <f t="shared" si="52"/>
        <v>0</v>
      </c>
      <c r="W324" s="227">
        <f t="shared" si="53"/>
        <v>0</v>
      </c>
      <c r="X324" s="227">
        <f t="shared" si="54"/>
        <v>0</v>
      </c>
      <c r="Y324" s="227">
        <f t="shared" si="55"/>
        <v>0</v>
      </c>
      <c r="Z324" s="227">
        <f t="shared" si="56"/>
        <v>0</v>
      </c>
      <c r="AB324" s="139">
        <f t="shared" si="60"/>
        <v>0</v>
      </c>
    </row>
    <row r="325" spans="1:28">
      <c r="A325" s="191">
        <f t="shared" si="57"/>
        <v>35</v>
      </c>
      <c r="B325" s="191" t="str">
        <f>C325&amp;":"&amp;COUNTIF($C$7:C325,C325)</f>
        <v>35:5</v>
      </c>
      <c r="C325" s="204">
        <f t="shared" si="59"/>
        <v>35</v>
      </c>
      <c r="D325" s="47">
        <v>2</v>
      </c>
      <c r="E325" s="47">
        <v>2</v>
      </c>
      <c r="F325" s="47">
        <v>2</v>
      </c>
      <c r="G325" s="47">
        <v>2</v>
      </c>
      <c r="H325" s="47">
        <v>2</v>
      </c>
      <c r="I325" s="47">
        <v>2</v>
      </c>
      <c r="J325" s="47">
        <v>5</v>
      </c>
      <c r="K325" s="47">
        <v>7</v>
      </c>
      <c r="L325" s="47">
        <v>11</v>
      </c>
      <c r="O325" s="209">
        <v>319</v>
      </c>
      <c r="P325" s="2" t="str">
        <f>Q325&amp;":"&amp;COUNTIF($Q$7:Q325,Q325)</f>
        <v>0:80</v>
      </c>
      <c r="Q325" s="206">
        <f>'Student name internal mark'!X325</f>
        <v>0</v>
      </c>
      <c r="R325" s="227">
        <f t="shared" si="58"/>
        <v>0</v>
      </c>
      <c r="S325" s="227">
        <f t="shared" si="49"/>
        <v>0</v>
      </c>
      <c r="T325" s="227">
        <f t="shared" si="50"/>
        <v>0</v>
      </c>
      <c r="U325" s="227">
        <f t="shared" si="51"/>
        <v>0</v>
      </c>
      <c r="V325" s="227">
        <f t="shared" si="52"/>
        <v>0</v>
      </c>
      <c r="W325" s="227">
        <f t="shared" si="53"/>
        <v>0</v>
      </c>
      <c r="X325" s="227">
        <f t="shared" si="54"/>
        <v>0</v>
      </c>
      <c r="Y325" s="227">
        <f t="shared" si="55"/>
        <v>0</v>
      </c>
      <c r="Z325" s="227">
        <f t="shared" si="56"/>
        <v>0</v>
      </c>
      <c r="AB325" s="139">
        <f t="shared" si="60"/>
        <v>0</v>
      </c>
    </row>
    <row r="326" spans="1:28">
      <c r="A326" s="191">
        <f t="shared" si="57"/>
        <v>34</v>
      </c>
      <c r="B326" s="191" t="str">
        <f>C326&amp;":"&amp;COUNTIF($C$7:C326,C326)</f>
        <v>34:4</v>
      </c>
      <c r="C326" s="204">
        <f t="shared" si="59"/>
        <v>34</v>
      </c>
      <c r="D326" s="47">
        <v>1</v>
      </c>
      <c r="E326" s="47">
        <v>1</v>
      </c>
      <c r="F326" s="47">
        <v>1</v>
      </c>
      <c r="G326" s="47">
        <v>1</v>
      </c>
      <c r="H326" s="47">
        <v>1</v>
      </c>
      <c r="I326" s="47">
        <v>1</v>
      </c>
      <c r="J326" s="47">
        <v>6</v>
      </c>
      <c r="K326" s="47">
        <v>9</v>
      </c>
      <c r="L326" s="47">
        <v>13</v>
      </c>
      <c r="O326" s="209">
        <v>320</v>
      </c>
      <c r="P326" s="2" t="str">
        <f>Q326&amp;":"&amp;COUNTIF($Q$7:Q326,Q326)</f>
        <v>0:81</v>
      </c>
      <c r="Q326" s="206">
        <f>'Student name internal mark'!X326</f>
        <v>0</v>
      </c>
      <c r="R326" s="227">
        <f t="shared" si="58"/>
        <v>0</v>
      </c>
      <c r="S326" s="227">
        <f t="shared" si="49"/>
        <v>0</v>
      </c>
      <c r="T326" s="227">
        <f t="shared" si="50"/>
        <v>0</v>
      </c>
      <c r="U326" s="227">
        <f t="shared" si="51"/>
        <v>0</v>
      </c>
      <c r="V326" s="227">
        <f t="shared" si="52"/>
        <v>0</v>
      </c>
      <c r="W326" s="227">
        <f t="shared" si="53"/>
        <v>0</v>
      </c>
      <c r="X326" s="227">
        <f t="shared" si="54"/>
        <v>0</v>
      </c>
      <c r="Y326" s="227">
        <f t="shared" si="55"/>
        <v>0</v>
      </c>
      <c r="Z326" s="227">
        <f t="shared" si="56"/>
        <v>0</v>
      </c>
      <c r="AB326" s="139">
        <f t="shared" si="60"/>
        <v>0</v>
      </c>
    </row>
    <row r="327" spans="1:28">
      <c r="A327" s="191">
        <f t="shared" si="57"/>
        <v>32</v>
      </c>
      <c r="B327" s="191" t="str">
        <f>C327&amp;":"&amp;COUNTIF($C$7:C327,C327)</f>
        <v>32:9</v>
      </c>
      <c r="C327" s="204">
        <f t="shared" si="59"/>
        <v>32</v>
      </c>
      <c r="D327" s="47">
        <v>1</v>
      </c>
      <c r="E327" s="47">
        <v>0</v>
      </c>
      <c r="F327" s="47">
        <v>1</v>
      </c>
      <c r="G327" s="47">
        <v>1</v>
      </c>
      <c r="H327" s="47">
        <v>0</v>
      </c>
      <c r="I327" s="47">
        <v>0</v>
      </c>
      <c r="J327" s="47">
        <v>8</v>
      </c>
      <c r="K327" s="47">
        <v>8</v>
      </c>
      <c r="L327" s="47">
        <v>13</v>
      </c>
      <c r="O327" s="2">
        <v>321</v>
      </c>
      <c r="P327" s="2" t="str">
        <f>Q327&amp;":"&amp;COUNTIF($Q$7:Q327,Q327)</f>
        <v>0:82</v>
      </c>
      <c r="Q327" s="206">
        <f>'Student name internal mark'!X327</f>
        <v>0</v>
      </c>
      <c r="R327" s="227">
        <f t="shared" si="58"/>
        <v>0</v>
      </c>
      <c r="S327" s="227">
        <f t="shared" ref="S327:S372" si="61">IFERROR(VLOOKUP($P327,$B$7:$L$1014,4,FALSE),VLOOKUP($Q327,$C$7:$L$1014,3,FALSE))</f>
        <v>0</v>
      </c>
      <c r="T327" s="227">
        <f t="shared" ref="T327:T372" si="62">IFERROR(VLOOKUP($P327,$B$7:$L$1014,5,FALSE),VLOOKUP($Q327,$C$7:$L$1014,4,FALSE))</f>
        <v>0</v>
      </c>
      <c r="U327" s="227">
        <f t="shared" ref="U327:U372" si="63">IFERROR(VLOOKUP($P327,$B$7:$L$1014,6,FALSE),VLOOKUP($Q327,$C$7:$L$1014,5,FALSE))</f>
        <v>0</v>
      </c>
      <c r="V327" s="227">
        <f t="shared" ref="V327:V372" si="64">IFERROR(VLOOKUP($P327,$B$7:$L$1014,7,FALSE),VLOOKUP($Q327,$C$7:$L$1014,6,FALSE))</f>
        <v>0</v>
      </c>
      <c r="W327" s="227">
        <f t="shared" ref="W327:W372" si="65">IFERROR(VLOOKUP($P327,$B$7:$L$1014,8,FALSE),VLOOKUP($Q327,$C$7:$L$1014,7,FALSE))</f>
        <v>0</v>
      </c>
      <c r="X327" s="227">
        <f t="shared" ref="X327:X372" si="66">IFERROR(VLOOKUP($P327,$B$7:$L$1014,9,FALSE),VLOOKUP($Q327,$C$7:$L$1014,8,FALSE))</f>
        <v>0</v>
      </c>
      <c r="Y327" s="227">
        <f t="shared" ref="Y327:Y372" si="67">IFERROR(VLOOKUP($P327,$B$7:$L$1014,10,FALSE),VLOOKUP($Q327,$C$7:$L$1014,9,FALSE))</f>
        <v>0</v>
      </c>
      <c r="Z327" s="227">
        <f t="shared" ref="Z327:Z372" si="68">IFERROR(VLOOKUP($P327,$B$7:$L$1014,11,FALSE),VLOOKUP($Q327,$C$7:$L$1014,10,FALSE))</f>
        <v>0</v>
      </c>
      <c r="AB327" s="139">
        <f t="shared" si="60"/>
        <v>0</v>
      </c>
    </row>
    <row r="328" spans="1:28">
      <c r="A328" s="191">
        <f t="shared" ref="A328:A391" si="69">SUM(D328:L328)</f>
        <v>11</v>
      </c>
      <c r="B328" s="191" t="str">
        <f>C328&amp;":"&amp;COUNTIF($C$7:C328,C328)</f>
        <v>11:1</v>
      </c>
      <c r="C328" s="204">
        <f t="shared" si="59"/>
        <v>11</v>
      </c>
      <c r="D328" s="47">
        <v>1</v>
      </c>
      <c r="E328" s="47">
        <v>1</v>
      </c>
      <c r="F328" s="47">
        <v>1</v>
      </c>
      <c r="G328" s="47">
        <v>0</v>
      </c>
      <c r="H328" s="47">
        <v>0</v>
      </c>
      <c r="I328" s="47">
        <v>0</v>
      </c>
      <c r="J328" s="47">
        <v>6</v>
      </c>
      <c r="K328" s="47">
        <v>2</v>
      </c>
      <c r="L328" s="47">
        <v>0</v>
      </c>
      <c r="O328" s="209">
        <v>322</v>
      </c>
      <c r="P328" s="2" t="str">
        <f>Q328&amp;":"&amp;COUNTIF($Q$7:Q328,Q328)</f>
        <v>0:83</v>
      </c>
      <c r="Q328" s="206">
        <f>'Student name internal mark'!X328</f>
        <v>0</v>
      </c>
      <c r="R328" s="227">
        <f t="shared" ref="R328:R372" si="70">IFERROR(VLOOKUP($P328,$B$7:$L$1014,3,FALSE),VLOOKUP($Q328,$C$7:$L$1014,2,FALSE))</f>
        <v>0</v>
      </c>
      <c r="S328" s="227">
        <f t="shared" si="61"/>
        <v>0</v>
      </c>
      <c r="T328" s="227">
        <f t="shared" si="62"/>
        <v>0</v>
      </c>
      <c r="U328" s="227">
        <f t="shared" si="63"/>
        <v>0</v>
      </c>
      <c r="V328" s="227">
        <f t="shared" si="64"/>
        <v>0</v>
      </c>
      <c r="W328" s="227">
        <f t="shared" si="65"/>
        <v>0</v>
      </c>
      <c r="X328" s="227">
        <f t="shared" si="66"/>
        <v>0</v>
      </c>
      <c r="Y328" s="227">
        <f t="shared" si="67"/>
        <v>0</v>
      </c>
      <c r="Z328" s="227">
        <f t="shared" si="68"/>
        <v>0</v>
      </c>
      <c r="AB328" s="139">
        <f t="shared" si="60"/>
        <v>0</v>
      </c>
    </row>
    <row r="329" spans="1:28">
      <c r="A329" s="191">
        <f t="shared" si="69"/>
        <v>20</v>
      </c>
      <c r="B329" s="191" t="str">
        <f>C329&amp;":"&amp;COUNTIF($C$7:C329,C329)</f>
        <v>20:2</v>
      </c>
      <c r="C329" s="204">
        <f t="shared" si="59"/>
        <v>20</v>
      </c>
      <c r="D329" s="170">
        <v>1</v>
      </c>
      <c r="E329" s="170">
        <v>1</v>
      </c>
      <c r="F329" s="170">
        <v>1</v>
      </c>
      <c r="G329" s="170">
        <v>1</v>
      </c>
      <c r="H329" s="170">
        <v>1</v>
      </c>
      <c r="I329" s="170">
        <v>1</v>
      </c>
      <c r="J329" s="240">
        <v>1</v>
      </c>
      <c r="K329" s="53">
        <v>13</v>
      </c>
      <c r="L329" s="53">
        <v>0</v>
      </c>
      <c r="O329" s="2">
        <v>323</v>
      </c>
      <c r="P329" s="2" t="str">
        <f>Q329&amp;":"&amp;COUNTIF($Q$7:Q329,Q329)</f>
        <v>0:84</v>
      </c>
      <c r="Q329" s="206">
        <f>'Student name internal mark'!X329</f>
        <v>0</v>
      </c>
      <c r="R329" s="227">
        <f t="shared" si="70"/>
        <v>0</v>
      </c>
      <c r="S329" s="227">
        <f t="shared" si="61"/>
        <v>0</v>
      </c>
      <c r="T329" s="227">
        <f t="shared" si="62"/>
        <v>0</v>
      </c>
      <c r="U329" s="227">
        <f t="shared" si="63"/>
        <v>0</v>
      </c>
      <c r="V329" s="227">
        <f t="shared" si="64"/>
        <v>0</v>
      </c>
      <c r="W329" s="227">
        <f t="shared" si="65"/>
        <v>0</v>
      </c>
      <c r="X329" s="227">
        <f t="shared" si="66"/>
        <v>0</v>
      </c>
      <c r="Y329" s="227">
        <f t="shared" si="67"/>
        <v>0</v>
      </c>
      <c r="Z329" s="227">
        <f t="shared" si="68"/>
        <v>0</v>
      </c>
      <c r="AB329" s="139">
        <f t="shared" si="60"/>
        <v>0</v>
      </c>
    </row>
    <row r="330" spans="1:28" ht="18.600000000000001" thickBot="1">
      <c r="A330" s="191">
        <f t="shared" si="69"/>
        <v>37</v>
      </c>
      <c r="B330" s="191" t="str">
        <f>C330&amp;":"&amp;COUNTIF($C$7:C330,C330)</f>
        <v>37:3</v>
      </c>
      <c r="C330" s="204">
        <f t="shared" si="59"/>
        <v>37</v>
      </c>
      <c r="D330" s="241">
        <v>2</v>
      </c>
      <c r="E330" s="241">
        <v>1</v>
      </c>
      <c r="F330" s="241">
        <v>2</v>
      </c>
      <c r="G330" s="241">
        <v>1</v>
      </c>
      <c r="H330" s="241">
        <v>1</v>
      </c>
      <c r="I330" s="241">
        <v>1</v>
      </c>
      <c r="J330" s="242">
        <v>7</v>
      </c>
      <c r="K330" s="243">
        <v>12</v>
      </c>
      <c r="L330" s="243">
        <v>10</v>
      </c>
      <c r="O330" s="209">
        <v>324</v>
      </c>
      <c r="P330" s="2" t="str">
        <f>Q330&amp;":"&amp;COUNTIF($Q$7:Q330,Q330)</f>
        <v>0:85</v>
      </c>
      <c r="Q330" s="206">
        <f>'Student name internal mark'!X330</f>
        <v>0</v>
      </c>
      <c r="R330" s="227">
        <f t="shared" si="70"/>
        <v>0</v>
      </c>
      <c r="S330" s="227">
        <f t="shared" si="61"/>
        <v>0</v>
      </c>
      <c r="T330" s="227">
        <f t="shared" si="62"/>
        <v>0</v>
      </c>
      <c r="U330" s="227">
        <f t="shared" si="63"/>
        <v>0</v>
      </c>
      <c r="V330" s="227">
        <f t="shared" si="64"/>
        <v>0</v>
      </c>
      <c r="W330" s="227">
        <f t="shared" si="65"/>
        <v>0</v>
      </c>
      <c r="X330" s="227">
        <f t="shared" si="66"/>
        <v>0</v>
      </c>
      <c r="Y330" s="227">
        <f t="shared" si="67"/>
        <v>0</v>
      </c>
      <c r="Z330" s="227">
        <f t="shared" si="68"/>
        <v>0</v>
      </c>
      <c r="AB330" s="139">
        <f t="shared" si="60"/>
        <v>0</v>
      </c>
    </row>
    <row r="331" spans="1:28">
      <c r="A331" s="191">
        <f t="shared" si="69"/>
        <v>30</v>
      </c>
      <c r="B331" s="191" t="str">
        <f>C331&amp;":"&amp;COUNTIF($C$7:C331,C331)</f>
        <v>30:9</v>
      </c>
      <c r="C331" s="204">
        <f t="shared" ref="C331:C394" si="71">SUM(D331:L331)</f>
        <v>30</v>
      </c>
      <c r="D331" s="244">
        <v>0</v>
      </c>
      <c r="E331" s="244">
        <v>1</v>
      </c>
      <c r="F331" s="244">
        <v>2</v>
      </c>
      <c r="G331" s="244">
        <v>0</v>
      </c>
      <c r="H331" s="244">
        <v>0</v>
      </c>
      <c r="I331" s="244">
        <v>0</v>
      </c>
      <c r="J331" s="245">
        <v>5</v>
      </c>
      <c r="K331" s="246">
        <v>8</v>
      </c>
      <c r="L331" s="246">
        <v>14</v>
      </c>
      <c r="O331" s="209">
        <v>325</v>
      </c>
      <c r="P331" s="2" t="str">
        <f>Q331&amp;":"&amp;COUNTIF($Q$7:Q331,Q331)</f>
        <v>0:86</v>
      </c>
      <c r="Q331" s="206">
        <f>'Student name internal mark'!X331</f>
        <v>0</v>
      </c>
      <c r="R331" s="227">
        <f t="shared" si="70"/>
        <v>0</v>
      </c>
      <c r="S331" s="227">
        <f t="shared" si="61"/>
        <v>0</v>
      </c>
      <c r="T331" s="227">
        <f t="shared" si="62"/>
        <v>0</v>
      </c>
      <c r="U331" s="227">
        <f t="shared" si="63"/>
        <v>0</v>
      </c>
      <c r="V331" s="227">
        <f t="shared" si="64"/>
        <v>0</v>
      </c>
      <c r="W331" s="227">
        <f t="shared" si="65"/>
        <v>0</v>
      </c>
      <c r="X331" s="227">
        <f t="shared" si="66"/>
        <v>0</v>
      </c>
      <c r="Y331" s="227">
        <f t="shared" si="67"/>
        <v>0</v>
      </c>
      <c r="Z331" s="227">
        <f t="shared" si="68"/>
        <v>0</v>
      </c>
      <c r="AB331" s="139">
        <f t="shared" si="60"/>
        <v>0</v>
      </c>
    </row>
    <row r="332" spans="1:28">
      <c r="A332" s="191">
        <f t="shared" si="69"/>
        <v>25</v>
      </c>
      <c r="B332" s="191" t="str">
        <f>C332&amp;":"&amp;COUNTIF($C$7:C332,C332)</f>
        <v>25:4</v>
      </c>
      <c r="C332" s="204">
        <f t="shared" si="71"/>
        <v>25</v>
      </c>
      <c r="D332" s="170">
        <v>0</v>
      </c>
      <c r="E332" s="170">
        <v>0</v>
      </c>
      <c r="F332" s="170">
        <v>2</v>
      </c>
      <c r="G332" s="170">
        <v>0</v>
      </c>
      <c r="H332" s="170">
        <v>0</v>
      </c>
      <c r="I332" s="170">
        <v>1</v>
      </c>
      <c r="J332" s="245">
        <v>7</v>
      </c>
      <c r="K332" s="53">
        <v>8</v>
      </c>
      <c r="L332" s="53">
        <v>7</v>
      </c>
      <c r="O332" s="209">
        <v>326</v>
      </c>
      <c r="P332" s="2" t="str">
        <f>Q332&amp;":"&amp;COUNTIF($Q$7:Q332,Q332)</f>
        <v>0:87</v>
      </c>
      <c r="Q332" s="206">
        <f>'Student name internal mark'!X332</f>
        <v>0</v>
      </c>
      <c r="R332" s="227">
        <f t="shared" si="70"/>
        <v>0</v>
      </c>
      <c r="S332" s="227">
        <f t="shared" si="61"/>
        <v>0</v>
      </c>
      <c r="T332" s="227">
        <f t="shared" si="62"/>
        <v>0</v>
      </c>
      <c r="U332" s="227">
        <f t="shared" si="63"/>
        <v>0</v>
      </c>
      <c r="V332" s="227">
        <f t="shared" si="64"/>
        <v>0</v>
      </c>
      <c r="W332" s="227">
        <f t="shared" si="65"/>
        <v>0</v>
      </c>
      <c r="X332" s="227">
        <f t="shared" si="66"/>
        <v>0</v>
      </c>
      <c r="Y332" s="227">
        <f t="shared" si="67"/>
        <v>0</v>
      </c>
      <c r="Z332" s="227">
        <f t="shared" si="68"/>
        <v>0</v>
      </c>
      <c r="AB332" s="139">
        <f t="shared" si="60"/>
        <v>0</v>
      </c>
    </row>
    <row r="333" spans="1:28">
      <c r="A333" s="191">
        <f t="shared" si="69"/>
        <v>20</v>
      </c>
      <c r="B333" s="191" t="str">
        <f>C333&amp;":"&amp;COUNTIF($C$7:C333,C333)</f>
        <v>20:3</v>
      </c>
      <c r="C333" s="204">
        <f t="shared" si="71"/>
        <v>20</v>
      </c>
      <c r="D333" s="170">
        <v>1</v>
      </c>
      <c r="E333" s="170">
        <v>1</v>
      </c>
      <c r="F333" s="170">
        <v>0</v>
      </c>
      <c r="G333" s="170">
        <v>2</v>
      </c>
      <c r="H333" s="170">
        <v>0</v>
      </c>
      <c r="I333" s="170">
        <v>2</v>
      </c>
      <c r="J333" s="240">
        <v>0</v>
      </c>
      <c r="K333" s="53">
        <v>4</v>
      </c>
      <c r="L333" s="53">
        <v>10</v>
      </c>
      <c r="O333" s="209">
        <v>327</v>
      </c>
      <c r="P333" s="2" t="str">
        <f>Q333&amp;":"&amp;COUNTIF($Q$7:Q333,Q333)</f>
        <v>0:88</v>
      </c>
      <c r="Q333" s="206">
        <f>'Student name internal mark'!X333</f>
        <v>0</v>
      </c>
      <c r="R333" s="227">
        <f t="shared" si="70"/>
        <v>0</v>
      </c>
      <c r="S333" s="227">
        <f t="shared" si="61"/>
        <v>0</v>
      </c>
      <c r="T333" s="227">
        <f t="shared" si="62"/>
        <v>0</v>
      </c>
      <c r="U333" s="227">
        <f t="shared" si="63"/>
        <v>0</v>
      </c>
      <c r="V333" s="227">
        <f t="shared" si="64"/>
        <v>0</v>
      </c>
      <c r="W333" s="227">
        <f t="shared" si="65"/>
        <v>0</v>
      </c>
      <c r="X333" s="227">
        <f t="shared" si="66"/>
        <v>0</v>
      </c>
      <c r="Y333" s="227">
        <f t="shared" si="67"/>
        <v>0</v>
      </c>
      <c r="Z333" s="227">
        <f t="shared" si="68"/>
        <v>0</v>
      </c>
      <c r="AB333" s="139">
        <f t="shared" si="60"/>
        <v>0</v>
      </c>
    </row>
    <row r="334" spans="1:28">
      <c r="A334" s="191">
        <f t="shared" si="69"/>
        <v>32</v>
      </c>
      <c r="B334" s="191" t="str">
        <f>C334&amp;":"&amp;COUNTIF($C$7:C334,C334)</f>
        <v>32:10</v>
      </c>
      <c r="C334" s="204">
        <f t="shared" si="71"/>
        <v>32</v>
      </c>
      <c r="D334" s="170">
        <v>2</v>
      </c>
      <c r="E334" s="170">
        <v>1</v>
      </c>
      <c r="F334" s="170">
        <v>2</v>
      </c>
      <c r="G334" s="170">
        <v>2</v>
      </c>
      <c r="H334" s="170">
        <v>0</v>
      </c>
      <c r="I334" s="170">
        <v>2</v>
      </c>
      <c r="J334" s="245">
        <v>7</v>
      </c>
      <c r="K334" s="53">
        <v>13</v>
      </c>
      <c r="L334" s="53">
        <v>3</v>
      </c>
      <c r="O334" s="2">
        <v>328</v>
      </c>
      <c r="P334" s="2" t="str">
        <f>Q334&amp;":"&amp;COUNTIF($Q$7:Q334,Q334)</f>
        <v>0:89</v>
      </c>
      <c r="Q334" s="206">
        <f>'Student name internal mark'!X334</f>
        <v>0</v>
      </c>
      <c r="R334" s="227">
        <f t="shared" si="70"/>
        <v>0</v>
      </c>
      <c r="S334" s="227">
        <f t="shared" si="61"/>
        <v>0</v>
      </c>
      <c r="T334" s="227">
        <f t="shared" si="62"/>
        <v>0</v>
      </c>
      <c r="U334" s="227">
        <f t="shared" si="63"/>
        <v>0</v>
      </c>
      <c r="V334" s="227">
        <f t="shared" si="64"/>
        <v>0</v>
      </c>
      <c r="W334" s="227">
        <f t="shared" si="65"/>
        <v>0</v>
      </c>
      <c r="X334" s="227">
        <f t="shared" si="66"/>
        <v>0</v>
      </c>
      <c r="Y334" s="227">
        <f t="shared" si="67"/>
        <v>0</v>
      </c>
      <c r="Z334" s="227">
        <f t="shared" si="68"/>
        <v>0</v>
      </c>
      <c r="AB334" s="139">
        <f t="shared" ref="AB334:AB372" si="72">SUM(R334:Z334)</f>
        <v>0</v>
      </c>
    </row>
    <row r="335" spans="1:28">
      <c r="A335" s="191">
        <f t="shared" si="69"/>
        <v>41</v>
      </c>
      <c r="B335" s="191" t="str">
        <f>C335&amp;":"&amp;COUNTIF($C$7:C335,C335)</f>
        <v>41:7</v>
      </c>
      <c r="C335" s="204">
        <f t="shared" si="71"/>
        <v>41</v>
      </c>
      <c r="D335" s="170">
        <v>2</v>
      </c>
      <c r="E335" s="170">
        <v>1</v>
      </c>
      <c r="F335" s="170">
        <v>2</v>
      </c>
      <c r="G335" s="170">
        <v>2</v>
      </c>
      <c r="H335" s="170">
        <v>1</v>
      </c>
      <c r="I335" s="170">
        <v>2</v>
      </c>
      <c r="J335" s="245">
        <v>5</v>
      </c>
      <c r="K335" s="53">
        <v>12</v>
      </c>
      <c r="L335" s="53">
        <v>14</v>
      </c>
      <c r="O335" s="209">
        <v>329</v>
      </c>
      <c r="P335" s="2" t="str">
        <f>Q335&amp;":"&amp;COUNTIF($Q$7:Q335,Q335)</f>
        <v>0:90</v>
      </c>
      <c r="Q335" s="206">
        <f>'Student name internal mark'!X335</f>
        <v>0</v>
      </c>
      <c r="R335" s="227">
        <f t="shared" si="70"/>
        <v>0</v>
      </c>
      <c r="S335" s="227">
        <f t="shared" si="61"/>
        <v>0</v>
      </c>
      <c r="T335" s="227">
        <f t="shared" si="62"/>
        <v>0</v>
      </c>
      <c r="U335" s="227">
        <f t="shared" si="63"/>
        <v>0</v>
      </c>
      <c r="V335" s="227">
        <f t="shared" si="64"/>
        <v>0</v>
      </c>
      <c r="W335" s="227">
        <f t="shared" si="65"/>
        <v>0</v>
      </c>
      <c r="X335" s="227">
        <f t="shared" si="66"/>
        <v>0</v>
      </c>
      <c r="Y335" s="227">
        <f t="shared" si="67"/>
        <v>0</v>
      </c>
      <c r="Z335" s="227">
        <f t="shared" si="68"/>
        <v>0</v>
      </c>
      <c r="AB335" s="139">
        <f t="shared" si="72"/>
        <v>0</v>
      </c>
    </row>
    <row r="336" spans="1:28">
      <c r="A336" s="191">
        <f t="shared" si="69"/>
        <v>32</v>
      </c>
      <c r="B336" s="191" t="str">
        <f>C336&amp;":"&amp;COUNTIF($C$7:C336,C336)</f>
        <v>32:11</v>
      </c>
      <c r="C336" s="204">
        <f t="shared" si="71"/>
        <v>32</v>
      </c>
      <c r="D336" s="170">
        <v>0</v>
      </c>
      <c r="E336" s="170">
        <v>0</v>
      </c>
      <c r="F336" s="170">
        <v>2</v>
      </c>
      <c r="G336" s="170">
        <v>1</v>
      </c>
      <c r="H336" s="170">
        <v>1</v>
      </c>
      <c r="I336" s="170">
        <v>1</v>
      </c>
      <c r="J336" s="245">
        <v>6</v>
      </c>
      <c r="K336" s="53">
        <v>13</v>
      </c>
      <c r="L336" s="53">
        <v>8</v>
      </c>
      <c r="O336" s="2">
        <v>330</v>
      </c>
      <c r="P336" s="2" t="str">
        <f>Q336&amp;":"&amp;COUNTIF($Q$7:Q336,Q336)</f>
        <v>0:91</v>
      </c>
      <c r="Q336" s="206">
        <f>'Student name internal mark'!X336</f>
        <v>0</v>
      </c>
      <c r="R336" s="227">
        <f t="shared" si="70"/>
        <v>0</v>
      </c>
      <c r="S336" s="227">
        <f t="shared" si="61"/>
        <v>0</v>
      </c>
      <c r="T336" s="227">
        <f t="shared" si="62"/>
        <v>0</v>
      </c>
      <c r="U336" s="227">
        <f t="shared" si="63"/>
        <v>0</v>
      </c>
      <c r="V336" s="227">
        <f t="shared" si="64"/>
        <v>0</v>
      </c>
      <c r="W336" s="227">
        <f t="shared" si="65"/>
        <v>0</v>
      </c>
      <c r="X336" s="227">
        <f t="shared" si="66"/>
        <v>0</v>
      </c>
      <c r="Y336" s="227">
        <f t="shared" si="67"/>
        <v>0</v>
      </c>
      <c r="Z336" s="227">
        <f t="shared" si="68"/>
        <v>0</v>
      </c>
      <c r="AB336" s="139">
        <f t="shared" si="72"/>
        <v>0</v>
      </c>
    </row>
    <row r="337" spans="1:28">
      <c r="A337" s="191">
        <f t="shared" si="69"/>
        <v>39</v>
      </c>
      <c r="B337" s="191" t="str">
        <f>C337&amp;":"&amp;COUNTIF($C$7:C337,C337)</f>
        <v>39:5</v>
      </c>
      <c r="C337" s="204">
        <f t="shared" si="71"/>
        <v>39</v>
      </c>
      <c r="D337" s="170">
        <v>1</v>
      </c>
      <c r="E337" s="170">
        <v>1</v>
      </c>
      <c r="F337" s="170">
        <v>2</v>
      </c>
      <c r="G337" s="170">
        <v>1</v>
      </c>
      <c r="H337" s="170">
        <v>0</v>
      </c>
      <c r="I337" s="170">
        <v>0</v>
      </c>
      <c r="J337" s="245">
        <v>7</v>
      </c>
      <c r="K337" s="53">
        <v>13</v>
      </c>
      <c r="L337" s="53">
        <v>14</v>
      </c>
      <c r="O337" s="209">
        <v>331</v>
      </c>
      <c r="P337" s="2" t="str">
        <f>Q337&amp;":"&amp;COUNTIF($Q$7:Q337,Q337)</f>
        <v>0:92</v>
      </c>
      <c r="Q337" s="206">
        <f>'Student name internal mark'!X337</f>
        <v>0</v>
      </c>
      <c r="R337" s="227">
        <f t="shared" si="70"/>
        <v>0</v>
      </c>
      <c r="S337" s="227">
        <f t="shared" si="61"/>
        <v>0</v>
      </c>
      <c r="T337" s="227">
        <f t="shared" si="62"/>
        <v>0</v>
      </c>
      <c r="U337" s="227">
        <f t="shared" si="63"/>
        <v>0</v>
      </c>
      <c r="V337" s="227">
        <f t="shared" si="64"/>
        <v>0</v>
      </c>
      <c r="W337" s="227">
        <f t="shared" si="65"/>
        <v>0</v>
      </c>
      <c r="X337" s="227">
        <f t="shared" si="66"/>
        <v>0</v>
      </c>
      <c r="Y337" s="227">
        <f t="shared" si="67"/>
        <v>0</v>
      </c>
      <c r="Z337" s="227">
        <f t="shared" si="68"/>
        <v>0</v>
      </c>
      <c r="AB337" s="139">
        <f t="shared" si="72"/>
        <v>0</v>
      </c>
    </row>
    <row r="338" spans="1:28">
      <c r="A338" s="191">
        <f t="shared" si="69"/>
        <v>19</v>
      </c>
      <c r="B338" s="191" t="str">
        <f>C338&amp;":"&amp;COUNTIF($C$7:C338,C338)</f>
        <v>19:3</v>
      </c>
      <c r="C338" s="204">
        <f t="shared" si="71"/>
        <v>19</v>
      </c>
      <c r="D338" s="170">
        <v>2</v>
      </c>
      <c r="E338" s="170">
        <v>2</v>
      </c>
      <c r="F338" s="170">
        <v>0</v>
      </c>
      <c r="G338" s="170">
        <v>0</v>
      </c>
      <c r="H338" s="170">
        <v>0</v>
      </c>
      <c r="I338" s="170">
        <v>1</v>
      </c>
      <c r="J338" s="245">
        <v>5</v>
      </c>
      <c r="K338" s="53">
        <v>1</v>
      </c>
      <c r="L338" s="53">
        <v>8</v>
      </c>
      <c r="O338" s="209">
        <v>332</v>
      </c>
      <c r="P338" s="2" t="str">
        <f>Q338&amp;":"&amp;COUNTIF($Q$7:Q338,Q338)</f>
        <v>0:93</v>
      </c>
      <c r="Q338" s="206">
        <f>'Student name internal mark'!X338</f>
        <v>0</v>
      </c>
      <c r="R338" s="227">
        <f t="shared" si="70"/>
        <v>0</v>
      </c>
      <c r="S338" s="227">
        <f t="shared" si="61"/>
        <v>0</v>
      </c>
      <c r="T338" s="227">
        <f t="shared" si="62"/>
        <v>0</v>
      </c>
      <c r="U338" s="227">
        <f t="shared" si="63"/>
        <v>0</v>
      </c>
      <c r="V338" s="227">
        <f t="shared" si="64"/>
        <v>0</v>
      </c>
      <c r="W338" s="227">
        <f t="shared" si="65"/>
        <v>0</v>
      </c>
      <c r="X338" s="227">
        <f t="shared" si="66"/>
        <v>0</v>
      </c>
      <c r="Y338" s="227">
        <f t="shared" si="67"/>
        <v>0</v>
      </c>
      <c r="Z338" s="227">
        <f t="shared" si="68"/>
        <v>0</v>
      </c>
      <c r="AB338" s="139">
        <f t="shared" si="72"/>
        <v>0</v>
      </c>
    </row>
    <row r="339" spans="1:28">
      <c r="A339" s="191">
        <f t="shared" si="69"/>
        <v>24</v>
      </c>
      <c r="B339" s="191" t="str">
        <f>C339&amp;":"&amp;COUNTIF($C$7:C339,C339)</f>
        <v>24:7</v>
      </c>
      <c r="C339" s="204">
        <f t="shared" si="71"/>
        <v>24</v>
      </c>
      <c r="D339" s="170">
        <v>1</v>
      </c>
      <c r="E339" s="170">
        <v>1</v>
      </c>
      <c r="F339" s="170">
        <v>0</v>
      </c>
      <c r="G339" s="170">
        <v>1</v>
      </c>
      <c r="H339" s="170">
        <v>2</v>
      </c>
      <c r="I339" s="170">
        <v>0</v>
      </c>
      <c r="J339" s="245">
        <v>8</v>
      </c>
      <c r="K339" s="53">
        <v>0</v>
      </c>
      <c r="L339" s="53">
        <v>11</v>
      </c>
      <c r="O339" s="209">
        <v>333</v>
      </c>
      <c r="P339" s="2" t="str">
        <f>Q339&amp;":"&amp;COUNTIF($Q$7:Q339,Q339)</f>
        <v>0:94</v>
      </c>
      <c r="Q339" s="206">
        <f>'Student name internal mark'!X339</f>
        <v>0</v>
      </c>
      <c r="R339" s="227">
        <f t="shared" si="70"/>
        <v>0</v>
      </c>
      <c r="S339" s="227">
        <f t="shared" si="61"/>
        <v>0</v>
      </c>
      <c r="T339" s="227">
        <f t="shared" si="62"/>
        <v>0</v>
      </c>
      <c r="U339" s="227">
        <f t="shared" si="63"/>
        <v>0</v>
      </c>
      <c r="V339" s="227">
        <f t="shared" si="64"/>
        <v>0</v>
      </c>
      <c r="W339" s="227">
        <f t="shared" si="65"/>
        <v>0</v>
      </c>
      <c r="X339" s="227">
        <f t="shared" si="66"/>
        <v>0</v>
      </c>
      <c r="Y339" s="227">
        <f t="shared" si="67"/>
        <v>0</v>
      </c>
      <c r="Z339" s="227">
        <f t="shared" si="68"/>
        <v>0</v>
      </c>
      <c r="AB339" s="139">
        <f t="shared" si="72"/>
        <v>0</v>
      </c>
    </row>
    <row r="340" spans="1:28">
      <c r="A340" s="191">
        <f t="shared" si="69"/>
        <v>31</v>
      </c>
      <c r="B340" s="191" t="str">
        <f>C340&amp;":"&amp;COUNTIF($C$7:C340,C340)</f>
        <v>31:8</v>
      </c>
      <c r="C340" s="204">
        <f t="shared" si="71"/>
        <v>31</v>
      </c>
      <c r="D340" s="170">
        <v>2</v>
      </c>
      <c r="E340" s="170">
        <v>1</v>
      </c>
      <c r="F340" s="170">
        <v>1</v>
      </c>
      <c r="G340" s="170">
        <v>1</v>
      </c>
      <c r="H340" s="170">
        <v>2</v>
      </c>
      <c r="I340" s="170">
        <v>1</v>
      </c>
      <c r="J340" s="245">
        <v>5</v>
      </c>
      <c r="K340" s="53">
        <v>11</v>
      </c>
      <c r="L340" s="53">
        <v>7</v>
      </c>
      <c r="O340" s="209">
        <v>334</v>
      </c>
      <c r="P340" s="2" t="str">
        <f>Q340&amp;":"&amp;COUNTIF($Q$7:Q340,Q340)</f>
        <v>0:95</v>
      </c>
      <c r="Q340" s="206">
        <f>'Student name internal mark'!X340</f>
        <v>0</v>
      </c>
      <c r="R340" s="227">
        <f t="shared" si="70"/>
        <v>0</v>
      </c>
      <c r="S340" s="227">
        <f t="shared" si="61"/>
        <v>0</v>
      </c>
      <c r="T340" s="227">
        <f t="shared" si="62"/>
        <v>0</v>
      </c>
      <c r="U340" s="227">
        <f t="shared" si="63"/>
        <v>0</v>
      </c>
      <c r="V340" s="227">
        <f t="shared" si="64"/>
        <v>0</v>
      </c>
      <c r="W340" s="227">
        <f t="shared" si="65"/>
        <v>0</v>
      </c>
      <c r="X340" s="227">
        <f t="shared" si="66"/>
        <v>0</v>
      </c>
      <c r="Y340" s="227">
        <f t="shared" si="67"/>
        <v>0</v>
      </c>
      <c r="Z340" s="227">
        <f t="shared" si="68"/>
        <v>0</v>
      </c>
      <c r="AB340" s="139">
        <f t="shared" si="72"/>
        <v>0</v>
      </c>
    </row>
    <row r="341" spans="1:28">
      <c r="A341" s="191">
        <f t="shared" si="69"/>
        <v>33</v>
      </c>
      <c r="B341" s="191" t="str">
        <f>C341&amp;":"&amp;COUNTIF($C$7:C341,C341)</f>
        <v>33:6</v>
      </c>
      <c r="C341" s="204">
        <f t="shared" si="71"/>
        <v>33</v>
      </c>
      <c r="D341" s="170">
        <v>1</v>
      </c>
      <c r="E341" s="170">
        <v>1</v>
      </c>
      <c r="F341" s="170">
        <v>1</v>
      </c>
      <c r="G341" s="170">
        <v>1</v>
      </c>
      <c r="H341" s="170">
        <v>0</v>
      </c>
      <c r="I341" s="170">
        <v>1</v>
      </c>
      <c r="J341" s="245">
        <v>6</v>
      </c>
      <c r="K341" s="53">
        <v>8</v>
      </c>
      <c r="L341" s="53">
        <v>14</v>
      </c>
      <c r="O341" s="2">
        <v>335</v>
      </c>
      <c r="P341" s="2" t="str">
        <f>Q341&amp;":"&amp;COUNTIF($Q$7:Q341,Q341)</f>
        <v>0:96</v>
      </c>
      <c r="Q341" s="206">
        <f>'Student name internal mark'!X341</f>
        <v>0</v>
      </c>
      <c r="R341" s="227">
        <f t="shared" si="70"/>
        <v>0</v>
      </c>
      <c r="S341" s="227">
        <f t="shared" si="61"/>
        <v>0</v>
      </c>
      <c r="T341" s="227">
        <f t="shared" si="62"/>
        <v>0</v>
      </c>
      <c r="U341" s="227">
        <f t="shared" si="63"/>
        <v>0</v>
      </c>
      <c r="V341" s="227">
        <f t="shared" si="64"/>
        <v>0</v>
      </c>
      <c r="W341" s="227">
        <f t="shared" si="65"/>
        <v>0</v>
      </c>
      <c r="X341" s="227">
        <f t="shared" si="66"/>
        <v>0</v>
      </c>
      <c r="Y341" s="227">
        <f t="shared" si="67"/>
        <v>0</v>
      </c>
      <c r="Z341" s="227">
        <f t="shared" si="68"/>
        <v>0</v>
      </c>
      <c r="AB341" s="139">
        <f t="shared" si="72"/>
        <v>0</v>
      </c>
    </row>
    <row r="342" spans="1:28">
      <c r="A342" s="191">
        <f t="shared" si="69"/>
        <v>36</v>
      </c>
      <c r="B342" s="191" t="str">
        <f>C342&amp;":"&amp;COUNTIF($C$7:C342,C342)</f>
        <v>36:8</v>
      </c>
      <c r="C342" s="204">
        <f t="shared" si="71"/>
        <v>36</v>
      </c>
      <c r="D342" s="170">
        <v>0</v>
      </c>
      <c r="E342" s="170">
        <v>0</v>
      </c>
      <c r="F342" s="170">
        <v>2</v>
      </c>
      <c r="G342" s="170">
        <v>0</v>
      </c>
      <c r="H342" s="170">
        <v>1</v>
      </c>
      <c r="I342" s="170">
        <v>1</v>
      </c>
      <c r="J342" s="245">
        <v>8</v>
      </c>
      <c r="K342" s="53">
        <v>11</v>
      </c>
      <c r="L342" s="53">
        <v>13</v>
      </c>
      <c r="O342" s="209">
        <v>336</v>
      </c>
      <c r="P342" s="2" t="str">
        <f>Q342&amp;":"&amp;COUNTIF($Q$7:Q342,Q342)</f>
        <v>0:97</v>
      </c>
      <c r="Q342" s="206">
        <f>'Student name internal mark'!X342</f>
        <v>0</v>
      </c>
      <c r="R342" s="227">
        <f t="shared" si="70"/>
        <v>0</v>
      </c>
      <c r="S342" s="227">
        <f t="shared" si="61"/>
        <v>0</v>
      </c>
      <c r="T342" s="227">
        <f t="shared" si="62"/>
        <v>0</v>
      </c>
      <c r="U342" s="227">
        <f t="shared" si="63"/>
        <v>0</v>
      </c>
      <c r="V342" s="227">
        <f t="shared" si="64"/>
        <v>0</v>
      </c>
      <c r="W342" s="227">
        <f t="shared" si="65"/>
        <v>0</v>
      </c>
      <c r="X342" s="227">
        <f t="shared" si="66"/>
        <v>0</v>
      </c>
      <c r="Y342" s="227">
        <f t="shared" si="67"/>
        <v>0</v>
      </c>
      <c r="Z342" s="227">
        <f t="shared" si="68"/>
        <v>0</v>
      </c>
      <c r="AB342" s="139">
        <f t="shared" si="72"/>
        <v>0</v>
      </c>
    </row>
    <row r="343" spans="1:28">
      <c r="A343" s="191">
        <f t="shared" si="69"/>
        <v>21</v>
      </c>
      <c r="B343" s="191" t="str">
        <f>C343&amp;":"&amp;COUNTIF($C$7:C343,C343)</f>
        <v>21:4</v>
      </c>
      <c r="C343" s="204">
        <f t="shared" si="71"/>
        <v>21</v>
      </c>
      <c r="D343" s="170">
        <v>1</v>
      </c>
      <c r="E343" s="170">
        <v>1</v>
      </c>
      <c r="F343" s="170">
        <v>2</v>
      </c>
      <c r="G343" s="170">
        <v>1</v>
      </c>
      <c r="H343" s="170">
        <v>0</v>
      </c>
      <c r="I343" s="170">
        <v>1</v>
      </c>
      <c r="J343" s="245">
        <v>4</v>
      </c>
      <c r="K343" s="53">
        <v>9</v>
      </c>
      <c r="L343" s="53">
        <v>2</v>
      </c>
      <c r="O343" s="2">
        <v>337</v>
      </c>
      <c r="P343" s="2" t="str">
        <f>Q343&amp;":"&amp;COUNTIF($Q$7:Q343,Q343)</f>
        <v>0:98</v>
      </c>
      <c r="Q343" s="206">
        <f>'Student name internal mark'!X343</f>
        <v>0</v>
      </c>
      <c r="R343" s="227">
        <f t="shared" si="70"/>
        <v>0</v>
      </c>
      <c r="S343" s="227">
        <f t="shared" si="61"/>
        <v>0</v>
      </c>
      <c r="T343" s="227">
        <f t="shared" si="62"/>
        <v>0</v>
      </c>
      <c r="U343" s="227">
        <f t="shared" si="63"/>
        <v>0</v>
      </c>
      <c r="V343" s="227">
        <f t="shared" si="64"/>
        <v>0</v>
      </c>
      <c r="W343" s="227">
        <f t="shared" si="65"/>
        <v>0</v>
      </c>
      <c r="X343" s="227">
        <f t="shared" si="66"/>
        <v>0</v>
      </c>
      <c r="Y343" s="227">
        <f t="shared" si="67"/>
        <v>0</v>
      </c>
      <c r="Z343" s="227">
        <f t="shared" si="68"/>
        <v>0</v>
      </c>
      <c r="AB343" s="139">
        <f t="shared" si="72"/>
        <v>0</v>
      </c>
    </row>
    <row r="344" spans="1:28">
      <c r="A344" s="191">
        <f t="shared" si="69"/>
        <v>33</v>
      </c>
      <c r="B344" s="191" t="str">
        <f>C344&amp;":"&amp;COUNTIF($C$7:C344,C344)</f>
        <v>33:7</v>
      </c>
      <c r="C344" s="204">
        <f t="shared" si="71"/>
        <v>33</v>
      </c>
      <c r="D344" s="170">
        <v>2</v>
      </c>
      <c r="E344" s="170">
        <v>2</v>
      </c>
      <c r="F344" s="170">
        <v>1</v>
      </c>
      <c r="G344" s="170">
        <v>0</v>
      </c>
      <c r="H344" s="170">
        <v>0</v>
      </c>
      <c r="I344" s="170">
        <v>1</v>
      </c>
      <c r="J344" s="245">
        <v>6</v>
      </c>
      <c r="K344" s="53">
        <v>8</v>
      </c>
      <c r="L344" s="53">
        <v>13</v>
      </c>
      <c r="O344" s="209">
        <v>338</v>
      </c>
      <c r="P344" s="2" t="str">
        <f>Q344&amp;":"&amp;COUNTIF($Q$7:Q344,Q344)</f>
        <v>0:99</v>
      </c>
      <c r="Q344" s="206">
        <f>'Student name internal mark'!X344</f>
        <v>0</v>
      </c>
      <c r="R344" s="227">
        <f t="shared" si="70"/>
        <v>0</v>
      </c>
      <c r="S344" s="227">
        <f t="shared" si="61"/>
        <v>0</v>
      </c>
      <c r="T344" s="227">
        <f t="shared" si="62"/>
        <v>0</v>
      </c>
      <c r="U344" s="227">
        <f t="shared" si="63"/>
        <v>0</v>
      </c>
      <c r="V344" s="227">
        <f t="shared" si="64"/>
        <v>0</v>
      </c>
      <c r="W344" s="227">
        <f t="shared" si="65"/>
        <v>0</v>
      </c>
      <c r="X344" s="227">
        <f t="shared" si="66"/>
        <v>0</v>
      </c>
      <c r="Y344" s="227">
        <f t="shared" si="67"/>
        <v>0</v>
      </c>
      <c r="Z344" s="227">
        <f t="shared" si="68"/>
        <v>0</v>
      </c>
      <c r="AB344" s="139">
        <f t="shared" si="72"/>
        <v>0</v>
      </c>
    </row>
    <row r="345" spans="1:28">
      <c r="A345" s="191">
        <f t="shared" si="69"/>
        <v>30</v>
      </c>
      <c r="B345" s="191" t="str">
        <f>C345&amp;":"&amp;COUNTIF($C$7:C345,C345)</f>
        <v>30:10</v>
      </c>
      <c r="C345" s="204">
        <f t="shared" si="71"/>
        <v>30</v>
      </c>
      <c r="D345" s="170">
        <v>1</v>
      </c>
      <c r="E345" s="170">
        <v>2</v>
      </c>
      <c r="F345" s="170">
        <v>1</v>
      </c>
      <c r="G345" s="170">
        <v>1</v>
      </c>
      <c r="H345" s="170">
        <v>1</v>
      </c>
      <c r="I345" s="170">
        <v>2</v>
      </c>
      <c r="J345" s="245">
        <v>6</v>
      </c>
      <c r="K345" s="53">
        <v>8</v>
      </c>
      <c r="L345" s="53">
        <v>8</v>
      </c>
      <c r="O345" s="209">
        <v>339</v>
      </c>
      <c r="P345" s="2" t="str">
        <f>Q345&amp;":"&amp;COUNTIF($Q$7:Q345,Q345)</f>
        <v>0:100</v>
      </c>
      <c r="Q345" s="206">
        <f>'Student name internal mark'!X345</f>
        <v>0</v>
      </c>
      <c r="R345" s="227">
        <f t="shared" si="70"/>
        <v>0</v>
      </c>
      <c r="S345" s="227">
        <f t="shared" si="61"/>
        <v>0</v>
      </c>
      <c r="T345" s="227">
        <f t="shared" si="62"/>
        <v>0</v>
      </c>
      <c r="U345" s="227">
        <f t="shared" si="63"/>
        <v>0</v>
      </c>
      <c r="V345" s="227">
        <f t="shared" si="64"/>
        <v>0</v>
      </c>
      <c r="W345" s="227">
        <f t="shared" si="65"/>
        <v>0</v>
      </c>
      <c r="X345" s="227">
        <f t="shared" si="66"/>
        <v>0</v>
      </c>
      <c r="Y345" s="227">
        <f t="shared" si="67"/>
        <v>0</v>
      </c>
      <c r="Z345" s="227">
        <f t="shared" si="68"/>
        <v>0</v>
      </c>
      <c r="AB345" s="139">
        <f t="shared" si="72"/>
        <v>0</v>
      </c>
    </row>
    <row r="346" spans="1:28">
      <c r="A346" s="191">
        <f t="shared" si="69"/>
        <v>26</v>
      </c>
      <c r="B346" s="191" t="str">
        <f>C346&amp;":"&amp;COUNTIF($C$7:C346,C346)</f>
        <v>26:7</v>
      </c>
      <c r="C346" s="204">
        <f t="shared" si="71"/>
        <v>26</v>
      </c>
      <c r="D346" s="170">
        <v>1</v>
      </c>
      <c r="E346" s="170">
        <v>0</v>
      </c>
      <c r="F346" s="170">
        <v>1</v>
      </c>
      <c r="G346" s="170">
        <v>0</v>
      </c>
      <c r="H346" s="170">
        <v>0</v>
      </c>
      <c r="I346" s="170">
        <v>0</v>
      </c>
      <c r="J346" s="245">
        <v>6</v>
      </c>
      <c r="K346" s="53">
        <v>7</v>
      </c>
      <c r="L346" s="53">
        <v>11</v>
      </c>
      <c r="O346" s="209">
        <v>340</v>
      </c>
      <c r="P346" s="2" t="str">
        <f>Q346&amp;":"&amp;COUNTIF($Q$7:Q346,Q346)</f>
        <v>0:101</v>
      </c>
      <c r="Q346" s="206">
        <f>'Student name internal mark'!X346</f>
        <v>0</v>
      </c>
      <c r="R346" s="227">
        <f t="shared" si="70"/>
        <v>0</v>
      </c>
      <c r="S346" s="227">
        <f t="shared" si="61"/>
        <v>0</v>
      </c>
      <c r="T346" s="227">
        <f t="shared" si="62"/>
        <v>0</v>
      </c>
      <c r="U346" s="227">
        <f t="shared" si="63"/>
        <v>0</v>
      </c>
      <c r="V346" s="227">
        <f t="shared" si="64"/>
        <v>0</v>
      </c>
      <c r="W346" s="227">
        <f t="shared" si="65"/>
        <v>0</v>
      </c>
      <c r="X346" s="227">
        <f t="shared" si="66"/>
        <v>0</v>
      </c>
      <c r="Y346" s="227">
        <f t="shared" si="67"/>
        <v>0</v>
      </c>
      <c r="Z346" s="227">
        <f t="shared" si="68"/>
        <v>0</v>
      </c>
      <c r="AB346" s="139">
        <f t="shared" si="72"/>
        <v>0</v>
      </c>
    </row>
    <row r="347" spans="1:28">
      <c r="A347" s="191">
        <f t="shared" si="69"/>
        <v>32</v>
      </c>
      <c r="B347" s="191" t="str">
        <f>C347&amp;":"&amp;COUNTIF($C$7:C347,C347)</f>
        <v>32:12</v>
      </c>
      <c r="C347" s="204">
        <f t="shared" si="71"/>
        <v>32</v>
      </c>
      <c r="D347" s="175">
        <v>1</v>
      </c>
      <c r="E347" s="175">
        <v>0</v>
      </c>
      <c r="F347" s="175">
        <v>1</v>
      </c>
      <c r="G347" s="175">
        <v>1</v>
      </c>
      <c r="H347" s="175">
        <v>1</v>
      </c>
      <c r="I347" s="175">
        <v>0</v>
      </c>
      <c r="J347" s="247">
        <v>6</v>
      </c>
      <c r="K347" s="175">
        <v>11</v>
      </c>
      <c r="L347" s="175">
        <v>11</v>
      </c>
      <c r="O347" s="209">
        <v>341</v>
      </c>
      <c r="P347" s="2" t="str">
        <f>Q347&amp;":"&amp;COUNTIF($Q$7:Q347,Q347)</f>
        <v>0:102</v>
      </c>
      <c r="Q347" s="206">
        <f>'Student name internal mark'!X347</f>
        <v>0</v>
      </c>
      <c r="R347" s="227">
        <f t="shared" si="70"/>
        <v>0</v>
      </c>
      <c r="S347" s="227">
        <f t="shared" si="61"/>
        <v>0</v>
      </c>
      <c r="T347" s="227">
        <f t="shared" si="62"/>
        <v>0</v>
      </c>
      <c r="U347" s="227">
        <f t="shared" si="63"/>
        <v>0</v>
      </c>
      <c r="V347" s="227">
        <f t="shared" si="64"/>
        <v>0</v>
      </c>
      <c r="W347" s="227">
        <f t="shared" si="65"/>
        <v>0</v>
      </c>
      <c r="X347" s="227">
        <f t="shared" si="66"/>
        <v>0</v>
      </c>
      <c r="Y347" s="227">
        <f t="shared" si="67"/>
        <v>0</v>
      </c>
      <c r="Z347" s="227">
        <f t="shared" si="68"/>
        <v>0</v>
      </c>
      <c r="AB347" s="139">
        <f t="shared" si="72"/>
        <v>0</v>
      </c>
    </row>
    <row r="348" spans="1:28">
      <c r="A348" s="191">
        <f t="shared" si="69"/>
        <v>23</v>
      </c>
      <c r="B348" s="191" t="str">
        <f>C348&amp;":"&amp;COUNTIF($C$7:C348,C348)</f>
        <v>23:5</v>
      </c>
      <c r="C348" s="204">
        <f t="shared" si="71"/>
        <v>23</v>
      </c>
      <c r="D348" s="170">
        <v>2</v>
      </c>
      <c r="E348" s="170">
        <v>1</v>
      </c>
      <c r="F348" s="170">
        <v>2</v>
      </c>
      <c r="G348" s="170">
        <v>0</v>
      </c>
      <c r="H348" s="170">
        <v>0</v>
      </c>
      <c r="I348" s="170">
        <v>1</v>
      </c>
      <c r="J348" s="245">
        <v>7</v>
      </c>
      <c r="K348" s="53">
        <v>4</v>
      </c>
      <c r="L348" s="53">
        <v>6</v>
      </c>
      <c r="O348" s="2">
        <v>342</v>
      </c>
      <c r="P348" s="2" t="str">
        <f>Q348&amp;":"&amp;COUNTIF($Q$7:Q348,Q348)</f>
        <v>0:103</v>
      </c>
      <c r="Q348" s="206">
        <f>'Student name internal mark'!X348</f>
        <v>0</v>
      </c>
      <c r="R348" s="227">
        <f t="shared" si="70"/>
        <v>0</v>
      </c>
      <c r="S348" s="227">
        <f t="shared" si="61"/>
        <v>0</v>
      </c>
      <c r="T348" s="227">
        <f t="shared" si="62"/>
        <v>0</v>
      </c>
      <c r="U348" s="227">
        <f t="shared" si="63"/>
        <v>0</v>
      </c>
      <c r="V348" s="227">
        <f t="shared" si="64"/>
        <v>0</v>
      </c>
      <c r="W348" s="227">
        <f t="shared" si="65"/>
        <v>0</v>
      </c>
      <c r="X348" s="227">
        <f t="shared" si="66"/>
        <v>0</v>
      </c>
      <c r="Y348" s="227">
        <f t="shared" si="67"/>
        <v>0</v>
      </c>
      <c r="Z348" s="227">
        <f t="shared" si="68"/>
        <v>0</v>
      </c>
      <c r="AB348" s="139">
        <f t="shared" si="72"/>
        <v>0</v>
      </c>
    </row>
    <row r="349" spans="1:28">
      <c r="A349" s="191">
        <f t="shared" si="69"/>
        <v>33</v>
      </c>
      <c r="B349" s="191" t="str">
        <f>C349&amp;":"&amp;COUNTIF($C$7:C349,C349)</f>
        <v>33:8</v>
      </c>
      <c r="C349" s="204">
        <f t="shared" si="71"/>
        <v>33</v>
      </c>
      <c r="D349" s="231">
        <v>0</v>
      </c>
      <c r="E349" s="231">
        <v>0</v>
      </c>
      <c r="F349" s="231">
        <v>1</v>
      </c>
      <c r="G349" s="231">
        <v>1</v>
      </c>
      <c r="H349" s="231">
        <v>2</v>
      </c>
      <c r="I349" s="231">
        <v>2</v>
      </c>
      <c r="J349" s="248">
        <v>4</v>
      </c>
      <c r="K349" s="231">
        <v>9</v>
      </c>
      <c r="L349" s="231">
        <v>14</v>
      </c>
      <c r="O349" s="209">
        <v>343</v>
      </c>
      <c r="P349" s="2" t="str">
        <f>Q349&amp;":"&amp;COUNTIF($Q$7:Q349,Q349)</f>
        <v>0:104</v>
      </c>
      <c r="Q349" s="206">
        <f>'Student name internal mark'!X349</f>
        <v>0</v>
      </c>
      <c r="R349" s="227">
        <f t="shared" si="70"/>
        <v>0</v>
      </c>
      <c r="S349" s="227">
        <f t="shared" si="61"/>
        <v>0</v>
      </c>
      <c r="T349" s="227">
        <f t="shared" si="62"/>
        <v>0</v>
      </c>
      <c r="U349" s="227">
        <f t="shared" si="63"/>
        <v>0</v>
      </c>
      <c r="V349" s="227">
        <f t="shared" si="64"/>
        <v>0</v>
      </c>
      <c r="W349" s="227">
        <f t="shared" si="65"/>
        <v>0</v>
      </c>
      <c r="X349" s="227">
        <f t="shared" si="66"/>
        <v>0</v>
      </c>
      <c r="Y349" s="227">
        <f t="shared" si="67"/>
        <v>0</v>
      </c>
      <c r="Z349" s="227">
        <f t="shared" si="68"/>
        <v>0</v>
      </c>
      <c r="AB349" s="139">
        <f t="shared" si="72"/>
        <v>0</v>
      </c>
    </row>
    <row r="350" spans="1:28">
      <c r="A350" s="191">
        <f t="shared" si="69"/>
        <v>34</v>
      </c>
      <c r="B350" s="191" t="str">
        <f>C350&amp;":"&amp;COUNTIF($C$7:C350,C350)</f>
        <v>34:5</v>
      </c>
      <c r="C350" s="204">
        <f t="shared" si="71"/>
        <v>34</v>
      </c>
      <c r="D350" s="170">
        <v>2</v>
      </c>
      <c r="E350" s="170">
        <v>2</v>
      </c>
      <c r="F350" s="170">
        <v>2</v>
      </c>
      <c r="G350" s="170">
        <v>2</v>
      </c>
      <c r="H350" s="170">
        <v>1</v>
      </c>
      <c r="I350" s="170">
        <v>2</v>
      </c>
      <c r="J350" s="245">
        <v>7</v>
      </c>
      <c r="K350" s="53">
        <v>9</v>
      </c>
      <c r="L350" s="53">
        <v>7</v>
      </c>
      <c r="O350" s="2">
        <v>344</v>
      </c>
      <c r="P350" s="2" t="str">
        <f>Q350&amp;":"&amp;COUNTIF($Q$7:Q350,Q350)</f>
        <v>0:105</v>
      </c>
      <c r="Q350" s="206">
        <f>'Student name internal mark'!X350</f>
        <v>0</v>
      </c>
      <c r="R350" s="227">
        <f t="shared" si="70"/>
        <v>0</v>
      </c>
      <c r="S350" s="227">
        <f t="shared" si="61"/>
        <v>0</v>
      </c>
      <c r="T350" s="227">
        <f t="shared" si="62"/>
        <v>0</v>
      </c>
      <c r="U350" s="227">
        <f t="shared" si="63"/>
        <v>0</v>
      </c>
      <c r="V350" s="227">
        <f t="shared" si="64"/>
        <v>0</v>
      </c>
      <c r="W350" s="227">
        <f t="shared" si="65"/>
        <v>0</v>
      </c>
      <c r="X350" s="227">
        <f t="shared" si="66"/>
        <v>0</v>
      </c>
      <c r="Y350" s="227">
        <f t="shared" si="67"/>
        <v>0</v>
      </c>
      <c r="Z350" s="227">
        <f t="shared" si="68"/>
        <v>0</v>
      </c>
      <c r="AB350" s="139">
        <f t="shared" si="72"/>
        <v>0</v>
      </c>
    </row>
    <row r="351" spans="1:28">
      <c r="A351" s="191">
        <f t="shared" si="69"/>
        <v>35</v>
      </c>
      <c r="B351" s="191" t="str">
        <f>C351&amp;":"&amp;COUNTIF($C$7:C351,C351)</f>
        <v>35:6</v>
      </c>
      <c r="C351" s="204">
        <f t="shared" si="71"/>
        <v>35</v>
      </c>
      <c r="D351" s="170">
        <v>1</v>
      </c>
      <c r="E351" s="170">
        <v>1</v>
      </c>
      <c r="F351" s="170">
        <v>2</v>
      </c>
      <c r="G351" s="170">
        <v>0</v>
      </c>
      <c r="H351" s="170">
        <v>0</v>
      </c>
      <c r="I351" s="170">
        <v>0</v>
      </c>
      <c r="J351" s="245">
        <v>7</v>
      </c>
      <c r="K351" s="53">
        <v>10</v>
      </c>
      <c r="L351" s="53">
        <v>14</v>
      </c>
      <c r="O351" s="209">
        <v>345</v>
      </c>
      <c r="P351" s="2" t="str">
        <f>Q351&amp;":"&amp;COUNTIF($Q$7:Q351,Q351)</f>
        <v>0:106</v>
      </c>
      <c r="Q351" s="206">
        <f>'Student name internal mark'!X351</f>
        <v>0</v>
      </c>
      <c r="R351" s="227">
        <f t="shared" si="70"/>
        <v>0</v>
      </c>
      <c r="S351" s="227">
        <f t="shared" si="61"/>
        <v>0</v>
      </c>
      <c r="T351" s="227">
        <f t="shared" si="62"/>
        <v>0</v>
      </c>
      <c r="U351" s="227">
        <f t="shared" si="63"/>
        <v>0</v>
      </c>
      <c r="V351" s="227">
        <f t="shared" si="64"/>
        <v>0</v>
      </c>
      <c r="W351" s="227">
        <f t="shared" si="65"/>
        <v>0</v>
      </c>
      <c r="X351" s="227">
        <f t="shared" si="66"/>
        <v>0</v>
      </c>
      <c r="Y351" s="227">
        <f t="shared" si="67"/>
        <v>0</v>
      </c>
      <c r="Z351" s="227">
        <f t="shared" si="68"/>
        <v>0</v>
      </c>
      <c r="AB351" s="139">
        <f t="shared" si="72"/>
        <v>0</v>
      </c>
    </row>
    <row r="352" spans="1:28">
      <c r="A352" s="191">
        <f t="shared" si="69"/>
        <v>37</v>
      </c>
      <c r="B352" s="191" t="str">
        <f>C352&amp;":"&amp;COUNTIF($C$7:C352,C352)</f>
        <v>37:4</v>
      </c>
      <c r="C352" s="204">
        <f t="shared" si="71"/>
        <v>37</v>
      </c>
      <c r="D352" s="170">
        <v>0</v>
      </c>
      <c r="E352" s="170">
        <v>0</v>
      </c>
      <c r="F352" s="170">
        <v>1</v>
      </c>
      <c r="G352" s="170">
        <v>0</v>
      </c>
      <c r="H352" s="170">
        <v>0</v>
      </c>
      <c r="I352" s="170">
        <v>1</v>
      </c>
      <c r="J352" s="245">
        <v>8</v>
      </c>
      <c r="K352" s="53">
        <v>14</v>
      </c>
      <c r="L352" s="53">
        <v>13</v>
      </c>
      <c r="O352" s="209">
        <v>346</v>
      </c>
      <c r="P352" s="2" t="str">
        <f>Q352&amp;":"&amp;COUNTIF($Q$7:Q352,Q352)</f>
        <v>0:107</v>
      </c>
      <c r="Q352" s="206">
        <f>'Student name internal mark'!X352</f>
        <v>0</v>
      </c>
      <c r="R352" s="227">
        <f t="shared" si="70"/>
        <v>0</v>
      </c>
      <c r="S352" s="227">
        <f t="shared" si="61"/>
        <v>0</v>
      </c>
      <c r="T352" s="227">
        <f t="shared" si="62"/>
        <v>0</v>
      </c>
      <c r="U352" s="227">
        <f t="shared" si="63"/>
        <v>0</v>
      </c>
      <c r="V352" s="227">
        <f t="shared" si="64"/>
        <v>0</v>
      </c>
      <c r="W352" s="227">
        <f t="shared" si="65"/>
        <v>0</v>
      </c>
      <c r="X352" s="227">
        <f t="shared" si="66"/>
        <v>0</v>
      </c>
      <c r="Y352" s="227">
        <f t="shared" si="67"/>
        <v>0</v>
      </c>
      <c r="Z352" s="227">
        <f t="shared" si="68"/>
        <v>0</v>
      </c>
      <c r="AB352" s="139">
        <f t="shared" si="72"/>
        <v>0</v>
      </c>
    </row>
    <row r="353" spans="1:28">
      <c r="A353" s="191">
        <f t="shared" si="69"/>
        <v>22</v>
      </c>
      <c r="B353" s="191" t="str">
        <f>C353&amp;":"&amp;COUNTIF($C$7:C353,C353)</f>
        <v>22:7</v>
      </c>
      <c r="C353" s="204">
        <f t="shared" si="71"/>
        <v>22</v>
      </c>
      <c r="D353" s="170">
        <v>2</v>
      </c>
      <c r="E353" s="170">
        <v>2</v>
      </c>
      <c r="F353" s="170">
        <v>2</v>
      </c>
      <c r="G353" s="170">
        <v>2</v>
      </c>
      <c r="H353" s="170">
        <v>0</v>
      </c>
      <c r="I353" s="170">
        <v>0</v>
      </c>
      <c r="J353" s="245">
        <v>2</v>
      </c>
      <c r="K353" s="53">
        <v>0</v>
      </c>
      <c r="L353" s="53">
        <v>12</v>
      </c>
      <c r="O353" s="209">
        <v>347</v>
      </c>
      <c r="P353" s="2" t="str">
        <f>Q353&amp;":"&amp;COUNTIF($Q$7:Q353,Q353)</f>
        <v>0:108</v>
      </c>
      <c r="Q353" s="206">
        <f>'Student name internal mark'!X353</f>
        <v>0</v>
      </c>
      <c r="R353" s="227">
        <f t="shared" si="70"/>
        <v>0</v>
      </c>
      <c r="S353" s="227">
        <f t="shared" si="61"/>
        <v>0</v>
      </c>
      <c r="T353" s="227">
        <f t="shared" si="62"/>
        <v>0</v>
      </c>
      <c r="U353" s="227">
        <f t="shared" si="63"/>
        <v>0</v>
      </c>
      <c r="V353" s="227">
        <f t="shared" si="64"/>
        <v>0</v>
      </c>
      <c r="W353" s="227">
        <f t="shared" si="65"/>
        <v>0</v>
      </c>
      <c r="X353" s="227">
        <f t="shared" si="66"/>
        <v>0</v>
      </c>
      <c r="Y353" s="227">
        <f t="shared" si="67"/>
        <v>0</v>
      </c>
      <c r="Z353" s="227">
        <f t="shared" si="68"/>
        <v>0</v>
      </c>
      <c r="AB353" s="139">
        <f t="shared" si="72"/>
        <v>0</v>
      </c>
    </row>
    <row r="354" spans="1:28">
      <c r="A354" s="191">
        <f t="shared" si="69"/>
        <v>21</v>
      </c>
      <c r="B354" s="191" t="str">
        <f>C354&amp;":"&amp;COUNTIF($C$7:C354,C354)</f>
        <v>21:5</v>
      </c>
      <c r="C354" s="204">
        <f t="shared" si="71"/>
        <v>21</v>
      </c>
      <c r="D354" s="170">
        <v>2</v>
      </c>
      <c r="E354" s="170">
        <v>2</v>
      </c>
      <c r="F354" s="170">
        <v>2</v>
      </c>
      <c r="G354" s="170">
        <v>2</v>
      </c>
      <c r="H354" s="170">
        <v>1</v>
      </c>
      <c r="I354" s="170">
        <v>1</v>
      </c>
      <c r="J354" s="245">
        <v>0</v>
      </c>
      <c r="K354" s="53">
        <v>4</v>
      </c>
      <c r="L354" s="53">
        <v>7</v>
      </c>
      <c r="O354" s="209">
        <v>348</v>
      </c>
      <c r="P354" s="2" t="str">
        <f>Q354&amp;":"&amp;COUNTIF($Q$7:Q354,Q354)</f>
        <v>0:109</v>
      </c>
      <c r="Q354" s="206">
        <f>'Student name internal mark'!X354</f>
        <v>0</v>
      </c>
      <c r="R354" s="227">
        <f t="shared" si="70"/>
        <v>0</v>
      </c>
      <c r="S354" s="227">
        <f t="shared" si="61"/>
        <v>0</v>
      </c>
      <c r="T354" s="227">
        <f t="shared" si="62"/>
        <v>0</v>
      </c>
      <c r="U354" s="227">
        <f t="shared" si="63"/>
        <v>0</v>
      </c>
      <c r="V354" s="227">
        <f t="shared" si="64"/>
        <v>0</v>
      </c>
      <c r="W354" s="227">
        <f t="shared" si="65"/>
        <v>0</v>
      </c>
      <c r="X354" s="227">
        <f t="shared" si="66"/>
        <v>0</v>
      </c>
      <c r="Y354" s="227">
        <f t="shared" si="67"/>
        <v>0</v>
      </c>
      <c r="Z354" s="227">
        <f t="shared" si="68"/>
        <v>0</v>
      </c>
      <c r="AB354" s="139">
        <f t="shared" si="72"/>
        <v>0</v>
      </c>
    </row>
    <row r="355" spans="1:28">
      <c r="A355" s="191">
        <f t="shared" si="69"/>
        <v>36</v>
      </c>
      <c r="B355" s="191" t="str">
        <f>C355&amp;":"&amp;COUNTIF($C$7:C355,C355)</f>
        <v>36:9</v>
      </c>
      <c r="C355" s="204">
        <f t="shared" si="71"/>
        <v>36</v>
      </c>
      <c r="D355" s="170">
        <v>1</v>
      </c>
      <c r="E355" s="170">
        <v>1</v>
      </c>
      <c r="F355" s="170">
        <v>2</v>
      </c>
      <c r="G355" s="170">
        <v>2</v>
      </c>
      <c r="H355" s="170">
        <v>2</v>
      </c>
      <c r="I355" s="170">
        <v>1</v>
      </c>
      <c r="J355" s="245">
        <v>6</v>
      </c>
      <c r="K355" s="53">
        <v>13</v>
      </c>
      <c r="L355" s="53">
        <v>8</v>
      </c>
      <c r="O355" s="2">
        <v>349</v>
      </c>
      <c r="P355" s="2" t="str">
        <f>Q355&amp;":"&amp;COUNTIF($Q$7:Q355,Q355)</f>
        <v>0:110</v>
      </c>
      <c r="Q355" s="206">
        <f>'Student name internal mark'!X355</f>
        <v>0</v>
      </c>
      <c r="R355" s="227">
        <f t="shared" si="70"/>
        <v>0</v>
      </c>
      <c r="S355" s="227">
        <f t="shared" si="61"/>
        <v>0</v>
      </c>
      <c r="T355" s="227">
        <f t="shared" si="62"/>
        <v>0</v>
      </c>
      <c r="U355" s="227">
        <f t="shared" si="63"/>
        <v>0</v>
      </c>
      <c r="V355" s="227">
        <f t="shared" si="64"/>
        <v>0</v>
      </c>
      <c r="W355" s="227">
        <f t="shared" si="65"/>
        <v>0</v>
      </c>
      <c r="X355" s="227">
        <f t="shared" si="66"/>
        <v>0</v>
      </c>
      <c r="Y355" s="227">
        <f t="shared" si="67"/>
        <v>0</v>
      </c>
      <c r="Z355" s="227">
        <f t="shared" si="68"/>
        <v>0</v>
      </c>
      <c r="AB355" s="139">
        <f t="shared" si="72"/>
        <v>0</v>
      </c>
    </row>
    <row r="356" spans="1:28">
      <c r="A356" s="191">
        <f t="shared" si="69"/>
        <v>22</v>
      </c>
      <c r="B356" s="191" t="str">
        <f>C356&amp;":"&amp;COUNTIF($C$7:C356,C356)</f>
        <v>22:8</v>
      </c>
      <c r="C356" s="204">
        <f t="shared" si="71"/>
        <v>22</v>
      </c>
      <c r="D356" s="170">
        <v>0</v>
      </c>
      <c r="E356" s="170">
        <v>1</v>
      </c>
      <c r="F356" s="170">
        <v>1</v>
      </c>
      <c r="G356" s="170">
        <v>0</v>
      </c>
      <c r="H356" s="170">
        <v>0</v>
      </c>
      <c r="I356" s="170">
        <v>1</v>
      </c>
      <c r="J356" s="245">
        <v>5</v>
      </c>
      <c r="K356" s="53">
        <v>7</v>
      </c>
      <c r="L356" s="53">
        <v>7</v>
      </c>
      <c r="O356" s="209">
        <v>350</v>
      </c>
      <c r="P356" s="2" t="str">
        <f>Q356&amp;":"&amp;COUNTIF($Q$7:Q356,Q356)</f>
        <v>0:111</v>
      </c>
      <c r="Q356" s="206">
        <f>'Student name internal mark'!X356</f>
        <v>0</v>
      </c>
      <c r="R356" s="227">
        <f t="shared" si="70"/>
        <v>0</v>
      </c>
      <c r="S356" s="227">
        <f t="shared" si="61"/>
        <v>0</v>
      </c>
      <c r="T356" s="227">
        <f t="shared" si="62"/>
        <v>0</v>
      </c>
      <c r="U356" s="227">
        <f t="shared" si="63"/>
        <v>0</v>
      </c>
      <c r="V356" s="227">
        <f t="shared" si="64"/>
        <v>0</v>
      </c>
      <c r="W356" s="227">
        <f t="shared" si="65"/>
        <v>0</v>
      </c>
      <c r="X356" s="227">
        <f t="shared" si="66"/>
        <v>0</v>
      </c>
      <c r="Y356" s="227">
        <f t="shared" si="67"/>
        <v>0</v>
      </c>
      <c r="Z356" s="227">
        <f t="shared" si="68"/>
        <v>0</v>
      </c>
      <c r="AB356" s="139">
        <f t="shared" si="72"/>
        <v>0</v>
      </c>
    </row>
    <row r="357" spans="1:28">
      <c r="A357" s="191">
        <f t="shared" si="69"/>
        <v>27</v>
      </c>
      <c r="B357" s="191" t="str">
        <f>C357&amp;":"&amp;COUNTIF($C$7:C357,C357)</f>
        <v>27:4</v>
      </c>
      <c r="C357" s="204">
        <f t="shared" si="71"/>
        <v>27</v>
      </c>
      <c r="D357" s="175">
        <v>1</v>
      </c>
      <c r="E357" s="175">
        <v>1</v>
      </c>
      <c r="F357" s="175">
        <v>1</v>
      </c>
      <c r="G357" s="175">
        <v>1</v>
      </c>
      <c r="H357" s="175">
        <v>1</v>
      </c>
      <c r="I357" s="175">
        <v>1</v>
      </c>
      <c r="J357" s="247">
        <v>6</v>
      </c>
      <c r="K357" s="175">
        <v>7</v>
      </c>
      <c r="L357" s="175">
        <v>8</v>
      </c>
      <c r="O357" s="2">
        <v>351</v>
      </c>
      <c r="P357" s="2" t="str">
        <f>Q357&amp;":"&amp;COUNTIF($Q$7:Q357,Q357)</f>
        <v>0:112</v>
      </c>
      <c r="Q357" s="206">
        <f>'Student name internal mark'!X357</f>
        <v>0</v>
      </c>
      <c r="R357" s="227">
        <f t="shared" si="70"/>
        <v>0</v>
      </c>
      <c r="S357" s="227">
        <f t="shared" si="61"/>
        <v>0</v>
      </c>
      <c r="T357" s="227">
        <f t="shared" si="62"/>
        <v>0</v>
      </c>
      <c r="U357" s="227">
        <f t="shared" si="63"/>
        <v>0</v>
      </c>
      <c r="V357" s="227">
        <f t="shared" si="64"/>
        <v>0</v>
      </c>
      <c r="W357" s="227">
        <f t="shared" si="65"/>
        <v>0</v>
      </c>
      <c r="X357" s="227">
        <f t="shared" si="66"/>
        <v>0</v>
      </c>
      <c r="Y357" s="227">
        <f t="shared" si="67"/>
        <v>0</v>
      </c>
      <c r="Z357" s="227">
        <f t="shared" si="68"/>
        <v>0</v>
      </c>
      <c r="AB357" s="139">
        <f t="shared" si="72"/>
        <v>0</v>
      </c>
    </row>
    <row r="358" spans="1:28">
      <c r="A358" s="191">
        <f t="shared" si="69"/>
        <v>21</v>
      </c>
      <c r="B358" s="191" t="str">
        <f>C358&amp;":"&amp;COUNTIF($C$7:C358,C358)</f>
        <v>21:6</v>
      </c>
      <c r="C358" s="204">
        <f t="shared" si="71"/>
        <v>21</v>
      </c>
      <c r="D358" s="170">
        <v>1</v>
      </c>
      <c r="E358" s="170">
        <v>0</v>
      </c>
      <c r="F358" s="170">
        <v>1</v>
      </c>
      <c r="G358" s="170">
        <v>0</v>
      </c>
      <c r="H358" s="170">
        <v>0</v>
      </c>
      <c r="I358" s="170">
        <v>1</v>
      </c>
      <c r="J358" s="245">
        <v>8</v>
      </c>
      <c r="K358" s="53">
        <v>8</v>
      </c>
      <c r="L358" s="53">
        <v>2</v>
      </c>
      <c r="O358" s="209">
        <v>352</v>
      </c>
      <c r="P358" s="2" t="str">
        <f>Q358&amp;":"&amp;COUNTIF($Q$7:Q358,Q358)</f>
        <v>0:113</v>
      </c>
      <c r="Q358" s="206">
        <f>'Student name internal mark'!X358</f>
        <v>0</v>
      </c>
      <c r="R358" s="227">
        <f t="shared" si="70"/>
        <v>0</v>
      </c>
      <c r="S358" s="227">
        <f t="shared" si="61"/>
        <v>0</v>
      </c>
      <c r="T358" s="227">
        <f t="shared" si="62"/>
        <v>0</v>
      </c>
      <c r="U358" s="227">
        <f t="shared" si="63"/>
        <v>0</v>
      </c>
      <c r="V358" s="227">
        <f t="shared" si="64"/>
        <v>0</v>
      </c>
      <c r="W358" s="227">
        <f t="shared" si="65"/>
        <v>0</v>
      </c>
      <c r="X358" s="227">
        <f t="shared" si="66"/>
        <v>0</v>
      </c>
      <c r="Y358" s="227">
        <f t="shared" si="67"/>
        <v>0</v>
      </c>
      <c r="Z358" s="227">
        <f t="shared" si="68"/>
        <v>0</v>
      </c>
      <c r="AB358" s="139">
        <f t="shared" si="72"/>
        <v>0</v>
      </c>
    </row>
    <row r="359" spans="1:28">
      <c r="A359" s="191">
        <f t="shared" si="69"/>
        <v>24</v>
      </c>
      <c r="B359" s="191" t="str">
        <f>C359&amp;":"&amp;COUNTIF($C$7:C359,C359)</f>
        <v>24:8</v>
      </c>
      <c r="C359" s="204">
        <f t="shared" si="71"/>
        <v>24</v>
      </c>
      <c r="D359" s="170">
        <v>1</v>
      </c>
      <c r="E359" s="170">
        <v>0</v>
      </c>
      <c r="F359" s="170">
        <v>2</v>
      </c>
      <c r="G359" s="170">
        <v>1</v>
      </c>
      <c r="H359" s="170">
        <v>2</v>
      </c>
      <c r="I359" s="170">
        <v>0</v>
      </c>
      <c r="J359" s="240">
        <v>6</v>
      </c>
      <c r="K359" s="53">
        <v>6</v>
      </c>
      <c r="L359" s="53">
        <v>6</v>
      </c>
      <c r="O359" s="209">
        <v>353</v>
      </c>
      <c r="P359" s="2" t="str">
        <f>Q359&amp;":"&amp;COUNTIF($Q$7:Q359,Q359)</f>
        <v>0:114</v>
      </c>
      <c r="Q359" s="206">
        <f>'Student name internal mark'!X359</f>
        <v>0</v>
      </c>
      <c r="R359" s="227">
        <f t="shared" si="70"/>
        <v>0</v>
      </c>
      <c r="S359" s="227">
        <f t="shared" si="61"/>
        <v>0</v>
      </c>
      <c r="T359" s="227">
        <f t="shared" si="62"/>
        <v>0</v>
      </c>
      <c r="U359" s="227">
        <f t="shared" si="63"/>
        <v>0</v>
      </c>
      <c r="V359" s="227">
        <f t="shared" si="64"/>
        <v>0</v>
      </c>
      <c r="W359" s="227">
        <f t="shared" si="65"/>
        <v>0</v>
      </c>
      <c r="X359" s="227">
        <f t="shared" si="66"/>
        <v>0</v>
      </c>
      <c r="Y359" s="227">
        <f t="shared" si="67"/>
        <v>0</v>
      </c>
      <c r="Z359" s="227">
        <f t="shared" si="68"/>
        <v>0</v>
      </c>
      <c r="AB359" s="139">
        <f t="shared" si="72"/>
        <v>0</v>
      </c>
    </row>
    <row r="360" spans="1:28">
      <c r="A360" s="191">
        <f t="shared" si="69"/>
        <v>37</v>
      </c>
      <c r="B360" s="191" t="str">
        <f>C360&amp;":"&amp;COUNTIF($C$7:C360,C360)</f>
        <v>37:5</v>
      </c>
      <c r="C360" s="204">
        <f t="shared" si="71"/>
        <v>37</v>
      </c>
      <c r="D360" s="170">
        <v>1</v>
      </c>
      <c r="E360" s="170">
        <v>2</v>
      </c>
      <c r="F360" s="170">
        <v>2</v>
      </c>
      <c r="G360" s="170">
        <v>1</v>
      </c>
      <c r="H360" s="170">
        <v>2</v>
      </c>
      <c r="I360" s="170">
        <v>1</v>
      </c>
      <c r="J360" s="245">
        <v>7</v>
      </c>
      <c r="K360" s="53">
        <v>14</v>
      </c>
      <c r="L360" s="53">
        <v>7</v>
      </c>
      <c r="O360" s="209">
        <v>354</v>
      </c>
      <c r="P360" s="2" t="str">
        <f>Q360&amp;":"&amp;COUNTIF($Q$7:Q360,Q360)</f>
        <v>0:115</v>
      </c>
      <c r="Q360" s="206">
        <f>'Student name internal mark'!X360</f>
        <v>0</v>
      </c>
      <c r="R360" s="227">
        <f t="shared" si="70"/>
        <v>0</v>
      </c>
      <c r="S360" s="227">
        <f t="shared" si="61"/>
        <v>0</v>
      </c>
      <c r="T360" s="227">
        <f t="shared" si="62"/>
        <v>0</v>
      </c>
      <c r="U360" s="227">
        <f t="shared" si="63"/>
        <v>0</v>
      </c>
      <c r="V360" s="227">
        <f t="shared" si="64"/>
        <v>0</v>
      </c>
      <c r="W360" s="227">
        <f t="shared" si="65"/>
        <v>0</v>
      </c>
      <c r="X360" s="227">
        <f t="shared" si="66"/>
        <v>0</v>
      </c>
      <c r="Y360" s="227">
        <f t="shared" si="67"/>
        <v>0</v>
      </c>
      <c r="Z360" s="227">
        <f t="shared" si="68"/>
        <v>0</v>
      </c>
      <c r="AB360" s="139">
        <f t="shared" si="72"/>
        <v>0</v>
      </c>
    </row>
    <row r="361" spans="1:28">
      <c r="A361" s="191">
        <f t="shared" si="69"/>
        <v>32</v>
      </c>
      <c r="B361" s="191" t="str">
        <f>C361&amp;":"&amp;COUNTIF($C$7:C361,C361)</f>
        <v>32:13</v>
      </c>
      <c r="C361" s="204">
        <f t="shared" si="71"/>
        <v>32</v>
      </c>
      <c r="D361" s="170">
        <v>0</v>
      </c>
      <c r="E361" s="170">
        <v>1</v>
      </c>
      <c r="F361" s="170">
        <v>1</v>
      </c>
      <c r="G361" s="170">
        <v>0</v>
      </c>
      <c r="H361" s="170">
        <v>0</v>
      </c>
      <c r="I361" s="170">
        <v>0</v>
      </c>
      <c r="J361" s="245">
        <v>5</v>
      </c>
      <c r="K361" s="53">
        <v>12</v>
      </c>
      <c r="L361" s="53">
        <v>13</v>
      </c>
      <c r="O361" s="209">
        <v>355</v>
      </c>
      <c r="P361" s="2" t="str">
        <f>Q361&amp;":"&amp;COUNTIF($Q$7:Q361,Q361)</f>
        <v>0:116</v>
      </c>
      <c r="Q361" s="206">
        <f>'Student name internal mark'!X361</f>
        <v>0</v>
      </c>
      <c r="R361" s="227">
        <f t="shared" si="70"/>
        <v>0</v>
      </c>
      <c r="S361" s="227">
        <f t="shared" si="61"/>
        <v>0</v>
      </c>
      <c r="T361" s="227">
        <f t="shared" si="62"/>
        <v>0</v>
      </c>
      <c r="U361" s="227">
        <f t="shared" si="63"/>
        <v>0</v>
      </c>
      <c r="V361" s="227">
        <f t="shared" si="64"/>
        <v>0</v>
      </c>
      <c r="W361" s="227">
        <f t="shared" si="65"/>
        <v>0</v>
      </c>
      <c r="X361" s="227">
        <f t="shared" si="66"/>
        <v>0</v>
      </c>
      <c r="Y361" s="227">
        <f t="shared" si="67"/>
        <v>0</v>
      </c>
      <c r="Z361" s="227">
        <f t="shared" si="68"/>
        <v>0</v>
      </c>
      <c r="AB361" s="139">
        <f t="shared" si="72"/>
        <v>0</v>
      </c>
    </row>
    <row r="362" spans="1:28">
      <c r="A362" s="191">
        <f t="shared" si="69"/>
        <v>32</v>
      </c>
      <c r="B362" s="191" t="str">
        <f>C362&amp;":"&amp;COUNTIF($C$7:C362,C362)</f>
        <v>32:14</v>
      </c>
      <c r="C362" s="204">
        <f t="shared" si="71"/>
        <v>32</v>
      </c>
      <c r="D362" s="231">
        <v>1</v>
      </c>
      <c r="E362" s="231">
        <v>0</v>
      </c>
      <c r="F362" s="231">
        <v>2</v>
      </c>
      <c r="G362" s="231">
        <v>0</v>
      </c>
      <c r="H362" s="231">
        <v>0</v>
      </c>
      <c r="I362" s="231">
        <v>0</v>
      </c>
      <c r="J362" s="231">
        <v>7</v>
      </c>
      <c r="K362" s="231">
        <v>12</v>
      </c>
      <c r="L362" s="231">
        <v>10</v>
      </c>
      <c r="O362" s="2">
        <v>356</v>
      </c>
      <c r="P362" s="2" t="str">
        <f>Q362&amp;":"&amp;COUNTIF($Q$7:Q362,Q362)</f>
        <v>0:117</v>
      </c>
      <c r="Q362" s="206">
        <f>'Student name internal mark'!X362</f>
        <v>0</v>
      </c>
      <c r="R362" s="227">
        <f t="shared" si="70"/>
        <v>0</v>
      </c>
      <c r="S362" s="227">
        <f t="shared" si="61"/>
        <v>0</v>
      </c>
      <c r="T362" s="227">
        <f t="shared" si="62"/>
        <v>0</v>
      </c>
      <c r="U362" s="227">
        <f t="shared" si="63"/>
        <v>0</v>
      </c>
      <c r="V362" s="227">
        <f t="shared" si="64"/>
        <v>0</v>
      </c>
      <c r="W362" s="227">
        <f t="shared" si="65"/>
        <v>0</v>
      </c>
      <c r="X362" s="227">
        <f t="shared" si="66"/>
        <v>0</v>
      </c>
      <c r="Y362" s="227">
        <f t="shared" si="67"/>
        <v>0</v>
      </c>
      <c r="Z362" s="227">
        <f t="shared" si="68"/>
        <v>0</v>
      </c>
      <c r="AB362" s="139">
        <f t="shared" si="72"/>
        <v>0</v>
      </c>
    </row>
    <row r="363" spans="1:28">
      <c r="A363" s="191">
        <f t="shared" si="69"/>
        <v>42</v>
      </c>
      <c r="B363" s="191" t="str">
        <f>C363&amp;":"&amp;COUNTIF($C$7:C363,C363)</f>
        <v>42:10</v>
      </c>
      <c r="C363" s="204">
        <f t="shared" si="71"/>
        <v>42</v>
      </c>
      <c r="D363" s="214">
        <v>2</v>
      </c>
      <c r="E363" s="214">
        <v>1</v>
      </c>
      <c r="F363" s="214">
        <v>1</v>
      </c>
      <c r="G363" s="214">
        <v>2</v>
      </c>
      <c r="H363" s="214">
        <v>2</v>
      </c>
      <c r="I363" s="214">
        <v>2</v>
      </c>
      <c r="J363" s="249">
        <v>7</v>
      </c>
      <c r="K363" s="214">
        <v>11</v>
      </c>
      <c r="L363" s="214">
        <v>14</v>
      </c>
      <c r="O363" s="209">
        <v>357</v>
      </c>
      <c r="P363" s="2" t="str">
        <f>Q363&amp;":"&amp;COUNTIF($Q$7:Q363,Q363)</f>
        <v>0:118</v>
      </c>
      <c r="Q363" s="206">
        <f>'Student name internal mark'!X363</f>
        <v>0</v>
      </c>
      <c r="R363" s="227">
        <f t="shared" si="70"/>
        <v>0</v>
      </c>
      <c r="S363" s="227">
        <f t="shared" si="61"/>
        <v>0</v>
      </c>
      <c r="T363" s="227">
        <f t="shared" si="62"/>
        <v>0</v>
      </c>
      <c r="U363" s="227">
        <f t="shared" si="63"/>
        <v>0</v>
      </c>
      <c r="V363" s="227">
        <f t="shared" si="64"/>
        <v>0</v>
      </c>
      <c r="W363" s="227">
        <f t="shared" si="65"/>
        <v>0</v>
      </c>
      <c r="X363" s="227">
        <f t="shared" si="66"/>
        <v>0</v>
      </c>
      <c r="Y363" s="227">
        <f t="shared" si="67"/>
        <v>0</v>
      </c>
      <c r="Z363" s="227">
        <f t="shared" si="68"/>
        <v>0</v>
      </c>
      <c r="AB363" s="139">
        <f t="shared" si="72"/>
        <v>0</v>
      </c>
    </row>
    <row r="364" spans="1:28">
      <c r="A364" s="191">
        <f t="shared" si="69"/>
        <v>15</v>
      </c>
      <c r="B364" s="191" t="str">
        <f>C364&amp;":"&amp;COUNTIF($C$7:C364,C364)</f>
        <v>15:1</v>
      </c>
      <c r="C364" s="204">
        <f t="shared" si="71"/>
        <v>15</v>
      </c>
      <c r="D364" s="170">
        <v>0</v>
      </c>
      <c r="E364" s="170">
        <v>0</v>
      </c>
      <c r="F364" s="170">
        <v>1</v>
      </c>
      <c r="G364" s="170">
        <v>0</v>
      </c>
      <c r="H364" s="170">
        <v>0</v>
      </c>
      <c r="I364" s="170">
        <v>0</v>
      </c>
      <c r="J364" s="245">
        <v>0</v>
      </c>
      <c r="K364" s="53">
        <v>11</v>
      </c>
      <c r="L364" s="53">
        <v>3</v>
      </c>
      <c r="O364" s="2">
        <v>358</v>
      </c>
      <c r="P364" s="2" t="str">
        <f>Q364&amp;":"&amp;COUNTIF($Q$7:Q364,Q364)</f>
        <v>0:119</v>
      </c>
      <c r="Q364" s="206">
        <f>'Student name internal mark'!X364</f>
        <v>0</v>
      </c>
      <c r="R364" s="227">
        <f t="shared" si="70"/>
        <v>0</v>
      </c>
      <c r="S364" s="227">
        <f t="shared" si="61"/>
        <v>0</v>
      </c>
      <c r="T364" s="227">
        <f t="shared" si="62"/>
        <v>0</v>
      </c>
      <c r="U364" s="227">
        <f t="shared" si="63"/>
        <v>0</v>
      </c>
      <c r="V364" s="227">
        <f t="shared" si="64"/>
        <v>0</v>
      </c>
      <c r="W364" s="227">
        <f t="shared" si="65"/>
        <v>0</v>
      </c>
      <c r="X364" s="227">
        <f t="shared" si="66"/>
        <v>0</v>
      </c>
      <c r="Y364" s="227">
        <f t="shared" si="67"/>
        <v>0</v>
      </c>
      <c r="Z364" s="227">
        <f t="shared" si="68"/>
        <v>0</v>
      </c>
      <c r="AB364" s="139">
        <f t="shared" si="72"/>
        <v>0</v>
      </c>
    </row>
    <row r="365" spans="1:28">
      <c r="A365" s="191">
        <f t="shared" si="69"/>
        <v>33</v>
      </c>
      <c r="B365" s="191" t="str">
        <f>C365&amp;":"&amp;COUNTIF($C$7:C365,C365)</f>
        <v>33:9</v>
      </c>
      <c r="C365" s="204">
        <f t="shared" si="71"/>
        <v>33</v>
      </c>
      <c r="D365" s="170">
        <v>2</v>
      </c>
      <c r="E365" s="170">
        <v>2</v>
      </c>
      <c r="F365" s="170">
        <v>1</v>
      </c>
      <c r="G365" s="170">
        <v>1</v>
      </c>
      <c r="H365" s="170">
        <v>1</v>
      </c>
      <c r="I365" s="170">
        <v>1</v>
      </c>
      <c r="J365" s="245">
        <v>7</v>
      </c>
      <c r="K365" s="53">
        <v>7</v>
      </c>
      <c r="L365" s="53">
        <v>11</v>
      </c>
      <c r="O365" s="209">
        <v>359</v>
      </c>
      <c r="P365" s="2" t="str">
        <f>Q365&amp;":"&amp;COUNTIF($Q$7:Q365,Q365)</f>
        <v>0:120</v>
      </c>
      <c r="Q365" s="206">
        <f>'Student name internal mark'!X365</f>
        <v>0</v>
      </c>
      <c r="R365" s="227">
        <f t="shared" si="70"/>
        <v>0</v>
      </c>
      <c r="S365" s="227">
        <f t="shared" si="61"/>
        <v>0</v>
      </c>
      <c r="T365" s="227">
        <f t="shared" si="62"/>
        <v>0</v>
      </c>
      <c r="U365" s="227">
        <f t="shared" si="63"/>
        <v>0</v>
      </c>
      <c r="V365" s="227">
        <f t="shared" si="64"/>
        <v>0</v>
      </c>
      <c r="W365" s="227">
        <f t="shared" si="65"/>
        <v>0</v>
      </c>
      <c r="X365" s="227">
        <f t="shared" si="66"/>
        <v>0</v>
      </c>
      <c r="Y365" s="227">
        <f t="shared" si="67"/>
        <v>0</v>
      </c>
      <c r="Z365" s="227">
        <f t="shared" si="68"/>
        <v>0</v>
      </c>
      <c r="AB365" s="139">
        <f t="shared" si="72"/>
        <v>0</v>
      </c>
    </row>
    <row r="366" spans="1:28">
      <c r="A366" s="191">
        <f t="shared" si="69"/>
        <v>30</v>
      </c>
      <c r="B366" s="191" t="str">
        <f>C366&amp;":"&amp;COUNTIF($C$7:C366,C366)</f>
        <v>30:11</v>
      </c>
      <c r="C366" s="204">
        <f t="shared" si="71"/>
        <v>30</v>
      </c>
      <c r="D366" s="170">
        <v>1</v>
      </c>
      <c r="E366" s="170">
        <v>0</v>
      </c>
      <c r="F366" s="170">
        <v>1</v>
      </c>
      <c r="G366" s="170">
        <v>1</v>
      </c>
      <c r="H366" s="170">
        <v>0</v>
      </c>
      <c r="I366" s="170">
        <v>0</v>
      </c>
      <c r="J366" s="245">
        <v>7</v>
      </c>
      <c r="K366" s="53">
        <v>11</v>
      </c>
      <c r="L366" s="53">
        <v>9</v>
      </c>
      <c r="O366" s="209">
        <v>360</v>
      </c>
      <c r="P366" s="2" t="str">
        <f>Q366&amp;":"&amp;COUNTIF($Q$7:Q366,Q366)</f>
        <v>0:121</v>
      </c>
      <c r="Q366" s="206">
        <f>'Student name internal mark'!X366</f>
        <v>0</v>
      </c>
      <c r="R366" s="227">
        <f t="shared" si="70"/>
        <v>0</v>
      </c>
      <c r="S366" s="227">
        <f t="shared" si="61"/>
        <v>0</v>
      </c>
      <c r="T366" s="227">
        <f t="shared" si="62"/>
        <v>0</v>
      </c>
      <c r="U366" s="227">
        <f t="shared" si="63"/>
        <v>0</v>
      </c>
      <c r="V366" s="227">
        <f t="shared" si="64"/>
        <v>0</v>
      </c>
      <c r="W366" s="227">
        <f t="shared" si="65"/>
        <v>0</v>
      </c>
      <c r="X366" s="227">
        <f t="shared" si="66"/>
        <v>0</v>
      </c>
      <c r="Y366" s="227">
        <f t="shared" si="67"/>
        <v>0</v>
      </c>
      <c r="Z366" s="227">
        <f t="shared" si="68"/>
        <v>0</v>
      </c>
      <c r="AB366" s="139">
        <f t="shared" si="72"/>
        <v>0</v>
      </c>
    </row>
    <row r="367" spans="1:28">
      <c r="A367" s="191">
        <f t="shared" si="69"/>
        <v>37</v>
      </c>
      <c r="B367" s="191" t="str">
        <f>C367&amp;":"&amp;COUNTIF($C$7:C367,C367)</f>
        <v>37:6</v>
      </c>
      <c r="C367" s="204">
        <f t="shared" si="71"/>
        <v>37</v>
      </c>
      <c r="D367" s="175">
        <v>1</v>
      </c>
      <c r="E367" s="175">
        <v>1</v>
      </c>
      <c r="F367" s="175">
        <v>2</v>
      </c>
      <c r="G367" s="175">
        <v>1</v>
      </c>
      <c r="H367" s="175">
        <v>0</v>
      </c>
      <c r="I367" s="175">
        <v>0</v>
      </c>
      <c r="J367" s="247">
        <v>6</v>
      </c>
      <c r="K367" s="175">
        <v>14</v>
      </c>
      <c r="L367" s="175">
        <v>12</v>
      </c>
      <c r="O367" s="209">
        <v>361</v>
      </c>
      <c r="P367" s="2" t="str">
        <f>Q367&amp;":"&amp;COUNTIF($Q$7:Q367,Q367)</f>
        <v>0:122</v>
      </c>
      <c r="Q367" s="206">
        <f>'Student name internal mark'!X367</f>
        <v>0</v>
      </c>
      <c r="R367" s="227">
        <f t="shared" si="70"/>
        <v>0</v>
      </c>
      <c r="S367" s="227">
        <f t="shared" si="61"/>
        <v>0</v>
      </c>
      <c r="T367" s="227">
        <f t="shared" si="62"/>
        <v>0</v>
      </c>
      <c r="U367" s="227">
        <f t="shared" si="63"/>
        <v>0</v>
      </c>
      <c r="V367" s="227">
        <f t="shared" si="64"/>
        <v>0</v>
      </c>
      <c r="W367" s="227">
        <f t="shared" si="65"/>
        <v>0</v>
      </c>
      <c r="X367" s="227">
        <f t="shared" si="66"/>
        <v>0</v>
      </c>
      <c r="Y367" s="227">
        <f t="shared" si="67"/>
        <v>0</v>
      </c>
      <c r="Z367" s="227">
        <f t="shared" si="68"/>
        <v>0</v>
      </c>
      <c r="AB367" s="139">
        <f t="shared" si="72"/>
        <v>0</v>
      </c>
    </row>
    <row r="368" spans="1:28">
      <c r="A368" s="191">
        <f t="shared" si="69"/>
        <v>18</v>
      </c>
      <c r="B368" s="191" t="str">
        <f>C368&amp;":"&amp;COUNTIF($C$7:C368,C368)</f>
        <v>18:4</v>
      </c>
      <c r="C368" s="204">
        <f t="shared" si="71"/>
        <v>18</v>
      </c>
      <c r="D368" s="170">
        <v>2</v>
      </c>
      <c r="E368" s="170">
        <v>1</v>
      </c>
      <c r="F368" s="170">
        <v>0</v>
      </c>
      <c r="G368" s="170">
        <v>0</v>
      </c>
      <c r="H368" s="170">
        <v>2</v>
      </c>
      <c r="I368" s="170">
        <v>2</v>
      </c>
      <c r="J368" s="245">
        <v>1</v>
      </c>
      <c r="K368" s="53">
        <v>6</v>
      </c>
      <c r="L368" s="53">
        <v>4</v>
      </c>
      <c r="O368" s="209">
        <v>362</v>
      </c>
      <c r="P368" s="2" t="str">
        <f>Q368&amp;":"&amp;COUNTIF($Q$7:Q368,Q368)</f>
        <v>0:123</v>
      </c>
      <c r="Q368" s="206">
        <f>'Student name internal mark'!X368</f>
        <v>0</v>
      </c>
      <c r="R368" s="227">
        <f t="shared" si="70"/>
        <v>0</v>
      </c>
      <c r="S368" s="227">
        <f t="shared" si="61"/>
        <v>0</v>
      </c>
      <c r="T368" s="227">
        <f t="shared" si="62"/>
        <v>0</v>
      </c>
      <c r="U368" s="227">
        <f t="shared" si="63"/>
        <v>0</v>
      </c>
      <c r="V368" s="227">
        <f t="shared" si="64"/>
        <v>0</v>
      </c>
      <c r="W368" s="227">
        <f t="shared" si="65"/>
        <v>0</v>
      </c>
      <c r="X368" s="227">
        <f t="shared" si="66"/>
        <v>0</v>
      </c>
      <c r="Y368" s="227">
        <f t="shared" si="67"/>
        <v>0</v>
      </c>
      <c r="Z368" s="227">
        <f t="shared" si="68"/>
        <v>0</v>
      </c>
      <c r="AB368" s="139">
        <f t="shared" si="72"/>
        <v>0</v>
      </c>
    </row>
    <row r="369" spans="1:28">
      <c r="A369" s="191">
        <f t="shared" si="69"/>
        <v>29</v>
      </c>
      <c r="B369" s="191" t="str">
        <f>C369&amp;":"&amp;COUNTIF($C$7:C369,C369)</f>
        <v>29:7</v>
      </c>
      <c r="C369" s="204">
        <f t="shared" si="71"/>
        <v>29</v>
      </c>
      <c r="D369" s="231">
        <v>1</v>
      </c>
      <c r="E369" s="231">
        <v>1</v>
      </c>
      <c r="F369" s="231">
        <v>2</v>
      </c>
      <c r="G369" s="231">
        <v>1</v>
      </c>
      <c r="H369" s="231">
        <v>1</v>
      </c>
      <c r="I369" s="231">
        <v>1</v>
      </c>
      <c r="J369" s="248">
        <v>6</v>
      </c>
      <c r="K369" s="231">
        <v>5</v>
      </c>
      <c r="L369" s="231">
        <v>11</v>
      </c>
      <c r="O369" s="2">
        <v>363</v>
      </c>
      <c r="P369" s="2" t="str">
        <f>Q369&amp;":"&amp;COUNTIF($Q$7:Q369,Q369)</f>
        <v>0:124</v>
      </c>
      <c r="Q369" s="206">
        <f>'Student name internal mark'!X369</f>
        <v>0</v>
      </c>
      <c r="R369" s="227">
        <f t="shared" si="70"/>
        <v>0</v>
      </c>
      <c r="S369" s="227">
        <f t="shared" si="61"/>
        <v>0</v>
      </c>
      <c r="T369" s="227">
        <f t="shared" si="62"/>
        <v>0</v>
      </c>
      <c r="U369" s="227">
        <f t="shared" si="63"/>
        <v>0</v>
      </c>
      <c r="V369" s="227">
        <f t="shared" si="64"/>
        <v>0</v>
      </c>
      <c r="W369" s="227">
        <f t="shared" si="65"/>
        <v>0</v>
      </c>
      <c r="X369" s="227">
        <f t="shared" si="66"/>
        <v>0</v>
      </c>
      <c r="Y369" s="227">
        <f t="shared" si="67"/>
        <v>0</v>
      </c>
      <c r="Z369" s="227">
        <f t="shared" si="68"/>
        <v>0</v>
      </c>
      <c r="AB369" s="139">
        <f t="shared" si="72"/>
        <v>0</v>
      </c>
    </row>
    <row r="370" spans="1:28">
      <c r="A370" s="191">
        <f t="shared" si="69"/>
        <v>41</v>
      </c>
      <c r="B370" s="191" t="str">
        <f>C370&amp;":"&amp;COUNTIF($C$7:C370,C370)</f>
        <v>41:8</v>
      </c>
      <c r="C370" s="204">
        <f t="shared" si="71"/>
        <v>41</v>
      </c>
      <c r="D370" s="175">
        <v>1</v>
      </c>
      <c r="E370" s="175">
        <v>2</v>
      </c>
      <c r="F370" s="175">
        <v>1</v>
      </c>
      <c r="G370" s="175">
        <v>2</v>
      </c>
      <c r="H370" s="175">
        <v>1</v>
      </c>
      <c r="I370" s="175">
        <v>1</v>
      </c>
      <c r="J370" s="247">
        <v>7</v>
      </c>
      <c r="K370" s="175">
        <v>14</v>
      </c>
      <c r="L370" s="175">
        <v>12</v>
      </c>
      <c r="O370" s="209">
        <v>364</v>
      </c>
      <c r="P370" s="2" t="str">
        <f>Q370&amp;":"&amp;COUNTIF($Q$7:Q370,Q370)</f>
        <v>0:125</v>
      </c>
      <c r="Q370" s="206">
        <f>'Student name internal mark'!X370</f>
        <v>0</v>
      </c>
      <c r="R370" s="227">
        <f t="shared" si="70"/>
        <v>0</v>
      </c>
      <c r="S370" s="227">
        <f t="shared" si="61"/>
        <v>0</v>
      </c>
      <c r="T370" s="227">
        <f t="shared" si="62"/>
        <v>0</v>
      </c>
      <c r="U370" s="227">
        <f t="shared" si="63"/>
        <v>0</v>
      </c>
      <c r="V370" s="227">
        <f t="shared" si="64"/>
        <v>0</v>
      </c>
      <c r="W370" s="227">
        <f t="shared" si="65"/>
        <v>0</v>
      </c>
      <c r="X370" s="227">
        <f t="shared" si="66"/>
        <v>0</v>
      </c>
      <c r="Y370" s="227">
        <f t="shared" si="67"/>
        <v>0</v>
      </c>
      <c r="Z370" s="227">
        <f t="shared" si="68"/>
        <v>0</v>
      </c>
      <c r="AB370" s="139">
        <f t="shared" si="72"/>
        <v>0</v>
      </c>
    </row>
    <row r="371" spans="1:28">
      <c r="A371" s="191">
        <f t="shared" si="69"/>
        <v>28</v>
      </c>
      <c r="B371" s="191" t="str">
        <f>C371&amp;":"&amp;COUNTIF($C$7:C371,C371)</f>
        <v>28:7</v>
      </c>
      <c r="C371" s="204">
        <f t="shared" si="71"/>
        <v>28</v>
      </c>
      <c r="D371" s="170">
        <v>1</v>
      </c>
      <c r="E371" s="170">
        <v>1</v>
      </c>
      <c r="F371" s="170">
        <v>1</v>
      </c>
      <c r="G371" s="170">
        <v>0</v>
      </c>
      <c r="H371" s="170">
        <v>0</v>
      </c>
      <c r="I371" s="170">
        <v>0</v>
      </c>
      <c r="J371" s="245">
        <v>7</v>
      </c>
      <c r="K371" s="53">
        <v>9</v>
      </c>
      <c r="L371" s="53">
        <v>9</v>
      </c>
      <c r="O371" s="2">
        <v>365</v>
      </c>
      <c r="P371" s="2" t="str">
        <f>Q371&amp;":"&amp;COUNTIF($Q$7:Q371,Q371)</f>
        <v>0:126</v>
      </c>
      <c r="Q371" s="206">
        <f>'Student name internal mark'!X371</f>
        <v>0</v>
      </c>
      <c r="R371" s="227">
        <f t="shared" si="70"/>
        <v>0</v>
      </c>
      <c r="S371" s="227">
        <f t="shared" si="61"/>
        <v>0</v>
      </c>
      <c r="T371" s="227">
        <f t="shared" si="62"/>
        <v>0</v>
      </c>
      <c r="U371" s="227">
        <f t="shared" si="63"/>
        <v>0</v>
      </c>
      <c r="V371" s="227">
        <f t="shared" si="64"/>
        <v>0</v>
      </c>
      <c r="W371" s="227">
        <f t="shared" si="65"/>
        <v>0</v>
      </c>
      <c r="X371" s="227">
        <f t="shared" si="66"/>
        <v>0</v>
      </c>
      <c r="Y371" s="227">
        <f t="shared" si="67"/>
        <v>0</v>
      </c>
      <c r="Z371" s="227">
        <f t="shared" si="68"/>
        <v>0</v>
      </c>
      <c r="AB371" s="139">
        <f t="shared" si="72"/>
        <v>0</v>
      </c>
    </row>
    <row r="372" spans="1:28">
      <c r="A372" s="191">
        <f t="shared" si="69"/>
        <v>29</v>
      </c>
      <c r="B372" s="191" t="str">
        <f>C372&amp;":"&amp;COUNTIF($C$7:C372,C372)</f>
        <v>29:8</v>
      </c>
      <c r="C372" s="204">
        <f t="shared" si="71"/>
        <v>29</v>
      </c>
      <c r="D372" s="170">
        <v>0</v>
      </c>
      <c r="E372" s="170">
        <v>0</v>
      </c>
      <c r="F372" s="170">
        <v>2</v>
      </c>
      <c r="G372" s="170">
        <v>0</v>
      </c>
      <c r="H372" s="170">
        <v>1</v>
      </c>
      <c r="I372" s="170">
        <v>0</v>
      </c>
      <c r="J372" s="240">
        <v>7</v>
      </c>
      <c r="K372" s="53">
        <v>12</v>
      </c>
      <c r="L372" s="53">
        <v>7</v>
      </c>
      <c r="O372" s="209">
        <v>366</v>
      </c>
      <c r="P372" s="2" t="str">
        <f>Q372&amp;":"&amp;COUNTIF($Q$7:Q372,Q372)</f>
        <v>0:127</v>
      </c>
      <c r="Q372" s="206">
        <f>'Student name internal mark'!X372</f>
        <v>0</v>
      </c>
      <c r="R372" s="227">
        <f t="shared" si="70"/>
        <v>0</v>
      </c>
      <c r="S372" s="227">
        <f t="shared" si="61"/>
        <v>0</v>
      </c>
      <c r="T372" s="227">
        <f t="shared" si="62"/>
        <v>0</v>
      </c>
      <c r="U372" s="227">
        <f t="shared" si="63"/>
        <v>0</v>
      </c>
      <c r="V372" s="227">
        <f t="shared" si="64"/>
        <v>0</v>
      </c>
      <c r="W372" s="227">
        <f t="shared" si="65"/>
        <v>0</v>
      </c>
      <c r="X372" s="227">
        <f t="shared" si="66"/>
        <v>0</v>
      </c>
      <c r="Y372" s="227">
        <f t="shared" si="67"/>
        <v>0</v>
      </c>
      <c r="Z372" s="227">
        <f t="shared" si="68"/>
        <v>0</v>
      </c>
      <c r="AB372" s="139">
        <f t="shared" si="72"/>
        <v>0</v>
      </c>
    </row>
    <row r="373" spans="1:28" ht="17.399999999999999">
      <c r="A373" s="191">
        <f t="shared" si="69"/>
        <v>22</v>
      </c>
      <c r="B373" s="191" t="str">
        <f>C373&amp;":"&amp;COUNTIF($C$7:C373,C373)</f>
        <v>22:9</v>
      </c>
      <c r="C373" s="204">
        <f t="shared" si="71"/>
        <v>22</v>
      </c>
      <c r="D373" s="170">
        <v>0</v>
      </c>
      <c r="E373" s="170">
        <v>1</v>
      </c>
      <c r="F373" s="170">
        <v>2</v>
      </c>
      <c r="G373" s="170">
        <v>1</v>
      </c>
      <c r="H373" s="170">
        <v>0</v>
      </c>
      <c r="I373" s="170">
        <v>0</v>
      </c>
      <c r="J373" s="245">
        <v>5</v>
      </c>
      <c r="K373" s="53">
        <v>3</v>
      </c>
      <c r="L373" s="53">
        <v>10</v>
      </c>
    </row>
    <row r="374" spans="1:28" ht="17.399999999999999">
      <c r="A374" s="191">
        <f t="shared" si="69"/>
        <v>35</v>
      </c>
      <c r="B374" s="191" t="str">
        <f>C374&amp;":"&amp;COUNTIF($C$7:C374,C374)</f>
        <v>35:7</v>
      </c>
      <c r="C374" s="204">
        <f t="shared" si="71"/>
        <v>35</v>
      </c>
      <c r="D374" s="170">
        <v>0</v>
      </c>
      <c r="E374" s="170">
        <v>2</v>
      </c>
      <c r="F374" s="170">
        <v>2</v>
      </c>
      <c r="G374" s="170">
        <v>0</v>
      </c>
      <c r="H374" s="170">
        <v>2</v>
      </c>
      <c r="I374" s="170">
        <v>2</v>
      </c>
      <c r="J374" s="245">
        <v>2</v>
      </c>
      <c r="K374" s="53">
        <v>13</v>
      </c>
      <c r="L374" s="53">
        <v>12</v>
      </c>
    </row>
    <row r="375" spans="1:28" ht="17.399999999999999">
      <c r="A375" s="191">
        <f t="shared" si="69"/>
        <v>35</v>
      </c>
      <c r="B375" s="191" t="str">
        <f>C375&amp;":"&amp;COUNTIF($C$7:C375,C375)</f>
        <v>35:8</v>
      </c>
      <c r="C375" s="204">
        <f t="shared" si="71"/>
        <v>35</v>
      </c>
      <c r="D375" s="231">
        <v>2</v>
      </c>
      <c r="E375" s="231">
        <v>1</v>
      </c>
      <c r="F375" s="231">
        <v>1</v>
      </c>
      <c r="G375" s="231">
        <v>1</v>
      </c>
      <c r="H375" s="231">
        <v>1</v>
      </c>
      <c r="I375" s="231">
        <v>1</v>
      </c>
      <c r="J375" s="231">
        <v>8</v>
      </c>
      <c r="K375" s="231">
        <v>11</v>
      </c>
      <c r="L375" s="231">
        <v>9</v>
      </c>
    </row>
    <row r="376" spans="1:28" ht="17.399999999999999">
      <c r="A376" s="191">
        <f t="shared" si="69"/>
        <v>32</v>
      </c>
      <c r="B376" s="191" t="str">
        <f>C376&amp;":"&amp;COUNTIF($C$7:C376,C376)</f>
        <v>32:15</v>
      </c>
      <c r="C376" s="204">
        <f t="shared" si="71"/>
        <v>32</v>
      </c>
      <c r="D376" s="214">
        <v>1</v>
      </c>
      <c r="E376" s="214">
        <v>0</v>
      </c>
      <c r="F376" s="214">
        <v>1</v>
      </c>
      <c r="G376" s="214">
        <v>0</v>
      </c>
      <c r="H376" s="214">
        <v>0</v>
      </c>
      <c r="I376" s="214">
        <v>1</v>
      </c>
      <c r="J376" s="249">
        <v>7</v>
      </c>
      <c r="K376" s="214">
        <v>10</v>
      </c>
      <c r="L376" s="214">
        <v>12</v>
      </c>
    </row>
    <row r="377" spans="1:28" ht="17.399999999999999">
      <c r="A377" s="191">
        <f t="shared" si="69"/>
        <v>30</v>
      </c>
      <c r="B377" s="191" t="str">
        <f>C377&amp;":"&amp;COUNTIF($C$7:C377,C377)</f>
        <v>30:12</v>
      </c>
      <c r="C377" s="204">
        <f t="shared" si="71"/>
        <v>30</v>
      </c>
      <c r="D377" s="170">
        <v>0</v>
      </c>
      <c r="E377" s="170">
        <v>0</v>
      </c>
      <c r="F377" s="170">
        <v>2</v>
      </c>
      <c r="G377" s="170">
        <v>0</v>
      </c>
      <c r="H377" s="170">
        <v>1</v>
      </c>
      <c r="I377" s="170">
        <v>0</v>
      </c>
      <c r="J377" s="245">
        <v>6</v>
      </c>
      <c r="K377" s="53">
        <v>13</v>
      </c>
      <c r="L377" s="53">
        <v>8</v>
      </c>
    </row>
    <row r="378" spans="1:28" ht="17.399999999999999">
      <c r="A378" s="191">
        <f t="shared" si="69"/>
        <v>39</v>
      </c>
      <c r="B378" s="191" t="str">
        <f>C378&amp;":"&amp;COUNTIF($C$7:C378,C378)</f>
        <v>39:6</v>
      </c>
      <c r="C378" s="204">
        <f t="shared" si="71"/>
        <v>39</v>
      </c>
      <c r="D378" s="170">
        <v>2</v>
      </c>
      <c r="E378" s="170">
        <v>0</v>
      </c>
      <c r="F378" s="170">
        <v>1</v>
      </c>
      <c r="G378" s="170">
        <v>2</v>
      </c>
      <c r="H378" s="170">
        <v>0</v>
      </c>
      <c r="I378" s="170">
        <v>2</v>
      </c>
      <c r="J378" s="245">
        <v>8</v>
      </c>
      <c r="K378" s="53">
        <v>14</v>
      </c>
      <c r="L378" s="53">
        <v>10</v>
      </c>
    </row>
    <row r="379" spans="1:28" ht="17.399999999999999">
      <c r="A379" s="191">
        <f t="shared" si="69"/>
        <v>25</v>
      </c>
      <c r="B379" s="191" t="str">
        <f>C379&amp;":"&amp;COUNTIF($C$7:C379,C379)</f>
        <v>25:5</v>
      </c>
      <c r="C379" s="204">
        <f t="shared" si="71"/>
        <v>25</v>
      </c>
      <c r="D379" s="175">
        <v>1</v>
      </c>
      <c r="E379" s="175">
        <v>2</v>
      </c>
      <c r="F379" s="175">
        <v>0</v>
      </c>
      <c r="G379" s="175">
        <v>0</v>
      </c>
      <c r="H379" s="175">
        <v>2</v>
      </c>
      <c r="I379" s="175">
        <v>0</v>
      </c>
      <c r="J379" s="247">
        <v>0</v>
      </c>
      <c r="K379" s="175">
        <v>8</v>
      </c>
      <c r="L379" s="175">
        <v>12</v>
      </c>
    </row>
    <row r="380" spans="1:28" ht="17.399999999999999">
      <c r="A380" s="191">
        <f t="shared" si="69"/>
        <v>29</v>
      </c>
      <c r="B380" s="191" t="str">
        <f>C380&amp;":"&amp;COUNTIF($C$7:C380,C380)</f>
        <v>29:9</v>
      </c>
      <c r="C380" s="204">
        <f t="shared" si="71"/>
        <v>29</v>
      </c>
      <c r="D380" s="231">
        <v>1</v>
      </c>
      <c r="E380" s="231">
        <v>1</v>
      </c>
      <c r="F380" s="231">
        <v>1</v>
      </c>
      <c r="G380" s="231">
        <v>1</v>
      </c>
      <c r="H380" s="231">
        <v>2</v>
      </c>
      <c r="I380" s="231">
        <v>1</v>
      </c>
      <c r="J380" s="248">
        <v>6</v>
      </c>
      <c r="K380" s="231">
        <v>8</v>
      </c>
      <c r="L380" s="231">
        <v>8</v>
      </c>
    </row>
    <row r="381" spans="1:28" ht="17.399999999999999">
      <c r="A381" s="191">
        <f t="shared" si="69"/>
        <v>32</v>
      </c>
      <c r="B381" s="191" t="str">
        <f>C381&amp;":"&amp;COUNTIF($C$7:C381,C381)</f>
        <v>32:16</v>
      </c>
      <c r="C381" s="204">
        <f t="shared" si="71"/>
        <v>32</v>
      </c>
      <c r="D381" s="231">
        <v>1</v>
      </c>
      <c r="E381" s="231">
        <v>1</v>
      </c>
      <c r="F381" s="231">
        <v>1</v>
      </c>
      <c r="G381" s="231">
        <v>1</v>
      </c>
      <c r="H381" s="231">
        <v>0</v>
      </c>
      <c r="I381" s="231">
        <v>1</v>
      </c>
      <c r="J381" s="248">
        <v>8</v>
      </c>
      <c r="K381" s="231">
        <v>11</v>
      </c>
      <c r="L381" s="231">
        <v>8</v>
      </c>
    </row>
    <row r="382" spans="1:28" ht="17.399999999999999">
      <c r="A382" s="191">
        <f t="shared" si="69"/>
        <v>36</v>
      </c>
      <c r="B382" s="191" t="str">
        <f>C382&amp;":"&amp;COUNTIF($C$7:C382,C382)</f>
        <v>36:10</v>
      </c>
      <c r="C382" s="204">
        <f t="shared" si="71"/>
        <v>36</v>
      </c>
      <c r="D382" s="170">
        <v>1</v>
      </c>
      <c r="E382" s="170">
        <v>1</v>
      </c>
      <c r="F382" s="170">
        <v>2</v>
      </c>
      <c r="G382" s="170">
        <v>1</v>
      </c>
      <c r="H382" s="170">
        <v>1</v>
      </c>
      <c r="I382" s="170">
        <v>1</v>
      </c>
      <c r="J382" s="245">
        <v>8</v>
      </c>
      <c r="K382" s="53">
        <v>10</v>
      </c>
      <c r="L382" s="53">
        <v>11</v>
      </c>
    </row>
    <row r="383" spans="1:28" ht="17.399999999999999">
      <c r="A383" s="191">
        <f t="shared" si="69"/>
        <v>20</v>
      </c>
      <c r="B383" s="191" t="str">
        <f>C383&amp;":"&amp;COUNTIF($C$7:C383,C383)</f>
        <v>20:4</v>
      </c>
      <c r="C383" s="204">
        <f t="shared" si="71"/>
        <v>20</v>
      </c>
      <c r="D383" s="231">
        <v>1</v>
      </c>
      <c r="E383" s="231">
        <v>0</v>
      </c>
      <c r="F383" s="231">
        <v>1</v>
      </c>
      <c r="G383" s="231">
        <v>0</v>
      </c>
      <c r="H383" s="231">
        <v>1</v>
      </c>
      <c r="I383" s="231">
        <v>1</v>
      </c>
      <c r="J383" s="231">
        <v>8</v>
      </c>
      <c r="K383" s="231">
        <v>3</v>
      </c>
      <c r="L383" s="231">
        <v>5</v>
      </c>
    </row>
    <row r="384" spans="1:28" ht="17.399999999999999">
      <c r="A384" s="191">
        <f t="shared" si="69"/>
        <v>18</v>
      </c>
      <c r="B384" s="191" t="str">
        <f>C384&amp;":"&amp;COUNTIF($C$7:C384,C384)</f>
        <v>18:5</v>
      </c>
      <c r="C384" s="204">
        <f t="shared" si="71"/>
        <v>18</v>
      </c>
      <c r="D384" s="214">
        <v>0</v>
      </c>
      <c r="E384" s="214">
        <v>1</v>
      </c>
      <c r="F384" s="214">
        <v>1</v>
      </c>
      <c r="G384" s="214">
        <v>1</v>
      </c>
      <c r="H384" s="214">
        <v>1</v>
      </c>
      <c r="I384" s="214">
        <v>1</v>
      </c>
      <c r="J384" s="249">
        <v>4</v>
      </c>
      <c r="K384" s="214">
        <v>2</v>
      </c>
      <c r="L384" s="214">
        <v>7</v>
      </c>
    </row>
    <row r="385" spans="1:12" ht="17.399999999999999">
      <c r="A385" s="191">
        <f t="shared" si="69"/>
        <v>36</v>
      </c>
      <c r="B385" s="191" t="str">
        <f>C385&amp;":"&amp;COUNTIF($C$7:C385,C385)</f>
        <v>36:11</v>
      </c>
      <c r="C385" s="204">
        <f t="shared" si="71"/>
        <v>36</v>
      </c>
      <c r="D385" s="170">
        <v>2</v>
      </c>
      <c r="E385" s="170">
        <v>1</v>
      </c>
      <c r="F385" s="170">
        <v>2</v>
      </c>
      <c r="G385" s="170">
        <v>2</v>
      </c>
      <c r="H385" s="170">
        <v>1</v>
      </c>
      <c r="I385" s="170">
        <v>2</v>
      </c>
      <c r="J385" s="245">
        <v>5</v>
      </c>
      <c r="K385" s="53">
        <v>10</v>
      </c>
      <c r="L385" s="53">
        <v>11</v>
      </c>
    </row>
    <row r="386" spans="1:12" ht="17.399999999999999">
      <c r="A386" s="191">
        <f t="shared" si="69"/>
        <v>35</v>
      </c>
      <c r="B386" s="191" t="str">
        <f>C386&amp;":"&amp;COUNTIF($C$7:C386,C386)</f>
        <v>35:9</v>
      </c>
      <c r="C386" s="204">
        <f t="shared" si="71"/>
        <v>35</v>
      </c>
      <c r="D386" s="231">
        <v>1</v>
      </c>
      <c r="E386" s="231">
        <v>1</v>
      </c>
      <c r="F386" s="231">
        <v>1</v>
      </c>
      <c r="G386" s="231">
        <v>0</v>
      </c>
      <c r="H386" s="231">
        <v>1</v>
      </c>
      <c r="I386" s="231">
        <v>0</v>
      </c>
      <c r="J386" s="231">
        <v>7</v>
      </c>
      <c r="K386" s="231">
        <v>10</v>
      </c>
      <c r="L386" s="231">
        <v>14</v>
      </c>
    </row>
    <row r="387" spans="1:12" ht="17.399999999999999">
      <c r="A387" s="191">
        <f t="shared" si="69"/>
        <v>34</v>
      </c>
      <c r="B387" s="191" t="str">
        <f>C387&amp;":"&amp;COUNTIF($C$7:C387,C387)</f>
        <v>34:6</v>
      </c>
      <c r="C387" s="204">
        <f t="shared" si="71"/>
        <v>34</v>
      </c>
      <c r="D387" s="214">
        <v>0</v>
      </c>
      <c r="E387" s="214">
        <v>0</v>
      </c>
      <c r="F387" s="214">
        <v>1</v>
      </c>
      <c r="G387" s="214">
        <v>0</v>
      </c>
      <c r="H387" s="214">
        <v>0</v>
      </c>
      <c r="I387" s="214">
        <v>0</v>
      </c>
      <c r="J387" s="249">
        <v>6</v>
      </c>
      <c r="K387" s="214">
        <v>13</v>
      </c>
      <c r="L387" s="214">
        <v>14</v>
      </c>
    </row>
    <row r="388" spans="1:12" ht="17.399999999999999">
      <c r="A388" s="191">
        <f t="shared" si="69"/>
        <v>26</v>
      </c>
      <c r="B388" s="191" t="str">
        <f>C388&amp;":"&amp;COUNTIF($C$7:C388,C388)</f>
        <v>26:8</v>
      </c>
      <c r="C388" s="204">
        <f t="shared" si="71"/>
        <v>26</v>
      </c>
      <c r="D388" s="170">
        <v>1</v>
      </c>
      <c r="E388" s="170">
        <v>1</v>
      </c>
      <c r="F388" s="170">
        <v>0</v>
      </c>
      <c r="G388" s="170">
        <v>1</v>
      </c>
      <c r="H388" s="170">
        <v>2</v>
      </c>
      <c r="I388" s="170">
        <v>0</v>
      </c>
      <c r="J388" s="245">
        <v>6</v>
      </c>
      <c r="K388" s="53">
        <v>11</v>
      </c>
      <c r="L388" s="53">
        <v>4</v>
      </c>
    </row>
    <row r="389" spans="1:12" ht="17.399999999999999">
      <c r="A389" s="191">
        <f t="shared" si="69"/>
        <v>26</v>
      </c>
      <c r="B389" s="191" t="str">
        <f>C389&amp;":"&amp;COUNTIF($C$7:C389,C389)</f>
        <v>26:9</v>
      </c>
      <c r="C389" s="204">
        <f t="shared" si="71"/>
        <v>26</v>
      </c>
      <c r="D389" s="170">
        <v>1</v>
      </c>
      <c r="E389" s="170">
        <v>1</v>
      </c>
      <c r="F389" s="170">
        <v>2</v>
      </c>
      <c r="G389" s="170">
        <v>2</v>
      </c>
      <c r="H389" s="170">
        <v>2</v>
      </c>
      <c r="I389" s="170">
        <v>1</v>
      </c>
      <c r="J389" s="245">
        <v>1</v>
      </c>
      <c r="K389" s="53">
        <v>9</v>
      </c>
      <c r="L389" s="53">
        <v>7</v>
      </c>
    </row>
    <row r="390" spans="1:12" ht="17.399999999999999">
      <c r="A390" s="191">
        <f t="shared" si="69"/>
        <v>42</v>
      </c>
      <c r="B390" s="191" t="str">
        <f>C390&amp;":"&amp;COUNTIF($C$7:C390,C390)</f>
        <v>42:11</v>
      </c>
      <c r="C390" s="204">
        <f t="shared" si="71"/>
        <v>42</v>
      </c>
      <c r="D390" s="170">
        <v>1</v>
      </c>
      <c r="E390" s="170">
        <v>1</v>
      </c>
      <c r="F390" s="170">
        <v>2</v>
      </c>
      <c r="G390" s="170">
        <v>2</v>
      </c>
      <c r="H390" s="170">
        <v>1</v>
      </c>
      <c r="I390" s="170">
        <v>1</v>
      </c>
      <c r="J390" s="245">
        <v>8</v>
      </c>
      <c r="K390" s="53">
        <v>14</v>
      </c>
      <c r="L390" s="53">
        <v>12</v>
      </c>
    </row>
    <row r="391" spans="1:12" ht="17.399999999999999">
      <c r="A391" s="191">
        <f t="shared" si="69"/>
        <v>27</v>
      </c>
      <c r="B391" s="191" t="str">
        <f>C391&amp;":"&amp;COUNTIF($C$7:C391,C391)</f>
        <v>27:5</v>
      </c>
      <c r="C391" s="204">
        <f t="shared" si="71"/>
        <v>27</v>
      </c>
      <c r="D391" s="170">
        <v>1</v>
      </c>
      <c r="E391" s="170">
        <v>0</v>
      </c>
      <c r="F391" s="170">
        <v>1</v>
      </c>
      <c r="G391" s="170">
        <v>0</v>
      </c>
      <c r="H391" s="170">
        <v>0</v>
      </c>
      <c r="I391" s="170">
        <v>1</v>
      </c>
      <c r="J391" s="245">
        <v>6</v>
      </c>
      <c r="K391" s="53">
        <v>8</v>
      </c>
      <c r="L391" s="53">
        <v>10</v>
      </c>
    </row>
    <row r="392" spans="1:12" ht="17.399999999999999">
      <c r="A392" s="191">
        <f t="shared" ref="A392:A455" si="73">SUM(D392:L392)</f>
        <v>32</v>
      </c>
      <c r="B392" s="191" t="str">
        <f>C392&amp;":"&amp;COUNTIF($C$7:C392,C392)</f>
        <v>32:17</v>
      </c>
      <c r="C392" s="204">
        <f t="shared" si="71"/>
        <v>32</v>
      </c>
      <c r="D392" s="170">
        <v>1</v>
      </c>
      <c r="E392" s="170">
        <v>0</v>
      </c>
      <c r="F392" s="170">
        <v>2</v>
      </c>
      <c r="G392" s="170">
        <v>0</v>
      </c>
      <c r="H392" s="170">
        <v>0</v>
      </c>
      <c r="I392" s="170">
        <v>0</v>
      </c>
      <c r="J392" s="245">
        <v>8</v>
      </c>
      <c r="K392" s="53">
        <v>9</v>
      </c>
      <c r="L392" s="53">
        <v>12</v>
      </c>
    </row>
    <row r="393" spans="1:12" ht="17.399999999999999">
      <c r="A393" s="191">
        <f t="shared" si="73"/>
        <v>27</v>
      </c>
      <c r="B393" s="191" t="str">
        <f>C393&amp;":"&amp;COUNTIF($C$7:C393,C393)</f>
        <v>27:6</v>
      </c>
      <c r="C393" s="204">
        <f t="shared" si="71"/>
        <v>27</v>
      </c>
      <c r="D393" s="170">
        <v>2</v>
      </c>
      <c r="E393" s="170">
        <v>2</v>
      </c>
      <c r="F393" s="170">
        <v>1</v>
      </c>
      <c r="G393" s="170">
        <v>1</v>
      </c>
      <c r="H393" s="170">
        <v>0</v>
      </c>
      <c r="I393" s="170">
        <v>1</v>
      </c>
      <c r="J393" s="245">
        <v>6</v>
      </c>
      <c r="K393" s="53">
        <v>4</v>
      </c>
      <c r="L393" s="53">
        <v>10</v>
      </c>
    </row>
    <row r="394" spans="1:12" ht="17.399999999999999">
      <c r="A394" s="191">
        <f t="shared" si="73"/>
        <v>27</v>
      </c>
      <c r="B394" s="191" t="str">
        <f>C394&amp;":"&amp;COUNTIF($C$7:C394,C394)</f>
        <v>27:7</v>
      </c>
      <c r="C394" s="204">
        <f t="shared" si="71"/>
        <v>27</v>
      </c>
      <c r="D394" s="170">
        <v>2</v>
      </c>
      <c r="E394" s="170">
        <v>1</v>
      </c>
      <c r="F394" s="170">
        <v>2</v>
      </c>
      <c r="G394" s="170">
        <v>1</v>
      </c>
      <c r="H394" s="170">
        <v>2</v>
      </c>
      <c r="I394" s="170">
        <v>1</v>
      </c>
      <c r="J394" s="245">
        <v>8</v>
      </c>
      <c r="K394" s="53">
        <v>8</v>
      </c>
      <c r="L394" s="53">
        <v>2</v>
      </c>
    </row>
    <row r="395" spans="1:12" ht="17.399999999999999">
      <c r="A395" s="191">
        <f t="shared" si="73"/>
        <v>42</v>
      </c>
      <c r="B395" s="191" t="str">
        <f>C395&amp;":"&amp;COUNTIF($C$7:C395,C395)</f>
        <v>42:12</v>
      </c>
      <c r="C395" s="204">
        <f t="shared" ref="C395:C458" si="74">SUM(D395:L395)</f>
        <v>42</v>
      </c>
      <c r="D395" s="170">
        <v>1</v>
      </c>
      <c r="E395" s="170">
        <v>2</v>
      </c>
      <c r="F395" s="170">
        <v>2</v>
      </c>
      <c r="G395" s="170">
        <v>2</v>
      </c>
      <c r="H395" s="170">
        <v>2</v>
      </c>
      <c r="I395" s="170">
        <v>2</v>
      </c>
      <c r="J395" s="245">
        <v>5</v>
      </c>
      <c r="K395" s="53">
        <v>14</v>
      </c>
      <c r="L395" s="53">
        <v>12</v>
      </c>
    </row>
    <row r="396" spans="1:12" ht="17.399999999999999">
      <c r="A396" s="191">
        <f t="shared" si="73"/>
        <v>38</v>
      </c>
      <c r="B396" s="191" t="str">
        <f>C396&amp;":"&amp;COUNTIF($C$7:C396,C396)</f>
        <v>38:5</v>
      </c>
      <c r="C396" s="204">
        <f t="shared" si="74"/>
        <v>38</v>
      </c>
      <c r="D396" s="170">
        <v>1</v>
      </c>
      <c r="E396" s="170">
        <v>0</v>
      </c>
      <c r="F396" s="170">
        <v>1</v>
      </c>
      <c r="G396" s="170">
        <v>1</v>
      </c>
      <c r="H396" s="170">
        <v>0</v>
      </c>
      <c r="I396" s="170">
        <v>1</v>
      </c>
      <c r="J396" s="245">
        <v>6</v>
      </c>
      <c r="K396" s="53">
        <v>14</v>
      </c>
      <c r="L396" s="53">
        <v>14</v>
      </c>
    </row>
    <row r="397" spans="1:12" ht="17.399999999999999">
      <c r="A397" s="191">
        <f t="shared" si="73"/>
        <v>31</v>
      </c>
      <c r="B397" s="191" t="str">
        <f>C397&amp;":"&amp;COUNTIF($C$7:C397,C397)</f>
        <v>31:9</v>
      </c>
      <c r="C397" s="204">
        <f t="shared" si="74"/>
        <v>31</v>
      </c>
      <c r="D397" s="170">
        <v>0</v>
      </c>
      <c r="E397" s="170">
        <v>1</v>
      </c>
      <c r="F397" s="170">
        <v>2</v>
      </c>
      <c r="G397" s="170">
        <v>1</v>
      </c>
      <c r="H397" s="170">
        <v>1</v>
      </c>
      <c r="I397" s="170">
        <v>0</v>
      </c>
      <c r="J397" s="245">
        <v>6</v>
      </c>
      <c r="K397" s="53">
        <v>9</v>
      </c>
      <c r="L397" s="53">
        <v>11</v>
      </c>
    </row>
    <row r="398" spans="1:12" ht="17.399999999999999">
      <c r="A398" s="191">
        <f t="shared" si="73"/>
        <v>25</v>
      </c>
      <c r="B398" s="191" t="str">
        <f>C398&amp;":"&amp;COUNTIF($C$7:C398,C398)</f>
        <v>25:6</v>
      </c>
      <c r="C398" s="204">
        <f t="shared" si="74"/>
        <v>25</v>
      </c>
      <c r="D398" s="170">
        <v>2</v>
      </c>
      <c r="E398" s="170">
        <v>1</v>
      </c>
      <c r="F398" s="170">
        <v>2</v>
      </c>
      <c r="G398" s="170">
        <v>1</v>
      </c>
      <c r="H398" s="170">
        <v>0</v>
      </c>
      <c r="I398" s="170">
        <v>2</v>
      </c>
      <c r="J398" s="245">
        <v>7</v>
      </c>
      <c r="K398" s="53">
        <v>3</v>
      </c>
      <c r="L398" s="53">
        <v>7</v>
      </c>
    </row>
    <row r="399" spans="1:12" ht="17.399999999999999">
      <c r="A399" s="191">
        <f t="shared" si="73"/>
        <v>12</v>
      </c>
      <c r="B399" s="191" t="str">
        <f>C399&amp;":"&amp;COUNTIF($C$7:C399,C399)</f>
        <v>12:1</v>
      </c>
      <c r="C399" s="204">
        <f t="shared" si="74"/>
        <v>12</v>
      </c>
      <c r="D399" s="170">
        <v>1</v>
      </c>
      <c r="E399" s="170">
        <v>1</v>
      </c>
      <c r="F399" s="170">
        <v>2</v>
      </c>
      <c r="G399" s="170">
        <v>1</v>
      </c>
      <c r="H399" s="170">
        <v>1</v>
      </c>
      <c r="I399" s="170">
        <v>0</v>
      </c>
      <c r="J399" s="245">
        <v>3</v>
      </c>
      <c r="K399" s="53">
        <v>1</v>
      </c>
      <c r="L399" s="53">
        <v>2</v>
      </c>
    </row>
    <row r="400" spans="1:12" ht="17.399999999999999">
      <c r="A400" s="191">
        <f t="shared" si="73"/>
        <v>7</v>
      </c>
      <c r="B400" s="191" t="str">
        <f>C400&amp;":"&amp;COUNTIF($C$7:C400,C400)</f>
        <v>7:1</v>
      </c>
      <c r="C400" s="204">
        <f t="shared" si="74"/>
        <v>7</v>
      </c>
      <c r="D400" s="170">
        <v>0</v>
      </c>
      <c r="E400" s="170">
        <v>0</v>
      </c>
      <c r="F400" s="170">
        <v>1</v>
      </c>
      <c r="G400" s="170">
        <v>0</v>
      </c>
      <c r="H400" s="170">
        <v>1</v>
      </c>
      <c r="I400" s="170">
        <v>0</v>
      </c>
      <c r="J400" s="245">
        <v>3</v>
      </c>
      <c r="K400" s="53">
        <v>1</v>
      </c>
      <c r="L400" s="53">
        <v>1</v>
      </c>
    </row>
    <row r="401" spans="1:12" ht="17.399999999999999">
      <c r="A401" s="191">
        <f t="shared" si="73"/>
        <v>7</v>
      </c>
      <c r="B401" s="191" t="str">
        <f>C401&amp;":"&amp;COUNTIF($C$7:C401,C401)</f>
        <v>7:2</v>
      </c>
      <c r="C401" s="204">
        <f t="shared" si="74"/>
        <v>7</v>
      </c>
      <c r="D401" s="170">
        <v>2</v>
      </c>
      <c r="E401" s="170">
        <v>2</v>
      </c>
      <c r="F401" s="170">
        <v>1</v>
      </c>
      <c r="G401" s="170">
        <v>0</v>
      </c>
      <c r="H401" s="170">
        <v>0</v>
      </c>
      <c r="I401" s="170">
        <v>0</v>
      </c>
      <c r="J401" s="245">
        <v>0</v>
      </c>
      <c r="K401" s="53">
        <v>1</v>
      </c>
      <c r="L401" s="53">
        <v>1</v>
      </c>
    </row>
    <row r="402" spans="1:12" ht="17.399999999999999">
      <c r="A402" s="191">
        <f t="shared" si="73"/>
        <v>15</v>
      </c>
      <c r="B402" s="191" t="str">
        <f>C402&amp;":"&amp;COUNTIF($C$7:C402,C402)</f>
        <v>15:2</v>
      </c>
      <c r="C402" s="204">
        <f t="shared" si="74"/>
        <v>15</v>
      </c>
      <c r="D402" s="170">
        <v>2</v>
      </c>
      <c r="E402" s="170">
        <v>2</v>
      </c>
      <c r="F402" s="170">
        <v>2</v>
      </c>
      <c r="G402" s="170">
        <v>0</v>
      </c>
      <c r="H402" s="170">
        <v>2</v>
      </c>
      <c r="I402" s="170">
        <v>2</v>
      </c>
      <c r="J402" s="245">
        <v>3</v>
      </c>
      <c r="K402" s="53">
        <v>1</v>
      </c>
      <c r="L402" s="53">
        <v>1</v>
      </c>
    </row>
    <row r="403" spans="1:12" ht="17.399999999999999">
      <c r="A403" s="191">
        <f t="shared" si="73"/>
        <v>15</v>
      </c>
      <c r="B403" s="191" t="str">
        <f>C403&amp;":"&amp;COUNTIF($C$7:C403,C403)</f>
        <v>15:3</v>
      </c>
      <c r="C403" s="204">
        <f t="shared" si="74"/>
        <v>15</v>
      </c>
      <c r="D403" s="170">
        <v>1</v>
      </c>
      <c r="E403" s="170">
        <v>2</v>
      </c>
      <c r="F403" s="170">
        <v>2</v>
      </c>
      <c r="G403" s="170">
        <v>2</v>
      </c>
      <c r="H403" s="170">
        <v>2</v>
      </c>
      <c r="I403" s="170">
        <v>2</v>
      </c>
      <c r="J403" s="245">
        <v>1</v>
      </c>
      <c r="K403" s="53">
        <v>1</v>
      </c>
      <c r="L403" s="53">
        <v>2</v>
      </c>
    </row>
    <row r="404" spans="1:12" ht="17.399999999999999">
      <c r="A404" s="191">
        <f t="shared" si="73"/>
        <v>7</v>
      </c>
      <c r="B404" s="191" t="str">
        <f>C404&amp;":"&amp;COUNTIF($C$7:C404,C404)</f>
        <v>7:3</v>
      </c>
      <c r="C404" s="204">
        <f t="shared" si="74"/>
        <v>7</v>
      </c>
      <c r="D404" s="170">
        <v>0</v>
      </c>
      <c r="E404" s="170">
        <v>0</v>
      </c>
      <c r="F404" s="170">
        <v>1</v>
      </c>
      <c r="G404" s="170">
        <v>0</v>
      </c>
      <c r="H404" s="170">
        <v>1</v>
      </c>
      <c r="I404" s="170">
        <v>0</v>
      </c>
      <c r="J404" s="245">
        <v>2</v>
      </c>
      <c r="K404" s="53">
        <v>1</v>
      </c>
      <c r="L404" s="53">
        <v>2</v>
      </c>
    </row>
    <row r="405" spans="1:12" ht="17.399999999999999">
      <c r="A405" s="191">
        <f t="shared" si="73"/>
        <v>10</v>
      </c>
      <c r="B405" s="191" t="str">
        <f>C405&amp;":"&amp;COUNTIF($C$7:C405,C405)</f>
        <v>10:1</v>
      </c>
      <c r="C405" s="204">
        <f t="shared" si="74"/>
        <v>10</v>
      </c>
      <c r="D405" s="170">
        <v>1</v>
      </c>
      <c r="E405" s="170">
        <v>0</v>
      </c>
      <c r="F405" s="170">
        <v>1</v>
      </c>
      <c r="G405" s="170">
        <v>0</v>
      </c>
      <c r="H405" s="170">
        <v>1</v>
      </c>
      <c r="I405" s="170">
        <v>1</v>
      </c>
      <c r="J405" s="245">
        <v>3</v>
      </c>
      <c r="K405" s="53">
        <v>2</v>
      </c>
      <c r="L405" s="53">
        <v>1</v>
      </c>
    </row>
    <row r="406" spans="1:12" ht="17.399999999999999">
      <c r="A406" s="191">
        <f t="shared" si="73"/>
        <v>11</v>
      </c>
      <c r="B406" s="191" t="str">
        <f>C406&amp;":"&amp;COUNTIF($C$7:C406,C406)</f>
        <v>11:2</v>
      </c>
      <c r="C406" s="204">
        <f t="shared" si="74"/>
        <v>11</v>
      </c>
      <c r="D406" s="170">
        <v>2</v>
      </c>
      <c r="E406" s="170">
        <v>2</v>
      </c>
      <c r="F406" s="170">
        <v>0</v>
      </c>
      <c r="G406" s="170">
        <v>0</v>
      </c>
      <c r="H406" s="170">
        <v>1</v>
      </c>
      <c r="I406" s="170">
        <v>0</v>
      </c>
      <c r="J406" s="245">
        <v>2</v>
      </c>
      <c r="K406" s="53">
        <v>2</v>
      </c>
      <c r="L406" s="53">
        <v>2</v>
      </c>
    </row>
    <row r="407" spans="1:12" ht="17.399999999999999">
      <c r="A407" s="191">
        <f t="shared" si="73"/>
        <v>4</v>
      </c>
      <c r="B407" s="191" t="str">
        <f>C407&amp;":"&amp;COUNTIF($C$7:C407,C407)</f>
        <v>4:1</v>
      </c>
      <c r="C407" s="204">
        <f t="shared" si="74"/>
        <v>4</v>
      </c>
      <c r="D407" s="170">
        <v>2</v>
      </c>
      <c r="E407" s="170">
        <v>0</v>
      </c>
      <c r="F407" s="170">
        <v>0</v>
      </c>
      <c r="G407" s="170">
        <v>0</v>
      </c>
      <c r="H407" s="170">
        <v>1</v>
      </c>
      <c r="I407" s="170">
        <v>0</v>
      </c>
      <c r="J407" s="245">
        <v>1</v>
      </c>
      <c r="K407" s="53">
        <v>0</v>
      </c>
      <c r="L407" s="53">
        <v>0</v>
      </c>
    </row>
    <row r="408" spans="1:12" ht="17.399999999999999">
      <c r="A408" s="191">
        <f t="shared" si="73"/>
        <v>12</v>
      </c>
      <c r="B408" s="191" t="str">
        <f>C408&amp;":"&amp;COUNTIF($C$7:C408,C408)</f>
        <v>12:2</v>
      </c>
      <c r="C408" s="204">
        <f t="shared" si="74"/>
        <v>12</v>
      </c>
      <c r="D408" s="170">
        <v>1</v>
      </c>
      <c r="E408" s="170">
        <v>2</v>
      </c>
      <c r="F408" s="170">
        <v>1</v>
      </c>
      <c r="G408" s="170">
        <v>2</v>
      </c>
      <c r="H408" s="170">
        <v>1</v>
      </c>
      <c r="I408" s="170">
        <v>1</v>
      </c>
      <c r="J408" s="245">
        <v>1</v>
      </c>
      <c r="K408" s="53">
        <v>2</v>
      </c>
      <c r="L408" s="53">
        <v>1</v>
      </c>
    </row>
    <row r="409" spans="1:12" ht="17.399999999999999">
      <c r="A409" s="191">
        <f t="shared" si="73"/>
        <v>9</v>
      </c>
      <c r="B409" s="191" t="str">
        <f>C409&amp;":"&amp;COUNTIF($C$7:C409,C409)</f>
        <v>9:2</v>
      </c>
      <c r="C409" s="204">
        <f t="shared" si="74"/>
        <v>9</v>
      </c>
      <c r="D409" s="170">
        <v>1</v>
      </c>
      <c r="E409" s="170">
        <v>0</v>
      </c>
      <c r="F409" s="170">
        <v>2</v>
      </c>
      <c r="G409" s="170">
        <v>0</v>
      </c>
      <c r="H409" s="170">
        <v>1</v>
      </c>
      <c r="I409" s="170">
        <v>1</v>
      </c>
      <c r="J409" s="245">
        <v>1</v>
      </c>
      <c r="K409" s="53">
        <v>1</v>
      </c>
      <c r="L409" s="53">
        <v>2</v>
      </c>
    </row>
    <row r="410" spans="1:12" ht="17.399999999999999">
      <c r="A410" s="191">
        <f t="shared" si="73"/>
        <v>9</v>
      </c>
      <c r="B410" s="191" t="str">
        <f>C410&amp;":"&amp;COUNTIF($C$7:C410,C410)</f>
        <v>9:3</v>
      </c>
      <c r="C410" s="204">
        <f t="shared" si="74"/>
        <v>9</v>
      </c>
      <c r="D410" s="170">
        <v>0</v>
      </c>
      <c r="E410" s="170">
        <v>0</v>
      </c>
      <c r="F410" s="170">
        <v>1</v>
      </c>
      <c r="G410" s="170">
        <v>1</v>
      </c>
      <c r="H410" s="170">
        <v>1</v>
      </c>
      <c r="I410" s="170">
        <v>0</v>
      </c>
      <c r="J410" s="240">
        <v>3</v>
      </c>
      <c r="K410" s="53">
        <v>1</v>
      </c>
      <c r="L410" s="53">
        <v>2</v>
      </c>
    </row>
    <row r="411" spans="1:12" ht="17.399999999999999">
      <c r="A411" s="191">
        <f t="shared" si="73"/>
        <v>8</v>
      </c>
      <c r="B411" s="191" t="str">
        <f>C411&amp;":"&amp;COUNTIF($C$7:C411,C411)</f>
        <v>8:1</v>
      </c>
      <c r="C411" s="204">
        <f t="shared" si="74"/>
        <v>8</v>
      </c>
      <c r="D411" s="170">
        <v>2</v>
      </c>
      <c r="E411" s="170">
        <v>1</v>
      </c>
      <c r="F411" s="170">
        <v>2</v>
      </c>
      <c r="G411" s="170">
        <v>1</v>
      </c>
      <c r="H411" s="170">
        <v>1</v>
      </c>
      <c r="I411" s="170">
        <v>0</v>
      </c>
      <c r="J411" s="240">
        <v>0</v>
      </c>
      <c r="K411" s="53">
        <v>1</v>
      </c>
      <c r="L411" s="53">
        <v>0</v>
      </c>
    </row>
    <row r="412" spans="1:12" ht="17.399999999999999">
      <c r="A412" s="191">
        <f t="shared" si="73"/>
        <v>6</v>
      </c>
      <c r="B412" s="191" t="str">
        <f>C412&amp;":"&amp;COUNTIF($C$7:C412,C412)</f>
        <v>6:1</v>
      </c>
      <c r="C412" s="204">
        <f t="shared" si="74"/>
        <v>6</v>
      </c>
      <c r="D412" s="170">
        <v>2</v>
      </c>
      <c r="E412" s="170">
        <v>0</v>
      </c>
      <c r="F412" s="170">
        <v>2</v>
      </c>
      <c r="G412" s="170">
        <v>0</v>
      </c>
      <c r="H412" s="170">
        <v>1</v>
      </c>
      <c r="I412" s="170">
        <v>0</v>
      </c>
      <c r="J412" s="240">
        <v>0</v>
      </c>
      <c r="K412" s="53">
        <v>0</v>
      </c>
      <c r="L412" s="53">
        <v>1</v>
      </c>
    </row>
    <row r="413" spans="1:12" ht="17.399999999999999">
      <c r="A413" s="191">
        <f t="shared" si="73"/>
        <v>13</v>
      </c>
      <c r="B413" s="191" t="str">
        <f>C413&amp;":"&amp;COUNTIF($C$7:C413,C413)</f>
        <v>13:3</v>
      </c>
      <c r="C413" s="204">
        <f t="shared" si="74"/>
        <v>13</v>
      </c>
      <c r="D413" s="170">
        <v>1</v>
      </c>
      <c r="E413" s="170">
        <v>1</v>
      </c>
      <c r="F413" s="170">
        <v>2</v>
      </c>
      <c r="G413" s="170">
        <v>1</v>
      </c>
      <c r="H413" s="170">
        <v>2</v>
      </c>
      <c r="I413" s="170">
        <v>2</v>
      </c>
      <c r="J413" s="245">
        <v>1</v>
      </c>
      <c r="K413" s="53">
        <v>1</v>
      </c>
      <c r="L413" s="53">
        <v>2</v>
      </c>
    </row>
    <row r="414" spans="1:12" ht="17.399999999999999">
      <c r="A414" s="191">
        <f t="shared" si="73"/>
        <v>8</v>
      </c>
      <c r="B414" s="191" t="str">
        <f>C414&amp;":"&amp;COUNTIF($C$7:C414,C414)</f>
        <v>8:2</v>
      </c>
      <c r="C414" s="204">
        <f t="shared" si="74"/>
        <v>8</v>
      </c>
      <c r="D414" s="170">
        <v>0</v>
      </c>
      <c r="E414" s="170">
        <v>0</v>
      </c>
      <c r="F414" s="170">
        <v>2</v>
      </c>
      <c r="G414" s="170">
        <v>0</v>
      </c>
      <c r="H414" s="170">
        <v>1</v>
      </c>
      <c r="I414" s="170">
        <v>1</v>
      </c>
      <c r="J414" s="245">
        <v>2</v>
      </c>
      <c r="K414" s="53">
        <v>1</v>
      </c>
      <c r="L414" s="53">
        <v>1</v>
      </c>
    </row>
    <row r="415" spans="1:12" ht="17.399999999999999">
      <c r="A415" s="191">
        <f t="shared" si="73"/>
        <v>9</v>
      </c>
      <c r="B415" s="191" t="str">
        <f>C415&amp;":"&amp;COUNTIF($C$7:C415,C415)</f>
        <v>9:4</v>
      </c>
      <c r="C415" s="204">
        <f t="shared" si="74"/>
        <v>9</v>
      </c>
      <c r="D415" s="170">
        <v>0</v>
      </c>
      <c r="E415" s="170">
        <v>1</v>
      </c>
      <c r="F415" s="170">
        <v>2</v>
      </c>
      <c r="G415" s="170">
        <v>0</v>
      </c>
      <c r="H415" s="170">
        <v>1</v>
      </c>
      <c r="I415" s="170">
        <v>1</v>
      </c>
      <c r="J415" s="245">
        <v>1</v>
      </c>
      <c r="K415" s="53">
        <v>2</v>
      </c>
      <c r="L415" s="53">
        <v>1</v>
      </c>
    </row>
    <row r="416" spans="1:12" ht="17.399999999999999">
      <c r="A416" s="191">
        <f t="shared" si="73"/>
        <v>7</v>
      </c>
      <c r="B416" s="191" t="str">
        <f>C416&amp;":"&amp;COUNTIF($C$7:C416,C416)</f>
        <v>7:4</v>
      </c>
      <c r="C416" s="204">
        <f t="shared" si="74"/>
        <v>7</v>
      </c>
      <c r="D416" s="170">
        <v>0</v>
      </c>
      <c r="E416" s="170">
        <v>1</v>
      </c>
      <c r="F416" s="170">
        <v>0</v>
      </c>
      <c r="G416" s="170">
        <v>0</v>
      </c>
      <c r="H416" s="170">
        <v>0</v>
      </c>
      <c r="I416" s="170">
        <v>0</v>
      </c>
      <c r="J416" s="245">
        <v>3</v>
      </c>
      <c r="K416" s="53">
        <v>1</v>
      </c>
      <c r="L416" s="53">
        <v>2</v>
      </c>
    </row>
    <row r="417" spans="1:12" ht="17.399999999999999">
      <c r="A417" s="191">
        <f t="shared" si="73"/>
        <v>7</v>
      </c>
      <c r="B417" s="191" t="str">
        <f>C417&amp;":"&amp;COUNTIF($C$7:C417,C417)</f>
        <v>7:5</v>
      </c>
      <c r="C417" s="204">
        <f t="shared" si="74"/>
        <v>7</v>
      </c>
      <c r="D417" s="170">
        <v>1</v>
      </c>
      <c r="E417" s="170">
        <v>2</v>
      </c>
      <c r="F417" s="170">
        <v>0</v>
      </c>
      <c r="G417" s="170">
        <v>0</v>
      </c>
      <c r="H417" s="170">
        <v>0</v>
      </c>
      <c r="I417" s="170">
        <v>0</v>
      </c>
      <c r="J417" s="245">
        <v>0</v>
      </c>
      <c r="K417" s="53">
        <v>2</v>
      </c>
      <c r="L417" s="53">
        <v>2</v>
      </c>
    </row>
    <row r="418" spans="1:12" ht="17.399999999999999">
      <c r="A418" s="191">
        <f t="shared" si="73"/>
        <v>13</v>
      </c>
      <c r="B418" s="191" t="str">
        <f>C418&amp;":"&amp;COUNTIF($C$7:C418,C418)</f>
        <v>13:4</v>
      </c>
      <c r="C418" s="204">
        <f t="shared" si="74"/>
        <v>13</v>
      </c>
      <c r="D418" s="170">
        <v>1</v>
      </c>
      <c r="E418" s="170">
        <v>1</v>
      </c>
      <c r="F418" s="170">
        <v>2</v>
      </c>
      <c r="G418" s="170">
        <v>2</v>
      </c>
      <c r="H418" s="170">
        <v>1</v>
      </c>
      <c r="I418" s="170">
        <v>1</v>
      </c>
      <c r="J418" s="245">
        <v>3</v>
      </c>
      <c r="K418" s="53">
        <v>1</v>
      </c>
      <c r="L418" s="53">
        <v>1</v>
      </c>
    </row>
    <row r="419" spans="1:12" ht="17.399999999999999">
      <c r="A419" s="191">
        <f t="shared" si="73"/>
        <v>10</v>
      </c>
      <c r="B419" s="191" t="str">
        <f>C419&amp;":"&amp;COUNTIF($C$7:C419,C419)</f>
        <v>10:2</v>
      </c>
      <c r="C419" s="204">
        <f t="shared" si="74"/>
        <v>10</v>
      </c>
      <c r="D419" s="170">
        <v>1</v>
      </c>
      <c r="E419" s="170">
        <v>1</v>
      </c>
      <c r="F419" s="170">
        <v>1</v>
      </c>
      <c r="G419" s="170">
        <v>1</v>
      </c>
      <c r="H419" s="170">
        <v>0</v>
      </c>
      <c r="I419" s="170">
        <v>1</v>
      </c>
      <c r="J419" s="245">
        <v>2</v>
      </c>
      <c r="K419" s="53">
        <v>2</v>
      </c>
      <c r="L419" s="53">
        <v>1</v>
      </c>
    </row>
    <row r="420" spans="1:12" ht="17.399999999999999">
      <c r="A420" s="191">
        <f t="shared" si="73"/>
        <v>7</v>
      </c>
      <c r="B420" s="191" t="str">
        <f>C420&amp;":"&amp;COUNTIF($C$7:C420,C420)</f>
        <v>7:6</v>
      </c>
      <c r="C420" s="204">
        <f t="shared" si="74"/>
        <v>7</v>
      </c>
      <c r="D420" s="170">
        <v>0</v>
      </c>
      <c r="E420" s="170">
        <v>0</v>
      </c>
      <c r="F420" s="170">
        <v>2</v>
      </c>
      <c r="G420" s="170">
        <v>0</v>
      </c>
      <c r="H420" s="170">
        <v>0</v>
      </c>
      <c r="I420" s="170">
        <v>1</v>
      </c>
      <c r="J420" s="245">
        <v>1</v>
      </c>
      <c r="K420" s="53">
        <v>2</v>
      </c>
      <c r="L420" s="53">
        <v>1</v>
      </c>
    </row>
    <row r="421" spans="1:12" ht="17.399999999999999">
      <c r="A421" s="191">
        <f t="shared" si="73"/>
        <v>6</v>
      </c>
      <c r="B421" s="191" t="str">
        <f>C421&amp;":"&amp;COUNTIF($C$7:C421,C421)</f>
        <v>6:2</v>
      </c>
      <c r="C421" s="204">
        <f t="shared" si="74"/>
        <v>6</v>
      </c>
      <c r="D421" s="170">
        <v>1</v>
      </c>
      <c r="E421" s="170">
        <v>1</v>
      </c>
      <c r="F421" s="170">
        <v>1</v>
      </c>
      <c r="G421" s="170">
        <v>0</v>
      </c>
      <c r="H421" s="170">
        <v>1</v>
      </c>
      <c r="I421" s="170">
        <v>0</v>
      </c>
      <c r="J421" s="245">
        <v>0</v>
      </c>
      <c r="K421" s="53">
        <v>0</v>
      </c>
      <c r="L421" s="53">
        <v>2</v>
      </c>
    </row>
    <row r="422" spans="1:12" ht="17.399999999999999">
      <c r="A422" s="191">
        <f t="shared" si="73"/>
        <v>12</v>
      </c>
      <c r="B422" s="191" t="str">
        <f>C422&amp;":"&amp;COUNTIF($C$7:C422,C422)</f>
        <v>12:3</v>
      </c>
      <c r="C422" s="204">
        <f t="shared" si="74"/>
        <v>12</v>
      </c>
      <c r="D422" s="231">
        <v>1</v>
      </c>
      <c r="E422" s="231">
        <v>2</v>
      </c>
      <c r="F422" s="231">
        <v>1</v>
      </c>
      <c r="G422" s="231">
        <v>2</v>
      </c>
      <c r="H422" s="231">
        <v>1</v>
      </c>
      <c r="I422" s="231">
        <v>0</v>
      </c>
      <c r="J422" s="231">
        <v>2</v>
      </c>
      <c r="K422" s="231">
        <v>2</v>
      </c>
      <c r="L422" s="231">
        <v>1</v>
      </c>
    </row>
    <row r="423" spans="1:12" ht="17.399999999999999">
      <c r="A423" s="191">
        <f t="shared" si="73"/>
        <v>13</v>
      </c>
      <c r="B423" s="191" t="str">
        <f>C423&amp;":"&amp;COUNTIF($C$7:C423,C423)</f>
        <v>13:5</v>
      </c>
      <c r="C423" s="204">
        <f t="shared" si="74"/>
        <v>13</v>
      </c>
      <c r="D423" s="231">
        <v>1</v>
      </c>
      <c r="E423" s="231">
        <v>1</v>
      </c>
      <c r="F423" s="231">
        <v>2</v>
      </c>
      <c r="G423" s="231">
        <v>2</v>
      </c>
      <c r="H423" s="231">
        <v>1</v>
      </c>
      <c r="I423" s="231">
        <v>2</v>
      </c>
      <c r="J423" s="248">
        <v>1</v>
      </c>
      <c r="K423" s="231">
        <v>1</v>
      </c>
      <c r="L423" s="231">
        <v>2</v>
      </c>
    </row>
    <row r="424" spans="1:12" ht="17.399999999999999">
      <c r="A424" s="191">
        <f t="shared" si="73"/>
        <v>9</v>
      </c>
      <c r="B424" s="191" t="str">
        <f>C424&amp;":"&amp;COUNTIF($C$7:C424,C424)</f>
        <v>9:5</v>
      </c>
      <c r="C424" s="204">
        <f t="shared" si="74"/>
        <v>9</v>
      </c>
      <c r="D424" s="170">
        <v>1</v>
      </c>
      <c r="E424" s="170">
        <v>0</v>
      </c>
      <c r="F424" s="170">
        <v>1</v>
      </c>
      <c r="G424" s="170">
        <v>1</v>
      </c>
      <c r="H424" s="170">
        <v>1</v>
      </c>
      <c r="I424" s="170">
        <v>0</v>
      </c>
      <c r="J424" s="245">
        <v>1</v>
      </c>
      <c r="K424" s="53">
        <v>2</v>
      </c>
      <c r="L424" s="53">
        <v>2</v>
      </c>
    </row>
    <row r="425" spans="1:12" ht="17.399999999999999">
      <c r="A425" s="191">
        <f t="shared" si="73"/>
        <v>10</v>
      </c>
      <c r="B425" s="191" t="str">
        <f>C425&amp;":"&amp;COUNTIF($C$7:C425,C425)</f>
        <v>10:3</v>
      </c>
      <c r="C425" s="204">
        <f t="shared" si="74"/>
        <v>10</v>
      </c>
      <c r="D425" s="170">
        <v>0</v>
      </c>
      <c r="E425" s="170">
        <v>1</v>
      </c>
      <c r="F425" s="170">
        <v>1</v>
      </c>
      <c r="G425" s="170">
        <v>0</v>
      </c>
      <c r="H425" s="170">
        <v>1</v>
      </c>
      <c r="I425" s="170">
        <v>1</v>
      </c>
      <c r="J425" s="245">
        <v>3</v>
      </c>
      <c r="K425" s="53">
        <v>1</v>
      </c>
      <c r="L425" s="53">
        <v>2</v>
      </c>
    </row>
    <row r="426" spans="1:12" ht="17.399999999999999">
      <c r="A426" s="191">
        <f t="shared" si="73"/>
        <v>6</v>
      </c>
      <c r="B426" s="191" t="str">
        <f>C426&amp;":"&amp;COUNTIF($C$7:C426,C426)</f>
        <v>6:3</v>
      </c>
      <c r="C426" s="204">
        <f t="shared" si="74"/>
        <v>6</v>
      </c>
      <c r="D426" s="170">
        <v>0</v>
      </c>
      <c r="E426" s="170">
        <v>2</v>
      </c>
      <c r="F426" s="170">
        <v>2</v>
      </c>
      <c r="G426" s="170">
        <v>0</v>
      </c>
      <c r="H426" s="170">
        <v>0</v>
      </c>
      <c r="I426" s="170">
        <v>0</v>
      </c>
      <c r="J426" s="245">
        <v>0</v>
      </c>
      <c r="K426" s="53">
        <v>0</v>
      </c>
      <c r="L426" s="53">
        <v>2</v>
      </c>
    </row>
    <row r="427" spans="1:12" ht="17.399999999999999">
      <c r="A427" s="191">
        <f t="shared" si="73"/>
        <v>12</v>
      </c>
      <c r="B427" s="191" t="str">
        <f>C427&amp;":"&amp;COUNTIF($C$7:C427,C427)</f>
        <v>12:4</v>
      </c>
      <c r="C427" s="204">
        <f t="shared" si="74"/>
        <v>12</v>
      </c>
      <c r="D427" s="170">
        <v>2</v>
      </c>
      <c r="E427" s="170">
        <v>2</v>
      </c>
      <c r="F427" s="170">
        <v>0</v>
      </c>
      <c r="G427" s="170">
        <v>2</v>
      </c>
      <c r="H427" s="170">
        <v>2</v>
      </c>
      <c r="I427" s="170">
        <v>0</v>
      </c>
      <c r="J427" s="245">
        <v>3</v>
      </c>
      <c r="K427" s="53">
        <v>1</v>
      </c>
      <c r="L427" s="53">
        <v>0</v>
      </c>
    </row>
    <row r="428" spans="1:12" ht="17.399999999999999">
      <c r="A428" s="191">
        <f t="shared" si="73"/>
        <v>15</v>
      </c>
      <c r="B428" s="191" t="str">
        <f>C428&amp;":"&amp;COUNTIF($C$7:C428,C428)</f>
        <v>15:4</v>
      </c>
      <c r="C428" s="204">
        <f t="shared" si="74"/>
        <v>15</v>
      </c>
      <c r="D428" s="170">
        <v>2</v>
      </c>
      <c r="E428" s="170">
        <v>1</v>
      </c>
      <c r="F428" s="170">
        <v>1</v>
      </c>
      <c r="G428" s="170">
        <v>2</v>
      </c>
      <c r="H428" s="170">
        <v>2</v>
      </c>
      <c r="I428" s="170">
        <v>2</v>
      </c>
      <c r="J428" s="245">
        <v>2</v>
      </c>
      <c r="K428" s="53">
        <v>2</v>
      </c>
      <c r="L428" s="53">
        <v>1</v>
      </c>
    </row>
    <row r="429" spans="1:12" ht="17.399999999999999">
      <c r="A429" s="191">
        <f t="shared" si="73"/>
        <v>11</v>
      </c>
      <c r="B429" s="191" t="str">
        <f>C429&amp;":"&amp;COUNTIF($C$7:C429,C429)</f>
        <v>11:3</v>
      </c>
      <c r="C429" s="204">
        <f t="shared" si="74"/>
        <v>11</v>
      </c>
      <c r="D429" s="170">
        <v>1</v>
      </c>
      <c r="E429" s="170">
        <v>1</v>
      </c>
      <c r="F429" s="170">
        <v>1</v>
      </c>
      <c r="G429" s="170">
        <v>1</v>
      </c>
      <c r="H429" s="170">
        <v>0</v>
      </c>
      <c r="I429" s="170">
        <v>1</v>
      </c>
      <c r="J429" s="245">
        <v>3</v>
      </c>
      <c r="K429" s="53">
        <v>2</v>
      </c>
      <c r="L429" s="53">
        <v>1</v>
      </c>
    </row>
    <row r="430" spans="1:12" ht="17.399999999999999">
      <c r="A430" s="191">
        <f t="shared" si="73"/>
        <v>10</v>
      </c>
      <c r="B430" s="191" t="str">
        <f>C430&amp;":"&amp;COUNTIF($C$7:C430,C430)</f>
        <v>10:4</v>
      </c>
      <c r="C430" s="204">
        <f t="shared" si="74"/>
        <v>10</v>
      </c>
      <c r="D430" s="170">
        <v>1</v>
      </c>
      <c r="E430" s="170">
        <v>1</v>
      </c>
      <c r="F430" s="170">
        <v>2</v>
      </c>
      <c r="G430" s="170">
        <v>0</v>
      </c>
      <c r="H430" s="170">
        <v>1</v>
      </c>
      <c r="I430" s="170">
        <v>1</v>
      </c>
      <c r="J430" s="245">
        <v>2</v>
      </c>
      <c r="K430" s="53">
        <v>1</v>
      </c>
      <c r="L430" s="53">
        <v>1</v>
      </c>
    </row>
    <row r="431" spans="1:12" ht="17.399999999999999">
      <c r="A431" s="191">
        <f t="shared" si="73"/>
        <v>11</v>
      </c>
      <c r="B431" s="191" t="str">
        <f>C431&amp;":"&amp;COUNTIF($C$7:C431,C431)</f>
        <v>11:4</v>
      </c>
      <c r="C431" s="204">
        <f t="shared" si="74"/>
        <v>11</v>
      </c>
      <c r="D431" s="170">
        <v>2</v>
      </c>
      <c r="E431" s="170">
        <v>1</v>
      </c>
      <c r="F431" s="170">
        <v>2</v>
      </c>
      <c r="G431" s="170">
        <v>0</v>
      </c>
      <c r="H431" s="170">
        <v>1</v>
      </c>
      <c r="I431" s="170">
        <v>1</v>
      </c>
      <c r="J431" s="245">
        <v>3</v>
      </c>
      <c r="K431" s="53">
        <v>1</v>
      </c>
      <c r="L431" s="53">
        <v>0</v>
      </c>
    </row>
    <row r="432" spans="1:12" ht="17.399999999999999">
      <c r="A432" s="191">
        <f t="shared" si="73"/>
        <v>5</v>
      </c>
      <c r="B432" s="191" t="str">
        <f>C432&amp;":"&amp;COUNTIF($C$7:C432,C432)</f>
        <v>5:1</v>
      </c>
      <c r="C432" s="204">
        <f t="shared" si="74"/>
        <v>5</v>
      </c>
      <c r="D432" s="170">
        <v>0</v>
      </c>
      <c r="E432" s="170">
        <v>1</v>
      </c>
      <c r="F432" s="170">
        <v>0</v>
      </c>
      <c r="G432" s="170">
        <v>0</v>
      </c>
      <c r="H432" s="170">
        <v>1</v>
      </c>
      <c r="I432" s="170">
        <v>1</v>
      </c>
      <c r="J432" s="245">
        <v>0</v>
      </c>
      <c r="K432" s="53">
        <v>1</v>
      </c>
      <c r="L432" s="53">
        <v>1</v>
      </c>
    </row>
    <row r="433" spans="1:12" ht="17.399999999999999">
      <c r="A433" s="191">
        <f t="shared" si="73"/>
        <v>14</v>
      </c>
      <c r="B433" s="191" t="str">
        <f>C433&amp;":"&amp;COUNTIF($C$7:C433,C433)</f>
        <v>14:3</v>
      </c>
      <c r="C433" s="204">
        <f t="shared" si="74"/>
        <v>14</v>
      </c>
      <c r="D433" s="231">
        <v>1</v>
      </c>
      <c r="E433" s="231">
        <v>1</v>
      </c>
      <c r="F433" s="231">
        <v>1</v>
      </c>
      <c r="G433" s="231">
        <v>2</v>
      </c>
      <c r="H433" s="231">
        <v>2</v>
      </c>
      <c r="I433" s="231">
        <v>1</v>
      </c>
      <c r="J433" s="231">
        <v>2</v>
      </c>
      <c r="K433" s="231">
        <v>2</v>
      </c>
      <c r="L433" s="231">
        <v>2</v>
      </c>
    </row>
    <row r="434" spans="1:12" ht="17.399999999999999">
      <c r="A434" s="191">
        <f t="shared" si="73"/>
        <v>8</v>
      </c>
      <c r="B434" s="191" t="str">
        <f>C434&amp;":"&amp;COUNTIF($C$7:C434,C434)</f>
        <v>8:3</v>
      </c>
      <c r="C434" s="204">
        <f t="shared" si="74"/>
        <v>8</v>
      </c>
      <c r="D434" s="231">
        <v>1</v>
      </c>
      <c r="E434" s="231">
        <v>1</v>
      </c>
      <c r="F434" s="231">
        <v>1</v>
      </c>
      <c r="G434" s="231">
        <v>0</v>
      </c>
      <c r="H434" s="231">
        <v>0</v>
      </c>
      <c r="I434" s="231">
        <v>1</v>
      </c>
      <c r="J434" s="248">
        <v>1</v>
      </c>
      <c r="K434" s="231">
        <v>2</v>
      </c>
      <c r="L434" s="231">
        <v>1</v>
      </c>
    </row>
    <row r="435" spans="1:12" ht="17.399999999999999">
      <c r="A435" s="191">
        <f t="shared" si="73"/>
        <v>8</v>
      </c>
      <c r="B435" s="191" t="str">
        <f>C435&amp;":"&amp;COUNTIF($C$7:C435,C435)</f>
        <v>8:4</v>
      </c>
      <c r="C435" s="204">
        <f t="shared" si="74"/>
        <v>8</v>
      </c>
      <c r="D435" s="170">
        <v>1</v>
      </c>
      <c r="E435" s="170">
        <v>0</v>
      </c>
      <c r="F435" s="170">
        <v>2</v>
      </c>
      <c r="G435" s="170">
        <v>1</v>
      </c>
      <c r="H435" s="170">
        <v>0</v>
      </c>
      <c r="I435" s="170">
        <v>0</v>
      </c>
      <c r="J435" s="245">
        <v>1</v>
      </c>
      <c r="K435" s="53">
        <v>1</v>
      </c>
      <c r="L435" s="53">
        <v>2</v>
      </c>
    </row>
    <row r="436" spans="1:12" ht="17.399999999999999">
      <c r="A436" s="191">
        <f t="shared" si="73"/>
        <v>12</v>
      </c>
      <c r="B436" s="191" t="str">
        <f>C436&amp;":"&amp;COUNTIF($C$7:C436,C436)</f>
        <v>12:5</v>
      </c>
      <c r="C436" s="204">
        <f t="shared" si="74"/>
        <v>12</v>
      </c>
      <c r="D436" s="170">
        <v>1</v>
      </c>
      <c r="E436" s="170">
        <v>2</v>
      </c>
      <c r="F436" s="170">
        <v>1</v>
      </c>
      <c r="G436" s="170">
        <v>1</v>
      </c>
      <c r="H436" s="170">
        <v>1</v>
      </c>
      <c r="I436" s="170">
        <v>0</v>
      </c>
      <c r="J436" s="245">
        <v>3</v>
      </c>
      <c r="K436" s="53">
        <v>2</v>
      </c>
      <c r="L436" s="53">
        <v>1</v>
      </c>
    </row>
    <row r="437" spans="1:12" ht="17.399999999999999">
      <c r="A437" s="191">
        <f t="shared" si="73"/>
        <v>12</v>
      </c>
      <c r="B437" s="191" t="str">
        <f>C437&amp;":"&amp;COUNTIF($C$7:C437,C437)</f>
        <v>12:6</v>
      </c>
      <c r="C437" s="204">
        <f t="shared" si="74"/>
        <v>12</v>
      </c>
      <c r="D437" s="170">
        <v>0</v>
      </c>
      <c r="E437" s="170">
        <v>2</v>
      </c>
      <c r="F437" s="170">
        <v>2</v>
      </c>
      <c r="G437" s="170">
        <v>1</v>
      </c>
      <c r="H437" s="170">
        <v>2</v>
      </c>
      <c r="I437" s="170">
        <v>2</v>
      </c>
      <c r="J437" s="245">
        <v>1</v>
      </c>
      <c r="K437" s="53">
        <v>0</v>
      </c>
      <c r="L437" s="53">
        <v>2</v>
      </c>
    </row>
    <row r="438" spans="1:12" ht="17.399999999999999">
      <c r="A438" s="191">
        <f t="shared" si="73"/>
        <v>13</v>
      </c>
      <c r="B438" s="191" t="str">
        <f>C438&amp;":"&amp;COUNTIF($C$7:C438,C438)</f>
        <v>13:6</v>
      </c>
      <c r="C438" s="204">
        <f t="shared" si="74"/>
        <v>13</v>
      </c>
      <c r="D438" s="170">
        <v>1</v>
      </c>
      <c r="E438" s="170">
        <v>2</v>
      </c>
      <c r="F438" s="170">
        <v>1</v>
      </c>
      <c r="G438" s="170">
        <v>1</v>
      </c>
      <c r="H438" s="170">
        <v>2</v>
      </c>
      <c r="I438" s="170">
        <v>2</v>
      </c>
      <c r="J438" s="245">
        <v>2</v>
      </c>
      <c r="K438" s="53">
        <v>1</v>
      </c>
      <c r="L438" s="53">
        <v>1</v>
      </c>
    </row>
    <row r="439" spans="1:12" ht="17.399999999999999">
      <c r="A439" s="191">
        <f t="shared" si="73"/>
        <v>8</v>
      </c>
      <c r="B439" s="191" t="str">
        <f>C439&amp;":"&amp;COUNTIF($C$7:C439,C439)</f>
        <v>8:5</v>
      </c>
      <c r="C439" s="204">
        <f t="shared" si="74"/>
        <v>8</v>
      </c>
      <c r="D439" s="170">
        <v>1</v>
      </c>
      <c r="E439" s="170">
        <v>0</v>
      </c>
      <c r="F439" s="170">
        <v>1</v>
      </c>
      <c r="G439" s="170">
        <v>0</v>
      </c>
      <c r="H439" s="170">
        <v>0</v>
      </c>
      <c r="I439" s="170">
        <v>1</v>
      </c>
      <c r="J439" s="245">
        <v>2</v>
      </c>
      <c r="K439" s="53">
        <v>2</v>
      </c>
      <c r="L439" s="53">
        <v>1</v>
      </c>
    </row>
    <row r="440" spans="1:12" ht="17.399999999999999">
      <c r="A440" s="191">
        <f t="shared" si="73"/>
        <v>11</v>
      </c>
      <c r="B440" s="191" t="str">
        <f>C440&amp;":"&amp;COUNTIF($C$7:C440,C440)</f>
        <v>11:5</v>
      </c>
      <c r="C440" s="204">
        <f t="shared" si="74"/>
        <v>11</v>
      </c>
      <c r="D440" s="170">
        <v>1</v>
      </c>
      <c r="E440" s="170">
        <v>1</v>
      </c>
      <c r="F440" s="170">
        <v>2</v>
      </c>
      <c r="G440" s="170">
        <v>1</v>
      </c>
      <c r="H440" s="170">
        <v>0</v>
      </c>
      <c r="I440" s="170">
        <v>0</v>
      </c>
      <c r="J440" s="245">
        <v>3</v>
      </c>
      <c r="K440" s="53">
        <v>2</v>
      </c>
      <c r="L440" s="53">
        <v>1</v>
      </c>
    </row>
    <row r="441" spans="1:12" ht="17.399999999999999">
      <c r="A441" s="191">
        <f t="shared" si="73"/>
        <v>8</v>
      </c>
      <c r="B441" s="191" t="str">
        <f>C441&amp;":"&amp;COUNTIF($C$7:C441,C441)</f>
        <v>8:6</v>
      </c>
      <c r="C441" s="204">
        <f t="shared" si="74"/>
        <v>8</v>
      </c>
      <c r="D441" s="170">
        <v>1</v>
      </c>
      <c r="E441" s="170">
        <v>0</v>
      </c>
      <c r="F441" s="170">
        <v>0</v>
      </c>
      <c r="G441" s="170">
        <v>2</v>
      </c>
      <c r="H441" s="170">
        <v>1</v>
      </c>
      <c r="I441" s="170">
        <v>2</v>
      </c>
      <c r="J441" s="245">
        <v>1</v>
      </c>
      <c r="K441" s="53">
        <v>1</v>
      </c>
      <c r="L441" s="53">
        <v>0</v>
      </c>
    </row>
    <row r="442" spans="1:12" ht="17.399999999999999">
      <c r="A442" s="191">
        <f t="shared" si="73"/>
        <v>14</v>
      </c>
      <c r="B442" s="191" t="str">
        <f>C442&amp;":"&amp;COUNTIF($C$7:C442,C442)</f>
        <v>14:4</v>
      </c>
      <c r="C442" s="204">
        <f t="shared" si="74"/>
        <v>14</v>
      </c>
      <c r="D442" s="231">
        <v>2</v>
      </c>
      <c r="E442" s="231">
        <v>2</v>
      </c>
      <c r="F442" s="231">
        <v>2</v>
      </c>
      <c r="G442" s="231">
        <v>0</v>
      </c>
      <c r="H442" s="231">
        <v>2</v>
      </c>
      <c r="I442" s="231">
        <v>0</v>
      </c>
      <c r="J442" s="248">
        <v>3</v>
      </c>
      <c r="K442" s="231">
        <v>1</v>
      </c>
      <c r="L442" s="231">
        <v>2</v>
      </c>
    </row>
    <row r="443" spans="1:12" ht="17.399999999999999">
      <c r="A443" s="191">
        <f t="shared" si="73"/>
        <v>16</v>
      </c>
      <c r="B443" s="191" t="str">
        <f>C443&amp;":"&amp;COUNTIF($C$7:C443,C443)</f>
        <v>16:4</v>
      </c>
      <c r="C443" s="204">
        <f t="shared" si="74"/>
        <v>16</v>
      </c>
      <c r="D443" s="231">
        <v>2</v>
      </c>
      <c r="E443" s="231">
        <v>2</v>
      </c>
      <c r="F443" s="231">
        <v>1</v>
      </c>
      <c r="G443" s="231">
        <v>1</v>
      </c>
      <c r="H443" s="231">
        <v>2</v>
      </c>
      <c r="I443" s="231">
        <v>2</v>
      </c>
      <c r="J443" s="231">
        <v>3</v>
      </c>
      <c r="K443" s="231">
        <v>2</v>
      </c>
      <c r="L443" s="231">
        <v>1</v>
      </c>
    </row>
    <row r="444" spans="1:12" ht="17.399999999999999">
      <c r="A444" s="191">
        <f t="shared" si="73"/>
        <v>9</v>
      </c>
      <c r="B444" s="191" t="str">
        <f>C444&amp;":"&amp;COUNTIF($C$7:C444,C444)</f>
        <v>9:6</v>
      </c>
      <c r="C444" s="204">
        <f t="shared" si="74"/>
        <v>9</v>
      </c>
      <c r="D444" s="231">
        <v>1</v>
      </c>
      <c r="E444" s="231">
        <v>0</v>
      </c>
      <c r="F444" s="231">
        <v>1</v>
      </c>
      <c r="G444" s="231">
        <v>1</v>
      </c>
      <c r="H444" s="231">
        <v>1</v>
      </c>
      <c r="I444" s="231">
        <v>1</v>
      </c>
      <c r="J444" s="248">
        <v>1</v>
      </c>
      <c r="K444" s="231">
        <v>1</v>
      </c>
      <c r="L444" s="231">
        <v>2</v>
      </c>
    </row>
    <row r="445" spans="1:12" ht="17.399999999999999">
      <c r="A445" s="191">
        <f t="shared" si="73"/>
        <v>11</v>
      </c>
      <c r="B445" s="191" t="str">
        <f>C445&amp;":"&amp;COUNTIF($C$7:C445,C445)</f>
        <v>11:6</v>
      </c>
      <c r="C445" s="204">
        <f t="shared" si="74"/>
        <v>11</v>
      </c>
      <c r="D445" s="170">
        <v>1</v>
      </c>
      <c r="E445" s="170">
        <v>0</v>
      </c>
      <c r="F445" s="170">
        <v>1</v>
      </c>
      <c r="G445" s="170">
        <v>0</v>
      </c>
      <c r="H445" s="170">
        <v>1</v>
      </c>
      <c r="I445" s="170">
        <v>1</v>
      </c>
      <c r="J445" s="245">
        <v>3</v>
      </c>
      <c r="K445" s="53">
        <v>2</v>
      </c>
      <c r="L445" s="53">
        <v>2</v>
      </c>
    </row>
    <row r="446" spans="1:12" ht="17.399999999999999">
      <c r="A446" s="191">
        <f t="shared" si="73"/>
        <v>9</v>
      </c>
      <c r="B446" s="191" t="str">
        <f>C446&amp;":"&amp;COUNTIF($C$7:C446,C446)</f>
        <v>9:7</v>
      </c>
      <c r="C446" s="204">
        <f t="shared" si="74"/>
        <v>9</v>
      </c>
      <c r="D446" s="170">
        <v>1</v>
      </c>
      <c r="E446" s="170">
        <v>0</v>
      </c>
      <c r="F446" s="170">
        <v>1</v>
      </c>
      <c r="G446" s="170">
        <v>0</v>
      </c>
      <c r="H446" s="170">
        <v>0</v>
      </c>
      <c r="I446" s="170">
        <v>1</v>
      </c>
      <c r="J446" s="245">
        <v>3</v>
      </c>
      <c r="K446" s="53">
        <v>2</v>
      </c>
      <c r="L446" s="53">
        <v>1</v>
      </c>
    </row>
    <row r="447" spans="1:12" ht="17.399999999999999">
      <c r="A447" s="191">
        <f t="shared" si="73"/>
        <v>10</v>
      </c>
      <c r="B447" s="191" t="str">
        <f>C447&amp;":"&amp;COUNTIF($C$7:C447,C447)</f>
        <v>10:5</v>
      </c>
      <c r="C447" s="204">
        <f t="shared" si="74"/>
        <v>10</v>
      </c>
      <c r="D447" s="170">
        <v>2</v>
      </c>
      <c r="E447" s="170">
        <v>0</v>
      </c>
      <c r="F447" s="170">
        <v>0</v>
      </c>
      <c r="G447" s="170">
        <v>2</v>
      </c>
      <c r="H447" s="170">
        <v>2</v>
      </c>
      <c r="I447" s="170">
        <v>1</v>
      </c>
      <c r="J447" s="245">
        <v>3</v>
      </c>
      <c r="K447" s="53">
        <v>0</v>
      </c>
      <c r="L447" s="53">
        <v>0</v>
      </c>
    </row>
    <row r="448" spans="1:12" ht="17.399999999999999">
      <c r="A448" s="191">
        <f t="shared" si="73"/>
        <v>15</v>
      </c>
      <c r="B448" s="191" t="str">
        <f>C448&amp;":"&amp;COUNTIF($C$7:C448,C448)</f>
        <v>15:5</v>
      </c>
      <c r="C448" s="204">
        <f t="shared" si="74"/>
        <v>15</v>
      </c>
      <c r="D448" s="170">
        <v>2</v>
      </c>
      <c r="E448" s="170">
        <v>1</v>
      </c>
      <c r="F448" s="170">
        <v>2</v>
      </c>
      <c r="G448" s="170">
        <v>2</v>
      </c>
      <c r="H448" s="170">
        <v>1</v>
      </c>
      <c r="I448" s="170">
        <v>1</v>
      </c>
      <c r="J448" s="245">
        <v>3</v>
      </c>
      <c r="K448" s="53">
        <v>1</v>
      </c>
      <c r="L448" s="53">
        <v>2</v>
      </c>
    </row>
    <row r="449" spans="1:12" ht="17.399999999999999">
      <c r="A449" s="191">
        <f t="shared" si="73"/>
        <v>12</v>
      </c>
      <c r="B449" s="191" t="str">
        <f>C449&amp;":"&amp;COUNTIF($C$7:C449,C449)</f>
        <v>12:7</v>
      </c>
      <c r="C449" s="204">
        <f t="shared" si="74"/>
        <v>12</v>
      </c>
      <c r="D449" s="170">
        <v>1</v>
      </c>
      <c r="E449" s="170">
        <v>0</v>
      </c>
      <c r="F449" s="170">
        <v>2</v>
      </c>
      <c r="G449" s="170">
        <v>0</v>
      </c>
      <c r="H449" s="170">
        <v>1</v>
      </c>
      <c r="I449" s="170">
        <v>1</v>
      </c>
      <c r="J449" s="245">
        <v>3</v>
      </c>
      <c r="K449" s="53">
        <v>2</v>
      </c>
      <c r="L449" s="53">
        <v>2</v>
      </c>
    </row>
    <row r="450" spans="1:12" ht="17.399999999999999">
      <c r="A450" s="191">
        <f t="shared" si="73"/>
        <v>8</v>
      </c>
      <c r="B450" s="191" t="str">
        <f>C450&amp;":"&amp;COUNTIF($C$7:C450,C450)</f>
        <v>8:7</v>
      </c>
      <c r="C450" s="204">
        <f t="shared" si="74"/>
        <v>8</v>
      </c>
      <c r="D450" s="170">
        <v>0</v>
      </c>
      <c r="E450" s="170">
        <v>0</v>
      </c>
      <c r="F450" s="170">
        <v>1</v>
      </c>
      <c r="G450" s="170">
        <v>1</v>
      </c>
      <c r="H450" s="170">
        <v>1</v>
      </c>
      <c r="I450" s="170">
        <v>0</v>
      </c>
      <c r="J450" s="245">
        <v>2</v>
      </c>
      <c r="K450" s="53">
        <v>1</v>
      </c>
      <c r="L450" s="53">
        <v>2</v>
      </c>
    </row>
    <row r="451" spans="1:12" ht="17.399999999999999">
      <c r="A451" s="191">
        <f t="shared" si="73"/>
        <v>11</v>
      </c>
      <c r="B451" s="191" t="str">
        <f>C451&amp;":"&amp;COUNTIF($C$7:C451,C451)</f>
        <v>11:7</v>
      </c>
      <c r="C451" s="204">
        <f t="shared" si="74"/>
        <v>11</v>
      </c>
      <c r="D451" s="170">
        <v>2</v>
      </c>
      <c r="E451" s="170">
        <v>1</v>
      </c>
      <c r="F451" s="170">
        <v>1</v>
      </c>
      <c r="G451" s="170">
        <v>1</v>
      </c>
      <c r="H451" s="170">
        <v>2</v>
      </c>
      <c r="I451" s="170">
        <v>2</v>
      </c>
      <c r="J451" s="245">
        <v>0</v>
      </c>
      <c r="K451" s="53">
        <v>2</v>
      </c>
      <c r="L451" s="53">
        <v>0</v>
      </c>
    </row>
    <row r="452" spans="1:12" ht="17.399999999999999">
      <c r="A452" s="191">
        <f t="shared" si="73"/>
        <v>8</v>
      </c>
      <c r="B452" s="191" t="str">
        <f>C452&amp;":"&amp;COUNTIF($C$7:C452,C452)</f>
        <v>8:8</v>
      </c>
      <c r="C452" s="204">
        <f t="shared" si="74"/>
        <v>8</v>
      </c>
      <c r="D452" s="170">
        <v>0</v>
      </c>
      <c r="E452" s="170">
        <v>0</v>
      </c>
      <c r="F452" s="170">
        <v>0</v>
      </c>
      <c r="G452" s="170">
        <v>1</v>
      </c>
      <c r="H452" s="170">
        <v>0</v>
      </c>
      <c r="I452" s="170">
        <v>1</v>
      </c>
      <c r="J452" s="245">
        <v>3</v>
      </c>
      <c r="K452" s="53">
        <v>1</v>
      </c>
      <c r="L452" s="53">
        <v>2</v>
      </c>
    </row>
    <row r="453" spans="1:12" ht="17.399999999999999">
      <c r="A453" s="191">
        <f t="shared" si="73"/>
        <v>16</v>
      </c>
      <c r="B453" s="191" t="str">
        <f>C453&amp;":"&amp;COUNTIF($C$7:C453,C453)</f>
        <v>16:5</v>
      </c>
      <c r="C453" s="204">
        <f t="shared" si="74"/>
        <v>16</v>
      </c>
      <c r="D453" s="170">
        <v>2</v>
      </c>
      <c r="E453" s="170">
        <v>2</v>
      </c>
      <c r="F453" s="170">
        <v>2</v>
      </c>
      <c r="G453" s="170">
        <v>2</v>
      </c>
      <c r="H453" s="170">
        <v>2</v>
      </c>
      <c r="I453" s="170">
        <v>2</v>
      </c>
      <c r="J453" s="245">
        <v>1</v>
      </c>
      <c r="K453" s="53">
        <v>1</v>
      </c>
      <c r="L453" s="53">
        <v>2</v>
      </c>
    </row>
    <row r="454" spans="1:12" ht="17.399999999999999">
      <c r="A454" s="191">
        <f t="shared" si="73"/>
        <v>6</v>
      </c>
      <c r="B454" s="191" t="str">
        <f>C454&amp;":"&amp;COUNTIF($C$7:C454,C454)</f>
        <v>6:4</v>
      </c>
      <c r="C454" s="204">
        <f t="shared" si="74"/>
        <v>6</v>
      </c>
      <c r="D454" s="170">
        <v>1</v>
      </c>
      <c r="E454" s="170">
        <v>0</v>
      </c>
      <c r="F454" s="170">
        <v>1</v>
      </c>
      <c r="G454" s="170">
        <v>0</v>
      </c>
      <c r="H454" s="170">
        <v>0</v>
      </c>
      <c r="I454" s="170">
        <v>0</v>
      </c>
      <c r="J454" s="245">
        <v>2</v>
      </c>
      <c r="K454" s="53">
        <v>1</v>
      </c>
      <c r="L454" s="53">
        <v>1</v>
      </c>
    </row>
    <row r="455" spans="1:12" ht="17.399999999999999">
      <c r="A455" s="191">
        <f t="shared" si="73"/>
        <v>8</v>
      </c>
      <c r="B455" s="191" t="str">
        <f>C455&amp;":"&amp;COUNTIF($C$7:C455,C455)</f>
        <v>8:9</v>
      </c>
      <c r="C455" s="204">
        <f t="shared" si="74"/>
        <v>8</v>
      </c>
      <c r="D455" s="170">
        <v>0</v>
      </c>
      <c r="E455" s="170">
        <v>0</v>
      </c>
      <c r="F455" s="170">
        <v>1</v>
      </c>
      <c r="G455" s="170">
        <v>1</v>
      </c>
      <c r="H455" s="170">
        <v>1</v>
      </c>
      <c r="I455" s="170">
        <v>1</v>
      </c>
      <c r="J455" s="245">
        <v>1</v>
      </c>
      <c r="K455" s="53">
        <v>2</v>
      </c>
      <c r="L455" s="53">
        <v>1</v>
      </c>
    </row>
    <row r="456" spans="1:12" ht="17.399999999999999">
      <c r="A456" s="191">
        <f t="shared" ref="A456:A519" si="75">SUM(D456:L456)</f>
        <v>9</v>
      </c>
      <c r="B456" s="191" t="str">
        <f>C456&amp;":"&amp;COUNTIF($C$7:C456,C456)</f>
        <v>9:8</v>
      </c>
      <c r="C456" s="204">
        <f t="shared" si="74"/>
        <v>9</v>
      </c>
      <c r="D456" s="170">
        <v>2</v>
      </c>
      <c r="E456" s="170">
        <v>2</v>
      </c>
      <c r="F456" s="170">
        <v>0</v>
      </c>
      <c r="G456" s="170">
        <v>1</v>
      </c>
      <c r="H456" s="170">
        <v>0</v>
      </c>
      <c r="I456" s="170">
        <v>0</v>
      </c>
      <c r="J456" s="245">
        <v>2</v>
      </c>
      <c r="K456" s="53">
        <v>2</v>
      </c>
      <c r="L456" s="53">
        <v>0</v>
      </c>
    </row>
    <row r="457" spans="1:12" ht="17.399999999999999">
      <c r="A457" s="191">
        <f t="shared" si="75"/>
        <v>10</v>
      </c>
      <c r="B457" s="191" t="str">
        <f>C457&amp;":"&amp;COUNTIF($C$7:C457,C457)</f>
        <v>10:6</v>
      </c>
      <c r="C457" s="204">
        <f t="shared" si="74"/>
        <v>10</v>
      </c>
      <c r="D457" s="170">
        <v>2</v>
      </c>
      <c r="E457" s="170">
        <v>0</v>
      </c>
      <c r="F457" s="170">
        <v>1</v>
      </c>
      <c r="G457" s="170">
        <v>2</v>
      </c>
      <c r="H457" s="170">
        <v>0</v>
      </c>
      <c r="I457" s="170">
        <v>1</v>
      </c>
      <c r="J457" s="245">
        <v>3</v>
      </c>
      <c r="K457" s="53">
        <v>1</v>
      </c>
      <c r="L457" s="53">
        <v>0</v>
      </c>
    </row>
    <row r="458" spans="1:12" ht="17.399999999999999">
      <c r="A458" s="191">
        <f t="shared" si="75"/>
        <v>12</v>
      </c>
      <c r="B458" s="191" t="str">
        <f>C458&amp;":"&amp;COUNTIF($C$7:C458,C458)</f>
        <v>12:8</v>
      </c>
      <c r="C458" s="204">
        <f t="shared" si="74"/>
        <v>12</v>
      </c>
      <c r="D458" s="170">
        <v>1</v>
      </c>
      <c r="E458" s="170">
        <v>1</v>
      </c>
      <c r="F458" s="170">
        <v>2</v>
      </c>
      <c r="G458" s="170">
        <v>1</v>
      </c>
      <c r="H458" s="170">
        <v>2</v>
      </c>
      <c r="I458" s="170">
        <v>1</v>
      </c>
      <c r="J458" s="245">
        <v>2</v>
      </c>
      <c r="K458" s="53">
        <v>1</v>
      </c>
      <c r="L458" s="53">
        <v>1</v>
      </c>
    </row>
    <row r="459" spans="1:12" ht="17.399999999999999">
      <c r="A459" s="191">
        <f t="shared" si="75"/>
        <v>10</v>
      </c>
      <c r="B459" s="191" t="str">
        <f>C459&amp;":"&amp;COUNTIF($C$7:C459,C459)</f>
        <v>10:7</v>
      </c>
      <c r="C459" s="204">
        <f t="shared" ref="C459:C522" si="76">SUM(D459:L459)</f>
        <v>10</v>
      </c>
      <c r="D459" s="170">
        <v>1</v>
      </c>
      <c r="E459" s="170">
        <v>1</v>
      </c>
      <c r="F459" s="170">
        <v>1</v>
      </c>
      <c r="G459" s="170">
        <v>1</v>
      </c>
      <c r="H459" s="170">
        <v>1</v>
      </c>
      <c r="I459" s="170">
        <v>0</v>
      </c>
      <c r="J459" s="245">
        <v>1</v>
      </c>
      <c r="K459" s="53">
        <v>2</v>
      </c>
      <c r="L459" s="53">
        <v>2</v>
      </c>
    </row>
    <row r="460" spans="1:12" ht="17.399999999999999">
      <c r="A460" s="191">
        <f t="shared" si="75"/>
        <v>9</v>
      </c>
      <c r="B460" s="191" t="str">
        <f>C460&amp;":"&amp;COUNTIF($C$7:C460,C460)</f>
        <v>9:9</v>
      </c>
      <c r="C460" s="204">
        <f t="shared" si="76"/>
        <v>9</v>
      </c>
      <c r="D460" s="170">
        <v>0</v>
      </c>
      <c r="E460" s="170">
        <v>1</v>
      </c>
      <c r="F460" s="170">
        <v>2</v>
      </c>
      <c r="G460" s="170">
        <v>1</v>
      </c>
      <c r="H460" s="170">
        <v>1</v>
      </c>
      <c r="I460" s="170">
        <v>1</v>
      </c>
      <c r="J460" s="245">
        <v>1</v>
      </c>
      <c r="K460" s="53">
        <v>1</v>
      </c>
      <c r="L460" s="53">
        <v>1</v>
      </c>
    </row>
    <row r="461" spans="1:12" ht="17.399999999999999">
      <c r="A461" s="191">
        <f t="shared" si="75"/>
        <v>7</v>
      </c>
      <c r="B461" s="191" t="str">
        <f>C461&amp;":"&amp;COUNTIF($C$7:C461,C461)</f>
        <v>7:7</v>
      </c>
      <c r="C461" s="204">
        <f t="shared" si="76"/>
        <v>7</v>
      </c>
      <c r="D461" s="170">
        <v>0</v>
      </c>
      <c r="E461" s="170">
        <v>2</v>
      </c>
      <c r="F461" s="170">
        <v>2</v>
      </c>
      <c r="G461" s="170">
        <v>0</v>
      </c>
      <c r="H461" s="170">
        <v>2</v>
      </c>
      <c r="I461" s="170">
        <v>1</v>
      </c>
      <c r="J461" s="245">
        <v>0</v>
      </c>
      <c r="K461" s="53">
        <v>0</v>
      </c>
      <c r="L461" s="53">
        <v>0</v>
      </c>
    </row>
    <row r="462" spans="1:12" ht="17.399999999999999">
      <c r="A462" s="191">
        <f t="shared" si="75"/>
        <v>10</v>
      </c>
      <c r="B462" s="191" t="str">
        <f>C462&amp;":"&amp;COUNTIF($C$7:C462,C462)</f>
        <v>10:8</v>
      </c>
      <c r="C462" s="204">
        <f t="shared" si="76"/>
        <v>10</v>
      </c>
      <c r="D462" s="170">
        <v>1</v>
      </c>
      <c r="E462" s="170">
        <v>1</v>
      </c>
      <c r="F462" s="170">
        <v>0</v>
      </c>
      <c r="G462" s="170">
        <v>2</v>
      </c>
      <c r="H462" s="170">
        <v>1</v>
      </c>
      <c r="I462" s="170">
        <v>1</v>
      </c>
      <c r="J462" s="245">
        <v>3</v>
      </c>
      <c r="K462" s="53">
        <v>1</v>
      </c>
      <c r="L462" s="53">
        <v>0</v>
      </c>
    </row>
    <row r="463" spans="1:12" ht="17.399999999999999">
      <c r="A463" s="191">
        <f t="shared" si="75"/>
        <v>15</v>
      </c>
      <c r="B463" s="191" t="str">
        <f>C463&amp;":"&amp;COUNTIF($C$7:C463,C463)</f>
        <v>15:6</v>
      </c>
      <c r="C463" s="204">
        <f t="shared" si="76"/>
        <v>15</v>
      </c>
      <c r="D463" s="170">
        <v>2</v>
      </c>
      <c r="E463" s="170">
        <v>1</v>
      </c>
      <c r="F463" s="170">
        <v>2</v>
      </c>
      <c r="G463" s="170">
        <v>2</v>
      </c>
      <c r="H463" s="170">
        <v>2</v>
      </c>
      <c r="I463" s="170">
        <v>2</v>
      </c>
      <c r="J463" s="245">
        <v>1</v>
      </c>
      <c r="K463" s="53">
        <v>1</v>
      </c>
      <c r="L463" s="53">
        <v>2</v>
      </c>
    </row>
    <row r="464" spans="1:12" ht="17.399999999999999">
      <c r="A464" s="191">
        <f t="shared" si="75"/>
        <v>8</v>
      </c>
      <c r="B464" s="191" t="str">
        <f>C464&amp;":"&amp;COUNTIF($C$7:C464,C464)</f>
        <v>8:10</v>
      </c>
      <c r="C464" s="204">
        <f t="shared" si="76"/>
        <v>8</v>
      </c>
      <c r="D464" s="170">
        <v>0</v>
      </c>
      <c r="E464" s="170">
        <v>0</v>
      </c>
      <c r="F464" s="170">
        <v>2</v>
      </c>
      <c r="G464" s="170">
        <v>1</v>
      </c>
      <c r="H464" s="170">
        <v>0</v>
      </c>
      <c r="I464" s="170">
        <v>0</v>
      </c>
      <c r="J464" s="245">
        <v>2</v>
      </c>
      <c r="K464" s="53">
        <v>2</v>
      </c>
      <c r="L464" s="53">
        <v>1</v>
      </c>
    </row>
    <row r="465" spans="1:12" ht="17.399999999999999">
      <c r="A465" s="191">
        <f t="shared" si="75"/>
        <v>9</v>
      </c>
      <c r="B465" s="191" t="str">
        <f>C465&amp;":"&amp;COUNTIF($C$7:C465,C465)</f>
        <v>9:10</v>
      </c>
      <c r="C465" s="204">
        <f t="shared" si="76"/>
        <v>9</v>
      </c>
      <c r="D465" s="170">
        <v>1</v>
      </c>
      <c r="E465" s="170">
        <v>1</v>
      </c>
      <c r="F465" s="170">
        <v>1</v>
      </c>
      <c r="G465" s="170">
        <v>1</v>
      </c>
      <c r="H465" s="170">
        <v>0</v>
      </c>
      <c r="I465" s="170">
        <v>0</v>
      </c>
      <c r="J465" s="245">
        <v>3</v>
      </c>
      <c r="K465" s="53">
        <v>1</v>
      </c>
      <c r="L465" s="53">
        <v>1</v>
      </c>
    </row>
    <row r="466" spans="1:12" ht="17.399999999999999">
      <c r="A466" s="191">
        <f t="shared" si="75"/>
        <v>10</v>
      </c>
      <c r="B466" s="191" t="str">
        <f>C466&amp;":"&amp;COUNTIF($C$7:C466,C466)</f>
        <v>10:9</v>
      </c>
      <c r="C466" s="204">
        <f t="shared" si="76"/>
        <v>10</v>
      </c>
      <c r="D466" s="170">
        <v>2</v>
      </c>
      <c r="E466" s="170">
        <v>2</v>
      </c>
      <c r="F466" s="170">
        <v>0</v>
      </c>
      <c r="G466" s="170">
        <v>1</v>
      </c>
      <c r="H466" s="170">
        <v>1</v>
      </c>
      <c r="I466" s="170">
        <v>0</v>
      </c>
      <c r="J466" s="245">
        <v>1</v>
      </c>
      <c r="K466" s="53">
        <v>1</v>
      </c>
      <c r="L466" s="53">
        <v>2</v>
      </c>
    </row>
    <row r="467" spans="1:12" ht="17.399999999999999">
      <c r="A467" s="191">
        <f t="shared" si="75"/>
        <v>8</v>
      </c>
      <c r="B467" s="191" t="str">
        <f>C467&amp;":"&amp;COUNTIF($C$7:C467,C467)</f>
        <v>8:11</v>
      </c>
      <c r="C467" s="204">
        <f t="shared" si="76"/>
        <v>8</v>
      </c>
      <c r="D467" s="170">
        <v>1</v>
      </c>
      <c r="E467" s="170">
        <v>1</v>
      </c>
      <c r="F467" s="170">
        <v>2</v>
      </c>
      <c r="G467" s="170">
        <v>1</v>
      </c>
      <c r="H467" s="170">
        <v>0</v>
      </c>
      <c r="I467" s="170">
        <v>0</v>
      </c>
      <c r="J467" s="245">
        <v>2</v>
      </c>
      <c r="K467" s="53">
        <v>0</v>
      </c>
      <c r="L467" s="53">
        <v>1</v>
      </c>
    </row>
    <row r="468" spans="1:12" ht="17.399999999999999">
      <c r="A468" s="191">
        <f t="shared" si="75"/>
        <v>15</v>
      </c>
      <c r="B468" s="191" t="str">
        <f>C468&amp;":"&amp;COUNTIF($C$7:C468,C468)</f>
        <v>15:7</v>
      </c>
      <c r="C468" s="204">
        <f t="shared" si="76"/>
        <v>15</v>
      </c>
      <c r="D468" s="170">
        <v>2</v>
      </c>
      <c r="E468" s="170">
        <v>2</v>
      </c>
      <c r="F468" s="170">
        <v>2</v>
      </c>
      <c r="G468" s="170">
        <v>1</v>
      </c>
      <c r="H468" s="170">
        <v>2</v>
      </c>
      <c r="I468" s="170">
        <v>1</v>
      </c>
      <c r="J468" s="245">
        <v>2</v>
      </c>
      <c r="K468" s="53">
        <v>1</v>
      </c>
      <c r="L468" s="53">
        <v>2</v>
      </c>
    </row>
    <row r="469" spans="1:12" ht="17.399999999999999">
      <c r="A469" s="191">
        <f t="shared" si="75"/>
        <v>9</v>
      </c>
      <c r="B469" s="191" t="str">
        <f>C469&amp;":"&amp;COUNTIF($C$7:C469,C469)</f>
        <v>9:11</v>
      </c>
      <c r="C469" s="204">
        <f t="shared" si="76"/>
        <v>9</v>
      </c>
      <c r="D469" s="170">
        <v>1</v>
      </c>
      <c r="E469" s="170">
        <v>0</v>
      </c>
      <c r="F469" s="170">
        <v>1</v>
      </c>
      <c r="G469" s="170">
        <v>1</v>
      </c>
      <c r="H469" s="170">
        <v>0</v>
      </c>
      <c r="I469" s="170">
        <v>1</v>
      </c>
      <c r="J469" s="245">
        <v>2</v>
      </c>
      <c r="K469" s="53">
        <v>2</v>
      </c>
      <c r="L469" s="53">
        <v>1</v>
      </c>
    </row>
    <row r="470" spans="1:12" ht="17.399999999999999">
      <c r="A470" s="191">
        <f t="shared" si="75"/>
        <v>5</v>
      </c>
      <c r="B470" s="191" t="str">
        <f>C470&amp;":"&amp;COUNTIF($C$7:C470,C470)</f>
        <v>5:2</v>
      </c>
      <c r="C470" s="204">
        <f t="shared" si="76"/>
        <v>5</v>
      </c>
      <c r="D470" s="170">
        <v>1</v>
      </c>
      <c r="E470" s="170">
        <v>0</v>
      </c>
      <c r="F470" s="170">
        <v>1</v>
      </c>
      <c r="G470" s="170">
        <v>0</v>
      </c>
      <c r="H470" s="170">
        <v>0</v>
      </c>
      <c r="I470" s="170">
        <v>0</v>
      </c>
      <c r="J470" s="245">
        <v>1</v>
      </c>
      <c r="K470" s="53">
        <v>1</v>
      </c>
      <c r="L470" s="53">
        <v>1</v>
      </c>
    </row>
    <row r="471" spans="1:12" ht="17.399999999999999">
      <c r="A471" s="191">
        <f t="shared" si="75"/>
        <v>10</v>
      </c>
      <c r="B471" s="191" t="str">
        <f>C471&amp;":"&amp;COUNTIF($C$7:C471,C471)</f>
        <v>10:10</v>
      </c>
      <c r="C471" s="204">
        <f t="shared" si="76"/>
        <v>10</v>
      </c>
      <c r="D471" s="170">
        <v>1</v>
      </c>
      <c r="E471" s="170">
        <v>2</v>
      </c>
      <c r="F471" s="170">
        <v>0</v>
      </c>
      <c r="G471" s="170">
        <v>1</v>
      </c>
      <c r="H471" s="170">
        <v>2</v>
      </c>
      <c r="I471" s="170">
        <v>2</v>
      </c>
      <c r="J471" s="245">
        <v>2</v>
      </c>
      <c r="K471" s="53">
        <v>0</v>
      </c>
      <c r="L471" s="53">
        <v>0</v>
      </c>
    </row>
    <row r="472" spans="1:12" ht="17.399999999999999">
      <c r="A472" s="191">
        <f t="shared" si="75"/>
        <v>10</v>
      </c>
      <c r="B472" s="191" t="str">
        <f>C472&amp;":"&amp;COUNTIF($C$7:C472,C472)</f>
        <v>10:11</v>
      </c>
      <c r="C472" s="204">
        <f t="shared" si="76"/>
        <v>10</v>
      </c>
      <c r="D472" s="170">
        <v>1</v>
      </c>
      <c r="E472" s="170">
        <v>2</v>
      </c>
      <c r="F472" s="170">
        <v>0</v>
      </c>
      <c r="G472" s="170">
        <v>1</v>
      </c>
      <c r="H472" s="170">
        <v>0</v>
      </c>
      <c r="I472" s="170">
        <v>2</v>
      </c>
      <c r="J472" s="245">
        <v>2</v>
      </c>
      <c r="K472" s="53">
        <v>0</v>
      </c>
      <c r="L472" s="53">
        <v>2</v>
      </c>
    </row>
    <row r="473" spans="1:12" ht="17.399999999999999">
      <c r="A473" s="191">
        <f t="shared" si="75"/>
        <v>13</v>
      </c>
      <c r="B473" s="191" t="str">
        <f>C473&amp;":"&amp;COUNTIF($C$7:C473,C473)</f>
        <v>13:7</v>
      </c>
      <c r="C473" s="204">
        <f t="shared" si="76"/>
        <v>13</v>
      </c>
      <c r="D473" s="170">
        <v>1</v>
      </c>
      <c r="E473" s="170">
        <v>1</v>
      </c>
      <c r="F473" s="170">
        <v>1</v>
      </c>
      <c r="G473" s="170">
        <v>1</v>
      </c>
      <c r="H473" s="170">
        <v>2</v>
      </c>
      <c r="I473" s="170">
        <v>1</v>
      </c>
      <c r="J473" s="245">
        <v>3</v>
      </c>
      <c r="K473" s="53">
        <v>2</v>
      </c>
      <c r="L473" s="53">
        <v>1</v>
      </c>
    </row>
    <row r="474" spans="1:12" ht="17.399999999999999">
      <c r="A474" s="191">
        <f t="shared" si="75"/>
        <v>8</v>
      </c>
      <c r="B474" s="191" t="str">
        <f>C474&amp;":"&amp;COUNTIF($C$7:C474,C474)</f>
        <v>8:12</v>
      </c>
      <c r="C474" s="204">
        <f t="shared" si="76"/>
        <v>8</v>
      </c>
      <c r="D474" s="170">
        <v>0</v>
      </c>
      <c r="E474" s="170">
        <v>1</v>
      </c>
      <c r="F474" s="170">
        <v>1</v>
      </c>
      <c r="G474" s="170">
        <v>1</v>
      </c>
      <c r="H474" s="170">
        <v>0</v>
      </c>
      <c r="I474" s="170">
        <v>1</v>
      </c>
      <c r="J474" s="240">
        <v>1</v>
      </c>
      <c r="K474" s="53">
        <v>2</v>
      </c>
      <c r="L474" s="53">
        <v>1</v>
      </c>
    </row>
    <row r="475" spans="1:12" ht="17.399999999999999">
      <c r="A475" s="191">
        <f t="shared" si="75"/>
        <v>11</v>
      </c>
      <c r="B475" s="191" t="str">
        <f>C475&amp;":"&amp;COUNTIF($C$7:C475,C475)</f>
        <v>11:8</v>
      </c>
      <c r="C475" s="204">
        <f t="shared" si="76"/>
        <v>11</v>
      </c>
      <c r="D475" s="170">
        <v>1</v>
      </c>
      <c r="E475" s="170">
        <v>1</v>
      </c>
      <c r="F475" s="170">
        <v>1</v>
      </c>
      <c r="G475" s="170">
        <v>1</v>
      </c>
      <c r="H475" s="170">
        <v>0</v>
      </c>
      <c r="I475" s="170">
        <v>0</v>
      </c>
      <c r="J475" s="240">
        <v>3</v>
      </c>
      <c r="K475" s="53">
        <v>2</v>
      </c>
      <c r="L475" s="53">
        <v>2</v>
      </c>
    </row>
    <row r="476" spans="1:12" ht="17.399999999999999">
      <c r="A476" s="191">
        <f t="shared" si="75"/>
        <v>8</v>
      </c>
      <c r="B476" s="191" t="str">
        <f>C476&amp;":"&amp;COUNTIF($C$7:C476,C476)</f>
        <v>8:13</v>
      </c>
      <c r="C476" s="204">
        <f t="shared" si="76"/>
        <v>8</v>
      </c>
      <c r="D476" s="170">
        <v>2</v>
      </c>
      <c r="E476" s="170">
        <v>2</v>
      </c>
      <c r="F476" s="170">
        <v>2</v>
      </c>
      <c r="G476" s="170">
        <v>1</v>
      </c>
      <c r="H476" s="170">
        <v>0</v>
      </c>
      <c r="I476" s="170">
        <v>0</v>
      </c>
      <c r="J476" s="240">
        <v>1</v>
      </c>
      <c r="K476" s="53">
        <v>0</v>
      </c>
      <c r="L476" s="53">
        <v>0</v>
      </c>
    </row>
    <row r="477" spans="1:12" ht="17.399999999999999">
      <c r="A477" s="191">
        <f t="shared" si="75"/>
        <v>12</v>
      </c>
      <c r="B477" s="191" t="str">
        <f>C477&amp;":"&amp;COUNTIF($C$7:C477,C477)</f>
        <v>12:9</v>
      </c>
      <c r="C477" s="204">
        <f t="shared" si="76"/>
        <v>12</v>
      </c>
      <c r="D477" s="170">
        <v>1</v>
      </c>
      <c r="E477" s="170">
        <v>0</v>
      </c>
      <c r="F477" s="170">
        <v>2</v>
      </c>
      <c r="G477" s="170">
        <v>2</v>
      </c>
      <c r="H477" s="170">
        <v>0</v>
      </c>
      <c r="I477" s="170">
        <v>2</v>
      </c>
      <c r="J477" s="240">
        <v>2</v>
      </c>
      <c r="K477" s="53">
        <v>2</v>
      </c>
      <c r="L477" s="53">
        <v>1</v>
      </c>
    </row>
    <row r="478" spans="1:12" ht="17.399999999999999">
      <c r="A478" s="191">
        <f t="shared" si="75"/>
        <v>13</v>
      </c>
      <c r="B478" s="191" t="str">
        <f>C478&amp;":"&amp;COUNTIF($C$7:C478,C478)</f>
        <v>13:8</v>
      </c>
      <c r="C478" s="204">
        <f t="shared" si="76"/>
        <v>13</v>
      </c>
      <c r="D478" s="170">
        <v>2</v>
      </c>
      <c r="E478" s="170">
        <v>1</v>
      </c>
      <c r="F478" s="170">
        <v>2</v>
      </c>
      <c r="G478" s="170">
        <v>1</v>
      </c>
      <c r="H478" s="170">
        <v>1</v>
      </c>
      <c r="I478" s="170">
        <v>1</v>
      </c>
      <c r="J478" s="240">
        <v>1</v>
      </c>
      <c r="K478" s="53">
        <v>2</v>
      </c>
      <c r="L478" s="53">
        <v>2</v>
      </c>
    </row>
    <row r="479" spans="1:12" ht="17.399999999999999">
      <c r="A479" s="191">
        <f t="shared" si="75"/>
        <v>6</v>
      </c>
      <c r="B479" s="191" t="str">
        <f>C479&amp;":"&amp;COUNTIF($C$7:C479,C479)</f>
        <v>6:5</v>
      </c>
      <c r="C479" s="204">
        <f t="shared" si="76"/>
        <v>6</v>
      </c>
      <c r="D479" s="170">
        <v>0</v>
      </c>
      <c r="E479" s="170">
        <v>0</v>
      </c>
      <c r="F479" s="170">
        <v>2</v>
      </c>
      <c r="G479" s="170">
        <v>0</v>
      </c>
      <c r="H479" s="170">
        <v>0</v>
      </c>
      <c r="I479" s="170">
        <v>1</v>
      </c>
      <c r="J479" s="240">
        <v>1</v>
      </c>
      <c r="K479" s="53">
        <v>1</v>
      </c>
      <c r="L479" s="53">
        <v>1</v>
      </c>
    </row>
    <row r="480" spans="1:12" ht="17.399999999999999">
      <c r="A480" s="191">
        <f t="shared" si="75"/>
        <v>9</v>
      </c>
      <c r="B480" s="191" t="str">
        <f>C480&amp;":"&amp;COUNTIF($C$7:C480,C480)</f>
        <v>9:12</v>
      </c>
      <c r="C480" s="204">
        <f t="shared" si="76"/>
        <v>9</v>
      </c>
      <c r="D480" s="170">
        <v>0</v>
      </c>
      <c r="E480" s="170">
        <v>0</v>
      </c>
      <c r="F480" s="170">
        <v>1</v>
      </c>
      <c r="G480" s="170">
        <v>1</v>
      </c>
      <c r="H480" s="170">
        <v>0</v>
      </c>
      <c r="I480" s="170">
        <v>1</v>
      </c>
      <c r="J480" s="240">
        <v>3</v>
      </c>
      <c r="K480" s="53">
        <v>2</v>
      </c>
      <c r="L480" s="53">
        <v>1</v>
      </c>
    </row>
    <row r="481" spans="1:12" ht="17.399999999999999">
      <c r="A481" s="191">
        <f t="shared" si="75"/>
        <v>13</v>
      </c>
      <c r="B481" s="191" t="str">
        <f>C481&amp;":"&amp;COUNTIF($C$7:C481,C481)</f>
        <v>13:9</v>
      </c>
      <c r="C481" s="204">
        <f t="shared" si="76"/>
        <v>13</v>
      </c>
      <c r="D481" s="170">
        <v>2</v>
      </c>
      <c r="E481" s="170">
        <v>0</v>
      </c>
      <c r="F481" s="170">
        <v>2</v>
      </c>
      <c r="G481" s="170">
        <v>2</v>
      </c>
      <c r="H481" s="170">
        <v>2</v>
      </c>
      <c r="I481" s="170">
        <v>2</v>
      </c>
      <c r="J481" s="240">
        <v>1</v>
      </c>
      <c r="K481" s="53">
        <v>1</v>
      </c>
      <c r="L481" s="53">
        <v>1</v>
      </c>
    </row>
    <row r="482" spans="1:12" ht="17.399999999999999">
      <c r="A482" s="191">
        <f t="shared" si="75"/>
        <v>9</v>
      </c>
      <c r="B482" s="191" t="str">
        <f>C482&amp;":"&amp;COUNTIF($C$7:C482,C482)</f>
        <v>9:13</v>
      </c>
      <c r="C482" s="204">
        <f t="shared" si="76"/>
        <v>9</v>
      </c>
      <c r="D482" s="170">
        <v>1</v>
      </c>
      <c r="E482" s="170">
        <v>1</v>
      </c>
      <c r="F482" s="170">
        <v>1</v>
      </c>
      <c r="G482" s="170">
        <v>2</v>
      </c>
      <c r="H482" s="170">
        <v>2</v>
      </c>
      <c r="I482" s="170">
        <v>0</v>
      </c>
      <c r="J482" s="240">
        <v>2</v>
      </c>
      <c r="K482" s="53">
        <v>0</v>
      </c>
      <c r="L482" s="53">
        <v>0</v>
      </c>
    </row>
    <row r="483" spans="1:12" ht="17.399999999999999">
      <c r="A483" s="191">
        <f t="shared" si="75"/>
        <v>17</v>
      </c>
      <c r="B483" s="191" t="str">
        <f>C483&amp;":"&amp;COUNTIF($C$7:C483,C483)</f>
        <v>17:3</v>
      </c>
      <c r="C483" s="204">
        <f t="shared" si="76"/>
        <v>17</v>
      </c>
      <c r="D483" s="170">
        <v>2</v>
      </c>
      <c r="E483" s="170">
        <v>1</v>
      </c>
      <c r="F483" s="170">
        <v>2</v>
      </c>
      <c r="G483" s="170">
        <v>2</v>
      </c>
      <c r="H483" s="170">
        <v>2</v>
      </c>
      <c r="I483" s="170">
        <v>1</v>
      </c>
      <c r="J483" s="240">
        <v>3</v>
      </c>
      <c r="K483" s="53">
        <v>2</v>
      </c>
      <c r="L483" s="53">
        <v>2</v>
      </c>
    </row>
    <row r="484" spans="1:12" ht="17.399999999999999">
      <c r="A484" s="191">
        <f t="shared" si="75"/>
        <v>8</v>
      </c>
      <c r="B484" s="191" t="str">
        <f>C484&amp;":"&amp;COUNTIF($C$7:C484,C484)</f>
        <v>8:14</v>
      </c>
      <c r="C484" s="204">
        <f t="shared" si="76"/>
        <v>8</v>
      </c>
      <c r="D484" s="170">
        <v>0</v>
      </c>
      <c r="E484" s="170">
        <v>1</v>
      </c>
      <c r="F484" s="170">
        <v>2</v>
      </c>
      <c r="G484" s="170">
        <v>0</v>
      </c>
      <c r="H484" s="170">
        <v>0</v>
      </c>
      <c r="I484" s="170">
        <v>0</v>
      </c>
      <c r="J484" s="240">
        <v>1</v>
      </c>
      <c r="K484" s="53">
        <v>2</v>
      </c>
      <c r="L484" s="53">
        <v>2</v>
      </c>
    </row>
    <row r="485" spans="1:12" ht="17.399999999999999">
      <c r="A485" s="191">
        <f t="shared" si="75"/>
        <v>8</v>
      </c>
      <c r="B485" s="191" t="str">
        <f>C485&amp;":"&amp;COUNTIF($C$7:C485,C485)</f>
        <v>8:15</v>
      </c>
      <c r="C485" s="204">
        <f t="shared" si="76"/>
        <v>8</v>
      </c>
      <c r="D485" s="170">
        <v>0</v>
      </c>
      <c r="E485" s="170">
        <v>0</v>
      </c>
      <c r="F485" s="170">
        <v>2</v>
      </c>
      <c r="G485" s="170">
        <v>1</v>
      </c>
      <c r="H485" s="170">
        <v>1</v>
      </c>
      <c r="I485" s="170">
        <v>0</v>
      </c>
      <c r="J485" s="240">
        <v>1</v>
      </c>
      <c r="K485" s="53">
        <v>1</v>
      </c>
      <c r="L485" s="53">
        <v>2</v>
      </c>
    </row>
    <row r="486" spans="1:12" ht="17.399999999999999">
      <c r="A486" s="191">
        <f t="shared" si="75"/>
        <v>10</v>
      </c>
      <c r="B486" s="191" t="str">
        <f>C486&amp;":"&amp;COUNTIF($C$7:C486,C486)</f>
        <v>10:12</v>
      </c>
      <c r="C486" s="204">
        <f t="shared" si="76"/>
        <v>10</v>
      </c>
      <c r="D486" s="170">
        <v>2</v>
      </c>
      <c r="E486" s="170">
        <v>2</v>
      </c>
      <c r="F486" s="170">
        <v>2</v>
      </c>
      <c r="G486" s="170">
        <v>1</v>
      </c>
      <c r="H486" s="170">
        <v>1</v>
      </c>
      <c r="I486" s="170">
        <v>1</v>
      </c>
      <c r="J486" s="240">
        <v>1</v>
      </c>
      <c r="K486" s="53">
        <v>0</v>
      </c>
      <c r="L486" s="53">
        <v>0</v>
      </c>
    </row>
    <row r="487" spans="1:12" ht="17.399999999999999">
      <c r="A487" s="191">
        <f t="shared" si="75"/>
        <v>10</v>
      </c>
      <c r="B487" s="191" t="str">
        <f>C487&amp;":"&amp;COUNTIF($C$7:C487,C487)</f>
        <v>10:13</v>
      </c>
      <c r="C487" s="204">
        <f t="shared" si="76"/>
        <v>10</v>
      </c>
      <c r="D487" s="170">
        <v>1</v>
      </c>
      <c r="E487" s="170">
        <v>0</v>
      </c>
      <c r="F487" s="170">
        <v>0</v>
      </c>
      <c r="G487" s="170">
        <v>1</v>
      </c>
      <c r="H487" s="170">
        <v>1</v>
      </c>
      <c r="I487" s="170">
        <v>1</v>
      </c>
      <c r="J487" s="240">
        <v>2</v>
      </c>
      <c r="K487" s="53">
        <v>2</v>
      </c>
      <c r="L487" s="53">
        <v>2</v>
      </c>
    </row>
    <row r="488" spans="1:12" ht="17.399999999999999">
      <c r="A488" s="191">
        <f t="shared" si="75"/>
        <v>14</v>
      </c>
      <c r="B488" s="191" t="str">
        <f>C488&amp;":"&amp;COUNTIF($C$7:C488,C488)</f>
        <v>14:5</v>
      </c>
      <c r="C488" s="204">
        <f t="shared" si="76"/>
        <v>14</v>
      </c>
      <c r="D488" s="170">
        <v>1</v>
      </c>
      <c r="E488" s="170">
        <v>2</v>
      </c>
      <c r="F488" s="170">
        <v>2</v>
      </c>
      <c r="G488" s="170">
        <v>2</v>
      </c>
      <c r="H488" s="170">
        <v>1</v>
      </c>
      <c r="I488" s="170">
        <v>1</v>
      </c>
      <c r="J488" s="240">
        <v>3</v>
      </c>
      <c r="K488" s="53">
        <v>1</v>
      </c>
      <c r="L488" s="53">
        <v>1</v>
      </c>
    </row>
    <row r="489" spans="1:12" ht="17.399999999999999">
      <c r="A489" s="191">
        <f t="shared" si="75"/>
        <v>8</v>
      </c>
      <c r="B489" s="191" t="str">
        <f>C489&amp;":"&amp;COUNTIF($C$7:C489,C489)</f>
        <v>8:16</v>
      </c>
      <c r="C489" s="204">
        <f t="shared" si="76"/>
        <v>8</v>
      </c>
      <c r="D489" s="170">
        <v>0</v>
      </c>
      <c r="E489" s="170">
        <v>1</v>
      </c>
      <c r="F489" s="170">
        <v>2</v>
      </c>
      <c r="G489" s="170">
        <v>0</v>
      </c>
      <c r="H489" s="170">
        <v>1</v>
      </c>
      <c r="I489" s="170">
        <v>0</v>
      </c>
      <c r="J489" s="240">
        <v>1</v>
      </c>
      <c r="K489" s="53">
        <v>2</v>
      </c>
      <c r="L489" s="53">
        <v>1</v>
      </c>
    </row>
    <row r="490" spans="1:12" ht="17.399999999999999">
      <c r="A490" s="191">
        <f t="shared" si="75"/>
        <v>9</v>
      </c>
      <c r="B490" s="191" t="str">
        <f>C490&amp;":"&amp;COUNTIF($C$7:C490,C490)</f>
        <v>9:14</v>
      </c>
      <c r="C490" s="204">
        <f t="shared" si="76"/>
        <v>9</v>
      </c>
      <c r="D490" s="170">
        <v>0</v>
      </c>
      <c r="E490" s="170">
        <v>1</v>
      </c>
      <c r="F490" s="170">
        <v>1</v>
      </c>
      <c r="G490" s="170">
        <v>0</v>
      </c>
      <c r="H490" s="170">
        <v>1</v>
      </c>
      <c r="I490" s="170">
        <v>0</v>
      </c>
      <c r="J490" s="240">
        <v>3</v>
      </c>
      <c r="K490" s="53">
        <v>1</v>
      </c>
      <c r="L490" s="53">
        <v>2</v>
      </c>
    </row>
    <row r="491" spans="1:12" ht="17.399999999999999">
      <c r="A491" s="191">
        <f t="shared" si="75"/>
        <v>7</v>
      </c>
      <c r="B491" s="191" t="str">
        <f>C491&amp;":"&amp;COUNTIF($C$7:C491,C491)</f>
        <v>7:8</v>
      </c>
      <c r="C491" s="204">
        <f t="shared" si="76"/>
        <v>7</v>
      </c>
      <c r="D491" s="170">
        <v>0</v>
      </c>
      <c r="E491" s="170">
        <v>0</v>
      </c>
      <c r="F491" s="170">
        <v>2</v>
      </c>
      <c r="G491" s="170">
        <v>2</v>
      </c>
      <c r="H491" s="170">
        <v>1</v>
      </c>
      <c r="I491" s="170">
        <v>2</v>
      </c>
      <c r="J491" s="240">
        <v>0</v>
      </c>
      <c r="K491" s="53">
        <v>0</v>
      </c>
      <c r="L491" s="53">
        <v>0</v>
      </c>
    </row>
    <row r="492" spans="1:12" ht="17.399999999999999">
      <c r="A492" s="191">
        <f t="shared" si="75"/>
        <v>12</v>
      </c>
      <c r="B492" s="191" t="str">
        <f>C492&amp;":"&amp;COUNTIF($C$7:C492,C492)</f>
        <v>12:10</v>
      </c>
      <c r="C492" s="204">
        <f t="shared" si="76"/>
        <v>12</v>
      </c>
      <c r="D492" s="170">
        <v>2</v>
      </c>
      <c r="E492" s="170">
        <v>2</v>
      </c>
      <c r="F492" s="170">
        <v>1</v>
      </c>
      <c r="G492" s="170">
        <v>1</v>
      </c>
      <c r="H492" s="170">
        <v>2</v>
      </c>
      <c r="I492" s="170">
        <v>1</v>
      </c>
      <c r="J492" s="240">
        <v>3</v>
      </c>
      <c r="K492" s="53">
        <v>0</v>
      </c>
      <c r="L492" s="53">
        <v>0</v>
      </c>
    </row>
    <row r="493" spans="1:12" ht="17.399999999999999">
      <c r="A493" s="191">
        <f t="shared" si="75"/>
        <v>9</v>
      </c>
      <c r="B493" s="191" t="str">
        <f>C493&amp;":"&amp;COUNTIF($C$7:C493,C493)</f>
        <v>9:15</v>
      </c>
      <c r="C493" s="204">
        <f t="shared" si="76"/>
        <v>9</v>
      </c>
      <c r="D493" s="170">
        <v>1</v>
      </c>
      <c r="E493" s="170">
        <v>0</v>
      </c>
      <c r="F493" s="170">
        <v>1</v>
      </c>
      <c r="G493" s="170">
        <v>1</v>
      </c>
      <c r="H493" s="170">
        <v>1</v>
      </c>
      <c r="I493" s="170">
        <v>0</v>
      </c>
      <c r="J493" s="240">
        <v>2</v>
      </c>
      <c r="K493" s="53">
        <v>2</v>
      </c>
      <c r="L493" s="53">
        <v>1</v>
      </c>
    </row>
    <row r="494" spans="1:12" ht="17.399999999999999">
      <c r="A494" s="191">
        <f t="shared" si="75"/>
        <v>13</v>
      </c>
      <c r="B494" s="191" t="str">
        <f>C494&amp;":"&amp;COUNTIF($C$7:C494,C494)</f>
        <v>13:10</v>
      </c>
      <c r="C494" s="204">
        <f t="shared" si="76"/>
        <v>13</v>
      </c>
      <c r="D494" s="213">
        <v>1</v>
      </c>
      <c r="E494" s="213">
        <v>1</v>
      </c>
      <c r="F494" s="213">
        <v>2</v>
      </c>
      <c r="G494" s="213">
        <v>1</v>
      </c>
      <c r="H494" s="213">
        <v>2</v>
      </c>
      <c r="I494" s="213">
        <v>1</v>
      </c>
      <c r="J494" s="250">
        <v>2</v>
      </c>
      <c r="K494" s="251">
        <v>1</v>
      </c>
      <c r="L494" s="251">
        <v>2</v>
      </c>
    </row>
    <row r="495" spans="1:12" ht="17.399999999999999">
      <c r="A495" s="191">
        <f t="shared" si="75"/>
        <v>6</v>
      </c>
      <c r="B495" s="191" t="str">
        <f>C495&amp;":"&amp;COUNTIF($C$7:C495,C495)</f>
        <v>6:6</v>
      </c>
      <c r="C495" s="204">
        <f t="shared" si="76"/>
        <v>6</v>
      </c>
      <c r="D495" s="170">
        <v>1</v>
      </c>
      <c r="E495" s="170">
        <v>0</v>
      </c>
      <c r="F495" s="170">
        <v>1</v>
      </c>
      <c r="G495" s="170">
        <v>1</v>
      </c>
      <c r="H495" s="170">
        <v>0</v>
      </c>
      <c r="I495" s="170">
        <v>0</v>
      </c>
      <c r="J495" s="240">
        <v>1</v>
      </c>
      <c r="K495" s="53">
        <v>1</v>
      </c>
      <c r="L495" s="53">
        <v>1</v>
      </c>
    </row>
    <row r="496" spans="1:12" ht="17.399999999999999">
      <c r="A496" s="191">
        <f t="shared" si="75"/>
        <v>11</v>
      </c>
      <c r="B496" s="191" t="str">
        <f>C496&amp;":"&amp;COUNTIF($C$7:C496,C496)</f>
        <v>11:9</v>
      </c>
      <c r="C496" s="204">
        <f t="shared" si="76"/>
        <v>11</v>
      </c>
      <c r="D496" s="170">
        <v>0</v>
      </c>
      <c r="E496" s="170">
        <v>1</v>
      </c>
      <c r="F496" s="170">
        <v>2</v>
      </c>
      <c r="G496" s="170">
        <v>0</v>
      </c>
      <c r="H496" s="170">
        <v>1</v>
      </c>
      <c r="I496" s="170">
        <v>1</v>
      </c>
      <c r="J496" s="240">
        <v>2</v>
      </c>
      <c r="K496" s="53">
        <v>2</v>
      </c>
      <c r="L496" s="53">
        <v>2</v>
      </c>
    </row>
    <row r="497" spans="1:12" ht="17.399999999999999">
      <c r="A497" s="191">
        <f t="shared" si="75"/>
        <v>12</v>
      </c>
      <c r="B497" s="191" t="str">
        <f>C497&amp;":"&amp;COUNTIF($C$7:C497,C497)</f>
        <v>12:11</v>
      </c>
      <c r="C497" s="204">
        <f t="shared" si="76"/>
        <v>12</v>
      </c>
      <c r="D497" s="170">
        <v>2</v>
      </c>
      <c r="E497" s="170">
        <v>2</v>
      </c>
      <c r="F497" s="170">
        <v>0</v>
      </c>
      <c r="G497" s="170">
        <v>2</v>
      </c>
      <c r="H497" s="170">
        <v>1</v>
      </c>
      <c r="I497" s="170">
        <v>1</v>
      </c>
      <c r="J497" s="240">
        <v>1</v>
      </c>
      <c r="K497" s="53">
        <v>1</v>
      </c>
      <c r="L497" s="53">
        <v>2</v>
      </c>
    </row>
    <row r="498" spans="1:12" ht="17.399999999999999">
      <c r="A498" s="191">
        <f t="shared" si="75"/>
        <v>7</v>
      </c>
      <c r="B498" s="191" t="str">
        <f>C498&amp;":"&amp;COUNTIF($C$7:C498,C498)</f>
        <v>7:9</v>
      </c>
      <c r="C498" s="204">
        <f t="shared" si="76"/>
        <v>7</v>
      </c>
      <c r="D498" s="170">
        <v>1</v>
      </c>
      <c r="E498" s="170">
        <v>0</v>
      </c>
      <c r="F498" s="170">
        <v>1</v>
      </c>
      <c r="G498" s="170">
        <v>0</v>
      </c>
      <c r="H498" s="170">
        <v>0</v>
      </c>
      <c r="I498" s="170">
        <v>2</v>
      </c>
      <c r="J498" s="240">
        <v>1</v>
      </c>
      <c r="K498" s="53">
        <v>1</v>
      </c>
      <c r="L498" s="53">
        <v>1</v>
      </c>
    </row>
    <row r="499" spans="1:12" ht="17.399999999999999">
      <c r="A499" s="191">
        <f t="shared" si="75"/>
        <v>11</v>
      </c>
      <c r="B499" s="191" t="str">
        <f>C499&amp;":"&amp;COUNTIF($C$7:C499,C499)</f>
        <v>11:10</v>
      </c>
      <c r="C499" s="204">
        <f t="shared" si="76"/>
        <v>11</v>
      </c>
      <c r="D499" s="170">
        <v>1</v>
      </c>
      <c r="E499" s="170">
        <v>1</v>
      </c>
      <c r="F499" s="170">
        <v>2</v>
      </c>
      <c r="G499" s="170">
        <v>1</v>
      </c>
      <c r="H499" s="170">
        <v>1</v>
      </c>
      <c r="I499" s="170">
        <v>1</v>
      </c>
      <c r="J499" s="240">
        <v>1</v>
      </c>
      <c r="K499" s="53">
        <v>1</v>
      </c>
      <c r="L499" s="53">
        <v>2</v>
      </c>
    </row>
    <row r="500" spans="1:12" ht="17.399999999999999">
      <c r="A500" s="191">
        <f t="shared" si="75"/>
        <v>9</v>
      </c>
      <c r="B500" s="191" t="str">
        <f>C500&amp;":"&amp;COUNTIF($C$7:C500,C500)</f>
        <v>9:16</v>
      </c>
      <c r="C500" s="204">
        <f t="shared" si="76"/>
        <v>9</v>
      </c>
      <c r="D500" s="170">
        <v>0</v>
      </c>
      <c r="E500" s="170">
        <v>0</v>
      </c>
      <c r="F500" s="170">
        <v>2</v>
      </c>
      <c r="G500" s="170">
        <v>0</v>
      </c>
      <c r="H500" s="170">
        <v>1</v>
      </c>
      <c r="I500" s="170">
        <v>0</v>
      </c>
      <c r="J500" s="240">
        <v>3</v>
      </c>
      <c r="K500" s="53">
        <v>2</v>
      </c>
      <c r="L500" s="53">
        <v>1</v>
      </c>
    </row>
    <row r="501" spans="1:12" ht="17.399999999999999">
      <c r="A501" s="191">
        <f t="shared" si="75"/>
        <v>11</v>
      </c>
      <c r="B501" s="191" t="str">
        <f>C501&amp;":"&amp;COUNTIF($C$7:C501,C501)</f>
        <v>11:11</v>
      </c>
      <c r="C501" s="204">
        <f t="shared" si="76"/>
        <v>11</v>
      </c>
      <c r="D501" s="170">
        <v>0</v>
      </c>
      <c r="E501" s="170">
        <v>1</v>
      </c>
      <c r="F501" s="170">
        <v>2</v>
      </c>
      <c r="G501" s="170">
        <v>1</v>
      </c>
      <c r="H501" s="170">
        <v>1</v>
      </c>
      <c r="I501" s="170">
        <v>1</v>
      </c>
      <c r="J501" s="240">
        <v>1</v>
      </c>
      <c r="K501" s="53">
        <v>2</v>
      </c>
      <c r="L501" s="53">
        <v>2</v>
      </c>
    </row>
    <row r="502" spans="1:12" ht="17.399999999999999">
      <c r="A502" s="191">
        <f t="shared" si="75"/>
        <v>11</v>
      </c>
      <c r="B502" s="191" t="str">
        <f>C502&amp;":"&amp;COUNTIF($C$7:C502,C502)</f>
        <v>11:12</v>
      </c>
      <c r="C502" s="204">
        <f t="shared" si="76"/>
        <v>11</v>
      </c>
      <c r="D502" s="170">
        <v>1</v>
      </c>
      <c r="E502" s="170">
        <v>2</v>
      </c>
      <c r="F502" s="170">
        <v>2</v>
      </c>
      <c r="G502" s="170">
        <v>2</v>
      </c>
      <c r="H502" s="170">
        <v>1</v>
      </c>
      <c r="I502" s="170">
        <v>0</v>
      </c>
      <c r="J502" s="240">
        <v>2</v>
      </c>
      <c r="K502" s="53">
        <v>1</v>
      </c>
      <c r="L502" s="53">
        <v>0</v>
      </c>
    </row>
    <row r="503" spans="1:12" ht="17.399999999999999">
      <c r="A503" s="191">
        <f t="shared" si="75"/>
        <v>9</v>
      </c>
      <c r="B503" s="191" t="str">
        <f>C503&amp;":"&amp;COUNTIF($C$7:C503,C503)</f>
        <v>9:17</v>
      </c>
      <c r="C503" s="204">
        <f t="shared" si="76"/>
        <v>9</v>
      </c>
      <c r="D503" s="170">
        <v>1</v>
      </c>
      <c r="E503" s="170">
        <v>1</v>
      </c>
      <c r="F503" s="170">
        <v>0</v>
      </c>
      <c r="G503" s="170">
        <v>1</v>
      </c>
      <c r="H503" s="170">
        <v>0</v>
      </c>
      <c r="I503" s="170">
        <v>1</v>
      </c>
      <c r="J503" s="240">
        <v>2</v>
      </c>
      <c r="K503" s="53">
        <v>2</v>
      </c>
      <c r="L503" s="53">
        <v>1</v>
      </c>
    </row>
    <row r="504" spans="1:12" ht="17.399999999999999">
      <c r="A504" s="191">
        <f t="shared" si="75"/>
        <v>15</v>
      </c>
      <c r="B504" s="191" t="str">
        <f>C504&amp;":"&amp;COUNTIF($C$7:C504,C504)</f>
        <v>15:8</v>
      </c>
      <c r="C504" s="204">
        <f t="shared" si="76"/>
        <v>15</v>
      </c>
      <c r="D504" s="170">
        <v>1</v>
      </c>
      <c r="E504" s="170">
        <v>2</v>
      </c>
      <c r="F504" s="170">
        <v>1</v>
      </c>
      <c r="G504" s="170">
        <v>2</v>
      </c>
      <c r="H504" s="170">
        <v>2</v>
      </c>
      <c r="I504" s="170">
        <v>1</v>
      </c>
      <c r="J504" s="240">
        <v>3</v>
      </c>
      <c r="K504" s="53">
        <v>1</v>
      </c>
      <c r="L504" s="53">
        <v>2</v>
      </c>
    </row>
    <row r="505" spans="1:12" ht="17.399999999999999">
      <c r="A505" s="191">
        <f t="shared" si="75"/>
        <v>7</v>
      </c>
      <c r="B505" s="191" t="str">
        <f>C505&amp;":"&amp;COUNTIF($C$7:C505,C505)</f>
        <v>7:10</v>
      </c>
      <c r="C505" s="204">
        <f t="shared" si="76"/>
        <v>7</v>
      </c>
      <c r="D505" s="170">
        <v>1</v>
      </c>
      <c r="E505" s="170">
        <v>0</v>
      </c>
      <c r="F505" s="170">
        <v>1</v>
      </c>
      <c r="G505" s="170">
        <v>0</v>
      </c>
      <c r="H505" s="170">
        <v>1</v>
      </c>
      <c r="I505" s="170">
        <v>0</v>
      </c>
      <c r="J505" s="240">
        <v>1</v>
      </c>
      <c r="K505" s="53">
        <v>1</v>
      </c>
      <c r="L505" s="53">
        <v>2</v>
      </c>
    </row>
    <row r="506" spans="1:12" ht="17.399999999999999">
      <c r="A506" s="191">
        <f t="shared" si="75"/>
        <v>7</v>
      </c>
      <c r="B506" s="191" t="str">
        <f>C506&amp;":"&amp;COUNTIF($C$7:C506,C506)</f>
        <v>7:11</v>
      </c>
      <c r="C506" s="204">
        <f t="shared" si="76"/>
        <v>7</v>
      </c>
      <c r="D506" s="214">
        <v>0</v>
      </c>
      <c r="E506" s="214">
        <v>0</v>
      </c>
      <c r="F506" s="214">
        <v>1</v>
      </c>
      <c r="G506" s="214">
        <v>0</v>
      </c>
      <c r="H506" s="214">
        <v>1</v>
      </c>
      <c r="I506" s="214">
        <v>0</v>
      </c>
      <c r="J506" s="214">
        <v>2</v>
      </c>
      <c r="K506" s="214">
        <v>1</v>
      </c>
      <c r="L506" s="214">
        <v>2</v>
      </c>
    </row>
    <row r="507" spans="1:12" ht="17.399999999999999">
      <c r="A507" s="191">
        <f t="shared" si="75"/>
        <v>12</v>
      </c>
      <c r="B507" s="191" t="str">
        <f>C507&amp;":"&amp;COUNTIF($C$7:C507,C507)</f>
        <v>12:12</v>
      </c>
      <c r="C507" s="204">
        <f t="shared" si="76"/>
        <v>12</v>
      </c>
      <c r="D507" s="170">
        <v>2</v>
      </c>
      <c r="E507" s="170">
        <v>1</v>
      </c>
      <c r="F507" s="170">
        <v>2</v>
      </c>
      <c r="G507" s="170">
        <v>2</v>
      </c>
      <c r="H507" s="170">
        <v>2</v>
      </c>
      <c r="I507" s="170">
        <v>2</v>
      </c>
      <c r="J507" s="240">
        <v>0</v>
      </c>
      <c r="K507" s="53">
        <v>0</v>
      </c>
      <c r="L507" s="53">
        <v>1</v>
      </c>
    </row>
    <row r="508" spans="1:12" ht="17.399999999999999">
      <c r="A508" s="191">
        <f t="shared" si="75"/>
        <v>8</v>
      </c>
      <c r="B508" s="191" t="str">
        <f>C508&amp;":"&amp;COUNTIF($C$7:C508,C508)</f>
        <v>8:17</v>
      </c>
      <c r="C508" s="204">
        <f t="shared" si="76"/>
        <v>8</v>
      </c>
      <c r="D508" s="170">
        <v>1</v>
      </c>
      <c r="E508" s="170">
        <v>0</v>
      </c>
      <c r="F508" s="170">
        <v>1</v>
      </c>
      <c r="G508" s="170">
        <v>2</v>
      </c>
      <c r="H508" s="170">
        <v>2</v>
      </c>
      <c r="I508" s="170">
        <v>1</v>
      </c>
      <c r="J508" s="240">
        <v>1</v>
      </c>
      <c r="K508" s="53">
        <v>0</v>
      </c>
      <c r="L508" s="53">
        <v>0</v>
      </c>
    </row>
    <row r="509" spans="1:12" ht="17.399999999999999">
      <c r="A509" s="191">
        <f t="shared" si="75"/>
        <v>15</v>
      </c>
      <c r="B509" s="191" t="str">
        <f>C509&amp;":"&amp;COUNTIF($C$7:C509,C509)</f>
        <v>15:9</v>
      </c>
      <c r="C509" s="204">
        <f t="shared" si="76"/>
        <v>15</v>
      </c>
      <c r="D509" s="170">
        <v>1</v>
      </c>
      <c r="E509" s="170">
        <v>2</v>
      </c>
      <c r="F509" s="170">
        <v>2</v>
      </c>
      <c r="G509" s="170">
        <v>2</v>
      </c>
      <c r="H509" s="170">
        <v>2</v>
      </c>
      <c r="I509" s="170">
        <v>1</v>
      </c>
      <c r="J509" s="240">
        <v>3</v>
      </c>
      <c r="K509" s="53">
        <v>1</v>
      </c>
      <c r="L509" s="53">
        <v>1</v>
      </c>
    </row>
    <row r="510" spans="1:12" ht="17.399999999999999">
      <c r="A510" s="191">
        <f t="shared" si="75"/>
        <v>9</v>
      </c>
      <c r="B510" s="191" t="str">
        <f>C510&amp;":"&amp;COUNTIF($C$7:C510,C510)</f>
        <v>9:18</v>
      </c>
      <c r="C510" s="204">
        <f t="shared" si="76"/>
        <v>9</v>
      </c>
      <c r="D510" s="170">
        <v>0</v>
      </c>
      <c r="E510" s="170">
        <v>0</v>
      </c>
      <c r="F510" s="170">
        <v>2</v>
      </c>
      <c r="G510" s="170">
        <v>0</v>
      </c>
      <c r="H510" s="170">
        <v>1</v>
      </c>
      <c r="I510" s="170">
        <v>0</v>
      </c>
      <c r="J510" s="240">
        <v>3</v>
      </c>
      <c r="K510" s="53">
        <v>1</v>
      </c>
      <c r="L510" s="53">
        <v>2</v>
      </c>
    </row>
    <row r="511" spans="1:12" ht="17.399999999999999">
      <c r="A511" s="191">
        <f t="shared" si="75"/>
        <v>8</v>
      </c>
      <c r="B511" s="191" t="str">
        <f>C511&amp;":"&amp;COUNTIF($C$7:C511,C511)</f>
        <v>8:18</v>
      </c>
      <c r="C511" s="204">
        <f t="shared" si="76"/>
        <v>8</v>
      </c>
      <c r="D511" s="170">
        <v>0</v>
      </c>
      <c r="E511" s="170">
        <v>0</v>
      </c>
      <c r="F511" s="170">
        <v>1</v>
      </c>
      <c r="G511" s="170">
        <v>1</v>
      </c>
      <c r="H511" s="170">
        <v>0</v>
      </c>
      <c r="I511" s="170">
        <v>0</v>
      </c>
      <c r="J511" s="240">
        <v>2</v>
      </c>
      <c r="K511" s="53">
        <v>2</v>
      </c>
      <c r="L511" s="53">
        <v>2</v>
      </c>
    </row>
    <row r="512" spans="1:12" ht="17.399999999999999">
      <c r="A512" s="191">
        <f t="shared" si="75"/>
        <v>13</v>
      </c>
      <c r="B512" s="191" t="str">
        <f>C512&amp;":"&amp;COUNTIF($C$7:C512,C512)</f>
        <v>13:11</v>
      </c>
      <c r="C512" s="204">
        <f t="shared" si="76"/>
        <v>13</v>
      </c>
      <c r="D512" s="170">
        <v>2</v>
      </c>
      <c r="E512" s="170">
        <v>2</v>
      </c>
      <c r="F512" s="170">
        <v>1</v>
      </c>
      <c r="G512" s="170">
        <v>2</v>
      </c>
      <c r="H512" s="170">
        <v>0</v>
      </c>
      <c r="I512" s="170">
        <v>0</v>
      </c>
      <c r="J512" s="240">
        <v>2</v>
      </c>
      <c r="K512" s="53">
        <v>2</v>
      </c>
      <c r="L512" s="53">
        <v>2</v>
      </c>
    </row>
    <row r="513" spans="1:12" ht="17.399999999999999">
      <c r="A513" s="191">
        <f t="shared" si="75"/>
        <v>10</v>
      </c>
      <c r="B513" s="191" t="str">
        <f>C513&amp;":"&amp;COUNTIF($C$7:C513,C513)</f>
        <v>10:14</v>
      </c>
      <c r="C513" s="204">
        <f t="shared" si="76"/>
        <v>10</v>
      </c>
      <c r="D513" s="170">
        <v>1</v>
      </c>
      <c r="E513" s="170">
        <v>0</v>
      </c>
      <c r="F513" s="170">
        <v>0</v>
      </c>
      <c r="G513" s="170">
        <v>1</v>
      </c>
      <c r="H513" s="170">
        <v>0</v>
      </c>
      <c r="I513" s="170">
        <v>2</v>
      </c>
      <c r="J513" s="240">
        <v>3</v>
      </c>
      <c r="K513" s="53">
        <v>1</v>
      </c>
      <c r="L513" s="53">
        <v>2</v>
      </c>
    </row>
    <row r="514" spans="1:12" ht="17.399999999999999">
      <c r="A514" s="191">
        <f t="shared" si="75"/>
        <v>17</v>
      </c>
      <c r="B514" s="191" t="str">
        <f>C514&amp;":"&amp;COUNTIF($C$7:C514,C514)</f>
        <v>17:4</v>
      </c>
      <c r="C514" s="204">
        <f t="shared" si="76"/>
        <v>17</v>
      </c>
      <c r="D514" s="170">
        <v>2</v>
      </c>
      <c r="E514" s="170">
        <v>1</v>
      </c>
      <c r="F514" s="170">
        <v>2</v>
      </c>
      <c r="G514" s="170">
        <v>2</v>
      </c>
      <c r="H514" s="170">
        <v>2</v>
      </c>
      <c r="I514" s="170">
        <v>1</v>
      </c>
      <c r="J514" s="240">
        <v>3</v>
      </c>
      <c r="K514" s="53">
        <v>2</v>
      </c>
      <c r="L514" s="53">
        <v>2</v>
      </c>
    </row>
    <row r="515" spans="1:12" ht="17.399999999999999">
      <c r="A515" s="191">
        <f t="shared" si="75"/>
        <v>7</v>
      </c>
      <c r="B515" s="191" t="str">
        <f>C515&amp;":"&amp;COUNTIF($C$7:C515,C515)</f>
        <v>7:12</v>
      </c>
      <c r="C515" s="204">
        <f t="shared" si="76"/>
        <v>7</v>
      </c>
      <c r="D515" s="170">
        <v>0</v>
      </c>
      <c r="E515" s="170">
        <v>1</v>
      </c>
      <c r="F515" s="170">
        <v>2</v>
      </c>
      <c r="G515" s="170">
        <v>0</v>
      </c>
      <c r="H515" s="170">
        <v>0</v>
      </c>
      <c r="I515" s="170">
        <v>0</v>
      </c>
      <c r="J515" s="240">
        <v>2</v>
      </c>
      <c r="K515" s="53">
        <v>1</v>
      </c>
      <c r="L515" s="53">
        <v>1</v>
      </c>
    </row>
    <row r="516" spans="1:12" ht="17.399999999999999">
      <c r="A516" s="191">
        <f t="shared" si="75"/>
        <v>10</v>
      </c>
      <c r="B516" s="191" t="str">
        <f>C516&amp;":"&amp;COUNTIF($C$7:C516,C516)</f>
        <v>10:15</v>
      </c>
      <c r="C516" s="204">
        <f t="shared" si="76"/>
        <v>10</v>
      </c>
      <c r="D516" s="170">
        <v>1</v>
      </c>
      <c r="E516" s="170">
        <v>0</v>
      </c>
      <c r="F516" s="170">
        <v>2</v>
      </c>
      <c r="G516" s="170">
        <v>0</v>
      </c>
      <c r="H516" s="170">
        <v>1</v>
      </c>
      <c r="I516" s="170">
        <v>0</v>
      </c>
      <c r="J516" s="240">
        <v>3</v>
      </c>
      <c r="K516" s="53">
        <v>2</v>
      </c>
      <c r="L516" s="53">
        <v>1</v>
      </c>
    </row>
    <row r="517" spans="1:12" ht="17.399999999999999">
      <c r="A517" s="191">
        <f t="shared" si="75"/>
        <v>11</v>
      </c>
      <c r="B517" s="191" t="str">
        <f>C517&amp;":"&amp;COUNTIF($C$7:C517,C517)</f>
        <v>11:13</v>
      </c>
      <c r="C517" s="204">
        <f t="shared" si="76"/>
        <v>11</v>
      </c>
      <c r="D517" s="170">
        <v>1</v>
      </c>
      <c r="E517" s="170">
        <v>2</v>
      </c>
      <c r="F517" s="170">
        <v>2</v>
      </c>
      <c r="G517" s="170">
        <v>2</v>
      </c>
      <c r="H517" s="170">
        <v>2</v>
      </c>
      <c r="I517" s="170">
        <v>0</v>
      </c>
      <c r="J517" s="240">
        <v>1</v>
      </c>
      <c r="K517" s="53">
        <v>1</v>
      </c>
      <c r="L517" s="53">
        <v>0</v>
      </c>
    </row>
    <row r="518" spans="1:12" ht="17.399999999999999">
      <c r="A518" s="191">
        <f t="shared" si="75"/>
        <v>11</v>
      </c>
      <c r="B518" s="191" t="str">
        <f>C518&amp;":"&amp;COUNTIF($C$7:C518,C518)</f>
        <v>11:14</v>
      </c>
      <c r="C518" s="204">
        <f t="shared" si="76"/>
        <v>11</v>
      </c>
      <c r="D518" s="170">
        <v>2</v>
      </c>
      <c r="E518" s="170">
        <v>2</v>
      </c>
      <c r="F518" s="170">
        <v>1</v>
      </c>
      <c r="G518" s="170">
        <v>0</v>
      </c>
      <c r="H518" s="170">
        <v>1</v>
      </c>
      <c r="I518" s="170">
        <v>1</v>
      </c>
      <c r="J518" s="240">
        <v>3</v>
      </c>
      <c r="K518" s="53">
        <v>0</v>
      </c>
      <c r="L518" s="53">
        <v>1</v>
      </c>
    </row>
    <row r="519" spans="1:12" ht="17.399999999999999">
      <c r="A519" s="191">
        <f t="shared" si="75"/>
        <v>14</v>
      </c>
      <c r="B519" s="191" t="str">
        <f>C519&amp;":"&amp;COUNTIF($C$7:C519,C519)</f>
        <v>14:6</v>
      </c>
      <c r="C519" s="204">
        <f t="shared" si="76"/>
        <v>14</v>
      </c>
      <c r="D519" s="170">
        <v>1</v>
      </c>
      <c r="E519" s="170">
        <v>2</v>
      </c>
      <c r="F519" s="170">
        <v>2</v>
      </c>
      <c r="G519" s="170">
        <v>1</v>
      </c>
      <c r="H519" s="170">
        <v>2</v>
      </c>
      <c r="I519" s="170">
        <v>2</v>
      </c>
      <c r="J519" s="240">
        <v>1</v>
      </c>
      <c r="K519" s="53">
        <v>2</v>
      </c>
      <c r="L519" s="53">
        <v>1</v>
      </c>
    </row>
    <row r="520" spans="1:12" ht="17.399999999999999">
      <c r="A520" s="191">
        <f t="shared" ref="A520:A583" si="77">SUM(D520:L520)</f>
        <v>9</v>
      </c>
      <c r="B520" s="191" t="str">
        <f>C520&amp;":"&amp;COUNTIF($C$7:C520,C520)</f>
        <v>9:19</v>
      </c>
      <c r="C520" s="204">
        <f t="shared" si="76"/>
        <v>9</v>
      </c>
      <c r="D520" s="170">
        <v>0</v>
      </c>
      <c r="E520" s="170">
        <v>1</v>
      </c>
      <c r="F520" s="170">
        <v>2</v>
      </c>
      <c r="G520" s="170">
        <v>0</v>
      </c>
      <c r="H520" s="170">
        <v>0</v>
      </c>
      <c r="I520" s="170">
        <v>1</v>
      </c>
      <c r="J520" s="240">
        <v>3</v>
      </c>
      <c r="K520" s="53">
        <v>1</v>
      </c>
      <c r="L520" s="53">
        <v>1</v>
      </c>
    </row>
    <row r="521" spans="1:12" ht="17.399999999999999">
      <c r="A521" s="191">
        <f t="shared" si="77"/>
        <v>8</v>
      </c>
      <c r="B521" s="191" t="str">
        <f>C521&amp;":"&amp;COUNTIF($C$7:C521,C521)</f>
        <v>8:19</v>
      </c>
      <c r="C521" s="204">
        <f t="shared" si="76"/>
        <v>8</v>
      </c>
      <c r="D521" s="170">
        <v>1</v>
      </c>
      <c r="E521" s="170">
        <v>0</v>
      </c>
      <c r="F521" s="170">
        <v>2</v>
      </c>
      <c r="G521" s="170">
        <v>0</v>
      </c>
      <c r="H521" s="170">
        <v>0</v>
      </c>
      <c r="I521" s="170">
        <v>0</v>
      </c>
      <c r="J521" s="240">
        <v>2</v>
      </c>
      <c r="K521" s="53">
        <v>1</v>
      </c>
      <c r="L521" s="53">
        <v>2</v>
      </c>
    </row>
    <row r="522" spans="1:12" ht="17.399999999999999">
      <c r="A522" s="191">
        <f t="shared" si="77"/>
        <v>11</v>
      </c>
      <c r="B522" s="191" t="str">
        <f>C522&amp;":"&amp;COUNTIF($C$7:C522,C522)</f>
        <v>11:15</v>
      </c>
      <c r="C522" s="204">
        <f t="shared" si="76"/>
        <v>11</v>
      </c>
      <c r="D522" s="170">
        <v>2</v>
      </c>
      <c r="E522" s="170">
        <v>1</v>
      </c>
      <c r="F522" s="170">
        <v>2</v>
      </c>
      <c r="G522" s="170">
        <v>1</v>
      </c>
      <c r="H522" s="170">
        <v>1</v>
      </c>
      <c r="I522" s="170">
        <v>2</v>
      </c>
      <c r="J522" s="240">
        <v>0</v>
      </c>
      <c r="K522" s="53">
        <v>2</v>
      </c>
      <c r="L522" s="53">
        <v>0</v>
      </c>
    </row>
    <row r="523" spans="1:12" ht="17.399999999999999">
      <c r="A523" s="191">
        <f t="shared" si="77"/>
        <v>7</v>
      </c>
      <c r="B523" s="191" t="str">
        <f>C523&amp;":"&amp;COUNTIF($C$7:C523,C523)</f>
        <v>7:13</v>
      </c>
      <c r="C523" s="204">
        <f t="shared" ref="C523:C586" si="78">SUM(D523:L523)</f>
        <v>7</v>
      </c>
      <c r="D523" s="170">
        <v>2</v>
      </c>
      <c r="E523" s="170">
        <v>0</v>
      </c>
      <c r="F523" s="170">
        <v>2</v>
      </c>
      <c r="G523" s="170">
        <v>0</v>
      </c>
      <c r="H523" s="170">
        <v>2</v>
      </c>
      <c r="I523" s="170">
        <v>0</v>
      </c>
      <c r="J523" s="240">
        <v>0</v>
      </c>
      <c r="K523" s="53">
        <v>1</v>
      </c>
      <c r="L523" s="53">
        <v>0</v>
      </c>
    </row>
    <row r="524" spans="1:12" ht="17.399999999999999">
      <c r="A524" s="191">
        <f t="shared" si="77"/>
        <v>14</v>
      </c>
      <c r="B524" s="191" t="str">
        <f>C524&amp;":"&amp;COUNTIF($C$7:C524,C524)</f>
        <v>14:7</v>
      </c>
      <c r="C524" s="204">
        <f t="shared" si="78"/>
        <v>14</v>
      </c>
      <c r="D524" s="170">
        <v>2</v>
      </c>
      <c r="E524" s="170">
        <v>2</v>
      </c>
      <c r="F524" s="170">
        <v>1</v>
      </c>
      <c r="G524" s="170">
        <v>1</v>
      </c>
      <c r="H524" s="170">
        <v>1</v>
      </c>
      <c r="I524" s="170">
        <v>1</v>
      </c>
      <c r="J524" s="240">
        <v>3</v>
      </c>
      <c r="K524" s="53">
        <v>2</v>
      </c>
      <c r="L524" s="53">
        <v>1</v>
      </c>
    </row>
    <row r="525" spans="1:12" ht="17.399999999999999">
      <c r="A525" s="191">
        <f t="shared" si="77"/>
        <v>8</v>
      </c>
      <c r="B525" s="191" t="str">
        <f>C525&amp;":"&amp;COUNTIF($C$7:C525,C525)</f>
        <v>8:20</v>
      </c>
      <c r="C525" s="204">
        <f t="shared" si="78"/>
        <v>8</v>
      </c>
      <c r="D525" s="170">
        <v>0</v>
      </c>
      <c r="E525" s="170">
        <v>0</v>
      </c>
      <c r="F525" s="170">
        <v>1</v>
      </c>
      <c r="G525" s="170">
        <v>1</v>
      </c>
      <c r="H525" s="170">
        <v>0</v>
      </c>
      <c r="I525" s="170">
        <v>0</v>
      </c>
      <c r="J525" s="240">
        <v>2</v>
      </c>
      <c r="K525" s="53">
        <v>2</v>
      </c>
      <c r="L525" s="53">
        <v>2</v>
      </c>
    </row>
    <row r="526" spans="1:12" ht="17.399999999999999">
      <c r="A526" s="191">
        <f t="shared" si="77"/>
        <v>8</v>
      </c>
      <c r="B526" s="191" t="str">
        <f>C526&amp;":"&amp;COUNTIF($C$7:C526,C526)</f>
        <v>8:21</v>
      </c>
      <c r="C526" s="204">
        <f t="shared" si="78"/>
        <v>8</v>
      </c>
      <c r="D526" s="170">
        <v>0</v>
      </c>
      <c r="E526" s="170">
        <v>1</v>
      </c>
      <c r="F526" s="170">
        <v>1</v>
      </c>
      <c r="G526" s="170">
        <v>0</v>
      </c>
      <c r="H526" s="170">
        <v>1</v>
      </c>
      <c r="I526" s="170">
        <v>0</v>
      </c>
      <c r="J526" s="240">
        <v>2</v>
      </c>
      <c r="K526" s="53">
        <v>1</v>
      </c>
      <c r="L526" s="53">
        <v>2</v>
      </c>
    </row>
    <row r="527" spans="1:12" ht="17.399999999999999">
      <c r="A527" s="191">
        <f t="shared" si="77"/>
        <v>10</v>
      </c>
      <c r="B527" s="191" t="str">
        <f>C527&amp;":"&amp;COUNTIF($C$7:C527,C527)</f>
        <v>10:16</v>
      </c>
      <c r="C527" s="204">
        <f t="shared" si="78"/>
        <v>10</v>
      </c>
      <c r="D527" s="170">
        <v>1</v>
      </c>
      <c r="E527" s="170">
        <v>1</v>
      </c>
      <c r="F527" s="170">
        <v>1</v>
      </c>
      <c r="G527" s="170">
        <v>1</v>
      </c>
      <c r="H527" s="170">
        <v>1</v>
      </c>
      <c r="I527" s="170">
        <v>2</v>
      </c>
      <c r="J527" s="240">
        <v>3</v>
      </c>
      <c r="K527" s="53">
        <v>0</v>
      </c>
      <c r="L527" s="53">
        <v>0</v>
      </c>
    </row>
    <row r="528" spans="1:12" ht="17.399999999999999">
      <c r="A528" s="191">
        <f t="shared" si="77"/>
        <v>17</v>
      </c>
      <c r="B528" s="191" t="str">
        <f>C528&amp;":"&amp;COUNTIF($C$7:C528,C528)</f>
        <v>17:5</v>
      </c>
      <c r="C528" s="204">
        <f t="shared" si="78"/>
        <v>17</v>
      </c>
      <c r="D528" s="170">
        <v>2</v>
      </c>
      <c r="E528" s="170">
        <v>0</v>
      </c>
      <c r="F528" s="170">
        <v>2</v>
      </c>
      <c r="G528" s="170">
        <v>2</v>
      </c>
      <c r="H528" s="170">
        <v>2</v>
      </c>
      <c r="I528" s="170">
        <v>2</v>
      </c>
      <c r="J528" s="240">
        <v>3</v>
      </c>
      <c r="K528" s="53">
        <v>2</v>
      </c>
      <c r="L528" s="53">
        <v>2</v>
      </c>
    </row>
    <row r="529" spans="1:12" ht="17.399999999999999">
      <c r="A529" s="191">
        <f t="shared" si="77"/>
        <v>12</v>
      </c>
      <c r="B529" s="191" t="str">
        <f>C529&amp;":"&amp;COUNTIF($C$7:C529,C529)</f>
        <v>12:13</v>
      </c>
      <c r="C529" s="204">
        <f t="shared" si="78"/>
        <v>12</v>
      </c>
      <c r="D529" s="170">
        <v>1</v>
      </c>
      <c r="E529" s="170">
        <v>2</v>
      </c>
      <c r="F529" s="170">
        <v>2</v>
      </c>
      <c r="G529" s="170">
        <v>1</v>
      </c>
      <c r="H529" s="170">
        <v>1</v>
      </c>
      <c r="I529" s="170">
        <v>1</v>
      </c>
      <c r="J529" s="240">
        <v>1</v>
      </c>
      <c r="K529" s="53">
        <v>1</v>
      </c>
      <c r="L529" s="53">
        <v>2</v>
      </c>
    </row>
    <row r="530" spans="1:12" ht="17.399999999999999">
      <c r="A530" s="191">
        <f t="shared" si="77"/>
        <v>10</v>
      </c>
      <c r="B530" s="191" t="str">
        <f>C530&amp;":"&amp;COUNTIF($C$7:C530,C530)</f>
        <v>10:17</v>
      </c>
      <c r="C530" s="204">
        <f t="shared" si="78"/>
        <v>10</v>
      </c>
      <c r="D530" s="213">
        <v>0</v>
      </c>
      <c r="E530" s="213">
        <v>0</v>
      </c>
      <c r="F530" s="213">
        <v>1</v>
      </c>
      <c r="G530" s="213">
        <v>1</v>
      </c>
      <c r="H530" s="213">
        <v>1</v>
      </c>
      <c r="I530" s="213">
        <v>0</v>
      </c>
      <c r="J530" s="250">
        <v>3</v>
      </c>
      <c r="K530" s="251">
        <v>2</v>
      </c>
      <c r="L530" s="251">
        <v>2</v>
      </c>
    </row>
    <row r="531" spans="1:12" ht="17.399999999999999">
      <c r="A531" s="191">
        <f t="shared" si="77"/>
        <v>12</v>
      </c>
      <c r="B531" s="191" t="str">
        <f>C531&amp;":"&amp;COUNTIF($C$7:C531,C531)</f>
        <v>12:14</v>
      </c>
      <c r="C531" s="204">
        <f t="shared" si="78"/>
        <v>12</v>
      </c>
      <c r="D531" s="170">
        <v>0</v>
      </c>
      <c r="E531" s="170">
        <v>1</v>
      </c>
      <c r="F531" s="170">
        <v>2</v>
      </c>
      <c r="G531" s="170">
        <v>1</v>
      </c>
      <c r="H531" s="170">
        <v>1</v>
      </c>
      <c r="I531" s="170">
        <v>1</v>
      </c>
      <c r="J531" s="240">
        <v>3</v>
      </c>
      <c r="K531" s="53">
        <v>1</v>
      </c>
      <c r="L531" s="53">
        <v>2</v>
      </c>
    </row>
    <row r="532" spans="1:12" ht="17.399999999999999">
      <c r="A532" s="191">
        <f t="shared" si="77"/>
        <v>8</v>
      </c>
      <c r="B532" s="191" t="str">
        <f>C532&amp;":"&amp;COUNTIF($C$7:C532,C532)</f>
        <v>8:22</v>
      </c>
      <c r="C532" s="204">
        <f t="shared" si="78"/>
        <v>8</v>
      </c>
      <c r="D532" s="170">
        <v>2</v>
      </c>
      <c r="E532" s="170">
        <v>1</v>
      </c>
      <c r="F532" s="170">
        <v>2</v>
      </c>
      <c r="G532" s="170">
        <v>0</v>
      </c>
      <c r="H532" s="170">
        <v>2</v>
      </c>
      <c r="I532" s="170">
        <v>0</v>
      </c>
      <c r="J532" s="240">
        <v>0</v>
      </c>
      <c r="K532" s="53">
        <v>1</v>
      </c>
      <c r="L532" s="53">
        <v>0</v>
      </c>
    </row>
    <row r="533" spans="1:12" ht="17.399999999999999">
      <c r="A533" s="191">
        <f t="shared" si="77"/>
        <v>11</v>
      </c>
      <c r="B533" s="191" t="str">
        <f>C533&amp;":"&amp;COUNTIF($C$7:C533,C533)</f>
        <v>11:16</v>
      </c>
      <c r="C533" s="204">
        <f t="shared" si="78"/>
        <v>11</v>
      </c>
      <c r="D533" s="170">
        <v>1</v>
      </c>
      <c r="E533" s="170">
        <v>2</v>
      </c>
      <c r="F533" s="170">
        <v>2</v>
      </c>
      <c r="G533" s="170">
        <v>0</v>
      </c>
      <c r="H533" s="170">
        <v>1</v>
      </c>
      <c r="I533" s="170">
        <v>0</v>
      </c>
      <c r="J533" s="240">
        <v>1</v>
      </c>
      <c r="K533" s="53">
        <v>2</v>
      </c>
      <c r="L533" s="53">
        <v>2</v>
      </c>
    </row>
    <row r="534" spans="1:12" ht="17.399999999999999">
      <c r="A534" s="191">
        <f t="shared" si="77"/>
        <v>16</v>
      </c>
      <c r="B534" s="191" t="str">
        <f>C534&amp;":"&amp;COUNTIF($C$7:C534,C534)</f>
        <v>16:6</v>
      </c>
      <c r="C534" s="204">
        <f t="shared" si="78"/>
        <v>16</v>
      </c>
      <c r="D534" s="170">
        <v>2</v>
      </c>
      <c r="E534" s="170">
        <v>1</v>
      </c>
      <c r="F534" s="170">
        <v>2</v>
      </c>
      <c r="G534" s="170">
        <v>1</v>
      </c>
      <c r="H534" s="170">
        <v>1</v>
      </c>
      <c r="I534" s="170">
        <v>2</v>
      </c>
      <c r="J534" s="240">
        <v>3</v>
      </c>
      <c r="K534" s="53">
        <v>2</v>
      </c>
      <c r="L534" s="53">
        <v>2</v>
      </c>
    </row>
    <row r="535" spans="1:12" ht="17.399999999999999">
      <c r="A535" s="191">
        <f t="shared" si="77"/>
        <v>7</v>
      </c>
      <c r="B535" s="191" t="str">
        <f>C535&amp;":"&amp;COUNTIF($C$7:C535,C535)</f>
        <v>7:14</v>
      </c>
      <c r="C535" s="204">
        <f t="shared" si="78"/>
        <v>7</v>
      </c>
      <c r="D535" s="170">
        <v>1</v>
      </c>
      <c r="E535" s="170">
        <v>0</v>
      </c>
      <c r="F535" s="170">
        <v>2</v>
      </c>
      <c r="G535" s="170">
        <v>0</v>
      </c>
      <c r="H535" s="170">
        <v>0</v>
      </c>
      <c r="I535" s="170">
        <v>0</v>
      </c>
      <c r="J535" s="240">
        <v>2</v>
      </c>
      <c r="K535" s="53">
        <v>1</v>
      </c>
      <c r="L535" s="53">
        <v>1</v>
      </c>
    </row>
    <row r="536" spans="1:12" ht="17.399999999999999">
      <c r="A536" s="191">
        <f t="shared" si="77"/>
        <v>8</v>
      </c>
      <c r="B536" s="191" t="str">
        <f>C536&amp;":"&amp;COUNTIF($C$7:C536,C536)</f>
        <v>8:23</v>
      </c>
      <c r="C536" s="204">
        <f t="shared" si="78"/>
        <v>8</v>
      </c>
      <c r="D536" s="170">
        <v>0</v>
      </c>
      <c r="E536" s="170">
        <v>1</v>
      </c>
      <c r="F536" s="170">
        <v>1</v>
      </c>
      <c r="G536" s="170">
        <v>1</v>
      </c>
      <c r="H536" s="170">
        <v>0</v>
      </c>
      <c r="I536" s="170">
        <v>0</v>
      </c>
      <c r="J536" s="240">
        <v>2</v>
      </c>
      <c r="K536" s="53">
        <v>2</v>
      </c>
      <c r="L536" s="53">
        <v>1</v>
      </c>
    </row>
    <row r="537" spans="1:12" ht="17.399999999999999">
      <c r="A537" s="191">
        <f t="shared" si="77"/>
        <v>15</v>
      </c>
      <c r="B537" s="191" t="str">
        <f>C537&amp;":"&amp;COUNTIF($C$7:C537,C537)</f>
        <v>15:10</v>
      </c>
      <c r="C537" s="204">
        <f t="shared" si="78"/>
        <v>15</v>
      </c>
      <c r="D537" s="170">
        <v>2</v>
      </c>
      <c r="E537" s="170">
        <v>1</v>
      </c>
      <c r="F537" s="170">
        <v>0</v>
      </c>
      <c r="G537" s="170">
        <v>2</v>
      </c>
      <c r="H537" s="170">
        <v>1</v>
      </c>
      <c r="I537" s="170">
        <v>2</v>
      </c>
      <c r="J537" s="240">
        <v>3</v>
      </c>
      <c r="K537" s="53">
        <v>2</v>
      </c>
      <c r="L537" s="53">
        <v>2</v>
      </c>
    </row>
    <row r="538" spans="1:12" ht="17.399999999999999">
      <c r="A538" s="191">
        <f t="shared" si="77"/>
        <v>15</v>
      </c>
      <c r="B538" s="191" t="str">
        <f>C538&amp;":"&amp;COUNTIF($C$7:C538,C538)</f>
        <v>15:11</v>
      </c>
      <c r="C538" s="204">
        <f t="shared" si="78"/>
        <v>15</v>
      </c>
      <c r="D538" s="231">
        <v>2</v>
      </c>
      <c r="E538" s="231">
        <v>2</v>
      </c>
      <c r="F538" s="231">
        <v>2</v>
      </c>
      <c r="G538" s="231">
        <v>2</v>
      </c>
      <c r="H538" s="231">
        <v>1</v>
      </c>
      <c r="I538" s="231">
        <v>2</v>
      </c>
      <c r="J538" s="231">
        <v>1</v>
      </c>
      <c r="K538" s="231">
        <v>2</v>
      </c>
      <c r="L538" s="231">
        <v>1</v>
      </c>
    </row>
    <row r="539" spans="1:12" ht="17.399999999999999">
      <c r="A539" s="191">
        <f t="shared" si="77"/>
        <v>18</v>
      </c>
      <c r="B539" s="191" t="str">
        <f>C539&amp;":"&amp;COUNTIF($C$7:C539,C539)</f>
        <v>18:6</v>
      </c>
      <c r="C539" s="204">
        <f t="shared" si="78"/>
        <v>18</v>
      </c>
      <c r="D539" s="170">
        <v>2</v>
      </c>
      <c r="E539" s="170">
        <v>2</v>
      </c>
      <c r="F539" s="170">
        <v>2</v>
      </c>
      <c r="G539" s="170">
        <v>2</v>
      </c>
      <c r="H539" s="170">
        <v>2</v>
      </c>
      <c r="I539" s="170">
        <v>2</v>
      </c>
      <c r="J539" s="240">
        <v>2</v>
      </c>
      <c r="K539" s="53">
        <v>2</v>
      </c>
      <c r="L539" s="53">
        <v>2</v>
      </c>
    </row>
    <row r="540" spans="1:12" ht="17.399999999999999">
      <c r="A540" s="191">
        <f t="shared" si="77"/>
        <v>10</v>
      </c>
      <c r="B540" s="191" t="str">
        <f>C540&amp;":"&amp;COUNTIF($C$7:C540,C540)</f>
        <v>10:18</v>
      </c>
      <c r="C540" s="204">
        <f t="shared" si="78"/>
        <v>10</v>
      </c>
      <c r="D540" s="170">
        <v>1</v>
      </c>
      <c r="E540" s="170">
        <v>1</v>
      </c>
      <c r="F540" s="170">
        <v>2</v>
      </c>
      <c r="G540" s="170">
        <v>0</v>
      </c>
      <c r="H540" s="170">
        <v>1</v>
      </c>
      <c r="I540" s="170">
        <v>1</v>
      </c>
      <c r="J540" s="240">
        <v>1</v>
      </c>
      <c r="K540" s="53">
        <v>2</v>
      </c>
      <c r="L540" s="53">
        <v>1</v>
      </c>
    </row>
    <row r="541" spans="1:12" ht="17.399999999999999">
      <c r="A541" s="191">
        <f t="shared" si="77"/>
        <v>9</v>
      </c>
      <c r="B541" s="191" t="str">
        <f>C541&amp;":"&amp;COUNTIF($C$7:C541,C541)</f>
        <v>9:20</v>
      </c>
      <c r="C541" s="204">
        <f t="shared" si="78"/>
        <v>9</v>
      </c>
      <c r="D541" s="170">
        <v>1</v>
      </c>
      <c r="E541" s="170">
        <v>1</v>
      </c>
      <c r="F541" s="170">
        <v>1</v>
      </c>
      <c r="G541" s="170">
        <v>0</v>
      </c>
      <c r="H541" s="170">
        <v>1</v>
      </c>
      <c r="I541" s="170">
        <v>1</v>
      </c>
      <c r="J541" s="240">
        <v>1</v>
      </c>
      <c r="K541" s="53">
        <v>2</v>
      </c>
      <c r="L541" s="53">
        <v>1</v>
      </c>
    </row>
    <row r="542" spans="1:12" ht="17.399999999999999">
      <c r="A542" s="191">
        <f t="shared" si="77"/>
        <v>9</v>
      </c>
      <c r="B542" s="191" t="str">
        <f>C542&amp;":"&amp;COUNTIF($C$7:C542,C542)</f>
        <v>9:21</v>
      </c>
      <c r="C542" s="204">
        <f t="shared" si="78"/>
        <v>9</v>
      </c>
      <c r="D542" s="170">
        <v>2</v>
      </c>
      <c r="E542" s="170">
        <v>0</v>
      </c>
      <c r="F542" s="170">
        <v>2</v>
      </c>
      <c r="G542" s="170">
        <v>0</v>
      </c>
      <c r="H542" s="170">
        <v>2</v>
      </c>
      <c r="I542" s="170">
        <v>2</v>
      </c>
      <c r="J542" s="240">
        <v>0</v>
      </c>
      <c r="K542" s="53">
        <v>0</v>
      </c>
      <c r="L542" s="53">
        <v>1</v>
      </c>
    </row>
    <row r="543" spans="1:12" ht="17.399999999999999">
      <c r="A543" s="191">
        <f t="shared" si="77"/>
        <v>10</v>
      </c>
      <c r="B543" s="191" t="str">
        <f>C543&amp;":"&amp;COUNTIF($C$7:C543,C543)</f>
        <v>10:19</v>
      </c>
      <c r="C543" s="204">
        <f t="shared" si="78"/>
        <v>10</v>
      </c>
      <c r="D543" s="170">
        <v>2</v>
      </c>
      <c r="E543" s="170">
        <v>0</v>
      </c>
      <c r="F543" s="170">
        <v>2</v>
      </c>
      <c r="G543" s="170">
        <v>0</v>
      </c>
      <c r="H543" s="170">
        <v>2</v>
      </c>
      <c r="I543" s="170">
        <v>2</v>
      </c>
      <c r="J543" s="240">
        <v>0</v>
      </c>
      <c r="K543" s="53">
        <v>0</v>
      </c>
      <c r="L543" s="53">
        <v>2</v>
      </c>
    </row>
    <row r="544" spans="1:12" ht="17.399999999999999">
      <c r="A544" s="191">
        <f t="shared" si="77"/>
        <v>15</v>
      </c>
      <c r="B544" s="191" t="str">
        <f>C544&amp;":"&amp;COUNTIF($C$7:C544,C544)</f>
        <v>15:12</v>
      </c>
      <c r="C544" s="204">
        <f t="shared" si="78"/>
        <v>15</v>
      </c>
      <c r="D544" s="170">
        <v>1</v>
      </c>
      <c r="E544" s="170">
        <v>2</v>
      </c>
      <c r="F544" s="170">
        <v>1</v>
      </c>
      <c r="G544" s="170">
        <v>1</v>
      </c>
      <c r="H544" s="170">
        <v>2</v>
      </c>
      <c r="I544" s="170">
        <v>1</v>
      </c>
      <c r="J544" s="240">
        <v>3</v>
      </c>
      <c r="K544" s="53">
        <v>2</v>
      </c>
      <c r="L544" s="53">
        <v>2</v>
      </c>
    </row>
    <row r="545" spans="1:12" ht="17.399999999999999">
      <c r="A545" s="191">
        <f t="shared" si="77"/>
        <v>11</v>
      </c>
      <c r="B545" s="191" t="str">
        <f>C545&amp;":"&amp;COUNTIF($C$7:C545,C545)</f>
        <v>11:17</v>
      </c>
      <c r="C545" s="204">
        <f t="shared" si="78"/>
        <v>11</v>
      </c>
      <c r="D545" s="170">
        <v>1</v>
      </c>
      <c r="E545" s="170">
        <v>0</v>
      </c>
      <c r="F545" s="170">
        <v>2</v>
      </c>
      <c r="G545" s="170">
        <v>1</v>
      </c>
      <c r="H545" s="170">
        <v>0</v>
      </c>
      <c r="I545" s="170">
        <v>1</v>
      </c>
      <c r="J545" s="240">
        <v>3</v>
      </c>
      <c r="K545" s="53">
        <v>2</v>
      </c>
      <c r="L545" s="53">
        <v>1</v>
      </c>
    </row>
    <row r="546" spans="1:12" ht="17.399999999999999">
      <c r="A546" s="191">
        <f t="shared" si="77"/>
        <v>11</v>
      </c>
      <c r="B546" s="191" t="str">
        <f>C546&amp;":"&amp;COUNTIF($C$7:C546,C546)</f>
        <v>11:18</v>
      </c>
      <c r="C546" s="204">
        <f t="shared" si="78"/>
        <v>11</v>
      </c>
      <c r="D546" s="170">
        <v>1</v>
      </c>
      <c r="E546" s="170">
        <v>1</v>
      </c>
      <c r="F546" s="170">
        <v>2</v>
      </c>
      <c r="G546" s="170">
        <v>0</v>
      </c>
      <c r="H546" s="170">
        <v>1</v>
      </c>
      <c r="I546" s="170">
        <v>1</v>
      </c>
      <c r="J546" s="240">
        <v>2</v>
      </c>
      <c r="K546" s="53">
        <v>2</v>
      </c>
      <c r="L546" s="53">
        <v>1</v>
      </c>
    </row>
    <row r="547" spans="1:12" ht="17.399999999999999">
      <c r="A547" s="191">
        <f t="shared" si="77"/>
        <v>13</v>
      </c>
      <c r="B547" s="191" t="str">
        <f>C547&amp;":"&amp;COUNTIF($C$7:C547,C547)</f>
        <v>13:12</v>
      </c>
      <c r="C547" s="204">
        <f t="shared" si="78"/>
        <v>13</v>
      </c>
      <c r="D547" s="170">
        <v>1</v>
      </c>
      <c r="E547" s="170">
        <v>2</v>
      </c>
      <c r="F547" s="170">
        <v>1</v>
      </c>
      <c r="G547" s="170">
        <v>2</v>
      </c>
      <c r="H547" s="170">
        <v>1</v>
      </c>
      <c r="I547" s="170">
        <v>2</v>
      </c>
      <c r="J547" s="240">
        <v>2</v>
      </c>
      <c r="K547" s="53">
        <v>0</v>
      </c>
      <c r="L547" s="53">
        <v>2</v>
      </c>
    </row>
    <row r="548" spans="1:12" ht="17.399999999999999">
      <c r="A548" s="191">
        <f t="shared" si="77"/>
        <v>11</v>
      </c>
      <c r="B548" s="191" t="str">
        <f>C548&amp;":"&amp;COUNTIF($C$7:C548,C548)</f>
        <v>11:19</v>
      </c>
      <c r="C548" s="204">
        <f t="shared" si="78"/>
        <v>11</v>
      </c>
      <c r="D548" s="170">
        <v>2</v>
      </c>
      <c r="E548" s="170">
        <v>2</v>
      </c>
      <c r="F548" s="170">
        <v>0</v>
      </c>
      <c r="G548" s="170">
        <v>2</v>
      </c>
      <c r="H548" s="170">
        <v>1</v>
      </c>
      <c r="I548" s="170">
        <v>1</v>
      </c>
      <c r="J548" s="240">
        <v>1</v>
      </c>
      <c r="K548" s="53">
        <v>0</v>
      </c>
      <c r="L548" s="53">
        <v>2</v>
      </c>
    </row>
    <row r="549" spans="1:12" ht="17.399999999999999">
      <c r="A549" s="191">
        <f t="shared" si="77"/>
        <v>15</v>
      </c>
      <c r="B549" s="191" t="str">
        <f>C549&amp;":"&amp;COUNTIF($C$7:C549,C549)</f>
        <v>15:13</v>
      </c>
      <c r="C549" s="204">
        <f t="shared" si="78"/>
        <v>15</v>
      </c>
      <c r="D549" s="170">
        <v>1</v>
      </c>
      <c r="E549" s="170">
        <v>1</v>
      </c>
      <c r="F549" s="170">
        <v>2</v>
      </c>
      <c r="G549" s="170">
        <v>2</v>
      </c>
      <c r="H549" s="170">
        <v>1</v>
      </c>
      <c r="I549" s="170">
        <v>1</v>
      </c>
      <c r="J549" s="240">
        <v>3</v>
      </c>
      <c r="K549" s="53">
        <v>2</v>
      </c>
      <c r="L549" s="53">
        <v>2</v>
      </c>
    </row>
    <row r="550" spans="1:12" ht="17.399999999999999">
      <c r="A550" s="191">
        <f t="shared" si="77"/>
        <v>9</v>
      </c>
      <c r="B550" s="191" t="str">
        <f>C550&amp;":"&amp;COUNTIF($C$7:C550,C550)</f>
        <v>9:22</v>
      </c>
      <c r="C550" s="204">
        <f t="shared" si="78"/>
        <v>9</v>
      </c>
      <c r="D550" s="170">
        <v>1</v>
      </c>
      <c r="E550" s="170">
        <v>0</v>
      </c>
      <c r="F550" s="170">
        <v>2</v>
      </c>
      <c r="G550" s="170">
        <v>1</v>
      </c>
      <c r="H550" s="170">
        <v>1</v>
      </c>
      <c r="I550" s="170">
        <v>0</v>
      </c>
      <c r="J550" s="240">
        <v>2</v>
      </c>
      <c r="K550" s="53">
        <v>1</v>
      </c>
      <c r="L550" s="53">
        <v>1</v>
      </c>
    </row>
    <row r="551" spans="1:12" ht="17.399999999999999">
      <c r="A551" s="191">
        <f t="shared" si="77"/>
        <v>10</v>
      </c>
      <c r="B551" s="191" t="str">
        <f>C551&amp;":"&amp;COUNTIF($C$7:C551,C551)</f>
        <v>10:20</v>
      </c>
      <c r="C551" s="204">
        <f t="shared" si="78"/>
        <v>10</v>
      </c>
      <c r="D551" s="170">
        <v>0</v>
      </c>
      <c r="E551" s="170">
        <v>0</v>
      </c>
      <c r="F551" s="170">
        <v>2</v>
      </c>
      <c r="G551" s="170">
        <v>0</v>
      </c>
      <c r="H551" s="170">
        <v>1</v>
      </c>
      <c r="I551" s="170">
        <v>1</v>
      </c>
      <c r="J551" s="240">
        <v>3</v>
      </c>
      <c r="K551" s="53">
        <v>1</v>
      </c>
      <c r="L551" s="53">
        <v>2</v>
      </c>
    </row>
    <row r="552" spans="1:12" ht="17.399999999999999">
      <c r="A552" s="191">
        <f t="shared" si="77"/>
        <v>17</v>
      </c>
      <c r="B552" s="191" t="str">
        <f>C552&amp;":"&amp;COUNTIF($C$7:C552,C552)</f>
        <v>17:6</v>
      </c>
      <c r="C552" s="204">
        <f t="shared" si="78"/>
        <v>17</v>
      </c>
      <c r="D552" s="170">
        <v>2</v>
      </c>
      <c r="E552" s="170">
        <v>2</v>
      </c>
      <c r="F552" s="170">
        <v>1</v>
      </c>
      <c r="G552" s="170">
        <v>2</v>
      </c>
      <c r="H552" s="170">
        <v>1</v>
      </c>
      <c r="I552" s="170">
        <v>2</v>
      </c>
      <c r="J552" s="240">
        <v>3</v>
      </c>
      <c r="K552" s="53">
        <v>2</v>
      </c>
      <c r="L552" s="53">
        <v>2</v>
      </c>
    </row>
    <row r="553" spans="1:12" ht="17.399999999999999">
      <c r="A553" s="191">
        <f t="shared" si="77"/>
        <v>10</v>
      </c>
      <c r="B553" s="191" t="str">
        <f>C553&amp;":"&amp;COUNTIF($C$7:C553,C553)</f>
        <v>10:21</v>
      </c>
      <c r="C553" s="204">
        <f t="shared" si="78"/>
        <v>10</v>
      </c>
      <c r="D553" s="170">
        <v>2</v>
      </c>
      <c r="E553" s="170">
        <v>0</v>
      </c>
      <c r="F553" s="170">
        <v>0</v>
      </c>
      <c r="G553" s="170">
        <v>1</v>
      </c>
      <c r="H553" s="170">
        <v>1</v>
      </c>
      <c r="I553" s="170">
        <v>0</v>
      </c>
      <c r="J553" s="240">
        <v>3</v>
      </c>
      <c r="K553" s="53">
        <v>1</v>
      </c>
      <c r="L553" s="53">
        <v>2</v>
      </c>
    </row>
    <row r="554" spans="1:12" ht="17.399999999999999">
      <c r="A554" s="191">
        <f t="shared" si="77"/>
        <v>14</v>
      </c>
      <c r="B554" s="191" t="str">
        <f>C554&amp;":"&amp;COUNTIF($C$7:C554,C554)</f>
        <v>14:8</v>
      </c>
      <c r="C554" s="204">
        <f t="shared" si="78"/>
        <v>14</v>
      </c>
      <c r="D554" s="170">
        <v>1</v>
      </c>
      <c r="E554" s="170">
        <v>2</v>
      </c>
      <c r="F554" s="170">
        <v>2</v>
      </c>
      <c r="G554" s="170">
        <v>2</v>
      </c>
      <c r="H554" s="170">
        <v>1</v>
      </c>
      <c r="I554" s="170">
        <v>1</v>
      </c>
      <c r="J554" s="240">
        <v>3</v>
      </c>
      <c r="K554" s="53">
        <v>1</v>
      </c>
      <c r="L554" s="53">
        <v>1</v>
      </c>
    </row>
    <row r="555" spans="1:12" ht="17.399999999999999">
      <c r="A555" s="191">
        <f t="shared" si="77"/>
        <v>12</v>
      </c>
      <c r="B555" s="191" t="str">
        <f>C555&amp;":"&amp;COUNTIF($C$7:C555,C555)</f>
        <v>12:15</v>
      </c>
      <c r="C555" s="204">
        <f t="shared" si="78"/>
        <v>12</v>
      </c>
      <c r="D555" s="170">
        <v>0</v>
      </c>
      <c r="E555" s="170">
        <v>0</v>
      </c>
      <c r="F555" s="170">
        <v>2</v>
      </c>
      <c r="G555" s="170">
        <v>1</v>
      </c>
      <c r="H555" s="170">
        <v>1</v>
      </c>
      <c r="I555" s="170">
        <v>1</v>
      </c>
      <c r="J555" s="240">
        <v>3</v>
      </c>
      <c r="K555" s="53">
        <v>2</v>
      </c>
      <c r="L555" s="53">
        <v>2</v>
      </c>
    </row>
    <row r="556" spans="1:12" ht="17.399999999999999">
      <c r="A556" s="191">
        <f t="shared" si="77"/>
        <v>8</v>
      </c>
      <c r="B556" s="191" t="str">
        <f>C556&amp;":"&amp;COUNTIF($C$7:C556,C556)</f>
        <v>8:24</v>
      </c>
      <c r="C556" s="204">
        <f t="shared" si="78"/>
        <v>8</v>
      </c>
      <c r="D556" s="170">
        <v>0</v>
      </c>
      <c r="E556" s="170">
        <v>1</v>
      </c>
      <c r="F556" s="170">
        <v>1</v>
      </c>
      <c r="G556" s="170">
        <v>1</v>
      </c>
      <c r="H556" s="170">
        <v>0</v>
      </c>
      <c r="I556" s="170">
        <v>0</v>
      </c>
      <c r="J556" s="240">
        <v>2</v>
      </c>
      <c r="K556" s="53">
        <v>1</v>
      </c>
      <c r="L556" s="53">
        <v>2</v>
      </c>
    </row>
    <row r="557" spans="1:12" ht="17.399999999999999">
      <c r="A557" s="191">
        <f t="shared" si="77"/>
        <v>13</v>
      </c>
      <c r="B557" s="191" t="str">
        <f>C557&amp;":"&amp;COUNTIF($C$7:C557,C557)</f>
        <v>13:13</v>
      </c>
      <c r="C557" s="204">
        <f t="shared" si="78"/>
        <v>13</v>
      </c>
      <c r="D557" s="170">
        <v>2</v>
      </c>
      <c r="E557" s="170">
        <v>1</v>
      </c>
      <c r="F557" s="170">
        <v>1</v>
      </c>
      <c r="G557" s="170">
        <v>1</v>
      </c>
      <c r="H557" s="170">
        <v>2</v>
      </c>
      <c r="I557" s="170">
        <v>2</v>
      </c>
      <c r="J557" s="240">
        <v>2</v>
      </c>
      <c r="K557" s="53">
        <v>2</v>
      </c>
      <c r="L557" s="53">
        <v>0</v>
      </c>
    </row>
    <row r="558" spans="1:12" ht="17.399999999999999">
      <c r="A558" s="191">
        <f t="shared" si="77"/>
        <v>12</v>
      </c>
      <c r="B558" s="191" t="str">
        <f>C558&amp;":"&amp;COUNTIF($C$7:C558,C558)</f>
        <v>12:16</v>
      </c>
      <c r="C558" s="204">
        <f t="shared" si="78"/>
        <v>12</v>
      </c>
      <c r="D558" s="170">
        <v>0</v>
      </c>
      <c r="E558" s="170">
        <v>2</v>
      </c>
      <c r="F558" s="170">
        <v>2</v>
      </c>
      <c r="G558" s="170">
        <v>1</v>
      </c>
      <c r="H558" s="170">
        <v>2</v>
      </c>
      <c r="I558" s="170">
        <v>2</v>
      </c>
      <c r="J558" s="240">
        <v>2</v>
      </c>
      <c r="K558" s="53">
        <v>1</v>
      </c>
      <c r="L558" s="53">
        <v>0</v>
      </c>
    </row>
    <row r="559" spans="1:12" ht="17.399999999999999">
      <c r="A559" s="191">
        <f t="shared" si="77"/>
        <v>13</v>
      </c>
      <c r="B559" s="191" t="str">
        <f>C559&amp;":"&amp;COUNTIF($C$7:C559,C559)</f>
        <v>13:14</v>
      </c>
      <c r="C559" s="204">
        <f t="shared" si="78"/>
        <v>13</v>
      </c>
      <c r="D559" s="47">
        <v>1</v>
      </c>
      <c r="E559" s="47">
        <v>1</v>
      </c>
      <c r="F559" s="47">
        <v>1</v>
      </c>
      <c r="G559" s="47">
        <v>2</v>
      </c>
      <c r="H559" s="47">
        <v>1</v>
      </c>
      <c r="I559" s="47">
        <v>2</v>
      </c>
      <c r="J559" s="47">
        <v>1</v>
      </c>
      <c r="K559" s="47">
        <v>2</v>
      </c>
      <c r="L559" s="47">
        <v>2</v>
      </c>
    </row>
    <row r="560" spans="1:12" ht="17.399999999999999">
      <c r="A560" s="191">
        <f t="shared" si="77"/>
        <v>9</v>
      </c>
      <c r="B560" s="191" t="str">
        <f>C560&amp;":"&amp;COUNTIF($C$7:C560,C560)</f>
        <v>9:23</v>
      </c>
      <c r="C560" s="204">
        <f t="shared" si="78"/>
        <v>9</v>
      </c>
      <c r="D560" s="47">
        <v>1</v>
      </c>
      <c r="E560" s="47">
        <v>0</v>
      </c>
      <c r="F560" s="47">
        <v>1</v>
      </c>
      <c r="G560" s="47">
        <v>1</v>
      </c>
      <c r="H560" s="47">
        <v>0</v>
      </c>
      <c r="I560" s="47">
        <v>1</v>
      </c>
      <c r="J560" s="47">
        <v>2</v>
      </c>
      <c r="K560" s="47">
        <v>1</v>
      </c>
      <c r="L560" s="47">
        <v>2</v>
      </c>
    </row>
    <row r="561" spans="1:12" ht="17.399999999999999">
      <c r="A561" s="191">
        <f t="shared" si="77"/>
        <v>7</v>
      </c>
      <c r="B561" s="191" t="str">
        <f>C561&amp;":"&amp;COUNTIF($C$7:C561,C561)</f>
        <v>7:15</v>
      </c>
      <c r="C561" s="204">
        <f t="shared" si="78"/>
        <v>7</v>
      </c>
      <c r="D561" s="47">
        <v>0</v>
      </c>
      <c r="E561" s="47">
        <v>0</v>
      </c>
      <c r="F561" s="47">
        <v>1</v>
      </c>
      <c r="G561" s="47">
        <v>0</v>
      </c>
      <c r="H561" s="47">
        <v>1</v>
      </c>
      <c r="I561" s="47">
        <v>1</v>
      </c>
      <c r="J561" s="47">
        <v>2</v>
      </c>
      <c r="K561" s="47">
        <v>1</v>
      </c>
      <c r="L561" s="47">
        <v>1</v>
      </c>
    </row>
    <row r="562" spans="1:12" ht="17.399999999999999">
      <c r="A562" s="191">
        <f t="shared" si="77"/>
        <v>9</v>
      </c>
      <c r="B562" s="191" t="str">
        <f>C562&amp;":"&amp;COUNTIF($C$7:C562,C562)</f>
        <v>9:24</v>
      </c>
      <c r="C562" s="204">
        <f t="shared" si="78"/>
        <v>9</v>
      </c>
      <c r="D562" s="47">
        <v>1</v>
      </c>
      <c r="E562" s="47">
        <v>1</v>
      </c>
      <c r="F562" s="47">
        <v>1</v>
      </c>
      <c r="G562" s="47">
        <v>2</v>
      </c>
      <c r="H562" s="47">
        <v>0</v>
      </c>
      <c r="I562" s="47">
        <v>1</v>
      </c>
      <c r="J562" s="47">
        <v>2</v>
      </c>
      <c r="K562" s="47">
        <v>0</v>
      </c>
      <c r="L562" s="47">
        <v>1</v>
      </c>
    </row>
    <row r="563" spans="1:12" ht="17.399999999999999">
      <c r="A563" s="191">
        <f t="shared" si="77"/>
        <v>13</v>
      </c>
      <c r="B563" s="191" t="str">
        <f>C563&amp;":"&amp;COUNTIF($C$7:C563,C563)</f>
        <v>13:15</v>
      </c>
      <c r="C563" s="204">
        <f t="shared" si="78"/>
        <v>13</v>
      </c>
      <c r="D563" s="47">
        <v>1</v>
      </c>
      <c r="E563" s="47">
        <v>2</v>
      </c>
      <c r="F563" s="47">
        <v>1</v>
      </c>
      <c r="G563" s="47">
        <v>1</v>
      </c>
      <c r="H563" s="47">
        <v>1</v>
      </c>
      <c r="I563" s="47">
        <v>2</v>
      </c>
      <c r="J563" s="47">
        <v>3</v>
      </c>
      <c r="K563" s="47">
        <v>1</v>
      </c>
      <c r="L563" s="47">
        <v>1</v>
      </c>
    </row>
    <row r="564" spans="1:12" ht="17.399999999999999">
      <c r="A564" s="191">
        <f t="shared" si="77"/>
        <v>14</v>
      </c>
      <c r="B564" s="191" t="str">
        <f>C564&amp;":"&amp;COUNTIF($C$7:C564,C564)</f>
        <v>14:9</v>
      </c>
      <c r="C564" s="204">
        <f t="shared" si="78"/>
        <v>14</v>
      </c>
      <c r="D564" s="47">
        <v>1</v>
      </c>
      <c r="E564" s="47">
        <v>2</v>
      </c>
      <c r="F564" s="47">
        <v>2</v>
      </c>
      <c r="G564" s="47">
        <v>2</v>
      </c>
      <c r="H564" s="47">
        <v>1</v>
      </c>
      <c r="I564" s="47">
        <v>1</v>
      </c>
      <c r="J564" s="47">
        <v>3</v>
      </c>
      <c r="K564" s="47">
        <v>1</v>
      </c>
      <c r="L564" s="47">
        <v>1</v>
      </c>
    </row>
    <row r="565" spans="1:12" ht="17.399999999999999">
      <c r="A565" s="191">
        <f t="shared" si="77"/>
        <v>8</v>
      </c>
      <c r="B565" s="191" t="str">
        <f>C565&amp;":"&amp;COUNTIF($C$7:C565,C565)</f>
        <v>8:25</v>
      </c>
      <c r="C565" s="204">
        <f t="shared" si="78"/>
        <v>8</v>
      </c>
      <c r="D565" s="47">
        <v>0</v>
      </c>
      <c r="E565" s="47">
        <v>0</v>
      </c>
      <c r="F565" s="47">
        <v>2</v>
      </c>
      <c r="G565" s="47">
        <v>0</v>
      </c>
      <c r="H565" s="47">
        <v>0</v>
      </c>
      <c r="I565" s="47">
        <v>0</v>
      </c>
      <c r="J565" s="47">
        <v>3</v>
      </c>
      <c r="K565" s="47">
        <v>1</v>
      </c>
      <c r="L565" s="47">
        <v>2</v>
      </c>
    </row>
    <row r="566" spans="1:12" ht="17.399999999999999">
      <c r="A566" s="191">
        <f t="shared" si="77"/>
        <v>9</v>
      </c>
      <c r="B566" s="191" t="str">
        <f>C566&amp;":"&amp;COUNTIF($C$7:C566,C566)</f>
        <v>9:25</v>
      </c>
      <c r="C566" s="204">
        <f t="shared" si="78"/>
        <v>9</v>
      </c>
      <c r="D566" s="47">
        <v>0</v>
      </c>
      <c r="E566" s="47">
        <v>0</v>
      </c>
      <c r="F566" s="47">
        <v>1</v>
      </c>
      <c r="G566" s="47">
        <v>1</v>
      </c>
      <c r="H566" s="47">
        <v>1</v>
      </c>
      <c r="I566" s="47">
        <v>1</v>
      </c>
      <c r="J566" s="47">
        <v>2</v>
      </c>
      <c r="K566" s="47">
        <v>2</v>
      </c>
      <c r="L566" s="47">
        <v>1</v>
      </c>
    </row>
    <row r="567" spans="1:12" ht="17.399999999999999">
      <c r="A567" s="191">
        <f t="shared" si="77"/>
        <v>9</v>
      </c>
      <c r="B567" s="191" t="str">
        <f>C567&amp;":"&amp;COUNTIF($C$7:C567,C567)</f>
        <v>9:26</v>
      </c>
      <c r="C567" s="204">
        <f t="shared" si="78"/>
        <v>9</v>
      </c>
      <c r="D567" s="47">
        <v>0</v>
      </c>
      <c r="E567" s="47">
        <v>2</v>
      </c>
      <c r="F567" s="47">
        <v>1</v>
      </c>
      <c r="G567" s="47">
        <v>0</v>
      </c>
      <c r="H567" s="47">
        <v>2</v>
      </c>
      <c r="I567" s="47">
        <v>2</v>
      </c>
      <c r="J567" s="47">
        <v>0</v>
      </c>
      <c r="K567" s="47">
        <v>2</v>
      </c>
      <c r="L567" s="47">
        <v>0</v>
      </c>
    </row>
    <row r="568" spans="1:12" ht="17.399999999999999">
      <c r="A568" s="191">
        <f t="shared" si="77"/>
        <v>4</v>
      </c>
      <c r="B568" s="191" t="str">
        <f>C568&amp;":"&amp;COUNTIF($C$7:C568,C568)</f>
        <v>4:2</v>
      </c>
      <c r="C568" s="204">
        <f t="shared" si="78"/>
        <v>4</v>
      </c>
      <c r="D568" s="47">
        <v>0</v>
      </c>
      <c r="E568" s="47">
        <v>1</v>
      </c>
      <c r="F568" s="47">
        <v>0</v>
      </c>
      <c r="G568" s="47">
        <v>0</v>
      </c>
      <c r="H568" s="47">
        <v>0</v>
      </c>
      <c r="I568" s="47">
        <v>2</v>
      </c>
      <c r="J568" s="47">
        <v>0</v>
      </c>
      <c r="K568" s="47">
        <v>1</v>
      </c>
      <c r="L568" s="47">
        <v>0</v>
      </c>
    </row>
    <row r="569" spans="1:12" ht="17.399999999999999">
      <c r="A569" s="191">
        <f t="shared" si="77"/>
        <v>11</v>
      </c>
      <c r="B569" s="191" t="str">
        <f>C569&amp;":"&amp;COUNTIF($C$7:C569,C569)</f>
        <v>11:20</v>
      </c>
      <c r="C569" s="204">
        <f t="shared" si="78"/>
        <v>11</v>
      </c>
      <c r="D569" s="47">
        <v>1</v>
      </c>
      <c r="E569" s="47">
        <v>1</v>
      </c>
      <c r="F569" s="47">
        <v>1</v>
      </c>
      <c r="G569" s="47">
        <v>1</v>
      </c>
      <c r="H569" s="47">
        <v>1</v>
      </c>
      <c r="I569" s="47">
        <v>2</v>
      </c>
      <c r="J569" s="47">
        <v>1</v>
      </c>
      <c r="K569" s="47">
        <v>1</v>
      </c>
      <c r="L569" s="47">
        <v>2</v>
      </c>
    </row>
    <row r="570" spans="1:12" ht="17.399999999999999">
      <c r="A570" s="191">
        <f t="shared" si="77"/>
        <v>10</v>
      </c>
      <c r="B570" s="191" t="str">
        <f>C570&amp;":"&amp;COUNTIF($C$7:C570,C570)</f>
        <v>10:22</v>
      </c>
      <c r="C570" s="204">
        <f t="shared" si="78"/>
        <v>10</v>
      </c>
      <c r="D570" s="47">
        <v>0</v>
      </c>
      <c r="E570" s="47">
        <v>1</v>
      </c>
      <c r="F570" s="47">
        <v>1</v>
      </c>
      <c r="G570" s="47">
        <v>1</v>
      </c>
      <c r="H570" s="47">
        <v>1</v>
      </c>
      <c r="I570" s="47">
        <v>1</v>
      </c>
      <c r="J570" s="47">
        <v>2</v>
      </c>
      <c r="K570" s="47">
        <v>2</v>
      </c>
      <c r="L570" s="47">
        <v>1</v>
      </c>
    </row>
    <row r="571" spans="1:12" ht="17.399999999999999">
      <c r="A571" s="191">
        <f t="shared" si="77"/>
        <v>11</v>
      </c>
      <c r="B571" s="191" t="str">
        <f>C571&amp;":"&amp;COUNTIF($C$7:C571,C571)</f>
        <v>11:21</v>
      </c>
      <c r="C571" s="204">
        <f t="shared" si="78"/>
        <v>11</v>
      </c>
      <c r="D571" s="47">
        <v>0</v>
      </c>
      <c r="E571" s="47">
        <v>1</v>
      </c>
      <c r="F571" s="47">
        <v>2</v>
      </c>
      <c r="G571" s="47">
        <v>0</v>
      </c>
      <c r="H571" s="47">
        <v>1</v>
      </c>
      <c r="I571" s="47">
        <v>1</v>
      </c>
      <c r="J571" s="47">
        <v>3</v>
      </c>
      <c r="K571" s="47">
        <v>2</v>
      </c>
      <c r="L571" s="47">
        <v>1</v>
      </c>
    </row>
    <row r="572" spans="1:12" ht="17.399999999999999">
      <c r="A572" s="191">
        <f t="shared" si="77"/>
        <v>8</v>
      </c>
      <c r="B572" s="191" t="str">
        <f>C572&amp;":"&amp;COUNTIF($C$7:C572,C572)</f>
        <v>8:26</v>
      </c>
      <c r="C572" s="204">
        <f t="shared" si="78"/>
        <v>8</v>
      </c>
      <c r="D572" s="47">
        <v>2</v>
      </c>
      <c r="E572" s="47">
        <v>2</v>
      </c>
      <c r="F572" s="47">
        <v>2</v>
      </c>
      <c r="G572" s="47">
        <v>0</v>
      </c>
      <c r="H572" s="47">
        <v>2</v>
      </c>
      <c r="I572" s="47">
        <v>0</v>
      </c>
      <c r="J572" s="47">
        <v>0</v>
      </c>
      <c r="K572" s="47">
        <v>0</v>
      </c>
      <c r="L572" s="47">
        <v>0</v>
      </c>
    </row>
    <row r="573" spans="1:12" ht="17.399999999999999">
      <c r="A573" s="191">
        <f t="shared" si="77"/>
        <v>10</v>
      </c>
      <c r="B573" s="191" t="str">
        <f>C573&amp;":"&amp;COUNTIF($C$7:C573,C573)</f>
        <v>10:23</v>
      </c>
      <c r="C573" s="204">
        <f t="shared" si="78"/>
        <v>10</v>
      </c>
      <c r="D573" s="47">
        <v>1</v>
      </c>
      <c r="E573" s="47">
        <v>2</v>
      </c>
      <c r="F573" s="47">
        <v>0</v>
      </c>
      <c r="G573" s="47">
        <v>0</v>
      </c>
      <c r="H573" s="47">
        <v>0</v>
      </c>
      <c r="I573" s="47">
        <v>2</v>
      </c>
      <c r="J573" s="47">
        <v>1</v>
      </c>
      <c r="K573" s="47">
        <v>2</v>
      </c>
      <c r="L573" s="47">
        <v>2</v>
      </c>
    </row>
    <row r="574" spans="1:12" ht="17.399999999999999">
      <c r="A574" s="191">
        <f t="shared" si="77"/>
        <v>14</v>
      </c>
      <c r="B574" s="191" t="str">
        <f>C574&amp;":"&amp;COUNTIF($C$7:C574,C574)</f>
        <v>14:10</v>
      </c>
      <c r="C574" s="204">
        <f t="shared" si="78"/>
        <v>14</v>
      </c>
      <c r="D574" s="47">
        <v>1</v>
      </c>
      <c r="E574" s="47">
        <v>2</v>
      </c>
      <c r="F574" s="47">
        <v>1</v>
      </c>
      <c r="G574" s="47">
        <v>1</v>
      </c>
      <c r="H574" s="47">
        <v>2</v>
      </c>
      <c r="I574" s="47">
        <v>2</v>
      </c>
      <c r="J574" s="47">
        <v>3</v>
      </c>
      <c r="K574" s="47">
        <v>1</v>
      </c>
      <c r="L574" s="47">
        <v>1</v>
      </c>
    </row>
    <row r="575" spans="1:12" ht="17.399999999999999">
      <c r="A575" s="191">
        <f t="shared" si="77"/>
        <v>8</v>
      </c>
      <c r="B575" s="191" t="str">
        <f>C575&amp;":"&amp;COUNTIF($C$7:C575,C575)</f>
        <v>8:27</v>
      </c>
      <c r="C575" s="204">
        <f t="shared" si="78"/>
        <v>8</v>
      </c>
      <c r="D575" s="47">
        <v>0</v>
      </c>
      <c r="E575" s="47">
        <v>0</v>
      </c>
      <c r="F575" s="47">
        <v>1</v>
      </c>
      <c r="G575" s="47">
        <v>0</v>
      </c>
      <c r="H575" s="47">
        <v>0</v>
      </c>
      <c r="I575" s="47">
        <v>1</v>
      </c>
      <c r="J575" s="47">
        <v>3</v>
      </c>
      <c r="K575" s="47">
        <v>2</v>
      </c>
      <c r="L575" s="47">
        <v>1</v>
      </c>
    </row>
    <row r="576" spans="1:12" ht="17.399999999999999">
      <c r="A576" s="191">
        <f t="shared" si="77"/>
        <v>7</v>
      </c>
      <c r="B576" s="191" t="str">
        <f>C576&amp;":"&amp;COUNTIF($C$7:C576,C576)</f>
        <v>7:16</v>
      </c>
      <c r="C576" s="204">
        <f t="shared" si="78"/>
        <v>7</v>
      </c>
      <c r="D576" s="47">
        <v>0</v>
      </c>
      <c r="E576" s="47">
        <v>0</v>
      </c>
      <c r="F576" s="47">
        <v>1</v>
      </c>
      <c r="G576" s="47">
        <v>1</v>
      </c>
      <c r="H576" s="47">
        <v>0</v>
      </c>
      <c r="I576" s="47">
        <v>0</v>
      </c>
      <c r="J576" s="47">
        <v>2</v>
      </c>
      <c r="K576" s="47">
        <v>2</v>
      </c>
      <c r="L576" s="47">
        <v>1</v>
      </c>
    </row>
    <row r="577" spans="1:12" ht="17.399999999999999">
      <c r="A577" s="191">
        <f t="shared" si="77"/>
        <v>9</v>
      </c>
      <c r="B577" s="191" t="str">
        <f>C577&amp;":"&amp;COUNTIF($C$7:C577,C577)</f>
        <v>9:27</v>
      </c>
      <c r="C577" s="204">
        <f t="shared" si="78"/>
        <v>9</v>
      </c>
      <c r="D577" s="47">
        <v>2</v>
      </c>
      <c r="E577" s="47">
        <v>0</v>
      </c>
      <c r="F577" s="47">
        <v>1</v>
      </c>
      <c r="G577" s="47">
        <v>0</v>
      </c>
      <c r="H577" s="47">
        <v>2</v>
      </c>
      <c r="I577" s="47">
        <v>2</v>
      </c>
      <c r="J577" s="47">
        <v>2</v>
      </c>
      <c r="K577" s="47">
        <v>0</v>
      </c>
      <c r="L577" s="47">
        <v>0</v>
      </c>
    </row>
    <row r="578" spans="1:12" ht="17.399999999999999">
      <c r="A578" s="191">
        <f t="shared" si="77"/>
        <v>10</v>
      </c>
      <c r="B578" s="191" t="str">
        <f>C578&amp;":"&amp;COUNTIF($C$7:C578,C578)</f>
        <v>10:24</v>
      </c>
      <c r="C578" s="204">
        <f t="shared" si="78"/>
        <v>10</v>
      </c>
      <c r="D578" s="47">
        <v>2</v>
      </c>
      <c r="E578" s="47">
        <v>2</v>
      </c>
      <c r="F578" s="47">
        <v>0</v>
      </c>
      <c r="G578" s="47">
        <v>0</v>
      </c>
      <c r="H578" s="47">
        <v>2</v>
      </c>
      <c r="I578" s="47">
        <v>2</v>
      </c>
      <c r="J578" s="47">
        <v>2</v>
      </c>
      <c r="K578" s="47">
        <v>0</v>
      </c>
      <c r="L578" s="47">
        <v>0</v>
      </c>
    </row>
    <row r="579" spans="1:12" ht="17.399999999999999">
      <c r="A579" s="191">
        <f t="shared" si="77"/>
        <v>13</v>
      </c>
      <c r="B579" s="191" t="str">
        <f>C579&amp;":"&amp;COUNTIF($C$7:C579,C579)</f>
        <v>13:16</v>
      </c>
      <c r="C579" s="204">
        <f t="shared" si="78"/>
        <v>13</v>
      </c>
      <c r="D579" s="47">
        <v>1</v>
      </c>
      <c r="E579" s="47">
        <v>1</v>
      </c>
      <c r="F579" s="47">
        <v>1</v>
      </c>
      <c r="G579" s="47">
        <v>2</v>
      </c>
      <c r="H579" s="47">
        <v>2</v>
      </c>
      <c r="I579" s="47">
        <v>1</v>
      </c>
      <c r="J579" s="47">
        <v>3</v>
      </c>
      <c r="K579" s="47">
        <v>1</v>
      </c>
      <c r="L579" s="47">
        <v>1</v>
      </c>
    </row>
    <row r="580" spans="1:12" ht="17.399999999999999">
      <c r="A580" s="191">
        <f t="shared" si="77"/>
        <v>7</v>
      </c>
      <c r="B580" s="191" t="str">
        <f>C580&amp;":"&amp;COUNTIF($C$7:C580,C580)</f>
        <v>7:17</v>
      </c>
      <c r="C580" s="204">
        <f t="shared" si="78"/>
        <v>7</v>
      </c>
      <c r="D580" s="47">
        <v>1</v>
      </c>
      <c r="E580" s="47">
        <v>0</v>
      </c>
      <c r="F580" s="47">
        <v>1</v>
      </c>
      <c r="G580" s="47">
        <v>0</v>
      </c>
      <c r="H580" s="47">
        <v>0</v>
      </c>
      <c r="I580" s="47">
        <v>1</v>
      </c>
      <c r="J580" s="47">
        <v>1</v>
      </c>
      <c r="K580" s="47">
        <v>2</v>
      </c>
      <c r="L580" s="47">
        <v>1</v>
      </c>
    </row>
    <row r="581" spans="1:12" ht="17.399999999999999">
      <c r="A581" s="191">
        <f t="shared" si="77"/>
        <v>12</v>
      </c>
      <c r="B581" s="191" t="str">
        <f>C581&amp;":"&amp;COUNTIF($C$7:C581,C581)</f>
        <v>12:17</v>
      </c>
      <c r="C581" s="204">
        <f t="shared" si="78"/>
        <v>12</v>
      </c>
      <c r="D581" s="47">
        <v>1</v>
      </c>
      <c r="E581" s="47">
        <v>1</v>
      </c>
      <c r="F581" s="47">
        <v>2</v>
      </c>
      <c r="G581" s="47">
        <v>1</v>
      </c>
      <c r="H581" s="47">
        <v>1</v>
      </c>
      <c r="I581" s="47">
        <v>1</v>
      </c>
      <c r="J581" s="47">
        <v>2</v>
      </c>
      <c r="K581" s="47">
        <v>2</v>
      </c>
      <c r="L581" s="47">
        <v>1</v>
      </c>
    </row>
    <row r="582" spans="1:12" ht="17.399999999999999">
      <c r="A582" s="191">
        <f t="shared" si="77"/>
        <v>10</v>
      </c>
      <c r="B582" s="191" t="str">
        <f>C582&amp;":"&amp;COUNTIF($C$7:C582,C582)</f>
        <v>10:25</v>
      </c>
      <c r="C582" s="204">
        <f t="shared" si="78"/>
        <v>10</v>
      </c>
      <c r="D582" s="47">
        <v>2</v>
      </c>
      <c r="E582" s="47">
        <v>1</v>
      </c>
      <c r="F582" s="47">
        <v>0</v>
      </c>
      <c r="G582" s="47">
        <v>1</v>
      </c>
      <c r="H582" s="47">
        <v>1</v>
      </c>
      <c r="I582" s="47">
        <v>1</v>
      </c>
      <c r="J582" s="47">
        <v>2</v>
      </c>
      <c r="K582" s="47">
        <v>2</v>
      </c>
      <c r="L582" s="47">
        <v>0</v>
      </c>
    </row>
    <row r="583" spans="1:12" ht="17.399999999999999">
      <c r="A583" s="191">
        <f t="shared" si="77"/>
        <v>7</v>
      </c>
      <c r="B583" s="191" t="str">
        <f>C583&amp;":"&amp;COUNTIF($C$7:C583,C583)</f>
        <v>7:18</v>
      </c>
      <c r="C583" s="204">
        <f t="shared" si="78"/>
        <v>7</v>
      </c>
      <c r="D583" s="47">
        <v>1</v>
      </c>
      <c r="E583" s="47">
        <v>1</v>
      </c>
      <c r="F583" s="47">
        <v>1</v>
      </c>
      <c r="G583" s="47">
        <v>2</v>
      </c>
      <c r="H583" s="47">
        <v>0</v>
      </c>
      <c r="I583" s="47">
        <v>2</v>
      </c>
      <c r="J583" s="47">
        <v>0</v>
      </c>
      <c r="K583" s="47">
        <v>0</v>
      </c>
      <c r="L583" s="47">
        <v>0</v>
      </c>
    </row>
    <row r="584" spans="1:12" ht="17.399999999999999">
      <c r="A584" s="191">
        <f t="shared" ref="A584:A647" si="79">SUM(D584:L584)</f>
        <v>14</v>
      </c>
      <c r="B584" s="191" t="str">
        <f>C584&amp;":"&amp;COUNTIF($C$7:C584,C584)</f>
        <v>14:11</v>
      </c>
      <c r="C584" s="204">
        <f t="shared" si="78"/>
        <v>14</v>
      </c>
      <c r="D584" s="47">
        <v>2</v>
      </c>
      <c r="E584" s="47">
        <v>1</v>
      </c>
      <c r="F584" s="47">
        <v>2</v>
      </c>
      <c r="G584" s="47">
        <v>1</v>
      </c>
      <c r="H584" s="47">
        <v>2</v>
      </c>
      <c r="I584" s="47">
        <v>1</v>
      </c>
      <c r="J584" s="47">
        <v>2</v>
      </c>
      <c r="K584" s="47">
        <v>2</v>
      </c>
      <c r="L584" s="47">
        <v>1</v>
      </c>
    </row>
    <row r="585" spans="1:12" ht="17.399999999999999">
      <c r="A585" s="191">
        <f t="shared" si="79"/>
        <v>11</v>
      </c>
      <c r="B585" s="191" t="str">
        <f>C585&amp;":"&amp;COUNTIF($C$7:C585,C585)</f>
        <v>11:22</v>
      </c>
      <c r="C585" s="204">
        <f t="shared" si="78"/>
        <v>11</v>
      </c>
      <c r="D585" s="47">
        <v>0</v>
      </c>
      <c r="E585" s="47">
        <v>1</v>
      </c>
      <c r="F585" s="47">
        <v>1</v>
      </c>
      <c r="G585" s="47">
        <v>1</v>
      </c>
      <c r="H585" s="47">
        <v>1</v>
      </c>
      <c r="I585" s="47">
        <v>1</v>
      </c>
      <c r="J585" s="47">
        <v>2</v>
      </c>
      <c r="K585" s="47">
        <v>2</v>
      </c>
      <c r="L585" s="47">
        <v>2</v>
      </c>
    </row>
    <row r="586" spans="1:12" ht="17.399999999999999">
      <c r="A586" s="191">
        <f t="shared" si="79"/>
        <v>6</v>
      </c>
      <c r="B586" s="191" t="str">
        <f>C586&amp;":"&amp;COUNTIF($C$7:C586,C586)</f>
        <v>6:7</v>
      </c>
      <c r="C586" s="204">
        <f t="shared" si="78"/>
        <v>6</v>
      </c>
      <c r="D586" s="47">
        <v>0</v>
      </c>
      <c r="E586" s="47">
        <v>0</v>
      </c>
      <c r="F586" s="47">
        <v>2</v>
      </c>
      <c r="G586" s="47">
        <v>0</v>
      </c>
      <c r="H586" s="47">
        <v>0</v>
      </c>
      <c r="I586" s="47">
        <v>0</v>
      </c>
      <c r="J586" s="47">
        <v>1</v>
      </c>
      <c r="K586" s="47">
        <v>1</v>
      </c>
      <c r="L586" s="47">
        <v>2</v>
      </c>
    </row>
    <row r="587" spans="1:12" ht="17.399999999999999">
      <c r="A587" s="191">
        <f t="shared" si="79"/>
        <v>14</v>
      </c>
      <c r="B587" s="191" t="str">
        <f>C587&amp;":"&amp;COUNTIF($C$7:C587,C587)</f>
        <v>14:12</v>
      </c>
      <c r="C587" s="204">
        <f t="shared" ref="C587:C650" si="80">SUM(D587:L587)</f>
        <v>14</v>
      </c>
      <c r="D587" s="47">
        <v>2</v>
      </c>
      <c r="E587" s="47">
        <v>2</v>
      </c>
      <c r="F587" s="47">
        <v>1</v>
      </c>
      <c r="G587" s="47">
        <v>2</v>
      </c>
      <c r="H587" s="47">
        <v>2</v>
      </c>
      <c r="I587" s="47">
        <v>2</v>
      </c>
      <c r="J587" s="47">
        <v>3</v>
      </c>
      <c r="K587" s="47">
        <v>0</v>
      </c>
      <c r="L587" s="47">
        <v>0</v>
      </c>
    </row>
    <row r="588" spans="1:12" ht="17.399999999999999">
      <c r="A588" s="191">
        <f t="shared" si="79"/>
        <v>8</v>
      </c>
      <c r="B588" s="191" t="str">
        <f>C588&amp;":"&amp;COUNTIF($C$7:C588,C588)</f>
        <v>8:28</v>
      </c>
      <c r="C588" s="204">
        <f t="shared" si="80"/>
        <v>8</v>
      </c>
      <c r="D588" s="47">
        <v>1</v>
      </c>
      <c r="E588" s="47">
        <v>2</v>
      </c>
      <c r="F588" s="47">
        <v>0</v>
      </c>
      <c r="G588" s="47">
        <v>0</v>
      </c>
      <c r="H588" s="47">
        <v>2</v>
      </c>
      <c r="I588" s="47">
        <v>0</v>
      </c>
      <c r="J588" s="47">
        <v>1</v>
      </c>
      <c r="K588" s="47">
        <v>2</v>
      </c>
      <c r="L588" s="47">
        <v>0</v>
      </c>
    </row>
    <row r="589" spans="1:12" ht="17.399999999999999">
      <c r="A589" s="191">
        <f t="shared" si="79"/>
        <v>14</v>
      </c>
      <c r="B589" s="191" t="str">
        <f>C589&amp;":"&amp;COUNTIF($C$7:C589,C589)</f>
        <v>14:13</v>
      </c>
      <c r="C589" s="204">
        <f t="shared" si="80"/>
        <v>14</v>
      </c>
      <c r="D589" s="47">
        <v>1</v>
      </c>
      <c r="E589" s="47">
        <v>2</v>
      </c>
      <c r="F589" s="47">
        <v>1</v>
      </c>
      <c r="G589" s="47">
        <v>2</v>
      </c>
      <c r="H589" s="47">
        <v>1</v>
      </c>
      <c r="I589" s="47">
        <v>1</v>
      </c>
      <c r="J589" s="47">
        <v>3</v>
      </c>
      <c r="K589" s="47">
        <v>1</v>
      </c>
      <c r="L589" s="47">
        <v>2</v>
      </c>
    </row>
    <row r="590" spans="1:12" ht="17.399999999999999">
      <c r="A590" s="191">
        <f t="shared" si="79"/>
        <v>11</v>
      </c>
      <c r="B590" s="191" t="str">
        <f>C590&amp;":"&amp;COUNTIF($C$7:C590,C590)</f>
        <v>11:23</v>
      </c>
      <c r="C590" s="204">
        <f t="shared" si="80"/>
        <v>11</v>
      </c>
      <c r="D590" s="47">
        <v>1</v>
      </c>
      <c r="E590" s="47">
        <v>1</v>
      </c>
      <c r="F590" s="47">
        <v>2</v>
      </c>
      <c r="G590" s="47">
        <v>1</v>
      </c>
      <c r="H590" s="47">
        <v>1</v>
      </c>
      <c r="I590" s="47">
        <v>0</v>
      </c>
      <c r="J590" s="47">
        <v>2</v>
      </c>
      <c r="K590" s="47">
        <v>1</v>
      </c>
      <c r="L590" s="47">
        <v>2</v>
      </c>
    </row>
    <row r="591" spans="1:12" ht="17.399999999999999">
      <c r="A591" s="191">
        <f t="shared" si="79"/>
        <v>8</v>
      </c>
      <c r="B591" s="191" t="str">
        <f>C591&amp;":"&amp;COUNTIF($C$7:C591,C591)</f>
        <v>8:29</v>
      </c>
      <c r="C591" s="204">
        <f t="shared" si="80"/>
        <v>8</v>
      </c>
      <c r="D591" s="47">
        <v>1</v>
      </c>
      <c r="E591" s="47">
        <v>0</v>
      </c>
      <c r="F591" s="47">
        <v>1</v>
      </c>
      <c r="G591" s="47">
        <v>0</v>
      </c>
      <c r="H591" s="47">
        <v>0</v>
      </c>
      <c r="I591" s="47">
        <v>0</v>
      </c>
      <c r="J591" s="47">
        <v>3</v>
      </c>
      <c r="K591" s="47">
        <v>2</v>
      </c>
      <c r="L591" s="47">
        <v>1</v>
      </c>
    </row>
    <row r="592" spans="1:12" ht="17.399999999999999">
      <c r="A592" s="191">
        <f t="shared" si="79"/>
        <v>12</v>
      </c>
      <c r="B592" s="191" t="str">
        <f>C592&amp;":"&amp;COUNTIF($C$7:C592,C592)</f>
        <v>12:18</v>
      </c>
      <c r="C592" s="204">
        <f t="shared" si="80"/>
        <v>12</v>
      </c>
      <c r="D592" s="47">
        <v>2</v>
      </c>
      <c r="E592" s="47">
        <v>0</v>
      </c>
      <c r="F592" s="47">
        <v>1</v>
      </c>
      <c r="G592" s="47">
        <v>0</v>
      </c>
      <c r="H592" s="47">
        <v>2</v>
      </c>
      <c r="I592" s="47">
        <v>2</v>
      </c>
      <c r="J592" s="47">
        <v>3</v>
      </c>
      <c r="K592" s="47">
        <v>2</v>
      </c>
      <c r="L592" s="47">
        <v>0</v>
      </c>
    </row>
    <row r="593" spans="1:12" ht="17.399999999999999">
      <c r="A593" s="191">
        <f t="shared" si="79"/>
        <v>38</v>
      </c>
      <c r="B593" s="191" t="str">
        <f>C593&amp;":"&amp;COUNTIF($C$7:C593,C593)</f>
        <v>38:6</v>
      </c>
      <c r="C593" s="204">
        <f t="shared" si="80"/>
        <v>38</v>
      </c>
      <c r="D593" s="47">
        <v>2</v>
      </c>
      <c r="E593" s="47">
        <v>0</v>
      </c>
      <c r="F593" s="47">
        <v>2</v>
      </c>
      <c r="G593" s="47">
        <v>0</v>
      </c>
      <c r="H593" s="47">
        <v>0</v>
      </c>
      <c r="I593" s="47">
        <v>0</v>
      </c>
      <c r="J593" s="47">
        <v>9</v>
      </c>
      <c r="K593" s="47">
        <v>13</v>
      </c>
      <c r="L593" s="47">
        <v>12</v>
      </c>
    </row>
    <row r="594" spans="1:12" ht="17.399999999999999">
      <c r="A594" s="191">
        <f t="shared" si="79"/>
        <v>43</v>
      </c>
      <c r="B594" s="191" t="str">
        <f>C594&amp;":"&amp;COUNTIF($C$7:C594,C594)</f>
        <v>43:25</v>
      </c>
      <c r="C594" s="204">
        <f t="shared" si="80"/>
        <v>43</v>
      </c>
      <c r="D594" s="47">
        <v>2</v>
      </c>
      <c r="E594" s="47">
        <v>2</v>
      </c>
      <c r="F594" s="47">
        <v>2</v>
      </c>
      <c r="G594" s="47">
        <v>2</v>
      </c>
      <c r="H594" s="47">
        <v>0</v>
      </c>
      <c r="I594" s="47">
        <v>2</v>
      </c>
      <c r="J594" s="47">
        <v>9</v>
      </c>
      <c r="K594" s="47">
        <v>13</v>
      </c>
      <c r="L594" s="47">
        <v>11</v>
      </c>
    </row>
    <row r="595" spans="1:12" ht="17.399999999999999">
      <c r="A595" s="191">
        <f t="shared" si="79"/>
        <v>31</v>
      </c>
      <c r="B595" s="191" t="str">
        <f>C595&amp;":"&amp;COUNTIF($C$7:C595,C595)</f>
        <v>31:10</v>
      </c>
      <c r="C595" s="204">
        <f t="shared" si="80"/>
        <v>31</v>
      </c>
      <c r="D595" s="47">
        <v>1</v>
      </c>
      <c r="E595" s="47">
        <v>0</v>
      </c>
      <c r="F595" s="47">
        <v>1</v>
      </c>
      <c r="G595" s="47">
        <v>2</v>
      </c>
      <c r="H595" s="47">
        <v>0</v>
      </c>
      <c r="I595" s="47">
        <v>1</v>
      </c>
      <c r="J595" s="47">
        <v>6</v>
      </c>
      <c r="K595" s="47">
        <v>12</v>
      </c>
      <c r="L595" s="47">
        <v>8</v>
      </c>
    </row>
    <row r="596" spans="1:12" ht="17.399999999999999">
      <c r="A596" s="191">
        <f t="shared" si="79"/>
        <v>18</v>
      </c>
      <c r="B596" s="191" t="str">
        <f>C596&amp;":"&amp;COUNTIF($C$7:C596,C596)</f>
        <v>18:7</v>
      </c>
      <c r="C596" s="204">
        <f t="shared" si="80"/>
        <v>18</v>
      </c>
      <c r="D596" s="47">
        <v>2</v>
      </c>
      <c r="E596" s="47">
        <v>0</v>
      </c>
      <c r="F596" s="47">
        <v>1</v>
      </c>
      <c r="G596" s="47">
        <v>0</v>
      </c>
      <c r="H596" s="47">
        <v>2</v>
      </c>
      <c r="I596" s="47">
        <v>0</v>
      </c>
      <c r="J596" s="47">
        <v>7</v>
      </c>
      <c r="K596" s="47">
        <v>6</v>
      </c>
      <c r="L596" s="47">
        <v>0</v>
      </c>
    </row>
    <row r="597" spans="1:12" ht="17.399999999999999">
      <c r="A597" s="191">
        <f t="shared" si="79"/>
        <v>46</v>
      </c>
      <c r="B597" s="191" t="str">
        <f>C597&amp;":"&amp;COUNTIF($C$7:C597,C597)</f>
        <v>46:38</v>
      </c>
      <c r="C597" s="204">
        <f t="shared" si="80"/>
        <v>46</v>
      </c>
      <c r="D597" s="47">
        <v>2</v>
      </c>
      <c r="E597" s="47">
        <v>2</v>
      </c>
      <c r="F597" s="47">
        <v>2</v>
      </c>
      <c r="G597" s="47">
        <v>2</v>
      </c>
      <c r="H597" s="47">
        <v>2</v>
      </c>
      <c r="I597" s="47">
        <v>2</v>
      </c>
      <c r="J597" s="47">
        <v>9</v>
      </c>
      <c r="K597" s="47">
        <v>11</v>
      </c>
      <c r="L597" s="47">
        <v>14</v>
      </c>
    </row>
    <row r="598" spans="1:12" ht="17.399999999999999">
      <c r="A598" s="191">
        <f t="shared" si="79"/>
        <v>46</v>
      </c>
      <c r="B598" s="191" t="str">
        <f>C598&amp;":"&amp;COUNTIF($C$7:C598,C598)</f>
        <v>46:39</v>
      </c>
      <c r="C598" s="204">
        <f t="shared" si="80"/>
        <v>46</v>
      </c>
      <c r="D598" s="47">
        <v>2</v>
      </c>
      <c r="E598" s="47">
        <v>2</v>
      </c>
      <c r="F598" s="47">
        <v>2</v>
      </c>
      <c r="G598" s="47">
        <v>1</v>
      </c>
      <c r="H598" s="47">
        <v>1</v>
      </c>
      <c r="I598" s="47">
        <v>1</v>
      </c>
      <c r="J598" s="47">
        <v>10</v>
      </c>
      <c r="K598" s="47">
        <v>14</v>
      </c>
      <c r="L598" s="47">
        <v>13</v>
      </c>
    </row>
    <row r="599" spans="1:12" ht="17.399999999999999">
      <c r="A599" s="191">
        <f t="shared" si="79"/>
        <v>42</v>
      </c>
      <c r="B599" s="191" t="str">
        <f>C599&amp;":"&amp;COUNTIF($C$7:C599,C599)</f>
        <v>42:13</v>
      </c>
      <c r="C599" s="204">
        <f t="shared" si="80"/>
        <v>42</v>
      </c>
      <c r="D599" s="47">
        <v>1</v>
      </c>
      <c r="E599" s="47">
        <v>1</v>
      </c>
      <c r="F599" s="47">
        <v>2</v>
      </c>
      <c r="G599" s="47">
        <v>1</v>
      </c>
      <c r="H599" s="47">
        <v>2</v>
      </c>
      <c r="I599" s="47">
        <v>2</v>
      </c>
      <c r="J599" s="47">
        <v>9</v>
      </c>
      <c r="K599" s="47">
        <v>13</v>
      </c>
      <c r="L599" s="47">
        <v>11</v>
      </c>
    </row>
    <row r="600" spans="1:12" ht="17.399999999999999">
      <c r="A600" s="191">
        <f t="shared" si="79"/>
        <v>25</v>
      </c>
      <c r="B600" s="191" t="str">
        <f>C600&amp;":"&amp;COUNTIF($C$7:C600,C600)</f>
        <v>25:7</v>
      </c>
      <c r="C600" s="204">
        <f t="shared" si="80"/>
        <v>25</v>
      </c>
      <c r="D600" s="47">
        <v>1</v>
      </c>
      <c r="E600" s="47">
        <v>0</v>
      </c>
      <c r="F600" s="47">
        <v>1</v>
      </c>
      <c r="G600" s="47">
        <v>0</v>
      </c>
      <c r="H600" s="47">
        <v>1</v>
      </c>
      <c r="I600" s="47">
        <v>1</v>
      </c>
      <c r="J600" s="47">
        <v>2</v>
      </c>
      <c r="K600" s="47">
        <v>10</v>
      </c>
      <c r="L600" s="47">
        <v>9</v>
      </c>
    </row>
    <row r="601" spans="1:12" ht="17.399999999999999">
      <c r="A601" s="191">
        <f t="shared" si="79"/>
        <v>28</v>
      </c>
      <c r="B601" s="191" t="str">
        <f>C601&amp;":"&amp;COUNTIF($C$7:C601,C601)</f>
        <v>28:8</v>
      </c>
      <c r="C601" s="204">
        <f t="shared" si="80"/>
        <v>28</v>
      </c>
      <c r="D601" s="47">
        <v>2</v>
      </c>
      <c r="E601" s="47">
        <v>2</v>
      </c>
      <c r="F601" s="47">
        <v>2</v>
      </c>
      <c r="G601" s="47">
        <v>2</v>
      </c>
      <c r="H601" s="47">
        <v>0</v>
      </c>
      <c r="I601" s="47">
        <v>2</v>
      </c>
      <c r="J601" s="47">
        <v>2</v>
      </c>
      <c r="K601" s="47">
        <v>8</v>
      </c>
      <c r="L601" s="47">
        <v>8</v>
      </c>
    </row>
    <row r="602" spans="1:12" ht="17.399999999999999">
      <c r="A602" s="191">
        <f t="shared" si="79"/>
        <v>46</v>
      </c>
      <c r="B602" s="191" t="str">
        <f>C602&amp;":"&amp;COUNTIF($C$7:C602,C602)</f>
        <v>46:40</v>
      </c>
      <c r="C602" s="204">
        <f t="shared" si="80"/>
        <v>46</v>
      </c>
      <c r="D602" s="47">
        <v>2</v>
      </c>
      <c r="E602" s="47">
        <v>2</v>
      </c>
      <c r="F602" s="47">
        <v>2</v>
      </c>
      <c r="G602" s="47">
        <v>2</v>
      </c>
      <c r="H602" s="47">
        <v>2</v>
      </c>
      <c r="I602" s="47">
        <v>2</v>
      </c>
      <c r="J602" s="47">
        <v>9</v>
      </c>
      <c r="K602" s="47">
        <v>13</v>
      </c>
      <c r="L602" s="47">
        <v>12</v>
      </c>
    </row>
    <row r="603" spans="1:12" ht="17.399999999999999">
      <c r="A603" s="191">
        <f t="shared" si="79"/>
        <v>40</v>
      </c>
      <c r="B603" s="191" t="str">
        <f>C603&amp;":"&amp;COUNTIF($C$7:C603,C603)</f>
        <v>40:4</v>
      </c>
      <c r="C603" s="204">
        <f t="shared" si="80"/>
        <v>40</v>
      </c>
      <c r="D603" s="47">
        <v>0</v>
      </c>
      <c r="E603" s="47">
        <v>0</v>
      </c>
      <c r="F603" s="47">
        <v>2</v>
      </c>
      <c r="G603" s="47">
        <v>2</v>
      </c>
      <c r="H603" s="47">
        <v>2</v>
      </c>
      <c r="I603" s="47">
        <v>1</v>
      </c>
      <c r="J603" s="47">
        <v>10</v>
      </c>
      <c r="K603" s="47">
        <v>13</v>
      </c>
      <c r="L603" s="47">
        <v>10</v>
      </c>
    </row>
    <row r="604" spans="1:12" ht="17.399999999999999">
      <c r="A604" s="191">
        <f t="shared" si="79"/>
        <v>36</v>
      </c>
      <c r="B604" s="191" t="str">
        <f>C604&amp;":"&amp;COUNTIF($C$7:C604,C604)</f>
        <v>36:12</v>
      </c>
      <c r="C604" s="204">
        <f t="shared" si="80"/>
        <v>36</v>
      </c>
      <c r="D604" s="47">
        <v>2</v>
      </c>
      <c r="E604" s="47">
        <v>0</v>
      </c>
      <c r="F604" s="47">
        <v>2</v>
      </c>
      <c r="G604" s="47">
        <v>1</v>
      </c>
      <c r="H604" s="47">
        <v>0</v>
      </c>
      <c r="I604" s="47">
        <v>1</v>
      </c>
      <c r="J604" s="47">
        <v>9</v>
      </c>
      <c r="K604" s="47">
        <v>10</v>
      </c>
      <c r="L604" s="47">
        <v>11</v>
      </c>
    </row>
    <row r="605" spans="1:12" ht="17.399999999999999">
      <c r="A605" s="191">
        <f t="shared" si="79"/>
        <v>24</v>
      </c>
      <c r="B605" s="191" t="str">
        <f>C605&amp;":"&amp;COUNTIF($C$7:C605,C605)</f>
        <v>24:9</v>
      </c>
      <c r="C605" s="204">
        <f t="shared" si="80"/>
        <v>24</v>
      </c>
      <c r="D605" s="47">
        <v>0</v>
      </c>
      <c r="E605" s="47">
        <v>2</v>
      </c>
      <c r="F605" s="47">
        <v>2</v>
      </c>
      <c r="G605" s="47">
        <v>1</v>
      </c>
      <c r="H605" s="47">
        <v>0</v>
      </c>
      <c r="I605" s="47">
        <v>2</v>
      </c>
      <c r="J605" s="47">
        <v>5</v>
      </c>
      <c r="K605" s="47">
        <v>3</v>
      </c>
      <c r="L605" s="47">
        <v>9</v>
      </c>
    </row>
    <row r="606" spans="1:12" ht="17.399999999999999">
      <c r="A606" s="191">
        <f t="shared" si="79"/>
        <v>37</v>
      </c>
      <c r="B606" s="191" t="str">
        <f>C606&amp;":"&amp;COUNTIF($C$7:C606,C606)</f>
        <v>37:7</v>
      </c>
      <c r="C606" s="204">
        <f t="shared" si="80"/>
        <v>37</v>
      </c>
      <c r="D606" s="47">
        <v>1</v>
      </c>
      <c r="E606" s="47">
        <v>1</v>
      </c>
      <c r="F606" s="47">
        <v>0</v>
      </c>
      <c r="G606" s="47">
        <v>1</v>
      </c>
      <c r="H606" s="47">
        <v>2</v>
      </c>
      <c r="I606" s="47">
        <v>1</v>
      </c>
      <c r="J606" s="47">
        <v>9</v>
      </c>
      <c r="K606" s="47">
        <v>9</v>
      </c>
      <c r="L606" s="47">
        <v>13</v>
      </c>
    </row>
    <row r="607" spans="1:12" ht="17.399999999999999">
      <c r="A607" s="191">
        <f t="shared" si="79"/>
        <v>48</v>
      </c>
      <c r="B607" s="191" t="str">
        <f>C607&amp;":"&amp;COUNTIF($C$7:C607,C607)</f>
        <v>48:15</v>
      </c>
      <c r="C607" s="204">
        <f t="shared" si="80"/>
        <v>48</v>
      </c>
      <c r="D607" s="47">
        <v>2</v>
      </c>
      <c r="E607" s="47">
        <v>2</v>
      </c>
      <c r="F607" s="47">
        <v>2</v>
      </c>
      <c r="G607" s="47">
        <v>2</v>
      </c>
      <c r="H607" s="47">
        <v>2</v>
      </c>
      <c r="I607" s="47">
        <v>2</v>
      </c>
      <c r="J607" s="47">
        <v>9</v>
      </c>
      <c r="K607" s="47">
        <v>14</v>
      </c>
      <c r="L607" s="47">
        <v>13</v>
      </c>
    </row>
    <row r="608" spans="1:12" ht="17.399999999999999">
      <c r="A608" s="191">
        <f t="shared" si="79"/>
        <v>40</v>
      </c>
      <c r="B608" s="191" t="str">
        <f>C608&amp;":"&amp;COUNTIF($C$7:C608,C608)</f>
        <v>40:5</v>
      </c>
      <c r="C608" s="204">
        <f t="shared" si="80"/>
        <v>40</v>
      </c>
      <c r="D608" s="47">
        <v>0</v>
      </c>
      <c r="E608" s="47">
        <v>0</v>
      </c>
      <c r="F608" s="47">
        <v>2</v>
      </c>
      <c r="G608" s="47">
        <v>2</v>
      </c>
      <c r="H608" s="47">
        <v>2</v>
      </c>
      <c r="I608" s="47">
        <v>2</v>
      </c>
      <c r="J608" s="47">
        <v>10</v>
      </c>
      <c r="K608" s="47">
        <v>10</v>
      </c>
      <c r="L608" s="47">
        <v>12</v>
      </c>
    </row>
    <row r="609" spans="1:12" ht="17.399999999999999">
      <c r="A609" s="191">
        <f t="shared" si="79"/>
        <v>39</v>
      </c>
      <c r="B609" s="191" t="str">
        <f>C609&amp;":"&amp;COUNTIF($C$7:C609,C609)</f>
        <v>39:7</v>
      </c>
      <c r="C609" s="204">
        <f t="shared" si="80"/>
        <v>39</v>
      </c>
      <c r="D609" s="47">
        <v>0</v>
      </c>
      <c r="E609" s="47">
        <v>1</v>
      </c>
      <c r="F609" s="47">
        <v>2</v>
      </c>
      <c r="G609" s="47">
        <v>1</v>
      </c>
      <c r="H609" s="47">
        <v>0</v>
      </c>
      <c r="I609" s="47">
        <v>0</v>
      </c>
      <c r="J609" s="47">
        <v>10</v>
      </c>
      <c r="K609" s="47">
        <v>12</v>
      </c>
      <c r="L609" s="47">
        <v>13</v>
      </c>
    </row>
    <row r="610" spans="1:12" ht="17.399999999999999">
      <c r="A610" s="191">
        <f t="shared" si="79"/>
        <v>28</v>
      </c>
      <c r="B610" s="191" t="str">
        <f>C610&amp;":"&amp;COUNTIF($C$7:C610,C610)</f>
        <v>28:9</v>
      </c>
      <c r="C610" s="204">
        <f t="shared" si="80"/>
        <v>28</v>
      </c>
      <c r="D610" s="47">
        <v>2</v>
      </c>
      <c r="E610" s="47">
        <v>0</v>
      </c>
      <c r="F610" s="47">
        <v>0</v>
      </c>
      <c r="G610" s="47">
        <v>1</v>
      </c>
      <c r="H610" s="47">
        <v>2</v>
      </c>
      <c r="I610" s="47">
        <v>0</v>
      </c>
      <c r="J610" s="47">
        <v>3</v>
      </c>
      <c r="K610" s="47">
        <v>14</v>
      </c>
      <c r="L610" s="47">
        <v>6</v>
      </c>
    </row>
    <row r="611" spans="1:12" ht="17.399999999999999">
      <c r="A611" s="191">
        <f t="shared" si="79"/>
        <v>40</v>
      </c>
      <c r="B611" s="191" t="str">
        <f>C611&amp;":"&amp;COUNTIF($C$7:C611,C611)</f>
        <v>40:6</v>
      </c>
      <c r="C611" s="204">
        <f t="shared" si="80"/>
        <v>40</v>
      </c>
      <c r="D611" s="47">
        <v>0</v>
      </c>
      <c r="E611" s="47">
        <v>0</v>
      </c>
      <c r="F611" s="47">
        <v>1</v>
      </c>
      <c r="G611" s="47">
        <v>1</v>
      </c>
      <c r="H611" s="47">
        <v>2</v>
      </c>
      <c r="I611" s="47">
        <v>2</v>
      </c>
      <c r="J611" s="47">
        <v>8</v>
      </c>
      <c r="K611" s="47">
        <v>12</v>
      </c>
      <c r="L611" s="47">
        <v>14</v>
      </c>
    </row>
    <row r="612" spans="1:12" ht="17.399999999999999">
      <c r="A612" s="191">
        <f t="shared" si="79"/>
        <v>45</v>
      </c>
      <c r="B612" s="191" t="str">
        <f>C612&amp;":"&amp;COUNTIF($C$7:C612,C612)</f>
        <v>45:40</v>
      </c>
      <c r="C612" s="204">
        <f t="shared" si="80"/>
        <v>45</v>
      </c>
      <c r="D612" s="47">
        <v>2</v>
      </c>
      <c r="E612" s="47">
        <v>2</v>
      </c>
      <c r="F612" s="47">
        <v>2</v>
      </c>
      <c r="G612" s="47">
        <v>2</v>
      </c>
      <c r="H612" s="47">
        <v>2</v>
      </c>
      <c r="I612" s="47">
        <v>2</v>
      </c>
      <c r="J612" s="47">
        <v>10</v>
      </c>
      <c r="K612" s="47">
        <v>13</v>
      </c>
      <c r="L612" s="47">
        <v>10</v>
      </c>
    </row>
    <row r="613" spans="1:12" ht="17.399999999999999">
      <c r="A613" s="191">
        <f t="shared" si="79"/>
        <v>39</v>
      </c>
      <c r="B613" s="191" t="str">
        <f>C613&amp;":"&amp;COUNTIF($C$7:C613,C613)</f>
        <v>39:8</v>
      </c>
      <c r="C613" s="204">
        <f t="shared" si="80"/>
        <v>39</v>
      </c>
      <c r="D613" s="47">
        <v>0</v>
      </c>
      <c r="E613" s="47">
        <v>0</v>
      </c>
      <c r="F613" s="47">
        <v>2</v>
      </c>
      <c r="G613" s="47">
        <v>0</v>
      </c>
      <c r="H613" s="47">
        <v>1</v>
      </c>
      <c r="I613" s="47">
        <v>0</v>
      </c>
      <c r="J613" s="47">
        <v>10</v>
      </c>
      <c r="K613" s="47">
        <v>13</v>
      </c>
      <c r="L613" s="47">
        <v>13</v>
      </c>
    </row>
    <row r="614" spans="1:12" ht="17.399999999999999">
      <c r="A614" s="191">
        <f t="shared" si="79"/>
        <v>36</v>
      </c>
      <c r="B614" s="191" t="str">
        <f>C614&amp;":"&amp;COUNTIF($C$7:C614,C614)</f>
        <v>36:13</v>
      </c>
      <c r="C614" s="204">
        <f t="shared" si="80"/>
        <v>36</v>
      </c>
      <c r="D614" s="47">
        <v>0</v>
      </c>
      <c r="E614" s="47">
        <v>2</v>
      </c>
      <c r="F614" s="47">
        <v>2</v>
      </c>
      <c r="G614" s="47">
        <v>0</v>
      </c>
      <c r="H614" s="47">
        <v>0</v>
      </c>
      <c r="I614" s="47">
        <v>0</v>
      </c>
      <c r="J614" s="47">
        <v>10</v>
      </c>
      <c r="K614" s="47">
        <v>11</v>
      </c>
      <c r="L614" s="47">
        <v>11</v>
      </c>
    </row>
    <row r="615" spans="1:12" ht="17.399999999999999">
      <c r="A615" s="191">
        <f t="shared" si="79"/>
        <v>27</v>
      </c>
      <c r="B615" s="191" t="str">
        <f>C615&amp;":"&amp;COUNTIF($C$7:C615,C615)</f>
        <v>27:8</v>
      </c>
      <c r="C615" s="204">
        <f t="shared" si="80"/>
        <v>27</v>
      </c>
      <c r="D615">
        <v>1</v>
      </c>
      <c r="E615">
        <v>1</v>
      </c>
      <c r="F615">
        <v>2</v>
      </c>
      <c r="G615">
        <v>0</v>
      </c>
      <c r="H615">
        <v>0</v>
      </c>
      <c r="I615">
        <v>1</v>
      </c>
      <c r="J615" s="237">
        <v>5</v>
      </c>
      <c r="K615" s="237">
        <v>8</v>
      </c>
      <c r="L615" s="237">
        <v>9</v>
      </c>
    </row>
    <row r="616" spans="1:12" ht="17.399999999999999">
      <c r="A616" s="191">
        <f t="shared" si="79"/>
        <v>26</v>
      </c>
      <c r="B616" s="191" t="str">
        <f>C616&amp;":"&amp;COUNTIF($C$7:C616,C616)</f>
        <v>26:10</v>
      </c>
      <c r="C616" s="204">
        <f t="shared" si="80"/>
        <v>26</v>
      </c>
      <c r="D616">
        <v>1</v>
      </c>
      <c r="E616">
        <v>0</v>
      </c>
      <c r="F616">
        <v>1</v>
      </c>
      <c r="G616">
        <v>1</v>
      </c>
      <c r="H616">
        <v>1</v>
      </c>
      <c r="I616">
        <v>1</v>
      </c>
      <c r="J616" s="237">
        <v>7</v>
      </c>
      <c r="K616" s="237">
        <v>6</v>
      </c>
      <c r="L616" s="237">
        <v>8</v>
      </c>
    </row>
    <row r="617" spans="1:12" ht="17.399999999999999">
      <c r="A617" s="191">
        <f t="shared" si="79"/>
        <v>44</v>
      </c>
      <c r="B617" s="191" t="str">
        <f>C617&amp;":"&amp;COUNTIF($C$7:C617,C617)</f>
        <v>44:23</v>
      </c>
      <c r="C617" s="204">
        <f t="shared" si="80"/>
        <v>44</v>
      </c>
      <c r="D617">
        <v>2</v>
      </c>
      <c r="E617">
        <v>2</v>
      </c>
      <c r="F617">
        <v>2</v>
      </c>
      <c r="G617">
        <v>2</v>
      </c>
      <c r="H617">
        <v>2</v>
      </c>
      <c r="I617">
        <v>2</v>
      </c>
      <c r="J617" s="237">
        <v>9</v>
      </c>
      <c r="K617" s="237">
        <v>11</v>
      </c>
      <c r="L617" s="237">
        <v>12</v>
      </c>
    </row>
    <row r="618" spans="1:12" ht="17.399999999999999">
      <c r="A618" s="191">
        <f t="shared" si="79"/>
        <v>38</v>
      </c>
      <c r="B618" s="191" t="str">
        <f>C618&amp;":"&amp;COUNTIF($C$7:C618,C618)</f>
        <v>38:7</v>
      </c>
      <c r="C618" s="204">
        <f t="shared" si="80"/>
        <v>38</v>
      </c>
      <c r="D618">
        <v>0</v>
      </c>
      <c r="E618">
        <v>2</v>
      </c>
      <c r="F618">
        <v>2</v>
      </c>
      <c r="G618">
        <v>2</v>
      </c>
      <c r="H618">
        <v>2</v>
      </c>
      <c r="I618">
        <v>0</v>
      </c>
      <c r="J618" s="237">
        <v>10</v>
      </c>
      <c r="K618" s="237">
        <v>10</v>
      </c>
      <c r="L618" s="237">
        <v>10</v>
      </c>
    </row>
    <row r="619" spans="1:12" ht="17.399999999999999">
      <c r="A619" s="191">
        <f t="shared" si="79"/>
        <v>46</v>
      </c>
      <c r="B619" s="191" t="str">
        <f>C619&amp;":"&amp;COUNTIF($C$7:C619,C619)</f>
        <v>46:41</v>
      </c>
      <c r="C619" s="204">
        <f t="shared" si="80"/>
        <v>46</v>
      </c>
      <c r="D619">
        <v>1</v>
      </c>
      <c r="E619">
        <v>2</v>
      </c>
      <c r="F619">
        <v>2</v>
      </c>
      <c r="G619">
        <v>2</v>
      </c>
      <c r="H619">
        <v>2</v>
      </c>
      <c r="I619">
        <v>2</v>
      </c>
      <c r="J619" s="237">
        <v>9</v>
      </c>
      <c r="K619" s="237">
        <v>14</v>
      </c>
      <c r="L619" s="237">
        <v>12</v>
      </c>
    </row>
    <row r="620" spans="1:12" ht="17.399999999999999">
      <c r="A620" s="191">
        <f t="shared" si="79"/>
        <v>27</v>
      </c>
      <c r="B620" s="191" t="str">
        <f>C620&amp;":"&amp;COUNTIF($C$7:C620,C620)</f>
        <v>27:9</v>
      </c>
      <c r="C620" s="204">
        <f t="shared" si="80"/>
        <v>27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2</v>
      </c>
      <c r="J620" s="237">
        <v>3</v>
      </c>
      <c r="K620" s="237">
        <v>7</v>
      </c>
      <c r="L620" s="237">
        <v>12</v>
      </c>
    </row>
    <row r="621" spans="1:12" ht="17.399999999999999">
      <c r="A621" s="191">
        <f t="shared" si="79"/>
        <v>23</v>
      </c>
      <c r="B621" s="191" t="str">
        <f>C621&amp;":"&amp;COUNTIF($C$7:C621,C621)</f>
        <v>23:6</v>
      </c>
      <c r="C621" s="204">
        <f t="shared" si="80"/>
        <v>23</v>
      </c>
      <c r="D621">
        <v>1</v>
      </c>
      <c r="E621">
        <v>1</v>
      </c>
      <c r="F621">
        <v>0</v>
      </c>
      <c r="G621">
        <v>0</v>
      </c>
      <c r="H621">
        <v>2</v>
      </c>
      <c r="I621">
        <v>0</v>
      </c>
      <c r="J621" s="237">
        <v>10</v>
      </c>
      <c r="K621" s="237">
        <v>8</v>
      </c>
      <c r="L621" s="237">
        <v>1</v>
      </c>
    </row>
    <row r="622" spans="1:12" ht="17.399999999999999">
      <c r="A622" s="191">
        <f t="shared" si="79"/>
        <v>43</v>
      </c>
      <c r="B622" s="191" t="str">
        <f>C622&amp;":"&amp;COUNTIF($C$7:C622,C622)</f>
        <v>43:26</v>
      </c>
      <c r="C622" s="204">
        <f t="shared" si="80"/>
        <v>43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2</v>
      </c>
      <c r="J622" s="237">
        <v>10</v>
      </c>
      <c r="K622" s="237">
        <v>11</v>
      </c>
      <c r="L622" s="237">
        <v>10</v>
      </c>
    </row>
    <row r="623" spans="1:12" ht="17.399999999999999">
      <c r="A623" s="191">
        <f t="shared" si="79"/>
        <v>33</v>
      </c>
      <c r="B623" s="191" t="str">
        <f>C623&amp;":"&amp;COUNTIF($C$7:C623,C623)</f>
        <v>33:10</v>
      </c>
      <c r="C623" s="204">
        <f t="shared" si="80"/>
        <v>33</v>
      </c>
      <c r="D623">
        <v>0</v>
      </c>
      <c r="E623">
        <v>0</v>
      </c>
      <c r="F623">
        <v>2</v>
      </c>
      <c r="G623">
        <v>0</v>
      </c>
      <c r="H623">
        <v>0</v>
      </c>
      <c r="I623">
        <v>0</v>
      </c>
      <c r="J623" s="237">
        <v>9</v>
      </c>
      <c r="K623" s="237">
        <v>12</v>
      </c>
      <c r="L623" s="237">
        <v>10</v>
      </c>
    </row>
    <row r="624" spans="1:12" ht="17.399999999999999">
      <c r="A624" s="191">
        <f t="shared" si="79"/>
        <v>40</v>
      </c>
      <c r="B624" s="191" t="str">
        <f>C624&amp;":"&amp;COUNTIF($C$7:C624,C624)</f>
        <v>40:7</v>
      </c>
      <c r="C624" s="204">
        <f t="shared" si="80"/>
        <v>40</v>
      </c>
      <c r="D624">
        <v>1</v>
      </c>
      <c r="E624">
        <v>0</v>
      </c>
      <c r="F624">
        <v>2</v>
      </c>
      <c r="G624">
        <v>2</v>
      </c>
      <c r="H624">
        <v>0</v>
      </c>
      <c r="I624">
        <v>1</v>
      </c>
      <c r="J624" s="237">
        <v>9</v>
      </c>
      <c r="K624" s="237">
        <v>14</v>
      </c>
      <c r="L624" s="237">
        <v>11</v>
      </c>
    </row>
    <row r="625" spans="1:12" ht="17.399999999999999">
      <c r="A625" s="191">
        <f t="shared" si="79"/>
        <v>21</v>
      </c>
      <c r="B625" s="191" t="str">
        <f>C625&amp;":"&amp;COUNTIF($C$7:C625,C625)</f>
        <v>21:7</v>
      </c>
      <c r="C625" s="204">
        <f t="shared" si="80"/>
        <v>21</v>
      </c>
      <c r="D625">
        <v>0</v>
      </c>
      <c r="E625">
        <v>2</v>
      </c>
      <c r="F625">
        <v>1</v>
      </c>
      <c r="G625">
        <v>1</v>
      </c>
      <c r="H625">
        <v>2</v>
      </c>
      <c r="I625">
        <v>0</v>
      </c>
      <c r="J625" s="237">
        <v>4</v>
      </c>
      <c r="K625" s="237">
        <v>5</v>
      </c>
      <c r="L625" s="237">
        <v>6</v>
      </c>
    </row>
    <row r="626" spans="1:12" ht="17.399999999999999">
      <c r="A626" s="191">
        <f t="shared" si="79"/>
        <v>31</v>
      </c>
      <c r="B626" s="191" t="str">
        <f>C626&amp;":"&amp;COUNTIF($C$7:C626,C626)</f>
        <v>31:11</v>
      </c>
      <c r="C626" s="204">
        <f t="shared" si="80"/>
        <v>31</v>
      </c>
      <c r="D626">
        <v>0</v>
      </c>
      <c r="E626">
        <v>0</v>
      </c>
      <c r="F626">
        <v>2</v>
      </c>
      <c r="G626">
        <v>2</v>
      </c>
      <c r="H626">
        <v>0</v>
      </c>
      <c r="I626">
        <v>1</v>
      </c>
      <c r="J626" s="237">
        <v>4</v>
      </c>
      <c r="K626" s="237">
        <v>11</v>
      </c>
      <c r="L626" s="237">
        <v>11</v>
      </c>
    </row>
    <row r="627" spans="1:12" ht="17.399999999999999">
      <c r="A627" s="191">
        <f t="shared" si="79"/>
        <v>47</v>
      </c>
      <c r="B627" s="191" t="str">
        <f>C627&amp;":"&amp;COUNTIF($C$7:C627,C627)</f>
        <v>47:32</v>
      </c>
      <c r="C627" s="204">
        <f t="shared" si="80"/>
        <v>47</v>
      </c>
      <c r="D627">
        <v>2</v>
      </c>
      <c r="E627">
        <v>2</v>
      </c>
      <c r="F627">
        <v>2</v>
      </c>
      <c r="G627">
        <v>2</v>
      </c>
      <c r="H627">
        <v>2</v>
      </c>
      <c r="I627">
        <v>2</v>
      </c>
      <c r="J627" s="237">
        <v>10</v>
      </c>
      <c r="K627" s="237">
        <v>11</v>
      </c>
      <c r="L627" s="237">
        <v>14</v>
      </c>
    </row>
    <row r="628" spans="1:12" ht="17.399999999999999">
      <c r="A628" s="191">
        <f t="shared" si="79"/>
        <v>41</v>
      </c>
      <c r="B628" s="191" t="str">
        <f>C628&amp;":"&amp;COUNTIF($C$7:C628,C628)</f>
        <v>41:9</v>
      </c>
      <c r="C628" s="204">
        <f t="shared" si="80"/>
        <v>41</v>
      </c>
      <c r="D628">
        <v>1</v>
      </c>
      <c r="E628">
        <v>1</v>
      </c>
      <c r="F628">
        <v>2</v>
      </c>
      <c r="G628">
        <v>2</v>
      </c>
      <c r="H628">
        <v>1</v>
      </c>
      <c r="I628">
        <v>2</v>
      </c>
      <c r="J628" s="237">
        <v>10</v>
      </c>
      <c r="K628" s="237">
        <v>12</v>
      </c>
      <c r="L628" s="237">
        <v>10</v>
      </c>
    </row>
    <row r="629" spans="1:12" ht="17.399999999999999">
      <c r="A629" s="191">
        <f t="shared" si="79"/>
        <v>46</v>
      </c>
      <c r="B629" s="191" t="str">
        <f>C629&amp;":"&amp;COUNTIF($C$7:C629,C629)</f>
        <v>46:42</v>
      </c>
      <c r="C629" s="204">
        <f t="shared" si="80"/>
        <v>46</v>
      </c>
      <c r="D629">
        <v>2</v>
      </c>
      <c r="E629">
        <v>1</v>
      </c>
      <c r="F629">
        <v>2</v>
      </c>
      <c r="G629">
        <v>1</v>
      </c>
      <c r="H629">
        <v>2</v>
      </c>
      <c r="I629">
        <v>2</v>
      </c>
      <c r="J629" s="237">
        <v>10</v>
      </c>
      <c r="K629" s="237">
        <v>13</v>
      </c>
      <c r="L629" s="237">
        <v>13</v>
      </c>
    </row>
    <row r="630" spans="1:12" ht="17.399999999999999">
      <c r="A630" s="191">
        <f t="shared" si="79"/>
        <v>7</v>
      </c>
      <c r="B630" s="191" t="str">
        <f>C630&amp;":"&amp;COUNTIF($C$7:C630,C630)</f>
        <v>7:19</v>
      </c>
      <c r="C630" s="204">
        <f t="shared" si="80"/>
        <v>7</v>
      </c>
      <c r="D630">
        <v>0</v>
      </c>
      <c r="E630">
        <v>0</v>
      </c>
      <c r="F630">
        <v>1</v>
      </c>
      <c r="G630">
        <v>2</v>
      </c>
      <c r="H630">
        <v>0</v>
      </c>
      <c r="I630">
        <v>1</v>
      </c>
      <c r="J630" s="237">
        <v>0</v>
      </c>
      <c r="K630" s="237">
        <v>3</v>
      </c>
      <c r="L630" s="237">
        <v>0</v>
      </c>
    </row>
    <row r="631" spans="1:12" ht="17.399999999999999">
      <c r="A631" s="191">
        <f t="shared" si="79"/>
        <v>11</v>
      </c>
      <c r="B631" s="191" t="str">
        <f>C631&amp;":"&amp;COUNTIF($C$7:C631,C631)</f>
        <v>11:24</v>
      </c>
      <c r="C631" s="204">
        <f t="shared" si="80"/>
        <v>11</v>
      </c>
      <c r="D631">
        <v>2</v>
      </c>
      <c r="E631">
        <v>1</v>
      </c>
      <c r="F631">
        <v>1</v>
      </c>
      <c r="G631">
        <v>1</v>
      </c>
      <c r="H631">
        <v>2</v>
      </c>
      <c r="I631">
        <v>0</v>
      </c>
      <c r="J631" s="237">
        <v>1</v>
      </c>
      <c r="K631" s="237">
        <v>0</v>
      </c>
      <c r="L631" s="237">
        <v>3</v>
      </c>
    </row>
    <row r="632" spans="1:12" ht="17.399999999999999">
      <c r="A632" s="191">
        <f t="shared" si="79"/>
        <v>45</v>
      </c>
      <c r="B632" s="191" t="str">
        <f>C632&amp;":"&amp;COUNTIF($C$7:C632,C632)</f>
        <v>45:41</v>
      </c>
      <c r="C632" s="204">
        <f t="shared" si="80"/>
        <v>45</v>
      </c>
      <c r="D632">
        <v>2</v>
      </c>
      <c r="E632">
        <v>2</v>
      </c>
      <c r="F632">
        <v>2</v>
      </c>
      <c r="G632">
        <v>2</v>
      </c>
      <c r="H632">
        <v>2</v>
      </c>
      <c r="I632">
        <v>2</v>
      </c>
      <c r="J632" s="237">
        <v>9</v>
      </c>
      <c r="K632" s="237">
        <v>10</v>
      </c>
      <c r="L632" s="237">
        <v>14</v>
      </c>
    </row>
    <row r="633" spans="1:12" ht="17.399999999999999">
      <c r="A633" s="191">
        <f t="shared" si="79"/>
        <v>39</v>
      </c>
      <c r="B633" s="191" t="str">
        <f>C633&amp;":"&amp;COUNTIF($C$7:C633,C633)</f>
        <v>39:9</v>
      </c>
      <c r="C633" s="204">
        <f t="shared" si="80"/>
        <v>39</v>
      </c>
      <c r="D633">
        <v>0</v>
      </c>
      <c r="E633">
        <v>0</v>
      </c>
      <c r="F633">
        <v>2</v>
      </c>
      <c r="G633">
        <v>1</v>
      </c>
      <c r="H633">
        <v>0</v>
      </c>
      <c r="I633">
        <v>0</v>
      </c>
      <c r="J633" s="237">
        <v>10</v>
      </c>
      <c r="K633" s="237">
        <v>14</v>
      </c>
      <c r="L633" s="237">
        <v>12</v>
      </c>
    </row>
    <row r="634" spans="1:12" ht="17.399999999999999">
      <c r="A634" s="191">
        <f t="shared" si="79"/>
        <v>39</v>
      </c>
      <c r="B634" s="191" t="str">
        <f>C634&amp;":"&amp;COUNTIF($C$7:C634,C634)</f>
        <v>39:10</v>
      </c>
      <c r="C634" s="204">
        <f t="shared" si="80"/>
        <v>39</v>
      </c>
      <c r="D634">
        <v>0</v>
      </c>
      <c r="E634">
        <v>1</v>
      </c>
      <c r="F634">
        <v>2</v>
      </c>
      <c r="G634">
        <v>2</v>
      </c>
      <c r="H634">
        <v>0</v>
      </c>
      <c r="I634">
        <v>1</v>
      </c>
      <c r="J634" s="237">
        <v>9</v>
      </c>
      <c r="K634" s="237">
        <v>12</v>
      </c>
      <c r="L634" s="237">
        <v>12</v>
      </c>
    </row>
    <row r="635" spans="1:12" ht="17.399999999999999">
      <c r="A635" s="191">
        <f t="shared" si="79"/>
        <v>21</v>
      </c>
      <c r="B635" s="191" t="str">
        <f>C635&amp;":"&amp;COUNTIF($C$7:C635,C635)</f>
        <v>21:8</v>
      </c>
      <c r="C635" s="204">
        <f t="shared" si="80"/>
        <v>21</v>
      </c>
      <c r="D635">
        <v>0</v>
      </c>
      <c r="E635">
        <v>1</v>
      </c>
      <c r="F635">
        <v>0</v>
      </c>
      <c r="G635">
        <v>2</v>
      </c>
      <c r="H635">
        <v>0</v>
      </c>
      <c r="I635">
        <v>1</v>
      </c>
      <c r="J635" s="237">
        <v>3</v>
      </c>
      <c r="K635" s="237">
        <v>1</v>
      </c>
      <c r="L635" s="237">
        <v>13</v>
      </c>
    </row>
    <row r="636" spans="1:12" ht="17.399999999999999">
      <c r="A636" s="191">
        <f t="shared" si="79"/>
        <v>25</v>
      </c>
      <c r="B636" s="191" t="str">
        <f>C636&amp;":"&amp;COUNTIF($C$7:C636,C636)</f>
        <v>25:8</v>
      </c>
      <c r="C636" s="204">
        <f t="shared" si="80"/>
        <v>25</v>
      </c>
      <c r="D636">
        <v>1</v>
      </c>
      <c r="E636">
        <v>2</v>
      </c>
      <c r="F636">
        <v>0</v>
      </c>
      <c r="G636">
        <v>0</v>
      </c>
      <c r="H636">
        <v>2</v>
      </c>
      <c r="I636">
        <v>0</v>
      </c>
      <c r="J636" s="237">
        <v>0</v>
      </c>
      <c r="K636" s="237">
        <v>11</v>
      </c>
      <c r="L636" s="237">
        <v>9</v>
      </c>
    </row>
    <row r="637" spans="1:12" ht="17.399999999999999">
      <c r="A637" s="191">
        <f t="shared" si="79"/>
        <v>43</v>
      </c>
      <c r="B637" s="191" t="str">
        <f>C637&amp;":"&amp;COUNTIF($C$7:C637,C637)</f>
        <v>43:27</v>
      </c>
      <c r="C637" s="204">
        <f t="shared" si="80"/>
        <v>43</v>
      </c>
      <c r="D637">
        <v>2</v>
      </c>
      <c r="E637">
        <v>2</v>
      </c>
      <c r="F637">
        <v>2</v>
      </c>
      <c r="G637">
        <v>2</v>
      </c>
      <c r="H637">
        <v>2</v>
      </c>
      <c r="I637">
        <v>2</v>
      </c>
      <c r="J637" s="237">
        <v>9</v>
      </c>
      <c r="K637" s="237">
        <v>12</v>
      </c>
      <c r="L637" s="237">
        <v>10</v>
      </c>
    </row>
    <row r="638" spans="1:12" ht="17.399999999999999">
      <c r="A638" s="191">
        <f t="shared" si="79"/>
        <v>42</v>
      </c>
      <c r="B638" s="191" t="str">
        <f>C638&amp;":"&amp;COUNTIF($C$7:C638,C638)</f>
        <v>42:14</v>
      </c>
      <c r="C638" s="204">
        <f t="shared" si="80"/>
        <v>42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0</v>
      </c>
      <c r="J638" s="237">
        <v>10</v>
      </c>
      <c r="K638" s="237">
        <v>11</v>
      </c>
      <c r="L638" s="237">
        <v>13</v>
      </c>
    </row>
    <row r="639" spans="1:12" ht="17.399999999999999">
      <c r="A639" s="191">
        <f t="shared" si="79"/>
        <v>42</v>
      </c>
      <c r="B639" s="191" t="str">
        <f>C639&amp;":"&amp;COUNTIF($C$7:C639,C639)</f>
        <v>42:15</v>
      </c>
      <c r="C639" s="204">
        <f t="shared" si="80"/>
        <v>42</v>
      </c>
      <c r="D639">
        <v>1</v>
      </c>
      <c r="E639">
        <v>1</v>
      </c>
      <c r="F639">
        <v>2</v>
      </c>
      <c r="G639">
        <v>1</v>
      </c>
      <c r="H639">
        <v>0</v>
      </c>
      <c r="I639">
        <v>0</v>
      </c>
      <c r="J639" s="237">
        <v>9</v>
      </c>
      <c r="K639" s="237">
        <v>14</v>
      </c>
      <c r="L639" s="237">
        <v>14</v>
      </c>
    </row>
    <row r="640" spans="1:12" ht="17.399999999999999">
      <c r="A640" s="191">
        <f t="shared" si="79"/>
        <v>41</v>
      </c>
      <c r="B640" s="191" t="str">
        <f>C640&amp;":"&amp;COUNTIF($C$7:C640,C640)</f>
        <v>41:10</v>
      </c>
      <c r="C640" s="204">
        <f t="shared" si="80"/>
        <v>41</v>
      </c>
      <c r="D640">
        <v>0</v>
      </c>
      <c r="E640">
        <v>0</v>
      </c>
      <c r="F640">
        <v>2</v>
      </c>
      <c r="G640">
        <v>0</v>
      </c>
      <c r="H640">
        <v>2</v>
      </c>
      <c r="I640">
        <v>2</v>
      </c>
      <c r="J640" s="237">
        <v>10</v>
      </c>
      <c r="K640" s="237">
        <v>14</v>
      </c>
      <c r="L640" s="237">
        <v>11</v>
      </c>
    </row>
    <row r="641" spans="1:12" ht="17.399999999999999">
      <c r="A641" s="191">
        <f t="shared" si="79"/>
        <v>26</v>
      </c>
      <c r="B641" s="191" t="str">
        <f>C641&amp;":"&amp;COUNTIF($C$7:C641,C641)</f>
        <v>26:11</v>
      </c>
      <c r="C641" s="204">
        <f t="shared" si="80"/>
        <v>26</v>
      </c>
      <c r="D641">
        <v>2</v>
      </c>
      <c r="E641">
        <v>0</v>
      </c>
      <c r="F641">
        <v>1</v>
      </c>
      <c r="G641">
        <v>0</v>
      </c>
      <c r="H641">
        <v>0</v>
      </c>
      <c r="I641">
        <v>2</v>
      </c>
      <c r="J641" s="237">
        <v>2</v>
      </c>
      <c r="K641" s="237">
        <v>6</v>
      </c>
      <c r="L641" s="237">
        <v>13</v>
      </c>
    </row>
    <row r="642" spans="1:12" ht="17.399999999999999">
      <c r="A642" s="191">
        <f t="shared" si="79"/>
        <v>49</v>
      </c>
      <c r="B642" s="191" t="str">
        <f>C642&amp;":"&amp;COUNTIF($C$7:C642,C642)</f>
        <v>49:11</v>
      </c>
      <c r="C642" s="204">
        <f t="shared" si="80"/>
        <v>49</v>
      </c>
      <c r="D642">
        <v>2</v>
      </c>
      <c r="E642">
        <v>2</v>
      </c>
      <c r="F642">
        <v>2</v>
      </c>
      <c r="G642">
        <v>2</v>
      </c>
      <c r="H642">
        <v>2</v>
      </c>
      <c r="I642">
        <v>2</v>
      </c>
      <c r="J642" s="237">
        <v>10</v>
      </c>
      <c r="K642" s="237">
        <v>14</v>
      </c>
      <c r="L642" s="237">
        <v>13</v>
      </c>
    </row>
    <row r="643" spans="1:12" ht="17.399999999999999">
      <c r="A643" s="191">
        <f t="shared" si="79"/>
        <v>37</v>
      </c>
      <c r="B643" s="191" t="str">
        <f>C643&amp;":"&amp;COUNTIF($C$7:C643,C643)</f>
        <v>37:8</v>
      </c>
      <c r="C643" s="204">
        <f t="shared" si="80"/>
        <v>37</v>
      </c>
      <c r="D643">
        <v>0</v>
      </c>
      <c r="E643">
        <v>2</v>
      </c>
      <c r="F643">
        <v>2</v>
      </c>
      <c r="G643">
        <v>1</v>
      </c>
      <c r="H643">
        <v>0</v>
      </c>
      <c r="I643">
        <v>2</v>
      </c>
      <c r="J643" s="237">
        <v>9</v>
      </c>
      <c r="K643" s="237">
        <v>10</v>
      </c>
      <c r="L643" s="237">
        <v>11</v>
      </c>
    </row>
    <row r="644" spans="1:12" ht="17.399999999999999">
      <c r="A644" s="191">
        <f t="shared" si="79"/>
        <v>36</v>
      </c>
      <c r="B644" s="191" t="str">
        <f>C644&amp;":"&amp;COUNTIF($C$7:C644,C644)</f>
        <v>36:14</v>
      </c>
      <c r="C644" s="204">
        <f t="shared" si="80"/>
        <v>36</v>
      </c>
      <c r="D644">
        <v>1</v>
      </c>
      <c r="E644">
        <v>2</v>
      </c>
      <c r="F644">
        <v>2</v>
      </c>
      <c r="G644">
        <v>2</v>
      </c>
      <c r="H644">
        <v>0</v>
      </c>
      <c r="I644">
        <v>0</v>
      </c>
      <c r="J644" s="237">
        <v>9</v>
      </c>
      <c r="K644" s="237">
        <v>10</v>
      </c>
      <c r="L644" s="237">
        <v>10</v>
      </c>
    </row>
    <row r="645" spans="1:12" ht="17.399999999999999">
      <c r="A645" s="191">
        <f t="shared" si="79"/>
        <v>19</v>
      </c>
      <c r="B645" s="191" t="str">
        <f>C645&amp;":"&amp;COUNTIF($C$7:C645,C645)</f>
        <v>19:4</v>
      </c>
      <c r="C645" s="204">
        <f t="shared" si="80"/>
        <v>19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1</v>
      </c>
      <c r="J645" s="237">
        <v>2</v>
      </c>
      <c r="K645" s="237">
        <v>14</v>
      </c>
      <c r="L645" s="237">
        <v>0</v>
      </c>
    </row>
    <row r="646" spans="1:12" ht="17.399999999999999">
      <c r="A646" s="191">
        <f t="shared" si="79"/>
        <v>31</v>
      </c>
      <c r="B646" s="191" t="str">
        <f>C646&amp;":"&amp;COUNTIF($C$7:C646,C646)</f>
        <v>31:12</v>
      </c>
      <c r="C646" s="204">
        <f t="shared" si="80"/>
        <v>31</v>
      </c>
      <c r="D646">
        <v>0</v>
      </c>
      <c r="E646">
        <v>1</v>
      </c>
      <c r="F646">
        <v>2</v>
      </c>
      <c r="G646">
        <v>2</v>
      </c>
      <c r="H646">
        <v>0</v>
      </c>
      <c r="I646">
        <v>2</v>
      </c>
      <c r="J646" s="237">
        <v>9</v>
      </c>
      <c r="K646" s="237">
        <v>9</v>
      </c>
      <c r="L646" s="237">
        <v>6</v>
      </c>
    </row>
    <row r="647" spans="1:12" ht="17.399999999999999">
      <c r="A647" s="191">
        <f t="shared" si="79"/>
        <v>47</v>
      </c>
      <c r="B647" s="191" t="str">
        <f>C647&amp;":"&amp;COUNTIF($C$7:C647,C647)</f>
        <v>47:33</v>
      </c>
      <c r="C647" s="204">
        <f t="shared" si="80"/>
        <v>47</v>
      </c>
      <c r="D647">
        <v>2</v>
      </c>
      <c r="E647">
        <v>2</v>
      </c>
      <c r="F647">
        <v>2</v>
      </c>
      <c r="G647">
        <v>2</v>
      </c>
      <c r="H647">
        <v>2</v>
      </c>
      <c r="I647">
        <v>2</v>
      </c>
      <c r="J647" s="237">
        <v>9</v>
      </c>
      <c r="K647" s="237">
        <v>13</v>
      </c>
      <c r="L647" s="237">
        <v>13</v>
      </c>
    </row>
    <row r="648" spans="1:12" ht="17.399999999999999">
      <c r="A648" s="191">
        <f t="shared" ref="A648:A711" si="81">SUM(D648:L648)</f>
        <v>39</v>
      </c>
      <c r="B648" s="191" t="str">
        <f>C648&amp;":"&amp;COUNTIF($C$7:C648,C648)</f>
        <v>39:11</v>
      </c>
      <c r="C648" s="204">
        <f t="shared" si="80"/>
        <v>39</v>
      </c>
      <c r="D648">
        <v>2</v>
      </c>
      <c r="E648">
        <v>1</v>
      </c>
      <c r="F648">
        <v>2</v>
      </c>
      <c r="G648">
        <v>2</v>
      </c>
      <c r="H648">
        <v>2</v>
      </c>
      <c r="I648">
        <v>1</v>
      </c>
      <c r="J648" s="237">
        <v>9</v>
      </c>
      <c r="K648" s="237">
        <v>10</v>
      </c>
      <c r="L648" s="237">
        <v>10</v>
      </c>
    </row>
    <row r="649" spans="1:12" ht="17.399999999999999">
      <c r="A649" s="191">
        <f t="shared" si="81"/>
        <v>41</v>
      </c>
      <c r="B649" s="191" t="str">
        <f>C649&amp;":"&amp;COUNTIF($C$7:C649,C649)</f>
        <v>41:11</v>
      </c>
      <c r="C649" s="204">
        <f t="shared" si="80"/>
        <v>41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1</v>
      </c>
      <c r="J649" s="237">
        <v>10</v>
      </c>
      <c r="K649" s="237">
        <v>12</v>
      </c>
      <c r="L649" s="237">
        <v>12</v>
      </c>
    </row>
    <row r="650" spans="1:12" ht="17.399999999999999">
      <c r="A650" s="191">
        <f t="shared" si="81"/>
        <v>39</v>
      </c>
      <c r="B650" s="191" t="str">
        <f>C650&amp;":"&amp;COUNTIF($C$7:C650,C650)</f>
        <v>39:12</v>
      </c>
      <c r="C650" s="204">
        <f t="shared" si="80"/>
        <v>39</v>
      </c>
      <c r="D650">
        <v>1</v>
      </c>
      <c r="E650">
        <v>2</v>
      </c>
      <c r="F650">
        <v>2</v>
      </c>
      <c r="G650">
        <v>1</v>
      </c>
      <c r="H650">
        <v>1</v>
      </c>
      <c r="I650">
        <v>2</v>
      </c>
      <c r="J650" s="237">
        <v>7</v>
      </c>
      <c r="K650" s="237">
        <v>11</v>
      </c>
      <c r="L650" s="237">
        <v>12</v>
      </c>
    </row>
    <row r="651" spans="1:12" ht="17.399999999999999">
      <c r="A651" s="191">
        <f t="shared" si="81"/>
        <v>15</v>
      </c>
      <c r="B651" s="191" t="str">
        <f>C651&amp;":"&amp;COUNTIF($C$7:C651,C651)</f>
        <v>15:14</v>
      </c>
      <c r="C651" s="204">
        <f t="shared" ref="C651:C714" si="82">SUM(D651:L651)</f>
        <v>15</v>
      </c>
      <c r="D651">
        <v>2</v>
      </c>
      <c r="E651">
        <v>0</v>
      </c>
      <c r="F651">
        <v>2</v>
      </c>
      <c r="G651">
        <v>2</v>
      </c>
      <c r="H651">
        <v>1</v>
      </c>
      <c r="I651">
        <v>0</v>
      </c>
      <c r="J651" s="237">
        <v>3</v>
      </c>
      <c r="K651" s="237">
        <v>1</v>
      </c>
      <c r="L651" s="237">
        <v>4</v>
      </c>
    </row>
    <row r="652" spans="1:12" ht="17.399999999999999">
      <c r="A652" s="191">
        <f t="shared" si="81"/>
        <v>46</v>
      </c>
      <c r="B652" s="191" t="str">
        <f>C652&amp;":"&amp;COUNTIF($C$7:C652,C652)</f>
        <v>46:43</v>
      </c>
      <c r="C652" s="204">
        <f t="shared" si="82"/>
        <v>46</v>
      </c>
      <c r="D652">
        <v>2</v>
      </c>
      <c r="E652">
        <v>2</v>
      </c>
      <c r="F652">
        <v>2</v>
      </c>
      <c r="G652">
        <v>2</v>
      </c>
      <c r="H652">
        <v>2</v>
      </c>
      <c r="I652">
        <v>2</v>
      </c>
      <c r="J652" s="237">
        <v>10</v>
      </c>
      <c r="K652" s="237">
        <v>12</v>
      </c>
      <c r="L652" s="237">
        <v>12</v>
      </c>
    </row>
    <row r="653" spans="1:12" ht="17.399999999999999">
      <c r="A653" s="191">
        <f t="shared" si="81"/>
        <v>41</v>
      </c>
      <c r="B653" s="191" t="str">
        <f>C653&amp;":"&amp;COUNTIF($C$7:C653,C653)</f>
        <v>41:12</v>
      </c>
      <c r="C653" s="204">
        <f t="shared" si="82"/>
        <v>41</v>
      </c>
      <c r="D653">
        <v>0</v>
      </c>
      <c r="E653">
        <v>1</v>
      </c>
      <c r="F653">
        <v>2</v>
      </c>
      <c r="G653">
        <v>0</v>
      </c>
      <c r="H653">
        <v>2</v>
      </c>
      <c r="I653">
        <v>1</v>
      </c>
      <c r="J653" s="237">
        <v>9</v>
      </c>
      <c r="K653" s="237">
        <v>14</v>
      </c>
      <c r="L653" s="237">
        <v>12</v>
      </c>
    </row>
    <row r="654" spans="1:12" ht="17.399999999999999">
      <c r="A654" s="191">
        <f t="shared" si="81"/>
        <v>47</v>
      </c>
      <c r="B654" s="191" t="str">
        <f>C654&amp;":"&amp;COUNTIF($C$7:C654,C654)</f>
        <v>47:34</v>
      </c>
      <c r="C654" s="204">
        <f t="shared" si="82"/>
        <v>47</v>
      </c>
      <c r="D654">
        <v>0</v>
      </c>
      <c r="E654">
        <v>1</v>
      </c>
      <c r="F654">
        <v>2</v>
      </c>
      <c r="G654">
        <v>2</v>
      </c>
      <c r="H654">
        <v>2</v>
      </c>
      <c r="I654">
        <v>2</v>
      </c>
      <c r="J654" s="237">
        <v>10</v>
      </c>
      <c r="K654" s="237">
        <v>14</v>
      </c>
      <c r="L654" s="237">
        <v>14</v>
      </c>
    </row>
    <row r="655" spans="1:12" ht="17.399999999999999">
      <c r="A655" s="191">
        <f t="shared" si="81"/>
        <v>20</v>
      </c>
      <c r="B655" s="191" t="str">
        <f>C655&amp;":"&amp;COUNTIF($C$7:C655,C655)</f>
        <v>20:5</v>
      </c>
      <c r="C655" s="204">
        <f t="shared" si="82"/>
        <v>20</v>
      </c>
      <c r="D655">
        <v>2</v>
      </c>
      <c r="E655">
        <v>0</v>
      </c>
      <c r="F655">
        <v>0</v>
      </c>
      <c r="G655">
        <v>1</v>
      </c>
      <c r="H655">
        <v>2</v>
      </c>
      <c r="I655">
        <v>0</v>
      </c>
      <c r="J655" s="237">
        <v>6</v>
      </c>
      <c r="K655" s="237">
        <v>0</v>
      </c>
      <c r="L655" s="237">
        <v>9</v>
      </c>
    </row>
    <row r="656" spans="1:12" ht="17.399999999999999">
      <c r="A656" s="191">
        <f t="shared" si="81"/>
        <v>24</v>
      </c>
      <c r="B656" s="191" t="str">
        <f>C656&amp;":"&amp;COUNTIF($C$7:C656,C656)</f>
        <v>24:10</v>
      </c>
      <c r="C656" s="204">
        <f t="shared" si="82"/>
        <v>24</v>
      </c>
      <c r="D656">
        <v>1</v>
      </c>
      <c r="E656">
        <v>0</v>
      </c>
      <c r="F656">
        <v>1</v>
      </c>
      <c r="G656">
        <v>2</v>
      </c>
      <c r="H656">
        <v>0</v>
      </c>
      <c r="I656">
        <v>0</v>
      </c>
      <c r="J656" s="237">
        <v>4</v>
      </c>
      <c r="K656" s="237">
        <v>5</v>
      </c>
      <c r="L656" s="237">
        <v>11</v>
      </c>
    </row>
    <row r="657" spans="1:12" ht="17.399999999999999">
      <c r="A657" s="191">
        <f t="shared" si="81"/>
        <v>46</v>
      </c>
      <c r="B657" s="191" t="str">
        <f>C657&amp;":"&amp;COUNTIF($C$7:C657,C657)</f>
        <v>46:44</v>
      </c>
      <c r="C657" s="204">
        <f t="shared" si="82"/>
        <v>46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2</v>
      </c>
      <c r="J657" s="237">
        <v>9</v>
      </c>
      <c r="K657" s="237">
        <v>12</v>
      </c>
      <c r="L657" s="237">
        <v>13</v>
      </c>
    </row>
    <row r="658" spans="1:12" ht="17.399999999999999">
      <c r="A658" s="191">
        <f t="shared" si="81"/>
        <v>42</v>
      </c>
      <c r="B658" s="191" t="str">
        <f>C658&amp;":"&amp;COUNTIF($C$7:C658,C658)</f>
        <v>42:16</v>
      </c>
      <c r="C658" s="204">
        <f t="shared" si="82"/>
        <v>42</v>
      </c>
      <c r="D658">
        <v>2</v>
      </c>
      <c r="E658">
        <v>2</v>
      </c>
      <c r="F658">
        <v>2</v>
      </c>
      <c r="G658">
        <v>0</v>
      </c>
      <c r="H658">
        <v>0</v>
      </c>
      <c r="I658">
        <v>1</v>
      </c>
      <c r="J658" s="237">
        <v>10</v>
      </c>
      <c r="K658" s="237">
        <v>11</v>
      </c>
      <c r="L658" s="237">
        <v>14</v>
      </c>
    </row>
    <row r="659" spans="1:12" ht="17.399999999999999">
      <c r="A659" s="191">
        <f t="shared" si="81"/>
        <v>44</v>
      </c>
      <c r="B659" s="191" t="str">
        <f>C659&amp;":"&amp;COUNTIF($C$7:C659,C659)</f>
        <v>44:24</v>
      </c>
      <c r="C659" s="204">
        <f t="shared" si="82"/>
        <v>44</v>
      </c>
      <c r="D659">
        <v>2</v>
      </c>
      <c r="E659">
        <v>0</v>
      </c>
      <c r="F659">
        <v>2</v>
      </c>
      <c r="G659">
        <v>1</v>
      </c>
      <c r="H659">
        <v>2</v>
      </c>
      <c r="I659">
        <v>2</v>
      </c>
      <c r="J659" s="237">
        <v>10</v>
      </c>
      <c r="K659" s="237">
        <v>11</v>
      </c>
      <c r="L659" s="237">
        <v>14</v>
      </c>
    </row>
    <row r="660" spans="1:12" ht="17.399999999999999">
      <c r="A660" s="191">
        <f t="shared" si="81"/>
        <v>22</v>
      </c>
      <c r="B660" s="191" t="str">
        <f>C660&amp;":"&amp;COUNTIF($C$7:C660,C660)</f>
        <v>22:10</v>
      </c>
      <c r="C660" s="204">
        <f t="shared" si="82"/>
        <v>22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0</v>
      </c>
      <c r="J660" s="237">
        <v>7</v>
      </c>
      <c r="K660" s="237">
        <v>2</v>
      </c>
      <c r="L660" s="237">
        <v>6</v>
      </c>
    </row>
    <row r="661" spans="1:12" ht="17.399999999999999">
      <c r="A661" s="191">
        <f t="shared" si="81"/>
        <v>17</v>
      </c>
      <c r="B661" s="191" t="str">
        <f>C661&amp;":"&amp;COUNTIF($C$7:C661,C661)</f>
        <v>17:7</v>
      </c>
      <c r="C661" s="204">
        <f t="shared" si="82"/>
        <v>17</v>
      </c>
      <c r="D661">
        <v>1</v>
      </c>
      <c r="E661">
        <v>0</v>
      </c>
      <c r="F661">
        <v>2</v>
      </c>
      <c r="G661">
        <v>2</v>
      </c>
      <c r="H661">
        <v>0</v>
      </c>
      <c r="I661">
        <v>1</v>
      </c>
      <c r="J661" s="237">
        <v>1</v>
      </c>
      <c r="K661" s="237">
        <v>2</v>
      </c>
      <c r="L661" s="237">
        <v>8</v>
      </c>
    </row>
    <row r="662" spans="1:12" ht="17.399999999999999">
      <c r="A662" s="191">
        <f t="shared" si="81"/>
        <v>50</v>
      </c>
      <c r="B662" s="191" t="str">
        <f>C662&amp;":"&amp;COUNTIF($C$7:C662,C662)</f>
        <v>50:6</v>
      </c>
      <c r="C662" s="204">
        <f t="shared" si="82"/>
        <v>50</v>
      </c>
      <c r="D662">
        <v>2</v>
      </c>
      <c r="E662">
        <v>2</v>
      </c>
      <c r="F662">
        <v>2</v>
      </c>
      <c r="G662">
        <v>2</v>
      </c>
      <c r="H662">
        <v>2</v>
      </c>
      <c r="I662">
        <v>2</v>
      </c>
      <c r="J662" s="237">
        <v>10</v>
      </c>
      <c r="K662" s="237">
        <v>14</v>
      </c>
      <c r="L662" s="237">
        <v>14</v>
      </c>
    </row>
    <row r="663" spans="1:12" ht="17.399999999999999">
      <c r="A663" s="191">
        <f t="shared" si="81"/>
        <v>39</v>
      </c>
      <c r="B663" s="191" t="str">
        <f>C663&amp;":"&amp;COUNTIF($C$7:C663,C663)</f>
        <v>39:13</v>
      </c>
      <c r="C663" s="204">
        <f t="shared" si="82"/>
        <v>39</v>
      </c>
      <c r="D663">
        <v>2</v>
      </c>
      <c r="E663">
        <v>0</v>
      </c>
      <c r="F663">
        <v>2</v>
      </c>
      <c r="G663">
        <v>0</v>
      </c>
      <c r="H663">
        <v>1</v>
      </c>
      <c r="I663">
        <v>1</v>
      </c>
      <c r="J663" s="237">
        <v>9</v>
      </c>
      <c r="K663" s="237">
        <v>13</v>
      </c>
      <c r="L663" s="237">
        <v>11</v>
      </c>
    </row>
    <row r="664" spans="1:12" ht="17.399999999999999">
      <c r="A664" s="191">
        <f t="shared" si="81"/>
        <v>43</v>
      </c>
      <c r="B664" s="191" t="str">
        <f>C664&amp;":"&amp;COUNTIF($C$7:C664,C664)</f>
        <v>43:28</v>
      </c>
      <c r="C664" s="204">
        <f t="shared" si="82"/>
        <v>43</v>
      </c>
      <c r="D664">
        <v>1</v>
      </c>
      <c r="E664">
        <v>2</v>
      </c>
      <c r="F664">
        <v>2</v>
      </c>
      <c r="G664">
        <v>2</v>
      </c>
      <c r="H664">
        <v>1</v>
      </c>
      <c r="I664">
        <v>2</v>
      </c>
      <c r="J664" s="237">
        <v>9</v>
      </c>
      <c r="K664" s="237">
        <v>13</v>
      </c>
      <c r="L664" s="237">
        <v>11</v>
      </c>
    </row>
    <row r="665" spans="1:12" ht="17.399999999999999">
      <c r="A665" s="191">
        <f t="shared" si="81"/>
        <v>21</v>
      </c>
      <c r="B665" s="191" t="str">
        <f>C665&amp;":"&amp;COUNTIF($C$7:C665,C665)</f>
        <v>21:9</v>
      </c>
      <c r="C665" s="204">
        <f t="shared" si="82"/>
        <v>21</v>
      </c>
      <c r="D665">
        <v>0</v>
      </c>
      <c r="E665">
        <v>0</v>
      </c>
      <c r="F665">
        <v>1</v>
      </c>
      <c r="G665">
        <v>2</v>
      </c>
      <c r="H665">
        <v>1</v>
      </c>
      <c r="I665">
        <v>2</v>
      </c>
      <c r="J665" s="237">
        <v>6</v>
      </c>
      <c r="K665" s="237">
        <v>8</v>
      </c>
      <c r="L665" s="237">
        <v>1</v>
      </c>
    </row>
    <row r="666" spans="1:12" ht="17.399999999999999">
      <c r="A666" s="191">
        <f t="shared" si="81"/>
        <v>37</v>
      </c>
      <c r="B666" s="191" t="str">
        <f>C666&amp;":"&amp;COUNTIF($C$7:C666,C666)</f>
        <v>37:9</v>
      </c>
      <c r="C666" s="204">
        <f t="shared" si="82"/>
        <v>37</v>
      </c>
      <c r="D666">
        <v>2</v>
      </c>
      <c r="E666">
        <v>1</v>
      </c>
      <c r="F666">
        <v>2</v>
      </c>
      <c r="G666">
        <v>0</v>
      </c>
      <c r="H666">
        <v>1</v>
      </c>
      <c r="I666">
        <v>1</v>
      </c>
      <c r="J666" s="237">
        <v>7</v>
      </c>
      <c r="K666" s="237">
        <v>11</v>
      </c>
      <c r="L666" s="237">
        <v>12</v>
      </c>
    </row>
    <row r="667" spans="1:12" ht="17.399999999999999">
      <c r="A667" s="191">
        <f t="shared" si="81"/>
        <v>41</v>
      </c>
      <c r="B667" s="191" t="str">
        <f>C667&amp;":"&amp;COUNTIF($C$7:C667,C667)</f>
        <v>41:13</v>
      </c>
      <c r="C667" s="204">
        <f t="shared" si="82"/>
        <v>41</v>
      </c>
      <c r="D667">
        <v>2</v>
      </c>
      <c r="E667">
        <v>2</v>
      </c>
      <c r="F667">
        <v>2</v>
      </c>
      <c r="G667">
        <v>2</v>
      </c>
      <c r="H667">
        <v>2</v>
      </c>
      <c r="I667">
        <v>2</v>
      </c>
      <c r="J667" s="237">
        <v>9</v>
      </c>
      <c r="K667" s="237">
        <v>10</v>
      </c>
      <c r="L667" s="237">
        <v>10</v>
      </c>
    </row>
    <row r="668" spans="1:12" ht="17.399999999999999">
      <c r="A668" s="191">
        <f t="shared" si="81"/>
        <v>41</v>
      </c>
      <c r="B668" s="191" t="str">
        <f>C668&amp;":"&amp;COUNTIF($C$7:C668,C668)</f>
        <v>41:14</v>
      </c>
      <c r="C668" s="204">
        <f t="shared" si="82"/>
        <v>41</v>
      </c>
      <c r="D668">
        <v>1</v>
      </c>
      <c r="E668">
        <v>1</v>
      </c>
      <c r="F668">
        <v>2</v>
      </c>
      <c r="G668">
        <v>1</v>
      </c>
      <c r="H668">
        <v>1</v>
      </c>
      <c r="I668">
        <v>2</v>
      </c>
      <c r="J668" s="237">
        <v>10</v>
      </c>
      <c r="K668" s="237">
        <v>13</v>
      </c>
      <c r="L668" s="237">
        <v>10</v>
      </c>
    </row>
    <row r="669" spans="1:12" ht="17.399999999999999">
      <c r="A669" s="191">
        <f t="shared" si="81"/>
        <v>42</v>
      </c>
      <c r="B669" s="191" t="str">
        <f>C669&amp;":"&amp;COUNTIF($C$7:C669,C669)</f>
        <v>42:17</v>
      </c>
      <c r="C669" s="204">
        <f t="shared" si="82"/>
        <v>42</v>
      </c>
      <c r="D669">
        <v>0</v>
      </c>
      <c r="E669">
        <v>2</v>
      </c>
      <c r="F669">
        <v>2</v>
      </c>
      <c r="G669">
        <v>1</v>
      </c>
      <c r="H669">
        <v>1</v>
      </c>
      <c r="I669">
        <v>0</v>
      </c>
      <c r="J669" s="237">
        <v>10</v>
      </c>
      <c r="K669" s="237">
        <v>13</v>
      </c>
      <c r="L669" s="237">
        <v>13</v>
      </c>
    </row>
    <row r="670" spans="1:12" ht="17.399999999999999">
      <c r="A670" s="191">
        <f t="shared" si="81"/>
        <v>18</v>
      </c>
      <c r="B670" s="191" t="str">
        <f>C670&amp;":"&amp;COUNTIF($C$7:C670,C670)</f>
        <v>18:8</v>
      </c>
      <c r="C670" s="204">
        <f t="shared" si="82"/>
        <v>18</v>
      </c>
      <c r="D670">
        <v>0</v>
      </c>
      <c r="E670">
        <v>1</v>
      </c>
      <c r="F670">
        <v>0</v>
      </c>
      <c r="G670">
        <v>1</v>
      </c>
      <c r="H670">
        <v>2</v>
      </c>
      <c r="I670">
        <v>1</v>
      </c>
      <c r="J670" s="237">
        <v>1</v>
      </c>
      <c r="K670" s="237">
        <v>2</v>
      </c>
      <c r="L670" s="237">
        <v>10</v>
      </c>
    </row>
    <row r="671" spans="1:12" ht="17.399999999999999">
      <c r="A671" s="191">
        <f t="shared" si="81"/>
        <v>36</v>
      </c>
      <c r="B671" s="191" t="str">
        <f>C671&amp;":"&amp;COUNTIF($C$7:C671,C671)</f>
        <v>36:15</v>
      </c>
      <c r="C671" s="204">
        <f t="shared" si="82"/>
        <v>36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2</v>
      </c>
      <c r="J671" s="237">
        <v>5</v>
      </c>
      <c r="K671" s="237">
        <v>14</v>
      </c>
      <c r="L671" s="237">
        <v>13</v>
      </c>
    </row>
    <row r="672" spans="1:12" ht="17.399999999999999">
      <c r="A672" s="191">
        <f t="shared" si="81"/>
        <v>47</v>
      </c>
      <c r="B672" s="191" t="str">
        <f>C672&amp;":"&amp;COUNTIF($C$7:C672,C672)</f>
        <v>47:35</v>
      </c>
      <c r="C672" s="204">
        <f t="shared" si="82"/>
        <v>47</v>
      </c>
      <c r="D672">
        <v>2</v>
      </c>
      <c r="E672">
        <v>2</v>
      </c>
      <c r="F672">
        <v>2</v>
      </c>
      <c r="G672">
        <v>2</v>
      </c>
      <c r="H672">
        <v>2</v>
      </c>
      <c r="I672">
        <v>2</v>
      </c>
      <c r="J672" s="237">
        <v>10</v>
      </c>
      <c r="K672" s="237">
        <v>14</v>
      </c>
      <c r="L672" s="237">
        <v>11</v>
      </c>
    </row>
    <row r="673" spans="1:12" ht="17.399999999999999">
      <c r="A673" s="191">
        <f t="shared" si="81"/>
        <v>41</v>
      </c>
      <c r="B673" s="191" t="str">
        <f>C673&amp;":"&amp;COUNTIF($C$7:C673,C673)</f>
        <v>41:15</v>
      </c>
      <c r="C673" s="204">
        <f t="shared" si="82"/>
        <v>41</v>
      </c>
      <c r="D673">
        <v>0</v>
      </c>
      <c r="E673">
        <v>1</v>
      </c>
      <c r="F673">
        <v>2</v>
      </c>
      <c r="G673">
        <v>2</v>
      </c>
      <c r="H673">
        <v>0</v>
      </c>
      <c r="I673">
        <v>2</v>
      </c>
      <c r="J673" s="237">
        <v>10</v>
      </c>
      <c r="K673" s="237">
        <v>11</v>
      </c>
      <c r="L673" s="237">
        <v>13</v>
      </c>
    </row>
    <row r="674" spans="1:12" ht="17.399999999999999">
      <c r="A674" s="191">
        <f t="shared" si="81"/>
        <v>38</v>
      </c>
      <c r="B674" s="191" t="str">
        <f>C674&amp;":"&amp;COUNTIF($C$7:C674,C674)</f>
        <v>38:8</v>
      </c>
      <c r="C674" s="204">
        <f t="shared" si="82"/>
        <v>38</v>
      </c>
      <c r="D674">
        <v>0</v>
      </c>
      <c r="E674">
        <v>0</v>
      </c>
      <c r="F674">
        <v>2</v>
      </c>
      <c r="G674">
        <v>1</v>
      </c>
      <c r="H674">
        <v>2</v>
      </c>
      <c r="I674">
        <v>0</v>
      </c>
      <c r="J674" s="237">
        <v>10</v>
      </c>
      <c r="K674" s="237">
        <v>13</v>
      </c>
      <c r="L674" s="237">
        <v>10</v>
      </c>
    </row>
    <row r="675" spans="1:12" ht="17.399999999999999">
      <c r="A675" s="191">
        <f t="shared" si="81"/>
        <v>31</v>
      </c>
      <c r="B675" s="191" t="str">
        <f>C675&amp;":"&amp;COUNTIF($C$7:C675,C675)</f>
        <v>31:13</v>
      </c>
      <c r="C675" s="204">
        <f t="shared" si="82"/>
        <v>31</v>
      </c>
      <c r="D675">
        <v>2</v>
      </c>
      <c r="E675">
        <v>1</v>
      </c>
      <c r="F675">
        <v>1</v>
      </c>
      <c r="G675">
        <v>0</v>
      </c>
      <c r="H675">
        <v>0</v>
      </c>
      <c r="I675">
        <v>1</v>
      </c>
      <c r="J675" s="237">
        <v>4</v>
      </c>
      <c r="K675" s="237">
        <v>10</v>
      </c>
      <c r="L675" s="237">
        <v>12</v>
      </c>
    </row>
    <row r="676" spans="1:12" ht="17.399999999999999">
      <c r="A676" s="191">
        <f t="shared" si="81"/>
        <v>17</v>
      </c>
      <c r="B676" s="191" t="str">
        <f>C676&amp;":"&amp;COUNTIF($C$7:C676,C676)</f>
        <v>17:8</v>
      </c>
      <c r="C676" s="204">
        <f t="shared" si="82"/>
        <v>17</v>
      </c>
      <c r="D676">
        <v>0</v>
      </c>
      <c r="E676">
        <v>2</v>
      </c>
      <c r="F676">
        <v>0</v>
      </c>
      <c r="G676">
        <v>0</v>
      </c>
      <c r="H676">
        <v>2</v>
      </c>
      <c r="I676">
        <v>2</v>
      </c>
      <c r="J676" s="237">
        <v>2</v>
      </c>
      <c r="K676" s="237">
        <v>9</v>
      </c>
      <c r="L676" s="237">
        <v>0</v>
      </c>
    </row>
    <row r="677" spans="1:12" ht="17.399999999999999">
      <c r="A677" s="191">
        <f t="shared" si="81"/>
        <v>47</v>
      </c>
      <c r="B677" s="191" t="str">
        <f>C677&amp;":"&amp;COUNTIF($C$7:C677,C677)</f>
        <v>47:36</v>
      </c>
      <c r="C677" s="204">
        <f t="shared" si="82"/>
        <v>47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2</v>
      </c>
      <c r="J677" s="237">
        <v>10</v>
      </c>
      <c r="K677" s="237">
        <v>11</v>
      </c>
      <c r="L677" s="237">
        <v>14</v>
      </c>
    </row>
    <row r="678" spans="1:12" ht="17.399999999999999">
      <c r="A678" s="191">
        <f t="shared" si="81"/>
        <v>41</v>
      </c>
      <c r="B678" s="191" t="str">
        <f>C678&amp;":"&amp;COUNTIF($C$7:C678,C678)</f>
        <v>41:16</v>
      </c>
      <c r="C678" s="204">
        <f t="shared" si="82"/>
        <v>41</v>
      </c>
      <c r="D678">
        <v>2</v>
      </c>
      <c r="E678">
        <v>1</v>
      </c>
      <c r="F678">
        <v>2</v>
      </c>
      <c r="G678">
        <v>2</v>
      </c>
      <c r="H678">
        <v>2</v>
      </c>
      <c r="I678">
        <v>0</v>
      </c>
      <c r="J678" s="237">
        <v>10</v>
      </c>
      <c r="K678" s="237">
        <v>10</v>
      </c>
      <c r="L678" s="237">
        <v>12</v>
      </c>
    </row>
    <row r="679" spans="1:12" ht="17.399999999999999">
      <c r="A679" s="191">
        <f t="shared" si="81"/>
        <v>38</v>
      </c>
      <c r="B679" s="191" t="str">
        <f>C679&amp;":"&amp;COUNTIF($C$7:C679,C679)</f>
        <v>38:9</v>
      </c>
      <c r="C679" s="204">
        <f t="shared" si="82"/>
        <v>38</v>
      </c>
      <c r="D679">
        <v>0</v>
      </c>
      <c r="E679">
        <v>0</v>
      </c>
      <c r="F679">
        <v>2</v>
      </c>
      <c r="G679">
        <v>2</v>
      </c>
      <c r="H679">
        <v>1</v>
      </c>
      <c r="I679">
        <v>1</v>
      </c>
      <c r="J679" s="237">
        <v>10</v>
      </c>
      <c r="K679" s="237">
        <v>11</v>
      </c>
      <c r="L679" s="237">
        <v>11</v>
      </c>
    </row>
    <row r="680" spans="1:12" ht="17.399999999999999">
      <c r="A680" s="191">
        <f t="shared" si="81"/>
        <v>35</v>
      </c>
      <c r="B680" s="191" t="str">
        <f>C680&amp;":"&amp;COUNTIF($C$7:C680,C680)</f>
        <v>35:10</v>
      </c>
      <c r="C680" s="204">
        <f t="shared" si="82"/>
        <v>35</v>
      </c>
      <c r="D680">
        <v>2</v>
      </c>
      <c r="E680">
        <v>0</v>
      </c>
      <c r="F680">
        <v>0</v>
      </c>
      <c r="G680">
        <v>2</v>
      </c>
      <c r="H680">
        <v>2</v>
      </c>
      <c r="I680">
        <v>1</v>
      </c>
      <c r="J680" s="237">
        <v>6</v>
      </c>
      <c r="K680" s="237">
        <v>14</v>
      </c>
      <c r="L680" s="237">
        <v>8</v>
      </c>
    </row>
    <row r="681" spans="1:12" ht="17.399999999999999">
      <c r="A681" s="191">
        <f t="shared" si="81"/>
        <v>30</v>
      </c>
      <c r="B681" s="191" t="str">
        <f>C681&amp;":"&amp;COUNTIF($C$7:C681,C681)</f>
        <v>30:13</v>
      </c>
      <c r="C681" s="204">
        <f t="shared" si="82"/>
        <v>30</v>
      </c>
      <c r="D681">
        <v>1</v>
      </c>
      <c r="E681">
        <v>1</v>
      </c>
      <c r="F681">
        <v>1</v>
      </c>
      <c r="G681">
        <v>2</v>
      </c>
      <c r="H681">
        <v>2</v>
      </c>
      <c r="I681">
        <v>2</v>
      </c>
      <c r="J681" s="237">
        <v>4</v>
      </c>
      <c r="K681" s="237">
        <v>10</v>
      </c>
      <c r="L681" s="237">
        <v>7</v>
      </c>
    </row>
    <row r="682" spans="1:12" ht="17.399999999999999">
      <c r="A682" s="191">
        <f t="shared" si="81"/>
        <v>46</v>
      </c>
      <c r="B682" s="191" t="str">
        <f>C682&amp;":"&amp;COUNTIF($C$7:C682,C682)</f>
        <v>46:45</v>
      </c>
      <c r="C682" s="204">
        <f t="shared" si="82"/>
        <v>46</v>
      </c>
      <c r="D682">
        <v>2</v>
      </c>
      <c r="E682">
        <v>2</v>
      </c>
      <c r="F682">
        <v>2</v>
      </c>
      <c r="G682">
        <v>2</v>
      </c>
      <c r="H682">
        <v>2</v>
      </c>
      <c r="I682">
        <v>2</v>
      </c>
      <c r="J682" s="237">
        <v>9</v>
      </c>
      <c r="K682" s="237">
        <v>13</v>
      </c>
      <c r="L682" s="237">
        <v>12</v>
      </c>
    </row>
    <row r="683" spans="1:12" ht="17.399999999999999">
      <c r="A683" s="191">
        <f t="shared" si="81"/>
        <v>44</v>
      </c>
      <c r="B683" s="191" t="str">
        <f>C683&amp;":"&amp;COUNTIF($C$7:C683,C683)</f>
        <v>44:25</v>
      </c>
      <c r="C683" s="204">
        <f t="shared" si="82"/>
        <v>44</v>
      </c>
      <c r="D683">
        <v>0</v>
      </c>
      <c r="E683">
        <v>2</v>
      </c>
      <c r="F683">
        <v>2</v>
      </c>
      <c r="G683">
        <v>2</v>
      </c>
      <c r="H683">
        <v>0</v>
      </c>
      <c r="I683">
        <v>2</v>
      </c>
      <c r="J683" s="237">
        <v>9</v>
      </c>
      <c r="K683" s="237">
        <v>14</v>
      </c>
      <c r="L683" s="237">
        <v>13</v>
      </c>
    </row>
    <row r="684" spans="1:12" ht="17.399999999999999">
      <c r="A684" s="191">
        <f t="shared" si="81"/>
        <v>43</v>
      </c>
      <c r="B684" s="191" t="str">
        <f>C684&amp;":"&amp;COUNTIF($C$7:C684,C684)</f>
        <v>43:29</v>
      </c>
      <c r="C684" s="204">
        <f t="shared" si="82"/>
        <v>43</v>
      </c>
      <c r="D684">
        <v>1</v>
      </c>
      <c r="E684">
        <v>1</v>
      </c>
      <c r="F684">
        <v>2</v>
      </c>
      <c r="G684">
        <v>1</v>
      </c>
      <c r="H684">
        <v>2</v>
      </c>
      <c r="I684">
        <v>2</v>
      </c>
      <c r="J684" s="237">
        <v>9</v>
      </c>
      <c r="K684" s="237">
        <v>11</v>
      </c>
      <c r="L684" s="237">
        <v>14</v>
      </c>
    </row>
    <row r="685" spans="1:12" ht="17.399999999999999">
      <c r="A685" s="191">
        <f t="shared" si="81"/>
        <v>27</v>
      </c>
      <c r="B685" s="191" t="str">
        <f>C685&amp;":"&amp;COUNTIF($C$7:C685,C685)</f>
        <v>27:10</v>
      </c>
      <c r="C685" s="204">
        <f t="shared" si="82"/>
        <v>27</v>
      </c>
      <c r="D685">
        <v>2</v>
      </c>
      <c r="E685">
        <v>0</v>
      </c>
      <c r="F685">
        <v>1</v>
      </c>
      <c r="G685">
        <v>2</v>
      </c>
      <c r="H685">
        <v>1</v>
      </c>
      <c r="I685">
        <v>1</v>
      </c>
      <c r="J685" s="237">
        <v>2</v>
      </c>
      <c r="K685" s="237">
        <v>9</v>
      </c>
      <c r="L685" s="237">
        <v>9</v>
      </c>
    </row>
    <row r="686" spans="1:12" ht="17.399999999999999">
      <c r="A686" s="191">
        <f t="shared" si="81"/>
        <v>25</v>
      </c>
      <c r="B686" s="191" t="str">
        <f>C686&amp;":"&amp;COUNTIF($C$7:C686,C686)</f>
        <v>25:9</v>
      </c>
      <c r="C686" s="204">
        <f t="shared" si="82"/>
        <v>25</v>
      </c>
      <c r="D686">
        <v>2</v>
      </c>
      <c r="E686">
        <v>1</v>
      </c>
      <c r="F686">
        <v>2</v>
      </c>
      <c r="G686">
        <v>1</v>
      </c>
      <c r="H686">
        <v>0</v>
      </c>
      <c r="I686">
        <v>2</v>
      </c>
      <c r="J686" s="237">
        <v>5</v>
      </c>
      <c r="K686" s="237">
        <v>0</v>
      </c>
      <c r="L686" s="237">
        <v>12</v>
      </c>
    </row>
    <row r="687" spans="1:12" ht="17.399999999999999">
      <c r="A687" s="191">
        <f t="shared" si="81"/>
        <v>40</v>
      </c>
      <c r="B687" s="191" t="str">
        <f>C687&amp;":"&amp;COUNTIF($C$7:C687,C687)</f>
        <v>40:8</v>
      </c>
      <c r="C687" s="204">
        <f t="shared" si="82"/>
        <v>40</v>
      </c>
      <c r="D687">
        <v>0</v>
      </c>
      <c r="E687">
        <v>0</v>
      </c>
      <c r="F687">
        <v>2</v>
      </c>
      <c r="G687">
        <v>0</v>
      </c>
      <c r="H687">
        <v>2</v>
      </c>
      <c r="I687">
        <v>0</v>
      </c>
      <c r="J687" s="237">
        <v>10</v>
      </c>
      <c r="K687" s="237">
        <v>14</v>
      </c>
      <c r="L687" s="237">
        <v>12</v>
      </c>
    </row>
    <row r="688" spans="1:12" ht="17.399999999999999">
      <c r="A688" s="191">
        <f t="shared" si="81"/>
        <v>46</v>
      </c>
      <c r="B688" s="191" t="str">
        <f>C688&amp;":"&amp;COUNTIF($C$7:C688,C688)</f>
        <v>46:46</v>
      </c>
      <c r="C688" s="204">
        <f t="shared" si="82"/>
        <v>46</v>
      </c>
      <c r="D688">
        <v>2</v>
      </c>
      <c r="E688">
        <v>2</v>
      </c>
      <c r="F688">
        <v>2</v>
      </c>
      <c r="G688">
        <v>2</v>
      </c>
      <c r="H688">
        <v>2</v>
      </c>
      <c r="I688">
        <v>2</v>
      </c>
      <c r="J688" s="237">
        <v>9</v>
      </c>
      <c r="K688" s="237">
        <v>14</v>
      </c>
      <c r="L688" s="237">
        <v>11</v>
      </c>
    </row>
    <row r="689" spans="1:12" ht="17.399999999999999">
      <c r="A689" s="191">
        <f t="shared" si="81"/>
        <v>41</v>
      </c>
      <c r="B689" s="191" t="str">
        <f>C689&amp;":"&amp;COUNTIF($C$7:C689,C689)</f>
        <v>41:17</v>
      </c>
      <c r="C689" s="204">
        <f t="shared" si="82"/>
        <v>41</v>
      </c>
      <c r="D689">
        <v>1</v>
      </c>
      <c r="E689">
        <v>1</v>
      </c>
      <c r="F689">
        <v>2</v>
      </c>
      <c r="G689">
        <v>2</v>
      </c>
      <c r="H689">
        <v>0</v>
      </c>
      <c r="I689">
        <v>2</v>
      </c>
      <c r="J689" s="237">
        <v>10</v>
      </c>
      <c r="K689" s="237">
        <v>11</v>
      </c>
      <c r="L689" s="237">
        <v>12</v>
      </c>
    </row>
    <row r="690" spans="1:12" ht="17.399999999999999">
      <c r="A690" s="191">
        <f t="shared" si="81"/>
        <v>44</v>
      </c>
      <c r="B690" s="191" t="str">
        <f>C690&amp;":"&amp;COUNTIF($C$7:C690,C690)</f>
        <v>44:26</v>
      </c>
      <c r="C690" s="204">
        <f t="shared" si="82"/>
        <v>44</v>
      </c>
      <c r="D690">
        <v>2</v>
      </c>
      <c r="E690">
        <v>2</v>
      </c>
      <c r="F690">
        <v>2</v>
      </c>
      <c r="G690">
        <v>2</v>
      </c>
      <c r="H690">
        <v>2</v>
      </c>
      <c r="I690">
        <v>2</v>
      </c>
      <c r="J690" s="237">
        <v>10</v>
      </c>
      <c r="K690" s="237">
        <v>11</v>
      </c>
      <c r="L690" s="237">
        <v>11</v>
      </c>
    </row>
    <row r="691" spans="1:12" ht="17.399999999999999">
      <c r="A691" s="191">
        <f t="shared" si="81"/>
        <v>23</v>
      </c>
      <c r="B691" s="191" t="str">
        <f>C691&amp;":"&amp;COUNTIF($C$7:C691,C691)</f>
        <v>23:7</v>
      </c>
      <c r="C691" s="204">
        <f t="shared" si="82"/>
        <v>23</v>
      </c>
      <c r="D691">
        <v>2</v>
      </c>
      <c r="E691">
        <v>1</v>
      </c>
      <c r="F691">
        <v>2</v>
      </c>
      <c r="G691">
        <v>1</v>
      </c>
      <c r="H691">
        <v>0</v>
      </c>
      <c r="I691">
        <v>1</v>
      </c>
      <c r="J691" s="237">
        <v>6</v>
      </c>
      <c r="K691" s="237">
        <v>10</v>
      </c>
      <c r="L691" s="237">
        <v>0</v>
      </c>
    </row>
    <row r="692" spans="1:12" ht="17.399999999999999">
      <c r="A692" s="191">
        <f t="shared" si="81"/>
        <v>24</v>
      </c>
      <c r="B692" s="191" t="str">
        <f>C692&amp;":"&amp;COUNTIF($C$7:C692,C692)</f>
        <v>24:11</v>
      </c>
      <c r="C692" s="204">
        <f t="shared" si="82"/>
        <v>24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0</v>
      </c>
      <c r="J692" s="237">
        <v>3</v>
      </c>
      <c r="K692" s="237">
        <v>5</v>
      </c>
      <c r="L692" s="237">
        <v>8</v>
      </c>
    </row>
    <row r="693" spans="1:12" ht="17.399999999999999">
      <c r="A693" s="191">
        <f t="shared" si="81"/>
        <v>44</v>
      </c>
      <c r="B693" s="191" t="str">
        <f>C693&amp;":"&amp;COUNTIF($C$7:C693,C693)</f>
        <v>44:27</v>
      </c>
      <c r="C693" s="204">
        <f t="shared" si="82"/>
        <v>44</v>
      </c>
      <c r="D693">
        <v>2</v>
      </c>
      <c r="E693">
        <v>2</v>
      </c>
      <c r="F693">
        <v>2</v>
      </c>
      <c r="G693">
        <v>2</v>
      </c>
      <c r="H693">
        <v>2</v>
      </c>
      <c r="I693">
        <v>2</v>
      </c>
      <c r="J693" s="237">
        <v>10</v>
      </c>
      <c r="K693" s="237">
        <v>12</v>
      </c>
      <c r="L693" s="237">
        <v>10</v>
      </c>
    </row>
    <row r="694" spans="1:12" ht="17.399999999999999">
      <c r="A694" s="191">
        <f t="shared" si="81"/>
        <v>41</v>
      </c>
      <c r="B694" s="191" t="str">
        <f>C694&amp;":"&amp;COUNTIF($C$7:C694,C694)</f>
        <v>41:18</v>
      </c>
      <c r="C694" s="204">
        <f t="shared" si="82"/>
        <v>41</v>
      </c>
      <c r="D694">
        <v>1</v>
      </c>
      <c r="E694">
        <v>0</v>
      </c>
      <c r="F694">
        <v>2</v>
      </c>
      <c r="G694">
        <v>1</v>
      </c>
      <c r="H694">
        <v>2</v>
      </c>
      <c r="I694">
        <v>1</v>
      </c>
      <c r="J694" s="237">
        <v>10</v>
      </c>
      <c r="K694" s="237">
        <v>12</v>
      </c>
      <c r="L694" s="237">
        <v>12</v>
      </c>
    </row>
    <row r="695" spans="1:12" ht="17.399999999999999">
      <c r="A695" s="191">
        <f t="shared" si="81"/>
        <v>39</v>
      </c>
      <c r="B695" s="191" t="str">
        <f>C695&amp;":"&amp;COUNTIF($C$7:C695,C695)</f>
        <v>39:14</v>
      </c>
      <c r="C695" s="204">
        <f t="shared" si="82"/>
        <v>39</v>
      </c>
      <c r="D695">
        <v>1</v>
      </c>
      <c r="E695">
        <v>0</v>
      </c>
      <c r="F695">
        <v>2</v>
      </c>
      <c r="G695">
        <v>2</v>
      </c>
      <c r="H695">
        <v>0</v>
      </c>
      <c r="I695">
        <v>1</v>
      </c>
      <c r="J695" s="237">
        <v>9</v>
      </c>
      <c r="K695" s="237">
        <v>14</v>
      </c>
      <c r="L695" s="237">
        <v>10</v>
      </c>
    </row>
    <row r="696" spans="1:12" ht="17.399999999999999">
      <c r="A696" s="191">
        <f t="shared" si="81"/>
        <v>24</v>
      </c>
      <c r="B696" s="191" t="str">
        <f>C696&amp;":"&amp;COUNTIF($C$7:C696,C696)</f>
        <v>24:12</v>
      </c>
      <c r="C696" s="204">
        <f t="shared" si="82"/>
        <v>24</v>
      </c>
      <c r="D696">
        <v>1</v>
      </c>
      <c r="E696">
        <v>1</v>
      </c>
      <c r="F696">
        <v>0</v>
      </c>
      <c r="G696">
        <v>2</v>
      </c>
      <c r="H696">
        <v>0</v>
      </c>
      <c r="I696">
        <v>1</v>
      </c>
      <c r="J696" s="237">
        <v>7</v>
      </c>
      <c r="K696" s="237">
        <v>8</v>
      </c>
      <c r="L696" s="237">
        <v>4</v>
      </c>
    </row>
    <row r="697" spans="1:12" ht="17.399999999999999">
      <c r="A697" s="191">
        <f t="shared" si="81"/>
        <v>18</v>
      </c>
      <c r="B697" s="191" t="str">
        <f>C697&amp;":"&amp;COUNTIF($C$7:C697,C697)</f>
        <v>18:9</v>
      </c>
      <c r="C697" s="204">
        <f t="shared" si="82"/>
        <v>18</v>
      </c>
      <c r="D697">
        <v>0</v>
      </c>
      <c r="E697">
        <v>2</v>
      </c>
      <c r="F697">
        <v>0</v>
      </c>
      <c r="G697">
        <v>0</v>
      </c>
      <c r="H697">
        <v>1</v>
      </c>
      <c r="I697">
        <v>1</v>
      </c>
      <c r="J697" s="237">
        <v>4</v>
      </c>
      <c r="K697" s="237">
        <v>4</v>
      </c>
      <c r="L697" s="237">
        <v>6</v>
      </c>
    </row>
    <row r="698" spans="1:12" ht="17.399999999999999">
      <c r="A698" s="191">
        <f t="shared" si="81"/>
        <v>46</v>
      </c>
      <c r="B698" s="191" t="str">
        <f>C698&amp;":"&amp;COUNTIF($C$7:C698,C698)</f>
        <v>46:47</v>
      </c>
      <c r="C698" s="204">
        <f t="shared" si="82"/>
        <v>46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2</v>
      </c>
      <c r="J698" s="237">
        <v>9</v>
      </c>
      <c r="K698" s="237">
        <v>13</v>
      </c>
      <c r="L698" s="237">
        <v>12</v>
      </c>
    </row>
    <row r="699" spans="1:12" ht="17.399999999999999">
      <c r="A699" s="191">
        <f t="shared" si="81"/>
        <v>40</v>
      </c>
      <c r="B699" s="191" t="str">
        <f>C699&amp;":"&amp;COUNTIF($C$7:C699,C699)</f>
        <v>40:9</v>
      </c>
      <c r="C699" s="204">
        <f t="shared" si="82"/>
        <v>40</v>
      </c>
      <c r="D699">
        <v>0</v>
      </c>
      <c r="E699">
        <v>0</v>
      </c>
      <c r="F699">
        <v>2</v>
      </c>
      <c r="G699">
        <v>2</v>
      </c>
      <c r="H699">
        <v>2</v>
      </c>
      <c r="I699">
        <v>1</v>
      </c>
      <c r="J699" s="237">
        <v>9</v>
      </c>
      <c r="K699" s="237">
        <v>13</v>
      </c>
      <c r="L699" s="237">
        <v>11</v>
      </c>
    </row>
    <row r="700" spans="1:12" ht="17.399999999999999">
      <c r="A700" s="191">
        <f t="shared" si="81"/>
        <v>42</v>
      </c>
      <c r="B700" s="191" t="str">
        <f>C700&amp;":"&amp;COUNTIF($C$7:C700,C700)</f>
        <v>42:18</v>
      </c>
      <c r="C700" s="204">
        <f t="shared" si="82"/>
        <v>42</v>
      </c>
      <c r="D700">
        <v>2</v>
      </c>
      <c r="E700">
        <v>1</v>
      </c>
      <c r="F700">
        <v>2</v>
      </c>
      <c r="G700">
        <v>1</v>
      </c>
      <c r="H700">
        <v>0</v>
      </c>
      <c r="I700">
        <v>1</v>
      </c>
      <c r="J700" s="237">
        <v>9</v>
      </c>
      <c r="K700" s="237">
        <v>12</v>
      </c>
      <c r="L700" s="237">
        <v>14</v>
      </c>
    </row>
    <row r="701" spans="1:12" ht="17.399999999999999">
      <c r="A701" s="191">
        <f t="shared" si="81"/>
        <v>25</v>
      </c>
      <c r="B701" s="191" t="str">
        <f>C701&amp;":"&amp;COUNTIF($C$7:C701,C701)</f>
        <v>25:10</v>
      </c>
      <c r="C701" s="204">
        <f t="shared" si="82"/>
        <v>25</v>
      </c>
      <c r="D701">
        <v>2</v>
      </c>
      <c r="E701">
        <v>0</v>
      </c>
      <c r="F701">
        <v>0</v>
      </c>
      <c r="G701">
        <v>2</v>
      </c>
      <c r="H701">
        <v>0</v>
      </c>
      <c r="I701">
        <v>2</v>
      </c>
      <c r="J701" s="237">
        <v>5</v>
      </c>
      <c r="K701" s="237">
        <v>2</v>
      </c>
      <c r="L701" s="237">
        <v>12</v>
      </c>
    </row>
    <row r="702" spans="1:12" ht="17.399999999999999">
      <c r="A702" s="191">
        <f t="shared" si="81"/>
        <v>31</v>
      </c>
      <c r="B702" s="191" t="str">
        <f>C702&amp;":"&amp;COUNTIF($C$7:C702,C702)</f>
        <v>31:14</v>
      </c>
      <c r="C702" s="204">
        <f t="shared" si="82"/>
        <v>31</v>
      </c>
      <c r="D702">
        <v>0</v>
      </c>
      <c r="E702">
        <v>0</v>
      </c>
      <c r="F702">
        <v>2</v>
      </c>
      <c r="G702">
        <v>1</v>
      </c>
      <c r="H702">
        <v>1</v>
      </c>
      <c r="I702">
        <v>0</v>
      </c>
      <c r="J702" s="237">
        <v>9</v>
      </c>
      <c r="K702" s="237">
        <v>7</v>
      </c>
      <c r="L702" s="237">
        <v>11</v>
      </c>
    </row>
    <row r="703" spans="1:12" ht="17.399999999999999">
      <c r="A703" s="191">
        <f t="shared" si="81"/>
        <v>42</v>
      </c>
      <c r="B703" s="191" t="str">
        <f>C703&amp;":"&amp;COUNTIF($C$7:C703,C703)</f>
        <v>42:19</v>
      </c>
      <c r="C703" s="204">
        <f t="shared" si="82"/>
        <v>42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2</v>
      </c>
      <c r="J703" s="237">
        <v>10</v>
      </c>
      <c r="K703" s="237">
        <v>10</v>
      </c>
      <c r="L703" s="237">
        <v>10</v>
      </c>
    </row>
    <row r="704" spans="1:12" ht="17.399999999999999">
      <c r="A704" s="191">
        <f t="shared" si="81"/>
        <v>41</v>
      </c>
      <c r="B704" s="191" t="str">
        <f>C704&amp;":"&amp;COUNTIF($C$7:C704,C704)</f>
        <v>41:19</v>
      </c>
      <c r="C704" s="204">
        <f t="shared" si="82"/>
        <v>41</v>
      </c>
      <c r="D704">
        <v>0</v>
      </c>
      <c r="E704">
        <v>2</v>
      </c>
      <c r="F704">
        <v>2</v>
      </c>
      <c r="G704">
        <v>1</v>
      </c>
      <c r="H704">
        <v>2</v>
      </c>
      <c r="I704">
        <v>0</v>
      </c>
      <c r="J704" s="237">
        <v>10</v>
      </c>
      <c r="K704" s="237">
        <v>10</v>
      </c>
      <c r="L704" s="237">
        <v>14</v>
      </c>
    </row>
    <row r="705" spans="1:12" ht="17.399999999999999">
      <c r="A705" s="191">
        <f t="shared" si="81"/>
        <v>39</v>
      </c>
      <c r="B705" s="191" t="str">
        <f>C705&amp;":"&amp;COUNTIF($C$7:C705,C705)</f>
        <v>39:15</v>
      </c>
      <c r="C705" s="204">
        <f t="shared" si="82"/>
        <v>39</v>
      </c>
      <c r="D705">
        <v>0</v>
      </c>
      <c r="E705">
        <v>2</v>
      </c>
      <c r="F705">
        <v>2</v>
      </c>
      <c r="G705">
        <v>2</v>
      </c>
      <c r="H705">
        <v>2</v>
      </c>
      <c r="I705">
        <v>0</v>
      </c>
      <c r="J705" s="237">
        <v>10</v>
      </c>
      <c r="K705" s="237">
        <v>11</v>
      </c>
      <c r="L705" s="237">
        <v>10</v>
      </c>
    </row>
    <row r="706" spans="1:12" ht="17.399999999999999">
      <c r="A706" s="191">
        <f t="shared" si="81"/>
        <v>23</v>
      </c>
      <c r="B706" s="191" t="str">
        <f>C706&amp;":"&amp;COUNTIF($C$7:C706,C706)</f>
        <v>23:8</v>
      </c>
      <c r="C706" s="204">
        <f t="shared" si="82"/>
        <v>23</v>
      </c>
      <c r="D706">
        <v>2</v>
      </c>
      <c r="E706">
        <v>0</v>
      </c>
      <c r="F706">
        <v>0</v>
      </c>
      <c r="G706">
        <v>1</v>
      </c>
      <c r="H706">
        <v>0</v>
      </c>
      <c r="I706">
        <v>0</v>
      </c>
      <c r="J706" s="237">
        <v>10</v>
      </c>
      <c r="K706" s="237">
        <v>0</v>
      </c>
      <c r="L706" s="237">
        <v>10</v>
      </c>
    </row>
    <row r="707" spans="1:12" ht="17.399999999999999">
      <c r="A707" s="191">
        <f t="shared" si="81"/>
        <v>30</v>
      </c>
      <c r="B707" s="191" t="str">
        <f>C707&amp;":"&amp;COUNTIF($C$7:C707,C707)</f>
        <v>30:14</v>
      </c>
      <c r="C707" s="204">
        <f t="shared" si="82"/>
        <v>30</v>
      </c>
      <c r="D707">
        <v>0</v>
      </c>
      <c r="E707">
        <v>1</v>
      </c>
      <c r="F707">
        <v>1</v>
      </c>
      <c r="G707">
        <v>1</v>
      </c>
      <c r="H707">
        <v>1</v>
      </c>
      <c r="I707">
        <v>0</v>
      </c>
      <c r="J707" s="237">
        <v>6</v>
      </c>
      <c r="K707" s="237">
        <v>12</v>
      </c>
      <c r="L707" s="237">
        <v>8</v>
      </c>
    </row>
    <row r="708" spans="1:12" ht="17.399999999999999">
      <c r="A708" s="191">
        <f t="shared" si="81"/>
        <v>45</v>
      </c>
      <c r="B708" s="191" t="str">
        <f>C708&amp;":"&amp;COUNTIF($C$7:C708,C708)</f>
        <v>45:42</v>
      </c>
      <c r="C708" s="204">
        <f t="shared" si="82"/>
        <v>45</v>
      </c>
      <c r="D708">
        <v>2</v>
      </c>
      <c r="E708">
        <v>2</v>
      </c>
      <c r="F708">
        <v>2</v>
      </c>
      <c r="G708">
        <v>2</v>
      </c>
      <c r="H708">
        <v>2</v>
      </c>
      <c r="I708">
        <v>2</v>
      </c>
      <c r="J708" s="237">
        <v>9</v>
      </c>
      <c r="K708" s="237">
        <v>12</v>
      </c>
      <c r="L708" s="237">
        <v>12</v>
      </c>
    </row>
    <row r="709" spans="1:12" ht="17.399999999999999">
      <c r="A709" s="191">
        <f t="shared" si="81"/>
        <v>40</v>
      </c>
      <c r="B709" s="191" t="str">
        <f>C709&amp;":"&amp;COUNTIF($C$7:C709,C709)</f>
        <v>40:10</v>
      </c>
      <c r="C709" s="204">
        <f t="shared" si="82"/>
        <v>40</v>
      </c>
      <c r="D709">
        <v>0</v>
      </c>
      <c r="E709">
        <v>1</v>
      </c>
      <c r="F709">
        <v>2</v>
      </c>
      <c r="G709">
        <v>2</v>
      </c>
      <c r="H709">
        <v>2</v>
      </c>
      <c r="I709">
        <v>0</v>
      </c>
      <c r="J709" s="237">
        <v>9</v>
      </c>
      <c r="K709" s="237">
        <v>10</v>
      </c>
      <c r="L709" s="237">
        <v>14</v>
      </c>
    </row>
    <row r="710" spans="1:12" ht="17.399999999999999">
      <c r="A710" s="191">
        <f t="shared" si="81"/>
        <v>38</v>
      </c>
      <c r="B710" s="191" t="str">
        <f>C710&amp;":"&amp;COUNTIF($C$7:C710,C710)</f>
        <v>38:10</v>
      </c>
      <c r="C710" s="204">
        <f t="shared" si="82"/>
        <v>38</v>
      </c>
      <c r="D710">
        <v>1</v>
      </c>
      <c r="E710">
        <v>1</v>
      </c>
      <c r="F710">
        <v>2</v>
      </c>
      <c r="G710">
        <v>0</v>
      </c>
      <c r="H710">
        <v>2</v>
      </c>
      <c r="I710">
        <v>0</v>
      </c>
      <c r="J710" s="237">
        <v>9</v>
      </c>
      <c r="K710" s="237">
        <v>12</v>
      </c>
      <c r="L710" s="237">
        <v>11</v>
      </c>
    </row>
    <row r="711" spans="1:12" ht="17.399999999999999">
      <c r="A711" s="191">
        <f t="shared" si="81"/>
        <v>27</v>
      </c>
      <c r="B711" s="191" t="str">
        <f>C711&amp;":"&amp;COUNTIF($C$7:C711,C711)</f>
        <v>27:11</v>
      </c>
      <c r="C711" s="204">
        <f t="shared" si="82"/>
        <v>27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2</v>
      </c>
      <c r="J711" s="237">
        <v>9</v>
      </c>
      <c r="K711" s="237">
        <v>3</v>
      </c>
      <c r="L711" s="237">
        <v>12</v>
      </c>
    </row>
    <row r="712" spans="1:12" ht="17.399999999999999">
      <c r="A712" s="191">
        <f t="shared" ref="A712:A775" si="83">SUM(D712:L712)</f>
        <v>18</v>
      </c>
      <c r="B712" s="191" t="str">
        <f>C712&amp;":"&amp;COUNTIF($C$7:C712,C712)</f>
        <v>18:10</v>
      </c>
      <c r="C712" s="204">
        <f t="shared" si="82"/>
        <v>18</v>
      </c>
      <c r="D712">
        <v>0</v>
      </c>
      <c r="E712">
        <v>1</v>
      </c>
      <c r="F712">
        <v>2</v>
      </c>
      <c r="G712">
        <v>2</v>
      </c>
      <c r="H712">
        <v>0</v>
      </c>
      <c r="I712">
        <v>0</v>
      </c>
      <c r="J712" s="237">
        <v>1</v>
      </c>
      <c r="K712" s="237">
        <v>11</v>
      </c>
      <c r="L712" s="237">
        <v>1</v>
      </c>
    </row>
    <row r="713" spans="1:12" ht="17.399999999999999">
      <c r="A713" s="191">
        <f t="shared" si="83"/>
        <v>47</v>
      </c>
      <c r="B713" s="191" t="str">
        <f>C713&amp;":"&amp;COUNTIF($C$7:C713,C713)</f>
        <v>47:37</v>
      </c>
      <c r="C713" s="204">
        <f t="shared" si="82"/>
        <v>47</v>
      </c>
      <c r="D713">
        <v>2</v>
      </c>
      <c r="E713">
        <v>2</v>
      </c>
      <c r="F713">
        <v>2</v>
      </c>
      <c r="G713">
        <v>2</v>
      </c>
      <c r="H713">
        <v>2</v>
      </c>
      <c r="I713">
        <v>2</v>
      </c>
      <c r="J713" s="237">
        <v>10</v>
      </c>
      <c r="K713" s="237">
        <v>14</v>
      </c>
      <c r="L713" s="237">
        <v>11</v>
      </c>
    </row>
    <row r="714" spans="1:12" ht="17.399999999999999">
      <c r="A714" s="191">
        <f t="shared" si="83"/>
        <v>45</v>
      </c>
      <c r="B714" s="191" t="str">
        <f>C714&amp;":"&amp;COUNTIF($C$7:C714,C714)</f>
        <v>45:43</v>
      </c>
      <c r="C714" s="204">
        <f t="shared" si="82"/>
        <v>45</v>
      </c>
      <c r="D714">
        <v>1</v>
      </c>
      <c r="E714">
        <v>2</v>
      </c>
      <c r="F714">
        <v>2</v>
      </c>
      <c r="G714">
        <v>1</v>
      </c>
      <c r="H714">
        <v>1</v>
      </c>
      <c r="I714">
        <v>2</v>
      </c>
      <c r="J714" s="237">
        <v>10</v>
      </c>
      <c r="K714" s="237">
        <v>12</v>
      </c>
      <c r="L714" s="237">
        <v>14</v>
      </c>
    </row>
    <row r="715" spans="1:12" ht="17.399999999999999">
      <c r="A715" s="191">
        <f t="shared" si="83"/>
        <v>38</v>
      </c>
      <c r="B715" s="191" t="str">
        <f>C715&amp;":"&amp;COUNTIF($C$7:C715,C715)</f>
        <v>38:11</v>
      </c>
      <c r="C715" s="204">
        <f t="shared" ref="C715:C778" si="84">SUM(D715:L715)</f>
        <v>38</v>
      </c>
      <c r="D715">
        <v>2</v>
      </c>
      <c r="E715">
        <v>1</v>
      </c>
      <c r="F715">
        <v>2</v>
      </c>
      <c r="G715">
        <v>2</v>
      </c>
      <c r="H715">
        <v>2</v>
      </c>
      <c r="I715">
        <v>0</v>
      </c>
      <c r="J715" s="237">
        <v>9</v>
      </c>
      <c r="K715" s="237">
        <v>10</v>
      </c>
      <c r="L715" s="237">
        <v>10</v>
      </c>
    </row>
    <row r="716" spans="1:12" ht="17.399999999999999">
      <c r="A716" s="191">
        <f t="shared" si="83"/>
        <v>38</v>
      </c>
      <c r="B716" s="191" t="str">
        <f>C716&amp;":"&amp;COUNTIF($C$7:C716,C716)</f>
        <v>38:12</v>
      </c>
      <c r="C716" s="204">
        <f t="shared" si="84"/>
        <v>38</v>
      </c>
      <c r="D716">
        <v>2</v>
      </c>
      <c r="E716">
        <v>2</v>
      </c>
      <c r="F716">
        <v>1</v>
      </c>
      <c r="G716">
        <v>1</v>
      </c>
      <c r="H716">
        <v>1</v>
      </c>
      <c r="I716">
        <v>1</v>
      </c>
      <c r="J716" s="237">
        <v>9</v>
      </c>
      <c r="K716" s="237">
        <v>12</v>
      </c>
      <c r="L716" s="237">
        <v>9</v>
      </c>
    </row>
    <row r="717" spans="1:12" ht="17.399999999999999">
      <c r="A717" s="191">
        <f t="shared" si="83"/>
        <v>24</v>
      </c>
      <c r="B717" s="191" t="str">
        <f>C717&amp;":"&amp;COUNTIF($C$7:C717,C717)</f>
        <v>24:13</v>
      </c>
      <c r="C717" s="204">
        <f t="shared" si="84"/>
        <v>24</v>
      </c>
      <c r="D717">
        <v>1</v>
      </c>
      <c r="E717">
        <v>0</v>
      </c>
      <c r="F717">
        <v>1</v>
      </c>
      <c r="G717">
        <v>1</v>
      </c>
      <c r="H717">
        <v>0</v>
      </c>
      <c r="I717">
        <v>2</v>
      </c>
      <c r="J717" s="237">
        <v>4</v>
      </c>
      <c r="K717" s="237">
        <v>14</v>
      </c>
      <c r="L717" s="237">
        <v>1</v>
      </c>
    </row>
    <row r="718" spans="1:12" ht="17.399999999999999">
      <c r="A718" s="191">
        <f t="shared" si="83"/>
        <v>45</v>
      </c>
      <c r="B718" s="191" t="str">
        <f>C718&amp;":"&amp;COUNTIF($C$7:C718,C718)</f>
        <v>45:44</v>
      </c>
      <c r="C718" s="204">
        <f t="shared" si="84"/>
        <v>45</v>
      </c>
      <c r="D718">
        <v>2</v>
      </c>
      <c r="E718">
        <v>2</v>
      </c>
      <c r="F718">
        <v>2</v>
      </c>
      <c r="G718">
        <v>2</v>
      </c>
      <c r="H718">
        <v>2</v>
      </c>
      <c r="I718">
        <v>2</v>
      </c>
      <c r="J718" s="237">
        <v>9</v>
      </c>
      <c r="K718" s="237">
        <v>12</v>
      </c>
      <c r="L718" s="237">
        <v>12</v>
      </c>
    </row>
    <row r="719" spans="1:12" ht="17.399999999999999">
      <c r="A719" s="191">
        <f t="shared" si="83"/>
        <v>42</v>
      </c>
      <c r="B719" s="191" t="str">
        <f>C719&amp;":"&amp;COUNTIF($C$7:C719,C719)</f>
        <v>42:20</v>
      </c>
      <c r="C719" s="204">
        <f t="shared" si="84"/>
        <v>42</v>
      </c>
      <c r="D719">
        <v>2</v>
      </c>
      <c r="E719">
        <v>0</v>
      </c>
      <c r="F719">
        <v>2</v>
      </c>
      <c r="G719">
        <v>1</v>
      </c>
      <c r="H719">
        <v>2</v>
      </c>
      <c r="I719">
        <v>0</v>
      </c>
      <c r="J719" s="237">
        <v>9</v>
      </c>
      <c r="K719" s="237">
        <v>13</v>
      </c>
      <c r="L719" s="237">
        <v>13</v>
      </c>
    </row>
    <row r="720" spans="1:12" ht="17.399999999999999">
      <c r="A720" s="191">
        <f t="shared" si="83"/>
        <v>42</v>
      </c>
      <c r="B720" s="191" t="str">
        <f>C720&amp;":"&amp;COUNTIF($C$7:C720,C720)</f>
        <v>42:21</v>
      </c>
      <c r="C720" s="204">
        <f t="shared" si="84"/>
        <v>42</v>
      </c>
      <c r="D720">
        <v>2</v>
      </c>
      <c r="E720">
        <v>0</v>
      </c>
      <c r="F720">
        <v>2</v>
      </c>
      <c r="G720">
        <v>0</v>
      </c>
      <c r="H720">
        <v>1</v>
      </c>
      <c r="I720">
        <v>2</v>
      </c>
      <c r="J720" s="237">
        <v>10</v>
      </c>
      <c r="K720" s="237">
        <v>14</v>
      </c>
      <c r="L720" s="237">
        <v>11</v>
      </c>
    </row>
    <row r="721" spans="1:12" ht="17.399999999999999">
      <c r="A721" s="191">
        <f t="shared" si="83"/>
        <v>23</v>
      </c>
      <c r="B721" s="191" t="str">
        <f>C721&amp;":"&amp;COUNTIF($C$7:C721,C721)</f>
        <v>23:9</v>
      </c>
      <c r="C721" s="204">
        <f t="shared" si="84"/>
        <v>23</v>
      </c>
      <c r="D721">
        <v>1</v>
      </c>
      <c r="E721">
        <v>2</v>
      </c>
      <c r="F721">
        <v>1</v>
      </c>
      <c r="G721">
        <v>2</v>
      </c>
      <c r="H721">
        <v>0</v>
      </c>
      <c r="I721">
        <v>0</v>
      </c>
      <c r="J721" s="237">
        <v>2</v>
      </c>
      <c r="K721" s="237">
        <v>9</v>
      </c>
      <c r="L721" s="237">
        <v>6</v>
      </c>
    </row>
    <row r="722" spans="1:12" ht="17.399999999999999">
      <c r="A722" s="191">
        <f t="shared" si="83"/>
        <v>29</v>
      </c>
      <c r="B722" s="191" t="str">
        <f>C722&amp;":"&amp;COUNTIF($C$7:C722,C722)</f>
        <v>29:10</v>
      </c>
      <c r="C722" s="204">
        <f t="shared" si="84"/>
        <v>29</v>
      </c>
      <c r="D722">
        <v>2</v>
      </c>
      <c r="E722">
        <v>1</v>
      </c>
      <c r="F722">
        <v>0</v>
      </c>
      <c r="G722">
        <v>1</v>
      </c>
      <c r="H722">
        <v>1</v>
      </c>
      <c r="I722">
        <v>1</v>
      </c>
      <c r="J722" s="237">
        <v>1</v>
      </c>
      <c r="K722" s="237">
        <v>12</v>
      </c>
      <c r="L722" s="237">
        <v>10</v>
      </c>
    </row>
    <row r="723" spans="1:12" ht="17.399999999999999">
      <c r="A723" s="191">
        <f t="shared" si="83"/>
        <v>48</v>
      </c>
      <c r="B723" s="191" t="str">
        <f>C723&amp;":"&amp;COUNTIF($C$7:C723,C723)</f>
        <v>48:16</v>
      </c>
      <c r="C723" s="204">
        <f t="shared" si="84"/>
        <v>48</v>
      </c>
      <c r="D723">
        <v>2</v>
      </c>
      <c r="E723">
        <v>2</v>
      </c>
      <c r="F723">
        <v>2</v>
      </c>
      <c r="G723">
        <v>2</v>
      </c>
      <c r="H723">
        <v>2</v>
      </c>
      <c r="I723">
        <v>2</v>
      </c>
      <c r="J723" s="237">
        <v>10</v>
      </c>
      <c r="K723" s="237">
        <v>13</v>
      </c>
      <c r="L723" s="237">
        <v>13</v>
      </c>
    </row>
    <row r="724" spans="1:12" ht="17.399999999999999">
      <c r="A724" s="191">
        <f t="shared" si="83"/>
        <v>43</v>
      </c>
      <c r="B724" s="191" t="str">
        <f>C724&amp;":"&amp;COUNTIF($C$7:C724,C724)</f>
        <v>43:30</v>
      </c>
      <c r="C724" s="204">
        <f t="shared" si="84"/>
        <v>43</v>
      </c>
      <c r="D724">
        <v>0</v>
      </c>
      <c r="E724">
        <v>1</v>
      </c>
      <c r="F724">
        <v>2</v>
      </c>
      <c r="G724">
        <v>2</v>
      </c>
      <c r="H724">
        <v>1</v>
      </c>
      <c r="I724">
        <v>2</v>
      </c>
      <c r="J724" s="237">
        <v>10</v>
      </c>
      <c r="K724" s="237">
        <v>12</v>
      </c>
      <c r="L724" s="237">
        <v>13</v>
      </c>
    </row>
    <row r="725" spans="1:12" ht="17.399999999999999">
      <c r="A725" s="191">
        <f t="shared" si="83"/>
        <v>36</v>
      </c>
      <c r="B725" s="191" t="str">
        <f>C725&amp;":"&amp;COUNTIF($C$7:C725,C725)</f>
        <v>36:16</v>
      </c>
      <c r="C725" s="204">
        <f t="shared" si="84"/>
        <v>36</v>
      </c>
      <c r="D725">
        <v>0</v>
      </c>
      <c r="E725">
        <v>0</v>
      </c>
      <c r="F725">
        <v>2</v>
      </c>
      <c r="G725">
        <v>1</v>
      </c>
      <c r="H725">
        <v>0</v>
      </c>
      <c r="I725">
        <v>1</v>
      </c>
      <c r="J725" s="237">
        <v>9</v>
      </c>
      <c r="K725" s="237">
        <v>12</v>
      </c>
      <c r="L725" s="237">
        <v>11</v>
      </c>
    </row>
    <row r="726" spans="1:12" ht="17.399999999999999">
      <c r="A726" s="191">
        <f t="shared" si="83"/>
        <v>14</v>
      </c>
      <c r="B726" s="191" t="str">
        <f>C726&amp;":"&amp;COUNTIF($C$7:C726,C726)</f>
        <v>14:14</v>
      </c>
      <c r="C726" s="204">
        <f t="shared" si="84"/>
        <v>14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s="237">
        <v>4</v>
      </c>
      <c r="K726" s="237">
        <v>8</v>
      </c>
      <c r="L726" s="237">
        <v>2</v>
      </c>
    </row>
    <row r="727" spans="1:12" ht="17.399999999999999">
      <c r="A727" s="191">
        <f t="shared" si="83"/>
        <v>19</v>
      </c>
      <c r="B727" s="191" t="str">
        <f>C727&amp;":"&amp;COUNTIF($C$7:C727,C727)</f>
        <v>19:5</v>
      </c>
      <c r="C727" s="204">
        <f t="shared" si="84"/>
        <v>19</v>
      </c>
      <c r="D727">
        <v>2</v>
      </c>
      <c r="E727">
        <v>1</v>
      </c>
      <c r="F727">
        <v>1</v>
      </c>
      <c r="G727">
        <v>2</v>
      </c>
      <c r="H727">
        <v>1</v>
      </c>
      <c r="I727">
        <v>2</v>
      </c>
      <c r="J727" s="237">
        <v>0</v>
      </c>
      <c r="K727" s="237">
        <v>6</v>
      </c>
      <c r="L727" s="237">
        <v>4</v>
      </c>
    </row>
    <row r="728" spans="1:12" ht="17.399999999999999">
      <c r="A728" s="191">
        <f t="shared" si="83"/>
        <v>45</v>
      </c>
      <c r="B728" s="191" t="str">
        <f>C728&amp;":"&amp;COUNTIF($C$7:C728,C728)</f>
        <v>45:45</v>
      </c>
      <c r="C728" s="204">
        <f t="shared" si="84"/>
        <v>45</v>
      </c>
      <c r="D728">
        <v>2</v>
      </c>
      <c r="E728">
        <v>2</v>
      </c>
      <c r="F728">
        <v>2</v>
      </c>
      <c r="G728">
        <v>2</v>
      </c>
      <c r="H728">
        <v>2</v>
      </c>
      <c r="I728">
        <v>2</v>
      </c>
      <c r="J728" s="237">
        <v>9</v>
      </c>
      <c r="K728" s="237">
        <v>14</v>
      </c>
      <c r="L728" s="237">
        <v>10</v>
      </c>
    </row>
    <row r="729" spans="1:12" ht="17.399999999999999">
      <c r="A729" s="191">
        <f t="shared" si="83"/>
        <v>46</v>
      </c>
      <c r="B729" s="191" t="str">
        <f>C729&amp;":"&amp;COUNTIF($C$7:C729,C729)</f>
        <v>46:48</v>
      </c>
      <c r="C729" s="204">
        <f t="shared" si="84"/>
        <v>46</v>
      </c>
      <c r="D729">
        <v>0</v>
      </c>
      <c r="E729">
        <v>2</v>
      </c>
      <c r="F729">
        <v>2</v>
      </c>
      <c r="G729">
        <v>2</v>
      </c>
      <c r="H729">
        <v>2</v>
      </c>
      <c r="I729">
        <v>2</v>
      </c>
      <c r="J729" s="237">
        <v>9</v>
      </c>
      <c r="K729" s="237">
        <v>13</v>
      </c>
      <c r="L729" s="237">
        <v>14</v>
      </c>
    </row>
    <row r="730" spans="1:12" ht="17.399999999999999">
      <c r="A730" s="191">
        <f t="shared" si="83"/>
        <v>43</v>
      </c>
      <c r="B730" s="191" t="str">
        <f>C730&amp;":"&amp;COUNTIF($C$7:C730,C730)</f>
        <v>43:31</v>
      </c>
      <c r="C730" s="204">
        <f t="shared" si="84"/>
        <v>43</v>
      </c>
      <c r="D730">
        <v>1</v>
      </c>
      <c r="E730">
        <v>1</v>
      </c>
      <c r="F730">
        <v>2</v>
      </c>
      <c r="G730">
        <v>1</v>
      </c>
      <c r="H730">
        <v>1</v>
      </c>
      <c r="I730">
        <v>1</v>
      </c>
      <c r="J730" s="237">
        <v>9</v>
      </c>
      <c r="K730" s="237">
        <v>14</v>
      </c>
      <c r="L730" s="237">
        <v>13</v>
      </c>
    </row>
    <row r="731" spans="1:12" ht="17.399999999999999">
      <c r="A731" s="191">
        <f t="shared" si="83"/>
        <v>23</v>
      </c>
      <c r="B731" s="191" t="str">
        <f>C731&amp;":"&amp;COUNTIF($C$7:C731,C731)</f>
        <v>23:10</v>
      </c>
      <c r="C731" s="204">
        <f t="shared" si="84"/>
        <v>23</v>
      </c>
      <c r="D731">
        <v>0</v>
      </c>
      <c r="E731">
        <v>0</v>
      </c>
      <c r="F731">
        <v>2</v>
      </c>
      <c r="G731">
        <v>0</v>
      </c>
      <c r="H731">
        <v>0</v>
      </c>
      <c r="I731">
        <v>0</v>
      </c>
      <c r="J731" s="237">
        <v>9</v>
      </c>
      <c r="K731" s="237">
        <v>7</v>
      </c>
      <c r="L731" s="237">
        <v>5</v>
      </c>
    </row>
    <row r="732" spans="1:12" ht="17.399999999999999">
      <c r="A732" s="191">
        <f t="shared" si="83"/>
        <v>21</v>
      </c>
      <c r="B732" s="191" t="str">
        <f>C732&amp;":"&amp;COUNTIF($C$7:C732,C732)</f>
        <v>21:10</v>
      </c>
      <c r="C732" s="204">
        <f t="shared" si="84"/>
        <v>21</v>
      </c>
      <c r="D732">
        <v>1</v>
      </c>
      <c r="E732">
        <v>1</v>
      </c>
      <c r="F732">
        <v>0</v>
      </c>
      <c r="G732">
        <v>2</v>
      </c>
      <c r="H732">
        <v>1</v>
      </c>
      <c r="I732">
        <v>2</v>
      </c>
      <c r="J732" s="237">
        <v>1</v>
      </c>
      <c r="K732" s="237">
        <v>3</v>
      </c>
      <c r="L732" s="237">
        <v>10</v>
      </c>
    </row>
    <row r="733" spans="1:12" ht="17.399999999999999">
      <c r="A733" s="191">
        <f t="shared" si="83"/>
        <v>43</v>
      </c>
      <c r="B733" s="191" t="str">
        <f>C733&amp;":"&amp;COUNTIF($C$7:C733,C733)</f>
        <v>43:32</v>
      </c>
      <c r="C733" s="204">
        <f t="shared" si="84"/>
        <v>43</v>
      </c>
      <c r="D733">
        <v>2</v>
      </c>
      <c r="E733">
        <v>2</v>
      </c>
      <c r="F733">
        <v>2</v>
      </c>
      <c r="G733">
        <v>2</v>
      </c>
      <c r="H733">
        <v>2</v>
      </c>
      <c r="I733">
        <v>2</v>
      </c>
      <c r="J733" s="237">
        <v>9</v>
      </c>
      <c r="K733" s="237">
        <v>12</v>
      </c>
      <c r="L733" s="237">
        <v>10</v>
      </c>
    </row>
    <row r="734" spans="1:12" ht="17.399999999999999">
      <c r="A734" s="191">
        <f t="shared" si="83"/>
        <v>43</v>
      </c>
      <c r="B734" s="191" t="str">
        <f>C734&amp;":"&amp;COUNTIF($C$7:C734,C734)</f>
        <v>43:33</v>
      </c>
      <c r="C734" s="204">
        <f t="shared" si="84"/>
        <v>43</v>
      </c>
      <c r="D734">
        <v>1</v>
      </c>
      <c r="E734">
        <v>0</v>
      </c>
      <c r="F734">
        <v>2</v>
      </c>
      <c r="G734">
        <v>1</v>
      </c>
      <c r="H734">
        <v>1</v>
      </c>
      <c r="I734">
        <v>1</v>
      </c>
      <c r="J734" s="237">
        <v>9</v>
      </c>
      <c r="K734" s="237">
        <v>14</v>
      </c>
      <c r="L734" s="237">
        <v>14</v>
      </c>
    </row>
    <row r="735" spans="1:12" ht="17.399999999999999">
      <c r="A735" s="191">
        <f t="shared" si="83"/>
        <v>38</v>
      </c>
      <c r="B735" s="191" t="str">
        <f>C735&amp;":"&amp;COUNTIF($C$7:C735,C735)</f>
        <v>38:13</v>
      </c>
      <c r="C735" s="204">
        <f t="shared" si="84"/>
        <v>38</v>
      </c>
      <c r="D735">
        <v>1</v>
      </c>
      <c r="E735">
        <v>0</v>
      </c>
      <c r="F735">
        <v>2</v>
      </c>
      <c r="G735">
        <v>2</v>
      </c>
      <c r="H735">
        <v>2</v>
      </c>
      <c r="I735">
        <v>1</v>
      </c>
      <c r="J735" s="237">
        <v>9</v>
      </c>
      <c r="K735" s="237">
        <v>11</v>
      </c>
      <c r="L735" s="237">
        <v>10</v>
      </c>
    </row>
    <row r="736" spans="1:12" ht="17.399999999999999">
      <c r="A736" s="191">
        <f t="shared" si="83"/>
        <v>24</v>
      </c>
      <c r="B736" s="191" t="str">
        <f>C736&amp;":"&amp;COUNTIF($C$7:C736,C736)</f>
        <v>24:14</v>
      </c>
      <c r="C736" s="204">
        <f t="shared" si="84"/>
        <v>24</v>
      </c>
      <c r="D736">
        <v>0</v>
      </c>
      <c r="E736">
        <v>1</v>
      </c>
      <c r="F736">
        <v>1</v>
      </c>
      <c r="G736">
        <v>1</v>
      </c>
      <c r="H736">
        <v>2</v>
      </c>
      <c r="I736">
        <v>2</v>
      </c>
      <c r="J736" s="237">
        <v>6</v>
      </c>
      <c r="K736" s="237">
        <v>3</v>
      </c>
      <c r="L736" s="237">
        <v>8</v>
      </c>
    </row>
    <row r="737" spans="1:12" ht="17.399999999999999">
      <c r="A737" s="191">
        <f t="shared" si="83"/>
        <v>26</v>
      </c>
      <c r="B737" s="191" t="str">
        <f>C737&amp;":"&amp;COUNTIF($C$7:C737,C737)</f>
        <v>26:12</v>
      </c>
      <c r="C737" s="204">
        <f t="shared" si="84"/>
        <v>26</v>
      </c>
      <c r="D737">
        <v>1</v>
      </c>
      <c r="E737">
        <v>2</v>
      </c>
      <c r="F737">
        <v>0</v>
      </c>
      <c r="G737">
        <v>0</v>
      </c>
      <c r="H737">
        <v>1</v>
      </c>
      <c r="I737">
        <v>2</v>
      </c>
      <c r="J737" s="237">
        <v>8</v>
      </c>
      <c r="K737" s="237">
        <v>4</v>
      </c>
      <c r="L737" s="237">
        <v>8</v>
      </c>
    </row>
    <row r="738" spans="1:12" ht="17.399999999999999">
      <c r="A738" s="191">
        <f t="shared" si="83"/>
        <v>42</v>
      </c>
      <c r="B738" s="191" t="str">
        <f>C738&amp;":"&amp;COUNTIF($C$7:C738,C738)</f>
        <v>42:22</v>
      </c>
      <c r="C738" s="204">
        <f t="shared" si="84"/>
        <v>42</v>
      </c>
      <c r="D738">
        <v>2</v>
      </c>
      <c r="E738">
        <v>2</v>
      </c>
      <c r="F738">
        <v>2</v>
      </c>
      <c r="G738">
        <v>2</v>
      </c>
      <c r="H738">
        <v>2</v>
      </c>
      <c r="I738">
        <v>2</v>
      </c>
      <c r="J738" s="237">
        <v>9</v>
      </c>
      <c r="K738" s="237">
        <v>11</v>
      </c>
      <c r="L738" s="237">
        <v>10</v>
      </c>
    </row>
    <row r="739" spans="1:12" ht="17.399999999999999">
      <c r="A739" s="191">
        <f t="shared" si="83"/>
        <v>41</v>
      </c>
      <c r="B739" s="191" t="str">
        <f>C739&amp;":"&amp;COUNTIF($C$7:C739,C739)</f>
        <v>41:20</v>
      </c>
      <c r="C739" s="204">
        <f t="shared" si="84"/>
        <v>41</v>
      </c>
      <c r="D739">
        <v>1</v>
      </c>
      <c r="E739">
        <v>0</v>
      </c>
      <c r="F739">
        <v>2</v>
      </c>
      <c r="G739">
        <v>2</v>
      </c>
      <c r="H739">
        <v>2</v>
      </c>
      <c r="I739">
        <v>1</v>
      </c>
      <c r="J739" s="237">
        <v>10</v>
      </c>
      <c r="K739" s="237">
        <v>11</v>
      </c>
      <c r="L739" s="237">
        <v>12</v>
      </c>
    </row>
    <row r="740" spans="1:12" ht="17.399999999999999">
      <c r="A740" s="191">
        <f t="shared" si="83"/>
        <v>39</v>
      </c>
      <c r="B740" s="191" t="str">
        <f>C740&amp;":"&amp;COUNTIF($C$7:C740,C740)</f>
        <v>39:16</v>
      </c>
      <c r="C740" s="204">
        <f t="shared" si="84"/>
        <v>39</v>
      </c>
      <c r="D740">
        <v>1</v>
      </c>
      <c r="E740">
        <v>2</v>
      </c>
      <c r="F740">
        <v>2</v>
      </c>
      <c r="G740">
        <v>2</v>
      </c>
      <c r="H740">
        <v>0</v>
      </c>
      <c r="I740">
        <v>1</v>
      </c>
      <c r="J740" s="237">
        <v>9</v>
      </c>
      <c r="K740" s="237">
        <v>10</v>
      </c>
      <c r="L740" s="237">
        <v>12</v>
      </c>
    </row>
    <row r="741" spans="1:12" ht="17.399999999999999">
      <c r="A741" s="191">
        <f t="shared" si="83"/>
        <v>24</v>
      </c>
      <c r="B741" s="191" t="str">
        <f>C741&amp;":"&amp;COUNTIF($C$7:C741,C741)</f>
        <v>24:15</v>
      </c>
      <c r="C741" s="204">
        <f t="shared" si="84"/>
        <v>24</v>
      </c>
      <c r="D741">
        <v>2</v>
      </c>
      <c r="E741">
        <v>0</v>
      </c>
      <c r="F741">
        <v>2</v>
      </c>
      <c r="G741">
        <v>1</v>
      </c>
      <c r="H741">
        <v>1</v>
      </c>
      <c r="I741">
        <v>1</v>
      </c>
      <c r="J741" s="237">
        <v>6</v>
      </c>
      <c r="K741" s="237">
        <v>0</v>
      </c>
      <c r="L741" s="237">
        <v>11</v>
      </c>
    </row>
    <row r="742" spans="1:12" ht="17.399999999999999">
      <c r="A742" s="191">
        <f t="shared" si="83"/>
        <v>16</v>
      </c>
      <c r="B742" s="191" t="str">
        <f>C742&amp;":"&amp;COUNTIF($C$7:C742,C742)</f>
        <v>16:7</v>
      </c>
      <c r="C742" s="204">
        <f t="shared" si="84"/>
        <v>16</v>
      </c>
      <c r="D742">
        <v>0</v>
      </c>
      <c r="E742">
        <v>1</v>
      </c>
      <c r="F742">
        <v>1</v>
      </c>
      <c r="G742">
        <v>1</v>
      </c>
      <c r="H742">
        <v>0</v>
      </c>
      <c r="I742">
        <v>2</v>
      </c>
      <c r="J742" s="237">
        <v>1</v>
      </c>
      <c r="K742" s="237">
        <v>5</v>
      </c>
      <c r="L742" s="237">
        <v>5</v>
      </c>
    </row>
    <row r="743" spans="1:12" ht="17.399999999999999">
      <c r="A743" s="191">
        <f t="shared" si="83"/>
        <v>47</v>
      </c>
      <c r="B743" s="191" t="str">
        <f>C743&amp;":"&amp;COUNTIF($C$7:C743,C743)</f>
        <v>47:38</v>
      </c>
      <c r="C743" s="204">
        <f t="shared" si="84"/>
        <v>47</v>
      </c>
      <c r="D743">
        <v>2</v>
      </c>
      <c r="E743">
        <v>2</v>
      </c>
      <c r="F743">
        <v>2</v>
      </c>
      <c r="G743">
        <v>2</v>
      </c>
      <c r="H743">
        <v>2</v>
      </c>
      <c r="I743">
        <v>2</v>
      </c>
      <c r="J743" s="237">
        <v>10</v>
      </c>
      <c r="K743" s="237">
        <v>13</v>
      </c>
      <c r="L743" s="237">
        <v>12</v>
      </c>
    </row>
    <row r="744" spans="1:12" ht="17.399999999999999">
      <c r="A744" s="191">
        <f t="shared" si="83"/>
        <v>38</v>
      </c>
      <c r="B744" s="191" t="str">
        <f>C744&amp;":"&amp;COUNTIF($C$7:C744,C744)</f>
        <v>38:14</v>
      </c>
      <c r="C744" s="204">
        <f t="shared" si="84"/>
        <v>38</v>
      </c>
      <c r="D744">
        <v>0</v>
      </c>
      <c r="E744">
        <v>1</v>
      </c>
      <c r="F744">
        <v>2</v>
      </c>
      <c r="G744">
        <v>0</v>
      </c>
      <c r="H744">
        <v>2</v>
      </c>
      <c r="I744">
        <v>2</v>
      </c>
      <c r="J744" s="237">
        <v>9</v>
      </c>
      <c r="K744" s="237">
        <v>10</v>
      </c>
      <c r="L744" s="237">
        <v>12</v>
      </c>
    </row>
    <row r="745" spans="1:12" ht="17.399999999999999">
      <c r="A745" s="191">
        <f t="shared" si="83"/>
        <v>46</v>
      </c>
      <c r="B745" s="191" t="str">
        <f>C745&amp;":"&amp;COUNTIF($C$7:C745,C745)</f>
        <v>46:49</v>
      </c>
      <c r="C745" s="204">
        <f t="shared" si="84"/>
        <v>46</v>
      </c>
      <c r="D745">
        <v>0</v>
      </c>
      <c r="E745">
        <v>2</v>
      </c>
      <c r="F745">
        <v>2</v>
      </c>
      <c r="G745">
        <v>0</v>
      </c>
      <c r="H745">
        <v>2</v>
      </c>
      <c r="I745">
        <v>2</v>
      </c>
      <c r="J745" s="237">
        <v>10</v>
      </c>
      <c r="K745" s="237">
        <v>14</v>
      </c>
      <c r="L745" s="237">
        <v>14</v>
      </c>
    </row>
    <row r="746" spans="1:12" ht="17.399999999999999">
      <c r="A746" s="191">
        <f t="shared" si="83"/>
        <v>25</v>
      </c>
      <c r="B746" s="191" t="str">
        <f>C746&amp;":"&amp;COUNTIF($C$7:C746,C746)</f>
        <v>25:11</v>
      </c>
      <c r="C746" s="204">
        <f t="shared" si="84"/>
        <v>25</v>
      </c>
      <c r="D746">
        <v>1</v>
      </c>
      <c r="E746">
        <v>1</v>
      </c>
      <c r="F746">
        <v>2</v>
      </c>
      <c r="G746">
        <v>2</v>
      </c>
      <c r="H746">
        <v>2</v>
      </c>
      <c r="I746">
        <v>2</v>
      </c>
      <c r="J746" s="237">
        <v>0</v>
      </c>
      <c r="K746" s="237">
        <v>14</v>
      </c>
      <c r="L746" s="237">
        <v>1</v>
      </c>
    </row>
    <row r="747" spans="1:12" ht="17.399999999999999">
      <c r="A747" s="191">
        <f t="shared" si="83"/>
        <v>22</v>
      </c>
      <c r="B747" s="191" t="str">
        <f>C747&amp;":"&amp;COUNTIF($C$7:C747,C747)</f>
        <v>22:11</v>
      </c>
      <c r="C747" s="204">
        <f t="shared" si="84"/>
        <v>22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1</v>
      </c>
      <c r="J747" s="237">
        <v>6</v>
      </c>
      <c r="K747" s="237">
        <v>4</v>
      </c>
      <c r="L747" s="237">
        <v>9</v>
      </c>
    </row>
    <row r="748" spans="1:12" ht="17.399999999999999">
      <c r="A748" s="191">
        <f t="shared" si="83"/>
        <v>44</v>
      </c>
      <c r="B748" s="191" t="str">
        <f>C748&amp;":"&amp;COUNTIF($C$7:C748,C748)</f>
        <v>44:28</v>
      </c>
      <c r="C748" s="204">
        <f t="shared" si="84"/>
        <v>44</v>
      </c>
      <c r="D748">
        <v>2</v>
      </c>
      <c r="E748">
        <v>2</v>
      </c>
      <c r="F748">
        <v>2</v>
      </c>
      <c r="G748">
        <v>2</v>
      </c>
      <c r="H748">
        <v>2</v>
      </c>
      <c r="I748">
        <v>2</v>
      </c>
      <c r="J748" s="237">
        <v>10</v>
      </c>
      <c r="K748" s="237">
        <v>11</v>
      </c>
      <c r="L748" s="237">
        <v>11</v>
      </c>
    </row>
    <row r="749" spans="1:12" ht="17.399999999999999">
      <c r="A749" s="191">
        <f t="shared" si="83"/>
        <v>37</v>
      </c>
      <c r="B749" s="191" t="str">
        <f>C749&amp;":"&amp;COUNTIF($C$7:C749,C749)</f>
        <v>37:10</v>
      </c>
      <c r="C749" s="204">
        <f t="shared" si="84"/>
        <v>37</v>
      </c>
      <c r="D749">
        <v>2</v>
      </c>
      <c r="E749">
        <v>2</v>
      </c>
      <c r="F749">
        <v>2</v>
      </c>
      <c r="G749">
        <v>0</v>
      </c>
      <c r="H749">
        <v>0</v>
      </c>
      <c r="I749">
        <v>0</v>
      </c>
      <c r="J749" s="237">
        <v>9</v>
      </c>
      <c r="K749" s="237">
        <v>11</v>
      </c>
      <c r="L749" s="237">
        <v>11</v>
      </c>
    </row>
    <row r="750" spans="1:12" ht="17.399999999999999">
      <c r="A750" s="191">
        <f t="shared" si="83"/>
        <v>45</v>
      </c>
      <c r="B750" s="191" t="str">
        <f>C750&amp;":"&amp;COUNTIF($C$7:C750,C750)</f>
        <v>45:46</v>
      </c>
      <c r="C750" s="204">
        <f t="shared" si="84"/>
        <v>45</v>
      </c>
      <c r="D750">
        <v>2</v>
      </c>
      <c r="E750">
        <v>0</v>
      </c>
      <c r="F750">
        <v>2</v>
      </c>
      <c r="G750">
        <v>1</v>
      </c>
      <c r="H750">
        <v>2</v>
      </c>
      <c r="I750">
        <v>2</v>
      </c>
      <c r="J750" s="237">
        <v>9</v>
      </c>
      <c r="K750" s="237">
        <v>14</v>
      </c>
      <c r="L750" s="237">
        <v>13</v>
      </c>
    </row>
    <row r="751" spans="1:12" ht="17.399999999999999">
      <c r="A751" s="191">
        <f t="shared" si="83"/>
        <v>15</v>
      </c>
      <c r="B751" s="191" t="str">
        <f>C751&amp;":"&amp;COUNTIF($C$7:C751,C751)</f>
        <v>15:15</v>
      </c>
      <c r="C751" s="204">
        <f t="shared" si="84"/>
        <v>15</v>
      </c>
      <c r="D751">
        <v>2</v>
      </c>
      <c r="E751">
        <v>1</v>
      </c>
      <c r="F751">
        <v>1</v>
      </c>
      <c r="G751">
        <v>1</v>
      </c>
      <c r="H751">
        <v>0</v>
      </c>
      <c r="I751">
        <v>0</v>
      </c>
      <c r="J751" s="237">
        <v>0</v>
      </c>
      <c r="K751" s="237">
        <v>7</v>
      </c>
      <c r="L751" s="237">
        <v>3</v>
      </c>
    </row>
    <row r="752" spans="1:12" ht="17.399999999999999">
      <c r="A752" s="191">
        <f t="shared" si="83"/>
        <v>29</v>
      </c>
      <c r="B752" s="191" t="str">
        <f>C752&amp;":"&amp;COUNTIF($C$7:C752,C752)</f>
        <v>29:11</v>
      </c>
      <c r="C752" s="204">
        <f t="shared" si="84"/>
        <v>29</v>
      </c>
      <c r="D752">
        <v>1</v>
      </c>
      <c r="E752">
        <v>0</v>
      </c>
      <c r="F752">
        <v>0</v>
      </c>
      <c r="G752">
        <v>2</v>
      </c>
      <c r="H752">
        <v>1</v>
      </c>
      <c r="I752">
        <v>0</v>
      </c>
      <c r="J752" s="237">
        <v>1</v>
      </c>
      <c r="K752" s="237">
        <v>11</v>
      </c>
      <c r="L752" s="237">
        <v>13</v>
      </c>
    </row>
    <row r="753" spans="1:12" ht="17.399999999999999">
      <c r="A753" s="191">
        <f t="shared" si="83"/>
        <v>43</v>
      </c>
      <c r="B753" s="191" t="str">
        <f>C753&amp;":"&amp;COUNTIF($C$7:C753,C753)</f>
        <v>43:34</v>
      </c>
      <c r="C753" s="204">
        <f t="shared" si="84"/>
        <v>43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2</v>
      </c>
      <c r="J753" s="237">
        <v>10</v>
      </c>
      <c r="K753" s="237">
        <v>11</v>
      </c>
      <c r="L753" s="237">
        <v>10</v>
      </c>
    </row>
    <row r="754" spans="1:12" ht="17.399999999999999">
      <c r="A754" s="191">
        <f t="shared" si="83"/>
        <v>38</v>
      </c>
      <c r="B754" s="191" t="str">
        <f>C754&amp;":"&amp;COUNTIF($C$7:C754,C754)</f>
        <v>38:15</v>
      </c>
      <c r="C754" s="204">
        <f t="shared" si="84"/>
        <v>38</v>
      </c>
      <c r="D754">
        <v>1</v>
      </c>
      <c r="E754">
        <v>2</v>
      </c>
      <c r="F754">
        <v>2</v>
      </c>
      <c r="G754">
        <v>1</v>
      </c>
      <c r="H754">
        <v>2</v>
      </c>
      <c r="I754">
        <v>0</v>
      </c>
      <c r="J754" s="237">
        <v>9</v>
      </c>
      <c r="K754" s="237">
        <v>11</v>
      </c>
      <c r="L754" s="237">
        <v>10</v>
      </c>
    </row>
    <row r="755" spans="1:12" ht="17.399999999999999">
      <c r="A755" s="191">
        <f t="shared" si="83"/>
        <v>41</v>
      </c>
      <c r="B755" s="191" t="str">
        <f>C755&amp;":"&amp;COUNTIF($C$7:C755,C755)</f>
        <v>41:21</v>
      </c>
      <c r="C755" s="204">
        <f t="shared" si="84"/>
        <v>41</v>
      </c>
      <c r="D755">
        <v>2</v>
      </c>
      <c r="E755">
        <v>2</v>
      </c>
      <c r="F755">
        <v>2</v>
      </c>
      <c r="G755">
        <v>0</v>
      </c>
      <c r="H755">
        <v>1</v>
      </c>
      <c r="I755">
        <v>0</v>
      </c>
      <c r="J755" s="237">
        <v>9</v>
      </c>
      <c r="K755" s="237">
        <v>13</v>
      </c>
      <c r="L755" s="237">
        <v>12</v>
      </c>
    </row>
    <row r="756" spans="1:12" ht="17.399999999999999">
      <c r="A756" s="191">
        <f t="shared" si="83"/>
        <v>15</v>
      </c>
      <c r="B756" s="191" t="str">
        <f>C756&amp;":"&amp;COUNTIF($C$7:C756,C756)</f>
        <v>15:16</v>
      </c>
      <c r="C756" s="204">
        <f t="shared" si="84"/>
        <v>15</v>
      </c>
      <c r="D756">
        <v>0</v>
      </c>
      <c r="E756">
        <v>2</v>
      </c>
      <c r="F756">
        <v>0</v>
      </c>
      <c r="G756">
        <v>0</v>
      </c>
      <c r="H756">
        <v>2</v>
      </c>
      <c r="I756">
        <v>0</v>
      </c>
      <c r="J756" s="237">
        <v>3</v>
      </c>
      <c r="K756" s="237">
        <v>3</v>
      </c>
      <c r="L756" s="237">
        <v>5</v>
      </c>
    </row>
    <row r="757" spans="1:12" ht="17.399999999999999">
      <c r="A757" s="191">
        <f t="shared" si="83"/>
        <v>18</v>
      </c>
      <c r="B757" s="191" t="str">
        <f>C757&amp;":"&amp;COUNTIF($C$7:C757,C757)</f>
        <v>18:11</v>
      </c>
      <c r="C757" s="204">
        <f t="shared" si="84"/>
        <v>18</v>
      </c>
      <c r="D757">
        <v>0</v>
      </c>
      <c r="E757">
        <v>2</v>
      </c>
      <c r="F757">
        <v>1</v>
      </c>
      <c r="G757">
        <v>2</v>
      </c>
      <c r="H757">
        <v>2</v>
      </c>
      <c r="I757">
        <v>1</v>
      </c>
      <c r="J757" s="237">
        <v>7</v>
      </c>
      <c r="K757" s="237">
        <v>3</v>
      </c>
      <c r="L757" s="237">
        <v>0</v>
      </c>
    </row>
    <row r="758" spans="1:12" ht="17.399999999999999">
      <c r="A758" s="191">
        <f t="shared" si="83"/>
        <v>47</v>
      </c>
      <c r="B758" s="191" t="str">
        <f>C758&amp;":"&amp;COUNTIF($C$7:C758,C758)</f>
        <v>47:39</v>
      </c>
      <c r="C758" s="204">
        <f t="shared" si="84"/>
        <v>47</v>
      </c>
      <c r="D758">
        <v>2</v>
      </c>
      <c r="E758">
        <v>2</v>
      </c>
      <c r="F758">
        <v>2</v>
      </c>
      <c r="G758">
        <v>2</v>
      </c>
      <c r="H758">
        <v>2</v>
      </c>
      <c r="I758">
        <v>2</v>
      </c>
      <c r="J758" s="237">
        <v>10</v>
      </c>
      <c r="K758" s="237">
        <v>11</v>
      </c>
      <c r="L758" s="237">
        <v>14</v>
      </c>
    </row>
    <row r="759" spans="1:12" ht="17.399999999999999">
      <c r="A759" s="191">
        <f t="shared" si="83"/>
        <v>40</v>
      </c>
      <c r="B759" s="191" t="str">
        <f>C759&amp;":"&amp;COUNTIF($C$7:C759,C759)</f>
        <v>40:11</v>
      </c>
      <c r="C759" s="204">
        <f t="shared" si="84"/>
        <v>40</v>
      </c>
      <c r="D759">
        <v>0</v>
      </c>
      <c r="E759">
        <v>2</v>
      </c>
      <c r="F759">
        <v>2</v>
      </c>
      <c r="G759">
        <v>2</v>
      </c>
      <c r="H759">
        <v>2</v>
      </c>
      <c r="I759">
        <v>1</v>
      </c>
      <c r="J759" s="237">
        <v>9</v>
      </c>
      <c r="K759" s="237">
        <v>12</v>
      </c>
      <c r="L759" s="237">
        <v>10</v>
      </c>
    </row>
    <row r="760" spans="1:12" ht="17.399999999999999">
      <c r="A760" s="191">
        <f t="shared" si="83"/>
        <v>38</v>
      </c>
      <c r="B760" s="191" t="str">
        <f>C760&amp;":"&amp;COUNTIF($C$7:C760,C760)</f>
        <v>38:16</v>
      </c>
      <c r="C760" s="204">
        <f t="shared" si="84"/>
        <v>38</v>
      </c>
      <c r="D760">
        <v>1</v>
      </c>
      <c r="E760">
        <v>2</v>
      </c>
      <c r="F760">
        <v>2</v>
      </c>
      <c r="G760">
        <v>0</v>
      </c>
      <c r="H760">
        <v>0</v>
      </c>
      <c r="I760">
        <v>0</v>
      </c>
      <c r="J760" s="237">
        <v>10</v>
      </c>
      <c r="K760" s="237">
        <v>13</v>
      </c>
      <c r="L760" s="237">
        <v>10</v>
      </c>
    </row>
    <row r="761" spans="1:12" ht="17.399999999999999">
      <c r="A761" s="191">
        <f t="shared" si="83"/>
        <v>33</v>
      </c>
      <c r="B761" s="191" t="str">
        <f>C761&amp;":"&amp;COUNTIF($C$7:C761,C761)</f>
        <v>33:11</v>
      </c>
      <c r="C761" s="204">
        <f t="shared" si="84"/>
        <v>33</v>
      </c>
      <c r="D761">
        <v>1</v>
      </c>
      <c r="E761">
        <v>1</v>
      </c>
      <c r="F761">
        <v>0</v>
      </c>
      <c r="G761">
        <v>2</v>
      </c>
      <c r="H761">
        <v>0</v>
      </c>
      <c r="I761">
        <v>0</v>
      </c>
      <c r="J761" s="237">
        <v>10</v>
      </c>
      <c r="K761" s="237">
        <v>7</v>
      </c>
      <c r="L761" s="237">
        <v>12</v>
      </c>
    </row>
    <row r="762" spans="1:12" ht="17.399999999999999">
      <c r="A762" s="191">
        <f t="shared" si="83"/>
        <v>13</v>
      </c>
      <c r="B762" s="191" t="str">
        <f>C762&amp;":"&amp;COUNTIF($C$7:C762,C762)</f>
        <v>13:17</v>
      </c>
      <c r="C762" s="204">
        <f t="shared" si="84"/>
        <v>13</v>
      </c>
      <c r="D762">
        <v>0</v>
      </c>
      <c r="E762">
        <v>2</v>
      </c>
      <c r="F762">
        <v>1</v>
      </c>
      <c r="G762">
        <v>2</v>
      </c>
      <c r="H762">
        <v>0</v>
      </c>
      <c r="I762">
        <v>2</v>
      </c>
      <c r="J762" s="237">
        <v>3</v>
      </c>
      <c r="K762" s="237">
        <v>2</v>
      </c>
      <c r="L762" s="237">
        <v>1</v>
      </c>
    </row>
    <row r="763" spans="1:12" ht="17.399999999999999">
      <c r="A763" s="191">
        <f t="shared" si="83"/>
        <v>42</v>
      </c>
      <c r="B763" s="191" t="str">
        <f>C763&amp;":"&amp;COUNTIF($C$7:C763,C763)</f>
        <v>42:23</v>
      </c>
      <c r="C763" s="204">
        <f t="shared" si="84"/>
        <v>42</v>
      </c>
      <c r="D763">
        <v>2</v>
      </c>
      <c r="E763">
        <v>2</v>
      </c>
      <c r="F763">
        <v>2</v>
      </c>
      <c r="G763">
        <v>2</v>
      </c>
      <c r="H763">
        <v>2</v>
      </c>
      <c r="I763">
        <v>2</v>
      </c>
      <c r="J763" s="237">
        <v>9</v>
      </c>
      <c r="K763" s="237">
        <v>10</v>
      </c>
      <c r="L763" s="237">
        <v>11</v>
      </c>
    </row>
    <row r="764" spans="1:12" ht="17.399999999999999">
      <c r="A764" s="191">
        <f t="shared" si="83"/>
        <v>35</v>
      </c>
      <c r="B764" s="191" t="str">
        <f>C764&amp;":"&amp;COUNTIF($C$7:C764,C764)</f>
        <v>35:11</v>
      </c>
      <c r="C764" s="204">
        <f t="shared" si="84"/>
        <v>35</v>
      </c>
      <c r="D764">
        <v>0</v>
      </c>
      <c r="E764">
        <v>0</v>
      </c>
      <c r="F764">
        <v>2</v>
      </c>
      <c r="G764">
        <v>2</v>
      </c>
      <c r="H764">
        <v>0</v>
      </c>
      <c r="I764">
        <v>1</v>
      </c>
      <c r="J764" s="237">
        <v>9</v>
      </c>
      <c r="K764" s="237">
        <v>11</v>
      </c>
      <c r="L764" s="237">
        <v>10</v>
      </c>
    </row>
    <row r="765" spans="1:12" ht="17.399999999999999">
      <c r="A765" s="191">
        <f t="shared" si="83"/>
        <v>38</v>
      </c>
      <c r="B765" s="191" t="str">
        <f>C765&amp;":"&amp;COUNTIF($C$7:C765,C765)</f>
        <v>38:17</v>
      </c>
      <c r="C765" s="204">
        <f t="shared" si="84"/>
        <v>38</v>
      </c>
      <c r="D765">
        <v>2</v>
      </c>
      <c r="E765">
        <v>0</v>
      </c>
      <c r="F765">
        <v>2</v>
      </c>
      <c r="G765">
        <v>1</v>
      </c>
      <c r="H765">
        <v>0</v>
      </c>
      <c r="I765">
        <v>1</v>
      </c>
      <c r="J765" s="237">
        <v>9</v>
      </c>
      <c r="K765" s="237">
        <v>11</v>
      </c>
      <c r="L765" s="237">
        <v>12</v>
      </c>
    </row>
    <row r="766" spans="1:12" ht="17.399999999999999">
      <c r="A766" s="191">
        <f t="shared" si="83"/>
        <v>38</v>
      </c>
      <c r="B766" s="191" t="str">
        <f>C766&amp;":"&amp;COUNTIF($C$7:C766,C766)</f>
        <v>38:18</v>
      </c>
      <c r="C766" s="204">
        <f t="shared" si="84"/>
        <v>38</v>
      </c>
      <c r="D766">
        <v>1</v>
      </c>
      <c r="E766">
        <v>1</v>
      </c>
      <c r="F766">
        <v>1</v>
      </c>
      <c r="G766">
        <v>1</v>
      </c>
      <c r="H766">
        <v>2</v>
      </c>
      <c r="I766">
        <v>2</v>
      </c>
      <c r="J766" s="237">
        <v>7</v>
      </c>
      <c r="K766" s="237">
        <v>13</v>
      </c>
      <c r="L766" s="237">
        <v>10</v>
      </c>
    </row>
    <row r="767" spans="1:12" ht="17.399999999999999">
      <c r="A767" s="191">
        <f t="shared" si="83"/>
        <v>42</v>
      </c>
      <c r="B767" s="191" t="str">
        <f>C767&amp;":"&amp;COUNTIF($C$7:C767,C767)</f>
        <v>42:24</v>
      </c>
      <c r="C767" s="204">
        <f t="shared" si="84"/>
        <v>42</v>
      </c>
      <c r="D767">
        <v>1</v>
      </c>
      <c r="E767">
        <v>1</v>
      </c>
      <c r="F767">
        <v>2</v>
      </c>
      <c r="G767">
        <v>2</v>
      </c>
      <c r="H767">
        <v>2</v>
      </c>
      <c r="I767">
        <v>1</v>
      </c>
      <c r="J767" s="237">
        <v>9</v>
      </c>
      <c r="K767" s="237">
        <v>10</v>
      </c>
      <c r="L767" s="237">
        <v>14</v>
      </c>
    </row>
    <row r="768" spans="1:12" ht="17.399999999999999">
      <c r="A768" s="191">
        <f t="shared" si="83"/>
        <v>41</v>
      </c>
      <c r="B768" s="191" t="str">
        <f>C768&amp;":"&amp;COUNTIF($C$7:C768,C768)</f>
        <v>41:22</v>
      </c>
      <c r="C768" s="204">
        <f t="shared" si="84"/>
        <v>41</v>
      </c>
      <c r="D768">
        <v>2</v>
      </c>
      <c r="E768">
        <v>2</v>
      </c>
      <c r="F768">
        <v>2</v>
      </c>
      <c r="G768">
        <v>2</v>
      </c>
      <c r="H768">
        <v>2</v>
      </c>
      <c r="I768">
        <v>2</v>
      </c>
      <c r="J768" s="237">
        <v>9</v>
      </c>
      <c r="K768" s="237">
        <v>10</v>
      </c>
      <c r="L768" s="237">
        <v>10</v>
      </c>
    </row>
    <row r="769" spans="1:12" ht="17.399999999999999">
      <c r="A769" s="191">
        <f t="shared" si="83"/>
        <v>34</v>
      </c>
      <c r="B769" s="191" t="str">
        <f>C769&amp;":"&amp;COUNTIF($C$7:C769,C769)</f>
        <v>34:7</v>
      </c>
      <c r="C769" s="204">
        <f t="shared" si="84"/>
        <v>34</v>
      </c>
      <c r="D769">
        <v>0</v>
      </c>
      <c r="E769">
        <v>0</v>
      </c>
      <c r="F769">
        <v>2</v>
      </c>
      <c r="G769">
        <v>0</v>
      </c>
      <c r="H769">
        <v>0</v>
      </c>
      <c r="I769">
        <v>2</v>
      </c>
      <c r="J769" s="237">
        <v>9</v>
      </c>
      <c r="K769" s="237">
        <v>10</v>
      </c>
      <c r="L769" s="237">
        <v>11</v>
      </c>
    </row>
    <row r="770" spans="1:12" ht="17.399999999999999">
      <c r="A770" s="191">
        <f t="shared" si="83"/>
        <v>45</v>
      </c>
      <c r="B770" s="191" t="str">
        <f>C770&amp;":"&amp;COUNTIF($C$7:C770,C770)</f>
        <v>45:47</v>
      </c>
      <c r="C770" s="204">
        <f t="shared" si="84"/>
        <v>45</v>
      </c>
      <c r="D770">
        <v>2</v>
      </c>
      <c r="E770">
        <v>0</v>
      </c>
      <c r="F770">
        <v>2</v>
      </c>
      <c r="G770">
        <v>0</v>
      </c>
      <c r="H770">
        <v>2</v>
      </c>
      <c r="I770">
        <v>2</v>
      </c>
      <c r="J770" s="237">
        <v>10</v>
      </c>
      <c r="K770" s="237">
        <v>14</v>
      </c>
      <c r="L770" s="237">
        <v>13</v>
      </c>
    </row>
    <row r="771" spans="1:12" ht="17.399999999999999">
      <c r="A771" s="191">
        <f t="shared" si="83"/>
        <v>18</v>
      </c>
      <c r="B771" s="191" t="str">
        <f>C771&amp;":"&amp;COUNTIF($C$7:C771,C771)</f>
        <v>18:12</v>
      </c>
      <c r="C771" s="204">
        <f t="shared" si="84"/>
        <v>18</v>
      </c>
      <c r="D771">
        <v>2</v>
      </c>
      <c r="E771">
        <v>2</v>
      </c>
      <c r="F771">
        <v>2</v>
      </c>
      <c r="G771">
        <v>2</v>
      </c>
      <c r="H771">
        <v>0</v>
      </c>
      <c r="I771">
        <v>2</v>
      </c>
      <c r="J771" s="237">
        <v>4</v>
      </c>
      <c r="K771" s="237">
        <v>4</v>
      </c>
      <c r="L771" s="237">
        <v>0</v>
      </c>
    </row>
    <row r="772" spans="1:12" ht="17.399999999999999">
      <c r="A772" s="191">
        <f t="shared" si="83"/>
        <v>37</v>
      </c>
      <c r="B772" s="191" t="str">
        <f>C772&amp;":"&amp;COUNTIF($C$7:C772,C772)</f>
        <v>37:11</v>
      </c>
      <c r="C772" s="204">
        <f t="shared" si="84"/>
        <v>37</v>
      </c>
      <c r="D772">
        <v>2</v>
      </c>
      <c r="E772">
        <v>1</v>
      </c>
      <c r="F772">
        <v>0</v>
      </c>
      <c r="G772">
        <v>0</v>
      </c>
      <c r="H772">
        <v>2</v>
      </c>
      <c r="I772">
        <v>2</v>
      </c>
      <c r="J772" s="237">
        <v>5</v>
      </c>
      <c r="K772" s="237">
        <v>12</v>
      </c>
      <c r="L772" s="237">
        <v>13</v>
      </c>
    </row>
    <row r="773" spans="1:12" ht="17.399999999999999">
      <c r="A773" s="191">
        <f t="shared" si="83"/>
        <v>42</v>
      </c>
      <c r="B773" s="191" t="str">
        <f>C773&amp;":"&amp;COUNTIF($C$7:C773,C773)</f>
        <v>42:25</v>
      </c>
      <c r="C773" s="204">
        <f t="shared" si="84"/>
        <v>42</v>
      </c>
      <c r="D773">
        <v>2</v>
      </c>
      <c r="E773">
        <v>2</v>
      </c>
      <c r="F773">
        <v>2</v>
      </c>
      <c r="G773">
        <v>2</v>
      </c>
      <c r="H773">
        <v>2</v>
      </c>
      <c r="I773">
        <v>2</v>
      </c>
      <c r="J773" s="237">
        <v>9</v>
      </c>
      <c r="K773" s="237">
        <v>11</v>
      </c>
      <c r="L773" s="237">
        <v>10</v>
      </c>
    </row>
    <row r="774" spans="1:12" ht="17.399999999999999">
      <c r="A774" s="191">
        <f t="shared" si="83"/>
        <v>34</v>
      </c>
      <c r="B774" s="191" t="str">
        <f>C774&amp;":"&amp;COUNTIF($C$7:C774,C774)</f>
        <v>34:8</v>
      </c>
      <c r="C774" s="204">
        <f t="shared" si="84"/>
        <v>34</v>
      </c>
      <c r="D774">
        <v>0</v>
      </c>
      <c r="E774">
        <v>0</v>
      </c>
      <c r="F774">
        <v>2</v>
      </c>
      <c r="G774">
        <v>0</v>
      </c>
      <c r="H774">
        <v>1</v>
      </c>
      <c r="I774">
        <v>1</v>
      </c>
      <c r="J774" s="237">
        <v>9</v>
      </c>
      <c r="K774" s="237">
        <v>11</v>
      </c>
      <c r="L774" s="237">
        <v>10</v>
      </c>
    </row>
    <row r="775" spans="1:12" ht="17.399999999999999">
      <c r="A775" s="191">
        <f t="shared" si="83"/>
        <v>40</v>
      </c>
      <c r="B775" s="191" t="str">
        <f>C775&amp;":"&amp;COUNTIF($C$7:C775,C775)</f>
        <v>40:12</v>
      </c>
      <c r="C775" s="204">
        <f t="shared" si="84"/>
        <v>40</v>
      </c>
      <c r="D775">
        <v>2</v>
      </c>
      <c r="E775">
        <v>0</v>
      </c>
      <c r="F775">
        <v>2</v>
      </c>
      <c r="G775">
        <v>1</v>
      </c>
      <c r="H775">
        <v>0</v>
      </c>
      <c r="I775">
        <v>2</v>
      </c>
      <c r="J775" s="237">
        <v>10</v>
      </c>
      <c r="K775" s="237">
        <v>12</v>
      </c>
      <c r="L775" s="237">
        <v>11</v>
      </c>
    </row>
    <row r="776" spans="1:12" ht="17.399999999999999">
      <c r="A776" s="191">
        <f t="shared" ref="A776:A839" si="85">SUM(D776:L776)</f>
        <v>27</v>
      </c>
      <c r="B776" s="191" t="str">
        <f>C776&amp;":"&amp;COUNTIF($C$7:C776,C776)</f>
        <v>27:12</v>
      </c>
      <c r="C776" s="204">
        <f t="shared" si="84"/>
        <v>27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 s="237">
        <v>7</v>
      </c>
      <c r="K776" s="237">
        <v>9</v>
      </c>
      <c r="L776" s="237">
        <v>8</v>
      </c>
    </row>
    <row r="777" spans="1:12" ht="17.399999999999999">
      <c r="A777" s="191">
        <f t="shared" si="85"/>
        <v>25</v>
      </c>
      <c r="B777" s="191" t="str">
        <f>C777&amp;":"&amp;COUNTIF($C$7:C777,C777)</f>
        <v>25:12</v>
      </c>
      <c r="C777" s="204">
        <f t="shared" si="84"/>
        <v>25</v>
      </c>
      <c r="D777">
        <v>0</v>
      </c>
      <c r="E777">
        <v>1</v>
      </c>
      <c r="F777">
        <v>2</v>
      </c>
      <c r="G777">
        <v>0</v>
      </c>
      <c r="H777">
        <v>0</v>
      </c>
      <c r="I777">
        <v>1</v>
      </c>
      <c r="J777" s="237">
        <v>4</v>
      </c>
      <c r="K777" s="237">
        <v>14</v>
      </c>
      <c r="L777" s="237">
        <v>3</v>
      </c>
    </row>
    <row r="778" spans="1:12" ht="17.399999999999999">
      <c r="A778" s="191">
        <f t="shared" si="85"/>
        <v>47</v>
      </c>
      <c r="B778" s="191" t="str">
        <f>C778&amp;":"&amp;COUNTIF($C$7:C778,C778)</f>
        <v>47:40</v>
      </c>
      <c r="C778" s="204">
        <f t="shared" si="84"/>
        <v>47</v>
      </c>
      <c r="D778">
        <v>2</v>
      </c>
      <c r="E778">
        <v>2</v>
      </c>
      <c r="F778">
        <v>2</v>
      </c>
      <c r="G778">
        <v>2</v>
      </c>
      <c r="H778">
        <v>2</v>
      </c>
      <c r="I778">
        <v>2</v>
      </c>
      <c r="J778" s="237">
        <v>10</v>
      </c>
      <c r="K778" s="237">
        <v>12</v>
      </c>
      <c r="L778" s="237">
        <v>13</v>
      </c>
    </row>
    <row r="779" spans="1:12" ht="17.399999999999999">
      <c r="A779" s="191">
        <f t="shared" si="85"/>
        <v>42</v>
      </c>
      <c r="B779" s="191" t="str">
        <f>C779&amp;":"&amp;COUNTIF($C$7:C779,C779)</f>
        <v>42:26</v>
      </c>
      <c r="C779" s="204">
        <f t="shared" ref="C779:C842" si="86">SUM(D779:L779)</f>
        <v>42</v>
      </c>
      <c r="D779">
        <v>0</v>
      </c>
      <c r="E779">
        <v>1</v>
      </c>
      <c r="F779">
        <v>2</v>
      </c>
      <c r="G779">
        <v>2</v>
      </c>
      <c r="H779">
        <v>0</v>
      </c>
      <c r="I779">
        <v>0</v>
      </c>
      <c r="J779" s="237">
        <v>10</v>
      </c>
      <c r="K779" s="237">
        <v>14</v>
      </c>
      <c r="L779" s="237">
        <v>13</v>
      </c>
    </row>
    <row r="780" spans="1:12" ht="17.399999999999999">
      <c r="A780" s="191">
        <f t="shared" si="85"/>
        <v>42</v>
      </c>
      <c r="B780" s="191" t="str">
        <f>C780&amp;":"&amp;COUNTIF($C$7:C780,C780)</f>
        <v>42:27</v>
      </c>
      <c r="C780" s="204">
        <f t="shared" si="86"/>
        <v>42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2</v>
      </c>
      <c r="J780" s="237">
        <v>9</v>
      </c>
      <c r="K780" s="237">
        <v>11</v>
      </c>
      <c r="L780" s="237">
        <v>13</v>
      </c>
    </row>
    <row r="781" spans="1:12" ht="17.399999999999999">
      <c r="A781" s="191">
        <f t="shared" si="85"/>
        <v>25</v>
      </c>
      <c r="B781" s="191" t="str">
        <f>C781&amp;":"&amp;COUNTIF($C$7:C781,C781)</f>
        <v>25:13</v>
      </c>
      <c r="C781" s="204">
        <f t="shared" si="86"/>
        <v>25</v>
      </c>
      <c r="D781">
        <v>1</v>
      </c>
      <c r="E781">
        <v>0</v>
      </c>
      <c r="F781">
        <v>0</v>
      </c>
      <c r="G781">
        <v>2</v>
      </c>
      <c r="H781">
        <v>0</v>
      </c>
      <c r="I781">
        <v>1</v>
      </c>
      <c r="J781" s="237">
        <v>8</v>
      </c>
      <c r="K781" s="237">
        <v>5</v>
      </c>
      <c r="L781" s="237">
        <v>8</v>
      </c>
    </row>
    <row r="782" spans="1:12" ht="17.399999999999999">
      <c r="A782" s="191">
        <f t="shared" si="85"/>
        <v>23</v>
      </c>
      <c r="B782" s="191" t="str">
        <f>C782&amp;":"&amp;COUNTIF($C$7:C782,C782)</f>
        <v>23:11</v>
      </c>
      <c r="C782" s="204">
        <f t="shared" si="86"/>
        <v>23</v>
      </c>
      <c r="D782">
        <v>1</v>
      </c>
      <c r="E782">
        <v>1</v>
      </c>
      <c r="F782">
        <v>2</v>
      </c>
      <c r="G782">
        <v>1</v>
      </c>
      <c r="H782">
        <v>1</v>
      </c>
      <c r="I782">
        <v>2</v>
      </c>
      <c r="J782" s="237">
        <v>7</v>
      </c>
      <c r="K782" s="237">
        <v>5</v>
      </c>
      <c r="L782" s="237">
        <v>3</v>
      </c>
    </row>
    <row r="783" spans="1:12" ht="17.399999999999999">
      <c r="A783" s="191">
        <f t="shared" si="85"/>
        <v>48</v>
      </c>
      <c r="B783" s="191" t="str">
        <f>C783&amp;":"&amp;COUNTIF($C$7:C783,C783)</f>
        <v>48:17</v>
      </c>
      <c r="C783" s="204">
        <f t="shared" si="86"/>
        <v>48</v>
      </c>
      <c r="D783">
        <v>2</v>
      </c>
      <c r="E783">
        <v>2</v>
      </c>
      <c r="F783">
        <v>2</v>
      </c>
      <c r="G783">
        <v>2</v>
      </c>
      <c r="H783">
        <v>2</v>
      </c>
      <c r="I783">
        <v>2</v>
      </c>
      <c r="J783" s="237">
        <v>9</v>
      </c>
      <c r="K783" s="237">
        <v>14</v>
      </c>
      <c r="L783" s="237">
        <v>13</v>
      </c>
    </row>
    <row r="784" spans="1:12" ht="17.399999999999999">
      <c r="A784" s="191">
        <f t="shared" si="85"/>
        <v>38</v>
      </c>
      <c r="B784" s="191" t="str">
        <f>C784&amp;":"&amp;COUNTIF($C$7:C784,C784)</f>
        <v>38:19</v>
      </c>
      <c r="C784" s="204">
        <f t="shared" si="86"/>
        <v>38</v>
      </c>
      <c r="D784">
        <v>0</v>
      </c>
      <c r="E784">
        <v>1</v>
      </c>
      <c r="F784">
        <v>2</v>
      </c>
      <c r="G784">
        <v>2</v>
      </c>
      <c r="H784">
        <v>2</v>
      </c>
      <c r="I784">
        <v>1</v>
      </c>
      <c r="J784" s="237">
        <v>9</v>
      </c>
      <c r="K784" s="237">
        <v>11</v>
      </c>
      <c r="L784" s="237">
        <v>10</v>
      </c>
    </row>
    <row r="785" spans="1:12" ht="17.399999999999999">
      <c r="A785" s="191">
        <f t="shared" si="85"/>
        <v>43</v>
      </c>
      <c r="B785" s="191" t="str">
        <f>C785&amp;":"&amp;COUNTIF($C$7:C785,C785)</f>
        <v>43:35</v>
      </c>
      <c r="C785" s="204">
        <f t="shared" si="86"/>
        <v>43</v>
      </c>
      <c r="D785">
        <v>2</v>
      </c>
      <c r="E785">
        <v>0</v>
      </c>
      <c r="F785">
        <v>2</v>
      </c>
      <c r="G785">
        <v>1</v>
      </c>
      <c r="H785">
        <v>0</v>
      </c>
      <c r="I785">
        <v>1</v>
      </c>
      <c r="J785" s="237">
        <v>10</v>
      </c>
      <c r="K785" s="237">
        <v>13</v>
      </c>
      <c r="L785" s="237">
        <v>14</v>
      </c>
    </row>
    <row r="786" spans="1:12" ht="17.399999999999999">
      <c r="A786" s="191">
        <f t="shared" si="85"/>
        <v>17</v>
      </c>
      <c r="B786" s="191" t="str">
        <f>C786&amp;":"&amp;COUNTIF($C$7:C786,C786)</f>
        <v>17:9</v>
      </c>
      <c r="C786" s="204">
        <f t="shared" si="86"/>
        <v>17</v>
      </c>
      <c r="D786">
        <v>0</v>
      </c>
      <c r="E786">
        <v>1</v>
      </c>
      <c r="F786">
        <v>0</v>
      </c>
      <c r="G786">
        <v>2</v>
      </c>
      <c r="H786">
        <v>1</v>
      </c>
      <c r="I786">
        <v>0</v>
      </c>
      <c r="J786" s="237">
        <v>5</v>
      </c>
      <c r="K786" s="237">
        <v>2</v>
      </c>
      <c r="L786" s="237">
        <v>6</v>
      </c>
    </row>
    <row r="787" spans="1:12" ht="17.399999999999999">
      <c r="A787" s="191">
        <f t="shared" si="85"/>
        <v>0</v>
      </c>
      <c r="B787" s="191" t="str">
        <f>C787&amp;":"&amp;COUNTIF($C$7:C787,C787)</f>
        <v>0:2</v>
      </c>
      <c r="C787" s="204">
        <f t="shared" si="86"/>
        <v>0</v>
      </c>
    </row>
    <row r="788" spans="1:12" ht="17.399999999999999">
      <c r="A788" s="191">
        <f t="shared" si="85"/>
        <v>0</v>
      </c>
      <c r="B788" s="191" t="str">
        <f>C788&amp;":"&amp;COUNTIF($C$7:C788,C788)</f>
        <v>0:3</v>
      </c>
      <c r="C788" s="204">
        <f t="shared" si="86"/>
        <v>0</v>
      </c>
    </row>
    <row r="789" spans="1:12" ht="17.399999999999999">
      <c r="A789" s="191">
        <f t="shared" si="85"/>
        <v>0</v>
      </c>
      <c r="B789" s="191" t="str">
        <f>C789&amp;":"&amp;COUNTIF($C$7:C789,C789)</f>
        <v>0:4</v>
      </c>
      <c r="C789" s="204">
        <f t="shared" si="86"/>
        <v>0</v>
      </c>
    </row>
    <row r="790" spans="1:12" ht="17.399999999999999">
      <c r="A790" s="191">
        <f t="shared" si="85"/>
        <v>0</v>
      </c>
      <c r="B790" s="191" t="str">
        <f>C790&amp;":"&amp;COUNTIF($C$7:C790,C790)</f>
        <v>0:5</v>
      </c>
      <c r="C790" s="204">
        <f t="shared" si="86"/>
        <v>0</v>
      </c>
    </row>
    <row r="791" spans="1:12" ht="17.399999999999999">
      <c r="A791" s="191">
        <f t="shared" si="85"/>
        <v>0</v>
      </c>
      <c r="B791" s="191" t="str">
        <f>C791&amp;":"&amp;COUNTIF($C$7:C791,C791)</f>
        <v>0:6</v>
      </c>
      <c r="C791" s="204">
        <f t="shared" si="86"/>
        <v>0</v>
      </c>
    </row>
    <row r="792" spans="1:12" ht="17.399999999999999">
      <c r="A792" s="191">
        <f t="shared" si="85"/>
        <v>0</v>
      </c>
      <c r="B792" s="191" t="str">
        <f>C792&amp;":"&amp;COUNTIF($C$7:C792,C792)</f>
        <v>0:7</v>
      </c>
      <c r="C792" s="204">
        <f t="shared" si="86"/>
        <v>0</v>
      </c>
    </row>
    <row r="793" spans="1:12" ht="17.399999999999999">
      <c r="A793" s="191">
        <f t="shared" si="85"/>
        <v>0</v>
      </c>
      <c r="B793" s="191" t="str">
        <f>C793&amp;":"&amp;COUNTIF($C$7:C793,C793)</f>
        <v>0:8</v>
      </c>
      <c r="C793" s="204">
        <f t="shared" si="86"/>
        <v>0</v>
      </c>
    </row>
    <row r="794" spans="1:12" ht="17.399999999999999">
      <c r="A794" s="191">
        <f t="shared" si="85"/>
        <v>0</v>
      </c>
      <c r="B794" s="191" t="str">
        <f>C794&amp;":"&amp;COUNTIF($C$7:C794,C794)</f>
        <v>0:9</v>
      </c>
      <c r="C794" s="204">
        <f t="shared" si="86"/>
        <v>0</v>
      </c>
    </row>
    <row r="795" spans="1:12" ht="17.399999999999999">
      <c r="A795" s="191">
        <f t="shared" si="85"/>
        <v>0</v>
      </c>
      <c r="B795" s="191" t="str">
        <f>C795&amp;":"&amp;COUNTIF($C$7:C795,C795)</f>
        <v>0:10</v>
      </c>
      <c r="C795" s="204">
        <f t="shared" si="86"/>
        <v>0</v>
      </c>
    </row>
    <row r="796" spans="1:12" ht="17.399999999999999">
      <c r="A796" s="191">
        <f t="shared" si="85"/>
        <v>0</v>
      </c>
      <c r="B796" s="191" t="str">
        <f>C796&amp;":"&amp;COUNTIF($C$7:C796,C796)</f>
        <v>0:11</v>
      </c>
      <c r="C796" s="204">
        <f t="shared" si="86"/>
        <v>0</v>
      </c>
    </row>
    <row r="797" spans="1:12" ht="17.399999999999999">
      <c r="A797" s="191">
        <f t="shared" si="85"/>
        <v>0</v>
      </c>
      <c r="B797" s="191" t="str">
        <f>C797&amp;":"&amp;COUNTIF($C$7:C797,C797)</f>
        <v>0:12</v>
      </c>
      <c r="C797" s="204">
        <f t="shared" si="86"/>
        <v>0</v>
      </c>
    </row>
    <row r="798" spans="1:12" ht="17.399999999999999">
      <c r="A798" s="191">
        <f t="shared" si="85"/>
        <v>0</v>
      </c>
      <c r="B798" s="191" t="str">
        <f>C798&amp;":"&amp;COUNTIF($C$7:C798,C798)</f>
        <v>0:13</v>
      </c>
      <c r="C798" s="204">
        <f t="shared" si="86"/>
        <v>0</v>
      </c>
    </row>
    <row r="799" spans="1:12" ht="17.399999999999999">
      <c r="A799" s="191">
        <f t="shared" si="85"/>
        <v>0</v>
      </c>
      <c r="B799" s="191" t="str">
        <f>C799&amp;":"&amp;COUNTIF($C$7:C799,C799)</f>
        <v>0:14</v>
      </c>
      <c r="C799" s="204">
        <f t="shared" si="86"/>
        <v>0</v>
      </c>
    </row>
    <row r="800" spans="1:12" ht="17.399999999999999">
      <c r="A800" s="191">
        <f t="shared" si="85"/>
        <v>0</v>
      </c>
      <c r="B800" s="191" t="str">
        <f>C800&amp;":"&amp;COUNTIF($C$7:C800,C800)</f>
        <v>0:15</v>
      </c>
      <c r="C800" s="204">
        <f t="shared" si="86"/>
        <v>0</v>
      </c>
    </row>
    <row r="801" spans="1:3" ht="17.399999999999999">
      <c r="A801" s="191">
        <f t="shared" si="85"/>
        <v>0</v>
      </c>
      <c r="B801" s="191" t="str">
        <f>C801&amp;":"&amp;COUNTIF($C$7:C801,C801)</f>
        <v>0:16</v>
      </c>
      <c r="C801" s="204">
        <f t="shared" si="86"/>
        <v>0</v>
      </c>
    </row>
    <row r="802" spans="1:3" ht="17.399999999999999">
      <c r="A802" s="191">
        <f t="shared" si="85"/>
        <v>0</v>
      </c>
      <c r="B802" s="191" t="str">
        <f>C802&amp;":"&amp;COUNTIF($C$7:C802,C802)</f>
        <v>0:17</v>
      </c>
      <c r="C802" s="204">
        <f t="shared" si="86"/>
        <v>0</v>
      </c>
    </row>
    <row r="803" spans="1:3" ht="17.399999999999999">
      <c r="A803" s="191">
        <f t="shared" si="85"/>
        <v>0</v>
      </c>
      <c r="B803" s="191" t="str">
        <f>C803&amp;":"&amp;COUNTIF($C$7:C803,C803)</f>
        <v>0:18</v>
      </c>
      <c r="C803" s="204">
        <f t="shared" si="86"/>
        <v>0</v>
      </c>
    </row>
    <row r="804" spans="1:3" ht="17.399999999999999">
      <c r="A804" s="191">
        <f t="shared" si="85"/>
        <v>0</v>
      </c>
      <c r="B804" s="191" t="str">
        <f>C804&amp;":"&amp;COUNTIF($C$7:C804,C804)</f>
        <v>0:19</v>
      </c>
      <c r="C804" s="204">
        <f t="shared" si="86"/>
        <v>0</v>
      </c>
    </row>
    <row r="805" spans="1:3" ht="17.399999999999999">
      <c r="A805" s="191">
        <f t="shared" si="85"/>
        <v>0</v>
      </c>
      <c r="B805" s="191" t="str">
        <f>C805&amp;":"&amp;COUNTIF($C$7:C805,C805)</f>
        <v>0:20</v>
      </c>
      <c r="C805" s="204">
        <f t="shared" si="86"/>
        <v>0</v>
      </c>
    </row>
    <row r="806" spans="1:3" ht="17.399999999999999">
      <c r="A806" s="191">
        <f t="shared" si="85"/>
        <v>0</v>
      </c>
      <c r="B806" s="191" t="str">
        <f>C806&amp;":"&amp;COUNTIF($C$7:C806,C806)</f>
        <v>0:21</v>
      </c>
      <c r="C806" s="204">
        <f t="shared" si="86"/>
        <v>0</v>
      </c>
    </row>
    <row r="807" spans="1:3" ht="17.399999999999999">
      <c r="A807" s="191">
        <f t="shared" si="85"/>
        <v>0</v>
      </c>
      <c r="B807" s="191" t="str">
        <f>C807&amp;":"&amp;COUNTIF($C$7:C807,C807)</f>
        <v>0:22</v>
      </c>
      <c r="C807" s="204">
        <f t="shared" si="86"/>
        <v>0</v>
      </c>
    </row>
    <row r="808" spans="1:3" ht="17.399999999999999">
      <c r="A808" s="191">
        <f t="shared" si="85"/>
        <v>0</v>
      </c>
      <c r="B808" s="191" t="str">
        <f>C808&amp;":"&amp;COUNTIF($C$7:C808,C808)</f>
        <v>0:23</v>
      </c>
      <c r="C808" s="204">
        <f t="shared" si="86"/>
        <v>0</v>
      </c>
    </row>
    <row r="809" spans="1:3" ht="17.399999999999999">
      <c r="A809" s="191">
        <f t="shared" si="85"/>
        <v>0</v>
      </c>
      <c r="B809" s="191" t="str">
        <f>C809&amp;":"&amp;COUNTIF($C$7:C809,C809)</f>
        <v>0:24</v>
      </c>
      <c r="C809" s="204">
        <f t="shared" si="86"/>
        <v>0</v>
      </c>
    </row>
    <row r="810" spans="1:3" ht="17.399999999999999">
      <c r="A810" s="191">
        <f t="shared" si="85"/>
        <v>0</v>
      </c>
      <c r="B810" s="191" t="str">
        <f>C810&amp;":"&amp;COUNTIF($C$7:C810,C810)</f>
        <v>0:25</v>
      </c>
      <c r="C810" s="204">
        <f t="shared" si="86"/>
        <v>0</v>
      </c>
    </row>
    <row r="811" spans="1:3" ht="17.399999999999999">
      <c r="A811" s="191">
        <f t="shared" si="85"/>
        <v>0</v>
      </c>
      <c r="B811" s="191" t="str">
        <f>C811&amp;":"&amp;COUNTIF($C$7:C811,C811)</f>
        <v>0:26</v>
      </c>
      <c r="C811" s="204">
        <f t="shared" si="86"/>
        <v>0</v>
      </c>
    </row>
    <row r="812" spans="1:3" ht="17.399999999999999">
      <c r="A812" s="191">
        <f t="shared" si="85"/>
        <v>0</v>
      </c>
      <c r="B812" s="191" t="str">
        <f>C812&amp;":"&amp;COUNTIF($C$7:C812,C812)</f>
        <v>0:27</v>
      </c>
      <c r="C812" s="204">
        <f t="shared" si="86"/>
        <v>0</v>
      </c>
    </row>
    <row r="813" spans="1:3" ht="17.399999999999999">
      <c r="A813" s="191">
        <f t="shared" si="85"/>
        <v>0</v>
      </c>
      <c r="B813" s="191" t="str">
        <f>C813&amp;":"&amp;COUNTIF($C$7:C813,C813)</f>
        <v>0:28</v>
      </c>
      <c r="C813" s="204">
        <f t="shared" si="86"/>
        <v>0</v>
      </c>
    </row>
    <row r="814" spans="1:3" ht="17.399999999999999">
      <c r="A814" s="191">
        <f t="shared" si="85"/>
        <v>0</v>
      </c>
      <c r="B814" s="191" t="str">
        <f>C814&amp;":"&amp;COUNTIF($C$7:C814,C814)</f>
        <v>0:29</v>
      </c>
      <c r="C814" s="204">
        <f t="shared" si="86"/>
        <v>0</v>
      </c>
    </row>
    <row r="815" spans="1:3" ht="17.399999999999999">
      <c r="A815" s="191">
        <f t="shared" si="85"/>
        <v>0</v>
      </c>
      <c r="B815" s="191" t="str">
        <f>C815&amp;":"&amp;COUNTIF($C$7:C815,C815)</f>
        <v>0:30</v>
      </c>
      <c r="C815" s="204">
        <f t="shared" si="86"/>
        <v>0</v>
      </c>
    </row>
    <row r="816" spans="1:3" ht="17.399999999999999">
      <c r="A816" s="191">
        <f t="shared" si="85"/>
        <v>0</v>
      </c>
      <c r="B816" s="191" t="str">
        <f>C816&amp;":"&amp;COUNTIF($C$7:C816,C816)</f>
        <v>0:31</v>
      </c>
      <c r="C816" s="204">
        <f t="shared" si="86"/>
        <v>0</v>
      </c>
    </row>
    <row r="817" spans="1:3" ht="17.399999999999999">
      <c r="A817" s="191">
        <f t="shared" si="85"/>
        <v>0</v>
      </c>
      <c r="B817" s="191" t="str">
        <f>C817&amp;":"&amp;COUNTIF($C$7:C817,C817)</f>
        <v>0:32</v>
      </c>
      <c r="C817" s="204">
        <f t="shared" si="86"/>
        <v>0</v>
      </c>
    </row>
    <row r="818" spans="1:3" ht="17.399999999999999">
      <c r="A818" s="191">
        <f t="shared" si="85"/>
        <v>0</v>
      </c>
      <c r="B818" s="191" t="str">
        <f>C818&amp;":"&amp;COUNTIF($C$7:C818,C818)</f>
        <v>0:33</v>
      </c>
      <c r="C818" s="204">
        <f t="shared" si="86"/>
        <v>0</v>
      </c>
    </row>
    <row r="819" spans="1:3" ht="17.399999999999999">
      <c r="A819" s="191">
        <f t="shared" si="85"/>
        <v>0</v>
      </c>
      <c r="B819" s="191" t="str">
        <f>C819&amp;":"&amp;COUNTIF($C$7:C819,C819)</f>
        <v>0:34</v>
      </c>
      <c r="C819" s="204">
        <f t="shared" si="86"/>
        <v>0</v>
      </c>
    </row>
    <row r="820" spans="1:3" ht="17.399999999999999">
      <c r="A820" s="191">
        <f t="shared" si="85"/>
        <v>0</v>
      </c>
      <c r="B820" s="191" t="str">
        <f>C820&amp;":"&amp;COUNTIF($C$7:C820,C820)</f>
        <v>0:35</v>
      </c>
      <c r="C820" s="204">
        <f t="shared" si="86"/>
        <v>0</v>
      </c>
    </row>
    <row r="821" spans="1:3" ht="17.399999999999999">
      <c r="A821" s="191">
        <f t="shared" si="85"/>
        <v>0</v>
      </c>
      <c r="B821" s="191" t="str">
        <f>C821&amp;":"&amp;COUNTIF($C$7:C821,C821)</f>
        <v>0:36</v>
      </c>
      <c r="C821" s="204">
        <f t="shared" si="86"/>
        <v>0</v>
      </c>
    </row>
    <row r="822" spans="1:3" ht="17.399999999999999">
      <c r="A822" s="191">
        <f t="shared" si="85"/>
        <v>0</v>
      </c>
      <c r="B822" s="191" t="str">
        <f>C822&amp;":"&amp;COUNTIF($C$7:C822,C822)</f>
        <v>0:37</v>
      </c>
      <c r="C822" s="204">
        <f t="shared" si="86"/>
        <v>0</v>
      </c>
    </row>
    <row r="823" spans="1:3" ht="17.399999999999999">
      <c r="A823" s="191">
        <f t="shared" si="85"/>
        <v>0</v>
      </c>
      <c r="B823" s="191" t="str">
        <f>C823&amp;":"&amp;COUNTIF($C$7:C823,C823)</f>
        <v>0:38</v>
      </c>
      <c r="C823" s="204">
        <f t="shared" si="86"/>
        <v>0</v>
      </c>
    </row>
    <row r="824" spans="1:3" ht="17.399999999999999">
      <c r="A824" s="191">
        <f t="shared" si="85"/>
        <v>0</v>
      </c>
      <c r="B824" s="191" t="str">
        <f>C824&amp;":"&amp;COUNTIF($C$7:C824,C824)</f>
        <v>0:39</v>
      </c>
      <c r="C824" s="204">
        <f t="shared" si="86"/>
        <v>0</v>
      </c>
    </row>
    <row r="825" spans="1:3" ht="17.399999999999999">
      <c r="A825" s="191">
        <f t="shared" si="85"/>
        <v>0</v>
      </c>
      <c r="B825" s="191" t="str">
        <f>C825&amp;":"&amp;COUNTIF($C$7:C825,C825)</f>
        <v>0:40</v>
      </c>
      <c r="C825" s="204">
        <f t="shared" si="86"/>
        <v>0</v>
      </c>
    </row>
    <row r="826" spans="1:3" ht="17.399999999999999">
      <c r="A826" s="191">
        <f t="shared" si="85"/>
        <v>0</v>
      </c>
      <c r="B826" s="191" t="str">
        <f>C826&amp;":"&amp;COUNTIF($C$7:C826,C826)</f>
        <v>0:41</v>
      </c>
      <c r="C826" s="204">
        <f t="shared" si="86"/>
        <v>0</v>
      </c>
    </row>
    <row r="827" spans="1:3" ht="17.399999999999999">
      <c r="A827" s="191">
        <f t="shared" si="85"/>
        <v>0</v>
      </c>
      <c r="B827" s="191" t="str">
        <f>C827&amp;":"&amp;COUNTIF($C$7:C827,C827)</f>
        <v>0:42</v>
      </c>
      <c r="C827" s="204">
        <f t="shared" si="86"/>
        <v>0</v>
      </c>
    </row>
    <row r="828" spans="1:3" ht="17.399999999999999">
      <c r="A828" s="191">
        <f t="shared" si="85"/>
        <v>0</v>
      </c>
      <c r="B828" s="191" t="str">
        <f>C828&amp;":"&amp;COUNTIF($C$7:C828,C828)</f>
        <v>0:43</v>
      </c>
      <c r="C828" s="204">
        <f t="shared" si="86"/>
        <v>0</v>
      </c>
    </row>
    <row r="829" spans="1:3" ht="17.399999999999999">
      <c r="A829" s="191">
        <f t="shared" si="85"/>
        <v>0</v>
      </c>
      <c r="B829" s="191" t="str">
        <f>C829&amp;":"&amp;COUNTIF($C$7:C829,C829)</f>
        <v>0:44</v>
      </c>
      <c r="C829" s="204">
        <f t="shared" si="86"/>
        <v>0</v>
      </c>
    </row>
    <row r="830" spans="1:3" ht="17.399999999999999">
      <c r="A830" s="191">
        <f t="shared" si="85"/>
        <v>0</v>
      </c>
      <c r="B830" s="191" t="str">
        <f>C830&amp;":"&amp;COUNTIF($C$7:C830,C830)</f>
        <v>0:45</v>
      </c>
      <c r="C830" s="204">
        <f t="shared" si="86"/>
        <v>0</v>
      </c>
    </row>
    <row r="831" spans="1:3" ht="17.399999999999999">
      <c r="A831" s="191">
        <f t="shared" si="85"/>
        <v>0</v>
      </c>
      <c r="B831" s="191" t="str">
        <f>C831&amp;":"&amp;COUNTIF($C$7:C831,C831)</f>
        <v>0:46</v>
      </c>
      <c r="C831" s="204">
        <f t="shared" si="86"/>
        <v>0</v>
      </c>
    </row>
    <row r="832" spans="1:3" ht="17.399999999999999">
      <c r="A832" s="191">
        <f t="shared" si="85"/>
        <v>0</v>
      </c>
      <c r="B832" s="191" t="str">
        <f>C832&amp;":"&amp;COUNTIF($C$7:C832,C832)</f>
        <v>0:47</v>
      </c>
      <c r="C832" s="204">
        <f t="shared" si="86"/>
        <v>0</v>
      </c>
    </row>
    <row r="833" spans="1:3" ht="17.399999999999999">
      <c r="A833" s="191">
        <f t="shared" si="85"/>
        <v>0</v>
      </c>
      <c r="B833" s="191" t="str">
        <f>C833&amp;":"&amp;COUNTIF($C$7:C833,C833)</f>
        <v>0:48</v>
      </c>
      <c r="C833" s="204">
        <f t="shared" si="86"/>
        <v>0</v>
      </c>
    </row>
    <row r="834" spans="1:3" ht="17.399999999999999">
      <c r="A834" s="191">
        <f t="shared" si="85"/>
        <v>0</v>
      </c>
      <c r="B834" s="191" t="str">
        <f>C834&amp;":"&amp;COUNTIF($C$7:C834,C834)</f>
        <v>0:49</v>
      </c>
      <c r="C834" s="204">
        <f t="shared" si="86"/>
        <v>0</v>
      </c>
    </row>
    <row r="835" spans="1:3" ht="17.399999999999999">
      <c r="A835" s="191">
        <f t="shared" si="85"/>
        <v>0</v>
      </c>
      <c r="B835" s="191" t="str">
        <f>C835&amp;":"&amp;COUNTIF($C$7:C835,C835)</f>
        <v>0:50</v>
      </c>
      <c r="C835" s="204">
        <f t="shared" si="86"/>
        <v>0</v>
      </c>
    </row>
    <row r="836" spans="1:3" ht="17.399999999999999">
      <c r="A836" s="191">
        <f t="shared" si="85"/>
        <v>0</v>
      </c>
      <c r="B836" s="191" t="str">
        <f>C836&amp;":"&amp;COUNTIF($C$7:C836,C836)</f>
        <v>0:51</v>
      </c>
      <c r="C836" s="204">
        <f t="shared" si="86"/>
        <v>0</v>
      </c>
    </row>
    <row r="837" spans="1:3" ht="17.399999999999999">
      <c r="A837" s="191">
        <f t="shared" si="85"/>
        <v>0</v>
      </c>
      <c r="B837" s="191" t="str">
        <f>C837&amp;":"&amp;COUNTIF($C$7:C837,C837)</f>
        <v>0:52</v>
      </c>
      <c r="C837" s="204">
        <f t="shared" si="86"/>
        <v>0</v>
      </c>
    </row>
    <row r="838" spans="1:3" ht="17.399999999999999">
      <c r="A838" s="191">
        <f t="shared" si="85"/>
        <v>0</v>
      </c>
      <c r="B838" s="191" t="str">
        <f>C838&amp;":"&amp;COUNTIF($C$7:C838,C838)</f>
        <v>0:53</v>
      </c>
      <c r="C838" s="204">
        <f t="shared" si="86"/>
        <v>0</v>
      </c>
    </row>
    <row r="839" spans="1:3" ht="17.399999999999999">
      <c r="A839" s="191">
        <f t="shared" si="85"/>
        <v>0</v>
      </c>
      <c r="B839" s="191" t="str">
        <f>C839&amp;":"&amp;COUNTIF($C$7:C839,C839)</f>
        <v>0:54</v>
      </c>
      <c r="C839" s="204">
        <f t="shared" si="86"/>
        <v>0</v>
      </c>
    </row>
    <row r="840" spans="1:3" ht="17.399999999999999">
      <c r="A840" s="191">
        <f t="shared" ref="A840:A903" si="87">SUM(D840:L840)</f>
        <v>0</v>
      </c>
      <c r="B840" s="191" t="str">
        <f>C840&amp;":"&amp;COUNTIF($C$7:C840,C840)</f>
        <v>0:55</v>
      </c>
      <c r="C840" s="204">
        <f t="shared" si="86"/>
        <v>0</v>
      </c>
    </row>
    <row r="841" spans="1:3" ht="17.399999999999999">
      <c r="A841" s="191">
        <f t="shared" si="87"/>
        <v>0</v>
      </c>
      <c r="B841" s="191" t="str">
        <f>C841&amp;":"&amp;COUNTIF($C$7:C841,C841)</f>
        <v>0:56</v>
      </c>
      <c r="C841" s="204">
        <f t="shared" si="86"/>
        <v>0</v>
      </c>
    </row>
    <row r="842" spans="1:3" ht="17.399999999999999">
      <c r="A842" s="191">
        <f t="shared" si="87"/>
        <v>0</v>
      </c>
      <c r="B842" s="191" t="str">
        <f>C842&amp;":"&amp;COUNTIF($C$7:C842,C842)</f>
        <v>0:57</v>
      </c>
      <c r="C842" s="204">
        <f t="shared" si="86"/>
        <v>0</v>
      </c>
    </row>
    <row r="843" spans="1:3" ht="17.399999999999999">
      <c r="A843" s="191">
        <f t="shared" si="87"/>
        <v>0</v>
      </c>
      <c r="B843" s="191" t="str">
        <f>C843&amp;":"&amp;COUNTIF($C$7:C843,C843)</f>
        <v>0:58</v>
      </c>
      <c r="C843" s="204">
        <f t="shared" ref="C843:C906" si="88">SUM(D843:L843)</f>
        <v>0</v>
      </c>
    </row>
    <row r="844" spans="1:3" ht="17.399999999999999">
      <c r="A844" s="191">
        <f t="shared" si="87"/>
        <v>0</v>
      </c>
      <c r="B844" s="191" t="str">
        <f>C844&amp;":"&amp;COUNTIF($C$7:C844,C844)</f>
        <v>0:59</v>
      </c>
      <c r="C844" s="204">
        <f t="shared" si="88"/>
        <v>0</v>
      </c>
    </row>
    <row r="845" spans="1:3" ht="17.399999999999999">
      <c r="A845" s="191">
        <f t="shared" si="87"/>
        <v>0</v>
      </c>
      <c r="B845" s="191" t="str">
        <f>C845&amp;":"&amp;COUNTIF($C$7:C845,C845)</f>
        <v>0:60</v>
      </c>
      <c r="C845" s="204">
        <f t="shared" si="88"/>
        <v>0</v>
      </c>
    </row>
    <row r="846" spans="1:3" ht="17.399999999999999">
      <c r="A846" s="191">
        <f t="shared" si="87"/>
        <v>0</v>
      </c>
      <c r="B846" s="191" t="str">
        <f>C846&amp;":"&amp;COUNTIF($C$7:C846,C846)</f>
        <v>0:61</v>
      </c>
      <c r="C846" s="204">
        <f t="shared" si="88"/>
        <v>0</v>
      </c>
    </row>
    <row r="847" spans="1:3" ht="17.399999999999999">
      <c r="A847" s="191">
        <f t="shared" si="87"/>
        <v>0</v>
      </c>
      <c r="B847" s="191" t="str">
        <f>C847&amp;":"&amp;COUNTIF($C$7:C847,C847)</f>
        <v>0:62</v>
      </c>
      <c r="C847" s="204">
        <f t="shared" si="88"/>
        <v>0</v>
      </c>
    </row>
    <row r="848" spans="1:3" ht="17.399999999999999">
      <c r="A848" s="191">
        <f t="shared" si="87"/>
        <v>0</v>
      </c>
      <c r="B848" s="191" t="str">
        <f>C848&amp;":"&amp;COUNTIF($C$7:C848,C848)</f>
        <v>0:63</v>
      </c>
      <c r="C848" s="204">
        <f t="shared" si="88"/>
        <v>0</v>
      </c>
    </row>
    <row r="849" spans="1:3" ht="17.399999999999999">
      <c r="A849" s="191">
        <f t="shared" si="87"/>
        <v>0</v>
      </c>
      <c r="B849" s="191" t="str">
        <f>C849&amp;":"&amp;COUNTIF($C$7:C849,C849)</f>
        <v>0:64</v>
      </c>
      <c r="C849" s="204">
        <f t="shared" si="88"/>
        <v>0</v>
      </c>
    </row>
    <row r="850" spans="1:3" ht="17.399999999999999">
      <c r="A850" s="191">
        <f t="shared" si="87"/>
        <v>0</v>
      </c>
      <c r="B850" s="191" t="str">
        <f>C850&amp;":"&amp;COUNTIF($C$7:C850,C850)</f>
        <v>0:65</v>
      </c>
      <c r="C850" s="204">
        <f t="shared" si="88"/>
        <v>0</v>
      </c>
    </row>
    <row r="851" spans="1:3" ht="17.399999999999999">
      <c r="A851" s="191">
        <f t="shared" si="87"/>
        <v>0</v>
      </c>
      <c r="B851" s="191" t="str">
        <f>C851&amp;":"&amp;COUNTIF($C$7:C851,C851)</f>
        <v>0:66</v>
      </c>
      <c r="C851" s="204">
        <f t="shared" si="88"/>
        <v>0</v>
      </c>
    </row>
    <row r="852" spans="1:3" ht="17.399999999999999">
      <c r="A852" s="191">
        <f t="shared" si="87"/>
        <v>0</v>
      </c>
      <c r="B852" s="191" t="str">
        <f>C852&amp;":"&amp;COUNTIF($C$7:C852,C852)</f>
        <v>0:67</v>
      </c>
      <c r="C852" s="204">
        <f t="shared" si="88"/>
        <v>0</v>
      </c>
    </row>
    <row r="853" spans="1:3" ht="17.399999999999999">
      <c r="A853" s="191">
        <f t="shared" si="87"/>
        <v>0</v>
      </c>
      <c r="B853" s="191" t="str">
        <f>C853&amp;":"&amp;COUNTIF($C$7:C853,C853)</f>
        <v>0:68</v>
      </c>
      <c r="C853" s="204">
        <f t="shared" si="88"/>
        <v>0</v>
      </c>
    </row>
    <row r="854" spans="1:3" ht="17.399999999999999">
      <c r="A854" s="191">
        <f t="shared" si="87"/>
        <v>0</v>
      </c>
      <c r="B854" s="191" t="str">
        <f>C854&amp;":"&amp;COUNTIF($C$7:C854,C854)</f>
        <v>0:69</v>
      </c>
      <c r="C854" s="204">
        <f t="shared" si="88"/>
        <v>0</v>
      </c>
    </row>
    <row r="855" spans="1:3" ht="17.399999999999999">
      <c r="A855" s="191">
        <f t="shared" si="87"/>
        <v>0</v>
      </c>
      <c r="B855" s="191" t="str">
        <f>C855&amp;":"&amp;COUNTIF($C$7:C855,C855)</f>
        <v>0:70</v>
      </c>
      <c r="C855" s="204">
        <f t="shared" si="88"/>
        <v>0</v>
      </c>
    </row>
    <row r="856" spans="1:3" ht="17.399999999999999">
      <c r="A856" s="191">
        <f t="shared" si="87"/>
        <v>0</v>
      </c>
      <c r="B856" s="191" t="str">
        <f>C856&amp;":"&amp;COUNTIF($C$7:C856,C856)</f>
        <v>0:71</v>
      </c>
      <c r="C856" s="204">
        <f t="shared" si="88"/>
        <v>0</v>
      </c>
    </row>
    <row r="857" spans="1:3" ht="17.399999999999999">
      <c r="A857" s="191">
        <f t="shared" si="87"/>
        <v>0</v>
      </c>
      <c r="B857" s="191" t="str">
        <f>C857&amp;":"&amp;COUNTIF($C$7:C857,C857)</f>
        <v>0:72</v>
      </c>
      <c r="C857" s="204">
        <f t="shared" si="88"/>
        <v>0</v>
      </c>
    </row>
    <row r="858" spans="1:3" ht="17.399999999999999">
      <c r="A858" s="191">
        <f t="shared" si="87"/>
        <v>0</v>
      </c>
      <c r="B858" s="191" t="str">
        <f>C858&amp;":"&amp;COUNTIF($C$7:C858,C858)</f>
        <v>0:73</v>
      </c>
      <c r="C858" s="204">
        <f t="shared" si="88"/>
        <v>0</v>
      </c>
    </row>
    <row r="859" spans="1:3" ht="17.399999999999999">
      <c r="A859" s="191">
        <f t="shared" si="87"/>
        <v>0</v>
      </c>
      <c r="B859" s="191" t="str">
        <f>C859&amp;":"&amp;COUNTIF($C$7:C859,C859)</f>
        <v>0:74</v>
      </c>
      <c r="C859" s="204">
        <f t="shared" si="88"/>
        <v>0</v>
      </c>
    </row>
    <row r="860" spans="1:3" ht="17.399999999999999">
      <c r="A860" s="191">
        <f t="shared" si="87"/>
        <v>0</v>
      </c>
      <c r="B860" s="191" t="str">
        <f>C860&amp;":"&amp;COUNTIF($C$7:C860,C860)</f>
        <v>0:75</v>
      </c>
      <c r="C860" s="204">
        <f t="shared" si="88"/>
        <v>0</v>
      </c>
    </row>
    <row r="861" spans="1:3" ht="17.399999999999999">
      <c r="A861" s="191">
        <f t="shared" si="87"/>
        <v>0</v>
      </c>
      <c r="B861" s="191" t="str">
        <f>C861&amp;":"&amp;COUNTIF($C$7:C861,C861)</f>
        <v>0:76</v>
      </c>
      <c r="C861" s="204">
        <f t="shared" si="88"/>
        <v>0</v>
      </c>
    </row>
    <row r="862" spans="1:3" ht="17.399999999999999">
      <c r="A862" s="191">
        <f t="shared" si="87"/>
        <v>0</v>
      </c>
      <c r="B862" s="191" t="str">
        <f>C862&amp;":"&amp;COUNTIF($C$7:C862,C862)</f>
        <v>0:77</v>
      </c>
      <c r="C862" s="204">
        <f t="shared" si="88"/>
        <v>0</v>
      </c>
    </row>
    <row r="863" spans="1:3" ht="17.399999999999999">
      <c r="A863" s="191">
        <f t="shared" si="87"/>
        <v>0</v>
      </c>
      <c r="B863" s="191" t="str">
        <f>C863&amp;":"&amp;COUNTIF($C$7:C863,C863)</f>
        <v>0:78</v>
      </c>
      <c r="C863" s="204">
        <f t="shared" si="88"/>
        <v>0</v>
      </c>
    </row>
    <row r="864" spans="1:3" ht="17.399999999999999">
      <c r="A864" s="191">
        <f t="shared" si="87"/>
        <v>0</v>
      </c>
      <c r="B864" s="191" t="str">
        <f>C864&amp;":"&amp;COUNTIF($C$7:C864,C864)</f>
        <v>0:79</v>
      </c>
      <c r="C864" s="204">
        <f t="shared" si="88"/>
        <v>0</v>
      </c>
    </row>
    <row r="865" spans="1:3" ht="17.399999999999999">
      <c r="A865" s="191">
        <f t="shared" si="87"/>
        <v>0</v>
      </c>
      <c r="B865" s="191" t="str">
        <f>C865&amp;":"&amp;COUNTIF($C$7:C865,C865)</f>
        <v>0:80</v>
      </c>
      <c r="C865" s="204">
        <f t="shared" si="88"/>
        <v>0</v>
      </c>
    </row>
    <row r="866" spans="1:3" ht="17.399999999999999">
      <c r="A866" s="191">
        <f t="shared" si="87"/>
        <v>0</v>
      </c>
      <c r="B866" s="191" t="str">
        <f>C866&amp;":"&amp;COUNTIF($C$7:C866,C866)</f>
        <v>0:81</v>
      </c>
      <c r="C866" s="204">
        <f t="shared" si="88"/>
        <v>0</v>
      </c>
    </row>
    <row r="867" spans="1:3" ht="17.399999999999999">
      <c r="A867" s="191">
        <f t="shared" si="87"/>
        <v>0</v>
      </c>
      <c r="B867" s="191" t="str">
        <f>C867&amp;":"&amp;COUNTIF($C$7:C867,C867)</f>
        <v>0:82</v>
      </c>
      <c r="C867" s="204">
        <f t="shared" si="88"/>
        <v>0</v>
      </c>
    </row>
    <row r="868" spans="1:3" ht="17.399999999999999">
      <c r="A868" s="191">
        <f t="shared" si="87"/>
        <v>0</v>
      </c>
      <c r="B868" s="191" t="str">
        <f>C868&amp;":"&amp;COUNTIF($C$7:C868,C868)</f>
        <v>0:83</v>
      </c>
      <c r="C868" s="204">
        <f t="shared" si="88"/>
        <v>0</v>
      </c>
    </row>
    <row r="869" spans="1:3" ht="17.399999999999999">
      <c r="A869" s="191">
        <f t="shared" si="87"/>
        <v>0</v>
      </c>
      <c r="B869" s="191" t="str">
        <f>C869&amp;":"&amp;COUNTIF($C$7:C869,C869)</f>
        <v>0:84</v>
      </c>
      <c r="C869" s="204">
        <f t="shared" si="88"/>
        <v>0</v>
      </c>
    </row>
    <row r="870" spans="1:3" ht="17.399999999999999">
      <c r="A870" s="191">
        <f t="shared" si="87"/>
        <v>0</v>
      </c>
      <c r="B870" s="191" t="str">
        <f>C870&amp;":"&amp;COUNTIF($C$7:C870,C870)</f>
        <v>0:85</v>
      </c>
      <c r="C870" s="204">
        <f t="shared" si="88"/>
        <v>0</v>
      </c>
    </row>
    <row r="871" spans="1:3" ht="17.399999999999999">
      <c r="A871" s="191">
        <f t="shared" si="87"/>
        <v>0</v>
      </c>
      <c r="B871" s="191" t="str">
        <f>C871&amp;":"&amp;COUNTIF($C$7:C871,C871)</f>
        <v>0:86</v>
      </c>
      <c r="C871" s="204">
        <f t="shared" si="88"/>
        <v>0</v>
      </c>
    </row>
    <row r="872" spans="1:3" ht="17.399999999999999">
      <c r="A872" s="191">
        <f t="shared" si="87"/>
        <v>0</v>
      </c>
      <c r="B872" s="191" t="str">
        <f>C872&amp;":"&amp;COUNTIF($C$7:C872,C872)</f>
        <v>0:87</v>
      </c>
      <c r="C872" s="204">
        <f t="shared" si="88"/>
        <v>0</v>
      </c>
    </row>
    <row r="873" spans="1:3" ht="17.399999999999999">
      <c r="A873" s="191">
        <f t="shared" si="87"/>
        <v>0</v>
      </c>
      <c r="B873" s="191" t="str">
        <f>C873&amp;":"&amp;COUNTIF($C$7:C873,C873)</f>
        <v>0:88</v>
      </c>
      <c r="C873" s="204">
        <f t="shared" si="88"/>
        <v>0</v>
      </c>
    </row>
    <row r="874" spans="1:3" ht="17.399999999999999">
      <c r="A874" s="191">
        <f t="shared" si="87"/>
        <v>0</v>
      </c>
      <c r="B874" s="191" t="str">
        <f>C874&amp;":"&amp;COUNTIF($C$7:C874,C874)</f>
        <v>0:89</v>
      </c>
      <c r="C874" s="204">
        <f t="shared" si="88"/>
        <v>0</v>
      </c>
    </row>
    <row r="875" spans="1:3" ht="17.399999999999999">
      <c r="A875" s="191">
        <f t="shared" si="87"/>
        <v>0</v>
      </c>
      <c r="B875" s="191" t="str">
        <f>C875&amp;":"&amp;COUNTIF($C$7:C875,C875)</f>
        <v>0:90</v>
      </c>
      <c r="C875" s="204">
        <f t="shared" si="88"/>
        <v>0</v>
      </c>
    </row>
    <row r="876" spans="1:3" ht="17.399999999999999">
      <c r="A876" s="191">
        <f t="shared" si="87"/>
        <v>0</v>
      </c>
      <c r="B876" s="191" t="str">
        <f>C876&amp;":"&amp;COUNTIF($C$7:C876,C876)</f>
        <v>0:91</v>
      </c>
      <c r="C876" s="204">
        <f t="shared" si="88"/>
        <v>0</v>
      </c>
    </row>
    <row r="877" spans="1:3" ht="17.399999999999999">
      <c r="A877" s="191">
        <f t="shared" si="87"/>
        <v>0</v>
      </c>
      <c r="B877" s="191" t="str">
        <f>C877&amp;":"&amp;COUNTIF($C$7:C877,C877)</f>
        <v>0:92</v>
      </c>
      <c r="C877" s="204">
        <f t="shared" si="88"/>
        <v>0</v>
      </c>
    </row>
    <row r="878" spans="1:3" ht="17.399999999999999">
      <c r="A878" s="191">
        <f t="shared" si="87"/>
        <v>0</v>
      </c>
      <c r="B878" s="191" t="str">
        <f>C878&amp;":"&amp;COUNTIF($C$7:C878,C878)</f>
        <v>0:93</v>
      </c>
      <c r="C878" s="204">
        <f t="shared" si="88"/>
        <v>0</v>
      </c>
    </row>
    <row r="879" spans="1:3" ht="17.399999999999999">
      <c r="A879" s="191">
        <f t="shared" si="87"/>
        <v>0</v>
      </c>
      <c r="B879" s="191" t="str">
        <f>C879&amp;":"&amp;COUNTIF($C$7:C879,C879)</f>
        <v>0:94</v>
      </c>
      <c r="C879" s="204">
        <f t="shared" si="88"/>
        <v>0</v>
      </c>
    </row>
    <row r="880" spans="1:3" ht="17.399999999999999">
      <c r="A880" s="191">
        <f t="shared" si="87"/>
        <v>0</v>
      </c>
      <c r="B880" s="191" t="str">
        <f>C880&amp;":"&amp;COUNTIF($C$7:C880,C880)</f>
        <v>0:95</v>
      </c>
      <c r="C880" s="204">
        <f t="shared" si="88"/>
        <v>0</v>
      </c>
    </row>
    <row r="881" spans="1:3" ht="17.399999999999999">
      <c r="A881" s="191">
        <f t="shared" si="87"/>
        <v>0</v>
      </c>
      <c r="B881" s="191" t="str">
        <f>C881&amp;":"&amp;COUNTIF($C$7:C881,C881)</f>
        <v>0:96</v>
      </c>
      <c r="C881" s="204">
        <f t="shared" si="88"/>
        <v>0</v>
      </c>
    </row>
    <row r="882" spans="1:3" ht="17.399999999999999">
      <c r="A882" s="191">
        <f t="shared" si="87"/>
        <v>0</v>
      </c>
      <c r="B882" s="191" t="str">
        <f>C882&amp;":"&amp;COUNTIF($C$7:C882,C882)</f>
        <v>0:97</v>
      </c>
      <c r="C882" s="204">
        <f t="shared" si="88"/>
        <v>0</v>
      </c>
    </row>
    <row r="883" spans="1:3" ht="17.399999999999999">
      <c r="A883" s="191">
        <f t="shared" si="87"/>
        <v>0</v>
      </c>
      <c r="B883" s="191" t="str">
        <f>C883&amp;":"&amp;COUNTIF($C$7:C883,C883)</f>
        <v>0:98</v>
      </c>
      <c r="C883" s="204">
        <f t="shared" si="88"/>
        <v>0</v>
      </c>
    </row>
    <row r="884" spans="1:3" ht="17.399999999999999">
      <c r="A884" s="191">
        <f t="shared" si="87"/>
        <v>0</v>
      </c>
      <c r="B884" s="191" t="str">
        <f>C884&amp;":"&amp;COUNTIF($C$7:C884,C884)</f>
        <v>0:99</v>
      </c>
      <c r="C884" s="204">
        <f t="shared" si="88"/>
        <v>0</v>
      </c>
    </row>
    <row r="885" spans="1:3" ht="17.399999999999999">
      <c r="A885" s="191">
        <f t="shared" si="87"/>
        <v>0</v>
      </c>
      <c r="B885" s="191" t="str">
        <f>C885&amp;":"&amp;COUNTIF($C$7:C885,C885)</f>
        <v>0:100</v>
      </c>
      <c r="C885" s="204">
        <f t="shared" si="88"/>
        <v>0</v>
      </c>
    </row>
    <row r="886" spans="1:3" ht="17.399999999999999">
      <c r="A886" s="191">
        <f t="shared" si="87"/>
        <v>0</v>
      </c>
      <c r="B886" s="191" t="str">
        <f>C886&amp;":"&amp;COUNTIF($C$7:C886,C886)</f>
        <v>0:101</v>
      </c>
      <c r="C886" s="204">
        <f t="shared" si="88"/>
        <v>0</v>
      </c>
    </row>
    <row r="887" spans="1:3" ht="17.399999999999999">
      <c r="A887" s="191">
        <f t="shared" si="87"/>
        <v>0</v>
      </c>
      <c r="B887" s="191" t="str">
        <f>C887&amp;":"&amp;COUNTIF($C$7:C887,C887)</f>
        <v>0:102</v>
      </c>
      <c r="C887" s="204">
        <f t="shared" si="88"/>
        <v>0</v>
      </c>
    </row>
    <row r="888" spans="1:3" ht="17.399999999999999">
      <c r="A888" s="191">
        <f t="shared" si="87"/>
        <v>0</v>
      </c>
      <c r="B888" s="191" t="str">
        <f>C888&amp;":"&amp;COUNTIF($C$7:C888,C888)</f>
        <v>0:103</v>
      </c>
      <c r="C888" s="204">
        <f t="shared" si="88"/>
        <v>0</v>
      </c>
    </row>
    <row r="889" spans="1:3" ht="17.399999999999999">
      <c r="A889" s="191">
        <f t="shared" si="87"/>
        <v>0</v>
      </c>
      <c r="B889" s="191" t="str">
        <f>C889&amp;":"&amp;COUNTIF($C$7:C889,C889)</f>
        <v>0:104</v>
      </c>
      <c r="C889" s="204">
        <f t="shared" si="88"/>
        <v>0</v>
      </c>
    </row>
    <row r="890" spans="1:3" ht="17.399999999999999">
      <c r="A890" s="191">
        <f t="shared" si="87"/>
        <v>0</v>
      </c>
      <c r="B890" s="191" t="str">
        <f>C890&amp;":"&amp;COUNTIF($C$7:C890,C890)</f>
        <v>0:105</v>
      </c>
      <c r="C890" s="204">
        <f t="shared" si="88"/>
        <v>0</v>
      </c>
    </row>
    <row r="891" spans="1:3" ht="17.399999999999999">
      <c r="A891" s="191">
        <f t="shared" si="87"/>
        <v>0</v>
      </c>
      <c r="B891" s="191" t="str">
        <f>C891&amp;":"&amp;COUNTIF($C$7:C891,C891)</f>
        <v>0:106</v>
      </c>
      <c r="C891" s="204">
        <f t="shared" si="88"/>
        <v>0</v>
      </c>
    </row>
    <row r="892" spans="1:3" ht="17.399999999999999">
      <c r="A892" s="191">
        <f t="shared" si="87"/>
        <v>0</v>
      </c>
      <c r="B892" s="191" t="str">
        <f>C892&amp;":"&amp;COUNTIF($C$7:C892,C892)</f>
        <v>0:107</v>
      </c>
      <c r="C892" s="204">
        <f t="shared" si="88"/>
        <v>0</v>
      </c>
    </row>
    <row r="893" spans="1:3" ht="17.399999999999999">
      <c r="A893" s="191">
        <f t="shared" si="87"/>
        <v>0</v>
      </c>
      <c r="B893" s="191" t="str">
        <f>C893&amp;":"&amp;COUNTIF($C$7:C893,C893)</f>
        <v>0:108</v>
      </c>
      <c r="C893" s="204">
        <f t="shared" si="88"/>
        <v>0</v>
      </c>
    </row>
    <row r="894" spans="1:3" ht="17.399999999999999">
      <c r="A894" s="191">
        <f t="shared" si="87"/>
        <v>0</v>
      </c>
      <c r="B894" s="191" t="str">
        <f>C894&amp;":"&amp;COUNTIF($C$7:C894,C894)</f>
        <v>0:109</v>
      </c>
      <c r="C894" s="204">
        <f t="shared" si="88"/>
        <v>0</v>
      </c>
    </row>
    <row r="895" spans="1:3" ht="17.399999999999999">
      <c r="A895" s="191">
        <f t="shared" si="87"/>
        <v>0</v>
      </c>
      <c r="B895" s="191" t="str">
        <f>C895&amp;":"&amp;COUNTIF($C$7:C895,C895)</f>
        <v>0:110</v>
      </c>
      <c r="C895" s="204">
        <f t="shared" si="88"/>
        <v>0</v>
      </c>
    </row>
    <row r="896" spans="1:3" ht="17.399999999999999">
      <c r="A896" s="191">
        <f t="shared" si="87"/>
        <v>0</v>
      </c>
      <c r="B896" s="191" t="str">
        <f>C896&amp;":"&amp;COUNTIF($C$7:C896,C896)</f>
        <v>0:111</v>
      </c>
      <c r="C896" s="204">
        <f t="shared" si="88"/>
        <v>0</v>
      </c>
    </row>
    <row r="897" spans="1:3" ht="17.399999999999999">
      <c r="A897" s="191">
        <f t="shared" si="87"/>
        <v>0</v>
      </c>
      <c r="B897" s="191" t="str">
        <f>C897&amp;":"&amp;COUNTIF($C$7:C897,C897)</f>
        <v>0:112</v>
      </c>
      <c r="C897" s="204">
        <f t="shared" si="88"/>
        <v>0</v>
      </c>
    </row>
    <row r="898" spans="1:3" ht="17.399999999999999">
      <c r="A898" s="191">
        <f t="shared" si="87"/>
        <v>0</v>
      </c>
      <c r="B898" s="191" t="str">
        <f>C898&amp;":"&amp;COUNTIF($C$7:C898,C898)</f>
        <v>0:113</v>
      </c>
      <c r="C898" s="204">
        <f t="shared" si="88"/>
        <v>0</v>
      </c>
    </row>
    <row r="899" spans="1:3" ht="17.399999999999999">
      <c r="A899" s="191">
        <f t="shared" si="87"/>
        <v>0</v>
      </c>
      <c r="B899" s="191" t="str">
        <f>C899&amp;":"&amp;COUNTIF($C$7:C899,C899)</f>
        <v>0:114</v>
      </c>
      <c r="C899" s="204">
        <f t="shared" si="88"/>
        <v>0</v>
      </c>
    </row>
    <row r="900" spans="1:3" ht="17.399999999999999">
      <c r="A900" s="191">
        <f t="shared" si="87"/>
        <v>0</v>
      </c>
      <c r="B900" s="191" t="str">
        <f>C900&amp;":"&amp;COUNTIF($C$7:C900,C900)</f>
        <v>0:115</v>
      </c>
      <c r="C900" s="204">
        <f t="shared" si="88"/>
        <v>0</v>
      </c>
    </row>
    <row r="901" spans="1:3" ht="17.399999999999999">
      <c r="A901" s="191">
        <f t="shared" si="87"/>
        <v>0</v>
      </c>
      <c r="B901" s="191" t="str">
        <f>C901&amp;":"&amp;COUNTIF($C$7:C901,C901)</f>
        <v>0:116</v>
      </c>
      <c r="C901" s="204">
        <f t="shared" si="88"/>
        <v>0</v>
      </c>
    </row>
    <row r="902" spans="1:3" ht="17.399999999999999">
      <c r="A902" s="191">
        <f t="shared" si="87"/>
        <v>0</v>
      </c>
      <c r="B902" s="191" t="str">
        <f>C902&amp;":"&amp;COUNTIF($C$7:C902,C902)</f>
        <v>0:117</v>
      </c>
      <c r="C902" s="204">
        <f t="shared" si="88"/>
        <v>0</v>
      </c>
    </row>
    <row r="903" spans="1:3" ht="17.399999999999999">
      <c r="A903" s="191">
        <f t="shared" si="87"/>
        <v>0</v>
      </c>
      <c r="B903" s="191" t="str">
        <f>C903&amp;":"&amp;COUNTIF($C$7:C903,C903)</f>
        <v>0:118</v>
      </c>
      <c r="C903" s="204">
        <f t="shared" si="88"/>
        <v>0</v>
      </c>
    </row>
    <row r="904" spans="1:3" ht="17.399999999999999">
      <c r="A904" s="191">
        <f t="shared" ref="A904:A943" si="89">SUM(D904:L904)</f>
        <v>0</v>
      </c>
      <c r="B904" s="191" t="str">
        <f>C904&amp;":"&amp;COUNTIF($C$7:C904,C904)</f>
        <v>0:119</v>
      </c>
      <c r="C904" s="204">
        <f t="shared" si="88"/>
        <v>0</v>
      </c>
    </row>
    <row r="905" spans="1:3" ht="17.399999999999999">
      <c r="A905" s="191">
        <f t="shared" si="89"/>
        <v>0</v>
      </c>
      <c r="B905" s="191" t="str">
        <f>C905&amp;":"&amp;COUNTIF($C$7:C905,C905)</f>
        <v>0:120</v>
      </c>
      <c r="C905" s="204">
        <f t="shared" si="88"/>
        <v>0</v>
      </c>
    </row>
    <row r="906" spans="1:3" ht="17.399999999999999">
      <c r="A906" s="191">
        <f t="shared" si="89"/>
        <v>0</v>
      </c>
      <c r="B906" s="191" t="str">
        <f>C906&amp;":"&amp;COUNTIF($C$7:C906,C906)</f>
        <v>0:121</v>
      </c>
      <c r="C906" s="204">
        <f t="shared" si="88"/>
        <v>0</v>
      </c>
    </row>
    <row r="907" spans="1:3" ht="17.399999999999999">
      <c r="A907" s="191">
        <f t="shared" si="89"/>
        <v>0</v>
      </c>
      <c r="B907" s="191" t="str">
        <f>C907&amp;":"&amp;COUNTIF($C$7:C907,C907)</f>
        <v>0:122</v>
      </c>
      <c r="C907" s="204">
        <f t="shared" ref="C907:C943" si="90">SUM(D907:L907)</f>
        <v>0</v>
      </c>
    </row>
    <row r="908" spans="1:3" ht="17.399999999999999">
      <c r="A908" s="191">
        <f t="shared" si="89"/>
        <v>0</v>
      </c>
      <c r="B908" s="191" t="str">
        <f>C908&amp;":"&amp;COUNTIF($C$7:C908,C908)</f>
        <v>0:123</v>
      </c>
      <c r="C908" s="204">
        <f t="shared" si="90"/>
        <v>0</v>
      </c>
    </row>
    <row r="909" spans="1:3" ht="17.399999999999999">
      <c r="A909" s="191">
        <f t="shared" si="89"/>
        <v>0</v>
      </c>
      <c r="B909" s="191" t="str">
        <f>C909&amp;":"&amp;COUNTIF($C$7:C909,C909)</f>
        <v>0:124</v>
      </c>
      <c r="C909" s="204">
        <f t="shared" si="90"/>
        <v>0</v>
      </c>
    </row>
    <row r="910" spans="1:3" ht="17.399999999999999">
      <c r="A910" s="191">
        <f t="shared" si="89"/>
        <v>0</v>
      </c>
      <c r="B910" s="191" t="str">
        <f>C910&amp;":"&amp;COUNTIF($C$7:C910,C910)</f>
        <v>0:125</v>
      </c>
      <c r="C910" s="204">
        <f t="shared" si="90"/>
        <v>0</v>
      </c>
    </row>
    <row r="911" spans="1:3" ht="17.399999999999999">
      <c r="A911" s="191">
        <f t="shared" si="89"/>
        <v>0</v>
      </c>
      <c r="B911" s="191" t="str">
        <f>C911&amp;":"&amp;COUNTIF($C$7:C911,C911)</f>
        <v>0:126</v>
      </c>
      <c r="C911" s="204">
        <f t="shared" si="90"/>
        <v>0</v>
      </c>
    </row>
    <row r="912" spans="1:3" ht="17.399999999999999">
      <c r="A912" s="191">
        <f t="shared" si="89"/>
        <v>0</v>
      </c>
      <c r="B912" s="191" t="str">
        <f>C912&amp;":"&amp;COUNTIF($C$7:C912,C912)</f>
        <v>0:127</v>
      </c>
      <c r="C912" s="204">
        <f t="shared" si="90"/>
        <v>0</v>
      </c>
    </row>
    <row r="913" spans="1:3" ht="17.399999999999999">
      <c r="A913" s="191">
        <f t="shared" si="89"/>
        <v>0</v>
      </c>
      <c r="B913" s="191" t="str">
        <f>C913&amp;":"&amp;COUNTIF($C$7:C913,C913)</f>
        <v>0:128</v>
      </c>
      <c r="C913" s="204">
        <f t="shared" si="90"/>
        <v>0</v>
      </c>
    </row>
    <row r="914" spans="1:3" ht="17.399999999999999">
      <c r="A914" s="191">
        <f t="shared" si="89"/>
        <v>0</v>
      </c>
      <c r="B914" s="191" t="str">
        <f>C914&amp;":"&amp;COUNTIF($C$7:C914,C914)</f>
        <v>0:129</v>
      </c>
      <c r="C914" s="204">
        <f t="shared" si="90"/>
        <v>0</v>
      </c>
    </row>
    <row r="915" spans="1:3" ht="17.399999999999999">
      <c r="A915" s="191">
        <f t="shared" si="89"/>
        <v>0</v>
      </c>
      <c r="B915" s="191" t="str">
        <f>C915&amp;":"&amp;COUNTIF($C$7:C915,C915)</f>
        <v>0:130</v>
      </c>
      <c r="C915" s="204">
        <f t="shared" si="90"/>
        <v>0</v>
      </c>
    </row>
    <row r="916" spans="1:3" ht="17.399999999999999">
      <c r="A916" s="191">
        <f t="shared" si="89"/>
        <v>0</v>
      </c>
      <c r="B916" s="191" t="str">
        <f>C916&amp;":"&amp;COUNTIF($C$7:C916,C916)</f>
        <v>0:131</v>
      </c>
      <c r="C916" s="204">
        <f t="shared" si="90"/>
        <v>0</v>
      </c>
    </row>
    <row r="917" spans="1:3" ht="17.399999999999999">
      <c r="A917" s="191">
        <f t="shared" si="89"/>
        <v>0</v>
      </c>
      <c r="B917" s="191" t="str">
        <f>C917&amp;":"&amp;COUNTIF($C$7:C917,C917)</f>
        <v>0:132</v>
      </c>
      <c r="C917" s="204">
        <f t="shared" si="90"/>
        <v>0</v>
      </c>
    </row>
    <row r="918" spans="1:3" ht="17.399999999999999">
      <c r="A918" s="191">
        <f t="shared" si="89"/>
        <v>0</v>
      </c>
      <c r="B918" s="191" t="str">
        <f>C918&amp;":"&amp;COUNTIF($C$7:C918,C918)</f>
        <v>0:133</v>
      </c>
      <c r="C918" s="204">
        <f t="shared" si="90"/>
        <v>0</v>
      </c>
    </row>
    <row r="919" spans="1:3" ht="17.399999999999999">
      <c r="A919" s="191">
        <f t="shared" si="89"/>
        <v>0</v>
      </c>
      <c r="B919" s="191" t="str">
        <f>C919&amp;":"&amp;COUNTIF($C$7:C919,C919)</f>
        <v>0:134</v>
      </c>
      <c r="C919" s="204">
        <f t="shared" si="90"/>
        <v>0</v>
      </c>
    </row>
    <row r="920" spans="1:3" ht="17.399999999999999">
      <c r="A920" s="191">
        <f t="shared" si="89"/>
        <v>0</v>
      </c>
      <c r="B920" s="191" t="str">
        <f>C920&amp;":"&amp;COUNTIF($C$7:C920,C920)</f>
        <v>0:135</v>
      </c>
      <c r="C920" s="204">
        <f t="shared" si="90"/>
        <v>0</v>
      </c>
    </row>
    <row r="921" spans="1:3" ht="17.399999999999999">
      <c r="A921" s="191">
        <f t="shared" si="89"/>
        <v>0</v>
      </c>
      <c r="B921" s="191" t="str">
        <f>C921&amp;":"&amp;COUNTIF($C$7:C921,C921)</f>
        <v>0:136</v>
      </c>
      <c r="C921" s="204">
        <f t="shared" si="90"/>
        <v>0</v>
      </c>
    </row>
    <row r="922" spans="1:3" ht="17.399999999999999">
      <c r="A922" s="191">
        <f t="shared" si="89"/>
        <v>0</v>
      </c>
      <c r="B922" s="191" t="str">
        <f>C922&amp;":"&amp;COUNTIF($C$7:C922,C922)</f>
        <v>0:137</v>
      </c>
      <c r="C922" s="204">
        <f t="shared" si="90"/>
        <v>0</v>
      </c>
    </row>
    <row r="923" spans="1:3" ht="17.399999999999999">
      <c r="A923" s="191">
        <f t="shared" si="89"/>
        <v>0</v>
      </c>
      <c r="B923" s="191" t="str">
        <f>C923&amp;":"&amp;COUNTIF($C$7:C923,C923)</f>
        <v>0:138</v>
      </c>
      <c r="C923" s="204">
        <f t="shared" si="90"/>
        <v>0</v>
      </c>
    </row>
    <row r="924" spans="1:3" ht="17.399999999999999">
      <c r="A924" s="191">
        <f t="shared" si="89"/>
        <v>0</v>
      </c>
      <c r="B924" s="191" t="str">
        <f>C924&amp;":"&amp;COUNTIF($C$7:C924,C924)</f>
        <v>0:139</v>
      </c>
      <c r="C924" s="204">
        <f t="shared" si="90"/>
        <v>0</v>
      </c>
    </row>
    <row r="925" spans="1:3" ht="17.399999999999999">
      <c r="A925" s="191">
        <f t="shared" si="89"/>
        <v>0</v>
      </c>
      <c r="B925" s="191" t="str">
        <f>C925&amp;":"&amp;COUNTIF($C$7:C925,C925)</f>
        <v>0:140</v>
      </c>
      <c r="C925" s="204">
        <f t="shared" si="90"/>
        <v>0</v>
      </c>
    </row>
    <row r="926" spans="1:3" ht="17.399999999999999">
      <c r="A926" s="191">
        <f t="shared" si="89"/>
        <v>0</v>
      </c>
      <c r="B926" s="191" t="str">
        <f>C926&amp;":"&amp;COUNTIF($C$7:C926,C926)</f>
        <v>0:141</v>
      </c>
      <c r="C926" s="204">
        <f t="shared" si="90"/>
        <v>0</v>
      </c>
    </row>
    <row r="927" spans="1:3" ht="17.399999999999999">
      <c r="A927" s="191">
        <f t="shared" si="89"/>
        <v>0</v>
      </c>
      <c r="B927" s="191" t="str">
        <f>C927&amp;":"&amp;COUNTIF($C$7:C927,C927)</f>
        <v>0:142</v>
      </c>
      <c r="C927" s="204">
        <f t="shared" si="90"/>
        <v>0</v>
      </c>
    </row>
    <row r="928" spans="1:3" ht="17.399999999999999">
      <c r="A928" s="191">
        <f t="shared" si="89"/>
        <v>0</v>
      </c>
      <c r="B928" s="191" t="str">
        <f>C928&amp;":"&amp;COUNTIF($C$7:C928,C928)</f>
        <v>0:143</v>
      </c>
      <c r="C928" s="204">
        <f t="shared" si="90"/>
        <v>0</v>
      </c>
    </row>
    <row r="929" spans="1:3" ht="17.399999999999999">
      <c r="A929" s="191">
        <f t="shared" si="89"/>
        <v>0</v>
      </c>
      <c r="B929" s="191" t="str">
        <f>C929&amp;":"&amp;COUNTIF($C$7:C929,C929)</f>
        <v>0:144</v>
      </c>
      <c r="C929" s="204">
        <f t="shared" si="90"/>
        <v>0</v>
      </c>
    </row>
    <row r="930" spans="1:3" ht="17.399999999999999">
      <c r="A930" s="191">
        <f t="shared" si="89"/>
        <v>0</v>
      </c>
      <c r="B930" s="191" t="str">
        <f>C930&amp;":"&amp;COUNTIF($C$7:C930,C930)</f>
        <v>0:145</v>
      </c>
      <c r="C930" s="204">
        <f t="shared" si="90"/>
        <v>0</v>
      </c>
    </row>
    <row r="931" spans="1:3" ht="17.399999999999999">
      <c r="A931" s="191">
        <f t="shared" si="89"/>
        <v>0</v>
      </c>
      <c r="B931" s="191" t="str">
        <f>C931&amp;":"&amp;COUNTIF($C$7:C931,C931)</f>
        <v>0:146</v>
      </c>
      <c r="C931" s="204">
        <f t="shared" si="90"/>
        <v>0</v>
      </c>
    </row>
    <row r="932" spans="1:3" ht="17.399999999999999">
      <c r="A932" s="191">
        <f t="shared" si="89"/>
        <v>0</v>
      </c>
      <c r="B932" s="191" t="str">
        <f>C932&amp;":"&amp;COUNTIF($C$7:C932,C932)</f>
        <v>0:147</v>
      </c>
      <c r="C932" s="204">
        <f t="shared" si="90"/>
        <v>0</v>
      </c>
    </row>
    <row r="933" spans="1:3" ht="17.399999999999999">
      <c r="A933" s="191">
        <f t="shared" si="89"/>
        <v>0</v>
      </c>
      <c r="B933" s="191" t="str">
        <f>C933&amp;":"&amp;COUNTIF($C$7:C933,C933)</f>
        <v>0:148</v>
      </c>
      <c r="C933" s="204">
        <f t="shared" si="90"/>
        <v>0</v>
      </c>
    </row>
    <row r="934" spans="1:3" ht="17.399999999999999">
      <c r="A934" s="191">
        <f t="shared" si="89"/>
        <v>0</v>
      </c>
      <c r="B934" s="191" t="str">
        <f>C934&amp;":"&amp;COUNTIF($C$7:C934,C934)</f>
        <v>0:149</v>
      </c>
      <c r="C934" s="204">
        <f t="shared" si="90"/>
        <v>0</v>
      </c>
    </row>
    <row r="935" spans="1:3" ht="17.399999999999999">
      <c r="A935" s="191">
        <f t="shared" si="89"/>
        <v>0</v>
      </c>
      <c r="B935" s="191" t="str">
        <f>C935&amp;":"&amp;COUNTIF($C$7:C935,C935)</f>
        <v>0:150</v>
      </c>
      <c r="C935" s="204">
        <f t="shared" si="90"/>
        <v>0</v>
      </c>
    </row>
    <row r="936" spans="1:3" ht="17.399999999999999">
      <c r="A936" s="191">
        <f t="shared" si="89"/>
        <v>0</v>
      </c>
      <c r="B936" s="191" t="str">
        <f>C936&amp;":"&amp;COUNTIF($C$7:C936,C936)</f>
        <v>0:151</v>
      </c>
      <c r="C936" s="204">
        <f t="shared" si="90"/>
        <v>0</v>
      </c>
    </row>
    <row r="937" spans="1:3" ht="17.399999999999999">
      <c r="A937" s="191">
        <f t="shared" si="89"/>
        <v>0</v>
      </c>
      <c r="B937" s="191" t="str">
        <f>C937&amp;":"&amp;COUNTIF($C$7:C937,C937)</f>
        <v>0:152</v>
      </c>
      <c r="C937" s="204">
        <f t="shared" si="90"/>
        <v>0</v>
      </c>
    </row>
    <row r="938" spans="1:3" ht="17.399999999999999">
      <c r="A938" s="191">
        <f t="shared" si="89"/>
        <v>0</v>
      </c>
      <c r="B938" s="191" t="str">
        <f>C938&amp;":"&amp;COUNTIF($C$7:C938,C938)</f>
        <v>0:153</v>
      </c>
      <c r="C938" s="204">
        <f t="shared" si="90"/>
        <v>0</v>
      </c>
    </row>
    <row r="939" spans="1:3" ht="17.399999999999999">
      <c r="A939" s="191">
        <f t="shared" si="89"/>
        <v>0</v>
      </c>
      <c r="B939" s="191" t="str">
        <f>C939&amp;":"&amp;COUNTIF($C$7:C939,C939)</f>
        <v>0:154</v>
      </c>
      <c r="C939" s="204">
        <f t="shared" si="90"/>
        <v>0</v>
      </c>
    </row>
    <row r="940" spans="1:3" ht="17.399999999999999">
      <c r="A940" s="191">
        <f t="shared" si="89"/>
        <v>0</v>
      </c>
      <c r="B940" s="191" t="str">
        <f>C940&amp;":"&amp;COUNTIF($C$7:C940,C940)</f>
        <v>0:155</v>
      </c>
      <c r="C940" s="204">
        <f t="shared" si="90"/>
        <v>0</v>
      </c>
    </row>
    <row r="941" spans="1:3" ht="17.399999999999999">
      <c r="A941" s="191">
        <f t="shared" si="89"/>
        <v>0</v>
      </c>
      <c r="B941" s="191" t="str">
        <f>C941&amp;":"&amp;COUNTIF($C$7:C941,C941)</f>
        <v>0:156</v>
      </c>
      <c r="C941" s="204">
        <f t="shared" si="90"/>
        <v>0</v>
      </c>
    </row>
    <row r="942" spans="1:3" ht="17.399999999999999">
      <c r="A942" s="191">
        <f t="shared" si="89"/>
        <v>0</v>
      </c>
      <c r="B942" s="191" t="str">
        <f>C942&amp;":"&amp;COUNTIF($C$7:C942,C942)</f>
        <v>0:157</v>
      </c>
      <c r="C942" s="204">
        <f t="shared" si="90"/>
        <v>0</v>
      </c>
    </row>
    <row r="943" spans="1:3" ht="17.399999999999999">
      <c r="A943" s="191">
        <f t="shared" si="89"/>
        <v>0</v>
      </c>
      <c r="B943" s="191" t="str">
        <f>C943&amp;":"&amp;COUNTIF($C$7:C943,C943)</f>
        <v>0:158</v>
      </c>
      <c r="C943" s="204">
        <f t="shared" si="90"/>
        <v>0</v>
      </c>
    </row>
  </sheetData>
  <mergeCells count="2">
    <mergeCell ref="A2:D2"/>
    <mergeCell ref="AD5:AF6"/>
  </mergeCells>
  <conditionalFormatting sqref="A7:B9 A11:B943">
    <cfRule type="cellIs" dxfId="29" priority="2" operator="notEqual">
      <formula>$C7</formula>
    </cfRule>
  </conditionalFormatting>
  <conditionalFormatting sqref="C7:C943 D9:L10 A10:B10">
    <cfRule type="cellIs" dxfId="28" priority="1" operator="lessThan">
      <formula>$A$3/10</formula>
    </cfRule>
  </conditionalFormatting>
  <conditionalFormatting sqref="D77:L614">
    <cfRule type="expression" dxfId="27" priority="3">
      <formula>$C77&lt;&gt;$A77</formula>
    </cfRule>
  </conditionalFormatting>
  <conditionalFormatting sqref="Q1 R2 Q7:Q65536">
    <cfRule type="cellIs" dxfId="26" priority="5" operator="greaterThan">
      <formula>50</formula>
    </cfRule>
  </conditionalFormatting>
  <conditionalFormatting sqref="R7:Z372">
    <cfRule type="expression" dxfId="25" priority="6">
      <formula>$Q7&lt;&gt;$AB7</formula>
    </cfRule>
  </conditionalFormatting>
  <conditionalFormatting sqref="AB7:AB372">
    <cfRule type="cellIs" dxfId="24" priority="4" operator="notEqual">
      <formula>$Q7</formula>
    </cfRule>
  </conditionalFormatting>
  <dataValidations count="1">
    <dataValidation type="whole" allowBlank="1" showInputMessage="1" showErrorMessage="1" sqref="M7:M305" xr:uid="{00000000-0002-0000-0300-000000000000}">
      <formula1>0</formula1>
      <formula2>10</formula2>
    </dataValidation>
  </dataValidations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234"/>
  <sheetViews>
    <sheetView zoomScale="80" zoomScaleNormal="80" workbookViewId="0">
      <selection activeCell="K22" sqref="K22"/>
    </sheetView>
  </sheetViews>
  <sheetFormatPr defaultColWidth="9" defaultRowHeight="14.4"/>
  <cols>
    <col min="2" max="2" width="26.109375" customWidth="1"/>
    <col min="3" max="3" width="38" customWidth="1"/>
    <col min="4" max="4" width="8.33203125" customWidth="1"/>
    <col min="5" max="5" width="10.88671875" customWidth="1"/>
    <col min="6" max="7" width="11.33203125" bestFit="1" customWidth="1"/>
    <col min="8" max="8" width="9.109375" customWidth="1"/>
    <col min="9" max="19" width="6.6640625" customWidth="1"/>
    <col min="20" max="20" width="7.6640625" customWidth="1"/>
    <col min="21" max="21" width="9.44140625" style="68" customWidth="1"/>
    <col min="22" max="23" width="11.44140625" style="68" customWidth="1"/>
    <col min="24" max="29" width="13.5546875" style="68" customWidth="1"/>
  </cols>
  <sheetData>
    <row r="1" spans="1:48" ht="30" customHeight="1">
      <c r="A1" s="38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144"/>
      <c r="U1" s="145"/>
      <c r="V1" s="145"/>
      <c r="W1" s="145"/>
      <c r="X1" s="145"/>
      <c r="Y1" s="145"/>
      <c r="Z1" s="145"/>
      <c r="AA1" s="145"/>
      <c r="AB1" s="145"/>
      <c r="AC1" s="145"/>
    </row>
    <row r="2" spans="1:48" ht="15.6">
      <c r="A2" s="38"/>
      <c r="B2" s="39" t="s">
        <v>0</v>
      </c>
      <c r="C2" s="305" t="str">
        <f>'CAT I'!$C$2</f>
        <v>COMPUTER SCIENCE ENGINEERING</v>
      </c>
      <c r="D2" s="305"/>
      <c r="E2" s="306" t="s">
        <v>1</v>
      </c>
      <c r="F2" s="306"/>
      <c r="G2" s="306" t="str">
        <f>'CAT I'!G2:H2</f>
        <v>CSE</v>
      </c>
      <c r="H2" s="306"/>
      <c r="I2" s="308" t="s">
        <v>2</v>
      </c>
      <c r="J2" s="308"/>
      <c r="K2" s="308"/>
      <c r="L2" s="308"/>
      <c r="M2" s="309">
        <f>'CAT I'!$M$2</f>
        <v>0</v>
      </c>
      <c r="N2" s="309"/>
      <c r="O2" s="309"/>
      <c r="P2" s="309"/>
      <c r="Q2" s="45"/>
      <c r="R2" s="45"/>
      <c r="S2" s="45"/>
      <c r="T2" s="145"/>
      <c r="U2" s="145"/>
      <c r="V2" s="145"/>
      <c r="W2" s="145"/>
      <c r="X2" s="145"/>
      <c r="Y2" s="145"/>
      <c r="Z2" s="145"/>
      <c r="AA2" s="145"/>
      <c r="AB2" s="145"/>
      <c r="AC2" s="145"/>
    </row>
    <row r="3" spans="1:48" ht="15.6">
      <c r="A3" s="38"/>
      <c r="B3" s="39" t="s">
        <v>3</v>
      </c>
      <c r="C3" s="313" t="str">
        <f>'CAT I'!C3:D3</f>
        <v>I/II</v>
      </c>
      <c r="D3" s="314"/>
      <c r="E3" s="306" t="s">
        <v>4</v>
      </c>
      <c r="F3" s="306"/>
      <c r="G3" s="306" t="str">
        <f>'CAT I'!G3:H3</f>
        <v>2023-2027</v>
      </c>
      <c r="H3" s="306"/>
      <c r="I3" s="308"/>
      <c r="J3" s="308"/>
      <c r="K3" s="308"/>
      <c r="L3" s="308"/>
      <c r="M3" s="309"/>
      <c r="N3" s="309"/>
      <c r="O3" s="309"/>
      <c r="P3" s="309"/>
      <c r="Q3" s="45"/>
      <c r="R3" s="45"/>
      <c r="S3" s="45"/>
      <c r="T3" s="145"/>
      <c r="U3" s="145"/>
      <c r="V3" s="145"/>
      <c r="W3" s="145"/>
      <c r="X3" s="145"/>
      <c r="Y3" s="145"/>
      <c r="Z3" s="145"/>
      <c r="AA3" s="145"/>
      <c r="AB3" s="145"/>
      <c r="AC3" s="145"/>
    </row>
    <row r="4" spans="1:48" ht="15.6">
      <c r="A4" s="38"/>
      <c r="B4" s="39" t="s">
        <v>5</v>
      </c>
      <c r="C4" s="313" t="str">
        <f>'CAT I'!C4:D4</f>
        <v>Data Science</v>
      </c>
      <c r="D4" s="314"/>
      <c r="E4" s="70" t="s">
        <v>6</v>
      </c>
      <c r="F4" s="70"/>
      <c r="G4" s="306" t="str">
        <f>'CAT I'!G4:H4</f>
        <v>2023-2024</v>
      </c>
      <c r="H4" s="306"/>
      <c r="I4" s="310"/>
      <c r="J4" s="310"/>
      <c r="K4" s="310"/>
      <c r="L4" s="310"/>
      <c r="M4" s="310"/>
      <c r="N4" s="310"/>
      <c r="O4" s="75"/>
      <c r="P4" s="75"/>
      <c r="Q4" s="75"/>
      <c r="R4" s="75"/>
      <c r="S4" s="75"/>
      <c r="V4" s="145"/>
      <c r="W4" s="145"/>
      <c r="X4" s="145"/>
      <c r="Y4" s="145"/>
      <c r="Z4" s="145"/>
      <c r="AA4" s="145"/>
      <c r="AB4" s="145"/>
      <c r="AC4" s="145"/>
    </row>
    <row r="5" spans="1:48" ht="15.6">
      <c r="A5" s="38"/>
      <c r="B5" s="40" t="s">
        <v>7</v>
      </c>
      <c r="C5" s="324">
        <f>'CAT I'!C5:D5</f>
        <v>0.80359042663019586</v>
      </c>
      <c r="D5" s="325"/>
      <c r="E5" s="41" t="s">
        <v>8</v>
      </c>
      <c r="F5" s="41" t="s">
        <v>9</v>
      </c>
      <c r="G5" s="41" t="s">
        <v>10</v>
      </c>
      <c r="H5" s="42"/>
      <c r="I5" s="311"/>
      <c r="J5" s="311"/>
      <c r="K5" s="311"/>
      <c r="L5" s="311"/>
      <c r="M5" s="311"/>
      <c r="N5" s="311"/>
      <c r="O5" s="75"/>
      <c r="P5" s="75"/>
      <c r="Q5" s="75"/>
      <c r="R5" s="75"/>
      <c r="S5" s="75"/>
      <c r="V5" s="145"/>
      <c r="W5" s="145"/>
      <c r="X5" s="145"/>
      <c r="Y5" s="145"/>
      <c r="Z5" s="145"/>
      <c r="AA5" s="145"/>
      <c r="AB5" s="145"/>
      <c r="AC5" s="145"/>
    </row>
    <row r="6" spans="1:48" ht="15.6">
      <c r="A6" s="38"/>
      <c r="B6" s="43" t="s">
        <v>11</v>
      </c>
      <c r="C6" s="313">
        <f>'CAT I'!C6:D6</f>
        <v>221</v>
      </c>
      <c r="D6" s="314"/>
      <c r="E6" s="44">
        <f>'CAT I'!E6</f>
        <v>0.85344262295081963</v>
      </c>
      <c r="F6" s="44">
        <f>'CAT I'!F6</f>
        <v>0.86786363636363628</v>
      </c>
      <c r="G6" s="44">
        <f>'CAT I'!G6</f>
        <v>0.68946502057613168</v>
      </c>
      <c r="H6" s="45"/>
      <c r="I6" s="311"/>
      <c r="J6" s="311"/>
      <c r="K6" s="311"/>
      <c r="L6" s="311"/>
      <c r="M6" s="311"/>
      <c r="N6" s="311"/>
      <c r="O6" s="75"/>
      <c r="P6" s="75"/>
      <c r="Q6" s="75"/>
      <c r="R6" s="75"/>
      <c r="S6" s="75"/>
      <c r="V6" s="145"/>
      <c r="W6" s="145"/>
      <c r="X6" s="145"/>
      <c r="Y6" s="145"/>
      <c r="Z6" s="145"/>
      <c r="AA6" s="145"/>
      <c r="AB6" s="145"/>
      <c r="AC6" s="145"/>
    </row>
    <row r="7" spans="1:48" ht="18.75" customHeight="1">
      <c r="A7" s="326" t="s">
        <v>12</v>
      </c>
      <c r="B7" s="326" t="s">
        <v>13</v>
      </c>
      <c r="C7" s="80" t="s">
        <v>14</v>
      </c>
      <c r="D7" s="318" t="s">
        <v>42</v>
      </c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18"/>
      <c r="T7" s="318"/>
      <c r="U7" s="319" t="s">
        <v>43</v>
      </c>
      <c r="V7" s="320"/>
      <c r="W7" s="321"/>
      <c r="X7" s="315" t="s">
        <v>44</v>
      </c>
      <c r="Y7" s="316"/>
      <c r="Z7" s="316"/>
      <c r="AA7" s="316"/>
      <c r="AB7" s="316"/>
      <c r="AC7" s="317"/>
    </row>
    <row r="8" spans="1:48" s="139" customFormat="1" ht="15.75" customHeight="1">
      <c r="A8" s="326"/>
      <c r="B8" s="326"/>
      <c r="C8" s="80" t="s">
        <v>18</v>
      </c>
      <c r="D8" s="152" t="s">
        <v>19</v>
      </c>
      <c r="E8" s="152" t="s">
        <v>20</v>
      </c>
      <c r="F8" s="152" t="s">
        <v>21</v>
      </c>
      <c r="G8" s="152" t="s">
        <v>22</v>
      </c>
      <c r="H8" s="152" t="s">
        <v>23</v>
      </c>
      <c r="I8" s="152" t="s">
        <v>24</v>
      </c>
      <c r="J8" s="152" t="s">
        <v>45</v>
      </c>
      <c r="K8" s="152" t="s">
        <v>46</v>
      </c>
      <c r="L8" s="152" t="s">
        <v>47</v>
      </c>
      <c r="M8" s="152" t="s">
        <v>48</v>
      </c>
      <c r="N8" s="152" t="s">
        <v>49</v>
      </c>
      <c r="O8" s="152" t="s">
        <v>50</v>
      </c>
      <c r="P8" s="152" t="s">
        <v>51</v>
      </c>
      <c r="Q8" s="152" t="s">
        <v>52</v>
      </c>
      <c r="R8" s="152" t="s">
        <v>53</v>
      </c>
      <c r="S8" s="152" t="s">
        <v>54</v>
      </c>
      <c r="T8" s="322" t="s">
        <v>28</v>
      </c>
      <c r="U8" s="152" t="s">
        <v>55</v>
      </c>
      <c r="V8" s="152" t="s">
        <v>56</v>
      </c>
      <c r="W8" s="322" t="s">
        <v>28</v>
      </c>
      <c r="X8" s="315" t="s">
        <v>33</v>
      </c>
      <c r="Y8" s="316"/>
      <c r="Z8" s="316"/>
      <c r="AA8" s="316"/>
      <c r="AB8" s="316"/>
      <c r="AC8" s="31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s="140" customFormat="1" ht="15.75" customHeight="1">
      <c r="A9" s="326"/>
      <c r="B9" s="326"/>
      <c r="C9" s="80" t="s">
        <v>33</v>
      </c>
      <c r="D9" s="153">
        <v>1</v>
      </c>
      <c r="E9" s="153">
        <v>1</v>
      </c>
      <c r="F9" s="153">
        <v>2</v>
      </c>
      <c r="G9" s="153">
        <v>2</v>
      </c>
      <c r="H9" s="153">
        <v>3</v>
      </c>
      <c r="I9" s="153">
        <v>3</v>
      </c>
      <c r="J9" s="153">
        <v>4</v>
      </c>
      <c r="K9" s="153">
        <v>4</v>
      </c>
      <c r="L9" s="153">
        <v>5</v>
      </c>
      <c r="M9" s="153">
        <v>5</v>
      </c>
      <c r="N9" s="153">
        <v>6</v>
      </c>
      <c r="O9" s="153">
        <v>1</v>
      </c>
      <c r="P9" s="153">
        <v>2</v>
      </c>
      <c r="Q9" s="154">
        <v>3</v>
      </c>
      <c r="R9" s="154">
        <v>4</v>
      </c>
      <c r="S9" s="154">
        <v>5</v>
      </c>
      <c r="T9" s="323"/>
      <c r="U9" s="155">
        <v>5</v>
      </c>
      <c r="V9" s="155">
        <v>6</v>
      </c>
      <c r="W9" s="323"/>
      <c r="X9" s="86">
        <v>1</v>
      </c>
      <c r="Y9" s="86">
        <v>2</v>
      </c>
      <c r="Z9" s="86">
        <v>3</v>
      </c>
      <c r="AA9" s="86">
        <v>4</v>
      </c>
      <c r="AB9" s="86">
        <v>5</v>
      </c>
      <c r="AC9" s="86">
        <v>6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s="139" customFormat="1" ht="15.6">
      <c r="A10" s="326"/>
      <c r="B10" s="326"/>
      <c r="C10" s="80" t="s">
        <v>34</v>
      </c>
      <c r="D10" s="152">
        <v>2</v>
      </c>
      <c r="E10" s="152">
        <v>2</v>
      </c>
      <c r="F10" s="152">
        <v>2</v>
      </c>
      <c r="G10" s="152">
        <v>2</v>
      </c>
      <c r="H10" s="152">
        <v>2</v>
      </c>
      <c r="I10" s="152">
        <v>2</v>
      </c>
      <c r="J10" s="152">
        <v>2</v>
      </c>
      <c r="K10" s="152">
        <v>2</v>
      </c>
      <c r="L10" s="152">
        <v>2</v>
      </c>
      <c r="M10" s="152">
        <v>2</v>
      </c>
      <c r="N10" s="152">
        <v>10</v>
      </c>
      <c r="O10" s="152">
        <v>14</v>
      </c>
      <c r="P10" s="152">
        <v>14</v>
      </c>
      <c r="Q10" s="152">
        <v>14</v>
      </c>
      <c r="R10" s="152">
        <v>14</v>
      </c>
      <c r="S10" s="152">
        <v>14</v>
      </c>
      <c r="T10" s="156">
        <v>100</v>
      </c>
      <c r="U10" s="156">
        <v>5</v>
      </c>
      <c r="V10" s="156">
        <v>5</v>
      </c>
      <c r="W10" s="156">
        <v>10</v>
      </c>
      <c r="X10" s="87">
        <f>SUMIF(($D$9:$V$9),X$9,($D$10:$V$10))</f>
        <v>18</v>
      </c>
      <c r="Y10" s="87">
        <f t="shared" ref="Y10:AC10" si="0">SUMIF(($D$9:$V$9),Y$9,($D$10:$V$10))</f>
        <v>18</v>
      </c>
      <c r="Z10" s="87">
        <f t="shared" si="0"/>
        <v>18</v>
      </c>
      <c r="AA10" s="87">
        <f t="shared" si="0"/>
        <v>18</v>
      </c>
      <c r="AB10" s="87">
        <f t="shared" si="0"/>
        <v>23</v>
      </c>
      <c r="AC10" s="87">
        <f t="shared" si="0"/>
        <v>15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ht="15.6">
      <c r="A11" s="143">
        <v>1</v>
      </c>
      <c r="B11" s="73" t="str">
        <f>'CAT I'!B11</f>
        <v>AME19206LR</v>
      </c>
      <c r="C11" s="171" t="str">
        <f>'CAT I'!C11</f>
        <v>RAGUL.P</v>
      </c>
      <c r="D11" s="74">
        <f>'model (2)'!Y6</f>
        <v>0</v>
      </c>
      <c r="E11" s="74">
        <f>'model (2)'!Z6</f>
        <v>0</v>
      </c>
      <c r="F11" s="74">
        <f>'model (2)'!AA6</f>
        <v>0</v>
      </c>
      <c r="G11" s="74">
        <f>'model (2)'!AB6</f>
        <v>0</v>
      </c>
      <c r="H11" s="74">
        <f>'model (2)'!AC6</f>
        <v>0</v>
      </c>
      <c r="I11" s="74">
        <f>'model (2)'!AD6</f>
        <v>0</v>
      </c>
      <c r="J11" s="74">
        <f>'model (2)'!AE6</f>
        <v>0</v>
      </c>
      <c r="K11" s="74">
        <f>'model (2)'!AF6</f>
        <v>0</v>
      </c>
      <c r="L11" s="74">
        <f>'model (2)'!AG6</f>
        <v>0</v>
      </c>
      <c r="M11" s="74">
        <f>'model (2)'!AH6</f>
        <v>0</v>
      </c>
      <c r="N11" s="74">
        <f>'model (2)'!AI6</f>
        <v>0</v>
      </c>
      <c r="O11" s="74">
        <f>'model (2)'!AJ6</f>
        <v>0</v>
      </c>
      <c r="P11" s="74">
        <f>'model (2)'!AK6</f>
        <v>0</v>
      </c>
      <c r="Q11" s="74">
        <f>'model (2)'!AL6</f>
        <v>0</v>
      </c>
      <c r="R11" s="74">
        <f>'model (2)'!AM6</f>
        <v>0</v>
      </c>
      <c r="S11" s="74">
        <f>'model (2)'!AN6</f>
        <v>0</v>
      </c>
      <c r="T11" s="148">
        <f>SUM(D11:S11)</f>
        <v>0</v>
      </c>
      <c r="U11" s="157">
        <f>'Assignment (2)'!AB7</f>
        <v>0</v>
      </c>
      <c r="V11" s="157">
        <f>'Assignment (2)'!AC7</f>
        <v>0</v>
      </c>
      <c r="W11" s="47">
        <f>SUM(U11:V11)</f>
        <v>0</v>
      </c>
      <c r="X11" s="149">
        <f>SUMIF(($D$9:$V$9),X$9,($D11:$V11))/X$10</f>
        <v>0</v>
      </c>
      <c r="Y11" s="149">
        <f t="shared" ref="Y11:AC40" si="1">SUMIF(($D$9:$V$9),Y$9,($D11:$V11))/Y$10</f>
        <v>0</v>
      </c>
      <c r="Z11" s="149">
        <f t="shared" si="1"/>
        <v>0</v>
      </c>
      <c r="AA11" s="149">
        <f t="shared" si="1"/>
        <v>0</v>
      </c>
      <c r="AB11" s="149">
        <f t="shared" si="1"/>
        <v>0</v>
      </c>
      <c r="AC11" s="149">
        <f t="shared" si="1"/>
        <v>0</v>
      </c>
    </row>
    <row r="12" spans="1:48" ht="15.6">
      <c r="A12" s="143">
        <v>2</v>
      </c>
      <c r="B12" s="73" t="str">
        <f>'CAT I'!B12</f>
        <v>AME19239LR</v>
      </c>
      <c r="C12" s="171" t="str">
        <f>'CAT I'!C12</f>
        <v>SURYA L</v>
      </c>
      <c r="D12" s="74">
        <f>'model (2)'!Y7</f>
        <v>0</v>
      </c>
      <c r="E12" s="74">
        <f>'model (2)'!Z7</f>
        <v>0</v>
      </c>
      <c r="F12" s="74">
        <f>'model (2)'!AA7</f>
        <v>0</v>
      </c>
      <c r="G12" s="74">
        <f>'model (2)'!AB7</f>
        <v>0</v>
      </c>
      <c r="H12" s="74">
        <f>'model (2)'!AC7</f>
        <v>0</v>
      </c>
      <c r="I12" s="74">
        <f>'model (2)'!AD7</f>
        <v>0</v>
      </c>
      <c r="J12" s="74">
        <f>'model (2)'!AE7</f>
        <v>0</v>
      </c>
      <c r="K12" s="74">
        <f>'model (2)'!AF7</f>
        <v>0</v>
      </c>
      <c r="L12" s="74">
        <f>'model (2)'!AG7</f>
        <v>0</v>
      </c>
      <c r="M12" s="74">
        <f>'model (2)'!AH7</f>
        <v>0</v>
      </c>
      <c r="N12" s="74">
        <f>'model (2)'!AI7</f>
        <v>0</v>
      </c>
      <c r="O12" s="74">
        <f>'model (2)'!AJ7</f>
        <v>0</v>
      </c>
      <c r="P12" s="74">
        <f>'model (2)'!AK7</f>
        <v>0</v>
      </c>
      <c r="Q12" s="74">
        <f>'model (2)'!AL7</f>
        <v>0</v>
      </c>
      <c r="R12" s="74">
        <f>'model (2)'!AM7</f>
        <v>0</v>
      </c>
      <c r="S12" s="74">
        <f>'model (2)'!AN7</f>
        <v>0</v>
      </c>
      <c r="T12" s="148">
        <f t="shared" ref="T12" si="2">SUM(D12:S12)</f>
        <v>0</v>
      </c>
      <c r="U12" s="157">
        <f>'Assignment (2)'!AB8</f>
        <v>0</v>
      </c>
      <c r="V12" s="157">
        <f>'Assignment (2)'!AC8</f>
        <v>0</v>
      </c>
      <c r="W12" s="47">
        <f t="shared" ref="W12" si="3">SUM(U12:V12)</f>
        <v>0</v>
      </c>
      <c r="X12" s="149">
        <f t="shared" ref="X12:AC57" si="4">SUMIF(($D$9:$V$9),X$9,($D12:$V12))/X$10</f>
        <v>0</v>
      </c>
      <c r="Y12" s="149">
        <f t="shared" si="1"/>
        <v>0</v>
      </c>
      <c r="Z12" s="149">
        <f t="shared" si="1"/>
        <v>0</v>
      </c>
      <c r="AA12" s="149">
        <f t="shared" si="1"/>
        <v>0</v>
      </c>
      <c r="AB12" s="149">
        <f t="shared" si="1"/>
        <v>0</v>
      </c>
      <c r="AC12" s="149">
        <f t="shared" si="1"/>
        <v>0</v>
      </c>
    </row>
    <row r="13" spans="1:48" ht="15.6">
      <c r="A13" s="143">
        <v>3</v>
      </c>
      <c r="B13" s="73" t="str">
        <f>'CAT I'!B13</f>
        <v>AME20004</v>
      </c>
      <c r="C13" s="171" t="str">
        <f>'CAT I'!C13</f>
        <v>ADARSH ANIL</v>
      </c>
      <c r="D13" s="74">
        <f>'model (2)'!Y8</f>
        <v>1</v>
      </c>
      <c r="E13" s="74">
        <f>'model (2)'!Z8</f>
        <v>0</v>
      </c>
      <c r="F13" s="74">
        <f>'model (2)'!AA8</f>
        <v>2</v>
      </c>
      <c r="G13" s="74">
        <f>'model (2)'!AB8</f>
        <v>0</v>
      </c>
      <c r="H13" s="74">
        <f>'model (2)'!AC8</f>
        <v>0</v>
      </c>
      <c r="I13" s="74">
        <f>'model (2)'!AD8</f>
        <v>0</v>
      </c>
      <c r="J13" s="74">
        <f>'model (2)'!AE8</f>
        <v>2</v>
      </c>
      <c r="K13" s="74">
        <f>'model (2)'!AF8</f>
        <v>2</v>
      </c>
      <c r="L13" s="74">
        <f>'model (2)'!AG8</f>
        <v>2</v>
      </c>
      <c r="M13" s="74">
        <f>'model (2)'!AH8</f>
        <v>2</v>
      </c>
      <c r="N13" s="74">
        <f>'model (2)'!AI8</f>
        <v>10</v>
      </c>
      <c r="O13" s="74">
        <f>'model (2)'!AJ8</f>
        <v>13</v>
      </c>
      <c r="P13" s="74">
        <f>'model (2)'!AK8</f>
        <v>13</v>
      </c>
      <c r="Q13" s="74">
        <f>'model (2)'!AL8</f>
        <v>13</v>
      </c>
      <c r="R13" s="74">
        <f>'model (2)'!AM8</f>
        <v>13</v>
      </c>
      <c r="S13" s="74">
        <f>'model (2)'!AN8</f>
        <v>13</v>
      </c>
      <c r="T13" s="148">
        <f t="shared" ref="T13:T15" si="5">SUM(D13:S13)</f>
        <v>86</v>
      </c>
      <c r="U13" s="157">
        <f>'Assignment (2)'!AB9</f>
        <v>5</v>
      </c>
      <c r="V13" s="157">
        <f>'Assignment (2)'!AC9</f>
        <v>5</v>
      </c>
      <c r="W13" s="47">
        <f t="shared" ref="W13:W15" si="6">SUM(U13:V13)</f>
        <v>10</v>
      </c>
      <c r="X13" s="149">
        <f t="shared" si="4"/>
        <v>0.77777777777777779</v>
      </c>
      <c r="Y13" s="149">
        <f t="shared" si="1"/>
        <v>0.83333333333333337</v>
      </c>
      <c r="Z13" s="149">
        <f t="shared" si="1"/>
        <v>0.72222222222222221</v>
      </c>
      <c r="AA13" s="149">
        <f t="shared" si="1"/>
        <v>0.94444444444444442</v>
      </c>
      <c r="AB13" s="149">
        <f t="shared" si="1"/>
        <v>0.95652173913043481</v>
      </c>
      <c r="AC13" s="149">
        <f t="shared" si="1"/>
        <v>1</v>
      </c>
    </row>
    <row r="14" spans="1:48" ht="15.6">
      <c r="A14" s="143">
        <v>4</v>
      </c>
      <c r="B14" s="73" t="str">
        <f>'CAT I'!B14</f>
        <v>AME20005</v>
      </c>
      <c r="C14" s="171" t="str">
        <f>'CAT I'!C14</f>
        <v>ADVAITH</v>
      </c>
      <c r="D14" s="74">
        <f>'model (2)'!Y9</f>
        <v>2</v>
      </c>
      <c r="E14" s="74">
        <f>'model (2)'!Z9</f>
        <v>1</v>
      </c>
      <c r="F14" s="74">
        <f>'model (2)'!AA9</f>
        <v>2</v>
      </c>
      <c r="G14" s="74">
        <f>'model (2)'!AB9</f>
        <v>2</v>
      </c>
      <c r="H14" s="74">
        <f>'model (2)'!AC9</f>
        <v>2</v>
      </c>
      <c r="I14" s="74">
        <f>'model (2)'!AD9</f>
        <v>2</v>
      </c>
      <c r="J14" s="74">
        <f>'model (2)'!AE9</f>
        <v>2</v>
      </c>
      <c r="K14" s="74">
        <f>'model (2)'!AF9</f>
        <v>2</v>
      </c>
      <c r="L14" s="74">
        <f>'model (2)'!AG9</f>
        <v>2</v>
      </c>
      <c r="M14" s="74">
        <f>'model (2)'!AH9</f>
        <v>2</v>
      </c>
      <c r="N14" s="74">
        <f>'model (2)'!AI9</f>
        <v>9</v>
      </c>
      <c r="O14" s="74">
        <f>'model (2)'!AJ9</f>
        <v>8</v>
      </c>
      <c r="P14" s="74">
        <f>'model (2)'!AK9</f>
        <v>1</v>
      </c>
      <c r="Q14" s="74">
        <f>'model (2)'!AL9</f>
        <v>12</v>
      </c>
      <c r="R14" s="74">
        <f>'model (2)'!AM9</f>
        <v>8</v>
      </c>
      <c r="S14" s="74">
        <f>'model (2)'!AN9</f>
        <v>2</v>
      </c>
      <c r="T14" s="148">
        <f t="shared" si="5"/>
        <v>59</v>
      </c>
      <c r="U14" s="157">
        <f>'Assignment (2)'!AB10</f>
        <v>5</v>
      </c>
      <c r="V14" s="157">
        <f>'Assignment (2)'!AC10</f>
        <v>5</v>
      </c>
      <c r="W14" s="47">
        <f t="shared" si="6"/>
        <v>10</v>
      </c>
      <c r="X14" s="149">
        <f t="shared" si="4"/>
        <v>0.61111111111111116</v>
      </c>
      <c r="Y14" s="149">
        <f t="shared" si="1"/>
        <v>0.27777777777777779</v>
      </c>
      <c r="Z14" s="149">
        <f t="shared" si="1"/>
        <v>0.88888888888888884</v>
      </c>
      <c r="AA14" s="149">
        <f t="shared" si="1"/>
        <v>0.66666666666666663</v>
      </c>
      <c r="AB14" s="149">
        <f t="shared" si="1"/>
        <v>0.47826086956521741</v>
      </c>
      <c r="AC14" s="149">
        <f t="shared" si="1"/>
        <v>0.93333333333333335</v>
      </c>
    </row>
    <row r="15" spans="1:48" ht="15.6">
      <c r="A15" s="143">
        <v>5</v>
      </c>
      <c r="B15" s="73" t="str">
        <f>'CAT I'!B15</f>
        <v>AME20006</v>
      </c>
      <c r="C15" s="171" t="str">
        <f>'CAT I'!C15</f>
        <v>AMOLAK SHARMA</v>
      </c>
      <c r="D15" s="74">
        <f>'model (2)'!Y10</f>
        <v>0</v>
      </c>
      <c r="E15" s="74">
        <f>'model (2)'!Z10</f>
        <v>0</v>
      </c>
      <c r="F15" s="74">
        <f>'model (2)'!AA10</f>
        <v>0</v>
      </c>
      <c r="G15" s="74">
        <f>'model (2)'!AB10</f>
        <v>0</v>
      </c>
      <c r="H15" s="74">
        <f>'model (2)'!AC10</f>
        <v>0</v>
      </c>
      <c r="I15" s="74">
        <f>'model (2)'!AD10</f>
        <v>0</v>
      </c>
      <c r="J15" s="74">
        <f>'model (2)'!AE10</f>
        <v>0</v>
      </c>
      <c r="K15" s="74">
        <f>'model (2)'!AF10</f>
        <v>0</v>
      </c>
      <c r="L15" s="74">
        <f>'model (2)'!AG10</f>
        <v>0</v>
      </c>
      <c r="M15" s="74">
        <f>'model (2)'!AH10</f>
        <v>0</v>
      </c>
      <c r="N15" s="74">
        <f>'model (2)'!AI10</f>
        <v>0</v>
      </c>
      <c r="O15" s="74">
        <f>'model (2)'!AJ10</f>
        <v>0</v>
      </c>
      <c r="P15" s="74">
        <f>'model (2)'!AK10</f>
        <v>0</v>
      </c>
      <c r="Q15" s="74">
        <f>'model (2)'!AL10</f>
        <v>0</v>
      </c>
      <c r="R15" s="74">
        <f>'model (2)'!AM10</f>
        <v>0</v>
      </c>
      <c r="S15" s="74">
        <f>'model (2)'!AN10</f>
        <v>0</v>
      </c>
      <c r="T15" s="148">
        <f t="shared" si="5"/>
        <v>0</v>
      </c>
      <c r="U15" s="157">
        <f>'Assignment (2)'!AB11</f>
        <v>0</v>
      </c>
      <c r="V15" s="157">
        <f>'Assignment (2)'!AC11</f>
        <v>0</v>
      </c>
      <c r="W15" s="47">
        <f t="shared" si="6"/>
        <v>0</v>
      </c>
      <c r="X15" s="149">
        <f t="shared" si="4"/>
        <v>0</v>
      </c>
      <c r="Y15" s="149">
        <f t="shared" si="1"/>
        <v>0</v>
      </c>
      <c r="Z15" s="149">
        <f t="shared" si="1"/>
        <v>0</v>
      </c>
      <c r="AA15" s="149">
        <f t="shared" si="1"/>
        <v>0</v>
      </c>
      <c r="AB15" s="149">
        <f t="shared" si="1"/>
        <v>0</v>
      </c>
      <c r="AC15" s="149">
        <f t="shared" si="1"/>
        <v>0</v>
      </c>
    </row>
    <row r="16" spans="1:48" ht="15.6">
      <c r="A16" s="143">
        <v>6</v>
      </c>
      <c r="B16" s="73" t="str">
        <f>'CAT I'!B16</f>
        <v>AME20007</v>
      </c>
      <c r="C16" s="171" t="str">
        <f>'CAT I'!C16</f>
        <v>ANSFRED AJAY</v>
      </c>
      <c r="D16" s="74">
        <f>'model (2)'!Y11</f>
        <v>2</v>
      </c>
      <c r="E16" s="74">
        <f>'model (2)'!Z11</f>
        <v>2</v>
      </c>
      <c r="F16" s="74">
        <f>'model (2)'!AA11</f>
        <v>2</v>
      </c>
      <c r="G16" s="74">
        <f>'model (2)'!AB11</f>
        <v>2</v>
      </c>
      <c r="H16" s="74">
        <f>'model (2)'!AC11</f>
        <v>2</v>
      </c>
      <c r="I16" s="74">
        <f>'model (2)'!AD11</f>
        <v>2</v>
      </c>
      <c r="J16" s="74">
        <f>'model (2)'!AE11</f>
        <v>2</v>
      </c>
      <c r="K16" s="74">
        <f>'model (2)'!AF11</f>
        <v>2</v>
      </c>
      <c r="L16" s="74">
        <f>'model (2)'!AG11</f>
        <v>2</v>
      </c>
      <c r="M16" s="74">
        <f>'model (2)'!AH11</f>
        <v>2</v>
      </c>
      <c r="N16" s="74">
        <f>'model (2)'!AI11</f>
        <v>10</v>
      </c>
      <c r="O16" s="74">
        <f>'model (2)'!AJ11</f>
        <v>14</v>
      </c>
      <c r="P16" s="74">
        <f>'model (2)'!AK11</f>
        <v>13</v>
      </c>
      <c r="Q16" s="74">
        <f>'model (2)'!AL11</f>
        <v>14</v>
      </c>
      <c r="R16" s="74">
        <f>'model (2)'!AM11</f>
        <v>14</v>
      </c>
      <c r="S16" s="74">
        <f>'model (2)'!AN11</f>
        <v>13</v>
      </c>
      <c r="T16" s="148">
        <f t="shared" ref="T16:T79" si="7">SUM(D16:S16)</f>
        <v>98</v>
      </c>
      <c r="U16" s="157">
        <f>'Assignment (2)'!AB12</f>
        <v>5</v>
      </c>
      <c r="V16" s="157">
        <f>'Assignment (2)'!AC12</f>
        <v>5</v>
      </c>
      <c r="W16" s="47">
        <f t="shared" ref="W16:W79" si="8">SUM(U16:V16)</f>
        <v>10</v>
      </c>
      <c r="X16" s="149">
        <f t="shared" si="4"/>
        <v>1</v>
      </c>
      <c r="Y16" s="149">
        <f t="shared" si="1"/>
        <v>0.94444444444444442</v>
      </c>
      <c r="Z16" s="149">
        <f t="shared" si="1"/>
        <v>1</v>
      </c>
      <c r="AA16" s="149">
        <f t="shared" si="1"/>
        <v>1</v>
      </c>
      <c r="AB16" s="149">
        <f t="shared" si="1"/>
        <v>0.95652173913043481</v>
      </c>
      <c r="AC16" s="149">
        <f t="shared" si="1"/>
        <v>1</v>
      </c>
    </row>
    <row r="17" spans="1:29" ht="15.6">
      <c r="A17" s="143">
        <v>7</v>
      </c>
      <c r="B17" s="73" t="str">
        <f>'CAT I'!B17</f>
        <v>AME20008</v>
      </c>
      <c r="C17" s="171" t="str">
        <f>'CAT I'!C17</f>
        <v>ANU JOSEPH</v>
      </c>
      <c r="D17" s="74">
        <f>'model (2)'!Y12</f>
        <v>1</v>
      </c>
      <c r="E17" s="74">
        <f>'model (2)'!Z12</f>
        <v>2</v>
      </c>
      <c r="F17" s="74">
        <f>'model (2)'!AA12</f>
        <v>2</v>
      </c>
      <c r="G17" s="74">
        <f>'model (2)'!AB12</f>
        <v>2</v>
      </c>
      <c r="H17" s="74">
        <f>'model (2)'!AC12</f>
        <v>2</v>
      </c>
      <c r="I17" s="74">
        <f>'model (2)'!AD12</f>
        <v>1</v>
      </c>
      <c r="J17" s="74">
        <f>'model (2)'!AE12</f>
        <v>1</v>
      </c>
      <c r="K17" s="74">
        <f>'model (2)'!AF12</f>
        <v>1</v>
      </c>
      <c r="L17" s="74">
        <f>'model (2)'!AG12</f>
        <v>2</v>
      </c>
      <c r="M17" s="74">
        <f>'model (2)'!AH12</f>
        <v>2</v>
      </c>
      <c r="N17" s="74">
        <f>'model (2)'!AI12</f>
        <v>8</v>
      </c>
      <c r="O17" s="74">
        <f>'model (2)'!AJ12</f>
        <v>11</v>
      </c>
      <c r="P17" s="74">
        <f>'model (2)'!AK12</f>
        <v>14</v>
      </c>
      <c r="Q17" s="74">
        <f>'model (2)'!AL12</f>
        <v>13</v>
      </c>
      <c r="R17" s="74">
        <f>'model (2)'!AM12</f>
        <v>12</v>
      </c>
      <c r="S17" s="74">
        <f>'model (2)'!AN12</f>
        <v>11</v>
      </c>
      <c r="T17" s="148">
        <f t="shared" si="7"/>
        <v>85</v>
      </c>
      <c r="U17" s="157">
        <f>'Assignment (2)'!AB13</f>
        <v>5</v>
      </c>
      <c r="V17" s="157">
        <f>'Assignment (2)'!AC13</f>
        <v>5</v>
      </c>
      <c r="W17" s="47">
        <f t="shared" si="8"/>
        <v>10</v>
      </c>
      <c r="X17" s="149">
        <f t="shared" si="4"/>
        <v>0.77777777777777779</v>
      </c>
      <c r="Y17" s="149">
        <f t="shared" si="1"/>
        <v>1</v>
      </c>
      <c r="Z17" s="149">
        <f t="shared" si="1"/>
        <v>0.88888888888888884</v>
      </c>
      <c r="AA17" s="149">
        <f t="shared" si="1"/>
        <v>0.77777777777777779</v>
      </c>
      <c r="AB17" s="149">
        <f t="shared" si="1"/>
        <v>0.86956521739130432</v>
      </c>
      <c r="AC17" s="149">
        <f t="shared" si="1"/>
        <v>0.8666666666666667</v>
      </c>
    </row>
    <row r="18" spans="1:29" ht="15.6">
      <c r="A18" s="143">
        <v>8</v>
      </c>
      <c r="B18" s="73" t="str">
        <f>'CAT I'!B18</f>
        <v>AME20009</v>
      </c>
      <c r="C18" s="171" t="str">
        <f>'CAT I'!C18</f>
        <v>APOORVA SRIVASTAVA</v>
      </c>
      <c r="D18" s="74">
        <f>'model (2)'!Y13</f>
        <v>2</v>
      </c>
      <c r="E18" s="74">
        <f>'model (2)'!Z13</f>
        <v>2</v>
      </c>
      <c r="F18" s="74">
        <f>'model (2)'!AA13</f>
        <v>1</v>
      </c>
      <c r="G18" s="74">
        <f>'model (2)'!AB13</f>
        <v>2</v>
      </c>
      <c r="H18" s="74">
        <f>'model (2)'!AC13</f>
        <v>2</v>
      </c>
      <c r="I18" s="74">
        <f>'model (2)'!AD13</f>
        <v>2</v>
      </c>
      <c r="J18" s="74">
        <f>'model (2)'!AE13</f>
        <v>2</v>
      </c>
      <c r="K18" s="74">
        <f>'model (2)'!AF13</f>
        <v>2</v>
      </c>
      <c r="L18" s="74">
        <f>'model (2)'!AG13</f>
        <v>1</v>
      </c>
      <c r="M18" s="74">
        <f>'model (2)'!AH13</f>
        <v>2</v>
      </c>
      <c r="N18" s="74">
        <f>'model (2)'!AI13</f>
        <v>10</v>
      </c>
      <c r="O18" s="74">
        <f>'model (2)'!AJ13</f>
        <v>10</v>
      </c>
      <c r="P18" s="74">
        <f>'model (2)'!AK13</f>
        <v>11</v>
      </c>
      <c r="Q18" s="74">
        <f>'model (2)'!AL13</f>
        <v>12</v>
      </c>
      <c r="R18" s="74">
        <f>'model (2)'!AM13</f>
        <v>14</v>
      </c>
      <c r="S18" s="74">
        <f>'model (2)'!AN13</f>
        <v>12</v>
      </c>
      <c r="T18" s="148">
        <f t="shared" si="7"/>
        <v>87</v>
      </c>
      <c r="U18" s="157">
        <f>'Assignment (2)'!AB14</f>
        <v>5</v>
      </c>
      <c r="V18" s="157">
        <f>'Assignment (2)'!AC14</f>
        <v>5</v>
      </c>
      <c r="W18" s="47">
        <f t="shared" si="8"/>
        <v>10</v>
      </c>
      <c r="X18" s="149">
        <f t="shared" si="4"/>
        <v>0.77777777777777779</v>
      </c>
      <c r="Y18" s="149">
        <f t="shared" si="1"/>
        <v>0.77777777777777779</v>
      </c>
      <c r="Z18" s="149">
        <f t="shared" si="1"/>
        <v>0.88888888888888884</v>
      </c>
      <c r="AA18" s="149">
        <f t="shared" si="1"/>
        <v>1</v>
      </c>
      <c r="AB18" s="149">
        <f t="shared" si="1"/>
        <v>0.86956521739130432</v>
      </c>
      <c r="AC18" s="149">
        <f t="shared" si="1"/>
        <v>1</v>
      </c>
    </row>
    <row r="19" spans="1:29" ht="15.6">
      <c r="A19" s="143">
        <v>9</v>
      </c>
      <c r="B19" s="73" t="str">
        <f>'CAT I'!B19</f>
        <v>AME20010</v>
      </c>
      <c r="C19" s="171" t="str">
        <f>'CAT I'!C19</f>
        <v>ARIKRISHNAN</v>
      </c>
      <c r="D19" s="74">
        <f>'model (2)'!Y14</f>
        <v>2</v>
      </c>
      <c r="E19" s="74">
        <f>'model (2)'!Z14</f>
        <v>1</v>
      </c>
      <c r="F19" s="74">
        <f>'model (2)'!AA14</f>
        <v>2</v>
      </c>
      <c r="G19" s="74">
        <f>'model (2)'!AB14</f>
        <v>1</v>
      </c>
      <c r="H19" s="74">
        <f>'model (2)'!AC14</f>
        <v>2</v>
      </c>
      <c r="I19" s="74">
        <f>'model (2)'!AD14</f>
        <v>1</v>
      </c>
      <c r="J19" s="74">
        <f>'model (2)'!AE14</f>
        <v>1</v>
      </c>
      <c r="K19" s="74">
        <f>'model (2)'!AF14</f>
        <v>1</v>
      </c>
      <c r="L19" s="74">
        <f>'model (2)'!AG14</f>
        <v>2</v>
      </c>
      <c r="M19" s="74">
        <f>'model (2)'!AH14</f>
        <v>2</v>
      </c>
      <c r="N19" s="74">
        <f>'model (2)'!AI14</f>
        <v>9</v>
      </c>
      <c r="O19" s="74">
        <f>'model (2)'!AJ14</f>
        <v>13</v>
      </c>
      <c r="P19" s="74">
        <f>'model (2)'!AK14</f>
        <v>14</v>
      </c>
      <c r="Q19" s="74">
        <f>'model (2)'!AL14</f>
        <v>11</v>
      </c>
      <c r="R19" s="74">
        <f>'model (2)'!AM14</f>
        <v>14</v>
      </c>
      <c r="S19" s="74">
        <f>'model (2)'!AN14</f>
        <v>12</v>
      </c>
      <c r="T19" s="148">
        <f t="shared" si="7"/>
        <v>88</v>
      </c>
      <c r="U19" s="157">
        <f>'Assignment (2)'!AB15</f>
        <v>5</v>
      </c>
      <c r="V19" s="157">
        <f>'Assignment (2)'!AC15</f>
        <v>5</v>
      </c>
      <c r="W19" s="47">
        <f t="shared" si="8"/>
        <v>10</v>
      </c>
      <c r="X19" s="149">
        <f t="shared" si="4"/>
        <v>0.88888888888888884</v>
      </c>
      <c r="Y19" s="149">
        <f t="shared" si="1"/>
        <v>0.94444444444444442</v>
      </c>
      <c r="Z19" s="149">
        <f t="shared" si="1"/>
        <v>0.77777777777777779</v>
      </c>
      <c r="AA19" s="149">
        <f t="shared" si="1"/>
        <v>0.88888888888888884</v>
      </c>
      <c r="AB19" s="149">
        <f t="shared" si="1"/>
        <v>0.91304347826086951</v>
      </c>
      <c r="AC19" s="149">
        <f t="shared" si="1"/>
        <v>0.93333333333333335</v>
      </c>
    </row>
    <row r="20" spans="1:29" ht="15.6">
      <c r="A20" s="143">
        <v>10</v>
      </c>
      <c r="B20" s="73" t="str">
        <f>'CAT I'!B20</f>
        <v>AME20011</v>
      </c>
      <c r="C20" s="171" t="str">
        <f>'CAT I'!C20</f>
        <v>ARIVUSELVAN</v>
      </c>
      <c r="D20" s="74">
        <f>'model (2)'!Y15</f>
        <v>1</v>
      </c>
      <c r="E20" s="74">
        <f>'model (2)'!Z15</f>
        <v>2</v>
      </c>
      <c r="F20" s="74">
        <f>'model (2)'!AA15</f>
        <v>2</v>
      </c>
      <c r="G20" s="74">
        <f>'model (2)'!AB15</f>
        <v>1</v>
      </c>
      <c r="H20" s="74">
        <f>'model (2)'!AC15</f>
        <v>1</v>
      </c>
      <c r="I20" s="74">
        <f>'model (2)'!AD15</f>
        <v>1</v>
      </c>
      <c r="J20" s="74">
        <f>'model (2)'!AE15</f>
        <v>2</v>
      </c>
      <c r="K20" s="74">
        <f>'model (2)'!AF15</f>
        <v>2</v>
      </c>
      <c r="L20" s="74">
        <f>'model (2)'!AG15</f>
        <v>1</v>
      </c>
      <c r="M20" s="74">
        <f>'model (2)'!AH15</f>
        <v>2</v>
      </c>
      <c r="N20" s="74">
        <f>'model (2)'!AI15</f>
        <v>10</v>
      </c>
      <c r="O20" s="74">
        <f>'model (2)'!AJ15</f>
        <v>10</v>
      </c>
      <c r="P20" s="74">
        <f>'model (2)'!AK15</f>
        <v>12</v>
      </c>
      <c r="Q20" s="74">
        <f>'model (2)'!AL15</f>
        <v>14</v>
      </c>
      <c r="R20" s="74">
        <f>'model (2)'!AM15</f>
        <v>14</v>
      </c>
      <c r="S20" s="74">
        <f>'model (2)'!AN15</f>
        <v>14</v>
      </c>
      <c r="T20" s="148">
        <f t="shared" si="7"/>
        <v>89</v>
      </c>
      <c r="U20" s="157">
        <f>'Assignment (2)'!AB16</f>
        <v>5</v>
      </c>
      <c r="V20" s="157">
        <f>'Assignment (2)'!AC16</f>
        <v>5</v>
      </c>
      <c r="W20" s="47">
        <f t="shared" si="8"/>
        <v>10</v>
      </c>
      <c r="X20" s="149">
        <f t="shared" si="4"/>
        <v>0.72222222222222221</v>
      </c>
      <c r="Y20" s="149">
        <f t="shared" si="1"/>
        <v>0.83333333333333337</v>
      </c>
      <c r="Z20" s="149">
        <f t="shared" si="1"/>
        <v>0.88888888888888884</v>
      </c>
      <c r="AA20" s="149">
        <f t="shared" si="1"/>
        <v>1</v>
      </c>
      <c r="AB20" s="149">
        <f t="shared" si="1"/>
        <v>0.95652173913043481</v>
      </c>
      <c r="AC20" s="149">
        <f t="shared" si="1"/>
        <v>1</v>
      </c>
    </row>
    <row r="21" spans="1:29" ht="15.6">
      <c r="A21" s="143">
        <v>11</v>
      </c>
      <c r="B21" s="73" t="str">
        <f>'CAT I'!B21</f>
        <v>AME20012</v>
      </c>
      <c r="C21" s="171" t="str">
        <f>'CAT I'!C21</f>
        <v>ARJUN KRISHNA A P</v>
      </c>
      <c r="D21" s="74">
        <f>'model (2)'!Y16</f>
        <v>2</v>
      </c>
      <c r="E21" s="74">
        <f>'model (2)'!Z16</f>
        <v>2</v>
      </c>
      <c r="F21" s="74">
        <f>'model (2)'!AA16</f>
        <v>2</v>
      </c>
      <c r="G21" s="74">
        <f>'model (2)'!AB16</f>
        <v>2</v>
      </c>
      <c r="H21" s="74">
        <f>'model (2)'!AC16</f>
        <v>2</v>
      </c>
      <c r="I21" s="74">
        <f>'model (2)'!AD16</f>
        <v>2</v>
      </c>
      <c r="J21" s="74">
        <f>'model (2)'!AE16</f>
        <v>2</v>
      </c>
      <c r="K21" s="74">
        <f>'model (2)'!AF16</f>
        <v>2</v>
      </c>
      <c r="L21" s="74">
        <f>'model (2)'!AG16</f>
        <v>2</v>
      </c>
      <c r="M21" s="74">
        <f>'model (2)'!AH16</f>
        <v>2</v>
      </c>
      <c r="N21" s="74">
        <f>'model (2)'!AI16</f>
        <v>10</v>
      </c>
      <c r="O21" s="74">
        <f>'model (2)'!AJ16</f>
        <v>14</v>
      </c>
      <c r="P21" s="74">
        <f>'model (2)'!AK16</f>
        <v>13</v>
      </c>
      <c r="Q21" s="74">
        <f>'model (2)'!AL16</f>
        <v>14</v>
      </c>
      <c r="R21" s="74">
        <f>'model (2)'!AM16</f>
        <v>14</v>
      </c>
      <c r="S21" s="74">
        <f>'model (2)'!AN16</f>
        <v>14</v>
      </c>
      <c r="T21" s="148">
        <f t="shared" si="7"/>
        <v>99</v>
      </c>
      <c r="U21" s="157">
        <f>'Assignment (2)'!AB17</f>
        <v>5</v>
      </c>
      <c r="V21" s="157">
        <f>'Assignment (2)'!AC17</f>
        <v>5</v>
      </c>
      <c r="W21" s="47">
        <f t="shared" si="8"/>
        <v>10</v>
      </c>
      <c r="X21" s="149">
        <f t="shared" si="4"/>
        <v>1</v>
      </c>
      <c r="Y21" s="149">
        <f t="shared" si="1"/>
        <v>0.94444444444444442</v>
      </c>
      <c r="Z21" s="149">
        <f t="shared" si="1"/>
        <v>1</v>
      </c>
      <c r="AA21" s="149">
        <f t="shared" si="1"/>
        <v>1</v>
      </c>
      <c r="AB21" s="149">
        <f t="shared" si="1"/>
        <v>1</v>
      </c>
      <c r="AC21" s="149">
        <f t="shared" si="1"/>
        <v>1</v>
      </c>
    </row>
    <row r="22" spans="1:29" ht="15.6">
      <c r="A22" s="143">
        <v>12</v>
      </c>
      <c r="B22" s="73" t="str">
        <f>'CAT I'!B22</f>
        <v>AME20013</v>
      </c>
      <c r="C22" s="171" t="str">
        <f>'CAT I'!C22</f>
        <v>ASTERICK MELROY MENEZES</v>
      </c>
      <c r="D22" s="74">
        <f>'model (2)'!Y17</f>
        <v>1</v>
      </c>
      <c r="E22" s="74">
        <f>'model (2)'!Z17</f>
        <v>0</v>
      </c>
      <c r="F22" s="74">
        <f>'model (2)'!AA17</f>
        <v>2</v>
      </c>
      <c r="G22" s="74">
        <f>'model (2)'!AB17</f>
        <v>0</v>
      </c>
      <c r="H22" s="74">
        <f>'model (2)'!AC17</f>
        <v>0</v>
      </c>
      <c r="I22" s="74">
        <f>'model (2)'!AD17</f>
        <v>0</v>
      </c>
      <c r="J22" s="74">
        <f>'model (2)'!AE17</f>
        <v>2</v>
      </c>
      <c r="K22" s="74">
        <f>'model (2)'!AF17</f>
        <v>2</v>
      </c>
      <c r="L22" s="74">
        <f>'model (2)'!AG17</f>
        <v>2</v>
      </c>
      <c r="M22" s="74">
        <f>'model (2)'!AH17</f>
        <v>2</v>
      </c>
      <c r="N22" s="74">
        <f>'model (2)'!AI17</f>
        <v>10</v>
      </c>
      <c r="O22" s="74">
        <f>'model (2)'!AJ17</f>
        <v>13</v>
      </c>
      <c r="P22" s="74">
        <f>'model (2)'!AK17</f>
        <v>13</v>
      </c>
      <c r="Q22" s="74">
        <f>'model (2)'!AL17</f>
        <v>13</v>
      </c>
      <c r="R22" s="74">
        <f>'model (2)'!AM17</f>
        <v>13</v>
      </c>
      <c r="S22" s="74">
        <f>'model (2)'!AN17</f>
        <v>13</v>
      </c>
      <c r="T22" s="148">
        <f t="shared" si="7"/>
        <v>86</v>
      </c>
      <c r="U22" s="157">
        <f>'Assignment (2)'!AB18</f>
        <v>5</v>
      </c>
      <c r="V22" s="157">
        <f>'Assignment (2)'!AC18</f>
        <v>5</v>
      </c>
      <c r="W22" s="47">
        <f t="shared" si="8"/>
        <v>10</v>
      </c>
      <c r="X22" s="149">
        <f t="shared" si="4"/>
        <v>0.77777777777777779</v>
      </c>
      <c r="Y22" s="149">
        <f t="shared" si="1"/>
        <v>0.83333333333333337</v>
      </c>
      <c r="Z22" s="149">
        <f t="shared" si="1"/>
        <v>0.72222222222222221</v>
      </c>
      <c r="AA22" s="149">
        <f t="shared" si="1"/>
        <v>0.94444444444444442</v>
      </c>
      <c r="AB22" s="149">
        <f t="shared" si="1"/>
        <v>0.95652173913043481</v>
      </c>
      <c r="AC22" s="149">
        <f t="shared" si="1"/>
        <v>1</v>
      </c>
    </row>
    <row r="23" spans="1:29" ht="15.6">
      <c r="A23" s="143">
        <v>13</v>
      </c>
      <c r="B23" s="73" t="str">
        <f>'CAT I'!B23</f>
        <v>AME20014</v>
      </c>
      <c r="C23" s="171" t="str">
        <f>'CAT I'!C23</f>
        <v>BALAJI YESWANTH REDDY</v>
      </c>
      <c r="D23" s="74">
        <f>'model (2)'!Y18</f>
        <v>2</v>
      </c>
      <c r="E23" s="74">
        <f>'model (2)'!Z18</f>
        <v>2</v>
      </c>
      <c r="F23" s="74">
        <f>'model (2)'!AA18</f>
        <v>2</v>
      </c>
      <c r="G23" s="74">
        <f>'model (2)'!AB18</f>
        <v>2</v>
      </c>
      <c r="H23" s="74">
        <f>'model (2)'!AC18</f>
        <v>2</v>
      </c>
      <c r="I23" s="74">
        <f>'model (2)'!AD18</f>
        <v>2</v>
      </c>
      <c r="J23" s="74">
        <f>'model (2)'!AE18</f>
        <v>2</v>
      </c>
      <c r="K23" s="74">
        <f>'model (2)'!AF18</f>
        <v>2</v>
      </c>
      <c r="L23" s="74">
        <f>'model (2)'!AG18</f>
        <v>2</v>
      </c>
      <c r="M23" s="74">
        <f>'model (2)'!AH18</f>
        <v>2</v>
      </c>
      <c r="N23" s="74">
        <f>'model (2)'!AI18</f>
        <v>6</v>
      </c>
      <c r="O23" s="74">
        <f>'model (2)'!AJ18</f>
        <v>9</v>
      </c>
      <c r="P23" s="74">
        <f>'model (2)'!AK18</f>
        <v>5</v>
      </c>
      <c r="Q23" s="74">
        <f>'model (2)'!AL18</f>
        <v>11</v>
      </c>
      <c r="R23" s="74">
        <f>'model (2)'!AM18</f>
        <v>14</v>
      </c>
      <c r="S23" s="74">
        <f>'model (2)'!AN18</f>
        <v>14</v>
      </c>
      <c r="T23" s="148">
        <f t="shared" si="7"/>
        <v>79</v>
      </c>
      <c r="U23" s="157">
        <f>'Assignment (2)'!AB19</f>
        <v>5</v>
      </c>
      <c r="V23" s="157">
        <f>'Assignment (2)'!AC19</f>
        <v>5</v>
      </c>
      <c r="W23" s="47">
        <f t="shared" si="8"/>
        <v>10</v>
      </c>
      <c r="X23" s="149">
        <f t="shared" si="4"/>
        <v>0.72222222222222221</v>
      </c>
      <c r="Y23" s="149">
        <f t="shared" si="1"/>
        <v>0.5</v>
      </c>
      <c r="Z23" s="149">
        <f t="shared" si="1"/>
        <v>0.83333333333333337</v>
      </c>
      <c r="AA23" s="149">
        <f t="shared" si="1"/>
        <v>1</v>
      </c>
      <c r="AB23" s="149">
        <f t="shared" si="1"/>
        <v>1</v>
      </c>
      <c r="AC23" s="149">
        <f t="shared" si="1"/>
        <v>0.73333333333333328</v>
      </c>
    </row>
    <row r="24" spans="1:29" ht="15.6">
      <c r="A24" s="143">
        <v>14</v>
      </c>
      <c r="B24" s="73" t="str">
        <f>'CAT I'!B24</f>
        <v>AME20015</v>
      </c>
      <c r="C24" s="171" t="str">
        <f>'CAT I'!C24</f>
        <v>BALAKRISHNAA RAO R.R.</v>
      </c>
      <c r="D24" s="74">
        <f>'model (2)'!Y19</f>
        <v>2</v>
      </c>
      <c r="E24" s="74">
        <f>'model (2)'!Z19</f>
        <v>2</v>
      </c>
      <c r="F24" s="74">
        <f>'model (2)'!AA19</f>
        <v>2</v>
      </c>
      <c r="G24" s="74">
        <f>'model (2)'!AB19</f>
        <v>2</v>
      </c>
      <c r="H24" s="74">
        <f>'model (2)'!AC19</f>
        <v>2</v>
      </c>
      <c r="I24" s="74">
        <f>'model (2)'!AD19</f>
        <v>2</v>
      </c>
      <c r="J24" s="74">
        <f>'model (2)'!AE19</f>
        <v>2</v>
      </c>
      <c r="K24" s="74">
        <f>'model (2)'!AF19</f>
        <v>2</v>
      </c>
      <c r="L24" s="74">
        <f>'model (2)'!AG19</f>
        <v>2</v>
      </c>
      <c r="M24" s="74">
        <f>'model (2)'!AH19</f>
        <v>2</v>
      </c>
      <c r="N24" s="74">
        <f>'model (2)'!AI19</f>
        <v>10</v>
      </c>
      <c r="O24" s="74">
        <f>'model (2)'!AJ19</f>
        <v>6</v>
      </c>
      <c r="P24" s="74">
        <f>'model (2)'!AK19</f>
        <v>8</v>
      </c>
      <c r="Q24" s="74">
        <f>'model (2)'!AL19</f>
        <v>14</v>
      </c>
      <c r="R24" s="74">
        <f>'model (2)'!AM19</f>
        <v>9</v>
      </c>
      <c r="S24" s="74">
        <f>'model (2)'!AN19</f>
        <v>12</v>
      </c>
      <c r="T24" s="148">
        <f t="shared" si="7"/>
        <v>79</v>
      </c>
      <c r="U24" s="157">
        <f>'Assignment (2)'!AB20</f>
        <v>5</v>
      </c>
      <c r="V24" s="157">
        <f>'Assignment (2)'!AC20</f>
        <v>5</v>
      </c>
      <c r="W24" s="47">
        <f t="shared" si="8"/>
        <v>10</v>
      </c>
      <c r="X24" s="149">
        <f t="shared" si="4"/>
        <v>0.55555555555555558</v>
      </c>
      <c r="Y24" s="149">
        <f t="shared" si="1"/>
        <v>0.66666666666666663</v>
      </c>
      <c r="Z24" s="149">
        <f t="shared" si="1"/>
        <v>1</v>
      </c>
      <c r="AA24" s="149">
        <f t="shared" si="1"/>
        <v>0.72222222222222221</v>
      </c>
      <c r="AB24" s="149">
        <f t="shared" si="1"/>
        <v>0.91304347826086951</v>
      </c>
      <c r="AC24" s="149">
        <f t="shared" si="1"/>
        <v>1</v>
      </c>
    </row>
    <row r="25" spans="1:29" ht="15.6">
      <c r="A25" s="143">
        <v>15</v>
      </c>
      <c r="B25" s="73" t="str">
        <f>'CAT I'!B25</f>
        <v>AME20016</v>
      </c>
      <c r="C25" s="171" t="str">
        <f>'CAT I'!C25</f>
        <v>BASKAR P</v>
      </c>
      <c r="D25" s="74">
        <f>'model (2)'!Y20</f>
        <v>1</v>
      </c>
      <c r="E25" s="74">
        <f>'model (2)'!Z20</f>
        <v>0</v>
      </c>
      <c r="F25" s="74">
        <f>'model (2)'!AA20</f>
        <v>2</v>
      </c>
      <c r="G25" s="74">
        <f>'model (2)'!AB20</f>
        <v>1</v>
      </c>
      <c r="H25" s="74">
        <f>'model (2)'!AC20</f>
        <v>1</v>
      </c>
      <c r="I25" s="74">
        <f>'model (2)'!AD20</f>
        <v>1</v>
      </c>
      <c r="J25" s="74">
        <f>'model (2)'!AE20</f>
        <v>1</v>
      </c>
      <c r="K25" s="74">
        <f>'model (2)'!AF20</f>
        <v>2</v>
      </c>
      <c r="L25" s="74">
        <f>'model (2)'!AG20</f>
        <v>1</v>
      </c>
      <c r="M25" s="74">
        <f>'model (2)'!AH20</f>
        <v>2</v>
      </c>
      <c r="N25" s="74">
        <f>'model (2)'!AI20</f>
        <v>9</v>
      </c>
      <c r="O25" s="74">
        <f>'model (2)'!AJ20</f>
        <v>14</v>
      </c>
      <c r="P25" s="74">
        <f>'model (2)'!AK20</f>
        <v>12</v>
      </c>
      <c r="Q25" s="74">
        <f>'model (2)'!AL20</f>
        <v>14</v>
      </c>
      <c r="R25" s="74">
        <f>'model (2)'!AM20</f>
        <v>13</v>
      </c>
      <c r="S25" s="74">
        <f>'model (2)'!AN20</f>
        <v>11</v>
      </c>
      <c r="T25" s="148">
        <f t="shared" si="7"/>
        <v>85</v>
      </c>
      <c r="U25" s="157">
        <f>'Assignment (2)'!AB21</f>
        <v>5</v>
      </c>
      <c r="V25" s="157">
        <f>'Assignment (2)'!AC21</f>
        <v>5</v>
      </c>
      <c r="W25" s="47">
        <f t="shared" si="8"/>
        <v>10</v>
      </c>
      <c r="X25" s="149">
        <f t="shared" si="4"/>
        <v>0.83333333333333337</v>
      </c>
      <c r="Y25" s="149">
        <f t="shared" si="1"/>
        <v>0.83333333333333337</v>
      </c>
      <c r="Z25" s="149">
        <f t="shared" si="1"/>
        <v>0.88888888888888884</v>
      </c>
      <c r="AA25" s="149">
        <f t="shared" si="1"/>
        <v>0.88888888888888884</v>
      </c>
      <c r="AB25" s="149">
        <f t="shared" si="1"/>
        <v>0.82608695652173914</v>
      </c>
      <c r="AC25" s="149">
        <f t="shared" si="1"/>
        <v>0.93333333333333335</v>
      </c>
    </row>
    <row r="26" spans="1:29" ht="15.6">
      <c r="A26" s="143">
        <v>16</v>
      </c>
      <c r="B26" s="73" t="str">
        <f>'CAT I'!B26</f>
        <v>AME20017</v>
      </c>
      <c r="C26" s="171" t="str">
        <f>'CAT I'!C26</f>
        <v>BHARATH KUMAR</v>
      </c>
      <c r="D26" s="74">
        <f>'model (2)'!Y21</f>
        <v>1</v>
      </c>
      <c r="E26" s="74">
        <f>'model (2)'!Z21</f>
        <v>0</v>
      </c>
      <c r="F26" s="74">
        <f>'model (2)'!AA21</f>
        <v>2</v>
      </c>
      <c r="G26" s="74">
        <f>'model (2)'!AB21</f>
        <v>0</v>
      </c>
      <c r="H26" s="74">
        <f>'model (2)'!AC21</f>
        <v>0</v>
      </c>
      <c r="I26" s="74">
        <f>'model (2)'!AD21</f>
        <v>0</v>
      </c>
      <c r="J26" s="74">
        <f>'model (2)'!AE21</f>
        <v>2</v>
      </c>
      <c r="K26" s="74">
        <f>'model (2)'!AF21</f>
        <v>2</v>
      </c>
      <c r="L26" s="74">
        <f>'model (2)'!AG21</f>
        <v>2</v>
      </c>
      <c r="M26" s="74">
        <f>'model (2)'!AH21</f>
        <v>2</v>
      </c>
      <c r="N26" s="74">
        <f>'model (2)'!AI21</f>
        <v>10</v>
      </c>
      <c r="O26" s="74">
        <f>'model (2)'!AJ21</f>
        <v>13</v>
      </c>
      <c r="P26" s="74">
        <f>'model (2)'!AK21</f>
        <v>13</v>
      </c>
      <c r="Q26" s="74">
        <f>'model (2)'!AL21</f>
        <v>13</v>
      </c>
      <c r="R26" s="74">
        <f>'model (2)'!AM21</f>
        <v>13</v>
      </c>
      <c r="S26" s="74">
        <f>'model (2)'!AN21</f>
        <v>13</v>
      </c>
      <c r="T26" s="148">
        <f t="shared" si="7"/>
        <v>86</v>
      </c>
      <c r="U26" s="157">
        <f>'Assignment (2)'!AB22</f>
        <v>5</v>
      </c>
      <c r="V26" s="157">
        <f>'Assignment (2)'!AC22</f>
        <v>5</v>
      </c>
      <c r="W26" s="47">
        <f t="shared" si="8"/>
        <v>10</v>
      </c>
      <c r="X26" s="149">
        <f t="shared" si="4"/>
        <v>0.77777777777777779</v>
      </c>
      <c r="Y26" s="149">
        <f t="shared" si="1"/>
        <v>0.83333333333333337</v>
      </c>
      <c r="Z26" s="149">
        <f t="shared" si="1"/>
        <v>0.72222222222222221</v>
      </c>
      <c r="AA26" s="149">
        <f t="shared" si="1"/>
        <v>0.94444444444444442</v>
      </c>
      <c r="AB26" s="149">
        <f t="shared" si="1"/>
        <v>0.95652173913043481</v>
      </c>
      <c r="AC26" s="149">
        <f t="shared" si="1"/>
        <v>1</v>
      </c>
    </row>
    <row r="27" spans="1:29" ht="15.6">
      <c r="A27" s="143">
        <v>17</v>
      </c>
      <c r="B27" s="73" t="str">
        <f>'CAT I'!B27</f>
        <v>AME20018</v>
      </c>
      <c r="C27" s="171" t="str">
        <f>'CAT I'!C27</f>
        <v>BALAJI.C</v>
      </c>
      <c r="D27" s="74">
        <f>'model (2)'!Y22</f>
        <v>2</v>
      </c>
      <c r="E27" s="74">
        <f>'model (2)'!Z22</f>
        <v>2</v>
      </c>
      <c r="F27" s="74">
        <f>'model (2)'!AA22</f>
        <v>2</v>
      </c>
      <c r="G27" s="74">
        <f>'model (2)'!AB22</f>
        <v>2</v>
      </c>
      <c r="H27" s="74">
        <f>'model (2)'!AC22</f>
        <v>2</v>
      </c>
      <c r="I27" s="74">
        <f>'model (2)'!AD22</f>
        <v>2</v>
      </c>
      <c r="J27" s="74">
        <f>'model (2)'!AE22</f>
        <v>2</v>
      </c>
      <c r="K27" s="74">
        <f>'model (2)'!AF22</f>
        <v>2</v>
      </c>
      <c r="L27" s="74">
        <f>'model (2)'!AG22</f>
        <v>2</v>
      </c>
      <c r="M27" s="74">
        <f>'model (2)'!AH22</f>
        <v>2</v>
      </c>
      <c r="N27" s="74">
        <f>'model (2)'!AI22</f>
        <v>9</v>
      </c>
      <c r="O27" s="74">
        <f>'model (2)'!AJ22</f>
        <v>13</v>
      </c>
      <c r="P27" s="74">
        <f>'model (2)'!AK22</f>
        <v>14</v>
      </c>
      <c r="Q27" s="74">
        <f>'model (2)'!AL22</f>
        <v>14</v>
      </c>
      <c r="R27" s="74">
        <f>'model (2)'!AM22</f>
        <v>13</v>
      </c>
      <c r="S27" s="74">
        <f>'model (2)'!AN22</f>
        <v>13</v>
      </c>
      <c r="T27" s="148">
        <f t="shared" si="7"/>
        <v>96</v>
      </c>
      <c r="U27" s="157">
        <f>'Assignment (2)'!AB23</f>
        <v>5</v>
      </c>
      <c r="V27" s="157">
        <f>'Assignment (2)'!AC23</f>
        <v>5</v>
      </c>
      <c r="W27" s="47">
        <f t="shared" si="8"/>
        <v>10</v>
      </c>
      <c r="X27" s="149">
        <f t="shared" si="4"/>
        <v>0.94444444444444442</v>
      </c>
      <c r="Y27" s="149">
        <f t="shared" si="1"/>
        <v>1</v>
      </c>
      <c r="Z27" s="149">
        <f t="shared" si="1"/>
        <v>1</v>
      </c>
      <c r="AA27" s="149">
        <f t="shared" si="1"/>
        <v>0.94444444444444442</v>
      </c>
      <c r="AB27" s="149">
        <f t="shared" si="1"/>
        <v>0.95652173913043481</v>
      </c>
      <c r="AC27" s="149">
        <f t="shared" si="1"/>
        <v>0.93333333333333335</v>
      </c>
    </row>
    <row r="28" spans="1:29" ht="15.6">
      <c r="A28" s="143">
        <v>18</v>
      </c>
      <c r="B28" s="73" t="str">
        <f>'CAT I'!B28</f>
        <v>AME20019</v>
      </c>
      <c r="C28" s="171" t="str">
        <f>'CAT I'!C28</f>
        <v>CHIRAG</v>
      </c>
      <c r="D28" s="74">
        <f>'model (2)'!Y23</f>
        <v>2</v>
      </c>
      <c r="E28" s="74">
        <f>'model (2)'!Z23</f>
        <v>1</v>
      </c>
      <c r="F28" s="74">
        <f>'model (2)'!AA23</f>
        <v>2</v>
      </c>
      <c r="G28" s="74">
        <f>'model (2)'!AB23</f>
        <v>1</v>
      </c>
      <c r="H28" s="74">
        <f>'model (2)'!AC23</f>
        <v>2</v>
      </c>
      <c r="I28" s="74">
        <f>'model (2)'!AD23</f>
        <v>1</v>
      </c>
      <c r="J28" s="74">
        <f>'model (2)'!AE23</f>
        <v>2</v>
      </c>
      <c r="K28" s="74">
        <f>'model (2)'!AF23</f>
        <v>2</v>
      </c>
      <c r="L28" s="74">
        <f>'model (2)'!AG23</f>
        <v>2</v>
      </c>
      <c r="M28" s="74">
        <f>'model (2)'!AH23</f>
        <v>2</v>
      </c>
      <c r="N28" s="74">
        <f>'model (2)'!AI23</f>
        <v>7</v>
      </c>
      <c r="O28" s="74">
        <f>'model (2)'!AJ23</f>
        <v>14</v>
      </c>
      <c r="P28" s="74">
        <f>'model (2)'!AK23</f>
        <v>10</v>
      </c>
      <c r="Q28" s="74">
        <f>'model (2)'!AL23</f>
        <v>12</v>
      </c>
      <c r="R28" s="74">
        <f>'model (2)'!AM23</f>
        <v>14</v>
      </c>
      <c r="S28" s="74">
        <f>'model (2)'!AN23</f>
        <v>13</v>
      </c>
      <c r="T28" s="148">
        <f t="shared" si="7"/>
        <v>87</v>
      </c>
      <c r="U28" s="157">
        <f>'Assignment (2)'!AB24</f>
        <v>5</v>
      </c>
      <c r="V28" s="157">
        <f>'Assignment (2)'!AC24</f>
        <v>5</v>
      </c>
      <c r="W28" s="47">
        <f t="shared" si="8"/>
        <v>10</v>
      </c>
      <c r="X28" s="149">
        <f t="shared" si="4"/>
        <v>0.94444444444444442</v>
      </c>
      <c r="Y28" s="149">
        <f t="shared" si="1"/>
        <v>0.72222222222222221</v>
      </c>
      <c r="Z28" s="149">
        <f t="shared" si="1"/>
        <v>0.83333333333333337</v>
      </c>
      <c r="AA28" s="149">
        <f t="shared" si="1"/>
        <v>1</v>
      </c>
      <c r="AB28" s="149">
        <f t="shared" si="1"/>
        <v>0.95652173913043481</v>
      </c>
      <c r="AC28" s="149">
        <f t="shared" si="1"/>
        <v>0.8</v>
      </c>
    </row>
    <row r="29" spans="1:29" ht="15.6">
      <c r="A29" s="143">
        <v>19</v>
      </c>
      <c r="B29" s="73" t="str">
        <f>'CAT I'!B29</f>
        <v>AME20020</v>
      </c>
      <c r="C29" s="171" t="str">
        <f>'CAT I'!C29</f>
        <v>DEVAN</v>
      </c>
      <c r="D29" s="74">
        <f>'model (2)'!Y24</f>
        <v>2</v>
      </c>
      <c r="E29" s="74">
        <f>'model (2)'!Z24</f>
        <v>2</v>
      </c>
      <c r="F29" s="74">
        <f>'model (2)'!AA24</f>
        <v>2</v>
      </c>
      <c r="G29" s="74">
        <f>'model (2)'!AB24</f>
        <v>2</v>
      </c>
      <c r="H29" s="74">
        <f>'model (2)'!AC24</f>
        <v>2</v>
      </c>
      <c r="I29" s="74">
        <f>'model (2)'!AD24</f>
        <v>2</v>
      </c>
      <c r="J29" s="74">
        <f>'model (2)'!AE24</f>
        <v>2</v>
      </c>
      <c r="K29" s="74">
        <f>'model (2)'!AF24</f>
        <v>2</v>
      </c>
      <c r="L29" s="74">
        <f>'model (2)'!AG24</f>
        <v>2</v>
      </c>
      <c r="M29" s="74">
        <f>'model (2)'!AH24</f>
        <v>2</v>
      </c>
      <c r="N29" s="74">
        <f>'model (2)'!AI24</f>
        <v>10</v>
      </c>
      <c r="O29" s="74">
        <f>'model (2)'!AJ24</f>
        <v>14</v>
      </c>
      <c r="P29" s="74">
        <f>'model (2)'!AK24</f>
        <v>13</v>
      </c>
      <c r="Q29" s="74">
        <f>'model (2)'!AL24</f>
        <v>13</v>
      </c>
      <c r="R29" s="74">
        <f>'model (2)'!AM24</f>
        <v>13</v>
      </c>
      <c r="S29" s="74">
        <f>'model (2)'!AN24</f>
        <v>13</v>
      </c>
      <c r="T29" s="148">
        <f t="shared" si="7"/>
        <v>96</v>
      </c>
      <c r="U29" s="157">
        <f>'Assignment (2)'!AB25</f>
        <v>5</v>
      </c>
      <c r="V29" s="157">
        <f>'Assignment (2)'!AC25</f>
        <v>5</v>
      </c>
      <c r="W29" s="47">
        <f t="shared" si="8"/>
        <v>10</v>
      </c>
      <c r="X29" s="149">
        <f t="shared" si="4"/>
        <v>1</v>
      </c>
      <c r="Y29" s="149">
        <f t="shared" si="1"/>
        <v>0.94444444444444442</v>
      </c>
      <c r="Z29" s="149">
        <f t="shared" si="1"/>
        <v>0.94444444444444442</v>
      </c>
      <c r="AA29" s="149">
        <f t="shared" si="1"/>
        <v>0.94444444444444442</v>
      </c>
      <c r="AB29" s="149">
        <f t="shared" si="1"/>
        <v>0.95652173913043481</v>
      </c>
      <c r="AC29" s="149">
        <f t="shared" si="1"/>
        <v>1</v>
      </c>
    </row>
    <row r="30" spans="1:29" ht="15.6">
      <c r="A30" s="143">
        <v>20</v>
      </c>
      <c r="B30" s="73" t="str">
        <f>'CAT I'!B30</f>
        <v>AME20021</v>
      </c>
      <c r="C30" s="171" t="str">
        <f>'CAT I'!C30</f>
        <v>DHARSHAN</v>
      </c>
      <c r="D30" s="74">
        <f>'model (2)'!Y25</f>
        <v>2</v>
      </c>
      <c r="E30" s="74">
        <f>'model (2)'!Z25</f>
        <v>1</v>
      </c>
      <c r="F30" s="74">
        <f>'model (2)'!AA25</f>
        <v>2</v>
      </c>
      <c r="G30" s="74">
        <f>'model (2)'!AB25</f>
        <v>2</v>
      </c>
      <c r="H30" s="74">
        <f>'model (2)'!AC25</f>
        <v>2</v>
      </c>
      <c r="I30" s="74">
        <f>'model (2)'!AD25</f>
        <v>2</v>
      </c>
      <c r="J30" s="74">
        <f>'model (2)'!AE25</f>
        <v>2</v>
      </c>
      <c r="K30" s="74">
        <f>'model (2)'!AF25</f>
        <v>2</v>
      </c>
      <c r="L30" s="74">
        <f>'model (2)'!AG25</f>
        <v>2</v>
      </c>
      <c r="M30" s="74">
        <f>'model (2)'!AH25</f>
        <v>2</v>
      </c>
      <c r="N30" s="74">
        <f>'model (2)'!AI25</f>
        <v>5</v>
      </c>
      <c r="O30" s="74">
        <f>'model (2)'!AJ25</f>
        <v>9</v>
      </c>
      <c r="P30" s="74">
        <f>'model (2)'!AK25</f>
        <v>6</v>
      </c>
      <c r="Q30" s="74">
        <f>'model (2)'!AL25</f>
        <v>12</v>
      </c>
      <c r="R30" s="74">
        <f>'model (2)'!AM25</f>
        <v>14</v>
      </c>
      <c r="S30" s="74">
        <f>'model (2)'!AN25</f>
        <v>14</v>
      </c>
      <c r="T30" s="148">
        <f t="shared" si="7"/>
        <v>79</v>
      </c>
      <c r="U30" s="157">
        <f>'Assignment (2)'!AB26</f>
        <v>5</v>
      </c>
      <c r="V30" s="157">
        <f>'Assignment (2)'!AC26</f>
        <v>5</v>
      </c>
      <c r="W30" s="47">
        <f t="shared" si="8"/>
        <v>10</v>
      </c>
      <c r="X30" s="149">
        <f t="shared" si="4"/>
        <v>0.66666666666666663</v>
      </c>
      <c r="Y30" s="149">
        <f t="shared" si="1"/>
        <v>0.55555555555555558</v>
      </c>
      <c r="Z30" s="149">
        <f t="shared" si="1"/>
        <v>0.88888888888888884</v>
      </c>
      <c r="AA30" s="149">
        <f t="shared" si="1"/>
        <v>1</v>
      </c>
      <c r="AB30" s="149">
        <f t="shared" si="1"/>
        <v>1</v>
      </c>
      <c r="AC30" s="149">
        <f t="shared" si="1"/>
        <v>0.66666666666666663</v>
      </c>
    </row>
    <row r="31" spans="1:29" ht="15.6">
      <c r="A31" s="143">
        <v>21</v>
      </c>
      <c r="B31" s="73" t="str">
        <f>'CAT I'!B31</f>
        <v>AME20023</v>
      </c>
      <c r="C31" s="171" t="str">
        <f>'CAT I'!C31</f>
        <v>DHATCHANAMOORTHY</v>
      </c>
      <c r="D31" s="74">
        <f>'model (2)'!Y26</f>
        <v>2</v>
      </c>
      <c r="E31" s="74">
        <f>'model (2)'!Z26</f>
        <v>2</v>
      </c>
      <c r="F31" s="74">
        <f>'model (2)'!AA26</f>
        <v>1</v>
      </c>
      <c r="G31" s="74">
        <f>'model (2)'!AB26</f>
        <v>2</v>
      </c>
      <c r="H31" s="74">
        <f>'model (2)'!AC26</f>
        <v>2</v>
      </c>
      <c r="I31" s="74">
        <f>'model (2)'!AD26</f>
        <v>1</v>
      </c>
      <c r="J31" s="74">
        <f>'model (2)'!AE26</f>
        <v>2</v>
      </c>
      <c r="K31" s="74">
        <f>'model (2)'!AF26</f>
        <v>2</v>
      </c>
      <c r="L31" s="74">
        <f>'model (2)'!AG26</f>
        <v>1</v>
      </c>
      <c r="M31" s="74">
        <f>'model (2)'!AH26</f>
        <v>1</v>
      </c>
      <c r="N31" s="74">
        <f>'model (2)'!AI26</f>
        <v>7</v>
      </c>
      <c r="O31" s="74">
        <f>'model (2)'!AJ26</f>
        <v>10</v>
      </c>
      <c r="P31" s="74">
        <f>'model (2)'!AK26</f>
        <v>14</v>
      </c>
      <c r="Q31" s="74">
        <f>'model (2)'!AL26</f>
        <v>13</v>
      </c>
      <c r="R31" s="74">
        <f>'model (2)'!AM26</f>
        <v>11</v>
      </c>
      <c r="S31" s="74">
        <f>'model (2)'!AN26</f>
        <v>14</v>
      </c>
      <c r="T31" s="148">
        <f t="shared" si="7"/>
        <v>85</v>
      </c>
      <c r="U31" s="157">
        <f>'Assignment (2)'!AB27</f>
        <v>5</v>
      </c>
      <c r="V31" s="157">
        <f>'Assignment (2)'!AC27</f>
        <v>5</v>
      </c>
      <c r="W31" s="47">
        <f t="shared" si="8"/>
        <v>10</v>
      </c>
      <c r="X31" s="149">
        <f t="shared" si="4"/>
        <v>0.77777777777777779</v>
      </c>
      <c r="Y31" s="149">
        <f t="shared" si="1"/>
        <v>0.94444444444444442</v>
      </c>
      <c r="Z31" s="149">
        <f t="shared" si="1"/>
        <v>0.88888888888888884</v>
      </c>
      <c r="AA31" s="149">
        <f t="shared" si="1"/>
        <v>0.83333333333333337</v>
      </c>
      <c r="AB31" s="149">
        <f t="shared" si="1"/>
        <v>0.91304347826086951</v>
      </c>
      <c r="AC31" s="149">
        <f t="shared" si="1"/>
        <v>0.8</v>
      </c>
    </row>
    <row r="32" spans="1:29" ht="15.6">
      <c r="A32" s="143">
        <v>22</v>
      </c>
      <c r="B32" s="73" t="str">
        <f>'CAT I'!B32</f>
        <v>AME20025</v>
      </c>
      <c r="C32" s="171" t="str">
        <f>'CAT I'!C32</f>
        <v>ELDHO ELIAS</v>
      </c>
      <c r="D32" s="74">
        <f>'model (2)'!Y27</f>
        <v>1</v>
      </c>
      <c r="E32" s="74">
        <f>'model (2)'!Z27</f>
        <v>2</v>
      </c>
      <c r="F32" s="74">
        <f>'model (2)'!AA27</f>
        <v>2</v>
      </c>
      <c r="G32" s="74">
        <f>'model (2)'!AB27</f>
        <v>2</v>
      </c>
      <c r="H32" s="74">
        <f>'model (2)'!AC27</f>
        <v>2</v>
      </c>
      <c r="I32" s="74">
        <f>'model (2)'!AD27</f>
        <v>1</v>
      </c>
      <c r="J32" s="74">
        <f>'model (2)'!AE27</f>
        <v>1</v>
      </c>
      <c r="K32" s="74">
        <f>'model (2)'!AF27</f>
        <v>1</v>
      </c>
      <c r="L32" s="74">
        <f>'model (2)'!AG27</f>
        <v>2</v>
      </c>
      <c r="M32" s="74">
        <f>'model (2)'!AH27</f>
        <v>2</v>
      </c>
      <c r="N32" s="74">
        <f>'model (2)'!AI27</f>
        <v>8</v>
      </c>
      <c r="O32" s="74">
        <f>'model (2)'!AJ27</f>
        <v>11</v>
      </c>
      <c r="P32" s="74">
        <f>'model (2)'!AK27</f>
        <v>14</v>
      </c>
      <c r="Q32" s="74">
        <f>'model (2)'!AL27</f>
        <v>13</v>
      </c>
      <c r="R32" s="74">
        <f>'model (2)'!AM27</f>
        <v>12</v>
      </c>
      <c r="S32" s="74">
        <f>'model (2)'!AN27</f>
        <v>11</v>
      </c>
      <c r="T32" s="148">
        <f t="shared" si="7"/>
        <v>85</v>
      </c>
      <c r="U32" s="157">
        <f>'Assignment (2)'!AB28</f>
        <v>5</v>
      </c>
      <c r="V32" s="157">
        <f>'Assignment (2)'!AC28</f>
        <v>5</v>
      </c>
      <c r="W32" s="47">
        <f t="shared" si="8"/>
        <v>10</v>
      </c>
      <c r="X32" s="149">
        <f t="shared" si="4"/>
        <v>0.77777777777777779</v>
      </c>
      <c r="Y32" s="149">
        <f t="shared" si="1"/>
        <v>1</v>
      </c>
      <c r="Z32" s="149">
        <f t="shared" si="1"/>
        <v>0.88888888888888884</v>
      </c>
      <c r="AA32" s="149">
        <f t="shared" si="1"/>
        <v>0.77777777777777779</v>
      </c>
      <c r="AB32" s="149">
        <f t="shared" si="1"/>
        <v>0.86956521739130432</v>
      </c>
      <c r="AC32" s="149">
        <f t="shared" si="1"/>
        <v>0.8666666666666667</v>
      </c>
    </row>
    <row r="33" spans="1:29" ht="15.6">
      <c r="A33" s="143">
        <v>23</v>
      </c>
      <c r="B33" s="73" t="str">
        <f>'CAT I'!B33</f>
        <v>AME20026</v>
      </c>
      <c r="C33" s="171" t="str">
        <f>'CAT I'!C33</f>
        <v>ESVAR S</v>
      </c>
      <c r="D33" s="74">
        <f>'model (2)'!Y28</f>
        <v>1</v>
      </c>
      <c r="E33" s="74">
        <f>'model (2)'!Z28</f>
        <v>0</v>
      </c>
      <c r="F33" s="74">
        <f>'model (2)'!AA28</f>
        <v>2</v>
      </c>
      <c r="G33" s="74">
        <f>'model (2)'!AB28</f>
        <v>0</v>
      </c>
      <c r="H33" s="74">
        <f>'model (2)'!AC28</f>
        <v>0</v>
      </c>
      <c r="I33" s="74">
        <f>'model (2)'!AD28</f>
        <v>0</v>
      </c>
      <c r="J33" s="74">
        <f>'model (2)'!AE28</f>
        <v>2</v>
      </c>
      <c r="K33" s="74">
        <f>'model (2)'!AF28</f>
        <v>2</v>
      </c>
      <c r="L33" s="74">
        <f>'model (2)'!AG28</f>
        <v>2</v>
      </c>
      <c r="M33" s="74">
        <f>'model (2)'!AH28</f>
        <v>2</v>
      </c>
      <c r="N33" s="74">
        <f>'model (2)'!AI28</f>
        <v>10</v>
      </c>
      <c r="O33" s="74">
        <f>'model (2)'!AJ28</f>
        <v>13</v>
      </c>
      <c r="P33" s="74">
        <f>'model (2)'!AK28</f>
        <v>13</v>
      </c>
      <c r="Q33" s="74">
        <f>'model (2)'!AL28</f>
        <v>13</v>
      </c>
      <c r="R33" s="74">
        <f>'model (2)'!AM28</f>
        <v>13</v>
      </c>
      <c r="S33" s="74">
        <f>'model (2)'!AN28</f>
        <v>13</v>
      </c>
      <c r="T33" s="148">
        <f t="shared" si="7"/>
        <v>86</v>
      </c>
      <c r="U33" s="157">
        <f>'Assignment (2)'!AB29</f>
        <v>5</v>
      </c>
      <c r="V33" s="157">
        <f>'Assignment (2)'!AC29</f>
        <v>5</v>
      </c>
      <c r="W33" s="47">
        <f t="shared" si="8"/>
        <v>10</v>
      </c>
      <c r="X33" s="149">
        <f t="shared" si="4"/>
        <v>0.77777777777777779</v>
      </c>
      <c r="Y33" s="149">
        <f t="shared" si="1"/>
        <v>0.83333333333333337</v>
      </c>
      <c r="Z33" s="149">
        <f t="shared" si="1"/>
        <v>0.72222222222222221</v>
      </c>
      <c r="AA33" s="149">
        <f t="shared" si="1"/>
        <v>0.94444444444444442</v>
      </c>
      <c r="AB33" s="149">
        <f t="shared" si="1"/>
        <v>0.95652173913043481</v>
      </c>
      <c r="AC33" s="149">
        <f t="shared" si="1"/>
        <v>1</v>
      </c>
    </row>
    <row r="34" spans="1:29" ht="15.6">
      <c r="A34" s="143">
        <v>24</v>
      </c>
      <c r="B34" s="73" t="str">
        <f>'CAT I'!B34</f>
        <v>AME20027</v>
      </c>
      <c r="C34" s="171" t="str">
        <f>'CAT I'!C34</f>
        <v>ESWAR B</v>
      </c>
      <c r="D34" s="74">
        <f>'model (2)'!Y29</f>
        <v>2</v>
      </c>
      <c r="E34" s="74">
        <f>'model (2)'!Z29</f>
        <v>2</v>
      </c>
      <c r="F34" s="74">
        <f>'model (2)'!AA29</f>
        <v>2</v>
      </c>
      <c r="G34" s="74">
        <f>'model (2)'!AB29</f>
        <v>2</v>
      </c>
      <c r="H34" s="74">
        <f>'model (2)'!AC29</f>
        <v>2</v>
      </c>
      <c r="I34" s="74">
        <f>'model (2)'!AD29</f>
        <v>2</v>
      </c>
      <c r="J34" s="74">
        <f>'model (2)'!AE29</f>
        <v>2</v>
      </c>
      <c r="K34" s="74">
        <f>'model (2)'!AF29</f>
        <v>2</v>
      </c>
      <c r="L34" s="74">
        <f>'model (2)'!AG29</f>
        <v>2</v>
      </c>
      <c r="M34" s="74">
        <f>'model (2)'!AH29</f>
        <v>2</v>
      </c>
      <c r="N34" s="74">
        <f>'model (2)'!AI29</f>
        <v>8</v>
      </c>
      <c r="O34" s="74">
        <f>'model (2)'!AJ29</f>
        <v>13</v>
      </c>
      <c r="P34" s="74">
        <f>'model (2)'!AK29</f>
        <v>4</v>
      </c>
      <c r="Q34" s="74">
        <f>'model (2)'!AL29</f>
        <v>10</v>
      </c>
      <c r="R34" s="74">
        <f>'model (2)'!AM29</f>
        <v>11</v>
      </c>
      <c r="S34" s="74">
        <f>'model (2)'!AN29</f>
        <v>1</v>
      </c>
      <c r="T34" s="148">
        <f t="shared" si="7"/>
        <v>67</v>
      </c>
      <c r="U34" s="157">
        <f>'Assignment (2)'!AB30</f>
        <v>5</v>
      </c>
      <c r="V34" s="157">
        <f>'Assignment (2)'!AC30</f>
        <v>5</v>
      </c>
      <c r="W34" s="47">
        <f t="shared" si="8"/>
        <v>10</v>
      </c>
      <c r="X34" s="149">
        <f t="shared" si="4"/>
        <v>0.94444444444444442</v>
      </c>
      <c r="Y34" s="149">
        <f t="shared" si="1"/>
        <v>0.44444444444444442</v>
      </c>
      <c r="Z34" s="149">
        <f t="shared" si="1"/>
        <v>0.77777777777777779</v>
      </c>
      <c r="AA34" s="149">
        <f t="shared" si="1"/>
        <v>0.83333333333333337</v>
      </c>
      <c r="AB34" s="149">
        <f t="shared" si="1"/>
        <v>0.43478260869565216</v>
      </c>
      <c r="AC34" s="149">
        <f t="shared" si="1"/>
        <v>0.8666666666666667</v>
      </c>
    </row>
    <row r="35" spans="1:29" ht="15.6">
      <c r="A35" s="143">
        <v>25</v>
      </c>
      <c r="B35" s="73" t="str">
        <f>'CAT I'!B35</f>
        <v>AME20028</v>
      </c>
      <c r="C35" s="171" t="str">
        <f>'CAT I'!C35</f>
        <v>FAYZ</v>
      </c>
      <c r="D35" s="74">
        <f>'model (2)'!Y30</f>
        <v>1</v>
      </c>
      <c r="E35" s="74">
        <f>'model (2)'!Z30</f>
        <v>2</v>
      </c>
      <c r="F35" s="74">
        <f>'model (2)'!AA30</f>
        <v>2</v>
      </c>
      <c r="G35" s="74">
        <f>'model (2)'!AB30</f>
        <v>2</v>
      </c>
      <c r="H35" s="74">
        <f>'model (2)'!AC30</f>
        <v>2</v>
      </c>
      <c r="I35" s="74">
        <f>'model (2)'!AD30</f>
        <v>1</v>
      </c>
      <c r="J35" s="74">
        <f>'model (2)'!AE30</f>
        <v>1</v>
      </c>
      <c r="K35" s="74">
        <f>'model (2)'!AF30</f>
        <v>1</v>
      </c>
      <c r="L35" s="74">
        <f>'model (2)'!AG30</f>
        <v>2</v>
      </c>
      <c r="M35" s="74">
        <f>'model (2)'!AH30</f>
        <v>2</v>
      </c>
      <c r="N35" s="74">
        <f>'model (2)'!AI30</f>
        <v>8</v>
      </c>
      <c r="O35" s="74">
        <f>'model (2)'!AJ30</f>
        <v>11</v>
      </c>
      <c r="P35" s="74">
        <f>'model (2)'!AK30</f>
        <v>14</v>
      </c>
      <c r="Q35" s="74">
        <f>'model (2)'!AL30</f>
        <v>13</v>
      </c>
      <c r="R35" s="74">
        <f>'model (2)'!AM30</f>
        <v>12</v>
      </c>
      <c r="S35" s="74">
        <f>'model (2)'!AN30</f>
        <v>11</v>
      </c>
      <c r="T35" s="148">
        <f t="shared" si="7"/>
        <v>85</v>
      </c>
      <c r="U35" s="157">
        <f>'Assignment (2)'!AB31</f>
        <v>5</v>
      </c>
      <c r="V35" s="157">
        <f>'Assignment (2)'!AC31</f>
        <v>5</v>
      </c>
      <c r="W35" s="47">
        <f t="shared" si="8"/>
        <v>10</v>
      </c>
      <c r="X35" s="149">
        <f t="shared" si="4"/>
        <v>0.77777777777777779</v>
      </c>
      <c r="Y35" s="149">
        <f t="shared" si="1"/>
        <v>1</v>
      </c>
      <c r="Z35" s="149">
        <f t="shared" si="1"/>
        <v>0.88888888888888884</v>
      </c>
      <c r="AA35" s="149">
        <f t="shared" si="1"/>
        <v>0.77777777777777779</v>
      </c>
      <c r="AB35" s="149">
        <f t="shared" si="1"/>
        <v>0.86956521739130432</v>
      </c>
      <c r="AC35" s="149">
        <f t="shared" si="1"/>
        <v>0.8666666666666667</v>
      </c>
    </row>
    <row r="36" spans="1:29" ht="15.6">
      <c r="A36" s="143">
        <v>26</v>
      </c>
      <c r="B36" s="73" t="str">
        <f>'CAT I'!B36</f>
        <v>AME20029</v>
      </c>
      <c r="C36" s="171" t="str">
        <f>'CAT I'!C36</f>
        <v>GNANAPRAKASH.P</v>
      </c>
      <c r="D36" s="74">
        <f>'model (2)'!Y31</f>
        <v>0</v>
      </c>
      <c r="E36" s="74">
        <f>'model (2)'!Z31</f>
        <v>2</v>
      </c>
      <c r="F36" s="74">
        <f>'model (2)'!AA31</f>
        <v>2</v>
      </c>
      <c r="G36" s="74">
        <f>'model (2)'!AB31</f>
        <v>2</v>
      </c>
      <c r="H36" s="74">
        <f>'model (2)'!AC31</f>
        <v>1</v>
      </c>
      <c r="I36" s="74">
        <f>'model (2)'!AD31</f>
        <v>2</v>
      </c>
      <c r="J36" s="74">
        <f>'model (2)'!AE31</f>
        <v>2</v>
      </c>
      <c r="K36" s="74">
        <f>'model (2)'!AF31</f>
        <v>2</v>
      </c>
      <c r="L36" s="74">
        <f>'model (2)'!AG31</f>
        <v>2</v>
      </c>
      <c r="M36" s="74">
        <f>'model (2)'!AH31</f>
        <v>2</v>
      </c>
      <c r="N36" s="74">
        <f>'model (2)'!AI31</f>
        <v>9</v>
      </c>
      <c r="O36" s="74">
        <f>'model (2)'!AJ31</f>
        <v>14</v>
      </c>
      <c r="P36" s="74">
        <f>'model (2)'!AK31</f>
        <v>13</v>
      </c>
      <c r="Q36" s="74">
        <f>'model (2)'!AL31</f>
        <v>14</v>
      </c>
      <c r="R36" s="74">
        <f>'model (2)'!AM31</f>
        <v>14</v>
      </c>
      <c r="S36" s="74">
        <f>'model (2)'!AN31</f>
        <v>14</v>
      </c>
      <c r="T36" s="148">
        <f t="shared" si="7"/>
        <v>95</v>
      </c>
      <c r="U36" s="157">
        <f>'Assignment (2)'!AB32</f>
        <v>5</v>
      </c>
      <c r="V36" s="157">
        <f>'Assignment (2)'!AC32</f>
        <v>5</v>
      </c>
      <c r="W36" s="47">
        <f t="shared" si="8"/>
        <v>10</v>
      </c>
      <c r="X36" s="149">
        <f t="shared" si="4"/>
        <v>0.88888888888888884</v>
      </c>
      <c r="Y36" s="149">
        <f t="shared" si="1"/>
        <v>0.94444444444444442</v>
      </c>
      <c r="Z36" s="149">
        <f t="shared" si="1"/>
        <v>0.94444444444444442</v>
      </c>
      <c r="AA36" s="149">
        <f t="shared" si="1"/>
        <v>1</v>
      </c>
      <c r="AB36" s="149">
        <f t="shared" si="1"/>
        <v>1</v>
      </c>
      <c r="AC36" s="149">
        <f t="shared" si="1"/>
        <v>0.93333333333333335</v>
      </c>
    </row>
    <row r="37" spans="1:29" ht="15.6">
      <c r="A37" s="143">
        <v>27</v>
      </c>
      <c r="B37" s="73" t="str">
        <f>'CAT I'!B37</f>
        <v>AME20030</v>
      </c>
      <c r="C37" s="171" t="str">
        <f>'CAT I'!C37</f>
        <v>GOKULRAJ R</v>
      </c>
      <c r="D37" s="74">
        <f>'model (2)'!Y32</f>
        <v>1</v>
      </c>
      <c r="E37" s="74">
        <f>'model (2)'!Z32</f>
        <v>1</v>
      </c>
      <c r="F37" s="74">
        <f>'model (2)'!AA32</f>
        <v>2</v>
      </c>
      <c r="G37" s="74">
        <f>'model (2)'!AB32</f>
        <v>1</v>
      </c>
      <c r="H37" s="74">
        <f>'model (2)'!AC32</f>
        <v>0</v>
      </c>
      <c r="I37" s="74">
        <f>'model (2)'!AD32</f>
        <v>1</v>
      </c>
      <c r="J37" s="74">
        <f>'model (2)'!AE32</f>
        <v>2</v>
      </c>
      <c r="K37" s="74">
        <f>'model (2)'!AF32</f>
        <v>2</v>
      </c>
      <c r="L37" s="74">
        <f>'model (2)'!AG32</f>
        <v>2</v>
      </c>
      <c r="M37" s="74">
        <f>'model (2)'!AH32</f>
        <v>1</v>
      </c>
      <c r="N37" s="74">
        <f>'model (2)'!AI32</f>
        <v>10</v>
      </c>
      <c r="O37" s="74">
        <f>'model (2)'!AJ32</f>
        <v>12</v>
      </c>
      <c r="P37" s="74">
        <f>'model (2)'!AK32</f>
        <v>13</v>
      </c>
      <c r="Q37" s="74">
        <f>'model (2)'!AL32</f>
        <v>11</v>
      </c>
      <c r="R37" s="74">
        <f>'model (2)'!AM32</f>
        <v>14</v>
      </c>
      <c r="S37" s="74">
        <f>'model (2)'!AN32</f>
        <v>14</v>
      </c>
      <c r="T37" s="148">
        <f t="shared" si="7"/>
        <v>87</v>
      </c>
      <c r="U37" s="157">
        <f>'Assignment (2)'!AB33</f>
        <v>5</v>
      </c>
      <c r="V37" s="157">
        <f>'Assignment (2)'!AC33</f>
        <v>5</v>
      </c>
      <c r="W37" s="47">
        <f t="shared" si="8"/>
        <v>10</v>
      </c>
      <c r="X37" s="149">
        <f t="shared" si="4"/>
        <v>0.77777777777777779</v>
      </c>
      <c r="Y37" s="149">
        <f t="shared" si="1"/>
        <v>0.88888888888888884</v>
      </c>
      <c r="Z37" s="149">
        <f t="shared" si="1"/>
        <v>0.66666666666666663</v>
      </c>
      <c r="AA37" s="149">
        <f t="shared" si="1"/>
        <v>1</v>
      </c>
      <c r="AB37" s="149">
        <f t="shared" si="1"/>
        <v>0.95652173913043481</v>
      </c>
      <c r="AC37" s="149">
        <f t="shared" si="1"/>
        <v>1</v>
      </c>
    </row>
    <row r="38" spans="1:29" ht="15.6">
      <c r="A38" s="143">
        <v>28</v>
      </c>
      <c r="B38" s="73" t="str">
        <f>'CAT I'!B38</f>
        <v>AME20031</v>
      </c>
      <c r="C38" s="171" t="str">
        <f>'CAT I'!C38</f>
        <v>GOKUL RAJAN S</v>
      </c>
      <c r="D38" s="74">
        <f>'model (2)'!Y33</f>
        <v>1</v>
      </c>
      <c r="E38" s="74">
        <f>'model (2)'!Z33</f>
        <v>2</v>
      </c>
      <c r="F38" s="74">
        <f>'model (2)'!AA33</f>
        <v>2</v>
      </c>
      <c r="G38" s="74">
        <f>'model (2)'!AB33</f>
        <v>2</v>
      </c>
      <c r="H38" s="74">
        <f>'model (2)'!AC33</f>
        <v>2</v>
      </c>
      <c r="I38" s="74">
        <f>'model (2)'!AD33</f>
        <v>1</v>
      </c>
      <c r="J38" s="74">
        <f>'model (2)'!AE33</f>
        <v>1</v>
      </c>
      <c r="K38" s="74">
        <f>'model (2)'!AF33</f>
        <v>1</v>
      </c>
      <c r="L38" s="74">
        <f>'model (2)'!AG33</f>
        <v>2</v>
      </c>
      <c r="M38" s="74">
        <f>'model (2)'!AH33</f>
        <v>2</v>
      </c>
      <c r="N38" s="74">
        <f>'model (2)'!AI33</f>
        <v>8</v>
      </c>
      <c r="O38" s="74">
        <f>'model (2)'!AJ33</f>
        <v>11</v>
      </c>
      <c r="P38" s="74">
        <f>'model (2)'!AK33</f>
        <v>14</v>
      </c>
      <c r="Q38" s="74">
        <f>'model (2)'!AL33</f>
        <v>13</v>
      </c>
      <c r="R38" s="74">
        <f>'model (2)'!AM33</f>
        <v>12</v>
      </c>
      <c r="S38" s="74">
        <f>'model (2)'!AN33</f>
        <v>11</v>
      </c>
      <c r="T38" s="148">
        <f t="shared" si="7"/>
        <v>85</v>
      </c>
      <c r="U38" s="157">
        <f>'Assignment (2)'!AB34</f>
        <v>5</v>
      </c>
      <c r="V38" s="157">
        <f>'Assignment (2)'!AC34</f>
        <v>5</v>
      </c>
      <c r="W38" s="47">
        <f t="shared" si="8"/>
        <v>10</v>
      </c>
      <c r="X38" s="149">
        <f t="shared" si="4"/>
        <v>0.77777777777777779</v>
      </c>
      <c r="Y38" s="149">
        <f t="shared" si="1"/>
        <v>1</v>
      </c>
      <c r="Z38" s="149">
        <f t="shared" si="1"/>
        <v>0.88888888888888884</v>
      </c>
      <c r="AA38" s="149">
        <f t="shared" si="1"/>
        <v>0.77777777777777779</v>
      </c>
      <c r="AB38" s="149">
        <f t="shared" si="1"/>
        <v>0.86956521739130432</v>
      </c>
      <c r="AC38" s="149">
        <f t="shared" si="1"/>
        <v>0.8666666666666667</v>
      </c>
    </row>
    <row r="39" spans="1:29" ht="15.6">
      <c r="A39" s="143">
        <v>29</v>
      </c>
      <c r="B39" s="73" t="str">
        <f>'CAT I'!B39</f>
        <v>AME20033</v>
      </c>
      <c r="C39" s="171" t="str">
        <f>'CAT I'!C39</f>
        <v>T.GURU PRASAD</v>
      </c>
      <c r="D39" s="74">
        <f>'model (2)'!Y34</f>
        <v>2</v>
      </c>
      <c r="E39" s="74">
        <f>'model (2)'!Z34</f>
        <v>1</v>
      </c>
      <c r="F39" s="74">
        <f>'model (2)'!AA34</f>
        <v>2</v>
      </c>
      <c r="G39" s="74">
        <f>'model (2)'!AB34</f>
        <v>1</v>
      </c>
      <c r="H39" s="74">
        <f>'model (2)'!AC34</f>
        <v>2</v>
      </c>
      <c r="I39" s="74">
        <f>'model (2)'!AD34</f>
        <v>2</v>
      </c>
      <c r="J39" s="74">
        <f>'model (2)'!AE34</f>
        <v>2</v>
      </c>
      <c r="K39" s="74">
        <f>'model (2)'!AF34</f>
        <v>2</v>
      </c>
      <c r="L39" s="74">
        <f>'model (2)'!AG34</f>
        <v>2</v>
      </c>
      <c r="M39" s="74">
        <f>'model (2)'!AH34</f>
        <v>2</v>
      </c>
      <c r="N39" s="74">
        <f>'model (2)'!AI34</f>
        <v>8</v>
      </c>
      <c r="O39" s="74">
        <f>'model (2)'!AJ34</f>
        <v>14</v>
      </c>
      <c r="P39" s="74">
        <f>'model (2)'!AK34</f>
        <v>14</v>
      </c>
      <c r="Q39" s="74">
        <f>'model (2)'!AL34</f>
        <v>12</v>
      </c>
      <c r="R39" s="74">
        <f>'model (2)'!AM34</f>
        <v>10</v>
      </c>
      <c r="S39" s="74">
        <f>'model (2)'!AN34</f>
        <v>14</v>
      </c>
      <c r="T39" s="148">
        <f t="shared" si="7"/>
        <v>90</v>
      </c>
      <c r="U39" s="157">
        <f>'Assignment (2)'!AB35</f>
        <v>5</v>
      </c>
      <c r="V39" s="157">
        <f>'Assignment (2)'!AC35</f>
        <v>5</v>
      </c>
      <c r="W39" s="47">
        <f t="shared" si="8"/>
        <v>10</v>
      </c>
      <c r="X39" s="149">
        <f t="shared" si="4"/>
        <v>0.94444444444444442</v>
      </c>
      <c r="Y39" s="149">
        <f t="shared" si="1"/>
        <v>0.94444444444444442</v>
      </c>
      <c r="Z39" s="149">
        <f t="shared" si="1"/>
        <v>0.88888888888888884</v>
      </c>
      <c r="AA39" s="149">
        <f t="shared" si="1"/>
        <v>0.77777777777777779</v>
      </c>
      <c r="AB39" s="149">
        <f t="shared" si="1"/>
        <v>1</v>
      </c>
      <c r="AC39" s="149">
        <f t="shared" si="1"/>
        <v>0.8666666666666667</v>
      </c>
    </row>
    <row r="40" spans="1:29" ht="15.6">
      <c r="A40" s="143">
        <v>30</v>
      </c>
      <c r="B40" s="73" t="str">
        <f>'CAT I'!B40</f>
        <v>AME20034</v>
      </c>
      <c r="C40" s="171" t="str">
        <f>'CAT I'!C40</f>
        <v>GURUPRASANTH</v>
      </c>
      <c r="D40" s="74">
        <f>'model (2)'!Y35</f>
        <v>2</v>
      </c>
      <c r="E40" s="74">
        <f>'model (2)'!Z35</f>
        <v>2</v>
      </c>
      <c r="F40" s="74">
        <f>'model (2)'!AA35</f>
        <v>2</v>
      </c>
      <c r="G40" s="74">
        <f>'model (2)'!AB35</f>
        <v>2</v>
      </c>
      <c r="H40" s="74">
        <f>'model (2)'!AC35</f>
        <v>2</v>
      </c>
      <c r="I40" s="74">
        <f>'model (2)'!AD35</f>
        <v>2</v>
      </c>
      <c r="J40" s="74">
        <f>'model (2)'!AE35</f>
        <v>2</v>
      </c>
      <c r="K40" s="74">
        <f>'model (2)'!AF35</f>
        <v>2</v>
      </c>
      <c r="L40" s="74">
        <f>'model (2)'!AG35</f>
        <v>2</v>
      </c>
      <c r="M40" s="74">
        <f>'model (2)'!AH35</f>
        <v>2</v>
      </c>
      <c r="N40" s="74">
        <f>'model (2)'!AI35</f>
        <v>10</v>
      </c>
      <c r="O40" s="74">
        <f>'model (2)'!AJ35</f>
        <v>14</v>
      </c>
      <c r="P40" s="74">
        <f>'model (2)'!AK35</f>
        <v>14</v>
      </c>
      <c r="Q40" s="74">
        <f>'model (2)'!AL35</f>
        <v>13</v>
      </c>
      <c r="R40" s="74">
        <f>'model (2)'!AM35</f>
        <v>13</v>
      </c>
      <c r="S40" s="74">
        <f>'model (2)'!AN35</f>
        <v>13</v>
      </c>
      <c r="T40" s="148">
        <f t="shared" si="7"/>
        <v>97</v>
      </c>
      <c r="U40" s="157">
        <f>'Assignment (2)'!AB36</f>
        <v>5</v>
      </c>
      <c r="V40" s="157">
        <f>'Assignment (2)'!AC36</f>
        <v>5</v>
      </c>
      <c r="W40" s="47">
        <f t="shared" si="8"/>
        <v>10</v>
      </c>
      <c r="X40" s="149">
        <f t="shared" si="4"/>
        <v>1</v>
      </c>
      <c r="Y40" s="149">
        <f t="shared" si="1"/>
        <v>1</v>
      </c>
      <c r="Z40" s="149">
        <f t="shared" si="1"/>
        <v>0.94444444444444442</v>
      </c>
      <c r="AA40" s="149">
        <f t="shared" si="1"/>
        <v>0.94444444444444442</v>
      </c>
      <c r="AB40" s="149">
        <f t="shared" si="1"/>
        <v>0.95652173913043481</v>
      </c>
      <c r="AC40" s="149">
        <f t="shared" si="1"/>
        <v>1</v>
      </c>
    </row>
    <row r="41" spans="1:29" ht="15.6">
      <c r="A41" s="143">
        <v>31</v>
      </c>
      <c r="B41" s="73" t="str">
        <f>'CAT I'!B41</f>
        <v>AME20035</v>
      </c>
      <c r="C41" s="171" t="str">
        <f>'CAT I'!C41</f>
        <v>D. HARISHKUMAR</v>
      </c>
      <c r="D41" s="74">
        <f>'model (2)'!Y36</f>
        <v>2</v>
      </c>
      <c r="E41" s="74">
        <f>'model (2)'!Z36</f>
        <v>2</v>
      </c>
      <c r="F41" s="74">
        <f>'model (2)'!AA36</f>
        <v>2</v>
      </c>
      <c r="G41" s="74">
        <f>'model (2)'!AB36</f>
        <v>2</v>
      </c>
      <c r="H41" s="74">
        <f>'model (2)'!AC36</f>
        <v>2</v>
      </c>
      <c r="I41" s="74">
        <f>'model (2)'!AD36</f>
        <v>2</v>
      </c>
      <c r="J41" s="74">
        <f>'model (2)'!AE36</f>
        <v>2</v>
      </c>
      <c r="K41" s="74">
        <f>'model (2)'!AF36</f>
        <v>2</v>
      </c>
      <c r="L41" s="74">
        <f>'model (2)'!AG36</f>
        <v>2</v>
      </c>
      <c r="M41" s="74">
        <f>'model (2)'!AH36</f>
        <v>2</v>
      </c>
      <c r="N41" s="74">
        <f>'model (2)'!AI36</f>
        <v>10</v>
      </c>
      <c r="O41" s="74">
        <f>'model (2)'!AJ36</f>
        <v>13</v>
      </c>
      <c r="P41" s="74">
        <f>'model (2)'!AK36</f>
        <v>14</v>
      </c>
      <c r="Q41" s="74">
        <f>'model (2)'!AL36</f>
        <v>13</v>
      </c>
      <c r="R41" s="74">
        <f>'model (2)'!AM36</f>
        <v>13</v>
      </c>
      <c r="S41" s="74">
        <f>'model (2)'!AN36</f>
        <v>13</v>
      </c>
      <c r="T41" s="148">
        <f t="shared" si="7"/>
        <v>96</v>
      </c>
      <c r="U41" s="157">
        <f>'Assignment (2)'!AB37</f>
        <v>5</v>
      </c>
      <c r="V41" s="157">
        <f>'Assignment (2)'!AC37</f>
        <v>5</v>
      </c>
      <c r="W41" s="47">
        <f t="shared" si="8"/>
        <v>10</v>
      </c>
      <c r="X41" s="149">
        <f t="shared" si="4"/>
        <v>0.94444444444444442</v>
      </c>
      <c r="Y41" s="149">
        <f t="shared" si="4"/>
        <v>1</v>
      </c>
      <c r="Z41" s="149">
        <f t="shared" si="4"/>
        <v>0.94444444444444442</v>
      </c>
      <c r="AA41" s="149">
        <f t="shared" si="4"/>
        <v>0.94444444444444442</v>
      </c>
      <c r="AB41" s="149">
        <f t="shared" si="4"/>
        <v>0.95652173913043481</v>
      </c>
      <c r="AC41" s="149">
        <f t="shared" si="4"/>
        <v>1</v>
      </c>
    </row>
    <row r="42" spans="1:29" ht="15.6">
      <c r="A42" s="143">
        <v>32</v>
      </c>
      <c r="B42" s="73" t="str">
        <f>'CAT I'!B42</f>
        <v>AME20038</v>
      </c>
      <c r="C42" s="171" t="str">
        <f>'CAT I'!C42</f>
        <v>HRITIK RANJAN</v>
      </c>
      <c r="D42" s="74">
        <f>'model (2)'!Y37</f>
        <v>2</v>
      </c>
      <c r="E42" s="74">
        <f>'model (2)'!Z37</f>
        <v>2</v>
      </c>
      <c r="F42" s="74">
        <f>'model (2)'!AA37</f>
        <v>2</v>
      </c>
      <c r="G42" s="74">
        <f>'model (2)'!AB37</f>
        <v>1</v>
      </c>
      <c r="H42" s="74">
        <f>'model (2)'!AC37</f>
        <v>2</v>
      </c>
      <c r="I42" s="74">
        <f>'model (2)'!AD37</f>
        <v>1</v>
      </c>
      <c r="J42" s="74">
        <f>'model (2)'!AE37</f>
        <v>1</v>
      </c>
      <c r="K42" s="74">
        <f>'model (2)'!AF37</f>
        <v>2</v>
      </c>
      <c r="L42" s="74">
        <f>'model (2)'!AG37</f>
        <v>2</v>
      </c>
      <c r="M42" s="74">
        <f>'model (2)'!AH37</f>
        <v>2</v>
      </c>
      <c r="N42" s="74">
        <f>'model (2)'!AI37</f>
        <v>9</v>
      </c>
      <c r="O42" s="74">
        <f>'model (2)'!AJ37</f>
        <v>14</v>
      </c>
      <c r="P42" s="74">
        <f>'model (2)'!AK37</f>
        <v>13</v>
      </c>
      <c r="Q42" s="74">
        <f>'model (2)'!AL37</f>
        <v>10</v>
      </c>
      <c r="R42" s="74">
        <f>'model (2)'!AM37</f>
        <v>13</v>
      </c>
      <c r="S42" s="74">
        <f>'model (2)'!AN37</f>
        <v>13</v>
      </c>
      <c r="T42" s="148">
        <f t="shared" si="7"/>
        <v>89</v>
      </c>
      <c r="U42" s="157">
        <f>'Assignment (2)'!AB38</f>
        <v>5</v>
      </c>
      <c r="V42" s="157">
        <f>'Assignment (2)'!AC38</f>
        <v>5</v>
      </c>
      <c r="W42" s="47">
        <f t="shared" si="8"/>
        <v>10</v>
      </c>
      <c r="X42" s="149">
        <f t="shared" si="4"/>
        <v>1</v>
      </c>
      <c r="Y42" s="149">
        <f t="shared" si="4"/>
        <v>0.88888888888888884</v>
      </c>
      <c r="Z42" s="149">
        <f t="shared" si="4"/>
        <v>0.72222222222222221</v>
      </c>
      <c r="AA42" s="149">
        <f t="shared" si="4"/>
        <v>0.88888888888888884</v>
      </c>
      <c r="AB42" s="149">
        <f t="shared" si="4"/>
        <v>0.95652173913043481</v>
      </c>
      <c r="AC42" s="149">
        <f t="shared" si="4"/>
        <v>0.93333333333333335</v>
      </c>
    </row>
    <row r="43" spans="1:29" ht="15.6">
      <c r="A43" s="143">
        <v>33</v>
      </c>
      <c r="B43" s="73" t="str">
        <f>'CAT I'!B43</f>
        <v>AME20040</v>
      </c>
      <c r="C43" s="171" t="str">
        <f>'CAT I'!C43</f>
        <v>ISHAN SRIVASTAVA</v>
      </c>
      <c r="D43" s="74">
        <f>'model (2)'!Y38</f>
        <v>1</v>
      </c>
      <c r="E43" s="74">
        <f>'model (2)'!Z38</f>
        <v>0</v>
      </c>
      <c r="F43" s="74">
        <f>'model (2)'!AA38</f>
        <v>2</v>
      </c>
      <c r="G43" s="74">
        <f>'model (2)'!AB38</f>
        <v>0</v>
      </c>
      <c r="H43" s="74">
        <f>'model (2)'!AC38</f>
        <v>0</v>
      </c>
      <c r="I43" s="74">
        <f>'model (2)'!AD38</f>
        <v>0</v>
      </c>
      <c r="J43" s="74">
        <f>'model (2)'!AE38</f>
        <v>2</v>
      </c>
      <c r="K43" s="74">
        <f>'model (2)'!AF38</f>
        <v>2</v>
      </c>
      <c r="L43" s="74">
        <f>'model (2)'!AG38</f>
        <v>2</v>
      </c>
      <c r="M43" s="74">
        <f>'model (2)'!AH38</f>
        <v>2</v>
      </c>
      <c r="N43" s="74">
        <f>'model (2)'!AI38</f>
        <v>10</v>
      </c>
      <c r="O43" s="74">
        <f>'model (2)'!AJ38</f>
        <v>13</v>
      </c>
      <c r="P43" s="74">
        <f>'model (2)'!AK38</f>
        <v>13</v>
      </c>
      <c r="Q43" s="74">
        <f>'model (2)'!AL38</f>
        <v>13</v>
      </c>
      <c r="R43" s="74">
        <f>'model (2)'!AM38</f>
        <v>13</v>
      </c>
      <c r="S43" s="74">
        <f>'model (2)'!AN38</f>
        <v>13</v>
      </c>
      <c r="T43" s="148">
        <f t="shared" si="7"/>
        <v>86</v>
      </c>
      <c r="U43" s="157">
        <f>'Assignment (2)'!AB39</f>
        <v>5</v>
      </c>
      <c r="V43" s="157">
        <f>'Assignment (2)'!AC39</f>
        <v>5</v>
      </c>
      <c r="W43" s="47">
        <f t="shared" si="8"/>
        <v>10</v>
      </c>
      <c r="X43" s="149">
        <f t="shared" si="4"/>
        <v>0.77777777777777779</v>
      </c>
      <c r="Y43" s="149">
        <f t="shared" si="4"/>
        <v>0.83333333333333337</v>
      </c>
      <c r="Z43" s="149">
        <f t="shared" si="4"/>
        <v>0.72222222222222221</v>
      </c>
      <c r="AA43" s="149">
        <f t="shared" si="4"/>
        <v>0.94444444444444442</v>
      </c>
      <c r="AB43" s="149">
        <f t="shared" si="4"/>
        <v>0.95652173913043481</v>
      </c>
      <c r="AC43" s="149">
        <f t="shared" si="4"/>
        <v>1</v>
      </c>
    </row>
    <row r="44" spans="1:29" ht="15.6">
      <c r="A44" s="143">
        <v>34</v>
      </c>
      <c r="B44" s="73" t="str">
        <f>'CAT I'!B44</f>
        <v>AME20041</v>
      </c>
      <c r="C44" s="171" t="str">
        <f>'CAT I'!C44</f>
        <v>ITTYMATHEW JOSE</v>
      </c>
      <c r="D44" s="74">
        <f>'model (2)'!Y39</f>
        <v>1</v>
      </c>
      <c r="E44" s="74">
        <f>'model (2)'!Z39</f>
        <v>2</v>
      </c>
      <c r="F44" s="74">
        <f>'model (2)'!AA39</f>
        <v>1</v>
      </c>
      <c r="G44" s="74">
        <f>'model (2)'!AB39</f>
        <v>2</v>
      </c>
      <c r="H44" s="74">
        <f>'model (2)'!AC39</f>
        <v>2</v>
      </c>
      <c r="I44" s="74">
        <f>'model (2)'!AD39</f>
        <v>1</v>
      </c>
      <c r="J44" s="74">
        <f>'model (2)'!AE39</f>
        <v>2</v>
      </c>
      <c r="K44" s="74">
        <f>'model (2)'!AF39</f>
        <v>2</v>
      </c>
      <c r="L44" s="74">
        <f>'model (2)'!AG39</f>
        <v>1</v>
      </c>
      <c r="M44" s="74">
        <f>'model (2)'!AH39</f>
        <v>1</v>
      </c>
      <c r="N44" s="74">
        <f>'model (2)'!AI39</f>
        <v>7</v>
      </c>
      <c r="O44" s="74">
        <f>'model (2)'!AJ39</f>
        <v>12</v>
      </c>
      <c r="P44" s="74">
        <f>'model (2)'!AK39</f>
        <v>14</v>
      </c>
      <c r="Q44" s="74">
        <f>'model (2)'!AL39</f>
        <v>12</v>
      </c>
      <c r="R44" s="74">
        <f>'model (2)'!AM39</f>
        <v>14</v>
      </c>
      <c r="S44" s="74">
        <f>'model (2)'!AN39</f>
        <v>14</v>
      </c>
      <c r="T44" s="148">
        <f t="shared" si="7"/>
        <v>88</v>
      </c>
      <c r="U44" s="157">
        <f>'Assignment (2)'!AB40</f>
        <v>5</v>
      </c>
      <c r="V44" s="157">
        <f>'Assignment (2)'!AC40</f>
        <v>5</v>
      </c>
      <c r="W44" s="47">
        <f t="shared" si="8"/>
        <v>10</v>
      </c>
      <c r="X44" s="149">
        <f t="shared" si="4"/>
        <v>0.83333333333333337</v>
      </c>
      <c r="Y44" s="149">
        <f t="shared" si="4"/>
        <v>0.94444444444444442</v>
      </c>
      <c r="Z44" s="149">
        <f t="shared" si="4"/>
        <v>0.83333333333333337</v>
      </c>
      <c r="AA44" s="149">
        <f t="shared" si="4"/>
        <v>1</v>
      </c>
      <c r="AB44" s="149">
        <f t="shared" si="4"/>
        <v>0.91304347826086951</v>
      </c>
      <c r="AC44" s="149">
        <f t="shared" si="4"/>
        <v>0.8</v>
      </c>
    </row>
    <row r="45" spans="1:29" ht="15.6">
      <c r="A45" s="143">
        <v>35</v>
      </c>
      <c r="B45" s="73" t="str">
        <f>'CAT I'!B45</f>
        <v>AME20042</v>
      </c>
      <c r="C45" s="171" t="str">
        <f>'CAT I'!C45</f>
        <v>JAI VISHNU</v>
      </c>
      <c r="D45" s="74">
        <f>'model (2)'!Y40</f>
        <v>1</v>
      </c>
      <c r="E45" s="74">
        <f>'model (2)'!Z40</f>
        <v>0</v>
      </c>
      <c r="F45" s="74">
        <f>'model (2)'!AA40</f>
        <v>2</v>
      </c>
      <c r="G45" s="74">
        <f>'model (2)'!AB40</f>
        <v>0</v>
      </c>
      <c r="H45" s="74">
        <f>'model (2)'!AC40</f>
        <v>0</v>
      </c>
      <c r="I45" s="74">
        <f>'model (2)'!AD40</f>
        <v>0</v>
      </c>
      <c r="J45" s="74">
        <f>'model (2)'!AE40</f>
        <v>2</v>
      </c>
      <c r="K45" s="74">
        <f>'model (2)'!AF40</f>
        <v>2</v>
      </c>
      <c r="L45" s="74">
        <f>'model (2)'!AG40</f>
        <v>2</v>
      </c>
      <c r="M45" s="74">
        <f>'model (2)'!AH40</f>
        <v>2</v>
      </c>
      <c r="N45" s="74">
        <f>'model (2)'!AI40</f>
        <v>10</v>
      </c>
      <c r="O45" s="74">
        <f>'model (2)'!AJ40</f>
        <v>13</v>
      </c>
      <c r="P45" s="74">
        <f>'model (2)'!AK40</f>
        <v>13</v>
      </c>
      <c r="Q45" s="74">
        <f>'model (2)'!AL40</f>
        <v>13</v>
      </c>
      <c r="R45" s="74">
        <f>'model (2)'!AM40</f>
        <v>13</v>
      </c>
      <c r="S45" s="74">
        <f>'model (2)'!AN40</f>
        <v>13</v>
      </c>
      <c r="T45" s="148">
        <f t="shared" si="7"/>
        <v>86</v>
      </c>
      <c r="U45" s="157">
        <f>'Assignment (2)'!AB41</f>
        <v>5</v>
      </c>
      <c r="V45" s="157">
        <f>'Assignment (2)'!AC41</f>
        <v>5</v>
      </c>
      <c r="W45" s="47">
        <f t="shared" si="8"/>
        <v>10</v>
      </c>
      <c r="X45" s="149">
        <f t="shared" si="4"/>
        <v>0.77777777777777779</v>
      </c>
      <c r="Y45" s="149">
        <f t="shared" si="4"/>
        <v>0.83333333333333337</v>
      </c>
      <c r="Z45" s="149">
        <f t="shared" si="4"/>
        <v>0.72222222222222221</v>
      </c>
      <c r="AA45" s="149">
        <f t="shared" si="4"/>
        <v>0.94444444444444442</v>
      </c>
      <c r="AB45" s="149">
        <f t="shared" si="4"/>
        <v>0.95652173913043481</v>
      </c>
      <c r="AC45" s="149">
        <f t="shared" si="4"/>
        <v>1</v>
      </c>
    </row>
    <row r="46" spans="1:29" ht="15.6">
      <c r="A46" s="143">
        <v>36</v>
      </c>
      <c r="B46" s="73" t="str">
        <f>'CAT I'!B46</f>
        <v>AME20043</v>
      </c>
      <c r="C46" s="171" t="str">
        <f>'CAT I'!C46</f>
        <v>JAYASHANTHAN</v>
      </c>
      <c r="D46" s="74">
        <f>'model (2)'!Y41</f>
        <v>2</v>
      </c>
      <c r="E46" s="74">
        <f>'model (2)'!Z41</f>
        <v>2</v>
      </c>
      <c r="F46" s="74">
        <f>'model (2)'!AA41</f>
        <v>2</v>
      </c>
      <c r="G46" s="74">
        <f>'model (2)'!AB41</f>
        <v>1</v>
      </c>
      <c r="H46" s="74">
        <f>'model (2)'!AC41</f>
        <v>2</v>
      </c>
      <c r="I46" s="74">
        <f>'model (2)'!AD41</f>
        <v>2</v>
      </c>
      <c r="J46" s="74">
        <f>'model (2)'!AE41</f>
        <v>2</v>
      </c>
      <c r="K46" s="74">
        <f>'model (2)'!AF41</f>
        <v>2</v>
      </c>
      <c r="L46" s="74">
        <f>'model (2)'!AG41</f>
        <v>2</v>
      </c>
      <c r="M46" s="74">
        <f>'model (2)'!AH41</f>
        <v>2</v>
      </c>
      <c r="N46" s="74">
        <f>'model (2)'!AI41</f>
        <v>6</v>
      </c>
      <c r="O46" s="74">
        <f>'model (2)'!AJ41</f>
        <v>11</v>
      </c>
      <c r="P46" s="74">
        <f>'model (2)'!AK41</f>
        <v>13</v>
      </c>
      <c r="Q46" s="74">
        <f>'model (2)'!AL41</f>
        <v>10</v>
      </c>
      <c r="R46" s="74">
        <f>'model (2)'!AM41</f>
        <v>13</v>
      </c>
      <c r="S46" s="74">
        <f>'model (2)'!AN41</f>
        <v>5</v>
      </c>
      <c r="T46" s="148">
        <f t="shared" si="7"/>
        <v>77</v>
      </c>
      <c r="U46" s="157">
        <f>'Assignment (2)'!AB42</f>
        <v>5</v>
      </c>
      <c r="V46" s="157">
        <f>'Assignment (2)'!AC42</f>
        <v>5</v>
      </c>
      <c r="W46" s="47">
        <f t="shared" si="8"/>
        <v>10</v>
      </c>
      <c r="X46" s="149">
        <f t="shared" si="4"/>
        <v>0.83333333333333337</v>
      </c>
      <c r="Y46" s="149">
        <f t="shared" si="4"/>
        <v>0.88888888888888884</v>
      </c>
      <c r="Z46" s="149">
        <f t="shared" si="4"/>
        <v>0.77777777777777779</v>
      </c>
      <c r="AA46" s="149">
        <f t="shared" si="4"/>
        <v>0.94444444444444442</v>
      </c>
      <c r="AB46" s="149">
        <f t="shared" si="4"/>
        <v>0.60869565217391308</v>
      </c>
      <c r="AC46" s="149">
        <f t="shared" si="4"/>
        <v>0.73333333333333328</v>
      </c>
    </row>
    <row r="47" spans="1:29" ht="15.6">
      <c r="A47" s="143">
        <v>37</v>
      </c>
      <c r="B47" s="73" t="str">
        <f>'CAT I'!B47</f>
        <v>AME20044</v>
      </c>
      <c r="C47" s="171" t="str">
        <f>'CAT I'!C47</f>
        <v>JEEVA. R</v>
      </c>
      <c r="D47" s="74">
        <f>'model (2)'!Y42</f>
        <v>1</v>
      </c>
      <c r="E47" s="74">
        <f>'model (2)'!Z42</f>
        <v>0</v>
      </c>
      <c r="F47" s="74">
        <f>'model (2)'!AA42</f>
        <v>2</v>
      </c>
      <c r="G47" s="74">
        <f>'model (2)'!AB42</f>
        <v>0</v>
      </c>
      <c r="H47" s="74">
        <f>'model (2)'!AC42</f>
        <v>0</v>
      </c>
      <c r="I47" s="74">
        <f>'model (2)'!AD42</f>
        <v>0</v>
      </c>
      <c r="J47" s="74">
        <f>'model (2)'!AE42</f>
        <v>2</v>
      </c>
      <c r="K47" s="74">
        <f>'model (2)'!AF42</f>
        <v>2</v>
      </c>
      <c r="L47" s="74">
        <f>'model (2)'!AG42</f>
        <v>2</v>
      </c>
      <c r="M47" s="74">
        <f>'model (2)'!AH42</f>
        <v>2</v>
      </c>
      <c r="N47" s="74">
        <f>'model (2)'!AI42</f>
        <v>10</v>
      </c>
      <c r="O47" s="74">
        <f>'model (2)'!AJ42</f>
        <v>13</v>
      </c>
      <c r="P47" s="74">
        <f>'model (2)'!AK42</f>
        <v>13</v>
      </c>
      <c r="Q47" s="74">
        <f>'model (2)'!AL42</f>
        <v>13</v>
      </c>
      <c r="R47" s="74">
        <f>'model (2)'!AM42</f>
        <v>13</v>
      </c>
      <c r="S47" s="74">
        <f>'model (2)'!AN42</f>
        <v>13</v>
      </c>
      <c r="T47" s="148">
        <f t="shared" si="7"/>
        <v>86</v>
      </c>
      <c r="U47" s="157">
        <f>'Assignment (2)'!AB43</f>
        <v>5</v>
      </c>
      <c r="V47" s="157">
        <f>'Assignment (2)'!AC43</f>
        <v>5</v>
      </c>
      <c r="W47" s="47">
        <f t="shared" si="8"/>
        <v>10</v>
      </c>
      <c r="X47" s="149">
        <f t="shared" si="4"/>
        <v>0.77777777777777779</v>
      </c>
      <c r="Y47" s="149">
        <f t="shared" si="4"/>
        <v>0.83333333333333337</v>
      </c>
      <c r="Z47" s="149">
        <f t="shared" si="4"/>
        <v>0.72222222222222221</v>
      </c>
      <c r="AA47" s="149">
        <f t="shared" si="4"/>
        <v>0.94444444444444442</v>
      </c>
      <c r="AB47" s="149">
        <f t="shared" si="4"/>
        <v>0.95652173913043481</v>
      </c>
      <c r="AC47" s="149">
        <f t="shared" si="4"/>
        <v>1</v>
      </c>
    </row>
    <row r="48" spans="1:29" ht="15.6">
      <c r="A48" s="143">
        <v>38</v>
      </c>
      <c r="B48" s="73" t="str">
        <f>'CAT I'!B48</f>
        <v>AME20045</v>
      </c>
      <c r="C48" s="171" t="str">
        <f>'CAT I'!C48</f>
        <v>JESTIN V YOHANNAN</v>
      </c>
      <c r="D48" s="74">
        <f>'model (2)'!Y43</f>
        <v>2</v>
      </c>
      <c r="E48" s="74">
        <f>'model (2)'!Z43</f>
        <v>2</v>
      </c>
      <c r="F48" s="74">
        <f>'model (2)'!AA43</f>
        <v>2</v>
      </c>
      <c r="G48" s="74">
        <f>'model (2)'!AB43</f>
        <v>2</v>
      </c>
      <c r="H48" s="74">
        <f>'model (2)'!AC43</f>
        <v>2</v>
      </c>
      <c r="I48" s="74">
        <f>'model (2)'!AD43</f>
        <v>2</v>
      </c>
      <c r="J48" s="74">
        <f>'model (2)'!AE43</f>
        <v>2</v>
      </c>
      <c r="K48" s="74">
        <f>'model (2)'!AF43</f>
        <v>2</v>
      </c>
      <c r="L48" s="74">
        <f>'model (2)'!AG43</f>
        <v>2</v>
      </c>
      <c r="M48" s="74">
        <f>'model (2)'!AH43</f>
        <v>2</v>
      </c>
      <c r="N48" s="74">
        <f>'model (2)'!AI43</f>
        <v>10</v>
      </c>
      <c r="O48" s="74">
        <f>'model (2)'!AJ43</f>
        <v>13</v>
      </c>
      <c r="P48" s="74">
        <f>'model (2)'!AK43</f>
        <v>13</v>
      </c>
      <c r="Q48" s="74">
        <f>'model (2)'!AL43</f>
        <v>14</v>
      </c>
      <c r="R48" s="74">
        <f>'model (2)'!AM43</f>
        <v>13</v>
      </c>
      <c r="S48" s="74">
        <f>'model (2)'!AN43</f>
        <v>13</v>
      </c>
      <c r="T48" s="148">
        <f t="shared" si="7"/>
        <v>96</v>
      </c>
      <c r="U48" s="157">
        <f>'Assignment (2)'!AB44</f>
        <v>5</v>
      </c>
      <c r="V48" s="157">
        <f>'Assignment (2)'!AC44</f>
        <v>5</v>
      </c>
      <c r="W48" s="47">
        <f t="shared" si="8"/>
        <v>10</v>
      </c>
      <c r="X48" s="149">
        <f t="shared" si="4"/>
        <v>0.94444444444444442</v>
      </c>
      <c r="Y48" s="149">
        <f t="shared" si="4"/>
        <v>0.94444444444444442</v>
      </c>
      <c r="Z48" s="149">
        <f t="shared" si="4"/>
        <v>1</v>
      </c>
      <c r="AA48" s="149">
        <f t="shared" si="4"/>
        <v>0.94444444444444442</v>
      </c>
      <c r="AB48" s="149">
        <f t="shared" si="4"/>
        <v>0.95652173913043481</v>
      </c>
      <c r="AC48" s="149">
        <f t="shared" si="4"/>
        <v>1</v>
      </c>
    </row>
    <row r="49" spans="1:29" ht="15.6">
      <c r="A49" s="143">
        <v>39</v>
      </c>
      <c r="B49" s="73" t="str">
        <f>'CAT I'!B49</f>
        <v>AME20046</v>
      </c>
      <c r="C49" s="171" t="str">
        <f>'CAT I'!C49</f>
        <v>JOE MERVIN</v>
      </c>
      <c r="D49" s="74">
        <f>'model (2)'!Y44</f>
        <v>1</v>
      </c>
      <c r="E49" s="74">
        <f>'model (2)'!Z44</f>
        <v>1</v>
      </c>
      <c r="F49" s="74">
        <f>'model (2)'!AA44</f>
        <v>1</v>
      </c>
      <c r="G49" s="74">
        <f>'model (2)'!AB44</f>
        <v>1</v>
      </c>
      <c r="H49" s="74">
        <f>'model (2)'!AC44</f>
        <v>0</v>
      </c>
      <c r="I49" s="74">
        <f>'model (2)'!AD44</f>
        <v>0</v>
      </c>
      <c r="J49" s="74">
        <f>'model (2)'!AE44</f>
        <v>2</v>
      </c>
      <c r="K49" s="74">
        <f>'model (2)'!AF44</f>
        <v>2</v>
      </c>
      <c r="L49" s="74">
        <f>'model (2)'!AG44</f>
        <v>1</v>
      </c>
      <c r="M49" s="74">
        <f>'model (2)'!AH44</f>
        <v>2</v>
      </c>
      <c r="N49" s="74">
        <f>'model (2)'!AI44</f>
        <v>10</v>
      </c>
      <c r="O49" s="74">
        <f>'model (2)'!AJ44</f>
        <v>14</v>
      </c>
      <c r="P49" s="74">
        <f>'model (2)'!AK44</f>
        <v>13</v>
      </c>
      <c r="Q49" s="74">
        <f>'model (2)'!AL44</f>
        <v>14</v>
      </c>
      <c r="R49" s="74">
        <f>'model (2)'!AM44</f>
        <v>13</v>
      </c>
      <c r="S49" s="74">
        <f>'model (2)'!AN44</f>
        <v>14</v>
      </c>
      <c r="T49" s="148">
        <f t="shared" si="7"/>
        <v>89</v>
      </c>
      <c r="U49" s="157">
        <f>'Assignment (2)'!AB45</f>
        <v>5</v>
      </c>
      <c r="V49" s="157">
        <f>'Assignment (2)'!AC45</f>
        <v>5</v>
      </c>
      <c r="W49" s="47">
        <f t="shared" si="8"/>
        <v>10</v>
      </c>
      <c r="X49" s="149">
        <f t="shared" si="4"/>
        <v>0.88888888888888884</v>
      </c>
      <c r="Y49" s="149">
        <f t="shared" si="4"/>
        <v>0.83333333333333337</v>
      </c>
      <c r="Z49" s="149">
        <f t="shared" si="4"/>
        <v>0.77777777777777779</v>
      </c>
      <c r="AA49" s="149">
        <f t="shared" si="4"/>
        <v>0.94444444444444442</v>
      </c>
      <c r="AB49" s="149">
        <f t="shared" si="4"/>
        <v>0.95652173913043481</v>
      </c>
      <c r="AC49" s="149">
        <f t="shared" si="4"/>
        <v>1</v>
      </c>
    </row>
    <row r="50" spans="1:29" ht="15.6">
      <c r="A50" s="143">
        <v>40</v>
      </c>
      <c r="B50" s="73" t="str">
        <f>'CAT I'!B50</f>
        <v>AME20047</v>
      </c>
      <c r="C50" s="171" t="str">
        <f>'CAT I'!C50</f>
        <v>JOEL SAJI KOKKAPARAMPIL</v>
      </c>
      <c r="D50" s="74">
        <f>'model (2)'!Y45</f>
        <v>2</v>
      </c>
      <c r="E50" s="74">
        <f>'model (2)'!Z45</f>
        <v>2</v>
      </c>
      <c r="F50" s="74">
        <f>'model (2)'!AA45</f>
        <v>2</v>
      </c>
      <c r="G50" s="74">
        <f>'model (2)'!AB45</f>
        <v>2</v>
      </c>
      <c r="H50" s="74">
        <f>'model (2)'!AC45</f>
        <v>2</v>
      </c>
      <c r="I50" s="74">
        <f>'model (2)'!AD45</f>
        <v>2</v>
      </c>
      <c r="J50" s="74">
        <f>'model (2)'!AE45</f>
        <v>2</v>
      </c>
      <c r="K50" s="74">
        <f>'model (2)'!AF45</f>
        <v>2</v>
      </c>
      <c r="L50" s="74">
        <f>'model (2)'!AG45</f>
        <v>2</v>
      </c>
      <c r="M50" s="74">
        <f>'model (2)'!AH45</f>
        <v>2</v>
      </c>
      <c r="N50" s="74">
        <f>'model (2)'!AI45</f>
        <v>10</v>
      </c>
      <c r="O50" s="74">
        <f>'model (2)'!AJ45</f>
        <v>13</v>
      </c>
      <c r="P50" s="74">
        <f>'model (2)'!AK45</f>
        <v>14</v>
      </c>
      <c r="Q50" s="74">
        <f>'model (2)'!AL45</f>
        <v>14</v>
      </c>
      <c r="R50" s="74">
        <f>'model (2)'!AM45</f>
        <v>14</v>
      </c>
      <c r="S50" s="74">
        <f>'model (2)'!AN45</f>
        <v>14</v>
      </c>
      <c r="T50" s="148">
        <f t="shared" si="7"/>
        <v>99</v>
      </c>
      <c r="U50" s="157">
        <f>'Assignment (2)'!AB46</f>
        <v>5</v>
      </c>
      <c r="V50" s="157">
        <f>'Assignment (2)'!AC46</f>
        <v>5</v>
      </c>
      <c r="W50" s="47">
        <f t="shared" si="8"/>
        <v>10</v>
      </c>
      <c r="X50" s="149">
        <f t="shared" si="4"/>
        <v>0.94444444444444442</v>
      </c>
      <c r="Y50" s="149">
        <f t="shared" si="4"/>
        <v>1</v>
      </c>
      <c r="Z50" s="149">
        <f t="shared" si="4"/>
        <v>1</v>
      </c>
      <c r="AA50" s="149">
        <f t="shared" si="4"/>
        <v>1</v>
      </c>
      <c r="AB50" s="149">
        <f t="shared" si="4"/>
        <v>1</v>
      </c>
      <c r="AC50" s="149">
        <f t="shared" si="4"/>
        <v>1</v>
      </c>
    </row>
    <row r="51" spans="1:29" ht="15.6">
      <c r="A51" s="143">
        <v>41</v>
      </c>
      <c r="B51" s="73" t="str">
        <f>'CAT I'!B51</f>
        <v>AME20048</v>
      </c>
      <c r="C51" s="171" t="str">
        <f>'CAT I'!C51</f>
        <v>JOHN JOBY</v>
      </c>
      <c r="D51" s="74">
        <f>'model (2)'!Y46</f>
        <v>1</v>
      </c>
      <c r="E51" s="74">
        <f>'model (2)'!Z46</f>
        <v>1</v>
      </c>
      <c r="F51" s="74">
        <f>'model (2)'!AA46</f>
        <v>2</v>
      </c>
      <c r="G51" s="74">
        <f>'model (2)'!AB46</f>
        <v>0</v>
      </c>
      <c r="H51" s="74">
        <f>'model (2)'!AC46</f>
        <v>0</v>
      </c>
      <c r="I51" s="74">
        <f>'model (2)'!AD46</f>
        <v>0</v>
      </c>
      <c r="J51" s="74">
        <f>'model (2)'!AE46</f>
        <v>2</v>
      </c>
      <c r="K51" s="74">
        <f>'model (2)'!AF46</f>
        <v>2</v>
      </c>
      <c r="L51" s="74">
        <f>'model (2)'!AG46</f>
        <v>2</v>
      </c>
      <c r="M51" s="74">
        <f>'model (2)'!AH46</f>
        <v>2</v>
      </c>
      <c r="N51" s="74">
        <f>'model (2)'!AI46</f>
        <v>9</v>
      </c>
      <c r="O51" s="74">
        <f>'model (2)'!AJ46</f>
        <v>13</v>
      </c>
      <c r="P51" s="74">
        <f>'model (2)'!AK46</f>
        <v>14</v>
      </c>
      <c r="Q51" s="74">
        <f>'model (2)'!AL46</f>
        <v>14</v>
      </c>
      <c r="R51" s="74">
        <f>'model (2)'!AM46</f>
        <v>14</v>
      </c>
      <c r="S51" s="74">
        <f>'model (2)'!AN46</f>
        <v>13</v>
      </c>
      <c r="T51" s="148">
        <f t="shared" si="7"/>
        <v>89</v>
      </c>
      <c r="U51" s="157">
        <f>'Assignment (2)'!AB47</f>
        <v>5</v>
      </c>
      <c r="V51" s="157">
        <f>'Assignment (2)'!AC47</f>
        <v>5</v>
      </c>
      <c r="W51" s="47">
        <f t="shared" si="8"/>
        <v>10</v>
      </c>
      <c r="X51" s="149">
        <f t="shared" si="4"/>
        <v>0.83333333333333337</v>
      </c>
      <c r="Y51" s="149">
        <f t="shared" si="4"/>
        <v>0.88888888888888884</v>
      </c>
      <c r="Z51" s="149">
        <f t="shared" si="4"/>
        <v>0.77777777777777779</v>
      </c>
      <c r="AA51" s="149">
        <f t="shared" si="4"/>
        <v>1</v>
      </c>
      <c r="AB51" s="149">
        <f t="shared" si="4"/>
        <v>0.95652173913043481</v>
      </c>
      <c r="AC51" s="149">
        <f t="shared" si="4"/>
        <v>0.93333333333333335</v>
      </c>
    </row>
    <row r="52" spans="1:29" ht="15.6">
      <c r="A52" s="143">
        <v>42</v>
      </c>
      <c r="B52" s="73" t="str">
        <f>'CAT I'!B52</f>
        <v>AME20049</v>
      </c>
      <c r="C52" s="171" t="str">
        <f>'CAT I'!C52</f>
        <v>KANNAN T</v>
      </c>
      <c r="D52" s="74">
        <f>'model (2)'!Y47</f>
        <v>2</v>
      </c>
      <c r="E52" s="74">
        <f>'model (2)'!Z47</f>
        <v>2</v>
      </c>
      <c r="F52" s="74">
        <f>'model (2)'!AA47</f>
        <v>2</v>
      </c>
      <c r="G52" s="74">
        <f>'model (2)'!AB47</f>
        <v>1</v>
      </c>
      <c r="H52" s="74">
        <f>'model (2)'!AC47</f>
        <v>2</v>
      </c>
      <c r="I52" s="74">
        <f>'model (2)'!AD47</f>
        <v>2</v>
      </c>
      <c r="J52" s="74">
        <f>'model (2)'!AE47</f>
        <v>2</v>
      </c>
      <c r="K52" s="74">
        <f>'model (2)'!AF47</f>
        <v>2</v>
      </c>
      <c r="L52" s="74">
        <f>'model (2)'!AG47</f>
        <v>2</v>
      </c>
      <c r="M52" s="74">
        <f>'model (2)'!AH47</f>
        <v>2</v>
      </c>
      <c r="N52" s="74">
        <f>'model (2)'!AI47</f>
        <v>10</v>
      </c>
      <c r="O52" s="74">
        <f>'model (2)'!AJ47</f>
        <v>13</v>
      </c>
      <c r="P52" s="74">
        <f>'model (2)'!AK47</f>
        <v>5</v>
      </c>
      <c r="Q52" s="74">
        <f>'model (2)'!AL47</f>
        <v>14</v>
      </c>
      <c r="R52" s="74">
        <f>'model (2)'!AM47</f>
        <v>10</v>
      </c>
      <c r="S52" s="74">
        <f>'model (2)'!AN47</f>
        <v>9</v>
      </c>
      <c r="T52" s="148">
        <f t="shared" si="7"/>
        <v>80</v>
      </c>
      <c r="U52" s="157">
        <f>'Assignment (2)'!AB48</f>
        <v>5</v>
      </c>
      <c r="V52" s="157">
        <f>'Assignment (2)'!AC48</f>
        <v>5</v>
      </c>
      <c r="W52" s="47">
        <f t="shared" si="8"/>
        <v>10</v>
      </c>
      <c r="X52" s="149">
        <f t="shared" si="4"/>
        <v>0.94444444444444442</v>
      </c>
      <c r="Y52" s="149">
        <f t="shared" si="4"/>
        <v>0.44444444444444442</v>
      </c>
      <c r="Z52" s="149">
        <f t="shared" si="4"/>
        <v>1</v>
      </c>
      <c r="AA52" s="149">
        <f t="shared" si="4"/>
        <v>0.77777777777777779</v>
      </c>
      <c r="AB52" s="149">
        <f t="shared" si="4"/>
        <v>0.78260869565217395</v>
      </c>
      <c r="AC52" s="149">
        <f t="shared" si="4"/>
        <v>1</v>
      </c>
    </row>
    <row r="53" spans="1:29" ht="15.6">
      <c r="A53" s="143">
        <v>43</v>
      </c>
      <c r="B53" s="73" t="str">
        <f>'CAT I'!B53</f>
        <v>AME20050</v>
      </c>
      <c r="C53" s="171" t="str">
        <f>'CAT I'!C53</f>
        <v>KASIVISWANATHA KUMAR A</v>
      </c>
      <c r="D53" s="74">
        <f>'model (2)'!Y48</f>
        <v>2</v>
      </c>
      <c r="E53" s="74">
        <f>'model (2)'!Z48</f>
        <v>2</v>
      </c>
      <c r="F53" s="74">
        <f>'model (2)'!AA48</f>
        <v>2</v>
      </c>
      <c r="G53" s="74">
        <f>'model (2)'!AB48</f>
        <v>1</v>
      </c>
      <c r="H53" s="74">
        <f>'model (2)'!AC48</f>
        <v>2</v>
      </c>
      <c r="I53" s="74">
        <f>'model (2)'!AD48</f>
        <v>2</v>
      </c>
      <c r="J53" s="74">
        <f>'model (2)'!AE48</f>
        <v>2</v>
      </c>
      <c r="K53" s="74">
        <f>'model (2)'!AF48</f>
        <v>2</v>
      </c>
      <c r="L53" s="74">
        <f>'model (2)'!AG48</f>
        <v>2</v>
      </c>
      <c r="M53" s="74">
        <f>'model (2)'!AH48</f>
        <v>2</v>
      </c>
      <c r="N53" s="74">
        <f>'model (2)'!AI48</f>
        <v>7</v>
      </c>
      <c r="O53" s="74">
        <f>'model (2)'!AJ48</f>
        <v>14</v>
      </c>
      <c r="P53" s="74">
        <f>'model (2)'!AK48</f>
        <v>7</v>
      </c>
      <c r="Q53" s="74">
        <f>'model (2)'!AL48</f>
        <v>14</v>
      </c>
      <c r="R53" s="74">
        <f>'model (2)'!AM48</f>
        <v>10</v>
      </c>
      <c r="S53" s="74">
        <f>'model (2)'!AN48</f>
        <v>8</v>
      </c>
      <c r="T53" s="148">
        <f t="shared" si="7"/>
        <v>79</v>
      </c>
      <c r="U53" s="157">
        <f>'Assignment (2)'!AB49</f>
        <v>5</v>
      </c>
      <c r="V53" s="157">
        <f>'Assignment (2)'!AC49</f>
        <v>5</v>
      </c>
      <c r="W53" s="47">
        <f t="shared" si="8"/>
        <v>10</v>
      </c>
      <c r="X53" s="149">
        <f t="shared" si="4"/>
        <v>1</v>
      </c>
      <c r="Y53" s="149">
        <f t="shared" si="4"/>
        <v>0.55555555555555558</v>
      </c>
      <c r="Z53" s="149">
        <f t="shared" si="4"/>
        <v>1</v>
      </c>
      <c r="AA53" s="149">
        <f t="shared" si="4"/>
        <v>0.77777777777777779</v>
      </c>
      <c r="AB53" s="149">
        <f t="shared" si="4"/>
        <v>0.73913043478260865</v>
      </c>
      <c r="AC53" s="149">
        <f t="shared" si="4"/>
        <v>0.8</v>
      </c>
    </row>
    <row r="54" spans="1:29" ht="15.6">
      <c r="A54" s="143">
        <v>44</v>
      </c>
      <c r="B54" s="73" t="str">
        <f>'CAT I'!B54</f>
        <v>AME20051</v>
      </c>
      <c r="C54" s="171" t="str">
        <f>'CAT I'!C54</f>
        <v>K KEERTHIVAASAN</v>
      </c>
      <c r="D54" s="74">
        <f>'model (2)'!Y49</f>
        <v>1</v>
      </c>
      <c r="E54" s="74">
        <f>'model (2)'!Z49</f>
        <v>1</v>
      </c>
      <c r="F54" s="74">
        <f>'model (2)'!AA49</f>
        <v>2</v>
      </c>
      <c r="G54" s="74">
        <f>'model (2)'!AB49</f>
        <v>2</v>
      </c>
      <c r="H54" s="74">
        <f>'model (2)'!AC49</f>
        <v>2</v>
      </c>
      <c r="I54" s="74">
        <f>'model (2)'!AD49</f>
        <v>2</v>
      </c>
      <c r="J54" s="74">
        <f>'model (2)'!AE49</f>
        <v>2</v>
      </c>
      <c r="K54" s="74">
        <f>'model (2)'!AF49</f>
        <v>1</v>
      </c>
      <c r="L54" s="74">
        <f>'model (2)'!AG49</f>
        <v>1</v>
      </c>
      <c r="M54" s="74">
        <f>'model (2)'!AH49</f>
        <v>2</v>
      </c>
      <c r="N54" s="74">
        <f>'model (2)'!AI49</f>
        <v>10</v>
      </c>
      <c r="O54" s="74">
        <f>'model (2)'!AJ49</f>
        <v>12</v>
      </c>
      <c r="P54" s="74">
        <f>'model (2)'!AK49</f>
        <v>13</v>
      </c>
      <c r="Q54" s="74">
        <f>'model (2)'!AL49</f>
        <v>14</v>
      </c>
      <c r="R54" s="74">
        <f>'model (2)'!AM49</f>
        <v>13</v>
      </c>
      <c r="S54" s="74">
        <f>'model (2)'!AN49</f>
        <v>10</v>
      </c>
      <c r="T54" s="148">
        <f t="shared" si="7"/>
        <v>88</v>
      </c>
      <c r="U54" s="157">
        <f>'Assignment (2)'!AB50</f>
        <v>5</v>
      </c>
      <c r="V54" s="157">
        <f>'Assignment (2)'!AC50</f>
        <v>5</v>
      </c>
      <c r="W54" s="47">
        <f t="shared" si="8"/>
        <v>10</v>
      </c>
      <c r="X54" s="149">
        <f t="shared" si="4"/>
        <v>0.77777777777777779</v>
      </c>
      <c r="Y54" s="149">
        <f t="shared" si="4"/>
        <v>0.94444444444444442</v>
      </c>
      <c r="Z54" s="149">
        <f t="shared" si="4"/>
        <v>1</v>
      </c>
      <c r="AA54" s="149">
        <f t="shared" si="4"/>
        <v>0.88888888888888884</v>
      </c>
      <c r="AB54" s="149">
        <f t="shared" si="4"/>
        <v>0.78260869565217395</v>
      </c>
      <c r="AC54" s="149">
        <f t="shared" si="4"/>
        <v>1</v>
      </c>
    </row>
    <row r="55" spans="1:29" ht="15.6">
      <c r="A55" s="143">
        <v>45</v>
      </c>
      <c r="B55" s="73" t="str">
        <f>'CAT I'!B55</f>
        <v>AME20052</v>
      </c>
      <c r="C55" s="171" t="str">
        <f>'CAT I'!C55</f>
        <v>KHARSHIV PREETH K</v>
      </c>
      <c r="D55" s="74">
        <f>'model (2)'!Y50</f>
        <v>1</v>
      </c>
      <c r="E55" s="74">
        <f>'model (2)'!Z50</f>
        <v>0</v>
      </c>
      <c r="F55" s="74">
        <f>'model (2)'!AA50</f>
        <v>2</v>
      </c>
      <c r="G55" s="74">
        <f>'model (2)'!AB50</f>
        <v>0</v>
      </c>
      <c r="H55" s="74">
        <f>'model (2)'!AC50</f>
        <v>0</v>
      </c>
      <c r="I55" s="74">
        <f>'model (2)'!AD50</f>
        <v>0</v>
      </c>
      <c r="J55" s="74">
        <f>'model (2)'!AE50</f>
        <v>2</v>
      </c>
      <c r="K55" s="74">
        <f>'model (2)'!AF50</f>
        <v>2</v>
      </c>
      <c r="L55" s="74">
        <f>'model (2)'!AG50</f>
        <v>2</v>
      </c>
      <c r="M55" s="74">
        <f>'model (2)'!AH50</f>
        <v>2</v>
      </c>
      <c r="N55" s="74">
        <f>'model (2)'!AI50</f>
        <v>10</v>
      </c>
      <c r="O55" s="74">
        <f>'model (2)'!AJ50</f>
        <v>13</v>
      </c>
      <c r="P55" s="74">
        <f>'model (2)'!AK50</f>
        <v>13</v>
      </c>
      <c r="Q55" s="74">
        <f>'model (2)'!AL50</f>
        <v>13</v>
      </c>
      <c r="R55" s="74">
        <f>'model (2)'!AM50</f>
        <v>13</v>
      </c>
      <c r="S55" s="74">
        <f>'model (2)'!AN50</f>
        <v>13</v>
      </c>
      <c r="T55" s="148">
        <f t="shared" si="7"/>
        <v>86</v>
      </c>
      <c r="U55" s="157">
        <f>'Assignment (2)'!AB51</f>
        <v>5</v>
      </c>
      <c r="V55" s="157">
        <f>'Assignment (2)'!AC51</f>
        <v>5</v>
      </c>
      <c r="W55" s="47">
        <f t="shared" si="8"/>
        <v>10</v>
      </c>
      <c r="X55" s="149">
        <f t="shared" si="4"/>
        <v>0.77777777777777779</v>
      </c>
      <c r="Y55" s="149">
        <f t="shared" si="4"/>
        <v>0.83333333333333337</v>
      </c>
      <c r="Z55" s="149">
        <f t="shared" si="4"/>
        <v>0.72222222222222221</v>
      </c>
      <c r="AA55" s="149">
        <f t="shared" si="4"/>
        <v>0.94444444444444442</v>
      </c>
      <c r="AB55" s="149">
        <f t="shared" si="4"/>
        <v>0.95652173913043481</v>
      </c>
      <c r="AC55" s="149">
        <f t="shared" si="4"/>
        <v>1</v>
      </c>
    </row>
    <row r="56" spans="1:29" ht="15.6">
      <c r="A56" s="143">
        <v>46</v>
      </c>
      <c r="B56" s="73" t="str">
        <f>'CAT I'!B56</f>
        <v>AME20053</v>
      </c>
      <c r="C56" s="171" t="str">
        <f>'CAT I'!C56</f>
        <v>KIRTHIK RAJ.K</v>
      </c>
      <c r="D56" s="74">
        <f>'model (2)'!Y51</f>
        <v>1</v>
      </c>
      <c r="E56" s="74">
        <f>'model (2)'!Z51</f>
        <v>2</v>
      </c>
      <c r="F56" s="74">
        <f>'model (2)'!AA51</f>
        <v>2</v>
      </c>
      <c r="G56" s="74">
        <f>'model (2)'!AB51</f>
        <v>2</v>
      </c>
      <c r="H56" s="74">
        <f>'model (2)'!AC51</f>
        <v>2</v>
      </c>
      <c r="I56" s="74">
        <f>'model (2)'!AD51</f>
        <v>1</v>
      </c>
      <c r="J56" s="74">
        <f>'model (2)'!AE51</f>
        <v>1</v>
      </c>
      <c r="K56" s="74">
        <f>'model (2)'!AF51</f>
        <v>1</v>
      </c>
      <c r="L56" s="74">
        <f>'model (2)'!AG51</f>
        <v>2</v>
      </c>
      <c r="M56" s="74">
        <f>'model (2)'!AH51</f>
        <v>2</v>
      </c>
      <c r="N56" s="74">
        <f>'model (2)'!AI51</f>
        <v>8</v>
      </c>
      <c r="O56" s="74">
        <f>'model (2)'!AJ51</f>
        <v>11</v>
      </c>
      <c r="P56" s="74">
        <f>'model (2)'!AK51</f>
        <v>14</v>
      </c>
      <c r="Q56" s="74">
        <f>'model (2)'!AL51</f>
        <v>13</v>
      </c>
      <c r="R56" s="74">
        <f>'model (2)'!AM51</f>
        <v>12</v>
      </c>
      <c r="S56" s="74">
        <f>'model (2)'!AN51</f>
        <v>11</v>
      </c>
      <c r="T56" s="148">
        <f t="shared" si="7"/>
        <v>85</v>
      </c>
      <c r="U56" s="157">
        <f>'Assignment (2)'!AB52</f>
        <v>5</v>
      </c>
      <c r="V56" s="157">
        <f>'Assignment (2)'!AC52</f>
        <v>5</v>
      </c>
      <c r="W56" s="47">
        <f t="shared" si="8"/>
        <v>10</v>
      </c>
      <c r="X56" s="149">
        <f t="shared" si="4"/>
        <v>0.77777777777777779</v>
      </c>
      <c r="Y56" s="149">
        <f t="shared" si="4"/>
        <v>1</v>
      </c>
      <c r="Z56" s="149">
        <f t="shared" si="4"/>
        <v>0.88888888888888884</v>
      </c>
      <c r="AA56" s="149">
        <f t="shared" si="4"/>
        <v>0.77777777777777779</v>
      </c>
      <c r="AB56" s="149">
        <f t="shared" si="4"/>
        <v>0.86956521739130432</v>
      </c>
      <c r="AC56" s="149">
        <f t="shared" si="4"/>
        <v>0.8666666666666667</v>
      </c>
    </row>
    <row r="57" spans="1:29" ht="15.6">
      <c r="A57" s="143">
        <v>47</v>
      </c>
      <c r="B57" s="73" t="str">
        <f>'CAT I'!B57</f>
        <v>AME20054</v>
      </c>
      <c r="C57" s="171" t="str">
        <f>'CAT I'!C57</f>
        <v>KOUSTUBH KUMAR CHOUDHARY</v>
      </c>
      <c r="D57" s="74">
        <f>'model (2)'!Y52</f>
        <v>2</v>
      </c>
      <c r="E57" s="74">
        <f>'model (2)'!Z52</f>
        <v>2</v>
      </c>
      <c r="F57" s="74">
        <f>'model (2)'!AA52</f>
        <v>1</v>
      </c>
      <c r="G57" s="74">
        <f>'model (2)'!AB52</f>
        <v>2</v>
      </c>
      <c r="H57" s="74">
        <f>'model (2)'!AC52</f>
        <v>2</v>
      </c>
      <c r="I57" s="74">
        <f>'model (2)'!AD52</f>
        <v>2</v>
      </c>
      <c r="J57" s="74">
        <f>'model (2)'!AE52</f>
        <v>2</v>
      </c>
      <c r="K57" s="74">
        <f>'model (2)'!AF52</f>
        <v>2</v>
      </c>
      <c r="L57" s="74">
        <f>'model (2)'!AG52</f>
        <v>1</v>
      </c>
      <c r="M57" s="74">
        <f>'model (2)'!AH52</f>
        <v>2</v>
      </c>
      <c r="N57" s="74">
        <f>'model (2)'!AI52</f>
        <v>10</v>
      </c>
      <c r="O57" s="74">
        <f>'model (2)'!AJ52</f>
        <v>10</v>
      </c>
      <c r="P57" s="74">
        <f>'model (2)'!AK52</f>
        <v>11</v>
      </c>
      <c r="Q57" s="74">
        <f>'model (2)'!AL52</f>
        <v>12</v>
      </c>
      <c r="R57" s="74">
        <f>'model (2)'!AM52</f>
        <v>14</v>
      </c>
      <c r="S57" s="74">
        <f>'model (2)'!AN52</f>
        <v>12</v>
      </c>
      <c r="T57" s="148">
        <f t="shared" si="7"/>
        <v>87</v>
      </c>
      <c r="U57" s="157">
        <f>'Assignment (2)'!AB53</f>
        <v>5</v>
      </c>
      <c r="V57" s="157">
        <f>'Assignment (2)'!AC53</f>
        <v>5</v>
      </c>
      <c r="W57" s="47">
        <f t="shared" si="8"/>
        <v>10</v>
      </c>
      <c r="X57" s="149">
        <f t="shared" si="4"/>
        <v>0.77777777777777779</v>
      </c>
      <c r="Y57" s="149">
        <f t="shared" si="4"/>
        <v>0.77777777777777779</v>
      </c>
      <c r="Z57" s="149">
        <f t="shared" si="4"/>
        <v>0.88888888888888884</v>
      </c>
      <c r="AA57" s="149">
        <f t="shared" si="4"/>
        <v>1</v>
      </c>
      <c r="AB57" s="149">
        <f t="shared" si="4"/>
        <v>0.86956521739130432</v>
      </c>
      <c r="AC57" s="149">
        <f t="shared" si="4"/>
        <v>1</v>
      </c>
    </row>
    <row r="58" spans="1:29" ht="15.6">
      <c r="A58" s="143">
        <v>48</v>
      </c>
      <c r="B58" s="73" t="str">
        <f>'CAT I'!B58</f>
        <v>AME20055</v>
      </c>
      <c r="C58" s="171" t="str">
        <f>'CAT I'!C58</f>
        <v>MADASAMY.S</v>
      </c>
      <c r="D58" s="74">
        <f>'model (2)'!Y53</f>
        <v>2</v>
      </c>
      <c r="E58" s="74">
        <f>'model (2)'!Z53</f>
        <v>2</v>
      </c>
      <c r="F58" s="74">
        <f>'model (2)'!AA53</f>
        <v>1</v>
      </c>
      <c r="G58" s="74">
        <f>'model (2)'!AB53</f>
        <v>1</v>
      </c>
      <c r="H58" s="74">
        <f>'model (2)'!AC53</f>
        <v>1</v>
      </c>
      <c r="I58" s="74">
        <f>'model (2)'!AD53</f>
        <v>1</v>
      </c>
      <c r="J58" s="74">
        <f>'model (2)'!AE53</f>
        <v>2</v>
      </c>
      <c r="K58" s="74">
        <f>'model (2)'!AF53</f>
        <v>1</v>
      </c>
      <c r="L58" s="74">
        <f>'model (2)'!AG53</f>
        <v>2</v>
      </c>
      <c r="M58" s="74">
        <f>'model (2)'!AH53</f>
        <v>2</v>
      </c>
      <c r="N58" s="74">
        <f>'model (2)'!AI53</f>
        <v>7</v>
      </c>
      <c r="O58" s="74">
        <f>'model (2)'!AJ53</f>
        <v>14</v>
      </c>
      <c r="P58" s="74">
        <f>'model (2)'!AK53</f>
        <v>11</v>
      </c>
      <c r="Q58" s="74">
        <f>'model (2)'!AL53</f>
        <v>13</v>
      </c>
      <c r="R58" s="74">
        <f>'model (2)'!AM53</f>
        <v>14</v>
      </c>
      <c r="S58" s="74">
        <f>'model (2)'!AN53</f>
        <v>14</v>
      </c>
      <c r="T58" s="148">
        <f t="shared" si="7"/>
        <v>88</v>
      </c>
      <c r="U58" s="157">
        <f>'Assignment (2)'!AB54</f>
        <v>5</v>
      </c>
      <c r="V58" s="157">
        <f>'Assignment (2)'!AC54</f>
        <v>5</v>
      </c>
      <c r="W58" s="47">
        <f t="shared" si="8"/>
        <v>10</v>
      </c>
      <c r="X58" s="149">
        <f t="shared" ref="X58:AC100" si="9">SUMIF(($D$9:$V$9),X$9,($D58:$V58))/X$10</f>
        <v>1</v>
      </c>
      <c r="Y58" s="149">
        <f t="shared" si="9"/>
        <v>0.72222222222222221</v>
      </c>
      <c r="Z58" s="149">
        <f t="shared" si="9"/>
        <v>0.83333333333333337</v>
      </c>
      <c r="AA58" s="149">
        <f t="shared" si="9"/>
        <v>0.94444444444444442</v>
      </c>
      <c r="AB58" s="149">
        <f t="shared" si="9"/>
        <v>1</v>
      </c>
      <c r="AC58" s="149">
        <f t="shared" si="9"/>
        <v>0.8</v>
      </c>
    </row>
    <row r="59" spans="1:29" ht="15.6">
      <c r="A59" s="143">
        <v>49</v>
      </c>
      <c r="B59" s="73" t="str">
        <f>'CAT I'!B59</f>
        <v>AME20057</v>
      </c>
      <c r="C59" s="171" t="str">
        <f>'CAT I'!C59</f>
        <v>MANOHARLAL S</v>
      </c>
      <c r="D59" s="74">
        <f>'model (2)'!Y54</f>
        <v>2</v>
      </c>
      <c r="E59" s="74">
        <f>'model (2)'!Z54</f>
        <v>1</v>
      </c>
      <c r="F59" s="74">
        <f>'model (2)'!AA54</f>
        <v>2</v>
      </c>
      <c r="G59" s="74">
        <f>'model (2)'!AB54</f>
        <v>1</v>
      </c>
      <c r="H59" s="74">
        <f>'model (2)'!AC54</f>
        <v>2</v>
      </c>
      <c r="I59" s="74">
        <f>'model (2)'!AD54</f>
        <v>2</v>
      </c>
      <c r="J59" s="74">
        <f>'model (2)'!AE54</f>
        <v>2</v>
      </c>
      <c r="K59" s="74">
        <f>'model (2)'!AF54</f>
        <v>2</v>
      </c>
      <c r="L59" s="74">
        <f>'model (2)'!AG54</f>
        <v>2</v>
      </c>
      <c r="M59" s="74">
        <f>'model (2)'!AH54</f>
        <v>2</v>
      </c>
      <c r="N59" s="74">
        <f>'model (2)'!AI54</f>
        <v>9</v>
      </c>
      <c r="O59" s="74">
        <f>'model (2)'!AJ54</f>
        <v>14</v>
      </c>
      <c r="P59" s="74">
        <f>'model (2)'!AK54</f>
        <v>13</v>
      </c>
      <c r="Q59" s="74">
        <f>'model (2)'!AL54</f>
        <v>14</v>
      </c>
      <c r="R59" s="74">
        <f>'model (2)'!AM54</f>
        <v>14</v>
      </c>
      <c r="S59" s="74">
        <f>'model (2)'!AN54</f>
        <v>14</v>
      </c>
      <c r="T59" s="148">
        <f t="shared" si="7"/>
        <v>96</v>
      </c>
      <c r="U59" s="157">
        <f>'Assignment (2)'!AB55</f>
        <v>5</v>
      </c>
      <c r="V59" s="157">
        <f>'Assignment (2)'!AC55</f>
        <v>5</v>
      </c>
      <c r="W59" s="47">
        <f t="shared" si="8"/>
        <v>10</v>
      </c>
      <c r="X59" s="149">
        <f t="shared" si="9"/>
        <v>0.94444444444444442</v>
      </c>
      <c r="Y59" s="149">
        <f t="shared" si="9"/>
        <v>0.88888888888888884</v>
      </c>
      <c r="Z59" s="149">
        <f t="shared" si="9"/>
        <v>1</v>
      </c>
      <c r="AA59" s="149">
        <f t="shared" si="9"/>
        <v>1</v>
      </c>
      <c r="AB59" s="149">
        <f t="shared" si="9"/>
        <v>1</v>
      </c>
      <c r="AC59" s="149">
        <f t="shared" si="9"/>
        <v>0.93333333333333335</v>
      </c>
    </row>
    <row r="60" spans="1:29" ht="15.6">
      <c r="A60" s="143">
        <v>50</v>
      </c>
      <c r="B60" s="73" t="str">
        <f>'CAT I'!B60</f>
        <v>AME20058</v>
      </c>
      <c r="C60" s="171" t="str">
        <f>'CAT I'!C60</f>
        <v>MATHEW SHARON</v>
      </c>
      <c r="D60" s="74">
        <f>'model (2)'!Y55</f>
        <v>1</v>
      </c>
      <c r="E60" s="74">
        <f>'model (2)'!Z55</f>
        <v>0</v>
      </c>
      <c r="F60" s="74">
        <f>'model (2)'!AA55</f>
        <v>2</v>
      </c>
      <c r="G60" s="74">
        <f>'model (2)'!AB55</f>
        <v>0</v>
      </c>
      <c r="H60" s="74">
        <f>'model (2)'!AC55</f>
        <v>0</v>
      </c>
      <c r="I60" s="74">
        <f>'model (2)'!AD55</f>
        <v>0</v>
      </c>
      <c r="J60" s="74">
        <f>'model (2)'!AE55</f>
        <v>2</v>
      </c>
      <c r="K60" s="74">
        <f>'model (2)'!AF55</f>
        <v>2</v>
      </c>
      <c r="L60" s="74">
        <f>'model (2)'!AG55</f>
        <v>2</v>
      </c>
      <c r="M60" s="74">
        <f>'model (2)'!AH55</f>
        <v>2</v>
      </c>
      <c r="N60" s="74">
        <f>'model (2)'!AI55</f>
        <v>10</v>
      </c>
      <c r="O60" s="74">
        <f>'model (2)'!AJ55</f>
        <v>13</v>
      </c>
      <c r="P60" s="74">
        <f>'model (2)'!AK55</f>
        <v>13</v>
      </c>
      <c r="Q60" s="74">
        <f>'model (2)'!AL55</f>
        <v>13</v>
      </c>
      <c r="R60" s="74">
        <f>'model (2)'!AM55</f>
        <v>13</v>
      </c>
      <c r="S60" s="74">
        <f>'model (2)'!AN55</f>
        <v>13</v>
      </c>
      <c r="T60" s="148">
        <f t="shared" si="7"/>
        <v>86</v>
      </c>
      <c r="U60" s="157">
        <f>'Assignment (2)'!AB56</f>
        <v>5</v>
      </c>
      <c r="V60" s="157">
        <f>'Assignment (2)'!AC56</f>
        <v>5</v>
      </c>
      <c r="W60" s="47">
        <f t="shared" si="8"/>
        <v>10</v>
      </c>
      <c r="X60" s="149">
        <f t="shared" si="9"/>
        <v>0.77777777777777779</v>
      </c>
      <c r="Y60" s="149">
        <f t="shared" si="9"/>
        <v>0.83333333333333337</v>
      </c>
      <c r="Z60" s="149">
        <f t="shared" si="9"/>
        <v>0.72222222222222221</v>
      </c>
      <c r="AA60" s="149">
        <f t="shared" si="9"/>
        <v>0.94444444444444442</v>
      </c>
      <c r="AB60" s="149">
        <f t="shared" si="9"/>
        <v>0.95652173913043481</v>
      </c>
      <c r="AC60" s="149">
        <f t="shared" si="9"/>
        <v>1</v>
      </c>
    </row>
    <row r="61" spans="1:29" ht="15.6">
      <c r="A61" s="143">
        <v>51</v>
      </c>
      <c r="B61" s="73" t="str">
        <f>'CAT I'!B61</f>
        <v>AME20059</v>
      </c>
      <c r="C61" s="171" t="str">
        <f>'CAT I'!C61</f>
        <v>MINNALRAJA</v>
      </c>
      <c r="D61" s="74">
        <f>'model (2)'!Y56</f>
        <v>0</v>
      </c>
      <c r="E61" s="74">
        <f>'model (2)'!Z56</f>
        <v>0</v>
      </c>
      <c r="F61" s="74">
        <f>'model (2)'!AA56</f>
        <v>0</v>
      </c>
      <c r="G61" s="74">
        <f>'model (2)'!AB56</f>
        <v>0</v>
      </c>
      <c r="H61" s="74">
        <f>'model (2)'!AC56</f>
        <v>0</v>
      </c>
      <c r="I61" s="74">
        <f>'model (2)'!AD56</f>
        <v>0</v>
      </c>
      <c r="J61" s="74">
        <f>'model (2)'!AE56</f>
        <v>0</v>
      </c>
      <c r="K61" s="74">
        <f>'model (2)'!AF56</f>
        <v>0</v>
      </c>
      <c r="L61" s="74">
        <f>'model (2)'!AG56</f>
        <v>0</v>
      </c>
      <c r="M61" s="74">
        <f>'model (2)'!AH56</f>
        <v>0</v>
      </c>
      <c r="N61" s="74">
        <f>'model (2)'!AI56</f>
        <v>0</v>
      </c>
      <c r="O61" s="74">
        <f>'model (2)'!AJ56</f>
        <v>0</v>
      </c>
      <c r="P61" s="74">
        <f>'model (2)'!AK56</f>
        <v>0</v>
      </c>
      <c r="Q61" s="74">
        <f>'model (2)'!AL56</f>
        <v>0</v>
      </c>
      <c r="R61" s="74">
        <f>'model (2)'!AM56</f>
        <v>0</v>
      </c>
      <c r="S61" s="74">
        <f>'model (2)'!AN56</f>
        <v>0</v>
      </c>
      <c r="T61" s="148">
        <f t="shared" si="7"/>
        <v>0</v>
      </c>
      <c r="U61" s="157">
        <f>'Assignment (2)'!AB57</f>
        <v>0</v>
      </c>
      <c r="V61" s="157">
        <f>'Assignment (2)'!AC57</f>
        <v>0</v>
      </c>
      <c r="W61" s="47">
        <f t="shared" si="8"/>
        <v>0</v>
      </c>
      <c r="X61" s="149">
        <f t="shared" si="9"/>
        <v>0</v>
      </c>
      <c r="Y61" s="149">
        <f t="shared" si="9"/>
        <v>0</v>
      </c>
      <c r="Z61" s="149">
        <f t="shared" si="9"/>
        <v>0</v>
      </c>
      <c r="AA61" s="149">
        <f t="shared" si="9"/>
        <v>0</v>
      </c>
      <c r="AB61" s="149">
        <f t="shared" si="9"/>
        <v>0</v>
      </c>
      <c r="AC61" s="149">
        <f t="shared" si="9"/>
        <v>0</v>
      </c>
    </row>
    <row r="62" spans="1:29" ht="15.6">
      <c r="A62" s="143">
        <v>52</v>
      </c>
      <c r="B62" s="73" t="str">
        <f>'CAT I'!B62</f>
        <v>AME20060</v>
      </c>
      <c r="C62" s="171" t="str">
        <f>'CAT I'!C62</f>
        <v>MOHAMMED ARHAM SHARIFF</v>
      </c>
      <c r="D62" s="74">
        <f>'model (2)'!Y57</f>
        <v>0</v>
      </c>
      <c r="E62" s="74">
        <f>'model (2)'!Z57</f>
        <v>0</v>
      </c>
      <c r="F62" s="74">
        <f>'model (2)'!AA57</f>
        <v>0</v>
      </c>
      <c r="G62" s="74">
        <f>'model (2)'!AB57</f>
        <v>0</v>
      </c>
      <c r="H62" s="74">
        <f>'model (2)'!AC57</f>
        <v>0</v>
      </c>
      <c r="I62" s="74">
        <f>'model (2)'!AD57</f>
        <v>0</v>
      </c>
      <c r="J62" s="74">
        <f>'model (2)'!AE57</f>
        <v>0</v>
      </c>
      <c r="K62" s="74">
        <f>'model (2)'!AF57</f>
        <v>0</v>
      </c>
      <c r="L62" s="74">
        <f>'model (2)'!AG57</f>
        <v>0</v>
      </c>
      <c r="M62" s="74">
        <f>'model (2)'!AH57</f>
        <v>0</v>
      </c>
      <c r="N62" s="74">
        <f>'model (2)'!AI57</f>
        <v>0</v>
      </c>
      <c r="O62" s="74">
        <f>'model (2)'!AJ57</f>
        <v>0</v>
      </c>
      <c r="P62" s="74">
        <f>'model (2)'!AK57</f>
        <v>0</v>
      </c>
      <c r="Q62" s="74">
        <f>'model (2)'!AL57</f>
        <v>0</v>
      </c>
      <c r="R62" s="74">
        <f>'model (2)'!AM57</f>
        <v>0</v>
      </c>
      <c r="S62" s="74">
        <f>'model (2)'!AN57</f>
        <v>0</v>
      </c>
      <c r="T62" s="148">
        <f t="shared" si="7"/>
        <v>0</v>
      </c>
      <c r="U62" s="157">
        <f>'Assignment (2)'!AB58</f>
        <v>0</v>
      </c>
      <c r="V62" s="157">
        <f>'Assignment (2)'!AC58</f>
        <v>0</v>
      </c>
      <c r="W62" s="47">
        <f t="shared" si="8"/>
        <v>0</v>
      </c>
      <c r="X62" s="149">
        <f t="shared" si="9"/>
        <v>0</v>
      </c>
      <c r="Y62" s="149">
        <f t="shared" si="9"/>
        <v>0</v>
      </c>
      <c r="Z62" s="149">
        <f t="shared" si="9"/>
        <v>0</v>
      </c>
      <c r="AA62" s="149">
        <f t="shared" si="9"/>
        <v>0</v>
      </c>
      <c r="AB62" s="149">
        <f t="shared" si="9"/>
        <v>0</v>
      </c>
      <c r="AC62" s="149">
        <f t="shared" si="9"/>
        <v>0</v>
      </c>
    </row>
    <row r="63" spans="1:29" ht="15.6">
      <c r="A63" s="143">
        <v>53</v>
      </c>
      <c r="B63" s="73" t="str">
        <f>'CAT I'!B63</f>
        <v>AME20063</v>
      </c>
      <c r="C63" s="171" t="str">
        <f>'CAT I'!C63</f>
        <v>MOUNIKANTH. K. S</v>
      </c>
      <c r="D63" s="74">
        <f>'model (2)'!Y58</f>
        <v>1</v>
      </c>
      <c r="E63" s="74">
        <f>'model (2)'!Z58</f>
        <v>0</v>
      </c>
      <c r="F63" s="74">
        <f>'model (2)'!AA58</f>
        <v>2</v>
      </c>
      <c r="G63" s="74">
        <f>'model (2)'!AB58</f>
        <v>0</v>
      </c>
      <c r="H63" s="74">
        <f>'model (2)'!AC58</f>
        <v>0</v>
      </c>
      <c r="I63" s="74">
        <f>'model (2)'!AD58</f>
        <v>0</v>
      </c>
      <c r="J63" s="74">
        <f>'model (2)'!AE58</f>
        <v>2</v>
      </c>
      <c r="K63" s="74">
        <f>'model (2)'!AF58</f>
        <v>2</v>
      </c>
      <c r="L63" s="74">
        <f>'model (2)'!AG58</f>
        <v>2</v>
      </c>
      <c r="M63" s="74">
        <f>'model (2)'!AH58</f>
        <v>2</v>
      </c>
      <c r="N63" s="74">
        <f>'model (2)'!AI58</f>
        <v>10</v>
      </c>
      <c r="O63" s="74">
        <f>'model (2)'!AJ58</f>
        <v>13</v>
      </c>
      <c r="P63" s="74">
        <f>'model (2)'!AK58</f>
        <v>13</v>
      </c>
      <c r="Q63" s="74">
        <f>'model (2)'!AL58</f>
        <v>13</v>
      </c>
      <c r="R63" s="74">
        <f>'model (2)'!AM58</f>
        <v>13</v>
      </c>
      <c r="S63" s="74">
        <f>'model (2)'!AN58</f>
        <v>13</v>
      </c>
      <c r="T63" s="148">
        <f t="shared" si="7"/>
        <v>86</v>
      </c>
      <c r="U63" s="157">
        <f>'Assignment (2)'!AB59</f>
        <v>5</v>
      </c>
      <c r="V63" s="157">
        <f>'Assignment (2)'!AC59</f>
        <v>5</v>
      </c>
      <c r="W63" s="47">
        <f t="shared" si="8"/>
        <v>10</v>
      </c>
      <c r="X63" s="149">
        <f t="shared" si="9"/>
        <v>0.77777777777777779</v>
      </c>
      <c r="Y63" s="149">
        <f t="shared" si="9"/>
        <v>0.83333333333333337</v>
      </c>
      <c r="Z63" s="149">
        <f t="shared" si="9"/>
        <v>0.72222222222222221</v>
      </c>
      <c r="AA63" s="149">
        <f t="shared" si="9"/>
        <v>0.94444444444444442</v>
      </c>
      <c r="AB63" s="149">
        <f t="shared" si="9"/>
        <v>0.95652173913043481</v>
      </c>
      <c r="AC63" s="149">
        <f t="shared" si="9"/>
        <v>1</v>
      </c>
    </row>
    <row r="64" spans="1:29" ht="15.6">
      <c r="A64" s="143">
        <v>54</v>
      </c>
      <c r="B64" s="73" t="str">
        <f>'CAT I'!B64</f>
        <v>AME20064</v>
      </c>
      <c r="C64" s="171" t="str">
        <f>'CAT I'!C64</f>
        <v>MUHAMED YACIN</v>
      </c>
      <c r="D64" s="74">
        <f>'model (2)'!Y59</f>
        <v>1</v>
      </c>
      <c r="E64" s="74">
        <f>'model (2)'!Z59</f>
        <v>2</v>
      </c>
      <c r="F64" s="74">
        <f>'model (2)'!AA59</f>
        <v>2</v>
      </c>
      <c r="G64" s="74">
        <f>'model (2)'!AB59</f>
        <v>2</v>
      </c>
      <c r="H64" s="74">
        <f>'model (2)'!AC59</f>
        <v>1</v>
      </c>
      <c r="I64" s="74">
        <f>'model (2)'!AD59</f>
        <v>2</v>
      </c>
      <c r="J64" s="74">
        <f>'model (2)'!AE59</f>
        <v>2</v>
      </c>
      <c r="K64" s="74">
        <f>'model (2)'!AF59</f>
        <v>2</v>
      </c>
      <c r="L64" s="74">
        <f>'model (2)'!AG59</f>
        <v>1</v>
      </c>
      <c r="M64" s="74">
        <f>'model (2)'!AH59</f>
        <v>2</v>
      </c>
      <c r="N64" s="74">
        <f>'model (2)'!AI59</f>
        <v>10</v>
      </c>
      <c r="O64" s="74">
        <f>'model (2)'!AJ59</f>
        <v>14</v>
      </c>
      <c r="P64" s="74">
        <f>'model (2)'!AK59</f>
        <v>14</v>
      </c>
      <c r="Q64" s="74">
        <f>'model (2)'!AL59</f>
        <v>12</v>
      </c>
      <c r="R64" s="74">
        <f>'model (2)'!AM59</f>
        <v>14</v>
      </c>
      <c r="S64" s="74">
        <f>'model (2)'!AN59</f>
        <v>9</v>
      </c>
      <c r="T64" s="148">
        <f t="shared" si="7"/>
        <v>90</v>
      </c>
      <c r="U64" s="157">
        <f>'Assignment (2)'!AB60</f>
        <v>5</v>
      </c>
      <c r="V64" s="157">
        <f>'Assignment (2)'!AC60</f>
        <v>5</v>
      </c>
      <c r="W64" s="47">
        <f t="shared" si="8"/>
        <v>10</v>
      </c>
      <c r="X64" s="149">
        <f t="shared" si="9"/>
        <v>0.94444444444444442</v>
      </c>
      <c r="Y64" s="149">
        <f t="shared" si="9"/>
        <v>1</v>
      </c>
      <c r="Z64" s="149">
        <f t="shared" si="9"/>
        <v>0.83333333333333337</v>
      </c>
      <c r="AA64" s="149">
        <f t="shared" si="9"/>
        <v>1</v>
      </c>
      <c r="AB64" s="149">
        <f t="shared" si="9"/>
        <v>0.73913043478260865</v>
      </c>
      <c r="AC64" s="149">
        <f t="shared" si="9"/>
        <v>1</v>
      </c>
    </row>
    <row r="65" spans="1:29" ht="15.6">
      <c r="A65" s="143">
        <v>55</v>
      </c>
      <c r="B65" s="73" t="str">
        <f>'CAT I'!B65</f>
        <v>AME20065</v>
      </c>
      <c r="C65" s="171" t="str">
        <f>'CAT I'!C65</f>
        <v>MUTHURAMALINGAM</v>
      </c>
      <c r="D65" s="74">
        <f>'model (2)'!Y60</f>
        <v>1</v>
      </c>
      <c r="E65" s="74">
        <f>'model (2)'!Z60</f>
        <v>0</v>
      </c>
      <c r="F65" s="74">
        <f>'model (2)'!AA60</f>
        <v>2</v>
      </c>
      <c r="G65" s="74">
        <f>'model (2)'!AB60</f>
        <v>0</v>
      </c>
      <c r="H65" s="74">
        <f>'model (2)'!AC60</f>
        <v>0</v>
      </c>
      <c r="I65" s="74">
        <f>'model (2)'!AD60</f>
        <v>0</v>
      </c>
      <c r="J65" s="74">
        <f>'model (2)'!AE60</f>
        <v>2</v>
      </c>
      <c r="K65" s="74">
        <f>'model (2)'!AF60</f>
        <v>2</v>
      </c>
      <c r="L65" s="74">
        <f>'model (2)'!AG60</f>
        <v>2</v>
      </c>
      <c r="M65" s="74">
        <f>'model (2)'!AH60</f>
        <v>2</v>
      </c>
      <c r="N65" s="74">
        <f>'model (2)'!AI60</f>
        <v>10</v>
      </c>
      <c r="O65" s="74">
        <f>'model (2)'!AJ60</f>
        <v>13</v>
      </c>
      <c r="P65" s="74">
        <f>'model (2)'!AK60</f>
        <v>13</v>
      </c>
      <c r="Q65" s="74">
        <f>'model (2)'!AL60</f>
        <v>13</v>
      </c>
      <c r="R65" s="74">
        <f>'model (2)'!AM60</f>
        <v>13</v>
      </c>
      <c r="S65" s="74">
        <f>'model (2)'!AN60</f>
        <v>13</v>
      </c>
      <c r="T65" s="148">
        <f t="shared" si="7"/>
        <v>86</v>
      </c>
      <c r="U65" s="157">
        <f>'Assignment (2)'!AB61</f>
        <v>5</v>
      </c>
      <c r="V65" s="157">
        <f>'Assignment (2)'!AC61</f>
        <v>5</v>
      </c>
      <c r="W65" s="47">
        <f t="shared" si="8"/>
        <v>10</v>
      </c>
      <c r="X65" s="149">
        <f t="shared" si="9"/>
        <v>0.77777777777777779</v>
      </c>
      <c r="Y65" s="149">
        <f t="shared" si="9"/>
        <v>0.83333333333333337</v>
      </c>
      <c r="Z65" s="149">
        <f t="shared" si="9"/>
        <v>0.72222222222222221</v>
      </c>
      <c r="AA65" s="149">
        <f t="shared" si="9"/>
        <v>0.94444444444444442</v>
      </c>
      <c r="AB65" s="149">
        <f t="shared" si="9"/>
        <v>0.95652173913043481</v>
      </c>
      <c r="AC65" s="149">
        <f t="shared" si="9"/>
        <v>1</v>
      </c>
    </row>
    <row r="66" spans="1:29" ht="15.6">
      <c r="A66" s="143">
        <v>56</v>
      </c>
      <c r="B66" s="73" t="str">
        <f>'CAT I'!B66</f>
        <v>AME20067</v>
      </c>
      <c r="C66" s="171" t="str">
        <f>'CAT I'!C66</f>
        <v>NANDU</v>
      </c>
      <c r="D66" s="74">
        <f>'model (2)'!Y61</f>
        <v>2</v>
      </c>
      <c r="E66" s="74">
        <f>'model (2)'!Z61</f>
        <v>2</v>
      </c>
      <c r="F66" s="74">
        <f>'model (2)'!AA61</f>
        <v>2</v>
      </c>
      <c r="G66" s="74">
        <f>'model (2)'!AB61</f>
        <v>2</v>
      </c>
      <c r="H66" s="74">
        <f>'model (2)'!AC61</f>
        <v>2</v>
      </c>
      <c r="I66" s="74">
        <f>'model (2)'!AD61</f>
        <v>2</v>
      </c>
      <c r="J66" s="74">
        <f>'model (2)'!AE61</f>
        <v>2</v>
      </c>
      <c r="K66" s="74">
        <f>'model (2)'!AF61</f>
        <v>1</v>
      </c>
      <c r="L66" s="74">
        <f>'model (2)'!AG61</f>
        <v>1</v>
      </c>
      <c r="M66" s="74">
        <f>'model (2)'!AH61</f>
        <v>2</v>
      </c>
      <c r="N66" s="74">
        <f>'model (2)'!AI61</f>
        <v>8</v>
      </c>
      <c r="O66" s="74">
        <f>'model (2)'!AJ61</f>
        <v>11</v>
      </c>
      <c r="P66" s="74">
        <f>'model (2)'!AK61</f>
        <v>13</v>
      </c>
      <c r="Q66" s="74">
        <f>'model (2)'!AL61</f>
        <v>14</v>
      </c>
      <c r="R66" s="74">
        <f>'model (2)'!AM61</f>
        <v>12</v>
      </c>
      <c r="S66" s="74">
        <f>'model (2)'!AN61</f>
        <v>12</v>
      </c>
      <c r="T66" s="148">
        <f t="shared" si="7"/>
        <v>88</v>
      </c>
      <c r="U66" s="157">
        <f>'Assignment (2)'!AB62</f>
        <v>5</v>
      </c>
      <c r="V66" s="157">
        <f>'Assignment (2)'!AC62</f>
        <v>5</v>
      </c>
      <c r="W66" s="47">
        <f t="shared" si="8"/>
        <v>10</v>
      </c>
      <c r="X66" s="149">
        <f t="shared" si="9"/>
        <v>0.83333333333333337</v>
      </c>
      <c r="Y66" s="149">
        <f t="shared" si="9"/>
        <v>0.94444444444444442</v>
      </c>
      <c r="Z66" s="149">
        <f t="shared" si="9"/>
        <v>1</v>
      </c>
      <c r="AA66" s="149">
        <f t="shared" si="9"/>
        <v>0.83333333333333337</v>
      </c>
      <c r="AB66" s="149">
        <f t="shared" si="9"/>
        <v>0.86956521739130432</v>
      </c>
      <c r="AC66" s="149">
        <f t="shared" si="9"/>
        <v>0.8666666666666667</v>
      </c>
    </row>
    <row r="67" spans="1:29" ht="15.6">
      <c r="A67" s="143">
        <v>57</v>
      </c>
      <c r="B67" s="73" t="str">
        <f>'CAT I'!B67</f>
        <v>AME20068</v>
      </c>
      <c r="C67" s="171" t="str">
        <f>'CAT I'!C67</f>
        <v>NAVEEN KUMAR M</v>
      </c>
      <c r="D67" s="74">
        <f>'model (2)'!Y62</f>
        <v>1</v>
      </c>
      <c r="E67" s="74">
        <f>'model (2)'!Z62</f>
        <v>1</v>
      </c>
      <c r="F67" s="74">
        <f>'model (2)'!AA62</f>
        <v>2</v>
      </c>
      <c r="G67" s="74">
        <f>'model (2)'!AB62</f>
        <v>2</v>
      </c>
      <c r="H67" s="74">
        <f>'model (2)'!AC62</f>
        <v>2</v>
      </c>
      <c r="I67" s="74">
        <f>'model (2)'!AD62</f>
        <v>2</v>
      </c>
      <c r="J67" s="74">
        <f>'model (2)'!AE62</f>
        <v>2</v>
      </c>
      <c r="K67" s="74">
        <f>'model (2)'!AF62</f>
        <v>2</v>
      </c>
      <c r="L67" s="74">
        <f>'model (2)'!AG62</f>
        <v>2</v>
      </c>
      <c r="M67" s="74">
        <f>'model (2)'!AH62</f>
        <v>2</v>
      </c>
      <c r="N67" s="74">
        <f>'model (2)'!AI62</f>
        <v>10</v>
      </c>
      <c r="O67" s="74">
        <f>'model (2)'!AJ62</f>
        <v>14</v>
      </c>
      <c r="P67" s="74">
        <f>'model (2)'!AK62</f>
        <v>13</v>
      </c>
      <c r="Q67" s="74">
        <f>'model (2)'!AL62</f>
        <v>14</v>
      </c>
      <c r="R67" s="74">
        <f>'model (2)'!AM62</f>
        <v>13</v>
      </c>
      <c r="S67" s="74">
        <f>'model (2)'!AN62</f>
        <v>14</v>
      </c>
      <c r="T67" s="148">
        <f t="shared" si="7"/>
        <v>96</v>
      </c>
      <c r="U67" s="157">
        <f>'Assignment (2)'!AB63</f>
        <v>5</v>
      </c>
      <c r="V67" s="157">
        <f>'Assignment (2)'!AC63</f>
        <v>5</v>
      </c>
      <c r="W67" s="47">
        <f t="shared" si="8"/>
        <v>10</v>
      </c>
      <c r="X67" s="149">
        <f t="shared" si="9"/>
        <v>0.88888888888888884</v>
      </c>
      <c r="Y67" s="149">
        <f t="shared" si="9"/>
        <v>0.94444444444444442</v>
      </c>
      <c r="Z67" s="149">
        <f t="shared" si="9"/>
        <v>1</v>
      </c>
      <c r="AA67" s="149">
        <f t="shared" si="9"/>
        <v>0.94444444444444442</v>
      </c>
      <c r="AB67" s="149">
        <f t="shared" si="9"/>
        <v>1</v>
      </c>
      <c r="AC67" s="149">
        <f t="shared" si="9"/>
        <v>1</v>
      </c>
    </row>
    <row r="68" spans="1:29" ht="15.6">
      <c r="A68" s="143">
        <v>58</v>
      </c>
      <c r="B68" s="73" t="str">
        <f>'CAT I'!B68</f>
        <v>AME20069</v>
      </c>
      <c r="C68" s="171" t="str">
        <f>'CAT I'!C68</f>
        <v>NIRANJAN R</v>
      </c>
      <c r="D68" s="74">
        <f>'model (2)'!Y63</f>
        <v>2</v>
      </c>
      <c r="E68" s="74">
        <f>'model (2)'!Z63</f>
        <v>2</v>
      </c>
      <c r="F68" s="74">
        <f>'model (2)'!AA63</f>
        <v>2</v>
      </c>
      <c r="G68" s="74">
        <f>'model (2)'!AB63</f>
        <v>2</v>
      </c>
      <c r="H68" s="74">
        <f>'model (2)'!AC63</f>
        <v>2</v>
      </c>
      <c r="I68" s="74">
        <f>'model (2)'!AD63</f>
        <v>2</v>
      </c>
      <c r="J68" s="74">
        <f>'model (2)'!AE63</f>
        <v>2</v>
      </c>
      <c r="K68" s="74">
        <f>'model (2)'!AF63</f>
        <v>2</v>
      </c>
      <c r="L68" s="74">
        <f>'model (2)'!AG63</f>
        <v>2</v>
      </c>
      <c r="M68" s="74">
        <f>'model (2)'!AH63</f>
        <v>2</v>
      </c>
      <c r="N68" s="74">
        <f>'model (2)'!AI63</f>
        <v>9</v>
      </c>
      <c r="O68" s="74">
        <f>'model (2)'!AJ63</f>
        <v>13</v>
      </c>
      <c r="P68" s="74">
        <f>'model (2)'!AK63</f>
        <v>14</v>
      </c>
      <c r="Q68" s="74">
        <f>'model (2)'!AL63</f>
        <v>14</v>
      </c>
      <c r="R68" s="74">
        <f>'model (2)'!AM63</f>
        <v>14</v>
      </c>
      <c r="S68" s="74">
        <f>'model (2)'!AN63</f>
        <v>13</v>
      </c>
      <c r="T68" s="148">
        <f t="shared" si="7"/>
        <v>97</v>
      </c>
      <c r="U68" s="157">
        <f>'Assignment (2)'!AB64</f>
        <v>5</v>
      </c>
      <c r="V68" s="157">
        <f>'Assignment (2)'!AC64</f>
        <v>5</v>
      </c>
      <c r="W68" s="47">
        <f t="shared" si="8"/>
        <v>10</v>
      </c>
      <c r="X68" s="149">
        <f t="shared" si="9"/>
        <v>0.94444444444444442</v>
      </c>
      <c r="Y68" s="149">
        <f t="shared" si="9"/>
        <v>1</v>
      </c>
      <c r="Z68" s="149">
        <f t="shared" si="9"/>
        <v>1</v>
      </c>
      <c r="AA68" s="149">
        <f t="shared" si="9"/>
        <v>1</v>
      </c>
      <c r="AB68" s="149">
        <f t="shared" si="9"/>
        <v>0.95652173913043481</v>
      </c>
      <c r="AC68" s="149">
        <f t="shared" si="9"/>
        <v>0.93333333333333335</v>
      </c>
    </row>
    <row r="69" spans="1:29" ht="15.6">
      <c r="A69" s="143">
        <v>59</v>
      </c>
      <c r="B69" s="73" t="str">
        <f>'CAT I'!B69</f>
        <v>AME20071</v>
      </c>
      <c r="C69" s="171" t="str">
        <f>'CAT I'!C69</f>
        <v>L.D. PARAMESH</v>
      </c>
      <c r="D69" s="74">
        <f>'model (2)'!Y64</f>
        <v>2</v>
      </c>
      <c r="E69" s="74">
        <f>'model (2)'!Z64</f>
        <v>2</v>
      </c>
      <c r="F69" s="74">
        <f>'model (2)'!AA64</f>
        <v>1</v>
      </c>
      <c r="G69" s="74">
        <f>'model (2)'!AB64</f>
        <v>2</v>
      </c>
      <c r="H69" s="74">
        <f>'model (2)'!AC64</f>
        <v>2</v>
      </c>
      <c r="I69" s="74">
        <f>'model (2)'!AD64</f>
        <v>2</v>
      </c>
      <c r="J69" s="74">
        <f>'model (2)'!AE64</f>
        <v>2</v>
      </c>
      <c r="K69" s="74">
        <f>'model (2)'!AF64</f>
        <v>2</v>
      </c>
      <c r="L69" s="74">
        <f>'model (2)'!AG64</f>
        <v>1</v>
      </c>
      <c r="M69" s="74">
        <f>'model (2)'!AH64</f>
        <v>2</v>
      </c>
      <c r="N69" s="74">
        <f>'model (2)'!AI64</f>
        <v>10</v>
      </c>
      <c r="O69" s="74">
        <f>'model (2)'!AJ64</f>
        <v>10</v>
      </c>
      <c r="P69" s="74">
        <f>'model (2)'!AK64</f>
        <v>11</v>
      </c>
      <c r="Q69" s="74">
        <f>'model (2)'!AL64</f>
        <v>12</v>
      </c>
      <c r="R69" s="74">
        <f>'model (2)'!AM64</f>
        <v>14</v>
      </c>
      <c r="S69" s="74">
        <f>'model (2)'!AN64</f>
        <v>12</v>
      </c>
      <c r="T69" s="148">
        <f t="shared" si="7"/>
        <v>87</v>
      </c>
      <c r="U69" s="157">
        <f>'Assignment (2)'!AB65</f>
        <v>5</v>
      </c>
      <c r="V69" s="157">
        <f>'Assignment (2)'!AC65</f>
        <v>5</v>
      </c>
      <c r="W69" s="47">
        <f t="shared" si="8"/>
        <v>10</v>
      </c>
      <c r="X69" s="149">
        <f t="shared" si="9"/>
        <v>0.77777777777777779</v>
      </c>
      <c r="Y69" s="149">
        <f t="shared" si="9"/>
        <v>0.77777777777777779</v>
      </c>
      <c r="Z69" s="149">
        <f t="shared" si="9"/>
        <v>0.88888888888888884</v>
      </c>
      <c r="AA69" s="149">
        <f t="shared" si="9"/>
        <v>1</v>
      </c>
      <c r="AB69" s="149">
        <f t="shared" si="9"/>
        <v>0.86956521739130432</v>
      </c>
      <c r="AC69" s="149">
        <f t="shared" si="9"/>
        <v>1</v>
      </c>
    </row>
    <row r="70" spans="1:29" ht="15.6">
      <c r="A70" s="143">
        <v>60</v>
      </c>
      <c r="B70" s="73" t="str">
        <f>'CAT I'!B70</f>
        <v>AME20072</v>
      </c>
      <c r="C70" s="171" t="str">
        <f>'CAT I'!C70</f>
        <v>PRAMAIYA</v>
      </c>
      <c r="D70" s="74">
        <f>'model (2)'!Y65</f>
        <v>2</v>
      </c>
      <c r="E70" s="74">
        <f>'model (2)'!Z65</f>
        <v>2</v>
      </c>
      <c r="F70" s="74">
        <f>'model (2)'!AA65</f>
        <v>2</v>
      </c>
      <c r="G70" s="74">
        <f>'model (2)'!AB65</f>
        <v>1</v>
      </c>
      <c r="H70" s="74">
        <f>'model (2)'!AC65</f>
        <v>2</v>
      </c>
      <c r="I70" s="74">
        <f>'model (2)'!AD65</f>
        <v>2</v>
      </c>
      <c r="J70" s="74">
        <f>'model (2)'!AE65</f>
        <v>2</v>
      </c>
      <c r="K70" s="74">
        <f>'model (2)'!AF65</f>
        <v>2</v>
      </c>
      <c r="L70" s="74">
        <f>'model (2)'!AG65</f>
        <v>2</v>
      </c>
      <c r="M70" s="74">
        <f>'model (2)'!AH65</f>
        <v>2</v>
      </c>
      <c r="N70" s="74">
        <f>'model (2)'!AI65</f>
        <v>6</v>
      </c>
      <c r="O70" s="74">
        <f>'model (2)'!AJ65</f>
        <v>14</v>
      </c>
      <c r="P70" s="74">
        <f>'model (2)'!AK65</f>
        <v>10</v>
      </c>
      <c r="Q70" s="74">
        <f>'model (2)'!AL65</f>
        <v>7</v>
      </c>
      <c r="R70" s="74">
        <f>'model (2)'!AM65</f>
        <v>11</v>
      </c>
      <c r="S70" s="74">
        <f>'model (2)'!AN65</f>
        <v>11</v>
      </c>
      <c r="T70" s="148">
        <f t="shared" si="7"/>
        <v>78</v>
      </c>
      <c r="U70" s="157">
        <f>'Assignment (2)'!AB66</f>
        <v>5</v>
      </c>
      <c r="V70" s="157">
        <f>'Assignment (2)'!AC66</f>
        <v>5</v>
      </c>
      <c r="W70" s="47">
        <f t="shared" si="8"/>
        <v>10</v>
      </c>
      <c r="X70" s="149">
        <f t="shared" si="9"/>
        <v>1</v>
      </c>
      <c r="Y70" s="149">
        <f t="shared" si="9"/>
        <v>0.72222222222222221</v>
      </c>
      <c r="Z70" s="149">
        <f t="shared" si="9"/>
        <v>0.61111111111111116</v>
      </c>
      <c r="AA70" s="149">
        <f t="shared" si="9"/>
        <v>0.83333333333333337</v>
      </c>
      <c r="AB70" s="149">
        <f t="shared" si="9"/>
        <v>0.86956521739130432</v>
      </c>
      <c r="AC70" s="149">
        <f t="shared" si="9"/>
        <v>0.73333333333333328</v>
      </c>
    </row>
    <row r="71" spans="1:29" ht="15.6">
      <c r="A71" s="143">
        <v>61</v>
      </c>
      <c r="B71" s="73" t="str">
        <f>'CAT I'!B71</f>
        <v>AME20074</v>
      </c>
      <c r="C71" s="171" t="str">
        <f>'CAT I'!C71</f>
        <v>PRASANTH</v>
      </c>
      <c r="D71" s="74">
        <f>'model (2)'!Y66</f>
        <v>2</v>
      </c>
      <c r="E71" s="74">
        <f>'model (2)'!Z66</f>
        <v>1</v>
      </c>
      <c r="F71" s="74">
        <f>'model (2)'!AA66</f>
        <v>2</v>
      </c>
      <c r="G71" s="74">
        <f>'model (2)'!AB66</f>
        <v>2</v>
      </c>
      <c r="H71" s="74">
        <f>'model (2)'!AC66</f>
        <v>2</v>
      </c>
      <c r="I71" s="74">
        <f>'model (2)'!AD66</f>
        <v>2</v>
      </c>
      <c r="J71" s="74">
        <f>'model (2)'!AE66</f>
        <v>2</v>
      </c>
      <c r="K71" s="74">
        <f>'model (2)'!AF66</f>
        <v>2</v>
      </c>
      <c r="L71" s="74">
        <f>'model (2)'!AG66</f>
        <v>2</v>
      </c>
      <c r="M71" s="74">
        <f>'model (2)'!AH66</f>
        <v>2</v>
      </c>
      <c r="N71" s="74">
        <f>'model (2)'!AI66</f>
        <v>10</v>
      </c>
      <c r="O71" s="74">
        <f>'model (2)'!AJ66</f>
        <v>1</v>
      </c>
      <c r="P71" s="74">
        <f>'model (2)'!AK66</f>
        <v>4</v>
      </c>
      <c r="Q71" s="74">
        <f>'model (2)'!AL66</f>
        <v>14</v>
      </c>
      <c r="R71" s="74">
        <f>'model (2)'!AM66</f>
        <v>9</v>
      </c>
      <c r="S71" s="74">
        <f>'model (2)'!AN66</f>
        <v>12</v>
      </c>
      <c r="T71" s="148">
        <f t="shared" si="7"/>
        <v>69</v>
      </c>
      <c r="U71" s="157">
        <f>'Assignment (2)'!AB67</f>
        <v>5</v>
      </c>
      <c r="V71" s="157">
        <f>'Assignment (2)'!AC67</f>
        <v>5</v>
      </c>
      <c r="W71" s="47">
        <f t="shared" si="8"/>
        <v>10</v>
      </c>
      <c r="X71" s="149">
        <f t="shared" si="9"/>
        <v>0.22222222222222221</v>
      </c>
      <c r="Y71" s="149">
        <f t="shared" si="9"/>
        <v>0.44444444444444442</v>
      </c>
      <c r="Z71" s="149">
        <f t="shared" si="9"/>
        <v>1</v>
      </c>
      <c r="AA71" s="149">
        <f t="shared" si="9"/>
        <v>0.72222222222222221</v>
      </c>
      <c r="AB71" s="149">
        <f t="shared" si="9"/>
        <v>0.91304347826086951</v>
      </c>
      <c r="AC71" s="149">
        <f t="shared" si="9"/>
        <v>1</v>
      </c>
    </row>
    <row r="72" spans="1:29" ht="15.6">
      <c r="A72" s="143">
        <v>62</v>
      </c>
      <c r="B72" s="73" t="str">
        <f>'CAT I'!B72</f>
        <v>AME20075</v>
      </c>
      <c r="C72" s="171" t="str">
        <f>'CAT I'!C72</f>
        <v>RAVIKUMAR L</v>
      </c>
      <c r="D72" s="74">
        <f>'model (2)'!Y67</f>
        <v>1</v>
      </c>
      <c r="E72" s="74">
        <f>'model (2)'!Z67</f>
        <v>1</v>
      </c>
      <c r="F72" s="74">
        <f>'model (2)'!AA67</f>
        <v>1</v>
      </c>
      <c r="G72" s="74">
        <f>'model (2)'!AB67</f>
        <v>2</v>
      </c>
      <c r="H72" s="74">
        <f>'model (2)'!AC67</f>
        <v>2</v>
      </c>
      <c r="I72" s="74">
        <f>'model (2)'!AD67</f>
        <v>2</v>
      </c>
      <c r="J72" s="74">
        <f>'model (2)'!AE67</f>
        <v>2</v>
      </c>
      <c r="K72" s="74">
        <f>'model (2)'!AF67</f>
        <v>1</v>
      </c>
      <c r="L72" s="74">
        <f>'model (2)'!AG67</f>
        <v>2</v>
      </c>
      <c r="M72" s="74">
        <f>'model (2)'!AH67</f>
        <v>2</v>
      </c>
      <c r="N72" s="74">
        <f>'model (2)'!AI67</f>
        <v>10</v>
      </c>
      <c r="O72" s="74">
        <f>'model (2)'!AJ67</f>
        <v>14</v>
      </c>
      <c r="P72" s="74">
        <f>'model (2)'!AK67</f>
        <v>14</v>
      </c>
      <c r="Q72" s="74">
        <f>'model (2)'!AL67</f>
        <v>12</v>
      </c>
      <c r="R72" s="74">
        <f>'model (2)'!AM67</f>
        <v>11</v>
      </c>
      <c r="S72" s="74">
        <f>'model (2)'!AN67</f>
        <v>13</v>
      </c>
      <c r="T72" s="148">
        <f t="shared" si="7"/>
        <v>90</v>
      </c>
      <c r="U72" s="157">
        <f>'Assignment (2)'!AB68</f>
        <v>5</v>
      </c>
      <c r="V72" s="157">
        <f>'Assignment (2)'!AC68</f>
        <v>5</v>
      </c>
      <c r="W72" s="47">
        <f t="shared" si="8"/>
        <v>10</v>
      </c>
      <c r="X72" s="149">
        <f t="shared" si="9"/>
        <v>0.88888888888888884</v>
      </c>
      <c r="Y72" s="149">
        <f t="shared" si="9"/>
        <v>0.94444444444444442</v>
      </c>
      <c r="Z72" s="149">
        <f t="shared" si="9"/>
        <v>0.88888888888888884</v>
      </c>
      <c r="AA72" s="149">
        <f t="shared" si="9"/>
        <v>0.77777777777777779</v>
      </c>
      <c r="AB72" s="149">
        <f t="shared" si="9"/>
        <v>0.95652173913043481</v>
      </c>
      <c r="AC72" s="149">
        <f t="shared" si="9"/>
        <v>1</v>
      </c>
    </row>
    <row r="73" spans="1:29" ht="15.6">
      <c r="A73" s="143">
        <v>63</v>
      </c>
      <c r="B73" s="73" t="str">
        <f>'CAT I'!B73</f>
        <v>AME20076</v>
      </c>
      <c r="C73" s="171" t="str">
        <f>'CAT I'!C73</f>
        <v>ROHITH K</v>
      </c>
      <c r="D73" s="74">
        <f>'model (2)'!Y68</f>
        <v>1</v>
      </c>
      <c r="E73" s="74">
        <f>'model (2)'!Z68</f>
        <v>0</v>
      </c>
      <c r="F73" s="74">
        <f>'model (2)'!AA68</f>
        <v>2</v>
      </c>
      <c r="G73" s="74">
        <f>'model (2)'!AB68</f>
        <v>0</v>
      </c>
      <c r="H73" s="74">
        <f>'model (2)'!AC68</f>
        <v>0</v>
      </c>
      <c r="I73" s="74">
        <f>'model (2)'!AD68</f>
        <v>0</v>
      </c>
      <c r="J73" s="74">
        <f>'model (2)'!AE68</f>
        <v>2</v>
      </c>
      <c r="K73" s="74">
        <f>'model (2)'!AF68</f>
        <v>2</v>
      </c>
      <c r="L73" s="74">
        <f>'model (2)'!AG68</f>
        <v>2</v>
      </c>
      <c r="M73" s="74">
        <f>'model (2)'!AH68</f>
        <v>2</v>
      </c>
      <c r="N73" s="74">
        <f>'model (2)'!AI68</f>
        <v>10</v>
      </c>
      <c r="O73" s="74">
        <f>'model (2)'!AJ68</f>
        <v>13</v>
      </c>
      <c r="P73" s="74">
        <f>'model (2)'!AK68</f>
        <v>13</v>
      </c>
      <c r="Q73" s="74">
        <f>'model (2)'!AL68</f>
        <v>13</v>
      </c>
      <c r="R73" s="74">
        <f>'model (2)'!AM68</f>
        <v>13</v>
      </c>
      <c r="S73" s="74">
        <f>'model (2)'!AN68</f>
        <v>13</v>
      </c>
      <c r="T73" s="148">
        <f t="shared" si="7"/>
        <v>86</v>
      </c>
      <c r="U73" s="157">
        <f>'Assignment (2)'!AB69</f>
        <v>5</v>
      </c>
      <c r="V73" s="157">
        <f>'Assignment (2)'!AC69</f>
        <v>5</v>
      </c>
      <c r="W73" s="47">
        <f t="shared" si="8"/>
        <v>10</v>
      </c>
      <c r="X73" s="149">
        <f t="shared" si="9"/>
        <v>0.77777777777777779</v>
      </c>
      <c r="Y73" s="149">
        <f t="shared" si="9"/>
        <v>0.83333333333333337</v>
      </c>
      <c r="Z73" s="149">
        <f t="shared" si="9"/>
        <v>0.72222222222222221</v>
      </c>
      <c r="AA73" s="149">
        <f t="shared" si="9"/>
        <v>0.94444444444444442</v>
      </c>
      <c r="AB73" s="149">
        <f t="shared" si="9"/>
        <v>0.95652173913043481</v>
      </c>
      <c r="AC73" s="149">
        <f t="shared" si="9"/>
        <v>1</v>
      </c>
    </row>
    <row r="74" spans="1:29" ht="15.6">
      <c r="A74" s="143">
        <v>64</v>
      </c>
      <c r="B74" s="73" t="str">
        <f>'CAT I'!B74</f>
        <v>AME20078</v>
      </c>
      <c r="C74" s="171" t="str">
        <f>'CAT I'!C74</f>
        <v>ROSHAN</v>
      </c>
      <c r="D74" s="74">
        <f>'model (2)'!Y69</f>
        <v>2</v>
      </c>
      <c r="E74" s="74">
        <f>'model (2)'!Z69</f>
        <v>1</v>
      </c>
      <c r="F74" s="74">
        <f>'model (2)'!AA69</f>
        <v>2</v>
      </c>
      <c r="G74" s="74">
        <f>'model (2)'!AB69</f>
        <v>2</v>
      </c>
      <c r="H74" s="74">
        <f>'model (2)'!AC69</f>
        <v>2</v>
      </c>
      <c r="I74" s="74">
        <f>'model (2)'!AD69</f>
        <v>2</v>
      </c>
      <c r="J74" s="74">
        <f>'model (2)'!AE69</f>
        <v>2</v>
      </c>
      <c r="K74" s="74">
        <f>'model (2)'!AF69</f>
        <v>2</v>
      </c>
      <c r="L74" s="74">
        <f>'model (2)'!AG69</f>
        <v>2</v>
      </c>
      <c r="M74" s="74">
        <f>'model (2)'!AH69</f>
        <v>2</v>
      </c>
      <c r="N74" s="74">
        <f>'model (2)'!AI69</f>
        <v>9</v>
      </c>
      <c r="O74" s="74">
        <f>'model (2)'!AJ69</f>
        <v>14</v>
      </c>
      <c r="P74" s="74">
        <f>'model (2)'!AK69</f>
        <v>5</v>
      </c>
      <c r="Q74" s="74">
        <f>'model (2)'!AL69</f>
        <v>14</v>
      </c>
      <c r="R74" s="74">
        <f>'model (2)'!AM69</f>
        <v>14</v>
      </c>
      <c r="S74" s="74">
        <f>'model (2)'!AN69</f>
        <v>5</v>
      </c>
      <c r="T74" s="148">
        <f t="shared" si="7"/>
        <v>80</v>
      </c>
      <c r="U74" s="157">
        <f>'Assignment (2)'!AB70</f>
        <v>5</v>
      </c>
      <c r="V74" s="157">
        <f>'Assignment (2)'!AC70</f>
        <v>5</v>
      </c>
      <c r="W74" s="47">
        <f t="shared" si="8"/>
        <v>10</v>
      </c>
      <c r="X74" s="149">
        <f t="shared" si="9"/>
        <v>0.94444444444444442</v>
      </c>
      <c r="Y74" s="149">
        <f t="shared" si="9"/>
        <v>0.5</v>
      </c>
      <c r="Z74" s="149">
        <f t="shared" si="9"/>
        <v>1</v>
      </c>
      <c r="AA74" s="149">
        <f t="shared" si="9"/>
        <v>1</v>
      </c>
      <c r="AB74" s="149">
        <f t="shared" si="9"/>
        <v>0.60869565217391308</v>
      </c>
      <c r="AC74" s="149">
        <f t="shared" si="9"/>
        <v>0.93333333333333335</v>
      </c>
    </row>
    <row r="75" spans="1:29" ht="15.6">
      <c r="A75" s="143">
        <v>65</v>
      </c>
      <c r="B75" s="73" t="str">
        <f>'CAT I'!B75</f>
        <v>AME20079</v>
      </c>
      <c r="C75" s="171" t="str">
        <f>'CAT I'!C75</f>
        <v>SABARENATH KAILASH</v>
      </c>
      <c r="D75" s="74">
        <f>'model (2)'!Y70</f>
        <v>1</v>
      </c>
      <c r="E75" s="74">
        <f>'model (2)'!Z70</f>
        <v>0</v>
      </c>
      <c r="F75" s="74">
        <f>'model (2)'!AA70</f>
        <v>2</v>
      </c>
      <c r="G75" s="74">
        <f>'model (2)'!AB70</f>
        <v>0</v>
      </c>
      <c r="H75" s="74">
        <f>'model (2)'!AC70</f>
        <v>0</v>
      </c>
      <c r="I75" s="74">
        <f>'model (2)'!AD70</f>
        <v>0</v>
      </c>
      <c r="J75" s="74">
        <f>'model (2)'!AE70</f>
        <v>2</v>
      </c>
      <c r="K75" s="74">
        <f>'model (2)'!AF70</f>
        <v>2</v>
      </c>
      <c r="L75" s="74">
        <f>'model (2)'!AG70</f>
        <v>2</v>
      </c>
      <c r="M75" s="74">
        <f>'model (2)'!AH70</f>
        <v>2</v>
      </c>
      <c r="N75" s="74">
        <f>'model (2)'!AI70</f>
        <v>10</v>
      </c>
      <c r="O75" s="74">
        <f>'model (2)'!AJ70</f>
        <v>13</v>
      </c>
      <c r="P75" s="74">
        <f>'model (2)'!AK70</f>
        <v>13</v>
      </c>
      <c r="Q75" s="74">
        <f>'model (2)'!AL70</f>
        <v>13</v>
      </c>
      <c r="R75" s="74">
        <f>'model (2)'!AM70</f>
        <v>13</v>
      </c>
      <c r="S75" s="74">
        <f>'model (2)'!AN70</f>
        <v>13</v>
      </c>
      <c r="T75" s="148">
        <f t="shared" si="7"/>
        <v>86</v>
      </c>
      <c r="U75" s="157">
        <f>'Assignment (2)'!AB71</f>
        <v>5</v>
      </c>
      <c r="V75" s="157">
        <f>'Assignment (2)'!AC71</f>
        <v>5</v>
      </c>
      <c r="W75" s="47">
        <f t="shared" si="8"/>
        <v>10</v>
      </c>
      <c r="X75" s="149">
        <f t="shared" si="9"/>
        <v>0.77777777777777779</v>
      </c>
      <c r="Y75" s="149">
        <f t="shared" si="9"/>
        <v>0.83333333333333337</v>
      </c>
      <c r="Z75" s="149">
        <f t="shared" si="9"/>
        <v>0.72222222222222221</v>
      </c>
      <c r="AA75" s="149">
        <f t="shared" si="9"/>
        <v>0.94444444444444442</v>
      </c>
      <c r="AB75" s="149">
        <f t="shared" si="9"/>
        <v>0.95652173913043481</v>
      </c>
      <c r="AC75" s="149">
        <f t="shared" si="9"/>
        <v>1</v>
      </c>
    </row>
    <row r="76" spans="1:29" ht="15.6">
      <c r="A76" s="143">
        <v>66</v>
      </c>
      <c r="B76" s="73" t="str">
        <f>'CAT I'!B76</f>
        <v>AME20080</v>
      </c>
      <c r="C76" s="171" t="str">
        <f>'CAT I'!C76</f>
        <v>N D SAI SUJAY</v>
      </c>
      <c r="D76" s="74">
        <f>'model (2)'!Y71</f>
        <v>1</v>
      </c>
      <c r="E76" s="74">
        <f>'model (2)'!Z71</f>
        <v>0</v>
      </c>
      <c r="F76" s="74">
        <f>'model (2)'!AA71</f>
        <v>2</v>
      </c>
      <c r="G76" s="74">
        <f>'model (2)'!AB71</f>
        <v>0</v>
      </c>
      <c r="H76" s="74">
        <f>'model (2)'!AC71</f>
        <v>0</v>
      </c>
      <c r="I76" s="74">
        <f>'model (2)'!AD71</f>
        <v>0</v>
      </c>
      <c r="J76" s="74">
        <f>'model (2)'!AE71</f>
        <v>2</v>
      </c>
      <c r="K76" s="74">
        <f>'model (2)'!AF71</f>
        <v>2</v>
      </c>
      <c r="L76" s="74">
        <f>'model (2)'!AG71</f>
        <v>2</v>
      </c>
      <c r="M76" s="74">
        <f>'model (2)'!AH71</f>
        <v>2</v>
      </c>
      <c r="N76" s="74">
        <f>'model (2)'!AI71</f>
        <v>10</v>
      </c>
      <c r="O76" s="74">
        <f>'model (2)'!AJ71</f>
        <v>13</v>
      </c>
      <c r="P76" s="74">
        <f>'model (2)'!AK71</f>
        <v>13</v>
      </c>
      <c r="Q76" s="74">
        <f>'model (2)'!AL71</f>
        <v>13</v>
      </c>
      <c r="R76" s="74">
        <f>'model (2)'!AM71</f>
        <v>13</v>
      </c>
      <c r="S76" s="74">
        <f>'model (2)'!AN71</f>
        <v>13</v>
      </c>
      <c r="T76" s="148">
        <f t="shared" si="7"/>
        <v>86</v>
      </c>
      <c r="U76" s="157">
        <f>'Assignment (2)'!AB72</f>
        <v>5</v>
      </c>
      <c r="V76" s="157">
        <f>'Assignment (2)'!AC72</f>
        <v>5</v>
      </c>
      <c r="W76" s="47">
        <f t="shared" si="8"/>
        <v>10</v>
      </c>
      <c r="X76" s="149">
        <f t="shared" si="9"/>
        <v>0.77777777777777779</v>
      </c>
      <c r="Y76" s="149">
        <f t="shared" si="9"/>
        <v>0.83333333333333337</v>
      </c>
      <c r="Z76" s="149">
        <f t="shared" si="9"/>
        <v>0.72222222222222221</v>
      </c>
      <c r="AA76" s="149">
        <f t="shared" si="9"/>
        <v>0.94444444444444442</v>
      </c>
      <c r="AB76" s="149">
        <f t="shared" si="9"/>
        <v>0.95652173913043481</v>
      </c>
      <c r="AC76" s="149">
        <f t="shared" si="9"/>
        <v>1</v>
      </c>
    </row>
    <row r="77" spans="1:29" ht="15.6">
      <c r="A77" s="143">
        <v>67</v>
      </c>
      <c r="B77" s="73" t="str">
        <f>'CAT I'!B77</f>
        <v>AME20081</v>
      </c>
      <c r="C77" s="171" t="str">
        <f>'CAT I'!C77</f>
        <v>SAMRIDHYA DAS</v>
      </c>
      <c r="D77" s="74">
        <f>'model (2)'!Y72</f>
        <v>1</v>
      </c>
      <c r="E77" s="74">
        <f>'model (2)'!Z72</f>
        <v>2</v>
      </c>
      <c r="F77" s="74">
        <f>'model (2)'!AA72</f>
        <v>2</v>
      </c>
      <c r="G77" s="74">
        <f>'model (2)'!AB72</f>
        <v>2</v>
      </c>
      <c r="H77" s="74">
        <f>'model (2)'!AC72</f>
        <v>2</v>
      </c>
      <c r="I77" s="74">
        <f>'model (2)'!AD72</f>
        <v>1</v>
      </c>
      <c r="J77" s="74">
        <f>'model (2)'!AE72</f>
        <v>1</v>
      </c>
      <c r="K77" s="74">
        <f>'model (2)'!AF72</f>
        <v>1</v>
      </c>
      <c r="L77" s="74">
        <f>'model (2)'!AG72</f>
        <v>2</v>
      </c>
      <c r="M77" s="74">
        <f>'model (2)'!AH72</f>
        <v>2</v>
      </c>
      <c r="N77" s="74">
        <f>'model (2)'!AI72</f>
        <v>8</v>
      </c>
      <c r="O77" s="74">
        <f>'model (2)'!AJ72</f>
        <v>11</v>
      </c>
      <c r="P77" s="74">
        <f>'model (2)'!AK72</f>
        <v>14</v>
      </c>
      <c r="Q77" s="74">
        <f>'model (2)'!AL72</f>
        <v>13</v>
      </c>
      <c r="R77" s="74">
        <f>'model (2)'!AM72</f>
        <v>12</v>
      </c>
      <c r="S77" s="74">
        <f>'model (2)'!AN72</f>
        <v>11</v>
      </c>
      <c r="T77" s="148">
        <f t="shared" si="7"/>
        <v>85</v>
      </c>
      <c r="U77" s="157">
        <f>'Assignment (2)'!AB73</f>
        <v>5</v>
      </c>
      <c r="V77" s="157">
        <f>'Assignment (2)'!AC73</f>
        <v>5</v>
      </c>
      <c r="W77" s="47">
        <f t="shared" si="8"/>
        <v>10</v>
      </c>
      <c r="X77" s="149">
        <f t="shared" si="9"/>
        <v>0.77777777777777779</v>
      </c>
      <c r="Y77" s="149">
        <f t="shared" si="9"/>
        <v>1</v>
      </c>
      <c r="Z77" s="149">
        <f t="shared" si="9"/>
        <v>0.88888888888888884</v>
      </c>
      <c r="AA77" s="149">
        <f t="shared" si="9"/>
        <v>0.77777777777777779</v>
      </c>
      <c r="AB77" s="149">
        <f t="shared" si="9"/>
        <v>0.86956521739130432</v>
      </c>
      <c r="AC77" s="149">
        <f t="shared" si="9"/>
        <v>0.8666666666666667</v>
      </c>
    </row>
    <row r="78" spans="1:29" ht="15.6">
      <c r="A78" s="143">
        <v>68</v>
      </c>
      <c r="B78" s="73" t="str">
        <f>'CAT I'!B78</f>
        <v>AME20082</v>
      </c>
      <c r="C78" s="171" t="str">
        <f>'CAT I'!C78</f>
        <v>SANGEETH SAROV JOSHY</v>
      </c>
      <c r="D78" s="74">
        <f>'model (2)'!Y73</f>
        <v>2</v>
      </c>
      <c r="E78" s="74">
        <f>'model (2)'!Z73</f>
        <v>2</v>
      </c>
      <c r="F78" s="74">
        <f>'model (2)'!AA73</f>
        <v>2</v>
      </c>
      <c r="G78" s="74">
        <f>'model (2)'!AB73</f>
        <v>2</v>
      </c>
      <c r="H78" s="74">
        <f>'model (2)'!AC73</f>
        <v>2</v>
      </c>
      <c r="I78" s="74">
        <f>'model (2)'!AD73</f>
        <v>2</v>
      </c>
      <c r="J78" s="74">
        <f>'model (2)'!AE73</f>
        <v>2</v>
      </c>
      <c r="K78" s="74">
        <f>'model (2)'!AF73</f>
        <v>2</v>
      </c>
      <c r="L78" s="74">
        <f>'model (2)'!AG73</f>
        <v>2</v>
      </c>
      <c r="M78" s="74">
        <f>'model (2)'!AH73</f>
        <v>2</v>
      </c>
      <c r="N78" s="74">
        <f>'model (2)'!AI73</f>
        <v>10</v>
      </c>
      <c r="O78" s="74">
        <f>'model (2)'!AJ73</f>
        <v>14</v>
      </c>
      <c r="P78" s="74">
        <f>'model (2)'!AK73</f>
        <v>13</v>
      </c>
      <c r="Q78" s="74">
        <f>'model (2)'!AL73</f>
        <v>14</v>
      </c>
      <c r="R78" s="74">
        <f>'model (2)'!AM73</f>
        <v>14</v>
      </c>
      <c r="S78" s="74">
        <f>'model (2)'!AN73</f>
        <v>14</v>
      </c>
      <c r="T78" s="148">
        <f t="shared" si="7"/>
        <v>99</v>
      </c>
      <c r="U78" s="157">
        <f>'Assignment (2)'!AB74</f>
        <v>5</v>
      </c>
      <c r="V78" s="157">
        <f>'Assignment (2)'!AC74</f>
        <v>5</v>
      </c>
      <c r="W78" s="47">
        <f t="shared" si="8"/>
        <v>10</v>
      </c>
      <c r="X78" s="149">
        <f t="shared" si="9"/>
        <v>1</v>
      </c>
      <c r="Y78" s="149">
        <f t="shared" si="9"/>
        <v>0.94444444444444442</v>
      </c>
      <c r="Z78" s="149">
        <f t="shared" si="9"/>
        <v>1</v>
      </c>
      <c r="AA78" s="149">
        <f t="shared" si="9"/>
        <v>1</v>
      </c>
      <c r="AB78" s="149">
        <f t="shared" si="9"/>
        <v>1</v>
      </c>
      <c r="AC78" s="149">
        <f t="shared" si="9"/>
        <v>1</v>
      </c>
    </row>
    <row r="79" spans="1:29" ht="15.6">
      <c r="A79" s="143">
        <v>69</v>
      </c>
      <c r="B79" s="73" t="str">
        <f>'CAT I'!B79</f>
        <v>AME20083</v>
      </c>
      <c r="C79" s="171" t="str">
        <f>'CAT I'!C79</f>
        <v>SANGEETH SYAM M</v>
      </c>
      <c r="D79" s="74">
        <f>'model (2)'!Y74</f>
        <v>2</v>
      </c>
      <c r="E79" s="74">
        <f>'model (2)'!Z74</f>
        <v>2</v>
      </c>
      <c r="F79" s="74">
        <f>'model (2)'!AA74</f>
        <v>2</v>
      </c>
      <c r="G79" s="74">
        <f>'model (2)'!AB74</f>
        <v>2</v>
      </c>
      <c r="H79" s="74">
        <f>'model (2)'!AC74</f>
        <v>2</v>
      </c>
      <c r="I79" s="74">
        <f>'model (2)'!AD74</f>
        <v>2</v>
      </c>
      <c r="J79" s="74">
        <f>'model (2)'!AE74</f>
        <v>2</v>
      </c>
      <c r="K79" s="74">
        <f>'model (2)'!AF74</f>
        <v>2</v>
      </c>
      <c r="L79" s="74">
        <f>'model (2)'!AG74</f>
        <v>2</v>
      </c>
      <c r="M79" s="74">
        <f>'model (2)'!AH74</f>
        <v>2</v>
      </c>
      <c r="N79" s="74">
        <f>'model (2)'!AI74</f>
        <v>10</v>
      </c>
      <c r="O79" s="74">
        <f>'model (2)'!AJ74</f>
        <v>14</v>
      </c>
      <c r="P79" s="74">
        <f>'model (2)'!AK74</f>
        <v>13</v>
      </c>
      <c r="Q79" s="74">
        <f>'model (2)'!AL74</f>
        <v>14</v>
      </c>
      <c r="R79" s="74">
        <f>'model (2)'!AM74</f>
        <v>14</v>
      </c>
      <c r="S79" s="74">
        <f>'model (2)'!AN74</f>
        <v>14</v>
      </c>
      <c r="T79" s="148">
        <f t="shared" si="7"/>
        <v>99</v>
      </c>
      <c r="U79" s="157">
        <f>'Assignment (2)'!AB75</f>
        <v>5</v>
      </c>
      <c r="V79" s="157">
        <f>'Assignment (2)'!AC75</f>
        <v>5</v>
      </c>
      <c r="W79" s="47">
        <f t="shared" si="8"/>
        <v>10</v>
      </c>
      <c r="X79" s="149">
        <f t="shared" si="9"/>
        <v>1</v>
      </c>
      <c r="Y79" s="149">
        <f t="shared" si="9"/>
        <v>0.94444444444444442</v>
      </c>
      <c r="Z79" s="149">
        <f t="shared" si="9"/>
        <v>1</v>
      </c>
      <c r="AA79" s="149">
        <f t="shared" si="9"/>
        <v>1</v>
      </c>
      <c r="AB79" s="149">
        <f t="shared" si="9"/>
        <v>1</v>
      </c>
      <c r="AC79" s="149">
        <f t="shared" si="9"/>
        <v>1</v>
      </c>
    </row>
    <row r="80" spans="1:29" ht="15.6">
      <c r="A80" s="143">
        <v>70</v>
      </c>
      <c r="B80" s="73" t="str">
        <f>'CAT I'!B80</f>
        <v>AME20084</v>
      </c>
      <c r="C80" s="171" t="str">
        <f>'CAT I'!C80</f>
        <v>SERMA RAJA D</v>
      </c>
      <c r="D80" s="74">
        <f>'model (2)'!Y75</f>
        <v>2</v>
      </c>
      <c r="E80" s="74">
        <f>'model (2)'!Z75</f>
        <v>2</v>
      </c>
      <c r="F80" s="74">
        <f>'model (2)'!AA75</f>
        <v>2</v>
      </c>
      <c r="G80" s="74">
        <f>'model (2)'!AB75</f>
        <v>2</v>
      </c>
      <c r="H80" s="74">
        <f>'model (2)'!AC75</f>
        <v>2</v>
      </c>
      <c r="I80" s="74">
        <f>'model (2)'!AD75</f>
        <v>2</v>
      </c>
      <c r="J80" s="74">
        <f>'model (2)'!AE75</f>
        <v>2</v>
      </c>
      <c r="K80" s="74">
        <f>'model (2)'!AF75</f>
        <v>2</v>
      </c>
      <c r="L80" s="74">
        <f>'model (2)'!AG75</f>
        <v>2</v>
      </c>
      <c r="M80" s="74">
        <f>'model (2)'!AH75</f>
        <v>2</v>
      </c>
      <c r="N80" s="74">
        <f>'model (2)'!AI75</f>
        <v>9</v>
      </c>
      <c r="O80" s="74">
        <f>'model (2)'!AJ75</f>
        <v>13</v>
      </c>
      <c r="P80" s="74">
        <f>'model (2)'!AK75</f>
        <v>13</v>
      </c>
      <c r="Q80" s="74">
        <f>'model (2)'!AL75</f>
        <v>13</v>
      </c>
      <c r="R80" s="74">
        <f>'model (2)'!AM75</f>
        <v>13</v>
      </c>
      <c r="S80" s="74">
        <f>'model (2)'!AN75</f>
        <v>14</v>
      </c>
      <c r="T80" s="148">
        <f t="shared" ref="T80:T143" si="10">SUM(D80:S80)</f>
        <v>95</v>
      </c>
      <c r="U80" s="157">
        <f>'Assignment (2)'!AB76</f>
        <v>5</v>
      </c>
      <c r="V80" s="157">
        <f>'Assignment (2)'!AC76</f>
        <v>5</v>
      </c>
      <c r="W80" s="47">
        <f t="shared" ref="W80:W143" si="11">SUM(U80:V80)</f>
        <v>10</v>
      </c>
      <c r="X80" s="149">
        <f t="shared" si="9"/>
        <v>0.94444444444444442</v>
      </c>
      <c r="Y80" s="149">
        <f t="shared" si="9"/>
        <v>0.94444444444444442</v>
      </c>
      <c r="Z80" s="149">
        <f t="shared" si="9"/>
        <v>0.94444444444444442</v>
      </c>
      <c r="AA80" s="149">
        <f t="shared" si="9"/>
        <v>0.94444444444444442</v>
      </c>
      <c r="AB80" s="149">
        <f t="shared" si="9"/>
        <v>1</v>
      </c>
      <c r="AC80" s="149">
        <f t="shared" si="9"/>
        <v>0.93333333333333335</v>
      </c>
    </row>
    <row r="81" spans="1:29" ht="15.6">
      <c r="A81" s="143">
        <v>71</v>
      </c>
      <c r="B81" s="73" t="str">
        <f>'CAT I'!B81</f>
        <v>AME20085</v>
      </c>
      <c r="C81" s="171" t="str">
        <f>'CAT I'!C81</f>
        <v>SHARUN P</v>
      </c>
      <c r="D81" s="74">
        <f>'model (2)'!Y76</f>
        <v>2</v>
      </c>
      <c r="E81" s="74">
        <f>'model (2)'!Z76</f>
        <v>2</v>
      </c>
      <c r="F81" s="74">
        <f>'model (2)'!AA76</f>
        <v>2</v>
      </c>
      <c r="G81" s="74">
        <f>'model (2)'!AB76</f>
        <v>2</v>
      </c>
      <c r="H81" s="74">
        <f>'model (2)'!AC76</f>
        <v>2</v>
      </c>
      <c r="I81" s="74">
        <f>'model (2)'!AD76</f>
        <v>2</v>
      </c>
      <c r="J81" s="74">
        <f>'model (2)'!AE76</f>
        <v>2</v>
      </c>
      <c r="K81" s="74">
        <f>'model (2)'!AF76</f>
        <v>2</v>
      </c>
      <c r="L81" s="74">
        <f>'model (2)'!AG76</f>
        <v>2</v>
      </c>
      <c r="M81" s="74">
        <f>'model (2)'!AH76</f>
        <v>2</v>
      </c>
      <c r="N81" s="74">
        <f>'model (2)'!AI76</f>
        <v>10</v>
      </c>
      <c r="O81" s="74">
        <f>'model (2)'!AJ76</f>
        <v>14</v>
      </c>
      <c r="P81" s="74">
        <f>'model (2)'!AK76</f>
        <v>14</v>
      </c>
      <c r="Q81" s="74">
        <f>'model (2)'!AL76</f>
        <v>14</v>
      </c>
      <c r="R81" s="74">
        <f>'model (2)'!AM76</f>
        <v>14</v>
      </c>
      <c r="S81" s="74">
        <f>'model (2)'!AN76</f>
        <v>14</v>
      </c>
      <c r="T81" s="148">
        <f t="shared" si="10"/>
        <v>100</v>
      </c>
      <c r="U81" s="157">
        <f>'Assignment (2)'!AB77</f>
        <v>5</v>
      </c>
      <c r="V81" s="157">
        <f>'Assignment (2)'!AC77</f>
        <v>5</v>
      </c>
      <c r="W81" s="47">
        <f t="shared" si="11"/>
        <v>10</v>
      </c>
      <c r="X81" s="149">
        <f t="shared" si="9"/>
        <v>1</v>
      </c>
      <c r="Y81" s="149">
        <f t="shared" si="9"/>
        <v>1</v>
      </c>
      <c r="Z81" s="149">
        <f t="shared" si="9"/>
        <v>1</v>
      </c>
      <c r="AA81" s="149">
        <f t="shared" si="9"/>
        <v>1</v>
      </c>
      <c r="AB81" s="149">
        <f t="shared" si="9"/>
        <v>1</v>
      </c>
      <c r="AC81" s="149">
        <f t="shared" si="9"/>
        <v>1</v>
      </c>
    </row>
    <row r="82" spans="1:29" ht="15.6">
      <c r="A82" s="143">
        <v>72</v>
      </c>
      <c r="B82" s="73" t="str">
        <f>'CAT I'!B82</f>
        <v>AME20086</v>
      </c>
      <c r="C82" s="171" t="str">
        <f>'CAT I'!C82</f>
        <v>SHRAVAN B NAMBIAR</v>
      </c>
      <c r="D82" s="74">
        <f>'model (2)'!Y77</f>
        <v>2</v>
      </c>
      <c r="E82" s="74">
        <f>'model (2)'!Z77</f>
        <v>2</v>
      </c>
      <c r="F82" s="74">
        <f>'model (2)'!AA77</f>
        <v>2</v>
      </c>
      <c r="G82" s="74">
        <f>'model (2)'!AB77</f>
        <v>2</v>
      </c>
      <c r="H82" s="74">
        <f>'model (2)'!AC77</f>
        <v>2</v>
      </c>
      <c r="I82" s="74">
        <f>'model (2)'!AD77</f>
        <v>2</v>
      </c>
      <c r="J82" s="74">
        <f>'model (2)'!AE77</f>
        <v>2</v>
      </c>
      <c r="K82" s="74">
        <f>'model (2)'!AF77</f>
        <v>2</v>
      </c>
      <c r="L82" s="74">
        <f>'model (2)'!AG77</f>
        <v>2</v>
      </c>
      <c r="M82" s="74">
        <f>'model (2)'!AH77</f>
        <v>2</v>
      </c>
      <c r="N82" s="74">
        <f>'model (2)'!AI77</f>
        <v>9</v>
      </c>
      <c r="O82" s="74">
        <f>'model (2)'!AJ77</f>
        <v>14</v>
      </c>
      <c r="P82" s="74">
        <f>'model (2)'!AK77</f>
        <v>13</v>
      </c>
      <c r="Q82" s="74">
        <f>'model (2)'!AL77</f>
        <v>13</v>
      </c>
      <c r="R82" s="74">
        <f>'model (2)'!AM77</f>
        <v>14</v>
      </c>
      <c r="S82" s="74">
        <f>'model (2)'!AN77</f>
        <v>13</v>
      </c>
      <c r="T82" s="148">
        <f t="shared" si="10"/>
        <v>96</v>
      </c>
      <c r="U82" s="157">
        <f>'Assignment (2)'!AB78</f>
        <v>5</v>
      </c>
      <c r="V82" s="157">
        <f>'Assignment (2)'!AC78</f>
        <v>5</v>
      </c>
      <c r="W82" s="47">
        <f t="shared" si="11"/>
        <v>10</v>
      </c>
      <c r="X82" s="149">
        <f t="shared" si="9"/>
        <v>1</v>
      </c>
      <c r="Y82" s="149">
        <f t="shared" si="9"/>
        <v>0.94444444444444442</v>
      </c>
      <c r="Z82" s="149">
        <f t="shared" si="9"/>
        <v>0.94444444444444442</v>
      </c>
      <c r="AA82" s="149">
        <f t="shared" si="9"/>
        <v>1</v>
      </c>
      <c r="AB82" s="149">
        <f t="shared" si="9"/>
        <v>0.95652173913043481</v>
      </c>
      <c r="AC82" s="149">
        <f t="shared" si="9"/>
        <v>0.93333333333333335</v>
      </c>
    </row>
    <row r="83" spans="1:29" ht="15.6">
      <c r="A83" s="143">
        <v>73</v>
      </c>
      <c r="B83" s="73" t="str">
        <f>'CAT I'!B83</f>
        <v>AME20087</v>
      </c>
      <c r="C83" s="171" t="str">
        <f>'CAT I'!C83</f>
        <v>SRI VENKATESH</v>
      </c>
      <c r="D83" s="74">
        <f>'model (2)'!Y78</f>
        <v>2</v>
      </c>
      <c r="E83" s="74">
        <f>'model (2)'!Z78</f>
        <v>1</v>
      </c>
      <c r="F83" s="74">
        <f>'model (2)'!AA78</f>
        <v>2</v>
      </c>
      <c r="G83" s="74">
        <f>'model (2)'!AB78</f>
        <v>2</v>
      </c>
      <c r="H83" s="74">
        <f>'model (2)'!AC78</f>
        <v>2</v>
      </c>
      <c r="I83" s="74">
        <f>'model (2)'!AD78</f>
        <v>2</v>
      </c>
      <c r="J83" s="74">
        <f>'model (2)'!AE78</f>
        <v>2</v>
      </c>
      <c r="K83" s="74">
        <f>'model (2)'!AF78</f>
        <v>2</v>
      </c>
      <c r="L83" s="74">
        <f>'model (2)'!AG78</f>
        <v>2</v>
      </c>
      <c r="M83" s="74">
        <f>'model (2)'!AH78</f>
        <v>2</v>
      </c>
      <c r="N83" s="74">
        <f>'model (2)'!AI78</f>
        <v>8</v>
      </c>
      <c r="O83" s="74">
        <f>'model (2)'!AJ78</f>
        <v>14</v>
      </c>
      <c r="P83" s="74">
        <f>'model (2)'!AK78</f>
        <v>10</v>
      </c>
      <c r="Q83" s="74">
        <f>'model (2)'!AL78</f>
        <v>11</v>
      </c>
      <c r="R83" s="74">
        <f>'model (2)'!AM78</f>
        <v>9</v>
      </c>
      <c r="S83" s="74">
        <f>'model (2)'!AN78</f>
        <v>7</v>
      </c>
      <c r="T83" s="148">
        <f t="shared" si="10"/>
        <v>78</v>
      </c>
      <c r="U83" s="157">
        <f>'Assignment (2)'!AB79</f>
        <v>5</v>
      </c>
      <c r="V83" s="157">
        <f>'Assignment (2)'!AC79</f>
        <v>5</v>
      </c>
      <c r="W83" s="47">
        <f t="shared" si="11"/>
        <v>10</v>
      </c>
      <c r="X83" s="149">
        <f t="shared" si="9"/>
        <v>0.94444444444444442</v>
      </c>
      <c r="Y83" s="149">
        <f t="shared" si="9"/>
        <v>0.77777777777777779</v>
      </c>
      <c r="Z83" s="149">
        <f t="shared" si="9"/>
        <v>0.83333333333333337</v>
      </c>
      <c r="AA83" s="149">
        <f t="shared" si="9"/>
        <v>0.72222222222222221</v>
      </c>
      <c r="AB83" s="149">
        <f t="shared" si="9"/>
        <v>0.69565217391304346</v>
      </c>
      <c r="AC83" s="149">
        <f t="shared" si="9"/>
        <v>0.8666666666666667</v>
      </c>
    </row>
    <row r="84" spans="1:29" ht="15.6">
      <c r="A84" s="143">
        <v>74</v>
      </c>
      <c r="B84" s="73" t="str">
        <f>'CAT I'!B84</f>
        <v>AME20088</v>
      </c>
      <c r="C84" s="171" t="str">
        <f>'CAT I'!C84</f>
        <v>SIVA SUBRAMANIAN</v>
      </c>
      <c r="D84" s="74">
        <f>'model (2)'!Y79</f>
        <v>2</v>
      </c>
      <c r="E84" s="74">
        <f>'model (2)'!Z79</f>
        <v>2</v>
      </c>
      <c r="F84" s="74">
        <f>'model (2)'!AA79</f>
        <v>2</v>
      </c>
      <c r="G84" s="74">
        <f>'model (2)'!AB79</f>
        <v>2</v>
      </c>
      <c r="H84" s="74">
        <f>'model (2)'!AC79</f>
        <v>1</v>
      </c>
      <c r="I84" s="74">
        <f>'model (2)'!AD79</f>
        <v>2</v>
      </c>
      <c r="J84" s="74">
        <f>'model (2)'!AE79</f>
        <v>2</v>
      </c>
      <c r="K84" s="74">
        <f>'model (2)'!AF79</f>
        <v>1</v>
      </c>
      <c r="L84" s="74">
        <f>'model (2)'!AG79</f>
        <v>1</v>
      </c>
      <c r="M84" s="74">
        <f>'model (2)'!AH79</f>
        <v>2</v>
      </c>
      <c r="N84" s="74">
        <f>'model (2)'!AI79</f>
        <v>10</v>
      </c>
      <c r="O84" s="74">
        <f>'model (2)'!AJ79</f>
        <v>14</v>
      </c>
      <c r="P84" s="74">
        <f>'model (2)'!AK79</f>
        <v>13</v>
      </c>
      <c r="Q84" s="74">
        <f>'model (2)'!AL79</f>
        <v>14</v>
      </c>
      <c r="R84" s="74">
        <f>'model (2)'!AM79</f>
        <v>12</v>
      </c>
      <c r="S84" s="74">
        <f>'model (2)'!AN79</f>
        <v>10</v>
      </c>
      <c r="T84" s="148">
        <f t="shared" si="10"/>
        <v>90</v>
      </c>
      <c r="U84" s="157">
        <f>'Assignment (2)'!AB80</f>
        <v>5</v>
      </c>
      <c r="V84" s="157">
        <f>'Assignment (2)'!AC80</f>
        <v>5</v>
      </c>
      <c r="W84" s="47">
        <f t="shared" si="11"/>
        <v>10</v>
      </c>
      <c r="X84" s="149">
        <f t="shared" si="9"/>
        <v>1</v>
      </c>
      <c r="Y84" s="149">
        <f t="shared" si="9"/>
        <v>0.94444444444444442</v>
      </c>
      <c r="Z84" s="149">
        <f t="shared" si="9"/>
        <v>0.94444444444444442</v>
      </c>
      <c r="AA84" s="149">
        <f t="shared" si="9"/>
        <v>0.83333333333333337</v>
      </c>
      <c r="AB84" s="149">
        <f t="shared" si="9"/>
        <v>0.78260869565217395</v>
      </c>
      <c r="AC84" s="149">
        <f t="shared" si="9"/>
        <v>1</v>
      </c>
    </row>
    <row r="85" spans="1:29" ht="15.6">
      <c r="A85" s="143">
        <v>75</v>
      </c>
      <c r="B85" s="73" t="str">
        <f>'CAT I'!B85</f>
        <v>AME20090</v>
      </c>
      <c r="C85" s="171" t="str">
        <f>'CAT I'!C85</f>
        <v>SUBRAMANIAN V</v>
      </c>
      <c r="D85" s="74">
        <f>'model (2)'!Y80</f>
        <v>2</v>
      </c>
      <c r="E85" s="74">
        <f>'model (2)'!Z80</f>
        <v>2</v>
      </c>
      <c r="F85" s="74">
        <f>'model (2)'!AA80</f>
        <v>1</v>
      </c>
      <c r="G85" s="74">
        <f>'model (2)'!AB80</f>
        <v>2</v>
      </c>
      <c r="H85" s="74">
        <f>'model (2)'!AC80</f>
        <v>1</v>
      </c>
      <c r="I85" s="74">
        <f>'model (2)'!AD80</f>
        <v>2</v>
      </c>
      <c r="J85" s="74">
        <f>'model (2)'!AE80</f>
        <v>1</v>
      </c>
      <c r="K85" s="74">
        <f>'model (2)'!AF80</f>
        <v>1</v>
      </c>
      <c r="L85" s="74">
        <f>'model (2)'!AG80</f>
        <v>2</v>
      </c>
      <c r="M85" s="74">
        <f>'model (2)'!AH80</f>
        <v>2</v>
      </c>
      <c r="N85" s="74">
        <f>'model (2)'!AI80</f>
        <v>9</v>
      </c>
      <c r="O85" s="74">
        <f>'model (2)'!AJ80</f>
        <v>12</v>
      </c>
      <c r="P85" s="74">
        <f>'model (2)'!AK80</f>
        <v>8</v>
      </c>
      <c r="Q85" s="74">
        <f>'model (2)'!AL80</f>
        <v>10</v>
      </c>
      <c r="R85" s="74">
        <f>'model (2)'!AM80</f>
        <v>10</v>
      </c>
      <c r="S85" s="74">
        <f>'model (2)'!AN80</f>
        <v>14</v>
      </c>
      <c r="T85" s="148">
        <f t="shared" si="10"/>
        <v>79</v>
      </c>
      <c r="U85" s="157">
        <f>'Assignment (2)'!AB81</f>
        <v>5</v>
      </c>
      <c r="V85" s="157">
        <f>'Assignment (2)'!AC81</f>
        <v>5</v>
      </c>
      <c r="W85" s="47">
        <f t="shared" si="11"/>
        <v>10</v>
      </c>
      <c r="X85" s="149">
        <f t="shared" si="9"/>
        <v>0.88888888888888884</v>
      </c>
      <c r="Y85" s="149">
        <f t="shared" si="9"/>
        <v>0.61111111111111116</v>
      </c>
      <c r="Z85" s="149">
        <f t="shared" si="9"/>
        <v>0.72222222222222221</v>
      </c>
      <c r="AA85" s="149">
        <f t="shared" si="9"/>
        <v>0.66666666666666663</v>
      </c>
      <c r="AB85" s="149">
        <f t="shared" si="9"/>
        <v>1</v>
      </c>
      <c r="AC85" s="149">
        <f t="shared" si="9"/>
        <v>0.93333333333333335</v>
      </c>
    </row>
    <row r="86" spans="1:29" ht="15.6">
      <c r="A86" s="143">
        <v>76</v>
      </c>
      <c r="B86" s="73" t="str">
        <f>'CAT I'!B86</f>
        <v>AME20091</v>
      </c>
      <c r="C86" s="171" t="str">
        <f>'CAT I'!C86</f>
        <v>SUJAY U M</v>
      </c>
      <c r="D86" s="74">
        <f>'model (2)'!Y81</f>
        <v>2</v>
      </c>
      <c r="E86" s="74">
        <f>'model (2)'!Z81</f>
        <v>2</v>
      </c>
      <c r="F86" s="74">
        <f>'model (2)'!AA81</f>
        <v>2</v>
      </c>
      <c r="G86" s="74">
        <f>'model (2)'!AB81</f>
        <v>1</v>
      </c>
      <c r="H86" s="74">
        <f>'model (2)'!AC81</f>
        <v>2</v>
      </c>
      <c r="I86" s="74">
        <f>'model (2)'!AD81</f>
        <v>2</v>
      </c>
      <c r="J86" s="74">
        <f>'model (2)'!AE81</f>
        <v>2</v>
      </c>
      <c r="K86" s="74">
        <f>'model (2)'!AF81</f>
        <v>2</v>
      </c>
      <c r="L86" s="74">
        <f>'model (2)'!AG81</f>
        <v>2</v>
      </c>
      <c r="M86" s="74">
        <f>'model (2)'!AH81</f>
        <v>2</v>
      </c>
      <c r="N86" s="74">
        <f>'model (2)'!AI81</f>
        <v>6</v>
      </c>
      <c r="O86" s="74">
        <f>'model (2)'!AJ81</f>
        <v>11</v>
      </c>
      <c r="P86" s="74">
        <f>'model (2)'!AK81</f>
        <v>13</v>
      </c>
      <c r="Q86" s="74">
        <f>'model (2)'!AL81</f>
        <v>10</v>
      </c>
      <c r="R86" s="74">
        <f>'model (2)'!AM81</f>
        <v>13</v>
      </c>
      <c r="S86" s="74">
        <f>'model (2)'!AN81</f>
        <v>5</v>
      </c>
      <c r="T86" s="148">
        <f t="shared" si="10"/>
        <v>77</v>
      </c>
      <c r="U86" s="157">
        <f>'Assignment (2)'!AB82</f>
        <v>5</v>
      </c>
      <c r="V86" s="157">
        <f>'Assignment (2)'!AC82</f>
        <v>5</v>
      </c>
      <c r="W86" s="47">
        <f t="shared" si="11"/>
        <v>10</v>
      </c>
      <c r="X86" s="149">
        <f t="shared" si="9"/>
        <v>0.83333333333333337</v>
      </c>
      <c r="Y86" s="149">
        <f t="shared" si="9"/>
        <v>0.88888888888888884</v>
      </c>
      <c r="Z86" s="149">
        <f t="shared" si="9"/>
        <v>0.77777777777777779</v>
      </c>
      <c r="AA86" s="149">
        <f t="shared" si="9"/>
        <v>0.94444444444444442</v>
      </c>
      <c r="AB86" s="149">
        <f t="shared" si="9"/>
        <v>0.60869565217391308</v>
      </c>
      <c r="AC86" s="149">
        <f t="shared" si="9"/>
        <v>0.73333333333333328</v>
      </c>
    </row>
    <row r="87" spans="1:29" ht="15.6">
      <c r="A87" s="143">
        <v>77</v>
      </c>
      <c r="B87" s="73" t="str">
        <f>'CAT I'!B87</f>
        <v>AME20092</v>
      </c>
      <c r="C87" s="171" t="str">
        <f>'CAT I'!C87</f>
        <v>SUJITHIRAN N</v>
      </c>
      <c r="D87" s="74">
        <f>'model (2)'!Y82</f>
        <v>1</v>
      </c>
      <c r="E87" s="74">
        <f>'model (2)'!Z82</f>
        <v>0</v>
      </c>
      <c r="F87" s="74">
        <f>'model (2)'!AA82</f>
        <v>2</v>
      </c>
      <c r="G87" s="74">
        <f>'model (2)'!AB82</f>
        <v>0</v>
      </c>
      <c r="H87" s="74">
        <f>'model (2)'!AC82</f>
        <v>0</v>
      </c>
      <c r="I87" s="74">
        <f>'model (2)'!AD82</f>
        <v>0</v>
      </c>
      <c r="J87" s="74">
        <f>'model (2)'!AE82</f>
        <v>2</v>
      </c>
      <c r="K87" s="74">
        <f>'model (2)'!AF82</f>
        <v>2</v>
      </c>
      <c r="L87" s="74">
        <f>'model (2)'!AG82</f>
        <v>2</v>
      </c>
      <c r="M87" s="74">
        <f>'model (2)'!AH82</f>
        <v>2</v>
      </c>
      <c r="N87" s="74">
        <f>'model (2)'!AI82</f>
        <v>10</v>
      </c>
      <c r="O87" s="74">
        <f>'model (2)'!AJ82</f>
        <v>13</v>
      </c>
      <c r="P87" s="74">
        <f>'model (2)'!AK82</f>
        <v>13</v>
      </c>
      <c r="Q87" s="74">
        <f>'model (2)'!AL82</f>
        <v>13</v>
      </c>
      <c r="R87" s="74">
        <f>'model (2)'!AM82</f>
        <v>13</v>
      </c>
      <c r="S87" s="74">
        <f>'model (2)'!AN82</f>
        <v>13</v>
      </c>
      <c r="T87" s="148">
        <f t="shared" si="10"/>
        <v>86</v>
      </c>
      <c r="U87" s="157">
        <f>'Assignment (2)'!AB83</f>
        <v>5</v>
      </c>
      <c r="V87" s="157">
        <f>'Assignment (2)'!AC83</f>
        <v>5</v>
      </c>
      <c r="W87" s="47">
        <f t="shared" si="11"/>
        <v>10</v>
      </c>
      <c r="X87" s="149">
        <f t="shared" si="9"/>
        <v>0.77777777777777779</v>
      </c>
      <c r="Y87" s="149">
        <f t="shared" si="9"/>
        <v>0.83333333333333337</v>
      </c>
      <c r="Z87" s="149">
        <f t="shared" si="9"/>
        <v>0.72222222222222221</v>
      </c>
      <c r="AA87" s="149">
        <f t="shared" si="9"/>
        <v>0.94444444444444442</v>
      </c>
      <c r="AB87" s="149">
        <f t="shared" si="9"/>
        <v>0.95652173913043481</v>
      </c>
      <c r="AC87" s="149">
        <f t="shared" si="9"/>
        <v>1</v>
      </c>
    </row>
    <row r="88" spans="1:29" ht="15.6">
      <c r="A88" s="143">
        <v>78</v>
      </c>
      <c r="B88" s="73" t="str">
        <f>'CAT I'!B88</f>
        <v>AME20093</v>
      </c>
      <c r="C88" s="171" t="str">
        <f>'CAT I'!C88</f>
        <v>SURYA SIVADAS</v>
      </c>
      <c r="D88" s="74">
        <f>'model (2)'!Y83</f>
        <v>2</v>
      </c>
      <c r="E88" s="74">
        <f>'model (2)'!Z83</f>
        <v>2</v>
      </c>
      <c r="F88" s="74">
        <f>'model (2)'!AA83</f>
        <v>2</v>
      </c>
      <c r="G88" s="74">
        <f>'model (2)'!AB83</f>
        <v>2</v>
      </c>
      <c r="H88" s="74">
        <f>'model (2)'!AC83</f>
        <v>2</v>
      </c>
      <c r="I88" s="74">
        <f>'model (2)'!AD83</f>
        <v>2</v>
      </c>
      <c r="J88" s="74">
        <f>'model (2)'!AE83</f>
        <v>2</v>
      </c>
      <c r="K88" s="74">
        <f>'model (2)'!AF83</f>
        <v>2</v>
      </c>
      <c r="L88" s="74">
        <f>'model (2)'!AG83</f>
        <v>2</v>
      </c>
      <c r="M88" s="74">
        <f>'model (2)'!AH83</f>
        <v>2</v>
      </c>
      <c r="N88" s="74">
        <f>'model (2)'!AI83</f>
        <v>10</v>
      </c>
      <c r="O88" s="74">
        <f>'model (2)'!AJ83</f>
        <v>14</v>
      </c>
      <c r="P88" s="74">
        <f>'model (2)'!AK83</f>
        <v>13</v>
      </c>
      <c r="Q88" s="74">
        <f>'model (2)'!AL83</f>
        <v>14</v>
      </c>
      <c r="R88" s="74">
        <f>'model (2)'!AM83</f>
        <v>14</v>
      </c>
      <c r="S88" s="74">
        <f>'model (2)'!AN83</f>
        <v>14</v>
      </c>
      <c r="T88" s="148">
        <f t="shared" si="10"/>
        <v>99</v>
      </c>
      <c r="U88" s="157">
        <f>'Assignment (2)'!AB84</f>
        <v>5</v>
      </c>
      <c r="V88" s="157">
        <f>'Assignment (2)'!AC84</f>
        <v>5</v>
      </c>
      <c r="W88" s="47">
        <f t="shared" si="11"/>
        <v>10</v>
      </c>
      <c r="X88" s="149">
        <f t="shared" si="9"/>
        <v>1</v>
      </c>
      <c r="Y88" s="149">
        <f t="shared" si="9"/>
        <v>0.94444444444444442</v>
      </c>
      <c r="Z88" s="149">
        <f t="shared" si="9"/>
        <v>1</v>
      </c>
      <c r="AA88" s="149">
        <f t="shared" si="9"/>
        <v>1</v>
      </c>
      <c r="AB88" s="149">
        <f t="shared" si="9"/>
        <v>1</v>
      </c>
      <c r="AC88" s="149">
        <f t="shared" si="9"/>
        <v>1</v>
      </c>
    </row>
    <row r="89" spans="1:29" ht="15.6">
      <c r="A89" s="143">
        <v>79</v>
      </c>
      <c r="B89" s="73" t="str">
        <f>'CAT I'!B89</f>
        <v>AME20094</v>
      </c>
      <c r="C89" s="171" t="str">
        <f>'CAT I'!C89</f>
        <v>UJJWAL KAPOOR</v>
      </c>
      <c r="D89" s="74">
        <f>'model (2)'!Y84</f>
        <v>1</v>
      </c>
      <c r="E89" s="74">
        <f>'model (2)'!Z84</f>
        <v>0</v>
      </c>
      <c r="F89" s="74">
        <f>'model (2)'!AA84</f>
        <v>2</v>
      </c>
      <c r="G89" s="74">
        <f>'model (2)'!AB84</f>
        <v>0</v>
      </c>
      <c r="H89" s="74">
        <f>'model (2)'!AC84</f>
        <v>0</v>
      </c>
      <c r="I89" s="74">
        <f>'model (2)'!AD84</f>
        <v>0</v>
      </c>
      <c r="J89" s="74">
        <f>'model (2)'!AE84</f>
        <v>2</v>
      </c>
      <c r="K89" s="74">
        <f>'model (2)'!AF84</f>
        <v>2</v>
      </c>
      <c r="L89" s="74">
        <f>'model (2)'!AG84</f>
        <v>2</v>
      </c>
      <c r="M89" s="74">
        <f>'model (2)'!AH84</f>
        <v>2</v>
      </c>
      <c r="N89" s="74">
        <f>'model (2)'!AI84</f>
        <v>10</v>
      </c>
      <c r="O89" s="74">
        <f>'model (2)'!AJ84</f>
        <v>13</v>
      </c>
      <c r="P89" s="74">
        <f>'model (2)'!AK84</f>
        <v>13</v>
      </c>
      <c r="Q89" s="74">
        <f>'model (2)'!AL84</f>
        <v>13</v>
      </c>
      <c r="R89" s="74">
        <f>'model (2)'!AM84</f>
        <v>13</v>
      </c>
      <c r="S89" s="74">
        <f>'model (2)'!AN84</f>
        <v>13</v>
      </c>
      <c r="T89" s="148">
        <f t="shared" si="10"/>
        <v>86</v>
      </c>
      <c r="U89" s="157">
        <f>'Assignment (2)'!AB85</f>
        <v>5</v>
      </c>
      <c r="V89" s="157">
        <f>'Assignment (2)'!AC85</f>
        <v>5</v>
      </c>
      <c r="W89" s="47">
        <f t="shared" si="11"/>
        <v>10</v>
      </c>
      <c r="X89" s="149">
        <f t="shared" si="9"/>
        <v>0.77777777777777779</v>
      </c>
      <c r="Y89" s="149">
        <f t="shared" si="9"/>
        <v>0.83333333333333337</v>
      </c>
      <c r="Z89" s="149">
        <f t="shared" si="9"/>
        <v>0.72222222222222221</v>
      </c>
      <c r="AA89" s="149">
        <f t="shared" si="9"/>
        <v>0.94444444444444442</v>
      </c>
      <c r="AB89" s="149">
        <f t="shared" si="9"/>
        <v>0.95652173913043481</v>
      </c>
      <c r="AC89" s="149">
        <f t="shared" si="9"/>
        <v>1</v>
      </c>
    </row>
    <row r="90" spans="1:29" ht="15.6">
      <c r="A90" s="143">
        <v>80</v>
      </c>
      <c r="B90" s="73" t="str">
        <f>'CAT I'!B90</f>
        <v>AME20096</v>
      </c>
      <c r="C90" s="171" t="str">
        <f>'CAT I'!C90</f>
        <v>VIJAYARAGUNATH</v>
      </c>
      <c r="D90" s="74">
        <f>'model (2)'!Y85</f>
        <v>2</v>
      </c>
      <c r="E90" s="74">
        <f>'model (2)'!Z85</f>
        <v>2</v>
      </c>
      <c r="F90" s="74">
        <f>'model (2)'!AA85</f>
        <v>2</v>
      </c>
      <c r="G90" s="74">
        <f>'model (2)'!AB85</f>
        <v>2</v>
      </c>
      <c r="H90" s="74">
        <f>'model (2)'!AC85</f>
        <v>2</v>
      </c>
      <c r="I90" s="74">
        <f>'model (2)'!AD85</f>
        <v>2</v>
      </c>
      <c r="J90" s="74">
        <f>'model (2)'!AE85</f>
        <v>2</v>
      </c>
      <c r="K90" s="74">
        <f>'model (2)'!AF85</f>
        <v>2</v>
      </c>
      <c r="L90" s="74">
        <f>'model (2)'!AG85</f>
        <v>2</v>
      </c>
      <c r="M90" s="74">
        <f>'model (2)'!AH85</f>
        <v>2</v>
      </c>
      <c r="N90" s="74">
        <f>'model (2)'!AI85</f>
        <v>6</v>
      </c>
      <c r="O90" s="74">
        <f>'model (2)'!AJ85</f>
        <v>9</v>
      </c>
      <c r="P90" s="74">
        <f>'model (2)'!AK85</f>
        <v>5</v>
      </c>
      <c r="Q90" s="74">
        <f>'model (2)'!AL85</f>
        <v>11</v>
      </c>
      <c r="R90" s="74">
        <f>'model (2)'!AM85</f>
        <v>14</v>
      </c>
      <c r="S90" s="74">
        <f>'model (2)'!AN85</f>
        <v>14</v>
      </c>
      <c r="T90" s="148">
        <f t="shared" si="10"/>
        <v>79</v>
      </c>
      <c r="U90" s="157">
        <f>'Assignment (2)'!AB86</f>
        <v>5</v>
      </c>
      <c r="V90" s="157">
        <f>'Assignment (2)'!AC86</f>
        <v>5</v>
      </c>
      <c r="W90" s="47">
        <f t="shared" si="11"/>
        <v>10</v>
      </c>
      <c r="X90" s="149">
        <f t="shared" si="9"/>
        <v>0.72222222222222221</v>
      </c>
      <c r="Y90" s="149">
        <f t="shared" si="9"/>
        <v>0.5</v>
      </c>
      <c r="Z90" s="149">
        <f t="shared" si="9"/>
        <v>0.83333333333333337</v>
      </c>
      <c r="AA90" s="149">
        <f t="shared" si="9"/>
        <v>1</v>
      </c>
      <c r="AB90" s="149">
        <f t="shared" si="9"/>
        <v>1</v>
      </c>
      <c r="AC90" s="149">
        <f t="shared" si="9"/>
        <v>0.73333333333333328</v>
      </c>
    </row>
    <row r="91" spans="1:29" ht="15.6">
      <c r="A91" s="143">
        <v>81</v>
      </c>
      <c r="B91" s="73" t="str">
        <f>'CAT I'!B91</f>
        <v>AME20097</v>
      </c>
      <c r="C91" s="171" t="str">
        <f>'CAT I'!C91</f>
        <v>VISHNU PANICKER</v>
      </c>
      <c r="D91" s="74">
        <f>'model (2)'!Y86</f>
        <v>2</v>
      </c>
      <c r="E91" s="74">
        <f>'model (2)'!Z86</f>
        <v>2</v>
      </c>
      <c r="F91" s="74">
        <f>'model (2)'!AA86</f>
        <v>2</v>
      </c>
      <c r="G91" s="74">
        <f>'model (2)'!AB86</f>
        <v>2</v>
      </c>
      <c r="H91" s="74">
        <f>'model (2)'!AC86</f>
        <v>2</v>
      </c>
      <c r="I91" s="74">
        <f>'model (2)'!AD86</f>
        <v>2</v>
      </c>
      <c r="J91" s="74">
        <f>'model (2)'!AE86</f>
        <v>2</v>
      </c>
      <c r="K91" s="74">
        <f>'model (2)'!AF86</f>
        <v>2</v>
      </c>
      <c r="L91" s="74">
        <f>'model (2)'!AG86</f>
        <v>2</v>
      </c>
      <c r="M91" s="74">
        <f>'model (2)'!AH86</f>
        <v>2</v>
      </c>
      <c r="N91" s="74">
        <f>'model (2)'!AI86</f>
        <v>9</v>
      </c>
      <c r="O91" s="74">
        <f>'model (2)'!AJ86</f>
        <v>13</v>
      </c>
      <c r="P91" s="74">
        <f>'model (2)'!AK86</f>
        <v>14</v>
      </c>
      <c r="Q91" s="74">
        <f>'model (2)'!AL86</f>
        <v>14</v>
      </c>
      <c r="R91" s="74">
        <f>'model (2)'!AM86</f>
        <v>14</v>
      </c>
      <c r="S91" s="74">
        <f>'model (2)'!AN86</f>
        <v>13</v>
      </c>
      <c r="T91" s="148">
        <f t="shared" si="10"/>
        <v>97</v>
      </c>
      <c r="U91" s="157">
        <f>'Assignment (2)'!AB87</f>
        <v>5</v>
      </c>
      <c r="V91" s="157">
        <f>'Assignment (2)'!AC87</f>
        <v>5</v>
      </c>
      <c r="W91" s="47">
        <f t="shared" si="11"/>
        <v>10</v>
      </c>
      <c r="X91" s="149">
        <f t="shared" si="9"/>
        <v>0.94444444444444442</v>
      </c>
      <c r="Y91" s="149">
        <f t="shared" si="9"/>
        <v>1</v>
      </c>
      <c r="Z91" s="149">
        <f t="shared" si="9"/>
        <v>1</v>
      </c>
      <c r="AA91" s="149">
        <f t="shared" si="9"/>
        <v>1</v>
      </c>
      <c r="AB91" s="149">
        <f t="shared" si="9"/>
        <v>0.95652173913043481</v>
      </c>
      <c r="AC91" s="149">
        <f t="shared" si="9"/>
        <v>0.93333333333333335</v>
      </c>
    </row>
    <row r="92" spans="1:29" ht="15.6">
      <c r="A92" s="143">
        <v>82</v>
      </c>
      <c r="B92" s="73" t="str">
        <f>'CAT I'!B92</f>
        <v>AME20098</v>
      </c>
      <c r="C92" s="171" t="str">
        <f>'CAT I'!C92</f>
        <v>VIVEK AJAYAN</v>
      </c>
      <c r="D92" s="74">
        <f>'model (2)'!Y87</f>
        <v>1</v>
      </c>
      <c r="E92" s="74">
        <f>'model (2)'!Z87</f>
        <v>2</v>
      </c>
      <c r="F92" s="74">
        <f>'model (2)'!AA87</f>
        <v>2</v>
      </c>
      <c r="G92" s="74">
        <f>'model (2)'!AB87</f>
        <v>2</v>
      </c>
      <c r="H92" s="74">
        <f>'model (2)'!AC87</f>
        <v>2</v>
      </c>
      <c r="I92" s="74">
        <f>'model (2)'!AD87</f>
        <v>1</v>
      </c>
      <c r="J92" s="74">
        <f>'model (2)'!AE87</f>
        <v>1</v>
      </c>
      <c r="K92" s="74">
        <f>'model (2)'!AF87</f>
        <v>1</v>
      </c>
      <c r="L92" s="74">
        <f>'model (2)'!AG87</f>
        <v>2</v>
      </c>
      <c r="M92" s="74">
        <f>'model (2)'!AH87</f>
        <v>2</v>
      </c>
      <c r="N92" s="74">
        <f>'model (2)'!AI87</f>
        <v>8</v>
      </c>
      <c r="O92" s="74">
        <f>'model (2)'!AJ87</f>
        <v>11</v>
      </c>
      <c r="P92" s="74">
        <f>'model (2)'!AK87</f>
        <v>14</v>
      </c>
      <c r="Q92" s="74">
        <f>'model (2)'!AL87</f>
        <v>13</v>
      </c>
      <c r="R92" s="74">
        <f>'model (2)'!AM87</f>
        <v>12</v>
      </c>
      <c r="S92" s="74">
        <f>'model (2)'!AN87</f>
        <v>11</v>
      </c>
      <c r="T92" s="148">
        <f t="shared" si="10"/>
        <v>85</v>
      </c>
      <c r="U92" s="157">
        <f>'Assignment (2)'!AB88</f>
        <v>5</v>
      </c>
      <c r="V92" s="157">
        <f>'Assignment (2)'!AC88</f>
        <v>5</v>
      </c>
      <c r="W92" s="47">
        <f t="shared" si="11"/>
        <v>10</v>
      </c>
      <c r="X92" s="149">
        <f t="shared" si="9"/>
        <v>0.77777777777777779</v>
      </c>
      <c r="Y92" s="149">
        <f t="shared" si="9"/>
        <v>1</v>
      </c>
      <c r="Z92" s="149">
        <f t="shared" si="9"/>
        <v>0.88888888888888884</v>
      </c>
      <c r="AA92" s="149">
        <f t="shared" si="9"/>
        <v>0.77777777777777779</v>
      </c>
      <c r="AB92" s="149">
        <f t="shared" si="9"/>
        <v>0.86956521739130432</v>
      </c>
      <c r="AC92" s="149">
        <f t="shared" si="9"/>
        <v>0.8666666666666667</v>
      </c>
    </row>
    <row r="93" spans="1:29" ht="15.6">
      <c r="A93" s="143">
        <v>83</v>
      </c>
      <c r="B93" s="73" t="str">
        <f>'CAT I'!B93</f>
        <v>AME20099</v>
      </c>
      <c r="C93" s="171" t="str">
        <f>'CAT I'!C93</f>
        <v>YAGHYAVRAT SHEKHAWAT</v>
      </c>
      <c r="D93" s="74">
        <f>'model (2)'!Y88</f>
        <v>1</v>
      </c>
      <c r="E93" s="74">
        <f>'model (2)'!Z88</f>
        <v>2</v>
      </c>
      <c r="F93" s="74">
        <f>'model (2)'!AA88</f>
        <v>2</v>
      </c>
      <c r="G93" s="74">
        <f>'model (2)'!AB88</f>
        <v>2</v>
      </c>
      <c r="H93" s="74">
        <f>'model (2)'!AC88</f>
        <v>2</v>
      </c>
      <c r="I93" s="74">
        <f>'model (2)'!AD88</f>
        <v>1</v>
      </c>
      <c r="J93" s="74">
        <f>'model (2)'!AE88</f>
        <v>1</v>
      </c>
      <c r="K93" s="74">
        <f>'model (2)'!AF88</f>
        <v>1</v>
      </c>
      <c r="L93" s="74">
        <f>'model (2)'!AG88</f>
        <v>2</v>
      </c>
      <c r="M93" s="74">
        <f>'model (2)'!AH88</f>
        <v>2</v>
      </c>
      <c r="N93" s="74">
        <f>'model (2)'!AI88</f>
        <v>8</v>
      </c>
      <c r="O93" s="74">
        <f>'model (2)'!AJ88</f>
        <v>11</v>
      </c>
      <c r="P93" s="74">
        <f>'model (2)'!AK88</f>
        <v>14</v>
      </c>
      <c r="Q93" s="74">
        <f>'model (2)'!AL88</f>
        <v>13</v>
      </c>
      <c r="R93" s="74">
        <f>'model (2)'!AM88</f>
        <v>12</v>
      </c>
      <c r="S93" s="74">
        <f>'model (2)'!AN88</f>
        <v>11</v>
      </c>
      <c r="T93" s="148">
        <f t="shared" si="10"/>
        <v>85</v>
      </c>
      <c r="U93" s="157">
        <f>'Assignment (2)'!AB89</f>
        <v>5</v>
      </c>
      <c r="V93" s="157">
        <f>'Assignment (2)'!AC89</f>
        <v>5</v>
      </c>
      <c r="W93" s="47">
        <f t="shared" si="11"/>
        <v>10</v>
      </c>
      <c r="X93" s="149">
        <f t="shared" si="9"/>
        <v>0.77777777777777779</v>
      </c>
      <c r="Y93" s="149">
        <f t="shared" si="9"/>
        <v>1</v>
      </c>
      <c r="Z93" s="149">
        <f t="shared" si="9"/>
        <v>0.88888888888888884</v>
      </c>
      <c r="AA93" s="149">
        <f t="shared" si="9"/>
        <v>0.77777777777777779</v>
      </c>
      <c r="AB93" s="149">
        <f t="shared" si="9"/>
        <v>0.86956521739130432</v>
      </c>
      <c r="AC93" s="149">
        <f t="shared" si="9"/>
        <v>0.8666666666666667</v>
      </c>
    </row>
    <row r="94" spans="1:29" ht="15.6">
      <c r="A94" s="143">
        <v>84</v>
      </c>
      <c r="B94" s="73" t="str">
        <f>'CAT I'!B94</f>
        <v>AME20100</v>
      </c>
      <c r="C94" s="171" t="str">
        <f>'CAT I'!C94</f>
        <v>MOHAMMED SAMEERKHAN S</v>
      </c>
      <c r="D94" s="74">
        <f>'model (2)'!Y89</f>
        <v>1</v>
      </c>
      <c r="E94" s="74">
        <f>'model (2)'!Z89</f>
        <v>0</v>
      </c>
      <c r="F94" s="74">
        <f>'model (2)'!AA89</f>
        <v>2</v>
      </c>
      <c r="G94" s="74">
        <f>'model (2)'!AB89</f>
        <v>0</v>
      </c>
      <c r="H94" s="74">
        <f>'model (2)'!AC89</f>
        <v>0</v>
      </c>
      <c r="I94" s="74">
        <f>'model (2)'!AD89</f>
        <v>0</v>
      </c>
      <c r="J94" s="74">
        <f>'model (2)'!AE89</f>
        <v>2</v>
      </c>
      <c r="K94" s="74">
        <f>'model (2)'!AF89</f>
        <v>2</v>
      </c>
      <c r="L94" s="74">
        <f>'model (2)'!AG89</f>
        <v>2</v>
      </c>
      <c r="M94" s="74">
        <f>'model (2)'!AH89</f>
        <v>2</v>
      </c>
      <c r="N94" s="74">
        <f>'model (2)'!AI89</f>
        <v>10</v>
      </c>
      <c r="O94" s="74">
        <f>'model (2)'!AJ89</f>
        <v>13</v>
      </c>
      <c r="P94" s="74">
        <f>'model (2)'!AK89</f>
        <v>13</v>
      </c>
      <c r="Q94" s="74">
        <f>'model (2)'!AL89</f>
        <v>13</v>
      </c>
      <c r="R94" s="74">
        <f>'model (2)'!AM89</f>
        <v>13</v>
      </c>
      <c r="S94" s="74">
        <f>'model (2)'!AN89</f>
        <v>13</v>
      </c>
      <c r="T94" s="148">
        <f t="shared" si="10"/>
        <v>86</v>
      </c>
      <c r="U94" s="157">
        <f>'Assignment (2)'!AB90</f>
        <v>5</v>
      </c>
      <c r="V94" s="157">
        <f>'Assignment (2)'!AC90</f>
        <v>5</v>
      </c>
      <c r="W94" s="47">
        <f t="shared" si="11"/>
        <v>10</v>
      </c>
      <c r="X94" s="149">
        <f t="shared" si="9"/>
        <v>0.77777777777777779</v>
      </c>
      <c r="Y94" s="149">
        <f t="shared" si="9"/>
        <v>0.83333333333333337</v>
      </c>
      <c r="Z94" s="149">
        <f t="shared" si="9"/>
        <v>0.72222222222222221</v>
      </c>
      <c r="AA94" s="149">
        <f t="shared" si="9"/>
        <v>0.94444444444444442</v>
      </c>
      <c r="AB94" s="149">
        <f t="shared" si="9"/>
        <v>0.95652173913043481</v>
      </c>
      <c r="AC94" s="149">
        <f t="shared" si="9"/>
        <v>1</v>
      </c>
    </row>
    <row r="95" spans="1:29" ht="15.6">
      <c r="A95" s="143">
        <v>85</v>
      </c>
      <c r="B95" s="73" t="str">
        <f>'CAT I'!B95</f>
        <v>AME20101</v>
      </c>
      <c r="C95" s="171" t="str">
        <f>'CAT I'!C95</f>
        <v>SACHIN R NAIR</v>
      </c>
      <c r="D95" s="74">
        <f>'model (2)'!Y90</f>
        <v>2</v>
      </c>
      <c r="E95" s="74">
        <f>'model (2)'!Z90</f>
        <v>2</v>
      </c>
      <c r="F95" s="74">
        <f>'model (2)'!AA90</f>
        <v>1</v>
      </c>
      <c r="G95" s="74">
        <f>'model (2)'!AB90</f>
        <v>2</v>
      </c>
      <c r="H95" s="74">
        <f>'model (2)'!AC90</f>
        <v>2</v>
      </c>
      <c r="I95" s="74">
        <f>'model (2)'!AD90</f>
        <v>2</v>
      </c>
      <c r="J95" s="74">
        <f>'model (2)'!AE90</f>
        <v>2</v>
      </c>
      <c r="K95" s="74">
        <f>'model (2)'!AF90</f>
        <v>2</v>
      </c>
      <c r="L95" s="74">
        <f>'model (2)'!AG90</f>
        <v>1</v>
      </c>
      <c r="M95" s="74">
        <f>'model (2)'!AH90</f>
        <v>2</v>
      </c>
      <c r="N95" s="74">
        <f>'model (2)'!AI90</f>
        <v>10</v>
      </c>
      <c r="O95" s="74">
        <f>'model (2)'!AJ90</f>
        <v>10</v>
      </c>
      <c r="P95" s="74">
        <f>'model (2)'!AK90</f>
        <v>11</v>
      </c>
      <c r="Q95" s="74">
        <f>'model (2)'!AL90</f>
        <v>12</v>
      </c>
      <c r="R95" s="74">
        <f>'model (2)'!AM90</f>
        <v>14</v>
      </c>
      <c r="S95" s="74">
        <f>'model (2)'!AN90</f>
        <v>12</v>
      </c>
      <c r="T95" s="148">
        <f t="shared" si="10"/>
        <v>87</v>
      </c>
      <c r="U95" s="157">
        <f>'Assignment (2)'!AB91</f>
        <v>5</v>
      </c>
      <c r="V95" s="157">
        <f>'Assignment (2)'!AC91</f>
        <v>5</v>
      </c>
      <c r="W95" s="47">
        <f t="shared" si="11"/>
        <v>10</v>
      </c>
      <c r="X95" s="149">
        <f t="shared" si="9"/>
        <v>0.77777777777777779</v>
      </c>
      <c r="Y95" s="149">
        <f t="shared" si="9"/>
        <v>0.77777777777777779</v>
      </c>
      <c r="Z95" s="149">
        <f t="shared" si="9"/>
        <v>0.88888888888888884</v>
      </c>
      <c r="AA95" s="149">
        <f t="shared" si="9"/>
        <v>1</v>
      </c>
      <c r="AB95" s="149">
        <f t="shared" si="9"/>
        <v>0.86956521739130432</v>
      </c>
      <c r="AC95" s="149">
        <f t="shared" si="9"/>
        <v>1</v>
      </c>
    </row>
    <row r="96" spans="1:29" ht="15.6">
      <c r="A96" s="143">
        <v>86</v>
      </c>
      <c r="B96" s="73" t="str">
        <f>'CAT I'!B96</f>
        <v>AME20102</v>
      </c>
      <c r="C96" s="171" t="str">
        <f>'CAT I'!C96</f>
        <v>YAJJAVARAPU SIVA SURYA</v>
      </c>
      <c r="D96" s="74">
        <f>'model (2)'!Y91</f>
        <v>2</v>
      </c>
      <c r="E96" s="74">
        <f>'model (2)'!Z91</f>
        <v>2</v>
      </c>
      <c r="F96" s="74">
        <f>'model (2)'!AA91</f>
        <v>2</v>
      </c>
      <c r="G96" s="74">
        <f>'model (2)'!AB91</f>
        <v>2</v>
      </c>
      <c r="H96" s="74">
        <f>'model (2)'!AC91</f>
        <v>2</v>
      </c>
      <c r="I96" s="74">
        <f>'model (2)'!AD91</f>
        <v>2</v>
      </c>
      <c r="J96" s="74">
        <f>'model (2)'!AE91</f>
        <v>2</v>
      </c>
      <c r="K96" s="74">
        <f>'model (2)'!AF91</f>
        <v>2</v>
      </c>
      <c r="L96" s="74">
        <f>'model (2)'!AG91</f>
        <v>2</v>
      </c>
      <c r="M96" s="74">
        <f>'model (2)'!AH91</f>
        <v>2</v>
      </c>
      <c r="N96" s="74">
        <f>'model (2)'!AI91</f>
        <v>6</v>
      </c>
      <c r="O96" s="74">
        <f>'model (2)'!AJ91</f>
        <v>9</v>
      </c>
      <c r="P96" s="74">
        <f>'model (2)'!AK91</f>
        <v>5</v>
      </c>
      <c r="Q96" s="74">
        <f>'model (2)'!AL91</f>
        <v>11</v>
      </c>
      <c r="R96" s="74">
        <f>'model (2)'!AM91</f>
        <v>14</v>
      </c>
      <c r="S96" s="74">
        <f>'model (2)'!AN91</f>
        <v>14</v>
      </c>
      <c r="T96" s="148">
        <f t="shared" si="10"/>
        <v>79</v>
      </c>
      <c r="U96" s="157">
        <f>'Assignment (2)'!AB92</f>
        <v>5</v>
      </c>
      <c r="V96" s="157">
        <f>'Assignment (2)'!AC92</f>
        <v>5</v>
      </c>
      <c r="W96" s="47">
        <f t="shared" si="11"/>
        <v>10</v>
      </c>
      <c r="X96" s="149">
        <f t="shared" si="9"/>
        <v>0.72222222222222221</v>
      </c>
      <c r="Y96" s="149">
        <f t="shared" si="9"/>
        <v>0.5</v>
      </c>
      <c r="Z96" s="149">
        <f t="shared" si="9"/>
        <v>0.83333333333333337</v>
      </c>
      <c r="AA96" s="149">
        <f t="shared" si="9"/>
        <v>1</v>
      </c>
      <c r="AB96" s="149">
        <f t="shared" si="9"/>
        <v>1</v>
      </c>
      <c r="AC96" s="149">
        <f t="shared" si="9"/>
        <v>0.73333333333333328</v>
      </c>
    </row>
    <row r="97" spans="1:29" ht="15.6">
      <c r="A97" s="143">
        <v>87</v>
      </c>
      <c r="B97" s="73" t="str">
        <f>'CAT I'!B97</f>
        <v>AME20104</v>
      </c>
      <c r="C97" s="171" t="str">
        <f>'CAT I'!C97</f>
        <v>ASHISH THOMAS</v>
      </c>
      <c r="D97" s="74">
        <f>'model (2)'!Y92</f>
        <v>1</v>
      </c>
      <c r="E97" s="74">
        <f>'model (2)'!Z92</f>
        <v>0</v>
      </c>
      <c r="F97" s="74">
        <f>'model (2)'!AA92</f>
        <v>2</v>
      </c>
      <c r="G97" s="74">
        <f>'model (2)'!AB92</f>
        <v>0</v>
      </c>
      <c r="H97" s="74">
        <f>'model (2)'!AC92</f>
        <v>0</v>
      </c>
      <c r="I97" s="74">
        <f>'model (2)'!AD92</f>
        <v>0</v>
      </c>
      <c r="J97" s="74">
        <f>'model (2)'!AE92</f>
        <v>2</v>
      </c>
      <c r="K97" s="74">
        <f>'model (2)'!AF92</f>
        <v>2</v>
      </c>
      <c r="L97" s="74">
        <f>'model (2)'!AG92</f>
        <v>2</v>
      </c>
      <c r="M97" s="74">
        <f>'model (2)'!AH92</f>
        <v>2</v>
      </c>
      <c r="N97" s="74">
        <f>'model (2)'!AI92</f>
        <v>10</v>
      </c>
      <c r="O97" s="74">
        <f>'model (2)'!AJ92</f>
        <v>13</v>
      </c>
      <c r="P97" s="74">
        <f>'model (2)'!AK92</f>
        <v>13</v>
      </c>
      <c r="Q97" s="74">
        <f>'model (2)'!AL92</f>
        <v>13</v>
      </c>
      <c r="R97" s="74">
        <f>'model (2)'!AM92</f>
        <v>13</v>
      </c>
      <c r="S97" s="74">
        <f>'model (2)'!AN92</f>
        <v>13</v>
      </c>
      <c r="T97" s="148">
        <f t="shared" si="10"/>
        <v>86</v>
      </c>
      <c r="U97" s="157">
        <f>'Assignment (2)'!AB93</f>
        <v>5</v>
      </c>
      <c r="V97" s="157">
        <f>'Assignment (2)'!AC93</f>
        <v>5</v>
      </c>
      <c r="W97" s="47">
        <f t="shared" si="11"/>
        <v>10</v>
      </c>
      <c r="X97" s="149">
        <f t="shared" si="9"/>
        <v>0.77777777777777779</v>
      </c>
      <c r="Y97" s="149">
        <f t="shared" si="9"/>
        <v>0.83333333333333337</v>
      </c>
      <c r="Z97" s="149">
        <f t="shared" si="9"/>
        <v>0.72222222222222221</v>
      </c>
      <c r="AA97" s="149">
        <f t="shared" si="9"/>
        <v>0.94444444444444442</v>
      </c>
      <c r="AB97" s="149">
        <f t="shared" si="9"/>
        <v>0.95652173913043481</v>
      </c>
      <c r="AC97" s="149">
        <f t="shared" si="9"/>
        <v>1</v>
      </c>
    </row>
    <row r="98" spans="1:29" ht="15.6">
      <c r="A98" s="143">
        <v>88</v>
      </c>
      <c r="B98" s="73" t="str">
        <f>'CAT I'!B98</f>
        <v>AME20105</v>
      </c>
      <c r="C98" s="171" t="str">
        <f>'CAT I'!C98</f>
        <v>ANURAG R</v>
      </c>
      <c r="D98" s="74">
        <f>'model (2)'!Y93</f>
        <v>2</v>
      </c>
      <c r="E98" s="74">
        <f>'model (2)'!Z93</f>
        <v>2</v>
      </c>
      <c r="F98" s="74">
        <f>'model (2)'!AA93</f>
        <v>2</v>
      </c>
      <c r="G98" s="74">
        <f>'model (2)'!AB93</f>
        <v>1</v>
      </c>
      <c r="H98" s="74">
        <f>'model (2)'!AC93</f>
        <v>2</v>
      </c>
      <c r="I98" s="74">
        <f>'model (2)'!AD93</f>
        <v>2</v>
      </c>
      <c r="J98" s="74">
        <f>'model (2)'!AE93</f>
        <v>2</v>
      </c>
      <c r="K98" s="74">
        <f>'model (2)'!AF93</f>
        <v>2</v>
      </c>
      <c r="L98" s="74">
        <f>'model (2)'!AG93</f>
        <v>2</v>
      </c>
      <c r="M98" s="74">
        <f>'model (2)'!AH93</f>
        <v>2</v>
      </c>
      <c r="N98" s="74">
        <f>'model (2)'!AI93</f>
        <v>9</v>
      </c>
      <c r="O98" s="74">
        <f>'model (2)'!AJ93</f>
        <v>12</v>
      </c>
      <c r="P98" s="74">
        <f>'model (2)'!AK93</f>
        <v>3</v>
      </c>
      <c r="Q98" s="74">
        <f>'model (2)'!AL93</f>
        <v>9</v>
      </c>
      <c r="R98" s="74">
        <f>'model (2)'!AM93</f>
        <v>14</v>
      </c>
      <c r="S98" s="74">
        <f>'model (2)'!AN93</f>
        <v>9</v>
      </c>
      <c r="T98" s="148">
        <f t="shared" si="10"/>
        <v>75</v>
      </c>
      <c r="U98" s="157">
        <f>'Assignment (2)'!AB94</f>
        <v>5</v>
      </c>
      <c r="V98" s="157">
        <f>'Assignment (2)'!AC94</f>
        <v>5</v>
      </c>
      <c r="W98" s="47">
        <f t="shared" si="11"/>
        <v>10</v>
      </c>
      <c r="X98" s="149">
        <f t="shared" si="9"/>
        <v>0.88888888888888884</v>
      </c>
      <c r="Y98" s="149">
        <f t="shared" si="9"/>
        <v>0.33333333333333331</v>
      </c>
      <c r="Z98" s="149">
        <f t="shared" si="9"/>
        <v>0.72222222222222221</v>
      </c>
      <c r="AA98" s="149">
        <f t="shared" si="9"/>
        <v>1</v>
      </c>
      <c r="AB98" s="149">
        <f t="shared" si="9"/>
        <v>0.78260869565217395</v>
      </c>
      <c r="AC98" s="149">
        <f t="shared" si="9"/>
        <v>0.93333333333333335</v>
      </c>
    </row>
    <row r="99" spans="1:29" ht="15.6">
      <c r="A99" s="143">
        <v>89</v>
      </c>
      <c r="B99" s="73" t="str">
        <f>'CAT I'!B99</f>
        <v>AME20106</v>
      </c>
      <c r="C99" s="171" t="str">
        <f>'CAT I'!C99</f>
        <v>SANTU KUMAR</v>
      </c>
      <c r="D99" s="74">
        <f>'model (2)'!Y94</f>
        <v>1</v>
      </c>
      <c r="E99" s="74">
        <f>'model (2)'!Z94</f>
        <v>1</v>
      </c>
      <c r="F99" s="74">
        <f>'model (2)'!AA94</f>
        <v>1</v>
      </c>
      <c r="G99" s="74">
        <f>'model (2)'!AB94</f>
        <v>1</v>
      </c>
      <c r="H99" s="74">
        <f>'model (2)'!AC94</f>
        <v>1</v>
      </c>
      <c r="I99" s="74">
        <f>'model (2)'!AD94</f>
        <v>1</v>
      </c>
      <c r="J99" s="74">
        <f>'model (2)'!AE94</f>
        <v>2</v>
      </c>
      <c r="K99" s="74">
        <f>'model (2)'!AF94</f>
        <v>2</v>
      </c>
      <c r="L99" s="74">
        <f>'model (2)'!AG94</f>
        <v>2</v>
      </c>
      <c r="M99" s="74">
        <f>'model (2)'!AH94</f>
        <v>2</v>
      </c>
      <c r="N99" s="74">
        <f>'model (2)'!AI94</f>
        <v>8</v>
      </c>
      <c r="O99" s="74">
        <f>'model (2)'!AJ94</f>
        <v>13</v>
      </c>
      <c r="P99" s="74">
        <f>'model (2)'!AK94</f>
        <v>12</v>
      </c>
      <c r="Q99" s="74">
        <f>'model (2)'!AL94</f>
        <v>10</v>
      </c>
      <c r="R99" s="74">
        <f>'model (2)'!AM94</f>
        <v>14</v>
      </c>
      <c r="S99" s="74">
        <f>'model (2)'!AN94</f>
        <v>9</v>
      </c>
      <c r="T99" s="148">
        <f t="shared" si="10"/>
        <v>80</v>
      </c>
      <c r="U99" s="157">
        <f>'Assignment (2)'!AB95</f>
        <v>5</v>
      </c>
      <c r="V99" s="157">
        <f>'Assignment (2)'!AC95</f>
        <v>5</v>
      </c>
      <c r="W99" s="47">
        <f t="shared" si="11"/>
        <v>10</v>
      </c>
      <c r="X99" s="149">
        <f t="shared" si="9"/>
        <v>0.83333333333333337</v>
      </c>
      <c r="Y99" s="149">
        <f t="shared" si="9"/>
        <v>0.77777777777777779</v>
      </c>
      <c r="Z99" s="149">
        <f t="shared" si="9"/>
        <v>0.66666666666666663</v>
      </c>
      <c r="AA99" s="149">
        <f t="shared" si="9"/>
        <v>1</v>
      </c>
      <c r="AB99" s="149">
        <f t="shared" si="9"/>
        <v>0.78260869565217395</v>
      </c>
      <c r="AC99" s="149">
        <f t="shared" si="9"/>
        <v>0.8666666666666667</v>
      </c>
    </row>
    <row r="100" spans="1:29" ht="15.6">
      <c r="A100" s="143">
        <v>90</v>
      </c>
      <c r="B100" s="73" t="str">
        <f>'CAT I'!B100</f>
        <v>AME20107</v>
      </c>
      <c r="C100" s="171" t="str">
        <f>'CAT I'!C100</f>
        <v>M MOHAMED UMAR</v>
      </c>
      <c r="D100" s="74">
        <f>'model (2)'!Y95</f>
        <v>2</v>
      </c>
      <c r="E100" s="74">
        <f>'model (2)'!Z95</f>
        <v>2</v>
      </c>
      <c r="F100" s="74">
        <f>'model (2)'!AA95</f>
        <v>2</v>
      </c>
      <c r="G100" s="74">
        <f>'model (2)'!AB95</f>
        <v>2</v>
      </c>
      <c r="H100" s="74">
        <f>'model (2)'!AC95</f>
        <v>2</v>
      </c>
      <c r="I100" s="74">
        <f>'model (2)'!AD95</f>
        <v>2</v>
      </c>
      <c r="J100" s="74">
        <f>'model (2)'!AE95</f>
        <v>2</v>
      </c>
      <c r="K100" s="74">
        <f>'model (2)'!AF95</f>
        <v>2</v>
      </c>
      <c r="L100" s="74">
        <f>'model (2)'!AG95</f>
        <v>2</v>
      </c>
      <c r="M100" s="74">
        <f>'model (2)'!AH95</f>
        <v>2</v>
      </c>
      <c r="N100" s="74">
        <f>'model (2)'!AI95</f>
        <v>9</v>
      </c>
      <c r="O100" s="74">
        <f>'model (2)'!AJ95</f>
        <v>13</v>
      </c>
      <c r="P100" s="74">
        <f>'model (2)'!AK95</f>
        <v>13</v>
      </c>
      <c r="Q100" s="74">
        <f>'model (2)'!AL95</f>
        <v>13</v>
      </c>
      <c r="R100" s="74">
        <f>'model (2)'!AM95</f>
        <v>14</v>
      </c>
      <c r="S100" s="74">
        <f>'model (2)'!AN95</f>
        <v>13</v>
      </c>
      <c r="T100" s="148">
        <f t="shared" si="10"/>
        <v>95</v>
      </c>
      <c r="U100" s="157">
        <f>'Assignment (2)'!AB96</f>
        <v>5</v>
      </c>
      <c r="V100" s="157">
        <f>'Assignment (2)'!AC96</f>
        <v>5</v>
      </c>
      <c r="W100" s="47">
        <f t="shared" si="11"/>
        <v>10</v>
      </c>
      <c r="X100" s="149">
        <f t="shared" si="9"/>
        <v>0.94444444444444442</v>
      </c>
      <c r="Y100" s="149">
        <f t="shared" si="9"/>
        <v>0.94444444444444442</v>
      </c>
      <c r="Z100" s="149">
        <f t="shared" si="9"/>
        <v>0.94444444444444442</v>
      </c>
      <c r="AA100" s="149">
        <f t="shared" ref="Y100:AC151" si="12">SUMIF(($D$9:$V$9),AA$9,($D100:$V100))/AA$10</f>
        <v>1</v>
      </c>
      <c r="AB100" s="149">
        <f t="shared" si="12"/>
        <v>0.95652173913043481</v>
      </c>
      <c r="AC100" s="149">
        <f t="shared" si="12"/>
        <v>0.93333333333333335</v>
      </c>
    </row>
    <row r="101" spans="1:29" ht="15.6">
      <c r="A101" s="143">
        <v>91</v>
      </c>
      <c r="B101" s="73" t="str">
        <f>'CAT I'!B101</f>
        <v>AME20108</v>
      </c>
      <c r="C101" s="171" t="str">
        <f>'CAT I'!C101</f>
        <v>RIFANA N</v>
      </c>
      <c r="D101" s="74">
        <f>'model (2)'!Y96</f>
        <v>2</v>
      </c>
      <c r="E101" s="74">
        <f>'model (2)'!Z96</f>
        <v>2</v>
      </c>
      <c r="F101" s="74">
        <f>'model (2)'!AA96</f>
        <v>1</v>
      </c>
      <c r="G101" s="74">
        <f>'model (2)'!AB96</f>
        <v>2</v>
      </c>
      <c r="H101" s="74">
        <f>'model (2)'!AC96</f>
        <v>2</v>
      </c>
      <c r="I101" s="74">
        <f>'model (2)'!AD96</f>
        <v>2</v>
      </c>
      <c r="J101" s="74">
        <f>'model (2)'!AE96</f>
        <v>2</v>
      </c>
      <c r="K101" s="74">
        <f>'model (2)'!AF96</f>
        <v>2</v>
      </c>
      <c r="L101" s="74">
        <f>'model (2)'!AG96</f>
        <v>1</v>
      </c>
      <c r="M101" s="74">
        <f>'model (2)'!AH96</f>
        <v>2</v>
      </c>
      <c r="N101" s="74">
        <f>'model (2)'!AI96</f>
        <v>10</v>
      </c>
      <c r="O101" s="74">
        <f>'model (2)'!AJ96</f>
        <v>10</v>
      </c>
      <c r="P101" s="74">
        <f>'model (2)'!AK96</f>
        <v>11</v>
      </c>
      <c r="Q101" s="74">
        <f>'model (2)'!AL96</f>
        <v>12</v>
      </c>
      <c r="R101" s="74">
        <f>'model (2)'!AM96</f>
        <v>14</v>
      </c>
      <c r="S101" s="74">
        <f>'model (2)'!AN96</f>
        <v>12</v>
      </c>
      <c r="T101" s="148">
        <f t="shared" si="10"/>
        <v>87</v>
      </c>
      <c r="U101" s="157">
        <f>'Assignment (2)'!AB97</f>
        <v>5</v>
      </c>
      <c r="V101" s="157">
        <f>'Assignment (2)'!AC97</f>
        <v>5</v>
      </c>
      <c r="W101" s="47">
        <f t="shared" si="11"/>
        <v>10</v>
      </c>
      <c r="X101" s="149">
        <f t="shared" ref="X101:X164" si="13">SUMIF(($D$9:$V$9),X$9,($D101:$V101))/X$10</f>
        <v>0.77777777777777779</v>
      </c>
      <c r="Y101" s="149">
        <f t="shared" si="12"/>
        <v>0.77777777777777779</v>
      </c>
      <c r="Z101" s="149">
        <f t="shared" si="12"/>
        <v>0.88888888888888884</v>
      </c>
      <c r="AA101" s="149">
        <f t="shared" si="12"/>
        <v>1</v>
      </c>
      <c r="AB101" s="149">
        <f t="shared" si="12"/>
        <v>0.86956521739130432</v>
      </c>
      <c r="AC101" s="149">
        <f t="shared" si="12"/>
        <v>1</v>
      </c>
    </row>
    <row r="102" spans="1:29" ht="15.6">
      <c r="A102" s="143">
        <v>92</v>
      </c>
      <c r="B102" s="73" t="str">
        <f>'CAT I'!B102</f>
        <v>AME20109</v>
      </c>
      <c r="C102" s="171" t="str">
        <f>'CAT I'!C102</f>
        <v>SARTHAK A PILLAI</v>
      </c>
      <c r="D102" s="74">
        <f>'model (2)'!Y97</f>
        <v>1</v>
      </c>
      <c r="E102" s="74">
        <f>'model (2)'!Z97</f>
        <v>0</v>
      </c>
      <c r="F102" s="74">
        <f>'model (2)'!AA97</f>
        <v>2</v>
      </c>
      <c r="G102" s="74">
        <f>'model (2)'!AB97</f>
        <v>0</v>
      </c>
      <c r="H102" s="74">
        <f>'model (2)'!AC97</f>
        <v>0</v>
      </c>
      <c r="I102" s="74">
        <f>'model (2)'!AD97</f>
        <v>0</v>
      </c>
      <c r="J102" s="74">
        <f>'model (2)'!AE97</f>
        <v>2</v>
      </c>
      <c r="K102" s="74">
        <f>'model (2)'!AF97</f>
        <v>2</v>
      </c>
      <c r="L102" s="74">
        <f>'model (2)'!AG97</f>
        <v>2</v>
      </c>
      <c r="M102" s="74">
        <f>'model (2)'!AH97</f>
        <v>2</v>
      </c>
      <c r="N102" s="74">
        <f>'model (2)'!AI97</f>
        <v>10</v>
      </c>
      <c r="O102" s="74">
        <f>'model (2)'!AJ97</f>
        <v>13</v>
      </c>
      <c r="P102" s="74">
        <f>'model (2)'!AK97</f>
        <v>13</v>
      </c>
      <c r="Q102" s="74">
        <f>'model (2)'!AL97</f>
        <v>13</v>
      </c>
      <c r="R102" s="74">
        <f>'model (2)'!AM97</f>
        <v>13</v>
      </c>
      <c r="S102" s="74">
        <f>'model (2)'!AN97</f>
        <v>13</v>
      </c>
      <c r="T102" s="148">
        <f t="shared" si="10"/>
        <v>86</v>
      </c>
      <c r="U102" s="157">
        <f>'Assignment (2)'!AB98</f>
        <v>5</v>
      </c>
      <c r="V102" s="157">
        <f>'Assignment (2)'!AC98</f>
        <v>5</v>
      </c>
      <c r="W102" s="47">
        <f t="shared" si="11"/>
        <v>10</v>
      </c>
      <c r="X102" s="149">
        <f t="shared" si="13"/>
        <v>0.77777777777777779</v>
      </c>
      <c r="Y102" s="149">
        <f t="shared" si="12"/>
        <v>0.83333333333333337</v>
      </c>
      <c r="Z102" s="149">
        <f t="shared" si="12"/>
        <v>0.72222222222222221</v>
      </c>
      <c r="AA102" s="149">
        <f t="shared" si="12"/>
        <v>0.94444444444444442</v>
      </c>
      <c r="AB102" s="149">
        <f t="shared" si="12"/>
        <v>0.95652173913043481</v>
      </c>
      <c r="AC102" s="149">
        <f t="shared" si="12"/>
        <v>1</v>
      </c>
    </row>
    <row r="103" spans="1:29" ht="15.6">
      <c r="A103" s="143">
        <v>93</v>
      </c>
      <c r="B103" s="73" t="str">
        <f>'CAT I'!B103</f>
        <v>AME20110</v>
      </c>
      <c r="C103" s="171" t="str">
        <f>'CAT I'!C103</f>
        <v>NIKHIL I J</v>
      </c>
      <c r="D103" s="74">
        <f>'model (2)'!Y98</f>
        <v>2</v>
      </c>
      <c r="E103" s="74">
        <f>'model (2)'!Z98</f>
        <v>2</v>
      </c>
      <c r="F103" s="74">
        <f>'model (2)'!AA98</f>
        <v>2</v>
      </c>
      <c r="G103" s="74">
        <f>'model (2)'!AB98</f>
        <v>2</v>
      </c>
      <c r="H103" s="74">
        <f>'model (2)'!AC98</f>
        <v>2</v>
      </c>
      <c r="I103" s="74">
        <f>'model (2)'!AD98</f>
        <v>2</v>
      </c>
      <c r="J103" s="74">
        <f>'model (2)'!AE98</f>
        <v>2</v>
      </c>
      <c r="K103" s="74">
        <f>'model (2)'!AF98</f>
        <v>2</v>
      </c>
      <c r="L103" s="74">
        <f>'model (2)'!AG98</f>
        <v>2</v>
      </c>
      <c r="M103" s="74">
        <f>'model (2)'!AH98</f>
        <v>2</v>
      </c>
      <c r="N103" s="74">
        <f>'model (2)'!AI98</f>
        <v>10</v>
      </c>
      <c r="O103" s="74">
        <f>'model (2)'!AJ98</f>
        <v>12</v>
      </c>
      <c r="P103" s="74">
        <f>'model (2)'!AK98</f>
        <v>8</v>
      </c>
      <c r="Q103" s="74">
        <f>'model (2)'!AL98</f>
        <v>14</v>
      </c>
      <c r="R103" s="74">
        <f>'model (2)'!AM98</f>
        <v>2</v>
      </c>
      <c r="S103" s="74">
        <f>'model (2)'!AN98</f>
        <v>10</v>
      </c>
      <c r="T103" s="148">
        <f t="shared" si="10"/>
        <v>76</v>
      </c>
      <c r="U103" s="157">
        <f>'Assignment (2)'!AB99</f>
        <v>5</v>
      </c>
      <c r="V103" s="157">
        <f>'Assignment (2)'!AC99</f>
        <v>5</v>
      </c>
      <c r="W103" s="47">
        <f t="shared" si="11"/>
        <v>10</v>
      </c>
      <c r="X103" s="149">
        <f t="shared" si="13"/>
        <v>0.88888888888888884</v>
      </c>
      <c r="Y103" s="149">
        <f t="shared" si="12"/>
        <v>0.66666666666666663</v>
      </c>
      <c r="Z103" s="149">
        <f t="shared" si="12"/>
        <v>1</v>
      </c>
      <c r="AA103" s="149">
        <f t="shared" si="12"/>
        <v>0.33333333333333331</v>
      </c>
      <c r="AB103" s="149">
        <f t="shared" si="12"/>
        <v>0.82608695652173914</v>
      </c>
      <c r="AC103" s="149">
        <f t="shared" si="12"/>
        <v>1</v>
      </c>
    </row>
    <row r="104" spans="1:29" ht="15.6">
      <c r="A104" s="143">
        <v>94</v>
      </c>
      <c r="B104" s="73" t="str">
        <f>'CAT I'!B104</f>
        <v>AME20111</v>
      </c>
      <c r="C104" s="171" t="str">
        <f>'CAT I'!C104</f>
        <v>ARJUN B KURUP</v>
      </c>
      <c r="D104" s="74">
        <f>'model (2)'!Y99</f>
        <v>2</v>
      </c>
      <c r="E104" s="74">
        <f>'model (2)'!Z99</f>
        <v>1</v>
      </c>
      <c r="F104" s="74">
        <f>'model (2)'!AA99</f>
        <v>2</v>
      </c>
      <c r="G104" s="74">
        <f>'model (2)'!AB99</f>
        <v>1</v>
      </c>
      <c r="H104" s="74">
        <f>'model (2)'!AC99</f>
        <v>2</v>
      </c>
      <c r="I104" s="74">
        <f>'model (2)'!AD99</f>
        <v>2</v>
      </c>
      <c r="J104" s="74">
        <f>'model (2)'!AE99</f>
        <v>2</v>
      </c>
      <c r="K104" s="74">
        <f>'model (2)'!AF99</f>
        <v>2</v>
      </c>
      <c r="L104" s="74">
        <f>'model (2)'!AG99</f>
        <v>2</v>
      </c>
      <c r="M104" s="74">
        <f>'model (2)'!AH99</f>
        <v>2</v>
      </c>
      <c r="N104" s="74">
        <f>'model (2)'!AI99</f>
        <v>8</v>
      </c>
      <c r="O104" s="74">
        <f>'model (2)'!AJ99</f>
        <v>11</v>
      </c>
      <c r="P104" s="74">
        <f>'model (2)'!AK99</f>
        <v>3</v>
      </c>
      <c r="Q104" s="74">
        <f>'model (2)'!AL99</f>
        <v>9</v>
      </c>
      <c r="R104" s="74">
        <f>'model (2)'!AM99</f>
        <v>7</v>
      </c>
      <c r="S104" s="74">
        <f>'model (2)'!AN99</f>
        <v>1</v>
      </c>
      <c r="T104" s="148">
        <f t="shared" si="10"/>
        <v>57</v>
      </c>
      <c r="U104" s="157">
        <f>'Assignment (2)'!AB100</f>
        <v>5</v>
      </c>
      <c r="V104" s="157">
        <f>'Assignment (2)'!AC100</f>
        <v>5</v>
      </c>
      <c r="W104" s="47">
        <f t="shared" si="11"/>
        <v>10</v>
      </c>
      <c r="X104" s="149">
        <f t="shared" si="13"/>
        <v>0.77777777777777779</v>
      </c>
      <c r="Y104" s="149">
        <f t="shared" si="12"/>
        <v>0.33333333333333331</v>
      </c>
      <c r="Z104" s="149">
        <f t="shared" si="12"/>
        <v>0.72222222222222221</v>
      </c>
      <c r="AA104" s="149">
        <f t="shared" si="12"/>
        <v>0.61111111111111116</v>
      </c>
      <c r="AB104" s="149">
        <f t="shared" si="12"/>
        <v>0.43478260869565216</v>
      </c>
      <c r="AC104" s="149">
        <f t="shared" si="12"/>
        <v>0.8666666666666667</v>
      </c>
    </row>
    <row r="105" spans="1:29" ht="15.6">
      <c r="A105" s="143">
        <v>95</v>
      </c>
      <c r="B105" s="73" t="str">
        <f>'CAT I'!B105</f>
        <v>AME20112</v>
      </c>
      <c r="C105" s="171" t="str">
        <f>'CAT I'!C105</f>
        <v>MOHAMMED SAFWAN</v>
      </c>
      <c r="D105" s="74">
        <f>'model (2)'!Y100</f>
        <v>0</v>
      </c>
      <c r="E105" s="74">
        <f>'model (2)'!Z100</f>
        <v>0</v>
      </c>
      <c r="F105" s="74">
        <f>'model (2)'!AA100</f>
        <v>0</v>
      </c>
      <c r="G105" s="74">
        <f>'model (2)'!AB100</f>
        <v>0</v>
      </c>
      <c r="H105" s="74">
        <f>'model (2)'!AC100</f>
        <v>0</v>
      </c>
      <c r="I105" s="74">
        <f>'model (2)'!AD100</f>
        <v>0</v>
      </c>
      <c r="J105" s="74">
        <f>'model (2)'!AE100</f>
        <v>0</v>
      </c>
      <c r="K105" s="74">
        <f>'model (2)'!AF100</f>
        <v>0</v>
      </c>
      <c r="L105" s="74">
        <f>'model (2)'!AG100</f>
        <v>0</v>
      </c>
      <c r="M105" s="74">
        <f>'model (2)'!AH100</f>
        <v>0</v>
      </c>
      <c r="N105" s="74">
        <f>'model (2)'!AI100</f>
        <v>0</v>
      </c>
      <c r="O105" s="74">
        <f>'model (2)'!AJ100</f>
        <v>0</v>
      </c>
      <c r="P105" s="74">
        <f>'model (2)'!AK100</f>
        <v>0</v>
      </c>
      <c r="Q105" s="74">
        <f>'model (2)'!AL100</f>
        <v>0</v>
      </c>
      <c r="R105" s="74">
        <f>'model (2)'!AM100</f>
        <v>0</v>
      </c>
      <c r="S105" s="74">
        <f>'model (2)'!AN100</f>
        <v>0</v>
      </c>
      <c r="T105" s="148">
        <f t="shared" si="10"/>
        <v>0</v>
      </c>
      <c r="U105" s="157">
        <f>'Assignment (2)'!AB101</f>
        <v>0</v>
      </c>
      <c r="V105" s="157">
        <f>'Assignment (2)'!AC101</f>
        <v>0</v>
      </c>
      <c r="W105" s="47">
        <f t="shared" si="11"/>
        <v>0</v>
      </c>
      <c r="X105" s="149">
        <f t="shared" si="13"/>
        <v>0</v>
      </c>
      <c r="Y105" s="149">
        <f t="shared" si="12"/>
        <v>0</v>
      </c>
      <c r="Z105" s="149">
        <f t="shared" si="12"/>
        <v>0</v>
      </c>
      <c r="AA105" s="149">
        <f t="shared" si="12"/>
        <v>0</v>
      </c>
      <c r="AB105" s="149">
        <f t="shared" si="12"/>
        <v>0</v>
      </c>
      <c r="AC105" s="149">
        <f t="shared" si="12"/>
        <v>0</v>
      </c>
    </row>
    <row r="106" spans="1:29" ht="15.6">
      <c r="A106" s="143">
        <v>96</v>
      </c>
      <c r="B106" s="73" t="str">
        <f>'CAT I'!B106</f>
        <v>AME20113</v>
      </c>
      <c r="C106" s="171" t="str">
        <f>'CAT I'!C106</f>
        <v>BILAAL NAUSHADALI PATANKAR</v>
      </c>
      <c r="D106" s="74">
        <f>'model (2)'!Y101</f>
        <v>2</v>
      </c>
      <c r="E106" s="74">
        <f>'model (2)'!Z101</f>
        <v>2</v>
      </c>
      <c r="F106" s="74">
        <f>'model (2)'!AA101</f>
        <v>2</v>
      </c>
      <c r="G106" s="74">
        <f>'model (2)'!AB101</f>
        <v>2</v>
      </c>
      <c r="H106" s="74">
        <f>'model (2)'!AC101</f>
        <v>2</v>
      </c>
      <c r="I106" s="74">
        <f>'model (2)'!AD101</f>
        <v>2</v>
      </c>
      <c r="J106" s="74">
        <f>'model (2)'!AE101</f>
        <v>2</v>
      </c>
      <c r="K106" s="74">
        <f>'model (2)'!AF101</f>
        <v>2</v>
      </c>
      <c r="L106" s="74">
        <f>'model (2)'!AG101</f>
        <v>2</v>
      </c>
      <c r="M106" s="74">
        <f>'model (2)'!AH101</f>
        <v>2</v>
      </c>
      <c r="N106" s="74">
        <f>'model (2)'!AI101</f>
        <v>10</v>
      </c>
      <c r="O106" s="74">
        <f>'model (2)'!AJ101</f>
        <v>13</v>
      </c>
      <c r="P106" s="74">
        <f>'model (2)'!AK101</f>
        <v>14</v>
      </c>
      <c r="Q106" s="74">
        <f>'model (2)'!AL101</f>
        <v>14</v>
      </c>
      <c r="R106" s="74">
        <f>'model (2)'!AM101</f>
        <v>13</v>
      </c>
      <c r="S106" s="74">
        <f>'model (2)'!AN101</f>
        <v>13</v>
      </c>
      <c r="T106" s="148">
        <f t="shared" si="10"/>
        <v>97</v>
      </c>
      <c r="U106" s="157">
        <f>'Assignment (2)'!AB102</f>
        <v>5</v>
      </c>
      <c r="V106" s="157">
        <f>'Assignment (2)'!AC102</f>
        <v>5</v>
      </c>
      <c r="W106" s="47">
        <f t="shared" si="11"/>
        <v>10</v>
      </c>
      <c r="X106" s="149">
        <f t="shared" si="13"/>
        <v>0.94444444444444442</v>
      </c>
      <c r="Y106" s="149">
        <f t="shared" si="12"/>
        <v>1</v>
      </c>
      <c r="Z106" s="149">
        <f t="shared" si="12"/>
        <v>1</v>
      </c>
      <c r="AA106" s="149">
        <f t="shared" si="12"/>
        <v>0.94444444444444442</v>
      </c>
      <c r="AB106" s="149">
        <f t="shared" si="12"/>
        <v>0.95652173913043481</v>
      </c>
      <c r="AC106" s="149">
        <f t="shared" si="12"/>
        <v>1</v>
      </c>
    </row>
    <row r="107" spans="1:29" ht="15.6">
      <c r="A107" s="143">
        <v>97</v>
      </c>
      <c r="B107" s="73" t="str">
        <f>'CAT I'!B107</f>
        <v>AME20114</v>
      </c>
      <c r="C107" s="171" t="str">
        <f>'CAT I'!C107</f>
        <v>KRITHIK JOSE BABY</v>
      </c>
      <c r="D107" s="74">
        <f>'model (2)'!Y102</f>
        <v>2</v>
      </c>
      <c r="E107" s="74">
        <f>'model (2)'!Z102</f>
        <v>2</v>
      </c>
      <c r="F107" s="74">
        <f>'model (2)'!AA102</f>
        <v>2</v>
      </c>
      <c r="G107" s="74">
        <f>'model (2)'!AB102</f>
        <v>2</v>
      </c>
      <c r="H107" s="74">
        <f>'model (2)'!AC102</f>
        <v>2</v>
      </c>
      <c r="I107" s="74">
        <f>'model (2)'!AD102</f>
        <v>2</v>
      </c>
      <c r="J107" s="74">
        <f>'model (2)'!AE102</f>
        <v>2</v>
      </c>
      <c r="K107" s="74">
        <f>'model (2)'!AF102</f>
        <v>2</v>
      </c>
      <c r="L107" s="74">
        <f>'model (2)'!AG102</f>
        <v>2</v>
      </c>
      <c r="M107" s="74">
        <f>'model (2)'!AH102</f>
        <v>2</v>
      </c>
      <c r="N107" s="74">
        <f>'model (2)'!AI102</f>
        <v>9</v>
      </c>
      <c r="O107" s="74">
        <f>'model (2)'!AJ102</f>
        <v>14</v>
      </c>
      <c r="P107" s="74">
        <f>'model (2)'!AK102</f>
        <v>14</v>
      </c>
      <c r="Q107" s="74">
        <f>'model (2)'!AL102</f>
        <v>14</v>
      </c>
      <c r="R107" s="74">
        <f>'model (2)'!AM102</f>
        <v>14</v>
      </c>
      <c r="S107" s="74">
        <f>'model (2)'!AN102</f>
        <v>13</v>
      </c>
      <c r="T107" s="148">
        <f t="shared" si="10"/>
        <v>98</v>
      </c>
      <c r="U107" s="157">
        <f>'Assignment (2)'!AB103</f>
        <v>5</v>
      </c>
      <c r="V107" s="157">
        <f>'Assignment (2)'!AC103</f>
        <v>5</v>
      </c>
      <c r="W107" s="47">
        <f t="shared" si="11"/>
        <v>10</v>
      </c>
      <c r="X107" s="149">
        <f t="shared" si="13"/>
        <v>1</v>
      </c>
      <c r="Y107" s="149">
        <f t="shared" si="12"/>
        <v>1</v>
      </c>
      <c r="Z107" s="149">
        <f t="shared" si="12"/>
        <v>1</v>
      </c>
      <c r="AA107" s="149">
        <f t="shared" si="12"/>
        <v>1</v>
      </c>
      <c r="AB107" s="149">
        <f t="shared" si="12"/>
        <v>0.95652173913043481</v>
      </c>
      <c r="AC107" s="149">
        <f t="shared" si="12"/>
        <v>0.93333333333333335</v>
      </c>
    </row>
    <row r="108" spans="1:29" ht="15.6">
      <c r="A108" s="143">
        <v>98</v>
      </c>
      <c r="B108" s="73" t="str">
        <f>'CAT I'!B108</f>
        <v>AME20115</v>
      </c>
      <c r="C108" s="171" t="str">
        <f>'CAT I'!C108</f>
        <v>ADDHYAN SONKER</v>
      </c>
      <c r="D108" s="74">
        <f>'model (2)'!Y103</f>
        <v>2</v>
      </c>
      <c r="E108" s="74">
        <f>'model (2)'!Z103</f>
        <v>2</v>
      </c>
      <c r="F108" s="74">
        <f>'model (2)'!AA103</f>
        <v>1</v>
      </c>
      <c r="G108" s="74">
        <f>'model (2)'!AB103</f>
        <v>2</v>
      </c>
      <c r="H108" s="74">
        <f>'model (2)'!AC103</f>
        <v>2</v>
      </c>
      <c r="I108" s="74">
        <f>'model (2)'!AD103</f>
        <v>2</v>
      </c>
      <c r="J108" s="74">
        <f>'model (2)'!AE103</f>
        <v>2</v>
      </c>
      <c r="K108" s="74">
        <f>'model (2)'!AF103</f>
        <v>2</v>
      </c>
      <c r="L108" s="74">
        <f>'model (2)'!AG103</f>
        <v>1</v>
      </c>
      <c r="M108" s="74">
        <f>'model (2)'!AH103</f>
        <v>2</v>
      </c>
      <c r="N108" s="74">
        <f>'model (2)'!AI103</f>
        <v>10</v>
      </c>
      <c r="O108" s="74">
        <f>'model (2)'!AJ103</f>
        <v>10</v>
      </c>
      <c r="P108" s="74">
        <f>'model (2)'!AK103</f>
        <v>11</v>
      </c>
      <c r="Q108" s="74">
        <f>'model (2)'!AL103</f>
        <v>12</v>
      </c>
      <c r="R108" s="74">
        <f>'model (2)'!AM103</f>
        <v>14</v>
      </c>
      <c r="S108" s="74">
        <f>'model (2)'!AN103</f>
        <v>12</v>
      </c>
      <c r="T108" s="148">
        <f t="shared" si="10"/>
        <v>87</v>
      </c>
      <c r="U108" s="157">
        <f>'Assignment (2)'!AB104</f>
        <v>5</v>
      </c>
      <c r="V108" s="157">
        <f>'Assignment (2)'!AC104</f>
        <v>5</v>
      </c>
      <c r="W108" s="47">
        <f t="shared" si="11"/>
        <v>10</v>
      </c>
      <c r="X108" s="149">
        <f t="shared" si="13"/>
        <v>0.77777777777777779</v>
      </c>
      <c r="Y108" s="149">
        <f t="shared" si="12"/>
        <v>0.77777777777777779</v>
      </c>
      <c r="Z108" s="149">
        <f t="shared" si="12"/>
        <v>0.88888888888888884</v>
      </c>
      <c r="AA108" s="149">
        <f t="shared" si="12"/>
        <v>1</v>
      </c>
      <c r="AB108" s="149">
        <f t="shared" si="12"/>
        <v>0.86956521739130432</v>
      </c>
      <c r="AC108" s="149">
        <f t="shared" si="12"/>
        <v>1</v>
      </c>
    </row>
    <row r="109" spans="1:29" ht="15.6">
      <c r="A109" s="143">
        <v>99</v>
      </c>
      <c r="B109" s="73" t="str">
        <f>'CAT I'!B109</f>
        <v>AME20116</v>
      </c>
      <c r="C109" s="171" t="str">
        <f>'CAT I'!C109</f>
        <v>MAYANK TYAGI</v>
      </c>
      <c r="D109" s="74">
        <f>'model (2)'!Y104</f>
        <v>1</v>
      </c>
      <c r="E109" s="74">
        <f>'model (2)'!Z104</f>
        <v>2</v>
      </c>
      <c r="F109" s="74">
        <f>'model (2)'!AA104</f>
        <v>2</v>
      </c>
      <c r="G109" s="74">
        <f>'model (2)'!AB104</f>
        <v>2</v>
      </c>
      <c r="H109" s="74">
        <f>'model (2)'!AC104</f>
        <v>2</v>
      </c>
      <c r="I109" s="74">
        <f>'model (2)'!AD104</f>
        <v>1</v>
      </c>
      <c r="J109" s="74">
        <f>'model (2)'!AE104</f>
        <v>1</v>
      </c>
      <c r="K109" s="74">
        <f>'model (2)'!AF104</f>
        <v>1</v>
      </c>
      <c r="L109" s="74">
        <f>'model (2)'!AG104</f>
        <v>2</v>
      </c>
      <c r="M109" s="74">
        <f>'model (2)'!AH104</f>
        <v>2</v>
      </c>
      <c r="N109" s="74">
        <f>'model (2)'!AI104</f>
        <v>8</v>
      </c>
      <c r="O109" s="74">
        <f>'model (2)'!AJ104</f>
        <v>11</v>
      </c>
      <c r="P109" s="74">
        <f>'model (2)'!AK104</f>
        <v>14</v>
      </c>
      <c r="Q109" s="74">
        <f>'model (2)'!AL104</f>
        <v>13</v>
      </c>
      <c r="R109" s="74">
        <f>'model (2)'!AM104</f>
        <v>12</v>
      </c>
      <c r="S109" s="74">
        <f>'model (2)'!AN104</f>
        <v>11</v>
      </c>
      <c r="T109" s="148">
        <f t="shared" si="10"/>
        <v>85</v>
      </c>
      <c r="U109" s="157">
        <f>'Assignment (2)'!AB105</f>
        <v>5</v>
      </c>
      <c r="V109" s="157">
        <f>'Assignment (2)'!AC105</f>
        <v>5</v>
      </c>
      <c r="W109" s="47">
        <f t="shared" si="11"/>
        <v>10</v>
      </c>
      <c r="X109" s="149">
        <f t="shared" si="13"/>
        <v>0.77777777777777779</v>
      </c>
      <c r="Y109" s="149">
        <f t="shared" si="12"/>
        <v>1</v>
      </c>
      <c r="Z109" s="149">
        <f t="shared" si="12"/>
        <v>0.88888888888888884</v>
      </c>
      <c r="AA109" s="149">
        <f t="shared" si="12"/>
        <v>0.77777777777777779</v>
      </c>
      <c r="AB109" s="149">
        <f t="shared" si="12"/>
        <v>0.86956521739130432</v>
      </c>
      <c r="AC109" s="149">
        <f t="shared" si="12"/>
        <v>0.8666666666666667</v>
      </c>
    </row>
    <row r="110" spans="1:29" ht="15.6">
      <c r="A110" s="143">
        <v>100</v>
      </c>
      <c r="B110" s="73" t="str">
        <f>'CAT I'!B110</f>
        <v>AME20117</v>
      </c>
      <c r="C110" s="171" t="str">
        <f>'CAT I'!C110</f>
        <v>PRATHAM C V</v>
      </c>
      <c r="D110" s="74">
        <f>'model (2)'!Y105</f>
        <v>1</v>
      </c>
      <c r="E110" s="74">
        <f>'model (2)'!Z105</f>
        <v>0</v>
      </c>
      <c r="F110" s="74">
        <f>'model (2)'!AA105</f>
        <v>1</v>
      </c>
      <c r="G110" s="74">
        <f>'model (2)'!AB105</f>
        <v>1</v>
      </c>
      <c r="H110" s="74">
        <f>'model (2)'!AC105</f>
        <v>0</v>
      </c>
      <c r="I110" s="74">
        <f>'model (2)'!AD105</f>
        <v>0</v>
      </c>
      <c r="J110" s="74">
        <f>'model (2)'!AE105</f>
        <v>2</v>
      </c>
      <c r="K110" s="74">
        <f>'model (2)'!AF105</f>
        <v>2</v>
      </c>
      <c r="L110" s="74">
        <f>'model (2)'!AG105</f>
        <v>1</v>
      </c>
      <c r="M110" s="74">
        <f>'model (2)'!AH105</f>
        <v>1</v>
      </c>
      <c r="N110" s="74">
        <f>'model (2)'!AI105</f>
        <v>9</v>
      </c>
      <c r="O110" s="74">
        <f>'model (2)'!AJ105</f>
        <v>12</v>
      </c>
      <c r="P110" s="74">
        <f>'model (2)'!AK105</f>
        <v>12</v>
      </c>
      <c r="Q110" s="74">
        <f>'model (2)'!AL105</f>
        <v>12</v>
      </c>
      <c r="R110" s="74">
        <f>'model (2)'!AM105</f>
        <v>14</v>
      </c>
      <c r="S110" s="74">
        <f>'model (2)'!AN105</f>
        <v>11</v>
      </c>
      <c r="T110" s="148">
        <f t="shared" si="10"/>
        <v>79</v>
      </c>
      <c r="U110" s="157">
        <f>'Assignment (2)'!AB106</f>
        <v>5</v>
      </c>
      <c r="V110" s="157">
        <f>'Assignment (2)'!AC106</f>
        <v>5</v>
      </c>
      <c r="W110" s="47">
        <f t="shared" si="11"/>
        <v>10</v>
      </c>
      <c r="X110" s="149">
        <f t="shared" si="13"/>
        <v>0.72222222222222221</v>
      </c>
      <c r="Y110" s="149">
        <f t="shared" si="12"/>
        <v>0.77777777777777779</v>
      </c>
      <c r="Z110" s="149">
        <f t="shared" si="12"/>
        <v>0.66666666666666663</v>
      </c>
      <c r="AA110" s="149">
        <f t="shared" si="12"/>
        <v>1</v>
      </c>
      <c r="AB110" s="149">
        <f t="shared" si="12"/>
        <v>0.78260869565217395</v>
      </c>
      <c r="AC110" s="149">
        <f t="shared" si="12"/>
        <v>0.93333333333333335</v>
      </c>
    </row>
    <row r="111" spans="1:29" ht="15.6">
      <c r="A111" s="143">
        <v>101</v>
      </c>
      <c r="B111" s="73" t="str">
        <f>'CAT I'!B111</f>
        <v>AME20118</v>
      </c>
      <c r="C111" s="171" t="str">
        <f>'CAT I'!C111</f>
        <v>SOURABH SANTHOSH</v>
      </c>
      <c r="D111" s="74">
        <f>'model (2)'!Y106</f>
        <v>1</v>
      </c>
      <c r="E111" s="74">
        <f>'model (2)'!Z106</f>
        <v>0</v>
      </c>
      <c r="F111" s="74">
        <f>'model (2)'!AA106</f>
        <v>2</v>
      </c>
      <c r="G111" s="74">
        <f>'model (2)'!AB106</f>
        <v>0</v>
      </c>
      <c r="H111" s="74">
        <f>'model (2)'!AC106</f>
        <v>0</v>
      </c>
      <c r="I111" s="74">
        <f>'model (2)'!AD106</f>
        <v>0</v>
      </c>
      <c r="J111" s="74">
        <f>'model (2)'!AE106</f>
        <v>2</v>
      </c>
      <c r="K111" s="74">
        <f>'model (2)'!AF106</f>
        <v>2</v>
      </c>
      <c r="L111" s="74">
        <f>'model (2)'!AG106</f>
        <v>2</v>
      </c>
      <c r="M111" s="74">
        <f>'model (2)'!AH106</f>
        <v>2</v>
      </c>
      <c r="N111" s="74">
        <f>'model (2)'!AI106</f>
        <v>10</v>
      </c>
      <c r="O111" s="74">
        <f>'model (2)'!AJ106</f>
        <v>13</v>
      </c>
      <c r="P111" s="74">
        <f>'model (2)'!AK106</f>
        <v>13</v>
      </c>
      <c r="Q111" s="74">
        <f>'model (2)'!AL106</f>
        <v>13</v>
      </c>
      <c r="R111" s="74">
        <f>'model (2)'!AM106</f>
        <v>13</v>
      </c>
      <c r="S111" s="74">
        <f>'model (2)'!AN106</f>
        <v>13</v>
      </c>
      <c r="T111" s="148">
        <f t="shared" si="10"/>
        <v>86</v>
      </c>
      <c r="U111" s="157">
        <f>'Assignment (2)'!AB107</f>
        <v>5</v>
      </c>
      <c r="V111" s="157">
        <f>'Assignment (2)'!AC107</f>
        <v>5</v>
      </c>
      <c r="W111" s="47">
        <f t="shared" si="11"/>
        <v>10</v>
      </c>
      <c r="X111" s="149">
        <f t="shared" si="13"/>
        <v>0.77777777777777779</v>
      </c>
      <c r="Y111" s="149">
        <f t="shared" si="12"/>
        <v>0.83333333333333337</v>
      </c>
      <c r="Z111" s="149">
        <f t="shared" si="12"/>
        <v>0.72222222222222221</v>
      </c>
      <c r="AA111" s="149">
        <f t="shared" si="12"/>
        <v>0.94444444444444442</v>
      </c>
      <c r="AB111" s="149">
        <f t="shared" si="12"/>
        <v>0.95652173913043481</v>
      </c>
      <c r="AC111" s="149">
        <f t="shared" si="12"/>
        <v>1</v>
      </c>
    </row>
    <row r="112" spans="1:29" ht="15.6">
      <c r="A112" s="143">
        <v>102</v>
      </c>
      <c r="B112" s="73" t="str">
        <f>'CAT I'!B112</f>
        <v>AME20119</v>
      </c>
      <c r="C112" s="171" t="str">
        <f>'CAT I'!C112</f>
        <v>KARAN NARAYAN R B</v>
      </c>
      <c r="D112" s="74">
        <f>'model (2)'!Y107</f>
        <v>1</v>
      </c>
      <c r="E112" s="74">
        <f>'model (2)'!Z107</f>
        <v>0</v>
      </c>
      <c r="F112" s="74">
        <f>'model (2)'!AA107</f>
        <v>2</v>
      </c>
      <c r="G112" s="74">
        <f>'model (2)'!AB107</f>
        <v>0</v>
      </c>
      <c r="H112" s="74">
        <f>'model (2)'!AC107</f>
        <v>0</v>
      </c>
      <c r="I112" s="74">
        <f>'model (2)'!AD107</f>
        <v>0</v>
      </c>
      <c r="J112" s="74">
        <f>'model (2)'!AE107</f>
        <v>2</v>
      </c>
      <c r="K112" s="74">
        <f>'model (2)'!AF107</f>
        <v>2</v>
      </c>
      <c r="L112" s="74">
        <f>'model (2)'!AG107</f>
        <v>2</v>
      </c>
      <c r="M112" s="74">
        <f>'model (2)'!AH107</f>
        <v>2</v>
      </c>
      <c r="N112" s="74">
        <f>'model (2)'!AI107</f>
        <v>10</v>
      </c>
      <c r="O112" s="74">
        <f>'model (2)'!AJ107</f>
        <v>13</v>
      </c>
      <c r="P112" s="74">
        <f>'model (2)'!AK107</f>
        <v>13</v>
      </c>
      <c r="Q112" s="74">
        <f>'model (2)'!AL107</f>
        <v>13</v>
      </c>
      <c r="R112" s="74">
        <f>'model (2)'!AM107</f>
        <v>13</v>
      </c>
      <c r="S112" s="74">
        <f>'model (2)'!AN107</f>
        <v>13</v>
      </c>
      <c r="T112" s="148">
        <f t="shared" si="10"/>
        <v>86</v>
      </c>
      <c r="U112" s="157">
        <f>'Assignment (2)'!AB108</f>
        <v>5</v>
      </c>
      <c r="V112" s="157">
        <f>'Assignment (2)'!AC108</f>
        <v>5</v>
      </c>
      <c r="W112" s="47">
        <f t="shared" si="11"/>
        <v>10</v>
      </c>
      <c r="X112" s="149">
        <f t="shared" si="13"/>
        <v>0.77777777777777779</v>
      </c>
      <c r="Y112" s="149">
        <f t="shared" si="12"/>
        <v>0.83333333333333337</v>
      </c>
      <c r="Z112" s="149">
        <f t="shared" si="12"/>
        <v>0.72222222222222221</v>
      </c>
      <c r="AA112" s="149">
        <f t="shared" si="12"/>
        <v>0.94444444444444442</v>
      </c>
      <c r="AB112" s="149">
        <f t="shared" si="12"/>
        <v>0.95652173913043481</v>
      </c>
      <c r="AC112" s="149">
        <f t="shared" si="12"/>
        <v>1</v>
      </c>
    </row>
    <row r="113" spans="1:29" ht="15.6">
      <c r="A113" s="143">
        <v>103</v>
      </c>
      <c r="B113" s="73" t="str">
        <f>'CAT I'!B113</f>
        <v>AME20120</v>
      </c>
      <c r="C113" s="171" t="str">
        <f>'CAT I'!C113</f>
        <v>ABDUL SAMAD</v>
      </c>
      <c r="D113" s="74">
        <f>'model (2)'!Y108</f>
        <v>0</v>
      </c>
      <c r="E113" s="74">
        <f>'model (2)'!Z108</f>
        <v>0</v>
      </c>
      <c r="F113" s="74">
        <f>'model (2)'!AA108</f>
        <v>2</v>
      </c>
      <c r="G113" s="74">
        <f>'model (2)'!AB108</f>
        <v>1</v>
      </c>
      <c r="H113" s="74">
        <f>'model (2)'!AC108</f>
        <v>0</v>
      </c>
      <c r="I113" s="74">
        <f>'model (2)'!AD108</f>
        <v>1</v>
      </c>
      <c r="J113" s="74">
        <f>'model (2)'!AE108</f>
        <v>2</v>
      </c>
      <c r="K113" s="74">
        <f>'model (2)'!AF108</f>
        <v>1</v>
      </c>
      <c r="L113" s="74">
        <f>'model (2)'!AG108</f>
        <v>2</v>
      </c>
      <c r="M113" s="74">
        <f>'model (2)'!AH108</f>
        <v>1</v>
      </c>
      <c r="N113" s="74">
        <f>'model (2)'!AI108</f>
        <v>10</v>
      </c>
      <c r="O113" s="74">
        <f>'model (2)'!AJ108</f>
        <v>14</v>
      </c>
      <c r="P113" s="74">
        <f>'model (2)'!AK108</f>
        <v>12</v>
      </c>
      <c r="Q113" s="74">
        <f>'model (2)'!AL108</f>
        <v>12</v>
      </c>
      <c r="R113" s="74">
        <f>'model (2)'!AM108</f>
        <v>10</v>
      </c>
      <c r="S113" s="74">
        <f>'model (2)'!AN108</f>
        <v>11</v>
      </c>
      <c r="T113" s="148">
        <f t="shared" si="10"/>
        <v>79</v>
      </c>
      <c r="U113" s="157">
        <f>'Assignment (2)'!AB109</f>
        <v>5</v>
      </c>
      <c r="V113" s="157">
        <f>'Assignment (2)'!AC109</f>
        <v>5</v>
      </c>
      <c r="W113" s="47">
        <f t="shared" si="11"/>
        <v>10</v>
      </c>
      <c r="X113" s="149">
        <f t="shared" si="13"/>
        <v>0.77777777777777779</v>
      </c>
      <c r="Y113" s="149">
        <f t="shared" si="12"/>
        <v>0.83333333333333337</v>
      </c>
      <c r="Z113" s="149">
        <f t="shared" si="12"/>
        <v>0.72222222222222221</v>
      </c>
      <c r="AA113" s="149">
        <f t="shared" si="12"/>
        <v>0.72222222222222221</v>
      </c>
      <c r="AB113" s="149">
        <f t="shared" si="12"/>
        <v>0.82608695652173914</v>
      </c>
      <c r="AC113" s="149">
        <f t="shared" si="12"/>
        <v>1</v>
      </c>
    </row>
    <row r="114" spans="1:29" ht="15.6">
      <c r="A114" s="143">
        <v>104</v>
      </c>
      <c r="B114" s="73" t="str">
        <f>'CAT I'!B114</f>
        <v>AME20121</v>
      </c>
      <c r="C114" s="171" t="str">
        <f>'CAT I'!C114</f>
        <v>FLOYD D MELLO</v>
      </c>
      <c r="D114" s="74">
        <f>'model (2)'!Y109</f>
        <v>1</v>
      </c>
      <c r="E114" s="74">
        <f>'model (2)'!Z109</f>
        <v>2</v>
      </c>
      <c r="F114" s="74">
        <f>'model (2)'!AA109</f>
        <v>2</v>
      </c>
      <c r="G114" s="74">
        <f>'model (2)'!AB109</f>
        <v>2</v>
      </c>
      <c r="H114" s="74">
        <f>'model (2)'!AC109</f>
        <v>2</v>
      </c>
      <c r="I114" s="74">
        <f>'model (2)'!AD109</f>
        <v>1</v>
      </c>
      <c r="J114" s="74">
        <f>'model (2)'!AE109</f>
        <v>1</v>
      </c>
      <c r="K114" s="74">
        <f>'model (2)'!AF109</f>
        <v>1</v>
      </c>
      <c r="L114" s="74">
        <f>'model (2)'!AG109</f>
        <v>2</v>
      </c>
      <c r="M114" s="74">
        <f>'model (2)'!AH109</f>
        <v>2</v>
      </c>
      <c r="N114" s="74">
        <f>'model (2)'!AI109</f>
        <v>8</v>
      </c>
      <c r="O114" s="74">
        <f>'model (2)'!AJ109</f>
        <v>11</v>
      </c>
      <c r="P114" s="74">
        <f>'model (2)'!AK109</f>
        <v>14</v>
      </c>
      <c r="Q114" s="74">
        <f>'model (2)'!AL109</f>
        <v>13</v>
      </c>
      <c r="R114" s="74">
        <f>'model (2)'!AM109</f>
        <v>12</v>
      </c>
      <c r="S114" s="74">
        <f>'model (2)'!AN109</f>
        <v>11</v>
      </c>
      <c r="T114" s="148">
        <f t="shared" si="10"/>
        <v>85</v>
      </c>
      <c r="U114" s="157">
        <f>'Assignment (2)'!AB110</f>
        <v>5</v>
      </c>
      <c r="V114" s="157">
        <f>'Assignment (2)'!AC110</f>
        <v>5</v>
      </c>
      <c r="W114" s="47">
        <f t="shared" si="11"/>
        <v>10</v>
      </c>
      <c r="X114" s="149">
        <f t="shared" si="13"/>
        <v>0.77777777777777779</v>
      </c>
      <c r="Y114" s="149">
        <f t="shared" si="12"/>
        <v>1</v>
      </c>
      <c r="Z114" s="149">
        <f t="shared" si="12"/>
        <v>0.88888888888888884</v>
      </c>
      <c r="AA114" s="149">
        <f t="shared" si="12"/>
        <v>0.77777777777777779</v>
      </c>
      <c r="AB114" s="149">
        <f t="shared" si="12"/>
        <v>0.86956521739130432</v>
      </c>
      <c r="AC114" s="149">
        <f t="shared" si="12"/>
        <v>0.8666666666666667</v>
      </c>
    </row>
    <row r="115" spans="1:29" ht="15.6">
      <c r="A115" s="143">
        <v>105</v>
      </c>
      <c r="B115" s="73" t="str">
        <f>'CAT I'!B115</f>
        <v>AME20122</v>
      </c>
      <c r="C115" s="171" t="str">
        <f>'CAT I'!C115</f>
        <v>PRANAY KUMAR BR</v>
      </c>
      <c r="D115" s="74">
        <f>'model (2)'!Y110</f>
        <v>1</v>
      </c>
      <c r="E115" s="74">
        <f>'model (2)'!Z110</f>
        <v>2</v>
      </c>
      <c r="F115" s="74">
        <f>'model (2)'!AA110</f>
        <v>2</v>
      </c>
      <c r="G115" s="74">
        <f>'model (2)'!AB110</f>
        <v>2</v>
      </c>
      <c r="H115" s="74">
        <f>'model (2)'!AC110</f>
        <v>2</v>
      </c>
      <c r="I115" s="74">
        <f>'model (2)'!AD110</f>
        <v>1</v>
      </c>
      <c r="J115" s="74">
        <f>'model (2)'!AE110</f>
        <v>1</v>
      </c>
      <c r="K115" s="74">
        <f>'model (2)'!AF110</f>
        <v>1</v>
      </c>
      <c r="L115" s="74">
        <f>'model (2)'!AG110</f>
        <v>2</v>
      </c>
      <c r="M115" s="74">
        <f>'model (2)'!AH110</f>
        <v>2</v>
      </c>
      <c r="N115" s="74">
        <f>'model (2)'!AI110</f>
        <v>8</v>
      </c>
      <c r="O115" s="74">
        <f>'model (2)'!AJ110</f>
        <v>11</v>
      </c>
      <c r="P115" s="74">
        <f>'model (2)'!AK110</f>
        <v>14</v>
      </c>
      <c r="Q115" s="74">
        <f>'model (2)'!AL110</f>
        <v>13</v>
      </c>
      <c r="R115" s="74">
        <f>'model (2)'!AM110</f>
        <v>12</v>
      </c>
      <c r="S115" s="74">
        <f>'model (2)'!AN110</f>
        <v>11</v>
      </c>
      <c r="T115" s="148">
        <f t="shared" si="10"/>
        <v>85</v>
      </c>
      <c r="U115" s="157">
        <f>'Assignment (2)'!AB111</f>
        <v>5</v>
      </c>
      <c r="V115" s="157">
        <f>'Assignment (2)'!AC111</f>
        <v>5</v>
      </c>
      <c r="W115" s="47">
        <f t="shared" si="11"/>
        <v>10</v>
      </c>
      <c r="X115" s="149">
        <f t="shared" si="13"/>
        <v>0.77777777777777779</v>
      </c>
      <c r="Y115" s="149">
        <f t="shared" si="12"/>
        <v>1</v>
      </c>
      <c r="Z115" s="149">
        <f t="shared" si="12"/>
        <v>0.88888888888888884</v>
      </c>
      <c r="AA115" s="149">
        <f t="shared" si="12"/>
        <v>0.77777777777777779</v>
      </c>
      <c r="AB115" s="149">
        <f t="shared" si="12"/>
        <v>0.86956521739130432</v>
      </c>
      <c r="AC115" s="149">
        <f t="shared" si="12"/>
        <v>0.8666666666666667</v>
      </c>
    </row>
    <row r="116" spans="1:29" ht="15.6">
      <c r="A116" s="143">
        <v>106</v>
      </c>
      <c r="B116" s="73" t="str">
        <f>'CAT I'!B116</f>
        <v>AME20123</v>
      </c>
      <c r="C116" s="171" t="str">
        <f>'CAT I'!C116</f>
        <v>JOHAAN A</v>
      </c>
      <c r="D116" s="74">
        <f>'model (2)'!Y111</f>
        <v>1</v>
      </c>
      <c r="E116" s="74">
        <f>'model (2)'!Z111</f>
        <v>2</v>
      </c>
      <c r="F116" s="74">
        <f>'model (2)'!AA111</f>
        <v>2</v>
      </c>
      <c r="G116" s="74">
        <f>'model (2)'!AB111</f>
        <v>2</v>
      </c>
      <c r="H116" s="74">
        <f>'model (2)'!AC111</f>
        <v>2</v>
      </c>
      <c r="I116" s="74">
        <f>'model (2)'!AD111</f>
        <v>1</v>
      </c>
      <c r="J116" s="74">
        <f>'model (2)'!AE111</f>
        <v>1</v>
      </c>
      <c r="K116" s="74">
        <f>'model (2)'!AF111</f>
        <v>1</v>
      </c>
      <c r="L116" s="74">
        <f>'model (2)'!AG111</f>
        <v>2</v>
      </c>
      <c r="M116" s="74">
        <f>'model (2)'!AH111</f>
        <v>2</v>
      </c>
      <c r="N116" s="74">
        <f>'model (2)'!AI111</f>
        <v>8</v>
      </c>
      <c r="O116" s="74">
        <f>'model (2)'!AJ111</f>
        <v>11</v>
      </c>
      <c r="P116" s="74">
        <f>'model (2)'!AK111</f>
        <v>14</v>
      </c>
      <c r="Q116" s="74">
        <f>'model (2)'!AL111</f>
        <v>13</v>
      </c>
      <c r="R116" s="74">
        <f>'model (2)'!AM111</f>
        <v>12</v>
      </c>
      <c r="S116" s="74">
        <f>'model (2)'!AN111</f>
        <v>11</v>
      </c>
      <c r="T116" s="148">
        <f t="shared" si="10"/>
        <v>85</v>
      </c>
      <c r="U116" s="157">
        <f>'Assignment (2)'!AB112</f>
        <v>5</v>
      </c>
      <c r="V116" s="157">
        <f>'Assignment (2)'!AC112</f>
        <v>5</v>
      </c>
      <c r="W116" s="47">
        <f t="shared" si="11"/>
        <v>10</v>
      </c>
      <c r="X116" s="149">
        <f t="shared" si="13"/>
        <v>0.77777777777777779</v>
      </c>
      <c r="Y116" s="149">
        <f t="shared" si="12"/>
        <v>1</v>
      </c>
      <c r="Z116" s="149">
        <f t="shared" si="12"/>
        <v>0.88888888888888884</v>
      </c>
      <c r="AA116" s="149">
        <f t="shared" si="12"/>
        <v>0.77777777777777779</v>
      </c>
      <c r="AB116" s="149">
        <f t="shared" si="12"/>
        <v>0.86956521739130432</v>
      </c>
      <c r="AC116" s="149">
        <f t="shared" si="12"/>
        <v>0.8666666666666667</v>
      </c>
    </row>
    <row r="117" spans="1:29" ht="15.6">
      <c r="A117" s="143">
        <v>107</v>
      </c>
      <c r="B117" s="73" t="str">
        <f>'CAT I'!B117</f>
        <v>AME20124</v>
      </c>
      <c r="C117" s="171" t="str">
        <f>'CAT I'!C117</f>
        <v>NIKHIL S</v>
      </c>
      <c r="D117" s="74">
        <f>'model (2)'!Y112</f>
        <v>0</v>
      </c>
      <c r="E117" s="74">
        <f>'model (2)'!Z112</f>
        <v>1</v>
      </c>
      <c r="F117" s="74">
        <f>'model (2)'!AA112</f>
        <v>2</v>
      </c>
      <c r="G117" s="74">
        <f>'model (2)'!AB112</f>
        <v>1</v>
      </c>
      <c r="H117" s="74">
        <f>'model (2)'!AC112</f>
        <v>1</v>
      </c>
      <c r="I117" s="74">
        <f>'model (2)'!AD112</f>
        <v>0</v>
      </c>
      <c r="J117" s="74">
        <f>'model (2)'!AE112</f>
        <v>1</v>
      </c>
      <c r="K117" s="74">
        <f>'model (2)'!AF112</f>
        <v>2</v>
      </c>
      <c r="L117" s="74">
        <f>'model (2)'!AG112</f>
        <v>1</v>
      </c>
      <c r="M117" s="74">
        <f>'model (2)'!AH112</f>
        <v>2</v>
      </c>
      <c r="N117" s="74">
        <f>'model (2)'!AI112</f>
        <v>8</v>
      </c>
      <c r="O117" s="74">
        <f>'model (2)'!AJ112</f>
        <v>13</v>
      </c>
      <c r="P117" s="74">
        <f>'model (2)'!AK112</f>
        <v>13</v>
      </c>
      <c r="Q117" s="74">
        <f>'model (2)'!AL112</f>
        <v>10</v>
      </c>
      <c r="R117" s="74">
        <f>'model (2)'!AM112</f>
        <v>13</v>
      </c>
      <c r="S117" s="74">
        <f>'model (2)'!AN112</f>
        <v>11</v>
      </c>
      <c r="T117" s="148">
        <f t="shared" si="10"/>
        <v>79</v>
      </c>
      <c r="U117" s="157">
        <f>'Assignment (2)'!AB113</f>
        <v>5</v>
      </c>
      <c r="V117" s="157">
        <f>'Assignment (2)'!AC113</f>
        <v>5</v>
      </c>
      <c r="W117" s="47">
        <f t="shared" si="11"/>
        <v>10</v>
      </c>
      <c r="X117" s="149">
        <f t="shared" si="13"/>
        <v>0.77777777777777779</v>
      </c>
      <c r="Y117" s="149">
        <f t="shared" si="12"/>
        <v>0.88888888888888884</v>
      </c>
      <c r="Z117" s="149">
        <f t="shared" si="12"/>
        <v>0.61111111111111116</v>
      </c>
      <c r="AA117" s="149">
        <f t="shared" si="12"/>
        <v>0.88888888888888884</v>
      </c>
      <c r="AB117" s="149">
        <f t="shared" si="12"/>
        <v>0.82608695652173914</v>
      </c>
      <c r="AC117" s="149">
        <f t="shared" si="12"/>
        <v>0.8666666666666667</v>
      </c>
    </row>
    <row r="118" spans="1:29" ht="15.6">
      <c r="A118" s="143">
        <v>108</v>
      </c>
      <c r="B118" s="73" t="str">
        <f>'CAT I'!B118</f>
        <v>AME20125</v>
      </c>
      <c r="C118" s="171" t="str">
        <f>'CAT I'!C118</f>
        <v>NITHISHNARAYANAN R</v>
      </c>
      <c r="D118" s="74">
        <f>'model (2)'!Y113</f>
        <v>1</v>
      </c>
      <c r="E118" s="74">
        <f>'model (2)'!Z113</f>
        <v>2</v>
      </c>
      <c r="F118" s="74">
        <f>'model (2)'!AA113</f>
        <v>2</v>
      </c>
      <c r="G118" s="74">
        <f>'model (2)'!AB113</f>
        <v>2</v>
      </c>
      <c r="H118" s="74">
        <f>'model (2)'!AC113</f>
        <v>2</v>
      </c>
      <c r="I118" s="74">
        <f>'model (2)'!AD113</f>
        <v>1</v>
      </c>
      <c r="J118" s="74">
        <f>'model (2)'!AE113</f>
        <v>1</v>
      </c>
      <c r="K118" s="74">
        <f>'model (2)'!AF113</f>
        <v>1</v>
      </c>
      <c r="L118" s="74">
        <f>'model (2)'!AG113</f>
        <v>2</v>
      </c>
      <c r="M118" s="74">
        <f>'model (2)'!AH113</f>
        <v>2</v>
      </c>
      <c r="N118" s="74">
        <f>'model (2)'!AI113</f>
        <v>8</v>
      </c>
      <c r="O118" s="74">
        <f>'model (2)'!AJ113</f>
        <v>11</v>
      </c>
      <c r="P118" s="74">
        <f>'model (2)'!AK113</f>
        <v>14</v>
      </c>
      <c r="Q118" s="74">
        <f>'model (2)'!AL113</f>
        <v>13</v>
      </c>
      <c r="R118" s="74">
        <f>'model (2)'!AM113</f>
        <v>12</v>
      </c>
      <c r="S118" s="74">
        <f>'model (2)'!AN113</f>
        <v>11</v>
      </c>
      <c r="T118" s="148">
        <f t="shared" si="10"/>
        <v>85</v>
      </c>
      <c r="U118" s="157">
        <f>'Assignment (2)'!AB114</f>
        <v>5</v>
      </c>
      <c r="V118" s="157">
        <f>'Assignment (2)'!AC114</f>
        <v>5</v>
      </c>
      <c r="W118" s="47">
        <f t="shared" si="11"/>
        <v>10</v>
      </c>
      <c r="X118" s="149">
        <f t="shared" si="13"/>
        <v>0.77777777777777779</v>
      </c>
      <c r="Y118" s="149">
        <f t="shared" si="12"/>
        <v>1</v>
      </c>
      <c r="Z118" s="149">
        <f t="shared" si="12"/>
        <v>0.88888888888888884</v>
      </c>
      <c r="AA118" s="149">
        <f t="shared" si="12"/>
        <v>0.77777777777777779</v>
      </c>
      <c r="AB118" s="149">
        <f t="shared" si="12"/>
        <v>0.86956521739130432</v>
      </c>
      <c r="AC118" s="149">
        <f t="shared" si="12"/>
        <v>0.8666666666666667</v>
      </c>
    </row>
    <row r="119" spans="1:29" ht="15.6">
      <c r="A119" s="143">
        <v>109</v>
      </c>
      <c r="B119" s="73" t="str">
        <f>'CAT I'!B119</f>
        <v>AME20126</v>
      </c>
      <c r="C119" s="171" t="str">
        <f>'CAT I'!C119</f>
        <v>MAGANTI DEEPAK</v>
      </c>
      <c r="D119" s="74">
        <f>'model (2)'!Y114</f>
        <v>2</v>
      </c>
      <c r="E119" s="74">
        <f>'model (2)'!Z114</f>
        <v>1</v>
      </c>
      <c r="F119" s="74">
        <f>'model (2)'!AA114</f>
        <v>2</v>
      </c>
      <c r="G119" s="74">
        <f>'model (2)'!AB114</f>
        <v>2</v>
      </c>
      <c r="H119" s="74">
        <f>'model (2)'!AC114</f>
        <v>2</v>
      </c>
      <c r="I119" s="74">
        <f>'model (2)'!AD114</f>
        <v>2</v>
      </c>
      <c r="J119" s="74">
        <f>'model (2)'!AE114</f>
        <v>2</v>
      </c>
      <c r="K119" s="74">
        <f>'model (2)'!AF114</f>
        <v>2</v>
      </c>
      <c r="L119" s="74">
        <f>'model (2)'!AG114</f>
        <v>2</v>
      </c>
      <c r="M119" s="74">
        <f>'model (2)'!AH114</f>
        <v>2</v>
      </c>
      <c r="N119" s="74">
        <f>'model (2)'!AI114</f>
        <v>10</v>
      </c>
      <c r="O119" s="74">
        <f>'model (2)'!AJ114</f>
        <v>9</v>
      </c>
      <c r="P119" s="74">
        <f>'model (2)'!AK114</f>
        <v>5</v>
      </c>
      <c r="Q119" s="74">
        <f>'model (2)'!AL114</f>
        <v>12</v>
      </c>
      <c r="R119" s="74">
        <f>'model (2)'!AM114</f>
        <v>10</v>
      </c>
      <c r="S119" s="74">
        <f>'model (2)'!AN114</f>
        <v>12</v>
      </c>
      <c r="T119" s="148">
        <f t="shared" si="10"/>
        <v>77</v>
      </c>
      <c r="U119" s="157">
        <f>'Assignment (2)'!AB115</f>
        <v>5</v>
      </c>
      <c r="V119" s="157">
        <f>'Assignment (2)'!AC115</f>
        <v>5</v>
      </c>
      <c r="W119" s="47">
        <f t="shared" si="11"/>
        <v>10</v>
      </c>
      <c r="X119" s="149">
        <f t="shared" si="13"/>
        <v>0.66666666666666663</v>
      </c>
      <c r="Y119" s="149">
        <f t="shared" si="12"/>
        <v>0.5</v>
      </c>
      <c r="Z119" s="149">
        <f t="shared" si="12"/>
        <v>0.88888888888888884</v>
      </c>
      <c r="AA119" s="149">
        <f t="shared" si="12"/>
        <v>0.77777777777777779</v>
      </c>
      <c r="AB119" s="149">
        <f t="shared" si="12"/>
        <v>0.91304347826086951</v>
      </c>
      <c r="AC119" s="149">
        <f t="shared" si="12"/>
        <v>1</v>
      </c>
    </row>
    <row r="120" spans="1:29" ht="15.6">
      <c r="A120" s="143">
        <v>110</v>
      </c>
      <c r="B120" s="73" t="str">
        <f>'CAT I'!B120</f>
        <v>AME20127</v>
      </c>
      <c r="C120" s="171" t="str">
        <f>'CAT I'!C120</f>
        <v>SANJAY S</v>
      </c>
      <c r="D120" s="74">
        <f>'model (2)'!Y115</f>
        <v>2</v>
      </c>
      <c r="E120" s="74">
        <f>'model (2)'!Z115</f>
        <v>1</v>
      </c>
      <c r="F120" s="74">
        <f>'model (2)'!AA115</f>
        <v>2</v>
      </c>
      <c r="G120" s="74">
        <f>'model (2)'!AB115</f>
        <v>2</v>
      </c>
      <c r="H120" s="74">
        <f>'model (2)'!AC115</f>
        <v>2</v>
      </c>
      <c r="I120" s="74">
        <f>'model (2)'!AD115</f>
        <v>2</v>
      </c>
      <c r="J120" s="74">
        <f>'model (2)'!AE115</f>
        <v>2</v>
      </c>
      <c r="K120" s="74">
        <f>'model (2)'!AF115</f>
        <v>2</v>
      </c>
      <c r="L120" s="74">
        <f>'model (2)'!AG115</f>
        <v>2</v>
      </c>
      <c r="M120" s="74">
        <f>'model (2)'!AH115</f>
        <v>2</v>
      </c>
      <c r="N120" s="74">
        <f>'model (2)'!AI115</f>
        <v>9</v>
      </c>
      <c r="O120" s="74">
        <f>'model (2)'!AJ115</f>
        <v>6</v>
      </c>
      <c r="P120" s="74">
        <f>'model (2)'!AK115</f>
        <v>7</v>
      </c>
      <c r="Q120" s="74">
        <f>'model (2)'!AL115</f>
        <v>12</v>
      </c>
      <c r="R120" s="74">
        <f>'model (2)'!AM115</f>
        <v>13</v>
      </c>
      <c r="S120" s="74">
        <f>'model (2)'!AN115</f>
        <v>1</v>
      </c>
      <c r="T120" s="148">
        <f t="shared" si="10"/>
        <v>67</v>
      </c>
      <c r="U120" s="157">
        <f>'Assignment (2)'!AB116</f>
        <v>5</v>
      </c>
      <c r="V120" s="157">
        <f>'Assignment (2)'!AC116</f>
        <v>5</v>
      </c>
      <c r="W120" s="47">
        <f t="shared" si="11"/>
        <v>10</v>
      </c>
      <c r="X120" s="149">
        <f t="shared" si="13"/>
        <v>0.5</v>
      </c>
      <c r="Y120" s="149">
        <f t="shared" si="12"/>
        <v>0.61111111111111116</v>
      </c>
      <c r="Z120" s="149">
        <f t="shared" si="12"/>
        <v>0.88888888888888884</v>
      </c>
      <c r="AA120" s="149">
        <f t="shared" si="12"/>
        <v>0.94444444444444442</v>
      </c>
      <c r="AB120" s="149">
        <f t="shared" si="12"/>
        <v>0.43478260869565216</v>
      </c>
      <c r="AC120" s="149">
        <f t="shared" si="12"/>
        <v>0.93333333333333335</v>
      </c>
    </row>
    <row r="121" spans="1:29" ht="15.6">
      <c r="A121" s="143">
        <v>111</v>
      </c>
      <c r="B121" s="73" t="str">
        <f>'CAT I'!B121</f>
        <v>AME20129</v>
      </c>
      <c r="C121" s="171" t="str">
        <f>'CAT I'!C121</f>
        <v>RUSSEL N HASAN</v>
      </c>
      <c r="D121" s="74">
        <f>'model (2)'!Y116</f>
        <v>2</v>
      </c>
      <c r="E121" s="74">
        <f>'model (2)'!Z116</f>
        <v>1</v>
      </c>
      <c r="F121" s="74">
        <f>'model (2)'!AA116</f>
        <v>2</v>
      </c>
      <c r="G121" s="74">
        <f>'model (2)'!AB116</f>
        <v>1</v>
      </c>
      <c r="H121" s="74">
        <f>'model (2)'!AC116</f>
        <v>2</v>
      </c>
      <c r="I121" s="74">
        <f>'model (2)'!AD116</f>
        <v>2</v>
      </c>
      <c r="J121" s="74">
        <f>'model (2)'!AE116</f>
        <v>2</v>
      </c>
      <c r="K121" s="74">
        <f>'model (2)'!AF116</f>
        <v>2</v>
      </c>
      <c r="L121" s="74">
        <f>'model (2)'!AG116</f>
        <v>2</v>
      </c>
      <c r="M121" s="74">
        <f>'model (2)'!AH116</f>
        <v>2</v>
      </c>
      <c r="N121" s="74">
        <f>'model (2)'!AI116</f>
        <v>8</v>
      </c>
      <c r="O121" s="74">
        <f>'model (2)'!AJ116</f>
        <v>10</v>
      </c>
      <c r="P121" s="74">
        <f>'model (2)'!AK116</f>
        <v>13</v>
      </c>
      <c r="Q121" s="74">
        <f>'model (2)'!AL116</f>
        <v>2</v>
      </c>
      <c r="R121" s="74">
        <f>'model (2)'!AM116</f>
        <v>12</v>
      </c>
      <c r="S121" s="74">
        <f>'model (2)'!AN116</f>
        <v>12</v>
      </c>
      <c r="T121" s="148">
        <f t="shared" si="10"/>
        <v>75</v>
      </c>
      <c r="U121" s="157">
        <f>'Assignment (2)'!AB117</f>
        <v>5</v>
      </c>
      <c r="V121" s="157">
        <f>'Assignment (2)'!AC117</f>
        <v>5</v>
      </c>
      <c r="W121" s="47">
        <f t="shared" si="11"/>
        <v>10</v>
      </c>
      <c r="X121" s="149">
        <f t="shared" si="13"/>
        <v>0.72222222222222221</v>
      </c>
      <c r="Y121" s="149">
        <f t="shared" si="12"/>
        <v>0.88888888888888884</v>
      </c>
      <c r="Z121" s="149">
        <f t="shared" si="12"/>
        <v>0.33333333333333331</v>
      </c>
      <c r="AA121" s="149">
        <f t="shared" si="12"/>
        <v>0.88888888888888884</v>
      </c>
      <c r="AB121" s="149">
        <f t="shared" si="12"/>
        <v>0.91304347826086951</v>
      </c>
      <c r="AC121" s="149">
        <f t="shared" si="12"/>
        <v>0.8666666666666667</v>
      </c>
    </row>
    <row r="122" spans="1:29" ht="15.6">
      <c r="A122" s="143">
        <v>112</v>
      </c>
      <c r="B122" s="73" t="str">
        <f>'CAT I'!B122</f>
        <v>AME20130</v>
      </c>
      <c r="C122" s="171" t="str">
        <f>'CAT I'!C122</f>
        <v>HARISH.E</v>
      </c>
      <c r="D122" s="74">
        <f>'model (2)'!Y117</f>
        <v>2</v>
      </c>
      <c r="E122" s="74">
        <f>'model (2)'!Z117</f>
        <v>2</v>
      </c>
      <c r="F122" s="74">
        <f>'model (2)'!AA117</f>
        <v>2</v>
      </c>
      <c r="G122" s="74">
        <f>'model (2)'!AB117</f>
        <v>1</v>
      </c>
      <c r="H122" s="74">
        <f>'model (2)'!AC117</f>
        <v>2</v>
      </c>
      <c r="I122" s="74">
        <f>'model (2)'!AD117</f>
        <v>2</v>
      </c>
      <c r="J122" s="74">
        <f>'model (2)'!AE117</f>
        <v>2</v>
      </c>
      <c r="K122" s="74">
        <f>'model (2)'!AF117</f>
        <v>2</v>
      </c>
      <c r="L122" s="74">
        <f>'model (2)'!AG117</f>
        <v>2</v>
      </c>
      <c r="M122" s="74">
        <f>'model (2)'!AH117</f>
        <v>2</v>
      </c>
      <c r="N122" s="74">
        <f>'model (2)'!AI117</f>
        <v>6</v>
      </c>
      <c r="O122" s="74">
        <f>'model (2)'!AJ117</f>
        <v>11</v>
      </c>
      <c r="P122" s="74">
        <f>'model (2)'!AK117</f>
        <v>13</v>
      </c>
      <c r="Q122" s="74">
        <f>'model (2)'!AL117</f>
        <v>10</v>
      </c>
      <c r="R122" s="74">
        <f>'model (2)'!AM117</f>
        <v>13</v>
      </c>
      <c r="S122" s="74">
        <f>'model (2)'!AN117</f>
        <v>5</v>
      </c>
      <c r="T122" s="148">
        <f t="shared" si="10"/>
        <v>77</v>
      </c>
      <c r="U122" s="157">
        <f>'Assignment (2)'!AB118</f>
        <v>5</v>
      </c>
      <c r="V122" s="157">
        <f>'Assignment (2)'!AC118</f>
        <v>5</v>
      </c>
      <c r="W122" s="47">
        <f t="shared" si="11"/>
        <v>10</v>
      </c>
      <c r="X122" s="149">
        <f t="shared" si="13"/>
        <v>0.83333333333333337</v>
      </c>
      <c r="Y122" s="149">
        <f t="shared" si="12"/>
        <v>0.88888888888888884</v>
      </c>
      <c r="Z122" s="149">
        <f t="shared" si="12"/>
        <v>0.77777777777777779</v>
      </c>
      <c r="AA122" s="149">
        <f t="shared" si="12"/>
        <v>0.94444444444444442</v>
      </c>
      <c r="AB122" s="149">
        <f t="shared" si="12"/>
        <v>0.60869565217391308</v>
      </c>
      <c r="AC122" s="149">
        <f t="shared" si="12"/>
        <v>0.73333333333333328</v>
      </c>
    </row>
    <row r="123" spans="1:29" ht="15.6">
      <c r="A123" s="143">
        <v>113</v>
      </c>
      <c r="B123" s="73" t="str">
        <f>'CAT I'!B123</f>
        <v>AME20131</v>
      </c>
      <c r="C123" s="171" t="str">
        <f>'CAT I'!C123</f>
        <v>ADAM FERNANDEZ</v>
      </c>
      <c r="D123" s="74">
        <f>'model (2)'!Y118</f>
        <v>1</v>
      </c>
      <c r="E123" s="74">
        <f>'model (2)'!Z118</f>
        <v>1</v>
      </c>
      <c r="F123" s="74">
        <f>'model (2)'!AA118</f>
        <v>2</v>
      </c>
      <c r="G123" s="74">
        <f>'model (2)'!AB118</f>
        <v>1</v>
      </c>
      <c r="H123" s="74">
        <f>'model (2)'!AC118</f>
        <v>1</v>
      </c>
      <c r="I123" s="74">
        <f>'model (2)'!AD118</f>
        <v>1</v>
      </c>
      <c r="J123" s="74">
        <f>'model (2)'!AE118</f>
        <v>2</v>
      </c>
      <c r="K123" s="74">
        <f>'model (2)'!AF118</f>
        <v>2</v>
      </c>
      <c r="L123" s="74">
        <f>'model (2)'!AG118</f>
        <v>2</v>
      </c>
      <c r="M123" s="74">
        <f>'model (2)'!AH118</f>
        <v>2</v>
      </c>
      <c r="N123" s="74">
        <f>'model (2)'!AI118</f>
        <v>7</v>
      </c>
      <c r="O123" s="74">
        <f>'model (2)'!AJ118</f>
        <v>9</v>
      </c>
      <c r="P123" s="74">
        <f>'model (2)'!AK118</f>
        <v>12</v>
      </c>
      <c r="Q123" s="74">
        <f>'model (2)'!AL118</f>
        <v>10</v>
      </c>
      <c r="R123" s="74">
        <f>'model (2)'!AM118</f>
        <v>11</v>
      </c>
      <c r="S123" s="74">
        <f>'model (2)'!AN118</f>
        <v>14</v>
      </c>
      <c r="T123" s="148">
        <f t="shared" si="10"/>
        <v>78</v>
      </c>
      <c r="U123" s="157">
        <f>'Assignment (2)'!AB119</f>
        <v>5</v>
      </c>
      <c r="V123" s="157">
        <f>'Assignment (2)'!AC119</f>
        <v>5</v>
      </c>
      <c r="W123" s="47">
        <f t="shared" si="11"/>
        <v>10</v>
      </c>
      <c r="X123" s="149">
        <f t="shared" si="13"/>
        <v>0.61111111111111116</v>
      </c>
      <c r="Y123" s="149">
        <f t="shared" si="12"/>
        <v>0.83333333333333337</v>
      </c>
      <c r="Z123" s="149">
        <f t="shared" si="12"/>
        <v>0.66666666666666663</v>
      </c>
      <c r="AA123" s="149">
        <f t="shared" si="12"/>
        <v>0.83333333333333337</v>
      </c>
      <c r="AB123" s="149">
        <f t="shared" si="12"/>
        <v>1</v>
      </c>
      <c r="AC123" s="149">
        <f t="shared" si="12"/>
        <v>0.8</v>
      </c>
    </row>
    <row r="124" spans="1:29" ht="15.6">
      <c r="A124" s="143">
        <v>114</v>
      </c>
      <c r="B124" s="73" t="str">
        <f>'CAT I'!B124</f>
        <v>AME20132</v>
      </c>
      <c r="C124" s="171" t="str">
        <f>'CAT I'!C124</f>
        <v>VISHNU</v>
      </c>
      <c r="D124" s="74">
        <f>'model (2)'!Y119</f>
        <v>2</v>
      </c>
      <c r="E124" s="74">
        <f>'model (2)'!Z119</f>
        <v>1</v>
      </c>
      <c r="F124" s="74">
        <f>'model (2)'!AA119</f>
        <v>2</v>
      </c>
      <c r="G124" s="74">
        <f>'model (2)'!AB119</f>
        <v>1</v>
      </c>
      <c r="H124" s="74">
        <f>'model (2)'!AC119</f>
        <v>2</v>
      </c>
      <c r="I124" s="74">
        <f>'model (2)'!AD119</f>
        <v>2</v>
      </c>
      <c r="J124" s="74">
        <f>'model (2)'!AE119</f>
        <v>2</v>
      </c>
      <c r="K124" s="74">
        <f>'model (2)'!AF119</f>
        <v>2</v>
      </c>
      <c r="L124" s="74">
        <f>'model (2)'!AG119</f>
        <v>2</v>
      </c>
      <c r="M124" s="74">
        <f>'model (2)'!AH119</f>
        <v>2</v>
      </c>
      <c r="N124" s="74">
        <f>'model (2)'!AI119</f>
        <v>10</v>
      </c>
      <c r="O124" s="74">
        <f>'model (2)'!AJ119</f>
        <v>7</v>
      </c>
      <c r="P124" s="74">
        <f>'model (2)'!AK119</f>
        <v>7</v>
      </c>
      <c r="Q124" s="74">
        <f>'model (2)'!AL119</f>
        <v>8</v>
      </c>
      <c r="R124" s="74">
        <f>'model (2)'!AM119</f>
        <v>3</v>
      </c>
      <c r="S124" s="74">
        <f>'model (2)'!AN119</f>
        <v>13</v>
      </c>
      <c r="T124" s="148">
        <f t="shared" si="10"/>
        <v>66</v>
      </c>
      <c r="U124" s="157">
        <f>'Assignment (2)'!AB120</f>
        <v>5</v>
      </c>
      <c r="V124" s="157">
        <f>'Assignment (2)'!AC120</f>
        <v>5</v>
      </c>
      <c r="W124" s="47">
        <f t="shared" si="11"/>
        <v>10</v>
      </c>
      <c r="X124" s="149">
        <f t="shared" si="13"/>
        <v>0.55555555555555558</v>
      </c>
      <c r="Y124" s="149">
        <f t="shared" si="12"/>
        <v>0.55555555555555558</v>
      </c>
      <c r="Z124" s="149">
        <f t="shared" si="12"/>
        <v>0.66666666666666663</v>
      </c>
      <c r="AA124" s="149">
        <f t="shared" si="12"/>
        <v>0.3888888888888889</v>
      </c>
      <c r="AB124" s="149">
        <f t="shared" si="12"/>
        <v>0.95652173913043481</v>
      </c>
      <c r="AC124" s="149">
        <f t="shared" si="12"/>
        <v>1</v>
      </c>
    </row>
    <row r="125" spans="1:29" ht="15.6">
      <c r="A125" s="143">
        <v>115</v>
      </c>
      <c r="B125" s="73" t="str">
        <f>'CAT I'!B125</f>
        <v>AME20133</v>
      </c>
      <c r="C125" s="171" t="str">
        <f>'CAT I'!C125</f>
        <v>KARTHIK VIJAYAN</v>
      </c>
      <c r="D125" s="74">
        <f>'model (2)'!Y120</f>
        <v>0</v>
      </c>
      <c r="E125" s="74">
        <f>'model (2)'!Z120</f>
        <v>0</v>
      </c>
      <c r="F125" s="74">
        <f>'model (2)'!AA120</f>
        <v>2</v>
      </c>
      <c r="G125" s="74">
        <f>'model (2)'!AB120</f>
        <v>0</v>
      </c>
      <c r="H125" s="74">
        <f>'model (2)'!AC120</f>
        <v>1</v>
      </c>
      <c r="I125" s="74">
        <f>'model (2)'!AD120</f>
        <v>0</v>
      </c>
      <c r="J125" s="74">
        <f>'model (2)'!AE120</f>
        <v>2</v>
      </c>
      <c r="K125" s="74">
        <f>'model (2)'!AF120</f>
        <v>2</v>
      </c>
      <c r="L125" s="74">
        <f>'model (2)'!AG120</f>
        <v>2</v>
      </c>
      <c r="M125" s="74">
        <f>'model (2)'!AH120</f>
        <v>1</v>
      </c>
      <c r="N125" s="74">
        <f>'model (2)'!AI120</f>
        <v>7</v>
      </c>
      <c r="O125" s="74">
        <f>'model (2)'!AJ120</f>
        <v>14</v>
      </c>
      <c r="P125" s="74">
        <f>'model (2)'!AK120</f>
        <v>10</v>
      </c>
      <c r="Q125" s="74">
        <f>'model (2)'!AL120</f>
        <v>14</v>
      </c>
      <c r="R125" s="74">
        <f>'model (2)'!AM120</f>
        <v>11</v>
      </c>
      <c r="S125" s="74">
        <f>'model (2)'!AN120</f>
        <v>13</v>
      </c>
      <c r="T125" s="148">
        <f t="shared" si="10"/>
        <v>79</v>
      </c>
      <c r="U125" s="157">
        <f>'Assignment (2)'!AB121</f>
        <v>5</v>
      </c>
      <c r="V125" s="157">
        <f>'Assignment (2)'!AC121</f>
        <v>5</v>
      </c>
      <c r="W125" s="47">
        <f t="shared" si="11"/>
        <v>10</v>
      </c>
      <c r="X125" s="149">
        <f t="shared" si="13"/>
        <v>0.77777777777777779</v>
      </c>
      <c r="Y125" s="149">
        <f t="shared" si="12"/>
        <v>0.66666666666666663</v>
      </c>
      <c r="Z125" s="149">
        <f t="shared" si="12"/>
        <v>0.83333333333333337</v>
      </c>
      <c r="AA125" s="149">
        <f t="shared" si="12"/>
        <v>0.83333333333333337</v>
      </c>
      <c r="AB125" s="149">
        <f t="shared" si="12"/>
        <v>0.91304347826086951</v>
      </c>
      <c r="AC125" s="149">
        <f t="shared" si="12"/>
        <v>0.8</v>
      </c>
    </row>
    <row r="126" spans="1:29" ht="15.6">
      <c r="A126" s="143">
        <v>116</v>
      </c>
      <c r="B126" s="73" t="str">
        <f>'CAT I'!B126</f>
        <v>AME20134L</v>
      </c>
      <c r="C126" s="171" t="str">
        <f>'CAT I'!C126</f>
        <v>ABHIJEET ATMARAM THORAT</v>
      </c>
      <c r="D126" s="74">
        <f>'model (2)'!Y121</f>
        <v>0</v>
      </c>
      <c r="E126" s="74">
        <f>'model (2)'!Z121</f>
        <v>0</v>
      </c>
      <c r="F126" s="74">
        <f>'model (2)'!AA121</f>
        <v>2</v>
      </c>
      <c r="G126" s="74">
        <f>'model (2)'!AB121</f>
        <v>1</v>
      </c>
      <c r="H126" s="74">
        <f>'model (2)'!AC121</f>
        <v>0</v>
      </c>
      <c r="I126" s="74">
        <f>'model (2)'!AD121</f>
        <v>1</v>
      </c>
      <c r="J126" s="74">
        <f>'model (2)'!AE121</f>
        <v>2</v>
      </c>
      <c r="K126" s="74">
        <f>'model (2)'!AF121</f>
        <v>1</v>
      </c>
      <c r="L126" s="74">
        <f>'model (2)'!AG121</f>
        <v>1</v>
      </c>
      <c r="M126" s="74">
        <f>'model (2)'!AH121</f>
        <v>1</v>
      </c>
      <c r="N126" s="74">
        <f>'model (2)'!AI121</f>
        <v>10</v>
      </c>
      <c r="O126" s="74">
        <f>'model (2)'!AJ121</f>
        <v>12</v>
      </c>
      <c r="P126" s="74">
        <f>'model (2)'!AK121</f>
        <v>14</v>
      </c>
      <c r="Q126" s="74">
        <f>'model (2)'!AL121</f>
        <v>13</v>
      </c>
      <c r="R126" s="74">
        <f>'model (2)'!AM121</f>
        <v>10</v>
      </c>
      <c r="S126" s="74">
        <f>'model (2)'!AN121</f>
        <v>11</v>
      </c>
      <c r="T126" s="148">
        <f t="shared" si="10"/>
        <v>79</v>
      </c>
      <c r="U126" s="157">
        <f>'Assignment (2)'!AB122</f>
        <v>5</v>
      </c>
      <c r="V126" s="157">
        <f>'Assignment (2)'!AC122</f>
        <v>5</v>
      </c>
      <c r="W126" s="47">
        <f t="shared" si="11"/>
        <v>10</v>
      </c>
      <c r="X126" s="149">
        <f t="shared" si="13"/>
        <v>0.66666666666666663</v>
      </c>
      <c r="Y126" s="149">
        <f t="shared" si="12"/>
        <v>0.94444444444444442</v>
      </c>
      <c r="Z126" s="149">
        <f t="shared" si="12"/>
        <v>0.77777777777777779</v>
      </c>
      <c r="AA126" s="149">
        <f t="shared" si="12"/>
        <v>0.72222222222222221</v>
      </c>
      <c r="AB126" s="149">
        <f t="shared" si="12"/>
        <v>0.78260869565217395</v>
      </c>
      <c r="AC126" s="149">
        <f t="shared" si="12"/>
        <v>1</v>
      </c>
    </row>
    <row r="127" spans="1:29" ht="15.6">
      <c r="A127" s="143">
        <v>117</v>
      </c>
      <c r="B127" s="73" t="str">
        <f>'CAT I'!B127</f>
        <v>AME20135L</v>
      </c>
      <c r="C127" s="171" t="str">
        <f>'CAT I'!C127</f>
        <v>ABHIJITH AJAY</v>
      </c>
      <c r="D127" s="74">
        <f>'model (2)'!Y122</f>
        <v>0</v>
      </c>
      <c r="E127" s="74">
        <f>'model (2)'!Z122</f>
        <v>0</v>
      </c>
      <c r="F127" s="74">
        <f>'model (2)'!AA122</f>
        <v>0</v>
      </c>
      <c r="G127" s="74">
        <f>'model (2)'!AB122</f>
        <v>0</v>
      </c>
      <c r="H127" s="74">
        <f>'model (2)'!AC122</f>
        <v>0</v>
      </c>
      <c r="I127" s="74">
        <f>'model (2)'!AD122</f>
        <v>0</v>
      </c>
      <c r="J127" s="74">
        <f>'model (2)'!AE122</f>
        <v>0</v>
      </c>
      <c r="K127" s="74">
        <f>'model (2)'!AF122</f>
        <v>0</v>
      </c>
      <c r="L127" s="74">
        <f>'model (2)'!AG122</f>
        <v>0</v>
      </c>
      <c r="M127" s="74">
        <f>'model (2)'!AH122</f>
        <v>0</v>
      </c>
      <c r="N127" s="74">
        <f>'model (2)'!AI122</f>
        <v>0</v>
      </c>
      <c r="O127" s="74">
        <f>'model (2)'!AJ122</f>
        <v>0</v>
      </c>
      <c r="P127" s="74">
        <f>'model (2)'!AK122</f>
        <v>0</v>
      </c>
      <c r="Q127" s="74">
        <f>'model (2)'!AL122</f>
        <v>0</v>
      </c>
      <c r="R127" s="74">
        <f>'model (2)'!AM122</f>
        <v>0</v>
      </c>
      <c r="S127" s="74">
        <f>'model (2)'!AN122</f>
        <v>0</v>
      </c>
      <c r="T127" s="148">
        <f t="shared" si="10"/>
        <v>0</v>
      </c>
      <c r="U127" s="157">
        <f>'Assignment (2)'!AB123</f>
        <v>0</v>
      </c>
      <c r="V127" s="157">
        <f>'Assignment (2)'!AC123</f>
        <v>0</v>
      </c>
      <c r="W127" s="47">
        <f t="shared" si="11"/>
        <v>0</v>
      </c>
      <c r="X127" s="149">
        <f t="shared" si="13"/>
        <v>0</v>
      </c>
      <c r="Y127" s="149">
        <f t="shared" si="12"/>
        <v>0</v>
      </c>
      <c r="Z127" s="149">
        <f t="shared" si="12"/>
        <v>0</v>
      </c>
      <c r="AA127" s="149">
        <f t="shared" si="12"/>
        <v>0</v>
      </c>
      <c r="AB127" s="149">
        <f t="shared" si="12"/>
        <v>0</v>
      </c>
      <c r="AC127" s="149">
        <f t="shared" si="12"/>
        <v>0</v>
      </c>
    </row>
    <row r="128" spans="1:29" ht="15.6">
      <c r="A128" s="143">
        <v>118</v>
      </c>
      <c r="B128" s="73" t="str">
        <f>'CAT I'!B128</f>
        <v>AME20136L</v>
      </c>
      <c r="C128" s="171" t="str">
        <f>'CAT I'!C128</f>
        <v>ABHINAV P M</v>
      </c>
      <c r="D128" s="74">
        <f>'model (2)'!Y123</f>
        <v>0</v>
      </c>
      <c r="E128" s="74">
        <f>'model (2)'!Z123</f>
        <v>0</v>
      </c>
      <c r="F128" s="74">
        <f>'model (2)'!AA123</f>
        <v>1</v>
      </c>
      <c r="G128" s="74">
        <f>'model (2)'!AB123</f>
        <v>1</v>
      </c>
      <c r="H128" s="74">
        <f>'model (2)'!AC123</f>
        <v>0</v>
      </c>
      <c r="I128" s="74">
        <f>'model (2)'!AD123</f>
        <v>0</v>
      </c>
      <c r="J128" s="74">
        <f>'model (2)'!AE123</f>
        <v>1</v>
      </c>
      <c r="K128" s="74">
        <f>'model (2)'!AF123</f>
        <v>2</v>
      </c>
      <c r="L128" s="74">
        <f>'model (2)'!AG123</f>
        <v>1</v>
      </c>
      <c r="M128" s="74">
        <f>'model (2)'!AH123</f>
        <v>2</v>
      </c>
      <c r="N128" s="74">
        <f>'model (2)'!AI123</f>
        <v>10</v>
      </c>
      <c r="O128" s="74">
        <f>'model (2)'!AJ123</f>
        <v>10</v>
      </c>
      <c r="P128" s="74">
        <f>'model (2)'!AK123</f>
        <v>13</v>
      </c>
      <c r="Q128" s="74">
        <f>'model (2)'!AL123</f>
        <v>11</v>
      </c>
      <c r="R128" s="74">
        <f>'model (2)'!AM123</f>
        <v>13</v>
      </c>
      <c r="S128" s="74">
        <f>'model (2)'!AN123</f>
        <v>14</v>
      </c>
      <c r="T128" s="148">
        <f t="shared" si="10"/>
        <v>79</v>
      </c>
      <c r="U128" s="157">
        <f>'Assignment (2)'!AB124</f>
        <v>5</v>
      </c>
      <c r="V128" s="157">
        <f>'Assignment (2)'!AC124</f>
        <v>5</v>
      </c>
      <c r="W128" s="47">
        <f t="shared" si="11"/>
        <v>10</v>
      </c>
      <c r="X128" s="149">
        <f t="shared" si="13"/>
        <v>0.55555555555555558</v>
      </c>
      <c r="Y128" s="149">
        <f t="shared" si="12"/>
        <v>0.83333333333333337</v>
      </c>
      <c r="Z128" s="149">
        <f t="shared" si="12"/>
        <v>0.61111111111111116</v>
      </c>
      <c r="AA128" s="149">
        <f t="shared" si="12"/>
        <v>0.88888888888888884</v>
      </c>
      <c r="AB128" s="149">
        <f t="shared" si="12"/>
        <v>0.95652173913043481</v>
      </c>
      <c r="AC128" s="149">
        <f t="shared" si="12"/>
        <v>1</v>
      </c>
    </row>
    <row r="129" spans="1:29" ht="15.6">
      <c r="A129" s="143">
        <v>119</v>
      </c>
      <c r="B129" s="73" t="str">
        <f>'CAT I'!B129</f>
        <v>AME20137L</v>
      </c>
      <c r="C129" s="171" t="str">
        <f>'CAT I'!C129</f>
        <v>ADERSH D</v>
      </c>
      <c r="D129" s="74">
        <f>'model (2)'!Y124</f>
        <v>1</v>
      </c>
      <c r="E129" s="74">
        <f>'model (2)'!Z124</f>
        <v>1</v>
      </c>
      <c r="F129" s="74">
        <f>'model (2)'!AA124</f>
        <v>1</v>
      </c>
      <c r="G129" s="74">
        <f>'model (2)'!AB124</f>
        <v>2</v>
      </c>
      <c r="H129" s="74">
        <f>'model (2)'!AC124</f>
        <v>2</v>
      </c>
      <c r="I129" s="74">
        <f>'model (2)'!AD124</f>
        <v>1</v>
      </c>
      <c r="J129" s="74">
        <f>'model (2)'!AE124</f>
        <v>2</v>
      </c>
      <c r="K129" s="74">
        <f>'model (2)'!AF124</f>
        <v>2</v>
      </c>
      <c r="L129" s="74">
        <f>'model (2)'!AG124</f>
        <v>2</v>
      </c>
      <c r="M129" s="74">
        <f>'model (2)'!AH124</f>
        <v>1</v>
      </c>
      <c r="N129" s="74">
        <f>'model (2)'!AI124</f>
        <v>10</v>
      </c>
      <c r="O129" s="74">
        <f>'model (2)'!AJ124</f>
        <v>13</v>
      </c>
      <c r="P129" s="74">
        <f>'model (2)'!AK124</f>
        <v>14</v>
      </c>
      <c r="Q129" s="74">
        <f>'model (2)'!AL124</f>
        <v>10</v>
      </c>
      <c r="R129" s="74">
        <f>'model (2)'!AM124</f>
        <v>13</v>
      </c>
      <c r="S129" s="74">
        <f>'model (2)'!AN124</f>
        <v>13</v>
      </c>
      <c r="T129" s="148">
        <f t="shared" si="10"/>
        <v>88</v>
      </c>
      <c r="U129" s="157">
        <f>'Assignment (2)'!AB125</f>
        <v>5</v>
      </c>
      <c r="V129" s="157">
        <f>'Assignment (2)'!AC125</f>
        <v>5</v>
      </c>
      <c r="W129" s="47">
        <f t="shared" si="11"/>
        <v>10</v>
      </c>
      <c r="X129" s="149">
        <f t="shared" si="13"/>
        <v>0.83333333333333337</v>
      </c>
      <c r="Y129" s="149">
        <f t="shared" si="12"/>
        <v>0.94444444444444442</v>
      </c>
      <c r="Z129" s="149">
        <f t="shared" si="12"/>
        <v>0.72222222222222221</v>
      </c>
      <c r="AA129" s="149">
        <f t="shared" si="12"/>
        <v>0.94444444444444442</v>
      </c>
      <c r="AB129" s="149">
        <f t="shared" si="12"/>
        <v>0.91304347826086951</v>
      </c>
      <c r="AC129" s="149">
        <f t="shared" si="12"/>
        <v>1</v>
      </c>
    </row>
    <row r="130" spans="1:29" ht="15.6">
      <c r="A130" s="143">
        <v>120</v>
      </c>
      <c r="B130" s="73" t="str">
        <f>'CAT I'!B130</f>
        <v>AME20139L</v>
      </c>
      <c r="C130" s="171" t="str">
        <f>'CAT I'!C130</f>
        <v>AGNEL JOY R</v>
      </c>
      <c r="D130" s="74">
        <f>'model (2)'!Y125</f>
        <v>1</v>
      </c>
      <c r="E130" s="74">
        <f>'model (2)'!Z125</f>
        <v>1</v>
      </c>
      <c r="F130" s="74">
        <f>'model (2)'!AA125</f>
        <v>1</v>
      </c>
      <c r="G130" s="74">
        <f>'model (2)'!AB125</f>
        <v>1</v>
      </c>
      <c r="H130" s="74">
        <f>'model (2)'!AC125</f>
        <v>1</v>
      </c>
      <c r="I130" s="74">
        <f>'model (2)'!AD125</f>
        <v>1</v>
      </c>
      <c r="J130" s="74">
        <f>'model (2)'!AE125</f>
        <v>1</v>
      </c>
      <c r="K130" s="74">
        <f>'model (2)'!AF125</f>
        <v>1</v>
      </c>
      <c r="L130" s="74">
        <f>'model (2)'!AG125</f>
        <v>2</v>
      </c>
      <c r="M130" s="74">
        <f>'model (2)'!AH125</f>
        <v>2</v>
      </c>
      <c r="N130" s="74">
        <f>'model (2)'!AI125</f>
        <v>9</v>
      </c>
      <c r="O130" s="74">
        <f>'model (2)'!AJ125</f>
        <v>8</v>
      </c>
      <c r="P130" s="74">
        <f>'model (2)'!AK125</f>
        <v>14</v>
      </c>
      <c r="Q130" s="74">
        <f>'model (2)'!AL125</f>
        <v>12</v>
      </c>
      <c r="R130" s="74">
        <f>'model (2)'!AM125</f>
        <v>13</v>
      </c>
      <c r="S130" s="74">
        <f>'model (2)'!AN125</f>
        <v>7</v>
      </c>
      <c r="T130" s="148">
        <f t="shared" si="10"/>
        <v>75</v>
      </c>
      <c r="U130" s="157">
        <f>'Assignment (2)'!AB126</f>
        <v>5</v>
      </c>
      <c r="V130" s="157">
        <f>'Assignment (2)'!AC126</f>
        <v>5</v>
      </c>
      <c r="W130" s="47">
        <f t="shared" si="11"/>
        <v>10</v>
      </c>
      <c r="X130" s="149">
        <f t="shared" si="13"/>
        <v>0.55555555555555558</v>
      </c>
      <c r="Y130" s="149">
        <f t="shared" si="12"/>
        <v>0.88888888888888884</v>
      </c>
      <c r="Z130" s="149">
        <f t="shared" si="12"/>
        <v>0.77777777777777779</v>
      </c>
      <c r="AA130" s="149">
        <f t="shared" si="12"/>
        <v>0.83333333333333337</v>
      </c>
      <c r="AB130" s="149">
        <f t="shared" si="12"/>
        <v>0.69565217391304346</v>
      </c>
      <c r="AC130" s="149">
        <f t="shared" si="12"/>
        <v>0.93333333333333335</v>
      </c>
    </row>
    <row r="131" spans="1:29" ht="15.6">
      <c r="A131" s="143">
        <v>121</v>
      </c>
      <c r="B131" s="73" t="str">
        <f>'CAT I'!B131</f>
        <v>AME20140L</v>
      </c>
      <c r="C131" s="171" t="str">
        <f>'CAT I'!C131</f>
        <v>AJITH XAVIER</v>
      </c>
      <c r="D131" s="74">
        <f>'model (2)'!Y126</f>
        <v>2</v>
      </c>
      <c r="E131" s="74">
        <f>'model (2)'!Z126</f>
        <v>2</v>
      </c>
      <c r="F131" s="74">
        <f>'model (2)'!AA126</f>
        <v>2</v>
      </c>
      <c r="G131" s="74">
        <f>'model (2)'!AB126</f>
        <v>1</v>
      </c>
      <c r="H131" s="74">
        <f>'model (2)'!AC126</f>
        <v>2</v>
      </c>
      <c r="I131" s="74">
        <f>'model (2)'!AD126</f>
        <v>2</v>
      </c>
      <c r="J131" s="74">
        <f>'model (2)'!AE126</f>
        <v>2</v>
      </c>
      <c r="K131" s="74">
        <f>'model (2)'!AF126</f>
        <v>2</v>
      </c>
      <c r="L131" s="74">
        <f>'model (2)'!AG126</f>
        <v>2</v>
      </c>
      <c r="M131" s="74">
        <f>'model (2)'!AH126</f>
        <v>2</v>
      </c>
      <c r="N131" s="74">
        <f>'model (2)'!AI126</f>
        <v>9</v>
      </c>
      <c r="O131" s="74">
        <f>'model (2)'!AJ126</f>
        <v>4</v>
      </c>
      <c r="P131" s="74">
        <f>'model (2)'!AK126</f>
        <v>13</v>
      </c>
      <c r="Q131" s="74">
        <f>'model (2)'!AL126</f>
        <v>5</v>
      </c>
      <c r="R131" s="74">
        <f>'model (2)'!AM126</f>
        <v>10</v>
      </c>
      <c r="S131" s="74">
        <f>'model (2)'!AN126</f>
        <v>5</v>
      </c>
      <c r="T131" s="148">
        <f t="shared" si="10"/>
        <v>65</v>
      </c>
      <c r="U131" s="157">
        <f>'Assignment (2)'!AB127</f>
        <v>5</v>
      </c>
      <c r="V131" s="157">
        <f>'Assignment (2)'!AC127</f>
        <v>5</v>
      </c>
      <c r="W131" s="47">
        <f t="shared" si="11"/>
        <v>10</v>
      </c>
      <c r="X131" s="149">
        <f t="shared" si="13"/>
        <v>0.44444444444444442</v>
      </c>
      <c r="Y131" s="149">
        <f t="shared" si="12"/>
        <v>0.88888888888888884</v>
      </c>
      <c r="Z131" s="149">
        <f t="shared" si="12"/>
        <v>0.5</v>
      </c>
      <c r="AA131" s="149">
        <f t="shared" si="12"/>
        <v>0.77777777777777779</v>
      </c>
      <c r="AB131" s="149">
        <f t="shared" si="12"/>
        <v>0.60869565217391308</v>
      </c>
      <c r="AC131" s="149">
        <f t="shared" si="12"/>
        <v>0.93333333333333335</v>
      </c>
    </row>
    <row r="132" spans="1:29" ht="15.6">
      <c r="A132" s="143">
        <v>122</v>
      </c>
      <c r="B132" s="73" t="str">
        <f>'CAT I'!B132</f>
        <v>AME20141L</v>
      </c>
      <c r="C132" s="171" t="str">
        <f>'CAT I'!C132</f>
        <v>AKASH S L</v>
      </c>
      <c r="D132" s="74">
        <f>'model (2)'!Y127</f>
        <v>1</v>
      </c>
      <c r="E132" s="74">
        <f>'model (2)'!Z127</f>
        <v>0</v>
      </c>
      <c r="F132" s="74">
        <f>'model (2)'!AA127</f>
        <v>2</v>
      </c>
      <c r="G132" s="74">
        <f>'model (2)'!AB127</f>
        <v>0</v>
      </c>
      <c r="H132" s="74">
        <f>'model (2)'!AC127</f>
        <v>0</v>
      </c>
      <c r="I132" s="74">
        <f>'model (2)'!AD127</f>
        <v>0</v>
      </c>
      <c r="J132" s="74">
        <f>'model (2)'!AE127</f>
        <v>2</v>
      </c>
      <c r="K132" s="74">
        <f>'model (2)'!AF127</f>
        <v>2</v>
      </c>
      <c r="L132" s="74">
        <f>'model (2)'!AG127</f>
        <v>2</v>
      </c>
      <c r="M132" s="74">
        <f>'model (2)'!AH127</f>
        <v>2</v>
      </c>
      <c r="N132" s="74">
        <f>'model (2)'!AI127</f>
        <v>10</v>
      </c>
      <c r="O132" s="74">
        <f>'model (2)'!AJ127</f>
        <v>13</v>
      </c>
      <c r="P132" s="74">
        <f>'model (2)'!AK127</f>
        <v>13</v>
      </c>
      <c r="Q132" s="74">
        <f>'model (2)'!AL127</f>
        <v>13</v>
      </c>
      <c r="R132" s="74">
        <f>'model (2)'!AM127</f>
        <v>13</v>
      </c>
      <c r="S132" s="74">
        <f>'model (2)'!AN127</f>
        <v>13</v>
      </c>
      <c r="T132" s="148">
        <f t="shared" si="10"/>
        <v>86</v>
      </c>
      <c r="U132" s="157">
        <f>'Assignment (2)'!AB128</f>
        <v>5</v>
      </c>
      <c r="V132" s="157">
        <f>'Assignment (2)'!AC128</f>
        <v>5</v>
      </c>
      <c r="W132" s="47">
        <f t="shared" si="11"/>
        <v>10</v>
      </c>
      <c r="X132" s="149">
        <f t="shared" si="13"/>
        <v>0.77777777777777779</v>
      </c>
      <c r="Y132" s="149">
        <f t="shared" si="12"/>
        <v>0.83333333333333337</v>
      </c>
      <c r="Z132" s="149">
        <f t="shared" si="12"/>
        <v>0.72222222222222221</v>
      </c>
      <c r="AA132" s="149">
        <f t="shared" si="12"/>
        <v>0.94444444444444442</v>
      </c>
      <c r="AB132" s="149">
        <f t="shared" si="12"/>
        <v>0.95652173913043481</v>
      </c>
      <c r="AC132" s="149">
        <f t="shared" si="12"/>
        <v>1</v>
      </c>
    </row>
    <row r="133" spans="1:29" ht="15.6">
      <c r="A133" s="143">
        <v>123</v>
      </c>
      <c r="B133" s="73" t="str">
        <f>'CAT I'!B133</f>
        <v>AME20142L</v>
      </c>
      <c r="C133" s="171" t="str">
        <f>'CAT I'!C133</f>
        <v>ALAN JOEMON MATHEW</v>
      </c>
      <c r="D133" s="74">
        <f>'model (2)'!Y128</f>
        <v>0</v>
      </c>
      <c r="E133" s="74">
        <f>'model (2)'!Z128</f>
        <v>1</v>
      </c>
      <c r="F133" s="74">
        <f>'model (2)'!AA128</f>
        <v>2</v>
      </c>
      <c r="G133" s="74">
        <f>'model (2)'!AB128</f>
        <v>1</v>
      </c>
      <c r="H133" s="74">
        <f>'model (2)'!AC128</f>
        <v>0</v>
      </c>
      <c r="I133" s="74">
        <f>'model (2)'!AD128</f>
        <v>0</v>
      </c>
      <c r="J133" s="74">
        <f>'model (2)'!AE128</f>
        <v>2</v>
      </c>
      <c r="K133" s="74">
        <f>'model (2)'!AF128</f>
        <v>2</v>
      </c>
      <c r="L133" s="74">
        <f>'model (2)'!AG128</f>
        <v>1</v>
      </c>
      <c r="M133" s="74">
        <f>'model (2)'!AH128</f>
        <v>1</v>
      </c>
      <c r="N133" s="74">
        <f>'model (2)'!AI128</f>
        <v>10</v>
      </c>
      <c r="O133" s="74">
        <f>'model (2)'!AJ128</f>
        <v>13</v>
      </c>
      <c r="P133" s="74">
        <f>'model (2)'!AK128</f>
        <v>10</v>
      </c>
      <c r="Q133" s="74">
        <f>'model (2)'!AL128</f>
        <v>11</v>
      </c>
      <c r="R133" s="74">
        <f>'model (2)'!AM128</f>
        <v>14</v>
      </c>
      <c r="S133" s="74">
        <f>'model (2)'!AN128</f>
        <v>11</v>
      </c>
      <c r="T133" s="148">
        <f t="shared" si="10"/>
        <v>79</v>
      </c>
      <c r="U133" s="157">
        <f>'Assignment (2)'!AB129</f>
        <v>5</v>
      </c>
      <c r="V133" s="157">
        <f>'Assignment (2)'!AC129</f>
        <v>5</v>
      </c>
      <c r="W133" s="47">
        <f t="shared" si="11"/>
        <v>10</v>
      </c>
      <c r="X133" s="149">
        <f t="shared" si="13"/>
        <v>0.77777777777777779</v>
      </c>
      <c r="Y133" s="149">
        <f t="shared" si="12"/>
        <v>0.72222222222222221</v>
      </c>
      <c r="Z133" s="149">
        <f t="shared" si="12"/>
        <v>0.61111111111111116</v>
      </c>
      <c r="AA133" s="149">
        <f t="shared" si="12"/>
        <v>1</v>
      </c>
      <c r="AB133" s="149">
        <f t="shared" si="12"/>
        <v>0.78260869565217395</v>
      </c>
      <c r="AC133" s="149">
        <f t="shared" si="12"/>
        <v>1</v>
      </c>
    </row>
    <row r="134" spans="1:29" ht="15.6">
      <c r="A134" s="143">
        <v>124</v>
      </c>
      <c r="B134" s="73" t="str">
        <f>'CAT I'!B134</f>
        <v>AME20144L</v>
      </c>
      <c r="C134" s="171" t="str">
        <f>'CAT I'!C134</f>
        <v>ANURANJ K K</v>
      </c>
      <c r="D134" s="74">
        <f>'model (2)'!Y129</f>
        <v>1</v>
      </c>
      <c r="E134" s="74">
        <f>'model (2)'!Z129</f>
        <v>0</v>
      </c>
      <c r="F134" s="74">
        <f>'model (2)'!AA129</f>
        <v>2</v>
      </c>
      <c r="G134" s="74">
        <f>'model (2)'!AB129</f>
        <v>0</v>
      </c>
      <c r="H134" s="74">
        <f>'model (2)'!AC129</f>
        <v>0</v>
      </c>
      <c r="I134" s="74">
        <f>'model (2)'!AD129</f>
        <v>0</v>
      </c>
      <c r="J134" s="74">
        <f>'model (2)'!AE129</f>
        <v>2</v>
      </c>
      <c r="K134" s="74">
        <f>'model (2)'!AF129</f>
        <v>2</v>
      </c>
      <c r="L134" s="74">
        <f>'model (2)'!AG129</f>
        <v>2</v>
      </c>
      <c r="M134" s="74">
        <f>'model (2)'!AH129</f>
        <v>2</v>
      </c>
      <c r="N134" s="74">
        <f>'model (2)'!AI129</f>
        <v>10</v>
      </c>
      <c r="O134" s="74">
        <f>'model (2)'!AJ129</f>
        <v>13</v>
      </c>
      <c r="P134" s="74">
        <f>'model (2)'!AK129</f>
        <v>13</v>
      </c>
      <c r="Q134" s="74">
        <f>'model (2)'!AL129</f>
        <v>13</v>
      </c>
      <c r="R134" s="74">
        <f>'model (2)'!AM129</f>
        <v>13</v>
      </c>
      <c r="S134" s="74">
        <f>'model (2)'!AN129</f>
        <v>13</v>
      </c>
      <c r="T134" s="148">
        <f t="shared" si="10"/>
        <v>86</v>
      </c>
      <c r="U134" s="157">
        <f>'Assignment (2)'!AB130</f>
        <v>5</v>
      </c>
      <c r="V134" s="157">
        <f>'Assignment (2)'!AC130</f>
        <v>5</v>
      </c>
      <c r="W134" s="47">
        <f t="shared" si="11"/>
        <v>10</v>
      </c>
      <c r="X134" s="149">
        <f t="shared" si="13"/>
        <v>0.77777777777777779</v>
      </c>
      <c r="Y134" s="149">
        <f t="shared" si="12"/>
        <v>0.83333333333333337</v>
      </c>
      <c r="Z134" s="149">
        <f t="shared" si="12"/>
        <v>0.72222222222222221</v>
      </c>
      <c r="AA134" s="149">
        <f t="shared" si="12"/>
        <v>0.94444444444444442</v>
      </c>
      <c r="AB134" s="149">
        <f t="shared" si="12"/>
        <v>0.95652173913043481</v>
      </c>
      <c r="AC134" s="149">
        <f t="shared" si="12"/>
        <v>1</v>
      </c>
    </row>
    <row r="135" spans="1:29" ht="15.6">
      <c r="A135" s="143">
        <v>125</v>
      </c>
      <c r="B135" s="73" t="str">
        <f>'CAT I'!B135</f>
        <v>AME20145L</v>
      </c>
      <c r="C135" s="171" t="str">
        <f>'CAT I'!C135</f>
        <v>Arjun Francis</v>
      </c>
      <c r="D135" s="74">
        <f>'model (2)'!Y130</f>
        <v>1</v>
      </c>
      <c r="E135" s="74">
        <f>'model (2)'!Z130</f>
        <v>2</v>
      </c>
      <c r="F135" s="74">
        <f>'model (2)'!AA130</f>
        <v>2</v>
      </c>
      <c r="G135" s="74">
        <f>'model (2)'!AB130</f>
        <v>2</v>
      </c>
      <c r="H135" s="74">
        <f>'model (2)'!AC130</f>
        <v>2</v>
      </c>
      <c r="I135" s="74">
        <f>'model (2)'!AD130</f>
        <v>1</v>
      </c>
      <c r="J135" s="74">
        <f>'model (2)'!AE130</f>
        <v>1</v>
      </c>
      <c r="K135" s="74">
        <f>'model (2)'!AF130</f>
        <v>1</v>
      </c>
      <c r="L135" s="74">
        <f>'model (2)'!AG130</f>
        <v>2</v>
      </c>
      <c r="M135" s="74">
        <f>'model (2)'!AH130</f>
        <v>2</v>
      </c>
      <c r="N135" s="74">
        <f>'model (2)'!AI130</f>
        <v>8</v>
      </c>
      <c r="O135" s="74">
        <f>'model (2)'!AJ130</f>
        <v>11</v>
      </c>
      <c r="P135" s="74">
        <f>'model (2)'!AK130</f>
        <v>14</v>
      </c>
      <c r="Q135" s="74">
        <f>'model (2)'!AL130</f>
        <v>13</v>
      </c>
      <c r="R135" s="74">
        <f>'model (2)'!AM130</f>
        <v>12</v>
      </c>
      <c r="S135" s="74">
        <f>'model (2)'!AN130</f>
        <v>11</v>
      </c>
      <c r="T135" s="148">
        <f t="shared" si="10"/>
        <v>85</v>
      </c>
      <c r="U135" s="157">
        <f>'Assignment (2)'!AB131</f>
        <v>5</v>
      </c>
      <c r="V135" s="157">
        <f>'Assignment (2)'!AC131</f>
        <v>5</v>
      </c>
      <c r="W135" s="47">
        <f t="shared" si="11"/>
        <v>10</v>
      </c>
      <c r="X135" s="149">
        <f t="shared" si="13"/>
        <v>0.77777777777777779</v>
      </c>
      <c r="Y135" s="149">
        <f t="shared" si="12"/>
        <v>1</v>
      </c>
      <c r="Z135" s="149">
        <f t="shared" si="12"/>
        <v>0.88888888888888884</v>
      </c>
      <c r="AA135" s="149">
        <f t="shared" si="12"/>
        <v>0.77777777777777779</v>
      </c>
      <c r="AB135" s="149">
        <f t="shared" si="12"/>
        <v>0.86956521739130432</v>
      </c>
      <c r="AC135" s="149">
        <f t="shared" si="12"/>
        <v>0.8666666666666667</v>
      </c>
    </row>
    <row r="136" spans="1:29" ht="15.6">
      <c r="A136" s="143">
        <v>126</v>
      </c>
      <c r="B136" s="73" t="str">
        <f>'CAT I'!B136</f>
        <v>AME20146L</v>
      </c>
      <c r="C136" s="171" t="str">
        <f>'CAT I'!C136</f>
        <v>ARJYA PRAKAS PRUSTY</v>
      </c>
      <c r="D136" s="74">
        <f>'model (2)'!Y131</f>
        <v>1</v>
      </c>
      <c r="E136" s="74">
        <f>'model (2)'!Z131</f>
        <v>0</v>
      </c>
      <c r="F136" s="74">
        <f>'model (2)'!AA131</f>
        <v>2</v>
      </c>
      <c r="G136" s="74">
        <f>'model (2)'!AB131</f>
        <v>0</v>
      </c>
      <c r="H136" s="74">
        <f>'model (2)'!AC131</f>
        <v>0</v>
      </c>
      <c r="I136" s="74">
        <f>'model (2)'!AD131</f>
        <v>0</v>
      </c>
      <c r="J136" s="74">
        <f>'model (2)'!AE131</f>
        <v>2</v>
      </c>
      <c r="K136" s="74">
        <f>'model (2)'!AF131</f>
        <v>2</v>
      </c>
      <c r="L136" s="74">
        <f>'model (2)'!AG131</f>
        <v>2</v>
      </c>
      <c r="M136" s="74">
        <f>'model (2)'!AH131</f>
        <v>2</v>
      </c>
      <c r="N136" s="74">
        <f>'model (2)'!AI131</f>
        <v>10</v>
      </c>
      <c r="O136" s="74">
        <f>'model (2)'!AJ131</f>
        <v>13</v>
      </c>
      <c r="P136" s="74">
        <f>'model (2)'!AK131</f>
        <v>13</v>
      </c>
      <c r="Q136" s="74">
        <f>'model (2)'!AL131</f>
        <v>13</v>
      </c>
      <c r="R136" s="74">
        <f>'model (2)'!AM131</f>
        <v>13</v>
      </c>
      <c r="S136" s="74">
        <f>'model (2)'!AN131</f>
        <v>13</v>
      </c>
      <c r="T136" s="148">
        <f t="shared" si="10"/>
        <v>86</v>
      </c>
      <c r="U136" s="157">
        <f>'Assignment (2)'!AB132</f>
        <v>5</v>
      </c>
      <c r="V136" s="157">
        <f>'Assignment (2)'!AC132</f>
        <v>5</v>
      </c>
      <c r="W136" s="47">
        <f t="shared" si="11"/>
        <v>10</v>
      </c>
      <c r="X136" s="149">
        <f t="shared" si="13"/>
        <v>0.77777777777777779</v>
      </c>
      <c r="Y136" s="149">
        <f t="shared" si="12"/>
        <v>0.83333333333333337</v>
      </c>
      <c r="Z136" s="149">
        <f t="shared" si="12"/>
        <v>0.72222222222222221</v>
      </c>
      <c r="AA136" s="149">
        <f t="shared" si="12"/>
        <v>0.94444444444444442</v>
      </c>
      <c r="AB136" s="149">
        <f t="shared" si="12"/>
        <v>0.95652173913043481</v>
      </c>
      <c r="AC136" s="149">
        <f t="shared" si="12"/>
        <v>1</v>
      </c>
    </row>
    <row r="137" spans="1:29" ht="15.6">
      <c r="A137" s="143">
        <v>127</v>
      </c>
      <c r="B137" s="73" t="str">
        <f>'CAT I'!B137</f>
        <v>AME20147L</v>
      </c>
      <c r="C137" s="171" t="str">
        <f>'CAT I'!C137</f>
        <v>BARANIGURU N</v>
      </c>
      <c r="D137" s="74">
        <f>'model (2)'!Y132</f>
        <v>2</v>
      </c>
      <c r="E137" s="74">
        <f>'model (2)'!Z132</f>
        <v>1</v>
      </c>
      <c r="F137" s="74">
        <f>'model (2)'!AA132</f>
        <v>2</v>
      </c>
      <c r="G137" s="74">
        <f>'model (2)'!AB132</f>
        <v>1</v>
      </c>
      <c r="H137" s="74">
        <f>'model (2)'!AC132</f>
        <v>2</v>
      </c>
      <c r="I137" s="74">
        <f>'model (2)'!AD132</f>
        <v>2</v>
      </c>
      <c r="J137" s="74">
        <f>'model (2)'!AE132</f>
        <v>2</v>
      </c>
      <c r="K137" s="74">
        <f>'model (2)'!AF132</f>
        <v>2</v>
      </c>
      <c r="L137" s="74">
        <f>'model (2)'!AG132</f>
        <v>2</v>
      </c>
      <c r="M137" s="74">
        <f>'model (2)'!AH132</f>
        <v>2</v>
      </c>
      <c r="N137" s="74">
        <f>'model (2)'!AI132</f>
        <v>8</v>
      </c>
      <c r="O137" s="74">
        <f>'model (2)'!AJ132</f>
        <v>12</v>
      </c>
      <c r="P137" s="74">
        <f>'model (2)'!AK132</f>
        <v>9</v>
      </c>
      <c r="Q137" s="74">
        <f>'model (2)'!AL132</f>
        <v>13</v>
      </c>
      <c r="R137" s="74">
        <f>'model (2)'!AM132</f>
        <v>13</v>
      </c>
      <c r="S137" s="74">
        <f>'model (2)'!AN132</f>
        <v>3</v>
      </c>
      <c r="T137" s="148">
        <f t="shared" si="10"/>
        <v>76</v>
      </c>
      <c r="U137" s="157">
        <f>'Assignment (2)'!AB133</f>
        <v>5</v>
      </c>
      <c r="V137" s="157">
        <f>'Assignment (2)'!AC133</f>
        <v>5</v>
      </c>
      <c r="W137" s="47">
        <f t="shared" si="11"/>
        <v>10</v>
      </c>
      <c r="X137" s="149">
        <f t="shared" si="13"/>
        <v>0.83333333333333337</v>
      </c>
      <c r="Y137" s="149">
        <f t="shared" si="12"/>
        <v>0.66666666666666663</v>
      </c>
      <c r="Z137" s="149">
        <f t="shared" si="12"/>
        <v>0.94444444444444442</v>
      </c>
      <c r="AA137" s="149">
        <f t="shared" si="12"/>
        <v>0.94444444444444442</v>
      </c>
      <c r="AB137" s="149">
        <f t="shared" si="12"/>
        <v>0.52173913043478259</v>
      </c>
      <c r="AC137" s="149">
        <f t="shared" si="12"/>
        <v>0.8666666666666667</v>
      </c>
    </row>
    <row r="138" spans="1:29" ht="15.6">
      <c r="A138" s="143">
        <v>128</v>
      </c>
      <c r="B138" s="73" t="str">
        <f>'CAT I'!B138</f>
        <v>AME20148L</v>
      </c>
      <c r="C138" s="171" t="str">
        <f>'CAT I'!C138</f>
        <v>CHAUDANKAR AJINKYA NISHIN</v>
      </c>
      <c r="D138" s="74">
        <f>'model (2)'!Y133</f>
        <v>2</v>
      </c>
      <c r="E138" s="74">
        <f>'model (2)'!Z133</f>
        <v>1</v>
      </c>
      <c r="F138" s="74">
        <f>'model (2)'!AA133</f>
        <v>2</v>
      </c>
      <c r="G138" s="74">
        <f>'model (2)'!AB133</f>
        <v>1</v>
      </c>
      <c r="H138" s="74">
        <f>'model (2)'!AC133</f>
        <v>2</v>
      </c>
      <c r="I138" s="74">
        <f>'model (2)'!AD133</f>
        <v>1</v>
      </c>
      <c r="J138" s="74">
        <f>'model (2)'!AE133</f>
        <v>1</v>
      </c>
      <c r="K138" s="74">
        <f>'model (2)'!AF133</f>
        <v>1</v>
      </c>
      <c r="L138" s="74">
        <f>'model (2)'!AG133</f>
        <v>2</v>
      </c>
      <c r="M138" s="74">
        <f>'model (2)'!AH133</f>
        <v>2</v>
      </c>
      <c r="N138" s="74">
        <f>'model (2)'!AI133</f>
        <v>9</v>
      </c>
      <c r="O138" s="74">
        <f>'model (2)'!AJ133</f>
        <v>13</v>
      </c>
      <c r="P138" s="74">
        <f>'model (2)'!AK133</f>
        <v>14</v>
      </c>
      <c r="Q138" s="74">
        <f>'model (2)'!AL133</f>
        <v>11</v>
      </c>
      <c r="R138" s="74">
        <f>'model (2)'!AM133</f>
        <v>14</v>
      </c>
      <c r="S138" s="74">
        <f>'model (2)'!AN133</f>
        <v>12</v>
      </c>
      <c r="T138" s="148">
        <f t="shared" si="10"/>
        <v>88</v>
      </c>
      <c r="U138" s="157">
        <f>'Assignment (2)'!AB134</f>
        <v>5</v>
      </c>
      <c r="V138" s="157">
        <f>'Assignment (2)'!AC134</f>
        <v>5</v>
      </c>
      <c r="W138" s="47">
        <f t="shared" si="11"/>
        <v>10</v>
      </c>
      <c r="X138" s="149">
        <f t="shared" si="13"/>
        <v>0.88888888888888884</v>
      </c>
      <c r="Y138" s="149">
        <f t="shared" si="12"/>
        <v>0.94444444444444442</v>
      </c>
      <c r="Z138" s="149">
        <f t="shared" si="12"/>
        <v>0.77777777777777779</v>
      </c>
      <c r="AA138" s="149">
        <f t="shared" si="12"/>
        <v>0.88888888888888884</v>
      </c>
      <c r="AB138" s="149">
        <f t="shared" si="12"/>
        <v>0.91304347826086951</v>
      </c>
      <c r="AC138" s="149">
        <f t="shared" si="12"/>
        <v>0.93333333333333335</v>
      </c>
    </row>
    <row r="139" spans="1:29" ht="15.6">
      <c r="A139" s="143">
        <v>129</v>
      </c>
      <c r="B139" s="73" t="str">
        <f>'CAT I'!B139</f>
        <v>AME20149L</v>
      </c>
      <c r="C139" s="171" t="str">
        <f>'CAT I'!C139</f>
        <v>DHANUS MATHAVAN J</v>
      </c>
      <c r="D139" s="74">
        <f>'model (2)'!Y134</f>
        <v>1</v>
      </c>
      <c r="E139" s="74">
        <f>'model (2)'!Z134</f>
        <v>0</v>
      </c>
      <c r="F139" s="74">
        <f>'model (2)'!AA134</f>
        <v>2</v>
      </c>
      <c r="G139" s="74">
        <f>'model (2)'!AB134</f>
        <v>0</v>
      </c>
      <c r="H139" s="74">
        <f>'model (2)'!AC134</f>
        <v>0</v>
      </c>
      <c r="I139" s="74">
        <f>'model (2)'!AD134</f>
        <v>0</v>
      </c>
      <c r="J139" s="74">
        <f>'model (2)'!AE134</f>
        <v>2</v>
      </c>
      <c r="K139" s="74">
        <f>'model (2)'!AF134</f>
        <v>2</v>
      </c>
      <c r="L139" s="74">
        <f>'model (2)'!AG134</f>
        <v>2</v>
      </c>
      <c r="M139" s="74">
        <f>'model (2)'!AH134</f>
        <v>2</v>
      </c>
      <c r="N139" s="74">
        <f>'model (2)'!AI134</f>
        <v>10</v>
      </c>
      <c r="O139" s="74">
        <f>'model (2)'!AJ134</f>
        <v>13</v>
      </c>
      <c r="P139" s="74">
        <f>'model (2)'!AK134</f>
        <v>13</v>
      </c>
      <c r="Q139" s="74">
        <f>'model (2)'!AL134</f>
        <v>13</v>
      </c>
      <c r="R139" s="74">
        <f>'model (2)'!AM134</f>
        <v>13</v>
      </c>
      <c r="S139" s="74">
        <f>'model (2)'!AN134</f>
        <v>13</v>
      </c>
      <c r="T139" s="148">
        <f t="shared" si="10"/>
        <v>86</v>
      </c>
      <c r="U139" s="157">
        <f>'Assignment (2)'!AB135</f>
        <v>5</v>
      </c>
      <c r="V139" s="157">
        <f>'Assignment (2)'!AC135</f>
        <v>5</v>
      </c>
      <c r="W139" s="47">
        <f t="shared" si="11"/>
        <v>10</v>
      </c>
      <c r="X139" s="149">
        <f t="shared" si="13"/>
        <v>0.77777777777777779</v>
      </c>
      <c r="Y139" s="149">
        <f t="shared" si="12"/>
        <v>0.83333333333333337</v>
      </c>
      <c r="Z139" s="149">
        <f t="shared" si="12"/>
        <v>0.72222222222222221</v>
      </c>
      <c r="AA139" s="149">
        <f t="shared" si="12"/>
        <v>0.94444444444444442</v>
      </c>
      <c r="AB139" s="149">
        <f t="shared" si="12"/>
        <v>0.95652173913043481</v>
      </c>
      <c r="AC139" s="149">
        <f t="shared" si="12"/>
        <v>1</v>
      </c>
    </row>
    <row r="140" spans="1:29" ht="15.6">
      <c r="A140" s="143">
        <v>130</v>
      </c>
      <c r="B140" s="73" t="str">
        <f>'CAT I'!B140</f>
        <v>AME20150L</v>
      </c>
      <c r="C140" s="171" t="str">
        <f>'CAT I'!C140</f>
        <v>DINESH GUPTA</v>
      </c>
      <c r="D140" s="74">
        <f>'model (2)'!Y135</f>
        <v>2</v>
      </c>
      <c r="E140" s="74">
        <f>'model (2)'!Z135</f>
        <v>2</v>
      </c>
      <c r="F140" s="74">
        <f>'model (2)'!AA135</f>
        <v>1</v>
      </c>
      <c r="G140" s="74">
        <f>'model (2)'!AB135</f>
        <v>2</v>
      </c>
      <c r="H140" s="74">
        <f>'model (2)'!AC135</f>
        <v>2</v>
      </c>
      <c r="I140" s="74">
        <f>'model (2)'!AD135</f>
        <v>2</v>
      </c>
      <c r="J140" s="74">
        <f>'model (2)'!AE135</f>
        <v>2</v>
      </c>
      <c r="K140" s="74">
        <f>'model (2)'!AF135</f>
        <v>2</v>
      </c>
      <c r="L140" s="74">
        <f>'model (2)'!AG135</f>
        <v>1</v>
      </c>
      <c r="M140" s="74">
        <f>'model (2)'!AH135</f>
        <v>2</v>
      </c>
      <c r="N140" s="74">
        <f>'model (2)'!AI135</f>
        <v>10</v>
      </c>
      <c r="O140" s="74">
        <f>'model (2)'!AJ135</f>
        <v>10</v>
      </c>
      <c r="P140" s="74">
        <f>'model (2)'!AK135</f>
        <v>11</v>
      </c>
      <c r="Q140" s="74">
        <f>'model (2)'!AL135</f>
        <v>12</v>
      </c>
      <c r="R140" s="74">
        <f>'model (2)'!AM135</f>
        <v>14</v>
      </c>
      <c r="S140" s="74">
        <f>'model (2)'!AN135</f>
        <v>12</v>
      </c>
      <c r="T140" s="148">
        <f t="shared" si="10"/>
        <v>87</v>
      </c>
      <c r="U140" s="157">
        <f>'Assignment (2)'!AB136</f>
        <v>5</v>
      </c>
      <c r="V140" s="157">
        <f>'Assignment (2)'!AC136</f>
        <v>5</v>
      </c>
      <c r="W140" s="47">
        <f t="shared" si="11"/>
        <v>10</v>
      </c>
      <c r="X140" s="149">
        <f t="shared" si="13"/>
        <v>0.77777777777777779</v>
      </c>
      <c r="Y140" s="149">
        <f t="shared" si="12"/>
        <v>0.77777777777777779</v>
      </c>
      <c r="Z140" s="149">
        <f t="shared" si="12"/>
        <v>0.88888888888888884</v>
      </c>
      <c r="AA140" s="149">
        <f t="shared" si="12"/>
        <v>1</v>
      </c>
      <c r="AB140" s="149">
        <f t="shared" si="12"/>
        <v>0.86956521739130432</v>
      </c>
      <c r="AC140" s="149">
        <f t="shared" si="12"/>
        <v>1</v>
      </c>
    </row>
    <row r="141" spans="1:29" ht="15.6">
      <c r="A141" s="143">
        <v>131</v>
      </c>
      <c r="B141" s="73" t="str">
        <f>'CAT I'!B141</f>
        <v>AME20151L</v>
      </c>
      <c r="C141" s="171" t="str">
        <f>'CAT I'!C141</f>
        <v>DINESH KUMAR P</v>
      </c>
      <c r="D141" s="74">
        <f>'model (2)'!Y136</f>
        <v>1</v>
      </c>
      <c r="E141" s="74">
        <f>'model (2)'!Z136</f>
        <v>0</v>
      </c>
      <c r="F141" s="74">
        <f>'model (2)'!AA136</f>
        <v>2</v>
      </c>
      <c r="G141" s="74">
        <f>'model (2)'!AB136</f>
        <v>0</v>
      </c>
      <c r="H141" s="74">
        <f>'model (2)'!AC136</f>
        <v>0</v>
      </c>
      <c r="I141" s="74">
        <f>'model (2)'!AD136</f>
        <v>0</v>
      </c>
      <c r="J141" s="74">
        <f>'model (2)'!AE136</f>
        <v>2</v>
      </c>
      <c r="K141" s="74">
        <f>'model (2)'!AF136</f>
        <v>2</v>
      </c>
      <c r="L141" s="74">
        <f>'model (2)'!AG136</f>
        <v>2</v>
      </c>
      <c r="M141" s="74">
        <f>'model (2)'!AH136</f>
        <v>2</v>
      </c>
      <c r="N141" s="74">
        <f>'model (2)'!AI136</f>
        <v>10</v>
      </c>
      <c r="O141" s="74">
        <f>'model (2)'!AJ136</f>
        <v>13</v>
      </c>
      <c r="P141" s="74">
        <f>'model (2)'!AK136</f>
        <v>13</v>
      </c>
      <c r="Q141" s="74">
        <f>'model (2)'!AL136</f>
        <v>13</v>
      </c>
      <c r="R141" s="74">
        <f>'model (2)'!AM136</f>
        <v>13</v>
      </c>
      <c r="S141" s="74">
        <f>'model (2)'!AN136</f>
        <v>13</v>
      </c>
      <c r="T141" s="148">
        <f t="shared" si="10"/>
        <v>86</v>
      </c>
      <c r="U141" s="157">
        <f>'Assignment (2)'!AB137</f>
        <v>5</v>
      </c>
      <c r="V141" s="157">
        <f>'Assignment (2)'!AC137</f>
        <v>5</v>
      </c>
      <c r="W141" s="47">
        <f t="shared" si="11"/>
        <v>10</v>
      </c>
      <c r="X141" s="149">
        <f t="shared" si="13"/>
        <v>0.77777777777777779</v>
      </c>
      <c r="Y141" s="149">
        <f t="shared" si="12"/>
        <v>0.83333333333333337</v>
      </c>
      <c r="Z141" s="149">
        <f t="shared" si="12"/>
        <v>0.72222222222222221</v>
      </c>
      <c r="AA141" s="149">
        <f t="shared" si="12"/>
        <v>0.94444444444444442</v>
      </c>
      <c r="AB141" s="149">
        <f t="shared" si="12"/>
        <v>0.95652173913043481</v>
      </c>
      <c r="AC141" s="149">
        <f t="shared" si="12"/>
        <v>1</v>
      </c>
    </row>
    <row r="142" spans="1:29" ht="15.6">
      <c r="A142" s="143">
        <v>132</v>
      </c>
      <c r="B142" s="73" t="str">
        <f>'CAT I'!B142</f>
        <v>AME20152L</v>
      </c>
      <c r="C142" s="171" t="str">
        <f>'CAT I'!C142</f>
        <v>E FRANKLIN DITTO</v>
      </c>
      <c r="D142" s="74">
        <f>'model (2)'!Y137</f>
        <v>1</v>
      </c>
      <c r="E142" s="74">
        <f>'model (2)'!Z137</f>
        <v>2</v>
      </c>
      <c r="F142" s="74">
        <f>'model (2)'!AA137</f>
        <v>2</v>
      </c>
      <c r="G142" s="74">
        <f>'model (2)'!AB137</f>
        <v>2</v>
      </c>
      <c r="H142" s="74">
        <f>'model (2)'!AC137</f>
        <v>2</v>
      </c>
      <c r="I142" s="74">
        <f>'model (2)'!AD137</f>
        <v>1</v>
      </c>
      <c r="J142" s="74">
        <f>'model (2)'!AE137</f>
        <v>1</v>
      </c>
      <c r="K142" s="74">
        <f>'model (2)'!AF137</f>
        <v>1</v>
      </c>
      <c r="L142" s="74">
        <f>'model (2)'!AG137</f>
        <v>2</v>
      </c>
      <c r="M142" s="74">
        <f>'model (2)'!AH137</f>
        <v>2</v>
      </c>
      <c r="N142" s="74">
        <f>'model (2)'!AI137</f>
        <v>8</v>
      </c>
      <c r="O142" s="74">
        <f>'model (2)'!AJ137</f>
        <v>11</v>
      </c>
      <c r="P142" s="74">
        <f>'model (2)'!AK137</f>
        <v>14</v>
      </c>
      <c r="Q142" s="74">
        <f>'model (2)'!AL137</f>
        <v>13</v>
      </c>
      <c r="R142" s="74">
        <f>'model (2)'!AM137</f>
        <v>12</v>
      </c>
      <c r="S142" s="74">
        <f>'model (2)'!AN137</f>
        <v>11</v>
      </c>
      <c r="T142" s="148">
        <f t="shared" si="10"/>
        <v>85</v>
      </c>
      <c r="U142" s="157">
        <f>'Assignment (2)'!AB138</f>
        <v>5</v>
      </c>
      <c r="V142" s="157">
        <f>'Assignment (2)'!AC138</f>
        <v>5</v>
      </c>
      <c r="W142" s="47">
        <f t="shared" si="11"/>
        <v>10</v>
      </c>
      <c r="X142" s="149">
        <f t="shared" si="13"/>
        <v>0.77777777777777779</v>
      </c>
      <c r="Y142" s="149">
        <f t="shared" si="12"/>
        <v>1</v>
      </c>
      <c r="Z142" s="149">
        <f t="shared" si="12"/>
        <v>0.88888888888888884</v>
      </c>
      <c r="AA142" s="149">
        <f t="shared" si="12"/>
        <v>0.77777777777777779</v>
      </c>
      <c r="AB142" s="149">
        <f t="shared" si="12"/>
        <v>0.86956521739130432</v>
      </c>
      <c r="AC142" s="149">
        <f t="shared" si="12"/>
        <v>0.8666666666666667</v>
      </c>
    </row>
    <row r="143" spans="1:29" ht="15.6">
      <c r="A143" s="143">
        <v>133</v>
      </c>
      <c r="B143" s="73" t="str">
        <f>'CAT I'!B143</f>
        <v>AME20153L</v>
      </c>
      <c r="C143" s="171" t="str">
        <f>'CAT I'!C143</f>
        <v>GOKUL S</v>
      </c>
      <c r="D143" s="74">
        <f>'model (2)'!Y138</f>
        <v>2</v>
      </c>
      <c r="E143" s="74">
        <f>'model (2)'!Z138</f>
        <v>2</v>
      </c>
      <c r="F143" s="74">
        <f>'model (2)'!AA138</f>
        <v>2</v>
      </c>
      <c r="G143" s="74">
        <f>'model (2)'!AB138</f>
        <v>2</v>
      </c>
      <c r="H143" s="74">
        <f>'model (2)'!AC138</f>
        <v>2</v>
      </c>
      <c r="I143" s="74">
        <f>'model (2)'!AD138</f>
        <v>2</v>
      </c>
      <c r="J143" s="74">
        <f>'model (2)'!AE138</f>
        <v>2</v>
      </c>
      <c r="K143" s="74">
        <f>'model (2)'!AF138</f>
        <v>2</v>
      </c>
      <c r="L143" s="74">
        <f>'model (2)'!AG138</f>
        <v>2</v>
      </c>
      <c r="M143" s="74">
        <f>'model (2)'!AH138</f>
        <v>2</v>
      </c>
      <c r="N143" s="74">
        <f>'model (2)'!AI138</f>
        <v>6</v>
      </c>
      <c r="O143" s="74">
        <f>'model (2)'!AJ138</f>
        <v>9</v>
      </c>
      <c r="P143" s="74">
        <f>'model (2)'!AK138</f>
        <v>5</v>
      </c>
      <c r="Q143" s="74">
        <f>'model (2)'!AL138</f>
        <v>11</v>
      </c>
      <c r="R143" s="74">
        <f>'model (2)'!AM138</f>
        <v>14</v>
      </c>
      <c r="S143" s="74">
        <f>'model (2)'!AN138</f>
        <v>14</v>
      </c>
      <c r="T143" s="148">
        <f t="shared" si="10"/>
        <v>79</v>
      </c>
      <c r="U143" s="157">
        <f>'Assignment (2)'!AB139</f>
        <v>5</v>
      </c>
      <c r="V143" s="157">
        <f>'Assignment (2)'!AC139</f>
        <v>5</v>
      </c>
      <c r="W143" s="47">
        <f t="shared" si="11"/>
        <v>10</v>
      </c>
      <c r="X143" s="149">
        <f t="shared" si="13"/>
        <v>0.72222222222222221</v>
      </c>
      <c r="Y143" s="149">
        <f t="shared" si="12"/>
        <v>0.5</v>
      </c>
      <c r="Z143" s="149">
        <f t="shared" si="12"/>
        <v>0.83333333333333337</v>
      </c>
      <c r="AA143" s="149">
        <f t="shared" si="12"/>
        <v>1</v>
      </c>
      <c r="AB143" s="149">
        <f t="shared" si="12"/>
        <v>1</v>
      </c>
      <c r="AC143" s="149">
        <f t="shared" si="12"/>
        <v>0.73333333333333328</v>
      </c>
    </row>
    <row r="144" spans="1:29" ht="15.6">
      <c r="A144" s="143">
        <v>134</v>
      </c>
      <c r="B144" s="73" t="str">
        <f>'CAT I'!B144</f>
        <v>AME20154L</v>
      </c>
      <c r="C144" s="171" t="str">
        <f>'CAT I'!C144</f>
        <v>GOKUL KRISHNA S</v>
      </c>
      <c r="D144" s="74">
        <f>'model (2)'!Y139</f>
        <v>2</v>
      </c>
      <c r="E144" s="74">
        <f>'model (2)'!Z139</f>
        <v>2</v>
      </c>
      <c r="F144" s="74">
        <f>'model (2)'!AA139</f>
        <v>2</v>
      </c>
      <c r="G144" s="74">
        <f>'model (2)'!AB139</f>
        <v>2</v>
      </c>
      <c r="H144" s="74">
        <f>'model (2)'!AC139</f>
        <v>2</v>
      </c>
      <c r="I144" s="74">
        <f>'model (2)'!AD139</f>
        <v>2</v>
      </c>
      <c r="J144" s="74">
        <f>'model (2)'!AE139</f>
        <v>2</v>
      </c>
      <c r="K144" s="74">
        <f>'model (2)'!AF139</f>
        <v>2</v>
      </c>
      <c r="L144" s="74">
        <f>'model (2)'!AG139</f>
        <v>2</v>
      </c>
      <c r="M144" s="74">
        <f>'model (2)'!AH139</f>
        <v>2</v>
      </c>
      <c r="N144" s="74">
        <f>'model (2)'!AI139</f>
        <v>6</v>
      </c>
      <c r="O144" s="74">
        <f>'model (2)'!AJ139</f>
        <v>13</v>
      </c>
      <c r="P144" s="74">
        <f>'model (2)'!AK139</f>
        <v>0</v>
      </c>
      <c r="Q144" s="74">
        <f>'model (2)'!AL139</f>
        <v>14</v>
      </c>
      <c r="R144" s="74">
        <f>'model (2)'!AM139</f>
        <v>3</v>
      </c>
      <c r="S144" s="74">
        <f>'model (2)'!AN139</f>
        <v>14</v>
      </c>
      <c r="T144" s="148">
        <f t="shared" ref="T144:T207" si="14">SUM(D144:S144)</f>
        <v>70</v>
      </c>
      <c r="U144" s="157">
        <f>'Assignment (2)'!AB140</f>
        <v>5</v>
      </c>
      <c r="V144" s="157">
        <f>'Assignment (2)'!AC140</f>
        <v>5</v>
      </c>
      <c r="W144" s="47">
        <f t="shared" ref="W144:W207" si="15">SUM(U144:V144)</f>
        <v>10</v>
      </c>
      <c r="X144" s="149">
        <f t="shared" si="13"/>
        <v>0.94444444444444442</v>
      </c>
      <c r="Y144" s="149">
        <f t="shared" si="12"/>
        <v>0.22222222222222221</v>
      </c>
      <c r="Z144" s="149">
        <f t="shared" si="12"/>
        <v>1</v>
      </c>
      <c r="AA144" s="149">
        <f t="shared" si="12"/>
        <v>0.3888888888888889</v>
      </c>
      <c r="AB144" s="149">
        <f t="shared" si="12"/>
        <v>1</v>
      </c>
      <c r="AC144" s="149">
        <f t="shared" si="12"/>
        <v>0.73333333333333328</v>
      </c>
    </row>
    <row r="145" spans="1:29" ht="15.6">
      <c r="A145" s="143">
        <v>135</v>
      </c>
      <c r="B145" s="73" t="str">
        <f>'CAT I'!B145</f>
        <v>AME20155L</v>
      </c>
      <c r="C145" s="171" t="str">
        <f>'CAT I'!C145</f>
        <v>Gokulakannan.M</v>
      </c>
      <c r="D145" s="74">
        <f>'model (2)'!Y140</f>
        <v>2</v>
      </c>
      <c r="E145" s="74">
        <f>'model (2)'!Z140</f>
        <v>2</v>
      </c>
      <c r="F145" s="74">
        <f>'model (2)'!AA140</f>
        <v>2</v>
      </c>
      <c r="G145" s="74">
        <f>'model (2)'!AB140</f>
        <v>2</v>
      </c>
      <c r="H145" s="74">
        <f>'model (2)'!AC140</f>
        <v>2</v>
      </c>
      <c r="I145" s="74">
        <f>'model (2)'!AD140</f>
        <v>2</v>
      </c>
      <c r="J145" s="74">
        <f>'model (2)'!AE140</f>
        <v>2</v>
      </c>
      <c r="K145" s="74">
        <f>'model (2)'!AF140</f>
        <v>2</v>
      </c>
      <c r="L145" s="74">
        <f>'model (2)'!AG140</f>
        <v>2</v>
      </c>
      <c r="M145" s="74">
        <f>'model (2)'!AH140</f>
        <v>2</v>
      </c>
      <c r="N145" s="74">
        <f>'model (2)'!AI140</f>
        <v>6</v>
      </c>
      <c r="O145" s="74">
        <f>'model (2)'!AJ140</f>
        <v>9</v>
      </c>
      <c r="P145" s="74">
        <f>'model (2)'!AK140</f>
        <v>5</v>
      </c>
      <c r="Q145" s="74">
        <f>'model (2)'!AL140</f>
        <v>11</v>
      </c>
      <c r="R145" s="74">
        <f>'model (2)'!AM140</f>
        <v>14</v>
      </c>
      <c r="S145" s="74">
        <f>'model (2)'!AN140</f>
        <v>14</v>
      </c>
      <c r="T145" s="148">
        <f t="shared" si="14"/>
        <v>79</v>
      </c>
      <c r="U145" s="157">
        <f>'Assignment (2)'!AB141</f>
        <v>5</v>
      </c>
      <c r="V145" s="157">
        <f>'Assignment (2)'!AC141</f>
        <v>5</v>
      </c>
      <c r="W145" s="47">
        <f t="shared" si="15"/>
        <v>10</v>
      </c>
      <c r="X145" s="149">
        <f t="shared" si="13"/>
        <v>0.72222222222222221</v>
      </c>
      <c r="Y145" s="149">
        <f t="shared" si="12"/>
        <v>0.5</v>
      </c>
      <c r="Z145" s="149">
        <f t="shared" si="12"/>
        <v>0.83333333333333337</v>
      </c>
      <c r="AA145" s="149">
        <f t="shared" si="12"/>
        <v>1</v>
      </c>
      <c r="AB145" s="149">
        <f t="shared" si="12"/>
        <v>1</v>
      </c>
      <c r="AC145" s="149">
        <f t="shared" si="12"/>
        <v>0.73333333333333328</v>
      </c>
    </row>
    <row r="146" spans="1:29" ht="15.6">
      <c r="A146" s="143">
        <v>136</v>
      </c>
      <c r="B146" s="73" t="str">
        <f>'CAT I'!B146</f>
        <v>AME20156L</v>
      </c>
      <c r="C146" s="171" t="str">
        <f>'CAT I'!C146</f>
        <v>HARISHRAGAVENDRA S</v>
      </c>
      <c r="D146" s="74">
        <f>'model (2)'!Y141</f>
        <v>2</v>
      </c>
      <c r="E146" s="74">
        <f>'model (2)'!Z141</f>
        <v>1</v>
      </c>
      <c r="F146" s="74">
        <f>'model (2)'!AA141</f>
        <v>2</v>
      </c>
      <c r="G146" s="74">
        <f>'model (2)'!AB141</f>
        <v>1</v>
      </c>
      <c r="H146" s="74">
        <f>'model (2)'!AC141</f>
        <v>2</v>
      </c>
      <c r="I146" s="74">
        <f>'model (2)'!AD141</f>
        <v>2</v>
      </c>
      <c r="J146" s="74">
        <f>'model (2)'!AE141</f>
        <v>2</v>
      </c>
      <c r="K146" s="74">
        <f>'model (2)'!AF141</f>
        <v>2</v>
      </c>
      <c r="L146" s="74">
        <f>'model (2)'!AG141</f>
        <v>2</v>
      </c>
      <c r="M146" s="74">
        <f>'model (2)'!AH141</f>
        <v>2</v>
      </c>
      <c r="N146" s="74">
        <f>'model (2)'!AI141</f>
        <v>10</v>
      </c>
      <c r="O146" s="74">
        <f>'model (2)'!AJ141</f>
        <v>3</v>
      </c>
      <c r="P146" s="74">
        <f>'model (2)'!AK141</f>
        <v>6</v>
      </c>
      <c r="Q146" s="74">
        <f>'model (2)'!AL141</f>
        <v>13</v>
      </c>
      <c r="R146" s="74">
        <f>'model (2)'!AM141</f>
        <v>11</v>
      </c>
      <c r="S146" s="74">
        <f>'model (2)'!AN141</f>
        <v>8</v>
      </c>
      <c r="T146" s="148">
        <f t="shared" si="14"/>
        <v>69</v>
      </c>
      <c r="U146" s="157">
        <f>'Assignment (2)'!AB142</f>
        <v>5</v>
      </c>
      <c r="V146" s="157">
        <f>'Assignment (2)'!AC142</f>
        <v>5</v>
      </c>
      <c r="W146" s="47">
        <f t="shared" si="15"/>
        <v>10</v>
      </c>
      <c r="X146" s="149">
        <f t="shared" si="13"/>
        <v>0.33333333333333331</v>
      </c>
      <c r="Y146" s="149">
        <f t="shared" si="12"/>
        <v>0.5</v>
      </c>
      <c r="Z146" s="149">
        <f t="shared" si="12"/>
        <v>0.94444444444444442</v>
      </c>
      <c r="AA146" s="149">
        <f t="shared" si="12"/>
        <v>0.83333333333333337</v>
      </c>
      <c r="AB146" s="149">
        <f t="shared" si="12"/>
        <v>0.73913043478260865</v>
      </c>
      <c r="AC146" s="149">
        <f t="shared" si="12"/>
        <v>1</v>
      </c>
    </row>
    <row r="147" spans="1:29" ht="15.6">
      <c r="A147" s="143">
        <v>137</v>
      </c>
      <c r="B147" s="73" t="str">
        <f>'CAT I'!B147</f>
        <v>AME20157L</v>
      </c>
      <c r="C147" s="171" t="str">
        <f>'CAT I'!C147</f>
        <v>HARSH KUMAR SINGH</v>
      </c>
      <c r="D147" s="74">
        <f>'model (2)'!Y142</f>
        <v>1</v>
      </c>
      <c r="E147" s="74">
        <f>'model (2)'!Z142</f>
        <v>0</v>
      </c>
      <c r="F147" s="74">
        <f>'model (2)'!AA142</f>
        <v>2</v>
      </c>
      <c r="G147" s="74">
        <f>'model (2)'!AB142</f>
        <v>0</v>
      </c>
      <c r="H147" s="74">
        <f>'model (2)'!AC142</f>
        <v>0</v>
      </c>
      <c r="I147" s="74">
        <f>'model (2)'!AD142</f>
        <v>0</v>
      </c>
      <c r="J147" s="74">
        <f>'model (2)'!AE142</f>
        <v>2</v>
      </c>
      <c r="K147" s="74">
        <f>'model (2)'!AF142</f>
        <v>2</v>
      </c>
      <c r="L147" s="74">
        <f>'model (2)'!AG142</f>
        <v>2</v>
      </c>
      <c r="M147" s="74">
        <f>'model (2)'!AH142</f>
        <v>2</v>
      </c>
      <c r="N147" s="74">
        <f>'model (2)'!AI142</f>
        <v>10</v>
      </c>
      <c r="O147" s="74">
        <f>'model (2)'!AJ142</f>
        <v>13</v>
      </c>
      <c r="P147" s="74">
        <f>'model (2)'!AK142</f>
        <v>13</v>
      </c>
      <c r="Q147" s="74">
        <f>'model (2)'!AL142</f>
        <v>13</v>
      </c>
      <c r="R147" s="74">
        <f>'model (2)'!AM142</f>
        <v>13</v>
      </c>
      <c r="S147" s="74">
        <f>'model (2)'!AN142</f>
        <v>13</v>
      </c>
      <c r="T147" s="148">
        <f t="shared" si="14"/>
        <v>86</v>
      </c>
      <c r="U147" s="157">
        <f>'Assignment (2)'!AB143</f>
        <v>5</v>
      </c>
      <c r="V147" s="157">
        <f>'Assignment (2)'!AC143</f>
        <v>5</v>
      </c>
      <c r="W147" s="47">
        <f t="shared" si="15"/>
        <v>10</v>
      </c>
      <c r="X147" s="149">
        <f t="shared" si="13"/>
        <v>0.77777777777777779</v>
      </c>
      <c r="Y147" s="149">
        <f t="shared" si="12"/>
        <v>0.83333333333333337</v>
      </c>
      <c r="Z147" s="149">
        <f t="shared" si="12"/>
        <v>0.72222222222222221</v>
      </c>
      <c r="AA147" s="149">
        <f t="shared" si="12"/>
        <v>0.94444444444444442</v>
      </c>
      <c r="AB147" s="149">
        <f t="shared" si="12"/>
        <v>0.95652173913043481</v>
      </c>
      <c r="AC147" s="149">
        <f t="shared" si="12"/>
        <v>1</v>
      </c>
    </row>
    <row r="148" spans="1:29" ht="15.6">
      <c r="A148" s="143">
        <v>138</v>
      </c>
      <c r="B148" s="73" t="str">
        <f>'CAT I'!B148</f>
        <v>AME20158L</v>
      </c>
      <c r="C148" s="171" t="str">
        <f>'CAT I'!C148</f>
        <v>HERSON</v>
      </c>
      <c r="D148" s="74">
        <f>'model (2)'!Y143</f>
        <v>1</v>
      </c>
      <c r="E148" s="74">
        <f>'model (2)'!Z143</f>
        <v>0</v>
      </c>
      <c r="F148" s="74">
        <f>'model (2)'!AA143</f>
        <v>2</v>
      </c>
      <c r="G148" s="74">
        <f>'model (2)'!AB143</f>
        <v>0</v>
      </c>
      <c r="H148" s="74">
        <f>'model (2)'!AC143</f>
        <v>0</v>
      </c>
      <c r="I148" s="74">
        <f>'model (2)'!AD143</f>
        <v>0</v>
      </c>
      <c r="J148" s="74">
        <f>'model (2)'!AE143</f>
        <v>2</v>
      </c>
      <c r="K148" s="74">
        <f>'model (2)'!AF143</f>
        <v>2</v>
      </c>
      <c r="L148" s="74">
        <f>'model (2)'!AG143</f>
        <v>2</v>
      </c>
      <c r="M148" s="74">
        <f>'model (2)'!AH143</f>
        <v>2</v>
      </c>
      <c r="N148" s="74">
        <f>'model (2)'!AI143</f>
        <v>10</v>
      </c>
      <c r="O148" s="74">
        <f>'model (2)'!AJ143</f>
        <v>13</v>
      </c>
      <c r="P148" s="74">
        <f>'model (2)'!AK143</f>
        <v>13</v>
      </c>
      <c r="Q148" s="74">
        <f>'model (2)'!AL143</f>
        <v>13</v>
      </c>
      <c r="R148" s="74">
        <f>'model (2)'!AM143</f>
        <v>13</v>
      </c>
      <c r="S148" s="74">
        <f>'model (2)'!AN143</f>
        <v>13</v>
      </c>
      <c r="T148" s="148">
        <f t="shared" si="14"/>
        <v>86</v>
      </c>
      <c r="U148" s="157">
        <f>'Assignment (2)'!AB144</f>
        <v>5</v>
      </c>
      <c r="V148" s="157">
        <f>'Assignment (2)'!AC144</f>
        <v>5</v>
      </c>
      <c r="W148" s="47">
        <f t="shared" si="15"/>
        <v>10</v>
      </c>
      <c r="X148" s="149">
        <f t="shared" si="13"/>
        <v>0.77777777777777779</v>
      </c>
      <c r="Y148" s="149">
        <f t="shared" si="12"/>
        <v>0.83333333333333337</v>
      </c>
      <c r="Z148" s="149">
        <f t="shared" si="12"/>
        <v>0.72222222222222221</v>
      </c>
      <c r="AA148" s="149">
        <f t="shared" si="12"/>
        <v>0.94444444444444442</v>
      </c>
      <c r="AB148" s="149">
        <f t="shared" si="12"/>
        <v>0.95652173913043481</v>
      </c>
      <c r="AC148" s="149">
        <f t="shared" si="12"/>
        <v>1</v>
      </c>
    </row>
    <row r="149" spans="1:29" ht="15.6">
      <c r="A149" s="143">
        <v>139</v>
      </c>
      <c r="B149" s="73" t="str">
        <f>'CAT I'!B149</f>
        <v>AME20159L</v>
      </c>
      <c r="C149" s="171" t="str">
        <f>'CAT I'!C149</f>
        <v>JAFFRIEN</v>
      </c>
      <c r="D149" s="74">
        <f>'model (2)'!Y144</f>
        <v>2</v>
      </c>
      <c r="E149" s="74">
        <f>'model (2)'!Z144</f>
        <v>2</v>
      </c>
      <c r="F149" s="74">
        <f>'model (2)'!AA144</f>
        <v>2</v>
      </c>
      <c r="G149" s="74">
        <f>'model (2)'!AB144</f>
        <v>2</v>
      </c>
      <c r="H149" s="74">
        <f>'model (2)'!AC144</f>
        <v>2</v>
      </c>
      <c r="I149" s="74">
        <f>'model (2)'!AD144</f>
        <v>2</v>
      </c>
      <c r="J149" s="74">
        <f>'model (2)'!AE144</f>
        <v>2</v>
      </c>
      <c r="K149" s="74">
        <f>'model (2)'!AF144</f>
        <v>2</v>
      </c>
      <c r="L149" s="74">
        <f>'model (2)'!AG144</f>
        <v>2</v>
      </c>
      <c r="M149" s="74">
        <f>'model (2)'!AH144</f>
        <v>2</v>
      </c>
      <c r="N149" s="74">
        <f>'model (2)'!AI144</f>
        <v>6</v>
      </c>
      <c r="O149" s="74">
        <f>'model (2)'!AJ144</f>
        <v>9</v>
      </c>
      <c r="P149" s="74">
        <f>'model (2)'!AK144</f>
        <v>5</v>
      </c>
      <c r="Q149" s="74">
        <f>'model (2)'!AL144</f>
        <v>11</v>
      </c>
      <c r="R149" s="74">
        <f>'model (2)'!AM144</f>
        <v>14</v>
      </c>
      <c r="S149" s="74">
        <f>'model (2)'!AN144</f>
        <v>14</v>
      </c>
      <c r="T149" s="148">
        <f t="shared" si="14"/>
        <v>79</v>
      </c>
      <c r="U149" s="157">
        <f>'Assignment (2)'!AB145</f>
        <v>5</v>
      </c>
      <c r="V149" s="157">
        <f>'Assignment (2)'!AC145</f>
        <v>5</v>
      </c>
      <c r="W149" s="47">
        <f t="shared" si="15"/>
        <v>10</v>
      </c>
      <c r="X149" s="149">
        <f t="shared" si="13"/>
        <v>0.72222222222222221</v>
      </c>
      <c r="Y149" s="149">
        <f t="shared" si="12"/>
        <v>0.5</v>
      </c>
      <c r="Z149" s="149">
        <f t="shared" si="12"/>
        <v>0.83333333333333337</v>
      </c>
      <c r="AA149" s="149">
        <f t="shared" si="12"/>
        <v>1</v>
      </c>
      <c r="AB149" s="149">
        <f t="shared" si="12"/>
        <v>1</v>
      </c>
      <c r="AC149" s="149">
        <f t="shared" si="12"/>
        <v>0.73333333333333328</v>
      </c>
    </row>
    <row r="150" spans="1:29" ht="15.6">
      <c r="A150" s="143">
        <v>140</v>
      </c>
      <c r="B150" s="73" t="str">
        <f>'CAT I'!B150</f>
        <v>AME20160L</v>
      </c>
      <c r="C150" s="171" t="str">
        <f>'CAT I'!C150</f>
        <v>MANIGANDAPRABHU V</v>
      </c>
      <c r="D150" s="74">
        <f>'model (2)'!Y145</f>
        <v>2</v>
      </c>
      <c r="E150" s="74">
        <f>'model (2)'!Z145</f>
        <v>2</v>
      </c>
      <c r="F150" s="74">
        <f>'model (2)'!AA145</f>
        <v>2</v>
      </c>
      <c r="G150" s="74">
        <f>'model (2)'!AB145</f>
        <v>2</v>
      </c>
      <c r="H150" s="74">
        <f>'model (2)'!AC145</f>
        <v>2</v>
      </c>
      <c r="I150" s="74">
        <f>'model (2)'!AD145</f>
        <v>2</v>
      </c>
      <c r="J150" s="74">
        <f>'model (2)'!AE145</f>
        <v>2</v>
      </c>
      <c r="K150" s="74">
        <f>'model (2)'!AF145</f>
        <v>2</v>
      </c>
      <c r="L150" s="74">
        <f>'model (2)'!AG145</f>
        <v>2</v>
      </c>
      <c r="M150" s="74">
        <f>'model (2)'!AH145</f>
        <v>2</v>
      </c>
      <c r="N150" s="74">
        <f>'model (2)'!AI145</f>
        <v>6</v>
      </c>
      <c r="O150" s="74">
        <f>'model (2)'!AJ145</f>
        <v>9</v>
      </c>
      <c r="P150" s="74">
        <f>'model (2)'!AK145</f>
        <v>5</v>
      </c>
      <c r="Q150" s="74">
        <f>'model (2)'!AL145</f>
        <v>11</v>
      </c>
      <c r="R150" s="74">
        <f>'model (2)'!AM145</f>
        <v>14</v>
      </c>
      <c r="S150" s="74">
        <f>'model (2)'!AN145</f>
        <v>14</v>
      </c>
      <c r="T150" s="148">
        <f t="shared" si="14"/>
        <v>79</v>
      </c>
      <c r="U150" s="157">
        <f>'Assignment (2)'!AB146</f>
        <v>5</v>
      </c>
      <c r="V150" s="157">
        <f>'Assignment (2)'!AC146</f>
        <v>5</v>
      </c>
      <c r="W150" s="47">
        <f t="shared" si="15"/>
        <v>10</v>
      </c>
      <c r="X150" s="149">
        <f t="shared" si="13"/>
        <v>0.72222222222222221</v>
      </c>
      <c r="Y150" s="149">
        <f t="shared" si="12"/>
        <v>0.5</v>
      </c>
      <c r="Z150" s="149">
        <f t="shared" si="12"/>
        <v>0.83333333333333337</v>
      </c>
      <c r="AA150" s="149">
        <f t="shared" si="12"/>
        <v>1</v>
      </c>
      <c r="AB150" s="149">
        <f t="shared" si="12"/>
        <v>1</v>
      </c>
      <c r="AC150" s="149">
        <f t="shared" si="12"/>
        <v>0.73333333333333328</v>
      </c>
    </row>
    <row r="151" spans="1:29" ht="15.6">
      <c r="A151" s="143">
        <v>141</v>
      </c>
      <c r="B151" s="73" t="str">
        <f>'CAT I'!B151</f>
        <v>AME20161L</v>
      </c>
      <c r="C151" s="171" t="str">
        <f>'CAT I'!C151</f>
        <v>MOHAMED FAIZ R</v>
      </c>
      <c r="D151" s="74">
        <f>'model (2)'!Y146</f>
        <v>1</v>
      </c>
      <c r="E151" s="74">
        <f>'model (2)'!Z146</f>
        <v>0</v>
      </c>
      <c r="F151" s="74">
        <f>'model (2)'!AA146</f>
        <v>2</v>
      </c>
      <c r="G151" s="74">
        <f>'model (2)'!AB146</f>
        <v>0</v>
      </c>
      <c r="H151" s="74">
        <f>'model (2)'!AC146</f>
        <v>0</v>
      </c>
      <c r="I151" s="74">
        <f>'model (2)'!AD146</f>
        <v>0</v>
      </c>
      <c r="J151" s="74">
        <f>'model (2)'!AE146</f>
        <v>2</v>
      </c>
      <c r="K151" s="74">
        <f>'model (2)'!AF146</f>
        <v>2</v>
      </c>
      <c r="L151" s="74">
        <f>'model (2)'!AG146</f>
        <v>2</v>
      </c>
      <c r="M151" s="74">
        <f>'model (2)'!AH146</f>
        <v>2</v>
      </c>
      <c r="N151" s="74">
        <f>'model (2)'!AI146</f>
        <v>10</v>
      </c>
      <c r="O151" s="74">
        <f>'model (2)'!AJ146</f>
        <v>13</v>
      </c>
      <c r="P151" s="74">
        <f>'model (2)'!AK146</f>
        <v>13</v>
      </c>
      <c r="Q151" s="74">
        <f>'model (2)'!AL146</f>
        <v>13</v>
      </c>
      <c r="R151" s="74">
        <f>'model (2)'!AM146</f>
        <v>13</v>
      </c>
      <c r="S151" s="74">
        <f>'model (2)'!AN146</f>
        <v>13</v>
      </c>
      <c r="T151" s="148">
        <f t="shared" si="14"/>
        <v>86</v>
      </c>
      <c r="U151" s="157">
        <f>'Assignment (2)'!AB147</f>
        <v>5</v>
      </c>
      <c r="V151" s="157">
        <f>'Assignment (2)'!AC147</f>
        <v>5</v>
      </c>
      <c r="W151" s="47">
        <f t="shared" si="15"/>
        <v>10</v>
      </c>
      <c r="X151" s="149">
        <f t="shared" si="13"/>
        <v>0.77777777777777779</v>
      </c>
      <c r="Y151" s="149">
        <f t="shared" si="12"/>
        <v>0.83333333333333337</v>
      </c>
      <c r="Z151" s="149">
        <f t="shared" si="12"/>
        <v>0.72222222222222221</v>
      </c>
      <c r="AA151" s="149">
        <f t="shared" ref="Y151:AC202" si="16">SUMIF(($D$9:$V$9),AA$9,($D151:$V151))/AA$10</f>
        <v>0.94444444444444442</v>
      </c>
      <c r="AB151" s="149">
        <f t="shared" si="16"/>
        <v>0.95652173913043481</v>
      </c>
      <c r="AC151" s="149">
        <f t="shared" si="16"/>
        <v>1</v>
      </c>
    </row>
    <row r="152" spans="1:29" ht="15.6">
      <c r="A152" s="143">
        <v>142</v>
      </c>
      <c r="B152" s="73" t="str">
        <f>'CAT I'!B152</f>
        <v>AME20163L</v>
      </c>
      <c r="C152" s="171" t="str">
        <f>'CAT I'!C152</f>
        <v>MOHAMMED FAWAZ</v>
      </c>
      <c r="D152" s="74">
        <f>'model (2)'!Y147</f>
        <v>2</v>
      </c>
      <c r="E152" s="74">
        <f>'model (2)'!Z147</f>
        <v>2</v>
      </c>
      <c r="F152" s="74">
        <f>'model (2)'!AA147</f>
        <v>2</v>
      </c>
      <c r="G152" s="74">
        <f>'model (2)'!AB147</f>
        <v>2</v>
      </c>
      <c r="H152" s="74">
        <f>'model (2)'!AC147</f>
        <v>2</v>
      </c>
      <c r="I152" s="74">
        <f>'model (2)'!AD147</f>
        <v>2</v>
      </c>
      <c r="J152" s="74">
        <f>'model (2)'!AE147</f>
        <v>2</v>
      </c>
      <c r="K152" s="74">
        <f>'model (2)'!AF147</f>
        <v>2</v>
      </c>
      <c r="L152" s="74">
        <f>'model (2)'!AG147</f>
        <v>2</v>
      </c>
      <c r="M152" s="74">
        <f>'model (2)'!AH147</f>
        <v>2</v>
      </c>
      <c r="N152" s="74">
        <f>'model (2)'!AI147</f>
        <v>6</v>
      </c>
      <c r="O152" s="74">
        <f>'model (2)'!AJ147</f>
        <v>9</v>
      </c>
      <c r="P152" s="74">
        <f>'model (2)'!AK147</f>
        <v>5</v>
      </c>
      <c r="Q152" s="74">
        <f>'model (2)'!AL147</f>
        <v>11</v>
      </c>
      <c r="R152" s="74">
        <f>'model (2)'!AM147</f>
        <v>14</v>
      </c>
      <c r="S152" s="74">
        <f>'model (2)'!AN147</f>
        <v>14</v>
      </c>
      <c r="T152" s="148">
        <f t="shared" si="14"/>
        <v>79</v>
      </c>
      <c r="U152" s="157">
        <f>'Assignment (2)'!AB148</f>
        <v>5</v>
      </c>
      <c r="V152" s="157">
        <f>'Assignment (2)'!AC148</f>
        <v>5</v>
      </c>
      <c r="W152" s="47">
        <f t="shared" si="15"/>
        <v>10</v>
      </c>
      <c r="X152" s="149">
        <f t="shared" si="13"/>
        <v>0.72222222222222221</v>
      </c>
      <c r="Y152" s="149">
        <f t="shared" si="16"/>
        <v>0.5</v>
      </c>
      <c r="Z152" s="149">
        <f t="shared" si="16"/>
        <v>0.83333333333333337</v>
      </c>
      <c r="AA152" s="149">
        <f t="shared" si="16"/>
        <v>1</v>
      </c>
      <c r="AB152" s="149">
        <f t="shared" si="16"/>
        <v>1</v>
      </c>
      <c r="AC152" s="149">
        <f t="shared" si="16"/>
        <v>0.73333333333333328</v>
      </c>
    </row>
    <row r="153" spans="1:29" ht="15.6">
      <c r="A153" s="143">
        <v>143</v>
      </c>
      <c r="B153" s="73" t="str">
        <f>'CAT I'!B153</f>
        <v>AME20164L</v>
      </c>
      <c r="C153" s="171" t="str">
        <f>'CAT I'!C153</f>
        <v>NAIR KHUSHAAL RATISH</v>
      </c>
      <c r="D153" s="74">
        <f>'model (2)'!Y148</f>
        <v>1</v>
      </c>
      <c r="E153" s="74">
        <f>'model (2)'!Z148</f>
        <v>2</v>
      </c>
      <c r="F153" s="74">
        <f>'model (2)'!AA148</f>
        <v>1</v>
      </c>
      <c r="G153" s="74">
        <f>'model (2)'!AB148</f>
        <v>2</v>
      </c>
      <c r="H153" s="74">
        <f>'model (2)'!AC148</f>
        <v>1</v>
      </c>
      <c r="I153" s="74">
        <f>'model (2)'!AD148</f>
        <v>2</v>
      </c>
      <c r="J153" s="74">
        <f>'model (2)'!AE148</f>
        <v>1</v>
      </c>
      <c r="K153" s="74">
        <f>'model (2)'!AF148</f>
        <v>2</v>
      </c>
      <c r="L153" s="74">
        <f>'model (2)'!AG148</f>
        <v>2</v>
      </c>
      <c r="M153" s="74">
        <f>'model (2)'!AH148</f>
        <v>2</v>
      </c>
      <c r="N153" s="74">
        <f>'model (2)'!AI148</f>
        <v>7</v>
      </c>
      <c r="O153" s="74">
        <f>'model (2)'!AJ148</f>
        <v>12</v>
      </c>
      <c r="P153" s="74">
        <f>'model (2)'!AK148</f>
        <v>13</v>
      </c>
      <c r="Q153" s="74">
        <f>'model (2)'!AL148</f>
        <v>12</v>
      </c>
      <c r="R153" s="74">
        <f>'model (2)'!AM148</f>
        <v>12</v>
      </c>
      <c r="S153" s="74">
        <f>'model (2)'!AN148</f>
        <v>8</v>
      </c>
      <c r="T153" s="148">
        <f t="shared" si="14"/>
        <v>80</v>
      </c>
      <c r="U153" s="157">
        <f>'Assignment (2)'!AB149</f>
        <v>5</v>
      </c>
      <c r="V153" s="157">
        <f>'Assignment (2)'!AC149</f>
        <v>5</v>
      </c>
      <c r="W153" s="47">
        <f t="shared" si="15"/>
        <v>10</v>
      </c>
      <c r="X153" s="149">
        <f t="shared" si="13"/>
        <v>0.83333333333333337</v>
      </c>
      <c r="Y153" s="149">
        <f t="shared" si="16"/>
        <v>0.88888888888888884</v>
      </c>
      <c r="Z153" s="149">
        <f t="shared" si="16"/>
        <v>0.83333333333333337</v>
      </c>
      <c r="AA153" s="149">
        <f t="shared" si="16"/>
        <v>0.83333333333333337</v>
      </c>
      <c r="AB153" s="149">
        <f t="shared" si="16"/>
        <v>0.73913043478260865</v>
      </c>
      <c r="AC153" s="149">
        <f t="shared" si="16"/>
        <v>0.8</v>
      </c>
    </row>
    <row r="154" spans="1:29" ht="15.6">
      <c r="A154" s="143">
        <v>144</v>
      </c>
      <c r="B154" s="73" t="str">
        <f>'CAT I'!B154</f>
        <v>AME20165L</v>
      </c>
      <c r="C154" s="171" t="str">
        <f>'CAT I'!C154</f>
        <v>NAVEENKUMAR G</v>
      </c>
      <c r="D154" s="74">
        <f>'model (2)'!Y149</f>
        <v>2</v>
      </c>
      <c r="E154" s="74">
        <f>'model (2)'!Z149</f>
        <v>1</v>
      </c>
      <c r="F154" s="74">
        <f>'model (2)'!AA149</f>
        <v>1</v>
      </c>
      <c r="G154" s="74">
        <f>'model (2)'!AB149</f>
        <v>1</v>
      </c>
      <c r="H154" s="74">
        <f>'model (2)'!AC149</f>
        <v>1</v>
      </c>
      <c r="I154" s="74">
        <f>'model (2)'!AD149</f>
        <v>1</v>
      </c>
      <c r="J154" s="74">
        <f>'model (2)'!AE149</f>
        <v>2</v>
      </c>
      <c r="K154" s="74">
        <f>'model (2)'!AF149</f>
        <v>2</v>
      </c>
      <c r="L154" s="74">
        <f>'model (2)'!AG149</f>
        <v>1</v>
      </c>
      <c r="M154" s="74">
        <f>'model (2)'!AH149</f>
        <v>1</v>
      </c>
      <c r="N154" s="74">
        <f>'model (2)'!AI149</f>
        <v>10</v>
      </c>
      <c r="O154" s="74">
        <f>'model (2)'!AJ149</f>
        <v>14</v>
      </c>
      <c r="P154" s="74">
        <f>'model (2)'!AK149</f>
        <v>11</v>
      </c>
      <c r="Q154" s="74">
        <f>'model (2)'!AL149</f>
        <v>2</v>
      </c>
      <c r="R154" s="74">
        <f>'model (2)'!AM149</f>
        <v>14</v>
      </c>
      <c r="S154" s="74">
        <f>'model (2)'!AN149</f>
        <v>12</v>
      </c>
      <c r="T154" s="148">
        <f t="shared" si="14"/>
        <v>76</v>
      </c>
      <c r="U154" s="157">
        <f>'Assignment (2)'!AB150</f>
        <v>5</v>
      </c>
      <c r="V154" s="157">
        <f>'Assignment (2)'!AC150</f>
        <v>5</v>
      </c>
      <c r="W154" s="47">
        <f t="shared" si="15"/>
        <v>10</v>
      </c>
      <c r="X154" s="149">
        <f t="shared" si="13"/>
        <v>0.94444444444444442</v>
      </c>
      <c r="Y154" s="149">
        <f t="shared" si="16"/>
        <v>0.72222222222222221</v>
      </c>
      <c r="Z154" s="149">
        <f t="shared" si="16"/>
        <v>0.22222222222222221</v>
      </c>
      <c r="AA154" s="149">
        <f t="shared" si="16"/>
        <v>1</v>
      </c>
      <c r="AB154" s="149">
        <f t="shared" si="16"/>
        <v>0.82608695652173914</v>
      </c>
      <c r="AC154" s="149">
        <f t="shared" si="16"/>
        <v>1</v>
      </c>
    </row>
    <row r="155" spans="1:29" ht="15.6">
      <c r="A155" s="143">
        <v>145</v>
      </c>
      <c r="B155" s="73" t="str">
        <f>'CAT I'!B155</f>
        <v>AME20166L</v>
      </c>
      <c r="C155" s="171" t="str">
        <f>'CAT I'!C155</f>
        <v>NAVIN KUMAR</v>
      </c>
      <c r="D155" s="74">
        <f>'model (2)'!Y150</f>
        <v>1</v>
      </c>
      <c r="E155" s="74">
        <f>'model (2)'!Z150</f>
        <v>1</v>
      </c>
      <c r="F155" s="74">
        <f>'model (2)'!AA150</f>
        <v>2</v>
      </c>
      <c r="G155" s="74">
        <f>'model (2)'!AB150</f>
        <v>1</v>
      </c>
      <c r="H155" s="74">
        <f>'model (2)'!AC150</f>
        <v>1</v>
      </c>
      <c r="I155" s="74">
        <f>'model (2)'!AD150</f>
        <v>1</v>
      </c>
      <c r="J155" s="74">
        <f>'model (2)'!AE150</f>
        <v>2</v>
      </c>
      <c r="K155" s="74">
        <f>'model (2)'!AF150</f>
        <v>2</v>
      </c>
      <c r="L155" s="74">
        <f>'model (2)'!AG150</f>
        <v>2</v>
      </c>
      <c r="M155" s="74">
        <f>'model (2)'!AH150</f>
        <v>1</v>
      </c>
      <c r="N155" s="74">
        <f>'model (2)'!AI150</f>
        <v>6</v>
      </c>
      <c r="O155" s="74">
        <f>'model (2)'!AJ150</f>
        <v>14</v>
      </c>
      <c r="P155" s="74">
        <f>'model (2)'!AK150</f>
        <v>11</v>
      </c>
      <c r="Q155" s="74">
        <f>'model (2)'!AL150</f>
        <v>8</v>
      </c>
      <c r="R155" s="74">
        <f>'model (2)'!AM150</f>
        <v>10</v>
      </c>
      <c r="S155" s="74">
        <f>'model (2)'!AN150</f>
        <v>13</v>
      </c>
      <c r="T155" s="148">
        <f t="shared" si="14"/>
        <v>76</v>
      </c>
      <c r="U155" s="157">
        <f>'Assignment (2)'!AB151</f>
        <v>5</v>
      </c>
      <c r="V155" s="157">
        <f>'Assignment (2)'!AC151</f>
        <v>5</v>
      </c>
      <c r="W155" s="47">
        <f t="shared" si="15"/>
        <v>10</v>
      </c>
      <c r="X155" s="149">
        <f t="shared" si="13"/>
        <v>0.88888888888888884</v>
      </c>
      <c r="Y155" s="149">
        <f t="shared" si="16"/>
        <v>0.77777777777777779</v>
      </c>
      <c r="Z155" s="149">
        <f t="shared" si="16"/>
        <v>0.55555555555555558</v>
      </c>
      <c r="AA155" s="149">
        <f t="shared" si="16"/>
        <v>0.77777777777777779</v>
      </c>
      <c r="AB155" s="149">
        <f t="shared" si="16"/>
        <v>0.91304347826086951</v>
      </c>
      <c r="AC155" s="149">
        <f t="shared" si="16"/>
        <v>0.73333333333333328</v>
      </c>
    </row>
    <row r="156" spans="1:29" ht="15.6">
      <c r="A156" s="143">
        <v>146</v>
      </c>
      <c r="B156" s="73" t="str">
        <f>'CAT I'!B156</f>
        <v>AME20167L</v>
      </c>
      <c r="C156" s="171" t="str">
        <f>'CAT I'!C156</f>
        <v>NISHANTH I</v>
      </c>
      <c r="D156" s="74">
        <f>'model (2)'!Y151</f>
        <v>2</v>
      </c>
      <c r="E156" s="74">
        <f>'model (2)'!Z151</f>
        <v>2</v>
      </c>
      <c r="F156" s="74">
        <f>'model (2)'!AA151</f>
        <v>2</v>
      </c>
      <c r="G156" s="74">
        <f>'model (2)'!AB151</f>
        <v>2</v>
      </c>
      <c r="H156" s="74">
        <f>'model (2)'!AC151</f>
        <v>2</v>
      </c>
      <c r="I156" s="74">
        <f>'model (2)'!AD151</f>
        <v>2</v>
      </c>
      <c r="J156" s="74">
        <f>'model (2)'!AE151</f>
        <v>2</v>
      </c>
      <c r="K156" s="74">
        <f>'model (2)'!AF151</f>
        <v>2</v>
      </c>
      <c r="L156" s="74">
        <f>'model (2)'!AG151</f>
        <v>2</v>
      </c>
      <c r="M156" s="74">
        <f>'model (2)'!AH151</f>
        <v>2</v>
      </c>
      <c r="N156" s="74">
        <f>'model (2)'!AI151</f>
        <v>6</v>
      </c>
      <c r="O156" s="74">
        <f>'model (2)'!AJ151</f>
        <v>9</v>
      </c>
      <c r="P156" s="74">
        <f>'model (2)'!AK151</f>
        <v>5</v>
      </c>
      <c r="Q156" s="74">
        <f>'model (2)'!AL151</f>
        <v>11</v>
      </c>
      <c r="R156" s="74">
        <f>'model (2)'!AM151</f>
        <v>14</v>
      </c>
      <c r="S156" s="74">
        <f>'model (2)'!AN151</f>
        <v>14</v>
      </c>
      <c r="T156" s="148">
        <f t="shared" si="14"/>
        <v>79</v>
      </c>
      <c r="U156" s="157">
        <f>'Assignment (2)'!AB152</f>
        <v>5</v>
      </c>
      <c r="V156" s="157">
        <f>'Assignment (2)'!AC152</f>
        <v>5</v>
      </c>
      <c r="W156" s="47">
        <f t="shared" si="15"/>
        <v>10</v>
      </c>
      <c r="X156" s="149">
        <f t="shared" si="13"/>
        <v>0.72222222222222221</v>
      </c>
      <c r="Y156" s="149">
        <f t="shared" si="16"/>
        <v>0.5</v>
      </c>
      <c r="Z156" s="149">
        <f t="shared" si="16"/>
        <v>0.83333333333333337</v>
      </c>
      <c r="AA156" s="149">
        <f t="shared" si="16"/>
        <v>1</v>
      </c>
      <c r="AB156" s="149">
        <f t="shared" si="16"/>
        <v>1</v>
      </c>
      <c r="AC156" s="149">
        <f t="shared" si="16"/>
        <v>0.73333333333333328</v>
      </c>
    </row>
    <row r="157" spans="1:29" ht="15.6">
      <c r="A157" s="143">
        <v>147</v>
      </c>
      <c r="B157" s="73" t="str">
        <f>'CAT I'!B157</f>
        <v>AME20168L</v>
      </c>
      <c r="C157" s="171" t="str">
        <f>'CAT I'!C157</f>
        <v>OMAR MUKTHAR A S</v>
      </c>
      <c r="D157" s="74">
        <f>'model (2)'!Y152</f>
        <v>2</v>
      </c>
      <c r="E157" s="74">
        <f>'model (2)'!Z152</f>
        <v>2</v>
      </c>
      <c r="F157" s="74">
        <f>'model (2)'!AA152</f>
        <v>2</v>
      </c>
      <c r="G157" s="74">
        <f>'model (2)'!AB152</f>
        <v>2</v>
      </c>
      <c r="H157" s="74">
        <f>'model (2)'!AC152</f>
        <v>2</v>
      </c>
      <c r="I157" s="74">
        <f>'model (2)'!AD152</f>
        <v>2</v>
      </c>
      <c r="J157" s="74">
        <f>'model (2)'!AE152</f>
        <v>2</v>
      </c>
      <c r="K157" s="74">
        <f>'model (2)'!AF152</f>
        <v>2</v>
      </c>
      <c r="L157" s="74">
        <f>'model (2)'!AG152</f>
        <v>2</v>
      </c>
      <c r="M157" s="74">
        <f>'model (2)'!AH152</f>
        <v>2</v>
      </c>
      <c r="N157" s="74">
        <f>'model (2)'!AI152</f>
        <v>6</v>
      </c>
      <c r="O157" s="74">
        <f>'model (2)'!AJ152</f>
        <v>9</v>
      </c>
      <c r="P157" s="74">
        <f>'model (2)'!AK152</f>
        <v>5</v>
      </c>
      <c r="Q157" s="74">
        <f>'model (2)'!AL152</f>
        <v>11</v>
      </c>
      <c r="R157" s="74">
        <f>'model (2)'!AM152</f>
        <v>14</v>
      </c>
      <c r="S157" s="74">
        <f>'model (2)'!AN152</f>
        <v>14</v>
      </c>
      <c r="T157" s="148">
        <f t="shared" si="14"/>
        <v>79</v>
      </c>
      <c r="U157" s="157">
        <f>'Assignment (2)'!AB153</f>
        <v>5</v>
      </c>
      <c r="V157" s="157">
        <f>'Assignment (2)'!AC153</f>
        <v>5</v>
      </c>
      <c r="W157" s="47">
        <f t="shared" si="15"/>
        <v>10</v>
      </c>
      <c r="X157" s="149">
        <f t="shared" si="13"/>
        <v>0.72222222222222221</v>
      </c>
      <c r="Y157" s="149">
        <f t="shared" si="16"/>
        <v>0.5</v>
      </c>
      <c r="Z157" s="149">
        <f t="shared" si="16"/>
        <v>0.83333333333333337</v>
      </c>
      <c r="AA157" s="149">
        <f t="shared" si="16"/>
        <v>1</v>
      </c>
      <c r="AB157" s="149">
        <f t="shared" si="16"/>
        <v>1</v>
      </c>
      <c r="AC157" s="149">
        <f t="shared" si="16"/>
        <v>0.73333333333333328</v>
      </c>
    </row>
    <row r="158" spans="1:29" ht="15.6">
      <c r="A158" s="143">
        <v>148</v>
      </c>
      <c r="B158" s="73" t="str">
        <f>'CAT I'!B158</f>
        <v>AME20169L</v>
      </c>
      <c r="C158" s="171" t="str">
        <f>'CAT I'!C158</f>
        <v>PRADEEP R</v>
      </c>
      <c r="D158" s="74">
        <f>'model (2)'!Y153</f>
        <v>1</v>
      </c>
      <c r="E158" s="74">
        <f>'model (2)'!Z153</f>
        <v>0</v>
      </c>
      <c r="F158" s="74">
        <f>'model (2)'!AA153</f>
        <v>2</v>
      </c>
      <c r="G158" s="74">
        <f>'model (2)'!AB153</f>
        <v>0</v>
      </c>
      <c r="H158" s="74">
        <f>'model (2)'!AC153</f>
        <v>0</v>
      </c>
      <c r="I158" s="74">
        <f>'model (2)'!AD153</f>
        <v>0</v>
      </c>
      <c r="J158" s="74">
        <f>'model (2)'!AE153</f>
        <v>2</v>
      </c>
      <c r="K158" s="74">
        <f>'model (2)'!AF153</f>
        <v>2</v>
      </c>
      <c r="L158" s="74">
        <f>'model (2)'!AG153</f>
        <v>2</v>
      </c>
      <c r="M158" s="74">
        <f>'model (2)'!AH153</f>
        <v>2</v>
      </c>
      <c r="N158" s="74">
        <f>'model (2)'!AI153</f>
        <v>10</v>
      </c>
      <c r="O158" s="74">
        <f>'model (2)'!AJ153</f>
        <v>13</v>
      </c>
      <c r="P158" s="74">
        <f>'model (2)'!AK153</f>
        <v>13</v>
      </c>
      <c r="Q158" s="74">
        <f>'model (2)'!AL153</f>
        <v>13</v>
      </c>
      <c r="R158" s="74">
        <f>'model (2)'!AM153</f>
        <v>13</v>
      </c>
      <c r="S158" s="74">
        <f>'model (2)'!AN153</f>
        <v>13</v>
      </c>
      <c r="T158" s="148">
        <f t="shared" si="14"/>
        <v>86</v>
      </c>
      <c r="U158" s="157">
        <f>'Assignment (2)'!AB154</f>
        <v>5</v>
      </c>
      <c r="V158" s="157">
        <f>'Assignment (2)'!AC154</f>
        <v>5</v>
      </c>
      <c r="W158" s="47">
        <f t="shared" si="15"/>
        <v>10</v>
      </c>
      <c r="X158" s="149">
        <f t="shared" si="13"/>
        <v>0.77777777777777779</v>
      </c>
      <c r="Y158" s="149">
        <f t="shared" si="16"/>
        <v>0.83333333333333337</v>
      </c>
      <c r="Z158" s="149">
        <f t="shared" si="16"/>
        <v>0.72222222222222221</v>
      </c>
      <c r="AA158" s="149">
        <f t="shared" si="16"/>
        <v>0.94444444444444442</v>
      </c>
      <c r="AB158" s="149">
        <f t="shared" si="16"/>
        <v>0.95652173913043481</v>
      </c>
      <c r="AC158" s="149">
        <f t="shared" si="16"/>
        <v>1</v>
      </c>
    </row>
    <row r="159" spans="1:29" ht="15.6">
      <c r="A159" s="143">
        <v>149</v>
      </c>
      <c r="B159" s="73" t="str">
        <f>'CAT I'!B159</f>
        <v>AME20170L</v>
      </c>
      <c r="C159" s="171" t="str">
        <f>'CAT I'!C159</f>
        <v>Pragatheshwaran</v>
      </c>
      <c r="D159" s="74">
        <f>'model (2)'!Y154</f>
        <v>2</v>
      </c>
      <c r="E159" s="74">
        <f>'model (2)'!Z154</f>
        <v>2</v>
      </c>
      <c r="F159" s="74">
        <f>'model (2)'!AA154</f>
        <v>2</v>
      </c>
      <c r="G159" s="74">
        <f>'model (2)'!AB154</f>
        <v>2</v>
      </c>
      <c r="H159" s="74">
        <f>'model (2)'!AC154</f>
        <v>2</v>
      </c>
      <c r="I159" s="74">
        <f>'model (2)'!AD154</f>
        <v>2</v>
      </c>
      <c r="J159" s="74">
        <f>'model (2)'!AE154</f>
        <v>2</v>
      </c>
      <c r="K159" s="74">
        <f>'model (2)'!AF154</f>
        <v>2</v>
      </c>
      <c r="L159" s="74">
        <f>'model (2)'!AG154</f>
        <v>2</v>
      </c>
      <c r="M159" s="74">
        <f>'model (2)'!AH154</f>
        <v>2</v>
      </c>
      <c r="N159" s="74">
        <f>'model (2)'!AI154</f>
        <v>6</v>
      </c>
      <c r="O159" s="74">
        <f>'model (2)'!AJ154</f>
        <v>9</v>
      </c>
      <c r="P159" s="74">
        <f>'model (2)'!AK154</f>
        <v>5</v>
      </c>
      <c r="Q159" s="74">
        <f>'model (2)'!AL154</f>
        <v>11</v>
      </c>
      <c r="R159" s="74">
        <f>'model (2)'!AM154</f>
        <v>14</v>
      </c>
      <c r="S159" s="74">
        <f>'model (2)'!AN154</f>
        <v>14</v>
      </c>
      <c r="T159" s="148">
        <f t="shared" si="14"/>
        <v>79</v>
      </c>
      <c r="U159" s="157">
        <f>'Assignment (2)'!AB155</f>
        <v>5</v>
      </c>
      <c r="V159" s="157">
        <f>'Assignment (2)'!AC155</f>
        <v>5</v>
      </c>
      <c r="W159" s="47">
        <f t="shared" si="15"/>
        <v>10</v>
      </c>
      <c r="X159" s="149">
        <f t="shared" si="13"/>
        <v>0.72222222222222221</v>
      </c>
      <c r="Y159" s="149">
        <f t="shared" si="16"/>
        <v>0.5</v>
      </c>
      <c r="Z159" s="149">
        <f t="shared" si="16"/>
        <v>0.83333333333333337</v>
      </c>
      <c r="AA159" s="149">
        <f t="shared" si="16"/>
        <v>1</v>
      </c>
      <c r="AB159" s="149">
        <f t="shared" si="16"/>
        <v>1</v>
      </c>
      <c r="AC159" s="149">
        <f t="shared" si="16"/>
        <v>0.73333333333333328</v>
      </c>
    </row>
    <row r="160" spans="1:29" ht="15.6">
      <c r="A160" s="143">
        <v>150</v>
      </c>
      <c r="B160" s="73" t="str">
        <f>'CAT I'!B160</f>
        <v>AME20171L</v>
      </c>
      <c r="C160" s="171" t="str">
        <f>'CAT I'!C160</f>
        <v>RAFIL</v>
      </c>
      <c r="D160" s="74">
        <f>'model (2)'!Y155</f>
        <v>2</v>
      </c>
      <c r="E160" s="74">
        <f>'model (2)'!Z155</f>
        <v>2</v>
      </c>
      <c r="F160" s="74">
        <f>'model (2)'!AA155</f>
        <v>2</v>
      </c>
      <c r="G160" s="74">
        <f>'model (2)'!AB155</f>
        <v>2</v>
      </c>
      <c r="H160" s="74">
        <f>'model (2)'!AC155</f>
        <v>2</v>
      </c>
      <c r="I160" s="74">
        <f>'model (2)'!AD155</f>
        <v>2</v>
      </c>
      <c r="J160" s="74">
        <f>'model (2)'!AE155</f>
        <v>2</v>
      </c>
      <c r="K160" s="74">
        <f>'model (2)'!AF155</f>
        <v>2</v>
      </c>
      <c r="L160" s="74">
        <f>'model (2)'!AG155</f>
        <v>2</v>
      </c>
      <c r="M160" s="74">
        <f>'model (2)'!AH155</f>
        <v>2</v>
      </c>
      <c r="N160" s="74">
        <f>'model (2)'!AI155</f>
        <v>6</v>
      </c>
      <c r="O160" s="74">
        <f>'model (2)'!AJ155</f>
        <v>9</v>
      </c>
      <c r="P160" s="74">
        <f>'model (2)'!AK155</f>
        <v>5</v>
      </c>
      <c r="Q160" s="74">
        <f>'model (2)'!AL155</f>
        <v>11</v>
      </c>
      <c r="R160" s="74">
        <f>'model (2)'!AM155</f>
        <v>14</v>
      </c>
      <c r="S160" s="74">
        <f>'model (2)'!AN155</f>
        <v>14</v>
      </c>
      <c r="T160" s="148">
        <f t="shared" si="14"/>
        <v>79</v>
      </c>
      <c r="U160" s="157">
        <f>'Assignment (2)'!AB156</f>
        <v>5</v>
      </c>
      <c r="V160" s="157">
        <f>'Assignment (2)'!AC156</f>
        <v>5</v>
      </c>
      <c r="W160" s="47">
        <f t="shared" si="15"/>
        <v>10</v>
      </c>
      <c r="X160" s="149">
        <f t="shared" si="13"/>
        <v>0.72222222222222221</v>
      </c>
      <c r="Y160" s="149">
        <f t="shared" si="16"/>
        <v>0.5</v>
      </c>
      <c r="Z160" s="149">
        <f t="shared" si="16"/>
        <v>0.83333333333333337</v>
      </c>
      <c r="AA160" s="149">
        <f t="shared" si="16"/>
        <v>1</v>
      </c>
      <c r="AB160" s="149">
        <f t="shared" si="16"/>
        <v>1</v>
      </c>
      <c r="AC160" s="149">
        <f t="shared" si="16"/>
        <v>0.73333333333333328</v>
      </c>
    </row>
    <row r="161" spans="1:29" ht="15.6">
      <c r="A161" s="143">
        <v>151</v>
      </c>
      <c r="B161" s="73" t="str">
        <f>'CAT I'!B161</f>
        <v>AME20172L</v>
      </c>
      <c r="C161" s="171" t="str">
        <f>'CAT I'!C161</f>
        <v>RAJA SURYA R</v>
      </c>
      <c r="D161" s="74">
        <f>'model (2)'!Y156</f>
        <v>1</v>
      </c>
      <c r="E161" s="74">
        <f>'model (2)'!Z156</f>
        <v>0</v>
      </c>
      <c r="F161" s="74">
        <f>'model (2)'!AA156</f>
        <v>2</v>
      </c>
      <c r="G161" s="74">
        <f>'model (2)'!AB156</f>
        <v>0</v>
      </c>
      <c r="H161" s="74">
        <f>'model (2)'!AC156</f>
        <v>0</v>
      </c>
      <c r="I161" s="74">
        <f>'model (2)'!AD156</f>
        <v>0</v>
      </c>
      <c r="J161" s="74">
        <f>'model (2)'!AE156</f>
        <v>2</v>
      </c>
      <c r="K161" s="74">
        <f>'model (2)'!AF156</f>
        <v>2</v>
      </c>
      <c r="L161" s="74">
        <f>'model (2)'!AG156</f>
        <v>2</v>
      </c>
      <c r="M161" s="74">
        <f>'model (2)'!AH156</f>
        <v>2</v>
      </c>
      <c r="N161" s="74">
        <f>'model (2)'!AI156</f>
        <v>10</v>
      </c>
      <c r="O161" s="74">
        <f>'model (2)'!AJ156</f>
        <v>13</v>
      </c>
      <c r="P161" s="74">
        <f>'model (2)'!AK156</f>
        <v>13</v>
      </c>
      <c r="Q161" s="74">
        <f>'model (2)'!AL156</f>
        <v>13</v>
      </c>
      <c r="R161" s="74">
        <f>'model (2)'!AM156</f>
        <v>13</v>
      </c>
      <c r="S161" s="74">
        <f>'model (2)'!AN156</f>
        <v>13</v>
      </c>
      <c r="T161" s="148">
        <f t="shared" si="14"/>
        <v>86</v>
      </c>
      <c r="U161" s="157">
        <f>'Assignment (2)'!AB157</f>
        <v>5</v>
      </c>
      <c r="V161" s="157">
        <f>'Assignment (2)'!AC157</f>
        <v>5</v>
      </c>
      <c r="W161" s="47">
        <f t="shared" si="15"/>
        <v>10</v>
      </c>
      <c r="X161" s="149">
        <f t="shared" si="13"/>
        <v>0.77777777777777779</v>
      </c>
      <c r="Y161" s="149">
        <f t="shared" si="16"/>
        <v>0.83333333333333337</v>
      </c>
      <c r="Z161" s="149">
        <f t="shared" si="16"/>
        <v>0.72222222222222221</v>
      </c>
      <c r="AA161" s="149">
        <f t="shared" si="16"/>
        <v>0.94444444444444442</v>
      </c>
      <c r="AB161" s="149">
        <f t="shared" si="16"/>
        <v>0.95652173913043481</v>
      </c>
      <c r="AC161" s="149">
        <f t="shared" si="16"/>
        <v>1</v>
      </c>
    </row>
    <row r="162" spans="1:29" ht="15.6">
      <c r="A162" s="143">
        <v>152</v>
      </c>
      <c r="B162" s="73" t="str">
        <f>'CAT I'!B162</f>
        <v>AME20173L</v>
      </c>
      <c r="C162" s="171" t="str">
        <f>'CAT I'!C162</f>
        <v>RAKESH M NIKAM</v>
      </c>
      <c r="D162" s="74">
        <f>'model (2)'!Y157</f>
        <v>1</v>
      </c>
      <c r="E162" s="74">
        <f>'model (2)'!Z157</f>
        <v>0</v>
      </c>
      <c r="F162" s="74">
        <f>'model (2)'!AA157</f>
        <v>2</v>
      </c>
      <c r="G162" s="74">
        <f>'model (2)'!AB157</f>
        <v>0</v>
      </c>
      <c r="H162" s="74">
        <f>'model (2)'!AC157</f>
        <v>0</v>
      </c>
      <c r="I162" s="74">
        <f>'model (2)'!AD157</f>
        <v>0</v>
      </c>
      <c r="J162" s="74">
        <f>'model (2)'!AE157</f>
        <v>2</v>
      </c>
      <c r="K162" s="74">
        <f>'model (2)'!AF157</f>
        <v>2</v>
      </c>
      <c r="L162" s="74">
        <f>'model (2)'!AG157</f>
        <v>2</v>
      </c>
      <c r="M162" s="74">
        <f>'model (2)'!AH157</f>
        <v>2</v>
      </c>
      <c r="N162" s="74">
        <f>'model (2)'!AI157</f>
        <v>10</v>
      </c>
      <c r="O162" s="74">
        <f>'model (2)'!AJ157</f>
        <v>13</v>
      </c>
      <c r="P162" s="74">
        <f>'model (2)'!AK157</f>
        <v>13</v>
      </c>
      <c r="Q162" s="74">
        <f>'model (2)'!AL157</f>
        <v>13</v>
      </c>
      <c r="R162" s="74">
        <f>'model (2)'!AM157</f>
        <v>13</v>
      </c>
      <c r="S162" s="74">
        <f>'model (2)'!AN157</f>
        <v>13</v>
      </c>
      <c r="T162" s="148">
        <f t="shared" si="14"/>
        <v>86</v>
      </c>
      <c r="U162" s="157">
        <f>'Assignment (2)'!AB158</f>
        <v>5</v>
      </c>
      <c r="V162" s="157">
        <f>'Assignment (2)'!AC158</f>
        <v>5</v>
      </c>
      <c r="W162" s="47">
        <f t="shared" si="15"/>
        <v>10</v>
      </c>
      <c r="X162" s="149">
        <f t="shared" si="13"/>
        <v>0.77777777777777779</v>
      </c>
      <c r="Y162" s="149">
        <f t="shared" si="16"/>
        <v>0.83333333333333337</v>
      </c>
      <c r="Z162" s="149">
        <f t="shared" si="16"/>
        <v>0.72222222222222221</v>
      </c>
      <c r="AA162" s="149">
        <f t="shared" si="16"/>
        <v>0.94444444444444442</v>
      </c>
      <c r="AB162" s="149">
        <f t="shared" si="16"/>
        <v>0.95652173913043481</v>
      </c>
      <c r="AC162" s="149">
        <f t="shared" si="16"/>
        <v>1</v>
      </c>
    </row>
    <row r="163" spans="1:29" ht="15.6">
      <c r="A163" s="143">
        <v>153</v>
      </c>
      <c r="B163" s="73" t="str">
        <f>'CAT I'!B163</f>
        <v>AME20174L</v>
      </c>
      <c r="C163" s="171" t="str">
        <f>'CAT I'!C163</f>
        <v>RANJITH KUMAR R</v>
      </c>
      <c r="D163" s="74">
        <f>'model (2)'!Y158</f>
        <v>1</v>
      </c>
      <c r="E163" s="74">
        <f>'model (2)'!Z158</f>
        <v>0</v>
      </c>
      <c r="F163" s="74">
        <f>'model (2)'!AA158</f>
        <v>2</v>
      </c>
      <c r="G163" s="74">
        <f>'model (2)'!AB158</f>
        <v>1</v>
      </c>
      <c r="H163" s="74">
        <f>'model (2)'!AC158</f>
        <v>2</v>
      </c>
      <c r="I163" s="74">
        <f>'model (2)'!AD158</f>
        <v>0</v>
      </c>
      <c r="J163" s="74">
        <f>'model (2)'!AE158</f>
        <v>2</v>
      </c>
      <c r="K163" s="74">
        <f>'model (2)'!AF158</f>
        <v>2</v>
      </c>
      <c r="L163" s="74">
        <f>'model (2)'!AG158</f>
        <v>2</v>
      </c>
      <c r="M163" s="74">
        <f>'model (2)'!AH158</f>
        <v>2</v>
      </c>
      <c r="N163" s="74">
        <f>'model (2)'!AI158</f>
        <v>9</v>
      </c>
      <c r="O163" s="74">
        <f>'model (2)'!AJ158</f>
        <v>13</v>
      </c>
      <c r="P163" s="74">
        <f>'model (2)'!AK158</f>
        <v>13</v>
      </c>
      <c r="Q163" s="74">
        <f>'model (2)'!AL158</f>
        <v>13</v>
      </c>
      <c r="R163" s="74">
        <f>'model (2)'!AM158</f>
        <v>13</v>
      </c>
      <c r="S163" s="74">
        <f>'model (2)'!AN158</f>
        <v>14</v>
      </c>
      <c r="T163" s="148">
        <f t="shared" si="14"/>
        <v>89</v>
      </c>
      <c r="U163" s="157">
        <f>'Assignment (2)'!AB159</f>
        <v>5</v>
      </c>
      <c r="V163" s="157">
        <f>'Assignment (2)'!AC159</f>
        <v>5</v>
      </c>
      <c r="W163" s="47">
        <f t="shared" si="15"/>
        <v>10</v>
      </c>
      <c r="X163" s="149">
        <f t="shared" si="13"/>
        <v>0.77777777777777779</v>
      </c>
      <c r="Y163" s="149">
        <f t="shared" si="16"/>
        <v>0.88888888888888884</v>
      </c>
      <c r="Z163" s="149">
        <f t="shared" si="16"/>
        <v>0.83333333333333337</v>
      </c>
      <c r="AA163" s="149">
        <f t="shared" si="16"/>
        <v>0.94444444444444442</v>
      </c>
      <c r="AB163" s="149">
        <f t="shared" si="16"/>
        <v>1</v>
      </c>
      <c r="AC163" s="149">
        <f t="shared" si="16"/>
        <v>0.93333333333333335</v>
      </c>
    </row>
    <row r="164" spans="1:29" ht="15.6">
      <c r="A164" s="143">
        <v>154</v>
      </c>
      <c r="B164" s="73" t="str">
        <f>'CAT I'!B164</f>
        <v>AME20175L</v>
      </c>
      <c r="C164" s="171" t="str">
        <f>'CAT I'!C164</f>
        <v>RATHEESH</v>
      </c>
      <c r="D164" s="74">
        <f>'model (2)'!Y159</f>
        <v>2</v>
      </c>
      <c r="E164" s="74">
        <f>'model (2)'!Z159</f>
        <v>2</v>
      </c>
      <c r="F164" s="74">
        <f>'model (2)'!AA159</f>
        <v>2</v>
      </c>
      <c r="G164" s="74">
        <f>'model (2)'!AB159</f>
        <v>2</v>
      </c>
      <c r="H164" s="74">
        <f>'model (2)'!AC159</f>
        <v>2</v>
      </c>
      <c r="I164" s="74">
        <f>'model (2)'!AD159</f>
        <v>2</v>
      </c>
      <c r="J164" s="74">
        <f>'model (2)'!AE159</f>
        <v>2</v>
      </c>
      <c r="K164" s="74">
        <f>'model (2)'!AF159</f>
        <v>2</v>
      </c>
      <c r="L164" s="74">
        <f>'model (2)'!AG159</f>
        <v>2</v>
      </c>
      <c r="M164" s="74">
        <f>'model (2)'!AH159</f>
        <v>2</v>
      </c>
      <c r="N164" s="74">
        <f>'model (2)'!AI159</f>
        <v>6</v>
      </c>
      <c r="O164" s="74">
        <f>'model (2)'!AJ159</f>
        <v>9</v>
      </c>
      <c r="P164" s="74">
        <f>'model (2)'!AK159</f>
        <v>5</v>
      </c>
      <c r="Q164" s="74">
        <f>'model (2)'!AL159</f>
        <v>11</v>
      </c>
      <c r="R164" s="74">
        <f>'model (2)'!AM159</f>
        <v>14</v>
      </c>
      <c r="S164" s="74">
        <f>'model (2)'!AN159</f>
        <v>14</v>
      </c>
      <c r="T164" s="148">
        <f t="shared" si="14"/>
        <v>79</v>
      </c>
      <c r="U164" s="157">
        <f>'Assignment (2)'!AB160</f>
        <v>5</v>
      </c>
      <c r="V164" s="157">
        <f>'Assignment (2)'!AC160</f>
        <v>5</v>
      </c>
      <c r="W164" s="47">
        <f t="shared" si="15"/>
        <v>10</v>
      </c>
      <c r="X164" s="149">
        <f t="shared" si="13"/>
        <v>0.72222222222222221</v>
      </c>
      <c r="Y164" s="149">
        <f t="shared" si="16"/>
        <v>0.5</v>
      </c>
      <c r="Z164" s="149">
        <f t="shared" si="16"/>
        <v>0.83333333333333337</v>
      </c>
      <c r="AA164" s="149">
        <f t="shared" si="16"/>
        <v>1</v>
      </c>
      <c r="AB164" s="149">
        <f t="shared" si="16"/>
        <v>1</v>
      </c>
      <c r="AC164" s="149">
        <f t="shared" si="16"/>
        <v>0.73333333333333328</v>
      </c>
    </row>
    <row r="165" spans="1:29" ht="15.6">
      <c r="A165" s="143">
        <v>155</v>
      </c>
      <c r="B165" s="73" t="str">
        <f>'CAT I'!B165</f>
        <v>AME20176L</v>
      </c>
      <c r="C165" s="171" t="str">
        <f>'CAT I'!C165</f>
        <v>ROSHAN AJIM</v>
      </c>
      <c r="D165" s="74">
        <f>'model (2)'!Y160</f>
        <v>1</v>
      </c>
      <c r="E165" s="74">
        <f>'model (2)'!Z160</f>
        <v>2</v>
      </c>
      <c r="F165" s="74">
        <f>'model (2)'!AA160</f>
        <v>2</v>
      </c>
      <c r="G165" s="74">
        <f>'model (2)'!AB160</f>
        <v>2</v>
      </c>
      <c r="H165" s="74">
        <f>'model (2)'!AC160</f>
        <v>2</v>
      </c>
      <c r="I165" s="74">
        <f>'model (2)'!AD160</f>
        <v>1</v>
      </c>
      <c r="J165" s="74">
        <f>'model (2)'!AE160</f>
        <v>1</v>
      </c>
      <c r="K165" s="74">
        <f>'model (2)'!AF160</f>
        <v>1</v>
      </c>
      <c r="L165" s="74">
        <f>'model (2)'!AG160</f>
        <v>2</v>
      </c>
      <c r="M165" s="74">
        <f>'model (2)'!AH160</f>
        <v>2</v>
      </c>
      <c r="N165" s="74">
        <f>'model (2)'!AI160</f>
        <v>8</v>
      </c>
      <c r="O165" s="74">
        <f>'model (2)'!AJ160</f>
        <v>11</v>
      </c>
      <c r="P165" s="74">
        <f>'model (2)'!AK160</f>
        <v>14</v>
      </c>
      <c r="Q165" s="74">
        <f>'model (2)'!AL160</f>
        <v>13</v>
      </c>
      <c r="R165" s="74">
        <f>'model (2)'!AM160</f>
        <v>12</v>
      </c>
      <c r="S165" s="74">
        <f>'model (2)'!AN160</f>
        <v>11</v>
      </c>
      <c r="T165" s="148">
        <f t="shared" si="14"/>
        <v>85</v>
      </c>
      <c r="U165" s="157">
        <f>'Assignment (2)'!AB161</f>
        <v>5</v>
      </c>
      <c r="V165" s="157">
        <f>'Assignment (2)'!AC161</f>
        <v>5</v>
      </c>
      <c r="W165" s="47">
        <f t="shared" si="15"/>
        <v>10</v>
      </c>
      <c r="X165" s="149">
        <f t="shared" ref="X165:X228" si="17">SUMIF(($D$9:$V$9),X$9,($D165:$V165))/X$10</f>
        <v>0.77777777777777779</v>
      </c>
      <c r="Y165" s="149">
        <f t="shared" si="16"/>
        <v>1</v>
      </c>
      <c r="Z165" s="149">
        <f t="shared" si="16"/>
        <v>0.88888888888888884</v>
      </c>
      <c r="AA165" s="149">
        <f t="shared" si="16"/>
        <v>0.77777777777777779</v>
      </c>
      <c r="AB165" s="149">
        <f t="shared" si="16"/>
        <v>0.86956521739130432</v>
      </c>
      <c r="AC165" s="149">
        <f t="shared" si="16"/>
        <v>0.8666666666666667</v>
      </c>
    </row>
    <row r="166" spans="1:29" ht="15.6">
      <c r="A166" s="143">
        <v>156</v>
      </c>
      <c r="B166" s="73" t="str">
        <f>'CAT I'!B166</f>
        <v>AME20177L</v>
      </c>
      <c r="C166" s="171" t="str">
        <f>'CAT I'!C166</f>
        <v>SABARINATHAN V</v>
      </c>
      <c r="D166" s="74">
        <f>'model (2)'!Y161</f>
        <v>1</v>
      </c>
      <c r="E166" s="74">
        <f>'model (2)'!Z161</f>
        <v>2</v>
      </c>
      <c r="F166" s="74">
        <f>'model (2)'!AA161</f>
        <v>1</v>
      </c>
      <c r="G166" s="74">
        <f>'model (2)'!AB161</f>
        <v>2</v>
      </c>
      <c r="H166" s="74">
        <f>'model (2)'!AC161</f>
        <v>2</v>
      </c>
      <c r="I166" s="74">
        <f>'model (2)'!AD161</f>
        <v>1</v>
      </c>
      <c r="J166" s="74">
        <f>'model (2)'!AE161</f>
        <v>1</v>
      </c>
      <c r="K166" s="74">
        <f>'model (2)'!AF161</f>
        <v>1</v>
      </c>
      <c r="L166" s="74">
        <f>'model (2)'!AG161</f>
        <v>1</v>
      </c>
      <c r="M166" s="74">
        <f>'model (2)'!AH161</f>
        <v>2</v>
      </c>
      <c r="N166" s="74">
        <f>'model (2)'!AI161</f>
        <v>7</v>
      </c>
      <c r="O166" s="74">
        <f>'model (2)'!AJ161</f>
        <v>10</v>
      </c>
      <c r="P166" s="74">
        <f>'model (2)'!AK161</f>
        <v>13</v>
      </c>
      <c r="Q166" s="74">
        <f>'model (2)'!AL161</f>
        <v>7</v>
      </c>
      <c r="R166" s="74">
        <f>'model (2)'!AM161</f>
        <v>14</v>
      </c>
      <c r="S166" s="74">
        <f>'model (2)'!AN161</f>
        <v>13</v>
      </c>
      <c r="T166" s="148">
        <f t="shared" si="14"/>
        <v>78</v>
      </c>
      <c r="U166" s="157">
        <f>'Assignment (2)'!AB162</f>
        <v>5</v>
      </c>
      <c r="V166" s="157">
        <f>'Assignment (2)'!AC162</f>
        <v>5</v>
      </c>
      <c r="W166" s="47">
        <f t="shared" si="15"/>
        <v>10</v>
      </c>
      <c r="X166" s="149">
        <f t="shared" si="17"/>
        <v>0.72222222222222221</v>
      </c>
      <c r="Y166" s="149">
        <f t="shared" si="16"/>
        <v>0.88888888888888884</v>
      </c>
      <c r="Z166" s="149">
        <f t="shared" si="16"/>
        <v>0.55555555555555558</v>
      </c>
      <c r="AA166" s="149">
        <f t="shared" si="16"/>
        <v>0.88888888888888884</v>
      </c>
      <c r="AB166" s="149">
        <f t="shared" si="16"/>
        <v>0.91304347826086951</v>
      </c>
      <c r="AC166" s="149">
        <f t="shared" si="16"/>
        <v>0.8</v>
      </c>
    </row>
    <row r="167" spans="1:29" ht="15.6">
      <c r="A167" s="143">
        <v>157</v>
      </c>
      <c r="B167" s="73" t="str">
        <f>'CAT I'!B167</f>
        <v>AME20178L</v>
      </c>
      <c r="C167" s="171" t="str">
        <f>'CAT I'!C167</f>
        <v>SAJITH SASI RANI</v>
      </c>
      <c r="D167" s="74">
        <f>'model (2)'!Y162</f>
        <v>1</v>
      </c>
      <c r="E167" s="74">
        <f>'model (2)'!Z162</f>
        <v>0</v>
      </c>
      <c r="F167" s="74">
        <f>'model (2)'!AA162</f>
        <v>2</v>
      </c>
      <c r="G167" s="74">
        <f>'model (2)'!AB162</f>
        <v>0</v>
      </c>
      <c r="H167" s="74">
        <f>'model (2)'!AC162</f>
        <v>0</v>
      </c>
      <c r="I167" s="74">
        <f>'model (2)'!AD162</f>
        <v>0</v>
      </c>
      <c r="J167" s="74">
        <f>'model (2)'!AE162</f>
        <v>2</v>
      </c>
      <c r="K167" s="74">
        <f>'model (2)'!AF162</f>
        <v>2</v>
      </c>
      <c r="L167" s="74">
        <f>'model (2)'!AG162</f>
        <v>2</v>
      </c>
      <c r="M167" s="74">
        <f>'model (2)'!AH162</f>
        <v>2</v>
      </c>
      <c r="N167" s="74">
        <f>'model (2)'!AI162</f>
        <v>10</v>
      </c>
      <c r="O167" s="74">
        <f>'model (2)'!AJ162</f>
        <v>13</v>
      </c>
      <c r="P167" s="74">
        <f>'model (2)'!AK162</f>
        <v>13</v>
      </c>
      <c r="Q167" s="74">
        <f>'model (2)'!AL162</f>
        <v>13</v>
      </c>
      <c r="R167" s="74">
        <f>'model (2)'!AM162</f>
        <v>13</v>
      </c>
      <c r="S167" s="74">
        <f>'model (2)'!AN162</f>
        <v>13</v>
      </c>
      <c r="T167" s="148">
        <f t="shared" si="14"/>
        <v>86</v>
      </c>
      <c r="U167" s="157">
        <f>'Assignment (2)'!AB163</f>
        <v>5</v>
      </c>
      <c r="V167" s="157">
        <f>'Assignment (2)'!AC163</f>
        <v>5</v>
      </c>
      <c r="W167" s="47">
        <f t="shared" si="15"/>
        <v>10</v>
      </c>
      <c r="X167" s="149">
        <f t="shared" si="17"/>
        <v>0.77777777777777779</v>
      </c>
      <c r="Y167" s="149">
        <f t="shared" si="16"/>
        <v>0.83333333333333337</v>
      </c>
      <c r="Z167" s="149">
        <f t="shared" si="16"/>
        <v>0.72222222222222221</v>
      </c>
      <c r="AA167" s="149">
        <f t="shared" si="16"/>
        <v>0.94444444444444442</v>
      </c>
      <c r="AB167" s="149">
        <f t="shared" si="16"/>
        <v>0.95652173913043481</v>
      </c>
      <c r="AC167" s="149">
        <f t="shared" si="16"/>
        <v>1</v>
      </c>
    </row>
    <row r="168" spans="1:29" ht="15.6">
      <c r="A168" s="143">
        <v>158</v>
      </c>
      <c r="B168" s="73" t="str">
        <f>'CAT I'!B168</f>
        <v>AME20179L</v>
      </c>
      <c r="C168" s="171" t="str">
        <f>'CAT I'!C168</f>
        <v>SAKTHIVEL ARUMUGHAM</v>
      </c>
      <c r="D168" s="74">
        <f>'model (2)'!Y163</f>
        <v>2</v>
      </c>
      <c r="E168" s="74">
        <f>'model (2)'!Z163</f>
        <v>2</v>
      </c>
      <c r="F168" s="74">
        <f>'model (2)'!AA163</f>
        <v>2</v>
      </c>
      <c r="G168" s="74">
        <f>'model (2)'!AB163</f>
        <v>2</v>
      </c>
      <c r="H168" s="74">
        <f>'model (2)'!AC163</f>
        <v>2</v>
      </c>
      <c r="I168" s="74">
        <f>'model (2)'!AD163</f>
        <v>2</v>
      </c>
      <c r="J168" s="74">
        <f>'model (2)'!AE163</f>
        <v>2</v>
      </c>
      <c r="K168" s="74">
        <f>'model (2)'!AF163</f>
        <v>2</v>
      </c>
      <c r="L168" s="74">
        <f>'model (2)'!AG163</f>
        <v>2</v>
      </c>
      <c r="M168" s="74">
        <f>'model (2)'!AH163</f>
        <v>2</v>
      </c>
      <c r="N168" s="74">
        <f>'model (2)'!AI163</f>
        <v>6</v>
      </c>
      <c r="O168" s="74">
        <f>'model (2)'!AJ163</f>
        <v>9</v>
      </c>
      <c r="P168" s="74">
        <f>'model (2)'!AK163</f>
        <v>5</v>
      </c>
      <c r="Q168" s="74">
        <f>'model (2)'!AL163</f>
        <v>11</v>
      </c>
      <c r="R168" s="74">
        <f>'model (2)'!AM163</f>
        <v>14</v>
      </c>
      <c r="S168" s="74">
        <f>'model (2)'!AN163</f>
        <v>14</v>
      </c>
      <c r="T168" s="148">
        <f t="shared" si="14"/>
        <v>79</v>
      </c>
      <c r="U168" s="157">
        <f>'Assignment (2)'!AB164</f>
        <v>5</v>
      </c>
      <c r="V168" s="157">
        <f>'Assignment (2)'!AC164</f>
        <v>5</v>
      </c>
      <c r="W168" s="47">
        <f t="shared" si="15"/>
        <v>10</v>
      </c>
      <c r="X168" s="149">
        <f t="shared" si="17"/>
        <v>0.72222222222222221</v>
      </c>
      <c r="Y168" s="149">
        <f t="shared" si="16"/>
        <v>0.5</v>
      </c>
      <c r="Z168" s="149">
        <f t="shared" si="16"/>
        <v>0.83333333333333337</v>
      </c>
      <c r="AA168" s="149">
        <f t="shared" si="16"/>
        <v>1</v>
      </c>
      <c r="AB168" s="149">
        <f t="shared" si="16"/>
        <v>1</v>
      </c>
      <c r="AC168" s="149">
        <f t="shared" si="16"/>
        <v>0.73333333333333328</v>
      </c>
    </row>
    <row r="169" spans="1:29" ht="15.6">
      <c r="A169" s="143">
        <v>159</v>
      </c>
      <c r="B169" s="73" t="str">
        <f>'CAT I'!B169</f>
        <v>AME20180L</v>
      </c>
      <c r="C169" s="171" t="str">
        <f>'CAT I'!C169</f>
        <v>SANJAY V</v>
      </c>
      <c r="D169" s="74">
        <f>'model (2)'!Y164</f>
        <v>2</v>
      </c>
      <c r="E169" s="74">
        <f>'model (2)'!Z164</f>
        <v>1</v>
      </c>
      <c r="F169" s="74">
        <f>'model (2)'!AA164</f>
        <v>2</v>
      </c>
      <c r="G169" s="74">
        <f>'model (2)'!AB164</f>
        <v>2</v>
      </c>
      <c r="H169" s="74">
        <f>'model (2)'!AC164</f>
        <v>2</v>
      </c>
      <c r="I169" s="74">
        <f>'model (2)'!AD164</f>
        <v>2</v>
      </c>
      <c r="J169" s="74">
        <f>'model (2)'!AE164</f>
        <v>2</v>
      </c>
      <c r="K169" s="74">
        <f>'model (2)'!AF164</f>
        <v>2</v>
      </c>
      <c r="L169" s="74">
        <f>'model (2)'!AG164</f>
        <v>2</v>
      </c>
      <c r="M169" s="74">
        <f>'model (2)'!AH164</f>
        <v>2</v>
      </c>
      <c r="N169" s="74">
        <f>'model (2)'!AI164</f>
        <v>10</v>
      </c>
      <c r="O169" s="74">
        <f>'model (2)'!AJ164</f>
        <v>6</v>
      </c>
      <c r="P169" s="74">
        <f>'model (2)'!AK164</f>
        <v>7</v>
      </c>
      <c r="Q169" s="74">
        <f>'model (2)'!AL164</f>
        <v>12</v>
      </c>
      <c r="R169" s="74">
        <f>'model (2)'!AM164</f>
        <v>4</v>
      </c>
      <c r="S169" s="74">
        <f>'model (2)'!AN164</f>
        <v>9</v>
      </c>
      <c r="T169" s="148">
        <f t="shared" si="14"/>
        <v>67</v>
      </c>
      <c r="U169" s="157">
        <f>'Assignment (2)'!AB165</f>
        <v>5</v>
      </c>
      <c r="V169" s="157">
        <f>'Assignment (2)'!AC165</f>
        <v>5</v>
      </c>
      <c r="W169" s="47">
        <f t="shared" si="15"/>
        <v>10</v>
      </c>
      <c r="X169" s="149">
        <f t="shared" si="17"/>
        <v>0.5</v>
      </c>
      <c r="Y169" s="149">
        <f t="shared" si="16"/>
        <v>0.61111111111111116</v>
      </c>
      <c r="Z169" s="149">
        <f t="shared" si="16"/>
        <v>0.88888888888888884</v>
      </c>
      <c r="AA169" s="149">
        <f t="shared" si="16"/>
        <v>0.44444444444444442</v>
      </c>
      <c r="AB169" s="149">
        <f t="shared" si="16"/>
        <v>0.78260869565217395</v>
      </c>
      <c r="AC169" s="149">
        <f t="shared" si="16"/>
        <v>1</v>
      </c>
    </row>
    <row r="170" spans="1:29" ht="15.6">
      <c r="A170" s="143">
        <v>160</v>
      </c>
      <c r="B170" s="73" t="str">
        <f>'CAT I'!B170</f>
        <v>AME20182L</v>
      </c>
      <c r="C170" s="171" t="str">
        <f>'CAT I'!C170</f>
        <v>SARVESHWAR B</v>
      </c>
      <c r="D170" s="74">
        <f>'model (2)'!Y165</f>
        <v>2</v>
      </c>
      <c r="E170" s="74">
        <f>'model (2)'!Z165</f>
        <v>1</v>
      </c>
      <c r="F170" s="74">
        <f>'model (2)'!AA165</f>
        <v>2</v>
      </c>
      <c r="G170" s="74">
        <f>'model (2)'!AB165</f>
        <v>2</v>
      </c>
      <c r="H170" s="74">
        <f>'model (2)'!AC165</f>
        <v>2</v>
      </c>
      <c r="I170" s="74">
        <f>'model (2)'!AD165</f>
        <v>2</v>
      </c>
      <c r="J170" s="74">
        <f>'model (2)'!AE165</f>
        <v>2</v>
      </c>
      <c r="K170" s="74">
        <f>'model (2)'!AF165</f>
        <v>2</v>
      </c>
      <c r="L170" s="74">
        <f>'model (2)'!AG165</f>
        <v>2</v>
      </c>
      <c r="M170" s="74">
        <f>'model (2)'!AH165</f>
        <v>2</v>
      </c>
      <c r="N170" s="74">
        <f>'model (2)'!AI165</f>
        <v>8</v>
      </c>
      <c r="O170" s="74">
        <f>'model (2)'!AJ165</f>
        <v>7</v>
      </c>
      <c r="P170" s="74">
        <f>'model (2)'!AK165</f>
        <v>13</v>
      </c>
      <c r="Q170" s="74">
        <f>'model (2)'!AL165</f>
        <v>7</v>
      </c>
      <c r="R170" s="74">
        <f>'model (2)'!AM165</f>
        <v>13</v>
      </c>
      <c r="S170" s="74">
        <f>'model (2)'!AN165</f>
        <v>10</v>
      </c>
      <c r="T170" s="148">
        <f t="shared" si="14"/>
        <v>77</v>
      </c>
      <c r="U170" s="157">
        <f>'Assignment (2)'!AB166</f>
        <v>5</v>
      </c>
      <c r="V170" s="157">
        <f>'Assignment (2)'!AC166</f>
        <v>5</v>
      </c>
      <c r="W170" s="47">
        <f t="shared" si="15"/>
        <v>10</v>
      </c>
      <c r="X170" s="149">
        <f t="shared" si="17"/>
        <v>0.55555555555555558</v>
      </c>
      <c r="Y170" s="149">
        <f t="shared" si="16"/>
        <v>0.94444444444444442</v>
      </c>
      <c r="Z170" s="149">
        <f t="shared" si="16"/>
        <v>0.61111111111111116</v>
      </c>
      <c r="AA170" s="149">
        <f t="shared" si="16"/>
        <v>0.94444444444444442</v>
      </c>
      <c r="AB170" s="149">
        <f t="shared" si="16"/>
        <v>0.82608695652173914</v>
      </c>
      <c r="AC170" s="149">
        <f t="shared" si="16"/>
        <v>0.8666666666666667</v>
      </c>
    </row>
    <row r="171" spans="1:29" ht="15.6">
      <c r="A171" s="143">
        <v>161</v>
      </c>
      <c r="B171" s="73" t="str">
        <f>'CAT I'!B171</f>
        <v>AME20184L</v>
      </c>
      <c r="C171" s="171" t="str">
        <f>'CAT I'!C171</f>
        <v>SATHIYAMOORTHY J</v>
      </c>
      <c r="D171" s="74">
        <f>'model (2)'!Y166</f>
        <v>1</v>
      </c>
      <c r="E171" s="74">
        <f>'model (2)'!Z166</f>
        <v>0</v>
      </c>
      <c r="F171" s="74">
        <f>'model (2)'!AA166</f>
        <v>2</v>
      </c>
      <c r="G171" s="74">
        <f>'model (2)'!AB166</f>
        <v>0</v>
      </c>
      <c r="H171" s="74">
        <f>'model (2)'!AC166</f>
        <v>0</v>
      </c>
      <c r="I171" s="74">
        <f>'model (2)'!AD166</f>
        <v>0</v>
      </c>
      <c r="J171" s="74">
        <f>'model (2)'!AE166</f>
        <v>2</v>
      </c>
      <c r="K171" s="74">
        <f>'model (2)'!AF166</f>
        <v>2</v>
      </c>
      <c r="L171" s="74">
        <f>'model (2)'!AG166</f>
        <v>2</v>
      </c>
      <c r="M171" s="74">
        <f>'model (2)'!AH166</f>
        <v>2</v>
      </c>
      <c r="N171" s="74">
        <f>'model (2)'!AI166</f>
        <v>10</v>
      </c>
      <c r="O171" s="74">
        <f>'model (2)'!AJ166</f>
        <v>13</v>
      </c>
      <c r="P171" s="74">
        <f>'model (2)'!AK166</f>
        <v>13</v>
      </c>
      <c r="Q171" s="74">
        <f>'model (2)'!AL166</f>
        <v>13</v>
      </c>
      <c r="R171" s="74">
        <f>'model (2)'!AM166</f>
        <v>13</v>
      </c>
      <c r="S171" s="74">
        <f>'model (2)'!AN166</f>
        <v>13</v>
      </c>
      <c r="T171" s="148">
        <f t="shared" si="14"/>
        <v>86</v>
      </c>
      <c r="U171" s="157">
        <f>'Assignment (2)'!AB167</f>
        <v>5</v>
      </c>
      <c r="V171" s="157">
        <f>'Assignment (2)'!AC167</f>
        <v>5</v>
      </c>
      <c r="W171" s="47">
        <f t="shared" si="15"/>
        <v>10</v>
      </c>
      <c r="X171" s="149">
        <f t="shared" si="17"/>
        <v>0.77777777777777779</v>
      </c>
      <c r="Y171" s="149">
        <f t="shared" si="16"/>
        <v>0.83333333333333337</v>
      </c>
      <c r="Z171" s="149">
        <f t="shared" si="16"/>
        <v>0.72222222222222221</v>
      </c>
      <c r="AA171" s="149">
        <f t="shared" si="16"/>
        <v>0.94444444444444442</v>
      </c>
      <c r="AB171" s="149">
        <f t="shared" si="16"/>
        <v>0.95652173913043481</v>
      </c>
      <c r="AC171" s="149">
        <f t="shared" si="16"/>
        <v>1</v>
      </c>
    </row>
    <row r="172" spans="1:29" ht="15.6">
      <c r="A172" s="143">
        <v>162</v>
      </c>
      <c r="B172" s="73" t="str">
        <f>'CAT I'!B172</f>
        <v>AME20185L</v>
      </c>
      <c r="C172" s="171" t="str">
        <f>'CAT I'!C172</f>
        <v>SHASWAT SHAHI</v>
      </c>
      <c r="D172" s="74">
        <f>'model (2)'!Y167</f>
        <v>1</v>
      </c>
      <c r="E172" s="74">
        <f>'model (2)'!Z167</f>
        <v>0</v>
      </c>
      <c r="F172" s="74">
        <f>'model (2)'!AA167</f>
        <v>2</v>
      </c>
      <c r="G172" s="74">
        <f>'model (2)'!AB167</f>
        <v>0</v>
      </c>
      <c r="H172" s="74">
        <f>'model (2)'!AC167</f>
        <v>0</v>
      </c>
      <c r="I172" s="74">
        <f>'model (2)'!AD167</f>
        <v>0</v>
      </c>
      <c r="J172" s="74">
        <f>'model (2)'!AE167</f>
        <v>2</v>
      </c>
      <c r="K172" s="74">
        <f>'model (2)'!AF167</f>
        <v>2</v>
      </c>
      <c r="L172" s="74">
        <f>'model (2)'!AG167</f>
        <v>2</v>
      </c>
      <c r="M172" s="74">
        <f>'model (2)'!AH167</f>
        <v>2</v>
      </c>
      <c r="N172" s="74">
        <f>'model (2)'!AI167</f>
        <v>10</v>
      </c>
      <c r="O172" s="74">
        <f>'model (2)'!AJ167</f>
        <v>13</v>
      </c>
      <c r="P172" s="74">
        <f>'model (2)'!AK167</f>
        <v>13</v>
      </c>
      <c r="Q172" s="74">
        <f>'model (2)'!AL167</f>
        <v>13</v>
      </c>
      <c r="R172" s="74">
        <f>'model (2)'!AM167</f>
        <v>13</v>
      </c>
      <c r="S172" s="74">
        <f>'model (2)'!AN167</f>
        <v>13</v>
      </c>
      <c r="T172" s="148">
        <f t="shared" si="14"/>
        <v>86</v>
      </c>
      <c r="U172" s="157">
        <f>'Assignment (2)'!AB168</f>
        <v>5</v>
      </c>
      <c r="V172" s="157">
        <f>'Assignment (2)'!AC168</f>
        <v>5</v>
      </c>
      <c r="W172" s="47">
        <f t="shared" si="15"/>
        <v>10</v>
      </c>
      <c r="X172" s="149">
        <f t="shared" si="17"/>
        <v>0.77777777777777779</v>
      </c>
      <c r="Y172" s="149">
        <f t="shared" si="16"/>
        <v>0.83333333333333337</v>
      </c>
      <c r="Z172" s="149">
        <f t="shared" si="16"/>
        <v>0.72222222222222221</v>
      </c>
      <c r="AA172" s="149">
        <f t="shared" si="16"/>
        <v>0.94444444444444442</v>
      </c>
      <c r="AB172" s="149">
        <f t="shared" si="16"/>
        <v>0.95652173913043481</v>
      </c>
      <c r="AC172" s="149">
        <f t="shared" si="16"/>
        <v>1</v>
      </c>
    </row>
    <row r="173" spans="1:29" ht="15.6">
      <c r="A173" s="143">
        <v>163</v>
      </c>
      <c r="B173" s="73" t="str">
        <f>'CAT I'!B173</f>
        <v>AME20186L</v>
      </c>
      <c r="C173" s="171" t="str">
        <f>'CAT I'!C173</f>
        <v>SRIKANTH J</v>
      </c>
      <c r="D173" s="74">
        <f>'model (2)'!Y168</f>
        <v>1</v>
      </c>
      <c r="E173" s="74">
        <f>'model (2)'!Z168</f>
        <v>1</v>
      </c>
      <c r="F173" s="74">
        <f>'model (2)'!AA168</f>
        <v>1</v>
      </c>
      <c r="G173" s="74">
        <f>'model (2)'!AB168</f>
        <v>1</v>
      </c>
      <c r="H173" s="74">
        <f>'model (2)'!AC168</f>
        <v>1</v>
      </c>
      <c r="I173" s="74">
        <f>'model (2)'!AD168</f>
        <v>1</v>
      </c>
      <c r="J173" s="74">
        <f>'model (2)'!AE168</f>
        <v>1</v>
      </c>
      <c r="K173" s="74">
        <f>'model (2)'!AF168</f>
        <v>2</v>
      </c>
      <c r="L173" s="74">
        <f>'model (2)'!AG168</f>
        <v>1</v>
      </c>
      <c r="M173" s="74">
        <f>'model (2)'!AH168</f>
        <v>1</v>
      </c>
      <c r="N173" s="74">
        <f>'model (2)'!AI168</f>
        <v>6</v>
      </c>
      <c r="O173" s="74">
        <f>'model (2)'!AJ168</f>
        <v>11</v>
      </c>
      <c r="P173" s="74">
        <f>'model (2)'!AK168</f>
        <v>12</v>
      </c>
      <c r="Q173" s="74">
        <f>'model (2)'!AL168</f>
        <v>9</v>
      </c>
      <c r="R173" s="74">
        <f>'model (2)'!AM168</f>
        <v>14</v>
      </c>
      <c r="S173" s="74">
        <f>'model (2)'!AN168</f>
        <v>13</v>
      </c>
      <c r="T173" s="148">
        <f t="shared" si="14"/>
        <v>76</v>
      </c>
      <c r="U173" s="157">
        <f>'Assignment (2)'!AB169</f>
        <v>5</v>
      </c>
      <c r="V173" s="157">
        <f>'Assignment (2)'!AC169</f>
        <v>5</v>
      </c>
      <c r="W173" s="47">
        <f t="shared" si="15"/>
        <v>10</v>
      </c>
      <c r="X173" s="149">
        <f t="shared" si="17"/>
        <v>0.72222222222222221</v>
      </c>
      <c r="Y173" s="149">
        <f t="shared" si="16"/>
        <v>0.77777777777777779</v>
      </c>
      <c r="Z173" s="149">
        <f t="shared" si="16"/>
        <v>0.61111111111111116</v>
      </c>
      <c r="AA173" s="149">
        <f t="shared" si="16"/>
        <v>0.94444444444444442</v>
      </c>
      <c r="AB173" s="149">
        <f t="shared" si="16"/>
        <v>0.86956521739130432</v>
      </c>
      <c r="AC173" s="149">
        <f t="shared" si="16"/>
        <v>0.73333333333333328</v>
      </c>
    </row>
    <row r="174" spans="1:29" ht="15.6">
      <c r="A174" s="143">
        <v>164</v>
      </c>
      <c r="B174" s="73" t="str">
        <f>'CAT I'!B174</f>
        <v>AME20187L</v>
      </c>
      <c r="C174" s="171" t="str">
        <f>'CAT I'!C174</f>
        <v>SRIKANTH K</v>
      </c>
      <c r="D174" s="74">
        <f>'model (2)'!Y169</f>
        <v>2</v>
      </c>
      <c r="E174" s="74">
        <f>'model (2)'!Z169</f>
        <v>2</v>
      </c>
      <c r="F174" s="74">
        <f>'model (2)'!AA169</f>
        <v>2</v>
      </c>
      <c r="G174" s="74">
        <f>'model (2)'!AB169</f>
        <v>2</v>
      </c>
      <c r="H174" s="74">
        <f>'model (2)'!AC169</f>
        <v>2</v>
      </c>
      <c r="I174" s="74">
        <f>'model (2)'!AD169</f>
        <v>2</v>
      </c>
      <c r="J174" s="74">
        <f>'model (2)'!AE169</f>
        <v>2</v>
      </c>
      <c r="K174" s="74">
        <f>'model (2)'!AF169</f>
        <v>2</v>
      </c>
      <c r="L174" s="74">
        <f>'model (2)'!AG169</f>
        <v>2</v>
      </c>
      <c r="M174" s="74">
        <f>'model (2)'!AH169</f>
        <v>2</v>
      </c>
      <c r="N174" s="74">
        <f>'model (2)'!AI169</f>
        <v>6</v>
      </c>
      <c r="O174" s="74">
        <f>'model (2)'!AJ169</f>
        <v>9</v>
      </c>
      <c r="P174" s="74">
        <f>'model (2)'!AK169</f>
        <v>5</v>
      </c>
      <c r="Q174" s="74">
        <f>'model (2)'!AL169</f>
        <v>11</v>
      </c>
      <c r="R174" s="74">
        <f>'model (2)'!AM169</f>
        <v>14</v>
      </c>
      <c r="S174" s="74">
        <f>'model (2)'!AN169</f>
        <v>14</v>
      </c>
      <c r="T174" s="148">
        <f t="shared" si="14"/>
        <v>79</v>
      </c>
      <c r="U174" s="157">
        <f>'Assignment (2)'!AB170</f>
        <v>5</v>
      </c>
      <c r="V174" s="157">
        <f>'Assignment (2)'!AC170</f>
        <v>5</v>
      </c>
      <c r="W174" s="47">
        <f t="shared" si="15"/>
        <v>10</v>
      </c>
      <c r="X174" s="149">
        <f t="shared" si="17"/>
        <v>0.72222222222222221</v>
      </c>
      <c r="Y174" s="149">
        <f t="shared" si="16"/>
        <v>0.5</v>
      </c>
      <c r="Z174" s="149">
        <f t="shared" si="16"/>
        <v>0.83333333333333337</v>
      </c>
      <c r="AA174" s="149">
        <f t="shared" si="16"/>
        <v>1</v>
      </c>
      <c r="AB174" s="149">
        <f t="shared" si="16"/>
        <v>1</v>
      </c>
      <c r="AC174" s="149">
        <f t="shared" si="16"/>
        <v>0.73333333333333328</v>
      </c>
    </row>
    <row r="175" spans="1:29" ht="15.6">
      <c r="A175" s="143">
        <v>165</v>
      </c>
      <c r="B175" s="73" t="str">
        <f>'CAT I'!B175</f>
        <v>AME20188L</v>
      </c>
      <c r="C175" s="171" t="str">
        <f>'CAT I'!C175</f>
        <v>SRINATH P</v>
      </c>
      <c r="D175" s="74">
        <f>'model (2)'!Y170</f>
        <v>2</v>
      </c>
      <c r="E175" s="74">
        <f>'model (2)'!Z170</f>
        <v>1</v>
      </c>
      <c r="F175" s="74">
        <f>'model (2)'!AA170</f>
        <v>2</v>
      </c>
      <c r="G175" s="74">
        <f>'model (2)'!AB170</f>
        <v>2</v>
      </c>
      <c r="H175" s="74">
        <f>'model (2)'!AC170</f>
        <v>2</v>
      </c>
      <c r="I175" s="74">
        <f>'model (2)'!AD170</f>
        <v>2</v>
      </c>
      <c r="J175" s="74">
        <f>'model (2)'!AE170</f>
        <v>2</v>
      </c>
      <c r="K175" s="74">
        <f>'model (2)'!AF170</f>
        <v>2</v>
      </c>
      <c r="L175" s="74">
        <f>'model (2)'!AG170</f>
        <v>2</v>
      </c>
      <c r="M175" s="74">
        <f>'model (2)'!AH170</f>
        <v>2</v>
      </c>
      <c r="N175" s="74">
        <f>'model (2)'!AI170</f>
        <v>7</v>
      </c>
      <c r="O175" s="74">
        <f>'model (2)'!AJ170</f>
        <v>6</v>
      </c>
      <c r="P175" s="74">
        <f>'model (2)'!AK170</f>
        <v>4</v>
      </c>
      <c r="Q175" s="74">
        <f>'model (2)'!AL170</f>
        <v>2</v>
      </c>
      <c r="R175" s="74">
        <f>'model (2)'!AM170</f>
        <v>11</v>
      </c>
      <c r="S175" s="74">
        <f>'model (2)'!AN170</f>
        <v>9</v>
      </c>
      <c r="T175" s="148">
        <f t="shared" si="14"/>
        <v>58</v>
      </c>
      <c r="U175" s="157">
        <f>'Assignment (2)'!AB171</f>
        <v>5</v>
      </c>
      <c r="V175" s="157">
        <f>'Assignment (2)'!AC171</f>
        <v>5</v>
      </c>
      <c r="W175" s="47">
        <f t="shared" si="15"/>
        <v>10</v>
      </c>
      <c r="X175" s="149">
        <f t="shared" si="17"/>
        <v>0.5</v>
      </c>
      <c r="Y175" s="149">
        <f t="shared" si="16"/>
        <v>0.44444444444444442</v>
      </c>
      <c r="Z175" s="149">
        <f t="shared" si="16"/>
        <v>0.33333333333333331</v>
      </c>
      <c r="AA175" s="149">
        <f t="shared" si="16"/>
        <v>0.83333333333333337</v>
      </c>
      <c r="AB175" s="149">
        <f t="shared" si="16"/>
        <v>0.78260869565217395</v>
      </c>
      <c r="AC175" s="149">
        <f t="shared" si="16"/>
        <v>0.8</v>
      </c>
    </row>
    <row r="176" spans="1:29" ht="15.6">
      <c r="A176" s="143">
        <v>166</v>
      </c>
      <c r="B176" s="73" t="str">
        <f>'CAT I'!B176</f>
        <v>AME20189L</v>
      </c>
      <c r="C176" s="171" t="str">
        <f>'CAT I'!C176</f>
        <v>SRIVARSHAN M</v>
      </c>
      <c r="D176" s="74">
        <f>'model (2)'!Y171</f>
        <v>1</v>
      </c>
      <c r="E176" s="74">
        <f>'model (2)'!Z171</f>
        <v>0</v>
      </c>
      <c r="F176" s="74">
        <f>'model (2)'!AA171</f>
        <v>2</v>
      </c>
      <c r="G176" s="74">
        <f>'model (2)'!AB171</f>
        <v>0</v>
      </c>
      <c r="H176" s="74">
        <f>'model (2)'!AC171</f>
        <v>0</v>
      </c>
      <c r="I176" s="74">
        <f>'model (2)'!AD171</f>
        <v>0</v>
      </c>
      <c r="J176" s="74">
        <f>'model (2)'!AE171</f>
        <v>2</v>
      </c>
      <c r="K176" s="74">
        <f>'model (2)'!AF171</f>
        <v>2</v>
      </c>
      <c r="L176" s="74">
        <f>'model (2)'!AG171</f>
        <v>2</v>
      </c>
      <c r="M176" s="74">
        <f>'model (2)'!AH171</f>
        <v>2</v>
      </c>
      <c r="N176" s="74">
        <f>'model (2)'!AI171</f>
        <v>10</v>
      </c>
      <c r="O176" s="74">
        <f>'model (2)'!AJ171</f>
        <v>13</v>
      </c>
      <c r="P176" s="74">
        <f>'model (2)'!AK171</f>
        <v>13</v>
      </c>
      <c r="Q176" s="74">
        <f>'model (2)'!AL171</f>
        <v>13</v>
      </c>
      <c r="R176" s="74">
        <f>'model (2)'!AM171</f>
        <v>13</v>
      </c>
      <c r="S176" s="74">
        <f>'model (2)'!AN171</f>
        <v>13</v>
      </c>
      <c r="T176" s="148">
        <f t="shared" si="14"/>
        <v>86</v>
      </c>
      <c r="U176" s="157">
        <f>'Assignment (2)'!AB172</f>
        <v>5</v>
      </c>
      <c r="V176" s="157">
        <f>'Assignment (2)'!AC172</f>
        <v>5</v>
      </c>
      <c r="W176" s="47">
        <f t="shared" si="15"/>
        <v>10</v>
      </c>
      <c r="X176" s="149">
        <f t="shared" si="17"/>
        <v>0.77777777777777779</v>
      </c>
      <c r="Y176" s="149">
        <f t="shared" si="16"/>
        <v>0.83333333333333337</v>
      </c>
      <c r="Z176" s="149">
        <f t="shared" si="16"/>
        <v>0.72222222222222221</v>
      </c>
      <c r="AA176" s="149">
        <f t="shared" si="16"/>
        <v>0.94444444444444442</v>
      </c>
      <c r="AB176" s="149">
        <f t="shared" si="16"/>
        <v>0.95652173913043481</v>
      </c>
      <c r="AC176" s="149">
        <f t="shared" si="16"/>
        <v>1</v>
      </c>
    </row>
    <row r="177" spans="1:29" ht="15.6">
      <c r="A177" s="143">
        <v>167</v>
      </c>
      <c r="B177" s="73" t="str">
        <f>'CAT I'!B177</f>
        <v>AME20190L</v>
      </c>
      <c r="C177" s="171" t="str">
        <f>'CAT I'!C177</f>
        <v>SURAJ KUMAR</v>
      </c>
      <c r="D177" s="74">
        <f>'model (2)'!Y172</f>
        <v>1</v>
      </c>
      <c r="E177" s="74">
        <f>'model (2)'!Z172</f>
        <v>0</v>
      </c>
      <c r="F177" s="74">
        <f>'model (2)'!AA172</f>
        <v>2</v>
      </c>
      <c r="G177" s="74">
        <f>'model (2)'!AB172</f>
        <v>0</v>
      </c>
      <c r="H177" s="74">
        <f>'model (2)'!AC172</f>
        <v>0</v>
      </c>
      <c r="I177" s="74">
        <f>'model (2)'!AD172</f>
        <v>0</v>
      </c>
      <c r="J177" s="74">
        <f>'model (2)'!AE172</f>
        <v>2</v>
      </c>
      <c r="K177" s="74">
        <f>'model (2)'!AF172</f>
        <v>2</v>
      </c>
      <c r="L177" s="74">
        <f>'model (2)'!AG172</f>
        <v>2</v>
      </c>
      <c r="M177" s="74">
        <f>'model (2)'!AH172</f>
        <v>2</v>
      </c>
      <c r="N177" s="74">
        <f>'model (2)'!AI172</f>
        <v>10</v>
      </c>
      <c r="O177" s="74">
        <f>'model (2)'!AJ172</f>
        <v>13</v>
      </c>
      <c r="P177" s="74">
        <f>'model (2)'!AK172</f>
        <v>13</v>
      </c>
      <c r="Q177" s="74">
        <f>'model (2)'!AL172</f>
        <v>13</v>
      </c>
      <c r="R177" s="74">
        <f>'model (2)'!AM172</f>
        <v>13</v>
      </c>
      <c r="S177" s="74">
        <f>'model (2)'!AN172</f>
        <v>13</v>
      </c>
      <c r="T177" s="148">
        <f t="shared" si="14"/>
        <v>86</v>
      </c>
      <c r="U177" s="157">
        <f>'Assignment (2)'!AB173</f>
        <v>5</v>
      </c>
      <c r="V177" s="157">
        <f>'Assignment (2)'!AC173</f>
        <v>5</v>
      </c>
      <c r="W177" s="47">
        <f t="shared" si="15"/>
        <v>10</v>
      </c>
      <c r="X177" s="149">
        <f t="shared" si="17"/>
        <v>0.77777777777777779</v>
      </c>
      <c r="Y177" s="149">
        <f t="shared" si="16"/>
        <v>0.83333333333333337</v>
      </c>
      <c r="Z177" s="149">
        <f t="shared" si="16"/>
        <v>0.72222222222222221</v>
      </c>
      <c r="AA177" s="149">
        <f t="shared" si="16"/>
        <v>0.94444444444444442</v>
      </c>
      <c r="AB177" s="149">
        <f t="shared" si="16"/>
        <v>0.95652173913043481</v>
      </c>
      <c r="AC177" s="149">
        <f t="shared" si="16"/>
        <v>1</v>
      </c>
    </row>
    <row r="178" spans="1:29" ht="15.6">
      <c r="A178" s="143">
        <v>168</v>
      </c>
      <c r="B178" s="73" t="str">
        <f>'CAT I'!B178</f>
        <v>AME20191L</v>
      </c>
      <c r="C178" s="171" t="str">
        <f>'CAT I'!C178</f>
        <v>SURESH BALAJI</v>
      </c>
      <c r="D178" s="74">
        <f>'model (2)'!Y173</f>
        <v>2</v>
      </c>
      <c r="E178" s="74">
        <f>'model (2)'!Z173</f>
        <v>2</v>
      </c>
      <c r="F178" s="74">
        <f>'model (2)'!AA173</f>
        <v>2</v>
      </c>
      <c r="G178" s="74">
        <f>'model (2)'!AB173</f>
        <v>2</v>
      </c>
      <c r="H178" s="74">
        <f>'model (2)'!AC173</f>
        <v>2</v>
      </c>
      <c r="I178" s="74">
        <f>'model (2)'!AD173</f>
        <v>2</v>
      </c>
      <c r="J178" s="74">
        <f>'model (2)'!AE173</f>
        <v>2</v>
      </c>
      <c r="K178" s="74">
        <f>'model (2)'!AF173</f>
        <v>2</v>
      </c>
      <c r="L178" s="74">
        <f>'model (2)'!AG173</f>
        <v>2</v>
      </c>
      <c r="M178" s="74">
        <f>'model (2)'!AH173</f>
        <v>2</v>
      </c>
      <c r="N178" s="74">
        <f>'model (2)'!AI173</f>
        <v>9</v>
      </c>
      <c r="O178" s="74">
        <f>'model (2)'!AJ173</f>
        <v>14</v>
      </c>
      <c r="P178" s="74">
        <f>'model (2)'!AK173</f>
        <v>14</v>
      </c>
      <c r="Q178" s="74">
        <f>'model (2)'!AL173</f>
        <v>13</v>
      </c>
      <c r="R178" s="74">
        <f>'model (2)'!AM173</f>
        <v>13</v>
      </c>
      <c r="S178" s="74">
        <f>'model (2)'!AN173</f>
        <v>14</v>
      </c>
      <c r="T178" s="148">
        <f t="shared" si="14"/>
        <v>97</v>
      </c>
      <c r="U178" s="157">
        <f>'Assignment (2)'!AB174</f>
        <v>5</v>
      </c>
      <c r="V178" s="157">
        <f>'Assignment (2)'!AC174</f>
        <v>5</v>
      </c>
      <c r="W178" s="47">
        <f t="shared" si="15"/>
        <v>10</v>
      </c>
      <c r="X178" s="149">
        <f t="shared" si="17"/>
        <v>1</v>
      </c>
      <c r="Y178" s="149">
        <f t="shared" si="16"/>
        <v>1</v>
      </c>
      <c r="Z178" s="149">
        <f t="shared" si="16"/>
        <v>0.94444444444444442</v>
      </c>
      <c r="AA178" s="149">
        <f t="shared" si="16"/>
        <v>0.94444444444444442</v>
      </c>
      <c r="AB178" s="149">
        <f t="shared" si="16"/>
        <v>1</v>
      </c>
      <c r="AC178" s="149">
        <f t="shared" si="16"/>
        <v>0.93333333333333335</v>
      </c>
    </row>
    <row r="179" spans="1:29" ht="15.6">
      <c r="A179" s="143">
        <v>169</v>
      </c>
      <c r="B179" s="73" t="str">
        <f>'CAT I'!B179</f>
        <v>AME20193L</v>
      </c>
      <c r="C179" s="171" t="str">
        <f>'CAT I'!C179</f>
        <v>TEKENDRA THAPA</v>
      </c>
      <c r="D179" s="74">
        <f>'model (2)'!Y174</f>
        <v>1</v>
      </c>
      <c r="E179" s="74">
        <f>'model (2)'!Z174</f>
        <v>2</v>
      </c>
      <c r="F179" s="74">
        <f>'model (2)'!AA174</f>
        <v>2</v>
      </c>
      <c r="G179" s="74">
        <f>'model (2)'!AB174</f>
        <v>2</v>
      </c>
      <c r="H179" s="74">
        <f>'model (2)'!AC174</f>
        <v>2</v>
      </c>
      <c r="I179" s="74">
        <f>'model (2)'!AD174</f>
        <v>1</v>
      </c>
      <c r="J179" s="74">
        <f>'model (2)'!AE174</f>
        <v>1</v>
      </c>
      <c r="K179" s="74">
        <f>'model (2)'!AF174</f>
        <v>1</v>
      </c>
      <c r="L179" s="74">
        <f>'model (2)'!AG174</f>
        <v>2</v>
      </c>
      <c r="M179" s="74">
        <f>'model (2)'!AH174</f>
        <v>2</v>
      </c>
      <c r="N179" s="74">
        <f>'model (2)'!AI174</f>
        <v>8</v>
      </c>
      <c r="O179" s="74">
        <f>'model (2)'!AJ174</f>
        <v>11</v>
      </c>
      <c r="P179" s="74">
        <f>'model (2)'!AK174</f>
        <v>14</v>
      </c>
      <c r="Q179" s="74">
        <f>'model (2)'!AL174</f>
        <v>13</v>
      </c>
      <c r="R179" s="74">
        <f>'model (2)'!AM174</f>
        <v>12</v>
      </c>
      <c r="S179" s="74">
        <f>'model (2)'!AN174</f>
        <v>11</v>
      </c>
      <c r="T179" s="148">
        <f t="shared" si="14"/>
        <v>85</v>
      </c>
      <c r="U179" s="157">
        <f>'Assignment (2)'!AB175</f>
        <v>5</v>
      </c>
      <c r="V179" s="157">
        <f>'Assignment (2)'!AC175</f>
        <v>5</v>
      </c>
      <c r="W179" s="47">
        <f t="shared" si="15"/>
        <v>10</v>
      </c>
      <c r="X179" s="149">
        <f t="shared" si="17"/>
        <v>0.77777777777777779</v>
      </c>
      <c r="Y179" s="149">
        <f t="shared" si="16"/>
        <v>1</v>
      </c>
      <c r="Z179" s="149">
        <f t="shared" si="16"/>
        <v>0.88888888888888884</v>
      </c>
      <c r="AA179" s="149">
        <f t="shared" si="16"/>
        <v>0.77777777777777779</v>
      </c>
      <c r="AB179" s="149">
        <f t="shared" si="16"/>
        <v>0.86956521739130432</v>
      </c>
      <c r="AC179" s="149">
        <f t="shared" si="16"/>
        <v>0.8666666666666667</v>
      </c>
    </row>
    <row r="180" spans="1:29" ht="15.6">
      <c r="A180" s="143">
        <v>170</v>
      </c>
      <c r="B180" s="73" t="str">
        <f>'CAT I'!B180</f>
        <v>AME20194L</v>
      </c>
      <c r="C180" s="171" t="str">
        <f>'CAT I'!C180</f>
        <v>THABRAZ AHMED</v>
      </c>
      <c r="D180" s="74">
        <f>'model (2)'!Y175</f>
        <v>2</v>
      </c>
      <c r="E180" s="74">
        <f>'model (2)'!Z175</f>
        <v>2</v>
      </c>
      <c r="F180" s="74">
        <f>'model (2)'!AA175</f>
        <v>2</v>
      </c>
      <c r="G180" s="74">
        <f>'model (2)'!AB175</f>
        <v>2</v>
      </c>
      <c r="H180" s="74">
        <f>'model (2)'!AC175</f>
        <v>2</v>
      </c>
      <c r="I180" s="74">
        <f>'model (2)'!AD175</f>
        <v>2</v>
      </c>
      <c r="J180" s="74">
        <f>'model (2)'!AE175</f>
        <v>2</v>
      </c>
      <c r="K180" s="74">
        <f>'model (2)'!AF175</f>
        <v>2</v>
      </c>
      <c r="L180" s="74">
        <f>'model (2)'!AG175</f>
        <v>2</v>
      </c>
      <c r="M180" s="74">
        <f>'model (2)'!AH175</f>
        <v>2</v>
      </c>
      <c r="N180" s="74">
        <f>'model (2)'!AI175</f>
        <v>6</v>
      </c>
      <c r="O180" s="74">
        <f>'model (2)'!AJ175</f>
        <v>9</v>
      </c>
      <c r="P180" s="74">
        <f>'model (2)'!AK175</f>
        <v>5</v>
      </c>
      <c r="Q180" s="74">
        <f>'model (2)'!AL175</f>
        <v>11</v>
      </c>
      <c r="R180" s="74">
        <f>'model (2)'!AM175</f>
        <v>14</v>
      </c>
      <c r="S180" s="74">
        <f>'model (2)'!AN175</f>
        <v>14</v>
      </c>
      <c r="T180" s="148">
        <f t="shared" si="14"/>
        <v>79</v>
      </c>
      <c r="U180" s="157">
        <f>'Assignment (2)'!AB176</f>
        <v>5</v>
      </c>
      <c r="V180" s="157">
        <f>'Assignment (2)'!AC176</f>
        <v>5</v>
      </c>
      <c r="W180" s="47">
        <f t="shared" si="15"/>
        <v>10</v>
      </c>
      <c r="X180" s="149">
        <f t="shared" si="17"/>
        <v>0.72222222222222221</v>
      </c>
      <c r="Y180" s="149">
        <f t="shared" si="16"/>
        <v>0.5</v>
      </c>
      <c r="Z180" s="149">
        <f t="shared" si="16"/>
        <v>0.83333333333333337</v>
      </c>
      <c r="AA180" s="149">
        <f t="shared" si="16"/>
        <v>1</v>
      </c>
      <c r="AB180" s="149">
        <f t="shared" si="16"/>
        <v>1</v>
      </c>
      <c r="AC180" s="149">
        <f t="shared" si="16"/>
        <v>0.73333333333333328</v>
      </c>
    </row>
    <row r="181" spans="1:29" ht="15.6">
      <c r="A181" s="143">
        <v>171</v>
      </c>
      <c r="B181" s="73" t="str">
        <f>'CAT I'!B181</f>
        <v>AME20195L</v>
      </c>
      <c r="C181" s="171" t="str">
        <f>'CAT I'!C181</f>
        <v>THEJESHWARAN</v>
      </c>
      <c r="D181" s="74">
        <f>'model (2)'!Y176</f>
        <v>2</v>
      </c>
      <c r="E181" s="74">
        <f>'model (2)'!Z176</f>
        <v>1</v>
      </c>
      <c r="F181" s="74">
        <f>'model (2)'!AA176</f>
        <v>2</v>
      </c>
      <c r="G181" s="74">
        <f>'model (2)'!AB176</f>
        <v>2</v>
      </c>
      <c r="H181" s="74">
        <f>'model (2)'!AC176</f>
        <v>2</v>
      </c>
      <c r="I181" s="74">
        <f>'model (2)'!AD176</f>
        <v>2</v>
      </c>
      <c r="J181" s="74">
        <f>'model (2)'!AE176</f>
        <v>2</v>
      </c>
      <c r="K181" s="74">
        <f>'model (2)'!AF176</f>
        <v>2</v>
      </c>
      <c r="L181" s="74">
        <f>'model (2)'!AG176</f>
        <v>2</v>
      </c>
      <c r="M181" s="74">
        <f>'model (2)'!AH176</f>
        <v>2</v>
      </c>
      <c r="N181" s="74">
        <f>'model (2)'!AI176</f>
        <v>6</v>
      </c>
      <c r="O181" s="74">
        <f>'model (2)'!AJ176</f>
        <v>7</v>
      </c>
      <c r="P181" s="74">
        <f>'model (2)'!AK176</f>
        <v>6</v>
      </c>
      <c r="Q181" s="74">
        <f>'model (2)'!AL176</f>
        <v>6</v>
      </c>
      <c r="R181" s="74">
        <f>'model (2)'!AM176</f>
        <v>14</v>
      </c>
      <c r="S181" s="74">
        <f>'model (2)'!AN176</f>
        <v>8</v>
      </c>
      <c r="T181" s="148">
        <f t="shared" si="14"/>
        <v>66</v>
      </c>
      <c r="U181" s="157">
        <f>'Assignment (2)'!AB177</f>
        <v>5</v>
      </c>
      <c r="V181" s="157">
        <f>'Assignment (2)'!AC177</f>
        <v>5</v>
      </c>
      <c r="W181" s="47">
        <f t="shared" si="15"/>
        <v>10</v>
      </c>
      <c r="X181" s="149">
        <f t="shared" si="17"/>
        <v>0.55555555555555558</v>
      </c>
      <c r="Y181" s="149">
        <f t="shared" si="16"/>
        <v>0.55555555555555558</v>
      </c>
      <c r="Z181" s="149">
        <f t="shared" si="16"/>
        <v>0.55555555555555558</v>
      </c>
      <c r="AA181" s="149">
        <f t="shared" si="16"/>
        <v>1</v>
      </c>
      <c r="AB181" s="149">
        <f t="shared" si="16"/>
        <v>0.73913043478260865</v>
      </c>
      <c r="AC181" s="149">
        <f t="shared" si="16"/>
        <v>0.73333333333333328</v>
      </c>
    </row>
    <row r="182" spans="1:29" ht="15.6">
      <c r="A182" s="143">
        <v>172</v>
      </c>
      <c r="B182" s="73" t="str">
        <f>'CAT I'!B182</f>
        <v>AME20196L</v>
      </c>
      <c r="C182" s="171" t="str">
        <f>'CAT I'!C182</f>
        <v>TONY PLAYER M</v>
      </c>
      <c r="D182" s="74">
        <f>'model (2)'!Y177</f>
        <v>1</v>
      </c>
      <c r="E182" s="74">
        <f>'model (2)'!Z177</f>
        <v>1</v>
      </c>
      <c r="F182" s="74">
        <f>'model (2)'!AA177</f>
        <v>1</v>
      </c>
      <c r="G182" s="74">
        <f>'model (2)'!AB177</f>
        <v>1</v>
      </c>
      <c r="H182" s="74">
        <f>'model (2)'!AC177</f>
        <v>1</v>
      </c>
      <c r="I182" s="74">
        <f>'model (2)'!AD177</f>
        <v>1</v>
      </c>
      <c r="J182" s="74">
        <f>'model (2)'!AE177</f>
        <v>1</v>
      </c>
      <c r="K182" s="74">
        <f>'model (2)'!AF177</f>
        <v>1</v>
      </c>
      <c r="L182" s="74">
        <f>'model (2)'!AG177</f>
        <v>1</v>
      </c>
      <c r="M182" s="74">
        <f>'model (2)'!AH177</f>
        <v>1</v>
      </c>
      <c r="N182" s="74">
        <f>'model (2)'!AI177</f>
        <v>6</v>
      </c>
      <c r="O182" s="74">
        <f>'model (2)'!AJ177</f>
        <v>12</v>
      </c>
      <c r="P182" s="74">
        <f>'model (2)'!AK177</f>
        <v>14</v>
      </c>
      <c r="Q182" s="74">
        <f>'model (2)'!AL177</f>
        <v>11</v>
      </c>
      <c r="R182" s="74">
        <f>'model (2)'!AM177</f>
        <v>13</v>
      </c>
      <c r="S182" s="74">
        <f>'model (2)'!AN177</f>
        <v>10</v>
      </c>
      <c r="T182" s="148">
        <f t="shared" si="14"/>
        <v>76</v>
      </c>
      <c r="U182" s="157">
        <f>'Assignment (2)'!AB178</f>
        <v>5</v>
      </c>
      <c r="V182" s="157">
        <f>'Assignment (2)'!AC178</f>
        <v>5</v>
      </c>
      <c r="W182" s="47">
        <f t="shared" si="15"/>
        <v>10</v>
      </c>
      <c r="X182" s="149">
        <f t="shared" si="17"/>
        <v>0.77777777777777779</v>
      </c>
      <c r="Y182" s="149">
        <f t="shared" si="16"/>
        <v>0.88888888888888884</v>
      </c>
      <c r="Z182" s="149">
        <f t="shared" si="16"/>
        <v>0.72222222222222221</v>
      </c>
      <c r="AA182" s="149">
        <f t="shared" si="16"/>
        <v>0.83333333333333337</v>
      </c>
      <c r="AB182" s="149">
        <f t="shared" si="16"/>
        <v>0.73913043478260865</v>
      </c>
      <c r="AC182" s="149">
        <f t="shared" si="16"/>
        <v>0.73333333333333328</v>
      </c>
    </row>
    <row r="183" spans="1:29" ht="15.6">
      <c r="A183" s="143">
        <v>173</v>
      </c>
      <c r="B183" s="73" t="str">
        <f>'CAT I'!B183</f>
        <v>AME20197L</v>
      </c>
      <c r="C183" s="171" t="str">
        <f>'CAT I'!C183</f>
        <v>VIMAL P S</v>
      </c>
      <c r="D183" s="74">
        <f>'model (2)'!Y178</f>
        <v>1</v>
      </c>
      <c r="E183" s="74">
        <f>'model (2)'!Z178</f>
        <v>1</v>
      </c>
      <c r="F183" s="74">
        <f>'model (2)'!AA178</f>
        <v>2</v>
      </c>
      <c r="G183" s="74">
        <f>'model (2)'!AB178</f>
        <v>1</v>
      </c>
      <c r="H183" s="74">
        <f>'model (2)'!AC178</f>
        <v>1</v>
      </c>
      <c r="I183" s="74">
        <f>'model (2)'!AD178</f>
        <v>1</v>
      </c>
      <c r="J183" s="74">
        <f>'model (2)'!AE178</f>
        <v>2</v>
      </c>
      <c r="K183" s="74">
        <f>'model (2)'!AF178</f>
        <v>2</v>
      </c>
      <c r="L183" s="74">
        <f>'model (2)'!AG178</f>
        <v>2</v>
      </c>
      <c r="M183" s="74">
        <f>'model (2)'!AH178</f>
        <v>1</v>
      </c>
      <c r="N183" s="74">
        <f>'model (2)'!AI178</f>
        <v>5</v>
      </c>
      <c r="O183" s="74">
        <f>'model (2)'!AJ178</f>
        <v>9</v>
      </c>
      <c r="P183" s="74">
        <f>'model (2)'!AK178</f>
        <v>14</v>
      </c>
      <c r="Q183" s="74">
        <f>'model (2)'!AL178</f>
        <v>13</v>
      </c>
      <c r="R183" s="74">
        <f>'model (2)'!AM178</f>
        <v>12</v>
      </c>
      <c r="S183" s="74">
        <f>'model (2)'!AN178</f>
        <v>10</v>
      </c>
      <c r="T183" s="148">
        <f t="shared" si="14"/>
        <v>77</v>
      </c>
      <c r="U183" s="157">
        <f>'Assignment (2)'!AB179</f>
        <v>5</v>
      </c>
      <c r="V183" s="157">
        <f>'Assignment (2)'!AC179</f>
        <v>5</v>
      </c>
      <c r="W183" s="47">
        <f t="shared" si="15"/>
        <v>10</v>
      </c>
      <c r="X183" s="149">
        <f t="shared" si="17"/>
        <v>0.61111111111111116</v>
      </c>
      <c r="Y183" s="149">
        <f t="shared" si="16"/>
        <v>0.94444444444444442</v>
      </c>
      <c r="Z183" s="149">
        <f t="shared" si="16"/>
        <v>0.83333333333333337</v>
      </c>
      <c r="AA183" s="149">
        <f t="shared" si="16"/>
        <v>0.88888888888888884</v>
      </c>
      <c r="AB183" s="149">
        <f t="shared" si="16"/>
        <v>0.78260869565217395</v>
      </c>
      <c r="AC183" s="149">
        <f t="shared" si="16"/>
        <v>0.66666666666666663</v>
      </c>
    </row>
    <row r="184" spans="1:29" ht="15.6">
      <c r="A184" s="143">
        <v>174</v>
      </c>
      <c r="B184" s="73" t="str">
        <f>'CAT I'!B184</f>
        <v>AME20198L</v>
      </c>
      <c r="C184" s="171" t="str">
        <f>'CAT I'!C184</f>
        <v>VISWABALAN M</v>
      </c>
      <c r="D184" s="74">
        <f>'model (2)'!Y179</f>
        <v>1</v>
      </c>
      <c r="E184" s="74">
        <f>'model (2)'!Z179</f>
        <v>1</v>
      </c>
      <c r="F184" s="74">
        <f>'model (2)'!AA179</f>
        <v>1</v>
      </c>
      <c r="G184" s="74">
        <f>'model (2)'!AB179</f>
        <v>1</v>
      </c>
      <c r="H184" s="74">
        <f>'model (2)'!AC179</f>
        <v>1</v>
      </c>
      <c r="I184" s="74">
        <f>'model (2)'!AD179</f>
        <v>1</v>
      </c>
      <c r="J184" s="74">
        <f>'model (2)'!AE179</f>
        <v>1</v>
      </c>
      <c r="K184" s="74">
        <f>'model (2)'!AF179</f>
        <v>2</v>
      </c>
      <c r="L184" s="74">
        <f>'model (2)'!AG179</f>
        <v>2</v>
      </c>
      <c r="M184" s="74">
        <f>'model (2)'!AH179</f>
        <v>1</v>
      </c>
      <c r="N184" s="74">
        <f>'model (2)'!AI179</f>
        <v>6</v>
      </c>
      <c r="O184" s="74">
        <f>'model (2)'!AJ179</f>
        <v>13</v>
      </c>
      <c r="P184" s="74">
        <f>'model (2)'!AK179</f>
        <v>14</v>
      </c>
      <c r="Q184" s="74">
        <f>'model (2)'!AL179</f>
        <v>10</v>
      </c>
      <c r="R184" s="74">
        <f>'model (2)'!AM179</f>
        <v>14</v>
      </c>
      <c r="S184" s="74">
        <f>'model (2)'!AN179</f>
        <v>7</v>
      </c>
      <c r="T184" s="148">
        <f t="shared" si="14"/>
        <v>76</v>
      </c>
      <c r="U184" s="157">
        <f>'Assignment (2)'!AB180</f>
        <v>5</v>
      </c>
      <c r="V184" s="157">
        <f>'Assignment (2)'!AC180</f>
        <v>5</v>
      </c>
      <c r="W184" s="47">
        <f t="shared" si="15"/>
        <v>10</v>
      </c>
      <c r="X184" s="149">
        <f t="shared" si="17"/>
        <v>0.83333333333333337</v>
      </c>
      <c r="Y184" s="149">
        <f t="shared" si="16"/>
        <v>0.88888888888888884</v>
      </c>
      <c r="Z184" s="149">
        <f t="shared" si="16"/>
        <v>0.66666666666666663</v>
      </c>
      <c r="AA184" s="149">
        <f t="shared" si="16"/>
        <v>0.94444444444444442</v>
      </c>
      <c r="AB184" s="149">
        <f t="shared" si="16"/>
        <v>0.65217391304347827</v>
      </c>
      <c r="AC184" s="149">
        <f t="shared" si="16"/>
        <v>0.73333333333333328</v>
      </c>
    </row>
    <row r="185" spans="1:29" ht="15.6">
      <c r="A185" s="143">
        <v>175</v>
      </c>
      <c r="B185" s="73" t="str">
        <f>'CAT I'!B185</f>
        <v>AME20199L</v>
      </c>
      <c r="C185" s="171" t="str">
        <f>'CAT I'!C185</f>
        <v>SHIVAM KUMAR SINGH</v>
      </c>
      <c r="D185" s="74">
        <f>'model (2)'!Y180</f>
        <v>2</v>
      </c>
      <c r="E185" s="74">
        <f>'model (2)'!Z180</f>
        <v>2</v>
      </c>
      <c r="F185" s="74">
        <f>'model (2)'!AA180</f>
        <v>2</v>
      </c>
      <c r="G185" s="74">
        <f>'model (2)'!AB180</f>
        <v>2</v>
      </c>
      <c r="H185" s="74">
        <f>'model (2)'!AC180</f>
        <v>2</v>
      </c>
      <c r="I185" s="74">
        <f>'model (2)'!AD180</f>
        <v>2</v>
      </c>
      <c r="J185" s="74">
        <f>'model (2)'!AE180</f>
        <v>2</v>
      </c>
      <c r="K185" s="74">
        <f>'model (2)'!AF180</f>
        <v>2</v>
      </c>
      <c r="L185" s="74">
        <f>'model (2)'!AG180</f>
        <v>2</v>
      </c>
      <c r="M185" s="74">
        <f>'model (2)'!AH180</f>
        <v>2</v>
      </c>
      <c r="N185" s="74">
        <f>'model (2)'!AI180</f>
        <v>6</v>
      </c>
      <c r="O185" s="74">
        <f>'model (2)'!AJ180</f>
        <v>9</v>
      </c>
      <c r="P185" s="74">
        <f>'model (2)'!AK180</f>
        <v>5</v>
      </c>
      <c r="Q185" s="74">
        <f>'model (2)'!AL180</f>
        <v>11</v>
      </c>
      <c r="R185" s="74">
        <f>'model (2)'!AM180</f>
        <v>14</v>
      </c>
      <c r="S185" s="74">
        <f>'model (2)'!AN180</f>
        <v>14</v>
      </c>
      <c r="T185" s="148">
        <f t="shared" si="14"/>
        <v>79</v>
      </c>
      <c r="U185" s="157">
        <f>'Assignment (2)'!AB181</f>
        <v>5</v>
      </c>
      <c r="V185" s="157">
        <f>'Assignment (2)'!AC181</f>
        <v>5</v>
      </c>
      <c r="W185" s="47">
        <f t="shared" si="15"/>
        <v>10</v>
      </c>
      <c r="X185" s="149">
        <f t="shared" si="17"/>
        <v>0.72222222222222221</v>
      </c>
      <c r="Y185" s="149">
        <f t="shared" si="16"/>
        <v>0.5</v>
      </c>
      <c r="Z185" s="149">
        <f t="shared" si="16"/>
        <v>0.83333333333333337</v>
      </c>
      <c r="AA185" s="149">
        <f t="shared" si="16"/>
        <v>1</v>
      </c>
      <c r="AB185" s="149">
        <f t="shared" si="16"/>
        <v>1</v>
      </c>
      <c r="AC185" s="149">
        <f t="shared" si="16"/>
        <v>0.73333333333333328</v>
      </c>
    </row>
    <row r="186" spans="1:29" ht="15.6">
      <c r="A186" s="143">
        <v>176</v>
      </c>
      <c r="B186" s="73" t="str">
        <f>'CAT I'!B186</f>
        <v>AME20200L</v>
      </c>
      <c r="C186" s="171" t="str">
        <f>'CAT I'!C186</f>
        <v>BENJAMIN GARRYSTON B</v>
      </c>
      <c r="D186" s="74">
        <f>'model (2)'!Y181</f>
        <v>1</v>
      </c>
      <c r="E186" s="74">
        <f>'model (2)'!Z181</f>
        <v>0</v>
      </c>
      <c r="F186" s="74">
        <f>'model (2)'!AA181</f>
        <v>2</v>
      </c>
      <c r="G186" s="74">
        <f>'model (2)'!AB181</f>
        <v>0</v>
      </c>
      <c r="H186" s="74">
        <f>'model (2)'!AC181</f>
        <v>0</v>
      </c>
      <c r="I186" s="74">
        <f>'model (2)'!AD181</f>
        <v>0</v>
      </c>
      <c r="J186" s="74">
        <f>'model (2)'!AE181</f>
        <v>2</v>
      </c>
      <c r="K186" s="74">
        <f>'model (2)'!AF181</f>
        <v>2</v>
      </c>
      <c r="L186" s="74">
        <f>'model (2)'!AG181</f>
        <v>2</v>
      </c>
      <c r="M186" s="74">
        <f>'model (2)'!AH181</f>
        <v>2</v>
      </c>
      <c r="N186" s="74">
        <f>'model (2)'!AI181</f>
        <v>10</v>
      </c>
      <c r="O186" s="74">
        <f>'model (2)'!AJ181</f>
        <v>13</v>
      </c>
      <c r="P186" s="74">
        <f>'model (2)'!AK181</f>
        <v>13</v>
      </c>
      <c r="Q186" s="74">
        <f>'model (2)'!AL181</f>
        <v>13</v>
      </c>
      <c r="R186" s="74">
        <f>'model (2)'!AM181</f>
        <v>13</v>
      </c>
      <c r="S186" s="74">
        <f>'model (2)'!AN181</f>
        <v>13</v>
      </c>
      <c r="T186" s="148">
        <f t="shared" si="14"/>
        <v>86</v>
      </c>
      <c r="U186" s="157">
        <f>'Assignment (2)'!AB182</f>
        <v>5</v>
      </c>
      <c r="V186" s="157">
        <f>'Assignment (2)'!AC182</f>
        <v>5</v>
      </c>
      <c r="W186" s="47">
        <f t="shared" si="15"/>
        <v>10</v>
      </c>
      <c r="X186" s="149">
        <f t="shared" si="17"/>
        <v>0.77777777777777779</v>
      </c>
      <c r="Y186" s="149">
        <f t="shared" si="16"/>
        <v>0.83333333333333337</v>
      </c>
      <c r="Z186" s="149">
        <f t="shared" si="16"/>
        <v>0.72222222222222221</v>
      </c>
      <c r="AA186" s="149">
        <f t="shared" si="16"/>
        <v>0.94444444444444442</v>
      </c>
      <c r="AB186" s="149">
        <f t="shared" si="16"/>
        <v>0.95652173913043481</v>
      </c>
      <c r="AC186" s="149">
        <f t="shared" si="16"/>
        <v>1</v>
      </c>
    </row>
    <row r="187" spans="1:29" ht="15.6">
      <c r="A187" s="143">
        <v>177</v>
      </c>
      <c r="B187" s="73" t="str">
        <f>'CAT I'!B187</f>
        <v>AME20202L</v>
      </c>
      <c r="C187" s="171" t="str">
        <f>'CAT I'!C187</f>
        <v>SIVASAKTHI SRINIVASAN</v>
      </c>
      <c r="D187" s="74">
        <f>'model (2)'!Y182</f>
        <v>1</v>
      </c>
      <c r="E187" s="74">
        <f>'model (2)'!Z182</f>
        <v>1</v>
      </c>
      <c r="F187" s="74">
        <f>'model (2)'!AA182</f>
        <v>2</v>
      </c>
      <c r="G187" s="74">
        <f>'model (2)'!AB182</f>
        <v>1</v>
      </c>
      <c r="H187" s="74">
        <f>'model (2)'!AC182</f>
        <v>1</v>
      </c>
      <c r="I187" s="74">
        <f>'model (2)'!AD182</f>
        <v>1</v>
      </c>
      <c r="J187" s="74">
        <f>'model (2)'!AE182</f>
        <v>1</v>
      </c>
      <c r="K187" s="74">
        <f>'model (2)'!AF182</f>
        <v>1</v>
      </c>
      <c r="L187" s="74">
        <f>'model (2)'!AG182</f>
        <v>1</v>
      </c>
      <c r="M187" s="74">
        <f>'model (2)'!AH182</f>
        <v>1</v>
      </c>
      <c r="N187" s="74">
        <f>'model (2)'!AI182</f>
        <v>9</v>
      </c>
      <c r="O187" s="74">
        <f>'model (2)'!AJ182</f>
        <v>14</v>
      </c>
      <c r="P187" s="74">
        <f>'model (2)'!AK182</f>
        <v>11</v>
      </c>
      <c r="Q187" s="74">
        <f>'model (2)'!AL182</f>
        <v>14</v>
      </c>
      <c r="R187" s="74">
        <f>'model (2)'!AM182</f>
        <v>7</v>
      </c>
      <c r="S187" s="74">
        <f>'model (2)'!AN182</f>
        <v>11</v>
      </c>
      <c r="T187" s="148">
        <f t="shared" si="14"/>
        <v>77</v>
      </c>
      <c r="U187" s="157">
        <f>'Assignment (2)'!AB183</f>
        <v>5</v>
      </c>
      <c r="V187" s="157">
        <f>'Assignment (2)'!AC183</f>
        <v>5</v>
      </c>
      <c r="W187" s="47">
        <f t="shared" si="15"/>
        <v>10</v>
      </c>
      <c r="X187" s="149">
        <f t="shared" si="17"/>
        <v>0.88888888888888884</v>
      </c>
      <c r="Y187" s="149">
        <f t="shared" si="16"/>
        <v>0.77777777777777779</v>
      </c>
      <c r="Z187" s="149">
        <f t="shared" si="16"/>
        <v>0.88888888888888884</v>
      </c>
      <c r="AA187" s="149">
        <f t="shared" si="16"/>
        <v>0.5</v>
      </c>
      <c r="AB187" s="149">
        <f t="shared" si="16"/>
        <v>0.78260869565217395</v>
      </c>
      <c r="AC187" s="149">
        <f t="shared" si="16"/>
        <v>0.93333333333333335</v>
      </c>
    </row>
    <row r="188" spans="1:29" ht="15.6">
      <c r="A188" s="143">
        <v>178</v>
      </c>
      <c r="B188" s="73" t="str">
        <f>'CAT I'!B188</f>
        <v>AME20203L</v>
      </c>
      <c r="C188" s="171" t="str">
        <f>'CAT I'!C188</f>
        <v>RAJESH KUMAR R R</v>
      </c>
      <c r="D188" s="74">
        <f>'model (2)'!Y183</f>
        <v>2</v>
      </c>
      <c r="E188" s="74">
        <f>'model (2)'!Z183</f>
        <v>1</v>
      </c>
      <c r="F188" s="74">
        <f>'model (2)'!AA183</f>
        <v>2</v>
      </c>
      <c r="G188" s="74">
        <f>'model (2)'!AB183</f>
        <v>2</v>
      </c>
      <c r="H188" s="74">
        <f>'model (2)'!AC183</f>
        <v>2</v>
      </c>
      <c r="I188" s="74">
        <f>'model (2)'!AD183</f>
        <v>2</v>
      </c>
      <c r="J188" s="74">
        <f>'model (2)'!AE183</f>
        <v>2</v>
      </c>
      <c r="K188" s="74">
        <f>'model (2)'!AF183</f>
        <v>2</v>
      </c>
      <c r="L188" s="74">
        <f>'model (2)'!AG183</f>
        <v>2</v>
      </c>
      <c r="M188" s="74">
        <f>'model (2)'!AH183</f>
        <v>2</v>
      </c>
      <c r="N188" s="74">
        <f>'model (2)'!AI183</f>
        <v>9</v>
      </c>
      <c r="O188" s="74">
        <f>'model (2)'!AJ183</f>
        <v>4</v>
      </c>
      <c r="P188" s="74">
        <f>'model (2)'!AK183</f>
        <v>8</v>
      </c>
      <c r="Q188" s="74">
        <f>'model (2)'!AL183</f>
        <v>4</v>
      </c>
      <c r="R188" s="74">
        <f>'model (2)'!AM183</f>
        <v>7</v>
      </c>
      <c r="S188" s="74">
        <f>'model (2)'!AN183</f>
        <v>6</v>
      </c>
      <c r="T188" s="148">
        <f t="shared" si="14"/>
        <v>57</v>
      </c>
      <c r="U188" s="157">
        <f>'Assignment (2)'!AB184</f>
        <v>5</v>
      </c>
      <c r="V188" s="157">
        <f>'Assignment (2)'!AC184</f>
        <v>5</v>
      </c>
      <c r="W188" s="47">
        <f t="shared" si="15"/>
        <v>10</v>
      </c>
      <c r="X188" s="149">
        <f t="shared" si="17"/>
        <v>0.3888888888888889</v>
      </c>
      <c r="Y188" s="149">
        <f t="shared" si="16"/>
        <v>0.66666666666666663</v>
      </c>
      <c r="Z188" s="149">
        <f t="shared" si="16"/>
        <v>0.44444444444444442</v>
      </c>
      <c r="AA188" s="149">
        <f t="shared" si="16"/>
        <v>0.61111111111111116</v>
      </c>
      <c r="AB188" s="149">
        <f t="shared" si="16"/>
        <v>0.65217391304347827</v>
      </c>
      <c r="AC188" s="149">
        <f t="shared" si="16"/>
        <v>0.93333333333333335</v>
      </c>
    </row>
    <row r="189" spans="1:29" ht="15.6">
      <c r="A189" s="143">
        <v>179</v>
      </c>
      <c r="B189" s="73" t="str">
        <f>'CAT I'!B189</f>
        <v>AME20204L</v>
      </c>
      <c r="C189" s="171" t="str">
        <f>'CAT I'!C189</f>
        <v>ANRAJ SRICHANDAN</v>
      </c>
      <c r="D189" s="74">
        <f>'model (2)'!Y184</f>
        <v>2</v>
      </c>
      <c r="E189" s="74">
        <f>'model (2)'!Z184</f>
        <v>2</v>
      </c>
      <c r="F189" s="74">
        <f>'model (2)'!AA184</f>
        <v>2</v>
      </c>
      <c r="G189" s="74">
        <f>'model (2)'!AB184</f>
        <v>2</v>
      </c>
      <c r="H189" s="74">
        <f>'model (2)'!AC184</f>
        <v>2</v>
      </c>
      <c r="I189" s="74">
        <f>'model (2)'!AD184</f>
        <v>2</v>
      </c>
      <c r="J189" s="74">
        <f>'model (2)'!AE184</f>
        <v>2</v>
      </c>
      <c r="K189" s="74">
        <f>'model (2)'!AF184</f>
        <v>2</v>
      </c>
      <c r="L189" s="74">
        <f>'model (2)'!AG184</f>
        <v>2</v>
      </c>
      <c r="M189" s="74">
        <f>'model (2)'!AH184</f>
        <v>2</v>
      </c>
      <c r="N189" s="74">
        <f>'model (2)'!AI184</f>
        <v>6</v>
      </c>
      <c r="O189" s="74">
        <f>'model (2)'!AJ184</f>
        <v>9</v>
      </c>
      <c r="P189" s="74">
        <f>'model (2)'!AK184</f>
        <v>5</v>
      </c>
      <c r="Q189" s="74">
        <f>'model (2)'!AL184</f>
        <v>11</v>
      </c>
      <c r="R189" s="74">
        <f>'model (2)'!AM184</f>
        <v>14</v>
      </c>
      <c r="S189" s="74">
        <f>'model (2)'!AN184</f>
        <v>14</v>
      </c>
      <c r="T189" s="148">
        <f t="shared" si="14"/>
        <v>79</v>
      </c>
      <c r="U189" s="157">
        <f>'Assignment (2)'!AB185</f>
        <v>5</v>
      </c>
      <c r="V189" s="157">
        <f>'Assignment (2)'!AC185</f>
        <v>5</v>
      </c>
      <c r="W189" s="47">
        <f t="shared" si="15"/>
        <v>10</v>
      </c>
      <c r="X189" s="149">
        <f t="shared" si="17"/>
        <v>0.72222222222222221</v>
      </c>
      <c r="Y189" s="149">
        <f t="shared" si="16"/>
        <v>0.5</v>
      </c>
      <c r="Z189" s="149">
        <f t="shared" si="16"/>
        <v>0.83333333333333337</v>
      </c>
      <c r="AA189" s="149">
        <f t="shared" si="16"/>
        <v>1</v>
      </c>
      <c r="AB189" s="149">
        <f t="shared" si="16"/>
        <v>1</v>
      </c>
      <c r="AC189" s="149">
        <f t="shared" si="16"/>
        <v>0.73333333333333328</v>
      </c>
    </row>
    <row r="190" spans="1:29" ht="15.6">
      <c r="A190" s="143">
        <v>180</v>
      </c>
      <c r="B190" s="73" t="str">
        <f>'CAT I'!B190</f>
        <v>AME20205L</v>
      </c>
      <c r="C190" s="171" t="str">
        <f>'CAT I'!C190</f>
        <v>GOWTHAMKUMAR M</v>
      </c>
      <c r="D190" s="74">
        <f>'model (2)'!Y185</f>
        <v>2</v>
      </c>
      <c r="E190" s="74">
        <f>'model (2)'!Z185</f>
        <v>1</v>
      </c>
      <c r="F190" s="74">
        <f>'model (2)'!AA185</f>
        <v>2</v>
      </c>
      <c r="G190" s="74">
        <f>'model (2)'!AB185</f>
        <v>1</v>
      </c>
      <c r="H190" s="74">
        <f>'model (2)'!AC185</f>
        <v>2</v>
      </c>
      <c r="I190" s="74">
        <f>'model (2)'!AD185</f>
        <v>1</v>
      </c>
      <c r="J190" s="74">
        <f>'model (2)'!AE185</f>
        <v>1</v>
      </c>
      <c r="K190" s="74">
        <f>'model (2)'!AF185</f>
        <v>1</v>
      </c>
      <c r="L190" s="74">
        <f>'model (2)'!AG185</f>
        <v>2</v>
      </c>
      <c r="M190" s="74">
        <f>'model (2)'!AH185</f>
        <v>2</v>
      </c>
      <c r="N190" s="74">
        <f>'model (2)'!AI185</f>
        <v>9</v>
      </c>
      <c r="O190" s="74">
        <f>'model (2)'!AJ185</f>
        <v>13</v>
      </c>
      <c r="P190" s="74">
        <f>'model (2)'!AK185</f>
        <v>14</v>
      </c>
      <c r="Q190" s="74">
        <f>'model (2)'!AL185</f>
        <v>11</v>
      </c>
      <c r="R190" s="74">
        <f>'model (2)'!AM185</f>
        <v>14</v>
      </c>
      <c r="S190" s="74">
        <f>'model (2)'!AN185</f>
        <v>12</v>
      </c>
      <c r="T190" s="148">
        <f t="shared" si="14"/>
        <v>88</v>
      </c>
      <c r="U190" s="157">
        <f>'Assignment (2)'!AB186</f>
        <v>5</v>
      </c>
      <c r="V190" s="157">
        <f>'Assignment (2)'!AC186</f>
        <v>5</v>
      </c>
      <c r="W190" s="47">
        <f t="shared" si="15"/>
        <v>10</v>
      </c>
      <c r="X190" s="149">
        <f t="shared" si="17"/>
        <v>0.88888888888888884</v>
      </c>
      <c r="Y190" s="149">
        <f t="shared" si="16"/>
        <v>0.94444444444444442</v>
      </c>
      <c r="Z190" s="149">
        <f t="shared" si="16"/>
        <v>0.77777777777777779</v>
      </c>
      <c r="AA190" s="149">
        <f t="shared" si="16"/>
        <v>0.88888888888888884</v>
      </c>
      <c r="AB190" s="149">
        <f t="shared" si="16"/>
        <v>0.91304347826086951</v>
      </c>
      <c r="AC190" s="149">
        <f t="shared" si="16"/>
        <v>0.93333333333333335</v>
      </c>
    </row>
    <row r="191" spans="1:29" ht="15.6">
      <c r="A191" s="143">
        <v>181</v>
      </c>
      <c r="B191" s="73" t="str">
        <f>'CAT I'!B191</f>
        <v>AME20206L</v>
      </c>
      <c r="C191" s="171" t="str">
        <f>'CAT I'!C191</f>
        <v>MUHAMMED AZAN N</v>
      </c>
      <c r="D191" s="74">
        <f>'model (2)'!Y186</f>
        <v>2</v>
      </c>
      <c r="E191" s="74">
        <f>'model (2)'!Z186</f>
        <v>2</v>
      </c>
      <c r="F191" s="74">
        <f>'model (2)'!AA186</f>
        <v>2</v>
      </c>
      <c r="G191" s="74">
        <f>'model (2)'!AB186</f>
        <v>2</v>
      </c>
      <c r="H191" s="74">
        <f>'model (2)'!AC186</f>
        <v>2</v>
      </c>
      <c r="I191" s="74">
        <f>'model (2)'!AD186</f>
        <v>2</v>
      </c>
      <c r="J191" s="74">
        <f>'model (2)'!AE186</f>
        <v>2</v>
      </c>
      <c r="K191" s="74">
        <f>'model (2)'!AF186</f>
        <v>2</v>
      </c>
      <c r="L191" s="74">
        <f>'model (2)'!AG186</f>
        <v>2</v>
      </c>
      <c r="M191" s="74">
        <f>'model (2)'!AH186</f>
        <v>2</v>
      </c>
      <c r="N191" s="74">
        <f>'model (2)'!AI186</f>
        <v>7</v>
      </c>
      <c r="O191" s="74">
        <f>'model (2)'!AJ186</f>
        <v>6</v>
      </c>
      <c r="P191" s="74">
        <f>'model (2)'!AK186</f>
        <v>6</v>
      </c>
      <c r="Q191" s="74">
        <f>'model (2)'!AL186</f>
        <v>6</v>
      </c>
      <c r="R191" s="74">
        <f>'model (2)'!AM186</f>
        <v>12</v>
      </c>
      <c r="S191" s="74">
        <f>'model (2)'!AN186</f>
        <v>2</v>
      </c>
      <c r="T191" s="148">
        <f t="shared" si="14"/>
        <v>59</v>
      </c>
      <c r="U191" s="157">
        <f>'Assignment (2)'!AB187</f>
        <v>5</v>
      </c>
      <c r="V191" s="157">
        <f>'Assignment (2)'!AC187</f>
        <v>5</v>
      </c>
      <c r="W191" s="47">
        <f t="shared" si="15"/>
        <v>10</v>
      </c>
      <c r="X191" s="149">
        <f t="shared" si="17"/>
        <v>0.55555555555555558</v>
      </c>
      <c r="Y191" s="149">
        <f t="shared" si="16"/>
        <v>0.55555555555555558</v>
      </c>
      <c r="Z191" s="149">
        <f t="shared" si="16"/>
        <v>0.55555555555555558</v>
      </c>
      <c r="AA191" s="149">
        <f t="shared" si="16"/>
        <v>0.88888888888888884</v>
      </c>
      <c r="AB191" s="149">
        <f t="shared" si="16"/>
        <v>0.47826086956521741</v>
      </c>
      <c r="AC191" s="149">
        <f t="shared" si="16"/>
        <v>0.8</v>
      </c>
    </row>
    <row r="192" spans="1:29" ht="15.6">
      <c r="A192" s="143">
        <v>182</v>
      </c>
      <c r="B192" s="73" t="str">
        <f>'CAT I'!B192</f>
        <v>AME20207L</v>
      </c>
      <c r="C192" s="171" t="str">
        <f>'CAT I'!C192</f>
        <v>YOGESHWARAN U U</v>
      </c>
      <c r="D192" s="74">
        <f>'model (2)'!Y187</f>
        <v>1</v>
      </c>
      <c r="E192" s="74">
        <f>'model (2)'!Z187</f>
        <v>0</v>
      </c>
      <c r="F192" s="74">
        <f>'model (2)'!AA187</f>
        <v>2</v>
      </c>
      <c r="G192" s="74">
        <f>'model (2)'!AB187</f>
        <v>0</v>
      </c>
      <c r="H192" s="74">
        <f>'model (2)'!AC187</f>
        <v>0</v>
      </c>
      <c r="I192" s="74">
        <f>'model (2)'!AD187</f>
        <v>0</v>
      </c>
      <c r="J192" s="74">
        <f>'model (2)'!AE187</f>
        <v>2</v>
      </c>
      <c r="K192" s="74">
        <f>'model (2)'!AF187</f>
        <v>2</v>
      </c>
      <c r="L192" s="74">
        <f>'model (2)'!AG187</f>
        <v>2</v>
      </c>
      <c r="M192" s="74">
        <f>'model (2)'!AH187</f>
        <v>2</v>
      </c>
      <c r="N192" s="74">
        <f>'model (2)'!AI187</f>
        <v>10</v>
      </c>
      <c r="O192" s="74">
        <f>'model (2)'!AJ187</f>
        <v>13</v>
      </c>
      <c r="P192" s="74">
        <f>'model (2)'!AK187</f>
        <v>13</v>
      </c>
      <c r="Q192" s="74">
        <f>'model (2)'!AL187</f>
        <v>13</v>
      </c>
      <c r="R192" s="74">
        <f>'model (2)'!AM187</f>
        <v>13</v>
      </c>
      <c r="S192" s="74">
        <f>'model (2)'!AN187</f>
        <v>13</v>
      </c>
      <c r="T192" s="148">
        <f t="shared" si="14"/>
        <v>86</v>
      </c>
      <c r="U192" s="157">
        <f>'Assignment (2)'!AB188</f>
        <v>5</v>
      </c>
      <c r="V192" s="157">
        <f>'Assignment (2)'!AC188</f>
        <v>5</v>
      </c>
      <c r="W192" s="47">
        <f t="shared" si="15"/>
        <v>10</v>
      </c>
      <c r="X192" s="149">
        <f t="shared" si="17"/>
        <v>0.77777777777777779</v>
      </c>
      <c r="Y192" s="149">
        <f t="shared" si="16"/>
        <v>0.83333333333333337</v>
      </c>
      <c r="Z192" s="149">
        <f t="shared" si="16"/>
        <v>0.72222222222222221</v>
      </c>
      <c r="AA192" s="149">
        <f t="shared" si="16"/>
        <v>0.94444444444444442</v>
      </c>
      <c r="AB192" s="149">
        <f t="shared" si="16"/>
        <v>0.95652173913043481</v>
      </c>
      <c r="AC192" s="149">
        <f t="shared" si="16"/>
        <v>1</v>
      </c>
    </row>
    <row r="193" spans="1:29" ht="15.6">
      <c r="A193" s="143">
        <v>183</v>
      </c>
      <c r="B193" s="73" t="str">
        <f>'CAT I'!B193</f>
        <v>AME20208L</v>
      </c>
      <c r="C193" s="171" t="str">
        <f>'CAT I'!C193</f>
        <v>SWAYAM PAWAR</v>
      </c>
      <c r="D193" s="74">
        <f>'model (2)'!Y188</f>
        <v>1</v>
      </c>
      <c r="E193" s="74">
        <f>'model (2)'!Z188</f>
        <v>0</v>
      </c>
      <c r="F193" s="74">
        <f>'model (2)'!AA188</f>
        <v>2</v>
      </c>
      <c r="G193" s="74">
        <f>'model (2)'!AB188</f>
        <v>0</v>
      </c>
      <c r="H193" s="74">
        <f>'model (2)'!AC188</f>
        <v>0</v>
      </c>
      <c r="I193" s="74">
        <f>'model (2)'!AD188</f>
        <v>0</v>
      </c>
      <c r="J193" s="74">
        <f>'model (2)'!AE188</f>
        <v>2</v>
      </c>
      <c r="K193" s="74">
        <f>'model (2)'!AF188</f>
        <v>2</v>
      </c>
      <c r="L193" s="74">
        <f>'model (2)'!AG188</f>
        <v>2</v>
      </c>
      <c r="M193" s="74">
        <f>'model (2)'!AH188</f>
        <v>2</v>
      </c>
      <c r="N193" s="74">
        <f>'model (2)'!AI188</f>
        <v>10</v>
      </c>
      <c r="O193" s="74">
        <f>'model (2)'!AJ188</f>
        <v>13</v>
      </c>
      <c r="P193" s="74">
        <f>'model (2)'!AK188</f>
        <v>13</v>
      </c>
      <c r="Q193" s="74">
        <f>'model (2)'!AL188</f>
        <v>13</v>
      </c>
      <c r="R193" s="74">
        <f>'model (2)'!AM188</f>
        <v>13</v>
      </c>
      <c r="S193" s="74">
        <f>'model (2)'!AN188</f>
        <v>13</v>
      </c>
      <c r="T193" s="148">
        <f t="shared" si="14"/>
        <v>86</v>
      </c>
      <c r="U193" s="157">
        <f>'Assignment (2)'!AB189</f>
        <v>5</v>
      </c>
      <c r="V193" s="157">
        <f>'Assignment (2)'!AC189</f>
        <v>5</v>
      </c>
      <c r="W193" s="47">
        <f t="shared" si="15"/>
        <v>10</v>
      </c>
      <c r="X193" s="149">
        <f t="shared" si="17"/>
        <v>0.77777777777777779</v>
      </c>
      <c r="Y193" s="149">
        <f t="shared" si="16"/>
        <v>0.83333333333333337</v>
      </c>
      <c r="Z193" s="149">
        <f t="shared" si="16"/>
        <v>0.72222222222222221</v>
      </c>
      <c r="AA193" s="149">
        <f t="shared" si="16"/>
        <v>0.94444444444444442</v>
      </c>
      <c r="AB193" s="149">
        <f t="shared" si="16"/>
        <v>0.95652173913043481</v>
      </c>
      <c r="AC193" s="149">
        <f t="shared" si="16"/>
        <v>1</v>
      </c>
    </row>
    <row r="194" spans="1:29" ht="15.6">
      <c r="A194" s="143">
        <v>184</v>
      </c>
      <c r="B194" s="73" t="str">
        <f>'CAT I'!B194</f>
        <v>AME20209L</v>
      </c>
      <c r="C194" s="171" t="str">
        <f>'CAT I'!C194</f>
        <v>DEEPAK S</v>
      </c>
      <c r="D194" s="74">
        <f>'model (2)'!Y189</f>
        <v>1</v>
      </c>
      <c r="E194" s="74">
        <f>'model (2)'!Z189</f>
        <v>2</v>
      </c>
      <c r="F194" s="74">
        <f>'model (2)'!AA189</f>
        <v>2</v>
      </c>
      <c r="G194" s="74">
        <f>'model (2)'!AB189</f>
        <v>2</v>
      </c>
      <c r="H194" s="74">
        <f>'model (2)'!AC189</f>
        <v>2</v>
      </c>
      <c r="I194" s="74">
        <f>'model (2)'!AD189</f>
        <v>1</v>
      </c>
      <c r="J194" s="74">
        <f>'model (2)'!AE189</f>
        <v>1</v>
      </c>
      <c r="K194" s="74">
        <f>'model (2)'!AF189</f>
        <v>1</v>
      </c>
      <c r="L194" s="74">
        <f>'model (2)'!AG189</f>
        <v>2</v>
      </c>
      <c r="M194" s="74">
        <f>'model (2)'!AH189</f>
        <v>2</v>
      </c>
      <c r="N194" s="74">
        <f>'model (2)'!AI189</f>
        <v>8</v>
      </c>
      <c r="O194" s="74">
        <f>'model (2)'!AJ189</f>
        <v>11</v>
      </c>
      <c r="P194" s="74">
        <f>'model (2)'!AK189</f>
        <v>14</v>
      </c>
      <c r="Q194" s="74">
        <f>'model (2)'!AL189</f>
        <v>13</v>
      </c>
      <c r="R194" s="74">
        <f>'model (2)'!AM189</f>
        <v>12</v>
      </c>
      <c r="S194" s="74">
        <f>'model (2)'!AN189</f>
        <v>11</v>
      </c>
      <c r="T194" s="148">
        <f t="shared" si="14"/>
        <v>85</v>
      </c>
      <c r="U194" s="157">
        <f>'Assignment (2)'!AB190</f>
        <v>5</v>
      </c>
      <c r="V194" s="157">
        <f>'Assignment (2)'!AC190</f>
        <v>5</v>
      </c>
      <c r="W194" s="47">
        <f t="shared" si="15"/>
        <v>10</v>
      </c>
      <c r="X194" s="149">
        <f t="shared" si="17"/>
        <v>0.77777777777777779</v>
      </c>
      <c r="Y194" s="149">
        <f t="shared" si="16"/>
        <v>1</v>
      </c>
      <c r="Z194" s="149">
        <f t="shared" si="16"/>
        <v>0.88888888888888884</v>
      </c>
      <c r="AA194" s="149">
        <f t="shared" si="16"/>
        <v>0.77777777777777779</v>
      </c>
      <c r="AB194" s="149">
        <f t="shared" si="16"/>
        <v>0.86956521739130432</v>
      </c>
      <c r="AC194" s="149">
        <f t="shared" si="16"/>
        <v>0.8666666666666667</v>
      </c>
    </row>
    <row r="195" spans="1:29" ht="15.6">
      <c r="A195" s="143">
        <v>185</v>
      </c>
      <c r="B195" s="73" t="str">
        <f>'CAT I'!B195</f>
        <v>AME20210L</v>
      </c>
      <c r="C195" s="171" t="str">
        <f>'CAT I'!C195</f>
        <v>MOHAN RAJ S</v>
      </c>
      <c r="D195" s="74">
        <f>'model (2)'!Y190</f>
        <v>2</v>
      </c>
      <c r="E195" s="74">
        <f>'model (2)'!Z190</f>
        <v>2</v>
      </c>
      <c r="F195" s="74">
        <f>'model (2)'!AA190</f>
        <v>2</v>
      </c>
      <c r="G195" s="74">
        <f>'model (2)'!AB190</f>
        <v>2</v>
      </c>
      <c r="H195" s="74">
        <f>'model (2)'!AC190</f>
        <v>2</v>
      </c>
      <c r="I195" s="74">
        <f>'model (2)'!AD190</f>
        <v>2</v>
      </c>
      <c r="J195" s="74">
        <f>'model (2)'!AE190</f>
        <v>2</v>
      </c>
      <c r="K195" s="74">
        <f>'model (2)'!AF190</f>
        <v>2</v>
      </c>
      <c r="L195" s="74">
        <f>'model (2)'!AG190</f>
        <v>2</v>
      </c>
      <c r="M195" s="74">
        <f>'model (2)'!AH190</f>
        <v>2</v>
      </c>
      <c r="N195" s="74">
        <f>'model (2)'!AI190</f>
        <v>6</v>
      </c>
      <c r="O195" s="74">
        <f>'model (2)'!AJ190</f>
        <v>9</v>
      </c>
      <c r="P195" s="74">
        <f>'model (2)'!AK190</f>
        <v>5</v>
      </c>
      <c r="Q195" s="74">
        <f>'model (2)'!AL190</f>
        <v>11</v>
      </c>
      <c r="R195" s="74">
        <f>'model (2)'!AM190</f>
        <v>14</v>
      </c>
      <c r="S195" s="74">
        <f>'model (2)'!AN190</f>
        <v>14</v>
      </c>
      <c r="T195" s="148">
        <f t="shared" si="14"/>
        <v>79</v>
      </c>
      <c r="U195" s="157">
        <f>'Assignment (2)'!AB191</f>
        <v>5</v>
      </c>
      <c r="V195" s="157">
        <f>'Assignment (2)'!AC191</f>
        <v>5</v>
      </c>
      <c r="W195" s="47">
        <f t="shared" si="15"/>
        <v>10</v>
      </c>
      <c r="X195" s="149">
        <f t="shared" si="17"/>
        <v>0.72222222222222221</v>
      </c>
      <c r="Y195" s="149">
        <f t="shared" si="16"/>
        <v>0.5</v>
      </c>
      <c r="Z195" s="149">
        <f t="shared" si="16"/>
        <v>0.83333333333333337</v>
      </c>
      <c r="AA195" s="149">
        <f t="shared" si="16"/>
        <v>1</v>
      </c>
      <c r="AB195" s="149">
        <f t="shared" si="16"/>
        <v>1</v>
      </c>
      <c r="AC195" s="149">
        <f t="shared" si="16"/>
        <v>0.73333333333333328</v>
      </c>
    </row>
    <row r="196" spans="1:29" ht="15.6">
      <c r="A196" s="143">
        <v>186</v>
      </c>
      <c r="B196" s="73" t="str">
        <f>'CAT I'!B196</f>
        <v>AME20211L</v>
      </c>
      <c r="C196" s="171" t="str">
        <f>'CAT I'!C196</f>
        <v>SANJAY V</v>
      </c>
      <c r="D196" s="74">
        <f>'model (2)'!Y191</f>
        <v>2</v>
      </c>
      <c r="E196" s="74">
        <f>'model (2)'!Z191</f>
        <v>2</v>
      </c>
      <c r="F196" s="74">
        <f>'model (2)'!AA191</f>
        <v>2</v>
      </c>
      <c r="G196" s="74">
        <f>'model (2)'!AB191</f>
        <v>2</v>
      </c>
      <c r="H196" s="74">
        <f>'model (2)'!AC191</f>
        <v>2</v>
      </c>
      <c r="I196" s="74">
        <f>'model (2)'!AD191</f>
        <v>2</v>
      </c>
      <c r="J196" s="74">
        <f>'model (2)'!AE191</f>
        <v>2</v>
      </c>
      <c r="K196" s="74">
        <f>'model (2)'!AF191</f>
        <v>2</v>
      </c>
      <c r="L196" s="74">
        <f>'model (2)'!AG191</f>
        <v>2</v>
      </c>
      <c r="M196" s="74">
        <f>'model (2)'!AH191</f>
        <v>2</v>
      </c>
      <c r="N196" s="74">
        <f>'model (2)'!AI191</f>
        <v>6</v>
      </c>
      <c r="O196" s="74">
        <f>'model (2)'!AJ191</f>
        <v>9</v>
      </c>
      <c r="P196" s="74">
        <f>'model (2)'!AK191</f>
        <v>5</v>
      </c>
      <c r="Q196" s="74">
        <f>'model (2)'!AL191</f>
        <v>11</v>
      </c>
      <c r="R196" s="74">
        <f>'model (2)'!AM191</f>
        <v>14</v>
      </c>
      <c r="S196" s="74">
        <f>'model (2)'!AN191</f>
        <v>14</v>
      </c>
      <c r="T196" s="148">
        <f t="shared" si="14"/>
        <v>79</v>
      </c>
      <c r="U196" s="157">
        <f>'Assignment (2)'!AB192</f>
        <v>5</v>
      </c>
      <c r="V196" s="157">
        <f>'Assignment (2)'!AC192</f>
        <v>5</v>
      </c>
      <c r="W196" s="47">
        <f t="shared" si="15"/>
        <v>10</v>
      </c>
      <c r="X196" s="149">
        <f t="shared" si="17"/>
        <v>0.72222222222222221</v>
      </c>
      <c r="Y196" s="149">
        <f t="shared" si="16"/>
        <v>0.5</v>
      </c>
      <c r="Z196" s="149">
        <f t="shared" si="16"/>
        <v>0.83333333333333337</v>
      </c>
      <c r="AA196" s="149">
        <f t="shared" si="16"/>
        <v>1</v>
      </c>
      <c r="AB196" s="149">
        <f t="shared" si="16"/>
        <v>1</v>
      </c>
      <c r="AC196" s="149">
        <f t="shared" si="16"/>
        <v>0.73333333333333328</v>
      </c>
    </row>
    <row r="197" spans="1:29" ht="15.6">
      <c r="A197" s="143">
        <v>187</v>
      </c>
      <c r="B197" s="73" t="str">
        <f>'CAT I'!B197</f>
        <v>AME20213L</v>
      </c>
      <c r="C197" s="171" t="str">
        <f>'CAT I'!C197</f>
        <v>MANOKARAN R</v>
      </c>
      <c r="D197" s="74">
        <f>'model (2)'!Y192</f>
        <v>2</v>
      </c>
      <c r="E197" s="74">
        <f>'model (2)'!Z192</f>
        <v>1</v>
      </c>
      <c r="F197" s="74">
        <f>'model (2)'!AA192</f>
        <v>2</v>
      </c>
      <c r="G197" s="74">
        <f>'model (2)'!AB192</f>
        <v>1</v>
      </c>
      <c r="H197" s="74">
        <f>'model (2)'!AC192</f>
        <v>2</v>
      </c>
      <c r="I197" s="74">
        <f>'model (2)'!AD192</f>
        <v>1</v>
      </c>
      <c r="J197" s="74">
        <f>'model (2)'!AE192</f>
        <v>1</v>
      </c>
      <c r="K197" s="74">
        <f>'model (2)'!AF192</f>
        <v>1</v>
      </c>
      <c r="L197" s="74">
        <f>'model (2)'!AG192</f>
        <v>2</v>
      </c>
      <c r="M197" s="74">
        <f>'model (2)'!AH192</f>
        <v>2</v>
      </c>
      <c r="N197" s="74">
        <f>'model (2)'!AI192</f>
        <v>9</v>
      </c>
      <c r="O197" s="74">
        <f>'model (2)'!AJ192</f>
        <v>13</v>
      </c>
      <c r="P197" s="74">
        <f>'model (2)'!AK192</f>
        <v>14</v>
      </c>
      <c r="Q197" s="74">
        <f>'model (2)'!AL192</f>
        <v>11</v>
      </c>
      <c r="R197" s="74">
        <f>'model (2)'!AM192</f>
        <v>14</v>
      </c>
      <c r="S197" s="74">
        <f>'model (2)'!AN192</f>
        <v>12</v>
      </c>
      <c r="T197" s="148">
        <f t="shared" si="14"/>
        <v>88</v>
      </c>
      <c r="U197" s="157">
        <f>'Assignment (2)'!AB193</f>
        <v>5</v>
      </c>
      <c r="V197" s="157">
        <f>'Assignment (2)'!AC193</f>
        <v>5</v>
      </c>
      <c r="W197" s="47">
        <f t="shared" si="15"/>
        <v>10</v>
      </c>
      <c r="X197" s="149">
        <f t="shared" si="17"/>
        <v>0.88888888888888884</v>
      </c>
      <c r="Y197" s="149">
        <f t="shared" si="16"/>
        <v>0.94444444444444442</v>
      </c>
      <c r="Z197" s="149">
        <f t="shared" si="16"/>
        <v>0.77777777777777779</v>
      </c>
      <c r="AA197" s="149">
        <f t="shared" si="16"/>
        <v>0.88888888888888884</v>
      </c>
      <c r="AB197" s="149">
        <f t="shared" si="16"/>
        <v>0.91304347826086951</v>
      </c>
      <c r="AC197" s="149">
        <f t="shared" si="16"/>
        <v>0.93333333333333335</v>
      </c>
    </row>
    <row r="198" spans="1:29" ht="15.6">
      <c r="A198" s="143">
        <v>188</v>
      </c>
      <c r="B198" s="73" t="str">
        <f>'CAT I'!B198</f>
        <v>AME20214L</v>
      </c>
      <c r="C198" s="171" t="str">
        <f>'CAT I'!C198</f>
        <v>VISHAL S E</v>
      </c>
      <c r="D198" s="74">
        <f>'model (2)'!Y193</f>
        <v>2</v>
      </c>
      <c r="E198" s="74">
        <f>'model (2)'!Z193</f>
        <v>0</v>
      </c>
      <c r="F198" s="74">
        <f>'model (2)'!AA193</f>
        <v>2</v>
      </c>
      <c r="G198" s="74">
        <f>'model (2)'!AB193</f>
        <v>1</v>
      </c>
      <c r="H198" s="74">
        <f>'model (2)'!AC193</f>
        <v>2</v>
      </c>
      <c r="I198" s="74">
        <f>'model (2)'!AD193</f>
        <v>0</v>
      </c>
      <c r="J198" s="74">
        <f>'model (2)'!AE193</f>
        <v>2</v>
      </c>
      <c r="K198" s="74">
        <f>'model (2)'!AF193</f>
        <v>2</v>
      </c>
      <c r="L198" s="74">
        <f>'model (2)'!AG193</f>
        <v>2</v>
      </c>
      <c r="M198" s="74">
        <f>'model (2)'!AH193</f>
        <v>2</v>
      </c>
      <c r="N198" s="74">
        <f>'model (2)'!AI193</f>
        <v>9</v>
      </c>
      <c r="O198" s="74">
        <f>'model (2)'!AJ193</f>
        <v>13</v>
      </c>
      <c r="P198" s="74">
        <f>'model (2)'!AK193</f>
        <v>13</v>
      </c>
      <c r="Q198" s="74">
        <f>'model (2)'!AL193</f>
        <v>13</v>
      </c>
      <c r="R198" s="74">
        <f>'model (2)'!AM193</f>
        <v>13</v>
      </c>
      <c r="S198" s="74">
        <f>'model (2)'!AN193</f>
        <v>13</v>
      </c>
      <c r="T198" s="148">
        <f t="shared" si="14"/>
        <v>89</v>
      </c>
      <c r="U198" s="157">
        <f>'Assignment (2)'!AB194</f>
        <v>5</v>
      </c>
      <c r="V198" s="157">
        <f>'Assignment (2)'!AC194</f>
        <v>5</v>
      </c>
      <c r="W198" s="47">
        <f t="shared" si="15"/>
        <v>10</v>
      </c>
      <c r="X198" s="149">
        <f t="shared" si="17"/>
        <v>0.83333333333333337</v>
      </c>
      <c r="Y198" s="149">
        <f t="shared" si="16"/>
        <v>0.88888888888888884</v>
      </c>
      <c r="Z198" s="149">
        <f t="shared" si="16"/>
        <v>0.83333333333333337</v>
      </c>
      <c r="AA198" s="149">
        <f t="shared" si="16"/>
        <v>0.94444444444444442</v>
      </c>
      <c r="AB198" s="149">
        <f t="shared" si="16"/>
        <v>0.95652173913043481</v>
      </c>
      <c r="AC198" s="149">
        <f t="shared" si="16"/>
        <v>0.93333333333333335</v>
      </c>
    </row>
    <row r="199" spans="1:29" ht="15.6">
      <c r="A199" s="143">
        <v>189</v>
      </c>
      <c r="B199" s="73" t="str">
        <f>'CAT I'!B199</f>
        <v>AME20215L</v>
      </c>
      <c r="C199" s="171" t="str">
        <f>'CAT I'!C199</f>
        <v>STEPHENSON K</v>
      </c>
      <c r="D199" s="74">
        <f>'model (2)'!Y194</f>
        <v>1</v>
      </c>
      <c r="E199" s="74">
        <f>'model (2)'!Z194</f>
        <v>2</v>
      </c>
      <c r="F199" s="74">
        <f>'model (2)'!AA194</f>
        <v>2</v>
      </c>
      <c r="G199" s="74">
        <f>'model (2)'!AB194</f>
        <v>2</v>
      </c>
      <c r="H199" s="74">
        <f>'model (2)'!AC194</f>
        <v>2</v>
      </c>
      <c r="I199" s="74">
        <f>'model (2)'!AD194</f>
        <v>1</v>
      </c>
      <c r="J199" s="74">
        <f>'model (2)'!AE194</f>
        <v>1</v>
      </c>
      <c r="K199" s="74">
        <f>'model (2)'!AF194</f>
        <v>1</v>
      </c>
      <c r="L199" s="74">
        <f>'model (2)'!AG194</f>
        <v>2</v>
      </c>
      <c r="M199" s="74">
        <f>'model (2)'!AH194</f>
        <v>2</v>
      </c>
      <c r="N199" s="74">
        <f>'model (2)'!AI194</f>
        <v>8</v>
      </c>
      <c r="O199" s="74">
        <f>'model (2)'!AJ194</f>
        <v>11</v>
      </c>
      <c r="P199" s="74">
        <f>'model (2)'!AK194</f>
        <v>14</v>
      </c>
      <c r="Q199" s="74">
        <f>'model (2)'!AL194</f>
        <v>13</v>
      </c>
      <c r="R199" s="74">
        <f>'model (2)'!AM194</f>
        <v>12</v>
      </c>
      <c r="S199" s="74">
        <f>'model (2)'!AN194</f>
        <v>11</v>
      </c>
      <c r="T199" s="148">
        <f t="shared" si="14"/>
        <v>85</v>
      </c>
      <c r="U199" s="157">
        <f>'Assignment (2)'!AB195</f>
        <v>5</v>
      </c>
      <c r="V199" s="157">
        <f>'Assignment (2)'!AC195</f>
        <v>5</v>
      </c>
      <c r="W199" s="47">
        <f t="shared" si="15"/>
        <v>10</v>
      </c>
      <c r="X199" s="149">
        <f t="shared" si="17"/>
        <v>0.77777777777777779</v>
      </c>
      <c r="Y199" s="149">
        <f t="shared" si="16"/>
        <v>1</v>
      </c>
      <c r="Z199" s="149">
        <f t="shared" si="16"/>
        <v>0.88888888888888884</v>
      </c>
      <c r="AA199" s="149">
        <f t="shared" si="16"/>
        <v>0.77777777777777779</v>
      </c>
      <c r="AB199" s="149">
        <f t="shared" si="16"/>
        <v>0.86956521739130432</v>
      </c>
      <c r="AC199" s="149">
        <f t="shared" si="16"/>
        <v>0.8666666666666667</v>
      </c>
    </row>
    <row r="200" spans="1:29" ht="15.6">
      <c r="A200" s="143">
        <v>190</v>
      </c>
      <c r="B200" s="73" t="str">
        <f>'CAT I'!B200</f>
        <v>AME20217L</v>
      </c>
      <c r="C200" s="171" t="str">
        <f>'CAT I'!C200</f>
        <v>Dinesh Kumar</v>
      </c>
      <c r="D200" s="74">
        <f>'model (2)'!Y195</f>
        <v>1</v>
      </c>
      <c r="E200" s="74">
        <f>'model (2)'!Z195</f>
        <v>2</v>
      </c>
      <c r="F200" s="74">
        <f>'model (2)'!AA195</f>
        <v>2</v>
      </c>
      <c r="G200" s="74">
        <f>'model (2)'!AB195</f>
        <v>2</v>
      </c>
      <c r="H200" s="74">
        <f>'model (2)'!AC195</f>
        <v>2</v>
      </c>
      <c r="I200" s="74">
        <f>'model (2)'!AD195</f>
        <v>1</v>
      </c>
      <c r="J200" s="74">
        <f>'model (2)'!AE195</f>
        <v>1</v>
      </c>
      <c r="K200" s="74">
        <f>'model (2)'!AF195</f>
        <v>1</v>
      </c>
      <c r="L200" s="74">
        <f>'model (2)'!AG195</f>
        <v>2</v>
      </c>
      <c r="M200" s="74">
        <f>'model (2)'!AH195</f>
        <v>2</v>
      </c>
      <c r="N200" s="74">
        <f>'model (2)'!AI195</f>
        <v>8</v>
      </c>
      <c r="O200" s="74">
        <f>'model (2)'!AJ195</f>
        <v>11</v>
      </c>
      <c r="P200" s="74">
        <f>'model (2)'!AK195</f>
        <v>14</v>
      </c>
      <c r="Q200" s="74">
        <f>'model (2)'!AL195</f>
        <v>13</v>
      </c>
      <c r="R200" s="74">
        <f>'model (2)'!AM195</f>
        <v>12</v>
      </c>
      <c r="S200" s="74">
        <f>'model (2)'!AN195</f>
        <v>11</v>
      </c>
      <c r="T200" s="148">
        <f t="shared" si="14"/>
        <v>85</v>
      </c>
      <c r="U200" s="157">
        <f>'Assignment (2)'!AB196</f>
        <v>5</v>
      </c>
      <c r="V200" s="157">
        <f>'Assignment (2)'!AC196</f>
        <v>5</v>
      </c>
      <c r="W200" s="47">
        <f t="shared" si="15"/>
        <v>10</v>
      </c>
      <c r="X200" s="149">
        <f t="shared" si="17"/>
        <v>0.77777777777777779</v>
      </c>
      <c r="Y200" s="149">
        <f t="shared" si="16"/>
        <v>1</v>
      </c>
      <c r="Z200" s="149">
        <f t="shared" si="16"/>
        <v>0.88888888888888884</v>
      </c>
      <c r="AA200" s="149">
        <f t="shared" si="16"/>
        <v>0.77777777777777779</v>
      </c>
      <c r="AB200" s="149">
        <f t="shared" si="16"/>
        <v>0.86956521739130432</v>
      </c>
      <c r="AC200" s="149">
        <f t="shared" si="16"/>
        <v>0.8666666666666667</v>
      </c>
    </row>
    <row r="201" spans="1:29" ht="15.6">
      <c r="A201" s="143">
        <v>191</v>
      </c>
      <c r="B201" s="73" t="str">
        <f>'CAT I'!B201</f>
        <v>AME20218L</v>
      </c>
      <c r="C201" s="171" t="str">
        <f>'CAT I'!C201</f>
        <v>Vignesh. P</v>
      </c>
      <c r="D201" s="74">
        <f>'model (2)'!Y196</f>
        <v>2</v>
      </c>
      <c r="E201" s="74">
        <f>'model (2)'!Z196</f>
        <v>2</v>
      </c>
      <c r="F201" s="74">
        <f>'model (2)'!AA196</f>
        <v>2</v>
      </c>
      <c r="G201" s="74">
        <f>'model (2)'!AB196</f>
        <v>2</v>
      </c>
      <c r="H201" s="74">
        <f>'model (2)'!AC196</f>
        <v>2</v>
      </c>
      <c r="I201" s="74">
        <f>'model (2)'!AD196</f>
        <v>2</v>
      </c>
      <c r="J201" s="74">
        <f>'model (2)'!AE196</f>
        <v>2</v>
      </c>
      <c r="K201" s="74">
        <f>'model (2)'!AF196</f>
        <v>2</v>
      </c>
      <c r="L201" s="74">
        <f>'model (2)'!AG196</f>
        <v>2</v>
      </c>
      <c r="M201" s="74">
        <f>'model (2)'!AH196</f>
        <v>2</v>
      </c>
      <c r="N201" s="74">
        <f>'model (2)'!AI196</f>
        <v>6</v>
      </c>
      <c r="O201" s="74">
        <f>'model (2)'!AJ196</f>
        <v>9</v>
      </c>
      <c r="P201" s="74">
        <f>'model (2)'!AK196</f>
        <v>5</v>
      </c>
      <c r="Q201" s="74">
        <f>'model (2)'!AL196</f>
        <v>11</v>
      </c>
      <c r="R201" s="74">
        <f>'model (2)'!AM196</f>
        <v>14</v>
      </c>
      <c r="S201" s="74">
        <f>'model (2)'!AN196</f>
        <v>14</v>
      </c>
      <c r="T201" s="148">
        <f t="shared" si="14"/>
        <v>79</v>
      </c>
      <c r="U201" s="157">
        <f>'Assignment (2)'!AB197</f>
        <v>5</v>
      </c>
      <c r="V201" s="157">
        <f>'Assignment (2)'!AC197</f>
        <v>5</v>
      </c>
      <c r="W201" s="47">
        <f t="shared" si="15"/>
        <v>10</v>
      </c>
      <c r="X201" s="149">
        <f t="shared" si="17"/>
        <v>0.72222222222222221</v>
      </c>
      <c r="Y201" s="149">
        <f t="shared" si="16"/>
        <v>0.5</v>
      </c>
      <c r="Z201" s="149">
        <f t="shared" si="16"/>
        <v>0.83333333333333337</v>
      </c>
      <c r="AA201" s="149">
        <f t="shared" si="16"/>
        <v>1</v>
      </c>
      <c r="AB201" s="149">
        <f t="shared" si="16"/>
        <v>1</v>
      </c>
      <c r="AC201" s="149">
        <f t="shared" si="16"/>
        <v>0.73333333333333328</v>
      </c>
    </row>
    <row r="202" spans="1:29" ht="15.6">
      <c r="A202" s="143">
        <v>192</v>
      </c>
      <c r="B202" s="73" t="str">
        <f>'CAT I'!B202</f>
        <v>AME20219L</v>
      </c>
      <c r="C202" s="171" t="str">
        <f>'CAT I'!C202</f>
        <v>JOBIN J</v>
      </c>
      <c r="D202" s="74">
        <f>'model (2)'!Y197</f>
        <v>2</v>
      </c>
      <c r="E202" s="74">
        <f>'model (2)'!Z197</f>
        <v>1</v>
      </c>
      <c r="F202" s="74">
        <f>'model (2)'!AA197</f>
        <v>2</v>
      </c>
      <c r="G202" s="74">
        <f>'model (2)'!AB197</f>
        <v>1</v>
      </c>
      <c r="H202" s="74">
        <f>'model (2)'!AC197</f>
        <v>2</v>
      </c>
      <c r="I202" s="74">
        <f>'model (2)'!AD197</f>
        <v>1</v>
      </c>
      <c r="J202" s="74">
        <f>'model (2)'!AE197</f>
        <v>1</v>
      </c>
      <c r="K202" s="74">
        <f>'model (2)'!AF197</f>
        <v>1</v>
      </c>
      <c r="L202" s="74">
        <f>'model (2)'!AG197</f>
        <v>2</v>
      </c>
      <c r="M202" s="74">
        <f>'model (2)'!AH197</f>
        <v>2</v>
      </c>
      <c r="N202" s="74">
        <f>'model (2)'!AI197</f>
        <v>9</v>
      </c>
      <c r="O202" s="74">
        <f>'model (2)'!AJ197</f>
        <v>13</v>
      </c>
      <c r="P202" s="74">
        <f>'model (2)'!AK197</f>
        <v>14</v>
      </c>
      <c r="Q202" s="74">
        <f>'model (2)'!AL197</f>
        <v>11</v>
      </c>
      <c r="R202" s="74">
        <f>'model (2)'!AM197</f>
        <v>14</v>
      </c>
      <c r="S202" s="74">
        <f>'model (2)'!AN197</f>
        <v>12</v>
      </c>
      <c r="T202" s="148">
        <f t="shared" si="14"/>
        <v>88</v>
      </c>
      <c r="U202" s="157">
        <f>'Assignment (2)'!AB198</f>
        <v>5</v>
      </c>
      <c r="V202" s="157">
        <f>'Assignment (2)'!AC198</f>
        <v>5</v>
      </c>
      <c r="W202" s="47">
        <f t="shared" si="15"/>
        <v>10</v>
      </c>
      <c r="X202" s="149">
        <f t="shared" si="17"/>
        <v>0.88888888888888884</v>
      </c>
      <c r="Y202" s="149">
        <f t="shared" si="16"/>
        <v>0.94444444444444442</v>
      </c>
      <c r="Z202" s="149">
        <f t="shared" si="16"/>
        <v>0.77777777777777779</v>
      </c>
      <c r="AA202" s="149">
        <f t="shared" ref="Y202:AC231" si="18">SUMIF(($D$9:$V$9),AA$9,($D202:$V202))/AA$10</f>
        <v>0.88888888888888884</v>
      </c>
      <c r="AB202" s="149">
        <f t="shared" si="18"/>
        <v>0.91304347826086951</v>
      </c>
      <c r="AC202" s="149">
        <f t="shared" si="18"/>
        <v>0.93333333333333335</v>
      </c>
    </row>
    <row r="203" spans="1:29" ht="27.75" customHeight="1">
      <c r="A203" s="143">
        <v>193</v>
      </c>
      <c r="B203" s="73" t="str">
        <f>'CAT I'!B203</f>
        <v>AME20220L</v>
      </c>
      <c r="C203" s="171" t="str">
        <f>'CAT I'!C203</f>
        <v>ANGELICO CLIFFORD P RAYEN L</v>
      </c>
      <c r="D203" s="74">
        <f>'model (2)'!Y198</f>
        <v>1</v>
      </c>
      <c r="E203" s="74">
        <f>'model (2)'!Z198</f>
        <v>0</v>
      </c>
      <c r="F203" s="74">
        <f>'model (2)'!AA198</f>
        <v>2</v>
      </c>
      <c r="G203" s="74">
        <f>'model (2)'!AB198</f>
        <v>0</v>
      </c>
      <c r="H203" s="74">
        <f>'model (2)'!AC198</f>
        <v>0</v>
      </c>
      <c r="I203" s="74">
        <f>'model (2)'!AD198</f>
        <v>0</v>
      </c>
      <c r="J203" s="74">
        <f>'model (2)'!AE198</f>
        <v>2</v>
      </c>
      <c r="K203" s="74">
        <f>'model (2)'!AF198</f>
        <v>2</v>
      </c>
      <c r="L203" s="74">
        <f>'model (2)'!AG198</f>
        <v>2</v>
      </c>
      <c r="M203" s="74">
        <f>'model (2)'!AH198</f>
        <v>2</v>
      </c>
      <c r="N203" s="74">
        <f>'model (2)'!AI198</f>
        <v>10</v>
      </c>
      <c r="O203" s="74">
        <f>'model (2)'!AJ198</f>
        <v>13</v>
      </c>
      <c r="P203" s="74">
        <f>'model (2)'!AK198</f>
        <v>13</v>
      </c>
      <c r="Q203" s="74">
        <f>'model (2)'!AL198</f>
        <v>13</v>
      </c>
      <c r="R203" s="74">
        <f>'model (2)'!AM198</f>
        <v>13</v>
      </c>
      <c r="S203" s="74">
        <f>'model (2)'!AN198</f>
        <v>13</v>
      </c>
      <c r="T203" s="148">
        <f t="shared" si="14"/>
        <v>86</v>
      </c>
      <c r="U203" s="157">
        <f>'Assignment (2)'!AB199</f>
        <v>5</v>
      </c>
      <c r="V203" s="157">
        <f>'Assignment (2)'!AC199</f>
        <v>5</v>
      </c>
      <c r="W203" s="47">
        <f t="shared" si="15"/>
        <v>10</v>
      </c>
      <c r="X203" s="149">
        <f t="shared" si="17"/>
        <v>0.77777777777777779</v>
      </c>
      <c r="Y203" s="149">
        <f t="shared" si="18"/>
        <v>0.83333333333333337</v>
      </c>
      <c r="Z203" s="149">
        <f t="shared" si="18"/>
        <v>0.72222222222222221</v>
      </c>
      <c r="AA203" s="149">
        <f t="shared" si="18"/>
        <v>0.94444444444444442</v>
      </c>
      <c r="AB203" s="149">
        <f t="shared" si="18"/>
        <v>0.95652173913043481</v>
      </c>
      <c r="AC203" s="149">
        <f t="shared" si="18"/>
        <v>1</v>
      </c>
    </row>
    <row r="204" spans="1:29" ht="15.6">
      <c r="A204" s="143">
        <v>194</v>
      </c>
      <c r="B204" s="73" t="str">
        <f>'CAT I'!B204</f>
        <v>AME20221L</v>
      </c>
      <c r="C204" s="171" t="str">
        <f>'CAT I'!C204</f>
        <v>SIBI R</v>
      </c>
      <c r="D204" s="74">
        <f>'model (2)'!Y199</f>
        <v>2</v>
      </c>
      <c r="E204" s="74">
        <f>'model (2)'!Z199</f>
        <v>1</v>
      </c>
      <c r="F204" s="74">
        <f>'model (2)'!AA199</f>
        <v>2</v>
      </c>
      <c r="G204" s="74">
        <f>'model (2)'!AB199</f>
        <v>1</v>
      </c>
      <c r="H204" s="74">
        <f>'model (2)'!AC199</f>
        <v>2</v>
      </c>
      <c r="I204" s="74">
        <f>'model (2)'!AD199</f>
        <v>2</v>
      </c>
      <c r="J204" s="74">
        <f>'model (2)'!AE199</f>
        <v>2</v>
      </c>
      <c r="K204" s="74">
        <f>'model (2)'!AF199</f>
        <v>2</v>
      </c>
      <c r="L204" s="74">
        <f>'model (2)'!AG199</f>
        <v>2</v>
      </c>
      <c r="M204" s="74">
        <f>'model (2)'!AH199</f>
        <v>2</v>
      </c>
      <c r="N204" s="74">
        <f>'model (2)'!AI199</f>
        <v>5</v>
      </c>
      <c r="O204" s="74">
        <f>'model (2)'!AJ199</f>
        <v>1</v>
      </c>
      <c r="P204" s="74">
        <f>'model (2)'!AK199</f>
        <v>13</v>
      </c>
      <c r="Q204" s="74">
        <f>'model (2)'!AL199</f>
        <v>1</v>
      </c>
      <c r="R204" s="74">
        <f>'model (2)'!AM199</f>
        <v>8</v>
      </c>
      <c r="S204" s="74">
        <f>'model (2)'!AN199</f>
        <v>3</v>
      </c>
      <c r="T204" s="148">
        <f t="shared" si="14"/>
        <v>49</v>
      </c>
      <c r="U204" s="157">
        <f>'Assignment (2)'!AB200</f>
        <v>5</v>
      </c>
      <c r="V204" s="157">
        <f>'Assignment (2)'!AC200</f>
        <v>5</v>
      </c>
      <c r="W204" s="47">
        <f t="shared" si="15"/>
        <v>10</v>
      </c>
      <c r="X204" s="149">
        <f t="shared" si="17"/>
        <v>0.22222222222222221</v>
      </c>
      <c r="Y204" s="149">
        <f t="shared" si="18"/>
        <v>0.88888888888888884</v>
      </c>
      <c r="Z204" s="149">
        <f t="shared" si="18"/>
        <v>0.27777777777777779</v>
      </c>
      <c r="AA204" s="149">
        <f t="shared" si="18"/>
        <v>0.66666666666666663</v>
      </c>
      <c r="AB204" s="149">
        <f t="shared" si="18"/>
        <v>0.52173913043478259</v>
      </c>
      <c r="AC204" s="149">
        <f t="shared" si="18"/>
        <v>0.66666666666666663</v>
      </c>
    </row>
    <row r="205" spans="1:29" ht="15.6">
      <c r="A205" s="143">
        <v>195</v>
      </c>
      <c r="B205" s="73" t="str">
        <f>'CAT I'!B205</f>
        <v>AME20222L</v>
      </c>
      <c r="C205" s="171" t="str">
        <f>'CAT I'!C205</f>
        <v>A.MOHAMED ASIK</v>
      </c>
      <c r="D205" s="74">
        <f>'model (2)'!Y200</f>
        <v>1</v>
      </c>
      <c r="E205" s="74">
        <f>'model (2)'!Z200</f>
        <v>0</v>
      </c>
      <c r="F205" s="74">
        <f>'model (2)'!AA200</f>
        <v>2</v>
      </c>
      <c r="G205" s="74">
        <f>'model (2)'!AB200</f>
        <v>0</v>
      </c>
      <c r="H205" s="74">
        <f>'model (2)'!AC200</f>
        <v>0</v>
      </c>
      <c r="I205" s="74">
        <f>'model (2)'!AD200</f>
        <v>0</v>
      </c>
      <c r="J205" s="74">
        <f>'model (2)'!AE200</f>
        <v>2</v>
      </c>
      <c r="K205" s="74">
        <f>'model (2)'!AF200</f>
        <v>2</v>
      </c>
      <c r="L205" s="74">
        <f>'model (2)'!AG200</f>
        <v>2</v>
      </c>
      <c r="M205" s="74">
        <f>'model (2)'!AH200</f>
        <v>2</v>
      </c>
      <c r="N205" s="74">
        <f>'model (2)'!AI200</f>
        <v>10</v>
      </c>
      <c r="O205" s="74">
        <f>'model (2)'!AJ200</f>
        <v>13</v>
      </c>
      <c r="P205" s="74">
        <f>'model (2)'!AK200</f>
        <v>13</v>
      </c>
      <c r="Q205" s="74">
        <f>'model (2)'!AL200</f>
        <v>13</v>
      </c>
      <c r="R205" s="74">
        <f>'model (2)'!AM200</f>
        <v>13</v>
      </c>
      <c r="S205" s="74">
        <f>'model (2)'!AN200</f>
        <v>13</v>
      </c>
      <c r="T205" s="148">
        <f t="shared" si="14"/>
        <v>86</v>
      </c>
      <c r="U205" s="157">
        <f>'Assignment (2)'!AB201</f>
        <v>5</v>
      </c>
      <c r="V205" s="157">
        <f>'Assignment (2)'!AC201</f>
        <v>5</v>
      </c>
      <c r="W205" s="47">
        <f t="shared" si="15"/>
        <v>10</v>
      </c>
      <c r="X205" s="149">
        <f t="shared" si="17"/>
        <v>0.77777777777777779</v>
      </c>
      <c r="Y205" s="149">
        <f t="shared" si="18"/>
        <v>0.83333333333333337</v>
      </c>
      <c r="Z205" s="149">
        <f t="shared" si="18"/>
        <v>0.72222222222222221</v>
      </c>
      <c r="AA205" s="149">
        <f t="shared" si="18"/>
        <v>0.94444444444444442</v>
      </c>
      <c r="AB205" s="149">
        <f t="shared" si="18"/>
        <v>0.95652173913043481</v>
      </c>
      <c r="AC205" s="149">
        <f t="shared" si="18"/>
        <v>1</v>
      </c>
    </row>
    <row r="206" spans="1:29" ht="15.6">
      <c r="A206" s="143">
        <v>196</v>
      </c>
      <c r="B206" s="73" t="str">
        <f>'CAT I'!B206</f>
        <v>AME20223L</v>
      </c>
      <c r="C206" s="171" t="str">
        <f>'CAT I'!C206</f>
        <v>GUHAN S</v>
      </c>
      <c r="D206" s="74">
        <f>'model (2)'!Y201</f>
        <v>1</v>
      </c>
      <c r="E206" s="74">
        <f>'model (2)'!Z201</f>
        <v>1</v>
      </c>
      <c r="F206" s="74">
        <f>'model (2)'!AA201</f>
        <v>1</v>
      </c>
      <c r="G206" s="74">
        <f>'model (2)'!AB201</f>
        <v>1</v>
      </c>
      <c r="H206" s="74">
        <f>'model (2)'!AC201</f>
        <v>1</v>
      </c>
      <c r="I206" s="74">
        <f>'model (2)'!AD201</f>
        <v>1</v>
      </c>
      <c r="J206" s="74">
        <f>'model (2)'!AE201</f>
        <v>1</v>
      </c>
      <c r="K206" s="74">
        <f>'model (2)'!AF201</f>
        <v>2</v>
      </c>
      <c r="L206" s="74">
        <f>'model (2)'!AG201</f>
        <v>2</v>
      </c>
      <c r="M206" s="74">
        <f>'model (2)'!AH201</f>
        <v>2</v>
      </c>
      <c r="N206" s="74">
        <f>'model (2)'!AI201</f>
        <v>9</v>
      </c>
      <c r="O206" s="74">
        <f>'model (2)'!AJ201</f>
        <v>11</v>
      </c>
      <c r="P206" s="74">
        <f>'model (2)'!AK201</f>
        <v>8</v>
      </c>
      <c r="Q206" s="74">
        <f>'model (2)'!AL201</f>
        <v>14</v>
      </c>
      <c r="R206" s="74">
        <f>'model (2)'!AM201</f>
        <v>14</v>
      </c>
      <c r="S206" s="74">
        <f>'model (2)'!AN201</f>
        <v>8</v>
      </c>
      <c r="T206" s="148">
        <f t="shared" si="14"/>
        <v>77</v>
      </c>
      <c r="U206" s="157">
        <f>'Assignment (2)'!AB202</f>
        <v>5</v>
      </c>
      <c r="V206" s="157">
        <f>'Assignment (2)'!AC202</f>
        <v>5</v>
      </c>
      <c r="W206" s="47">
        <f t="shared" si="15"/>
        <v>10</v>
      </c>
      <c r="X206" s="149">
        <f t="shared" si="17"/>
        <v>0.72222222222222221</v>
      </c>
      <c r="Y206" s="149">
        <f t="shared" si="18"/>
        <v>0.55555555555555558</v>
      </c>
      <c r="Z206" s="149">
        <f t="shared" si="18"/>
        <v>0.88888888888888884</v>
      </c>
      <c r="AA206" s="149">
        <f t="shared" si="18"/>
        <v>0.94444444444444442</v>
      </c>
      <c r="AB206" s="149">
        <f t="shared" si="18"/>
        <v>0.73913043478260865</v>
      </c>
      <c r="AC206" s="149">
        <f t="shared" si="18"/>
        <v>0.93333333333333335</v>
      </c>
    </row>
    <row r="207" spans="1:29" ht="15.6">
      <c r="A207" s="143">
        <v>197</v>
      </c>
      <c r="B207" s="73" t="str">
        <f>'CAT I'!B207</f>
        <v>AME20224L</v>
      </c>
      <c r="C207" s="171" t="str">
        <f>'CAT I'!C207</f>
        <v>DEEPAK KUMAR.S</v>
      </c>
      <c r="D207" s="74">
        <f>'model (2)'!Y202</f>
        <v>1</v>
      </c>
      <c r="E207" s="74">
        <f>'model (2)'!Z202</f>
        <v>0</v>
      </c>
      <c r="F207" s="74">
        <f>'model (2)'!AA202</f>
        <v>2</v>
      </c>
      <c r="G207" s="74">
        <f>'model (2)'!AB202</f>
        <v>1</v>
      </c>
      <c r="H207" s="74">
        <f>'model (2)'!AC202</f>
        <v>0</v>
      </c>
      <c r="I207" s="74">
        <f>'model (2)'!AD202</f>
        <v>1</v>
      </c>
      <c r="J207" s="74">
        <f>'model (2)'!AE202</f>
        <v>2</v>
      </c>
      <c r="K207" s="74">
        <f>'model (2)'!AF202</f>
        <v>2</v>
      </c>
      <c r="L207" s="74">
        <f>'model (2)'!AG202</f>
        <v>2</v>
      </c>
      <c r="M207" s="74">
        <f>'model (2)'!AH202</f>
        <v>2</v>
      </c>
      <c r="N207" s="74">
        <f>'model (2)'!AI202</f>
        <v>9</v>
      </c>
      <c r="O207" s="74">
        <f>'model (2)'!AJ202</f>
        <v>14</v>
      </c>
      <c r="P207" s="74">
        <f>'model (2)'!AK202</f>
        <v>13</v>
      </c>
      <c r="Q207" s="74">
        <f>'model (2)'!AL202</f>
        <v>13</v>
      </c>
      <c r="R207" s="74">
        <f>'model (2)'!AM202</f>
        <v>13</v>
      </c>
      <c r="S207" s="74">
        <f>'model (2)'!AN202</f>
        <v>14</v>
      </c>
      <c r="T207" s="148">
        <f t="shared" si="14"/>
        <v>89</v>
      </c>
      <c r="U207" s="157">
        <f>'Assignment (2)'!AB203</f>
        <v>5</v>
      </c>
      <c r="V207" s="157">
        <f>'Assignment (2)'!AC203</f>
        <v>5</v>
      </c>
      <c r="W207" s="47">
        <f t="shared" si="15"/>
        <v>10</v>
      </c>
      <c r="X207" s="149">
        <f t="shared" si="17"/>
        <v>0.83333333333333337</v>
      </c>
      <c r="Y207" s="149">
        <f t="shared" si="18"/>
        <v>0.88888888888888884</v>
      </c>
      <c r="Z207" s="149">
        <f t="shared" si="18"/>
        <v>0.77777777777777779</v>
      </c>
      <c r="AA207" s="149">
        <f t="shared" si="18"/>
        <v>0.94444444444444442</v>
      </c>
      <c r="AB207" s="149">
        <f t="shared" si="18"/>
        <v>1</v>
      </c>
      <c r="AC207" s="149">
        <f t="shared" si="18"/>
        <v>0.93333333333333335</v>
      </c>
    </row>
    <row r="208" spans="1:29" ht="15.6">
      <c r="A208" s="143">
        <v>198</v>
      </c>
      <c r="B208" s="73" t="str">
        <f>'CAT I'!B208</f>
        <v>AME20225L</v>
      </c>
      <c r="C208" s="171" t="str">
        <f>'CAT I'!C208</f>
        <v>BALAJI R</v>
      </c>
      <c r="D208" s="74">
        <f>'model (2)'!Y203</f>
        <v>1</v>
      </c>
      <c r="E208" s="74">
        <f>'model (2)'!Z203</f>
        <v>2</v>
      </c>
      <c r="F208" s="74">
        <f>'model (2)'!AA203</f>
        <v>2</v>
      </c>
      <c r="G208" s="74">
        <f>'model (2)'!AB203</f>
        <v>2</v>
      </c>
      <c r="H208" s="74">
        <f>'model (2)'!AC203</f>
        <v>2</v>
      </c>
      <c r="I208" s="74">
        <f>'model (2)'!AD203</f>
        <v>1</v>
      </c>
      <c r="J208" s="74">
        <f>'model (2)'!AE203</f>
        <v>1</v>
      </c>
      <c r="K208" s="74">
        <f>'model (2)'!AF203</f>
        <v>1</v>
      </c>
      <c r="L208" s="74">
        <f>'model (2)'!AG203</f>
        <v>2</v>
      </c>
      <c r="M208" s="74">
        <f>'model (2)'!AH203</f>
        <v>2</v>
      </c>
      <c r="N208" s="74">
        <f>'model (2)'!AI203</f>
        <v>8</v>
      </c>
      <c r="O208" s="74">
        <f>'model (2)'!AJ203</f>
        <v>11</v>
      </c>
      <c r="P208" s="74">
        <f>'model (2)'!AK203</f>
        <v>14</v>
      </c>
      <c r="Q208" s="74">
        <f>'model (2)'!AL203</f>
        <v>13</v>
      </c>
      <c r="R208" s="74">
        <f>'model (2)'!AM203</f>
        <v>12</v>
      </c>
      <c r="S208" s="74">
        <f>'model (2)'!AN203</f>
        <v>11</v>
      </c>
      <c r="T208" s="148">
        <f t="shared" ref="T208:T230" si="19">SUM(D208:S208)</f>
        <v>85</v>
      </c>
      <c r="U208" s="157">
        <f>'Assignment (2)'!AB204</f>
        <v>5</v>
      </c>
      <c r="V208" s="157">
        <f>'Assignment (2)'!AC204</f>
        <v>5</v>
      </c>
      <c r="W208" s="47">
        <f t="shared" ref="W208:W230" si="20">SUM(U208:V208)</f>
        <v>10</v>
      </c>
      <c r="X208" s="149">
        <f t="shared" si="17"/>
        <v>0.77777777777777779</v>
      </c>
      <c r="Y208" s="149">
        <f t="shared" si="18"/>
        <v>1</v>
      </c>
      <c r="Z208" s="149">
        <f t="shared" si="18"/>
        <v>0.88888888888888884</v>
      </c>
      <c r="AA208" s="149">
        <f t="shared" si="18"/>
        <v>0.77777777777777779</v>
      </c>
      <c r="AB208" s="149">
        <f t="shared" si="18"/>
        <v>0.86956521739130432</v>
      </c>
      <c r="AC208" s="149">
        <f t="shared" si="18"/>
        <v>0.8666666666666667</v>
      </c>
    </row>
    <row r="209" spans="1:29" ht="15.6">
      <c r="A209" s="143">
        <v>199</v>
      </c>
      <c r="B209" s="73" t="str">
        <f>'CAT I'!B209</f>
        <v>AME20226L</v>
      </c>
      <c r="C209" s="171" t="str">
        <f>'CAT I'!C209</f>
        <v>JOEL STANLEY JONES</v>
      </c>
      <c r="D209" s="74">
        <f>'model (2)'!Y204</f>
        <v>2</v>
      </c>
      <c r="E209" s="74">
        <f>'model (2)'!Z204</f>
        <v>2</v>
      </c>
      <c r="F209" s="74">
        <f>'model (2)'!AA204</f>
        <v>2</v>
      </c>
      <c r="G209" s="74">
        <f>'model (2)'!AB204</f>
        <v>2</v>
      </c>
      <c r="H209" s="74">
        <f>'model (2)'!AC204</f>
        <v>2</v>
      </c>
      <c r="I209" s="74">
        <f>'model (2)'!AD204</f>
        <v>2</v>
      </c>
      <c r="J209" s="74">
        <f>'model (2)'!AE204</f>
        <v>2</v>
      </c>
      <c r="K209" s="74">
        <f>'model (2)'!AF204</f>
        <v>2</v>
      </c>
      <c r="L209" s="74">
        <f>'model (2)'!AG204</f>
        <v>2</v>
      </c>
      <c r="M209" s="74">
        <f>'model (2)'!AH204</f>
        <v>2</v>
      </c>
      <c r="N209" s="74">
        <f>'model (2)'!AI204</f>
        <v>6</v>
      </c>
      <c r="O209" s="74">
        <f>'model (2)'!AJ204</f>
        <v>9</v>
      </c>
      <c r="P209" s="74">
        <f>'model (2)'!AK204</f>
        <v>5</v>
      </c>
      <c r="Q209" s="74">
        <f>'model (2)'!AL204</f>
        <v>11</v>
      </c>
      <c r="R209" s="74">
        <f>'model (2)'!AM204</f>
        <v>14</v>
      </c>
      <c r="S209" s="74">
        <f>'model (2)'!AN204</f>
        <v>14</v>
      </c>
      <c r="T209" s="148">
        <f t="shared" si="19"/>
        <v>79</v>
      </c>
      <c r="U209" s="157">
        <f>'Assignment (2)'!AB205</f>
        <v>5</v>
      </c>
      <c r="V209" s="157">
        <f>'Assignment (2)'!AC205</f>
        <v>5</v>
      </c>
      <c r="W209" s="47">
        <f t="shared" si="20"/>
        <v>10</v>
      </c>
      <c r="X209" s="149">
        <f t="shared" si="17"/>
        <v>0.72222222222222221</v>
      </c>
      <c r="Y209" s="149">
        <f t="shared" si="18"/>
        <v>0.5</v>
      </c>
      <c r="Z209" s="149">
        <f t="shared" si="18"/>
        <v>0.83333333333333337</v>
      </c>
      <c r="AA209" s="149">
        <f t="shared" si="18"/>
        <v>1</v>
      </c>
      <c r="AB209" s="149">
        <f t="shared" si="18"/>
        <v>1</v>
      </c>
      <c r="AC209" s="149">
        <f t="shared" si="18"/>
        <v>0.73333333333333328</v>
      </c>
    </row>
    <row r="210" spans="1:29" ht="15.6">
      <c r="A210" s="143">
        <v>200</v>
      </c>
      <c r="B210" s="73" t="str">
        <f>'CAT I'!B210</f>
        <v>AME20227L</v>
      </c>
      <c r="C210" s="171" t="str">
        <f>'CAT I'!C210</f>
        <v>AMS VARGHEES</v>
      </c>
      <c r="D210" s="74">
        <f>'model (2)'!Y205</f>
        <v>2</v>
      </c>
      <c r="E210" s="74">
        <f>'model (2)'!Z205</f>
        <v>2</v>
      </c>
      <c r="F210" s="74">
        <f>'model (2)'!AA205</f>
        <v>2</v>
      </c>
      <c r="G210" s="74">
        <f>'model (2)'!AB205</f>
        <v>2</v>
      </c>
      <c r="H210" s="74">
        <f>'model (2)'!AC205</f>
        <v>2</v>
      </c>
      <c r="I210" s="74">
        <f>'model (2)'!AD205</f>
        <v>2</v>
      </c>
      <c r="J210" s="74">
        <f>'model (2)'!AE205</f>
        <v>2</v>
      </c>
      <c r="K210" s="74">
        <f>'model (2)'!AF205</f>
        <v>2</v>
      </c>
      <c r="L210" s="74">
        <f>'model (2)'!AG205</f>
        <v>2</v>
      </c>
      <c r="M210" s="74">
        <f>'model (2)'!AH205</f>
        <v>2</v>
      </c>
      <c r="N210" s="74">
        <f>'model (2)'!AI205</f>
        <v>9</v>
      </c>
      <c r="O210" s="74">
        <f>'model (2)'!AJ205</f>
        <v>13</v>
      </c>
      <c r="P210" s="74">
        <f>'model (2)'!AK205</f>
        <v>7</v>
      </c>
      <c r="Q210" s="74">
        <f>'model (2)'!AL205</f>
        <v>8</v>
      </c>
      <c r="R210" s="74">
        <f>'model (2)'!AM205</f>
        <v>9</v>
      </c>
      <c r="S210" s="74">
        <f>'model (2)'!AN205</f>
        <v>1</v>
      </c>
      <c r="T210" s="148">
        <f t="shared" si="19"/>
        <v>67</v>
      </c>
      <c r="U210" s="157">
        <f>'Assignment (2)'!AB206</f>
        <v>5</v>
      </c>
      <c r="V210" s="157">
        <f>'Assignment (2)'!AC206</f>
        <v>5</v>
      </c>
      <c r="W210" s="47">
        <f t="shared" si="20"/>
        <v>10</v>
      </c>
      <c r="X210" s="149">
        <f t="shared" si="17"/>
        <v>0.94444444444444442</v>
      </c>
      <c r="Y210" s="149">
        <f t="shared" si="18"/>
        <v>0.61111111111111116</v>
      </c>
      <c r="Z210" s="149">
        <f t="shared" si="18"/>
        <v>0.66666666666666663</v>
      </c>
      <c r="AA210" s="149">
        <f t="shared" si="18"/>
        <v>0.72222222222222221</v>
      </c>
      <c r="AB210" s="149">
        <f t="shared" si="18"/>
        <v>0.43478260869565216</v>
      </c>
      <c r="AC210" s="149">
        <f t="shared" si="18"/>
        <v>0.93333333333333335</v>
      </c>
    </row>
    <row r="211" spans="1:29" ht="15.6">
      <c r="A211" s="143">
        <v>201</v>
      </c>
      <c r="B211" s="73" t="str">
        <f>'CAT I'!B211</f>
        <v>AME20228L</v>
      </c>
      <c r="C211" s="171" t="str">
        <f>'CAT I'!C211</f>
        <v>ROJES J</v>
      </c>
      <c r="D211" s="74">
        <f>'model (2)'!Y206</f>
        <v>2</v>
      </c>
      <c r="E211" s="74">
        <f>'model (2)'!Z206</f>
        <v>1</v>
      </c>
      <c r="F211" s="74">
        <f>'model (2)'!AA206</f>
        <v>2</v>
      </c>
      <c r="G211" s="74">
        <f>'model (2)'!AB206</f>
        <v>1</v>
      </c>
      <c r="H211" s="74">
        <f>'model (2)'!AC206</f>
        <v>1</v>
      </c>
      <c r="I211" s="74">
        <f>'model (2)'!AD206</f>
        <v>2</v>
      </c>
      <c r="J211" s="74">
        <f>'model (2)'!AE206</f>
        <v>2</v>
      </c>
      <c r="K211" s="74">
        <f>'model (2)'!AF206</f>
        <v>2</v>
      </c>
      <c r="L211" s="74">
        <f>'model (2)'!AG206</f>
        <v>1</v>
      </c>
      <c r="M211" s="74">
        <f>'model (2)'!AH206</f>
        <v>1</v>
      </c>
      <c r="N211" s="74">
        <f>'model (2)'!AI206</f>
        <v>10</v>
      </c>
      <c r="O211" s="74">
        <f>'model (2)'!AJ206</f>
        <v>11</v>
      </c>
      <c r="P211" s="74">
        <f>'model (2)'!AK206</f>
        <v>12</v>
      </c>
      <c r="Q211" s="74">
        <f>'model (2)'!AL206</f>
        <v>14</v>
      </c>
      <c r="R211" s="74">
        <f>'model (2)'!AM206</f>
        <v>10</v>
      </c>
      <c r="S211" s="74">
        <f>'model (2)'!AN206</f>
        <v>6</v>
      </c>
      <c r="T211" s="148">
        <f t="shared" si="19"/>
        <v>78</v>
      </c>
      <c r="U211" s="157">
        <f>'Assignment (2)'!AB207</f>
        <v>5</v>
      </c>
      <c r="V211" s="157">
        <f>'Assignment (2)'!AC207</f>
        <v>5</v>
      </c>
      <c r="W211" s="47">
        <f t="shared" si="20"/>
        <v>10</v>
      </c>
      <c r="X211" s="149">
        <f t="shared" si="17"/>
        <v>0.77777777777777779</v>
      </c>
      <c r="Y211" s="149">
        <f t="shared" si="18"/>
        <v>0.83333333333333337</v>
      </c>
      <c r="Z211" s="149">
        <f t="shared" si="18"/>
        <v>0.94444444444444442</v>
      </c>
      <c r="AA211" s="149">
        <f t="shared" si="18"/>
        <v>0.77777777777777779</v>
      </c>
      <c r="AB211" s="149">
        <f t="shared" si="18"/>
        <v>0.56521739130434778</v>
      </c>
      <c r="AC211" s="149">
        <f t="shared" si="18"/>
        <v>1</v>
      </c>
    </row>
    <row r="212" spans="1:29" ht="15.6">
      <c r="A212" s="143">
        <v>202</v>
      </c>
      <c r="B212" s="73" t="str">
        <f>'CAT I'!B212</f>
        <v>AME20229L</v>
      </c>
      <c r="C212" s="171" t="str">
        <f>'CAT I'!C212</f>
        <v>SANKARA NARAYANAN E</v>
      </c>
      <c r="D212" s="74">
        <f>'model (2)'!Y207</f>
        <v>2</v>
      </c>
      <c r="E212" s="74">
        <f>'model (2)'!Z207</f>
        <v>2</v>
      </c>
      <c r="F212" s="74">
        <f>'model (2)'!AA207</f>
        <v>2</v>
      </c>
      <c r="G212" s="74">
        <f>'model (2)'!AB207</f>
        <v>2</v>
      </c>
      <c r="H212" s="74">
        <f>'model (2)'!AC207</f>
        <v>1</v>
      </c>
      <c r="I212" s="74">
        <f>'model (2)'!AD207</f>
        <v>2</v>
      </c>
      <c r="J212" s="74">
        <f>'model (2)'!AE207</f>
        <v>1</v>
      </c>
      <c r="K212" s="74">
        <f>'model (2)'!AF207</f>
        <v>2</v>
      </c>
      <c r="L212" s="74">
        <f>'model (2)'!AG207</f>
        <v>1</v>
      </c>
      <c r="M212" s="74">
        <f>'model (2)'!AH207</f>
        <v>2</v>
      </c>
      <c r="N212" s="74">
        <f>'model (2)'!AI207</f>
        <v>8</v>
      </c>
      <c r="O212" s="74">
        <f>'model (2)'!AJ207</f>
        <v>8</v>
      </c>
      <c r="P212" s="74">
        <f>'model (2)'!AK207</f>
        <v>8</v>
      </c>
      <c r="Q212" s="74">
        <f>'model (2)'!AL207</f>
        <v>14</v>
      </c>
      <c r="R212" s="74">
        <f>'model (2)'!AM207</f>
        <v>10</v>
      </c>
      <c r="S212" s="74">
        <f>'model (2)'!AN207</f>
        <v>12</v>
      </c>
      <c r="T212" s="148">
        <f t="shared" si="19"/>
        <v>77</v>
      </c>
      <c r="U212" s="157">
        <f>'Assignment (2)'!AB208</f>
        <v>5</v>
      </c>
      <c r="V212" s="157">
        <f>'Assignment (2)'!AC208</f>
        <v>5</v>
      </c>
      <c r="W212" s="47">
        <f t="shared" si="20"/>
        <v>10</v>
      </c>
      <c r="X212" s="149">
        <f t="shared" si="17"/>
        <v>0.66666666666666663</v>
      </c>
      <c r="Y212" s="149">
        <f t="shared" si="18"/>
        <v>0.66666666666666663</v>
      </c>
      <c r="Z212" s="149">
        <f t="shared" si="18"/>
        <v>0.94444444444444442</v>
      </c>
      <c r="AA212" s="149">
        <f t="shared" si="18"/>
        <v>0.72222222222222221</v>
      </c>
      <c r="AB212" s="149">
        <f t="shared" si="18"/>
        <v>0.86956521739130432</v>
      </c>
      <c r="AC212" s="149">
        <f t="shared" si="18"/>
        <v>0.8666666666666667</v>
      </c>
    </row>
    <row r="213" spans="1:29" ht="15.6">
      <c r="A213" s="143">
        <v>203</v>
      </c>
      <c r="B213" s="73" t="str">
        <f>'CAT I'!B213</f>
        <v>AME20230L</v>
      </c>
      <c r="C213" s="171" t="str">
        <f>'CAT I'!C213</f>
        <v>SARAVANA RAJAN M</v>
      </c>
      <c r="D213" s="74">
        <f>'model (2)'!Y208</f>
        <v>1</v>
      </c>
      <c r="E213" s="74">
        <f>'model (2)'!Z208</f>
        <v>1</v>
      </c>
      <c r="F213" s="74">
        <f>'model (2)'!AA208</f>
        <v>1</v>
      </c>
      <c r="G213" s="74">
        <f>'model (2)'!AB208</f>
        <v>1</v>
      </c>
      <c r="H213" s="74">
        <f>'model (2)'!AC208</f>
        <v>1</v>
      </c>
      <c r="I213" s="74">
        <f>'model (2)'!AD208</f>
        <v>1</v>
      </c>
      <c r="J213" s="74">
        <f>'model (2)'!AE208</f>
        <v>1</v>
      </c>
      <c r="K213" s="74">
        <f>'model (2)'!AF208</f>
        <v>1</v>
      </c>
      <c r="L213" s="74">
        <f>'model (2)'!AG208</f>
        <v>2</v>
      </c>
      <c r="M213" s="74">
        <f>'model (2)'!AH208</f>
        <v>2</v>
      </c>
      <c r="N213" s="74">
        <f>'model (2)'!AI208</f>
        <v>10</v>
      </c>
      <c r="O213" s="74">
        <f>'model (2)'!AJ208</f>
        <v>11</v>
      </c>
      <c r="P213" s="74">
        <f>'model (2)'!AK208</f>
        <v>14</v>
      </c>
      <c r="Q213" s="74">
        <f>'model (2)'!AL208</f>
        <v>11</v>
      </c>
      <c r="R213" s="74">
        <f>'model (2)'!AM208</f>
        <v>12</v>
      </c>
      <c r="S213" s="74">
        <f>'model (2)'!AN208</f>
        <v>7</v>
      </c>
      <c r="T213" s="148">
        <f t="shared" si="19"/>
        <v>77</v>
      </c>
      <c r="U213" s="157">
        <f>'Assignment (2)'!AB209</f>
        <v>5</v>
      </c>
      <c r="V213" s="157">
        <f>'Assignment (2)'!AC209</f>
        <v>5</v>
      </c>
      <c r="W213" s="47">
        <f t="shared" si="20"/>
        <v>10</v>
      </c>
      <c r="X213" s="149">
        <f t="shared" si="17"/>
        <v>0.72222222222222221</v>
      </c>
      <c r="Y213" s="149">
        <f t="shared" si="18"/>
        <v>0.88888888888888884</v>
      </c>
      <c r="Z213" s="149">
        <f t="shared" si="18"/>
        <v>0.72222222222222221</v>
      </c>
      <c r="AA213" s="149">
        <f t="shared" si="18"/>
        <v>0.77777777777777779</v>
      </c>
      <c r="AB213" s="149">
        <f t="shared" si="18"/>
        <v>0.69565217391304346</v>
      </c>
      <c r="AC213" s="149">
        <f t="shared" si="18"/>
        <v>1</v>
      </c>
    </row>
    <row r="214" spans="1:29" ht="15.6">
      <c r="A214" s="143">
        <v>204</v>
      </c>
      <c r="B214" s="73" t="str">
        <f>'CAT I'!B214</f>
        <v>AME20231L</v>
      </c>
      <c r="C214" s="171" t="str">
        <f>'CAT I'!C214</f>
        <v>RAKESH N</v>
      </c>
      <c r="D214" s="74">
        <f>'model (2)'!Y209</f>
        <v>2</v>
      </c>
      <c r="E214" s="74">
        <f>'model (2)'!Z209</f>
        <v>1</v>
      </c>
      <c r="F214" s="74">
        <f>'model (2)'!AA209</f>
        <v>2</v>
      </c>
      <c r="G214" s="74">
        <f>'model (2)'!AB209</f>
        <v>2</v>
      </c>
      <c r="H214" s="74">
        <f>'model (2)'!AC209</f>
        <v>2</v>
      </c>
      <c r="I214" s="74">
        <f>'model (2)'!AD209</f>
        <v>1</v>
      </c>
      <c r="J214" s="74">
        <f>'model (2)'!AE209</f>
        <v>1</v>
      </c>
      <c r="K214" s="74">
        <f>'model (2)'!AF209</f>
        <v>1</v>
      </c>
      <c r="L214" s="74">
        <f>'model (2)'!AG209</f>
        <v>1</v>
      </c>
      <c r="M214" s="74">
        <f>'model (2)'!AH209</f>
        <v>1</v>
      </c>
      <c r="N214" s="74">
        <f>'model (2)'!AI209</f>
        <v>8</v>
      </c>
      <c r="O214" s="74">
        <f>'model (2)'!AJ209</f>
        <v>11</v>
      </c>
      <c r="P214" s="74">
        <f>'model (2)'!AK209</f>
        <v>12</v>
      </c>
      <c r="Q214" s="74">
        <f>'model (2)'!AL209</f>
        <v>9</v>
      </c>
      <c r="R214" s="74">
        <f>'model (2)'!AM209</f>
        <v>14</v>
      </c>
      <c r="S214" s="74">
        <f>'model (2)'!AN209</f>
        <v>9</v>
      </c>
      <c r="T214" s="148">
        <f t="shared" si="19"/>
        <v>77</v>
      </c>
      <c r="U214" s="157">
        <f>'Assignment (2)'!AB210</f>
        <v>5</v>
      </c>
      <c r="V214" s="157">
        <f>'Assignment (2)'!AC210</f>
        <v>5</v>
      </c>
      <c r="W214" s="47">
        <f t="shared" si="20"/>
        <v>10</v>
      </c>
      <c r="X214" s="149">
        <f t="shared" si="17"/>
        <v>0.77777777777777779</v>
      </c>
      <c r="Y214" s="149">
        <f t="shared" si="18"/>
        <v>0.88888888888888884</v>
      </c>
      <c r="Z214" s="149">
        <f t="shared" si="18"/>
        <v>0.66666666666666663</v>
      </c>
      <c r="AA214" s="149">
        <f t="shared" si="18"/>
        <v>0.88888888888888884</v>
      </c>
      <c r="AB214" s="149">
        <f t="shared" si="18"/>
        <v>0.69565217391304346</v>
      </c>
      <c r="AC214" s="149">
        <f t="shared" si="18"/>
        <v>0.8666666666666667</v>
      </c>
    </row>
    <row r="215" spans="1:29" ht="15.6">
      <c r="A215" s="143">
        <v>205</v>
      </c>
      <c r="B215" s="73" t="str">
        <f>'CAT I'!B215</f>
        <v>AME20233L</v>
      </c>
      <c r="C215" s="171" t="str">
        <f>'CAT I'!C215</f>
        <v>RONIT ARORA</v>
      </c>
      <c r="D215" s="74">
        <f>'model (2)'!Y210</f>
        <v>1</v>
      </c>
      <c r="E215" s="74">
        <f>'model (2)'!Z210</f>
        <v>2</v>
      </c>
      <c r="F215" s="74">
        <f>'model (2)'!AA210</f>
        <v>2</v>
      </c>
      <c r="G215" s="74">
        <f>'model (2)'!AB210</f>
        <v>2</v>
      </c>
      <c r="H215" s="74">
        <f>'model (2)'!AC210</f>
        <v>2</v>
      </c>
      <c r="I215" s="74">
        <f>'model (2)'!AD210</f>
        <v>1</v>
      </c>
      <c r="J215" s="74">
        <f>'model (2)'!AE210</f>
        <v>1</v>
      </c>
      <c r="K215" s="74">
        <f>'model (2)'!AF210</f>
        <v>1</v>
      </c>
      <c r="L215" s="74">
        <f>'model (2)'!AG210</f>
        <v>2</v>
      </c>
      <c r="M215" s="74">
        <f>'model (2)'!AH210</f>
        <v>2</v>
      </c>
      <c r="N215" s="74">
        <f>'model (2)'!AI210</f>
        <v>8</v>
      </c>
      <c r="O215" s="74">
        <f>'model (2)'!AJ210</f>
        <v>11</v>
      </c>
      <c r="P215" s="74">
        <f>'model (2)'!AK210</f>
        <v>14</v>
      </c>
      <c r="Q215" s="74">
        <f>'model (2)'!AL210</f>
        <v>13</v>
      </c>
      <c r="R215" s="74">
        <f>'model (2)'!AM210</f>
        <v>12</v>
      </c>
      <c r="S215" s="74">
        <f>'model (2)'!AN210</f>
        <v>11</v>
      </c>
      <c r="T215" s="148">
        <f t="shared" si="19"/>
        <v>85</v>
      </c>
      <c r="U215" s="157">
        <f>'Assignment (2)'!AB211</f>
        <v>5</v>
      </c>
      <c r="V215" s="157">
        <f>'Assignment (2)'!AC211</f>
        <v>5</v>
      </c>
      <c r="W215" s="47">
        <f t="shared" si="20"/>
        <v>10</v>
      </c>
      <c r="X215" s="149">
        <f t="shared" si="17"/>
        <v>0.77777777777777779</v>
      </c>
      <c r="Y215" s="149">
        <f t="shared" si="18"/>
        <v>1</v>
      </c>
      <c r="Z215" s="149">
        <f t="shared" si="18"/>
        <v>0.88888888888888884</v>
      </c>
      <c r="AA215" s="149">
        <f t="shared" si="18"/>
        <v>0.77777777777777779</v>
      </c>
      <c r="AB215" s="149">
        <f t="shared" si="18"/>
        <v>0.86956521739130432</v>
      </c>
      <c r="AC215" s="149">
        <f t="shared" si="18"/>
        <v>0.8666666666666667</v>
      </c>
    </row>
    <row r="216" spans="1:29" ht="15.6">
      <c r="A216" s="143">
        <v>206</v>
      </c>
      <c r="B216" s="73" t="str">
        <f>'CAT I'!B216</f>
        <v>AME20234L</v>
      </c>
      <c r="C216" s="171" t="str">
        <f>'CAT I'!C216</f>
        <v>KARTHIKEYAN H</v>
      </c>
      <c r="D216" s="74">
        <f>'model (2)'!Y211</f>
        <v>1</v>
      </c>
      <c r="E216" s="74">
        <f>'model (2)'!Z211</f>
        <v>1</v>
      </c>
      <c r="F216" s="74">
        <f>'model (2)'!AA211</f>
        <v>2</v>
      </c>
      <c r="G216" s="74">
        <f>'model (2)'!AB211</f>
        <v>1</v>
      </c>
      <c r="H216" s="74">
        <f>'model (2)'!AC211</f>
        <v>1</v>
      </c>
      <c r="I216" s="74">
        <f>'model (2)'!AD211</f>
        <v>1</v>
      </c>
      <c r="J216" s="74">
        <f>'model (2)'!AE211</f>
        <v>2</v>
      </c>
      <c r="K216" s="74">
        <f>'model (2)'!AF211</f>
        <v>1</v>
      </c>
      <c r="L216" s="74">
        <f>'model (2)'!AG211</f>
        <v>2</v>
      </c>
      <c r="M216" s="74">
        <f>'model (2)'!AH211</f>
        <v>2</v>
      </c>
      <c r="N216" s="74">
        <f>'model (2)'!AI211</f>
        <v>6</v>
      </c>
      <c r="O216" s="74">
        <f>'model (2)'!AJ211</f>
        <v>8</v>
      </c>
      <c r="P216" s="74">
        <f>'model (2)'!AK211</f>
        <v>14</v>
      </c>
      <c r="Q216" s="74">
        <f>'model (2)'!AL211</f>
        <v>14</v>
      </c>
      <c r="R216" s="74">
        <f>'model (2)'!AM211</f>
        <v>14</v>
      </c>
      <c r="S216" s="74">
        <f>'model (2)'!AN211</f>
        <v>10</v>
      </c>
      <c r="T216" s="148">
        <f t="shared" si="19"/>
        <v>80</v>
      </c>
      <c r="U216" s="157">
        <f>'Assignment (2)'!AB212</f>
        <v>5</v>
      </c>
      <c r="V216" s="157">
        <f>'Assignment (2)'!AC212</f>
        <v>5</v>
      </c>
      <c r="W216" s="47">
        <f t="shared" si="20"/>
        <v>10</v>
      </c>
      <c r="X216" s="149">
        <f t="shared" si="17"/>
        <v>0.55555555555555558</v>
      </c>
      <c r="Y216" s="149">
        <f t="shared" si="18"/>
        <v>0.94444444444444442</v>
      </c>
      <c r="Z216" s="149">
        <f t="shared" si="18"/>
        <v>0.88888888888888884</v>
      </c>
      <c r="AA216" s="149">
        <f t="shared" si="18"/>
        <v>0.94444444444444442</v>
      </c>
      <c r="AB216" s="149">
        <f t="shared" si="18"/>
        <v>0.82608695652173914</v>
      </c>
      <c r="AC216" s="149">
        <f t="shared" si="18"/>
        <v>0.73333333333333328</v>
      </c>
    </row>
    <row r="217" spans="1:29" ht="15.6">
      <c r="A217" s="143">
        <v>207</v>
      </c>
      <c r="B217" s="73" t="str">
        <f>'CAT I'!B217</f>
        <v>AME20235L</v>
      </c>
      <c r="C217" s="171" t="str">
        <f>'CAT I'!C217</f>
        <v>BALAJI R</v>
      </c>
      <c r="D217" s="74">
        <f>'model (2)'!Y212</f>
        <v>2</v>
      </c>
      <c r="E217" s="74">
        <f>'model (2)'!Z212</f>
        <v>2</v>
      </c>
      <c r="F217" s="74">
        <f>'model (2)'!AA212</f>
        <v>2</v>
      </c>
      <c r="G217" s="74">
        <f>'model (2)'!AB212</f>
        <v>2</v>
      </c>
      <c r="H217" s="74">
        <f>'model (2)'!AC212</f>
        <v>2</v>
      </c>
      <c r="I217" s="74">
        <f>'model (2)'!AD212</f>
        <v>2</v>
      </c>
      <c r="J217" s="74">
        <f>'model (2)'!AE212</f>
        <v>2</v>
      </c>
      <c r="K217" s="74">
        <f>'model (2)'!AF212</f>
        <v>2</v>
      </c>
      <c r="L217" s="74">
        <f>'model (2)'!AG212</f>
        <v>2</v>
      </c>
      <c r="M217" s="74">
        <f>'model (2)'!AH212</f>
        <v>2</v>
      </c>
      <c r="N217" s="74">
        <f>'model (2)'!AI212</f>
        <v>6</v>
      </c>
      <c r="O217" s="74">
        <f>'model (2)'!AJ212</f>
        <v>9</v>
      </c>
      <c r="P217" s="74">
        <f>'model (2)'!AK212</f>
        <v>5</v>
      </c>
      <c r="Q217" s="74">
        <f>'model (2)'!AL212</f>
        <v>11</v>
      </c>
      <c r="R217" s="74">
        <f>'model (2)'!AM212</f>
        <v>14</v>
      </c>
      <c r="S217" s="74">
        <f>'model (2)'!AN212</f>
        <v>14</v>
      </c>
      <c r="T217" s="148">
        <f t="shared" si="19"/>
        <v>79</v>
      </c>
      <c r="U217" s="157">
        <f>'Assignment (2)'!AB213</f>
        <v>5</v>
      </c>
      <c r="V217" s="157">
        <f>'Assignment (2)'!AC213</f>
        <v>5</v>
      </c>
      <c r="W217" s="47">
        <f t="shared" si="20"/>
        <v>10</v>
      </c>
      <c r="X217" s="149">
        <f t="shared" si="17"/>
        <v>0.72222222222222221</v>
      </c>
      <c r="Y217" s="149">
        <f t="shared" si="18"/>
        <v>0.5</v>
      </c>
      <c r="Z217" s="149">
        <f t="shared" si="18"/>
        <v>0.83333333333333337</v>
      </c>
      <c r="AA217" s="149">
        <f t="shared" si="18"/>
        <v>1</v>
      </c>
      <c r="AB217" s="149">
        <f t="shared" si="18"/>
        <v>1</v>
      </c>
      <c r="AC217" s="149">
        <f t="shared" si="18"/>
        <v>0.73333333333333328</v>
      </c>
    </row>
    <row r="218" spans="1:29" ht="15.6">
      <c r="A218" s="143">
        <v>208</v>
      </c>
      <c r="B218" s="73" t="str">
        <f>'CAT I'!B218</f>
        <v>AME20236L</v>
      </c>
      <c r="C218" s="171" t="str">
        <f>'CAT I'!C218</f>
        <v>KRISHNAKANTH</v>
      </c>
      <c r="D218" s="74">
        <f>'model (2)'!Y213</f>
        <v>2</v>
      </c>
      <c r="E218" s="74">
        <f>'model (2)'!Z213</f>
        <v>1</v>
      </c>
      <c r="F218" s="74">
        <f>'model (2)'!AA213</f>
        <v>2</v>
      </c>
      <c r="G218" s="74">
        <f>'model (2)'!AB213</f>
        <v>2</v>
      </c>
      <c r="H218" s="74">
        <f>'model (2)'!AC213</f>
        <v>2</v>
      </c>
      <c r="I218" s="74">
        <f>'model (2)'!AD213</f>
        <v>2</v>
      </c>
      <c r="J218" s="74">
        <f>'model (2)'!AE213</f>
        <v>2</v>
      </c>
      <c r="K218" s="74">
        <f>'model (2)'!AF213</f>
        <v>2</v>
      </c>
      <c r="L218" s="74">
        <f>'model (2)'!AG213</f>
        <v>2</v>
      </c>
      <c r="M218" s="74">
        <f>'model (2)'!AH213</f>
        <v>2</v>
      </c>
      <c r="N218" s="74">
        <f>'model (2)'!AI213</f>
        <v>6</v>
      </c>
      <c r="O218" s="74">
        <f>'model (2)'!AJ213</f>
        <v>11</v>
      </c>
      <c r="P218" s="74">
        <f>'model (2)'!AK213</f>
        <v>5</v>
      </c>
      <c r="Q218" s="74">
        <f>'model (2)'!AL213</f>
        <v>11</v>
      </c>
      <c r="R218" s="74">
        <f>'model (2)'!AM213</f>
        <v>5</v>
      </c>
      <c r="S218" s="74">
        <f>'model (2)'!AN213</f>
        <v>10</v>
      </c>
      <c r="T218" s="148">
        <f t="shared" si="19"/>
        <v>67</v>
      </c>
      <c r="U218" s="157">
        <f>'Assignment (2)'!AB214</f>
        <v>5</v>
      </c>
      <c r="V218" s="157">
        <f>'Assignment (2)'!AC214</f>
        <v>5</v>
      </c>
      <c r="W218" s="47">
        <f t="shared" si="20"/>
        <v>10</v>
      </c>
      <c r="X218" s="149">
        <f t="shared" si="17"/>
        <v>0.77777777777777779</v>
      </c>
      <c r="Y218" s="149">
        <f t="shared" si="18"/>
        <v>0.5</v>
      </c>
      <c r="Z218" s="149">
        <f t="shared" si="18"/>
        <v>0.83333333333333337</v>
      </c>
      <c r="AA218" s="149">
        <f t="shared" si="18"/>
        <v>0.5</v>
      </c>
      <c r="AB218" s="149">
        <f t="shared" si="18"/>
        <v>0.82608695652173914</v>
      </c>
      <c r="AC218" s="149">
        <f t="shared" si="18"/>
        <v>0.73333333333333328</v>
      </c>
    </row>
    <row r="219" spans="1:29" ht="15.6">
      <c r="A219" s="143">
        <v>209</v>
      </c>
      <c r="B219" s="73" t="str">
        <f>'CAT I'!B219</f>
        <v>AME20237L</v>
      </c>
      <c r="C219" s="171" t="str">
        <f>'CAT I'!C219</f>
        <v>AROCKIA ROHIN</v>
      </c>
      <c r="D219" s="74">
        <f>'model (2)'!Y214</f>
        <v>2</v>
      </c>
      <c r="E219" s="74">
        <f>'model (2)'!Z214</f>
        <v>2</v>
      </c>
      <c r="F219" s="74">
        <f>'model (2)'!AA214</f>
        <v>2</v>
      </c>
      <c r="G219" s="74">
        <f>'model (2)'!AB214</f>
        <v>2</v>
      </c>
      <c r="H219" s="74">
        <f>'model (2)'!AC214</f>
        <v>2</v>
      </c>
      <c r="I219" s="74">
        <f>'model (2)'!AD214</f>
        <v>2</v>
      </c>
      <c r="J219" s="74">
        <f>'model (2)'!AE214</f>
        <v>2</v>
      </c>
      <c r="K219" s="74">
        <f>'model (2)'!AF214</f>
        <v>2</v>
      </c>
      <c r="L219" s="74">
        <f>'model (2)'!AG214</f>
        <v>2</v>
      </c>
      <c r="M219" s="74">
        <f>'model (2)'!AH214</f>
        <v>2</v>
      </c>
      <c r="N219" s="74">
        <f>'model (2)'!AI214</f>
        <v>6</v>
      </c>
      <c r="O219" s="74">
        <f>'model (2)'!AJ214</f>
        <v>9</v>
      </c>
      <c r="P219" s="74">
        <f>'model (2)'!AK214</f>
        <v>5</v>
      </c>
      <c r="Q219" s="74">
        <f>'model (2)'!AL214</f>
        <v>11</v>
      </c>
      <c r="R219" s="74">
        <f>'model (2)'!AM214</f>
        <v>14</v>
      </c>
      <c r="S219" s="74">
        <f>'model (2)'!AN214</f>
        <v>14</v>
      </c>
      <c r="T219" s="148">
        <f t="shared" si="19"/>
        <v>79</v>
      </c>
      <c r="U219" s="157">
        <f>'Assignment (2)'!AB215</f>
        <v>5</v>
      </c>
      <c r="V219" s="157">
        <f>'Assignment (2)'!AC215</f>
        <v>5</v>
      </c>
      <c r="W219" s="47">
        <f t="shared" si="20"/>
        <v>10</v>
      </c>
      <c r="X219" s="149">
        <f t="shared" si="17"/>
        <v>0.72222222222222221</v>
      </c>
      <c r="Y219" s="149">
        <f t="shared" si="18"/>
        <v>0.5</v>
      </c>
      <c r="Z219" s="149">
        <f t="shared" si="18"/>
        <v>0.83333333333333337</v>
      </c>
      <c r="AA219" s="149">
        <f t="shared" si="18"/>
        <v>1</v>
      </c>
      <c r="AB219" s="149">
        <f t="shared" si="18"/>
        <v>1</v>
      </c>
      <c r="AC219" s="149">
        <f t="shared" si="18"/>
        <v>0.73333333333333328</v>
      </c>
    </row>
    <row r="220" spans="1:29" ht="15.6">
      <c r="A220" s="143">
        <v>210</v>
      </c>
      <c r="B220" s="73" t="str">
        <f>'CAT I'!B220</f>
        <v>AME20238L</v>
      </c>
      <c r="C220" s="171" t="str">
        <f>'CAT I'!C220</f>
        <v>YOGESHWARAN</v>
      </c>
      <c r="D220" s="74">
        <f>'model (2)'!Y215</f>
        <v>0</v>
      </c>
      <c r="E220" s="74">
        <f>'model (2)'!Z215</f>
        <v>1</v>
      </c>
      <c r="F220" s="74">
        <f>'model (2)'!AA215</f>
        <v>1</v>
      </c>
      <c r="G220" s="74">
        <f>'model (2)'!AB215</f>
        <v>1</v>
      </c>
      <c r="H220" s="74">
        <f>'model (2)'!AC215</f>
        <v>0</v>
      </c>
      <c r="I220" s="74">
        <f>'model (2)'!AD215</f>
        <v>0</v>
      </c>
      <c r="J220" s="74">
        <f>'model (2)'!AE215</f>
        <v>0</v>
      </c>
      <c r="K220" s="74">
        <f>'model (2)'!AF215</f>
        <v>0</v>
      </c>
      <c r="L220" s="74">
        <f>'model (2)'!AG215</f>
        <v>0</v>
      </c>
      <c r="M220" s="74">
        <f>'model (2)'!AH215</f>
        <v>1</v>
      </c>
      <c r="N220" s="74">
        <f>'model (2)'!AI215</f>
        <v>1</v>
      </c>
      <c r="O220" s="74">
        <f>'model (2)'!AJ215</f>
        <v>0</v>
      </c>
      <c r="P220" s="74">
        <f>'model (2)'!AK215</f>
        <v>1</v>
      </c>
      <c r="Q220" s="74">
        <f>'model (2)'!AL215</f>
        <v>0</v>
      </c>
      <c r="R220" s="74">
        <f>'model (2)'!AM215</f>
        <v>0</v>
      </c>
      <c r="S220" s="74">
        <f>'model (2)'!AN215</f>
        <v>0</v>
      </c>
      <c r="T220" s="148">
        <f t="shared" si="19"/>
        <v>6</v>
      </c>
      <c r="U220" s="157">
        <f>'Assignment (2)'!AB216</f>
        <v>2</v>
      </c>
      <c r="V220" s="157">
        <f>'Assignment (2)'!AC216</f>
        <v>0</v>
      </c>
      <c r="W220" s="47">
        <f t="shared" si="20"/>
        <v>2</v>
      </c>
      <c r="X220" s="149">
        <f t="shared" si="17"/>
        <v>5.5555555555555552E-2</v>
      </c>
      <c r="Y220" s="149">
        <f t="shared" si="18"/>
        <v>0.16666666666666666</v>
      </c>
      <c r="Z220" s="149">
        <f t="shared" si="18"/>
        <v>0</v>
      </c>
      <c r="AA220" s="149">
        <f t="shared" si="18"/>
        <v>0</v>
      </c>
      <c r="AB220" s="149">
        <f t="shared" si="18"/>
        <v>0.13043478260869565</v>
      </c>
      <c r="AC220" s="149">
        <f t="shared" si="18"/>
        <v>6.6666666666666666E-2</v>
      </c>
    </row>
    <row r="221" spans="1:29" ht="15.6">
      <c r="A221" s="143">
        <v>211</v>
      </c>
      <c r="B221" s="73" t="str">
        <f>'CAT I'!B221</f>
        <v>AME20239L</v>
      </c>
      <c r="C221" s="171" t="str">
        <f>'CAT I'!C221</f>
        <v>SHREERAM V</v>
      </c>
      <c r="D221" s="74">
        <f>'model (2)'!Y216</f>
        <v>1</v>
      </c>
      <c r="E221" s="74">
        <f>'model (2)'!Z216</f>
        <v>0</v>
      </c>
      <c r="F221" s="74">
        <f>'model (2)'!AA216</f>
        <v>2</v>
      </c>
      <c r="G221" s="74">
        <f>'model (2)'!AB216</f>
        <v>0</v>
      </c>
      <c r="H221" s="74">
        <f>'model (2)'!AC216</f>
        <v>0</v>
      </c>
      <c r="I221" s="74">
        <f>'model (2)'!AD216</f>
        <v>0</v>
      </c>
      <c r="J221" s="74">
        <f>'model (2)'!AE216</f>
        <v>2</v>
      </c>
      <c r="K221" s="74">
        <f>'model (2)'!AF216</f>
        <v>2</v>
      </c>
      <c r="L221" s="74">
        <f>'model (2)'!AG216</f>
        <v>2</v>
      </c>
      <c r="M221" s="74">
        <f>'model (2)'!AH216</f>
        <v>2</v>
      </c>
      <c r="N221" s="74">
        <f>'model (2)'!AI216</f>
        <v>10</v>
      </c>
      <c r="O221" s="74">
        <f>'model (2)'!AJ216</f>
        <v>13</v>
      </c>
      <c r="P221" s="74">
        <f>'model (2)'!AK216</f>
        <v>13</v>
      </c>
      <c r="Q221" s="74">
        <f>'model (2)'!AL216</f>
        <v>13</v>
      </c>
      <c r="R221" s="74">
        <f>'model (2)'!AM216</f>
        <v>13</v>
      </c>
      <c r="S221" s="74">
        <f>'model (2)'!AN216</f>
        <v>13</v>
      </c>
      <c r="T221" s="148">
        <f t="shared" si="19"/>
        <v>86</v>
      </c>
      <c r="U221" s="157">
        <f>'Assignment (2)'!AB217</f>
        <v>5</v>
      </c>
      <c r="V221" s="157">
        <f>'Assignment (2)'!AC217</f>
        <v>5</v>
      </c>
      <c r="W221" s="47">
        <f t="shared" si="20"/>
        <v>10</v>
      </c>
      <c r="X221" s="149">
        <f t="shared" si="17"/>
        <v>0.77777777777777779</v>
      </c>
      <c r="Y221" s="149">
        <f t="shared" si="18"/>
        <v>0.83333333333333337</v>
      </c>
      <c r="Z221" s="149">
        <f t="shared" si="18"/>
        <v>0.72222222222222221</v>
      </c>
      <c r="AA221" s="149">
        <f t="shared" si="18"/>
        <v>0.94444444444444442</v>
      </c>
      <c r="AB221" s="149">
        <f t="shared" si="18"/>
        <v>0.95652173913043481</v>
      </c>
      <c r="AC221" s="149">
        <f t="shared" si="18"/>
        <v>1</v>
      </c>
    </row>
    <row r="222" spans="1:29" ht="15.6">
      <c r="A222" s="143">
        <v>212</v>
      </c>
      <c r="B222" s="73" t="str">
        <f>'CAT I'!B222</f>
        <v>AME20240L</v>
      </c>
      <c r="C222" s="171" t="str">
        <f>'CAT I'!C222</f>
        <v>ANTONY JOEHAIL</v>
      </c>
      <c r="D222" s="74">
        <f>'model (2)'!Y217</f>
        <v>2</v>
      </c>
      <c r="E222" s="74">
        <f>'model (2)'!Z217</f>
        <v>1</v>
      </c>
      <c r="F222" s="74">
        <f>'model (2)'!AA217</f>
        <v>1</v>
      </c>
      <c r="G222" s="74">
        <f>'model (2)'!AB217</f>
        <v>2</v>
      </c>
      <c r="H222" s="74">
        <f>'model (2)'!AC217</f>
        <v>1</v>
      </c>
      <c r="I222" s="74">
        <f>'model (2)'!AD217</f>
        <v>1</v>
      </c>
      <c r="J222" s="74">
        <f>'model (2)'!AE217</f>
        <v>2</v>
      </c>
      <c r="K222" s="74">
        <f>'model (2)'!AF217</f>
        <v>2</v>
      </c>
      <c r="L222" s="74">
        <f>'model (2)'!AG217</f>
        <v>2</v>
      </c>
      <c r="M222" s="74">
        <f>'model (2)'!AH217</f>
        <v>2</v>
      </c>
      <c r="N222" s="74">
        <f>'model (2)'!AI217</f>
        <v>8</v>
      </c>
      <c r="O222" s="74">
        <f>'model (2)'!AJ217</f>
        <v>11</v>
      </c>
      <c r="P222" s="74">
        <f>'model (2)'!AK217</f>
        <v>10</v>
      </c>
      <c r="Q222" s="74">
        <f>'model (2)'!AL217</f>
        <v>8</v>
      </c>
      <c r="R222" s="74">
        <f>'model (2)'!AM217</f>
        <v>10</v>
      </c>
      <c r="S222" s="74">
        <f>'model (2)'!AN217</f>
        <v>14</v>
      </c>
      <c r="T222" s="148">
        <f t="shared" si="19"/>
        <v>77</v>
      </c>
      <c r="U222" s="157">
        <f>'Assignment (2)'!AB218</f>
        <v>5</v>
      </c>
      <c r="V222" s="157">
        <f>'Assignment (2)'!AC218</f>
        <v>5</v>
      </c>
      <c r="W222" s="47">
        <f t="shared" si="20"/>
        <v>10</v>
      </c>
      <c r="X222" s="149">
        <f t="shared" si="17"/>
        <v>0.77777777777777779</v>
      </c>
      <c r="Y222" s="149">
        <f t="shared" si="18"/>
        <v>0.72222222222222221</v>
      </c>
      <c r="Z222" s="149">
        <f t="shared" si="18"/>
        <v>0.55555555555555558</v>
      </c>
      <c r="AA222" s="149">
        <f t="shared" si="18"/>
        <v>0.77777777777777779</v>
      </c>
      <c r="AB222" s="149">
        <f t="shared" si="18"/>
        <v>1</v>
      </c>
      <c r="AC222" s="149">
        <f t="shared" si="18"/>
        <v>0.8666666666666667</v>
      </c>
    </row>
    <row r="223" spans="1:29" ht="15.6">
      <c r="A223" s="143">
        <v>213</v>
      </c>
      <c r="B223" s="73" t="str">
        <f>'CAT I'!B223</f>
        <v>AME20241L</v>
      </c>
      <c r="C223" s="171" t="str">
        <f>'CAT I'!C223</f>
        <v>SAHAYA RAHUL S</v>
      </c>
      <c r="D223" s="74">
        <f>'model (2)'!Y218</f>
        <v>1</v>
      </c>
      <c r="E223" s="74">
        <f>'model (2)'!Z218</f>
        <v>0</v>
      </c>
      <c r="F223" s="74">
        <f>'model (2)'!AA218</f>
        <v>2</v>
      </c>
      <c r="G223" s="74">
        <f>'model (2)'!AB218</f>
        <v>0</v>
      </c>
      <c r="H223" s="74">
        <f>'model (2)'!AC218</f>
        <v>0</v>
      </c>
      <c r="I223" s="74">
        <f>'model (2)'!AD218</f>
        <v>0</v>
      </c>
      <c r="J223" s="74">
        <f>'model (2)'!AE218</f>
        <v>2</v>
      </c>
      <c r="K223" s="74">
        <f>'model (2)'!AF218</f>
        <v>2</v>
      </c>
      <c r="L223" s="74">
        <f>'model (2)'!AG218</f>
        <v>2</v>
      </c>
      <c r="M223" s="74">
        <f>'model (2)'!AH218</f>
        <v>2</v>
      </c>
      <c r="N223" s="74">
        <f>'model (2)'!AI218</f>
        <v>10</v>
      </c>
      <c r="O223" s="74">
        <f>'model (2)'!AJ218</f>
        <v>13</v>
      </c>
      <c r="P223" s="74">
        <f>'model (2)'!AK218</f>
        <v>13</v>
      </c>
      <c r="Q223" s="74">
        <f>'model (2)'!AL218</f>
        <v>13</v>
      </c>
      <c r="R223" s="74">
        <f>'model (2)'!AM218</f>
        <v>13</v>
      </c>
      <c r="S223" s="74">
        <f>'model (2)'!AN218</f>
        <v>13</v>
      </c>
      <c r="T223" s="148">
        <f t="shared" si="19"/>
        <v>86</v>
      </c>
      <c r="U223" s="157">
        <f>'Assignment (2)'!AB219</f>
        <v>5</v>
      </c>
      <c r="V223" s="157">
        <f>'Assignment (2)'!AC219</f>
        <v>5</v>
      </c>
      <c r="W223" s="47">
        <f t="shared" si="20"/>
        <v>10</v>
      </c>
      <c r="X223" s="149">
        <f t="shared" si="17"/>
        <v>0.77777777777777779</v>
      </c>
      <c r="Y223" s="149">
        <f t="shared" si="18"/>
        <v>0.83333333333333337</v>
      </c>
      <c r="Z223" s="149">
        <f t="shared" si="18"/>
        <v>0.72222222222222221</v>
      </c>
      <c r="AA223" s="149">
        <f t="shared" si="18"/>
        <v>0.94444444444444442</v>
      </c>
      <c r="AB223" s="149">
        <f t="shared" si="18"/>
        <v>0.95652173913043481</v>
      </c>
      <c r="AC223" s="149">
        <f t="shared" si="18"/>
        <v>1</v>
      </c>
    </row>
    <row r="224" spans="1:29" ht="15.6">
      <c r="A224" s="143">
        <v>214</v>
      </c>
      <c r="B224" s="73" t="str">
        <f>'CAT I'!B224</f>
        <v>AME20242L</v>
      </c>
      <c r="C224" s="171" t="str">
        <f>'CAT I'!C224</f>
        <v>MAHADIR MOHAMED P</v>
      </c>
      <c r="D224" s="74">
        <f>'model (2)'!Y219</f>
        <v>1</v>
      </c>
      <c r="E224" s="74">
        <f>'model (2)'!Z219</f>
        <v>1</v>
      </c>
      <c r="F224" s="74">
        <f>'model (2)'!AA219</f>
        <v>2</v>
      </c>
      <c r="G224" s="74">
        <f>'model (2)'!AB219</f>
        <v>1</v>
      </c>
      <c r="H224" s="74">
        <f>'model (2)'!AC219</f>
        <v>1</v>
      </c>
      <c r="I224" s="74">
        <f>'model (2)'!AD219</f>
        <v>1</v>
      </c>
      <c r="J224" s="74">
        <f>'model (2)'!AE219</f>
        <v>1</v>
      </c>
      <c r="K224" s="74">
        <f>'model (2)'!AF219</f>
        <v>2</v>
      </c>
      <c r="L224" s="74">
        <f>'model (2)'!AG219</f>
        <v>2</v>
      </c>
      <c r="M224" s="74">
        <f>'model (2)'!AH219</f>
        <v>2</v>
      </c>
      <c r="N224" s="74">
        <f>'model (2)'!AI219</f>
        <v>10</v>
      </c>
      <c r="O224" s="74">
        <f>'model (2)'!AJ219</f>
        <v>9</v>
      </c>
      <c r="P224" s="74">
        <f>'model (2)'!AK219</f>
        <v>9</v>
      </c>
      <c r="Q224" s="74">
        <f>'model (2)'!AL219</f>
        <v>14</v>
      </c>
      <c r="R224" s="74">
        <f>'model (2)'!AM219</f>
        <v>9</v>
      </c>
      <c r="S224" s="74">
        <f>'model (2)'!AN219</f>
        <v>12</v>
      </c>
      <c r="T224" s="148">
        <f t="shared" si="19"/>
        <v>77</v>
      </c>
      <c r="U224" s="157">
        <f>'Assignment (2)'!AB220</f>
        <v>5</v>
      </c>
      <c r="V224" s="157">
        <f>'Assignment (2)'!AC220</f>
        <v>5</v>
      </c>
      <c r="W224" s="47">
        <f t="shared" si="20"/>
        <v>10</v>
      </c>
      <c r="X224" s="149">
        <f t="shared" si="17"/>
        <v>0.61111111111111116</v>
      </c>
      <c r="Y224" s="149">
        <f t="shared" si="18"/>
        <v>0.66666666666666663</v>
      </c>
      <c r="Z224" s="149">
        <f t="shared" si="18"/>
        <v>0.88888888888888884</v>
      </c>
      <c r="AA224" s="149">
        <f t="shared" si="18"/>
        <v>0.66666666666666663</v>
      </c>
      <c r="AB224" s="149">
        <f t="shared" si="18"/>
        <v>0.91304347826086951</v>
      </c>
      <c r="AC224" s="149">
        <f t="shared" si="18"/>
        <v>1</v>
      </c>
    </row>
    <row r="225" spans="1:29" ht="15.6">
      <c r="A225" s="143">
        <v>215</v>
      </c>
      <c r="B225" s="73" t="str">
        <f>'CAT I'!B225</f>
        <v>AME20243L</v>
      </c>
      <c r="C225" s="171" t="str">
        <f>'CAT I'!C225</f>
        <v>VISHNU S</v>
      </c>
      <c r="D225" s="74">
        <f>'model (2)'!Y220</f>
        <v>1</v>
      </c>
      <c r="E225" s="74">
        <f>'model (2)'!Z220</f>
        <v>1</v>
      </c>
      <c r="F225" s="74">
        <f>'model (2)'!AA220</f>
        <v>2</v>
      </c>
      <c r="G225" s="74">
        <f>'model (2)'!AB220</f>
        <v>1</v>
      </c>
      <c r="H225" s="74">
        <f>'model (2)'!AC220</f>
        <v>1</v>
      </c>
      <c r="I225" s="74">
        <f>'model (2)'!AD220</f>
        <v>1</v>
      </c>
      <c r="J225" s="74">
        <f>'model (2)'!AE220</f>
        <v>1</v>
      </c>
      <c r="K225" s="74">
        <f>'model (2)'!AF220</f>
        <v>1</v>
      </c>
      <c r="L225" s="74">
        <f>'model (2)'!AG220</f>
        <v>2</v>
      </c>
      <c r="M225" s="74">
        <f>'model (2)'!AH220</f>
        <v>2</v>
      </c>
      <c r="N225" s="74">
        <f>'model (2)'!AI220</f>
        <v>6</v>
      </c>
      <c r="O225" s="74">
        <f>'model (2)'!AJ220</f>
        <v>14</v>
      </c>
      <c r="P225" s="74">
        <f>'model (2)'!AK220</f>
        <v>8</v>
      </c>
      <c r="Q225" s="74">
        <f>'model (2)'!AL220</f>
        <v>10</v>
      </c>
      <c r="R225" s="74">
        <f>'model (2)'!AM220</f>
        <v>13</v>
      </c>
      <c r="S225" s="74">
        <f>'model (2)'!AN220</f>
        <v>13</v>
      </c>
      <c r="T225" s="148">
        <f t="shared" si="19"/>
        <v>77</v>
      </c>
      <c r="U225" s="157">
        <f>'Assignment (2)'!AB221</f>
        <v>5</v>
      </c>
      <c r="V225" s="157">
        <f>'Assignment (2)'!AC221</f>
        <v>5</v>
      </c>
      <c r="W225" s="47">
        <f t="shared" si="20"/>
        <v>10</v>
      </c>
      <c r="X225" s="149">
        <f t="shared" si="17"/>
        <v>0.88888888888888884</v>
      </c>
      <c r="Y225" s="149">
        <f t="shared" si="18"/>
        <v>0.61111111111111116</v>
      </c>
      <c r="Z225" s="149">
        <f t="shared" si="18"/>
        <v>0.66666666666666663</v>
      </c>
      <c r="AA225" s="149">
        <f t="shared" si="18"/>
        <v>0.83333333333333337</v>
      </c>
      <c r="AB225" s="149">
        <f t="shared" si="18"/>
        <v>0.95652173913043481</v>
      </c>
      <c r="AC225" s="149">
        <f t="shared" si="18"/>
        <v>0.73333333333333328</v>
      </c>
    </row>
    <row r="226" spans="1:29" ht="15.6">
      <c r="A226" s="143">
        <v>216</v>
      </c>
      <c r="B226" s="73" t="str">
        <f>'CAT I'!B226</f>
        <v>AME20244L</v>
      </c>
      <c r="C226" s="171" t="str">
        <f>'CAT I'!C226</f>
        <v>MATHIARASAN K</v>
      </c>
      <c r="D226" s="74">
        <f>'model (2)'!Y221</f>
        <v>2</v>
      </c>
      <c r="E226" s="74">
        <f>'model (2)'!Z221</f>
        <v>2</v>
      </c>
      <c r="F226" s="74">
        <f>'model (2)'!AA221</f>
        <v>2</v>
      </c>
      <c r="G226" s="74">
        <f>'model (2)'!AB221</f>
        <v>2</v>
      </c>
      <c r="H226" s="74">
        <f>'model (2)'!AC221</f>
        <v>2</v>
      </c>
      <c r="I226" s="74">
        <f>'model (2)'!AD221</f>
        <v>2</v>
      </c>
      <c r="J226" s="74">
        <f>'model (2)'!AE221</f>
        <v>2</v>
      </c>
      <c r="K226" s="74">
        <f>'model (2)'!AF221</f>
        <v>2</v>
      </c>
      <c r="L226" s="74">
        <f>'model (2)'!AG221</f>
        <v>2</v>
      </c>
      <c r="M226" s="74">
        <f>'model (2)'!AH221</f>
        <v>2</v>
      </c>
      <c r="N226" s="74">
        <f>'model (2)'!AI221</f>
        <v>6</v>
      </c>
      <c r="O226" s="74">
        <f>'model (2)'!AJ221</f>
        <v>9</v>
      </c>
      <c r="P226" s="74">
        <f>'model (2)'!AK221</f>
        <v>5</v>
      </c>
      <c r="Q226" s="74">
        <f>'model (2)'!AL221</f>
        <v>11</v>
      </c>
      <c r="R226" s="74">
        <f>'model (2)'!AM221</f>
        <v>14</v>
      </c>
      <c r="S226" s="74">
        <f>'model (2)'!AN221</f>
        <v>14</v>
      </c>
      <c r="T226" s="148">
        <f t="shared" si="19"/>
        <v>79</v>
      </c>
      <c r="U226" s="157">
        <f>'Assignment (2)'!AB222</f>
        <v>5</v>
      </c>
      <c r="V226" s="157">
        <f>'Assignment (2)'!AC222</f>
        <v>5</v>
      </c>
      <c r="W226" s="47">
        <f t="shared" si="20"/>
        <v>10</v>
      </c>
      <c r="X226" s="149">
        <f t="shared" si="17"/>
        <v>0.72222222222222221</v>
      </c>
      <c r="Y226" s="149">
        <f t="shared" si="18"/>
        <v>0.5</v>
      </c>
      <c r="Z226" s="149">
        <f t="shared" si="18"/>
        <v>0.83333333333333337</v>
      </c>
      <c r="AA226" s="149">
        <f t="shared" si="18"/>
        <v>1</v>
      </c>
      <c r="AB226" s="149">
        <f t="shared" si="18"/>
        <v>1</v>
      </c>
      <c r="AC226" s="149">
        <f t="shared" si="18"/>
        <v>0.73333333333333328</v>
      </c>
    </row>
    <row r="227" spans="1:29" ht="15.6">
      <c r="A227" s="143">
        <v>217</v>
      </c>
      <c r="B227" s="73" t="str">
        <f>'CAT I'!B227</f>
        <v>AME20245L</v>
      </c>
      <c r="C227" s="171" t="str">
        <f>'CAT I'!C227</f>
        <v>SYED HABEEB N</v>
      </c>
      <c r="D227" s="74">
        <f>'model (2)'!Y222</f>
        <v>1</v>
      </c>
      <c r="E227" s="74">
        <f>'model (2)'!Z222</f>
        <v>2</v>
      </c>
      <c r="F227" s="74">
        <f>'model (2)'!AA222</f>
        <v>2</v>
      </c>
      <c r="G227" s="74">
        <f>'model (2)'!AB222</f>
        <v>2</v>
      </c>
      <c r="H227" s="74">
        <f>'model (2)'!AC222</f>
        <v>2</v>
      </c>
      <c r="I227" s="74">
        <f>'model (2)'!AD222</f>
        <v>1</v>
      </c>
      <c r="J227" s="74">
        <f>'model (2)'!AE222</f>
        <v>1</v>
      </c>
      <c r="K227" s="74">
        <f>'model (2)'!AF222</f>
        <v>1</v>
      </c>
      <c r="L227" s="74">
        <f>'model (2)'!AG222</f>
        <v>2</v>
      </c>
      <c r="M227" s="74">
        <f>'model (2)'!AH222</f>
        <v>2</v>
      </c>
      <c r="N227" s="74">
        <f>'model (2)'!AI222</f>
        <v>8</v>
      </c>
      <c r="O227" s="74">
        <f>'model (2)'!AJ222</f>
        <v>11</v>
      </c>
      <c r="P227" s="74">
        <f>'model (2)'!AK222</f>
        <v>14</v>
      </c>
      <c r="Q227" s="74">
        <f>'model (2)'!AL222</f>
        <v>13</v>
      </c>
      <c r="R227" s="74">
        <f>'model (2)'!AM222</f>
        <v>12</v>
      </c>
      <c r="S227" s="74">
        <f>'model (2)'!AN222</f>
        <v>11</v>
      </c>
      <c r="T227" s="148">
        <f t="shared" si="19"/>
        <v>85</v>
      </c>
      <c r="U227" s="157">
        <f>'Assignment (2)'!AB223</f>
        <v>5</v>
      </c>
      <c r="V227" s="157">
        <f>'Assignment (2)'!AC223</f>
        <v>5</v>
      </c>
      <c r="W227" s="47">
        <f t="shared" si="20"/>
        <v>10</v>
      </c>
      <c r="X227" s="149">
        <f t="shared" si="17"/>
        <v>0.77777777777777779</v>
      </c>
      <c r="Y227" s="149">
        <f t="shared" si="18"/>
        <v>1</v>
      </c>
      <c r="Z227" s="149">
        <f t="shared" si="18"/>
        <v>0.88888888888888884</v>
      </c>
      <c r="AA227" s="149">
        <f t="shared" si="18"/>
        <v>0.77777777777777779</v>
      </c>
      <c r="AB227" s="149">
        <f t="shared" si="18"/>
        <v>0.86956521739130432</v>
      </c>
      <c r="AC227" s="149">
        <f t="shared" si="18"/>
        <v>0.8666666666666667</v>
      </c>
    </row>
    <row r="228" spans="1:29" ht="15.6">
      <c r="A228" s="143">
        <v>218</v>
      </c>
      <c r="B228" s="73" t="str">
        <f>'CAT I'!B228</f>
        <v>AME20246L</v>
      </c>
      <c r="C228" s="171" t="str">
        <f>'CAT I'!C228</f>
        <v>ARUN PANDIYAN R</v>
      </c>
      <c r="D228" s="74">
        <f>'model (2)'!Y223</f>
        <v>2</v>
      </c>
      <c r="E228" s="74">
        <f>'model (2)'!Z223</f>
        <v>2</v>
      </c>
      <c r="F228" s="74">
        <f>'model (2)'!AA223</f>
        <v>2</v>
      </c>
      <c r="G228" s="74">
        <f>'model (2)'!AB223</f>
        <v>2</v>
      </c>
      <c r="H228" s="74">
        <f>'model (2)'!AC223</f>
        <v>2</v>
      </c>
      <c r="I228" s="74">
        <f>'model (2)'!AD223</f>
        <v>2</v>
      </c>
      <c r="J228" s="74">
        <f>'model (2)'!AE223</f>
        <v>2</v>
      </c>
      <c r="K228" s="74">
        <f>'model (2)'!AF223</f>
        <v>2</v>
      </c>
      <c r="L228" s="74">
        <f>'model (2)'!AG223</f>
        <v>2</v>
      </c>
      <c r="M228" s="74">
        <f>'model (2)'!AH223</f>
        <v>2</v>
      </c>
      <c r="N228" s="74">
        <f>'model (2)'!AI223</f>
        <v>6</v>
      </c>
      <c r="O228" s="74">
        <f>'model (2)'!AJ223</f>
        <v>9</v>
      </c>
      <c r="P228" s="74">
        <f>'model (2)'!AK223</f>
        <v>5</v>
      </c>
      <c r="Q228" s="74">
        <f>'model (2)'!AL223</f>
        <v>11</v>
      </c>
      <c r="R228" s="74">
        <f>'model (2)'!AM223</f>
        <v>14</v>
      </c>
      <c r="S228" s="74">
        <f>'model (2)'!AN223</f>
        <v>14</v>
      </c>
      <c r="T228" s="148">
        <f t="shared" si="19"/>
        <v>79</v>
      </c>
      <c r="U228" s="157">
        <f>'Assignment (2)'!AB224</f>
        <v>5</v>
      </c>
      <c r="V228" s="157">
        <f>'Assignment (2)'!AC224</f>
        <v>5</v>
      </c>
      <c r="W228" s="47">
        <f t="shared" si="20"/>
        <v>10</v>
      </c>
      <c r="X228" s="149">
        <f t="shared" si="17"/>
        <v>0.72222222222222221</v>
      </c>
      <c r="Y228" s="149">
        <f t="shared" si="18"/>
        <v>0.5</v>
      </c>
      <c r="Z228" s="149">
        <f t="shared" si="18"/>
        <v>0.83333333333333337</v>
      </c>
      <c r="AA228" s="149">
        <f t="shared" si="18"/>
        <v>1</v>
      </c>
      <c r="AB228" s="149">
        <f t="shared" si="18"/>
        <v>1</v>
      </c>
      <c r="AC228" s="149">
        <f t="shared" si="18"/>
        <v>0.73333333333333328</v>
      </c>
    </row>
    <row r="229" spans="1:29" ht="15.6">
      <c r="A229" s="143">
        <v>219</v>
      </c>
      <c r="B229" s="73" t="str">
        <f>'CAT I'!B229</f>
        <v>AME20247L</v>
      </c>
      <c r="C229" s="171" t="str">
        <f>'CAT I'!C229</f>
        <v>PRAVEEN KUAMR.M</v>
      </c>
      <c r="D229" s="74">
        <f>'model (2)'!Y224</f>
        <v>1</v>
      </c>
      <c r="E229" s="74">
        <f>'model (2)'!Z224</f>
        <v>1</v>
      </c>
      <c r="F229" s="74">
        <f>'model (2)'!AA224</f>
        <v>2</v>
      </c>
      <c r="G229" s="74">
        <f>'model (2)'!AB224</f>
        <v>1</v>
      </c>
      <c r="H229" s="74">
        <f>'model (2)'!AC224</f>
        <v>1</v>
      </c>
      <c r="I229" s="74">
        <f>'model (2)'!AD224</f>
        <v>1</v>
      </c>
      <c r="J229" s="74">
        <f>'model (2)'!AE224</f>
        <v>2</v>
      </c>
      <c r="K229" s="74">
        <f>'model (2)'!AF224</f>
        <v>2</v>
      </c>
      <c r="L229" s="74">
        <f>'model (2)'!AG224</f>
        <v>2</v>
      </c>
      <c r="M229" s="74">
        <f>'model (2)'!AH224</f>
        <v>1</v>
      </c>
      <c r="N229" s="74">
        <f>'model (2)'!AI224</f>
        <v>7</v>
      </c>
      <c r="O229" s="74">
        <f>'model (2)'!AJ224</f>
        <v>13</v>
      </c>
      <c r="P229" s="74">
        <f>'model (2)'!AK224</f>
        <v>13</v>
      </c>
      <c r="Q229" s="74">
        <f>'model (2)'!AL224</f>
        <v>9</v>
      </c>
      <c r="R229" s="74">
        <f>'model (2)'!AM224</f>
        <v>7</v>
      </c>
      <c r="S229" s="74">
        <f>'model (2)'!AN224</f>
        <v>14</v>
      </c>
      <c r="T229" s="148">
        <f t="shared" si="19"/>
        <v>77</v>
      </c>
      <c r="U229" s="157">
        <f>'Assignment (2)'!AB225</f>
        <v>5</v>
      </c>
      <c r="V229" s="157">
        <f>'Assignment (2)'!AC225</f>
        <v>5</v>
      </c>
      <c r="W229" s="47">
        <f t="shared" si="20"/>
        <v>10</v>
      </c>
      <c r="X229" s="149">
        <f t="shared" ref="X229:X231" si="21">SUMIF(($D$9:$V$9),X$9,($D229:$V229))/X$10</f>
        <v>0.83333333333333337</v>
      </c>
      <c r="Y229" s="149">
        <f t="shared" si="18"/>
        <v>0.88888888888888884</v>
      </c>
      <c r="Z229" s="149">
        <f t="shared" si="18"/>
        <v>0.61111111111111116</v>
      </c>
      <c r="AA229" s="149">
        <f t="shared" si="18"/>
        <v>0.61111111111111116</v>
      </c>
      <c r="AB229" s="149">
        <f t="shared" si="18"/>
        <v>0.95652173913043481</v>
      </c>
      <c r="AC229" s="149">
        <f t="shared" si="18"/>
        <v>0.8</v>
      </c>
    </row>
    <row r="230" spans="1:29" ht="15.6">
      <c r="A230" s="143">
        <v>220</v>
      </c>
      <c r="B230" s="73" t="str">
        <f>'CAT I'!B230</f>
        <v>AME20248L</v>
      </c>
      <c r="C230" s="171" t="str">
        <f>'CAT I'!C230</f>
        <v>PRAVEEN E</v>
      </c>
      <c r="D230" s="74">
        <f>'model (2)'!Y225</f>
        <v>2</v>
      </c>
      <c r="E230" s="74">
        <f>'model (2)'!Z225</f>
        <v>2</v>
      </c>
      <c r="F230" s="74">
        <f>'model (2)'!AA225</f>
        <v>2</v>
      </c>
      <c r="G230" s="74">
        <f>'model (2)'!AB225</f>
        <v>2</v>
      </c>
      <c r="H230" s="74">
        <f>'model (2)'!AC225</f>
        <v>2</v>
      </c>
      <c r="I230" s="74">
        <f>'model (2)'!AD225</f>
        <v>2</v>
      </c>
      <c r="J230" s="74">
        <f>'model (2)'!AE225</f>
        <v>2</v>
      </c>
      <c r="K230" s="74">
        <f>'model (2)'!AF225</f>
        <v>2</v>
      </c>
      <c r="L230" s="74">
        <f>'model (2)'!AG225</f>
        <v>2</v>
      </c>
      <c r="M230" s="74">
        <f>'model (2)'!AH225</f>
        <v>2</v>
      </c>
      <c r="N230" s="74">
        <f>'model (2)'!AI225</f>
        <v>6</v>
      </c>
      <c r="O230" s="74">
        <f>'model (2)'!AJ225</f>
        <v>9</v>
      </c>
      <c r="P230" s="74">
        <f>'model (2)'!AK225</f>
        <v>5</v>
      </c>
      <c r="Q230" s="74">
        <f>'model (2)'!AL225</f>
        <v>11</v>
      </c>
      <c r="R230" s="74">
        <f>'model (2)'!AM225</f>
        <v>14</v>
      </c>
      <c r="S230" s="74">
        <f>'model (2)'!AN225</f>
        <v>14</v>
      </c>
      <c r="T230" s="148">
        <f t="shared" si="19"/>
        <v>79</v>
      </c>
      <c r="U230" s="157">
        <f>'Assignment (2)'!AB226</f>
        <v>5</v>
      </c>
      <c r="V230" s="157">
        <f>'Assignment (2)'!AC226</f>
        <v>5</v>
      </c>
      <c r="W230" s="47">
        <f t="shared" si="20"/>
        <v>10</v>
      </c>
      <c r="X230" s="149">
        <f t="shared" si="21"/>
        <v>0.72222222222222221</v>
      </c>
      <c r="Y230" s="149">
        <f t="shared" si="18"/>
        <v>0.5</v>
      </c>
      <c r="Z230" s="149">
        <f t="shared" si="18"/>
        <v>0.83333333333333337</v>
      </c>
      <c r="AA230" s="149">
        <f t="shared" si="18"/>
        <v>1</v>
      </c>
      <c r="AB230" s="149">
        <f t="shared" si="18"/>
        <v>1</v>
      </c>
      <c r="AC230" s="149">
        <f t="shared" si="18"/>
        <v>0.73333333333333328</v>
      </c>
    </row>
    <row r="231" spans="1:29" ht="15.6">
      <c r="A231" s="143">
        <v>221</v>
      </c>
      <c r="B231" s="73" t="str">
        <f>'CAT I'!B231</f>
        <v>AME20249L</v>
      </c>
      <c r="C231" s="171" t="str">
        <f>'CAT I'!C231</f>
        <v>RAJYAGURU RAJ BHARATHBHAI</v>
      </c>
      <c r="D231" s="74">
        <f>'model (2)'!Y226</f>
        <v>1</v>
      </c>
      <c r="E231" s="74">
        <f>'model (2)'!Z226</f>
        <v>0</v>
      </c>
      <c r="F231" s="74">
        <f>'model (2)'!AA226</f>
        <v>2</v>
      </c>
      <c r="G231" s="74">
        <f>'model (2)'!AB226</f>
        <v>0</v>
      </c>
      <c r="H231" s="74">
        <f>'model (2)'!AC226</f>
        <v>0</v>
      </c>
      <c r="I231" s="74">
        <f>'model (2)'!AD226</f>
        <v>0</v>
      </c>
      <c r="J231" s="74">
        <f>'model (2)'!AE226</f>
        <v>2</v>
      </c>
      <c r="K231" s="74">
        <f>'model (2)'!AF226</f>
        <v>2</v>
      </c>
      <c r="L231" s="74">
        <f>'model (2)'!AG226</f>
        <v>2</v>
      </c>
      <c r="M231" s="74">
        <f>'model (2)'!AH226</f>
        <v>2</v>
      </c>
      <c r="N231" s="74">
        <f>'model (2)'!AI226</f>
        <v>10</v>
      </c>
      <c r="O231" s="74">
        <f>'model (2)'!AJ226</f>
        <v>13</v>
      </c>
      <c r="P231" s="74">
        <f>'model (2)'!AK226</f>
        <v>13</v>
      </c>
      <c r="Q231" s="74">
        <f>'model (2)'!AL226</f>
        <v>13</v>
      </c>
      <c r="R231" s="74">
        <f>'model (2)'!AM226</f>
        <v>13</v>
      </c>
      <c r="S231" s="74">
        <f>'model (2)'!AN226</f>
        <v>13</v>
      </c>
      <c r="T231" s="148">
        <f t="shared" ref="T231" si="22">SUM(D231:S231)</f>
        <v>86</v>
      </c>
      <c r="U231" s="157">
        <f>'Assignment (2)'!AB227</f>
        <v>5</v>
      </c>
      <c r="V231" s="157">
        <f>'Assignment (2)'!AC227</f>
        <v>5</v>
      </c>
      <c r="W231" s="47">
        <f t="shared" ref="W231" si="23">SUM(U231:V231)</f>
        <v>10</v>
      </c>
      <c r="X231" s="149">
        <f t="shared" si="21"/>
        <v>0.77777777777777779</v>
      </c>
      <c r="Y231" s="149">
        <f t="shared" si="18"/>
        <v>0.83333333333333337</v>
      </c>
      <c r="Z231" s="149">
        <f t="shared" si="18"/>
        <v>0.72222222222222221</v>
      </c>
      <c r="AA231" s="149">
        <f t="shared" si="18"/>
        <v>0.94444444444444442</v>
      </c>
      <c r="AB231" s="149">
        <f t="shared" si="18"/>
        <v>0.95652173913043481</v>
      </c>
      <c r="AC231" s="149">
        <f t="shared" si="18"/>
        <v>1</v>
      </c>
    </row>
    <row r="232" spans="1:29" ht="15.6">
      <c r="A232" s="150"/>
      <c r="B232" s="150"/>
      <c r="C232" s="150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298" t="s">
        <v>35</v>
      </c>
      <c r="O232" s="298"/>
      <c r="P232" s="298"/>
      <c r="Q232" s="298"/>
      <c r="R232" s="298"/>
      <c r="S232" s="298"/>
      <c r="T232" s="298"/>
      <c r="U232" s="298"/>
      <c r="V232" s="298"/>
      <c r="W232" s="298"/>
      <c r="X232" s="115">
        <f t="shared" ref="X232:AC232" si="24">COUNTIF(X11:X231,"&gt;="&amp;subTar)</f>
        <v>66</v>
      </c>
      <c r="Y232" s="115">
        <f t="shared" si="24"/>
        <v>137</v>
      </c>
      <c r="Z232" s="115">
        <f t="shared" si="24"/>
        <v>119</v>
      </c>
      <c r="AA232" s="115">
        <f t="shared" si="24"/>
        <v>160</v>
      </c>
      <c r="AB232" s="115">
        <f t="shared" si="24"/>
        <v>174</v>
      </c>
      <c r="AC232" s="115">
        <f t="shared" si="24"/>
        <v>158</v>
      </c>
    </row>
    <row r="233" spans="1:29" ht="15.6">
      <c r="A233" s="150"/>
      <c r="B233" s="150"/>
      <c r="C233" s="150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298" t="s">
        <v>36</v>
      </c>
      <c r="O233" s="298"/>
      <c r="P233" s="298"/>
      <c r="Q233" s="298"/>
      <c r="R233" s="298"/>
      <c r="S233" s="298"/>
      <c r="T233" s="298"/>
      <c r="U233" s="298"/>
      <c r="V233" s="298"/>
      <c r="W233" s="298"/>
      <c r="X233" s="115">
        <f>COUNT(A11:A248)</f>
        <v>221</v>
      </c>
      <c r="Y233" s="115">
        <f>COUNT(A11:A248)</f>
        <v>221</v>
      </c>
      <c r="Z233" s="115">
        <f>COUNT(A11:A248)</f>
        <v>221</v>
      </c>
      <c r="AA233" s="115">
        <f>COUNT(A11:A248)</f>
        <v>221</v>
      </c>
      <c r="AB233" s="115">
        <f>COUNT(A11:A248)</f>
        <v>221</v>
      </c>
      <c r="AC233" s="115">
        <f>COUNT(A11:A248)</f>
        <v>221</v>
      </c>
    </row>
    <row r="234" spans="1:29" ht="15.6">
      <c r="A234" s="150"/>
      <c r="B234" s="150"/>
      <c r="C234" s="150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299" t="s">
        <v>37</v>
      </c>
      <c r="O234" s="299"/>
      <c r="P234" s="299"/>
      <c r="Q234" s="299"/>
      <c r="R234" s="299"/>
      <c r="S234" s="299"/>
      <c r="T234" s="299"/>
      <c r="U234" s="299"/>
      <c r="V234" s="299"/>
      <c r="W234" s="299"/>
      <c r="X234" s="116">
        <f>X232/X233</f>
        <v>0.29864253393665158</v>
      </c>
      <c r="Y234" s="116">
        <f t="shared" ref="Y234:AC234" si="25">Y232/Y233</f>
        <v>0.61990950226244346</v>
      </c>
      <c r="Z234" s="116">
        <f t="shared" si="25"/>
        <v>0.53846153846153844</v>
      </c>
      <c r="AA234" s="116">
        <f t="shared" si="25"/>
        <v>0.72398190045248867</v>
      </c>
      <c r="AB234" s="116">
        <f t="shared" si="25"/>
        <v>0.78733031674208143</v>
      </c>
      <c r="AC234" s="116">
        <f t="shared" si="25"/>
        <v>0.71493212669683259</v>
      </c>
    </row>
  </sheetData>
  <mergeCells count="31">
    <mergeCell ref="I6:J6"/>
    <mergeCell ref="K6:L6"/>
    <mergeCell ref="M6:N6"/>
    <mergeCell ref="C6:D6"/>
    <mergeCell ref="A7:A10"/>
    <mergeCell ref="B7:B10"/>
    <mergeCell ref="C4:D4"/>
    <mergeCell ref="G4:H4"/>
    <mergeCell ref="I4:N4"/>
    <mergeCell ref="I5:J5"/>
    <mergeCell ref="K5:L5"/>
    <mergeCell ref="M5:N5"/>
    <mergeCell ref="C5:D5"/>
    <mergeCell ref="X7:AC7"/>
    <mergeCell ref="X8:AC8"/>
    <mergeCell ref="N232:W232"/>
    <mergeCell ref="N233:W233"/>
    <mergeCell ref="N234:W234"/>
    <mergeCell ref="D7:T7"/>
    <mergeCell ref="U7:W7"/>
    <mergeCell ref="T8:T9"/>
    <mergeCell ref="W8:W9"/>
    <mergeCell ref="B1:S1"/>
    <mergeCell ref="C2:D2"/>
    <mergeCell ref="E2:F2"/>
    <mergeCell ref="G2:H2"/>
    <mergeCell ref="C3:D3"/>
    <mergeCell ref="E3:F3"/>
    <mergeCell ref="G3:H3"/>
    <mergeCell ref="I2:L3"/>
    <mergeCell ref="M2:P3"/>
  </mergeCells>
  <dataValidations count="3">
    <dataValidation type="decimal" allowBlank="1" showInputMessage="1" showErrorMessage="1" sqref="U11:V231" xr:uid="{00000000-0002-0000-0400-000000000000}">
      <formula1>0</formula1>
      <formula2>10</formula2>
    </dataValidation>
    <dataValidation type="decimal" allowBlank="1" showInputMessage="1" showErrorMessage="1" sqref="E6:G6" xr:uid="{00000000-0002-0000-0400-000001000000}">
      <formula1>0</formula1>
      <formula2>1</formula2>
    </dataValidation>
    <dataValidation type="whole" allowBlank="1" showInputMessage="1" showErrorMessage="1" sqref="D11:S231" xr:uid="{00000000-0002-0000-0400-000002000000}">
      <formula1>0</formula1>
      <formula2>2</formula2>
    </dataValidation>
  </dataValidation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218"/>
  <sheetViews>
    <sheetView topLeftCell="N208" zoomScale="70" zoomScaleNormal="70" workbookViewId="0">
      <selection activeCell="X226" sqref="X226"/>
    </sheetView>
  </sheetViews>
  <sheetFormatPr defaultColWidth="9" defaultRowHeight="14.4"/>
  <cols>
    <col min="2" max="2" width="9" hidden="1" customWidth="1"/>
    <col min="3" max="3" width="9" style="68"/>
    <col min="14" max="14" width="9" style="265"/>
    <col min="20" max="20" width="9" style="252"/>
    <col min="21" max="21" width="9" style="216"/>
    <col min="23" max="23" width="9" hidden="1" customWidth="1"/>
    <col min="24" max="24" width="17.88671875" customWidth="1"/>
    <col min="41" max="41" width="9" style="253"/>
  </cols>
  <sheetData>
    <row r="1" spans="1:41" ht="17.25" customHeight="1">
      <c r="N1"/>
    </row>
    <row r="2" spans="1:41" ht="60.75" customHeight="1">
      <c r="A2" s="302" t="s">
        <v>167</v>
      </c>
      <c r="B2" s="302"/>
      <c r="C2" s="302"/>
      <c r="D2" s="302"/>
      <c r="I2" t="s">
        <v>241</v>
      </c>
      <c r="N2"/>
      <c r="X2" s="190" t="s">
        <v>242</v>
      </c>
      <c r="Y2">
        <v>3</v>
      </c>
      <c r="Z2">
        <v>4</v>
      </c>
      <c r="AA2">
        <v>5</v>
      </c>
      <c r="AB2">
        <v>6</v>
      </c>
      <c r="AC2">
        <v>7</v>
      </c>
      <c r="AD2">
        <v>8</v>
      </c>
      <c r="AE2">
        <v>9</v>
      </c>
      <c r="AF2">
        <v>10</v>
      </c>
      <c r="AG2">
        <v>11</v>
      </c>
      <c r="AH2">
        <v>12</v>
      </c>
      <c r="AI2">
        <v>13</v>
      </c>
      <c r="AJ2">
        <v>14</v>
      </c>
      <c r="AK2">
        <v>15</v>
      </c>
      <c r="AL2">
        <v>16</v>
      </c>
      <c r="AM2">
        <v>17</v>
      </c>
      <c r="AN2">
        <v>18</v>
      </c>
    </row>
    <row r="3" spans="1:41" ht="59.25" customHeight="1">
      <c r="H3" s="188" t="s">
        <v>168</v>
      </c>
      <c r="I3" s="189"/>
      <c r="J3" s="189"/>
      <c r="K3" s="189"/>
      <c r="N3"/>
      <c r="AB3" t="s">
        <v>170</v>
      </c>
    </row>
    <row r="4" spans="1:41" ht="18">
      <c r="A4" s="191" t="s">
        <v>171</v>
      </c>
      <c r="B4" s="191"/>
      <c r="C4" s="192" t="s">
        <v>172</v>
      </c>
      <c r="D4" s="254">
        <v>1</v>
      </c>
      <c r="E4" s="254">
        <v>2</v>
      </c>
      <c r="F4" s="254">
        <v>3</v>
      </c>
      <c r="G4" s="254">
        <v>4</v>
      </c>
      <c r="H4" s="254">
        <v>5</v>
      </c>
      <c r="I4" s="255">
        <v>6</v>
      </c>
      <c r="J4" s="255">
        <v>7</v>
      </c>
      <c r="K4" s="255">
        <v>8</v>
      </c>
      <c r="L4" s="255">
        <v>9</v>
      </c>
      <c r="M4" s="255">
        <v>10</v>
      </c>
      <c r="N4" s="256">
        <v>11</v>
      </c>
      <c r="O4" s="257">
        <v>12</v>
      </c>
      <c r="P4" s="257">
        <v>13</v>
      </c>
      <c r="Q4" s="257">
        <v>14</v>
      </c>
      <c r="R4" s="257">
        <v>15</v>
      </c>
      <c r="S4" s="257">
        <v>16</v>
      </c>
      <c r="T4" s="258"/>
      <c r="X4" s="192" t="s">
        <v>172</v>
      </c>
      <c r="Y4" s="254">
        <v>1</v>
      </c>
      <c r="Z4" s="254">
        <v>2</v>
      </c>
      <c r="AA4" s="254">
        <v>3</v>
      </c>
      <c r="AB4" s="254">
        <v>4</v>
      </c>
      <c r="AC4" s="254">
        <v>5</v>
      </c>
      <c r="AD4" s="255">
        <v>6</v>
      </c>
      <c r="AE4" s="255">
        <v>7</v>
      </c>
      <c r="AF4" s="255">
        <v>8</v>
      </c>
      <c r="AG4" s="255">
        <v>9</v>
      </c>
      <c r="AH4" s="255">
        <v>10</v>
      </c>
      <c r="AI4" s="256">
        <v>11</v>
      </c>
      <c r="AJ4" s="257">
        <v>12</v>
      </c>
      <c r="AK4" s="257">
        <v>13</v>
      </c>
      <c r="AL4" s="257">
        <v>14</v>
      </c>
      <c r="AM4" s="257">
        <v>15</v>
      </c>
      <c r="AN4" s="257">
        <v>16</v>
      </c>
    </row>
    <row r="5" spans="1:41" ht="18">
      <c r="A5" s="191"/>
      <c r="B5" s="191"/>
      <c r="C5" s="192" t="s">
        <v>175</v>
      </c>
      <c r="D5" s="254">
        <v>2</v>
      </c>
      <c r="E5" s="254">
        <v>2</v>
      </c>
      <c r="F5" s="254">
        <v>2</v>
      </c>
      <c r="G5" s="254">
        <v>2</v>
      </c>
      <c r="H5" s="254">
        <v>2</v>
      </c>
      <c r="I5" s="255">
        <v>2</v>
      </c>
      <c r="J5" s="255">
        <v>2</v>
      </c>
      <c r="K5" s="255">
        <v>2</v>
      </c>
      <c r="L5" s="255">
        <v>2</v>
      </c>
      <c r="M5" s="255">
        <v>2</v>
      </c>
      <c r="N5" s="256">
        <v>10</v>
      </c>
      <c r="O5" s="257">
        <v>14</v>
      </c>
      <c r="P5" s="257">
        <v>14</v>
      </c>
      <c r="Q5" s="257">
        <v>14</v>
      </c>
      <c r="R5" s="257">
        <v>14</v>
      </c>
      <c r="S5" s="257">
        <v>14</v>
      </c>
      <c r="T5" s="258"/>
      <c r="V5" s="259" t="s">
        <v>163</v>
      </c>
      <c r="W5" s="260"/>
      <c r="X5" s="192" t="s">
        <v>175</v>
      </c>
      <c r="Y5" s="254">
        <v>2</v>
      </c>
      <c r="Z5" s="254">
        <v>2</v>
      </c>
      <c r="AA5" s="254">
        <v>2</v>
      </c>
      <c r="AB5" s="254">
        <v>2</v>
      </c>
      <c r="AC5" s="254">
        <v>2</v>
      </c>
      <c r="AD5" s="255">
        <v>2</v>
      </c>
      <c r="AE5" s="255">
        <v>2</v>
      </c>
      <c r="AF5" s="255">
        <v>2</v>
      </c>
      <c r="AG5" s="255">
        <v>2</v>
      </c>
      <c r="AH5" s="255">
        <v>2</v>
      </c>
      <c r="AI5" s="256">
        <v>10</v>
      </c>
      <c r="AJ5" s="256">
        <v>14</v>
      </c>
      <c r="AK5" s="256">
        <v>14</v>
      </c>
      <c r="AL5" s="256">
        <v>14</v>
      </c>
      <c r="AM5" s="256">
        <v>14</v>
      </c>
      <c r="AN5" s="256">
        <v>14</v>
      </c>
      <c r="AO5" s="261" t="s">
        <v>171</v>
      </c>
    </row>
    <row r="6" spans="1:41" ht="15.6">
      <c r="A6">
        <f t="shared" ref="A6:A69" si="0">SUM(D6:S6)</f>
        <v>55</v>
      </c>
      <c r="B6" s="191" t="str">
        <f>C6&amp;":"&amp;COUNTIF($C6:C$6,C6)</f>
        <v>55:1</v>
      </c>
      <c r="C6" s="148">
        <f t="shared" ref="C6:C69" si="1">SUM(D6:S6)</f>
        <v>55</v>
      </c>
      <c r="D6" s="262">
        <v>2</v>
      </c>
      <c r="E6" s="262">
        <v>1</v>
      </c>
      <c r="F6" s="262">
        <v>2</v>
      </c>
      <c r="G6" s="262">
        <v>1</v>
      </c>
      <c r="H6" s="262">
        <v>2</v>
      </c>
      <c r="I6" s="262">
        <v>2</v>
      </c>
      <c r="J6" s="262">
        <v>2</v>
      </c>
      <c r="K6" s="262">
        <v>2</v>
      </c>
      <c r="L6" s="262">
        <v>2</v>
      </c>
      <c r="M6" s="262">
        <v>2</v>
      </c>
      <c r="N6" s="262">
        <v>6</v>
      </c>
      <c r="O6" s="262">
        <v>9</v>
      </c>
      <c r="P6" s="262">
        <v>2</v>
      </c>
      <c r="Q6" s="262">
        <v>10</v>
      </c>
      <c r="R6" s="262">
        <v>10</v>
      </c>
      <c r="S6" s="262">
        <v>0</v>
      </c>
      <c r="T6" s="263"/>
      <c r="V6" s="2">
        <v>1</v>
      </c>
      <c r="W6" s="1" t="str">
        <f>X6&amp;":"&amp;COUNTIF($X6:X$6,X6)</f>
        <v>0:1</v>
      </c>
      <c r="X6" s="264">
        <f>'Student name internal mark'!Y7</f>
        <v>0</v>
      </c>
      <c r="Y6" s="227">
        <f t="shared" ref="Y6:Y69" si="2">IFERROR(VLOOKUP($W6,$B$6:$S$3008,3,FALSE),VLOOKUP($X6,$C$6:$S$3008,2,FALSE))</f>
        <v>0</v>
      </c>
      <c r="Z6" s="227">
        <f t="shared" ref="Z6:Z69" si="3">IFERROR(VLOOKUP($W6,$B$6:$S$3008,4,FALSE),VLOOKUP($X6,$C$6:$S$3008,3,FALSE))</f>
        <v>0</v>
      </c>
      <c r="AA6" s="227">
        <f t="shared" ref="AA6:AA69" si="4">IFERROR(VLOOKUP($W6,$B$6:$S$3008,5,FALSE),VLOOKUP($X6,$C$6:$S$3008,4,FALSE))</f>
        <v>0</v>
      </c>
      <c r="AB6" s="227">
        <f t="shared" ref="AB6:AB69" si="5">IFERROR(VLOOKUP($W6,$B$6:$S$3008,6,FALSE),VLOOKUP(X6,$C$6:$S$3008,5,FALSE))</f>
        <v>0</v>
      </c>
      <c r="AC6" s="227">
        <f t="shared" ref="AC6:AC69" si="6">IFERROR(VLOOKUP($W6,$B$6:$S$3008,7,FALSE),VLOOKUP($X6,$C$6:$S$3008,6,FALSE))</f>
        <v>0</v>
      </c>
      <c r="AD6" s="227">
        <f t="shared" ref="AD6:AD69" si="7">IFERROR(VLOOKUP($W6,$B$6:$S$3008,8,FALSE),VLOOKUP($X6,$C$6:$S$3008,7,FALSE))</f>
        <v>0</v>
      </c>
      <c r="AE6" s="227">
        <f t="shared" ref="AE6:AE69" si="8">IFERROR(VLOOKUP($W6,$B$6:$S$3008,9,FALSE),VLOOKUP($X6,$C$6:$S$3008,8,FALSE))</f>
        <v>0</v>
      </c>
      <c r="AF6" s="227">
        <f t="shared" ref="AF6:AF69" si="9">IFERROR(VLOOKUP($W6,$B$6:$S$3008,10,FALSE),VLOOKUP($X6,$C$6:$S$3008,9,FALSE))</f>
        <v>0</v>
      </c>
      <c r="AG6" s="227">
        <f t="shared" ref="AG6:AG69" si="10">IFERROR(VLOOKUP($W6,$B$6:$S$3008,11,FALSE),VLOOKUP($X6,$C$6:$S$3008,10,FALSE))</f>
        <v>0</v>
      </c>
      <c r="AH6" s="227">
        <f t="shared" ref="AH6:AH69" si="11">IFERROR(VLOOKUP($W6,$B$6:$S$3008,12,FALSE),VLOOKUP($X6,$C$6:$S$3008,11,FALSE))</f>
        <v>0</v>
      </c>
      <c r="AI6" s="227">
        <f t="shared" ref="AI6:AI69" si="12">IFERROR(VLOOKUP($W6,$B$6:$S$3008,13,FALSE),VLOOKUP($X6,$C$6:$S$3008,12,FALSE))</f>
        <v>0</v>
      </c>
      <c r="AJ6" s="227">
        <f t="shared" ref="AJ6:AJ69" si="13">IFERROR(VLOOKUP($W6,$B$6:$S$3008,14,FALSE),VLOOKUP($X6,$C$6:$S$3008,13,FALSE))</f>
        <v>0</v>
      </c>
      <c r="AK6" s="227">
        <f t="shared" ref="AK6:AK69" si="14">IFERROR(VLOOKUP($W6,$B$6:$S$3008,15,FALSE),VLOOKUP($X6,$C$6:$S$3008,14,FALSE))</f>
        <v>0</v>
      </c>
      <c r="AL6" s="227">
        <f t="shared" ref="AL6:AL69" si="15">IFERROR(VLOOKUP($W6,$B$6:$S$3008,16,FALSE),VLOOKUP($X6,$C$6:$S$3008,15,FALSE))</f>
        <v>0</v>
      </c>
      <c r="AM6" s="227">
        <f t="shared" ref="AM6:AM69" si="16">IFERROR(VLOOKUP($W6,$B$6:$S$3008,17,FALSE),VLOOKUP($X6,$C$6:$S$3008,16,FALSE))</f>
        <v>0</v>
      </c>
      <c r="AN6" s="227">
        <f t="shared" ref="AN6:AN69" si="17">IFERROR(VLOOKUP($W6,$B$6:$S$3008,18,FALSE),VLOOKUP($X6,$C$6:$S$3008,17,FALSE))</f>
        <v>0</v>
      </c>
      <c r="AO6" s="261">
        <f t="shared" ref="AO6:AO69" si="18">SUM(Y6:AN6)</f>
        <v>0</v>
      </c>
    </row>
    <row r="7" spans="1:41" ht="15.6">
      <c r="A7">
        <f t="shared" si="0"/>
        <v>20</v>
      </c>
      <c r="B7" s="148" t="s">
        <v>176</v>
      </c>
      <c r="C7" s="148">
        <f>SUM(D7:S7)</f>
        <v>20</v>
      </c>
      <c r="D7" s="262">
        <v>0</v>
      </c>
      <c r="E7" s="262">
        <v>1</v>
      </c>
      <c r="F7" s="262">
        <v>1</v>
      </c>
      <c r="G7" s="262">
        <v>1</v>
      </c>
      <c r="H7" s="262">
        <v>1</v>
      </c>
      <c r="I7" s="262">
        <v>0</v>
      </c>
      <c r="J7" s="262">
        <v>0</v>
      </c>
      <c r="K7" s="262">
        <v>0</v>
      </c>
      <c r="L7" s="262">
        <v>0</v>
      </c>
      <c r="M7" s="262">
        <v>0</v>
      </c>
      <c r="N7" s="262">
        <v>5</v>
      </c>
      <c r="O7" s="262">
        <v>3</v>
      </c>
      <c r="P7" s="262">
        <v>1</v>
      </c>
      <c r="Q7" s="262">
        <v>1</v>
      </c>
      <c r="R7" s="262">
        <v>3</v>
      </c>
      <c r="S7" s="262">
        <v>3</v>
      </c>
      <c r="V7" s="2">
        <v>2</v>
      </c>
      <c r="W7" s="1" t="str">
        <f>X7&amp;":"&amp;COUNTIF($X$6:X7,X7)</f>
        <v>0:2</v>
      </c>
      <c r="X7" s="264">
        <f>'Student name internal mark'!Y8</f>
        <v>0</v>
      </c>
      <c r="Y7" s="227">
        <f t="shared" si="2"/>
        <v>0</v>
      </c>
      <c r="Z7" s="227">
        <f t="shared" si="3"/>
        <v>0</v>
      </c>
      <c r="AA7" s="227">
        <f t="shared" si="4"/>
        <v>0</v>
      </c>
      <c r="AB7" s="227">
        <f t="shared" si="5"/>
        <v>0</v>
      </c>
      <c r="AC7" s="227">
        <f t="shared" si="6"/>
        <v>0</v>
      </c>
      <c r="AD7" s="227">
        <f t="shared" si="7"/>
        <v>0</v>
      </c>
      <c r="AE7" s="227">
        <f t="shared" si="8"/>
        <v>0</v>
      </c>
      <c r="AF7" s="227">
        <f t="shared" si="9"/>
        <v>0</v>
      </c>
      <c r="AG7" s="227">
        <f t="shared" si="10"/>
        <v>0</v>
      </c>
      <c r="AH7" s="227">
        <f t="shared" si="11"/>
        <v>0</v>
      </c>
      <c r="AI7" s="227">
        <f t="shared" si="12"/>
        <v>0</v>
      </c>
      <c r="AJ7" s="227">
        <f t="shared" si="13"/>
        <v>0</v>
      </c>
      <c r="AK7" s="227">
        <f t="shared" si="14"/>
        <v>0</v>
      </c>
      <c r="AL7" s="227">
        <f t="shared" si="15"/>
        <v>0</v>
      </c>
      <c r="AM7" s="227">
        <f t="shared" si="16"/>
        <v>0</v>
      </c>
      <c r="AN7" s="227">
        <f t="shared" si="17"/>
        <v>0</v>
      </c>
      <c r="AO7" s="261">
        <f t="shared" si="18"/>
        <v>0</v>
      </c>
    </row>
    <row r="8" spans="1:41" ht="15.6">
      <c r="A8">
        <f t="shared" si="0"/>
        <v>79</v>
      </c>
      <c r="B8" s="148" t="s">
        <v>177</v>
      </c>
      <c r="C8" s="148">
        <f>SUM(D8:S8)</f>
        <v>79</v>
      </c>
      <c r="D8" s="262">
        <v>2</v>
      </c>
      <c r="E8" s="262">
        <v>2</v>
      </c>
      <c r="F8" s="262">
        <v>2</v>
      </c>
      <c r="G8" s="262">
        <v>2</v>
      </c>
      <c r="H8" s="262">
        <v>2</v>
      </c>
      <c r="I8" s="262">
        <v>2</v>
      </c>
      <c r="J8" s="262">
        <v>2</v>
      </c>
      <c r="K8" s="262">
        <v>2</v>
      </c>
      <c r="L8" s="262">
        <v>2</v>
      </c>
      <c r="M8" s="262">
        <v>2</v>
      </c>
      <c r="N8" s="262">
        <v>6</v>
      </c>
      <c r="O8" s="262">
        <v>9</v>
      </c>
      <c r="P8" s="262">
        <v>5</v>
      </c>
      <c r="Q8" s="262">
        <v>11</v>
      </c>
      <c r="R8" s="262">
        <v>14</v>
      </c>
      <c r="S8" s="262">
        <v>14</v>
      </c>
      <c r="V8" s="2">
        <v>3</v>
      </c>
      <c r="W8" s="1"/>
      <c r="X8" s="264">
        <f>'Student name internal mark'!Y9</f>
        <v>86</v>
      </c>
      <c r="Y8" s="227">
        <f t="shared" si="2"/>
        <v>1</v>
      </c>
      <c r="Z8" s="227">
        <f t="shared" si="3"/>
        <v>0</v>
      </c>
      <c r="AA8" s="227">
        <f t="shared" si="4"/>
        <v>2</v>
      </c>
      <c r="AB8" s="227">
        <f t="shared" si="5"/>
        <v>0</v>
      </c>
      <c r="AC8" s="227">
        <f t="shared" si="6"/>
        <v>0</v>
      </c>
      <c r="AD8" s="227">
        <f t="shared" si="7"/>
        <v>0</v>
      </c>
      <c r="AE8" s="227">
        <f t="shared" si="8"/>
        <v>2</v>
      </c>
      <c r="AF8" s="227">
        <f t="shared" si="9"/>
        <v>2</v>
      </c>
      <c r="AG8" s="227">
        <f t="shared" si="10"/>
        <v>2</v>
      </c>
      <c r="AH8" s="227">
        <f t="shared" si="11"/>
        <v>2</v>
      </c>
      <c r="AI8" s="227">
        <f t="shared" si="12"/>
        <v>10</v>
      </c>
      <c r="AJ8" s="227">
        <f t="shared" si="13"/>
        <v>13</v>
      </c>
      <c r="AK8" s="227">
        <f t="shared" si="14"/>
        <v>13</v>
      </c>
      <c r="AL8" s="227">
        <f t="shared" si="15"/>
        <v>13</v>
      </c>
      <c r="AM8" s="227">
        <f t="shared" si="16"/>
        <v>13</v>
      </c>
      <c r="AN8" s="227">
        <f t="shared" si="17"/>
        <v>13</v>
      </c>
      <c r="AO8" s="261">
        <f t="shared" si="18"/>
        <v>86</v>
      </c>
    </row>
    <row r="9" spans="1:41" ht="15.6">
      <c r="A9">
        <f t="shared" si="0"/>
        <v>49</v>
      </c>
      <c r="B9" s="191" t="str">
        <f>C9&amp;":"&amp;COUNTIF($C$6:C9,C9)</f>
        <v>49:1</v>
      </c>
      <c r="C9" s="148">
        <f>SUM(D9:S9)</f>
        <v>49</v>
      </c>
      <c r="D9" s="262">
        <v>2</v>
      </c>
      <c r="E9" s="262">
        <v>1</v>
      </c>
      <c r="F9" s="262">
        <v>2</v>
      </c>
      <c r="G9" s="262">
        <v>1</v>
      </c>
      <c r="H9" s="262">
        <v>2</v>
      </c>
      <c r="I9" s="262">
        <v>2</v>
      </c>
      <c r="J9" s="262">
        <v>2</v>
      </c>
      <c r="K9" s="262">
        <v>2</v>
      </c>
      <c r="L9" s="262">
        <v>2</v>
      </c>
      <c r="M9" s="262">
        <v>2</v>
      </c>
      <c r="N9" s="262">
        <v>5</v>
      </c>
      <c r="O9" s="262">
        <v>1</v>
      </c>
      <c r="P9" s="262">
        <v>13</v>
      </c>
      <c r="Q9" s="262">
        <v>1</v>
      </c>
      <c r="R9" s="262">
        <v>8</v>
      </c>
      <c r="S9" s="262">
        <v>3</v>
      </c>
      <c r="V9" s="2">
        <v>4</v>
      </c>
      <c r="W9" s="1" t="str">
        <f>X9&amp;":"&amp;COUNTIF($X$6:X9,X9)</f>
        <v>59:1</v>
      </c>
      <c r="X9" s="264">
        <f>'Student name internal mark'!Y10</f>
        <v>59</v>
      </c>
      <c r="Y9" s="227">
        <f t="shared" si="2"/>
        <v>2</v>
      </c>
      <c r="Z9" s="227">
        <f t="shared" si="3"/>
        <v>1</v>
      </c>
      <c r="AA9" s="227">
        <f t="shared" si="4"/>
        <v>2</v>
      </c>
      <c r="AB9" s="227">
        <f t="shared" si="5"/>
        <v>2</v>
      </c>
      <c r="AC9" s="227">
        <f t="shared" si="6"/>
        <v>2</v>
      </c>
      <c r="AD9" s="227">
        <f t="shared" si="7"/>
        <v>2</v>
      </c>
      <c r="AE9" s="227">
        <f t="shared" si="8"/>
        <v>2</v>
      </c>
      <c r="AF9" s="227">
        <f t="shared" si="9"/>
        <v>2</v>
      </c>
      <c r="AG9" s="227">
        <f t="shared" si="10"/>
        <v>2</v>
      </c>
      <c r="AH9" s="227">
        <f t="shared" si="11"/>
        <v>2</v>
      </c>
      <c r="AI9" s="227">
        <f t="shared" si="12"/>
        <v>9</v>
      </c>
      <c r="AJ9" s="227">
        <f t="shared" si="13"/>
        <v>8</v>
      </c>
      <c r="AK9" s="227">
        <f t="shared" si="14"/>
        <v>1</v>
      </c>
      <c r="AL9" s="227">
        <f t="shared" si="15"/>
        <v>12</v>
      </c>
      <c r="AM9" s="227">
        <f t="shared" si="16"/>
        <v>8</v>
      </c>
      <c r="AN9" s="227">
        <f t="shared" si="17"/>
        <v>2</v>
      </c>
      <c r="AO9" s="261">
        <f t="shared" si="18"/>
        <v>59</v>
      </c>
    </row>
    <row r="10" spans="1:41" ht="15.6">
      <c r="A10">
        <f t="shared" si="0"/>
        <v>51</v>
      </c>
      <c r="B10" s="191" t="str">
        <f>C10&amp;":"&amp;COUNTIF($C$6:C10,C10)</f>
        <v>51:1</v>
      </c>
      <c r="C10" s="148">
        <f t="shared" si="1"/>
        <v>51</v>
      </c>
      <c r="D10" s="262">
        <v>2</v>
      </c>
      <c r="E10" s="262">
        <v>2</v>
      </c>
      <c r="F10" s="262">
        <v>2</v>
      </c>
      <c r="G10" s="262">
        <v>1</v>
      </c>
      <c r="H10" s="262">
        <v>2</v>
      </c>
      <c r="I10" s="262">
        <v>2</v>
      </c>
      <c r="J10" s="262">
        <v>2</v>
      </c>
      <c r="K10" s="262">
        <v>2</v>
      </c>
      <c r="L10" s="262">
        <v>2</v>
      </c>
      <c r="M10" s="262">
        <v>2</v>
      </c>
      <c r="N10" s="262">
        <v>5</v>
      </c>
      <c r="O10" s="262">
        <v>4</v>
      </c>
      <c r="P10" s="262">
        <v>10</v>
      </c>
      <c r="Q10" s="262">
        <v>1</v>
      </c>
      <c r="R10" s="262">
        <v>11</v>
      </c>
      <c r="S10" s="262">
        <v>1</v>
      </c>
      <c r="V10" s="2">
        <v>5</v>
      </c>
      <c r="W10" s="1" t="str">
        <f>X10&amp;":"&amp;COUNTIF($X$6:X10,X10)</f>
        <v>0:3</v>
      </c>
      <c r="X10" s="264">
        <f>'Student name internal mark'!Y11</f>
        <v>0</v>
      </c>
      <c r="Y10" s="227">
        <f t="shared" si="2"/>
        <v>0</v>
      </c>
      <c r="Z10" s="227">
        <f t="shared" si="3"/>
        <v>0</v>
      </c>
      <c r="AA10" s="227">
        <f t="shared" si="4"/>
        <v>0</v>
      </c>
      <c r="AB10" s="227">
        <f t="shared" si="5"/>
        <v>0</v>
      </c>
      <c r="AC10" s="227">
        <f t="shared" si="6"/>
        <v>0</v>
      </c>
      <c r="AD10" s="227">
        <f t="shared" si="7"/>
        <v>0</v>
      </c>
      <c r="AE10" s="227">
        <f t="shared" si="8"/>
        <v>0</v>
      </c>
      <c r="AF10" s="227">
        <f t="shared" si="9"/>
        <v>0</v>
      </c>
      <c r="AG10" s="227">
        <f t="shared" si="10"/>
        <v>0</v>
      </c>
      <c r="AH10" s="227">
        <f t="shared" si="11"/>
        <v>0</v>
      </c>
      <c r="AI10" s="227">
        <f t="shared" si="12"/>
        <v>0</v>
      </c>
      <c r="AJ10" s="227">
        <f t="shared" si="13"/>
        <v>0</v>
      </c>
      <c r="AK10" s="227">
        <f t="shared" si="14"/>
        <v>0</v>
      </c>
      <c r="AL10" s="227">
        <f t="shared" si="15"/>
        <v>0</v>
      </c>
      <c r="AM10" s="227">
        <f t="shared" si="16"/>
        <v>0</v>
      </c>
      <c r="AN10" s="227">
        <f t="shared" si="17"/>
        <v>0</v>
      </c>
      <c r="AO10" s="261">
        <f t="shared" si="18"/>
        <v>0</v>
      </c>
    </row>
    <row r="11" spans="1:41" ht="15.6">
      <c r="A11">
        <f t="shared" si="0"/>
        <v>68</v>
      </c>
      <c r="B11" s="191" t="str">
        <f>C11&amp;":"&amp;COUNTIF($C$6:C11,C11)</f>
        <v>68:1</v>
      </c>
      <c r="C11" s="148">
        <f t="shared" si="1"/>
        <v>68</v>
      </c>
      <c r="D11" s="262">
        <v>2</v>
      </c>
      <c r="E11" s="262">
        <v>1</v>
      </c>
      <c r="F11" s="262">
        <v>2</v>
      </c>
      <c r="G11" s="262">
        <v>1</v>
      </c>
      <c r="H11" s="262">
        <v>2</v>
      </c>
      <c r="I11" s="262">
        <v>2</v>
      </c>
      <c r="J11" s="262">
        <v>2</v>
      </c>
      <c r="K11" s="262">
        <v>2</v>
      </c>
      <c r="L11" s="262">
        <v>2</v>
      </c>
      <c r="M11" s="262">
        <v>2</v>
      </c>
      <c r="N11" s="262">
        <v>6</v>
      </c>
      <c r="O11" s="262">
        <v>13</v>
      </c>
      <c r="P11" s="262">
        <v>1</v>
      </c>
      <c r="Q11" s="262">
        <v>7</v>
      </c>
      <c r="R11" s="262">
        <v>10</v>
      </c>
      <c r="S11" s="262">
        <v>13</v>
      </c>
      <c r="V11" s="2">
        <v>6</v>
      </c>
      <c r="W11" s="1" t="str">
        <f>X11&amp;":"&amp;COUNTIF($X$6:X11,X11)</f>
        <v>98:1</v>
      </c>
      <c r="X11" s="264">
        <f>'Student name internal mark'!Y12</f>
        <v>98</v>
      </c>
      <c r="Y11" s="227">
        <f t="shared" si="2"/>
        <v>2</v>
      </c>
      <c r="Z11" s="227">
        <f t="shared" si="3"/>
        <v>2</v>
      </c>
      <c r="AA11" s="227">
        <f t="shared" si="4"/>
        <v>2</v>
      </c>
      <c r="AB11" s="227">
        <f t="shared" si="5"/>
        <v>2</v>
      </c>
      <c r="AC11" s="227">
        <f t="shared" si="6"/>
        <v>2</v>
      </c>
      <c r="AD11" s="227">
        <f t="shared" si="7"/>
        <v>2</v>
      </c>
      <c r="AE11" s="227">
        <f t="shared" si="8"/>
        <v>2</v>
      </c>
      <c r="AF11" s="227">
        <f t="shared" si="9"/>
        <v>2</v>
      </c>
      <c r="AG11" s="227">
        <f t="shared" si="10"/>
        <v>2</v>
      </c>
      <c r="AH11" s="227">
        <f t="shared" si="11"/>
        <v>2</v>
      </c>
      <c r="AI11" s="227">
        <f t="shared" si="12"/>
        <v>10</v>
      </c>
      <c r="AJ11" s="227">
        <f t="shared" si="13"/>
        <v>14</v>
      </c>
      <c r="AK11" s="227">
        <f t="shared" si="14"/>
        <v>13</v>
      </c>
      <c r="AL11" s="227">
        <f t="shared" si="15"/>
        <v>14</v>
      </c>
      <c r="AM11" s="227">
        <f t="shared" si="16"/>
        <v>14</v>
      </c>
      <c r="AN11" s="227">
        <f t="shared" si="17"/>
        <v>13</v>
      </c>
      <c r="AO11" s="261">
        <f t="shared" si="18"/>
        <v>98</v>
      </c>
    </row>
    <row r="12" spans="1:41" ht="15.6">
      <c r="A12">
        <f t="shared" si="0"/>
        <v>72</v>
      </c>
      <c r="B12" s="191" t="str">
        <f>C12&amp;":"&amp;COUNTIF($C$6:C12,C12)</f>
        <v>72:1</v>
      </c>
      <c r="C12" s="148">
        <f t="shared" si="1"/>
        <v>72</v>
      </c>
      <c r="D12" s="262">
        <v>2</v>
      </c>
      <c r="E12" s="262">
        <v>1</v>
      </c>
      <c r="F12" s="262">
        <v>2</v>
      </c>
      <c r="G12" s="262">
        <v>1</v>
      </c>
      <c r="H12" s="262">
        <v>2</v>
      </c>
      <c r="I12" s="262">
        <v>2</v>
      </c>
      <c r="J12" s="262">
        <v>2</v>
      </c>
      <c r="K12" s="262">
        <v>2</v>
      </c>
      <c r="L12" s="262">
        <v>2</v>
      </c>
      <c r="M12" s="262">
        <v>2</v>
      </c>
      <c r="N12" s="262">
        <v>9</v>
      </c>
      <c r="O12" s="262">
        <v>13</v>
      </c>
      <c r="P12" s="262">
        <v>4</v>
      </c>
      <c r="Q12" s="262">
        <v>8</v>
      </c>
      <c r="R12" s="262">
        <v>7</v>
      </c>
      <c r="S12" s="262">
        <v>13</v>
      </c>
      <c r="V12" s="2">
        <v>7</v>
      </c>
      <c r="W12" s="1" t="str">
        <f>X12&amp;":"&amp;COUNTIF($X$6:X12,X12)</f>
        <v>85:1</v>
      </c>
      <c r="X12" s="264">
        <f>'Student name internal mark'!Y13</f>
        <v>85</v>
      </c>
      <c r="Y12" s="227">
        <f t="shared" si="2"/>
        <v>1</v>
      </c>
      <c r="Z12" s="227">
        <f t="shared" si="3"/>
        <v>2</v>
      </c>
      <c r="AA12" s="227">
        <f t="shared" si="4"/>
        <v>2</v>
      </c>
      <c r="AB12" s="227">
        <f t="shared" si="5"/>
        <v>2</v>
      </c>
      <c r="AC12" s="227">
        <f t="shared" si="6"/>
        <v>2</v>
      </c>
      <c r="AD12" s="227">
        <f t="shared" si="7"/>
        <v>1</v>
      </c>
      <c r="AE12" s="227">
        <f t="shared" si="8"/>
        <v>1</v>
      </c>
      <c r="AF12" s="227">
        <f t="shared" si="9"/>
        <v>1</v>
      </c>
      <c r="AG12" s="227">
        <f t="shared" si="10"/>
        <v>2</v>
      </c>
      <c r="AH12" s="227">
        <f t="shared" si="11"/>
        <v>2</v>
      </c>
      <c r="AI12" s="227">
        <f t="shared" si="12"/>
        <v>8</v>
      </c>
      <c r="AJ12" s="227">
        <f t="shared" si="13"/>
        <v>11</v>
      </c>
      <c r="AK12" s="227">
        <f t="shared" si="14"/>
        <v>14</v>
      </c>
      <c r="AL12" s="227">
        <f t="shared" si="15"/>
        <v>13</v>
      </c>
      <c r="AM12" s="227">
        <f t="shared" si="16"/>
        <v>12</v>
      </c>
      <c r="AN12" s="227">
        <f t="shared" si="17"/>
        <v>11</v>
      </c>
      <c r="AO12" s="261">
        <f t="shared" si="18"/>
        <v>85</v>
      </c>
    </row>
    <row r="13" spans="1:41" ht="15.6">
      <c r="A13">
        <f t="shared" si="0"/>
        <v>57</v>
      </c>
      <c r="B13" s="191" t="str">
        <f>C13&amp;":"&amp;COUNTIF($C$6:C13,C13)</f>
        <v>57:1</v>
      </c>
      <c r="C13" s="148">
        <f t="shared" si="1"/>
        <v>57</v>
      </c>
      <c r="D13" s="262">
        <v>2</v>
      </c>
      <c r="E13" s="262">
        <v>1</v>
      </c>
      <c r="F13" s="262">
        <v>2</v>
      </c>
      <c r="G13" s="262">
        <v>1</v>
      </c>
      <c r="H13" s="262">
        <v>2</v>
      </c>
      <c r="I13" s="262">
        <v>2</v>
      </c>
      <c r="J13" s="262">
        <v>2</v>
      </c>
      <c r="K13" s="262">
        <v>2</v>
      </c>
      <c r="L13" s="262">
        <v>2</v>
      </c>
      <c r="M13" s="262">
        <v>2</v>
      </c>
      <c r="N13" s="262">
        <v>8</v>
      </c>
      <c r="O13" s="262">
        <v>11</v>
      </c>
      <c r="P13" s="262">
        <v>3</v>
      </c>
      <c r="Q13" s="262">
        <v>9</v>
      </c>
      <c r="R13" s="262">
        <v>7</v>
      </c>
      <c r="S13" s="262">
        <v>1</v>
      </c>
      <c r="V13" s="2">
        <v>8</v>
      </c>
      <c r="W13" s="1" t="str">
        <f>X13&amp;":"&amp;COUNTIF($X$6:X13,X13)</f>
        <v>87:1</v>
      </c>
      <c r="X13" s="264">
        <f>'Student name internal mark'!Y14</f>
        <v>87</v>
      </c>
      <c r="Y13" s="227">
        <f t="shared" si="2"/>
        <v>2</v>
      </c>
      <c r="Z13" s="227">
        <f t="shared" si="3"/>
        <v>2</v>
      </c>
      <c r="AA13" s="227">
        <f t="shared" si="4"/>
        <v>1</v>
      </c>
      <c r="AB13" s="227">
        <f t="shared" si="5"/>
        <v>2</v>
      </c>
      <c r="AC13" s="227">
        <f t="shared" si="6"/>
        <v>2</v>
      </c>
      <c r="AD13" s="227">
        <f t="shared" si="7"/>
        <v>2</v>
      </c>
      <c r="AE13" s="227">
        <f t="shared" si="8"/>
        <v>2</v>
      </c>
      <c r="AF13" s="227">
        <f t="shared" si="9"/>
        <v>2</v>
      </c>
      <c r="AG13" s="227">
        <f t="shared" si="10"/>
        <v>1</v>
      </c>
      <c r="AH13" s="227">
        <f t="shared" si="11"/>
        <v>2</v>
      </c>
      <c r="AI13" s="227">
        <f t="shared" si="12"/>
        <v>10</v>
      </c>
      <c r="AJ13" s="227">
        <f t="shared" si="13"/>
        <v>10</v>
      </c>
      <c r="AK13" s="227">
        <f t="shared" si="14"/>
        <v>11</v>
      </c>
      <c r="AL13" s="227">
        <f t="shared" si="15"/>
        <v>12</v>
      </c>
      <c r="AM13" s="227">
        <f t="shared" si="16"/>
        <v>14</v>
      </c>
      <c r="AN13" s="227">
        <f t="shared" si="17"/>
        <v>12</v>
      </c>
      <c r="AO13" s="261">
        <f t="shared" si="18"/>
        <v>87</v>
      </c>
    </row>
    <row r="14" spans="1:41" ht="15.6">
      <c r="A14">
        <f t="shared" si="0"/>
        <v>72</v>
      </c>
      <c r="B14" s="191" t="str">
        <f>C14&amp;":"&amp;COUNTIF($C$6:C14,C14)</f>
        <v>72:2</v>
      </c>
      <c r="C14" s="148">
        <f t="shared" si="1"/>
        <v>72</v>
      </c>
      <c r="D14" s="262">
        <v>2</v>
      </c>
      <c r="E14" s="262">
        <v>1</v>
      </c>
      <c r="F14" s="262">
        <v>2</v>
      </c>
      <c r="G14" s="262">
        <v>1</v>
      </c>
      <c r="H14" s="262">
        <v>2</v>
      </c>
      <c r="I14" s="262">
        <v>2</v>
      </c>
      <c r="J14" s="262">
        <v>2</v>
      </c>
      <c r="K14" s="262">
        <v>2</v>
      </c>
      <c r="L14" s="262">
        <v>2</v>
      </c>
      <c r="M14" s="262">
        <v>2</v>
      </c>
      <c r="N14" s="262">
        <v>5</v>
      </c>
      <c r="O14" s="262">
        <v>12</v>
      </c>
      <c r="P14" s="262">
        <v>7</v>
      </c>
      <c r="Q14" s="262">
        <v>12</v>
      </c>
      <c r="R14" s="262">
        <v>7</v>
      </c>
      <c r="S14" s="262">
        <v>11</v>
      </c>
      <c r="T14" s="263"/>
      <c r="V14" s="2">
        <v>9</v>
      </c>
      <c r="W14" s="1" t="str">
        <f>X14&amp;":"&amp;COUNTIF($X$6:X14,X14)</f>
        <v>88:1</v>
      </c>
      <c r="X14" s="264">
        <f>'Student name internal mark'!Y15</f>
        <v>88</v>
      </c>
      <c r="Y14" s="227">
        <f t="shared" si="2"/>
        <v>2</v>
      </c>
      <c r="Z14" s="227">
        <f t="shared" si="3"/>
        <v>1</v>
      </c>
      <c r="AA14" s="227">
        <f t="shared" si="4"/>
        <v>2</v>
      </c>
      <c r="AB14" s="227">
        <f t="shared" si="5"/>
        <v>1</v>
      </c>
      <c r="AC14" s="227">
        <f t="shared" si="6"/>
        <v>2</v>
      </c>
      <c r="AD14" s="227">
        <f t="shared" si="7"/>
        <v>1</v>
      </c>
      <c r="AE14" s="227">
        <f t="shared" si="8"/>
        <v>1</v>
      </c>
      <c r="AF14" s="227">
        <f t="shared" si="9"/>
        <v>1</v>
      </c>
      <c r="AG14" s="227">
        <f t="shared" si="10"/>
        <v>2</v>
      </c>
      <c r="AH14" s="227">
        <f t="shared" si="11"/>
        <v>2</v>
      </c>
      <c r="AI14" s="227">
        <f t="shared" si="12"/>
        <v>9</v>
      </c>
      <c r="AJ14" s="227">
        <f t="shared" si="13"/>
        <v>13</v>
      </c>
      <c r="AK14" s="227">
        <f t="shared" si="14"/>
        <v>14</v>
      </c>
      <c r="AL14" s="227">
        <f t="shared" si="15"/>
        <v>11</v>
      </c>
      <c r="AM14" s="227">
        <f t="shared" si="16"/>
        <v>14</v>
      </c>
      <c r="AN14" s="227">
        <f t="shared" si="17"/>
        <v>12</v>
      </c>
      <c r="AO14" s="261">
        <f t="shared" si="18"/>
        <v>88</v>
      </c>
    </row>
    <row r="15" spans="1:41" ht="15.6">
      <c r="A15">
        <f t="shared" si="0"/>
        <v>49</v>
      </c>
      <c r="B15" s="191" t="str">
        <f>C15&amp;":"&amp;COUNTIF($C$6:C15,C15)</f>
        <v>49:2</v>
      </c>
      <c r="C15" s="148">
        <f t="shared" si="1"/>
        <v>49</v>
      </c>
      <c r="D15" s="262">
        <v>2</v>
      </c>
      <c r="E15" s="262">
        <v>2</v>
      </c>
      <c r="F15" s="262">
        <v>2</v>
      </c>
      <c r="G15" s="262">
        <v>1</v>
      </c>
      <c r="H15" s="262">
        <v>2</v>
      </c>
      <c r="I15" s="262">
        <v>2</v>
      </c>
      <c r="J15" s="262">
        <v>2</v>
      </c>
      <c r="K15" s="262">
        <v>2</v>
      </c>
      <c r="L15" s="262">
        <v>2</v>
      </c>
      <c r="M15" s="262">
        <v>2</v>
      </c>
      <c r="N15" s="262">
        <v>9</v>
      </c>
      <c r="O15" s="262">
        <v>6</v>
      </c>
      <c r="P15" s="262">
        <v>3</v>
      </c>
      <c r="Q15" s="262">
        <v>5</v>
      </c>
      <c r="R15" s="262">
        <v>4</v>
      </c>
      <c r="S15" s="262">
        <v>3</v>
      </c>
      <c r="V15" s="2">
        <v>10</v>
      </c>
      <c r="W15" s="1" t="str">
        <f>X15&amp;":"&amp;COUNTIF($X$6:X15,X15)</f>
        <v>89:1</v>
      </c>
      <c r="X15" s="264">
        <f>'Student name internal mark'!Y16</f>
        <v>89</v>
      </c>
      <c r="Y15" s="227">
        <f t="shared" si="2"/>
        <v>1</v>
      </c>
      <c r="Z15" s="227">
        <f t="shared" si="3"/>
        <v>2</v>
      </c>
      <c r="AA15" s="227">
        <f t="shared" si="4"/>
        <v>2</v>
      </c>
      <c r="AB15" s="227">
        <f t="shared" si="5"/>
        <v>1</v>
      </c>
      <c r="AC15" s="227">
        <f t="shared" si="6"/>
        <v>1</v>
      </c>
      <c r="AD15" s="227">
        <f t="shared" si="7"/>
        <v>1</v>
      </c>
      <c r="AE15" s="227">
        <f t="shared" si="8"/>
        <v>2</v>
      </c>
      <c r="AF15" s="227">
        <f t="shared" si="9"/>
        <v>2</v>
      </c>
      <c r="AG15" s="227">
        <f t="shared" si="10"/>
        <v>1</v>
      </c>
      <c r="AH15" s="227">
        <f t="shared" si="11"/>
        <v>2</v>
      </c>
      <c r="AI15" s="227">
        <f t="shared" si="12"/>
        <v>10</v>
      </c>
      <c r="AJ15" s="227">
        <f t="shared" si="13"/>
        <v>10</v>
      </c>
      <c r="AK15" s="227">
        <f t="shared" si="14"/>
        <v>12</v>
      </c>
      <c r="AL15" s="227">
        <f t="shared" si="15"/>
        <v>14</v>
      </c>
      <c r="AM15" s="227">
        <f t="shared" si="16"/>
        <v>14</v>
      </c>
      <c r="AN15" s="227">
        <f t="shared" si="17"/>
        <v>14</v>
      </c>
      <c r="AO15" s="261">
        <f t="shared" si="18"/>
        <v>89</v>
      </c>
    </row>
    <row r="16" spans="1:41" ht="15.6">
      <c r="A16">
        <f t="shared" si="0"/>
        <v>80</v>
      </c>
      <c r="B16" s="191" t="str">
        <f>C16&amp;":"&amp;COUNTIF($C$6:C16,C16)</f>
        <v>80:1</v>
      </c>
      <c r="C16" s="148">
        <f t="shared" si="1"/>
        <v>80</v>
      </c>
      <c r="D16" s="262">
        <v>2</v>
      </c>
      <c r="E16" s="262">
        <v>2</v>
      </c>
      <c r="F16" s="262">
        <v>2</v>
      </c>
      <c r="G16" s="262">
        <v>1</v>
      </c>
      <c r="H16" s="262">
        <v>2</v>
      </c>
      <c r="I16" s="262">
        <v>2</v>
      </c>
      <c r="J16" s="262">
        <v>2</v>
      </c>
      <c r="K16" s="262">
        <v>2</v>
      </c>
      <c r="L16" s="262">
        <v>2</v>
      </c>
      <c r="M16" s="262">
        <v>2</v>
      </c>
      <c r="N16" s="262">
        <v>10</v>
      </c>
      <c r="O16" s="262">
        <v>13</v>
      </c>
      <c r="P16" s="262">
        <v>5</v>
      </c>
      <c r="Q16" s="262">
        <v>14</v>
      </c>
      <c r="R16" s="262">
        <v>10</v>
      </c>
      <c r="S16" s="262">
        <v>9</v>
      </c>
      <c r="T16" s="263"/>
      <c r="V16" s="2">
        <v>11</v>
      </c>
      <c r="W16" s="1" t="str">
        <f>X16&amp;":"&amp;COUNTIF($X$6:X16,X16)</f>
        <v>99:1</v>
      </c>
      <c r="X16" s="264">
        <f>'Student name internal mark'!Y17</f>
        <v>99</v>
      </c>
      <c r="Y16" s="227">
        <f t="shared" si="2"/>
        <v>2</v>
      </c>
      <c r="Z16" s="227">
        <f t="shared" si="3"/>
        <v>2</v>
      </c>
      <c r="AA16" s="227">
        <f t="shared" si="4"/>
        <v>2</v>
      </c>
      <c r="AB16" s="227">
        <f t="shared" si="5"/>
        <v>2</v>
      </c>
      <c r="AC16" s="227">
        <f t="shared" si="6"/>
        <v>2</v>
      </c>
      <c r="AD16" s="227">
        <f t="shared" si="7"/>
        <v>2</v>
      </c>
      <c r="AE16" s="227">
        <f t="shared" si="8"/>
        <v>2</v>
      </c>
      <c r="AF16" s="227">
        <f t="shared" si="9"/>
        <v>2</v>
      </c>
      <c r="AG16" s="227">
        <f t="shared" si="10"/>
        <v>2</v>
      </c>
      <c r="AH16" s="227">
        <f t="shared" si="11"/>
        <v>2</v>
      </c>
      <c r="AI16" s="227">
        <f t="shared" si="12"/>
        <v>10</v>
      </c>
      <c r="AJ16" s="227">
        <f t="shared" si="13"/>
        <v>14</v>
      </c>
      <c r="AK16" s="227">
        <f t="shared" si="14"/>
        <v>13</v>
      </c>
      <c r="AL16" s="227">
        <f t="shared" si="15"/>
        <v>14</v>
      </c>
      <c r="AM16" s="227">
        <f t="shared" si="16"/>
        <v>14</v>
      </c>
      <c r="AN16" s="227">
        <f t="shared" si="17"/>
        <v>14</v>
      </c>
      <c r="AO16" s="261">
        <f t="shared" si="18"/>
        <v>99</v>
      </c>
    </row>
    <row r="17" spans="1:41" ht="15.6">
      <c r="A17">
        <f t="shared" si="0"/>
        <v>59</v>
      </c>
      <c r="B17" s="191" t="str">
        <f>C17&amp;":"&amp;COUNTIF($C$6:C17,C17)</f>
        <v>59:1</v>
      </c>
      <c r="C17" s="148">
        <f t="shared" si="1"/>
        <v>59</v>
      </c>
      <c r="D17" s="262">
        <v>2</v>
      </c>
      <c r="E17" s="262">
        <v>1</v>
      </c>
      <c r="F17" s="262">
        <v>2</v>
      </c>
      <c r="G17" s="262">
        <v>2</v>
      </c>
      <c r="H17" s="262">
        <v>2</v>
      </c>
      <c r="I17" s="262">
        <v>2</v>
      </c>
      <c r="J17" s="262">
        <v>2</v>
      </c>
      <c r="K17" s="262">
        <v>2</v>
      </c>
      <c r="L17" s="262">
        <v>2</v>
      </c>
      <c r="M17" s="262">
        <v>2</v>
      </c>
      <c r="N17" s="262">
        <v>9</v>
      </c>
      <c r="O17" s="262">
        <v>8</v>
      </c>
      <c r="P17" s="262">
        <v>1</v>
      </c>
      <c r="Q17" s="262">
        <v>12</v>
      </c>
      <c r="R17" s="262">
        <v>8</v>
      </c>
      <c r="S17" s="262">
        <v>2</v>
      </c>
      <c r="V17" s="2">
        <v>12</v>
      </c>
      <c r="W17" s="1" t="str">
        <f>X17&amp;":"&amp;COUNTIF($X$6:X17,X17)</f>
        <v>86:2</v>
      </c>
      <c r="X17" s="264">
        <f>'Student name internal mark'!Y18</f>
        <v>86</v>
      </c>
      <c r="Y17" s="227">
        <f t="shared" si="2"/>
        <v>1</v>
      </c>
      <c r="Z17" s="227">
        <f t="shared" si="3"/>
        <v>0</v>
      </c>
      <c r="AA17" s="227">
        <f t="shared" si="4"/>
        <v>2</v>
      </c>
      <c r="AB17" s="227">
        <f t="shared" si="5"/>
        <v>0</v>
      </c>
      <c r="AC17" s="227">
        <f t="shared" si="6"/>
        <v>0</v>
      </c>
      <c r="AD17" s="227">
        <f t="shared" si="7"/>
        <v>0</v>
      </c>
      <c r="AE17" s="227">
        <f t="shared" si="8"/>
        <v>2</v>
      </c>
      <c r="AF17" s="227">
        <f t="shared" si="9"/>
        <v>2</v>
      </c>
      <c r="AG17" s="227">
        <f t="shared" si="10"/>
        <v>2</v>
      </c>
      <c r="AH17" s="227">
        <f t="shared" si="11"/>
        <v>2</v>
      </c>
      <c r="AI17" s="227">
        <f t="shared" si="12"/>
        <v>10</v>
      </c>
      <c r="AJ17" s="227">
        <f t="shared" si="13"/>
        <v>13</v>
      </c>
      <c r="AK17" s="227">
        <f t="shared" si="14"/>
        <v>13</v>
      </c>
      <c r="AL17" s="227">
        <f t="shared" si="15"/>
        <v>13</v>
      </c>
      <c r="AM17" s="227">
        <f t="shared" si="16"/>
        <v>13</v>
      </c>
      <c r="AN17" s="227">
        <f t="shared" si="17"/>
        <v>13</v>
      </c>
      <c r="AO17" s="261">
        <f t="shared" si="18"/>
        <v>86</v>
      </c>
    </row>
    <row r="18" spans="1:41" ht="15.6">
      <c r="A18">
        <f t="shared" si="0"/>
        <v>19</v>
      </c>
      <c r="B18" s="191" t="str">
        <f>C18&amp;":"&amp;COUNTIF($C$6:C18,C18)</f>
        <v>19:1</v>
      </c>
      <c r="C18" s="148">
        <f t="shared" si="1"/>
        <v>19</v>
      </c>
      <c r="D18" s="262">
        <v>0</v>
      </c>
      <c r="E18" s="262">
        <v>1</v>
      </c>
      <c r="F18" s="262">
        <v>1</v>
      </c>
      <c r="G18" s="262">
        <v>1</v>
      </c>
      <c r="H18" s="262">
        <v>1</v>
      </c>
      <c r="I18" s="262">
        <v>0</v>
      </c>
      <c r="J18" s="262">
        <v>0</v>
      </c>
      <c r="K18" s="262">
        <v>0</v>
      </c>
      <c r="L18" s="262">
        <v>0</v>
      </c>
      <c r="M18" s="262">
        <v>0</v>
      </c>
      <c r="N18" s="262">
        <v>5</v>
      </c>
      <c r="O18" s="262">
        <v>3</v>
      </c>
      <c r="P18" s="262">
        <v>0</v>
      </c>
      <c r="Q18" s="262">
        <v>1</v>
      </c>
      <c r="R18" s="262">
        <v>3</v>
      </c>
      <c r="S18" s="262">
        <v>3</v>
      </c>
      <c r="V18" s="2">
        <v>13</v>
      </c>
      <c r="W18" s="1" t="str">
        <f>X18&amp;":"&amp;COUNTIF($X$6:X18,X18)</f>
        <v>79:1</v>
      </c>
      <c r="X18" s="264">
        <f>'Student name internal mark'!Y19</f>
        <v>79</v>
      </c>
      <c r="Y18" s="227">
        <f t="shared" si="2"/>
        <v>2</v>
      </c>
      <c r="Z18" s="227">
        <f t="shared" si="3"/>
        <v>2</v>
      </c>
      <c r="AA18" s="227">
        <f t="shared" si="4"/>
        <v>2</v>
      </c>
      <c r="AB18" s="227">
        <f t="shared" si="5"/>
        <v>2</v>
      </c>
      <c r="AC18" s="227">
        <f t="shared" si="6"/>
        <v>2</v>
      </c>
      <c r="AD18" s="227">
        <f t="shared" si="7"/>
        <v>2</v>
      </c>
      <c r="AE18" s="227">
        <f t="shared" si="8"/>
        <v>2</v>
      </c>
      <c r="AF18" s="227">
        <f t="shared" si="9"/>
        <v>2</v>
      </c>
      <c r="AG18" s="227">
        <f t="shared" si="10"/>
        <v>2</v>
      </c>
      <c r="AH18" s="227">
        <f t="shared" si="11"/>
        <v>2</v>
      </c>
      <c r="AI18" s="227">
        <f t="shared" si="12"/>
        <v>6</v>
      </c>
      <c r="AJ18" s="227">
        <f t="shared" si="13"/>
        <v>9</v>
      </c>
      <c r="AK18" s="227">
        <f t="shared" si="14"/>
        <v>5</v>
      </c>
      <c r="AL18" s="227">
        <f t="shared" si="15"/>
        <v>11</v>
      </c>
      <c r="AM18" s="227">
        <f t="shared" si="16"/>
        <v>14</v>
      </c>
      <c r="AN18" s="227">
        <f t="shared" si="17"/>
        <v>14</v>
      </c>
      <c r="AO18" s="261">
        <f t="shared" si="18"/>
        <v>79</v>
      </c>
    </row>
    <row r="19" spans="1:41" ht="15.6">
      <c r="A19">
        <f t="shared" si="0"/>
        <v>70</v>
      </c>
      <c r="B19" s="191" t="str">
        <f>C19&amp;":"&amp;COUNTIF($C$6:C19,C19)</f>
        <v>70:1</v>
      </c>
      <c r="C19" s="148">
        <f t="shared" si="1"/>
        <v>70</v>
      </c>
      <c r="D19" s="262">
        <v>2</v>
      </c>
      <c r="E19" s="262">
        <v>2</v>
      </c>
      <c r="F19" s="262">
        <v>2</v>
      </c>
      <c r="G19" s="262">
        <v>2</v>
      </c>
      <c r="H19" s="262">
        <v>2</v>
      </c>
      <c r="I19" s="262">
        <v>2</v>
      </c>
      <c r="J19" s="262">
        <v>2</v>
      </c>
      <c r="K19" s="262">
        <v>2</v>
      </c>
      <c r="L19" s="262">
        <v>2</v>
      </c>
      <c r="M19" s="262">
        <v>2</v>
      </c>
      <c r="N19" s="262">
        <v>6</v>
      </c>
      <c r="O19" s="262">
        <v>13</v>
      </c>
      <c r="P19" s="262">
        <v>0</v>
      </c>
      <c r="Q19" s="262">
        <v>14</v>
      </c>
      <c r="R19" s="262">
        <v>3</v>
      </c>
      <c r="S19" s="262">
        <v>14</v>
      </c>
      <c r="T19" s="263"/>
      <c r="V19" s="2">
        <v>14</v>
      </c>
      <c r="W19" s="1" t="str">
        <f>X19&amp;":"&amp;COUNTIF($X$6:X19,X19)</f>
        <v>79:2</v>
      </c>
      <c r="X19" s="264">
        <f>'Student name internal mark'!Y20</f>
        <v>79</v>
      </c>
      <c r="Y19" s="227">
        <f t="shared" si="2"/>
        <v>2</v>
      </c>
      <c r="Z19" s="227">
        <f t="shared" si="3"/>
        <v>2</v>
      </c>
      <c r="AA19" s="227">
        <f t="shared" si="4"/>
        <v>2</v>
      </c>
      <c r="AB19" s="227">
        <f t="shared" si="5"/>
        <v>2</v>
      </c>
      <c r="AC19" s="227">
        <f t="shared" si="6"/>
        <v>2</v>
      </c>
      <c r="AD19" s="227">
        <f t="shared" si="7"/>
        <v>2</v>
      </c>
      <c r="AE19" s="227">
        <f t="shared" si="8"/>
        <v>2</v>
      </c>
      <c r="AF19" s="227">
        <f t="shared" si="9"/>
        <v>2</v>
      </c>
      <c r="AG19" s="227">
        <f t="shared" si="10"/>
        <v>2</v>
      </c>
      <c r="AH19" s="227">
        <f t="shared" si="11"/>
        <v>2</v>
      </c>
      <c r="AI19" s="227">
        <f t="shared" si="12"/>
        <v>10</v>
      </c>
      <c r="AJ19" s="227">
        <f t="shared" si="13"/>
        <v>6</v>
      </c>
      <c r="AK19" s="227">
        <f t="shared" si="14"/>
        <v>8</v>
      </c>
      <c r="AL19" s="227">
        <f t="shared" si="15"/>
        <v>14</v>
      </c>
      <c r="AM19" s="227">
        <f t="shared" si="16"/>
        <v>9</v>
      </c>
      <c r="AN19" s="227">
        <f t="shared" si="17"/>
        <v>12</v>
      </c>
      <c r="AO19" s="261">
        <f t="shared" si="18"/>
        <v>79</v>
      </c>
    </row>
    <row r="20" spans="1:41" ht="15.6">
      <c r="A20">
        <f t="shared" si="0"/>
        <v>18</v>
      </c>
      <c r="B20" s="191" t="str">
        <f>C20&amp;":"&amp;COUNTIF($C$6:C20,C20)</f>
        <v>18:1</v>
      </c>
      <c r="C20" s="148">
        <f t="shared" si="1"/>
        <v>18</v>
      </c>
      <c r="D20" s="262">
        <v>0</v>
      </c>
      <c r="E20" s="262">
        <v>1</v>
      </c>
      <c r="F20" s="262">
        <v>1</v>
      </c>
      <c r="G20" s="262">
        <v>1</v>
      </c>
      <c r="H20" s="262">
        <v>1</v>
      </c>
      <c r="I20" s="262">
        <v>0</v>
      </c>
      <c r="J20" s="262">
        <v>0</v>
      </c>
      <c r="K20" s="262">
        <v>0</v>
      </c>
      <c r="L20" s="262">
        <v>0</v>
      </c>
      <c r="M20" s="262">
        <v>0</v>
      </c>
      <c r="N20" s="262">
        <v>5</v>
      </c>
      <c r="O20" s="262">
        <v>3</v>
      </c>
      <c r="P20" s="262">
        <v>0</v>
      </c>
      <c r="Q20" s="262">
        <v>0</v>
      </c>
      <c r="R20" s="262">
        <v>3</v>
      </c>
      <c r="S20" s="262">
        <v>3</v>
      </c>
      <c r="V20" s="2">
        <v>15</v>
      </c>
      <c r="W20" s="1" t="str">
        <f>X20&amp;":"&amp;COUNTIF($X$6:X20,X20)</f>
        <v>85:2</v>
      </c>
      <c r="X20" s="264">
        <f>'Student name internal mark'!Y21</f>
        <v>85</v>
      </c>
      <c r="Y20" s="227">
        <f t="shared" si="2"/>
        <v>1</v>
      </c>
      <c r="Z20" s="227">
        <f t="shared" si="3"/>
        <v>0</v>
      </c>
      <c r="AA20" s="227">
        <f t="shared" si="4"/>
        <v>2</v>
      </c>
      <c r="AB20" s="227">
        <f t="shared" si="5"/>
        <v>1</v>
      </c>
      <c r="AC20" s="227">
        <f t="shared" si="6"/>
        <v>1</v>
      </c>
      <c r="AD20" s="227">
        <f t="shared" si="7"/>
        <v>1</v>
      </c>
      <c r="AE20" s="227">
        <f t="shared" si="8"/>
        <v>1</v>
      </c>
      <c r="AF20" s="227">
        <f t="shared" si="9"/>
        <v>2</v>
      </c>
      <c r="AG20" s="227">
        <f t="shared" si="10"/>
        <v>1</v>
      </c>
      <c r="AH20" s="227">
        <f t="shared" si="11"/>
        <v>2</v>
      </c>
      <c r="AI20" s="227">
        <f t="shared" si="12"/>
        <v>9</v>
      </c>
      <c r="AJ20" s="227">
        <f t="shared" si="13"/>
        <v>14</v>
      </c>
      <c r="AK20" s="227">
        <f t="shared" si="14"/>
        <v>12</v>
      </c>
      <c r="AL20" s="227">
        <f t="shared" si="15"/>
        <v>14</v>
      </c>
      <c r="AM20" s="227">
        <f t="shared" si="16"/>
        <v>13</v>
      </c>
      <c r="AN20" s="227">
        <f t="shared" si="17"/>
        <v>11</v>
      </c>
      <c r="AO20" s="261">
        <f t="shared" si="18"/>
        <v>85</v>
      </c>
    </row>
    <row r="21" spans="1:41" ht="15.6">
      <c r="A21">
        <f t="shared" si="0"/>
        <v>79</v>
      </c>
      <c r="B21" s="191" t="str">
        <f>C21&amp;":"&amp;COUNTIF($C$6:C21,C21)</f>
        <v>79:2</v>
      </c>
      <c r="C21" s="148">
        <f t="shared" si="1"/>
        <v>79</v>
      </c>
      <c r="D21" s="262">
        <v>2</v>
      </c>
      <c r="E21" s="262">
        <v>2</v>
      </c>
      <c r="F21" s="262">
        <v>2</v>
      </c>
      <c r="G21" s="262">
        <v>2</v>
      </c>
      <c r="H21" s="262">
        <v>2</v>
      </c>
      <c r="I21" s="262">
        <v>2</v>
      </c>
      <c r="J21" s="262">
        <v>2</v>
      </c>
      <c r="K21" s="262">
        <v>2</v>
      </c>
      <c r="L21" s="262">
        <v>2</v>
      </c>
      <c r="M21" s="262">
        <v>2</v>
      </c>
      <c r="N21" s="262">
        <v>10</v>
      </c>
      <c r="O21" s="262">
        <v>6</v>
      </c>
      <c r="P21" s="262">
        <v>8</v>
      </c>
      <c r="Q21" s="262">
        <v>14</v>
      </c>
      <c r="R21" s="262">
        <v>9</v>
      </c>
      <c r="S21" s="262">
        <v>12</v>
      </c>
      <c r="T21" s="263"/>
      <c r="V21" s="2">
        <v>16</v>
      </c>
      <c r="W21" s="1" t="str">
        <f>X21&amp;":"&amp;COUNTIF($X$6:X21,X21)</f>
        <v>86:3</v>
      </c>
      <c r="X21" s="264">
        <f>'Student name internal mark'!Y22</f>
        <v>86</v>
      </c>
      <c r="Y21" s="227">
        <f t="shared" si="2"/>
        <v>1</v>
      </c>
      <c r="Z21" s="227">
        <f t="shared" si="3"/>
        <v>0</v>
      </c>
      <c r="AA21" s="227">
        <f t="shared" si="4"/>
        <v>2</v>
      </c>
      <c r="AB21" s="227">
        <f t="shared" si="5"/>
        <v>0</v>
      </c>
      <c r="AC21" s="227">
        <f t="shared" si="6"/>
        <v>0</v>
      </c>
      <c r="AD21" s="227">
        <f t="shared" si="7"/>
        <v>0</v>
      </c>
      <c r="AE21" s="227">
        <f t="shared" si="8"/>
        <v>2</v>
      </c>
      <c r="AF21" s="227">
        <f t="shared" si="9"/>
        <v>2</v>
      </c>
      <c r="AG21" s="227">
        <f t="shared" si="10"/>
        <v>2</v>
      </c>
      <c r="AH21" s="227">
        <f t="shared" si="11"/>
        <v>2</v>
      </c>
      <c r="AI21" s="227">
        <f t="shared" si="12"/>
        <v>10</v>
      </c>
      <c r="AJ21" s="227">
        <f t="shared" si="13"/>
        <v>13</v>
      </c>
      <c r="AK21" s="227">
        <f t="shared" si="14"/>
        <v>13</v>
      </c>
      <c r="AL21" s="227">
        <f t="shared" si="15"/>
        <v>13</v>
      </c>
      <c r="AM21" s="227">
        <f t="shared" si="16"/>
        <v>13</v>
      </c>
      <c r="AN21" s="227">
        <f t="shared" si="17"/>
        <v>13</v>
      </c>
      <c r="AO21" s="261">
        <f t="shared" si="18"/>
        <v>86</v>
      </c>
    </row>
    <row r="22" spans="1:41" ht="15.6">
      <c r="A22">
        <f t="shared" si="0"/>
        <v>17</v>
      </c>
      <c r="B22" s="191" t="str">
        <f>C22&amp;":"&amp;COUNTIF($C$6:C22,C22)</f>
        <v>17:1</v>
      </c>
      <c r="C22" s="148">
        <f t="shared" si="1"/>
        <v>17</v>
      </c>
      <c r="D22" s="262">
        <v>0</v>
      </c>
      <c r="E22" s="262">
        <v>1</v>
      </c>
      <c r="F22" s="262">
        <v>1</v>
      </c>
      <c r="G22" s="262">
        <v>1</v>
      </c>
      <c r="H22" s="262">
        <v>1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5</v>
      </c>
      <c r="O22" s="262">
        <v>3</v>
      </c>
      <c r="P22" s="262">
        <v>0</v>
      </c>
      <c r="Q22" s="262">
        <v>0</v>
      </c>
      <c r="R22" s="262">
        <v>3</v>
      </c>
      <c r="S22" s="262">
        <v>2</v>
      </c>
      <c r="V22" s="2">
        <v>17</v>
      </c>
      <c r="W22" s="1" t="str">
        <f>X22&amp;":"&amp;COUNTIF($X$6:X22,X22)</f>
        <v>96:1</v>
      </c>
      <c r="X22" s="264">
        <f>'Student name internal mark'!Y23</f>
        <v>96</v>
      </c>
      <c r="Y22" s="227">
        <f t="shared" si="2"/>
        <v>2</v>
      </c>
      <c r="Z22" s="227">
        <f t="shared" si="3"/>
        <v>2</v>
      </c>
      <c r="AA22" s="227">
        <f t="shared" si="4"/>
        <v>2</v>
      </c>
      <c r="AB22" s="227">
        <f t="shared" si="5"/>
        <v>2</v>
      </c>
      <c r="AC22" s="227">
        <f t="shared" si="6"/>
        <v>2</v>
      </c>
      <c r="AD22" s="227">
        <f t="shared" si="7"/>
        <v>2</v>
      </c>
      <c r="AE22" s="227">
        <f t="shared" si="8"/>
        <v>2</v>
      </c>
      <c r="AF22" s="227">
        <f t="shared" si="9"/>
        <v>2</v>
      </c>
      <c r="AG22" s="227">
        <f t="shared" si="10"/>
        <v>2</v>
      </c>
      <c r="AH22" s="227">
        <f t="shared" si="11"/>
        <v>2</v>
      </c>
      <c r="AI22" s="227">
        <f t="shared" si="12"/>
        <v>9</v>
      </c>
      <c r="AJ22" s="227">
        <f t="shared" si="13"/>
        <v>13</v>
      </c>
      <c r="AK22" s="227">
        <f t="shared" si="14"/>
        <v>14</v>
      </c>
      <c r="AL22" s="227">
        <f t="shared" si="15"/>
        <v>14</v>
      </c>
      <c r="AM22" s="227">
        <f t="shared" si="16"/>
        <v>13</v>
      </c>
      <c r="AN22" s="227">
        <f t="shared" si="17"/>
        <v>13</v>
      </c>
      <c r="AO22" s="261">
        <f t="shared" si="18"/>
        <v>96</v>
      </c>
    </row>
    <row r="23" spans="1:41" ht="15.6">
      <c r="A23">
        <f t="shared" si="0"/>
        <v>18</v>
      </c>
      <c r="B23" s="191" t="str">
        <f>C23&amp;":"&amp;COUNTIF($C$6:C23,C23)</f>
        <v>18:2</v>
      </c>
      <c r="C23" s="148">
        <f t="shared" si="1"/>
        <v>18</v>
      </c>
      <c r="D23" s="262">
        <v>0</v>
      </c>
      <c r="E23" s="262">
        <v>1</v>
      </c>
      <c r="F23" s="262">
        <v>1</v>
      </c>
      <c r="G23" s="262">
        <v>1</v>
      </c>
      <c r="H23" s="262">
        <v>1</v>
      </c>
      <c r="I23" s="262">
        <v>0</v>
      </c>
      <c r="J23" s="262">
        <v>0</v>
      </c>
      <c r="K23" s="262">
        <v>0</v>
      </c>
      <c r="L23" s="262">
        <v>0</v>
      </c>
      <c r="M23" s="262">
        <v>0</v>
      </c>
      <c r="N23" s="262">
        <v>5</v>
      </c>
      <c r="O23" s="262">
        <v>3</v>
      </c>
      <c r="P23" s="262">
        <v>0</v>
      </c>
      <c r="Q23" s="262">
        <v>0</v>
      </c>
      <c r="R23" s="262">
        <v>3</v>
      </c>
      <c r="S23" s="262">
        <v>3</v>
      </c>
      <c r="V23" s="2">
        <v>18</v>
      </c>
      <c r="W23" s="1" t="str">
        <f>X23&amp;":"&amp;COUNTIF($X$6:X23,X23)</f>
        <v>87:2</v>
      </c>
      <c r="X23" s="264">
        <f>'Student name internal mark'!Y24</f>
        <v>87</v>
      </c>
      <c r="Y23" s="227">
        <f t="shared" si="2"/>
        <v>2</v>
      </c>
      <c r="Z23" s="227">
        <f t="shared" si="3"/>
        <v>1</v>
      </c>
      <c r="AA23" s="227">
        <f t="shared" si="4"/>
        <v>2</v>
      </c>
      <c r="AB23" s="227">
        <f t="shared" si="5"/>
        <v>1</v>
      </c>
      <c r="AC23" s="227">
        <f t="shared" si="6"/>
        <v>2</v>
      </c>
      <c r="AD23" s="227">
        <f t="shared" si="7"/>
        <v>1</v>
      </c>
      <c r="AE23" s="227">
        <f t="shared" si="8"/>
        <v>2</v>
      </c>
      <c r="AF23" s="227">
        <f t="shared" si="9"/>
        <v>2</v>
      </c>
      <c r="AG23" s="227">
        <f t="shared" si="10"/>
        <v>2</v>
      </c>
      <c r="AH23" s="227">
        <f t="shared" si="11"/>
        <v>2</v>
      </c>
      <c r="AI23" s="227">
        <f t="shared" si="12"/>
        <v>7</v>
      </c>
      <c r="AJ23" s="227">
        <f t="shared" si="13"/>
        <v>14</v>
      </c>
      <c r="AK23" s="227">
        <f t="shared" si="14"/>
        <v>10</v>
      </c>
      <c r="AL23" s="227">
        <f t="shared" si="15"/>
        <v>12</v>
      </c>
      <c r="AM23" s="227">
        <f t="shared" si="16"/>
        <v>14</v>
      </c>
      <c r="AN23" s="227">
        <f t="shared" si="17"/>
        <v>13</v>
      </c>
      <c r="AO23" s="261">
        <f t="shared" si="18"/>
        <v>87</v>
      </c>
    </row>
    <row r="24" spans="1:41" ht="15.6">
      <c r="A24">
        <f t="shared" si="0"/>
        <v>39</v>
      </c>
      <c r="B24" s="191" t="str">
        <f>C24&amp;":"&amp;COUNTIF($C$6:C24,C24)</f>
        <v>39:1</v>
      </c>
      <c r="C24" s="148">
        <f t="shared" si="1"/>
        <v>39</v>
      </c>
      <c r="D24" s="262">
        <v>2</v>
      </c>
      <c r="E24" s="262">
        <v>2</v>
      </c>
      <c r="F24" s="262">
        <v>2</v>
      </c>
      <c r="G24" s="262">
        <v>2</v>
      </c>
      <c r="H24" s="262">
        <v>2</v>
      </c>
      <c r="I24" s="262">
        <v>2</v>
      </c>
      <c r="J24" s="262">
        <v>2</v>
      </c>
      <c r="K24" s="262">
        <v>1</v>
      </c>
      <c r="L24" s="262">
        <v>2</v>
      </c>
      <c r="M24" s="262">
        <v>2</v>
      </c>
      <c r="N24" s="262">
        <v>1</v>
      </c>
      <c r="O24" s="262">
        <v>1</v>
      </c>
      <c r="P24" s="262">
        <v>4</v>
      </c>
      <c r="Q24" s="262">
        <v>5</v>
      </c>
      <c r="R24" s="262">
        <v>4</v>
      </c>
      <c r="S24" s="262">
        <v>5</v>
      </c>
      <c r="V24" s="2">
        <v>19</v>
      </c>
      <c r="W24" s="1" t="str">
        <f>X24&amp;":"&amp;COUNTIF($X$6:X24,X24)</f>
        <v>96:2</v>
      </c>
      <c r="X24" s="264">
        <f>'Student name internal mark'!Y25</f>
        <v>96</v>
      </c>
      <c r="Y24" s="227">
        <f t="shared" si="2"/>
        <v>2</v>
      </c>
      <c r="Z24" s="227">
        <f t="shared" si="3"/>
        <v>2</v>
      </c>
      <c r="AA24" s="227">
        <f t="shared" si="4"/>
        <v>2</v>
      </c>
      <c r="AB24" s="227">
        <f t="shared" si="5"/>
        <v>2</v>
      </c>
      <c r="AC24" s="227">
        <f t="shared" si="6"/>
        <v>2</v>
      </c>
      <c r="AD24" s="227">
        <f t="shared" si="7"/>
        <v>2</v>
      </c>
      <c r="AE24" s="227">
        <f t="shared" si="8"/>
        <v>2</v>
      </c>
      <c r="AF24" s="227">
        <f t="shared" si="9"/>
        <v>2</v>
      </c>
      <c r="AG24" s="227">
        <f t="shared" si="10"/>
        <v>2</v>
      </c>
      <c r="AH24" s="227">
        <f t="shared" si="11"/>
        <v>2</v>
      </c>
      <c r="AI24" s="227">
        <f t="shared" si="12"/>
        <v>10</v>
      </c>
      <c r="AJ24" s="227">
        <f t="shared" si="13"/>
        <v>14</v>
      </c>
      <c r="AK24" s="227">
        <f t="shared" si="14"/>
        <v>13</v>
      </c>
      <c r="AL24" s="227">
        <f t="shared" si="15"/>
        <v>13</v>
      </c>
      <c r="AM24" s="227">
        <f t="shared" si="16"/>
        <v>13</v>
      </c>
      <c r="AN24" s="227">
        <f t="shared" si="17"/>
        <v>13</v>
      </c>
      <c r="AO24" s="261">
        <f t="shared" si="18"/>
        <v>96</v>
      </c>
    </row>
    <row r="25" spans="1:41" ht="15.6">
      <c r="A25">
        <f t="shared" si="0"/>
        <v>62</v>
      </c>
      <c r="B25" s="191" t="str">
        <f>C25&amp;":"&amp;COUNTIF($C$6:C25,C25)</f>
        <v>62:1</v>
      </c>
      <c r="C25" s="148">
        <f t="shared" si="1"/>
        <v>62</v>
      </c>
      <c r="D25" s="262">
        <v>2</v>
      </c>
      <c r="E25" s="262">
        <v>1</v>
      </c>
      <c r="F25" s="262">
        <v>2</v>
      </c>
      <c r="G25" s="262">
        <v>2</v>
      </c>
      <c r="H25" s="262">
        <v>2</v>
      </c>
      <c r="I25" s="262">
        <v>2</v>
      </c>
      <c r="J25" s="262">
        <v>2</v>
      </c>
      <c r="K25" s="262">
        <v>2</v>
      </c>
      <c r="L25" s="262">
        <v>2</v>
      </c>
      <c r="M25" s="262">
        <v>2</v>
      </c>
      <c r="N25" s="262">
        <v>7</v>
      </c>
      <c r="O25" s="262">
        <v>2</v>
      </c>
      <c r="P25" s="262">
        <v>14</v>
      </c>
      <c r="Q25" s="262">
        <v>4</v>
      </c>
      <c r="R25" s="262">
        <v>5</v>
      </c>
      <c r="S25" s="262">
        <v>11</v>
      </c>
      <c r="T25" s="263"/>
      <c r="V25" s="2">
        <v>20</v>
      </c>
      <c r="W25" s="1" t="str">
        <f>X25&amp;":"&amp;COUNTIF($X$6:X25,X25)</f>
        <v>79:3</v>
      </c>
      <c r="X25" s="264">
        <f>'Student name internal mark'!Y26</f>
        <v>79</v>
      </c>
      <c r="Y25" s="227">
        <f t="shared" si="2"/>
        <v>2</v>
      </c>
      <c r="Z25" s="227">
        <f t="shared" si="3"/>
        <v>1</v>
      </c>
      <c r="AA25" s="227">
        <f t="shared" si="4"/>
        <v>2</v>
      </c>
      <c r="AB25" s="227">
        <f t="shared" si="5"/>
        <v>2</v>
      </c>
      <c r="AC25" s="227">
        <f t="shared" si="6"/>
        <v>2</v>
      </c>
      <c r="AD25" s="227">
        <f t="shared" si="7"/>
        <v>2</v>
      </c>
      <c r="AE25" s="227">
        <f t="shared" si="8"/>
        <v>2</v>
      </c>
      <c r="AF25" s="227">
        <f t="shared" si="9"/>
        <v>2</v>
      </c>
      <c r="AG25" s="227">
        <f t="shared" si="10"/>
        <v>2</v>
      </c>
      <c r="AH25" s="227">
        <f t="shared" si="11"/>
        <v>2</v>
      </c>
      <c r="AI25" s="227">
        <f t="shared" si="12"/>
        <v>5</v>
      </c>
      <c r="AJ25" s="227">
        <f t="shared" si="13"/>
        <v>9</v>
      </c>
      <c r="AK25" s="227">
        <f t="shared" si="14"/>
        <v>6</v>
      </c>
      <c r="AL25" s="227">
        <f t="shared" si="15"/>
        <v>12</v>
      </c>
      <c r="AM25" s="227">
        <f t="shared" si="16"/>
        <v>14</v>
      </c>
      <c r="AN25" s="227">
        <f t="shared" si="17"/>
        <v>14</v>
      </c>
      <c r="AO25" s="261">
        <f t="shared" si="18"/>
        <v>79</v>
      </c>
    </row>
    <row r="26" spans="1:41" ht="15.6">
      <c r="A26">
        <f t="shared" si="0"/>
        <v>26</v>
      </c>
      <c r="B26" s="191" t="str">
        <f>C26&amp;":"&amp;COUNTIF($C$6:C26,C26)</f>
        <v>26:1</v>
      </c>
      <c r="C26" s="148">
        <f t="shared" si="1"/>
        <v>26</v>
      </c>
      <c r="D26" s="262">
        <v>2</v>
      </c>
      <c r="E26" s="262">
        <v>1</v>
      </c>
      <c r="F26" s="262">
        <v>1</v>
      </c>
      <c r="G26" s="262">
        <v>0</v>
      </c>
      <c r="H26" s="262">
        <v>1</v>
      </c>
      <c r="I26" s="262">
        <v>2</v>
      </c>
      <c r="J26" s="262">
        <v>1</v>
      </c>
      <c r="K26" s="262">
        <v>0</v>
      </c>
      <c r="L26" s="262">
        <v>0</v>
      </c>
      <c r="M26" s="262">
        <v>0</v>
      </c>
      <c r="N26" s="262">
        <v>4</v>
      </c>
      <c r="O26" s="262">
        <v>5</v>
      </c>
      <c r="P26" s="262">
        <v>4</v>
      </c>
      <c r="Q26" s="262">
        <v>1</v>
      </c>
      <c r="R26" s="262">
        <v>2</v>
      </c>
      <c r="S26" s="262">
        <v>2</v>
      </c>
      <c r="V26" s="2">
        <v>21</v>
      </c>
      <c r="W26" s="1" t="str">
        <f>X26&amp;":"&amp;COUNTIF($X$6:X26,X26)</f>
        <v>85:3</v>
      </c>
      <c r="X26" s="264">
        <f>'Student name internal mark'!Y27</f>
        <v>85</v>
      </c>
      <c r="Y26" s="227">
        <f t="shared" si="2"/>
        <v>2</v>
      </c>
      <c r="Z26" s="227">
        <f t="shared" si="3"/>
        <v>2</v>
      </c>
      <c r="AA26" s="227">
        <f t="shared" si="4"/>
        <v>1</v>
      </c>
      <c r="AB26" s="227">
        <f t="shared" si="5"/>
        <v>2</v>
      </c>
      <c r="AC26" s="227">
        <f t="shared" si="6"/>
        <v>2</v>
      </c>
      <c r="AD26" s="227">
        <f t="shared" si="7"/>
        <v>1</v>
      </c>
      <c r="AE26" s="227">
        <f t="shared" si="8"/>
        <v>2</v>
      </c>
      <c r="AF26" s="227">
        <f t="shared" si="9"/>
        <v>2</v>
      </c>
      <c r="AG26" s="227">
        <f t="shared" si="10"/>
        <v>1</v>
      </c>
      <c r="AH26" s="227">
        <f t="shared" si="11"/>
        <v>1</v>
      </c>
      <c r="AI26" s="227">
        <f t="shared" si="12"/>
        <v>7</v>
      </c>
      <c r="AJ26" s="227">
        <f t="shared" si="13"/>
        <v>10</v>
      </c>
      <c r="AK26" s="227">
        <f t="shared" si="14"/>
        <v>14</v>
      </c>
      <c r="AL26" s="227">
        <f t="shared" si="15"/>
        <v>13</v>
      </c>
      <c r="AM26" s="227">
        <f t="shared" si="16"/>
        <v>11</v>
      </c>
      <c r="AN26" s="227">
        <f t="shared" si="17"/>
        <v>14</v>
      </c>
      <c r="AO26" s="261">
        <f t="shared" si="18"/>
        <v>85</v>
      </c>
    </row>
    <row r="27" spans="1:41" ht="15.6">
      <c r="A27">
        <f t="shared" si="0"/>
        <v>29</v>
      </c>
      <c r="B27" s="191" t="str">
        <f>C27&amp;":"&amp;COUNTIF($C$6:C27,C27)</f>
        <v>29:1</v>
      </c>
      <c r="C27" s="148">
        <f t="shared" si="1"/>
        <v>29</v>
      </c>
      <c r="D27" s="262">
        <v>2</v>
      </c>
      <c r="E27" s="262">
        <v>1</v>
      </c>
      <c r="F27" s="262">
        <v>1</v>
      </c>
      <c r="G27" s="262">
        <v>0</v>
      </c>
      <c r="H27" s="262">
        <v>1</v>
      </c>
      <c r="I27" s="262">
        <v>2</v>
      </c>
      <c r="J27" s="262">
        <v>1</v>
      </c>
      <c r="K27" s="262">
        <v>0</v>
      </c>
      <c r="L27" s="262">
        <v>0</v>
      </c>
      <c r="M27" s="262">
        <v>0</v>
      </c>
      <c r="N27" s="262">
        <v>4</v>
      </c>
      <c r="O27" s="262">
        <v>5</v>
      </c>
      <c r="P27" s="262">
        <v>4</v>
      </c>
      <c r="Q27" s="262">
        <v>1</v>
      </c>
      <c r="R27" s="262">
        <v>2</v>
      </c>
      <c r="S27" s="262">
        <v>5</v>
      </c>
      <c r="T27" s="263"/>
      <c r="V27" s="2">
        <v>22</v>
      </c>
      <c r="W27" s="1" t="str">
        <f>X27&amp;":"&amp;COUNTIF($X$6:X27,X27)</f>
        <v>85:4</v>
      </c>
      <c r="X27" s="264">
        <f>'Student name internal mark'!Y28</f>
        <v>85</v>
      </c>
      <c r="Y27" s="227">
        <f t="shared" si="2"/>
        <v>1</v>
      </c>
      <c r="Z27" s="227">
        <f t="shared" si="3"/>
        <v>2</v>
      </c>
      <c r="AA27" s="227">
        <f t="shared" si="4"/>
        <v>2</v>
      </c>
      <c r="AB27" s="227">
        <f t="shared" si="5"/>
        <v>2</v>
      </c>
      <c r="AC27" s="227">
        <f t="shared" si="6"/>
        <v>2</v>
      </c>
      <c r="AD27" s="227">
        <f t="shared" si="7"/>
        <v>1</v>
      </c>
      <c r="AE27" s="227">
        <f t="shared" si="8"/>
        <v>1</v>
      </c>
      <c r="AF27" s="227">
        <f t="shared" si="9"/>
        <v>1</v>
      </c>
      <c r="AG27" s="227">
        <f t="shared" si="10"/>
        <v>2</v>
      </c>
      <c r="AH27" s="227">
        <f t="shared" si="11"/>
        <v>2</v>
      </c>
      <c r="AI27" s="227">
        <f t="shared" si="12"/>
        <v>8</v>
      </c>
      <c r="AJ27" s="227">
        <f t="shared" si="13"/>
        <v>11</v>
      </c>
      <c r="AK27" s="227">
        <f t="shared" si="14"/>
        <v>14</v>
      </c>
      <c r="AL27" s="227">
        <f t="shared" si="15"/>
        <v>13</v>
      </c>
      <c r="AM27" s="227">
        <f t="shared" si="16"/>
        <v>12</v>
      </c>
      <c r="AN27" s="227">
        <f t="shared" si="17"/>
        <v>11</v>
      </c>
      <c r="AO27" s="261">
        <f t="shared" si="18"/>
        <v>85</v>
      </c>
    </row>
    <row r="28" spans="1:41" ht="15.6">
      <c r="A28">
        <f t="shared" si="0"/>
        <v>47</v>
      </c>
      <c r="B28" s="191" t="str">
        <f>C28&amp;":"&amp;COUNTIF($C$6:C28,C28)</f>
        <v>47:1</v>
      </c>
      <c r="C28" s="148">
        <f t="shared" si="1"/>
        <v>47</v>
      </c>
      <c r="D28" s="262">
        <v>2</v>
      </c>
      <c r="E28" s="262">
        <v>1</v>
      </c>
      <c r="F28" s="262">
        <v>2</v>
      </c>
      <c r="G28" s="262">
        <v>2</v>
      </c>
      <c r="H28" s="262">
        <v>2</v>
      </c>
      <c r="I28" s="262">
        <v>2</v>
      </c>
      <c r="J28" s="262">
        <v>2</v>
      </c>
      <c r="K28" s="262">
        <v>2</v>
      </c>
      <c r="L28" s="262">
        <v>2</v>
      </c>
      <c r="M28" s="262">
        <v>2</v>
      </c>
      <c r="N28" s="262">
        <v>7</v>
      </c>
      <c r="O28" s="262">
        <v>10</v>
      </c>
      <c r="P28" s="262">
        <v>0</v>
      </c>
      <c r="Q28" s="262">
        <v>1</v>
      </c>
      <c r="R28" s="262">
        <v>6</v>
      </c>
      <c r="S28" s="262">
        <v>4</v>
      </c>
      <c r="T28" s="263"/>
      <c r="V28" s="2">
        <v>23</v>
      </c>
      <c r="W28" s="1" t="str">
        <f>X28&amp;":"&amp;COUNTIF($X$6:X28,X28)</f>
        <v>86:4</v>
      </c>
      <c r="X28" s="264">
        <f>'Student name internal mark'!Y29</f>
        <v>86</v>
      </c>
      <c r="Y28" s="227">
        <f t="shared" si="2"/>
        <v>1</v>
      </c>
      <c r="Z28" s="227">
        <f t="shared" si="3"/>
        <v>0</v>
      </c>
      <c r="AA28" s="227">
        <f t="shared" si="4"/>
        <v>2</v>
      </c>
      <c r="AB28" s="227">
        <f t="shared" si="5"/>
        <v>0</v>
      </c>
      <c r="AC28" s="227">
        <f t="shared" si="6"/>
        <v>0</v>
      </c>
      <c r="AD28" s="227">
        <f t="shared" si="7"/>
        <v>0</v>
      </c>
      <c r="AE28" s="227">
        <f t="shared" si="8"/>
        <v>2</v>
      </c>
      <c r="AF28" s="227">
        <f t="shared" si="9"/>
        <v>2</v>
      </c>
      <c r="AG28" s="227">
        <f t="shared" si="10"/>
        <v>2</v>
      </c>
      <c r="AH28" s="227">
        <f t="shared" si="11"/>
        <v>2</v>
      </c>
      <c r="AI28" s="227">
        <f t="shared" si="12"/>
        <v>10</v>
      </c>
      <c r="AJ28" s="227">
        <f t="shared" si="13"/>
        <v>13</v>
      </c>
      <c r="AK28" s="227">
        <f t="shared" si="14"/>
        <v>13</v>
      </c>
      <c r="AL28" s="227">
        <f t="shared" si="15"/>
        <v>13</v>
      </c>
      <c r="AM28" s="227">
        <f t="shared" si="16"/>
        <v>13</v>
      </c>
      <c r="AN28" s="227">
        <f t="shared" si="17"/>
        <v>13</v>
      </c>
      <c r="AO28" s="261">
        <f t="shared" si="18"/>
        <v>86</v>
      </c>
    </row>
    <row r="29" spans="1:41" ht="15.6">
      <c r="A29">
        <f t="shared" si="0"/>
        <v>77</v>
      </c>
      <c r="B29" s="191" t="str">
        <f>C29&amp;":"&amp;COUNTIF($C$6:C29,C29)</f>
        <v>77:1</v>
      </c>
      <c r="C29" s="148">
        <f t="shared" si="1"/>
        <v>77</v>
      </c>
      <c r="D29" s="262">
        <v>2</v>
      </c>
      <c r="E29" s="262">
        <v>2</v>
      </c>
      <c r="F29" s="262">
        <v>2</v>
      </c>
      <c r="G29" s="262">
        <v>1</v>
      </c>
      <c r="H29" s="262">
        <v>2</v>
      </c>
      <c r="I29" s="262">
        <v>2</v>
      </c>
      <c r="J29" s="262">
        <v>2</v>
      </c>
      <c r="K29" s="262">
        <v>2</v>
      </c>
      <c r="L29" s="262">
        <v>2</v>
      </c>
      <c r="M29" s="262">
        <v>2</v>
      </c>
      <c r="N29" s="262">
        <v>6</v>
      </c>
      <c r="O29" s="262">
        <v>11</v>
      </c>
      <c r="P29" s="262">
        <v>13</v>
      </c>
      <c r="Q29" s="262">
        <v>10</v>
      </c>
      <c r="R29" s="262">
        <v>13</v>
      </c>
      <c r="S29" s="262">
        <v>5</v>
      </c>
      <c r="V29" s="2">
        <v>24</v>
      </c>
      <c r="W29" s="1" t="str">
        <f>X29&amp;":"&amp;COUNTIF($X$6:X29,X29)</f>
        <v>67:1</v>
      </c>
      <c r="X29" s="264">
        <f>'Student name internal mark'!Y30</f>
        <v>67</v>
      </c>
      <c r="Y29" s="227">
        <f t="shared" si="2"/>
        <v>2</v>
      </c>
      <c r="Z29" s="227">
        <f t="shared" si="3"/>
        <v>2</v>
      </c>
      <c r="AA29" s="227">
        <f t="shared" si="4"/>
        <v>2</v>
      </c>
      <c r="AB29" s="227">
        <f t="shared" si="5"/>
        <v>2</v>
      </c>
      <c r="AC29" s="227">
        <f t="shared" si="6"/>
        <v>2</v>
      </c>
      <c r="AD29" s="227">
        <f t="shared" si="7"/>
        <v>2</v>
      </c>
      <c r="AE29" s="227">
        <f t="shared" si="8"/>
        <v>2</v>
      </c>
      <c r="AF29" s="227">
        <f t="shared" si="9"/>
        <v>2</v>
      </c>
      <c r="AG29" s="227">
        <f t="shared" si="10"/>
        <v>2</v>
      </c>
      <c r="AH29" s="227">
        <f t="shared" si="11"/>
        <v>2</v>
      </c>
      <c r="AI29" s="227">
        <f t="shared" si="12"/>
        <v>8</v>
      </c>
      <c r="AJ29" s="227">
        <f t="shared" si="13"/>
        <v>13</v>
      </c>
      <c r="AK29" s="227">
        <f t="shared" si="14"/>
        <v>4</v>
      </c>
      <c r="AL29" s="227">
        <f t="shared" si="15"/>
        <v>10</v>
      </c>
      <c r="AM29" s="227">
        <f t="shared" si="16"/>
        <v>11</v>
      </c>
      <c r="AN29" s="227">
        <f t="shared" si="17"/>
        <v>1</v>
      </c>
      <c r="AO29" s="261">
        <f t="shared" si="18"/>
        <v>67</v>
      </c>
    </row>
    <row r="30" spans="1:41" ht="15.6">
      <c r="A30">
        <f t="shared" si="0"/>
        <v>63</v>
      </c>
      <c r="B30" s="191" t="str">
        <f>C30&amp;":"&amp;COUNTIF($C$6:C30,C30)</f>
        <v>63:1</v>
      </c>
      <c r="C30" s="148">
        <f t="shared" si="1"/>
        <v>63</v>
      </c>
      <c r="D30" s="262">
        <v>2</v>
      </c>
      <c r="E30" s="262">
        <v>2</v>
      </c>
      <c r="F30" s="262">
        <v>2</v>
      </c>
      <c r="G30" s="262">
        <v>2</v>
      </c>
      <c r="H30" s="262">
        <v>2</v>
      </c>
      <c r="I30" s="262">
        <v>2</v>
      </c>
      <c r="J30" s="262">
        <v>2</v>
      </c>
      <c r="K30" s="262">
        <v>2</v>
      </c>
      <c r="L30" s="262">
        <v>2</v>
      </c>
      <c r="M30" s="262">
        <v>2</v>
      </c>
      <c r="N30" s="262">
        <v>8</v>
      </c>
      <c r="O30" s="262">
        <v>2</v>
      </c>
      <c r="P30" s="262">
        <v>13</v>
      </c>
      <c r="Q30" s="262">
        <v>11</v>
      </c>
      <c r="R30" s="262">
        <v>7</v>
      </c>
      <c r="S30" s="262">
        <v>2</v>
      </c>
      <c r="T30" s="263"/>
      <c r="V30" s="2">
        <v>25</v>
      </c>
      <c r="W30" s="1" t="str">
        <f>X30&amp;":"&amp;COUNTIF($X$6:X30,X30)</f>
        <v>85:5</v>
      </c>
      <c r="X30" s="264">
        <f>'Student name internal mark'!Y31</f>
        <v>85</v>
      </c>
      <c r="Y30" s="227">
        <f t="shared" si="2"/>
        <v>1</v>
      </c>
      <c r="Z30" s="227">
        <f t="shared" si="3"/>
        <v>2</v>
      </c>
      <c r="AA30" s="227">
        <f t="shared" si="4"/>
        <v>2</v>
      </c>
      <c r="AB30" s="227">
        <f t="shared" si="5"/>
        <v>2</v>
      </c>
      <c r="AC30" s="227">
        <f t="shared" si="6"/>
        <v>2</v>
      </c>
      <c r="AD30" s="227">
        <f t="shared" si="7"/>
        <v>1</v>
      </c>
      <c r="AE30" s="227">
        <f t="shared" si="8"/>
        <v>1</v>
      </c>
      <c r="AF30" s="227">
        <f t="shared" si="9"/>
        <v>1</v>
      </c>
      <c r="AG30" s="227">
        <f t="shared" si="10"/>
        <v>2</v>
      </c>
      <c r="AH30" s="227">
        <f t="shared" si="11"/>
        <v>2</v>
      </c>
      <c r="AI30" s="227">
        <f t="shared" si="12"/>
        <v>8</v>
      </c>
      <c r="AJ30" s="227">
        <f t="shared" si="13"/>
        <v>11</v>
      </c>
      <c r="AK30" s="227">
        <f t="shared" si="14"/>
        <v>14</v>
      </c>
      <c r="AL30" s="227">
        <f t="shared" si="15"/>
        <v>13</v>
      </c>
      <c r="AM30" s="227">
        <f t="shared" si="16"/>
        <v>12</v>
      </c>
      <c r="AN30" s="227">
        <f t="shared" si="17"/>
        <v>11</v>
      </c>
      <c r="AO30" s="261">
        <f t="shared" si="18"/>
        <v>85</v>
      </c>
    </row>
    <row r="31" spans="1:41" ht="15.6">
      <c r="A31">
        <f t="shared" si="0"/>
        <v>50</v>
      </c>
      <c r="B31" s="191" t="str">
        <f>C31&amp;":"&amp;COUNTIF($C$6:C31,C31)</f>
        <v>50:1</v>
      </c>
      <c r="C31" s="148">
        <f t="shared" si="1"/>
        <v>50</v>
      </c>
      <c r="D31" s="262">
        <v>2</v>
      </c>
      <c r="E31" s="262">
        <v>2</v>
      </c>
      <c r="F31" s="262">
        <v>2</v>
      </c>
      <c r="G31" s="262">
        <v>2</v>
      </c>
      <c r="H31" s="262">
        <v>2</v>
      </c>
      <c r="I31" s="262">
        <v>2</v>
      </c>
      <c r="J31" s="262">
        <v>2</v>
      </c>
      <c r="K31" s="262">
        <v>2</v>
      </c>
      <c r="L31" s="262">
        <v>2</v>
      </c>
      <c r="M31" s="262">
        <v>2</v>
      </c>
      <c r="N31" s="262">
        <v>7</v>
      </c>
      <c r="O31" s="262">
        <v>4</v>
      </c>
      <c r="P31" s="262">
        <v>7</v>
      </c>
      <c r="Q31" s="262">
        <v>0</v>
      </c>
      <c r="R31" s="262">
        <v>4</v>
      </c>
      <c r="S31" s="262">
        <v>8</v>
      </c>
      <c r="T31" s="263"/>
      <c r="V31" s="2">
        <v>26</v>
      </c>
      <c r="W31" s="1" t="str">
        <f>X31&amp;":"&amp;COUNTIF($X$6:X31,X31)</f>
        <v>95:1</v>
      </c>
      <c r="X31" s="264">
        <f>'Student name internal mark'!Y32</f>
        <v>95</v>
      </c>
      <c r="Y31" s="227">
        <f t="shared" si="2"/>
        <v>0</v>
      </c>
      <c r="Z31" s="227">
        <f t="shared" si="3"/>
        <v>2</v>
      </c>
      <c r="AA31" s="227">
        <f t="shared" si="4"/>
        <v>2</v>
      </c>
      <c r="AB31" s="227">
        <f t="shared" si="5"/>
        <v>2</v>
      </c>
      <c r="AC31" s="227">
        <f t="shared" si="6"/>
        <v>1</v>
      </c>
      <c r="AD31" s="227">
        <f t="shared" si="7"/>
        <v>2</v>
      </c>
      <c r="AE31" s="227">
        <f t="shared" si="8"/>
        <v>2</v>
      </c>
      <c r="AF31" s="227">
        <f t="shared" si="9"/>
        <v>2</v>
      </c>
      <c r="AG31" s="227">
        <f t="shared" si="10"/>
        <v>2</v>
      </c>
      <c r="AH31" s="227">
        <f t="shared" si="11"/>
        <v>2</v>
      </c>
      <c r="AI31" s="227">
        <f t="shared" si="12"/>
        <v>9</v>
      </c>
      <c r="AJ31" s="227">
        <f t="shared" si="13"/>
        <v>14</v>
      </c>
      <c r="AK31" s="227">
        <f t="shared" si="14"/>
        <v>13</v>
      </c>
      <c r="AL31" s="227">
        <f t="shared" si="15"/>
        <v>14</v>
      </c>
      <c r="AM31" s="227">
        <f t="shared" si="16"/>
        <v>14</v>
      </c>
      <c r="AN31" s="227">
        <f t="shared" si="17"/>
        <v>14</v>
      </c>
      <c r="AO31" s="261">
        <f t="shared" si="18"/>
        <v>95</v>
      </c>
    </row>
    <row r="32" spans="1:41" ht="15.6">
      <c r="A32">
        <f t="shared" si="0"/>
        <v>53</v>
      </c>
      <c r="B32" s="191" t="str">
        <f>C32&amp;":"&amp;COUNTIF($C$6:C32,C32)</f>
        <v>53:1</v>
      </c>
      <c r="C32" s="148">
        <f t="shared" si="1"/>
        <v>53</v>
      </c>
      <c r="D32" s="262">
        <v>2</v>
      </c>
      <c r="E32" s="262">
        <v>1</v>
      </c>
      <c r="F32" s="262">
        <v>2</v>
      </c>
      <c r="G32" s="262">
        <v>2</v>
      </c>
      <c r="H32" s="262">
        <v>2</v>
      </c>
      <c r="I32" s="262">
        <v>2</v>
      </c>
      <c r="J32" s="262">
        <v>2</v>
      </c>
      <c r="K32" s="262">
        <v>2</v>
      </c>
      <c r="L32" s="262">
        <v>2</v>
      </c>
      <c r="M32" s="262">
        <v>2</v>
      </c>
      <c r="N32" s="262">
        <v>6</v>
      </c>
      <c r="O32" s="262">
        <v>11</v>
      </c>
      <c r="P32" s="262">
        <v>2</v>
      </c>
      <c r="Q32" s="262">
        <v>9</v>
      </c>
      <c r="R32" s="262">
        <v>2</v>
      </c>
      <c r="S32" s="262">
        <v>4</v>
      </c>
      <c r="V32" s="2">
        <v>27</v>
      </c>
      <c r="W32" s="1" t="str">
        <f>X32&amp;":"&amp;COUNTIF($X$6:X32,X32)</f>
        <v>87:3</v>
      </c>
      <c r="X32" s="264">
        <f>'Student name internal mark'!Y33</f>
        <v>87</v>
      </c>
      <c r="Y32" s="227">
        <f t="shared" si="2"/>
        <v>1</v>
      </c>
      <c r="Z32" s="227">
        <f t="shared" si="3"/>
        <v>1</v>
      </c>
      <c r="AA32" s="227">
        <f t="shared" si="4"/>
        <v>2</v>
      </c>
      <c r="AB32" s="227">
        <f t="shared" si="5"/>
        <v>1</v>
      </c>
      <c r="AC32" s="227">
        <f t="shared" si="6"/>
        <v>0</v>
      </c>
      <c r="AD32" s="227">
        <f t="shared" si="7"/>
        <v>1</v>
      </c>
      <c r="AE32" s="227">
        <f t="shared" si="8"/>
        <v>2</v>
      </c>
      <c r="AF32" s="227">
        <f t="shared" si="9"/>
        <v>2</v>
      </c>
      <c r="AG32" s="227">
        <f t="shared" si="10"/>
        <v>2</v>
      </c>
      <c r="AH32" s="227">
        <f t="shared" si="11"/>
        <v>1</v>
      </c>
      <c r="AI32" s="227">
        <f t="shared" si="12"/>
        <v>10</v>
      </c>
      <c r="AJ32" s="227">
        <f t="shared" si="13"/>
        <v>12</v>
      </c>
      <c r="AK32" s="227">
        <f t="shared" si="14"/>
        <v>13</v>
      </c>
      <c r="AL32" s="227">
        <f t="shared" si="15"/>
        <v>11</v>
      </c>
      <c r="AM32" s="227">
        <f t="shared" si="16"/>
        <v>14</v>
      </c>
      <c r="AN32" s="227">
        <f t="shared" si="17"/>
        <v>14</v>
      </c>
      <c r="AO32" s="261">
        <f t="shared" si="18"/>
        <v>87</v>
      </c>
    </row>
    <row r="33" spans="1:41" ht="15.6">
      <c r="A33">
        <f t="shared" si="0"/>
        <v>59</v>
      </c>
      <c r="B33" s="191" t="str">
        <f>C33&amp;":"&amp;COUNTIF($C$6:C33,C33)</f>
        <v>59:2</v>
      </c>
      <c r="C33" s="148">
        <f t="shared" si="1"/>
        <v>59</v>
      </c>
      <c r="D33" s="262">
        <v>2</v>
      </c>
      <c r="E33" s="262">
        <v>2</v>
      </c>
      <c r="F33" s="262">
        <v>2</v>
      </c>
      <c r="G33" s="262">
        <v>2</v>
      </c>
      <c r="H33" s="262">
        <v>2</v>
      </c>
      <c r="I33" s="262">
        <v>2</v>
      </c>
      <c r="J33" s="262">
        <v>2</v>
      </c>
      <c r="K33" s="262">
        <v>2</v>
      </c>
      <c r="L33" s="262">
        <v>2</v>
      </c>
      <c r="M33" s="262">
        <v>2</v>
      </c>
      <c r="N33" s="262">
        <v>7</v>
      </c>
      <c r="O33" s="262">
        <v>6</v>
      </c>
      <c r="P33" s="262">
        <v>6</v>
      </c>
      <c r="Q33" s="262">
        <v>6</v>
      </c>
      <c r="R33" s="262">
        <v>12</v>
      </c>
      <c r="S33" s="262">
        <v>2</v>
      </c>
      <c r="V33" s="2">
        <v>28</v>
      </c>
      <c r="W33" s="1" t="str">
        <f>X33&amp;":"&amp;COUNTIF($X$6:X33,X33)</f>
        <v>85:6</v>
      </c>
      <c r="X33" s="264">
        <f>'Student name internal mark'!Y34</f>
        <v>85</v>
      </c>
      <c r="Y33" s="227">
        <f t="shared" si="2"/>
        <v>1</v>
      </c>
      <c r="Z33" s="227">
        <f t="shared" si="3"/>
        <v>2</v>
      </c>
      <c r="AA33" s="227">
        <f t="shared" si="4"/>
        <v>2</v>
      </c>
      <c r="AB33" s="227">
        <f t="shared" si="5"/>
        <v>2</v>
      </c>
      <c r="AC33" s="227">
        <f t="shared" si="6"/>
        <v>2</v>
      </c>
      <c r="AD33" s="227">
        <f t="shared" si="7"/>
        <v>1</v>
      </c>
      <c r="AE33" s="227">
        <f t="shared" si="8"/>
        <v>1</v>
      </c>
      <c r="AF33" s="227">
        <f t="shared" si="9"/>
        <v>1</v>
      </c>
      <c r="AG33" s="227">
        <f t="shared" si="10"/>
        <v>2</v>
      </c>
      <c r="AH33" s="227">
        <f t="shared" si="11"/>
        <v>2</v>
      </c>
      <c r="AI33" s="227">
        <f t="shared" si="12"/>
        <v>8</v>
      </c>
      <c r="AJ33" s="227">
        <f t="shared" si="13"/>
        <v>11</v>
      </c>
      <c r="AK33" s="227">
        <f t="shared" si="14"/>
        <v>14</v>
      </c>
      <c r="AL33" s="227">
        <f t="shared" si="15"/>
        <v>13</v>
      </c>
      <c r="AM33" s="227">
        <f t="shared" si="16"/>
        <v>12</v>
      </c>
      <c r="AN33" s="227">
        <f t="shared" si="17"/>
        <v>11</v>
      </c>
      <c r="AO33" s="261">
        <f t="shared" si="18"/>
        <v>85</v>
      </c>
    </row>
    <row r="34" spans="1:41" ht="15.6">
      <c r="A34">
        <f t="shared" si="0"/>
        <v>61</v>
      </c>
      <c r="B34" s="191" t="str">
        <f>C34&amp;":"&amp;COUNTIF($C$6:C34,C34)</f>
        <v>61:1</v>
      </c>
      <c r="C34" s="148">
        <f t="shared" si="1"/>
        <v>61</v>
      </c>
      <c r="D34" s="262">
        <v>2</v>
      </c>
      <c r="E34" s="262">
        <v>2</v>
      </c>
      <c r="F34" s="262">
        <v>2</v>
      </c>
      <c r="G34" s="262">
        <v>1</v>
      </c>
      <c r="H34" s="262">
        <v>2</v>
      </c>
      <c r="I34" s="262">
        <v>2</v>
      </c>
      <c r="J34" s="262">
        <v>2</v>
      </c>
      <c r="K34" s="262">
        <v>2</v>
      </c>
      <c r="L34" s="262">
        <v>2</v>
      </c>
      <c r="M34" s="262">
        <v>2</v>
      </c>
      <c r="N34" s="262">
        <v>5</v>
      </c>
      <c r="O34" s="262">
        <v>9</v>
      </c>
      <c r="P34" s="262">
        <v>9</v>
      </c>
      <c r="Q34" s="262">
        <v>1</v>
      </c>
      <c r="R34" s="262">
        <v>8</v>
      </c>
      <c r="S34" s="262">
        <v>10</v>
      </c>
      <c r="T34" s="263"/>
      <c r="V34" s="2">
        <v>29</v>
      </c>
      <c r="W34" s="1" t="str">
        <f>X34&amp;":"&amp;COUNTIF($X$6:X34,X34)</f>
        <v>90:1</v>
      </c>
      <c r="X34" s="264">
        <f>'Student name internal mark'!Y35</f>
        <v>90</v>
      </c>
      <c r="Y34" s="227">
        <f t="shared" si="2"/>
        <v>2</v>
      </c>
      <c r="Z34" s="227">
        <f t="shared" si="3"/>
        <v>1</v>
      </c>
      <c r="AA34" s="227">
        <f t="shared" si="4"/>
        <v>2</v>
      </c>
      <c r="AB34" s="227">
        <f t="shared" si="5"/>
        <v>1</v>
      </c>
      <c r="AC34" s="227">
        <f t="shared" si="6"/>
        <v>2</v>
      </c>
      <c r="AD34" s="227">
        <f t="shared" si="7"/>
        <v>2</v>
      </c>
      <c r="AE34" s="227">
        <f t="shared" si="8"/>
        <v>2</v>
      </c>
      <c r="AF34" s="227">
        <f t="shared" si="9"/>
        <v>2</v>
      </c>
      <c r="AG34" s="227">
        <f t="shared" si="10"/>
        <v>2</v>
      </c>
      <c r="AH34" s="227">
        <f t="shared" si="11"/>
        <v>2</v>
      </c>
      <c r="AI34" s="227">
        <f t="shared" si="12"/>
        <v>8</v>
      </c>
      <c r="AJ34" s="227">
        <f t="shared" si="13"/>
        <v>14</v>
      </c>
      <c r="AK34" s="227">
        <f t="shared" si="14"/>
        <v>14</v>
      </c>
      <c r="AL34" s="227">
        <f t="shared" si="15"/>
        <v>12</v>
      </c>
      <c r="AM34" s="227">
        <f t="shared" si="16"/>
        <v>10</v>
      </c>
      <c r="AN34" s="227">
        <f t="shared" si="17"/>
        <v>14</v>
      </c>
      <c r="AO34" s="261">
        <f t="shared" si="18"/>
        <v>90</v>
      </c>
    </row>
    <row r="35" spans="1:41" ht="15.6">
      <c r="A35">
        <f t="shared" si="0"/>
        <v>68</v>
      </c>
      <c r="B35" s="191" t="str">
        <f>C35&amp;":"&amp;COUNTIF($C$6:C35,C35)</f>
        <v>68:2</v>
      </c>
      <c r="C35" s="148">
        <f t="shared" si="1"/>
        <v>68</v>
      </c>
      <c r="D35" s="262">
        <v>2</v>
      </c>
      <c r="E35" s="262">
        <v>1</v>
      </c>
      <c r="F35" s="262">
        <v>2</v>
      </c>
      <c r="G35" s="262">
        <v>2</v>
      </c>
      <c r="H35" s="262">
        <v>2</v>
      </c>
      <c r="I35" s="262">
        <v>2</v>
      </c>
      <c r="J35" s="262">
        <v>2</v>
      </c>
      <c r="K35" s="262">
        <v>2</v>
      </c>
      <c r="L35" s="262">
        <v>2</v>
      </c>
      <c r="M35" s="262">
        <v>2</v>
      </c>
      <c r="N35" s="262">
        <v>8</v>
      </c>
      <c r="O35" s="262">
        <v>11</v>
      </c>
      <c r="P35" s="262">
        <v>14</v>
      </c>
      <c r="Q35" s="262">
        <v>6</v>
      </c>
      <c r="R35" s="262">
        <v>5</v>
      </c>
      <c r="S35" s="262">
        <v>5</v>
      </c>
      <c r="T35" s="263"/>
      <c r="V35" s="2">
        <v>30</v>
      </c>
      <c r="W35" s="1" t="str">
        <f>X35&amp;":"&amp;COUNTIF($X$6:X35,X35)</f>
        <v>97:1</v>
      </c>
      <c r="X35" s="264">
        <f>'Student name internal mark'!Y36</f>
        <v>97</v>
      </c>
      <c r="Y35" s="227">
        <f t="shared" si="2"/>
        <v>2</v>
      </c>
      <c r="Z35" s="227">
        <f t="shared" si="3"/>
        <v>2</v>
      </c>
      <c r="AA35" s="227">
        <f t="shared" si="4"/>
        <v>2</v>
      </c>
      <c r="AB35" s="227">
        <f t="shared" si="5"/>
        <v>2</v>
      </c>
      <c r="AC35" s="227">
        <f t="shared" si="6"/>
        <v>2</v>
      </c>
      <c r="AD35" s="227">
        <f t="shared" si="7"/>
        <v>2</v>
      </c>
      <c r="AE35" s="227">
        <f t="shared" si="8"/>
        <v>2</v>
      </c>
      <c r="AF35" s="227">
        <f t="shared" si="9"/>
        <v>2</v>
      </c>
      <c r="AG35" s="227">
        <f t="shared" si="10"/>
        <v>2</v>
      </c>
      <c r="AH35" s="227">
        <f t="shared" si="11"/>
        <v>2</v>
      </c>
      <c r="AI35" s="227">
        <f t="shared" si="12"/>
        <v>10</v>
      </c>
      <c r="AJ35" s="227">
        <f t="shared" si="13"/>
        <v>14</v>
      </c>
      <c r="AK35" s="227">
        <f t="shared" si="14"/>
        <v>14</v>
      </c>
      <c r="AL35" s="227">
        <f t="shared" si="15"/>
        <v>13</v>
      </c>
      <c r="AM35" s="227">
        <f t="shared" si="16"/>
        <v>13</v>
      </c>
      <c r="AN35" s="227">
        <f t="shared" si="17"/>
        <v>13</v>
      </c>
      <c r="AO35" s="261">
        <f t="shared" si="18"/>
        <v>97</v>
      </c>
    </row>
    <row r="36" spans="1:41" ht="15.6">
      <c r="A36">
        <f t="shared" si="0"/>
        <v>68</v>
      </c>
      <c r="B36" s="191" t="str">
        <f>C36&amp;":"&amp;COUNTIF($C$6:C36,C36)</f>
        <v>68:3</v>
      </c>
      <c r="C36" s="148">
        <f t="shared" si="1"/>
        <v>68</v>
      </c>
      <c r="D36" s="262">
        <v>2</v>
      </c>
      <c r="E36" s="262">
        <v>2</v>
      </c>
      <c r="F36" s="262">
        <v>2</v>
      </c>
      <c r="G36" s="262">
        <v>2</v>
      </c>
      <c r="H36" s="262">
        <v>2</v>
      </c>
      <c r="I36" s="262">
        <v>2</v>
      </c>
      <c r="J36" s="262">
        <v>2</v>
      </c>
      <c r="K36" s="262">
        <v>2</v>
      </c>
      <c r="L36" s="262">
        <v>2</v>
      </c>
      <c r="M36" s="262">
        <v>2</v>
      </c>
      <c r="N36" s="262">
        <v>9</v>
      </c>
      <c r="O36" s="262">
        <v>11</v>
      </c>
      <c r="P36" s="262">
        <v>9</v>
      </c>
      <c r="Q36" s="262">
        <v>11</v>
      </c>
      <c r="R36" s="262">
        <v>8</v>
      </c>
      <c r="S36" s="262">
        <v>0</v>
      </c>
      <c r="V36" s="2">
        <v>31</v>
      </c>
      <c r="W36" s="1" t="str">
        <f>X36&amp;":"&amp;COUNTIF($X$6:X36,X36)</f>
        <v>96:3</v>
      </c>
      <c r="X36" s="264">
        <f>'Student name internal mark'!Y37</f>
        <v>96</v>
      </c>
      <c r="Y36" s="227">
        <f t="shared" si="2"/>
        <v>2</v>
      </c>
      <c r="Z36" s="227">
        <f t="shared" si="3"/>
        <v>2</v>
      </c>
      <c r="AA36" s="227">
        <f t="shared" si="4"/>
        <v>2</v>
      </c>
      <c r="AB36" s="227">
        <f t="shared" si="5"/>
        <v>2</v>
      </c>
      <c r="AC36" s="227">
        <f t="shared" si="6"/>
        <v>2</v>
      </c>
      <c r="AD36" s="227">
        <f t="shared" si="7"/>
        <v>2</v>
      </c>
      <c r="AE36" s="227">
        <f t="shared" si="8"/>
        <v>2</v>
      </c>
      <c r="AF36" s="227">
        <f t="shared" si="9"/>
        <v>2</v>
      </c>
      <c r="AG36" s="227">
        <f t="shared" si="10"/>
        <v>2</v>
      </c>
      <c r="AH36" s="227">
        <f t="shared" si="11"/>
        <v>2</v>
      </c>
      <c r="AI36" s="227">
        <f t="shared" si="12"/>
        <v>10</v>
      </c>
      <c r="AJ36" s="227">
        <f t="shared" si="13"/>
        <v>13</v>
      </c>
      <c r="AK36" s="227">
        <f t="shared" si="14"/>
        <v>14</v>
      </c>
      <c r="AL36" s="227">
        <f t="shared" si="15"/>
        <v>13</v>
      </c>
      <c r="AM36" s="227">
        <f t="shared" si="16"/>
        <v>13</v>
      </c>
      <c r="AN36" s="227">
        <f t="shared" si="17"/>
        <v>13</v>
      </c>
      <c r="AO36" s="261">
        <f t="shared" si="18"/>
        <v>96</v>
      </c>
    </row>
    <row r="37" spans="1:41" ht="15.6">
      <c r="A37">
        <f t="shared" si="0"/>
        <v>75</v>
      </c>
      <c r="B37" s="191" t="str">
        <f>C37&amp;":"&amp;COUNTIF($C$6:C37,C37)</f>
        <v>75:1</v>
      </c>
      <c r="C37" s="148">
        <f t="shared" si="1"/>
        <v>75</v>
      </c>
      <c r="D37" s="262">
        <v>2</v>
      </c>
      <c r="E37" s="262">
        <v>2</v>
      </c>
      <c r="F37" s="262">
        <v>2</v>
      </c>
      <c r="G37" s="262">
        <v>1</v>
      </c>
      <c r="H37" s="262">
        <v>2</v>
      </c>
      <c r="I37" s="262">
        <v>2</v>
      </c>
      <c r="J37" s="262">
        <v>2</v>
      </c>
      <c r="K37" s="262">
        <v>2</v>
      </c>
      <c r="L37" s="262">
        <v>2</v>
      </c>
      <c r="M37" s="262">
        <v>2</v>
      </c>
      <c r="N37" s="262">
        <v>9</v>
      </c>
      <c r="O37" s="262">
        <v>12</v>
      </c>
      <c r="P37" s="262">
        <v>3</v>
      </c>
      <c r="Q37" s="262">
        <v>9</v>
      </c>
      <c r="R37" s="262">
        <v>14</v>
      </c>
      <c r="S37" s="262">
        <v>9</v>
      </c>
      <c r="T37" s="263"/>
      <c r="V37" s="2">
        <v>32</v>
      </c>
      <c r="W37" s="1" t="str">
        <f>X37&amp;":"&amp;COUNTIF($X$6:X37,X37)</f>
        <v>89:2</v>
      </c>
      <c r="X37" s="264">
        <f>'Student name internal mark'!Y38</f>
        <v>89</v>
      </c>
      <c r="Y37" s="227">
        <f t="shared" si="2"/>
        <v>2</v>
      </c>
      <c r="Z37" s="227">
        <f t="shared" si="3"/>
        <v>2</v>
      </c>
      <c r="AA37" s="227">
        <f t="shared" si="4"/>
        <v>2</v>
      </c>
      <c r="AB37" s="227">
        <f t="shared" si="5"/>
        <v>1</v>
      </c>
      <c r="AC37" s="227">
        <f t="shared" si="6"/>
        <v>2</v>
      </c>
      <c r="AD37" s="227">
        <f t="shared" si="7"/>
        <v>1</v>
      </c>
      <c r="AE37" s="227">
        <f t="shared" si="8"/>
        <v>1</v>
      </c>
      <c r="AF37" s="227">
        <f t="shared" si="9"/>
        <v>2</v>
      </c>
      <c r="AG37" s="227">
        <f t="shared" si="10"/>
        <v>2</v>
      </c>
      <c r="AH37" s="227">
        <f t="shared" si="11"/>
        <v>2</v>
      </c>
      <c r="AI37" s="227">
        <f t="shared" si="12"/>
        <v>9</v>
      </c>
      <c r="AJ37" s="227">
        <f t="shared" si="13"/>
        <v>14</v>
      </c>
      <c r="AK37" s="227">
        <f t="shared" si="14"/>
        <v>13</v>
      </c>
      <c r="AL37" s="227">
        <f t="shared" si="15"/>
        <v>10</v>
      </c>
      <c r="AM37" s="227">
        <f t="shared" si="16"/>
        <v>13</v>
      </c>
      <c r="AN37" s="227">
        <f t="shared" si="17"/>
        <v>13</v>
      </c>
      <c r="AO37" s="261">
        <f t="shared" si="18"/>
        <v>89</v>
      </c>
    </row>
    <row r="38" spans="1:41" ht="15.6">
      <c r="A38">
        <f t="shared" si="0"/>
        <v>69</v>
      </c>
      <c r="B38" s="191" t="str">
        <f>C38&amp;":"&amp;COUNTIF($C$6:C38,C38)</f>
        <v>69:1</v>
      </c>
      <c r="C38" s="148">
        <f t="shared" si="1"/>
        <v>69</v>
      </c>
      <c r="D38" s="262">
        <v>2</v>
      </c>
      <c r="E38" s="262">
        <v>1</v>
      </c>
      <c r="F38" s="262">
        <v>2</v>
      </c>
      <c r="G38" s="262">
        <v>2</v>
      </c>
      <c r="H38" s="262">
        <v>2</v>
      </c>
      <c r="I38" s="262">
        <v>2</v>
      </c>
      <c r="J38" s="262">
        <v>2</v>
      </c>
      <c r="K38" s="262">
        <v>2</v>
      </c>
      <c r="L38" s="262">
        <v>2</v>
      </c>
      <c r="M38" s="262">
        <v>2</v>
      </c>
      <c r="N38" s="262">
        <v>10</v>
      </c>
      <c r="O38" s="262">
        <v>1</v>
      </c>
      <c r="P38" s="262">
        <v>4</v>
      </c>
      <c r="Q38" s="262">
        <v>14</v>
      </c>
      <c r="R38" s="262">
        <v>9</v>
      </c>
      <c r="S38" s="262">
        <v>12</v>
      </c>
      <c r="T38" s="263"/>
      <c r="V38" s="2">
        <v>33</v>
      </c>
      <c r="W38" s="1" t="str">
        <f>X38&amp;":"&amp;COUNTIF($X$6:X38,X38)</f>
        <v>86:5</v>
      </c>
      <c r="X38" s="264">
        <f>'Student name internal mark'!Y39</f>
        <v>86</v>
      </c>
      <c r="Y38" s="227">
        <f t="shared" si="2"/>
        <v>1</v>
      </c>
      <c r="Z38" s="227">
        <f t="shared" si="3"/>
        <v>0</v>
      </c>
      <c r="AA38" s="227">
        <f t="shared" si="4"/>
        <v>2</v>
      </c>
      <c r="AB38" s="227">
        <f t="shared" si="5"/>
        <v>0</v>
      </c>
      <c r="AC38" s="227">
        <f t="shared" si="6"/>
        <v>0</v>
      </c>
      <c r="AD38" s="227">
        <f t="shared" si="7"/>
        <v>0</v>
      </c>
      <c r="AE38" s="227">
        <f t="shared" si="8"/>
        <v>2</v>
      </c>
      <c r="AF38" s="227">
        <f t="shared" si="9"/>
        <v>2</v>
      </c>
      <c r="AG38" s="227">
        <f t="shared" si="10"/>
        <v>2</v>
      </c>
      <c r="AH38" s="227">
        <f t="shared" si="11"/>
        <v>2</v>
      </c>
      <c r="AI38" s="227">
        <f t="shared" si="12"/>
        <v>10</v>
      </c>
      <c r="AJ38" s="227">
        <f t="shared" si="13"/>
        <v>13</v>
      </c>
      <c r="AK38" s="227">
        <f t="shared" si="14"/>
        <v>13</v>
      </c>
      <c r="AL38" s="227">
        <f t="shared" si="15"/>
        <v>13</v>
      </c>
      <c r="AM38" s="227">
        <f t="shared" si="16"/>
        <v>13</v>
      </c>
      <c r="AN38" s="227">
        <f t="shared" si="17"/>
        <v>13</v>
      </c>
      <c r="AO38" s="261">
        <f t="shared" si="18"/>
        <v>86</v>
      </c>
    </row>
    <row r="39" spans="1:41" ht="15.6">
      <c r="A39">
        <f t="shared" si="0"/>
        <v>73</v>
      </c>
      <c r="B39" s="191" t="str">
        <f>C39&amp;":"&amp;COUNTIF($C$6:C39,C39)</f>
        <v>73:1</v>
      </c>
      <c r="C39" s="148">
        <f t="shared" si="1"/>
        <v>73</v>
      </c>
      <c r="D39" s="262">
        <v>2</v>
      </c>
      <c r="E39" s="262">
        <v>2</v>
      </c>
      <c r="F39" s="262">
        <v>2</v>
      </c>
      <c r="G39" s="262">
        <v>2</v>
      </c>
      <c r="H39" s="262">
        <v>2</v>
      </c>
      <c r="I39" s="262">
        <v>2</v>
      </c>
      <c r="J39" s="262">
        <v>2</v>
      </c>
      <c r="K39" s="262">
        <v>2</v>
      </c>
      <c r="L39" s="262">
        <v>2</v>
      </c>
      <c r="M39" s="262">
        <v>2</v>
      </c>
      <c r="N39" s="262">
        <v>7</v>
      </c>
      <c r="O39" s="262">
        <v>14</v>
      </c>
      <c r="P39" s="262">
        <v>7</v>
      </c>
      <c r="Q39" s="262">
        <v>9</v>
      </c>
      <c r="R39" s="262">
        <v>3</v>
      </c>
      <c r="S39" s="262">
        <v>13</v>
      </c>
      <c r="V39" s="2">
        <v>34</v>
      </c>
      <c r="W39" s="1" t="str">
        <f>X39&amp;":"&amp;COUNTIF($X$6:X39,X39)</f>
        <v>88:2</v>
      </c>
      <c r="X39" s="264">
        <f>'Student name internal mark'!Y40</f>
        <v>88</v>
      </c>
      <c r="Y39" s="227">
        <f t="shared" si="2"/>
        <v>1</v>
      </c>
      <c r="Z39" s="227">
        <f t="shared" si="3"/>
        <v>2</v>
      </c>
      <c r="AA39" s="227">
        <f t="shared" si="4"/>
        <v>1</v>
      </c>
      <c r="AB39" s="227">
        <f t="shared" si="5"/>
        <v>2</v>
      </c>
      <c r="AC39" s="227">
        <f t="shared" si="6"/>
        <v>2</v>
      </c>
      <c r="AD39" s="227">
        <f t="shared" si="7"/>
        <v>1</v>
      </c>
      <c r="AE39" s="227">
        <f t="shared" si="8"/>
        <v>2</v>
      </c>
      <c r="AF39" s="227">
        <f t="shared" si="9"/>
        <v>2</v>
      </c>
      <c r="AG39" s="227">
        <f t="shared" si="10"/>
        <v>1</v>
      </c>
      <c r="AH39" s="227">
        <f t="shared" si="11"/>
        <v>1</v>
      </c>
      <c r="AI39" s="227">
        <f t="shared" si="12"/>
        <v>7</v>
      </c>
      <c r="AJ39" s="227">
        <f t="shared" si="13"/>
        <v>12</v>
      </c>
      <c r="AK39" s="227">
        <f t="shared" si="14"/>
        <v>14</v>
      </c>
      <c r="AL39" s="227">
        <f t="shared" si="15"/>
        <v>12</v>
      </c>
      <c r="AM39" s="227">
        <f t="shared" si="16"/>
        <v>14</v>
      </c>
      <c r="AN39" s="227">
        <f t="shared" si="17"/>
        <v>14</v>
      </c>
      <c r="AO39" s="261">
        <f t="shared" si="18"/>
        <v>88</v>
      </c>
    </row>
    <row r="40" spans="1:41" ht="15.6">
      <c r="A40">
        <f t="shared" si="0"/>
        <v>68</v>
      </c>
      <c r="B40" s="191" t="str">
        <f>C40&amp;":"&amp;COUNTIF($C$6:C40,C40)</f>
        <v>68:4</v>
      </c>
      <c r="C40" s="148">
        <f t="shared" si="1"/>
        <v>68</v>
      </c>
      <c r="D40" s="262">
        <v>2</v>
      </c>
      <c r="E40" s="262">
        <v>1</v>
      </c>
      <c r="F40" s="262">
        <v>2</v>
      </c>
      <c r="G40" s="262">
        <v>1</v>
      </c>
      <c r="H40" s="262">
        <v>2</v>
      </c>
      <c r="I40" s="262">
        <v>2</v>
      </c>
      <c r="J40" s="262">
        <v>2</v>
      </c>
      <c r="K40" s="262">
        <v>2</v>
      </c>
      <c r="L40" s="262">
        <v>2</v>
      </c>
      <c r="M40" s="262">
        <v>2</v>
      </c>
      <c r="N40" s="262">
        <v>8</v>
      </c>
      <c r="O40" s="262">
        <v>7</v>
      </c>
      <c r="P40" s="262">
        <v>2</v>
      </c>
      <c r="Q40" s="262">
        <v>12</v>
      </c>
      <c r="R40" s="262">
        <v>10</v>
      </c>
      <c r="S40" s="262">
        <v>11</v>
      </c>
      <c r="V40" s="2">
        <v>35</v>
      </c>
      <c r="W40" s="1" t="str">
        <f>X40&amp;":"&amp;COUNTIF($X$6:X40,X40)</f>
        <v>86:6</v>
      </c>
      <c r="X40" s="264">
        <f>'Student name internal mark'!Y41</f>
        <v>86</v>
      </c>
      <c r="Y40" s="227">
        <f t="shared" si="2"/>
        <v>1</v>
      </c>
      <c r="Z40" s="227">
        <f t="shared" si="3"/>
        <v>0</v>
      </c>
      <c r="AA40" s="227">
        <f t="shared" si="4"/>
        <v>2</v>
      </c>
      <c r="AB40" s="227">
        <f t="shared" si="5"/>
        <v>0</v>
      </c>
      <c r="AC40" s="227">
        <f t="shared" si="6"/>
        <v>0</v>
      </c>
      <c r="AD40" s="227">
        <f t="shared" si="7"/>
        <v>0</v>
      </c>
      <c r="AE40" s="227">
        <f t="shared" si="8"/>
        <v>2</v>
      </c>
      <c r="AF40" s="227">
        <f t="shared" si="9"/>
        <v>2</v>
      </c>
      <c r="AG40" s="227">
        <f t="shared" si="10"/>
        <v>2</v>
      </c>
      <c r="AH40" s="227">
        <f t="shared" si="11"/>
        <v>2</v>
      </c>
      <c r="AI40" s="227">
        <f t="shared" si="12"/>
        <v>10</v>
      </c>
      <c r="AJ40" s="227">
        <f t="shared" si="13"/>
        <v>13</v>
      </c>
      <c r="AK40" s="227">
        <f t="shared" si="14"/>
        <v>13</v>
      </c>
      <c r="AL40" s="227">
        <f t="shared" si="15"/>
        <v>13</v>
      </c>
      <c r="AM40" s="227">
        <f t="shared" si="16"/>
        <v>13</v>
      </c>
      <c r="AN40" s="227">
        <f t="shared" si="17"/>
        <v>13</v>
      </c>
      <c r="AO40" s="261">
        <f t="shared" si="18"/>
        <v>86</v>
      </c>
    </row>
    <row r="41" spans="1:41" ht="15.6">
      <c r="A41">
        <f t="shared" si="0"/>
        <v>48</v>
      </c>
      <c r="B41" s="191" t="str">
        <f>C41&amp;":"&amp;COUNTIF($C$6:C41,C41)</f>
        <v>48:1</v>
      </c>
      <c r="C41" s="148">
        <f t="shared" si="1"/>
        <v>48</v>
      </c>
      <c r="D41" s="262">
        <v>2</v>
      </c>
      <c r="E41" s="262">
        <v>2</v>
      </c>
      <c r="F41" s="262">
        <v>2</v>
      </c>
      <c r="G41" s="262">
        <v>1</v>
      </c>
      <c r="H41" s="262">
        <v>2</v>
      </c>
      <c r="I41" s="262">
        <v>2</v>
      </c>
      <c r="J41" s="262">
        <v>2</v>
      </c>
      <c r="K41" s="262">
        <v>2</v>
      </c>
      <c r="L41" s="262">
        <v>2</v>
      </c>
      <c r="M41" s="262">
        <v>2</v>
      </c>
      <c r="N41" s="262">
        <v>7</v>
      </c>
      <c r="O41" s="262">
        <v>0</v>
      </c>
      <c r="P41" s="262">
        <v>4</v>
      </c>
      <c r="Q41" s="262">
        <v>5</v>
      </c>
      <c r="R41" s="262">
        <v>12</v>
      </c>
      <c r="S41" s="262">
        <v>1</v>
      </c>
      <c r="T41" s="263"/>
      <c r="V41" s="2">
        <v>36</v>
      </c>
      <c r="W41" s="1" t="str">
        <f>X41&amp;":"&amp;COUNTIF($X$6:X41,X41)</f>
        <v>77:1</v>
      </c>
      <c r="X41" s="264">
        <f>'Student name internal mark'!Y42</f>
        <v>77</v>
      </c>
      <c r="Y41" s="227">
        <f t="shared" si="2"/>
        <v>2</v>
      </c>
      <c r="Z41" s="227">
        <f t="shared" si="3"/>
        <v>2</v>
      </c>
      <c r="AA41" s="227">
        <f t="shared" si="4"/>
        <v>2</v>
      </c>
      <c r="AB41" s="227">
        <f t="shared" si="5"/>
        <v>1</v>
      </c>
      <c r="AC41" s="227">
        <f t="shared" si="6"/>
        <v>2</v>
      </c>
      <c r="AD41" s="227">
        <f t="shared" si="7"/>
        <v>2</v>
      </c>
      <c r="AE41" s="227">
        <f t="shared" si="8"/>
        <v>2</v>
      </c>
      <c r="AF41" s="227">
        <f t="shared" si="9"/>
        <v>2</v>
      </c>
      <c r="AG41" s="227">
        <f t="shared" si="10"/>
        <v>2</v>
      </c>
      <c r="AH41" s="227">
        <f t="shared" si="11"/>
        <v>2</v>
      </c>
      <c r="AI41" s="227">
        <f t="shared" si="12"/>
        <v>6</v>
      </c>
      <c r="AJ41" s="227">
        <f t="shared" si="13"/>
        <v>11</v>
      </c>
      <c r="AK41" s="227">
        <f t="shared" si="14"/>
        <v>13</v>
      </c>
      <c r="AL41" s="227">
        <f t="shared" si="15"/>
        <v>10</v>
      </c>
      <c r="AM41" s="227">
        <f t="shared" si="16"/>
        <v>13</v>
      </c>
      <c r="AN41" s="227">
        <f t="shared" si="17"/>
        <v>5</v>
      </c>
      <c r="AO41" s="261">
        <f t="shared" si="18"/>
        <v>77</v>
      </c>
    </row>
    <row r="42" spans="1:41" ht="15.6">
      <c r="A42">
        <f t="shared" si="0"/>
        <v>57</v>
      </c>
      <c r="B42" s="191" t="str">
        <f>C42&amp;":"&amp;COUNTIF($C$6:C42,C42)</f>
        <v>57:2</v>
      </c>
      <c r="C42" s="148">
        <f t="shared" si="1"/>
        <v>57</v>
      </c>
      <c r="D42" s="262">
        <v>2</v>
      </c>
      <c r="E42" s="262">
        <v>1</v>
      </c>
      <c r="F42" s="262">
        <v>2</v>
      </c>
      <c r="G42" s="262">
        <v>2</v>
      </c>
      <c r="H42" s="262">
        <v>2</v>
      </c>
      <c r="I42" s="262">
        <v>2</v>
      </c>
      <c r="J42" s="262">
        <v>2</v>
      </c>
      <c r="K42" s="262">
        <v>2</v>
      </c>
      <c r="L42" s="262">
        <v>2</v>
      </c>
      <c r="M42" s="262">
        <v>2</v>
      </c>
      <c r="N42" s="262">
        <v>9</v>
      </c>
      <c r="O42" s="262">
        <v>4</v>
      </c>
      <c r="P42" s="262">
        <v>8</v>
      </c>
      <c r="Q42" s="262">
        <v>4</v>
      </c>
      <c r="R42" s="262">
        <v>7</v>
      </c>
      <c r="S42" s="262">
        <v>6</v>
      </c>
      <c r="V42" s="2">
        <v>37</v>
      </c>
      <c r="W42" s="1" t="str">
        <f>X42&amp;":"&amp;COUNTIF($X$6:X42,X42)</f>
        <v>86:7</v>
      </c>
      <c r="X42" s="264">
        <f>'Student name internal mark'!Y43</f>
        <v>86</v>
      </c>
      <c r="Y42" s="227">
        <f t="shared" si="2"/>
        <v>1</v>
      </c>
      <c r="Z42" s="227">
        <f t="shared" si="3"/>
        <v>0</v>
      </c>
      <c r="AA42" s="227">
        <f t="shared" si="4"/>
        <v>2</v>
      </c>
      <c r="AB42" s="227">
        <f t="shared" si="5"/>
        <v>0</v>
      </c>
      <c r="AC42" s="227">
        <f t="shared" si="6"/>
        <v>0</v>
      </c>
      <c r="AD42" s="227">
        <f t="shared" si="7"/>
        <v>0</v>
      </c>
      <c r="AE42" s="227">
        <f t="shared" si="8"/>
        <v>2</v>
      </c>
      <c r="AF42" s="227">
        <f t="shared" si="9"/>
        <v>2</v>
      </c>
      <c r="AG42" s="227">
        <f t="shared" si="10"/>
        <v>2</v>
      </c>
      <c r="AH42" s="227">
        <f t="shared" si="11"/>
        <v>2</v>
      </c>
      <c r="AI42" s="227">
        <f t="shared" si="12"/>
        <v>10</v>
      </c>
      <c r="AJ42" s="227">
        <f t="shared" si="13"/>
        <v>13</v>
      </c>
      <c r="AK42" s="227">
        <f t="shared" si="14"/>
        <v>13</v>
      </c>
      <c r="AL42" s="227">
        <f t="shared" si="15"/>
        <v>13</v>
      </c>
      <c r="AM42" s="227">
        <f t="shared" si="16"/>
        <v>13</v>
      </c>
      <c r="AN42" s="227">
        <f t="shared" si="17"/>
        <v>13</v>
      </c>
      <c r="AO42" s="261">
        <f t="shared" si="18"/>
        <v>86</v>
      </c>
    </row>
    <row r="43" spans="1:41" ht="15.6">
      <c r="A43">
        <f t="shared" si="0"/>
        <v>44</v>
      </c>
      <c r="B43" s="191" t="str">
        <f>C43&amp;":"&amp;COUNTIF($C$6:C43,C43)</f>
        <v>44:1</v>
      </c>
      <c r="C43" s="148">
        <f t="shared" si="1"/>
        <v>44</v>
      </c>
      <c r="D43" s="262">
        <v>2</v>
      </c>
      <c r="E43" s="262">
        <v>2</v>
      </c>
      <c r="F43" s="262">
        <v>2</v>
      </c>
      <c r="G43" s="262">
        <v>1</v>
      </c>
      <c r="H43" s="262">
        <v>2</v>
      </c>
      <c r="I43" s="262">
        <v>2</v>
      </c>
      <c r="J43" s="262">
        <v>2</v>
      </c>
      <c r="K43" s="262">
        <v>2</v>
      </c>
      <c r="L43" s="262">
        <v>2</v>
      </c>
      <c r="M43" s="262">
        <v>2</v>
      </c>
      <c r="N43" s="262">
        <v>10</v>
      </c>
      <c r="O43" s="262">
        <v>3</v>
      </c>
      <c r="P43" s="262">
        <v>2</v>
      </c>
      <c r="Q43" s="262">
        <v>4</v>
      </c>
      <c r="R43" s="262">
        <v>6</v>
      </c>
      <c r="S43" s="262">
        <v>0</v>
      </c>
      <c r="V43" s="2">
        <v>38</v>
      </c>
      <c r="W43" s="1" t="str">
        <f>X43&amp;":"&amp;COUNTIF($X$6:X43,X43)</f>
        <v>96:4</v>
      </c>
      <c r="X43" s="264">
        <f>'Student name internal mark'!Y44</f>
        <v>96</v>
      </c>
      <c r="Y43" s="227">
        <f t="shared" si="2"/>
        <v>2</v>
      </c>
      <c r="Z43" s="227">
        <f t="shared" si="3"/>
        <v>2</v>
      </c>
      <c r="AA43" s="227">
        <f t="shared" si="4"/>
        <v>2</v>
      </c>
      <c r="AB43" s="227">
        <f t="shared" si="5"/>
        <v>2</v>
      </c>
      <c r="AC43" s="227">
        <f t="shared" si="6"/>
        <v>2</v>
      </c>
      <c r="AD43" s="227">
        <f t="shared" si="7"/>
        <v>2</v>
      </c>
      <c r="AE43" s="227">
        <f t="shared" si="8"/>
        <v>2</v>
      </c>
      <c r="AF43" s="227">
        <f t="shared" si="9"/>
        <v>2</v>
      </c>
      <c r="AG43" s="227">
        <f t="shared" si="10"/>
        <v>2</v>
      </c>
      <c r="AH43" s="227">
        <f t="shared" si="11"/>
        <v>2</v>
      </c>
      <c r="AI43" s="227">
        <f t="shared" si="12"/>
        <v>10</v>
      </c>
      <c r="AJ43" s="227">
        <f t="shared" si="13"/>
        <v>13</v>
      </c>
      <c r="AK43" s="227">
        <f t="shared" si="14"/>
        <v>13</v>
      </c>
      <c r="AL43" s="227">
        <f t="shared" si="15"/>
        <v>14</v>
      </c>
      <c r="AM43" s="227">
        <f t="shared" si="16"/>
        <v>13</v>
      </c>
      <c r="AN43" s="227">
        <f t="shared" si="17"/>
        <v>13</v>
      </c>
      <c r="AO43" s="261">
        <f t="shared" si="18"/>
        <v>96</v>
      </c>
    </row>
    <row r="44" spans="1:41" ht="15.6">
      <c r="A44">
        <f t="shared" si="0"/>
        <v>61</v>
      </c>
      <c r="B44" s="191" t="str">
        <f>C44&amp;":"&amp;COUNTIF($C$6:C44,C44)</f>
        <v>61:2</v>
      </c>
      <c r="C44" s="148">
        <f t="shared" si="1"/>
        <v>61</v>
      </c>
      <c r="D44" s="262">
        <v>2</v>
      </c>
      <c r="E44" s="262">
        <v>2</v>
      </c>
      <c r="F44" s="262">
        <v>2</v>
      </c>
      <c r="G44" s="262">
        <v>1</v>
      </c>
      <c r="H44" s="262">
        <v>2</v>
      </c>
      <c r="I44" s="262">
        <v>2</v>
      </c>
      <c r="J44" s="262">
        <v>2</v>
      </c>
      <c r="K44" s="262">
        <v>2</v>
      </c>
      <c r="L44" s="262">
        <v>2</v>
      </c>
      <c r="M44" s="262">
        <v>2</v>
      </c>
      <c r="N44" s="262">
        <v>5</v>
      </c>
      <c r="O44" s="262">
        <v>8</v>
      </c>
      <c r="P44" s="262">
        <v>2</v>
      </c>
      <c r="Q44" s="262">
        <v>7</v>
      </c>
      <c r="R44" s="262">
        <v>8</v>
      </c>
      <c r="S44" s="262">
        <v>12</v>
      </c>
      <c r="T44" s="263"/>
      <c r="V44" s="2">
        <v>39</v>
      </c>
      <c r="W44" s="1" t="str">
        <f>X44&amp;":"&amp;COUNTIF($X$6:X44,X44)</f>
        <v>89:3</v>
      </c>
      <c r="X44" s="264">
        <f>'Student name internal mark'!Y45</f>
        <v>89</v>
      </c>
      <c r="Y44" s="227">
        <f t="shared" si="2"/>
        <v>1</v>
      </c>
      <c r="Z44" s="227">
        <f t="shared" si="3"/>
        <v>1</v>
      </c>
      <c r="AA44" s="227">
        <f t="shared" si="4"/>
        <v>1</v>
      </c>
      <c r="AB44" s="227">
        <f t="shared" si="5"/>
        <v>1</v>
      </c>
      <c r="AC44" s="227">
        <f t="shared" si="6"/>
        <v>0</v>
      </c>
      <c r="AD44" s="227">
        <f t="shared" si="7"/>
        <v>0</v>
      </c>
      <c r="AE44" s="227">
        <f t="shared" si="8"/>
        <v>2</v>
      </c>
      <c r="AF44" s="227">
        <f t="shared" si="9"/>
        <v>2</v>
      </c>
      <c r="AG44" s="227">
        <f t="shared" si="10"/>
        <v>1</v>
      </c>
      <c r="AH44" s="227">
        <f t="shared" si="11"/>
        <v>2</v>
      </c>
      <c r="AI44" s="227">
        <f t="shared" si="12"/>
        <v>10</v>
      </c>
      <c r="AJ44" s="227">
        <f t="shared" si="13"/>
        <v>14</v>
      </c>
      <c r="AK44" s="227">
        <f t="shared" si="14"/>
        <v>13</v>
      </c>
      <c r="AL44" s="227">
        <f t="shared" si="15"/>
        <v>14</v>
      </c>
      <c r="AM44" s="227">
        <f t="shared" si="16"/>
        <v>13</v>
      </c>
      <c r="AN44" s="227">
        <f t="shared" si="17"/>
        <v>14</v>
      </c>
      <c r="AO44" s="261">
        <f t="shared" si="18"/>
        <v>89</v>
      </c>
    </row>
    <row r="45" spans="1:41" ht="15.6">
      <c r="A45">
        <f t="shared" si="0"/>
        <v>66</v>
      </c>
      <c r="B45" s="191" t="str">
        <f>C45&amp;":"&amp;COUNTIF($C$6:C45,C45)</f>
        <v>66:1</v>
      </c>
      <c r="C45" s="148">
        <f t="shared" si="1"/>
        <v>66</v>
      </c>
      <c r="D45" s="262">
        <v>2</v>
      </c>
      <c r="E45" s="262">
        <v>1</v>
      </c>
      <c r="F45" s="262">
        <v>2</v>
      </c>
      <c r="G45" s="262">
        <v>1</v>
      </c>
      <c r="H45" s="262">
        <v>2</v>
      </c>
      <c r="I45" s="262">
        <v>2</v>
      </c>
      <c r="J45" s="262">
        <v>2</v>
      </c>
      <c r="K45" s="262">
        <v>2</v>
      </c>
      <c r="L45" s="262">
        <v>2</v>
      </c>
      <c r="M45" s="262">
        <v>2</v>
      </c>
      <c r="N45" s="262">
        <v>10</v>
      </c>
      <c r="O45" s="262">
        <v>7</v>
      </c>
      <c r="P45" s="262">
        <v>7</v>
      </c>
      <c r="Q45" s="262">
        <v>8</v>
      </c>
      <c r="R45" s="262">
        <v>3</v>
      </c>
      <c r="S45" s="262">
        <v>13</v>
      </c>
      <c r="T45" s="263"/>
      <c r="V45" s="2">
        <v>40</v>
      </c>
      <c r="W45" s="1" t="str">
        <f>X45&amp;":"&amp;COUNTIF($X$6:X45,X45)</f>
        <v>99:2</v>
      </c>
      <c r="X45" s="264">
        <f>'Student name internal mark'!Y46</f>
        <v>99</v>
      </c>
      <c r="Y45" s="227">
        <f t="shared" si="2"/>
        <v>2</v>
      </c>
      <c r="Z45" s="227">
        <f t="shared" si="3"/>
        <v>2</v>
      </c>
      <c r="AA45" s="227">
        <f t="shared" si="4"/>
        <v>2</v>
      </c>
      <c r="AB45" s="227">
        <f t="shared" si="5"/>
        <v>2</v>
      </c>
      <c r="AC45" s="227">
        <f t="shared" si="6"/>
        <v>2</v>
      </c>
      <c r="AD45" s="227">
        <f t="shared" si="7"/>
        <v>2</v>
      </c>
      <c r="AE45" s="227">
        <f t="shared" si="8"/>
        <v>2</v>
      </c>
      <c r="AF45" s="227">
        <f t="shared" si="9"/>
        <v>2</v>
      </c>
      <c r="AG45" s="227">
        <f t="shared" si="10"/>
        <v>2</v>
      </c>
      <c r="AH45" s="227">
        <f t="shared" si="11"/>
        <v>2</v>
      </c>
      <c r="AI45" s="227">
        <f t="shared" si="12"/>
        <v>10</v>
      </c>
      <c r="AJ45" s="227">
        <f t="shared" si="13"/>
        <v>13</v>
      </c>
      <c r="AK45" s="227">
        <f t="shared" si="14"/>
        <v>14</v>
      </c>
      <c r="AL45" s="227">
        <f t="shared" si="15"/>
        <v>14</v>
      </c>
      <c r="AM45" s="227">
        <f t="shared" si="16"/>
        <v>14</v>
      </c>
      <c r="AN45" s="227">
        <f t="shared" si="17"/>
        <v>14</v>
      </c>
      <c r="AO45" s="261">
        <f t="shared" si="18"/>
        <v>99</v>
      </c>
    </row>
    <row r="46" spans="1:41" ht="15.6">
      <c r="A46">
        <f t="shared" si="0"/>
        <v>68</v>
      </c>
      <c r="B46" s="191" t="str">
        <f>C46&amp;":"&amp;COUNTIF($C$6:C46,C46)</f>
        <v>68:5</v>
      </c>
      <c r="C46" s="148">
        <f t="shared" si="1"/>
        <v>68</v>
      </c>
      <c r="D46" s="262">
        <v>2</v>
      </c>
      <c r="E46" s="262">
        <v>1</v>
      </c>
      <c r="F46" s="262">
        <v>2</v>
      </c>
      <c r="G46" s="262">
        <v>1</v>
      </c>
      <c r="H46" s="262">
        <v>2</v>
      </c>
      <c r="I46" s="262">
        <v>2</v>
      </c>
      <c r="J46" s="262">
        <v>2</v>
      </c>
      <c r="K46" s="262">
        <v>2</v>
      </c>
      <c r="L46" s="262">
        <v>2</v>
      </c>
      <c r="M46" s="262">
        <v>2</v>
      </c>
      <c r="N46" s="262">
        <v>9</v>
      </c>
      <c r="O46" s="262">
        <v>8</v>
      </c>
      <c r="P46" s="262">
        <v>6</v>
      </c>
      <c r="Q46" s="262">
        <v>11</v>
      </c>
      <c r="R46" s="262">
        <v>7</v>
      </c>
      <c r="S46" s="262">
        <v>9</v>
      </c>
      <c r="T46" s="263"/>
      <c r="V46" s="2">
        <v>41</v>
      </c>
      <c r="W46" s="1" t="str">
        <f>X46&amp;":"&amp;COUNTIF($X$6:X46,X46)</f>
        <v>89:4</v>
      </c>
      <c r="X46" s="264">
        <f>'Student name internal mark'!Y47</f>
        <v>89</v>
      </c>
      <c r="Y46" s="227">
        <f t="shared" si="2"/>
        <v>1</v>
      </c>
      <c r="Z46" s="227">
        <f t="shared" si="3"/>
        <v>1</v>
      </c>
      <c r="AA46" s="227">
        <f t="shared" si="4"/>
        <v>2</v>
      </c>
      <c r="AB46" s="227">
        <f t="shared" si="5"/>
        <v>0</v>
      </c>
      <c r="AC46" s="227">
        <f t="shared" si="6"/>
        <v>0</v>
      </c>
      <c r="AD46" s="227">
        <f t="shared" si="7"/>
        <v>0</v>
      </c>
      <c r="AE46" s="227">
        <f t="shared" si="8"/>
        <v>2</v>
      </c>
      <c r="AF46" s="227">
        <f t="shared" si="9"/>
        <v>2</v>
      </c>
      <c r="AG46" s="227">
        <f t="shared" si="10"/>
        <v>2</v>
      </c>
      <c r="AH46" s="227">
        <f t="shared" si="11"/>
        <v>2</v>
      </c>
      <c r="AI46" s="227">
        <f t="shared" si="12"/>
        <v>9</v>
      </c>
      <c r="AJ46" s="227">
        <f t="shared" si="13"/>
        <v>13</v>
      </c>
      <c r="AK46" s="227">
        <f t="shared" si="14"/>
        <v>14</v>
      </c>
      <c r="AL46" s="227">
        <f t="shared" si="15"/>
        <v>14</v>
      </c>
      <c r="AM46" s="227">
        <f t="shared" si="16"/>
        <v>14</v>
      </c>
      <c r="AN46" s="227">
        <f t="shared" si="17"/>
        <v>13</v>
      </c>
      <c r="AO46" s="261">
        <f t="shared" si="18"/>
        <v>89</v>
      </c>
    </row>
    <row r="47" spans="1:41" ht="15.6">
      <c r="A47">
        <f t="shared" si="0"/>
        <v>64</v>
      </c>
      <c r="B47" s="191" t="str">
        <f>C47&amp;":"&amp;COUNTIF($C$6:C47,C47)</f>
        <v>64:1</v>
      </c>
      <c r="C47" s="148">
        <f t="shared" si="1"/>
        <v>64</v>
      </c>
      <c r="D47" s="262">
        <v>2</v>
      </c>
      <c r="E47" s="262">
        <v>1</v>
      </c>
      <c r="F47" s="262">
        <v>2</v>
      </c>
      <c r="G47" s="262">
        <v>2</v>
      </c>
      <c r="H47" s="262">
        <v>2</v>
      </c>
      <c r="I47" s="262">
        <v>2</v>
      </c>
      <c r="J47" s="262">
        <v>2</v>
      </c>
      <c r="K47" s="262">
        <v>2</v>
      </c>
      <c r="L47" s="262">
        <v>2</v>
      </c>
      <c r="M47" s="262">
        <v>2</v>
      </c>
      <c r="N47" s="262">
        <v>8</v>
      </c>
      <c r="O47" s="262">
        <v>13</v>
      </c>
      <c r="P47" s="262">
        <v>4</v>
      </c>
      <c r="Q47" s="262">
        <v>14</v>
      </c>
      <c r="R47" s="262">
        <v>4</v>
      </c>
      <c r="S47" s="262">
        <v>2</v>
      </c>
      <c r="V47" s="2">
        <v>42</v>
      </c>
      <c r="W47" s="1" t="str">
        <f>X47&amp;":"&amp;COUNTIF($X$6:X47,X47)</f>
        <v>80:1</v>
      </c>
      <c r="X47" s="264">
        <f>'Student name internal mark'!Y48</f>
        <v>80</v>
      </c>
      <c r="Y47" s="227">
        <f t="shared" si="2"/>
        <v>2</v>
      </c>
      <c r="Z47" s="227">
        <f t="shared" si="3"/>
        <v>2</v>
      </c>
      <c r="AA47" s="227">
        <f t="shared" si="4"/>
        <v>2</v>
      </c>
      <c r="AB47" s="227">
        <f t="shared" si="5"/>
        <v>1</v>
      </c>
      <c r="AC47" s="227">
        <f t="shared" si="6"/>
        <v>2</v>
      </c>
      <c r="AD47" s="227">
        <f t="shared" si="7"/>
        <v>2</v>
      </c>
      <c r="AE47" s="227">
        <f t="shared" si="8"/>
        <v>2</v>
      </c>
      <c r="AF47" s="227">
        <f t="shared" si="9"/>
        <v>2</v>
      </c>
      <c r="AG47" s="227">
        <f t="shared" si="10"/>
        <v>2</v>
      </c>
      <c r="AH47" s="227">
        <f t="shared" si="11"/>
        <v>2</v>
      </c>
      <c r="AI47" s="227">
        <f t="shared" si="12"/>
        <v>10</v>
      </c>
      <c r="AJ47" s="227">
        <f t="shared" si="13"/>
        <v>13</v>
      </c>
      <c r="AK47" s="227">
        <f t="shared" si="14"/>
        <v>5</v>
      </c>
      <c r="AL47" s="227">
        <f t="shared" si="15"/>
        <v>14</v>
      </c>
      <c r="AM47" s="227">
        <f t="shared" si="16"/>
        <v>10</v>
      </c>
      <c r="AN47" s="227">
        <f t="shared" si="17"/>
        <v>9</v>
      </c>
      <c r="AO47" s="261">
        <f t="shared" si="18"/>
        <v>80</v>
      </c>
    </row>
    <row r="48" spans="1:41" ht="15.6">
      <c r="A48">
        <f t="shared" si="0"/>
        <v>90</v>
      </c>
      <c r="B48" s="191" t="str">
        <f>C48&amp;":"&amp;COUNTIF($C$6:C48,C48)</f>
        <v>90:1</v>
      </c>
      <c r="C48" s="148">
        <f t="shared" si="1"/>
        <v>90</v>
      </c>
      <c r="D48" s="262">
        <v>2</v>
      </c>
      <c r="E48" s="262">
        <v>1</v>
      </c>
      <c r="F48" s="262">
        <v>2</v>
      </c>
      <c r="G48" s="262">
        <v>1</v>
      </c>
      <c r="H48" s="262">
        <v>2</v>
      </c>
      <c r="I48" s="262">
        <v>2</v>
      </c>
      <c r="J48" s="262">
        <v>2</v>
      </c>
      <c r="K48" s="262">
        <v>2</v>
      </c>
      <c r="L48" s="262">
        <v>2</v>
      </c>
      <c r="M48" s="262">
        <v>2</v>
      </c>
      <c r="N48" s="262">
        <v>8</v>
      </c>
      <c r="O48" s="262">
        <v>14</v>
      </c>
      <c r="P48" s="262">
        <v>14</v>
      </c>
      <c r="Q48" s="262">
        <v>12</v>
      </c>
      <c r="R48" s="262">
        <v>10</v>
      </c>
      <c r="S48" s="262">
        <v>14</v>
      </c>
      <c r="V48" s="2">
        <v>43</v>
      </c>
      <c r="W48" s="1" t="str">
        <f>X48&amp;":"&amp;COUNTIF($X$6:X48,X48)</f>
        <v>79:4</v>
      </c>
      <c r="X48" s="264">
        <f>'Student name internal mark'!Y49</f>
        <v>79</v>
      </c>
      <c r="Y48" s="227">
        <f t="shared" si="2"/>
        <v>2</v>
      </c>
      <c r="Z48" s="227">
        <f t="shared" si="3"/>
        <v>2</v>
      </c>
      <c r="AA48" s="227">
        <f t="shared" si="4"/>
        <v>2</v>
      </c>
      <c r="AB48" s="227">
        <f t="shared" si="5"/>
        <v>1</v>
      </c>
      <c r="AC48" s="227">
        <f t="shared" si="6"/>
        <v>2</v>
      </c>
      <c r="AD48" s="227">
        <f t="shared" si="7"/>
        <v>2</v>
      </c>
      <c r="AE48" s="227">
        <f t="shared" si="8"/>
        <v>2</v>
      </c>
      <c r="AF48" s="227">
        <f t="shared" si="9"/>
        <v>2</v>
      </c>
      <c r="AG48" s="227">
        <f t="shared" si="10"/>
        <v>2</v>
      </c>
      <c r="AH48" s="227">
        <f t="shared" si="11"/>
        <v>2</v>
      </c>
      <c r="AI48" s="227">
        <f t="shared" si="12"/>
        <v>7</v>
      </c>
      <c r="AJ48" s="227">
        <f t="shared" si="13"/>
        <v>14</v>
      </c>
      <c r="AK48" s="227">
        <f t="shared" si="14"/>
        <v>7</v>
      </c>
      <c r="AL48" s="227">
        <f t="shared" si="15"/>
        <v>14</v>
      </c>
      <c r="AM48" s="227">
        <f t="shared" si="16"/>
        <v>10</v>
      </c>
      <c r="AN48" s="227">
        <f t="shared" si="17"/>
        <v>8</v>
      </c>
      <c r="AO48" s="261">
        <f t="shared" si="18"/>
        <v>79</v>
      </c>
    </row>
    <row r="49" spans="1:41" ht="15.6">
      <c r="A49">
        <f t="shared" si="0"/>
        <v>22</v>
      </c>
      <c r="B49" s="191" t="str">
        <f>C49&amp;":"&amp;COUNTIF($C$6:C49,C49)</f>
        <v>22:1</v>
      </c>
      <c r="C49" s="148">
        <f t="shared" si="1"/>
        <v>22</v>
      </c>
      <c r="D49" s="262">
        <v>2</v>
      </c>
      <c r="E49" s="262">
        <v>1</v>
      </c>
      <c r="F49" s="262">
        <v>1</v>
      </c>
      <c r="G49" s="262">
        <v>0</v>
      </c>
      <c r="H49" s="262">
        <v>1</v>
      </c>
      <c r="I49" s="262">
        <v>2</v>
      </c>
      <c r="J49" s="262">
        <v>1</v>
      </c>
      <c r="K49" s="262">
        <v>0</v>
      </c>
      <c r="L49" s="262">
        <v>0</v>
      </c>
      <c r="M49" s="262">
        <v>0</v>
      </c>
      <c r="N49" s="262">
        <v>2</v>
      </c>
      <c r="O49" s="262">
        <v>4</v>
      </c>
      <c r="P49" s="262">
        <v>4</v>
      </c>
      <c r="Q49" s="262">
        <v>1</v>
      </c>
      <c r="R49" s="262">
        <v>1</v>
      </c>
      <c r="S49" s="262">
        <v>2</v>
      </c>
      <c r="T49" s="263"/>
      <c r="V49" s="2">
        <v>44</v>
      </c>
      <c r="W49" s="1" t="str">
        <f>X49&amp;":"&amp;COUNTIF($X$6:X49,X49)</f>
        <v>88:3</v>
      </c>
      <c r="X49" s="264">
        <f>'Student name internal mark'!Y50</f>
        <v>88</v>
      </c>
      <c r="Y49" s="227">
        <f t="shared" si="2"/>
        <v>1</v>
      </c>
      <c r="Z49" s="227">
        <f t="shared" si="3"/>
        <v>1</v>
      </c>
      <c r="AA49" s="227">
        <f t="shared" si="4"/>
        <v>2</v>
      </c>
      <c r="AB49" s="227">
        <f t="shared" si="5"/>
        <v>2</v>
      </c>
      <c r="AC49" s="227">
        <f t="shared" si="6"/>
        <v>2</v>
      </c>
      <c r="AD49" s="227">
        <f t="shared" si="7"/>
        <v>2</v>
      </c>
      <c r="AE49" s="227">
        <f t="shared" si="8"/>
        <v>2</v>
      </c>
      <c r="AF49" s="227">
        <f t="shared" si="9"/>
        <v>1</v>
      </c>
      <c r="AG49" s="227">
        <f t="shared" si="10"/>
        <v>1</v>
      </c>
      <c r="AH49" s="227">
        <f t="shared" si="11"/>
        <v>2</v>
      </c>
      <c r="AI49" s="227">
        <f t="shared" si="12"/>
        <v>10</v>
      </c>
      <c r="AJ49" s="227">
        <f t="shared" si="13"/>
        <v>12</v>
      </c>
      <c r="AK49" s="227">
        <f t="shared" si="14"/>
        <v>13</v>
      </c>
      <c r="AL49" s="227">
        <f t="shared" si="15"/>
        <v>14</v>
      </c>
      <c r="AM49" s="227">
        <f t="shared" si="16"/>
        <v>13</v>
      </c>
      <c r="AN49" s="227">
        <f t="shared" si="17"/>
        <v>10</v>
      </c>
      <c r="AO49" s="261">
        <f t="shared" si="18"/>
        <v>88</v>
      </c>
    </row>
    <row r="50" spans="1:41" ht="15.6">
      <c r="A50">
        <f t="shared" si="0"/>
        <v>57</v>
      </c>
      <c r="B50" s="191" t="str">
        <f>C50&amp;":"&amp;COUNTIF($C$6:C50,C50)</f>
        <v>57:3</v>
      </c>
      <c r="C50" s="148">
        <f t="shared" si="1"/>
        <v>57</v>
      </c>
      <c r="D50" s="262">
        <v>2</v>
      </c>
      <c r="E50" s="262">
        <v>1</v>
      </c>
      <c r="F50" s="262">
        <v>2</v>
      </c>
      <c r="G50" s="262">
        <v>2</v>
      </c>
      <c r="H50" s="262">
        <v>2</v>
      </c>
      <c r="I50" s="262">
        <v>2</v>
      </c>
      <c r="J50" s="262">
        <v>2</v>
      </c>
      <c r="K50" s="262">
        <v>2</v>
      </c>
      <c r="L50" s="262">
        <v>2</v>
      </c>
      <c r="M50" s="262">
        <v>2</v>
      </c>
      <c r="N50" s="262">
        <v>9</v>
      </c>
      <c r="O50" s="262">
        <v>1</v>
      </c>
      <c r="P50" s="262">
        <v>14</v>
      </c>
      <c r="Q50" s="262">
        <v>6</v>
      </c>
      <c r="R50" s="262">
        <v>0</v>
      </c>
      <c r="S50" s="262">
        <v>8</v>
      </c>
      <c r="T50" s="263"/>
      <c r="V50" s="2">
        <v>45</v>
      </c>
      <c r="W50" s="1" t="str">
        <f>X50&amp;":"&amp;COUNTIF($X$6:X50,X50)</f>
        <v>86:8</v>
      </c>
      <c r="X50" s="264">
        <f>'Student name internal mark'!Y51</f>
        <v>86</v>
      </c>
      <c r="Y50" s="227">
        <f t="shared" si="2"/>
        <v>1</v>
      </c>
      <c r="Z50" s="227">
        <f t="shared" si="3"/>
        <v>0</v>
      </c>
      <c r="AA50" s="227">
        <f t="shared" si="4"/>
        <v>2</v>
      </c>
      <c r="AB50" s="227">
        <f t="shared" si="5"/>
        <v>0</v>
      </c>
      <c r="AC50" s="227">
        <f t="shared" si="6"/>
        <v>0</v>
      </c>
      <c r="AD50" s="227">
        <f t="shared" si="7"/>
        <v>0</v>
      </c>
      <c r="AE50" s="227">
        <f t="shared" si="8"/>
        <v>2</v>
      </c>
      <c r="AF50" s="227">
        <f t="shared" si="9"/>
        <v>2</v>
      </c>
      <c r="AG50" s="227">
        <f t="shared" si="10"/>
        <v>2</v>
      </c>
      <c r="AH50" s="227">
        <f t="shared" si="11"/>
        <v>2</v>
      </c>
      <c r="AI50" s="227">
        <f t="shared" si="12"/>
        <v>10</v>
      </c>
      <c r="AJ50" s="227">
        <f t="shared" si="13"/>
        <v>13</v>
      </c>
      <c r="AK50" s="227">
        <f t="shared" si="14"/>
        <v>13</v>
      </c>
      <c r="AL50" s="227">
        <f t="shared" si="15"/>
        <v>13</v>
      </c>
      <c r="AM50" s="227">
        <f t="shared" si="16"/>
        <v>13</v>
      </c>
      <c r="AN50" s="227">
        <f t="shared" si="17"/>
        <v>13</v>
      </c>
      <c r="AO50" s="261">
        <f t="shared" si="18"/>
        <v>86</v>
      </c>
    </row>
    <row r="51" spans="1:41" ht="15.6">
      <c r="A51">
        <f t="shared" si="0"/>
        <v>62</v>
      </c>
      <c r="B51" s="191" t="str">
        <f>C51&amp;":"&amp;COUNTIF($C$6:C51,C51)</f>
        <v>62:2</v>
      </c>
      <c r="C51" s="148">
        <f t="shared" si="1"/>
        <v>62</v>
      </c>
      <c r="D51" s="262">
        <v>2</v>
      </c>
      <c r="E51" s="262">
        <v>1</v>
      </c>
      <c r="F51" s="262">
        <v>2</v>
      </c>
      <c r="G51" s="262">
        <v>1</v>
      </c>
      <c r="H51" s="262">
        <v>2</v>
      </c>
      <c r="I51" s="262">
        <v>2</v>
      </c>
      <c r="J51" s="262">
        <v>2</v>
      </c>
      <c r="K51" s="262">
        <v>2</v>
      </c>
      <c r="L51" s="262">
        <v>2</v>
      </c>
      <c r="M51" s="262">
        <v>2</v>
      </c>
      <c r="N51" s="262">
        <v>6</v>
      </c>
      <c r="O51" s="262">
        <v>8</v>
      </c>
      <c r="P51" s="262">
        <v>2</v>
      </c>
      <c r="Q51" s="262">
        <v>11</v>
      </c>
      <c r="R51" s="262">
        <v>9</v>
      </c>
      <c r="S51" s="262">
        <v>8</v>
      </c>
      <c r="T51" s="263"/>
      <c r="V51" s="2">
        <v>46</v>
      </c>
      <c r="W51" s="1" t="str">
        <f>X51&amp;":"&amp;COUNTIF($X$6:X51,X51)</f>
        <v>85:7</v>
      </c>
      <c r="X51" s="264">
        <f>'Student name internal mark'!Y52</f>
        <v>85</v>
      </c>
      <c r="Y51" s="227">
        <f t="shared" si="2"/>
        <v>1</v>
      </c>
      <c r="Z51" s="227">
        <f t="shared" si="3"/>
        <v>2</v>
      </c>
      <c r="AA51" s="227">
        <f t="shared" si="4"/>
        <v>2</v>
      </c>
      <c r="AB51" s="227">
        <f t="shared" si="5"/>
        <v>2</v>
      </c>
      <c r="AC51" s="227">
        <f t="shared" si="6"/>
        <v>2</v>
      </c>
      <c r="AD51" s="227">
        <f t="shared" si="7"/>
        <v>1</v>
      </c>
      <c r="AE51" s="227">
        <f t="shared" si="8"/>
        <v>1</v>
      </c>
      <c r="AF51" s="227">
        <f t="shared" si="9"/>
        <v>1</v>
      </c>
      <c r="AG51" s="227">
        <f t="shared" si="10"/>
        <v>2</v>
      </c>
      <c r="AH51" s="227">
        <f t="shared" si="11"/>
        <v>2</v>
      </c>
      <c r="AI51" s="227">
        <f t="shared" si="12"/>
        <v>8</v>
      </c>
      <c r="AJ51" s="227">
        <f t="shared" si="13"/>
        <v>11</v>
      </c>
      <c r="AK51" s="227">
        <f t="shared" si="14"/>
        <v>14</v>
      </c>
      <c r="AL51" s="227">
        <f t="shared" si="15"/>
        <v>13</v>
      </c>
      <c r="AM51" s="227">
        <f t="shared" si="16"/>
        <v>12</v>
      </c>
      <c r="AN51" s="227">
        <f t="shared" si="17"/>
        <v>11</v>
      </c>
      <c r="AO51" s="261">
        <f t="shared" si="18"/>
        <v>85</v>
      </c>
    </row>
    <row r="52" spans="1:41" ht="15.6">
      <c r="A52">
        <f t="shared" si="0"/>
        <v>74</v>
      </c>
      <c r="B52" s="191" t="str">
        <f>C52&amp;":"&amp;COUNTIF($C$6:C52,C52)</f>
        <v>74:1</v>
      </c>
      <c r="C52" s="148">
        <f t="shared" si="1"/>
        <v>74</v>
      </c>
      <c r="D52" s="262">
        <v>2</v>
      </c>
      <c r="E52" s="262">
        <v>2</v>
      </c>
      <c r="F52" s="262">
        <v>2</v>
      </c>
      <c r="G52" s="262">
        <v>2</v>
      </c>
      <c r="H52" s="262">
        <v>2</v>
      </c>
      <c r="I52" s="262">
        <v>2</v>
      </c>
      <c r="J52" s="262">
        <v>2</v>
      </c>
      <c r="K52" s="262">
        <v>2</v>
      </c>
      <c r="L52" s="262">
        <v>2</v>
      </c>
      <c r="M52" s="262">
        <v>2</v>
      </c>
      <c r="N52" s="262">
        <v>9</v>
      </c>
      <c r="O52" s="262">
        <v>7</v>
      </c>
      <c r="P52" s="262">
        <v>5</v>
      </c>
      <c r="Q52" s="262">
        <v>11</v>
      </c>
      <c r="R52" s="262">
        <v>10</v>
      </c>
      <c r="S52" s="262">
        <v>12</v>
      </c>
      <c r="T52" s="263"/>
      <c r="V52" s="2">
        <v>47</v>
      </c>
      <c r="W52" s="1" t="str">
        <f>X52&amp;":"&amp;COUNTIF($X$6:X52,X52)</f>
        <v>87:4</v>
      </c>
      <c r="X52" s="264">
        <f>'Student name internal mark'!Y53</f>
        <v>87</v>
      </c>
      <c r="Y52" s="227">
        <f t="shared" si="2"/>
        <v>2</v>
      </c>
      <c r="Z52" s="227">
        <f t="shared" si="3"/>
        <v>2</v>
      </c>
      <c r="AA52" s="227">
        <f t="shared" si="4"/>
        <v>1</v>
      </c>
      <c r="AB52" s="227">
        <f t="shared" si="5"/>
        <v>2</v>
      </c>
      <c r="AC52" s="227">
        <f t="shared" si="6"/>
        <v>2</v>
      </c>
      <c r="AD52" s="227">
        <f t="shared" si="7"/>
        <v>2</v>
      </c>
      <c r="AE52" s="227">
        <f t="shared" si="8"/>
        <v>2</v>
      </c>
      <c r="AF52" s="227">
        <f t="shared" si="9"/>
        <v>2</v>
      </c>
      <c r="AG52" s="227">
        <f t="shared" si="10"/>
        <v>1</v>
      </c>
      <c r="AH52" s="227">
        <f t="shared" si="11"/>
        <v>2</v>
      </c>
      <c r="AI52" s="227">
        <f t="shared" si="12"/>
        <v>10</v>
      </c>
      <c r="AJ52" s="227">
        <f t="shared" si="13"/>
        <v>10</v>
      </c>
      <c r="AK52" s="227">
        <f t="shared" si="14"/>
        <v>11</v>
      </c>
      <c r="AL52" s="227">
        <f t="shared" si="15"/>
        <v>12</v>
      </c>
      <c r="AM52" s="227">
        <f t="shared" si="16"/>
        <v>14</v>
      </c>
      <c r="AN52" s="227">
        <f t="shared" si="17"/>
        <v>12</v>
      </c>
      <c r="AO52" s="261">
        <f t="shared" si="18"/>
        <v>87</v>
      </c>
    </row>
    <row r="53" spans="1:41" ht="15.6">
      <c r="A53">
        <f t="shared" si="0"/>
        <v>26</v>
      </c>
      <c r="B53" s="191" t="str">
        <f>C53&amp;":"&amp;COUNTIF($C$6:C53,C53)</f>
        <v>26:2</v>
      </c>
      <c r="C53" s="148">
        <f t="shared" si="1"/>
        <v>26</v>
      </c>
      <c r="D53" s="262">
        <v>2</v>
      </c>
      <c r="E53" s="262">
        <v>1</v>
      </c>
      <c r="F53" s="262">
        <v>1</v>
      </c>
      <c r="G53" s="262">
        <v>0</v>
      </c>
      <c r="H53" s="262">
        <v>1</v>
      </c>
      <c r="I53" s="262">
        <v>2</v>
      </c>
      <c r="J53" s="262">
        <v>1</v>
      </c>
      <c r="K53" s="262">
        <v>0</v>
      </c>
      <c r="L53" s="262">
        <v>0</v>
      </c>
      <c r="M53" s="262">
        <v>0</v>
      </c>
      <c r="N53" s="262">
        <v>2</v>
      </c>
      <c r="O53" s="262">
        <v>4</v>
      </c>
      <c r="P53" s="262">
        <v>4</v>
      </c>
      <c r="Q53" s="262">
        <v>1</v>
      </c>
      <c r="R53" s="262">
        <v>2</v>
      </c>
      <c r="S53" s="262">
        <v>5</v>
      </c>
      <c r="T53" s="263"/>
      <c r="V53" s="2">
        <v>48</v>
      </c>
      <c r="W53" s="1" t="str">
        <f>X53&amp;":"&amp;COUNTIF($X$6:X53,X53)</f>
        <v>88:4</v>
      </c>
      <c r="X53" s="264">
        <f>'Student name internal mark'!Y54</f>
        <v>88</v>
      </c>
      <c r="Y53" s="227">
        <f t="shared" si="2"/>
        <v>2</v>
      </c>
      <c r="Z53" s="227">
        <f t="shared" si="3"/>
        <v>2</v>
      </c>
      <c r="AA53" s="227">
        <f t="shared" si="4"/>
        <v>1</v>
      </c>
      <c r="AB53" s="227">
        <f t="shared" si="5"/>
        <v>1</v>
      </c>
      <c r="AC53" s="227">
        <f t="shared" si="6"/>
        <v>1</v>
      </c>
      <c r="AD53" s="227">
        <f t="shared" si="7"/>
        <v>1</v>
      </c>
      <c r="AE53" s="227">
        <f t="shared" si="8"/>
        <v>2</v>
      </c>
      <c r="AF53" s="227">
        <f t="shared" si="9"/>
        <v>1</v>
      </c>
      <c r="AG53" s="227">
        <f t="shared" si="10"/>
        <v>2</v>
      </c>
      <c r="AH53" s="227">
        <f t="shared" si="11"/>
        <v>2</v>
      </c>
      <c r="AI53" s="227">
        <f t="shared" si="12"/>
        <v>7</v>
      </c>
      <c r="AJ53" s="227">
        <f t="shared" si="13"/>
        <v>14</v>
      </c>
      <c r="AK53" s="227">
        <f t="shared" si="14"/>
        <v>11</v>
      </c>
      <c r="AL53" s="227">
        <f t="shared" si="15"/>
        <v>13</v>
      </c>
      <c r="AM53" s="227">
        <f t="shared" si="16"/>
        <v>14</v>
      </c>
      <c r="AN53" s="227">
        <f t="shared" si="17"/>
        <v>14</v>
      </c>
      <c r="AO53" s="261">
        <f t="shared" si="18"/>
        <v>88</v>
      </c>
    </row>
    <row r="54" spans="1:41" ht="15.6">
      <c r="A54">
        <f t="shared" si="0"/>
        <v>24</v>
      </c>
      <c r="B54" s="191" t="str">
        <f>C54&amp;":"&amp;COUNTIF($C$6:C54,C54)</f>
        <v>24:1</v>
      </c>
      <c r="C54" s="148">
        <f t="shared" si="1"/>
        <v>24</v>
      </c>
      <c r="D54" s="262">
        <v>2</v>
      </c>
      <c r="E54" s="262">
        <v>1</v>
      </c>
      <c r="F54" s="262">
        <v>1</v>
      </c>
      <c r="G54" s="262">
        <v>0</v>
      </c>
      <c r="H54" s="262">
        <v>1</v>
      </c>
      <c r="I54" s="262">
        <v>2</v>
      </c>
      <c r="J54" s="262">
        <v>1</v>
      </c>
      <c r="K54" s="262">
        <v>0</v>
      </c>
      <c r="L54" s="262">
        <v>0</v>
      </c>
      <c r="M54" s="262">
        <v>0</v>
      </c>
      <c r="N54" s="262">
        <v>2</v>
      </c>
      <c r="O54" s="262">
        <v>4</v>
      </c>
      <c r="P54" s="262">
        <v>4</v>
      </c>
      <c r="Q54" s="262">
        <v>1</v>
      </c>
      <c r="R54" s="262">
        <v>2</v>
      </c>
      <c r="S54" s="262">
        <v>3</v>
      </c>
      <c r="T54" s="263"/>
      <c r="V54" s="2">
        <v>49</v>
      </c>
      <c r="W54" s="1" t="str">
        <f>X54&amp;":"&amp;COUNTIF($X$6:X54,X54)</f>
        <v>96:5</v>
      </c>
      <c r="X54" s="264">
        <f>'Student name internal mark'!Y55</f>
        <v>96</v>
      </c>
      <c r="Y54" s="227">
        <f t="shared" si="2"/>
        <v>2</v>
      </c>
      <c r="Z54" s="227">
        <f t="shared" si="3"/>
        <v>1</v>
      </c>
      <c r="AA54" s="227">
        <f t="shared" si="4"/>
        <v>2</v>
      </c>
      <c r="AB54" s="227">
        <f t="shared" si="5"/>
        <v>1</v>
      </c>
      <c r="AC54" s="227">
        <f t="shared" si="6"/>
        <v>2</v>
      </c>
      <c r="AD54" s="227">
        <f t="shared" si="7"/>
        <v>2</v>
      </c>
      <c r="AE54" s="227">
        <f t="shared" si="8"/>
        <v>2</v>
      </c>
      <c r="AF54" s="227">
        <f t="shared" si="9"/>
        <v>2</v>
      </c>
      <c r="AG54" s="227">
        <f t="shared" si="10"/>
        <v>2</v>
      </c>
      <c r="AH54" s="227">
        <f t="shared" si="11"/>
        <v>2</v>
      </c>
      <c r="AI54" s="227">
        <f t="shared" si="12"/>
        <v>9</v>
      </c>
      <c r="AJ54" s="227">
        <f t="shared" si="13"/>
        <v>14</v>
      </c>
      <c r="AK54" s="227">
        <f t="shared" si="14"/>
        <v>13</v>
      </c>
      <c r="AL54" s="227">
        <f t="shared" si="15"/>
        <v>14</v>
      </c>
      <c r="AM54" s="227">
        <f t="shared" si="16"/>
        <v>14</v>
      </c>
      <c r="AN54" s="227">
        <f t="shared" si="17"/>
        <v>14</v>
      </c>
      <c r="AO54" s="261">
        <f t="shared" si="18"/>
        <v>96</v>
      </c>
    </row>
    <row r="55" spans="1:41" ht="15.6">
      <c r="A55">
        <f t="shared" si="0"/>
        <v>57</v>
      </c>
      <c r="B55" s="191" t="str">
        <f>C55&amp;":"&amp;COUNTIF($C$6:C55,C55)</f>
        <v>57:4</v>
      </c>
      <c r="C55" s="148">
        <f t="shared" si="1"/>
        <v>57</v>
      </c>
      <c r="D55" s="262">
        <v>2</v>
      </c>
      <c r="E55" s="262">
        <v>1</v>
      </c>
      <c r="F55" s="262">
        <v>2</v>
      </c>
      <c r="G55" s="262">
        <v>1</v>
      </c>
      <c r="H55" s="262">
        <v>2</v>
      </c>
      <c r="I55" s="262">
        <v>2</v>
      </c>
      <c r="J55" s="262">
        <v>2</v>
      </c>
      <c r="K55" s="262">
        <v>2</v>
      </c>
      <c r="L55" s="262">
        <v>2</v>
      </c>
      <c r="M55" s="262">
        <v>2</v>
      </c>
      <c r="N55" s="262">
        <v>5</v>
      </c>
      <c r="O55" s="262">
        <v>6</v>
      </c>
      <c r="P55" s="262">
        <v>5</v>
      </c>
      <c r="Q55" s="262">
        <v>8</v>
      </c>
      <c r="R55" s="262">
        <v>13</v>
      </c>
      <c r="S55" s="262">
        <v>2</v>
      </c>
      <c r="T55" s="263"/>
      <c r="V55" s="2">
        <v>50</v>
      </c>
      <c r="W55" s="1" t="str">
        <f>X55&amp;":"&amp;COUNTIF($X$6:X55,X55)</f>
        <v>86:9</v>
      </c>
      <c r="X55" s="264">
        <f>'Student name internal mark'!Y56</f>
        <v>86</v>
      </c>
      <c r="Y55" s="227">
        <f t="shared" si="2"/>
        <v>1</v>
      </c>
      <c r="Z55" s="227">
        <f t="shared" si="3"/>
        <v>0</v>
      </c>
      <c r="AA55" s="227">
        <f t="shared" si="4"/>
        <v>2</v>
      </c>
      <c r="AB55" s="227">
        <f t="shared" si="5"/>
        <v>0</v>
      </c>
      <c r="AC55" s="227">
        <f t="shared" si="6"/>
        <v>0</v>
      </c>
      <c r="AD55" s="227">
        <f t="shared" si="7"/>
        <v>0</v>
      </c>
      <c r="AE55" s="227">
        <f t="shared" si="8"/>
        <v>2</v>
      </c>
      <c r="AF55" s="227">
        <f t="shared" si="9"/>
        <v>2</v>
      </c>
      <c r="AG55" s="227">
        <f t="shared" si="10"/>
        <v>2</v>
      </c>
      <c r="AH55" s="227">
        <f t="shared" si="11"/>
        <v>2</v>
      </c>
      <c r="AI55" s="227">
        <f t="shared" si="12"/>
        <v>10</v>
      </c>
      <c r="AJ55" s="227">
        <f t="shared" si="13"/>
        <v>13</v>
      </c>
      <c r="AK55" s="227">
        <f t="shared" si="14"/>
        <v>13</v>
      </c>
      <c r="AL55" s="227">
        <f t="shared" si="15"/>
        <v>13</v>
      </c>
      <c r="AM55" s="227">
        <f t="shared" si="16"/>
        <v>13</v>
      </c>
      <c r="AN55" s="227">
        <f t="shared" si="17"/>
        <v>13</v>
      </c>
      <c r="AO55" s="261">
        <f t="shared" si="18"/>
        <v>86</v>
      </c>
    </row>
    <row r="56" spans="1:41" ht="15.6">
      <c r="A56">
        <f t="shared" si="0"/>
        <v>23</v>
      </c>
      <c r="B56" s="191" t="str">
        <f>C56&amp;":"&amp;COUNTIF($C$6:C56,C56)</f>
        <v>23:1</v>
      </c>
      <c r="C56" s="148">
        <f t="shared" si="1"/>
        <v>23</v>
      </c>
      <c r="D56" s="262">
        <v>2</v>
      </c>
      <c r="E56" s="262">
        <v>1</v>
      </c>
      <c r="F56" s="262">
        <v>1</v>
      </c>
      <c r="G56" s="262">
        <v>0</v>
      </c>
      <c r="H56" s="262">
        <v>1</v>
      </c>
      <c r="I56" s="262">
        <v>2</v>
      </c>
      <c r="J56" s="262">
        <v>1</v>
      </c>
      <c r="K56" s="262">
        <v>0</v>
      </c>
      <c r="L56" s="262">
        <v>0</v>
      </c>
      <c r="M56" s="262">
        <v>0</v>
      </c>
      <c r="N56" s="262">
        <v>2</v>
      </c>
      <c r="O56" s="262">
        <v>4</v>
      </c>
      <c r="P56" s="262">
        <v>4</v>
      </c>
      <c r="Q56" s="262">
        <v>1</v>
      </c>
      <c r="R56" s="262">
        <v>1</v>
      </c>
      <c r="S56" s="262">
        <v>3</v>
      </c>
      <c r="T56" s="263"/>
      <c r="V56" s="2">
        <v>51</v>
      </c>
      <c r="W56" s="1" t="str">
        <f>X56&amp;":"&amp;COUNTIF($X$6:X56,X56)</f>
        <v>0:4</v>
      </c>
      <c r="X56" s="264">
        <f>'Student name internal mark'!Y57</f>
        <v>0</v>
      </c>
      <c r="Y56" s="227">
        <f t="shared" si="2"/>
        <v>0</v>
      </c>
      <c r="Z56" s="227">
        <f t="shared" si="3"/>
        <v>0</v>
      </c>
      <c r="AA56" s="227">
        <f t="shared" si="4"/>
        <v>0</v>
      </c>
      <c r="AB56" s="227">
        <f t="shared" si="5"/>
        <v>0</v>
      </c>
      <c r="AC56" s="227">
        <f t="shared" si="6"/>
        <v>0</v>
      </c>
      <c r="AD56" s="227">
        <f t="shared" si="7"/>
        <v>0</v>
      </c>
      <c r="AE56" s="227">
        <f t="shared" si="8"/>
        <v>0</v>
      </c>
      <c r="AF56" s="227">
        <f t="shared" si="9"/>
        <v>0</v>
      </c>
      <c r="AG56" s="227">
        <f t="shared" si="10"/>
        <v>0</v>
      </c>
      <c r="AH56" s="227">
        <f t="shared" si="11"/>
        <v>0</v>
      </c>
      <c r="AI56" s="227">
        <f t="shared" si="12"/>
        <v>0</v>
      </c>
      <c r="AJ56" s="227">
        <f t="shared" si="13"/>
        <v>0</v>
      </c>
      <c r="AK56" s="227">
        <f t="shared" si="14"/>
        <v>0</v>
      </c>
      <c r="AL56" s="227">
        <f t="shared" si="15"/>
        <v>0</v>
      </c>
      <c r="AM56" s="227">
        <f t="shared" si="16"/>
        <v>0</v>
      </c>
      <c r="AN56" s="227">
        <f t="shared" si="17"/>
        <v>0</v>
      </c>
      <c r="AO56" s="261">
        <f t="shared" si="18"/>
        <v>0</v>
      </c>
    </row>
    <row r="57" spans="1:41" ht="15.6">
      <c r="A57">
        <f t="shared" si="0"/>
        <v>47</v>
      </c>
      <c r="B57" s="191" t="str">
        <f>C57&amp;":"&amp;COUNTIF($C$6:C57,C57)</f>
        <v>47:2</v>
      </c>
      <c r="C57" s="148">
        <f t="shared" si="1"/>
        <v>47</v>
      </c>
      <c r="D57" s="262">
        <v>2</v>
      </c>
      <c r="E57" s="262">
        <v>2</v>
      </c>
      <c r="F57" s="262">
        <v>2</v>
      </c>
      <c r="G57" s="262">
        <v>1</v>
      </c>
      <c r="H57" s="262">
        <v>2</v>
      </c>
      <c r="I57" s="262">
        <v>2</v>
      </c>
      <c r="J57" s="262">
        <v>2</v>
      </c>
      <c r="K57" s="262">
        <v>2</v>
      </c>
      <c r="L57" s="262">
        <v>2</v>
      </c>
      <c r="M57" s="262">
        <v>2</v>
      </c>
      <c r="N57" s="262">
        <v>10</v>
      </c>
      <c r="O57" s="262">
        <v>9</v>
      </c>
      <c r="P57" s="262">
        <v>4</v>
      </c>
      <c r="Q57" s="262">
        <v>0</v>
      </c>
      <c r="R57" s="262">
        <v>3</v>
      </c>
      <c r="S57" s="262">
        <v>2</v>
      </c>
      <c r="T57" s="263"/>
      <c r="V57" s="2">
        <v>52</v>
      </c>
      <c r="W57" s="1" t="str">
        <f>X57&amp;":"&amp;COUNTIF($X$6:X57,X57)</f>
        <v>0:5</v>
      </c>
      <c r="X57" s="264">
        <f>'Student name internal mark'!Y58</f>
        <v>0</v>
      </c>
      <c r="Y57" s="227">
        <f t="shared" si="2"/>
        <v>0</v>
      </c>
      <c r="Z57" s="227">
        <f t="shared" si="3"/>
        <v>0</v>
      </c>
      <c r="AA57" s="227">
        <f t="shared" si="4"/>
        <v>0</v>
      </c>
      <c r="AB57" s="227">
        <f t="shared" si="5"/>
        <v>0</v>
      </c>
      <c r="AC57" s="227">
        <f t="shared" si="6"/>
        <v>0</v>
      </c>
      <c r="AD57" s="227">
        <f t="shared" si="7"/>
        <v>0</v>
      </c>
      <c r="AE57" s="227">
        <f t="shared" si="8"/>
        <v>0</v>
      </c>
      <c r="AF57" s="227">
        <f t="shared" si="9"/>
        <v>0</v>
      </c>
      <c r="AG57" s="227">
        <f t="shared" si="10"/>
        <v>0</v>
      </c>
      <c r="AH57" s="227">
        <f t="shared" si="11"/>
        <v>0</v>
      </c>
      <c r="AI57" s="227">
        <f t="shared" si="12"/>
        <v>0</v>
      </c>
      <c r="AJ57" s="227">
        <f t="shared" si="13"/>
        <v>0</v>
      </c>
      <c r="AK57" s="227">
        <f t="shared" si="14"/>
        <v>0</v>
      </c>
      <c r="AL57" s="227">
        <f t="shared" si="15"/>
        <v>0</v>
      </c>
      <c r="AM57" s="227">
        <f t="shared" si="16"/>
        <v>0</v>
      </c>
      <c r="AN57" s="227">
        <f t="shared" si="17"/>
        <v>0</v>
      </c>
      <c r="AO57" s="261">
        <f t="shared" si="18"/>
        <v>0</v>
      </c>
    </row>
    <row r="58" spans="1:41" ht="15.6">
      <c r="A58">
        <f t="shared" si="0"/>
        <v>58</v>
      </c>
      <c r="B58" s="191" t="str">
        <f>C58&amp;":"&amp;COUNTIF($C$6:C58,C58)</f>
        <v>58:1</v>
      </c>
      <c r="C58" s="148">
        <f t="shared" si="1"/>
        <v>58</v>
      </c>
      <c r="D58" s="262">
        <v>2</v>
      </c>
      <c r="E58" s="262">
        <v>1</v>
      </c>
      <c r="F58" s="262">
        <v>2</v>
      </c>
      <c r="G58" s="262">
        <v>2</v>
      </c>
      <c r="H58" s="262">
        <v>2</v>
      </c>
      <c r="I58" s="262">
        <v>2</v>
      </c>
      <c r="J58" s="262">
        <v>2</v>
      </c>
      <c r="K58" s="262">
        <v>2</v>
      </c>
      <c r="L58" s="262">
        <v>2</v>
      </c>
      <c r="M58" s="262">
        <v>2</v>
      </c>
      <c r="N58" s="262">
        <v>7</v>
      </c>
      <c r="O58" s="262">
        <v>6</v>
      </c>
      <c r="P58" s="262">
        <v>4</v>
      </c>
      <c r="Q58" s="262">
        <v>2</v>
      </c>
      <c r="R58" s="262">
        <v>11</v>
      </c>
      <c r="S58" s="262">
        <v>9</v>
      </c>
      <c r="T58" s="263"/>
      <c r="V58" s="2">
        <v>53</v>
      </c>
      <c r="W58" s="1" t="str">
        <f>X58&amp;":"&amp;COUNTIF($X$6:X58,X58)</f>
        <v>86:10</v>
      </c>
      <c r="X58" s="264">
        <f>'Student name internal mark'!Y59</f>
        <v>86</v>
      </c>
      <c r="Y58" s="227">
        <f t="shared" si="2"/>
        <v>1</v>
      </c>
      <c r="Z58" s="227">
        <f t="shared" si="3"/>
        <v>0</v>
      </c>
      <c r="AA58" s="227">
        <f t="shared" si="4"/>
        <v>2</v>
      </c>
      <c r="AB58" s="227">
        <f t="shared" si="5"/>
        <v>0</v>
      </c>
      <c r="AC58" s="227">
        <f t="shared" si="6"/>
        <v>0</v>
      </c>
      <c r="AD58" s="227">
        <f t="shared" si="7"/>
        <v>0</v>
      </c>
      <c r="AE58" s="227">
        <f t="shared" si="8"/>
        <v>2</v>
      </c>
      <c r="AF58" s="227">
        <f t="shared" si="9"/>
        <v>2</v>
      </c>
      <c r="AG58" s="227">
        <f t="shared" si="10"/>
        <v>2</v>
      </c>
      <c r="AH58" s="227">
        <f t="shared" si="11"/>
        <v>2</v>
      </c>
      <c r="AI58" s="227">
        <f t="shared" si="12"/>
        <v>10</v>
      </c>
      <c r="AJ58" s="227">
        <f t="shared" si="13"/>
        <v>13</v>
      </c>
      <c r="AK58" s="227">
        <f t="shared" si="14"/>
        <v>13</v>
      </c>
      <c r="AL58" s="227">
        <f t="shared" si="15"/>
        <v>13</v>
      </c>
      <c r="AM58" s="227">
        <f t="shared" si="16"/>
        <v>13</v>
      </c>
      <c r="AN58" s="227">
        <f t="shared" si="17"/>
        <v>13</v>
      </c>
      <c r="AO58" s="261">
        <f t="shared" si="18"/>
        <v>86</v>
      </c>
    </row>
    <row r="59" spans="1:41" ht="15.6">
      <c r="A59">
        <f t="shared" si="0"/>
        <v>61</v>
      </c>
      <c r="B59" s="191" t="str">
        <f>C59&amp;":"&amp;COUNTIF($C$6:C59,C59)</f>
        <v>61:3</v>
      </c>
      <c r="C59" s="148">
        <f t="shared" si="1"/>
        <v>61</v>
      </c>
      <c r="D59" s="262">
        <v>2</v>
      </c>
      <c r="E59" s="262">
        <v>1</v>
      </c>
      <c r="F59" s="262">
        <v>2</v>
      </c>
      <c r="G59" s="262">
        <v>2</v>
      </c>
      <c r="H59" s="262">
        <v>2</v>
      </c>
      <c r="I59" s="262">
        <v>2</v>
      </c>
      <c r="J59" s="262">
        <v>2</v>
      </c>
      <c r="K59" s="262">
        <v>2</v>
      </c>
      <c r="L59" s="262">
        <v>2</v>
      </c>
      <c r="M59" s="262">
        <v>2</v>
      </c>
      <c r="N59" s="262">
        <v>8</v>
      </c>
      <c r="O59" s="262">
        <v>14</v>
      </c>
      <c r="P59" s="262">
        <v>13</v>
      </c>
      <c r="Q59" s="262">
        <v>0</v>
      </c>
      <c r="R59" s="262">
        <v>4</v>
      </c>
      <c r="S59" s="262">
        <v>3</v>
      </c>
      <c r="V59" s="2">
        <v>54</v>
      </c>
      <c r="W59" s="1" t="str">
        <f>X59&amp;":"&amp;COUNTIF($X$6:X59,X59)</f>
        <v>90:2</v>
      </c>
      <c r="X59" s="264">
        <f>'Student name internal mark'!Y60</f>
        <v>90</v>
      </c>
      <c r="Y59" s="227">
        <f t="shared" si="2"/>
        <v>1</v>
      </c>
      <c r="Z59" s="227">
        <f t="shared" si="3"/>
        <v>2</v>
      </c>
      <c r="AA59" s="227">
        <f t="shared" si="4"/>
        <v>2</v>
      </c>
      <c r="AB59" s="227">
        <f t="shared" si="5"/>
        <v>2</v>
      </c>
      <c r="AC59" s="227">
        <f t="shared" si="6"/>
        <v>1</v>
      </c>
      <c r="AD59" s="227">
        <f t="shared" si="7"/>
        <v>2</v>
      </c>
      <c r="AE59" s="227">
        <f t="shared" si="8"/>
        <v>2</v>
      </c>
      <c r="AF59" s="227">
        <f t="shared" si="9"/>
        <v>2</v>
      </c>
      <c r="AG59" s="227">
        <f t="shared" si="10"/>
        <v>1</v>
      </c>
      <c r="AH59" s="227">
        <f t="shared" si="11"/>
        <v>2</v>
      </c>
      <c r="AI59" s="227">
        <f t="shared" si="12"/>
        <v>10</v>
      </c>
      <c r="AJ59" s="227">
        <f t="shared" si="13"/>
        <v>14</v>
      </c>
      <c r="AK59" s="227">
        <f t="shared" si="14"/>
        <v>14</v>
      </c>
      <c r="AL59" s="227">
        <f t="shared" si="15"/>
        <v>12</v>
      </c>
      <c r="AM59" s="227">
        <f t="shared" si="16"/>
        <v>14</v>
      </c>
      <c r="AN59" s="227">
        <f t="shared" si="17"/>
        <v>9</v>
      </c>
      <c r="AO59" s="261">
        <f t="shared" si="18"/>
        <v>90</v>
      </c>
    </row>
    <row r="60" spans="1:41" ht="15.6">
      <c r="A60">
        <f t="shared" si="0"/>
        <v>15</v>
      </c>
      <c r="B60" s="191" t="str">
        <f>C60&amp;":"&amp;COUNTIF($C$6:C60,C60)</f>
        <v>15:1</v>
      </c>
      <c r="C60" s="148">
        <f t="shared" si="1"/>
        <v>15</v>
      </c>
      <c r="D60" s="262">
        <v>0</v>
      </c>
      <c r="E60" s="262">
        <v>0</v>
      </c>
      <c r="F60" s="262">
        <v>0</v>
      </c>
      <c r="G60" s="262">
        <v>0</v>
      </c>
      <c r="H60" s="262">
        <v>1</v>
      </c>
      <c r="I60" s="262">
        <v>1</v>
      </c>
      <c r="J60" s="262">
        <v>1</v>
      </c>
      <c r="K60" s="262">
        <v>1</v>
      </c>
      <c r="L60" s="262">
        <v>1</v>
      </c>
      <c r="M60" s="262">
        <v>0</v>
      </c>
      <c r="N60" s="262">
        <v>2</v>
      </c>
      <c r="O60" s="262">
        <v>2</v>
      </c>
      <c r="P60" s="262">
        <v>2</v>
      </c>
      <c r="Q60" s="262">
        <v>2</v>
      </c>
      <c r="R60" s="262">
        <v>1</v>
      </c>
      <c r="S60" s="262">
        <v>1</v>
      </c>
      <c r="T60" s="263"/>
      <c r="V60" s="2">
        <v>55</v>
      </c>
      <c r="W60" s="1" t="str">
        <f>X60&amp;":"&amp;COUNTIF($X$6:X60,X60)</f>
        <v>86:11</v>
      </c>
      <c r="X60" s="264">
        <f>'Student name internal mark'!Y61</f>
        <v>86</v>
      </c>
      <c r="Y60" s="227">
        <f t="shared" si="2"/>
        <v>1</v>
      </c>
      <c r="Z60" s="227">
        <f t="shared" si="3"/>
        <v>0</v>
      </c>
      <c r="AA60" s="227">
        <f t="shared" si="4"/>
        <v>2</v>
      </c>
      <c r="AB60" s="227">
        <f t="shared" si="5"/>
        <v>0</v>
      </c>
      <c r="AC60" s="227">
        <f t="shared" si="6"/>
        <v>0</v>
      </c>
      <c r="AD60" s="227">
        <f t="shared" si="7"/>
        <v>0</v>
      </c>
      <c r="AE60" s="227">
        <f t="shared" si="8"/>
        <v>2</v>
      </c>
      <c r="AF60" s="227">
        <f t="shared" si="9"/>
        <v>2</v>
      </c>
      <c r="AG60" s="227">
        <f t="shared" si="10"/>
        <v>2</v>
      </c>
      <c r="AH60" s="227">
        <f t="shared" si="11"/>
        <v>2</v>
      </c>
      <c r="AI60" s="227">
        <f t="shared" si="12"/>
        <v>10</v>
      </c>
      <c r="AJ60" s="227">
        <f t="shared" si="13"/>
        <v>13</v>
      </c>
      <c r="AK60" s="227">
        <f t="shared" si="14"/>
        <v>13</v>
      </c>
      <c r="AL60" s="227">
        <f t="shared" si="15"/>
        <v>13</v>
      </c>
      <c r="AM60" s="227">
        <f t="shared" si="16"/>
        <v>13</v>
      </c>
      <c r="AN60" s="227">
        <f t="shared" si="17"/>
        <v>13</v>
      </c>
      <c r="AO60" s="261">
        <f t="shared" si="18"/>
        <v>86</v>
      </c>
    </row>
    <row r="61" spans="1:41" ht="15.6">
      <c r="A61">
        <f t="shared" si="0"/>
        <v>42</v>
      </c>
      <c r="B61" s="191" t="str">
        <f>C61&amp;":"&amp;COUNTIF($C$6:C61,C61)</f>
        <v>42:1</v>
      </c>
      <c r="C61" s="148">
        <f t="shared" si="1"/>
        <v>42</v>
      </c>
      <c r="D61" s="262">
        <v>2</v>
      </c>
      <c r="E61" s="262">
        <v>1</v>
      </c>
      <c r="F61" s="262">
        <v>2</v>
      </c>
      <c r="G61" s="262">
        <v>2</v>
      </c>
      <c r="H61" s="262">
        <v>2</v>
      </c>
      <c r="I61" s="262">
        <v>2</v>
      </c>
      <c r="J61" s="262">
        <v>2</v>
      </c>
      <c r="K61" s="262">
        <v>2</v>
      </c>
      <c r="L61" s="262">
        <v>2</v>
      </c>
      <c r="M61" s="262">
        <v>2</v>
      </c>
      <c r="N61" s="262">
        <v>6</v>
      </c>
      <c r="O61" s="262">
        <v>0</v>
      </c>
      <c r="P61" s="262">
        <v>3</v>
      </c>
      <c r="Q61" s="262">
        <v>2</v>
      </c>
      <c r="R61" s="262">
        <v>12</v>
      </c>
      <c r="S61" s="262">
        <v>0</v>
      </c>
      <c r="V61" s="2">
        <v>56</v>
      </c>
      <c r="W61" s="1" t="str">
        <f>X61&amp;":"&amp;COUNTIF($X$6:X61,X61)</f>
        <v>88:5</v>
      </c>
      <c r="X61" s="264">
        <f>'Student name internal mark'!Y62</f>
        <v>88</v>
      </c>
      <c r="Y61" s="227">
        <f t="shared" si="2"/>
        <v>2</v>
      </c>
      <c r="Z61" s="227">
        <f t="shared" si="3"/>
        <v>2</v>
      </c>
      <c r="AA61" s="227">
        <f t="shared" si="4"/>
        <v>2</v>
      </c>
      <c r="AB61" s="227">
        <f t="shared" si="5"/>
        <v>2</v>
      </c>
      <c r="AC61" s="227">
        <f t="shared" si="6"/>
        <v>2</v>
      </c>
      <c r="AD61" s="227">
        <f t="shared" si="7"/>
        <v>2</v>
      </c>
      <c r="AE61" s="227">
        <f t="shared" si="8"/>
        <v>2</v>
      </c>
      <c r="AF61" s="227">
        <f t="shared" si="9"/>
        <v>1</v>
      </c>
      <c r="AG61" s="227">
        <f t="shared" si="10"/>
        <v>1</v>
      </c>
      <c r="AH61" s="227">
        <f t="shared" si="11"/>
        <v>2</v>
      </c>
      <c r="AI61" s="227">
        <f t="shared" si="12"/>
        <v>8</v>
      </c>
      <c r="AJ61" s="227">
        <f t="shared" si="13"/>
        <v>11</v>
      </c>
      <c r="AK61" s="227">
        <f t="shared" si="14"/>
        <v>13</v>
      </c>
      <c r="AL61" s="227">
        <f t="shared" si="15"/>
        <v>14</v>
      </c>
      <c r="AM61" s="227">
        <f t="shared" si="16"/>
        <v>12</v>
      </c>
      <c r="AN61" s="227">
        <f t="shared" si="17"/>
        <v>12</v>
      </c>
      <c r="AO61" s="261">
        <f t="shared" si="18"/>
        <v>88</v>
      </c>
    </row>
    <row r="62" spans="1:41" ht="15.6">
      <c r="A62">
        <f t="shared" si="0"/>
        <v>62</v>
      </c>
      <c r="B62" s="191" t="str">
        <f>C62&amp;":"&amp;COUNTIF($C$6:C62,C62)</f>
        <v>62:3</v>
      </c>
      <c r="C62" s="148">
        <f t="shared" si="1"/>
        <v>62</v>
      </c>
      <c r="D62" s="262">
        <v>2</v>
      </c>
      <c r="E62" s="262">
        <v>1</v>
      </c>
      <c r="F62" s="262">
        <v>2</v>
      </c>
      <c r="G62" s="262">
        <v>2</v>
      </c>
      <c r="H62" s="262">
        <v>2</v>
      </c>
      <c r="I62" s="262">
        <v>2</v>
      </c>
      <c r="J62" s="262">
        <v>2</v>
      </c>
      <c r="K62" s="262">
        <v>2</v>
      </c>
      <c r="L62" s="262">
        <v>2</v>
      </c>
      <c r="M62" s="262">
        <v>2</v>
      </c>
      <c r="N62" s="262">
        <v>7</v>
      </c>
      <c r="O62" s="262">
        <v>1</v>
      </c>
      <c r="P62" s="262">
        <v>8</v>
      </c>
      <c r="Q62" s="262">
        <v>10</v>
      </c>
      <c r="R62" s="262">
        <v>14</v>
      </c>
      <c r="S62" s="262">
        <v>3</v>
      </c>
      <c r="T62" s="263"/>
      <c r="V62" s="2">
        <v>57</v>
      </c>
      <c r="W62" s="1" t="str">
        <f>X62&amp;":"&amp;COUNTIF($X$6:X62,X62)</f>
        <v>96:6</v>
      </c>
      <c r="X62" s="264">
        <f>'Student name internal mark'!Y63</f>
        <v>96</v>
      </c>
      <c r="Y62" s="227">
        <f t="shared" si="2"/>
        <v>1</v>
      </c>
      <c r="Z62" s="227">
        <f t="shared" si="3"/>
        <v>1</v>
      </c>
      <c r="AA62" s="227">
        <f t="shared" si="4"/>
        <v>2</v>
      </c>
      <c r="AB62" s="227">
        <f t="shared" si="5"/>
        <v>2</v>
      </c>
      <c r="AC62" s="227">
        <f t="shared" si="6"/>
        <v>2</v>
      </c>
      <c r="AD62" s="227">
        <f t="shared" si="7"/>
        <v>2</v>
      </c>
      <c r="AE62" s="227">
        <f t="shared" si="8"/>
        <v>2</v>
      </c>
      <c r="AF62" s="227">
        <f t="shared" si="9"/>
        <v>2</v>
      </c>
      <c r="AG62" s="227">
        <f t="shared" si="10"/>
        <v>2</v>
      </c>
      <c r="AH62" s="227">
        <f t="shared" si="11"/>
        <v>2</v>
      </c>
      <c r="AI62" s="227">
        <f t="shared" si="12"/>
        <v>10</v>
      </c>
      <c r="AJ62" s="227">
        <f t="shared" si="13"/>
        <v>14</v>
      </c>
      <c r="AK62" s="227">
        <f t="shared" si="14"/>
        <v>13</v>
      </c>
      <c r="AL62" s="227">
        <f t="shared" si="15"/>
        <v>14</v>
      </c>
      <c r="AM62" s="227">
        <f t="shared" si="16"/>
        <v>13</v>
      </c>
      <c r="AN62" s="227">
        <f t="shared" si="17"/>
        <v>14</v>
      </c>
      <c r="AO62" s="261">
        <f t="shared" si="18"/>
        <v>96</v>
      </c>
    </row>
    <row r="63" spans="1:41" ht="15.6">
      <c r="A63">
        <f t="shared" si="0"/>
        <v>79</v>
      </c>
      <c r="B63" s="191" t="str">
        <f>C63&amp;":"&amp;COUNTIF($C$6:C63,C63)</f>
        <v>79:3</v>
      </c>
      <c r="C63" s="148">
        <f t="shared" si="1"/>
        <v>79</v>
      </c>
      <c r="D63" s="262">
        <v>2</v>
      </c>
      <c r="E63" s="262">
        <v>1</v>
      </c>
      <c r="F63" s="262">
        <v>2</v>
      </c>
      <c r="G63" s="262">
        <v>2</v>
      </c>
      <c r="H63" s="262">
        <v>2</v>
      </c>
      <c r="I63" s="262">
        <v>2</v>
      </c>
      <c r="J63" s="262">
        <v>2</v>
      </c>
      <c r="K63" s="262">
        <v>2</v>
      </c>
      <c r="L63" s="262">
        <v>2</v>
      </c>
      <c r="M63" s="262">
        <v>2</v>
      </c>
      <c r="N63" s="262">
        <v>5</v>
      </c>
      <c r="O63" s="262">
        <v>9</v>
      </c>
      <c r="P63" s="262">
        <v>6</v>
      </c>
      <c r="Q63" s="262">
        <v>12</v>
      </c>
      <c r="R63" s="262">
        <v>14</v>
      </c>
      <c r="S63" s="262">
        <v>14</v>
      </c>
      <c r="T63" s="263"/>
      <c r="V63" s="2">
        <v>58</v>
      </c>
      <c r="W63" s="1" t="str">
        <f>X63&amp;":"&amp;COUNTIF($X$6:X63,X63)</f>
        <v>97:2</v>
      </c>
      <c r="X63" s="264">
        <f>'Student name internal mark'!Y64</f>
        <v>97</v>
      </c>
      <c r="Y63" s="227">
        <f t="shared" si="2"/>
        <v>2</v>
      </c>
      <c r="Z63" s="227">
        <f t="shared" si="3"/>
        <v>2</v>
      </c>
      <c r="AA63" s="227">
        <f t="shared" si="4"/>
        <v>2</v>
      </c>
      <c r="AB63" s="227">
        <f t="shared" si="5"/>
        <v>2</v>
      </c>
      <c r="AC63" s="227">
        <f t="shared" si="6"/>
        <v>2</v>
      </c>
      <c r="AD63" s="227">
        <f t="shared" si="7"/>
        <v>2</v>
      </c>
      <c r="AE63" s="227">
        <f t="shared" si="8"/>
        <v>2</v>
      </c>
      <c r="AF63" s="227">
        <f t="shared" si="9"/>
        <v>2</v>
      </c>
      <c r="AG63" s="227">
        <f t="shared" si="10"/>
        <v>2</v>
      </c>
      <c r="AH63" s="227">
        <f t="shared" si="11"/>
        <v>2</v>
      </c>
      <c r="AI63" s="227">
        <f t="shared" si="12"/>
        <v>9</v>
      </c>
      <c r="AJ63" s="227">
        <f t="shared" si="13"/>
        <v>13</v>
      </c>
      <c r="AK63" s="227">
        <f t="shared" si="14"/>
        <v>14</v>
      </c>
      <c r="AL63" s="227">
        <f t="shared" si="15"/>
        <v>14</v>
      </c>
      <c r="AM63" s="227">
        <f t="shared" si="16"/>
        <v>14</v>
      </c>
      <c r="AN63" s="227">
        <f t="shared" si="17"/>
        <v>13</v>
      </c>
      <c r="AO63" s="261">
        <f t="shared" si="18"/>
        <v>97</v>
      </c>
    </row>
    <row r="64" spans="1:41" ht="15.6">
      <c r="A64">
        <f t="shared" si="0"/>
        <v>48</v>
      </c>
      <c r="B64" s="191"/>
      <c r="C64" s="148">
        <f t="shared" si="1"/>
        <v>48</v>
      </c>
      <c r="D64" s="262">
        <v>2</v>
      </c>
      <c r="E64" s="262">
        <v>1</v>
      </c>
      <c r="F64" s="262">
        <v>2</v>
      </c>
      <c r="G64" s="262">
        <v>1</v>
      </c>
      <c r="H64" s="262">
        <v>2</v>
      </c>
      <c r="I64" s="262">
        <v>2</v>
      </c>
      <c r="J64" s="262">
        <v>2</v>
      </c>
      <c r="K64" s="262">
        <v>2</v>
      </c>
      <c r="L64" s="262">
        <v>2</v>
      </c>
      <c r="M64" s="262">
        <v>2</v>
      </c>
      <c r="N64" s="262">
        <v>9</v>
      </c>
      <c r="O64" s="262">
        <v>9</v>
      </c>
      <c r="P64" s="262">
        <v>9</v>
      </c>
      <c r="Q64" s="262">
        <v>2</v>
      </c>
      <c r="R64" s="262">
        <v>0</v>
      </c>
      <c r="S64" s="262">
        <v>1</v>
      </c>
      <c r="T64" s="263"/>
      <c r="V64" s="2">
        <v>59</v>
      </c>
      <c r="W64" s="1"/>
      <c r="X64" s="264">
        <f>'Student name internal mark'!Y65</f>
        <v>87</v>
      </c>
      <c r="Y64" s="227">
        <f t="shared" si="2"/>
        <v>2</v>
      </c>
      <c r="Z64" s="227">
        <f t="shared" si="3"/>
        <v>2</v>
      </c>
      <c r="AA64" s="227">
        <f t="shared" si="4"/>
        <v>1</v>
      </c>
      <c r="AB64" s="227">
        <f t="shared" si="5"/>
        <v>2</v>
      </c>
      <c r="AC64" s="227">
        <f t="shared" si="6"/>
        <v>2</v>
      </c>
      <c r="AD64" s="227">
        <f t="shared" si="7"/>
        <v>2</v>
      </c>
      <c r="AE64" s="227">
        <f t="shared" si="8"/>
        <v>2</v>
      </c>
      <c r="AF64" s="227">
        <f t="shared" si="9"/>
        <v>2</v>
      </c>
      <c r="AG64" s="227">
        <f t="shared" si="10"/>
        <v>1</v>
      </c>
      <c r="AH64" s="227">
        <f t="shared" si="11"/>
        <v>2</v>
      </c>
      <c r="AI64" s="227">
        <f t="shared" si="12"/>
        <v>10</v>
      </c>
      <c r="AJ64" s="227">
        <f t="shared" si="13"/>
        <v>10</v>
      </c>
      <c r="AK64" s="227">
        <f t="shared" si="14"/>
        <v>11</v>
      </c>
      <c r="AL64" s="227">
        <f t="shared" si="15"/>
        <v>12</v>
      </c>
      <c r="AM64" s="227">
        <f t="shared" si="16"/>
        <v>14</v>
      </c>
      <c r="AN64" s="227">
        <f t="shared" si="17"/>
        <v>12</v>
      </c>
      <c r="AO64" s="261">
        <f t="shared" si="18"/>
        <v>87</v>
      </c>
    </row>
    <row r="65" spans="1:41" ht="15.6">
      <c r="A65">
        <f t="shared" si="0"/>
        <v>59</v>
      </c>
      <c r="B65" s="191" t="str">
        <f>C65&amp;":"&amp;COUNTIF($C$6:C65,C65)</f>
        <v>59:3</v>
      </c>
      <c r="C65" s="148">
        <f t="shared" si="1"/>
        <v>59</v>
      </c>
      <c r="D65" s="262">
        <v>2</v>
      </c>
      <c r="E65" s="262">
        <v>1</v>
      </c>
      <c r="F65" s="262">
        <v>2</v>
      </c>
      <c r="G65" s="262">
        <v>1</v>
      </c>
      <c r="H65" s="262">
        <v>2</v>
      </c>
      <c r="I65" s="262">
        <v>2</v>
      </c>
      <c r="J65" s="262">
        <v>2</v>
      </c>
      <c r="K65" s="262">
        <v>2</v>
      </c>
      <c r="L65" s="262">
        <v>2</v>
      </c>
      <c r="M65" s="262">
        <v>2</v>
      </c>
      <c r="N65" s="262">
        <v>10</v>
      </c>
      <c r="O65" s="262">
        <v>3</v>
      </c>
      <c r="P65" s="262">
        <v>8</v>
      </c>
      <c r="Q65" s="262">
        <v>14</v>
      </c>
      <c r="R65" s="262">
        <v>5</v>
      </c>
      <c r="S65" s="262">
        <v>1</v>
      </c>
      <c r="T65" s="263"/>
      <c r="V65" s="2">
        <v>60</v>
      </c>
      <c r="W65" s="1" t="str">
        <f>X65&amp;":"&amp;COUNTIF($X$6:X65,X65)</f>
        <v>78:1</v>
      </c>
      <c r="X65" s="264">
        <f>'Student name internal mark'!Y66</f>
        <v>78</v>
      </c>
      <c r="Y65" s="227">
        <f t="shared" si="2"/>
        <v>2</v>
      </c>
      <c r="Z65" s="227">
        <f t="shared" si="3"/>
        <v>2</v>
      </c>
      <c r="AA65" s="227">
        <f t="shared" si="4"/>
        <v>2</v>
      </c>
      <c r="AB65" s="227">
        <f t="shared" si="5"/>
        <v>1</v>
      </c>
      <c r="AC65" s="227">
        <f t="shared" si="6"/>
        <v>2</v>
      </c>
      <c r="AD65" s="227">
        <f t="shared" si="7"/>
        <v>2</v>
      </c>
      <c r="AE65" s="227">
        <f t="shared" si="8"/>
        <v>2</v>
      </c>
      <c r="AF65" s="227">
        <f t="shared" si="9"/>
        <v>2</v>
      </c>
      <c r="AG65" s="227">
        <f t="shared" si="10"/>
        <v>2</v>
      </c>
      <c r="AH65" s="227">
        <f t="shared" si="11"/>
        <v>2</v>
      </c>
      <c r="AI65" s="227">
        <f t="shared" si="12"/>
        <v>6</v>
      </c>
      <c r="AJ65" s="227">
        <f t="shared" si="13"/>
        <v>14</v>
      </c>
      <c r="AK65" s="227">
        <f t="shared" si="14"/>
        <v>10</v>
      </c>
      <c r="AL65" s="227">
        <f t="shared" si="15"/>
        <v>7</v>
      </c>
      <c r="AM65" s="227">
        <f t="shared" si="16"/>
        <v>11</v>
      </c>
      <c r="AN65" s="227">
        <f t="shared" si="17"/>
        <v>11</v>
      </c>
      <c r="AO65" s="261">
        <f t="shared" si="18"/>
        <v>78</v>
      </c>
    </row>
    <row r="66" spans="1:41" ht="15.6">
      <c r="A66">
        <f t="shared" si="0"/>
        <v>63</v>
      </c>
      <c r="B66" s="191" t="str">
        <f>C66&amp;":"&amp;COUNTIF($C$6:C66,C66)</f>
        <v>63:2</v>
      </c>
      <c r="C66" s="148">
        <f t="shared" si="1"/>
        <v>63</v>
      </c>
      <c r="D66" s="262">
        <v>2</v>
      </c>
      <c r="E66" s="262">
        <v>1</v>
      </c>
      <c r="F66" s="262">
        <v>2</v>
      </c>
      <c r="G66" s="262">
        <v>1</v>
      </c>
      <c r="H66" s="262">
        <v>2</v>
      </c>
      <c r="I66" s="262">
        <v>2</v>
      </c>
      <c r="J66" s="262">
        <v>2</v>
      </c>
      <c r="K66" s="262">
        <v>2</v>
      </c>
      <c r="L66" s="262">
        <v>2</v>
      </c>
      <c r="M66" s="262">
        <v>2</v>
      </c>
      <c r="N66" s="262">
        <v>9</v>
      </c>
      <c r="O66" s="262">
        <v>5</v>
      </c>
      <c r="P66" s="262">
        <v>10</v>
      </c>
      <c r="Q66" s="262">
        <v>10</v>
      </c>
      <c r="R66" s="262">
        <v>1</v>
      </c>
      <c r="S66" s="262">
        <v>10</v>
      </c>
      <c r="T66" s="263"/>
      <c r="V66" s="2">
        <v>61</v>
      </c>
      <c r="W66" s="1" t="str">
        <f>X66&amp;":"&amp;COUNTIF($X$6:X66,X66)</f>
        <v>69:1</v>
      </c>
      <c r="X66" s="264">
        <f>'Student name internal mark'!Y67</f>
        <v>69</v>
      </c>
      <c r="Y66" s="227">
        <f t="shared" si="2"/>
        <v>2</v>
      </c>
      <c r="Z66" s="227">
        <f t="shared" si="3"/>
        <v>1</v>
      </c>
      <c r="AA66" s="227">
        <f t="shared" si="4"/>
        <v>2</v>
      </c>
      <c r="AB66" s="227">
        <f t="shared" si="5"/>
        <v>2</v>
      </c>
      <c r="AC66" s="227">
        <f t="shared" si="6"/>
        <v>2</v>
      </c>
      <c r="AD66" s="227">
        <f t="shared" si="7"/>
        <v>2</v>
      </c>
      <c r="AE66" s="227">
        <f t="shared" si="8"/>
        <v>2</v>
      </c>
      <c r="AF66" s="227">
        <f t="shared" si="9"/>
        <v>2</v>
      </c>
      <c r="AG66" s="227">
        <f t="shared" si="10"/>
        <v>2</v>
      </c>
      <c r="AH66" s="227">
        <f t="shared" si="11"/>
        <v>2</v>
      </c>
      <c r="AI66" s="227">
        <f t="shared" si="12"/>
        <v>10</v>
      </c>
      <c r="AJ66" s="227">
        <f t="shared" si="13"/>
        <v>1</v>
      </c>
      <c r="AK66" s="227">
        <f t="shared" si="14"/>
        <v>4</v>
      </c>
      <c r="AL66" s="227">
        <f t="shared" si="15"/>
        <v>14</v>
      </c>
      <c r="AM66" s="227">
        <f t="shared" si="16"/>
        <v>9</v>
      </c>
      <c r="AN66" s="227">
        <f t="shared" si="17"/>
        <v>12</v>
      </c>
      <c r="AO66" s="261">
        <f t="shared" si="18"/>
        <v>69</v>
      </c>
    </row>
    <row r="67" spans="1:41" ht="15.6">
      <c r="A67">
        <f t="shared" si="0"/>
        <v>47</v>
      </c>
      <c r="B67" s="191" t="str">
        <f>C67&amp;":"&amp;COUNTIF($C$6:C67,C67)</f>
        <v>47:3</v>
      </c>
      <c r="C67" s="148">
        <f t="shared" si="1"/>
        <v>47</v>
      </c>
      <c r="D67" s="262">
        <v>2</v>
      </c>
      <c r="E67" s="262">
        <v>2</v>
      </c>
      <c r="F67" s="262">
        <v>2</v>
      </c>
      <c r="G67" s="262">
        <v>1</v>
      </c>
      <c r="H67" s="262">
        <v>2</v>
      </c>
      <c r="I67" s="262">
        <v>2</v>
      </c>
      <c r="J67" s="262">
        <v>2</v>
      </c>
      <c r="K67" s="262">
        <v>2</v>
      </c>
      <c r="L67" s="262">
        <v>2</v>
      </c>
      <c r="M67" s="262">
        <v>2</v>
      </c>
      <c r="N67" s="262">
        <v>6</v>
      </c>
      <c r="O67" s="262">
        <v>2</v>
      </c>
      <c r="P67" s="262">
        <v>5</v>
      </c>
      <c r="Q67" s="262">
        <v>7</v>
      </c>
      <c r="R67" s="262">
        <v>3</v>
      </c>
      <c r="S67" s="262">
        <v>5</v>
      </c>
      <c r="T67" s="263"/>
      <c r="V67" s="2">
        <v>62</v>
      </c>
      <c r="W67" s="1" t="str">
        <f>X67&amp;":"&amp;COUNTIF($X$6:X67,X67)</f>
        <v>90:3</v>
      </c>
      <c r="X67" s="264">
        <f>'Student name internal mark'!Y68</f>
        <v>90</v>
      </c>
      <c r="Y67" s="227">
        <f t="shared" si="2"/>
        <v>1</v>
      </c>
      <c r="Z67" s="227">
        <f t="shared" si="3"/>
        <v>1</v>
      </c>
      <c r="AA67" s="227">
        <f t="shared" si="4"/>
        <v>1</v>
      </c>
      <c r="AB67" s="227">
        <f t="shared" si="5"/>
        <v>2</v>
      </c>
      <c r="AC67" s="227">
        <f t="shared" si="6"/>
        <v>2</v>
      </c>
      <c r="AD67" s="227">
        <f t="shared" si="7"/>
        <v>2</v>
      </c>
      <c r="AE67" s="227">
        <f t="shared" si="8"/>
        <v>2</v>
      </c>
      <c r="AF67" s="227">
        <f t="shared" si="9"/>
        <v>1</v>
      </c>
      <c r="AG67" s="227">
        <f t="shared" si="10"/>
        <v>2</v>
      </c>
      <c r="AH67" s="227">
        <f t="shared" si="11"/>
        <v>2</v>
      </c>
      <c r="AI67" s="227">
        <f t="shared" si="12"/>
        <v>10</v>
      </c>
      <c r="AJ67" s="227">
        <f t="shared" si="13"/>
        <v>14</v>
      </c>
      <c r="AK67" s="227">
        <f t="shared" si="14"/>
        <v>14</v>
      </c>
      <c r="AL67" s="227">
        <f t="shared" si="15"/>
        <v>12</v>
      </c>
      <c r="AM67" s="227">
        <f t="shared" si="16"/>
        <v>11</v>
      </c>
      <c r="AN67" s="227">
        <f t="shared" si="17"/>
        <v>13</v>
      </c>
      <c r="AO67" s="261">
        <f t="shared" si="18"/>
        <v>90</v>
      </c>
    </row>
    <row r="68" spans="1:41" ht="15.6">
      <c r="A68">
        <f t="shared" si="0"/>
        <v>29</v>
      </c>
      <c r="B68" s="191" t="str">
        <f>C68&amp;":"&amp;COUNTIF($C$6:C68,C68)</f>
        <v>29:2</v>
      </c>
      <c r="C68" s="148">
        <f t="shared" si="1"/>
        <v>29</v>
      </c>
      <c r="D68" s="262">
        <v>2</v>
      </c>
      <c r="E68" s="262">
        <v>1</v>
      </c>
      <c r="F68" s="262">
        <v>1</v>
      </c>
      <c r="G68" s="262">
        <v>0</v>
      </c>
      <c r="H68" s="262">
        <v>1</v>
      </c>
      <c r="I68" s="262">
        <v>2</v>
      </c>
      <c r="J68" s="262">
        <v>1</v>
      </c>
      <c r="K68" s="262">
        <v>0</v>
      </c>
      <c r="L68" s="262">
        <v>0</v>
      </c>
      <c r="M68" s="262">
        <v>0</v>
      </c>
      <c r="N68" s="262">
        <v>4</v>
      </c>
      <c r="O68" s="262">
        <v>5</v>
      </c>
      <c r="P68" s="262">
        <v>4</v>
      </c>
      <c r="Q68" s="262">
        <v>1</v>
      </c>
      <c r="R68" s="262">
        <v>2</v>
      </c>
      <c r="S68" s="262">
        <v>5</v>
      </c>
      <c r="T68" s="263"/>
      <c r="V68" s="2">
        <v>63</v>
      </c>
      <c r="W68" s="1" t="str">
        <f>X68&amp;":"&amp;COUNTIF($X$6:X68,X68)</f>
        <v>86:12</v>
      </c>
      <c r="X68" s="264">
        <f>'Student name internal mark'!Y69</f>
        <v>86</v>
      </c>
      <c r="Y68" s="227">
        <f t="shared" si="2"/>
        <v>1</v>
      </c>
      <c r="Z68" s="227">
        <f t="shared" si="3"/>
        <v>0</v>
      </c>
      <c r="AA68" s="227">
        <f t="shared" si="4"/>
        <v>2</v>
      </c>
      <c r="AB68" s="227">
        <f t="shared" si="5"/>
        <v>0</v>
      </c>
      <c r="AC68" s="227">
        <f t="shared" si="6"/>
        <v>0</v>
      </c>
      <c r="AD68" s="227">
        <f t="shared" si="7"/>
        <v>0</v>
      </c>
      <c r="AE68" s="227">
        <f t="shared" si="8"/>
        <v>2</v>
      </c>
      <c r="AF68" s="227">
        <f t="shared" si="9"/>
        <v>2</v>
      </c>
      <c r="AG68" s="227">
        <f t="shared" si="10"/>
        <v>2</v>
      </c>
      <c r="AH68" s="227">
        <f t="shared" si="11"/>
        <v>2</v>
      </c>
      <c r="AI68" s="227">
        <f t="shared" si="12"/>
        <v>10</v>
      </c>
      <c r="AJ68" s="227">
        <f t="shared" si="13"/>
        <v>13</v>
      </c>
      <c r="AK68" s="227">
        <f t="shared" si="14"/>
        <v>13</v>
      </c>
      <c r="AL68" s="227">
        <f t="shared" si="15"/>
        <v>13</v>
      </c>
      <c r="AM68" s="227">
        <f t="shared" si="16"/>
        <v>13</v>
      </c>
      <c r="AN68" s="227">
        <f t="shared" si="17"/>
        <v>13</v>
      </c>
      <c r="AO68" s="261">
        <f t="shared" si="18"/>
        <v>86</v>
      </c>
    </row>
    <row r="69" spans="1:41" ht="15.6">
      <c r="A69">
        <f t="shared" si="0"/>
        <v>43</v>
      </c>
      <c r="B69" s="191" t="str">
        <f>C69&amp;":"&amp;COUNTIF($C$6:C69,C69)</f>
        <v>43:1</v>
      </c>
      <c r="C69" s="148">
        <f t="shared" si="1"/>
        <v>43</v>
      </c>
      <c r="D69" s="262">
        <v>2</v>
      </c>
      <c r="E69" s="262">
        <v>2</v>
      </c>
      <c r="F69" s="262">
        <v>2</v>
      </c>
      <c r="G69" s="262">
        <v>2</v>
      </c>
      <c r="H69" s="262">
        <v>2</v>
      </c>
      <c r="I69" s="262">
        <v>2</v>
      </c>
      <c r="J69" s="262">
        <v>2</v>
      </c>
      <c r="K69" s="262">
        <v>2</v>
      </c>
      <c r="L69" s="262">
        <v>2</v>
      </c>
      <c r="M69" s="262">
        <v>2</v>
      </c>
      <c r="N69" s="262">
        <v>5</v>
      </c>
      <c r="O69" s="262">
        <v>12</v>
      </c>
      <c r="P69" s="262">
        <v>3</v>
      </c>
      <c r="Q69" s="262">
        <v>1</v>
      </c>
      <c r="R69" s="262">
        <v>1</v>
      </c>
      <c r="S69" s="262">
        <v>1</v>
      </c>
      <c r="T69" s="263"/>
      <c r="V69" s="2">
        <v>64</v>
      </c>
      <c r="W69" s="1" t="str">
        <f>X69&amp;":"&amp;COUNTIF($X$6:X69,X69)</f>
        <v>80:2</v>
      </c>
      <c r="X69" s="264">
        <f>'Student name internal mark'!Y70</f>
        <v>80</v>
      </c>
      <c r="Y69" s="227">
        <f t="shared" si="2"/>
        <v>2</v>
      </c>
      <c r="Z69" s="227">
        <f t="shared" si="3"/>
        <v>1</v>
      </c>
      <c r="AA69" s="227">
        <f t="shared" si="4"/>
        <v>2</v>
      </c>
      <c r="AB69" s="227">
        <f t="shared" si="5"/>
        <v>2</v>
      </c>
      <c r="AC69" s="227">
        <f t="shared" si="6"/>
        <v>2</v>
      </c>
      <c r="AD69" s="227">
        <f t="shared" si="7"/>
        <v>2</v>
      </c>
      <c r="AE69" s="227">
        <f t="shared" si="8"/>
        <v>2</v>
      </c>
      <c r="AF69" s="227">
        <f t="shared" si="9"/>
        <v>2</v>
      </c>
      <c r="AG69" s="227">
        <f t="shared" si="10"/>
        <v>2</v>
      </c>
      <c r="AH69" s="227">
        <f t="shared" si="11"/>
        <v>2</v>
      </c>
      <c r="AI69" s="227">
        <f t="shared" si="12"/>
        <v>9</v>
      </c>
      <c r="AJ69" s="227">
        <f t="shared" si="13"/>
        <v>14</v>
      </c>
      <c r="AK69" s="227">
        <f t="shared" si="14"/>
        <v>5</v>
      </c>
      <c r="AL69" s="227">
        <f t="shared" si="15"/>
        <v>14</v>
      </c>
      <c r="AM69" s="227">
        <f t="shared" si="16"/>
        <v>14</v>
      </c>
      <c r="AN69" s="227">
        <f t="shared" si="17"/>
        <v>5</v>
      </c>
      <c r="AO69" s="261">
        <f t="shared" si="18"/>
        <v>80</v>
      </c>
    </row>
    <row r="70" spans="1:41" ht="15.6">
      <c r="A70">
        <f t="shared" ref="A70:A133" si="19">SUM(D70:S70)</f>
        <v>45</v>
      </c>
      <c r="B70" s="191" t="str">
        <f>C70&amp;":"&amp;COUNTIF($C$6:C70,C70)</f>
        <v>45:1</v>
      </c>
      <c r="C70" s="148">
        <f t="shared" ref="C70:C133" si="20">SUM(D70:S70)</f>
        <v>45</v>
      </c>
      <c r="D70" s="262">
        <v>2</v>
      </c>
      <c r="E70" s="262">
        <v>1</v>
      </c>
      <c r="F70" s="262">
        <v>2</v>
      </c>
      <c r="G70" s="262">
        <v>1</v>
      </c>
      <c r="H70" s="262">
        <v>2</v>
      </c>
      <c r="I70" s="262">
        <v>2</v>
      </c>
      <c r="J70" s="262">
        <v>2</v>
      </c>
      <c r="K70" s="262">
        <v>2</v>
      </c>
      <c r="L70" s="262">
        <v>2</v>
      </c>
      <c r="M70" s="262">
        <v>2</v>
      </c>
      <c r="N70" s="262">
        <v>10</v>
      </c>
      <c r="O70" s="262">
        <v>0</v>
      </c>
      <c r="P70" s="262">
        <v>0</v>
      </c>
      <c r="Q70" s="262">
        <v>2</v>
      </c>
      <c r="R70" s="262">
        <v>10</v>
      </c>
      <c r="S70" s="262">
        <v>5</v>
      </c>
      <c r="T70" s="263"/>
      <c r="V70" s="2">
        <v>65</v>
      </c>
      <c r="W70" s="1" t="str">
        <f>X70&amp;":"&amp;COUNTIF($X$6:X70,X70)</f>
        <v>86:13</v>
      </c>
      <c r="X70" s="264">
        <f>'Student name internal mark'!Y71</f>
        <v>86</v>
      </c>
      <c r="Y70" s="227">
        <f t="shared" ref="Y70:Y133" si="21">IFERROR(VLOOKUP($W70,$B$6:$S$3008,3,FALSE),VLOOKUP($X70,$C$6:$S$3008,2,FALSE))</f>
        <v>1</v>
      </c>
      <c r="Z70" s="227">
        <f t="shared" ref="Z70:Z133" si="22">IFERROR(VLOOKUP($W70,$B$6:$S$3008,4,FALSE),VLOOKUP($X70,$C$6:$S$3008,3,FALSE))</f>
        <v>0</v>
      </c>
      <c r="AA70" s="227">
        <f t="shared" ref="AA70:AA133" si="23">IFERROR(VLOOKUP($W70,$B$6:$S$3008,5,FALSE),VLOOKUP($X70,$C$6:$S$3008,4,FALSE))</f>
        <v>2</v>
      </c>
      <c r="AB70" s="227">
        <f t="shared" ref="AB70:AB133" si="24">IFERROR(VLOOKUP($W70,$B$6:$S$3008,6,FALSE),VLOOKUP(X70,$C$6:$S$3008,5,FALSE))</f>
        <v>0</v>
      </c>
      <c r="AC70" s="227">
        <f t="shared" ref="AC70:AC133" si="25">IFERROR(VLOOKUP($W70,$B$6:$S$3008,7,FALSE),VLOOKUP($X70,$C$6:$S$3008,6,FALSE))</f>
        <v>0</v>
      </c>
      <c r="AD70" s="227">
        <f t="shared" ref="AD70:AD133" si="26">IFERROR(VLOOKUP($W70,$B$6:$S$3008,8,FALSE),VLOOKUP($X70,$C$6:$S$3008,7,FALSE))</f>
        <v>0</v>
      </c>
      <c r="AE70" s="227">
        <f t="shared" ref="AE70:AE133" si="27">IFERROR(VLOOKUP($W70,$B$6:$S$3008,9,FALSE),VLOOKUP($X70,$C$6:$S$3008,8,FALSE))</f>
        <v>2</v>
      </c>
      <c r="AF70" s="227">
        <f t="shared" ref="AF70:AF133" si="28">IFERROR(VLOOKUP($W70,$B$6:$S$3008,10,FALSE),VLOOKUP($X70,$C$6:$S$3008,9,FALSE))</f>
        <v>2</v>
      </c>
      <c r="AG70" s="227">
        <f t="shared" ref="AG70:AG133" si="29">IFERROR(VLOOKUP($W70,$B$6:$S$3008,11,FALSE),VLOOKUP($X70,$C$6:$S$3008,10,FALSE))</f>
        <v>2</v>
      </c>
      <c r="AH70" s="227">
        <f t="shared" ref="AH70:AH133" si="30">IFERROR(VLOOKUP($W70,$B$6:$S$3008,12,FALSE),VLOOKUP($X70,$C$6:$S$3008,11,FALSE))</f>
        <v>2</v>
      </c>
      <c r="AI70" s="227">
        <f t="shared" ref="AI70:AI133" si="31">IFERROR(VLOOKUP($W70,$B$6:$S$3008,13,FALSE),VLOOKUP($X70,$C$6:$S$3008,12,FALSE))</f>
        <v>10</v>
      </c>
      <c r="AJ70" s="227">
        <f t="shared" ref="AJ70:AJ133" si="32">IFERROR(VLOOKUP($W70,$B$6:$S$3008,14,FALSE),VLOOKUP($X70,$C$6:$S$3008,13,FALSE))</f>
        <v>13</v>
      </c>
      <c r="AK70" s="227">
        <f t="shared" ref="AK70:AK133" si="33">IFERROR(VLOOKUP($W70,$B$6:$S$3008,15,FALSE),VLOOKUP($X70,$C$6:$S$3008,14,FALSE))</f>
        <v>13</v>
      </c>
      <c r="AL70" s="227">
        <f t="shared" ref="AL70:AL133" si="34">IFERROR(VLOOKUP($W70,$B$6:$S$3008,16,FALSE),VLOOKUP($X70,$C$6:$S$3008,15,FALSE))</f>
        <v>13</v>
      </c>
      <c r="AM70" s="227">
        <f t="shared" ref="AM70:AM133" si="35">IFERROR(VLOOKUP($W70,$B$6:$S$3008,17,FALSE),VLOOKUP($X70,$C$6:$S$3008,16,FALSE))</f>
        <v>13</v>
      </c>
      <c r="AN70" s="227">
        <f t="shared" ref="AN70:AN133" si="36">IFERROR(VLOOKUP($W70,$B$6:$S$3008,18,FALSE),VLOOKUP($X70,$C$6:$S$3008,17,FALSE))</f>
        <v>13</v>
      </c>
      <c r="AO70" s="261">
        <f t="shared" ref="AO70:AO133" si="37">SUM(Y70:AN70)</f>
        <v>86</v>
      </c>
    </row>
    <row r="71" spans="1:41" ht="15.6">
      <c r="A71">
        <f t="shared" si="19"/>
        <v>72</v>
      </c>
      <c r="B71" s="191" t="str">
        <f>C71&amp;":"&amp;COUNTIF($C$6:C71,C71)</f>
        <v>72:3</v>
      </c>
      <c r="C71" s="148">
        <f t="shared" si="20"/>
        <v>72</v>
      </c>
      <c r="D71" s="262">
        <v>2</v>
      </c>
      <c r="E71" s="262">
        <v>1</v>
      </c>
      <c r="F71" s="262">
        <v>2</v>
      </c>
      <c r="G71" s="262">
        <v>2</v>
      </c>
      <c r="H71" s="262">
        <v>2</v>
      </c>
      <c r="I71" s="262">
        <v>2</v>
      </c>
      <c r="J71" s="262">
        <v>2</v>
      </c>
      <c r="K71" s="262">
        <v>2</v>
      </c>
      <c r="L71" s="262">
        <v>2</v>
      </c>
      <c r="M71" s="262">
        <v>2</v>
      </c>
      <c r="N71" s="262">
        <v>9</v>
      </c>
      <c r="O71" s="262">
        <v>2</v>
      </c>
      <c r="P71" s="262">
        <v>14</v>
      </c>
      <c r="Q71" s="262">
        <v>8</v>
      </c>
      <c r="R71" s="262">
        <v>9</v>
      </c>
      <c r="S71" s="262">
        <v>11</v>
      </c>
      <c r="T71" s="263"/>
      <c r="V71" s="2">
        <v>66</v>
      </c>
      <c r="W71" s="1" t="str">
        <f>X71&amp;":"&amp;COUNTIF($X$6:X71,X71)</f>
        <v>86:14</v>
      </c>
      <c r="X71" s="264">
        <f>'Student name internal mark'!Y72</f>
        <v>86</v>
      </c>
      <c r="Y71" s="227">
        <f t="shared" si="21"/>
        <v>1</v>
      </c>
      <c r="Z71" s="227">
        <f t="shared" si="22"/>
        <v>0</v>
      </c>
      <c r="AA71" s="227">
        <f t="shared" si="23"/>
        <v>2</v>
      </c>
      <c r="AB71" s="227">
        <f t="shared" si="24"/>
        <v>0</v>
      </c>
      <c r="AC71" s="227">
        <f t="shared" si="25"/>
        <v>0</v>
      </c>
      <c r="AD71" s="227">
        <f t="shared" si="26"/>
        <v>0</v>
      </c>
      <c r="AE71" s="227">
        <f t="shared" si="27"/>
        <v>2</v>
      </c>
      <c r="AF71" s="227">
        <f t="shared" si="28"/>
        <v>2</v>
      </c>
      <c r="AG71" s="227">
        <f t="shared" si="29"/>
        <v>2</v>
      </c>
      <c r="AH71" s="227">
        <f t="shared" si="30"/>
        <v>2</v>
      </c>
      <c r="AI71" s="227">
        <f t="shared" si="31"/>
        <v>10</v>
      </c>
      <c r="AJ71" s="227">
        <f t="shared" si="32"/>
        <v>13</v>
      </c>
      <c r="AK71" s="227">
        <f t="shared" si="33"/>
        <v>13</v>
      </c>
      <c r="AL71" s="227">
        <f t="shared" si="34"/>
        <v>13</v>
      </c>
      <c r="AM71" s="227">
        <f t="shared" si="35"/>
        <v>13</v>
      </c>
      <c r="AN71" s="227">
        <f t="shared" si="36"/>
        <v>13</v>
      </c>
      <c r="AO71" s="261">
        <f t="shared" si="37"/>
        <v>86</v>
      </c>
    </row>
    <row r="72" spans="1:41" ht="15.6">
      <c r="A72">
        <f t="shared" si="19"/>
        <v>49</v>
      </c>
      <c r="B72" s="191" t="str">
        <f>C72&amp;":"&amp;COUNTIF($C$6:C72,C72)</f>
        <v>49:3</v>
      </c>
      <c r="C72" s="148">
        <f t="shared" si="20"/>
        <v>49</v>
      </c>
      <c r="D72" s="262">
        <v>2</v>
      </c>
      <c r="E72" s="262">
        <v>1</v>
      </c>
      <c r="F72" s="262">
        <v>2</v>
      </c>
      <c r="G72" s="262">
        <v>1</v>
      </c>
      <c r="H72" s="262">
        <v>2</v>
      </c>
      <c r="I72" s="262">
        <v>2</v>
      </c>
      <c r="J72" s="262">
        <v>2</v>
      </c>
      <c r="K72" s="262">
        <v>2</v>
      </c>
      <c r="L72" s="262">
        <v>2</v>
      </c>
      <c r="M72" s="262">
        <v>2</v>
      </c>
      <c r="N72" s="262">
        <v>5</v>
      </c>
      <c r="O72" s="262">
        <v>0</v>
      </c>
      <c r="P72" s="262">
        <v>4</v>
      </c>
      <c r="Q72" s="262">
        <v>5</v>
      </c>
      <c r="R72" s="262">
        <v>3</v>
      </c>
      <c r="S72" s="262">
        <v>14</v>
      </c>
      <c r="T72" s="263"/>
      <c r="V72" s="2">
        <v>67</v>
      </c>
      <c r="W72" s="1" t="str">
        <f>X72&amp;":"&amp;COUNTIF($X$6:X72,X72)</f>
        <v>85:8</v>
      </c>
      <c r="X72" s="264">
        <f>'Student name internal mark'!Y73</f>
        <v>85</v>
      </c>
      <c r="Y72" s="227">
        <f t="shared" si="21"/>
        <v>1</v>
      </c>
      <c r="Z72" s="227">
        <f t="shared" si="22"/>
        <v>2</v>
      </c>
      <c r="AA72" s="227">
        <f t="shared" si="23"/>
        <v>2</v>
      </c>
      <c r="AB72" s="227">
        <f t="shared" si="24"/>
        <v>2</v>
      </c>
      <c r="AC72" s="227">
        <f t="shared" si="25"/>
        <v>2</v>
      </c>
      <c r="AD72" s="227">
        <f t="shared" si="26"/>
        <v>1</v>
      </c>
      <c r="AE72" s="227">
        <f t="shared" si="27"/>
        <v>1</v>
      </c>
      <c r="AF72" s="227">
        <f t="shared" si="28"/>
        <v>1</v>
      </c>
      <c r="AG72" s="227">
        <f t="shared" si="29"/>
        <v>2</v>
      </c>
      <c r="AH72" s="227">
        <f t="shared" si="30"/>
        <v>2</v>
      </c>
      <c r="AI72" s="227">
        <f t="shared" si="31"/>
        <v>8</v>
      </c>
      <c r="AJ72" s="227">
        <f t="shared" si="32"/>
        <v>11</v>
      </c>
      <c r="AK72" s="227">
        <f t="shared" si="33"/>
        <v>14</v>
      </c>
      <c r="AL72" s="227">
        <f t="shared" si="34"/>
        <v>13</v>
      </c>
      <c r="AM72" s="227">
        <f t="shared" si="35"/>
        <v>12</v>
      </c>
      <c r="AN72" s="227">
        <f t="shared" si="36"/>
        <v>11</v>
      </c>
      <c r="AO72" s="261">
        <f t="shared" si="37"/>
        <v>85</v>
      </c>
    </row>
    <row r="73" spans="1:41" ht="15.6">
      <c r="A73">
        <f t="shared" si="19"/>
        <v>61</v>
      </c>
      <c r="B73" s="191" t="str">
        <f>C73&amp;":"&amp;COUNTIF($C$6:C73,C73)</f>
        <v>61:4</v>
      </c>
      <c r="C73" s="148">
        <f t="shared" si="20"/>
        <v>61</v>
      </c>
      <c r="D73" s="262">
        <v>2</v>
      </c>
      <c r="E73" s="262">
        <v>1</v>
      </c>
      <c r="F73" s="262">
        <v>2</v>
      </c>
      <c r="G73" s="262">
        <v>1</v>
      </c>
      <c r="H73" s="262">
        <v>2</v>
      </c>
      <c r="I73" s="262">
        <v>2</v>
      </c>
      <c r="J73" s="262">
        <v>2</v>
      </c>
      <c r="K73" s="262">
        <v>2</v>
      </c>
      <c r="L73" s="262">
        <v>2</v>
      </c>
      <c r="M73" s="262">
        <v>2</v>
      </c>
      <c r="N73" s="262">
        <v>6</v>
      </c>
      <c r="O73" s="262">
        <v>10</v>
      </c>
      <c r="P73" s="262">
        <v>14</v>
      </c>
      <c r="Q73" s="262">
        <v>7</v>
      </c>
      <c r="R73" s="262">
        <v>4</v>
      </c>
      <c r="S73" s="262">
        <v>2</v>
      </c>
      <c r="V73" s="2">
        <v>68</v>
      </c>
      <c r="W73" s="1" t="str">
        <f>X73&amp;":"&amp;COUNTIF($X$6:X73,X73)</f>
        <v>99:3</v>
      </c>
      <c r="X73" s="264">
        <f>'Student name internal mark'!Y74</f>
        <v>99</v>
      </c>
      <c r="Y73" s="227">
        <f t="shared" si="21"/>
        <v>2</v>
      </c>
      <c r="Z73" s="227">
        <f t="shared" si="22"/>
        <v>2</v>
      </c>
      <c r="AA73" s="227">
        <f t="shared" si="23"/>
        <v>2</v>
      </c>
      <c r="AB73" s="227">
        <f t="shared" si="24"/>
        <v>2</v>
      </c>
      <c r="AC73" s="227">
        <f t="shared" si="25"/>
        <v>2</v>
      </c>
      <c r="AD73" s="227">
        <f t="shared" si="26"/>
        <v>2</v>
      </c>
      <c r="AE73" s="227">
        <f t="shared" si="27"/>
        <v>2</v>
      </c>
      <c r="AF73" s="227">
        <f t="shared" si="28"/>
        <v>2</v>
      </c>
      <c r="AG73" s="227">
        <f t="shared" si="29"/>
        <v>2</v>
      </c>
      <c r="AH73" s="227">
        <f t="shared" si="30"/>
        <v>2</v>
      </c>
      <c r="AI73" s="227">
        <f t="shared" si="31"/>
        <v>10</v>
      </c>
      <c r="AJ73" s="227">
        <f t="shared" si="32"/>
        <v>14</v>
      </c>
      <c r="AK73" s="227">
        <f t="shared" si="33"/>
        <v>13</v>
      </c>
      <c r="AL73" s="227">
        <f t="shared" si="34"/>
        <v>14</v>
      </c>
      <c r="AM73" s="227">
        <f t="shared" si="35"/>
        <v>14</v>
      </c>
      <c r="AN73" s="227">
        <f t="shared" si="36"/>
        <v>14</v>
      </c>
      <c r="AO73" s="261">
        <f t="shared" si="37"/>
        <v>99</v>
      </c>
    </row>
    <row r="74" spans="1:41" ht="15.6">
      <c r="A74">
        <f t="shared" si="19"/>
        <v>68</v>
      </c>
      <c r="B74" s="191" t="str">
        <f>C74&amp;":"&amp;COUNTIF($C$6:C74,C74)</f>
        <v>68:6</v>
      </c>
      <c r="C74" s="148">
        <f t="shared" si="20"/>
        <v>68</v>
      </c>
      <c r="D74" s="262">
        <v>2</v>
      </c>
      <c r="E74" s="262">
        <v>1</v>
      </c>
      <c r="F74" s="262">
        <v>2</v>
      </c>
      <c r="G74" s="262">
        <v>1</v>
      </c>
      <c r="H74" s="262">
        <v>2</v>
      </c>
      <c r="I74" s="262">
        <v>2</v>
      </c>
      <c r="J74" s="262">
        <v>2</v>
      </c>
      <c r="K74" s="262">
        <v>2</v>
      </c>
      <c r="L74" s="262">
        <v>2</v>
      </c>
      <c r="M74" s="262">
        <v>2</v>
      </c>
      <c r="N74" s="262">
        <v>6</v>
      </c>
      <c r="O74" s="262">
        <v>14</v>
      </c>
      <c r="P74" s="262">
        <v>12</v>
      </c>
      <c r="Q74" s="262">
        <v>5</v>
      </c>
      <c r="R74" s="262">
        <v>1</v>
      </c>
      <c r="S74" s="262">
        <v>12</v>
      </c>
      <c r="T74" s="263"/>
      <c r="V74" s="2">
        <v>69</v>
      </c>
      <c r="W74" s="1" t="str">
        <f>X74&amp;":"&amp;COUNTIF($X$6:X74,X74)</f>
        <v>99:4</v>
      </c>
      <c r="X74" s="264">
        <f>'Student name internal mark'!Y75</f>
        <v>99</v>
      </c>
      <c r="Y74" s="227">
        <f t="shared" si="21"/>
        <v>2</v>
      </c>
      <c r="Z74" s="227">
        <f t="shared" si="22"/>
        <v>2</v>
      </c>
      <c r="AA74" s="227">
        <f t="shared" si="23"/>
        <v>2</v>
      </c>
      <c r="AB74" s="227">
        <f t="shared" si="24"/>
        <v>2</v>
      </c>
      <c r="AC74" s="227">
        <f t="shared" si="25"/>
        <v>2</v>
      </c>
      <c r="AD74" s="227">
        <f t="shared" si="26"/>
        <v>2</v>
      </c>
      <c r="AE74" s="227">
        <f t="shared" si="27"/>
        <v>2</v>
      </c>
      <c r="AF74" s="227">
        <f t="shared" si="28"/>
        <v>2</v>
      </c>
      <c r="AG74" s="227">
        <f t="shared" si="29"/>
        <v>2</v>
      </c>
      <c r="AH74" s="227">
        <f t="shared" si="30"/>
        <v>2</v>
      </c>
      <c r="AI74" s="227">
        <f t="shared" si="31"/>
        <v>10</v>
      </c>
      <c r="AJ74" s="227">
        <f t="shared" si="32"/>
        <v>14</v>
      </c>
      <c r="AK74" s="227">
        <f t="shared" si="33"/>
        <v>13</v>
      </c>
      <c r="AL74" s="227">
        <f t="shared" si="34"/>
        <v>14</v>
      </c>
      <c r="AM74" s="227">
        <f t="shared" si="35"/>
        <v>14</v>
      </c>
      <c r="AN74" s="227">
        <f t="shared" si="36"/>
        <v>14</v>
      </c>
      <c r="AO74" s="261">
        <f t="shared" si="37"/>
        <v>99</v>
      </c>
    </row>
    <row r="75" spans="1:41" ht="15.6">
      <c r="A75">
        <f t="shared" si="19"/>
        <v>77</v>
      </c>
      <c r="B75" s="191" t="str">
        <f>C75&amp;":"&amp;COUNTIF($C$6:C75,C75)</f>
        <v>77:2</v>
      </c>
      <c r="C75" s="148">
        <f t="shared" si="20"/>
        <v>77</v>
      </c>
      <c r="D75" s="262">
        <v>2</v>
      </c>
      <c r="E75" s="262">
        <v>1</v>
      </c>
      <c r="F75" s="262">
        <v>2</v>
      </c>
      <c r="G75" s="262">
        <v>1</v>
      </c>
      <c r="H75" s="262">
        <v>2</v>
      </c>
      <c r="I75" s="262">
        <v>2</v>
      </c>
      <c r="J75" s="262">
        <v>2</v>
      </c>
      <c r="K75" s="262">
        <v>2</v>
      </c>
      <c r="L75" s="262">
        <v>2</v>
      </c>
      <c r="M75" s="262">
        <v>2</v>
      </c>
      <c r="N75" s="262">
        <v>9</v>
      </c>
      <c r="O75" s="262">
        <v>8</v>
      </c>
      <c r="P75" s="262">
        <v>12</v>
      </c>
      <c r="Q75" s="262">
        <v>11</v>
      </c>
      <c r="R75" s="262">
        <v>9</v>
      </c>
      <c r="S75" s="262">
        <v>10</v>
      </c>
      <c r="V75" s="2">
        <v>70</v>
      </c>
      <c r="W75" s="1" t="str">
        <f>X75&amp;":"&amp;COUNTIF($X$6:X75,X75)</f>
        <v>95:2</v>
      </c>
      <c r="X75" s="264">
        <f>'Student name internal mark'!Y76</f>
        <v>95</v>
      </c>
      <c r="Y75" s="227">
        <f t="shared" si="21"/>
        <v>2</v>
      </c>
      <c r="Z75" s="227">
        <f t="shared" si="22"/>
        <v>2</v>
      </c>
      <c r="AA75" s="227">
        <f t="shared" si="23"/>
        <v>2</v>
      </c>
      <c r="AB75" s="227">
        <f t="shared" si="24"/>
        <v>2</v>
      </c>
      <c r="AC75" s="227">
        <f t="shared" si="25"/>
        <v>2</v>
      </c>
      <c r="AD75" s="227">
        <f t="shared" si="26"/>
        <v>2</v>
      </c>
      <c r="AE75" s="227">
        <f t="shared" si="27"/>
        <v>2</v>
      </c>
      <c r="AF75" s="227">
        <f t="shared" si="28"/>
        <v>2</v>
      </c>
      <c r="AG75" s="227">
        <f t="shared" si="29"/>
        <v>2</v>
      </c>
      <c r="AH75" s="227">
        <f t="shared" si="30"/>
        <v>2</v>
      </c>
      <c r="AI75" s="227">
        <f t="shared" si="31"/>
        <v>9</v>
      </c>
      <c r="AJ75" s="227">
        <f t="shared" si="32"/>
        <v>13</v>
      </c>
      <c r="AK75" s="227">
        <f t="shared" si="33"/>
        <v>13</v>
      </c>
      <c r="AL75" s="227">
        <f t="shared" si="34"/>
        <v>13</v>
      </c>
      <c r="AM75" s="227">
        <f t="shared" si="35"/>
        <v>13</v>
      </c>
      <c r="AN75" s="227">
        <f t="shared" si="36"/>
        <v>14</v>
      </c>
      <c r="AO75" s="261">
        <f t="shared" si="37"/>
        <v>95</v>
      </c>
    </row>
    <row r="76" spans="1:41" ht="15.6">
      <c r="A76">
        <f t="shared" si="19"/>
        <v>76</v>
      </c>
      <c r="B76" s="191" t="str">
        <f>C76&amp;":"&amp;COUNTIF($C$6:C76,C76)</f>
        <v>76:1</v>
      </c>
      <c r="C76" s="148">
        <f t="shared" si="20"/>
        <v>76</v>
      </c>
      <c r="D76" s="262">
        <v>2</v>
      </c>
      <c r="E76" s="262">
        <v>2</v>
      </c>
      <c r="F76" s="262">
        <v>2</v>
      </c>
      <c r="G76" s="262">
        <v>2</v>
      </c>
      <c r="H76" s="262">
        <v>2</v>
      </c>
      <c r="I76" s="262">
        <v>2</v>
      </c>
      <c r="J76" s="262">
        <v>2</v>
      </c>
      <c r="K76" s="262">
        <v>2</v>
      </c>
      <c r="L76" s="262">
        <v>2</v>
      </c>
      <c r="M76" s="262">
        <v>2</v>
      </c>
      <c r="N76" s="262">
        <v>10</v>
      </c>
      <c r="O76" s="262">
        <v>12</v>
      </c>
      <c r="P76" s="262">
        <v>8</v>
      </c>
      <c r="Q76" s="262">
        <v>14</v>
      </c>
      <c r="R76" s="262">
        <v>2</v>
      </c>
      <c r="S76" s="262">
        <v>10</v>
      </c>
      <c r="T76" s="263"/>
      <c r="V76" s="2">
        <v>71</v>
      </c>
      <c r="W76" s="1" t="str">
        <f>X76&amp;":"&amp;COUNTIF($X$6:X76,X76)</f>
        <v>100:1</v>
      </c>
      <c r="X76" s="264">
        <f>'Student name internal mark'!Y77</f>
        <v>100</v>
      </c>
      <c r="Y76" s="227">
        <f t="shared" si="21"/>
        <v>2</v>
      </c>
      <c r="Z76" s="227">
        <f t="shared" si="22"/>
        <v>2</v>
      </c>
      <c r="AA76" s="227">
        <f t="shared" si="23"/>
        <v>2</v>
      </c>
      <c r="AB76" s="227">
        <f t="shared" si="24"/>
        <v>2</v>
      </c>
      <c r="AC76" s="227">
        <f t="shared" si="25"/>
        <v>2</v>
      </c>
      <c r="AD76" s="227">
        <f t="shared" si="26"/>
        <v>2</v>
      </c>
      <c r="AE76" s="227">
        <f t="shared" si="27"/>
        <v>2</v>
      </c>
      <c r="AF76" s="227">
        <f t="shared" si="28"/>
        <v>2</v>
      </c>
      <c r="AG76" s="227">
        <f t="shared" si="29"/>
        <v>2</v>
      </c>
      <c r="AH76" s="227">
        <f t="shared" si="30"/>
        <v>2</v>
      </c>
      <c r="AI76" s="227">
        <f t="shared" si="31"/>
        <v>10</v>
      </c>
      <c r="AJ76" s="227">
        <f t="shared" si="32"/>
        <v>14</v>
      </c>
      <c r="AK76" s="227">
        <f t="shared" si="33"/>
        <v>14</v>
      </c>
      <c r="AL76" s="227">
        <f t="shared" si="34"/>
        <v>14</v>
      </c>
      <c r="AM76" s="227">
        <f t="shared" si="35"/>
        <v>14</v>
      </c>
      <c r="AN76" s="227">
        <f t="shared" si="36"/>
        <v>14</v>
      </c>
      <c r="AO76" s="261">
        <f t="shared" si="37"/>
        <v>100</v>
      </c>
    </row>
    <row r="77" spans="1:41" ht="15.6">
      <c r="A77">
        <f t="shared" si="19"/>
        <v>59</v>
      </c>
      <c r="B77" s="191" t="str">
        <f>C77&amp;":"&amp;COUNTIF($C$6:C77,C77)</f>
        <v>59:4</v>
      </c>
      <c r="C77" s="148">
        <f t="shared" si="20"/>
        <v>59</v>
      </c>
      <c r="D77" s="262">
        <v>2</v>
      </c>
      <c r="E77" s="262">
        <v>1</v>
      </c>
      <c r="F77" s="262">
        <v>2</v>
      </c>
      <c r="G77" s="262">
        <v>1</v>
      </c>
      <c r="H77" s="262">
        <v>2</v>
      </c>
      <c r="I77" s="262">
        <v>2</v>
      </c>
      <c r="J77" s="262">
        <v>2</v>
      </c>
      <c r="K77" s="262">
        <v>2</v>
      </c>
      <c r="L77" s="262">
        <v>2</v>
      </c>
      <c r="M77" s="262">
        <v>2</v>
      </c>
      <c r="N77" s="262">
        <v>7</v>
      </c>
      <c r="O77" s="262">
        <v>5</v>
      </c>
      <c r="P77" s="262">
        <v>2</v>
      </c>
      <c r="Q77" s="262">
        <v>13</v>
      </c>
      <c r="R77" s="262">
        <v>14</v>
      </c>
      <c r="S77" s="262">
        <v>0</v>
      </c>
      <c r="T77" s="263"/>
      <c r="V77" s="2">
        <v>72</v>
      </c>
      <c r="W77" s="1" t="str">
        <f>X77&amp;":"&amp;COUNTIF($X$6:X77,X77)</f>
        <v>96:7</v>
      </c>
      <c r="X77" s="264">
        <f>'Student name internal mark'!Y78</f>
        <v>96</v>
      </c>
      <c r="Y77" s="227">
        <f t="shared" si="21"/>
        <v>2</v>
      </c>
      <c r="Z77" s="227">
        <f t="shared" si="22"/>
        <v>2</v>
      </c>
      <c r="AA77" s="227">
        <f t="shared" si="23"/>
        <v>2</v>
      </c>
      <c r="AB77" s="227">
        <f t="shared" si="24"/>
        <v>2</v>
      </c>
      <c r="AC77" s="227">
        <f t="shared" si="25"/>
        <v>2</v>
      </c>
      <c r="AD77" s="227">
        <f t="shared" si="26"/>
        <v>2</v>
      </c>
      <c r="AE77" s="227">
        <f t="shared" si="27"/>
        <v>2</v>
      </c>
      <c r="AF77" s="227">
        <f t="shared" si="28"/>
        <v>2</v>
      </c>
      <c r="AG77" s="227">
        <f t="shared" si="29"/>
        <v>2</v>
      </c>
      <c r="AH77" s="227">
        <f t="shared" si="30"/>
        <v>2</v>
      </c>
      <c r="AI77" s="227">
        <f t="shared" si="31"/>
        <v>9</v>
      </c>
      <c r="AJ77" s="227">
        <f t="shared" si="32"/>
        <v>14</v>
      </c>
      <c r="AK77" s="227">
        <f t="shared" si="33"/>
        <v>13</v>
      </c>
      <c r="AL77" s="227">
        <f t="shared" si="34"/>
        <v>13</v>
      </c>
      <c r="AM77" s="227">
        <f t="shared" si="35"/>
        <v>14</v>
      </c>
      <c r="AN77" s="227">
        <f t="shared" si="36"/>
        <v>13</v>
      </c>
      <c r="AO77" s="261">
        <f t="shared" si="37"/>
        <v>96</v>
      </c>
    </row>
    <row r="78" spans="1:41" ht="15.6">
      <c r="A78">
        <f t="shared" si="19"/>
        <v>61</v>
      </c>
      <c r="B78" s="191" t="str">
        <f>C78&amp;":"&amp;COUNTIF($C$6:C78,C78)</f>
        <v>61:5</v>
      </c>
      <c r="C78" s="148">
        <f t="shared" si="20"/>
        <v>61</v>
      </c>
      <c r="D78" s="262">
        <v>2</v>
      </c>
      <c r="E78" s="262">
        <v>1</v>
      </c>
      <c r="F78" s="262">
        <v>2</v>
      </c>
      <c r="G78" s="262">
        <v>2</v>
      </c>
      <c r="H78" s="262">
        <v>2</v>
      </c>
      <c r="I78" s="262">
        <v>2</v>
      </c>
      <c r="J78" s="262">
        <v>2</v>
      </c>
      <c r="K78" s="262">
        <v>2</v>
      </c>
      <c r="L78" s="262">
        <v>2</v>
      </c>
      <c r="M78" s="262">
        <v>2</v>
      </c>
      <c r="N78" s="262">
        <v>9</v>
      </c>
      <c r="O78" s="262">
        <v>11</v>
      </c>
      <c r="P78" s="262">
        <v>0</v>
      </c>
      <c r="Q78" s="262">
        <v>5</v>
      </c>
      <c r="R78" s="262">
        <v>13</v>
      </c>
      <c r="S78" s="262">
        <v>4</v>
      </c>
      <c r="T78" s="263"/>
      <c r="V78" s="2">
        <v>73</v>
      </c>
      <c r="W78" s="1" t="str">
        <f>X78&amp;":"&amp;COUNTIF($X$6:X78,X78)</f>
        <v>78:2</v>
      </c>
      <c r="X78" s="264">
        <f>'Student name internal mark'!Y79</f>
        <v>78</v>
      </c>
      <c r="Y78" s="227">
        <f t="shared" si="21"/>
        <v>2</v>
      </c>
      <c r="Z78" s="227">
        <f t="shared" si="22"/>
        <v>1</v>
      </c>
      <c r="AA78" s="227">
        <f t="shared" si="23"/>
        <v>2</v>
      </c>
      <c r="AB78" s="227">
        <f t="shared" si="24"/>
        <v>2</v>
      </c>
      <c r="AC78" s="227">
        <f t="shared" si="25"/>
        <v>2</v>
      </c>
      <c r="AD78" s="227">
        <f t="shared" si="26"/>
        <v>2</v>
      </c>
      <c r="AE78" s="227">
        <f t="shared" si="27"/>
        <v>2</v>
      </c>
      <c r="AF78" s="227">
        <f t="shared" si="28"/>
        <v>2</v>
      </c>
      <c r="AG78" s="227">
        <f t="shared" si="29"/>
        <v>2</v>
      </c>
      <c r="AH78" s="227">
        <f t="shared" si="30"/>
        <v>2</v>
      </c>
      <c r="AI78" s="227">
        <f t="shared" si="31"/>
        <v>8</v>
      </c>
      <c r="AJ78" s="227">
        <f t="shared" si="32"/>
        <v>14</v>
      </c>
      <c r="AK78" s="227">
        <f t="shared" si="33"/>
        <v>10</v>
      </c>
      <c r="AL78" s="227">
        <f t="shared" si="34"/>
        <v>11</v>
      </c>
      <c r="AM78" s="227">
        <f t="shared" si="35"/>
        <v>9</v>
      </c>
      <c r="AN78" s="227">
        <f t="shared" si="36"/>
        <v>7</v>
      </c>
      <c r="AO78" s="261">
        <f t="shared" si="37"/>
        <v>78</v>
      </c>
    </row>
    <row r="79" spans="1:41" ht="15.6">
      <c r="A79">
        <f t="shared" si="19"/>
        <v>58</v>
      </c>
      <c r="B79" s="191" t="str">
        <f>C79&amp;":"&amp;COUNTIF($C$6:C79,C79)</f>
        <v>58:2</v>
      </c>
      <c r="C79" s="148">
        <f t="shared" si="20"/>
        <v>58</v>
      </c>
      <c r="D79" s="262">
        <v>2</v>
      </c>
      <c r="E79" s="262">
        <v>1</v>
      </c>
      <c r="F79" s="262">
        <v>2</v>
      </c>
      <c r="G79" s="262">
        <v>2</v>
      </c>
      <c r="H79" s="262">
        <v>2</v>
      </c>
      <c r="I79" s="262">
        <v>2</v>
      </c>
      <c r="J79" s="262">
        <v>2</v>
      </c>
      <c r="K79" s="262">
        <v>2</v>
      </c>
      <c r="L79" s="262">
        <v>2</v>
      </c>
      <c r="M79" s="262">
        <v>2</v>
      </c>
      <c r="N79" s="262">
        <v>6</v>
      </c>
      <c r="O79" s="262">
        <v>11</v>
      </c>
      <c r="P79" s="262">
        <v>9</v>
      </c>
      <c r="Q79" s="262">
        <v>9</v>
      </c>
      <c r="R79" s="262">
        <v>1</v>
      </c>
      <c r="S79" s="262">
        <v>3</v>
      </c>
      <c r="V79" s="2">
        <v>74</v>
      </c>
      <c r="W79" s="1" t="str">
        <f>X79&amp;":"&amp;COUNTIF($X$6:X79,X79)</f>
        <v>90:4</v>
      </c>
      <c r="X79" s="264">
        <f>'Student name internal mark'!Y80</f>
        <v>90</v>
      </c>
      <c r="Y79" s="227">
        <f t="shared" si="21"/>
        <v>2</v>
      </c>
      <c r="Z79" s="227">
        <f t="shared" si="22"/>
        <v>2</v>
      </c>
      <c r="AA79" s="227">
        <f t="shared" si="23"/>
        <v>2</v>
      </c>
      <c r="AB79" s="227">
        <f t="shared" si="24"/>
        <v>2</v>
      </c>
      <c r="AC79" s="227">
        <f t="shared" si="25"/>
        <v>1</v>
      </c>
      <c r="AD79" s="227">
        <f t="shared" si="26"/>
        <v>2</v>
      </c>
      <c r="AE79" s="227">
        <f t="shared" si="27"/>
        <v>2</v>
      </c>
      <c r="AF79" s="227">
        <f t="shared" si="28"/>
        <v>1</v>
      </c>
      <c r="AG79" s="227">
        <f t="shared" si="29"/>
        <v>1</v>
      </c>
      <c r="AH79" s="227">
        <f t="shared" si="30"/>
        <v>2</v>
      </c>
      <c r="AI79" s="227">
        <f t="shared" si="31"/>
        <v>10</v>
      </c>
      <c r="AJ79" s="227">
        <f t="shared" si="32"/>
        <v>14</v>
      </c>
      <c r="AK79" s="227">
        <f t="shared" si="33"/>
        <v>13</v>
      </c>
      <c r="AL79" s="227">
        <f t="shared" si="34"/>
        <v>14</v>
      </c>
      <c r="AM79" s="227">
        <f t="shared" si="35"/>
        <v>12</v>
      </c>
      <c r="AN79" s="227">
        <f t="shared" si="36"/>
        <v>10</v>
      </c>
      <c r="AO79" s="261">
        <f t="shared" si="37"/>
        <v>90</v>
      </c>
    </row>
    <row r="80" spans="1:41" ht="15.6">
      <c r="A80">
        <f t="shared" si="19"/>
        <v>64</v>
      </c>
      <c r="B80" s="191" t="str">
        <f>C80&amp;":"&amp;COUNTIF($C$6:C80,C80)</f>
        <v>64:2</v>
      </c>
      <c r="C80" s="148">
        <f t="shared" si="20"/>
        <v>64</v>
      </c>
      <c r="D80" s="262">
        <v>2</v>
      </c>
      <c r="E80" s="262">
        <v>1</v>
      </c>
      <c r="F80" s="262">
        <v>2</v>
      </c>
      <c r="G80" s="262">
        <v>1</v>
      </c>
      <c r="H80" s="262">
        <v>2</v>
      </c>
      <c r="I80" s="262">
        <v>2</v>
      </c>
      <c r="J80" s="262">
        <v>2</v>
      </c>
      <c r="K80" s="262">
        <v>2</v>
      </c>
      <c r="L80" s="262">
        <v>2</v>
      </c>
      <c r="M80" s="262">
        <v>2</v>
      </c>
      <c r="N80" s="262">
        <v>10</v>
      </c>
      <c r="O80" s="262">
        <v>9</v>
      </c>
      <c r="P80" s="262">
        <v>13</v>
      </c>
      <c r="Q80" s="262">
        <v>12</v>
      </c>
      <c r="R80" s="262">
        <v>0</v>
      </c>
      <c r="S80" s="262">
        <v>2</v>
      </c>
      <c r="V80" s="2">
        <v>75</v>
      </c>
      <c r="W80" s="1" t="str">
        <f>X80&amp;":"&amp;COUNTIF($X$6:X80,X80)</f>
        <v>79:5</v>
      </c>
      <c r="X80" s="264">
        <f>'Student name internal mark'!Y81</f>
        <v>79</v>
      </c>
      <c r="Y80" s="227">
        <f t="shared" si="21"/>
        <v>2</v>
      </c>
      <c r="Z80" s="227">
        <f t="shared" si="22"/>
        <v>2</v>
      </c>
      <c r="AA80" s="227">
        <f t="shared" si="23"/>
        <v>1</v>
      </c>
      <c r="AB80" s="227">
        <f t="shared" si="24"/>
        <v>2</v>
      </c>
      <c r="AC80" s="227">
        <f t="shared" si="25"/>
        <v>1</v>
      </c>
      <c r="AD80" s="227">
        <f t="shared" si="26"/>
        <v>2</v>
      </c>
      <c r="AE80" s="227">
        <f t="shared" si="27"/>
        <v>1</v>
      </c>
      <c r="AF80" s="227">
        <f t="shared" si="28"/>
        <v>1</v>
      </c>
      <c r="AG80" s="227">
        <f t="shared" si="29"/>
        <v>2</v>
      </c>
      <c r="AH80" s="227">
        <f t="shared" si="30"/>
        <v>2</v>
      </c>
      <c r="AI80" s="227">
        <f t="shared" si="31"/>
        <v>9</v>
      </c>
      <c r="AJ80" s="227">
        <f t="shared" si="32"/>
        <v>12</v>
      </c>
      <c r="AK80" s="227">
        <f t="shared" si="33"/>
        <v>8</v>
      </c>
      <c r="AL80" s="227">
        <f t="shared" si="34"/>
        <v>10</v>
      </c>
      <c r="AM80" s="227">
        <f t="shared" si="35"/>
        <v>10</v>
      </c>
      <c r="AN80" s="227">
        <f t="shared" si="36"/>
        <v>14</v>
      </c>
      <c r="AO80" s="261">
        <f t="shared" si="37"/>
        <v>79</v>
      </c>
    </row>
    <row r="81" spans="1:41" ht="15.6">
      <c r="A81">
        <f t="shared" si="19"/>
        <v>54</v>
      </c>
      <c r="B81" s="191"/>
      <c r="C81" s="148">
        <f t="shared" si="20"/>
        <v>54</v>
      </c>
      <c r="D81" s="262">
        <v>2</v>
      </c>
      <c r="E81" s="262">
        <v>2</v>
      </c>
      <c r="F81" s="262">
        <v>2</v>
      </c>
      <c r="G81" s="262">
        <v>2</v>
      </c>
      <c r="H81" s="262">
        <v>2</v>
      </c>
      <c r="I81" s="262">
        <v>2</v>
      </c>
      <c r="J81" s="262">
        <v>2</v>
      </c>
      <c r="K81" s="262">
        <v>2</v>
      </c>
      <c r="L81" s="262">
        <v>2</v>
      </c>
      <c r="M81" s="262">
        <v>2</v>
      </c>
      <c r="N81" s="262">
        <v>6</v>
      </c>
      <c r="O81" s="262">
        <v>2</v>
      </c>
      <c r="P81" s="262">
        <v>2</v>
      </c>
      <c r="Q81" s="262">
        <v>14</v>
      </c>
      <c r="R81" s="262">
        <v>0</v>
      </c>
      <c r="S81" s="262">
        <v>10</v>
      </c>
      <c r="T81" s="263"/>
      <c r="V81" s="2">
        <v>76</v>
      </c>
      <c r="W81" s="1"/>
      <c r="X81" s="264">
        <f>'Student name internal mark'!Y82</f>
        <v>77</v>
      </c>
      <c r="Y81" s="227">
        <f t="shared" si="21"/>
        <v>2</v>
      </c>
      <c r="Z81" s="227">
        <f t="shared" si="22"/>
        <v>2</v>
      </c>
      <c r="AA81" s="227">
        <f t="shared" si="23"/>
        <v>2</v>
      </c>
      <c r="AB81" s="227">
        <f t="shared" si="24"/>
        <v>1</v>
      </c>
      <c r="AC81" s="227">
        <f t="shared" si="25"/>
        <v>2</v>
      </c>
      <c r="AD81" s="227">
        <f t="shared" si="26"/>
        <v>2</v>
      </c>
      <c r="AE81" s="227">
        <f t="shared" si="27"/>
        <v>2</v>
      </c>
      <c r="AF81" s="227">
        <f t="shared" si="28"/>
        <v>2</v>
      </c>
      <c r="AG81" s="227">
        <f t="shared" si="29"/>
        <v>2</v>
      </c>
      <c r="AH81" s="227">
        <f t="shared" si="30"/>
        <v>2</v>
      </c>
      <c r="AI81" s="227">
        <f t="shared" si="31"/>
        <v>6</v>
      </c>
      <c r="AJ81" s="227">
        <f t="shared" si="32"/>
        <v>11</v>
      </c>
      <c r="AK81" s="227">
        <f t="shared" si="33"/>
        <v>13</v>
      </c>
      <c r="AL81" s="227">
        <f t="shared" si="34"/>
        <v>10</v>
      </c>
      <c r="AM81" s="227">
        <f t="shared" si="35"/>
        <v>13</v>
      </c>
      <c r="AN81" s="227">
        <f t="shared" si="36"/>
        <v>5</v>
      </c>
      <c r="AO81" s="261">
        <f t="shared" si="37"/>
        <v>77</v>
      </c>
    </row>
    <row r="82" spans="1:41" ht="15.6">
      <c r="A82">
        <f t="shared" si="19"/>
        <v>61</v>
      </c>
      <c r="B82" s="191" t="str">
        <f>C82&amp;":"&amp;COUNTIF($C$6:C82,C82)</f>
        <v>61:6</v>
      </c>
      <c r="C82" s="148">
        <f t="shared" si="20"/>
        <v>61</v>
      </c>
      <c r="D82" s="262">
        <v>2</v>
      </c>
      <c r="E82" s="262">
        <v>1</v>
      </c>
      <c r="F82" s="262">
        <v>2</v>
      </c>
      <c r="G82" s="262">
        <v>2</v>
      </c>
      <c r="H82" s="262">
        <v>2</v>
      </c>
      <c r="I82" s="262">
        <v>2</v>
      </c>
      <c r="J82" s="262">
        <v>2</v>
      </c>
      <c r="K82" s="262">
        <v>2</v>
      </c>
      <c r="L82" s="262">
        <v>2</v>
      </c>
      <c r="M82" s="262">
        <v>2</v>
      </c>
      <c r="N82" s="262">
        <v>9</v>
      </c>
      <c r="O82" s="262">
        <v>1</v>
      </c>
      <c r="P82" s="262">
        <v>12</v>
      </c>
      <c r="Q82" s="262">
        <v>9</v>
      </c>
      <c r="R82" s="262">
        <v>4</v>
      </c>
      <c r="S82" s="262">
        <v>7</v>
      </c>
      <c r="T82" s="263"/>
      <c r="V82" s="2">
        <v>77</v>
      </c>
      <c r="W82" s="1" t="str">
        <f>X82&amp;":"&amp;COUNTIF($X$6:X82,X82)</f>
        <v>86:15</v>
      </c>
      <c r="X82" s="264">
        <f>'Student name internal mark'!Y83</f>
        <v>86</v>
      </c>
      <c r="Y82" s="227">
        <f t="shared" si="21"/>
        <v>1</v>
      </c>
      <c r="Z82" s="227">
        <f t="shared" si="22"/>
        <v>0</v>
      </c>
      <c r="AA82" s="227">
        <f t="shared" si="23"/>
        <v>2</v>
      </c>
      <c r="AB82" s="227">
        <f t="shared" si="24"/>
        <v>0</v>
      </c>
      <c r="AC82" s="227">
        <f t="shared" si="25"/>
        <v>0</v>
      </c>
      <c r="AD82" s="227">
        <f t="shared" si="26"/>
        <v>0</v>
      </c>
      <c r="AE82" s="227">
        <f t="shared" si="27"/>
        <v>2</v>
      </c>
      <c r="AF82" s="227">
        <f t="shared" si="28"/>
        <v>2</v>
      </c>
      <c r="AG82" s="227">
        <f t="shared" si="29"/>
        <v>2</v>
      </c>
      <c r="AH82" s="227">
        <f t="shared" si="30"/>
        <v>2</v>
      </c>
      <c r="AI82" s="227">
        <f t="shared" si="31"/>
        <v>10</v>
      </c>
      <c r="AJ82" s="227">
        <f t="shared" si="32"/>
        <v>13</v>
      </c>
      <c r="AK82" s="227">
        <f t="shared" si="33"/>
        <v>13</v>
      </c>
      <c r="AL82" s="227">
        <f t="shared" si="34"/>
        <v>13</v>
      </c>
      <c r="AM82" s="227">
        <f t="shared" si="35"/>
        <v>13</v>
      </c>
      <c r="AN82" s="227">
        <f t="shared" si="36"/>
        <v>13</v>
      </c>
      <c r="AO82" s="261">
        <f t="shared" si="37"/>
        <v>86</v>
      </c>
    </row>
    <row r="83" spans="1:41" ht="15.6">
      <c r="A83">
        <f t="shared" si="19"/>
        <v>65</v>
      </c>
      <c r="B83" s="191" t="str">
        <f>C83&amp;":"&amp;COUNTIF($C$6:C83,C83)</f>
        <v>65:1</v>
      </c>
      <c r="C83" s="148">
        <f t="shared" si="20"/>
        <v>65</v>
      </c>
      <c r="D83" s="262">
        <v>2</v>
      </c>
      <c r="E83" s="262">
        <v>2</v>
      </c>
      <c r="F83" s="262">
        <v>2</v>
      </c>
      <c r="G83" s="262">
        <v>1</v>
      </c>
      <c r="H83" s="262">
        <v>2</v>
      </c>
      <c r="I83" s="262">
        <v>2</v>
      </c>
      <c r="J83" s="262">
        <v>2</v>
      </c>
      <c r="K83" s="262">
        <v>2</v>
      </c>
      <c r="L83" s="262">
        <v>2</v>
      </c>
      <c r="M83" s="262">
        <v>2</v>
      </c>
      <c r="N83" s="262">
        <v>9</v>
      </c>
      <c r="O83" s="262">
        <v>4</v>
      </c>
      <c r="P83" s="262">
        <v>13</v>
      </c>
      <c r="Q83" s="262">
        <v>5</v>
      </c>
      <c r="R83" s="262">
        <v>10</v>
      </c>
      <c r="S83" s="262">
        <v>5</v>
      </c>
      <c r="T83" s="263"/>
      <c r="V83" s="2">
        <v>78</v>
      </c>
      <c r="W83" s="1" t="str">
        <f>X83&amp;":"&amp;COUNTIF($X$6:X83,X83)</f>
        <v>99:5</v>
      </c>
      <c r="X83" s="264">
        <f>'Student name internal mark'!Y84</f>
        <v>99</v>
      </c>
      <c r="Y83" s="227">
        <f t="shared" si="21"/>
        <v>2</v>
      </c>
      <c r="Z83" s="227">
        <f t="shared" si="22"/>
        <v>2</v>
      </c>
      <c r="AA83" s="227">
        <f t="shared" si="23"/>
        <v>2</v>
      </c>
      <c r="AB83" s="227">
        <f t="shared" si="24"/>
        <v>2</v>
      </c>
      <c r="AC83" s="227">
        <f t="shared" si="25"/>
        <v>2</v>
      </c>
      <c r="AD83" s="227">
        <f t="shared" si="26"/>
        <v>2</v>
      </c>
      <c r="AE83" s="227">
        <f t="shared" si="27"/>
        <v>2</v>
      </c>
      <c r="AF83" s="227">
        <f t="shared" si="28"/>
        <v>2</v>
      </c>
      <c r="AG83" s="227">
        <f t="shared" si="29"/>
        <v>2</v>
      </c>
      <c r="AH83" s="227">
        <f t="shared" si="30"/>
        <v>2</v>
      </c>
      <c r="AI83" s="227">
        <f t="shared" si="31"/>
        <v>10</v>
      </c>
      <c r="AJ83" s="227">
        <f t="shared" si="32"/>
        <v>14</v>
      </c>
      <c r="AK83" s="227">
        <f t="shared" si="33"/>
        <v>13</v>
      </c>
      <c r="AL83" s="227">
        <f t="shared" si="34"/>
        <v>14</v>
      </c>
      <c r="AM83" s="227">
        <f t="shared" si="35"/>
        <v>14</v>
      </c>
      <c r="AN83" s="227">
        <f t="shared" si="36"/>
        <v>14</v>
      </c>
      <c r="AO83" s="261">
        <f t="shared" si="37"/>
        <v>99</v>
      </c>
    </row>
    <row r="84" spans="1:41" ht="15.6">
      <c r="A84">
        <f t="shared" si="19"/>
        <v>67</v>
      </c>
      <c r="B84" s="191"/>
      <c r="C84" s="148">
        <f t="shared" si="20"/>
        <v>67</v>
      </c>
      <c r="D84" s="262">
        <v>2</v>
      </c>
      <c r="E84" s="262">
        <v>2</v>
      </c>
      <c r="F84" s="262">
        <v>2</v>
      </c>
      <c r="G84" s="262">
        <v>2</v>
      </c>
      <c r="H84" s="262">
        <v>2</v>
      </c>
      <c r="I84" s="262">
        <v>2</v>
      </c>
      <c r="J84" s="262">
        <v>2</v>
      </c>
      <c r="K84" s="262">
        <v>2</v>
      </c>
      <c r="L84" s="262">
        <v>2</v>
      </c>
      <c r="M84" s="262">
        <v>2</v>
      </c>
      <c r="N84" s="262">
        <v>8</v>
      </c>
      <c r="O84" s="262">
        <v>13</v>
      </c>
      <c r="P84" s="262">
        <v>4</v>
      </c>
      <c r="Q84" s="262">
        <v>10</v>
      </c>
      <c r="R84" s="262">
        <v>11</v>
      </c>
      <c r="S84" s="262">
        <v>1</v>
      </c>
      <c r="T84" s="263"/>
      <c r="V84" s="2">
        <v>79</v>
      </c>
      <c r="W84" s="1"/>
      <c r="X84" s="264">
        <f>'Student name internal mark'!Y85</f>
        <v>86</v>
      </c>
      <c r="Y84" s="227">
        <f t="shared" si="21"/>
        <v>1</v>
      </c>
      <c r="Z84" s="227">
        <f t="shared" si="22"/>
        <v>0</v>
      </c>
      <c r="AA84" s="227">
        <f t="shared" si="23"/>
        <v>2</v>
      </c>
      <c r="AB84" s="227">
        <f t="shared" si="24"/>
        <v>0</v>
      </c>
      <c r="AC84" s="227">
        <f t="shared" si="25"/>
        <v>0</v>
      </c>
      <c r="AD84" s="227">
        <f t="shared" si="26"/>
        <v>0</v>
      </c>
      <c r="AE84" s="227">
        <f t="shared" si="27"/>
        <v>2</v>
      </c>
      <c r="AF84" s="227">
        <f t="shared" si="28"/>
        <v>2</v>
      </c>
      <c r="AG84" s="227">
        <f t="shared" si="29"/>
        <v>2</v>
      </c>
      <c r="AH84" s="227">
        <f t="shared" si="30"/>
        <v>2</v>
      </c>
      <c r="AI84" s="227">
        <f t="shared" si="31"/>
        <v>10</v>
      </c>
      <c r="AJ84" s="227">
        <f t="shared" si="32"/>
        <v>13</v>
      </c>
      <c r="AK84" s="227">
        <f t="shared" si="33"/>
        <v>13</v>
      </c>
      <c r="AL84" s="227">
        <f t="shared" si="34"/>
        <v>13</v>
      </c>
      <c r="AM84" s="227">
        <f t="shared" si="35"/>
        <v>13</v>
      </c>
      <c r="AN84" s="227">
        <f t="shared" si="36"/>
        <v>13</v>
      </c>
      <c r="AO84" s="261">
        <f t="shared" si="37"/>
        <v>86</v>
      </c>
    </row>
    <row r="85" spans="1:41" ht="15.6">
      <c r="A85">
        <f t="shared" si="19"/>
        <v>63</v>
      </c>
      <c r="B85" s="191"/>
      <c r="C85" s="148">
        <f t="shared" si="20"/>
        <v>63</v>
      </c>
      <c r="D85" s="262">
        <v>2</v>
      </c>
      <c r="E85" s="262">
        <v>2</v>
      </c>
      <c r="F85" s="262">
        <v>2</v>
      </c>
      <c r="G85" s="262">
        <v>2</v>
      </c>
      <c r="H85" s="262">
        <v>2</v>
      </c>
      <c r="I85" s="262">
        <v>2</v>
      </c>
      <c r="J85" s="262">
        <v>2</v>
      </c>
      <c r="K85" s="262">
        <v>2</v>
      </c>
      <c r="L85" s="262">
        <v>2</v>
      </c>
      <c r="M85" s="262">
        <v>2</v>
      </c>
      <c r="N85" s="262">
        <v>5</v>
      </c>
      <c r="O85" s="262">
        <v>7</v>
      </c>
      <c r="P85" s="262">
        <v>14</v>
      </c>
      <c r="Q85" s="262">
        <v>4</v>
      </c>
      <c r="R85" s="262">
        <v>9</v>
      </c>
      <c r="S85" s="262">
        <v>4</v>
      </c>
      <c r="T85" s="263"/>
      <c r="V85" s="2">
        <v>80</v>
      </c>
      <c r="W85" s="1"/>
      <c r="X85" s="264">
        <f>'Student name internal mark'!Y86</f>
        <v>79</v>
      </c>
      <c r="Y85" s="227">
        <f t="shared" si="21"/>
        <v>2</v>
      </c>
      <c r="Z85" s="227">
        <f t="shared" si="22"/>
        <v>2</v>
      </c>
      <c r="AA85" s="227">
        <f t="shared" si="23"/>
        <v>2</v>
      </c>
      <c r="AB85" s="227">
        <f t="shared" si="24"/>
        <v>2</v>
      </c>
      <c r="AC85" s="227">
        <f t="shared" si="25"/>
        <v>2</v>
      </c>
      <c r="AD85" s="227">
        <f t="shared" si="26"/>
        <v>2</v>
      </c>
      <c r="AE85" s="227">
        <f t="shared" si="27"/>
        <v>2</v>
      </c>
      <c r="AF85" s="227">
        <f t="shared" si="28"/>
        <v>2</v>
      </c>
      <c r="AG85" s="227">
        <f t="shared" si="29"/>
        <v>2</v>
      </c>
      <c r="AH85" s="227">
        <f t="shared" si="30"/>
        <v>2</v>
      </c>
      <c r="AI85" s="227">
        <f t="shared" si="31"/>
        <v>6</v>
      </c>
      <c r="AJ85" s="227">
        <f t="shared" si="32"/>
        <v>9</v>
      </c>
      <c r="AK85" s="227">
        <f t="shared" si="33"/>
        <v>5</v>
      </c>
      <c r="AL85" s="227">
        <f t="shared" si="34"/>
        <v>11</v>
      </c>
      <c r="AM85" s="227">
        <f t="shared" si="35"/>
        <v>14</v>
      </c>
      <c r="AN85" s="227">
        <f t="shared" si="36"/>
        <v>14</v>
      </c>
      <c r="AO85" s="261">
        <f t="shared" si="37"/>
        <v>79</v>
      </c>
    </row>
    <row r="86" spans="1:41" ht="15.6">
      <c r="A86">
        <f t="shared" si="19"/>
        <v>55</v>
      </c>
      <c r="B86" s="191" t="str">
        <f>C86&amp;":"&amp;COUNTIF($C$6:C86,C86)</f>
        <v>55:2</v>
      </c>
      <c r="C86" s="148">
        <f t="shared" si="20"/>
        <v>55</v>
      </c>
      <c r="D86" s="262">
        <v>2</v>
      </c>
      <c r="E86" s="262">
        <v>2</v>
      </c>
      <c r="F86" s="262">
        <v>2</v>
      </c>
      <c r="G86" s="262">
        <v>1</v>
      </c>
      <c r="H86" s="262">
        <v>2</v>
      </c>
      <c r="I86" s="262">
        <v>2</v>
      </c>
      <c r="J86" s="262">
        <v>2</v>
      </c>
      <c r="K86" s="262">
        <v>2</v>
      </c>
      <c r="L86" s="262">
        <v>2</v>
      </c>
      <c r="M86" s="262">
        <v>2</v>
      </c>
      <c r="N86" s="262">
        <v>9</v>
      </c>
      <c r="O86" s="262">
        <v>0</v>
      </c>
      <c r="P86" s="262">
        <v>12</v>
      </c>
      <c r="Q86" s="262">
        <v>5</v>
      </c>
      <c r="R86" s="262">
        <v>8</v>
      </c>
      <c r="S86" s="262">
        <v>2</v>
      </c>
      <c r="T86" s="263"/>
      <c r="V86" s="2">
        <v>81</v>
      </c>
      <c r="W86" s="1" t="str">
        <f>X86&amp;":"&amp;COUNTIF($X$6:X86,X86)</f>
        <v>97:3</v>
      </c>
      <c r="X86" s="264">
        <f>'Student name internal mark'!Y87</f>
        <v>97</v>
      </c>
      <c r="Y86" s="227">
        <f t="shared" si="21"/>
        <v>2</v>
      </c>
      <c r="Z86" s="227">
        <f t="shared" si="22"/>
        <v>2</v>
      </c>
      <c r="AA86" s="227">
        <f t="shared" si="23"/>
        <v>2</v>
      </c>
      <c r="AB86" s="227">
        <f t="shared" si="24"/>
        <v>2</v>
      </c>
      <c r="AC86" s="227">
        <f t="shared" si="25"/>
        <v>2</v>
      </c>
      <c r="AD86" s="227">
        <f t="shared" si="26"/>
        <v>2</v>
      </c>
      <c r="AE86" s="227">
        <f t="shared" si="27"/>
        <v>2</v>
      </c>
      <c r="AF86" s="227">
        <f t="shared" si="28"/>
        <v>2</v>
      </c>
      <c r="AG86" s="227">
        <f t="shared" si="29"/>
        <v>2</v>
      </c>
      <c r="AH86" s="227">
        <f t="shared" si="30"/>
        <v>2</v>
      </c>
      <c r="AI86" s="227">
        <f t="shared" si="31"/>
        <v>9</v>
      </c>
      <c r="AJ86" s="227">
        <f t="shared" si="32"/>
        <v>13</v>
      </c>
      <c r="AK86" s="227">
        <f t="shared" si="33"/>
        <v>14</v>
      </c>
      <c r="AL86" s="227">
        <f t="shared" si="34"/>
        <v>14</v>
      </c>
      <c r="AM86" s="227">
        <f t="shared" si="35"/>
        <v>14</v>
      </c>
      <c r="AN86" s="227">
        <f t="shared" si="36"/>
        <v>13</v>
      </c>
      <c r="AO86" s="261">
        <f t="shared" si="37"/>
        <v>97</v>
      </c>
    </row>
    <row r="87" spans="1:41" ht="15.6">
      <c r="A87">
        <f t="shared" si="19"/>
        <v>53</v>
      </c>
      <c r="B87" s="191" t="str">
        <f>C87&amp;":"&amp;COUNTIF($C$6:C87,C87)</f>
        <v>53:2</v>
      </c>
      <c r="C87" s="148">
        <f t="shared" si="20"/>
        <v>53</v>
      </c>
      <c r="D87" s="262">
        <v>2</v>
      </c>
      <c r="E87" s="262">
        <v>2</v>
      </c>
      <c r="F87" s="262">
        <v>2</v>
      </c>
      <c r="G87" s="262">
        <v>2</v>
      </c>
      <c r="H87" s="262">
        <v>2</v>
      </c>
      <c r="I87" s="262">
        <v>2</v>
      </c>
      <c r="J87" s="262">
        <v>2</v>
      </c>
      <c r="K87" s="262">
        <v>2</v>
      </c>
      <c r="L87" s="262">
        <v>2</v>
      </c>
      <c r="M87" s="262">
        <v>2</v>
      </c>
      <c r="N87" s="262">
        <v>7</v>
      </c>
      <c r="O87" s="262">
        <v>2</v>
      </c>
      <c r="P87" s="262">
        <v>13</v>
      </c>
      <c r="Q87" s="262">
        <v>5</v>
      </c>
      <c r="R87" s="262">
        <v>0</v>
      </c>
      <c r="S87" s="262">
        <v>6</v>
      </c>
      <c r="T87" s="263"/>
      <c r="V87" s="2">
        <v>82</v>
      </c>
      <c r="W87" s="1" t="str">
        <f>X87&amp;":"&amp;COUNTIF($X$6:X87,X87)</f>
        <v>85:9</v>
      </c>
      <c r="X87" s="264">
        <f>'Student name internal mark'!Y88</f>
        <v>85</v>
      </c>
      <c r="Y87" s="227">
        <f t="shared" si="21"/>
        <v>1</v>
      </c>
      <c r="Z87" s="227">
        <f t="shared" si="22"/>
        <v>2</v>
      </c>
      <c r="AA87" s="227">
        <f t="shared" si="23"/>
        <v>2</v>
      </c>
      <c r="AB87" s="227">
        <f t="shared" si="24"/>
        <v>2</v>
      </c>
      <c r="AC87" s="227">
        <f t="shared" si="25"/>
        <v>2</v>
      </c>
      <c r="AD87" s="227">
        <f t="shared" si="26"/>
        <v>1</v>
      </c>
      <c r="AE87" s="227">
        <f t="shared" si="27"/>
        <v>1</v>
      </c>
      <c r="AF87" s="227">
        <f t="shared" si="28"/>
        <v>1</v>
      </c>
      <c r="AG87" s="227">
        <f t="shared" si="29"/>
        <v>2</v>
      </c>
      <c r="AH87" s="227">
        <f t="shared" si="30"/>
        <v>2</v>
      </c>
      <c r="AI87" s="227">
        <f t="shared" si="31"/>
        <v>8</v>
      </c>
      <c r="AJ87" s="227">
        <f t="shared" si="32"/>
        <v>11</v>
      </c>
      <c r="AK87" s="227">
        <f t="shared" si="33"/>
        <v>14</v>
      </c>
      <c r="AL87" s="227">
        <f t="shared" si="34"/>
        <v>13</v>
      </c>
      <c r="AM87" s="227">
        <f t="shared" si="35"/>
        <v>12</v>
      </c>
      <c r="AN87" s="227">
        <f t="shared" si="36"/>
        <v>11</v>
      </c>
      <c r="AO87" s="261">
        <f t="shared" si="37"/>
        <v>85</v>
      </c>
    </row>
    <row r="88" spans="1:41" ht="15.6">
      <c r="A88">
        <f t="shared" si="19"/>
        <v>51</v>
      </c>
      <c r="B88" s="191" t="str">
        <f>C88&amp;":"&amp;COUNTIF($C$6:C88,C88)</f>
        <v>51:2</v>
      </c>
      <c r="C88" s="148">
        <f t="shared" si="20"/>
        <v>51</v>
      </c>
      <c r="D88" s="262">
        <v>2</v>
      </c>
      <c r="E88" s="262">
        <v>2</v>
      </c>
      <c r="F88" s="262">
        <v>2</v>
      </c>
      <c r="G88" s="262">
        <v>1</v>
      </c>
      <c r="H88" s="262">
        <v>2</v>
      </c>
      <c r="I88" s="262">
        <v>2</v>
      </c>
      <c r="J88" s="262">
        <v>2</v>
      </c>
      <c r="K88" s="262">
        <v>2</v>
      </c>
      <c r="L88" s="262">
        <v>2</v>
      </c>
      <c r="M88" s="262">
        <v>2</v>
      </c>
      <c r="N88" s="262">
        <v>9</v>
      </c>
      <c r="O88" s="262">
        <v>7</v>
      </c>
      <c r="P88" s="262">
        <v>5</v>
      </c>
      <c r="Q88" s="262">
        <v>7</v>
      </c>
      <c r="R88" s="262">
        <v>4</v>
      </c>
      <c r="S88" s="262">
        <v>0</v>
      </c>
      <c r="T88" s="263"/>
      <c r="V88" s="2">
        <v>83</v>
      </c>
      <c r="W88" s="1" t="str">
        <f>X88&amp;":"&amp;COUNTIF($X$6:X88,X88)</f>
        <v>85:10</v>
      </c>
      <c r="X88" s="264">
        <f>'Student name internal mark'!Y89</f>
        <v>85</v>
      </c>
      <c r="Y88" s="227">
        <f t="shared" si="21"/>
        <v>1</v>
      </c>
      <c r="Z88" s="227">
        <f t="shared" si="22"/>
        <v>2</v>
      </c>
      <c r="AA88" s="227">
        <f t="shared" si="23"/>
        <v>2</v>
      </c>
      <c r="AB88" s="227">
        <f t="shared" si="24"/>
        <v>2</v>
      </c>
      <c r="AC88" s="227">
        <f t="shared" si="25"/>
        <v>2</v>
      </c>
      <c r="AD88" s="227">
        <f t="shared" si="26"/>
        <v>1</v>
      </c>
      <c r="AE88" s="227">
        <f t="shared" si="27"/>
        <v>1</v>
      </c>
      <c r="AF88" s="227">
        <f t="shared" si="28"/>
        <v>1</v>
      </c>
      <c r="AG88" s="227">
        <f t="shared" si="29"/>
        <v>2</v>
      </c>
      <c r="AH88" s="227">
        <f t="shared" si="30"/>
        <v>2</v>
      </c>
      <c r="AI88" s="227">
        <f t="shared" si="31"/>
        <v>8</v>
      </c>
      <c r="AJ88" s="227">
        <f t="shared" si="32"/>
        <v>11</v>
      </c>
      <c r="AK88" s="227">
        <f t="shared" si="33"/>
        <v>14</v>
      </c>
      <c r="AL88" s="227">
        <f t="shared" si="34"/>
        <v>13</v>
      </c>
      <c r="AM88" s="227">
        <f t="shared" si="35"/>
        <v>12</v>
      </c>
      <c r="AN88" s="227">
        <f t="shared" si="36"/>
        <v>11</v>
      </c>
      <c r="AO88" s="261">
        <f t="shared" si="37"/>
        <v>85</v>
      </c>
    </row>
    <row r="89" spans="1:41" ht="15.6">
      <c r="A89">
        <f t="shared" si="19"/>
        <v>68</v>
      </c>
      <c r="B89" s="191" t="str">
        <f>C89&amp;":"&amp;COUNTIF($C$6:C89,C89)</f>
        <v>68:7</v>
      </c>
      <c r="C89" s="148">
        <f t="shared" si="20"/>
        <v>68</v>
      </c>
      <c r="D89" s="262">
        <v>2</v>
      </c>
      <c r="E89" s="262">
        <v>1</v>
      </c>
      <c r="F89" s="262">
        <v>2</v>
      </c>
      <c r="G89" s="262">
        <v>2</v>
      </c>
      <c r="H89" s="262">
        <v>2</v>
      </c>
      <c r="I89" s="262">
        <v>2</v>
      </c>
      <c r="J89" s="262">
        <v>2</v>
      </c>
      <c r="K89" s="262">
        <v>2</v>
      </c>
      <c r="L89" s="262">
        <v>2</v>
      </c>
      <c r="M89" s="262">
        <v>2</v>
      </c>
      <c r="N89" s="262">
        <v>5</v>
      </c>
      <c r="O89" s="262">
        <v>11</v>
      </c>
      <c r="P89" s="262">
        <v>12</v>
      </c>
      <c r="Q89" s="262">
        <v>12</v>
      </c>
      <c r="R89" s="262">
        <v>2</v>
      </c>
      <c r="S89" s="262">
        <v>7</v>
      </c>
      <c r="T89" s="263"/>
      <c r="V89" s="2">
        <v>84</v>
      </c>
      <c r="W89" s="1" t="str">
        <f>X89&amp;":"&amp;COUNTIF($X$6:X89,X89)</f>
        <v>86:17</v>
      </c>
      <c r="X89" s="264">
        <f>'Student name internal mark'!Y90</f>
        <v>86</v>
      </c>
      <c r="Y89" s="227">
        <f t="shared" si="21"/>
        <v>1</v>
      </c>
      <c r="Z89" s="227">
        <f t="shared" si="22"/>
        <v>0</v>
      </c>
      <c r="AA89" s="227">
        <f t="shared" si="23"/>
        <v>2</v>
      </c>
      <c r="AB89" s="227">
        <f t="shared" si="24"/>
        <v>0</v>
      </c>
      <c r="AC89" s="227">
        <f t="shared" si="25"/>
        <v>0</v>
      </c>
      <c r="AD89" s="227">
        <f t="shared" si="26"/>
        <v>0</v>
      </c>
      <c r="AE89" s="227">
        <f t="shared" si="27"/>
        <v>2</v>
      </c>
      <c r="AF89" s="227">
        <f t="shared" si="28"/>
        <v>2</v>
      </c>
      <c r="AG89" s="227">
        <f t="shared" si="29"/>
        <v>2</v>
      </c>
      <c r="AH89" s="227">
        <f t="shared" si="30"/>
        <v>2</v>
      </c>
      <c r="AI89" s="227">
        <f t="shared" si="31"/>
        <v>10</v>
      </c>
      <c r="AJ89" s="227">
        <f t="shared" si="32"/>
        <v>13</v>
      </c>
      <c r="AK89" s="227">
        <f t="shared" si="33"/>
        <v>13</v>
      </c>
      <c r="AL89" s="227">
        <f t="shared" si="34"/>
        <v>13</v>
      </c>
      <c r="AM89" s="227">
        <f t="shared" si="35"/>
        <v>13</v>
      </c>
      <c r="AN89" s="227">
        <f t="shared" si="36"/>
        <v>13</v>
      </c>
      <c r="AO89" s="261">
        <f t="shared" si="37"/>
        <v>86</v>
      </c>
    </row>
    <row r="90" spans="1:41" ht="15.6">
      <c r="A90">
        <f t="shared" si="19"/>
        <v>77</v>
      </c>
      <c r="B90" s="191" t="str">
        <f>C90&amp;":"&amp;COUNTIF($C$6:C90,C90)</f>
        <v>77:3</v>
      </c>
      <c r="C90" s="148">
        <f t="shared" si="20"/>
        <v>77</v>
      </c>
      <c r="D90" s="262">
        <v>2</v>
      </c>
      <c r="E90" s="262">
        <v>1</v>
      </c>
      <c r="F90" s="262">
        <v>2</v>
      </c>
      <c r="G90" s="262">
        <v>2</v>
      </c>
      <c r="H90" s="262">
        <v>2</v>
      </c>
      <c r="I90" s="262">
        <v>2</v>
      </c>
      <c r="J90" s="262">
        <v>2</v>
      </c>
      <c r="K90" s="262">
        <v>2</v>
      </c>
      <c r="L90" s="262">
        <v>2</v>
      </c>
      <c r="M90" s="262">
        <v>2</v>
      </c>
      <c r="N90" s="262">
        <v>10</v>
      </c>
      <c r="O90" s="262">
        <v>9</v>
      </c>
      <c r="P90" s="262">
        <v>5</v>
      </c>
      <c r="Q90" s="262">
        <v>12</v>
      </c>
      <c r="R90" s="262">
        <v>10</v>
      </c>
      <c r="S90" s="262">
        <v>12</v>
      </c>
      <c r="T90" s="263"/>
      <c r="V90" s="2">
        <v>85</v>
      </c>
      <c r="W90" s="1" t="str">
        <f>X90&amp;":"&amp;COUNTIF($X$6:X90,X90)</f>
        <v>87:6</v>
      </c>
      <c r="X90" s="264">
        <f>'Student name internal mark'!Y91</f>
        <v>87</v>
      </c>
      <c r="Y90" s="227">
        <f t="shared" si="21"/>
        <v>2</v>
      </c>
      <c r="Z90" s="227">
        <f t="shared" si="22"/>
        <v>2</v>
      </c>
      <c r="AA90" s="227">
        <f t="shared" si="23"/>
        <v>1</v>
      </c>
      <c r="AB90" s="227">
        <f t="shared" si="24"/>
        <v>2</v>
      </c>
      <c r="AC90" s="227">
        <f t="shared" si="25"/>
        <v>2</v>
      </c>
      <c r="AD90" s="227">
        <f t="shared" si="26"/>
        <v>2</v>
      </c>
      <c r="AE90" s="227">
        <f t="shared" si="27"/>
        <v>2</v>
      </c>
      <c r="AF90" s="227">
        <f t="shared" si="28"/>
        <v>2</v>
      </c>
      <c r="AG90" s="227">
        <f t="shared" si="29"/>
        <v>1</v>
      </c>
      <c r="AH90" s="227">
        <f t="shared" si="30"/>
        <v>2</v>
      </c>
      <c r="AI90" s="227">
        <f t="shared" si="31"/>
        <v>10</v>
      </c>
      <c r="AJ90" s="227">
        <f t="shared" si="32"/>
        <v>10</v>
      </c>
      <c r="AK90" s="227">
        <f t="shared" si="33"/>
        <v>11</v>
      </c>
      <c r="AL90" s="227">
        <f t="shared" si="34"/>
        <v>12</v>
      </c>
      <c r="AM90" s="227">
        <f t="shared" si="35"/>
        <v>14</v>
      </c>
      <c r="AN90" s="227">
        <f t="shared" si="36"/>
        <v>12</v>
      </c>
      <c r="AO90" s="261">
        <f t="shared" si="37"/>
        <v>87</v>
      </c>
    </row>
    <row r="91" spans="1:41" ht="15.6">
      <c r="A91">
        <f t="shared" si="19"/>
        <v>77</v>
      </c>
      <c r="B91" s="191"/>
      <c r="C91" s="148">
        <f t="shared" si="20"/>
        <v>77</v>
      </c>
      <c r="D91" s="262">
        <v>2</v>
      </c>
      <c r="E91" s="262">
        <v>1</v>
      </c>
      <c r="F91" s="262">
        <v>2</v>
      </c>
      <c r="G91" s="262">
        <v>2</v>
      </c>
      <c r="H91" s="262">
        <v>2</v>
      </c>
      <c r="I91" s="262">
        <v>2</v>
      </c>
      <c r="J91" s="262">
        <v>2</v>
      </c>
      <c r="K91" s="262">
        <v>2</v>
      </c>
      <c r="L91" s="262">
        <v>2</v>
      </c>
      <c r="M91" s="262">
        <v>2</v>
      </c>
      <c r="N91" s="262">
        <v>8</v>
      </c>
      <c r="O91" s="262">
        <v>12</v>
      </c>
      <c r="P91" s="262">
        <v>14</v>
      </c>
      <c r="Q91" s="262">
        <v>9</v>
      </c>
      <c r="R91" s="262">
        <v>10</v>
      </c>
      <c r="S91" s="262">
        <v>5</v>
      </c>
      <c r="T91" s="263"/>
      <c r="V91" s="2">
        <v>86</v>
      </c>
      <c r="W91" s="1"/>
      <c r="X91" s="264">
        <f>'Student name internal mark'!Y92</f>
        <v>79</v>
      </c>
      <c r="Y91" s="227">
        <f t="shared" si="21"/>
        <v>2</v>
      </c>
      <c r="Z91" s="227">
        <f t="shared" si="22"/>
        <v>2</v>
      </c>
      <c r="AA91" s="227">
        <f t="shared" si="23"/>
        <v>2</v>
      </c>
      <c r="AB91" s="227">
        <f t="shared" si="24"/>
        <v>2</v>
      </c>
      <c r="AC91" s="227">
        <f t="shared" si="25"/>
        <v>2</v>
      </c>
      <c r="AD91" s="227">
        <f t="shared" si="26"/>
        <v>2</v>
      </c>
      <c r="AE91" s="227">
        <f t="shared" si="27"/>
        <v>2</v>
      </c>
      <c r="AF91" s="227">
        <f t="shared" si="28"/>
        <v>2</v>
      </c>
      <c r="AG91" s="227">
        <f t="shared" si="29"/>
        <v>2</v>
      </c>
      <c r="AH91" s="227">
        <f t="shared" si="30"/>
        <v>2</v>
      </c>
      <c r="AI91" s="227">
        <f t="shared" si="31"/>
        <v>6</v>
      </c>
      <c r="AJ91" s="227">
        <f t="shared" si="32"/>
        <v>9</v>
      </c>
      <c r="AK91" s="227">
        <f t="shared" si="33"/>
        <v>5</v>
      </c>
      <c r="AL91" s="227">
        <f t="shared" si="34"/>
        <v>11</v>
      </c>
      <c r="AM91" s="227">
        <f t="shared" si="35"/>
        <v>14</v>
      </c>
      <c r="AN91" s="227">
        <f t="shared" si="36"/>
        <v>14</v>
      </c>
      <c r="AO91" s="261">
        <f t="shared" si="37"/>
        <v>79</v>
      </c>
    </row>
    <row r="92" spans="1:41" ht="15.6">
      <c r="A92">
        <f t="shared" si="19"/>
        <v>55</v>
      </c>
      <c r="B92" s="191" t="str">
        <f>C92&amp;":"&amp;COUNTIF($C$6:C92,C92)</f>
        <v>55:3</v>
      </c>
      <c r="C92" s="148">
        <f t="shared" si="20"/>
        <v>55</v>
      </c>
      <c r="D92" s="262">
        <v>2</v>
      </c>
      <c r="E92" s="262">
        <v>2</v>
      </c>
      <c r="F92" s="262">
        <v>2</v>
      </c>
      <c r="G92" s="262">
        <v>1</v>
      </c>
      <c r="H92" s="262">
        <v>2</v>
      </c>
      <c r="I92" s="262">
        <v>2</v>
      </c>
      <c r="J92" s="262">
        <v>2</v>
      </c>
      <c r="K92" s="262">
        <v>2</v>
      </c>
      <c r="L92" s="262">
        <v>2</v>
      </c>
      <c r="M92" s="262">
        <v>2</v>
      </c>
      <c r="N92" s="262">
        <v>5</v>
      </c>
      <c r="O92" s="262">
        <v>8</v>
      </c>
      <c r="P92" s="262">
        <v>4</v>
      </c>
      <c r="Q92" s="262">
        <v>14</v>
      </c>
      <c r="R92" s="262">
        <v>0</v>
      </c>
      <c r="S92" s="262">
        <v>5</v>
      </c>
      <c r="V92" s="2">
        <v>87</v>
      </c>
      <c r="W92" s="1" t="str">
        <f>X92&amp;":"&amp;COUNTIF($X$6:X92,X92)</f>
        <v>86:18</v>
      </c>
      <c r="X92" s="264">
        <f>'Student name internal mark'!Y93</f>
        <v>86</v>
      </c>
      <c r="Y92" s="227">
        <f t="shared" si="21"/>
        <v>1</v>
      </c>
      <c r="Z92" s="227">
        <f t="shared" si="22"/>
        <v>0</v>
      </c>
      <c r="AA92" s="227">
        <f t="shared" si="23"/>
        <v>2</v>
      </c>
      <c r="AB92" s="227">
        <f t="shared" si="24"/>
        <v>0</v>
      </c>
      <c r="AC92" s="227">
        <f t="shared" si="25"/>
        <v>0</v>
      </c>
      <c r="AD92" s="227">
        <f t="shared" si="26"/>
        <v>0</v>
      </c>
      <c r="AE92" s="227">
        <f t="shared" si="27"/>
        <v>2</v>
      </c>
      <c r="AF92" s="227">
        <f t="shared" si="28"/>
        <v>2</v>
      </c>
      <c r="AG92" s="227">
        <f t="shared" si="29"/>
        <v>2</v>
      </c>
      <c r="AH92" s="227">
        <f t="shared" si="30"/>
        <v>2</v>
      </c>
      <c r="AI92" s="227">
        <f t="shared" si="31"/>
        <v>10</v>
      </c>
      <c r="AJ92" s="227">
        <f t="shared" si="32"/>
        <v>13</v>
      </c>
      <c r="AK92" s="227">
        <f t="shared" si="33"/>
        <v>13</v>
      </c>
      <c r="AL92" s="227">
        <f t="shared" si="34"/>
        <v>13</v>
      </c>
      <c r="AM92" s="227">
        <f t="shared" si="35"/>
        <v>13</v>
      </c>
      <c r="AN92" s="227">
        <f t="shared" si="36"/>
        <v>13</v>
      </c>
      <c r="AO92" s="261">
        <f t="shared" si="37"/>
        <v>86</v>
      </c>
    </row>
    <row r="93" spans="1:41" ht="15.6">
      <c r="A93">
        <f t="shared" si="19"/>
        <v>52</v>
      </c>
      <c r="B93" s="191" t="str">
        <f>C93&amp;":"&amp;COUNTIF($C$6:C93,C93)</f>
        <v>52:1</v>
      </c>
      <c r="C93" s="148">
        <f t="shared" si="20"/>
        <v>52</v>
      </c>
      <c r="D93" s="262">
        <v>2</v>
      </c>
      <c r="E93" s="262">
        <v>1</v>
      </c>
      <c r="F93" s="262">
        <v>2</v>
      </c>
      <c r="G93" s="262">
        <v>1</v>
      </c>
      <c r="H93" s="262">
        <v>2</v>
      </c>
      <c r="I93" s="262">
        <v>2</v>
      </c>
      <c r="J93" s="262">
        <v>2</v>
      </c>
      <c r="K93" s="262">
        <v>2</v>
      </c>
      <c r="L93" s="262">
        <v>2</v>
      </c>
      <c r="M93" s="262">
        <v>2</v>
      </c>
      <c r="N93" s="262">
        <v>5</v>
      </c>
      <c r="O93" s="262">
        <v>3</v>
      </c>
      <c r="P93" s="262">
        <v>8</v>
      </c>
      <c r="Q93" s="262">
        <v>4</v>
      </c>
      <c r="R93" s="262">
        <v>8</v>
      </c>
      <c r="S93" s="262">
        <v>6</v>
      </c>
      <c r="T93" s="263"/>
      <c r="V93" s="2">
        <v>88</v>
      </c>
      <c r="W93" s="1" t="str">
        <f>X93&amp;":"&amp;COUNTIF($X$6:X93,X93)</f>
        <v>75:1</v>
      </c>
      <c r="X93" s="264">
        <f>'Student name internal mark'!Y94</f>
        <v>75</v>
      </c>
      <c r="Y93" s="227">
        <f t="shared" si="21"/>
        <v>2</v>
      </c>
      <c r="Z93" s="227">
        <f t="shared" si="22"/>
        <v>2</v>
      </c>
      <c r="AA93" s="227">
        <f t="shared" si="23"/>
        <v>2</v>
      </c>
      <c r="AB93" s="227">
        <f t="shared" si="24"/>
        <v>1</v>
      </c>
      <c r="AC93" s="227">
        <f t="shared" si="25"/>
        <v>2</v>
      </c>
      <c r="AD93" s="227">
        <f t="shared" si="26"/>
        <v>2</v>
      </c>
      <c r="AE93" s="227">
        <f t="shared" si="27"/>
        <v>2</v>
      </c>
      <c r="AF93" s="227">
        <f t="shared" si="28"/>
        <v>2</v>
      </c>
      <c r="AG93" s="227">
        <f t="shared" si="29"/>
        <v>2</v>
      </c>
      <c r="AH93" s="227">
        <f t="shared" si="30"/>
        <v>2</v>
      </c>
      <c r="AI93" s="227">
        <f t="shared" si="31"/>
        <v>9</v>
      </c>
      <c r="AJ93" s="227">
        <f t="shared" si="32"/>
        <v>12</v>
      </c>
      <c r="AK93" s="227">
        <f t="shared" si="33"/>
        <v>3</v>
      </c>
      <c r="AL93" s="227">
        <f t="shared" si="34"/>
        <v>9</v>
      </c>
      <c r="AM93" s="227">
        <f t="shared" si="35"/>
        <v>14</v>
      </c>
      <c r="AN93" s="227">
        <f t="shared" si="36"/>
        <v>9</v>
      </c>
      <c r="AO93" s="261">
        <f t="shared" si="37"/>
        <v>75</v>
      </c>
    </row>
    <row r="94" spans="1:41" ht="15.6">
      <c r="A94">
        <f t="shared" si="19"/>
        <v>65</v>
      </c>
      <c r="B94" s="191" t="str">
        <f>C94&amp;":"&amp;COUNTIF($C$6:C94,C94)</f>
        <v>65:2</v>
      </c>
      <c r="C94" s="148">
        <f t="shared" si="20"/>
        <v>65</v>
      </c>
      <c r="D94" s="262">
        <v>2</v>
      </c>
      <c r="E94" s="262">
        <v>2</v>
      </c>
      <c r="F94" s="262">
        <v>2</v>
      </c>
      <c r="G94" s="262">
        <v>1</v>
      </c>
      <c r="H94" s="262">
        <v>2</v>
      </c>
      <c r="I94" s="262">
        <v>2</v>
      </c>
      <c r="J94" s="262">
        <v>2</v>
      </c>
      <c r="K94" s="262">
        <v>2</v>
      </c>
      <c r="L94" s="262">
        <v>2</v>
      </c>
      <c r="M94" s="262">
        <v>2</v>
      </c>
      <c r="N94" s="262">
        <v>9</v>
      </c>
      <c r="O94" s="262">
        <v>13</v>
      </c>
      <c r="P94" s="262">
        <v>1</v>
      </c>
      <c r="Q94" s="262">
        <v>9</v>
      </c>
      <c r="R94" s="262">
        <v>7</v>
      </c>
      <c r="S94" s="262">
        <v>7</v>
      </c>
      <c r="V94" s="2">
        <v>89</v>
      </c>
      <c r="W94" s="1" t="str">
        <f>X94&amp;":"&amp;COUNTIF($X$6:X94,X94)</f>
        <v>80:3</v>
      </c>
      <c r="X94" s="264">
        <f>'Student name internal mark'!Y95</f>
        <v>80</v>
      </c>
      <c r="Y94" s="227">
        <f t="shared" si="21"/>
        <v>1</v>
      </c>
      <c r="Z94" s="227">
        <f t="shared" si="22"/>
        <v>1</v>
      </c>
      <c r="AA94" s="227">
        <f t="shared" si="23"/>
        <v>1</v>
      </c>
      <c r="AB94" s="227">
        <f t="shared" si="24"/>
        <v>1</v>
      </c>
      <c r="AC94" s="227">
        <f t="shared" si="25"/>
        <v>1</v>
      </c>
      <c r="AD94" s="227">
        <f t="shared" si="26"/>
        <v>1</v>
      </c>
      <c r="AE94" s="227">
        <f t="shared" si="27"/>
        <v>2</v>
      </c>
      <c r="AF94" s="227">
        <f t="shared" si="28"/>
        <v>2</v>
      </c>
      <c r="AG94" s="227">
        <f t="shared" si="29"/>
        <v>2</v>
      </c>
      <c r="AH94" s="227">
        <f t="shared" si="30"/>
        <v>2</v>
      </c>
      <c r="AI94" s="227">
        <f t="shared" si="31"/>
        <v>8</v>
      </c>
      <c r="AJ94" s="227">
        <f t="shared" si="32"/>
        <v>13</v>
      </c>
      <c r="AK94" s="227">
        <f t="shared" si="33"/>
        <v>12</v>
      </c>
      <c r="AL94" s="227">
        <f t="shared" si="34"/>
        <v>10</v>
      </c>
      <c r="AM94" s="227">
        <f t="shared" si="35"/>
        <v>14</v>
      </c>
      <c r="AN94" s="227">
        <f t="shared" si="36"/>
        <v>9</v>
      </c>
      <c r="AO94" s="261">
        <f t="shared" si="37"/>
        <v>80</v>
      </c>
    </row>
    <row r="95" spans="1:41" ht="15.6">
      <c r="A95">
        <f t="shared" si="19"/>
        <v>64</v>
      </c>
      <c r="B95" s="191" t="str">
        <f>C95&amp;":"&amp;COUNTIF($C$6:C95,C95)</f>
        <v>64:3</v>
      </c>
      <c r="C95" s="148">
        <f t="shared" si="20"/>
        <v>64</v>
      </c>
      <c r="D95" s="262">
        <v>2</v>
      </c>
      <c r="E95" s="262">
        <v>1</v>
      </c>
      <c r="F95" s="262">
        <v>2</v>
      </c>
      <c r="G95" s="262">
        <v>2</v>
      </c>
      <c r="H95" s="262">
        <v>2</v>
      </c>
      <c r="I95" s="262">
        <v>2</v>
      </c>
      <c r="J95" s="262">
        <v>2</v>
      </c>
      <c r="K95" s="262">
        <v>2</v>
      </c>
      <c r="L95" s="262">
        <v>2</v>
      </c>
      <c r="M95" s="262">
        <v>2</v>
      </c>
      <c r="N95" s="262">
        <v>7</v>
      </c>
      <c r="O95" s="262">
        <v>7</v>
      </c>
      <c r="P95" s="262">
        <v>8</v>
      </c>
      <c r="Q95" s="262">
        <v>7</v>
      </c>
      <c r="R95" s="262">
        <v>9</v>
      </c>
      <c r="S95" s="262">
        <v>7</v>
      </c>
      <c r="T95" s="263"/>
      <c r="V95" s="2">
        <v>90</v>
      </c>
      <c r="W95" s="1" t="str">
        <f>X95&amp;":"&amp;COUNTIF($X$6:X95,X95)</f>
        <v>95:3</v>
      </c>
      <c r="X95" s="264">
        <f>'Student name internal mark'!Y96</f>
        <v>95</v>
      </c>
      <c r="Y95" s="227">
        <f t="shared" si="21"/>
        <v>2</v>
      </c>
      <c r="Z95" s="227">
        <f t="shared" si="22"/>
        <v>2</v>
      </c>
      <c r="AA95" s="227">
        <f t="shared" si="23"/>
        <v>2</v>
      </c>
      <c r="AB95" s="227">
        <f t="shared" si="24"/>
        <v>2</v>
      </c>
      <c r="AC95" s="227">
        <f t="shared" si="25"/>
        <v>2</v>
      </c>
      <c r="AD95" s="227">
        <f t="shared" si="26"/>
        <v>2</v>
      </c>
      <c r="AE95" s="227">
        <f t="shared" si="27"/>
        <v>2</v>
      </c>
      <c r="AF95" s="227">
        <f t="shared" si="28"/>
        <v>2</v>
      </c>
      <c r="AG95" s="227">
        <f t="shared" si="29"/>
        <v>2</v>
      </c>
      <c r="AH95" s="227">
        <f t="shared" si="30"/>
        <v>2</v>
      </c>
      <c r="AI95" s="227">
        <f t="shared" si="31"/>
        <v>9</v>
      </c>
      <c r="AJ95" s="227">
        <f t="shared" si="32"/>
        <v>13</v>
      </c>
      <c r="AK95" s="227">
        <f t="shared" si="33"/>
        <v>13</v>
      </c>
      <c r="AL95" s="227">
        <f t="shared" si="34"/>
        <v>13</v>
      </c>
      <c r="AM95" s="227">
        <f t="shared" si="35"/>
        <v>14</v>
      </c>
      <c r="AN95" s="227">
        <f t="shared" si="36"/>
        <v>13</v>
      </c>
      <c r="AO95" s="261">
        <f t="shared" si="37"/>
        <v>95</v>
      </c>
    </row>
    <row r="96" spans="1:41" ht="15.6">
      <c r="A96">
        <f t="shared" si="19"/>
        <v>63</v>
      </c>
      <c r="B96" s="191" t="str">
        <f>C96&amp;":"&amp;COUNTIF($C$6:C96,C96)</f>
        <v>63:4</v>
      </c>
      <c r="C96" s="148">
        <f t="shared" si="20"/>
        <v>63</v>
      </c>
      <c r="D96" s="262">
        <v>2</v>
      </c>
      <c r="E96" s="262">
        <v>1</v>
      </c>
      <c r="F96" s="262">
        <v>2</v>
      </c>
      <c r="G96" s="262">
        <v>2</v>
      </c>
      <c r="H96" s="262">
        <v>2</v>
      </c>
      <c r="I96" s="262">
        <v>2</v>
      </c>
      <c r="J96" s="262">
        <v>2</v>
      </c>
      <c r="K96" s="262">
        <v>2</v>
      </c>
      <c r="L96" s="262">
        <v>2</v>
      </c>
      <c r="M96" s="262">
        <v>2</v>
      </c>
      <c r="N96" s="262">
        <v>9</v>
      </c>
      <c r="O96" s="262">
        <v>4</v>
      </c>
      <c r="P96" s="262">
        <v>11</v>
      </c>
      <c r="Q96" s="262">
        <v>8</v>
      </c>
      <c r="R96" s="262">
        <v>0</v>
      </c>
      <c r="S96" s="262">
        <v>12</v>
      </c>
      <c r="T96" s="263"/>
      <c r="V96" s="2">
        <v>91</v>
      </c>
      <c r="W96" s="1" t="str">
        <f>X96&amp;":"&amp;COUNTIF($X$6:X96,X96)</f>
        <v>87:7</v>
      </c>
      <c r="X96" s="264">
        <f>'Student name internal mark'!Y97</f>
        <v>87</v>
      </c>
      <c r="Y96" s="227">
        <f t="shared" si="21"/>
        <v>2</v>
      </c>
      <c r="Z96" s="227">
        <f t="shared" si="22"/>
        <v>2</v>
      </c>
      <c r="AA96" s="227">
        <f t="shared" si="23"/>
        <v>1</v>
      </c>
      <c r="AB96" s="227">
        <f t="shared" si="24"/>
        <v>2</v>
      </c>
      <c r="AC96" s="227">
        <f t="shared" si="25"/>
        <v>2</v>
      </c>
      <c r="AD96" s="227">
        <f t="shared" si="26"/>
        <v>2</v>
      </c>
      <c r="AE96" s="227">
        <f t="shared" si="27"/>
        <v>2</v>
      </c>
      <c r="AF96" s="227">
        <f t="shared" si="28"/>
        <v>2</v>
      </c>
      <c r="AG96" s="227">
        <f t="shared" si="29"/>
        <v>1</v>
      </c>
      <c r="AH96" s="227">
        <f t="shared" si="30"/>
        <v>2</v>
      </c>
      <c r="AI96" s="227">
        <f t="shared" si="31"/>
        <v>10</v>
      </c>
      <c r="AJ96" s="227">
        <f t="shared" si="32"/>
        <v>10</v>
      </c>
      <c r="AK96" s="227">
        <f t="shared" si="33"/>
        <v>11</v>
      </c>
      <c r="AL96" s="227">
        <f t="shared" si="34"/>
        <v>12</v>
      </c>
      <c r="AM96" s="227">
        <f t="shared" si="35"/>
        <v>14</v>
      </c>
      <c r="AN96" s="227">
        <f t="shared" si="36"/>
        <v>12</v>
      </c>
      <c r="AO96" s="261">
        <f t="shared" si="37"/>
        <v>87</v>
      </c>
    </row>
    <row r="97" spans="1:41" ht="15.6">
      <c r="A97">
        <f t="shared" si="19"/>
        <v>71</v>
      </c>
      <c r="B97" s="191" t="str">
        <f>C97&amp;":"&amp;COUNTIF($C$6:C97,C97)</f>
        <v>71:1</v>
      </c>
      <c r="C97" s="148">
        <f t="shared" si="20"/>
        <v>71</v>
      </c>
      <c r="D97" s="262">
        <v>2</v>
      </c>
      <c r="E97" s="262">
        <v>1</v>
      </c>
      <c r="F97" s="262">
        <v>2</v>
      </c>
      <c r="G97" s="262">
        <v>2</v>
      </c>
      <c r="H97" s="262">
        <v>2</v>
      </c>
      <c r="I97" s="262">
        <v>2</v>
      </c>
      <c r="J97" s="262">
        <v>2</v>
      </c>
      <c r="K97" s="262">
        <v>2</v>
      </c>
      <c r="L97" s="262">
        <v>2</v>
      </c>
      <c r="M97" s="262">
        <v>2</v>
      </c>
      <c r="N97" s="262">
        <v>10</v>
      </c>
      <c r="O97" s="262">
        <v>11</v>
      </c>
      <c r="P97" s="262">
        <v>6</v>
      </c>
      <c r="Q97" s="262">
        <v>7</v>
      </c>
      <c r="R97" s="262">
        <v>11</v>
      </c>
      <c r="S97" s="262">
        <v>7</v>
      </c>
      <c r="V97" s="2">
        <v>92</v>
      </c>
      <c r="W97" s="1" t="str">
        <f>X97&amp;":"&amp;COUNTIF($X$6:X97,X97)</f>
        <v>86:19</v>
      </c>
      <c r="X97" s="264">
        <f>'Student name internal mark'!Y98</f>
        <v>86</v>
      </c>
      <c r="Y97" s="227">
        <f t="shared" si="21"/>
        <v>1</v>
      </c>
      <c r="Z97" s="227">
        <f t="shared" si="22"/>
        <v>0</v>
      </c>
      <c r="AA97" s="227">
        <f t="shared" si="23"/>
        <v>2</v>
      </c>
      <c r="AB97" s="227">
        <f t="shared" si="24"/>
        <v>0</v>
      </c>
      <c r="AC97" s="227">
        <f t="shared" si="25"/>
        <v>0</v>
      </c>
      <c r="AD97" s="227">
        <f t="shared" si="26"/>
        <v>0</v>
      </c>
      <c r="AE97" s="227">
        <f t="shared" si="27"/>
        <v>2</v>
      </c>
      <c r="AF97" s="227">
        <f t="shared" si="28"/>
        <v>2</v>
      </c>
      <c r="AG97" s="227">
        <f t="shared" si="29"/>
        <v>2</v>
      </c>
      <c r="AH97" s="227">
        <f t="shared" si="30"/>
        <v>2</v>
      </c>
      <c r="AI97" s="227">
        <f t="shared" si="31"/>
        <v>10</v>
      </c>
      <c r="AJ97" s="227">
        <f t="shared" si="32"/>
        <v>13</v>
      </c>
      <c r="AK97" s="227">
        <f t="shared" si="33"/>
        <v>13</v>
      </c>
      <c r="AL97" s="227">
        <f t="shared" si="34"/>
        <v>13</v>
      </c>
      <c r="AM97" s="227">
        <f t="shared" si="35"/>
        <v>13</v>
      </c>
      <c r="AN97" s="227">
        <f t="shared" si="36"/>
        <v>13</v>
      </c>
      <c r="AO97" s="261">
        <f t="shared" si="37"/>
        <v>86</v>
      </c>
    </row>
    <row r="98" spans="1:41" ht="15.6">
      <c r="A98">
        <f t="shared" si="19"/>
        <v>45</v>
      </c>
      <c r="B98" s="191" t="str">
        <f>C98&amp;":"&amp;COUNTIF($C$6:C98,C98)</f>
        <v>45:2</v>
      </c>
      <c r="C98" s="148">
        <f t="shared" si="20"/>
        <v>45</v>
      </c>
      <c r="D98" s="262">
        <v>2</v>
      </c>
      <c r="E98" s="262">
        <v>1</v>
      </c>
      <c r="F98" s="262">
        <v>2</v>
      </c>
      <c r="G98" s="262">
        <v>1</v>
      </c>
      <c r="H98" s="262">
        <v>2</v>
      </c>
      <c r="I98" s="262">
        <v>2</v>
      </c>
      <c r="J98" s="262">
        <v>2</v>
      </c>
      <c r="K98" s="262">
        <v>2</v>
      </c>
      <c r="L98" s="262">
        <v>2</v>
      </c>
      <c r="M98" s="262">
        <v>2</v>
      </c>
      <c r="N98" s="262">
        <v>7</v>
      </c>
      <c r="O98" s="262">
        <v>5</v>
      </c>
      <c r="P98" s="262">
        <v>6</v>
      </c>
      <c r="Q98" s="262">
        <v>1</v>
      </c>
      <c r="R98" s="262">
        <v>8</v>
      </c>
      <c r="S98" s="262">
        <v>0</v>
      </c>
      <c r="T98" s="263"/>
      <c r="V98" s="2">
        <v>93</v>
      </c>
      <c r="W98" s="1" t="str">
        <f>X98&amp;":"&amp;COUNTIF($X$6:X98,X98)</f>
        <v>76:1</v>
      </c>
      <c r="X98" s="264">
        <f>'Student name internal mark'!Y99</f>
        <v>76</v>
      </c>
      <c r="Y98" s="227">
        <f t="shared" si="21"/>
        <v>2</v>
      </c>
      <c r="Z98" s="227">
        <f t="shared" si="22"/>
        <v>2</v>
      </c>
      <c r="AA98" s="227">
        <f t="shared" si="23"/>
        <v>2</v>
      </c>
      <c r="AB98" s="227">
        <f t="shared" si="24"/>
        <v>2</v>
      </c>
      <c r="AC98" s="227">
        <f t="shared" si="25"/>
        <v>2</v>
      </c>
      <c r="AD98" s="227">
        <f t="shared" si="26"/>
        <v>2</v>
      </c>
      <c r="AE98" s="227">
        <f t="shared" si="27"/>
        <v>2</v>
      </c>
      <c r="AF98" s="227">
        <f t="shared" si="28"/>
        <v>2</v>
      </c>
      <c r="AG98" s="227">
        <f t="shared" si="29"/>
        <v>2</v>
      </c>
      <c r="AH98" s="227">
        <f t="shared" si="30"/>
        <v>2</v>
      </c>
      <c r="AI98" s="227">
        <f t="shared" si="31"/>
        <v>10</v>
      </c>
      <c r="AJ98" s="227">
        <f t="shared" si="32"/>
        <v>12</v>
      </c>
      <c r="AK98" s="227">
        <f t="shared" si="33"/>
        <v>8</v>
      </c>
      <c r="AL98" s="227">
        <f t="shared" si="34"/>
        <v>14</v>
      </c>
      <c r="AM98" s="227">
        <f t="shared" si="35"/>
        <v>2</v>
      </c>
      <c r="AN98" s="227">
        <f t="shared" si="36"/>
        <v>10</v>
      </c>
      <c r="AO98" s="261">
        <f t="shared" si="37"/>
        <v>76</v>
      </c>
    </row>
    <row r="99" spans="1:41" ht="15.6">
      <c r="A99">
        <f t="shared" si="19"/>
        <v>57</v>
      </c>
      <c r="B99" s="191" t="str">
        <f>C99&amp;":"&amp;COUNTIF($C$6:C99,C99)</f>
        <v>57:5</v>
      </c>
      <c r="C99" s="148">
        <f t="shared" si="20"/>
        <v>57</v>
      </c>
      <c r="D99" s="262">
        <v>2</v>
      </c>
      <c r="E99" s="262">
        <v>1</v>
      </c>
      <c r="F99" s="262">
        <v>2</v>
      </c>
      <c r="G99" s="262">
        <v>1</v>
      </c>
      <c r="H99" s="262">
        <v>2</v>
      </c>
      <c r="I99" s="262">
        <v>2</v>
      </c>
      <c r="J99" s="262">
        <v>2</v>
      </c>
      <c r="K99" s="262">
        <v>2</v>
      </c>
      <c r="L99" s="262">
        <v>2</v>
      </c>
      <c r="M99" s="262">
        <v>2</v>
      </c>
      <c r="N99" s="262">
        <v>10</v>
      </c>
      <c r="O99" s="262">
        <v>4</v>
      </c>
      <c r="P99" s="262">
        <v>11</v>
      </c>
      <c r="Q99" s="262">
        <v>9</v>
      </c>
      <c r="R99" s="262">
        <v>3</v>
      </c>
      <c r="S99" s="262">
        <v>2</v>
      </c>
      <c r="T99" s="263"/>
      <c r="V99" s="2">
        <v>94</v>
      </c>
      <c r="W99" s="1" t="str">
        <f>X99&amp;":"&amp;COUNTIF($X$6:X99,X99)</f>
        <v>57:1</v>
      </c>
      <c r="X99" s="264">
        <f>'Student name internal mark'!Y100</f>
        <v>57</v>
      </c>
      <c r="Y99" s="227">
        <f t="shared" si="21"/>
        <v>2</v>
      </c>
      <c r="Z99" s="227">
        <f t="shared" si="22"/>
        <v>1</v>
      </c>
      <c r="AA99" s="227">
        <f t="shared" si="23"/>
        <v>2</v>
      </c>
      <c r="AB99" s="227">
        <f t="shared" si="24"/>
        <v>1</v>
      </c>
      <c r="AC99" s="227">
        <f t="shared" si="25"/>
        <v>2</v>
      </c>
      <c r="AD99" s="227">
        <f t="shared" si="26"/>
        <v>2</v>
      </c>
      <c r="AE99" s="227">
        <f t="shared" si="27"/>
        <v>2</v>
      </c>
      <c r="AF99" s="227">
        <f t="shared" si="28"/>
        <v>2</v>
      </c>
      <c r="AG99" s="227">
        <f t="shared" si="29"/>
        <v>2</v>
      </c>
      <c r="AH99" s="227">
        <f t="shared" si="30"/>
        <v>2</v>
      </c>
      <c r="AI99" s="227">
        <f t="shared" si="31"/>
        <v>8</v>
      </c>
      <c r="AJ99" s="227">
        <f t="shared" si="32"/>
        <v>11</v>
      </c>
      <c r="AK99" s="227">
        <f t="shared" si="33"/>
        <v>3</v>
      </c>
      <c r="AL99" s="227">
        <f t="shared" si="34"/>
        <v>9</v>
      </c>
      <c r="AM99" s="227">
        <f t="shared" si="35"/>
        <v>7</v>
      </c>
      <c r="AN99" s="227">
        <f t="shared" si="36"/>
        <v>1</v>
      </c>
      <c r="AO99" s="261">
        <f t="shared" si="37"/>
        <v>57</v>
      </c>
    </row>
    <row r="100" spans="1:41" ht="15.6">
      <c r="A100">
        <f t="shared" si="19"/>
        <v>42</v>
      </c>
      <c r="B100" s="191" t="str">
        <f>C100&amp;":"&amp;COUNTIF($C$6:C100,C100)</f>
        <v>42:2</v>
      </c>
      <c r="C100" s="148">
        <f t="shared" si="20"/>
        <v>42</v>
      </c>
      <c r="D100" s="262">
        <v>2</v>
      </c>
      <c r="E100" s="262">
        <v>2</v>
      </c>
      <c r="F100" s="262">
        <v>2</v>
      </c>
      <c r="G100" s="262">
        <v>2</v>
      </c>
      <c r="H100" s="262">
        <v>2</v>
      </c>
      <c r="I100" s="262">
        <v>2</v>
      </c>
      <c r="J100" s="262">
        <v>2</v>
      </c>
      <c r="K100" s="262">
        <v>2</v>
      </c>
      <c r="L100" s="262">
        <v>2</v>
      </c>
      <c r="M100" s="262">
        <v>2</v>
      </c>
      <c r="N100" s="262">
        <v>6</v>
      </c>
      <c r="O100" s="262">
        <v>9</v>
      </c>
      <c r="P100" s="262">
        <v>5</v>
      </c>
      <c r="Q100" s="262">
        <v>0</v>
      </c>
      <c r="R100" s="262">
        <v>2</v>
      </c>
      <c r="S100" s="262">
        <v>0</v>
      </c>
      <c r="T100" s="263"/>
      <c r="V100" s="2">
        <v>95</v>
      </c>
      <c r="W100" s="1" t="str">
        <f>X100&amp;":"&amp;COUNTIF($X$6:X100,X100)</f>
        <v>0:6</v>
      </c>
      <c r="X100" s="264">
        <f>'Student name internal mark'!Y101</f>
        <v>0</v>
      </c>
      <c r="Y100" s="227">
        <f t="shared" si="21"/>
        <v>0</v>
      </c>
      <c r="Z100" s="227">
        <f t="shared" si="22"/>
        <v>0</v>
      </c>
      <c r="AA100" s="227">
        <f t="shared" si="23"/>
        <v>0</v>
      </c>
      <c r="AB100" s="227">
        <f t="shared" si="24"/>
        <v>0</v>
      </c>
      <c r="AC100" s="227">
        <f t="shared" si="25"/>
        <v>0</v>
      </c>
      <c r="AD100" s="227">
        <f t="shared" si="26"/>
        <v>0</v>
      </c>
      <c r="AE100" s="227">
        <f t="shared" si="27"/>
        <v>0</v>
      </c>
      <c r="AF100" s="227">
        <f t="shared" si="28"/>
        <v>0</v>
      </c>
      <c r="AG100" s="227">
        <f t="shared" si="29"/>
        <v>0</v>
      </c>
      <c r="AH100" s="227">
        <f t="shared" si="30"/>
        <v>0</v>
      </c>
      <c r="AI100" s="227">
        <f t="shared" si="31"/>
        <v>0</v>
      </c>
      <c r="AJ100" s="227">
        <f t="shared" si="32"/>
        <v>0</v>
      </c>
      <c r="AK100" s="227">
        <f t="shared" si="33"/>
        <v>0</v>
      </c>
      <c r="AL100" s="227">
        <f t="shared" si="34"/>
        <v>0</v>
      </c>
      <c r="AM100" s="227">
        <f t="shared" si="35"/>
        <v>0</v>
      </c>
      <c r="AN100" s="227">
        <f t="shared" si="36"/>
        <v>0</v>
      </c>
      <c r="AO100" s="261">
        <f t="shared" si="37"/>
        <v>0</v>
      </c>
    </row>
    <row r="101" spans="1:41" ht="15.6">
      <c r="A101">
        <f t="shared" si="19"/>
        <v>72</v>
      </c>
      <c r="B101" s="191" t="str">
        <f>C101&amp;":"&amp;COUNTIF($C$6:C101,C101)</f>
        <v>72:4</v>
      </c>
      <c r="C101" s="148">
        <f t="shared" si="20"/>
        <v>72</v>
      </c>
      <c r="D101" s="262">
        <v>2</v>
      </c>
      <c r="E101" s="262">
        <v>1</v>
      </c>
      <c r="F101" s="262">
        <v>2</v>
      </c>
      <c r="G101" s="262">
        <v>1</v>
      </c>
      <c r="H101" s="262">
        <v>2</v>
      </c>
      <c r="I101" s="262">
        <v>2</v>
      </c>
      <c r="J101" s="262">
        <v>2</v>
      </c>
      <c r="K101" s="262">
        <v>2</v>
      </c>
      <c r="L101" s="262">
        <v>2</v>
      </c>
      <c r="M101" s="262">
        <v>2</v>
      </c>
      <c r="N101" s="262">
        <v>7</v>
      </c>
      <c r="O101" s="262">
        <v>14</v>
      </c>
      <c r="P101" s="262">
        <v>10</v>
      </c>
      <c r="Q101" s="262">
        <v>9</v>
      </c>
      <c r="R101" s="262">
        <v>3</v>
      </c>
      <c r="S101" s="262">
        <v>11</v>
      </c>
      <c r="V101" s="2">
        <v>96</v>
      </c>
      <c r="W101" s="1" t="str">
        <f>X101&amp;":"&amp;COUNTIF($X$6:X101,X101)</f>
        <v>97:4</v>
      </c>
      <c r="X101" s="264">
        <f>'Student name internal mark'!Y102</f>
        <v>97</v>
      </c>
      <c r="Y101" s="227">
        <f t="shared" si="21"/>
        <v>2</v>
      </c>
      <c r="Z101" s="227">
        <f t="shared" si="22"/>
        <v>2</v>
      </c>
      <c r="AA101" s="227">
        <f t="shared" si="23"/>
        <v>2</v>
      </c>
      <c r="AB101" s="227">
        <f t="shared" si="24"/>
        <v>2</v>
      </c>
      <c r="AC101" s="227">
        <f t="shared" si="25"/>
        <v>2</v>
      </c>
      <c r="AD101" s="227">
        <f t="shared" si="26"/>
        <v>2</v>
      </c>
      <c r="AE101" s="227">
        <f t="shared" si="27"/>
        <v>2</v>
      </c>
      <c r="AF101" s="227">
        <f t="shared" si="28"/>
        <v>2</v>
      </c>
      <c r="AG101" s="227">
        <f t="shared" si="29"/>
        <v>2</v>
      </c>
      <c r="AH101" s="227">
        <f t="shared" si="30"/>
        <v>2</v>
      </c>
      <c r="AI101" s="227">
        <f t="shared" si="31"/>
        <v>10</v>
      </c>
      <c r="AJ101" s="227">
        <f t="shared" si="32"/>
        <v>13</v>
      </c>
      <c r="AK101" s="227">
        <f t="shared" si="33"/>
        <v>14</v>
      </c>
      <c r="AL101" s="227">
        <f t="shared" si="34"/>
        <v>14</v>
      </c>
      <c r="AM101" s="227">
        <f t="shared" si="35"/>
        <v>13</v>
      </c>
      <c r="AN101" s="227">
        <f t="shared" si="36"/>
        <v>13</v>
      </c>
      <c r="AO101" s="261">
        <f t="shared" si="37"/>
        <v>97</v>
      </c>
    </row>
    <row r="102" spans="1:41" ht="15.6">
      <c r="A102">
        <f t="shared" si="19"/>
        <v>61</v>
      </c>
      <c r="B102" s="191" t="str">
        <f>C102&amp;":"&amp;COUNTIF($C$6:C102,C102)</f>
        <v>61:7</v>
      </c>
      <c r="C102" s="148">
        <f t="shared" si="20"/>
        <v>61</v>
      </c>
      <c r="D102" s="262">
        <v>2</v>
      </c>
      <c r="E102" s="262">
        <v>2</v>
      </c>
      <c r="F102" s="262">
        <v>2</v>
      </c>
      <c r="G102" s="262">
        <v>2</v>
      </c>
      <c r="H102" s="262">
        <v>2</v>
      </c>
      <c r="I102" s="262">
        <v>2</v>
      </c>
      <c r="J102" s="262">
        <v>2</v>
      </c>
      <c r="K102" s="262">
        <v>2</v>
      </c>
      <c r="L102" s="262">
        <v>2</v>
      </c>
      <c r="M102" s="262">
        <v>2</v>
      </c>
      <c r="N102" s="262">
        <v>10</v>
      </c>
      <c r="O102" s="262">
        <v>14</v>
      </c>
      <c r="P102" s="262">
        <v>0</v>
      </c>
      <c r="Q102" s="262">
        <v>12</v>
      </c>
      <c r="R102" s="262">
        <v>5</v>
      </c>
      <c r="S102" s="262">
        <v>0</v>
      </c>
      <c r="T102" s="263"/>
      <c r="V102" s="2">
        <v>97</v>
      </c>
      <c r="W102" s="1" t="str">
        <f>X102&amp;":"&amp;COUNTIF($X$6:X102,X102)</f>
        <v>98:2</v>
      </c>
      <c r="X102" s="264">
        <f>'Student name internal mark'!Y103</f>
        <v>98</v>
      </c>
      <c r="Y102" s="227">
        <f t="shared" si="21"/>
        <v>2</v>
      </c>
      <c r="Z102" s="227">
        <f t="shared" si="22"/>
        <v>2</v>
      </c>
      <c r="AA102" s="227">
        <f t="shared" si="23"/>
        <v>2</v>
      </c>
      <c r="AB102" s="227">
        <f t="shared" si="24"/>
        <v>2</v>
      </c>
      <c r="AC102" s="227">
        <f t="shared" si="25"/>
        <v>2</v>
      </c>
      <c r="AD102" s="227">
        <f t="shared" si="26"/>
        <v>2</v>
      </c>
      <c r="AE102" s="227">
        <f t="shared" si="27"/>
        <v>2</v>
      </c>
      <c r="AF102" s="227">
        <f t="shared" si="28"/>
        <v>2</v>
      </c>
      <c r="AG102" s="227">
        <f t="shared" si="29"/>
        <v>2</v>
      </c>
      <c r="AH102" s="227">
        <f t="shared" si="30"/>
        <v>2</v>
      </c>
      <c r="AI102" s="227">
        <f t="shared" si="31"/>
        <v>9</v>
      </c>
      <c r="AJ102" s="227">
        <f t="shared" si="32"/>
        <v>14</v>
      </c>
      <c r="AK102" s="227">
        <f t="shared" si="33"/>
        <v>14</v>
      </c>
      <c r="AL102" s="227">
        <f t="shared" si="34"/>
        <v>14</v>
      </c>
      <c r="AM102" s="227">
        <f t="shared" si="35"/>
        <v>14</v>
      </c>
      <c r="AN102" s="227">
        <f t="shared" si="36"/>
        <v>13</v>
      </c>
      <c r="AO102" s="261">
        <f t="shared" si="37"/>
        <v>98</v>
      </c>
    </row>
    <row r="103" spans="1:41" ht="15.6">
      <c r="A103">
        <f t="shared" si="19"/>
        <v>69</v>
      </c>
      <c r="B103" s="191" t="str">
        <f>C103&amp;":"&amp;COUNTIF($C$6:C103,C103)</f>
        <v>69:2</v>
      </c>
      <c r="C103" s="148">
        <f t="shared" si="20"/>
        <v>69</v>
      </c>
      <c r="D103" s="262">
        <v>2</v>
      </c>
      <c r="E103" s="262">
        <v>1</v>
      </c>
      <c r="F103" s="262">
        <v>2</v>
      </c>
      <c r="G103" s="262">
        <v>1</v>
      </c>
      <c r="H103" s="262">
        <v>2</v>
      </c>
      <c r="I103" s="262">
        <v>2</v>
      </c>
      <c r="J103" s="262">
        <v>2</v>
      </c>
      <c r="K103" s="262">
        <v>2</v>
      </c>
      <c r="L103" s="262">
        <v>2</v>
      </c>
      <c r="M103" s="262">
        <v>2</v>
      </c>
      <c r="N103" s="262">
        <v>10</v>
      </c>
      <c r="O103" s="262">
        <v>3</v>
      </c>
      <c r="P103" s="262">
        <v>6</v>
      </c>
      <c r="Q103" s="262">
        <v>13</v>
      </c>
      <c r="R103" s="262">
        <v>11</v>
      </c>
      <c r="S103" s="262">
        <v>8</v>
      </c>
      <c r="T103" s="263"/>
      <c r="V103" s="2">
        <v>98</v>
      </c>
      <c r="W103" s="1" t="str">
        <f>X103&amp;":"&amp;COUNTIF($X$6:X103,X103)</f>
        <v>87:8</v>
      </c>
      <c r="X103" s="264">
        <f>'Student name internal mark'!Y104</f>
        <v>87</v>
      </c>
      <c r="Y103" s="227">
        <f t="shared" si="21"/>
        <v>2</v>
      </c>
      <c r="Z103" s="227">
        <f t="shared" si="22"/>
        <v>2</v>
      </c>
      <c r="AA103" s="227">
        <f t="shared" si="23"/>
        <v>1</v>
      </c>
      <c r="AB103" s="227">
        <f t="shared" si="24"/>
        <v>2</v>
      </c>
      <c r="AC103" s="227">
        <f t="shared" si="25"/>
        <v>2</v>
      </c>
      <c r="AD103" s="227">
        <f t="shared" si="26"/>
        <v>2</v>
      </c>
      <c r="AE103" s="227">
        <f t="shared" si="27"/>
        <v>2</v>
      </c>
      <c r="AF103" s="227">
        <f t="shared" si="28"/>
        <v>2</v>
      </c>
      <c r="AG103" s="227">
        <f t="shared" si="29"/>
        <v>1</v>
      </c>
      <c r="AH103" s="227">
        <f t="shared" si="30"/>
        <v>2</v>
      </c>
      <c r="AI103" s="227">
        <f t="shared" si="31"/>
        <v>10</v>
      </c>
      <c r="AJ103" s="227">
        <f t="shared" si="32"/>
        <v>10</v>
      </c>
      <c r="AK103" s="227">
        <f t="shared" si="33"/>
        <v>11</v>
      </c>
      <c r="AL103" s="227">
        <f t="shared" si="34"/>
        <v>12</v>
      </c>
      <c r="AM103" s="227">
        <f t="shared" si="35"/>
        <v>14</v>
      </c>
      <c r="AN103" s="227">
        <f t="shared" si="36"/>
        <v>12</v>
      </c>
      <c r="AO103" s="261">
        <f t="shared" si="37"/>
        <v>87</v>
      </c>
    </row>
    <row r="104" spans="1:41" ht="15.6">
      <c r="A104">
        <f t="shared" si="19"/>
        <v>46</v>
      </c>
      <c r="B104" s="191" t="str">
        <f>C104&amp;":"&amp;COUNTIF($C$6:C104,C104)</f>
        <v>46:1</v>
      </c>
      <c r="C104" s="148">
        <f t="shared" si="20"/>
        <v>46</v>
      </c>
      <c r="D104" s="262">
        <v>2</v>
      </c>
      <c r="E104" s="262">
        <v>1</v>
      </c>
      <c r="F104" s="262">
        <v>2</v>
      </c>
      <c r="G104" s="262">
        <v>2</v>
      </c>
      <c r="H104" s="262">
        <v>2</v>
      </c>
      <c r="I104" s="262">
        <v>2</v>
      </c>
      <c r="J104" s="262">
        <v>2</v>
      </c>
      <c r="K104" s="262">
        <v>2</v>
      </c>
      <c r="L104" s="262">
        <v>2</v>
      </c>
      <c r="M104" s="262">
        <v>2</v>
      </c>
      <c r="N104" s="262">
        <v>8</v>
      </c>
      <c r="O104" s="262">
        <v>0</v>
      </c>
      <c r="P104" s="262">
        <v>10</v>
      </c>
      <c r="Q104" s="262">
        <v>0</v>
      </c>
      <c r="R104" s="262">
        <v>7</v>
      </c>
      <c r="S104" s="262">
        <v>2</v>
      </c>
      <c r="T104" s="263"/>
      <c r="V104" s="2">
        <v>99</v>
      </c>
      <c r="W104" s="1" t="str">
        <f>X104&amp;":"&amp;COUNTIF($X$6:X104,X104)</f>
        <v>85:11</v>
      </c>
      <c r="X104" s="264">
        <f>'Student name internal mark'!Y105</f>
        <v>85</v>
      </c>
      <c r="Y104" s="227">
        <f t="shared" si="21"/>
        <v>1</v>
      </c>
      <c r="Z104" s="227">
        <f t="shared" si="22"/>
        <v>2</v>
      </c>
      <c r="AA104" s="227">
        <f t="shared" si="23"/>
        <v>2</v>
      </c>
      <c r="AB104" s="227">
        <f t="shared" si="24"/>
        <v>2</v>
      </c>
      <c r="AC104" s="227">
        <f t="shared" si="25"/>
        <v>2</v>
      </c>
      <c r="AD104" s="227">
        <f t="shared" si="26"/>
        <v>1</v>
      </c>
      <c r="AE104" s="227">
        <f t="shared" si="27"/>
        <v>1</v>
      </c>
      <c r="AF104" s="227">
        <f t="shared" si="28"/>
        <v>1</v>
      </c>
      <c r="AG104" s="227">
        <f t="shared" si="29"/>
        <v>2</v>
      </c>
      <c r="AH104" s="227">
        <f t="shared" si="30"/>
        <v>2</v>
      </c>
      <c r="AI104" s="227">
        <f t="shared" si="31"/>
        <v>8</v>
      </c>
      <c r="AJ104" s="227">
        <f t="shared" si="32"/>
        <v>11</v>
      </c>
      <c r="AK104" s="227">
        <f t="shared" si="33"/>
        <v>14</v>
      </c>
      <c r="AL104" s="227">
        <f t="shared" si="34"/>
        <v>13</v>
      </c>
      <c r="AM104" s="227">
        <f t="shared" si="35"/>
        <v>12</v>
      </c>
      <c r="AN104" s="227">
        <f t="shared" si="36"/>
        <v>11</v>
      </c>
      <c r="AO104" s="261">
        <f t="shared" si="37"/>
        <v>85</v>
      </c>
    </row>
    <row r="105" spans="1:41" ht="15.6">
      <c r="A105">
        <f t="shared" si="19"/>
        <v>55</v>
      </c>
      <c r="B105" s="191" t="str">
        <f>C105&amp;":"&amp;COUNTIF($C$6:C105,C105)</f>
        <v>55:4</v>
      </c>
      <c r="C105" s="148">
        <f t="shared" si="20"/>
        <v>55</v>
      </c>
      <c r="D105" s="262">
        <v>2</v>
      </c>
      <c r="E105" s="262">
        <v>2</v>
      </c>
      <c r="F105" s="262">
        <v>2</v>
      </c>
      <c r="G105" s="262">
        <v>1</v>
      </c>
      <c r="H105" s="262">
        <v>2</v>
      </c>
      <c r="I105" s="262">
        <v>2</v>
      </c>
      <c r="J105" s="262">
        <v>2</v>
      </c>
      <c r="K105" s="262">
        <v>2</v>
      </c>
      <c r="L105" s="262">
        <v>2</v>
      </c>
      <c r="M105" s="262">
        <v>2</v>
      </c>
      <c r="N105" s="262">
        <v>9</v>
      </c>
      <c r="O105" s="262">
        <v>14</v>
      </c>
      <c r="P105" s="262">
        <v>0</v>
      </c>
      <c r="Q105" s="262">
        <v>0</v>
      </c>
      <c r="R105" s="262">
        <v>11</v>
      </c>
      <c r="S105" s="262">
        <v>2</v>
      </c>
      <c r="T105" s="263"/>
      <c r="V105" s="2">
        <v>100</v>
      </c>
      <c r="W105" s="1" t="str">
        <f>X105&amp;":"&amp;COUNTIF($X$6:X105,X105)</f>
        <v>79:8</v>
      </c>
      <c r="X105" s="264">
        <f>'Student name internal mark'!Y106</f>
        <v>79</v>
      </c>
      <c r="Y105" s="227">
        <f t="shared" si="21"/>
        <v>1</v>
      </c>
      <c r="Z105" s="227">
        <f t="shared" si="22"/>
        <v>0</v>
      </c>
      <c r="AA105" s="227">
        <f t="shared" si="23"/>
        <v>1</v>
      </c>
      <c r="AB105" s="227">
        <f t="shared" si="24"/>
        <v>1</v>
      </c>
      <c r="AC105" s="227">
        <f t="shared" si="25"/>
        <v>0</v>
      </c>
      <c r="AD105" s="227">
        <f t="shared" si="26"/>
        <v>0</v>
      </c>
      <c r="AE105" s="227">
        <f t="shared" si="27"/>
        <v>2</v>
      </c>
      <c r="AF105" s="227">
        <f t="shared" si="28"/>
        <v>2</v>
      </c>
      <c r="AG105" s="227">
        <f t="shared" si="29"/>
        <v>1</v>
      </c>
      <c r="AH105" s="227">
        <f t="shared" si="30"/>
        <v>1</v>
      </c>
      <c r="AI105" s="227">
        <f t="shared" si="31"/>
        <v>9</v>
      </c>
      <c r="AJ105" s="227">
        <f t="shared" si="32"/>
        <v>12</v>
      </c>
      <c r="AK105" s="227">
        <f t="shared" si="33"/>
        <v>12</v>
      </c>
      <c r="AL105" s="227">
        <f t="shared" si="34"/>
        <v>12</v>
      </c>
      <c r="AM105" s="227">
        <f t="shared" si="35"/>
        <v>14</v>
      </c>
      <c r="AN105" s="227">
        <f t="shared" si="36"/>
        <v>11</v>
      </c>
      <c r="AO105" s="261">
        <f t="shared" si="37"/>
        <v>79</v>
      </c>
    </row>
    <row r="106" spans="1:41" ht="15.6">
      <c r="A106">
        <f t="shared" si="19"/>
        <v>59</v>
      </c>
      <c r="B106" s="191" t="str">
        <f>C106&amp;":"&amp;COUNTIF($C$6:C106,C106)</f>
        <v>59:5</v>
      </c>
      <c r="C106" s="148">
        <f t="shared" si="20"/>
        <v>59</v>
      </c>
      <c r="D106" s="262">
        <v>2</v>
      </c>
      <c r="E106" s="262">
        <v>1</v>
      </c>
      <c r="F106" s="262">
        <v>2</v>
      </c>
      <c r="G106" s="262">
        <v>2</v>
      </c>
      <c r="H106" s="262">
        <v>2</v>
      </c>
      <c r="I106" s="262">
        <v>2</v>
      </c>
      <c r="J106" s="262">
        <v>2</v>
      </c>
      <c r="K106" s="262">
        <v>2</v>
      </c>
      <c r="L106" s="262">
        <v>2</v>
      </c>
      <c r="M106" s="262">
        <v>2</v>
      </c>
      <c r="N106" s="262">
        <v>6</v>
      </c>
      <c r="O106" s="262">
        <v>4</v>
      </c>
      <c r="P106" s="262">
        <v>7</v>
      </c>
      <c r="Q106" s="262">
        <v>12</v>
      </c>
      <c r="R106" s="262">
        <v>2</v>
      </c>
      <c r="S106" s="262">
        <v>9</v>
      </c>
      <c r="T106" s="263"/>
      <c r="V106" s="2">
        <v>101</v>
      </c>
      <c r="W106" s="1" t="str">
        <f>X106&amp;":"&amp;COUNTIF($X$6:X106,X106)</f>
        <v>86:20</v>
      </c>
      <c r="X106" s="264">
        <f>'Student name internal mark'!Y107</f>
        <v>86</v>
      </c>
      <c r="Y106" s="227">
        <f t="shared" si="21"/>
        <v>1</v>
      </c>
      <c r="Z106" s="227">
        <f t="shared" si="22"/>
        <v>0</v>
      </c>
      <c r="AA106" s="227">
        <f t="shared" si="23"/>
        <v>2</v>
      </c>
      <c r="AB106" s="227">
        <f t="shared" si="24"/>
        <v>0</v>
      </c>
      <c r="AC106" s="227">
        <f t="shared" si="25"/>
        <v>0</v>
      </c>
      <c r="AD106" s="227">
        <f t="shared" si="26"/>
        <v>0</v>
      </c>
      <c r="AE106" s="227">
        <f t="shared" si="27"/>
        <v>2</v>
      </c>
      <c r="AF106" s="227">
        <f t="shared" si="28"/>
        <v>2</v>
      </c>
      <c r="AG106" s="227">
        <f t="shared" si="29"/>
        <v>2</v>
      </c>
      <c r="AH106" s="227">
        <f t="shared" si="30"/>
        <v>2</v>
      </c>
      <c r="AI106" s="227">
        <f t="shared" si="31"/>
        <v>10</v>
      </c>
      <c r="AJ106" s="227">
        <f t="shared" si="32"/>
        <v>13</v>
      </c>
      <c r="AK106" s="227">
        <f t="shared" si="33"/>
        <v>13</v>
      </c>
      <c r="AL106" s="227">
        <f t="shared" si="34"/>
        <v>13</v>
      </c>
      <c r="AM106" s="227">
        <f t="shared" si="35"/>
        <v>13</v>
      </c>
      <c r="AN106" s="227">
        <f t="shared" si="36"/>
        <v>13</v>
      </c>
      <c r="AO106" s="261">
        <f t="shared" si="37"/>
        <v>86</v>
      </c>
    </row>
    <row r="107" spans="1:41" ht="15.6">
      <c r="A107">
        <f t="shared" si="19"/>
        <v>63</v>
      </c>
      <c r="B107" s="191" t="str">
        <f>C107&amp;":"&amp;COUNTIF($C$6:C107,C107)</f>
        <v>63:5</v>
      </c>
      <c r="C107" s="148">
        <f t="shared" si="20"/>
        <v>63</v>
      </c>
      <c r="D107" s="262">
        <v>2</v>
      </c>
      <c r="E107" s="262">
        <v>2</v>
      </c>
      <c r="F107" s="262">
        <v>2</v>
      </c>
      <c r="G107" s="262">
        <v>1</v>
      </c>
      <c r="H107" s="262">
        <v>2</v>
      </c>
      <c r="I107" s="262">
        <v>2</v>
      </c>
      <c r="J107" s="262">
        <v>2</v>
      </c>
      <c r="K107" s="262">
        <v>2</v>
      </c>
      <c r="L107" s="262">
        <v>2</v>
      </c>
      <c r="M107" s="262">
        <v>2</v>
      </c>
      <c r="N107" s="262">
        <v>5</v>
      </c>
      <c r="O107" s="262">
        <v>10</v>
      </c>
      <c r="P107" s="262">
        <v>13</v>
      </c>
      <c r="Q107" s="262">
        <v>5</v>
      </c>
      <c r="R107" s="262">
        <v>3</v>
      </c>
      <c r="S107" s="262">
        <v>8</v>
      </c>
      <c r="T107" s="263"/>
      <c r="V107" s="2">
        <v>102</v>
      </c>
      <c r="W107" s="1" t="str">
        <f>X107&amp;":"&amp;COUNTIF($X$6:X107,X107)</f>
        <v>86:21</v>
      </c>
      <c r="X107" s="264">
        <f>'Student name internal mark'!Y108</f>
        <v>86</v>
      </c>
      <c r="Y107" s="227">
        <f t="shared" si="21"/>
        <v>1</v>
      </c>
      <c r="Z107" s="227">
        <f t="shared" si="22"/>
        <v>0</v>
      </c>
      <c r="AA107" s="227">
        <f t="shared" si="23"/>
        <v>2</v>
      </c>
      <c r="AB107" s="227">
        <f t="shared" si="24"/>
        <v>0</v>
      </c>
      <c r="AC107" s="227">
        <f t="shared" si="25"/>
        <v>0</v>
      </c>
      <c r="AD107" s="227">
        <f t="shared" si="26"/>
        <v>0</v>
      </c>
      <c r="AE107" s="227">
        <f t="shared" si="27"/>
        <v>2</v>
      </c>
      <c r="AF107" s="227">
        <f t="shared" si="28"/>
        <v>2</v>
      </c>
      <c r="AG107" s="227">
        <f t="shared" si="29"/>
        <v>2</v>
      </c>
      <c r="AH107" s="227">
        <f t="shared" si="30"/>
        <v>2</v>
      </c>
      <c r="AI107" s="227">
        <f t="shared" si="31"/>
        <v>10</v>
      </c>
      <c r="AJ107" s="227">
        <f t="shared" si="32"/>
        <v>13</v>
      </c>
      <c r="AK107" s="227">
        <f t="shared" si="33"/>
        <v>13</v>
      </c>
      <c r="AL107" s="227">
        <f t="shared" si="34"/>
        <v>13</v>
      </c>
      <c r="AM107" s="227">
        <f t="shared" si="35"/>
        <v>13</v>
      </c>
      <c r="AN107" s="227">
        <f t="shared" si="36"/>
        <v>13</v>
      </c>
      <c r="AO107" s="261">
        <f t="shared" si="37"/>
        <v>86</v>
      </c>
    </row>
    <row r="108" spans="1:41" ht="15.6">
      <c r="A108">
        <f t="shared" si="19"/>
        <v>60</v>
      </c>
      <c r="B108" s="191" t="str">
        <f>C108&amp;":"&amp;COUNTIF($C$6:C108,C108)</f>
        <v>60:1</v>
      </c>
      <c r="C108" s="148">
        <f t="shared" si="20"/>
        <v>60</v>
      </c>
      <c r="D108" s="262">
        <v>2</v>
      </c>
      <c r="E108" s="262">
        <v>2</v>
      </c>
      <c r="F108" s="262">
        <v>2</v>
      </c>
      <c r="G108" s="262">
        <v>2</v>
      </c>
      <c r="H108" s="262">
        <v>2</v>
      </c>
      <c r="I108" s="262">
        <v>2</v>
      </c>
      <c r="J108" s="262">
        <v>2</v>
      </c>
      <c r="K108" s="262">
        <v>2</v>
      </c>
      <c r="L108" s="262">
        <v>2</v>
      </c>
      <c r="M108" s="262">
        <v>2</v>
      </c>
      <c r="N108" s="262">
        <v>6</v>
      </c>
      <c r="O108" s="262">
        <v>8</v>
      </c>
      <c r="P108" s="262">
        <v>9</v>
      </c>
      <c r="Q108" s="262">
        <v>9</v>
      </c>
      <c r="R108" s="262">
        <v>2</v>
      </c>
      <c r="S108" s="262">
        <v>6</v>
      </c>
      <c r="T108" s="263"/>
      <c r="V108" s="2">
        <v>103</v>
      </c>
      <c r="W108" s="1" t="str">
        <f>X108&amp;":"&amp;COUNTIF($X$6:X108,X108)</f>
        <v>79:9</v>
      </c>
      <c r="X108" s="264">
        <f>'Student name internal mark'!Y109</f>
        <v>79</v>
      </c>
      <c r="Y108" s="227">
        <f t="shared" si="21"/>
        <v>0</v>
      </c>
      <c r="Z108" s="227">
        <f t="shared" si="22"/>
        <v>0</v>
      </c>
      <c r="AA108" s="227">
        <f t="shared" si="23"/>
        <v>2</v>
      </c>
      <c r="AB108" s="227">
        <f t="shared" si="24"/>
        <v>1</v>
      </c>
      <c r="AC108" s="227">
        <f t="shared" si="25"/>
        <v>0</v>
      </c>
      <c r="AD108" s="227">
        <f t="shared" si="26"/>
        <v>1</v>
      </c>
      <c r="AE108" s="227">
        <f t="shared" si="27"/>
        <v>2</v>
      </c>
      <c r="AF108" s="227">
        <f t="shared" si="28"/>
        <v>1</v>
      </c>
      <c r="AG108" s="227">
        <f t="shared" si="29"/>
        <v>2</v>
      </c>
      <c r="AH108" s="227">
        <f t="shared" si="30"/>
        <v>1</v>
      </c>
      <c r="AI108" s="227">
        <f t="shared" si="31"/>
        <v>10</v>
      </c>
      <c r="AJ108" s="227">
        <f t="shared" si="32"/>
        <v>14</v>
      </c>
      <c r="AK108" s="227">
        <f t="shared" si="33"/>
        <v>12</v>
      </c>
      <c r="AL108" s="227">
        <f t="shared" si="34"/>
        <v>12</v>
      </c>
      <c r="AM108" s="227">
        <f t="shared" si="35"/>
        <v>10</v>
      </c>
      <c r="AN108" s="227">
        <f t="shared" si="36"/>
        <v>11</v>
      </c>
      <c r="AO108" s="261">
        <f t="shared" si="37"/>
        <v>79</v>
      </c>
    </row>
    <row r="109" spans="1:41" ht="15.6">
      <c r="A109">
        <f t="shared" si="19"/>
        <v>62</v>
      </c>
      <c r="B109" s="191" t="str">
        <f>C109&amp;":"&amp;COUNTIF($C$6:C109,C109)</f>
        <v>62:4</v>
      </c>
      <c r="C109" s="148">
        <f t="shared" si="20"/>
        <v>62</v>
      </c>
      <c r="D109" s="262">
        <v>2</v>
      </c>
      <c r="E109" s="262">
        <v>2</v>
      </c>
      <c r="F109" s="262">
        <v>2</v>
      </c>
      <c r="G109" s="262">
        <v>2</v>
      </c>
      <c r="H109" s="262">
        <v>2</v>
      </c>
      <c r="I109" s="262">
        <v>2</v>
      </c>
      <c r="J109" s="262">
        <v>2</v>
      </c>
      <c r="K109" s="262">
        <v>2</v>
      </c>
      <c r="L109" s="262">
        <v>2</v>
      </c>
      <c r="M109" s="262">
        <v>2</v>
      </c>
      <c r="N109" s="262">
        <v>5</v>
      </c>
      <c r="O109" s="262">
        <v>13</v>
      </c>
      <c r="P109" s="262">
        <v>9</v>
      </c>
      <c r="Q109" s="262">
        <v>2</v>
      </c>
      <c r="R109" s="262">
        <v>13</v>
      </c>
      <c r="S109" s="262">
        <v>0</v>
      </c>
      <c r="T109" s="263"/>
      <c r="V109" s="2">
        <v>104</v>
      </c>
      <c r="W109" s="1" t="str">
        <f>X109&amp;":"&amp;COUNTIF($X$6:X109,X109)</f>
        <v>85:12</v>
      </c>
      <c r="X109" s="264">
        <f>'Student name internal mark'!Y110</f>
        <v>85</v>
      </c>
      <c r="Y109" s="227">
        <f t="shared" si="21"/>
        <v>1</v>
      </c>
      <c r="Z109" s="227">
        <f t="shared" si="22"/>
        <v>2</v>
      </c>
      <c r="AA109" s="227">
        <f t="shared" si="23"/>
        <v>2</v>
      </c>
      <c r="AB109" s="227">
        <f t="shared" si="24"/>
        <v>2</v>
      </c>
      <c r="AC109" s="227">
        <f t="shared" si="25"/>
        <v>2</v>
      </c>
      <c r="AD109" s="227">
        <f t="shared" si="26"/>
        <v>1</v>
      </c>
      <c r="AE109" s="227">
        <f t="shared" si="27"/>
        <v>1</v>
      </c>
      <c r="AF109" s="227">
        <f t="shared" si="28"/>
        <v>1</v>
      </c>
      <c r="AG109" s="227">
        <f t="shared" si="29"/>
        <v>2</v>
      </c>
      <c r="AH109" s="227">
        <f t="shared" si="30"/>
        <v>2</v>
      </c>
      <c r="AI109" s="227">
        <f t="shared" si="31"/>
        <v>8</v>
      </c>
      <c r="AJ109" s="227">
        <f t="shared" si="32"/>
        <v>11</v>
      </c>
      <c r="AK109" s="227">
        <f t="shared" si="33"/>
        <v>14</v>
      </c>
      <c r="AL109" s="227">
        <f t="shared" si="34"/>
        <v>13</v>
      </c>
      <c r="AM109" s="227">
        <f t="shared" si="35"/>
        <v>12</v>
      </c>
      <c r="AN109" s="227">
        <f t="shared" si="36"/>
        <v>11</v>
      </c>
      <c r="AO109" s="261">
        <f t="shared" si="37"/>
        <v>85</v>
      </c>
    </row>
    <row r="110" spans="1:41" ht="15.6">
      <c r="A110">
        <f t="shared" si="19"/>
        <v>45</v>
      </c>
      <c r="B110" s="191" t="str">
        <f>C110&amp;":"&amp;COUNTIF($C$6:C110,C110)</f>
        <v>45:3</v>
      </c>
      <c r="C110" s="148">
        <f t="shared" si="20"/>
        <v>45</v>
      </c>
      <c r="D110" s="262">
        <v>2</v>
      </c>
      <c r="E110" s="262">
        <v>2</v>
      </c>
      <c r="F110" s="262">
        <v>2</v>
      </c>
      <c r="G110" s="262">
        <v>2</v>
      </c>
      <c r="H110" s="262">
        <v>2</v>
      </c>
      <c r="I110" s="262">
        <v>2</v>
      </c>
      <c r="J110" s="262">
        <v>2</v>
      </c>
      <c r="K110" s="262">
        <v>2</v>
      </c>
      <c r="L110" s="262">
        <v>2</v>
      </c>
      <c r="M110" s="262">
        <v>2</v>
      </c>
      <c r="N110" s="262">
        <v>7</v>
      </c>
      <c r="O110" s="262">
        <v>0</v>
      </c>
      <c r="P110" s="262">
        <v>2</v>
      </c>
      <c r="Q110" s="262">
        <v>6</v>
      </c>
      <c r="R110" s="262">
        <v>7</v>
      </c>
      <c r="S110" s="262">
        <v>3</v>
      </c>
      <c r="T110" s="263"/>
      <c r="V110" s="2">
        <v>105</v>
      </c>
      <c r="W110" s="1" t="str">
        <f>X110&amp;":"&amp;COUNTIF($X$6:X110,X110)</f>
        <v>85:13</v>
      </c>
      <c r="X110" s="264">
        <f>'Student name internal mark'!Y111</f>
        <v>85</v>
      </c>
      <c r="Y110" s="227">
        <f t="shared" si="21"/>
        <v>1</v>
      </c>
      <c r="Z110" s="227">
        <f t="shared" si="22"/>
        <v>2</v>
      </c>
      <c r="AA110" s="227">
        <f t="shared" si="23"/>
        <v>2</v>
      </c>
      <c r="AB110" s="227">
        <f t="shared" si="24"/>
        <v>2</v>
      </c>
      <c r="AC110" s="227">
        <f t="shared" si="25"/>
        <v>2</v>
      </c>
      <c r="AD110" s="227">
        <f t="shared" si="26"/>
        <v>1</v>
      </c>
      <c r="AE110" s="227">
        <f t="shared" si="27"/>
        <v>1</v>
      </c>
      <c r="AF110" s="227">
        <f t="shared" si="28"/>
        <v>1</v>
      </c>
      <c r="AG110" s="227">
        <f t="shared" si="29"/>
        <v>2</v>
      </c>
      <c r="AH110" s="227">
        <f t="shared" si="30"/>
        <v>2</v>
      </c>
      <c r="AI110" s="227">
        <f t="shared" si="31"/>
        <v>8</v>
      </c>
      <c r="AJ110" s="227">
        <f t="shared" si="32"/>
        <v>11</v>
      </c>
      <c r="AK110" s="227">
        <f t="shared" si="33"/>
        <v>14</v>
      </c>
      <c r="AL110" s="227">
        <f t="shared" si="34"/>
        <v>13</v>
      </c>
      <c r="AM110" s="227">
        <f t="shared" si="35"/>
        <v>12</v>
      </c>
      <c r="AN110" s="227">
        <f t="shared" si="36"/>
        <v>11</v>
      </c>
      <c r="AO110" s="261">
        <f t="shared" si="37"/>
        <v>85</v>
      </c>
    </row>
    <row r="111" spans="1:41" ht="15.6">
      <c r="A111">
        <f t="shared" si="19"/>
        <v>49</v>
      </c>
      <c r="B111" s="191" t="str">
        <f>C111&amp;":"&amp;COUNTIF($C$6:C111,C111)</f>
        <v>49:4</v>
      </c>
      <c r="C111" s="148">
        <f t="shared" si="20"/>
        <v>49</v>
      </c>
      <c r="D111" s="262">
        <v>2</v>
      </c>
      <c r="E111" s="262">
        <v>1</v>
      </c>
      <c r="F111" s="262">
        <v>2</v>
      </c>
      <c r="G111" s="262">
        <v>2</v>
      </c>
      <c r="H111" s="262">
        <v>2</v>
      </c>
      <c r="I111" s="262">
        <v>2</v>
      </c>
      <c r="J111" s="262">
        <v>2</v>
      </c>
      <c r="K111" s="262">
        <v>2</v>
      </c>
      <c r="L111" s="262">
        <v>2</v>
      </c>
      <c r="M111" s="262">
        <v>2</v>
      </c>
      <c r="N111" s="262">
        <v>10</v>
      </c>
      <c r="O111" s="262">
        <v>4</v>
      </c>
      <c r="P111" s="262">
        <v>0</v>
      </c>
      <c r="Q111" s="262">
        <v>1</v>
      </c>
      <c r="R111" s="262">
        <v>3</v>
      </c>
      <c r="S111" s="262">
        <v>12</v>
      </c>
      <c r="T111" s="263"/>
      <c r="V111" s="2">
        <v>106</v>
      </c>
      <c r="W111" s="1" t="str">
        <f>X111&amp;":"&amp;COUNTIF($X$6:X111,X111)</f>
        <v>85:14</v>
      </c>
      <c r="X111" s="264">
        <f>'Student name internal mark'!Y112</f>
        <v>85</v>
      </c>
      <c r="Y111" s="227">
        <f t="shared" si="21"/>
        <v>1</v>
      </c>
      <c r="Z111" s="227">
        <f t="shared" si="22"/>
        <v>2</v>
      </c>
      <c r="AA111" s="227">
        <f t="shared" si="23"/>
        <v>2</v>
      </c>
      <c r="AB111" s="227">
        <f t="shared" si="24"/>
        <v>2</v>
      </c>
      <c r="AC111" s="227">
        <f t="shared" si="25"/>
        <v>2</v>
      </c>
      <c r="AD111" s="227">
        <f t="shared" si="26"/>
        <v>1</v>
      </c>
      <c r="AE111" s="227">
        <f t="shared" si="27"/>
        <v>1</v>
      </c>
      <c r="AF111" s="227">
        <f t="shared" si="28"/>
        <v>1</v>
      </c>
      <c r="AG111" s="227">
        <f t="shared" si="29"/>
        <v>2</v>
      </c>
      <c r="AH111" s="227">
        <f t="shared" si="30"/>
        <v>2</v>
      </c>
      <c r="AI111" s="227">
        <f t="shared" si="31"/>
        <v>8</v>
      </c>
      <c r="AJ111" s="227">
        <f t="shared" si="32"/>
        <v>11</v>
      </c>
      <c r="AK111" s="227">
        <f t="shared" si="33"/>
        <v>14</v>
      </c>
      <c r="AL111" s="227">
        <f t="shared" si="34"/>
        <v>13</v>
      </c>
      <c r="AM111" s="227">
        <f t="shared" si="35"/>
        <v>12</v>
      </c>
      <c r="AN111" s="227">
        <f t="shared" si="36"/>
        <v>11</v>
      </c>
      <c r="AO111" s="261">
        <f t="shared" si="37"/>
        <v>85</v>
      </c>
    </row>
    <row r="112" spans="1:41" ht="15.6">
      <c r="A112">
        <f t="shared" si="19"/>
        <v>64</v>
      </c>
      <c r="B112" s="191" t="str">
        <f>C112&amp;":"&amp;COUNTIF($C$6:C112,C112)</f>
        <v>64:4</v>
      </c>
      <c r="C112" s="148">
        <f t="shared" si="20"/>
        <v>64</v>
      </c>
      <c r="D112" s="262">
        <v>2</v>
      </c>
      <c r="E112" s="262">
        <v>1</v>
      </c>
      <c r="F112" s="262">
        <v>2</v>
      </c>
      <c r="G112" s="262">
        <v>1</v>
      </c>
      <c r="H112" s="262">
        <v>2</v>
      </c>
      <c r="I112" s="262">
        <v>2</v>
      </c>
      <c r="J112" s="262">
        <v>2</v>
      </c>
      <c r="K112" s="262">
        <v>2</v>
      </c>
      <c r="L112" s="262">
        <v>2</v>
      </c>
      <c r="M112" s="262">
        <v>2</v>
      </c>
      <c r="N112" s="262">
        <v>5</v>
      </c>
      <c r="O112" s="262">
        <v>6</v>
      </c>
      <c r="P112" s="262">
        <v>5</v>
      </c>
      <c r="Q112" s="262">
        <v>12</v>
      </c>
      <c r="R112" s="262">
        <v>14</v>
      </c>
      <c r="S112" s="262">
        <v>4</v>
      </c>
      <c r="T112" s="263"/>
      <c r="V112" s="2">
        <v>107</v>
      </c>
      <c r="W112" s="1" t="str">
        <f>X112&amp;":"&amp;COUNTIF($X$6:X112,X112)</f>
        <v>79:10</v>
      </c>
      <c r="X112" s="264">
        <f>'Student name internal mark'!Y113</f>
        <v>79</v>
      </c>
      <c r="Y112" s="227">
        <f t="shared" si="21"/>
        <v>0</v>
      </c>
      <c r="Z112" s="227">
        <f t="shared" si="22"/>
        <v>1</v>
      </c>
      <c r="AA112" s="227">
        <f t="shared" si="23"/>
        <v>2</v>
      </c>
      <c r="AB112" s="227">
        <f t="shared" si="24"/>
        <v>1</v>
      </c>
      <c r="AC112" s="227">
        <f t="shared" si="25"/>
        <v>1</v>
      </c>
      <c r="AD112" s="227">
        <f t="shared" si="26"/>
        <v>0</v>
      </c>
      <c r="AE112" s="227">
        <f t="shared" si="27"/>
        <v>1</v>
      </c>
      <c r="AF112" s="227">
        <f t="shared" si="28"/>
        <v>2</v>
      </c>
      <c r="AG112" s="227">
        <f t="shared" si="29"/>
        <v>1</v>
      </c>
      <c r="AH112" s="227">
        <f t="shared" si="30"/>
        <v>2</v>
      </c>
      <c r="AI112" s="227">
        <f t="shared" si="31"/>
        <v>8</v>
      </c>
      <c r="AJ112" s="227">
        <f t="shared" si="32"/>
        <v>13</v>
      </c>
      <c r="AK112" s="227">
        <f t="shared" si="33"/>
        <v>13</v>
      </c>
      <c r="AL112" s="227">
        <f t="shared" si="34"/>
        <v>10</v>
      </c>
      <c r="AM112" s="227">
        <f t="shared" si="35"/>
        <v>13</v>
      </c>
      <c r="AN112" s="227">
        <f t="shared" si="36"/>
        <v>11</v>
      </c>
      <c r="AO112" s="261">
        <f t="shared" si="37"/>
        <v>79</v>
      </c>
    </row>
    <row r="113" spans="1:41" ht="15.6">
      <c r="A113">
        <f t="shared" si="19"/>
        <v>63</v>
      </c>
      <c r="B113" s="191" t="str">
        <f>C113&amp;":"&amp;COUNTIF($C$6:C113,C113)</f>
        <v>63:6</v>
      </c>
      <c r="C113" s="148">
        <f t="shared" si="20"/>
        <v>63</v>
      </c>
      <c r="D113" s="262">
        <v>2</v>
      </c>
      <c r="E113" s="262">
        <v>1</v>
      </c>
      <c r="F113" s="262">
        <v>2</v>
      </c>
      <c r="G113" s="262">
        <v>1</v>
      </c>
      <c r="H113" s="262">
        <v>2</v>
      </c>
      <c r="I113" s="262">
        <v>2</v>
      </c>
      <c r="J113" s="262">
        <v>2</v>
      </c>
      <c r="K113" s="262">
        <v>2</v>
      </c>
      <c r="L113" s="262">
        <v>2</v>
      </c>
      <c r="M113" s="262">
        <v>2</v>
      </c>
      <c r="N113" s="262">
        <v>7</v>
      </c>
      <c r="O113" s="262">
        <v>14</v>
      </c>
      <c r="P113" s="262">
        <v>2</v>
      </c>
      <c r="Q113" s="262">
        <v>3</v>
      </c>
      <c r="R113" s="262">
        <v>14</v>
      </c>
      <c r="S113" s="262">
        <v>5</v>
      </c>
      <c r="T113" s="263"/>
      <c r="V113" s="2">
        <v>108</v>
      </c>
      <c r="W113" s="1" t="str">
        <f>X113&amp;":"&amp;COUNTIF($X$6:X113,X113)</f>
        <v>85:15</v>
      </c>
      <c r="X113" s="264">
        <f>'Student name internal mark'!Y114</f>
        <v>85</v>
      </c>
      <c r="Y113" s="227">
        <f t="shared" si="21"/>
        <v>1</v>
      </c>
      <c r="Z113" s="227">
        <f t="shared" si="22"/>
        <v>2</v>
      </c>
      <c r="AA113" s="227">
        <f t="shared" si="23"/>
        <v>2</v>
      </c>
      <c r="AB113" s="227">
        <f t="shared" si="24"/>
        <v>2</v>
      </c>
      <c r="AC113" s="227">
        <f t="shared" si="25"/>
        <v>2</v>
      </c>
      <c r="AD113" s="227">
        <f t="shared" si="26"/>
        <v>1</v>
      </c>
      <c r="AE113" s="227">
        <f t="shared" si="27"/>
        <v>1</v>
      </c>
      <c r="AF113" s="227">
        <f t="shared" si="28"/>
        <v>1</v>
      </c>
      <c r="AG113" s="227">
        <f t="shared" si="29"/>
        <v>2</v>
      </c>
      <c r="AH113" s="227">
        <f t="shared" si="30"/>
        <v>2</v>
      </c>
      <c r="AI113" s="227">
        <f t="shared" si="31"/>
        <v>8</v>
      </c>
      <c r="AJ113" s="227">
        <f t="shared" si="32"/>
        <v>11</v>
      </c>
      <c r="AK113" s="227">
        <f t="shared" si="33"/>
        <v>14</v>
      </c>
      <c r="AL113" s="227">
        <f t="shared" si="34"/>
        <v>13</v>
      </c>
      <c r="AM113" s="227">
        <f t="shared" si="35"/>
        <v>12</v>
      </c>
      <c r="AN113" s="227">
        <f t="shared" si="36"/>
        <v>11</v>
      </c>
      <c r="AO113" s="261">
        <f t="shared" si="37"/>
        <v>85</v>
      </c>
    </row>
    <row r="114" spans="1:41" ht="15.6">
      <c r="A114">
        <f t="shared" si="19"/>
        <v>70</v>
      </c>
      <c r="B114" s="191" t="str">
        <f>C114&amp;":"&amp;COUNTIF($C$6:C114,C114)</f>
        <v>70:2</v>
      </c>
      <c r="C114" s="148">
        <f t="shared" si="20"/>
        <v>70</v>
      </c>
      <c r="D114" s="262">
        <v>2</v>
      </c>
      <c r="E114" s="262">
        <v>2</v>
      </c>
      <c r="F114" s="262">
        <v>2</v>
      </c>
      <c r="G114" s="262">
        <v>2</v>
      </c>
      <c r="H114" s="262">
        <v>2</v>
      </c>
      <c r="I114" s="262">
        <v>2</v>
      </c>
      <c r="J114" s="262">
        <v>2</v>
      </c>
      <c r="K114" s="262">
        <v>2</v>
      </c>
      <c r="L114" s="262">
        <v>2</v>
      </c>
      <c r="M114" s="262">
        <v>2</v>
      </c>
      <c r="N114" s="262">
        <v>6</v>
      </c>
      <c r="O114" s="262">
        <v>10</v>
      </c>
      <c r="P114" s="262">
        <v>6</v>
      </c>
      <c r="Q114" s="262">
        <v>6</v>
      </c>
      <c r="R114" s="262">
        <v>9</v>
      </c>
      <c r="S114" s="262">
        <v>13</v>
      </c>
      <c r="T114" s="263"/>
      <c r="V114" s="2">
        <v>109</v>
      </c>
      <c r="W114" s="1" t="str">
        <f>X114&amp;":"&amp;COUNTIF($X$6:X114,X114)</f>
        <v>77:3</v>
      </c>
      <c r="X114" s="264">
        <f>'Student name internal mark'!Y115</f>
        <v>77</v>
      </c>
      <c r="Y114" s="227">
        <f t="shared" si="21"/>
        <v>2</v>
      </c>
      <c r="Z114" s="227">
        <f t="shared" si="22"/>
        <v>1</v>
      </c>
      <c r="AA114" s="227">
        <f t="shared" si="23"/>
        <v>2</v>
      </c>
      <c r="AB114" s="227">
        <f t="shared" si="24"/>
        <v>2</v>
      </c>
      <c r="AC114" s="227">
        <f t="shared" si="25"/>
        <v>2</v>
      </c>
      <c r="AD114" s="227">
        <f t="shared" si="26"/>
        <v>2</v>
      </c>
      <c r="AE114" s="227">
        <f t="shared" si="27"/>
        <v>2</v>
      </c>
      <c r="AF114" s="227">
        <f t="shared" si="28"/>
        <v>2</v>
      </c>
      <c r="AG114" s="227">
        <f t="shared" si="29"/>
        <v>2</v>
      </c>
      <c r="AH114" s="227">
        <f t="shared" si="30"/>
        <v>2</v>
      </c>
      <c r="AI114" s="227">
        <f t="shared" si="31"/>
        <v>10</v>
      </c>
      <c r="AJ114" s="227">
        <f t="shared" si="32"/>
        <v>9</v>
      </c>
      <c r="AK114" s="227">
        <f t="shared" si="33"/>
        <v>5</v>
      </c>
      <c r="AL114" s="227">
        <f t="shared" si="34"/>
        <v>12</v>
      </c>
      <c r="AM114" s="227">
        <f t="shared" si="35"/>
        <v>10</v>
      </c>
      <c r="AN114" s="227">
        <f t="shared" si="36"/>
        <v>12</v>
      </c>
      <c r="AO114" s="261">
        <f t="shared" si="37"/>
        <v>77</v>
      </c>
    </row>
    <row r="115" spans="1:41" ht="15.6">
      <c r="A115">
        <f t="shared" si="19"/>
        <v>57</v>
      </c>
      <c r="B115" s="191" t="str">
        <f>C115&amp;":"&amp;COUNTIF($C$6:C115,C115)</f>
        <v>57:6</v>
      </c>
      <c r="C115" s="148">
        <f t="shared" si="20"/>
        <v>57</v>
      </c>
      <c r="D115" s="262">
        <v>2</v>
      </c>
      <c r="E115" s="262">
        <v>2</v>
      </c>
      <c r="F115" s="262">
        <v>2</v>
      </c>
      <c r="G115" s="262">
        <v>2</v>
      </c>
      <c r="H115" s="262">
        <v>2</v>
      </c>
      <c r="I115" s="262">
        <v>2</v>
      </c>
      <c r="J115" s="262">
        <v>2</v>
      </c>
      <c r="K115" s="262">
        <v>2</v>
      </c>
      <c r="L115" s="262">
        <v>2</v>
      </c>
      <c r="M115" s="262">
        <v>2</v>
      </c>
      <c r="N115" s="262">
        <v>5</v>
      </c>
      <c r="O115" s="262">
        <v>0</v>
      </c>
      <c r="P115" s="262">
        <v>13</v>
      </c>
      <c r="Q115" s="262">
        <v>1</v>
      </c>
      <c r="R115" s="262">
        <v>5</v>
      </c>
      <c r="S115" s="262">
        <v>13</v>
      </c>
      <c r="T115" s="263"/>
      <c r="V115" s="2">
        <v>110</v>
      </c>
      <c r="W115" s="1" t="str">
        <f>X115&amp;":"&amp;COUNTIF($X$6:X115,X115)</f>
        <v>67:2</v>
      </c>
      <c r="X115" s="264">
        <f>'Student name internal mark'!Y116</f>
        <v>67</v>
      </c>
      <c r="Y115" s="227">
        <f t="shared" si="21"/>
        <v>2</v>
      </c>
      <c r="Z115" s="227">
        <f t="shared" si="22"/>
        <v>1</v>
      </c>
      <c r="AA115" s="227">
        <f t="shared" si="23"/>
        <v>2</v>
      </c>
      <c r="AB115" s="227">
        <f t="shared" si="24"/>
        <v>2</v>
      </c>
      <c r="AC115" s="227">
        <f t="shared" si="25"/>
        <v>2</v>
      </c>
      <c r="AD115" s="227">
        <f t="shared" si="26"/>
        <v>2</v>
      </c>
      <c r="AE115" s="227">
        <f t="shared" si="27"/>
        <v>2</v>
      </c>
      <c r="AF115" s="227">
        <f t="shared" si="28"/>
        <v>2</v>
      </c>
      <c r="AG115" s="227">
        <f t="shared" si="29"/>
        <v>2</v>
      </c>
      <c r="AH115" s="227">
        <f t="shared" si="30"/>
        <v>2</v>
      </c>
      <c r="AI115" s="227">
        <f t="shared" si="31"/>
        <v>9</v>
      </c>
      <c r="AJ115" s="227">
        <f t="shared" si="32"/>
        <v>6</v>
      </c>
      <c r="AK115" s="227">
        <f t="shared" si="33"/>
        <v>7</v>
      </c>
      <c r="AL115" s="227">
        <f t="shared" si="34"/>
        <v>12</v>
      </c>
      <c r="AM115" s="227">
        <f t="shared" si="35"/>
        <v>13</v>
      </c>
      <c r="AN115" s="227">
        <f t="shared" si="36"/>
        <v>1</v>
      </c>
      <c r="AO115" s="261">
        <f t="shared" si="37"/>
        <v>67</v>
      </c>
    </row>
    <row r="116" spans="1:41" ht="15.6">
      <c r="A116">
        <f t="shared" si="19"/>
        <v>52</v>
      </c>
      <c r="B116" s="191" t="str">
        <f>C116&amp;":"&amp;COUNTIF($C$6:C116,C116)</f>
        <v>52:2</v>
      </c>
      <c r="C116" s="148">
        <f t="shared" si="20"/>
        <v>52</v>
      </c>
      <c r="D116" s="262">
        <v>2</v>
      </c>
      <c r="E116" s="262">
        <v>1</v>
      </c>
      <c r="F116" s="262">
        <v>2</v>
      </c>
      <c r="G116" s="262">
        <v>2</v>
      </c>
      <c r="H116" s="262">
        <v>2</v>
      </c>
      <c r="I116" s="262">
        <v>2</v>
      </c>
      <c r="J116" s="262">
        <v>2</v>
      </c>
      <c r="K116" s="262">
        <v>2</v>
      </c>
      <c r="L116" s="262">
        <v>2</v>
      </c>
      <c r="M116" s="262">
        <v>2</v>
      </c>
      <c r="N116" s="262">
        <v>6</v>
      </c>
      <c r="O116" s="262">
        <v>12</v>
      </c>
      <c r="P116" s="262">
        <v>1</v>
      </c>
      <c r="Q116" s="262">
        <v>2</v>
      </c>
      <c r="R116" s="262">
        <v>9</v>
      </c>
      <c r="S116" s="262">
        <v>3</v>
      </c>
      <c r="T116" s="263"/>
      <c r="V116" s="2">
        <v>111</v>
      </c>
      <c r="W116" s="1" t="str">
        <f>X116&amp;":"&amp;COUNTIF($X$6:X116,X116)</f>
        <v>75:2</v>
      </c>
      <c r="X116" s="264">
        <f>'Student name internal mark'!Y117</f>
        <v>75</v>
      </c>
      <c r="Y116" s="227">
        <f t="shared" si="21"/>
        <v>2</v>
      </c>
      <c r="Z116" s="227">
        <f t="shared" si="22"/>
        <v>1</v>
      </c>
      <c r="AA116" s="227">
        <f t="shared" si="23"/>
        <v>2</v>
      </c>
      <c r="AB116" s="227">
        <f t="shared" si="24"/>
        <v>1</v>
      </c>
      <c r="AC116" s="227">
        <f t="shared" si="25"/>
        <v>2</v>
      </c>
      <c r="AD116" s="227">
        <f t="shared" si="26"/>
        <v>2</v>
      </c>
      <c r="AE116" s="227">
        <f t="shared" si="27"/>
        <v>2</v>
      </c>
      <c r="AF116" s="227">
        <f t="shared" si="28"/>
        <v>2</v>
      </c>
      <c r="AG116" s="227">
        <f t="shared" si="29"/>
        <v>2</v>
      </c>
      <c r="AH116" s="227">
        <f t="shared" si="30"/>
        <v>2</v>
      </c>
      <c r="AI116" s="227">
        <f t="shared" si="31"/>
        <v>8</v>
      </c>
      <c r="AJ116" s="227">
        <f t="shared" si="32"/>
        <v>10</v>
      </c>
      <c r="AK116" s="227">
        <f t="shared" si="33"/>
        <v>13</v>
      </c>
      <c r="AL116" s="227">
        <f t="shared" si="34"/>
        <v>2</v>
      </c>
      <c r="AM116" s="227">
        <f t="shared" si="35"/>
        <v>12</v>
      </c>
      <c r="AN116" s="227">
        <f t="shared" si="36"/>
        <v>12</v>
      </c>
      <c r="AO116" s="261">
        <f t="shared" si="37"/>
        <v>75</v>
      </c>
    </row>
    <row r="117" spans="1:41" ht="15.6">
      <c r="A117">
        <f t="shared" si="19"/>
        <v>43</v>
      </c>
      <c r="B117" s="191" t="str">
        <f>C117&amp;":"&amp;COUNTIF($C$6:C117,C117)</f>
        <v>43:2</v>
      </c>
      <c r="C117" s="148">
        <f t="shared" si="20"/>
        <v>43</v>
      </c>
      <c r="D117" s="262">
        <v>2</v>
      </c>
      <c r="E117" s="262">
        <v>1</v>
      </c>
      <c r="F117" s="262">
        <v>2</v>
      </c>
      <c r="G117" s="262">
        <v>2</v>
      </c>
      <c r="H117" s="262">
        <v>2</v>
      </c>
      <c r="I117" s="262">
        <v>2</v>
      </c>
      <c r="J117" s="262">
        <v>2</v>
      </c>
      <c r="K117" s="262">
        <v>2</v>
      </c>
      <c r="L117" s="262">
        <v>2</v>
      </c>
      <c r="M117" s="262">
        <v>2</v>
      </c>
      <c r="N117" s="262">
        <v>7</v>
      </c>
      <c r="O117" s="262">
        <v>1</v>
      </c>
      <c r="P117" s="262">
        <v>3</v>
      </c>
      <c r="Q117" s="262">
        <v>1</v>
      </c>
      <c r="R117" s="262">
        <v>4</v>
      </c>
      <c r="S117" s="262">
        <v>8</v>
      </c>
      <c r="T117" s="263"/>
      <c r="V117" s="2">
        <v>112</v>
      </c>
      <c r="W117" s="1" t="str">
        <f>X117&amp;":"&amp;COUNTIF($X$6:X117,X117)</f>
        <v>77:4</v>
      </c>
      <c r="X117" s="264">
        <f>'Student name internal mark'!Y118</f>
        <v>77</v>
      </c>
      <c r="Y117" s="227">
        <f t="shared" si="21"/>
        <v>2</v>
      </c>
      <c r="Z117" s="227">
        <f t="shared" si="22"/>
        <v>2</v>
      </c>
      <c r="AA117" s="227">
        <f t="shared" si="23"/>
        <v>2</v>
      </c>
      <c r="AB117" s="227">
        <f t="shared" si="24"/>
        <v>1</v>
      </c>
      <c r="AC117" s="227">
        <f t="shared" si="25"/>
        <v>2</v>
      </c>
      <c r="AD117" s="227">
        <f t="shared" si="26"/>
        <v>2</v>
      </c>
      <c r="AE117" s="227">
        <f t="shared" si="27"/>
        <v>2</v>
      </c>
      <c r="AF117" s="227">
        <f t="shared" si="28"/>
        <v>2</v>
      </c>
      <c r="AG117" s="227">
        <f t="shared" si="29"/>
        <v>2</v>
      </c>
      <c r="AH117" s="227">
        <f t="shared" si="30"/>
        <v>2</v>
      </c>
      <c r="AI117" s="227">
        <f t="shared" si="31"/>
        <v>6</v>
      </c>
      <c r="AJ117" s="227">
        <f t="shared" si="32"/>
        <v>11</v>
      </c>
      <c r="AK117" s="227">
        <f t="shared" si="33"/>
        <v>13</v>
      </c>
      <c r="AL117" s="227">
        <f t="shared" si="34"/>
        <v>10</v>
      </c>
      <c r="AM117" s="227">
        <f t="shared" si="35"/>
        <v>13</v>
      </c>
      <c r="AN117" s="227">
        <f t="shared" si="36"/>
        <v>5</v>
      </c>
      <c r="AO117" s="261">
        <f t="shared" si="37"/>
        <v>77</v>
      </c>
    </row>
    <row r="118" spans="1:41" ht="15.6">
      <c r="A118">
        <f t="shared" si="19"/>
        <v>52</v>
      </c>
      <c r="B118" s="191" t="str">
        <f>C118&amp;":"&amp;COUNTIF($C$6:C118,C118)</f>
        <v>52:3</v>
      </c>
      <c r="C118" s="148">
        <f t="shared" si="20"/>
        <v>52</v>
      </c>
      <c r="D118" s="262">
        <v>2</v>
      </c>
      <c r="E118" s="262">
        <v>1</v>
      </c>
      <c r="F118" s="262">
        <v>2</v>
      </c>
      <c r="G118" s="262">
        <v>2</v>
      </c>
      <c r="H118" s="262">
        <v>2</v>
      </c>
      <c r="I118" s="262">
        <v>2</v>
      </c>
      <c r="J118" s="262">
        <v>2</v>
      </c>
      <c r="K118" s="262">
        <v>2</v>
      </c>
      <c r="L118" s="262">
        <v>2</v>
      </c>
      <c r="M118" s="262">
        <v>2</v>
      </c>
      <c r="N118" s="262">
        <v>8</v>
      </c>
      <c r="O118" s="262">
        <v>6</v>
      </c>
      <c r="P118" s="262">
        <v>4</v>
      </c>
      <c r="Q118" s="262">
        <v>0</v>
      </c>
      <c r="R118" s="262">
        <v>11</v>
      </c>
      <c r="S118" s="262">
        <v>4</v>
      </c>
      <c r="T118" s="263"/>
      <c r="V118" s="2">
        <v>113</v>
      </c>
      <c r="W118" s="1" t="str">
        <f>X118&amp;":"&amp;COUNTIF($X$6:X118,X118)</f>
        <v>78:3</v>
      </c>
      <c r="X118" s="264">
        <f>'Student name internal mark'!Y119</f>
        <v>78</v>
      </c>
      <c r="Y118" s="227">
        <f t="shared" si="21"/>
        <v>1</v>
      </c>
      <c r="Z118" s="227">
        <f t="shared" si="22"/>
        <v>1</v>
      </c>
      <c r="AA118" s="227">
        <f t="shared" si="23"/>
        <v>2</v>
      </c>
      <c r="AB118" s="227">
        <f t="shared" si="24"/>
        <v>1</v>
      </c>
      <c r="AC118" s="227">
        <f t="shared" si="25"/>
        <v>1</v>
      </c>
      <c r="AD118" s="227">
        <f t="shared" si="26"/>
        <v>1</v>
      </c>
      <c r="AE118" s="227">
        <f t="shared" si="27"/>
        <v>2</v>
      </c>
      <c r="AF118" s="227">
        <f t="shared" si="28"/>
        <v>2</v>
      </c>
      <c r="AG118" s="227">
        <f t="shared" si="29"/>
        <v>2</v>
      </c>
      <c r="AH118" s="227">
        <f t="shared" si="30"/>
        <v>2</v>
      </c>
      <c r="AI118" s="227">
        <f t="shared" si="31"/>
        <v>7</v>
      </c>
      <c r="AJ118" s="227">
        <f t="shared" si="32"/>
        <v>9</v>
      </c>
      <c r="AK118" s="227">
        <f t="shared" si="33"/>
        <v>12</v>
      </c>
      <c r="AL118" s="227">
        <f t="shared" si="34"/>
        <v>10</v>
      </c>
      <c r="AM118" s="227">
        <f t="shared" si="35"/>
        <v>11</v>
      </c>
      <c r="AN118" s="227">
        <f t="shared" si="36"/>
        <v>14</v>
      </c>
      <c r="AO118" s="261">
        <f t="shared" si="37"/>
        <v>78</v>
      </c>
    </row>
    <row r="119" spans="1:41" ht="15.6">
      <c r="A119">
        <f t="shared" si="19"/>
        <v>49</v>
      </c>
      <c r="B119" s="191" t="str">
        <f>C119&amp;":"&amp;COUNTIF($C$6:C119,C119)</f>
        <v>49:5</v>
      </c>
      <c r="C119" s="148">
        <f t="shared" si="20"/>
        <v>49</v>
      </c>
      <c r="D119" s="262">
        <v>2</v>
      </c>
      <c r="E119" s="262">
        <v>2</v>
      </c>
      <c r="F119" s="262">
        <v>2</v>
      </c>
      <c r="G119" s="262">
        <v>2</v>
      </c>
      <c r="H119" s="262">
        <v>2</v>
      </c>
      <c r="I119" s="262">
        <v>2</v>
      </c>
      <c r="J119" s="262">
        <v>2</v>
      </c>
      <c r="K119" s="262">
        <v>2</v>
      </c>
      <c r="L119" s="262">
        <v>2</v>
      </c>
      <c r="M119" s="262">
        <v>2</v>
      </c>
      <c r="N119" s="262">
        <v>9</v>
      </c>
      <c r="O119" s="262">
        <v>6</v>
      </c>
      <c r="P119" s="262">
        <v>10</v>
      </c>
      <c r="Q119" s="262">
        <v>1</v>
      </c>
      <c r="R119" s="262">
        <v>1</v>
      </c>
      <c r="S119" s="262">
        <v>2</v>
      </c>
      <c r="T119" s="263"/>
      <c r="V119" s="2">
        <v>114</v>
      </c>
      <c r="W119" s="1" t="str">
        <f>X119&amp;":"&amp;COUNTIF($X$6:X119,X119)</f>
        <v>66:1</v>
      </c>
      <c r="X119" s="264">
        <f>'Student name internal mark'!Y120</f>
        <v>66</v>
      </c>
      <c r="Y119" s="227">
        <f t="shared" si="21"/>
        <v>2</v>
      </c>
      <c r="Z119" s="227">
        <f t="shared" si="22"/>
        <v>1</v>
      </c>
      <c r="AA119" s="227">
        <f t="shared" si="23"/>
        <v>2</v>
      </c>
      <c r="AB119" s="227">
        <f t="shared" si="24"/>
        <v>1</v>
      </c>
      <c r="AC119" s="227">
        <f t="shared" si="25"/>
        <v>2</v>
      </c>
      <c r="AD119" s="227">
        <f t="shared" si="26"/>
        <v>2</v>
      </c>
      <c r="AE119" s="227">
        <f t="shared" si="27"/>
        <v>2</v>
      </c>
      <c r="AF119" s="227">
        <f t="shared" si="28"/>
        <v>2</v>
      </c>
      <c r="AG119" s="227">
        <f t="shared" si="29"/>
        <v>2</v>
      </c>
      <c r="AH119" s="227">
        <f t="shared" si="30"/>
        <v>2</v>
      </c>
      <c r="AI119" s="227">
        <f t="shared" si="31"/>
        <v>10</v>
      </c>
      <c r="AJ119" s="227">
        <f t="shared" si="32"/>
        <v>7</v>
      </c>
      <c r="AK119" s="227">
        <f t="shared" si="33"/>
        <v>7</v>
      </c>
      <c r="AL119" s="227">
        <f t="shared" si="34"/>
        <v>8</v>
      </c>
      <c r="AM119" s="227">
        <f t="shared" si="35"/>
        <v>3</v>
      </c>
      <c r="AN119" s="227">
        <f t="shared" si="36"/>
        <v>13</v>
      </c>
      <c r="AO119" s="261">
        <f t="shared" si="37"/>
        <v>66</v>
      </c>
    </row>
    <row r="120" spans="1:41" ht="15.6">
      <c r="A120">
        <f t="shared" si="19"/>
        <v>78</v>
      </c>
      <c r="B120" s="191" t="str">
        <f>C120&amp;":"&amp;COUNTIF($C$6:C120,C120)</f>
        <v>78:1</v>
      </c>
      <c r="C120" s="148">
        <f t="shared" si="20"/>
        <v>78</v>
      </c>
      <c r="D120" s="262">
        <v>2</v>
      </c>
      <c r="E120" s="262">
        <v>2</v>
      </c>
      <c r="F120" s="262">
        <v>2</v>
      </c>
      <c r="G120" s="262">
        <v>1</v>
      </c>
      <c r="H120" s="262">
        <v>2</v>
      </c>
      <c r="I120" s="262">
        <v>2</v>
      </c>
      <c r="J120" s="262">
        <v>2</v>
      </c>
      <c r="K120" s="262">
        <v>2</v>
      </c>
      <c r="L120" s="262">
        <v>2</v>
      </c>
      <c r="M120" s="262">
        <v>2</v>
      </c>
      <c r="N120" s="262">
        <v>6</v>
      </c>
      <c r="O120" s="262">
        <v>14</v>
      </c>
      <c r="P120" s="262">
        <v>10</v>
      </c>
      <c r="Q120" s="262">
        <v>7</v>
      </c>
      <c r="R120" s="262">
        <v>11</v>
      </c>
      <c r="S120" s="262">
        <v>11</v>
      </c>
      <c r="T120" s="263"/>
      <c r="V120" s="2">
        <v>115</v>
      </c>
      <c r="W120" s="1" t="str">
        <f>X120&amp;":"&amp;COUNTIF($X$6:X120,X120)</f>
        <v>79:11</v>
      </c>
      <c r="X120" s="264">
        <f>'Student name internal mark'!Y121</f>
        <v>79</v>
      </c>
      <c r="Y120" s="227">
        <f t="shared" si="21"/>
        <v>0</v>
      </c>
      <c r="Z120" s="227">
        <f t="shared" si="22"/>
        <v>0</v>
      </c>
      <c r="AA120" s="227">
        <f t="shared" si="23"/>
        <v>2</v>
      </c>
      <c r="AB120" s="227">
        <f t="shared" si="24"/>
        <v>0</v>
      </c>
      <c r="AC120" s="227">
        <f t="shared" si="25"/>
        <v>1</v>
      </c>
      <c r="AD120" s="227">
        <f t="shared" si="26"/>
        <v>0</v>
      </c>
      <c r="AE120" s="227">
        <f t="shared" si="27"/>
        <v>2</v>
      </c>
      <c r="AF120" s="227">
        <f t="shared" si="28"/>
        <v>2</v>
      </c>
      <c r="AG120" s="227">
        <f t="shared" si="29"/>
        <v>2</v>
      </c>
      <c r="AH120" s="227">
        <f t="shared" si="30"/>
        <v>1</v>
      </c>
      <c r="AI120" s="227">
        <f t="shared" si="31"/>
        <v>7</v>
      </c>
      <c r="AJ120" s="227">
        <f t="shared" si="32"/>
        <v>14</v>
      </c>
      <c r="AK120" s="227">
        <f t="shared" si="33"/>
        <v>10</v>
      </c>
      <c r="AL120" s="227">
        <f t="shared" si="34"/>
        <v>14</v>
      </c>
      <c r="AM120" s="227">
        <f t="shared" si="35"/>
        <v>11</v>
      </c>
      <c r="AN120" s="227">
        <f t="shared" si="36"/>
        <v>13</v>
      </c>
      <c r="AO120" s="261">
        <f t="shared" si="37"/>
        <v>79</v>
      </c>
    </row>
    <row r="121" spans="1:41" ht="15.6">
      <c r="A121">
        <f t="shared" si="19"/>
        <v>72</v>
      </c>
      <c r="B121" s="191" t="str">
        <f>C121&amp;":"&amp;COUNTIF($C$6:C121,C121)</f>
        <v>72:5</v>
      </c>
      <c r="C121" s="148">
        <f t="shared" si="20"/>
        <v>72</v>
      </c>
      <c r="D121" s="262">
        <v>2</v>
      </c>
      <c r="E121" s="262">
        <v>1</v>
      </c>
      <c r="F121" s="262">
        <v>2</v>
      </c>
      <c r="G121" s="262">
        <v>1</v>
      </c>
      <c r="H121" s="262">
        <v>2</v>
      </c>
      <c r="I121" s="262">
        <v>2</v>
      </c>
      <c r="J121" s="262">
        <v>2</v>
      </c>
      <c r="K121" s="262">
        <v>2</v>
      </c>
      <c r="L121" s="262">
        <v>2</v>
      </c>
      <c r="M121" s="262">
        <v>2</v>
      </c>
      <c r="N121" s="262">
        <v>9</v>
      </c>
      <c r="O121" s="262">
        <v>9</v>
      </c>
      <c r="P121" s="262">
        <v>13</v>
      </c>
      <c r="Q121" s="262">
        <v>9</v>
      </c>
      <c r="R121" s="262">
        <v>5</v>
      </c>
      <c r="S121" s="262">
        <v>9</v>
      </c>
      <c r="T121" s="263"/>
      <c r="V121" s="2">
        <v>116</v>
      </c>
      <c r="W121" s="1" t="str">
        <f>X121&amp;":"&amp;COUNTIF($X$6:X121,X121)</f>
        <v>79:12</v>
      </c>
      <c r="X121" s="264">
        <f>'Student name internal mark'!Y122</f>
        <v>79</v>
      </c>
      <c r="Y121" s="227">
        <f t="shared" si="21"/>
        <v>0</v>
      </c>
      <c r="Z121" s="227">
        <f t="shared" si="22"/>
        <v>0</v>
      </c>
      <c r="AA121" s="227">
        <f t="shared" si="23"/>
        <v>2</v>
      </c>
      <c r="AB121" s="227">
        <f t="shared" si="24"/>
        <v>1</v>
      </c>
      <c r="AC121" s="227">
        <f t="shared" si="25"/>
        <v>0</v>
      </c>
      <c r="AD121" s="227">
        <f t="shared" si="26"/>
        <v>1</v>
      </c>
      <c r="AE121" s="227">
        <f t="shared" si="27"/>
        <v>2</v>
      </c>
      <c r="AF121" s="227">
        <f t="shared" si="28"/>
        <v>1</v>
      </c>
      <c r="AG121" s="227">
        <f t="shared" si="29"/>
        <v>1</v>
      </c>
      <c r="AH121" s="227">
        <f t="shared" si="30"/>
        <v>1</v>
      </c>
      <c r="AI121" s="227">
        <f t="shared" si="31"/>
        <v>10</v>
      </c>
      <c r="AJ121" s="227">
        <f t="shared" si="32"/>
        <v>12</v>
      </c>
      <c r="AK121" s="227">
        <f t="shared" si="33"/>
        <v>14</v>
      </c>
      <c r="AL121" s="227">
        <f t="shared" si="34"/>
        <v>13</v>
      </c>
      <c r="AM121" s="227">
        <f t="shared" si="35"/>
        <v>10</v>
      </c>
      <c r="AN121" s="227">
        <f t="shared" si="36"/>
        <v>11</v>
      </c>
      <c r="AO121" s="261">
        <f t="shared" si="37"/>
        <v>79</v>
      </c>
    </row>
    <row r="122" spans="1:41" ht="15.6">
      <c r="A122">
        <f t="shared" si="19"/>
        <v>71</v>
      </c>
      <c r="B122" s="191" t="str">
        <f>C122&amp;":"&amp;COUNTIF($C$6:C122,C122)</f>
        <v>71:2</v>
      </c>
      <c r="C122" s="148">
        <f t="shared" si="20"/>
        <v>71</v>
      </c>
      <c r="D122" s="262">
        <v>2</v>
      </c>
      <c r="E122" s="262">
        <v>1</v>
      </c>
      <c r="F122" s="262">
        <v>2</v>
      </c>
      <c r="G122" s="262">
        <v>1</v>
      </c>
      <c r="H122" s="262">
        <v>2</v>
      </c>
      <c r="I122" s="262">
        <v>2</v>
      </c>
      <c r="J122" s="262">
        <v>2</v>
      </c>
      <c r="K122" s="262">
        <v>2</v>
      </c>
      <c r="L122" s="262">
        <v>2</v>
      </c>
      <c r="M122" s="262">
        <v>2</v>
      </c>
      <c r="N122" s="262">
        <v>6</v>
      </c>
      <c r="O122" s="262">
        <v>14</v>
      </c>
      <c r="P122" s="262">
        <v>3</v>
      </c>
      <c r="Q122" s="262">
        <v>12</v>
      </c>
      <c r="R122" s="262">
        <v>14</v>
      </c>
      <c r="S122" s="262">
        <v>4</v>
      </c>
      <c r="T122" s="263"/>
      <c r="V122" s="2">
        <v>117</v>
      </c>
      <c r="W122" s="1" t="str">
        <f>X122&amp;":"&amp;COUNTIF($X$6:X122,X122)</f>
        <v>0:7</v>
      </c>
      <c r="X122" s="264">
        <f>'Student name internal mark'!Y123</f>
        <v>0</v>
      </c>
      <c r="Y122" s="227">
        <f t="shared" si="21"/>
        <v>0</v>
      </c>
      <c r="Z122" s="227">
        <f t="shared" si="22"/>
        <v>0</v>
      </c>
      <c r="AA122" s="227">
        <f t="shared" si="23"/>
        <v>0</v>
      </c>
      <c r="AB122" s="227">
        <f t="shared" si="24"/>
        <v>0</v>
      </c>
      <c r="AC122" s="227">
        <f t="shared" si="25"/>
        <v>0</v>
      </c>
      <c r="AD122" s="227">
        <f t="shared" si="26"/>
        <v>0</v>
      </c>
      <c r="AE122" s="227">
        <f t="shared" si="27"/>
        <v>0</v>
      </c>
      <c r="AF122" s="227">
        <f t="shared" si="28"/>
        <v>0</v>
      </c>
      <c r="AG122" s="227">
        <f t="shared" si="29"/>
        <v>0</v>
      </c>
      <c r="AH122" s="227">
        <f t="shared" si="30"/>
        <v>0</v>
      </c>
      <c r="AI122" s="227">
        <f t="shared" si="31"/>
        <v>0</v>
      </c>
      <c r="AJ122" s="227">
        <f t="shared" si="32"/>
        <v>0</v>
      </c>
      <c r="AK122" s="227">
        <f t="shared" si="33"/>
        <v>0</v>
      </c>
      <c r="AL122" s="227">
        <f t="shared" si="34"/>
        <v>0</v>
      </c>
      <c r="AM122" s="227">
        <f t="shared" si="35"/>
        <v>0</v>
      </c>
      <c r="AN122" s="227">
        <f t="shared" si="36"/>
        <v>0</v>
      </c>
      <c r="AO122" s="261">
        <f t="shared" si="37"/>
        <v>0</v>
      </c>
    </row>
    <row r="123" spans="1:41" ht="15.6">
      <c r="A123">
        <f t="shared" si="19"/>
        <v>66</v>
      </c>
      <c r="B123" s="191" t="str">
        <f>C123&amp;":"&amp;COUNTIF($C$6:C123,C123)</f>
        <v>66:2</v>
      </c>
      <c r="C123" s="148">
        <f t="shared" si="20"/>
        <v>66</v>
      </c>
      <c r="D123" s="262">
        <v>2</v>
      </c>
      <c r="E123" s="262">
        <v>1</v>
      </c>
      <c r="F123" s="262">
        <v>2</v>
      </c>
      <c r="G123" s="262">
        <v>2</v>
      </c>
      <c r="H123" s="262">
        <v>2</v>
      </c>
      <c r="I123" s="262">
        <v>2</v>
      </c>
      <c r="J123" s="262">
        <v>2</v>
      </c>
      <c r="K123" s="262">
        <v>2</v>
      </c>
      <c r="L123" s="262">
        <v>2</v>
      </c>
      <c r="M123" s="262">
        <v>2</v>
      </c>
      <c r="N123" s="262">
        <v>6</v>
      </c>
      <c r="O123" s="262">
        <v>7</v>
      </c>
      <c r="P123" s="262">
        <v>6</v>
      </c>
      <c r="Q123" s="262">
        <v>6</v>
      </c>
      <c r="R123" s="262">
        <v>14</v>
      </c>
      <c r="S123" s="262">
        <v>8</v>
      </c>
      <c r="T123" s="263"/>
      <c r="V123" s="2">
        <v>118</v>
      </c>
      <c r="W123" s="1" t="str">
        <f>X123&amp;":"&amp;COUNTIF($X$6:X123,X123)</f>
        <v>79:13</v>
      </c>
      <c r="X123" s="264">
        <f>'Student name internal mark'!Y124</f>
        <v>79</v>
      </c>
      <c r="Y123" s="227">
        <f t="shared" si="21"/>
        <v>0</v>
      </c>
      <c r="Z123" s="227">
        <f t="shared" si="22"/>
        <v>0</v>
      </c>
      <c r="AA123" s="227">
        <f t="shared" si="23"/>
        <v>1</v>
      </c>
      <c r="AB123" s="227">
        <f t="shared" si="24"/>
        <v>1</v>
      </c>
      <c r="AC123" s="227">
        <f t="shared" si="25"/>
        <v>0</v>
      </c>
      <c r="AD123" s="227">
        <f t="shared" si="26"/>
        <v>0</v>
      </c>
      <c r="AE123" s="227">
        <f t="shared" si="27"/>
        <v>1</v>
      </c>
      <c r="AF123" s="227">
        <f t="shared" si="28"/>
        <v>2</v>
      </c>
      <c r="AG123" s="227">
        <f t="shared" si="29"/>
        <v>1</v>
      </c>
      <c r="AH123" s="227">
        <f t="shared" si="30"/>
        <v>2</v>
      </c>
      <c r="AI123" s="227">
        <f t="shared" si="31"/>
        <v>10</v>
      </c>
      <c r="AJ123" s="227">
        <f t="shared" si="32"/>
        <v>10</v>
      </c>
      <c r="AK123" s="227">
        <f t="shared" si="33"/>
        <v>13</v>
      </c>
      <c r="AL123" s="227">
        <f t="shared" si="34"/>
        <v>11</v>
      </c>
      <c r="AM123" s="227">
        <f t="shared" si="35"/>
        <v>13</v>
      </c>
      <c r="AN123" s="227">
        <f t="shared" si="36"/>
        <v>14</v>
      </c>
      <c r="AO123" s="261">
        <f t="shared" si="37"/>
        <v>79</v>
      </c>
    </row>
    <row r="124" spans="1:41" ht="15.6">
      <c r="A124">
        <f t="shared" si="19"/>
        <v>73</v>
      </c>
      <c r="B124" s="191" t="str">
        <f>C124&amp;":"&amp;COUNTIF($C$6:C124,C124)</f>
        <v>73:2</v>
      </c>
      <c r="C124" s="148">
        <f t="shared" si="20"/>
        <v>73</v>
      </c>
      <c r="D124" s="262">
        <v>2</v>
      </c>
      <c r="E124" s="262">
        <v>1</v>
      </c>
      <c r="F124" s="262">
        <v>2</v>
      </c>
      <c r="G124" s="262">
        <v>1</v>
      </c>
      <c r="H124" s="262">
        <v>2</v>
      </c>
      <c r="I124" s="262">
        <v>2</v>
      </c>
      <c r="J124" s="262">
        <v>2</v>
      </c>
      <c r="K124" s="262">
        <v>2</v>
      </c>
      <c r="L124" s="262">
        <v>2</v>
      </c>
      <c r="M124" s="262">
        <v>2</v>
      </c>
      <c r="N124" s="262">
        <v>10</v>
      </c>
      <c r="O124" s="262">
        <v>10</v>
      </c>
      <c r="P124" s="262">
        <v>5</v>
      </c>
      <c r="Q124" s="262">
        <v>9</v>
      </c>
      <c r="R124" s="262">
        <v>13</v>
      </c>
      <c r="S124" s="262">
        <v>8</v>
      </c>
      <c r="T124" s="263"/>
      <c r="V124" s="2">
        <v>119</v>
      </c>
      <c r="W124" s="1" t="str">
        <f>X124&amp;":"&amp;COUNTIF($X$6:X124,X124)</f>
        <v>88:6</v>
      </c>
      <c r="X124" s="264">
        <f>'Student name internal mark'!Y125</f>
        <v>88</v>
      </c>
      <c r="Y124" s="227">
        <f t="shared" si="21"/>
        <v>1</v>
      </c>
      <c r="Z124" s="227">
        <f t="shared" si="22"/>
        <v>1</v>
      </c>
      <c r="AA124" s="227">
        <f t="shared" si="23"/>
        <v>1</v>
      </c>
      <c r="AB124" s="227">
        <f t="shared" si="24"/>
        <v>2</v>
      </c>
      <c r="AC124" s="227">
        <f t="shared" si="25"/>
        <v>2</v>
      </c>
      <c r="AD124" s="227">
        <f t="shared" si="26"/>
        <v>1</v>
      </c>
      <c r="AE124" s="227">
        <f t="shared" si="27"/>
        <v>2</v>
      </c>
      <c r="AF124" s="227">
        <f t="shared" si="28"/>
        <v>2</v>
      </c>
      <c r="AG124" s="227">
        <f t="shared" si="29"/>
        <v>2</v>
      </c>
      <c r="AH124" s="227">
        <f t="shared" si="30"/>
        <v>1</v>
      </c>
      <c r="AI124" s="227">
        <f t="shared" si="31"/>
        <v>10</v>
      </c>
      <c r="AJ124" s="227">
        <f t="shared" si="32"/>
        <v>13</v>
      </c>
      <c r="AK124" s="227">
        <f t="shared" si="33"/>
        <v>14</v>
      </c>
      <c r="AL124" s="227">
        <f t="shared" si="34"/>
        <v>10</v>
      </c>
      <c r="AM124" s="227">
        <f t="shared" si="35"/>
        <v>13</v>
      </c>
      <c r="AN124" s="227">
        <f t="shared" si="36"/>
        <v>13</v>
      </c>
      <c r="AO124" s="261">
        <f t="shared" si="37"/>
        <v>88</v>
      </c>
    </row>
    <row r="125" spans="1:41" ht="15.6">
      <c r="A125">
        <f t="shared" si="19"/>
        <v>57</v>
      </c>
      <c r="B125" s="191" t="str">
        <f>C125&amp;":"&amp;COUNTIF($C$6:C125,C125)</f>
        <v>57:7</v>
      </c>
      <c r="C125" s="148">
        <f t="shared" si="20"/>
        <v>57</v>
      </c>
      <c r="D125" s="262">
        <v>2</v>
      </c>
      <c r="E125" s="262">
        <v>1</v>
      </c>
      <c r="F125" s="262">
        <v>2</v>
      </c>
      <c r="G125" s="262">
        <v>2</v>
      </c>
      <c r="H125" s="262">
        <v>2</v>
      </c>
      <c r="I125" s="262">
        <v>2</v>
      </c>
      <c r="J125" s="262">
        <v>2</v>
      </c>
      <c r="K125" s="262">
        <v>2</v>
      </c>
      <c r="L125" s="262">
        <v>2</v>
      </c>
      <c r="M125" s="262">
        <v>2</v>
      </c>
      <c r="N125" s="262">
        <v>6</v>
      </c>
      <c r="O125" s="262">
        <v>8</v>
      </c>
      <c r="P125" s="262">
        <v>13</v>
      </c>
      <c r="Q125" s="262">
        <v>4</v>
      </c>
      <c r="R125" s="262">
        <v>6</v>
      </c>
      <c r="S125" s="262">
        <v>1</v>
      </c>
      <c r="T125" s="263"/>
      <c r="V125" s="2">
        <v>120</v>
      </c>
      <c r="W125" s="1" t="str">
        <f>X125&amp;":"&amp;COUNTIF($X$6:X125,X125)</f>
        <v>75:3</v>
      </c>
      <c r="X125" s="264">
        <f>'Student name internal mark'!Y126</f>
        <v>75</v>
      </c>
      <c r="Y125" s="227">
        <f t="shared" si="21"/>
        <v>1</v>
      </c>
      <c r="Z125" s="227">
        <f t="shared" si="22"/>
        <v>1</v>
      </c>
      <c r="AA125" s="227">
        <f t="shared" si="23"/>
        <v>1</v>
      </c>
      <c r="AB125" s="227">
        <f t="shared" si="24"/>
        <v>1</v>
      </c>
      <c r="AC125" s="227">
        <f t="shared" si="25"/>
        <v>1</v>
      </c>
      <c r="AD125" s="227">
        <f t="shared" si="26"/>
        <v>1</v>
      </c>
      <c r="AE125" s="227">
        <f t="shared" si="27"/>
        <v>1</v>
      </c>
      <c r="AF125" s="227">
        <f t="shared" si="28"/>
        <v>1</v>
      </c>
      <c r="AG125" s="227">
        <f t="shared" si="29"/>
        <v>2</v>
      </c>
      <c r="AH125" s="227">
        <f t="shared" si="30"/>
        <v>2</v>
      </c>
      <c r="AI125" s="227">
        <f t="shared" si="31"/>
        <v>9</v>
      </c>
      <c r="AJ125" s="227">
        <f t="shared" si="32"/>
        <v>8</v>
      </c>
      <c r="AK125" s="227">
        <f t="shared" si="33"/>
        <v>14</v>
      </c>
      <c r="AL125" s="227">
        <f t="shared" si="34"/>
        <v>12</v>
      </c>
      <c r="AM125" s="227">
        <f t="shared" si="35"/>
        <v>13</v>
      </c>
      <c r="AN125" s="227">
        <f t="shared" si="36"/>
        <v>7</v>
      </c>
      <c r="AO125" s="261">
        <f t="shared" si="37"/>
        <v>75</v>
      </c>
    </row>
    <row r="126" spans="1:41" ht="15.6">
      <c r="A126">
        <f t="shared" si="19"/>
        <v>67</v>
      </c>
      <c r="B126" s="191" t="str">
        <f>C126&amp;":"&amp;COUNTIF($C$6:C126,C126)</f>
        <v>67:2</v>
      </c>
      <c r="C126" s="148">
        <f t="shared" si="20"/>
        <v>67</v>
      </c>
      <c r="D126" s="262">
        <v>2</v>
      </c>
      <c r="E126" s="262">
        <v>1</v>
      </c>
      <c r="F126" s="262">
        <v>2</v>
      </c>
      <c r="G126" s="262">
        <v>2</v>
      </c>
      <c r="H126" s="262">
        <v>2</v>
      </c>
      <c r="I126" s="262">
        <v>2</v>
      </c>
      <c r="J126" s="262">
        <v>2</v>
      </c>
      <c r="K126" s="262">
        <v>2</v>
      </c>
      <c r="L126" s="262">
        <v>2</v>
      </c>
      <c r="M126" s="262">
        <v>2</v>
      </c>
      <c r="N126" s="262">
        <v>9</v>
      </c>
      <c r="O126" s="262">
        <v>6</v>
      </c>
      <c r="P126" s="262">
        <v>7</v>
      </c>
      <c r="Q126" s="262">
        <v>12</v>
      </c>
      <c r="R126" s="262">
        <v>13</v>
      </c>
      <c r="S126" s="262">
        <v>1</v>
      </c>
      <c r="T126" s="263"/>
      <c r="V126" s="2">
        <v>121</v>
      </c>
      <c r="W126" s="1" t="str">
        <f>X126&amp;":"&amp;COUNTIF($X$6:X126,X126)</f>
        <v>65:1</v>
      </c>
      <c r="X126" s="264">
        <f>'Student name internal mark'!Y127</f>
        <v>65</v>
      </c>
      <c r="Y126" s="227">
        <f t="shared" si="21"/>
        <v>2</v>
      </c>
      <c r="Z126" s="227">
        <f t="shared" si="22"/>
        <v>2</v>
      </c>
      <c r="AA126" s="227">
        <f t="shared" si="23"/>
        <v>2</v>
      </c>
      <c r="AB126" s="227">
        <f t="shared" si="24"/>
        <v>1</v>
      </c>
      <c r="AC126" s="227">
        <f t="shared" si="25"/>
        <v>2</v>
      </c>
      <c r="AD126" s="227">
        <f t="shared" si="26"/>
        <v>2</v>
      </c>
      <c r="AE126" s="227">
        <f t="shared" si="27"/>
        <v>2</v>
      </c>
      <c r="AF126" s="227">
        <f t="shared" si="28"/>
        <v>2</v>
      </c>
      <c r="AG126" s="227">
        <f t="shared" si="29"/>
        <v>2</v>
      </c>
      <c r="AH126" s="227">
        <f t="shared" si="30"/>
        <v>2</v>
      </c>
      <c r="AI126" s="227">
        <f t="shared" si="31"/>
        <v>9</v>
      </c>
      <c r="AJ126" s="227">
        <f t="shared" si="32"/>
        <v>4</v>
      </c>
      <c r="AK126" s="227">
        <f t="shared" si="33"/>
        <v>13</v>
      </c>
      <c r="AL126" s="227">
        <f t="shared" si="34"/>
        <v>5</v>
      </c>
      <c r="AM126" s="227">
        <f t="shared" si="35"/>
        <v>10</v>
      </c>
      <c r="AN126" s="227">
        <f t="shared" si="36"/>
        <v>5</v>
      </c>
      <c r="AO126" s="261">
        <f t="shared" si="37"/>
        <v>65</v>
      </c>
    </row>
    <row r="127" spans="1:41" ht="15.6">
      <c r="A127">
        <f t="shared" si="19"/>
        <v>49</v>
      </c>
      <c r="B127" s="191" t="str">
        <f>C127&amp;":"&amp;COUNTIF($C$6:C127,C127)</f>
        <v>49:6</v>
      </c>
      <c r="C127" s="148">
        <f t="shared" si="20"/>
        <v>49</v>
      </c>
      <c r="D127" s="262">
        <v>2</v>
      </c>
      <c r="E127" s="262">
        <v>1</v>
      </c>
      <c r="F127" s="262">
        <v>2</v>
      </c>
      <c r="G127" s="262">
        <v>2</v>
      </c>
      <c r="H127" s="262">
        <v>2</v>
      </c>
      <c r="I127" s="262">
        <v>2</v>
      </c>
      <c r="J127" s="262">
        <v>2</v>
      </c>
      <c r="K127" s="262">
        <v>2</v>
      </c>
      <c r="L127" s="262">
        <v>2</v>
      </c>
      <c r="M127" s="262">
        <v>2</v>
      </c>
      <c r="N127" s="262">
        <v>8</v>
      </c>
      <c r="O127" s="262">
        <v>4</v>
      </c>
      <c r="P127" s="262">
        <v>5</v>
      </c>
      <c r="Q127" s="262">
        <v>11</v>
      </c>
      <c r="R127" s="262">
        <v>1</v>
      </c>
      <c r="S127" s="262">
        <v>1</v>
      </c>
      <c r="T127" s="263"/>
      <c r="V127" s="2">
        <v>122</v>
      </c>
      <c r="W127" s="1" t="str">
        <f>X127&amp;":"&amp;COUNTIF($X$6:X127,X127)</f>
        <v>86:22</v>
      </c>
      <c r="X127" s="264">
        <f>'Student name internal mark'!Y128</f>
        <v>86</v>
      </c>
      <c r="Y127" s="227">
        <f t="shared" si="21"/>
        <v>1</v>
      </c>
      <c r="Z127" s="227">
        <f t="shared" si="22"/>
        <v>0</v>
      </c>
      <c r="AA127" s="227">
        <f t="shared" si="23"/>
        <v>2</v>
      </c>
      <c r="AB127" s="227">
        <f t="shared" si="24"/>
        <v>0</v>
      </c>
      <c r="AC127" s="227">
        <f t="shared" si="25"/>
        <v>0</v>
      </c>
      <c r="AD127" s="227">
        <f t="shared" si="26"/>
        <v>0</v>
      </c>
      <c r="AE127" s="227">
        <f t="shared" si="27"/>
        <v>2</v>
      </c>
      <c r="AF127" s="227">
        <f t="shared" si="28"/>
        <v>2</v>
      </c>
      <c r="AG127" s="227">
        <f t="shared" si="29"/>
        <v>2</v>
      </c>
      <c r="AH127" s="227">
        <f t="shared" si="30"/>
        <v>2</v>
      </c>
      <c r="AI127" s="227">
        <f t="shared" si="31"/>
        <v>10</v>
      </c>
      <c r="AJ127" s="227">
        <f t="shared" si="32"/>
        <v>13</v>
      </c>
      <c r="AK127" s="227">
        <f t="shared" si="33"/>
        <v>13</v>
      </c>
      <c r="AL127" s="227">
        <f t="shared" si="34"/>
        <v>13</v>
      </c>
      <c r="AM127" s="227">
        <f t="shared" si="35"/>
        <v>13</v>
      </c>
      <c r="AN127" s="227">
        <f t="shared" si="36"/>
        <v>13</v>
      </c>
      <c r="AO127" s="261">
        <f t="shared" si="37"/>
        <v>86</v>
      </c>
    </row>
    <row r="128" spans="1:41" ht="15.6">
      <c r="A128">
        <f t="shared" si="19"/>
        <v>72</v>
      </c>
      <c r="B128" s="191" t="str">
        <f>C128&amp;":"&amp;COUNTIF($C$6:C128,C128)</f>
        <v>72:6</v>
      </c>
      <c r="C128" s="148">
        <f t="shared" si="20"/>
        <v>72</v>
      </c>
      <c r="D128" s="262">
        <v>2</v>
      </c>
      <c r="E128" s="262">
        <v>2</v>
      </c>
      <c r="F128" s="262">
        <v>2</v>
      </c>
      <c r="G128" s="262">
        <v>1</v>
      </c>
      <c r="H128" s="262">
        <v>2</v>
      </c>
      <c r="I128" s="262">
        <v>2</v>
      </c>
      <c r="J128" s="262">
        <v>2</v>
      </c>
      <c r="K128" s="262">
        <v>2</v>
      </c>
      <c r="L128" s="262">
        <v>2</v>
      </c>
      <c r="M128" s="262">
        <v>2</v>
      </c>
      <c r="N128" s="262">
        <v>10</v>
      </c>
      <c r="O128" s="262">
        <v>10</v>
      </c>
      <c r="P128" s="262">
        <v>6</v>
      </c>
      <c r="Q128" s="262">
        <v>8</v>
      </c>
      <c r="R128" s="262">
        <v>11</v>
      </c>
      <c r="S128" s="262">
        <v>8</v>
      </c>
      <c r="T128" s="263"/>
      <c r="V128" s="2">
        <v>123</v>
      </c>
      <c r="W128" s="1" t="str">
        <f>X128&amp;":"&amp;COUNTIF($X$6:X128,X128)</f>
        <v>79:14</v>
      </c>
      <c r="X128" s="264">
        <f>'Student name internal mark'!Y129</f>
        <v>79</v>
      </c>
      <c r="Y128" s="227">
        <f t="shared" si="21"/>
        <v>0</v>
      </c>
      <c r="Z128" s="227">
        <f t="shared" si="22"/>
        <v>1</v>
      </c>
      <c r="AA128" s="227">
        <f t="shared" si="23"/>
        <v>2</v>
      </c>
      <c r="AB128" s="227">
        <f t="shared" si="24"/>
        <v>1</v>
      </c>
      <c r="AC128" s="227">
        <f t="shared" si="25"/>
        <v>0</v>
      </c>
      <c r="AD128" s="227">
        <f t="shared" si="26"/>
        <v>0</v>
      </c>
      <c r="AE128" s="227">
        <f t="shared" si="27"/>
        <v>2</v>
      </c>
      <c r="AF128" s="227">
        <f t="shared" si="28"/>
        <v>2</v>
      </c>
      <c r="AG128" s="227">
        <f t="shared" si="29"/>
        <v>1</v>
      </c>
      <c r="AH128" s="227">
        <f t="shared" si="30"/>
        <v>1</v>
      </c>
      <c r="AI128" s="227">
        <f t="shared" si="31"/>
        <v>10</v>
      </c>
      <c r="AJ128" s="227">
        <f t="shared" si="32"/>
        <v>13</v>
      </c>
      <c r="AK128" s="227">
        <f t="shared" si="33"/>
        <v>10</v>
      </c>
      <c r="AL128" s="227">
        <f t="shared" si="34"/>
        <v>11</v>
      </c>
      <c r="AM128" s="227">
        <f t="shared" si="35"/>
        <v>14</v>
      </c>
      <c r="AN128" s="227">
        <f t="shared" si="36"/>
        <v>11</v>
      </c>
      <c r="AO128" s="261">
        <f t="shared" si="37"/>
        <v>79</v>
      </c>
    </row>
    <row r="129" spans="1:41" ht="15.6">
      <c r="A129">
        <f t="shared" si="19"/>
        <v>72</v>
      </c>
      <c r="B129" s="191" t="str">
        <f>C129&amp;":"&amp;COUNTIF($C$6:C129,C129)</f>
        <v>72:7</v>
      </c>
      <c r="C129" s="148">
        <f t="shared" si="20"/>
        <v>72</v>
      </c>
      <c r="D129" s="262">
        <v>2</v>
      </c>
      <c r="E129" s="262">
        <v>1</v>
      </c>
      <c r="F129" s="262">
        <v>2</v>
      </c>
      <c r="G129" s="262">
        <v>2</v>
      </c>
      <c r="H129" s="262">
        <v>2</v>
      </c>
      <c r="I129" s="262">
        <v>2</v>
      </c>
      <c r="J129" s="262">
        <v>2</v>
      </c>
      <c r="K129" s="262">
        <v>2</v>
      </c>
      <c r="L129" s="262">
        <v>2</v>
      </c>
      <c r="M129" s="262">
        <v>2</v>
      </c>
      <c r="N129" s="262">
        <v>7</v>
      </c>
      <c r="O129" s="262">
        <v>9</v>
      </c>
      <c r="P129" s="262">
        <v>14</v>
      </c>
      <c r="Q129" s="262">
        <v>1</v>
      </c>
      <c r="R129" s="262">
        <v>14</v>
      </c>
      <c r="S129" s="262">
        <v>8</v>
      </c>
      <c r="T129" s="263"/>
      <c r="V129" s="2">
        <v>124</v>
      </c>
      <c r="W129" s="1" t="str">
        <f>X129&amp;":"&amp;COUNTIF($X$6:X129,X129)</f>
        <v>86:23</v>
      </c>
      <c r="X129" s="264">
        <f>'Student name internal mark'!Y130</f>
        <v>86</v>
      </c>
      <c r="Y129" s="227">
        <f t="shared" si="21"/>
        <v>1</v>
      </c>
      <c r="Z129" s="227">
        <f t="shared" si="22"/>
        <v>0</v>
      </c>
      <c r="AA129" s="227">
        <f t="shared" si="23"/>
        <v>2</v>
      </c>
      <c r="AB129" s="227">
        <f t="shared" si="24"/>
        <v>0</v>
      </c>
      <c r="AC129" s="227">
        <f t="shared" si="25"/>
        <v>0</v>
      </c>
      <c r="AD129" s="227">
        <f t="shared" si="26"/>
        <v>0</v>
      </c>
      <c r="AE129" s="227">
        <f t="shared" si="27"/>
        <v>2</v>
      </c>
      <c r="AF129" s="227">
        <f t="shared" si="28"/>
        <v>2</v>
      </c>
      <c r="AG129" s="227">
        <f t="shared" si="29"/>
        <v>2</v>
      </c>
      <c r="AH129" s="227">
        <f t="shared" si="30"/>
        <v>2</v>
      </c>
      <c r="AI129" s="227">
        <f t="shared" si="31"/>
        <v>10</v>
      </c>
      <c r="AJ129" s="227">
        <f t="shared" si="32"/>
        <v>13</v>
      </c>
      <c r="AK129" s="227">
        <f t="shared" si="33"/>
        <v>13</v>
      </c>
      <c r="AL129" s="227">
        <f t="shared" si="34"/>
        <v>13</v>
      </c>
      <c r="AM129" s="227">
        <f t="shared" si="35"/>
        <v>13</v>
      </c>
      <c r="AN129" s="227">
        <f t="shared" si="36"/>
        <v>13</v>
      </c>
      <c r="AO129" s="261">
        <f t="shared" si="37"/>
        <v>86</v>
      </c>
    </row>
    <row r="130" spans="1:41" ht="15.6">
      <c r="A130">
        <f t="shared" si="19"/>
        <v>51</v>
      </c>
      <c r="B130" s="191" t="str">
        <f>C130&amp;":"&amp;COUNTIF($C$6:C130,C130)</f>
        <v>51:3</v>
      </c>
      <c r="C130" s="148">
        <f t="shared" si="20"/>
        <v>51</v>
      </c>
      <c r="D130" s="262">
        <v>2</v>
      </c>
      <c r="E130" s="262">
        <v>1</v>
      </c>
      <c r="F130" s="262">
        <v>2</v>
      </c>
      <c r="G130" s="262">
        <v>2</v>
      </c>
      <c r="H130" s="262">
        <v>2</v>
      </c>
      <c r="I130" s="262">
        <v>2</v>
      </c>
      <c r="J130" s="262">
        <v>2</v>
      </c>
      <c r="K130" s="262">
        <v>2</v>
      </c>
      <c r="L130" s="262">
        <v>2</v>
      </c>
      <c r="M130" s="262">
        <v>2</v>
      </c>
      <c r="N130" s="262">
        <v>7</v>
      </c>
      <c r="O130" s="262">
        <v>13</v>
      </c>
      <c r="P130" s="262">
        <v>2</v>
      </c>
      <c r="Q130" s="262">
        <v>4</v>
      </c>
      <c r="R130" s="262">
        <v>2</v>
      </c>
      <c r="S130" s="262">
        <v>4</v>
      </c>
      <c r="T130" s="263"/>
      <c r="V130" s="2">
        <v>125</v>
      </c>
      <c r="W130" s="1" t="str">
        <f>X130&amp;":"&amp;COUNTIF($X$6:X130,X130)</f>
        <v>85:16</v>
      </c>
      <c r="X130" s="264">
        <f>'Student name internal mark'!Y131</f>
        <v>85</v>
      </c>
      <c r="Y130" s="227">
        <f t="shared" si="21"/>
        <v>1</v>
      </c>
      <c r="Z130" s="227">
        <f t="shared" si="22"/>
        <v>2</v>
      </c>
      <c r="AA130" s="227">
        <f t="shared" si="23"/>
        <v>2</v>
      </c>
      <c r="AB130" s="227">
        <f t="shared" si="24"/>
        <v>2</v>
      </c>
      <c r="AC130" s="227">
        <f t="shared" si="25"/>
        <v>2</v>
      </c>
      <c r="AD130" s="227">
        <f t="shared" si="26"/>
        <v>1</v>
      </c>
      <c r="AE130" s="227">
        <f t="shared" si="27"/>
        <v>1</v>
      </c>
      <c r="AF130" s="227">
        <f t="shared" si="28"/>
        <v>1</v>
      </c>
      <c r="AG130" s="227">
        <f t="shared" si="29"/>
        <v>2</v>
      </c>
      <c r="AH130" s="227">
        <f t="shared" si="30"/>
        <v>2</v>
      </c>
      <c r="AI130" s="227">
        <f t="shared" si="31"/>
        <v>8</v>
      </c>
      <c r="AJ130" s="227">
        <f t="shared" si="32"/>
        <v>11</v>
      </c>
      <c r="AK130" s="227">
        <f t="shared" si="33"/>
        <v>14</v>
      </c>
      <c r="AL130" s="227">
        <f t="shared" si="34"/>
        <v>13</v>
      </c>
      <c r="AM130" s="227">
        <f t="shared" si="35"/>
        <v>12</v>
      </c>
      <c r="AN130" s="227">
        <f t="shared" si="36"/>
        <v>11</v>
      </c>
      <c r="AO130" s="261">
        <f t="shared" si="37"/>
        <v>85</v>
      </c>
    </row>
    <row r="131" spans="1:41" ht="15.6">
      <c r="A131">
        <f t="shared" si="19"/>
        <v>70</v>
      </c>
      <c r="B131" s="191" t="str">
        <f>C131&amp;":"&amp;COUNTIF($C$6:C131,C131)</f>
        <v>70:3</v>
      </c>
      <c r="C131" s="148">
        <f t="shared" si="20"/>
        <v>70</v>
      </c>
      <c r="D131" s="262">
        <v>2</v>
      </c>
      <c r="E131" s="262">
        <v>1</v>
      </c>
      <c r="F131" s="262">
        <v>2</v>
      </c>
      <c r="G131" s="262">
        <v>1</v>
      </c>
      <c r="H131" s="262">
        <v>2</v>
      </c>
      <c r="I131" s="262">
        <v>2</v>
      </c>
      <c r="J131" s="262">
        <v>2</v>
      </c>
      <c r="K131" s="262">
        <v>2</v>
      </c>
      <c r="L131" s="262">
        <v>2</v>
      </c>
      <c r="M131" s="262">
        <v>2</v>
      </c>
      <c r="N131" s="262">
        <v>8</v>
      </c>
      <c r="O131" s="262">
        <v>7</v>
      </c>
      <c r="P131" s="262">
        <v>1</v>
      </c>
      <c r="Q131" s="262">
        <v>14</v>
      </c>
      <c r="R131" s="262">
        <v>12</v>
      </c>
      <c r="S131" s="262">
        <v>10</v>
      </c>
      <c r="T131" s="263"/>
      <c r="V131" s="2">
        <v>126</v>
      </c>
      <c r="W131" s="1" t="str">
        <f>X131&amp;":"&amp;COUNTIF($X$6:X131,X131)</f>
        <v>86:24</v>
      </c>
      <c r="X131" s="264">
        <f>'Student name internal mark'!Y132</f>
        <v>86</v>
      </c>
      <c r="Y131" s="227">
        <f t="shared" si="21"/>
        <v>1</v>
      </c>
      <c r="Z131" s="227">
        <f t="shared" si="22"/>
        <v>0</v>
      </c>
      <c r="AA131" s="227">
        <f t="shared" si="23"/>
        <v>2</v>
      </c>
      <c r="AB131" s="227">
        <f t="shared" si="24"/>
        <v>0</v>
      </c>
      <c r="AC131" s="227">
        <f t="shared" si="25"/>
        <v>0</v>
      </c>
      <c r="AD131" s="227">
        <f t="shared" si="26"/>
        <v>0</v>
      </c>
      <c r="AE131" s="227">
        <f t="shared" si="27"/>
        <v>2</v>
      </c>
      <c r="AF131" s="227">
        <f t="shared" si="28"/>
        <v>2</v>
      </c>
      <c r="AG131" s="227">
        <f t="shared" si="29"/>
        <v>2</v>
      </c>
      <c r="AH131" s="227">
        <f t="shared" si="30"/>
        <v>2</v>
      </c>
      <c r="AI131" s="227">
        <f t="shared" si="31"/>
        <v>10</v>
      </c>
      <c r="AJ131" s="227">
        <f t="shared" si="32"/>
        <v>13</v>
      </c>
      <c r="AK131" s="227">
        <f t="shared" si="33"/>
        <v>13</v>
      </c>
      <c r="AL131" s="227">
        <f t="shared" si="34"/>
        <v>13</v>
      </c>
      <c r="AM131" s="227">
        <f t="shared" si="35"/>
        <v>13</v>
      </c>
      <c r="AN131" s="227">
        <f t="shared" si="36"/>
        <v>13</v>
      </c>
      <c r="AO131" s="261">
        <f t="shared" si="37"/>
        <v>86</v>
      </c>
    </row>
    <row r="132" spans="1:41" ht="15.6">
      <c r="A132">
        <f t="shared" si="19"/>
        <v>58</v>
      </c>
      <c r="B132" s="191" t="str">
        <f>C132&amp;":"&amp;COUNTIF($C$6:C132,C132)</f>
        <v>58:3</v>
      </c>
      <c r="C132" s="148">
        <f t="shared" si="20"/>
        <v>58</v>
      </c>
      <c r="D132" s="262">
        <v>2</v>
      </c>
      <c r="E132" s="262">
        <v>2</v>
      </c>
      <c r="F132" s="262">
        <v>2</v>
      </c>
      <c r="G132" s="262">
        <v>2</v>
      </c>
      <c r="H132" s="262">
        <v>2</v>
      </c>
      <c r="I132" s="262">
        <v>2</v>
      </c>
      <c r="J132" s="262">
        <v>2</v>
      </c>
      <c r="K132" s="262">
        <v>2</v>
      </c>
      <c r="L132" s="262">
        <v>2</v>
      </c>
      <c r="M132" s="262">
        <v>2</v>
      </c>
      <c r="N132" s="262">
        <v>5</v>
      </c>
      <c r="O132" s="262">
        <v>3</v>
      </c>
      <c r="P132" s="262">
        <v>6</v>
      </c>
      <c r="Q132" s="262">
        <v>6</v>
      </c>
      <c r="R132" s="262">
        <v>6</v>
      </c>
      <c r="S132" s="262">
        <v>12</v>
      </c>
      <c r="T132" s="263"/>
      <c r="V132" s="2">
        <v>127</v>
      </c>
      <c r="W132" s="1" t="str">
        <f>X132&amp;":"&amp;COUNTIF($X$6:X132,X132)</f>
        <v>76:2</v>
      </c>
      <c r="X132" s="264">
        <f>'Student name internal mark'!Y133</f>
        <v>76</v>
      </c>
      <c r="Y132" s="227">
        <f t="shared" si="21"/>
        <v>2</v>
      </c>
      <c r="Z132" s="227">
        <f t="shared" si="22"/>
        <v>1</v>
      </c>
      <c r="AA132" s="227">
        <f t="shared" si="23"/>
        <v>2</v>
      </c>
      <c r="AB132" s="227">
        <f t="shared" si="24"/>
        <v>1</v>
      </c>
      <c r="AC132" s="227">
        <f t="shared" si="25"/>
        <v>2</v>
      </c>
      <c r="AD132" s="227">
        <f t="shared" si="26"/>
        <v>2</v>
      </c>
      <c r="AE132" s="227">
        <f t="shared" si="27"/>
        <v>2</v>
      </c>
      <c r="AF132" s="227">
        <f t="shared" si="28"/>
        <v>2</v>
      </c>
      <c r="AG132" s="227">
        <f t="shared" si="29"/>
        <v>2</v>
      </c>
      <c r="AH132" s="227">
        <f t="shared" si="30"/>
        <v>2</v>
      </c>
      <c r="AI132" s="227">
        <f t="shared" si="31"/>
        <v>8</v>
      </c>
      <c r="AJ132" s="227">
        <f t="shared" si="32"/>
        <v>12</v>
      </c>
      <c r="AK132" s="227">
        <f t="shared" si="33"/>
        <v>9</v>
      </c>
      <c r="AL132" s="227">
        <f t="shared" si="34"/>
        <v>13</v>
      </c>
      <c r="AM132" s="227">
        <f t="shared" si="35"/>
        <v>13</v>
      </c>
      <c r="AN132" s="227">
        <f t="shared" si="36"/>
        <v>3</v>
      </c>
      <c r="AO132" s="261">
        <f t="shared" si="37"/>
        <v>76</v>
      </c>
    </row>
    <row r="133" spans="1:41" ht="15.6">
      <c r="A133">
        <f t="shared" si="19"/>
        <v>51</v>
      </c>
      <c r="B133" s="191" t="str">
        <f>C133&amp;":"&amp;COUNTIF($C$6:C133,C133)</f>
        <v>51:4</v>
      </c>
      <c r="C133" s="148">
        <f t="shared" si="20"/>
        <v>51</v>
      </c>
      <c r="D133" s="262">
        <v>2</v>
      </c>
      <c r="E133" s="262">
        <v>2</v>
      </c>
      <c r="F133" s="262">
        <v>2</v>
      </c>
      <c r="G133" s="262">
        <v>1</v>
      </c>
      <c r="H133" s="262">
        <v>2</v>
      </c>
      <c r="I133" s="262">
        <v>2</v>
      </c>
      <c r="J133" s="262">
        <v>2</v>
      </c>
      <c r="K133" s="262">
        <v>2</v>
      </c>
      <c r="L133" s="262">
        <v>2</v>
      </c>
      <c r="M133" s="262">
        <v>2</v>
      </c>
      <c r="N133" s="262">
        <v>6</v>
      </c>
      <c r="O133" s="262">
        <v>3</v>
      </c>
      <c r="P133" s="262">
        <v>4</v>
      </c>
      <c r="Q133" s="262">
        <v>2</v>
      </c>
      <c r="R133" s="262">
        <v>7</v>
      </c>
      <c r="S133" s="262">
        <v>10</v>
      </c>
      <c r="T133" s="263"/>
      <c r="V133" s="2">
        <v>128</v>
      </c>
      <c r="W133" s="1" t="str">
        <f>X133&amp;":"&amp;COUNTIF($X$6:X133,X133)</f>
        <v>88:7</v>
      </c>
      <c r="X133" s="264">
        <f>'Student name internal mark'!Y134</f>
        <v>88</v>
      </c>
      <c r="Y133" s="227">
        <f t="shared" si="21"/>
        <v>2</v>
      </c>
      <c r="Z133" s="227">
        <f t="shared" si="22"/>
        <v>1</v>
      </c>
      <c r="AA133" s="227">
        <f t="shared" si="23"/>
        <v>2</v>
      </c>
      <c r="AB133" s="227">
        <f t="shared" si="24"/>
        <v>1</v>
      </c>
      <c r="AC133" s="227">
        <f t="shared" si="25"/>
        <v>2</v>
      </c>
      <c r="AD133" s="227">
        <f t="shared" si="26"/>
        <v>1</v>
      </c>
      <c r="AE133" s="227">
        <f t="shared" si="27"/>
        <v>1</v>
      </c>
      <c r="AF133" s="227">
        <f t="shared" si="28"/>
        <v>1</v>
      </c>
      <c r="AG133" s="227">
        <f t="shared" si="29"/>
        <v>2</v>
      </c>
      <c r="AH133" s="227">
        <f t="shared" si="30"/>
        <v>2</v>
      </c>
      <c r="AI133" s="227">
        <f t="shared" si="31"/>
        <v>9</v>
      </c>
      <c r="AJ133" s="227">
        <f t="shared" si="32"/>
        <v>13</v>
      </c>
      <c r="AK133" s="227">
        <f t="shared" si="33"/>
        <v>14</v>
      </c>
      <c r="AL133" s="227">
        <f t="shared" si="34"/>
        <v>11</v>
      </c>
      <c r="AM133" s="227">
        <f t="shared" si="35"/>
        <v>14</v>
      </c>
      <c r="AN133" s="227">
        <f t="shared" si="36"/>
        <v>12</v>
      </c>
      <c r="AO133" s="261">
        <f t="shared" si="37"/>
        <v>88</v>
      </c>
    </row>
    <row r="134" spans="1:41" ht="15.6">
      <c r="A134">
        <f t="shared" ref="A134:A197" si="38">SUM(D134:S134)</f>
        <v>57</v>
      </c>
      <c r="B134" s="191"/>
      <c r="C134" s="148">
        <f t="shared" ref="C134:C197" si="39">SUM(D134:S134)</f>
        <v>57</v>
      </c>
      <c r="D134" s="262">
        <v>2</v>
      </c>
      <c r="E134" s="262">
        <v>1</v>
      </c>
      <c r="F134" s="262">
        <v>2</v>
      </c>
      <c r="G134" s="262">
        <v>2</v>
      </c>
      <c r="H134" s="262">
        <v>2</v>
      </c>
      <c r="I134" s="262">
        <v>2</v>
      </c>
      <c r="J134" s="262">
        <v>2</v>
      </c>
      <c r="K134" s="262">
        <v>2</v>
      </c>
      <c r="L134" s="262">
        <v>2</v>
      </c>
      <c r="M134" s="262">
        <v>2</v>
      </c>
      <c r="N134" s="262">
        <v>9</v>
      </c>
      <c r="O134" s="262">
        <v>8</v>
      </c>
      <c r="P134" s="262">
        <v>1</v>
      </c>
      <c r="Q134" s="262">
        <v>5</v>
      </c>
      <c r="R134" s="262">
        <v>9</v>
      </c>
      <c r="S134" s="262">
        <v>6</v>
      </c>
      <c r="T134" s="263"/>
      <c r="V134" s="2">
        <v>129</v>
      </c>
      <c r="W134" s="1" t="str">
        <f>X134&amp;":"&amp;COUNTIF($X$6:X134,X134)</f>
        <v>86:25</v>
      </c>
      <c r="X134" s="264">
        <f>'Student name internal mark'!Y135</f>
        <v>86</v>
      </c>
      <c r="Y134" s="227">
        <f t="shared" ref="Y134:Y197" si="40">IFERROR(VLOOKUP($W134,$B$6:$S$3008,3,FALSE),VLOOKUP($X134,$C$6:$S$3008,2,FALSE))</f>
        <v>1</v>
      </c>
      <c r="Z134" s="227">
        <f t="shared" ref="Z134:Z197" si="41">IFERROR(VLOOKUP($W134,$B$6:$S$3008,4,FALSE),VLOOKUP($X134,$C$6:$S$3008,3,FALSE))</f>
        <v>0</v>
      </c>
      <c r="AA134" s="227">
        <f t="shared" ref="AA134:AA197" si="42">IFERROR(VLOOKUP($W134,$B$6:$S$3008,5,FALSE),VLOOKUP($X134,$C$6:$S$3008,4,FALSE))</f>
        <v>2</v>
      </c>
      <c r="AB134" s="227">
        <f t="shared" ref="AB134:AB197" si="43">IFERROR(VLOOKUP($W134,$B$6:$S$3008,6,FALSE),VLOOKUP(X134,$C$6:$S$3008,5,FALSE))</f>
        <v>0</v>
      </c>
      <c r="AC134" s="227">
        <f t="shared" ref="AC134:AC197" si="44">IFERROR(VLOOKUP($W134,$B$6:$S$3008,7,FALSE),VLOOKUP($X134,$C$6:$S$3008,6,FALSE))</f>
        <v>0</v>
      </c>
      <c r="AD134" s="227">
        <f t="shared" ref="AD134:AD197" si="45">IFERROR(VLOOKUP($W134,$B$6:$S$3008,8,FALSE),VLOOKUP($X134,$C$6:$S$3008,7,FALSE))</f>
        <v>0</v>
      </c>
      <c r="AE134" s="227">
        <f t="shared" ref="AE134:AE197" si="46">IFERROR(VLOOKUP($W134,$B$6:$S$3008,9,FALSE),VLOOKUP($X134,$C$6:$S$3008,8,FALSE))</f>
        <v>2</v>
      </c>
      <c r="AF134" s="227">
        <f t="shared" ref="AF134:AF197" si="47">IFERROR(VLOOKUP($W134,$B$6:$S$3008,10,FALSE),VLOOKUP($X134,$C$6:$S$3008,9,FALSE))</f>
        <v>2</v>
      </c>
      <c r="AG134" s="227">
        <f t="shared" ref="AG134:AG197" si="48">IFERROR(VLOOKUP($W134,$B$6:$S$3008,11,FALSE),VLOOKUP($X134,$C$6:$S$3008,10,FALSE))</f>
        <v>2</v>
      </c>
      <c r="AH134" s="227">
        <f t="shared" ref="AH134:AH197" si="49">IFERROR(VLOOKUP($W134,$B$6:$S$3008,12,FALSE),VLOOKUP($X134,$C$6:$S$3008,11,FALSE))</f>
        <v>2</v>
      </c>
      <c r="AI134" s="227">
        <f t="shared" ref="AI134:AI197" si="50">IFERROR(VLOOKUP($W134,$B$6:$S$3008,13,FALSE),VLOOKUP($X134,$C$6:$S$3008,12,FALSE))</f>
        <v>10</v>
      </c>
      <c r="AJ134" s="227">
        <f t="shared" ref="AJ134:AJ197" si="51">IFERROR(VLOOKUP($W134,$B$6:$S$3008,14,FALSE),VLOOKUP($X134,$C$6:$S$3008,13,FALSE))</f>
        <v>13</v>
      </c>
      <c r="AK134" s="227">
        <f t="shared" ref="AK134:AK197" si="52">IFERROR(VLOOKUP($W134,$B$6:$S$3008,15,FALSE),VLOOKUP($X134,$C$6:$S$3008,14,FALSE))</f>
        <v>13</v>
      </c>
      <c r="AL134" s="227">
        <f t="shared" ref="AL134:AL197" si="53">IFERROR(VLOOKUP($W134,$B$6:$S$3008,16,FALSE),VLOOKUP($X134,$C$6:$S$3008,15,FALSE))</f>
        <v>13</v>
      </c>
      <c r="AM134" s="227">
        <f t="shared" ref="AM134:AM197" si="54">IFERROR(VLOOKUP($W134,$B$6:$S$3008,17,FALSE),VLOOKUP($X134,$C$6:$S$3008,16,FALSE))</f>
        <v>13</v>
      </c>
      <c r="AN134" s="227">
        <f t="shared" ref="AN134:AN197" si="55">IFERROR(VLOOKUP($W134,$B$6:$S$3008,18,FALSE),VLOOKUP($X134,$C$6:$S$3008,17,FALSE))</f>
        <v>13</v>
      </c>
      <c r="AO134" s="261">
        <f t="shared" ref="AO134:AO197" si="56">SUM(Y134:AN134)</f>
        <v>86</v>
      </c>
    </row>
    <row r="135" spans="1:41" ht="15.6">
      <c r="A135">
        <f t="shared" si="38"/>
        <v>61</v>
      </c>
      <c r="B135" s="191" t="str">
        <f>C135&amp;":"&amp;COUNTIF($C$6:C135,C135)</f>
        <v>61:8</v>
      </c>
      <c r="C135" s="148">
        <f t="shared" si="39"/>
        <v>61</v>
      </c>
      <c r="D135" s="262">
        <v>2</v>
      </c>
      <c r="E135" s="262">
        <v>1</v>
      </c>
      <c r="F135" s="262">
        <v>2</v>
      </c>
      <c r="G135" s="262">
        <v>2</v>
      </c>
      <c r="H135" s="262">
        <v>2</v>
      </c>
      <c r="I135" s="262">
        <v>2</v>
      </c>
      <c r="J135" s="262">
        <v>2</v>
      </c>
      <c r="K135" s="262">
        <v>2</v>
      </c>
      <c r="L135" s="262">
        <v>2</v>
      </c>
      <c r="M135" s="262">
        <v>2</v>
      </c>
      <c r="N135" s="262">
        <v>5</v>
      </c>
      <c r="O135" s="262">
        <v>8</v>
      </c>
      <c r="P135" s="262">
        <v>11</v>
      </c>
      <c r="Q135" s="262">
        <v>11</v>
      </c>
      <c r="R135" s="262">
        <v>6</v>
      </c>
      <c r="S135" s="262">
        <v>1</v>
      </c>
      <c r="T135" s="263"/>
      <c r="V135" s="2">
        <v>130</v>
      </c>
      <c r="W135" s="1" t="str">
        <f>X135&amp;":"&amp;COUNTIF($X$6:X135,X135)</f>
        <v>87:9</v>
      </c>
      <c r="X135" s="264">
        <f>'Student name internal mark'!Y136</f>
        <v>87</v>
      </c>
      <c r="Y135" s="227">
        <f t="shared" si="40"/>
        <v>2</v>
      </c>
      <c r="Z135" s="227">
        <f t="shared" si="41"/>
        <v>2</v>
      </c>
      <c r="AA135" s="227">
        <f t="shared" si="42"/>
        <v>1</v>
      </c>
      <c r="AB135" s="227">
        <f t="shared" si="43"/>
        <v>2</v>
      </c>
      <c r="AC135" s="227">
        <f t="shared" si="44"/>
        <v>2</v>
      </c>
      <c r="AD135" s="227">
        <f t="shared" si="45"/>
        <v>2</v>
      </c>
      <c r="AE135" s="227">
        <f t="shared" si="46"/>
        <v>2</v>
      </c>
      <c r="AF135" s="227">
        <f t="shared" si="47"/>
        <v>2</v>
      </c>
      <c r="AG135" s="227">
        <f t="shared" si="48"/>
        <v>1</v>
      </c>
      <c r="AH135" s="227">
        <f t="shared" si="49"/>
        <v>2</v>
      </c>
      <c r="AI135" s="227">
        <f t="shared" si="50"/>
        <v>10</v>
      </c>
      <c r="AJ135" s="227">
        <f t="shared" si="51"/>
        <v>10</v>
      </c>
      <c r="AK135" s="227">
        <f t="shared" si="52"/>
        <v>11</v>
      </c>
      <c r="AL135" s="227">
        <f t="shared" si="53"/>
        <v>12</v>
      </c>
      <c r="AM135" s="227">
        <f t="shared" si="54"/>
        <v>14</v>
      </c>
      <c r="AN135" s="227">
        <f t="shared" si="55"/>
        <v>12</v>
      </c>
      <c r="AO135" s="261">
        <f t="shared" si="56"/>
        <v>87</v>
      </c>
    </row>
    <row r="136" spans="1:41" ht="15.6">
      <c r="A136">
        <f t="shared" si="38"/>
        <v>52</v>
      </c>
      <c r="B136" s="191" t="str">
        <f>C136&amp;":"&amp;COUNTIF($C$6:C136,C136)</f>
        <v>52:4</v>
      </c>
      <c r="C136" s="148">
        <f t="shared" si="39"/>
        <v>52</v>
      </c>
      <c r="D136" s="262">
        <v>2</v>
      </c>
      <c r="E136" s="262">
        <v>2</v>
      </c>
      <c r="F136" s="262">
        <v>2</v>
      </c>
      <c r="G136" s="262">
        <v>1</v>
      </c>
      <c r="H136" s="262">
        <v>2</v>
      </c>
      <c r="I136" s="262">
        <v>2</v>
      </c>
      <c r="J136" s="262">
        <v>2</v>
      </c>
      <c r="K136" s="262">
        <v>2</v>
      </c>
      <c r="L136" s="262">
        <v>2</v>
      </c>
      <c r="M136" s="262">
        <v>2</v>
      </c>
      <c r="N136" s="262">
        <v>8</v>
      </c>
      <c r="O136" s="262">
        <v>0</v>
      </c>
      <c r="P136" s="262">
        <v>4</v>
      </c>
      <c r="Q136" s="262">
        <v>13</v>
      </c>
      <c r="R136" s="262">
        <v>3</v>
      </c>
      <c r="S136" s="262">
        <v>5</v>
      </c>
      <c r="T136" s="263"/>
      <c r="V136" s="2">
        <v>131</v>
      </c>
      <c r="W136" s="1" t="str">
        <f>X136&amp;":"&amp;COUNTIF($X$6:X136,X136)</f>
        <v>86:26</v>
      </c>
      <c r="X136" s="264">
        <f>'Student name internal mark'!Y137</f>
        <v>86</v>
      </c>
      <c r="Y136" s="227">
        <f t="shared" si="40"/>
        <v>1</v>
      </c>
      <c r="Z136" s="227">
        <f t="shared" si="41"/>
        <v>0</v>
      </c>
      <c r="AA136" s="227">
        <f t="shared" si="42"/>
        <v>2</v>
      </c>
      <c r="AB136" s="227">
        <f t="shared" si="43"/>
        <v>0</v>
      </c>
      <c r="AC136" s="227">
        <f t="shared" si="44"/>
        <v>0</v>
      </c>
      <c r="AD136" s="227">
        <f t="shared" si="45"/>
        <v>0</v>
      </c>
      <c r="AE136" s="227">
        <f t="shared" si="46"/>
        <v>2</v>
      </c>
      <c r="AF136" s="227">
        <f t="shared" si="47"/>
        <v>2</v>
      </c>
      <c r="AG136" s="227">
        <f t="shared" si="48"/>
        <v>2</v>
      </c>
      <c r="AH136" s="227">
        <f t="shared" si="49"/>
        <v>2</v>
      </c>
      <c r="AI136" s="227">
        <f t="shared" si="50"/>
        <v>10</v>
      </c>
      <c r="AJ136" s="227">
        <f t="shared" si="51"/>
        <v>13</v>
      </c>
      <c r="AK136" s="227">
        <f t="shared" si="52"/>
        <v>13</v>
      </c>
      <c r="AL136" s="227">
        <f t="shared" si="53"/>
        <v>13</v>
      </c>
      <c r="AM136" s="227">
        <f t="shared" si="54"/>
        <v>13</v>
      </c>
      <c r="AN136" s="227">
        <f t="shared" si="55"/>
        <v>13</v>
      </c>
      <c r="AO136" s="261">
        <f t="shared" si="56"/>
        <v>86</v>
      </c>
    </row>
    <row r="137" spans="1:41" ht="15.6">
      <c r="A137">
        <f t="shared" si="38"/>
        <v>72</v>
      </c>
      <c r="B137" s="191" t="str">
        <f>C137&amp;":"&amp;COUNTIF($C$6:C137,C137)</f>
        <v>72:8</v>
      </c>
      <c r="C137" s="148">
        <f t="shared" si="39"/>
        <v>72</v>
      </c>
      <c r="D137" s="262">
        <v>2</v>
      </c>
      <c r="E137" s="262">
        <v>1</v>
      </c>
      <c r="F137" s="262">
        <v>2</v>
      </c>
      <c r="G137" s="262">
        <v>2</v>
      </c>
      <c r="H137" s="262">
        <v>2</v>
      </c>
      <c r="I137" s="262">
        <v>2</v>
      </c>
      <c r="J137" s="262">
        <v>2</v>
      </c>
      <c r="K137" s="262">
        <v>2</v>
      </c>
      <c r="L137" s="262">
        <v>2</v>
      </c>
      <c r="M137" s="262">
        <v>2</v>
      </c>
      <c r="N137" s="262">
        <v>10</v>
      </c>
      <c r="O137" s="262">
        <v>9</v>
      </c>
      <c r="P137" s="262">
        <v>5</v>
      </c>
      <c r="Q137" s="262">
        <v>14</v>
      </c>
      <c r="R137" s="262">
        <v>4</v>
      </c>
      <c r="S137" s="262">
        <v>11</v>
      </c>
      <c r="T137" s="263"/>
      <c r="V137" s="2">
        <v>132</v>
      </c>
      <c r="W137" s="1" t="str">
        <f>X137&amp;":"&amp;COUNTIF($X$6:X137,X137)</f>
        <v>85:17</v>
      </c>
      <c r="X137" s="264">
        <f>'Student name internal mark'!Y138</f>
        <v>85</v>
      </c>
      <c r="Y137" s="227">
        <f t="shared" si="40"/>
        <v>1</v>
      </c>
      <c r="Z137" s="227">
        <f t="shared" si="41"/>
        <v>2</v>
      </c>
      <c r="AA137" s="227">
        <f t="shared" si="42"/>
        <v>2</v>
      </c>
      <c r="AB137" s="227">
        <f t="shared" si="43"/>
        <v>2</v>
      </c>
      <c r="AC137" s="227">
        <f t="shared" si="44"/>
        <v>2</v>
      </c>
      <c r="AD137" s="227">
        <f t="shared" si="45"/>
        <v>1</v>
      </c>
      <c r="AE137" s="227">
        <f t="shared" si="46"/>
        <v>1</v>
      </c>
      <c r="AF137" s="227">
        <f t="shared" si="47"/>
        <v>1</v>
      </c>
      <c r="AG137" s="227">
        <f t="shared" si="48"/>
        <v>2</v>
      </c>
      <c r="AH137" s="227">
        <f t="shared" si="49"/>
        <v>2</v>
      </c>
      <c r="AI137" s="227">
        <f t="shared" si="50"/>
        <v>8</v>
      </c>
      <c r="AJ137" s="227">
        <f t="shared" si="51"/>
        <v>11</v>
      </c>
      <c r="AK137" s="227">
        <f t="shared" si="52"/>
        <v>14</v>
      </c>
      <c r="AL137" s="227">
        <f t="shared" si="53"/>
        <v>13</v>
      </c>
      <c r="AM137" s="227">
        <f t="shared" si="54"/>
        <v>12</v>
      </c>
      <c r="AN137" s="227">
        <f t="shared" si="55"/>
        <v>11</v>
      </c>
      <c r="AO137" s="261">
        <f t="shared" si="56"/>
        <v>85</v>
      </c>
    </row>
    <row r="138" spans="1:41" ht="15.6">
      <c r="A138">
        <f t="shared" si="38"/>
        <v>62</v>
      </c>
      <c r="B138" s="191" t="str">
        <f>C138&amp;":"&amp;COUNTIF($C$6:C138,C138)</f>
        <v>62:5</v>
      </c>
      <c r="C138" s="148">
        <f t="shared" si="39"/>
        <v>62</v>
      </c>
      <c r="D138" s="262">
        <v>2</v>
      </c>
      <c r="E138" s="262">
        <v>1</v>
      </c>
      <c r="F138" s="262">
        <v>2</v>
      </c>
      <c r="G138" s="262">
        <v>2</v>
      </c>
      <c r="H138" s="262">
        <v>2</v>
      </c>
      <c r="I138" s="262">
        <v>2</v>
      </c>
      <c r="J138" s="262">
        <v>2</v>
      </c>
      <c r="K138" s="262">
        <v>2</v>
      </c>
      <c r="L138" s="262">
        <v>2</v>
      </c>
      <c r="M138" s="262">
        <v>2</v>
      </c>
      <c r="N138" s="262">
        <v>5</v>
      </c>
      <c r="O138" s="262">
        <v>2</v>
      </c>
      <c r="P138" s="262">
        <v>13</v>
      </c>
      <c r="Q138" s="262">
        <v>5</v>
      </c>
      <c r="R138" s="262">
        <v>10</v>
      </c>
      <c r="S138" s="262">
        <v>8</v>
      </c>
      <c r="T138" s="263"/>
      <c r="V138" s="2">
        <v>133</v>
      </c>
      <c r="W138" s="1" t="str">
        <f>X138&amp;":"&amp;COUNTIF($X$6:X138,X138)</f>
        <v>79:15</v>
      </c>
      <c r="X138" s="264">
        <f>'Student name internal mark'!Y139</f>
        <v>79</v>
      </c>
      <c r="Y138" s="227">
        <f t="shared" si="40"/>
        <v>2</v>
      </c>
      <c r="Z138" s="227">
        <f t="shared" si="41"/>
        <v>2</v>
      </c>
      <c r="AA138" s="227">
        <f t="shared" si="42"/>
        <v>2</v>
      </c>
      <c r="AB138" s="227">
        <f t="shared" si="43"/>
        <v>2</v>
      </c>
      <c r="AC138" s="227">
        <f t="shared" si="44"/>
        <v>2</v>
      </c>
      <c r="AD138" s="227">
        <f t="shared" si="45"/>
        <v>2</v>
      </c>
      <c r="AE138" s="227">
        <f t="shared" si="46"/>
        <v>2</v>
      </c>
      <c r="AF138" s="227">
        <f t="shared" si="47"/>
        <v>2</v>
      </c>
      <c r="AG138" s="227">
        <f t="shared" si="48"/>
        <v>2</v>
      </c>
      <c r="AH138" s="227">
        <f t="shared" si="49"/>
        <v>2</v>
      </c>
      <c r="AI138" s="227">
        <f t="shared" si="50"/>
        <v>6</v>
      </c>
      <c r="AJ138" s="227">
        <f t="shared" si="51"/>
        <v>9</v>
      </c>
      <c r="AK138" s="227">
        <f t="shared" si="52"/>
        <v>5</v>
      </c>
      <c r="AL138" s="227">
        <f t="shared" si="53"/>
        <v>11</v>
      </c>
      <c r="AM138" s="227">
        <f t="shared" si="54"/>
        <v>14</v>
      </c>
      <c r="AN138" s="227">
        <f t="shared" si="55"/>
        <v>14</v>
      </c>
      <c r="AO138" s="261">
        <f t="shared" si="56"/>
        <v>79</v>
      </c>
    </row>
    <row r="139" spans="1:41" ht="15.6">
      <c r="A139">
        <f t="shared" si="38"/>
        <v>61</v>
      </c>
      <c r="B139" s="191" t="str">
        <f>C139&amp;":"&amp;COUNTIF($C$6:C139,C139)</f>
        <v>61:9</v>
      </c>
      <c r="C139" s="148">
        <f t="shared" si="39"/>
        <v>61</v>
      </c>
      <c r="D139" s="262">
        <v>2</v>
      </c>
      <c r="E139" s="262">
        <v>1</v>
      </c>
      <c r="F139" s="262">
        <v>2</v>
      </c>
      <c r="G139" s="262">
        <v>1</v>
      </c>
      <c r="H139" s="262">
        <v>2</v>
      </c>
      <c r="I139" s="262">
        <v>2</v>
      </c>
      <c r="J139" s="262">
        <v>2</v>
      </c>
      <c r="K139" s="262">
        <v>2</v>
      </c>
      <c r="L139" s="262">
        <v>2</v>
      </c>
      <c r="M139" s="262">
        <v>2</v>
      </c>
      <c r="N139" s="262">
        <v>8</v>
      </c>
      <c r="O139" s="262">
        <v>14</v>
      </c>
      <c r="P139" s="262">
        <v>3</v>
      </c>
      <c r="Q139" s="262">
        <v>8</v>
      </c>
      <c r="R139" s="262">
        <v>8</v>
      </c>
      <c r="S139" s="262">
        <v>2</v>
      </c>
      <c r="T139" s="263"/>
      <c r="V139" s="2">
        <v>134</v>
      </c>
      <c r="W139" s="1" t="str">
        <f>X139&amp;":"&amp;COUNTIF($X$6:X139,X139)</f>
        <v>70:1</v>
      </c>
      <c r="X139" s="264">
        <f>'Student name internal mark'!Y140</f>
        <v>70</v>
      </c>
      <c r="Y139" s="227">
        <f t="shared" si="40"/>
        <v>2</v>
      </c>
      <c r="Z139" s="227">
        <f t="shared" si="41"/>
        <v>2</v>
      </c>
      <c r="AA139" s="227">
        <f t="shared" si="42"/>
        <v>2</v>
      </c>
      <c r="AB139" s="227">
        <f t="shared" si="43"/>
        <v>2</v>
      </c>
      <c r="AC139" s="227">
        <f t="shared" si="44"/>
        <v>2</v>
      </c>
      <c r="AD139" s="227">
        <f t="shared" si="45"/>
        <v>2</v>
      </c>
      <c r="AE139" s="227">
        <f t="shared" si="46"/>
        <v>2</v>
      </c>
      <c r="AF139" s="227">
        <f t="shared" si="47"/>
        <v>2</v>
      </c>
      <c r="AG139" s="227">
        <f t="shared" si="48"/>
        <v>2</v>
      </c>
      <c r="AH139" s="227">
        <f t="shared" si="49"/>
        <v>2</v>
      </c>
      <c r="AI139" s="227">
        <f t="shared" si="50"/>
        <v>6</v>
      </c>
      <c r="AJ139" s="227">
        <f t="shared" si="51"/>
        <v>13</v>
      </c>
      <c r="AK139" s="227">
        <f t="shared" si="52"/>
        <v>0</v>
      </c>
      <c r="AL139" s="227">
        <f t="shared" si="53"/>
        <v>14</v>
      </c>
      <c r="AM139" s="227">
        <f t="shared" si="54"/>
        <v>3</v>
      </c>
      <c r="AN139" s="227">
        <f t="shared" si="55"/>
        <v>14</v>
      </c>
      <c r="AO139" s="261">
        <f t="shared" si="56"/>
        <v>70</v>
      </c>
    </row>
    <row r="140" spans="1:41" ht="15.6">
      <c r="A140">
        <f t="shared" si="38"/>
        <v>67</v>
      </c>
      <c r="B140" s="191" t="str">
        <f>C140&amp;":"&amp;COUNTIF($C$6:C140,C140)</f>
        <v>67:3</v>
      </c>
      <c r="C140" s="148">
        <f t="shared" si="39"/>
        <v>67</v>
      </c>
      <c r="D140" s="262">
        <v>2</v>
      </c>
      <c r="E140" s="262">
        <v>1</v>
      </c>
      <c r="F140" s="262">
        <v>2</v>
      </c>
      <c r="G140" s="262">
        <v>2</v>
      </c>
      <c r="H140" s="262">
        <v>2</v>
      </c>
      <c r="I140" s="262">
        <v>2</v>
      </c>
      <c r="J140" s="262">
        <v>2</v>
      </c>
      <c r="K140" s="262">
        <v>2</v>
      </c>
      <c r="L140" s="262">
        <v>2</v>
      </c>
      <c r="M140" s="262">
        <v>2</v>
      </c>
      <c r="N140" s="262">
        <v>10</v>
      </c>
      <c r="O140" s="262">
        <v>6</v>
      </c>
      <c r="P140" s="262">
        <v>7</v>
      </c>
      <c r="Q140" s="262">
        <v>12</v>
      </c>
      <c r="R140" s="262">
        <v>4</v>
      </c>
      <c r="S140" s="262">
        <v>9</v>
      </c>
      <c r="T140" s="263"/>
      <c r="V140" s="2">
        <v>135</v>
      </c>
      <c r="W140" s="1" t="str">
        <f>X140&amp;":"&amp;COUNTIF($X$6:X140,X140)</f>
        <v>79:16</v>
      </c>
      <c r="X140" s="264">
        <f>'Student name internal mark'!Y141</f>
        <v>79</v>
      </c>
      <c r="Y140" s="227">
        <f t="shared" si="40"/>
        <v>2</v>
      </c>
      <c r="Z140" s="227">
        <f t="shared" si="41"/>
        <v>2</v>
      </c>
      <c r="AA140" s="227">
        <f t="shared" si="42"/>
        <v>2</v>
      </c>
      <c r="AB140" s="227">
        <f t="shared" si="43"/>
        <v>2</v>
      </c>
      <c r="AC140" s="227">
        <f t="shared" si="44"/>
        <v>2</v>
      </c>
      <c r="AD140" s="227">
        <f t="shared" si="45"/>
        <v>2</v>
      </c>
      <c r="AE140" s="227">
        <f t="shared" si="46"/>
        <v>2</v>
      </c>
      <c r="AF140" s="227">
        <f t="shared" si="47"/>
        <v>2</v>
      </c>
      <c r="AG140" s="227">
        <f t="shared" si="48"/>
        <v>2</v>
      </c>
      <c r="AH140" s="227">
        <f t="shared" si="49"/>
        <v>2</v>
      </c>
      <c r="AI140" s="227">
        <f t="shared" si="50"/>
        <v>6</v>
      </c>
      <c r="AJ140" s="227">
        <f t="shared" si="51"/>
        <v>9</v>
      </c>
      <c r="AK140" s="227">
        <f t="shared" si="52"/>
        <v>5</v>
      </c>
      <c r="AL140" s="227">
        <f t="shared" si="53"/>
        <v>11</v>
      </c>
      <c r="AM140" s="227">
        <f t="shared" si="54"/>
        <v>14</v>
      </c>
      <c r="AN140" s="227">
        <f t="shared" si="55"/>
        <v>14</v>
      </c>
      <c r="AO140" s="261">
        <f t="shared" si="56"/>
        <v>79</v>
      </c>
    </row>
    <row r="141" spans="1:41" ht="15.6">
      <c r="A141">
        <f t="shared" si="38"/>
        <v>52</v>
      </c>
      <c r="B141" s="191"/>
      <c r="C141" s="148">
        <f t="shared" si="39"/>
        <v>52</v>
      </c>
      <c r="D141" s="262">
        <v>2</v>
      </c>
      <c r="E141" s="262">
        <v>2</v>
      </c>
      <c r="F141" s="262">
        <v>2</v>
      </c>
      <c r="G141" s="262">
        <v>1</v>
      </c>
      <c r="H141" s="262">
        <v>2</v>
      </c>
      <c r="I141" s="262">
        <v>2</v>
      </c>
      <c r="J141" s="262">
        <v>2</v>
      </c>
      <c r="K141" s="262">
        <v>2</v>
      </c>
      <c r="L141" s="262">
        <v>2</v>
      </c>
      <c r="M141" s="262">
        <v>2</v>
      </c>
      <c r="N141" s="262">
        <v>9</v>
      </c>
      <c r="O141" s="262">
        <v>7</v>
      </c>
      <c r="P141" s="262">
        <v>1</v>
      </c>
      <c r="Q141" s="262">
        <v>12</v>
      </c>
      <c r="R141" s="262">
        <v>0</v>
      </c>
      <c r="S141" s="262">
        <v>4</v>
      </c>
      <c r="T141" s="263"/>
      <c r="V141" s="2">
        <v>136</v>
      </c>
      <c r="W141" s="1" t="str">
        <f>X141&amp;":"&amp;COUNTIF($X$6:X141,X141)</f>
        <v>69:2</v>
      </c>
      <c r="X141" s="264">
        <f>'Student name internal mark'!Y142</f>
        <v>69</v>
      </c>
      <c r="Y141" s="227">
        <f t="shared" si="40"/>
        <v>2</v>
      </c>
      <c r="Z141" s="227">
        <f t="shared" si="41"/>
        <v>1</v>
      </c>
      <c r="AA141" s="227">
        <f t="shared" si="42"/>
        <v>2</v>
      </c>
      <c r="AB141" s="227">
        <f t="shared" si="43"/>
        <v>1</v>
      </c>
      <c r="AC141" s="227">
        <f t="shared" si="44"/>
        <v>2</v>
      </c>
      <c r="AD141" s="227">
        <f t="shared" si="45"/>
        <v>2</v>
      </c>
      <c r="AE141" s="227">
        <f t="shared" si="46"/>
        <v>2</v>
      </c>
      <c r="AF141" s="227">
        <f t="shared" si="47"/>
        <v>2</v>
      </c>
      <c r="AG141" s="227">
        <f t="shared" si="48"/>
        <v>2</v>
      </c>
      <c r="AH141" s="227">
        <f t="shared" si="49"/>
        <v>2</v>
      </c>
      <c r="AI141" s="227">
        <f t="shared" si="50"/>
        <v>10</v>
      </c>
      <c r="AJ141" s="227">
        <f t="shared" si="51"/>
        <v>3</v>
      </c>
      <c r="AK141" s="227">
        <f t="shared" si="52"/>
        <v>6</v>
      </c>
      <c r="AL141" s="227">
        <f t="shared" si="53"/>
        <v>13</v>
      </c>
      <c r="AM141" s="227">
        <f t="shared" si="54"/>
        <v>11</v>
      </c>
      <c r="AN141" s="227">
        <f t="shared" si="55"/>
        <v>8</v>
      </c>
      <c r="AO141" s="261">
        <f t="shared" si="56"/>
        <v>69</v>
      </c>
    </row>
    <row r="142" spans="1:41" ht="15.6">
      <c r="A142">
        <f t="shared" si="38"/>
        <v>68</v>
      </c>
      <c r="B142" s="191" t="str">
        <f>C142&amp;":"&amp;COUNTIF($C$6:C142,C142)</f>
        <v>68:8</v>
      </c>
      <c r="C142" s="148">
        <f t="shared" si="39"/>
        <v>68</v>
      </c>
      <c r="D142" s="262">
        <v>2</v>
      </c>
      <c r="E142" s="262">
        <v>1</v>
      </c>
      <c r="F142" s="262">
        <v>2</v>
      </c>
      <c r="G142" s="262">
        <v>2</v>
      </c>
      <c r="H142" s="262">
        <v>2</v>
      </c>
      <c r="I142" s="262">
        <v>2</v>
      </c>
      <c r="J142" s="262">
        <v>2</v>
      </c>
      <c r="K142" s="262">
        <v>2</v>
      </c>
      <c r="L142" s="262">
        <v>2</v>
      </c>
      <c r="M142" s="262">
        <v>2</v>
      </c>
      <c r="N142" s="262">
        <v>5</v>
      </c>
      <c r="O142" s="262">
        <v>13</v>
      </c>
      <c r="P142" s="262">
        <v>13</v>
      </c>
      <c r="Q142" s="262">
        <v>0</v>
      </c>
      <c r="R142" s="262">
        <v>10</v>
      </c>
      <c r="S142" s="262">
        <v>8</v>
      </c>
      <c r="T142" s="263"/>
      <c r="V142" s="2">
        <v>137</v>
      </c>
      <c r="W142" s="1" t="str">
        <f>X142&amp;":"&amp;COUNTIF($X$6:X142,X142)</f>
        <v>86:27</v>
      </c>
      <c r="X142" s="264">
        <f>'Student name internal mark'!Y143</f>
        <v>86</v>
      </c>
      <c r="Y142" s="227">
        <f t="shared" si="40"/>
        <v>1</v>
      </c>
      <c r="Z142" s="227">
        <f t="shared" si="41"/>
        <v>0</v>
      </c>
      <c r="AA142" s="227">
        <f t="shared" si="42"/>
        <v>2</v>
      </c>
      <c r="AB142" s="227">
        <f t="shared" si="43"/>
        <v>0</v>
      </c>
      <c r="AC142" s="227">
        <f t="shared" si="44"/>
        <v>0</v>
      </c>
      <c r="AD142" s="227">
        <f t="shared" si="45"/>
        <v>0</v>
      </c>
      <c r="AE142" s="227">
        <f t="shared" si="46"/>
        <v>2</v>
      </c>
      <c r="AF142" s="227">
        <f t="shared" si="47"/>
        <v>2</v>
      </c>
      <c r="AG142" s="227">
        <f t="shared" si="48"/>
        <v>2</v>
      </c>
      <c r="AH142" s="227">
        <f t="shared" si="49"/>
        <v>2</v>
      </c>
      <c r="AI142" s="227">
        <f t="shared" si="50"/>
        <v>10</v>
      </c>
      <c r="AJ142" s="227">
        <f t="shared" si="51"/>
        <v>13</v>
      </c>
      <c r="AK142" s="227">
        <f t="shared" si="52"/>
        <v>13</v>
      </c>
      <c r="AL142" s="227">
        <f t="shared" si="53"/>
        <v>13</v>
      </c>
      <c r="AM142" s="227">
        <f t="shared" si="54"/>
        <v>13</v>
      </c>
      <c r="AN142" s="227">
        <f t="shared" si="55"/>
        <v>13</v>
      </c>
      <c r="AO142" s="261">
        <f t="shared" si="56"/>
        <v>86</v>
      </c>
    </row>
    <row r="143" spans="1:41" ht="15.6">
      <c r="A143">
        <f t="shared" si="38"/>
        <v>67</v>
      </c>
      <c r="B143" s="191" t="str">
        <f>C143&amp;":"&amp;COUNTIF($C$6:C143,C143)</f>
        <v>67:4</v>
      </c>
      <c r="C143" s="148">
        <f t="shared" si="39"/>
        <v>67</v>
      </c>
      <c r="D143" s="262">
        <v>2</v>
      </c>
      <c r="E143" s="262">
        <v>2</v>
      </c>
      <c r="F143" s="262">
        <v>2</v>
      </c>
      <c r="G143" s="262">
        <v>2</v>
      </c>
      <c r="H143" s="262">
        <v>2</v>
      </c>
      <c r="I143" s="262">
        <v>2</v>
      </c>
      <c r="J143" s="262">
        <v>2</v>
      </c>
      <c r="K143" s="262">
        <v>2</v>
      </c>
      <c r="L143" s="262">
        <v>2</v>
      </c>
      <c r="M143" s="262">
        <v>2</v>
      </c>
      <c r="N143" s="262">
        <v>9</v>
      </c>
      <c r="O143" s="262">
        <v>13</v>
      </c>
      <c r="P143" s="262">
        <v>7</v>
      </c>
      <c r="Q143" s="262">
        <v>8</v>
      </c>
      <c r="R143" s="262">
        <v>9</v>
      </c>
      <c r="S143" s="262">
        <v>1</v>
      </c>
      <c r="T143" s="263"/>
      <c r="V143" s="2">
        <v>138</v>
      </c>
      <c r="W143" s="1" t="str">
        <f>X143&amp;":"&amp;COUNTIF($X$6:X143,X143)</f>
        <v>86:28</v>
      </c>
      <c r="X143" s="264">
        <f>'Student name internal mark'!Y144</f>
        <v>86</v>
      </c>
      <c r="Y143" s="227">
        <f t="shared" si="40"/>
        <v>1</v>
      </c>
      <c r="Z143" s="227">
        <f t="shared" si="41"/>
        <v>0</v>
      </c>
      <c r="AA143" s="227">
        <f t="shared" si="42"/>
        <v>2</v>
      </c>
      <c r="AB143" s="227">
        <f t="shared" si="43"/>
        <v>0</v>
      </c>
      <c r="AC143" s="227">
        <f t="shared" si="44"/>
        <v>0</v>
      </c>
      <c r="AD143" s="227">
        <f t="shared" si="45"/>
        <v>0</v>
      </c>
      <c r="AE143" s="227">
        <f t="shared" si="46"/>
        <v>2</v>
      </c>
      <c r="AF143" s="227">
        <f t="shared" si="47"/>
        <v>2</v>
      </c>
      <c r="AG143" s="227">
        <f t="shared" si="48"/>
        <v>2</v>
      </c>
      <c r="AH143" s="227">
        <f t="shared" si="49"/>
        <v>2</v>
      </c>
      <c r="AI143" s="227">
        <f t="shared" si="50"/>
        <v>10</v>
      </c>
      <c r="AJ143" s="227">
        <f t="shared" si="51"/>
        <v>13</v>
      </c>
      <c r="AK143" s="227">
        <f t="shared" si="52"/>
        <v>13</v>
      </c>
      <c r="AL143" s="227">
        <f t="shared" si="53"/>
        <v>13</v>
      </c>
      <c r="AM143" s="227">
        <f t="shared" si="54"/>
        <v>13</v>
      </c>
      <c r="AN143" s="227">
        <f t="shared" si="55"/>
        <v>13</v>
      </c>
      <c r="AO143" s="261">
        <f t="shared" si="56"/>
        <v>86</v>
      </c>
    </row>
    <row r="144" spans="1:41" ht="15.6">
      <c r="A144">
        <f t="shared" si="38"/>
        <v>54</v>
      </c>
      <c r="B144" s="191" t="str">
        <f>C144&amp;":"&amp;COUNTIF($C$6:C144,C144)</f>
        <v>54:2</v>
      </c>
      <c r="C144" s="148">
        <f t="shared" si="39"/>
        <v>54</v>
      </c>
      <c r="D144" s="262">
        <v>2</v>
      </c>
      <c r="E144" s="262">
        <v>1</v>
      </c>
      <c r="F144" s="262">
        <v>2</v>
      </c>
      <c r="G144" s="262">
        <v>2</v>
      </c>
      <c r="H144" s="262">
        <v>2</v>
      </c>
      <c r="I144" s="262">
        <v>2</v>
      </c>
      <c r="J144" s="262">
        <v>2</v>
      </c>
      <c r="K144" s="262">
        <v>2</v>
      </c>
      <c r="L144" s="262">
        <v>2</v>
      </c>
      <c r="M144" s="262">
        <v>2</v>
      </c>
      <c r="N144" s="262">
        <v>10</v>
      </c>
      <c r="O144" s="262">
        <v>7</v>
      </c>
      <c r="P144" s="262">
        <v>12</v>
      </c>
      <c r="Q144" s="262">
        <v>0</v>
      </c>
      <c r="R144" s="262">
        <v>3</v>
      </c>
      <c r="S144" s="262">
        <v>3</v>
      </c>
      <c r="T144" s="263"/>
      <c r="V144" s="2">
        <v>139</v>
      </c>
      <c r="W144" s="1" t="str">
        <f>X144&amp;":"&amp;COUNTIF($X$6:X144,X144)</f>
        <v>79:17</v>
      </c>
      <c r="X144" s="264">
        <f>'Student name internal mark'!Y145</f>
        <v>79</v>
      </c>
      <c r="Y144" s="227">
        <f t="shared" si="40"/>
        <v>2</v>
      </c>
      <c r="Z144" s="227">
        <f t="shared" si="41"/>
        <v>2</v>
      </c>
      <c r="AA144" s="227">
        <f t="shared" si="42"/>
        <v>2</v>
      </c>
      <c r="AB144" s="227">
        <f t="shared" si="43"/>
        <v>2</v>
      </c>
      <c r="AC144" s="227">
        <f t="shared" si="44"/>
        <v>2</v>
      </c>
      <c r="AD144" s="227">
        <f t="shared" si="45"/>
        <v>2</v>
      </c>
      <c r="AE144" s="227">
        <f t="shared" si="46"/>
        <v>2</v>
      </c>
      <c r="AF144" s="227">
        <f t="shared" si="47"/>
        <v>2</v>
      </c>
      <c r="AG144" s="227">
        <f t="shared" si="48"/>
        <v>2</v>
      </c>
      <c r="AH144" s="227">
        <f t="shared" si="49"/>
        <v>2</v>
      </c>
      <c r="AI144" s="227">
        <f t="shared" si="50"/>
        <v>6</v>
      </c>
      <c r="AJ144" s="227">
        <f t="shared" si="51"/>
        <v>9</v>
      </c>
      <c r="AK144" s="227">
        <f t="shared" si="52"/>
        <v>5</v>
      </c>
      <c r="AL144" s="227">
        <f t="shared" si="53"/>
        <v>11</v>
      </c>
      <c r="AM144" s="227">
        <f t="shared" si="54"/>
        <v>14</v>
      </c>
      <c r="AN144" s="227">
        <f t="shared" si="55"/>
        <v>14</v>
      </c>
      <c r="AO144" s="261">
        <f t="shared" si="56"/>
        <v>79</v>
      </c>
    </row>
    <row r="145" spans="1:41" ht="15.6">
      <c r="A145">
        <f t="shared" si="38"/>
        <v>61</v>
      </c>
      <c r="B145" s="191" t="str">
        <f>C145&amp;":"&amp;COUNTIF($C$6:C145,C145)</f>
        <v>61:10</v>
      </c>
      <c r="C145" s="148">
        <f t="shared" si="39"/>
        <v>61</v>
      </c>
      <c r="D145" s="262">
        <v>2</v>
      </c>
      <c r="E145" s="262">
        <v>2</v>
      </c>
      <c r="F145" s="262">
        <v>2</v>
      </c>
      <c r="G145" s="262">
        <v>2</v>
      </c>
      <c r="H145" s="262">
        <v>2</v>
      </c>
      <c r="I145" s="262">
        <v>2</v>
      </c>
      <c r="J145" s="262">
        <v>2</v>
      </c>
      <c r="K145" s="262">
        <v>2</v>
      </c>
      <c r="L145" s="262">
        <v>2</v>
      </c>
      <c r="M145" s="262">
        <v>2</v>
      </c>
      <c r="N145" s="262">
        <v>9</v>
      </c>
      <c r="O145" s="262">
        <v>2</v>
      </c>
      <c r="P145" s="262">
        <v>1</v>
      </c>
      <c r="Q145" s="262">
        <v>9</v>
      </c>
      <c r="R145" s="262">
        <v>10</v>
      </c>
      <c r="S145" s="262">
        <v>10</v>
      </c>
      <c r="T145" s="263"/>
      <c r="V145" s="2">
        <v>140</v>
      </c>
      <c r="W145" s="1" t="str">
        <f>X145&amp;":"&amp;COUNTIF($X$6:X145,X145)</f>
        <v>79:18</v>
      </c>
      <c r="X145" s="264">
        <f>'Student name internal mark'!Y146</f>
        <v>79</v>
      </c>
      <c r="Y145" s="227">
        <f t="shared" si="40"/>
        <v>2</v>
      </c>
      <c r="Z145" s="227">
        <f t="shared" si="41"/>
        <v>2</v>
      </c>
      <c r="AA145" s="227">
        <f t="shared" si="42"/>
        <v>2</v>
      </c>
      <c r="AB145" s="227">
        <f t="shared" si="43"/>
        <v>2</v>
      </c>
      <c r="AC145" s="227">
        <f t="shared" si="44"/>
        <v>2</v>
      </c>
      <c r="AD145" s="227">
        <f t="shared" si="45"/>
        <v>2</v>
      </c>
      <c r="AE145" s="227">
        <f t="shared" si="46"/>
        <v>2</v>
      </c>
      <c r="AF145" s="227">
        <f t="shared" si="47"/>
        <v>2</v>
      </c>
      <c r="AG145" s="227">
        <f t="shared" si="48"/>
        <v>2</v>
      </c>
      <c r="AH145" s="227">
        <f t="shared" si="49"/>
        <v>2</v>
      </c>
      <c r="AI145" s="227">
        <f t="shared" si="50"/>
        <v>6</v>
      </c>
      <c r="AJ145" s="227">
        <f t="shared" si="51"/>
        <v>9</v>
      </c>
      <c r="AK145" s="227">
        <f t="shared" si="52"/>
        <v>5</v>
      </c>
      <c r="AL145" s="227">
        <f t="shared" si="53"/>
        <v>11</v>
      </c>
      <c r="AM145" s="227">
        <f t="shared" si="54"/>
        <v>14</v>
      </c>
      <c r="AN145" s="227">
        <f t="shared" si="55"/>
        <v>14</v>
      </c>
      <c r="AO145" s="261">
        <f t="shared" si="56"/>
        <v>79</v>
      </c>
    </row>
    <row r="146" spans="1:41" ht="15.6">
      <c r="A146">
        <f t="shared" si="38"/>
        <v>72</v>
      </c>
      <c r="B146" s="191" t="str">
        <f>C146&amp;":"&amp;COUNTIF($C$6:C146,C146)</f>
        <v>72:9</v>
      </c>
      <c r="C146" s="148">
        <f t="shared" si="39"/>
        <v>72</v>
      </c>
      <c r="D146" s="262">
        <v>2</v>
      </c>
      <c r="E146" s="262">
        <v>1</v>
      </c>
      <c r="F146" s="262">
        <v>2</v>
      </c>
      <c r="G146" s="262">
        <v>2</v>
      </c>
      <c r="H146" s="262">
        <v>2</v>
      </c>
      <c r="I146" s="262">
        <v>2</v>
      </c>
      <c r="J146" s="262">
        <v>2</v>
      </c>
      <c r="K146" s="262">
        <v>2</v>
      </c>
      <c r="L146" s="262">
        <v>2</v>
      </c>
      <c r="M146" s="262">
        <v>2</v>
      </c>
      <c r="N146" s="262">
        <v>6</v>
      </c>
      <c r="O146" s="262">
        <v>10</v>
      </c>
      <c r="P146" s="262">
        <v>12</v>
      </c>
      <c r="Q146" s="262">
        <v>12</v>
      </c>
      <c r="R146" s="262">
        <v>12</v>
      </c>
      <c r="S146" s="262">
        <v>1</v>
      </c>
      <c r="T146" s="263"/>
      <c r="V146" s="2">
        <v>141</v>
      </c>
      <c r="W146" s="1" t="str">
        <f>X146&amp;":"&amp;COUNTIF($X$6:X146,X146)</f>
        <v>86:29</v>
      </c>
      <c r="X146" s="264">
        <f>'Student name internal mark'!Y147</f>
        <v>86</v>
      </c>
      <c r="Y146" s="227">
        <f t="shared" si="40"/>
        <v>1</v>
      </c>
      <c r="Z146" s="227">
        <f t="shared" si="41"/>
        <v>0</v>
      </c>
      <c r="AA146" s="227">
        <f t="shared" si="42"/>
        <v>2</v>
      </c>
      <c r="AB146" s="227">
        <f t="shared" si="43"/>
        <v>0</v>
      </c>
      <c r="AC146" s="227">
        <f t="shared" si="44"/>
        <v>0</v>
      </c>
      <c r="AD146" s="227">
        <f t="shared" si="45"/>
        <v>0</v>
      </c>
      <c r="AE146" s="227">
        <f t="shared" si="46"/>
        <v>2</v>
      </c>
      <c r="AF146" s="227">
        <f t="shared" si="47"/>
        <v>2</v>
      </c>
      <c r="AG146" s="227">
        <f t="shared" si="48"/>
        <v>2</v>
      </c>
      <c r="AH146" s="227">
        <f t="shared" si="49"/>
        <v>2</v>
      </c>
      <c r="AI146" s="227">
        <f t="shared" si="50"/>
        <v>10</v>
      </c>
      <c r="AJ146" s="227">
        <f t="shared" si="51"/>
        <v>13</v>
      </c>
      <c r="AK146" s="227">
        <f t="shared" si="52"/>
        <v>13</v>
      </c>
      <c r="AL146" s="227">
        <f t="shared" si="53"/>
        <v>13</v>
      </c>
      <c r="AM146" s="227">
        <f t="shared" si="54"/>
        <v>13</v>
      </c>
      <c r="AN146" s="227">
        <f t="shared" si="55"/>
        <v>13</v>
      </c>
      <c r="AO146" s="261">
        <f t="shared" si="56"/>
        <v>86</v>
      </c>
    </row>
    <row r="147" spans="1:41" ht="15.6">
      <c r="A147">
        <f t="shared" si="38"/>
        <v>57</v>
      </c>
      <c r="B147" s="191" t="str">
        <f>C147&amp;":"&amp;COUNTIF($C$6:C147,C147)</f>
        <v>57:9</v>
      </c>
      <c r="C147" s="148">
        <f t="shared" si="39"/>
        <v>57</v>
      </c>
      <c r="D147" s="262">
        <v>2</v>
      </c>
      <c r="E147" s="262">
        <v>2</v>
      </c>
      <c r="F147" s="262">
        <v>2</v>
      </c>
      <c r="G147" s="262">
        <v>1</v>
      </c>
      <c r="H147" s="262">
        <v>2</v>
      </c>
      <c r="I147" s="262">
        <v>2</v>
      </c>
      <c r="J147" s="262">
        <v>2</v>
      </c>
      <c r="K147" s="262">
        <v>2</v>
      </c>
      <c r="L147" s="262">
        <v>2</v>
      </c>
      <c r="M147" s="262">
        <v>2</v>
      </c>
      <c r="N147" s="262">
        <v>10</v>
      </c>
      <c r="O147" s="262">
        <v>6</v>
      </c>
      <c r="P147" s="262">
        <v>5</v>
      </c>
      <c r="Q147" s="262">
        <v>3</v>
      </c>
      <c r="R147" s="262">
        <v>6</v>
      </c>
      <c r="S147" s="262">
        <v>8</v>
      </c>
      <c r="T147" s="263"/>
      <c r="V147" s="2">
        <v>142</v>
      </c>
      <c r="W147" s="1" t="str">
        <f>X147&amp;":"&amp;COUNTIF($X$6:X147,X147)</f>
        <v>79:19</v>
      </c>
      <c r="X147" s="264">
        <f>'Student name internal mark'!Y148</f>
        <v>79</v>
      </c>
      <c r="Y147" s="227">
        <f t="shared" si="40"/>
        <v>2</v>
      </c>
      <c r="Z147" s="227">
        <f t="shared" si="41"/>
        <v>2</v>
      </c>
      <c r="AA147" s="227">
        <f t="shared" si="42"/>
        <v>2</v>
      </c>
      <c r="AB147" s="227">
        <f t="shared" si="43"/>
        <v>2</v>
      </c>
      <c r="AC147" s="227">
        <f t="shared" si="44"/>
        <v>2</v>
      </c>
      <c r="AD147" s="227">
        <f t="shared" si="45"/>
        <v>2</v>
      </c>
      <c r="AE147" s="227">
        <f t="shared" si="46"/>
        <v>2</v>
      </c>
      <c r="AF147" s="227">
        <f t="shared" si="47"/>
        <v>2</v>
      </c>
      <c r="AG147" s="227">
        <f t="shared" si="48"/>
        <v>2</v>
      </c>
      <c r="AH147" s="227">
        <f t="shared" si="49"/>
        <v>2</v>
      </c>
      <c r="AI147" s="227">
        <f t="shared" si="50"/>
        <v>6</v>
      </c>
      <c r="AJ147" s="227">
        <f t="shared" si="51"/>
        <v>9</v>
      </c>
      <c r="AK147" s="227">
        <f t="shared" si="52"/>
        <v>5</v>
      </c>
      <c r="AL147" s="227">
        <f t="shared" si="53"/>
        <v>11</v>
      </c>
      <c r="AM147" s="227">
        <f t="shared" si="54"/>
        <v>14</v>
      </c>
      <c r="AN147" s="227">
        <f t="shared" si="55"/>
        <v>14</v>
      </c>
      <c r="AO147" s="261">
        <f t="shared" si="56"/>
        <v>79</v>
      </c>
    </row>
    <row r="148" spans="1:41" ht="15.6">
      <c r="A148">
        <f t="shared" si="38"/>
        <v>62</v>
      </c>
      <c r="B148" s="191" t="str">
        <f>C148&amp;":"&amp;COUNTIF($C$6:C148,C148)</f>
        <v>62:6</v>
      </c>
      <c r="C148" s="148">
        <f t="shared" si="39"/>
        <v>62</v>
      </c>
      <c r="D148" s="262">
        <v>2</v>
      </c>
      <c r="E148" s="262">
        <v>2</v>
      </c>
      <c r="F148" s="262">
        <v>2</v>
      </c>
      <c r="G148" s="262">
        <v>2</v>
      </c>
      <c r="H148" s="262">
        <v>2</v>
      </c>
      <c r="I148" s="262">
        <v>2</v>
      </c>
      <c r="J148" s="262">
        <v>2</v>
      </c>
      <c r="K148" s="262">
        <v>2</v>
      </c>
      <c r="L148" s="262">
        <v>2</v>
      </c>
      <c r="M148" s="262">
        <v>2</v>
      </c>
      <c r="N148" s="262">
        <v>10</v>
      </c>
      <c r="O148" s="262">
        <v>6</v>
      </c>
      <c r="P148" s="262">
        <v>13</v>
      </c>
      <c r="Q148" s="262">
        <v>3</v>
      </c>
      <c r="R148" s="262">
        <v>7</v>
      </c>
      <c r="S148" s="262">
        <v>3</v>
      </c>
      <c r="T148" s="263"/>
      <c r="V148" s="2">
        <v>143</v>
      </c>
      <c r="W148" s="1" t="str">
        <f>X148&amp;":"&amp;COUNTIF($X$6:X148,X148)</f>
        <v>80:4</v>
      </c>
      <c r="X148" s="264">
        <f>'Student name internal mark'!Y149</f>
        <v>80</v>
      </c>
      <c r="Y148" s="227">
        <f t="shared" si="40"/>
        <v>1</v>
      </c>
      <c r="Z148" s="227">
        <f t="shared" si="41"/>
        <v>2</v>
      </c>
      <c r="AA148" s="227">
        <f t="shared" si="42"/>
        <v>1</v>
      </c>
      <c r="AB148" s="227">
        <f t="shared" si="43"/>
        <v>2</v>
      </c>
      <c r="AC148" s="227">
        <f t="shared" si="44"/>
        <v>1</v>
      </c>
      <c r="AD148" s="227">
        <f t="shared" si="45"/>
        <v>2</v>
      </c>
      <c r="AE148" s="227">
        <f t="shared" si="46"/>
        <v>1</v>
      </c>
      <c r="AF148" s="227">
        <f t="shared" si="47"/>
        <v>2</v>
      </c>
      <c r="AG148" s="227">
        <f t="shared" si="48"/>
        <v>2</v>
      </c>
      <c r="AH148" s="227">
        <f t="shared" si="49"/>
        <v>2</v>
      </c>
      <c r="AI148" s="227">
        <f t="shared" si="50"/>
        <v>7</v>
      </c>
      <c r="AJ148" s="227">
        <f t="shared" si="51"/>
        <v>12</v>
      </c>
      <c r="AK148" s="227">
        <f t="shared" si="52"/>
        <v>13</v>
      </c>
      <c r="AL148" s="227">
        <f t="shared" si="53"/>
        <v>12</v>
      </c>
      <c r="AM148" s="227">
        <f t="shared" si="54"/>
        <v>12</v>
      </c>
      <c r="AN148" s="227">
        <f t="shared" si="55"/>
        <v>8</v>
      </c>
      <c r="AO148" s="261">
        <f t="shared" si="56"/>
        <v>80</v>
      </c>
    </row>
    <row r="149" spans="1:41" ht="15.6">
      <c r="A149">
        <f t="shared" si="38"/>
        <v>62</v>
      </c>
      <c r="B149" s="191" t="str">
        <f>C149&amp;":"&amp;COUNTIF($C$6:C149,C149)</f>
        <v>62:7</v>
      </c>
      <c r="C149" s="148">
        <f t="shared" si="39"/>
        <v>62</v>
      </c>
      <c r="D149" s="262">
        <v>2</v>
      </c>
      <c r="E149" s="262">
        <v>1</v>
      </c>
      <c r="F149" s="262">
        <v>2</v>
      </c>
      <c r="G149" s="262">
        <v>1</v>
      </c>
      <c r="H149" s="262">
        <v>2</v>
      </c>
      <c r="I149" s="262">
        <v>2</v>
      </c>
      <c r="J149" s="262">
        <v>2</v>
      </c>
      <c r="K149" s="262">
        <v>2</v>
      </c>
      <c r="L149" s="262">
        <v>2</v>
      </c>
      <c r="M149" s="262">
        <v>2</v>
      </c>
      <c r="N149" s="262">
        <v>6</v>
      </c>
      <c r="O149" s="262">
        <v>10</v>
      </c>
      <c r="P149" s="262">
        <v>9</v>
      </c>
      <c r="Q149" s="262">
        <v>7</v>
      </c>
      <c r="R149" s="262">
        <v>10</v>
      </c>
      <c r="S149" s="262">
        <v>2</v>
      </c>
      <c r="T149" s="263"/>
      <c r="V149" s="2">
        <v>144</v>
      </c>
      <c r="W149" s="1" t="str">
        <f>X149&amp;":"&amp;COUNTIF($X$6:X149,X149)</f>
        <v>76:3</v>
      </c>
      <c r="X149" s="264">
        <f>'Student name internal mark'!Y150</f>
        <v>76</v>
      </c>
      <c r="Y149" s="227">
        <f t="shared" si="40"/>
        <v>2</v>
      </c>
      <c r="Z149" s="227">
        <f t="shared" si="41"/>
        <v>1</v>
      </c>
      <c r="AA149" s="227">
        <f t="shared" si="42"/>
        <v>1</v>
      </c>
      <c r="AB149" s="227">
        <f t="shared" si="43"/>
        <v>1</v>
      </c>
      <c r="AC149" s="227">
        <f t="shared" si="44"/>
        <v>1</v>
      </c>
      <c r="AD149" s="227">
        <f t="shared" si="45"/>
        <v>1</v>
      </c>
      <c r="AE149" s="227">
        <f t="shared" si="46"/>
        <v>2</v>
      </c>
      <c r="AF149" s="227">
        <f t="shared" si="47"/>
        <v>2</v>
      </c>
      <c r="AG149" s="227">
        <f t="shared" si="48"/>
        <v>1</v>
      </c>
      <c r="AH149" s="227">
        <f t="shared" si="49"/>
        <v>1</v>
      </c>
      <c r="AI149" s="227">
        <f t="shared" si="50"/>
        <v>10</v>
      </c>
      <c r="AJ149" s="227">
        <f t="shared" si="51"/>
        <v>14</v>
      </c>
      <c r="AK149" s="227">
        <f t="shared" si="52"/>
        <v>11</v>
      </c>
      <c r="AL149" s="227">
        <f t="shared" si="53"/>
        <v>2</v>
      </c>
      <c r="AM149" s="227">
        <f t="shared" si="54"/>
        <v>14</v>
      </c>
      <c r="AN149" s="227">
        <f t="shared" si="55"/>
        <v>12</v>
      </c>
      <c r="AO149" s="261">
        <f t="shared" si="56"/>
        <v>76</v>
      </c>
    </row>
    <row r="150" spans="1:41" ht="15.6">
      <c r="A150">
        <f t="shared" si="38"/>
        <v>77</v>
      </c>
      <c r="B150" s="191" t="str">
        <f>C150&amp;":"&amp;COUNTIF($C$6:C150,C150)</f>
        <v>77:5</v>
      </c>
      <c r="C150" s="148">
        <f t="shared" si="39"/>
        <v>77</v>
      </c>
      <c r="D150" s="262">
        <v>2</v>
      </c>
      <c r="E150" s="262">
        <v>1</v>
      </c>
      <c r="F150" s="262">
        <v>2</v>
      </c>
      <c r="G150" s="262">
        <v>2</v>
      </c>
      <c r="H150" s="262">
        <v>2</v>
      </c>
      <c r="I150" s="262">
        <v>2</v>
      </c>
      <c r="J150" s="262">
        <v>2</v>
      </c>
      <c r="K150" s="262">
        <v>2</v>
      </c>
      <c r="L150" s="262">
        <v>2</v>
      </c>
      <c r="M150" s="262">
        <v>2</v>
      </c>
      <c r="N150" s="262">
        <v>8</v>
      </c>
      <c r="O150" s="262">
        <v>7</v>
      </c>
      <c r="P150" s="262">
        <v>13</v>
      </c>
      <c r="Q150" s="262">
        <v>7</v>
      </c>
      <c r="R150" s="262">
        <v>13</v>
      </c>
      <c r="S150" s="262">
        <v>10</v>
      </c>
      <c r="T150" s="263"/>
      <c r="V150" s="2">
        <v>145</v>
      </c>
      <c r="W150" s="1" t="str">
        <f>X150&amp;":"&amp;COUNTIF($X$6:X150,X150)</f>
        <v>76:4</v>
      </c>
      <c r="X150" s="264">
        <f>'Student name internal mark'!Y151</f>
        <v>76</v>
      </c>
      <c r="Y150" s="227">
        <f t="shared" si="40"/>
        <v>1</v>
      </c>
      <c r="Z150" s="227">
        <f t="shared" si="41"/>
        <v>1</v>
      </c>
      <c r="AA150" s="227">
        <f t="shared" si="42"/>
        <v>2</v>
      </c>
      <c r="AB150" s="227">
        <f t="shared" si="43"/>
        <v>1</v>
      </c>
      <c r="AC150" s="227">
        <f t="shared" si="44"/>
        <v>1</v>
      </c>
      <c r="AD150" s="227">
        <f t="shared" si="45"/>
        <v>1</v>
      </c>
      <c r="AE150" s="227">
        <f t="shared" si="46"/>
        <v>2</v>
      </c>
      <c r="AF150" s="227">
        <f t="shared" si="47"/>
        <v>2</v>
      </c>
      <c r="AG150" s="227">
        <f t="shared" si="48"/>
        <v>2</v>
      </c>
      <c r="AH150" s="227">
        <f t="shared" si="49"/>
        <v>1</v>
      </c>
      <c r="AI150" s="227">
        <f t="shared" si="50"/>
        <v>6</v>
      </c>
      <c r="AJ150" s="227">
        <f t="shared" si="51"/>
        <v>14</v>
      </c>
      <c r="AK150" s="227">
        <f t="shared" si="52"/>
        <v>11</v>
      </c>
      <c r="AL150" s="227">
        <f t="shared" si="53"/>
        <v>8</v>
      </c>
      <c r="AM150" s="227">
        <f t="shared" si="54"/>
        <v>10</v>
      </c>
      <c r="AN150" s="227">
        <f t="shared" si="55"/>
        <v>13</v>
      </c>
      <c r="AO150" s="261">
        <f t="shared" si="56"/>
        <v>76</v>
      </c>
    </row>
    <row r="151" spans="1:41" ht="15.6">
      <c r="A151">
        <f t="shared" si="38"/>
        <v>56</v>
      </c>
      <c r="B151" s="191" t="str">
        <f>C151&amp;":"&amp;COUNTIF($C$6:C151,C151)</f>
        <v>56:1</v>
      </c>
      <c r="C151" s="148">
        <f t="shared" si="39"/>
        <v>56</v>
      </c>
      <c r="D151" s="262">
        <v>2</v>
      </c>
      <c r="E151" s="262">
        <v>2</v>
      </c>
      <c r="F151" s="262">
        <v>2</v>
      </c>
      <c r="G151" s="262">
        <v>2</v>
      </c>
      <c r="H151" s="262">
        <v>2</v>
      </c>
      <c r="I151" s="262">
        <v>2</v>
      </c>
      <c r="J151" s="262">
        <v>2</v>
      </c>
      <c r="K151" s="262">
        <v>2</v>
      </c>
      <c r="L151" s="262">
        <v>2</v>
      </c>
      <c r="M151" s="262">
        <v>2</v>
      </c>
      <c r="N151" s="262">
        <v>5</v>
      </c>
      <c r="O151" s="262">
        <v>2</v>
      </c>
      <c r="P151" s="262">
        <v>11</v>
      </c>
      <c r="Q151" s="262">
        <v>5</v>
      </c>
      <c r="R151" s="262">
        <v>11</v>
      </c>
      <c r="S151" s="262">
        <v>2</v>
      </c>
      <c r="T151" s="263"/>
      <c r="V151" s="2">
        <v>146</v>
      </c>
      <c r="W151" s="1" t="str">
        <f>X151&amp;":"&amp;COUNTIF($X$6:X151,X151)</f>
        <v>79:20</v>
      </c>
      <c r="X151" s="264">
        <f>'Student name internal mark'!Y152</f>
        <v>79</v>
      </c>
      <c r="Y151" s="227">
        <f t="shared" si="40"/>
        <v>2</v>
      </c>
      <c r="Z151" s="227">
        <f t="shared" si="41"/>
        <v>2</v>
      </c>
      <c r="AA151" s="227">
        <f t="shared" si="42"/>
        <v>2</v>
      </c>
      <c r="AB151" s="227">
        <f t="shared" si="43"/>
        <v>2</v>
      </c>
      <c r="AC151" s="227">
        <f t="shared" si="44"/>
        <v>2</v>
      </c>
      <c r="AD151" s="227">
        <f t="shared" si="45"/>
        <v>2</v>
      </c>
      <c r="AE151" s="227">
        <f t="shared" si="46"/>
        <v>2</v>
      </c>
      <c r="AF151" s="227">
        <f t="shared" si="47"/>
        <v>2</v>
      </c>
      <c r="AG151" s="227">
        <f t="shared" si="48"/>
        <v>2</v>
      </c>
      <c r="AH151" s="227">
        <f t="shared" si="49"/>
        <v>2</v>
      </c>
      <c r="AI151" s="227">
        <f t="shared" si="50"/>
        <v>6</v>
      </c>
      <c r="AJ151" s="227">
        <f t="shared" si="51"/>
        <v>9</v>
      </c>
      <c r="AK151" s="227">
        <f t="shared" si="52"/>
        <v>5</v>
      </c>
      <c r="AL151" s="227">
        <f t="shared" si="53"/>
        <v>11</v>
      </c>
      <c r="AM151" s="227">
        <f t="shared" si="54"/>
        <v>14</v>
      </c>
      <c r="AN151" s="227">
        <f t="shared" si="55"/>
        <v>14</v>
      </c>
      <c r="AO151" s="261">
        <f t="shared" si="56"/>
        <v>79</v>
      </c>
    </row>
    <row r="152" spans="1:41" ht="15.6">
      <c r="A152">
        <f t="shared" si="38"/>
        <v>62</v>
      </c>
      <c r="B152" s="191" t="str">
        <f>C152&amp;":"&amp;COUNTIF($C$6:C152,C152)</f>
        <v>62:8</v>
      </c>
      <c r="C152" s="148">
        <f t="shared" si="39"/>
        <v>62</v>
      </c>
      <c r="D152" s="262">
        <v>2</v>
      </c>
      <c r="E152" s="262">
        <v>2</v>
      </c>
      <c r="F152" s="262">
        <v>2</v>
      </c>
      <c r="G152" s="262">
        <v>1</v>
      </c>
      <c r="H152" s="262">
        <v>2</v>
      </c>
      <c r="I152" s="262">
        <v>2</v>
      </c>
      <c r="J152" s="262">
        <v>2</v>
      </c>
      <c r="K152" s="262">
        <v>2</v>
      </c>
      <c r="L152" s="262">
        <v>2</v>
      </c>
      <c r="M152" s="262">
        <v>2</v>
      </c>
      <c r="N152" s="262">
        <v>7</v>
      </c>
      <c r="O152" s="262">
        <v>4</v>
      </c>
      <c r="P152" s="262">
        <v>14</v>
      </c>
      <c r="Q152" s="262">
        <v>3</v>
      </c>
      <c r="R152" s="262">
        <v>14</v>
      </c>
      <c r="S152" s="262">
        <v>1</v>
      </c>
      <c r="T152" s="263"/>
      <c r="V152" s="2">
        <v>147</v>
      </c>
      <c r="W152" s="1" t="str">
        <f>X152&amp;":"&amp;COUNTIF($X$6:X152,X152)</f>
        <v>79:21</v>
      </c>
      <c r="X152" s="264">
        <f>'Student name internal mark'!Y153</f>
        <v>79</v>
      </c>
      <c r="Y152" s="227">
        <f t="shared" si="40"/>
        <v>2</v>
      </c>
      <c r="Z152" s="227">
        <f t="shared" si="41"/>
        <v>2</v>
      </c>
      <c r="AA152" s="227">
        <f t="shared" si="42"/>
        <v>2</v>
      </c>
      <c r="AB152" s="227">
        <f t="shared" si="43"/>
        <v>2</v>
      </c>
      <c r="AC152" s="227">
        <f t="shared" si="44"/>
        <v>2</v>
      </c>
      <c r="AD152" s="227">
        <f t="shared" si="45"/>
        <v>2</v>
      </c>
      <c r="AE152" s="227">
        <f t="shared" si="46"/>
        <v>2</v>
      </c>
      <c r="AF152" s="227">
        <f t="shared" si="47"/>
        <v>2</v>
      </c>
      <c r="AG152" s="227">
        <f t="shared" si="48"/>
        <v>2</v>
      </c>
      <c r="AH152" s="227">
        <f t="shared" si="49"/>
        <v>2</v>
      </c>
      <c r="AI152" s="227">
        <f t="shared" si="50"/>
        <v>6</v>
      </c>
      <c r="AJ152" s="227">
        <f t="shared" si="51"/>
        <v>9</v>
      </c>
      <c r="AK152" s="227">
        <f t="shared" si="52"/>
        <v>5</v>
      </c>
      <c r="AL152" s="227">
        <f t="shared" si="53"/>
        <v>11</v>
      </c>
      <c r="AM152" s="227">
        <f t="shared" si="54"/>
        <v>14</v>
      </c>
      <c r="AN152" s="227">
        <f t="shared" si="55"/>
        <v>14</v>
      </c>
      <c r="AO152" s="261">
        <f t="shared" si="56"/>
        <v>79</v>
      </c>
    </row>
    <row r="153" spans="1:41" ht="15.6">
      <c r="A153">
        <f t="shared" si="38"/>
        <v>48</v>
      </c>
      <c r="B153" s="191" t="str">
        <f>C153&amp;":"&amp;COUNTIF($C$6:C153,C153)</f>
        <v>48:3</v>
      </c>
      <c r="C153" s="148">
        <f t="shared" si="39"/>
        <v>48</v>
      </c>
      <c r="D153" s="262">
        <v>2</v>
      </c>
      <c r="E153" s="262">
        <v>2</v>
      </c>
      <c r="F153" s="262">
        <v>2</v>
      </c>
      <c r="G153" s="262">
        <v>1</v>
      </c>
      <c r="H153" s="262">
        <v>2</v>
      </c>
      <c r="I153" s="262">
        <v>2</v>
      </c>
      <c r="J153" s="262">
        <v>2</v>
      </c>
      <c r="K153" s="262">
        <v>2</v>
      </c>
      <c r="L153" s="262">
        <v>2</v>
      </c>
      <c r="M153" s="262">
        <v>2</v>
      </c>
      <c r="N153" s="262">
        <v>9</v>
      </c>
      <c r="O153" s="262">
        <v>5</v>
      </c>
      <c r="P153" s="262">
        <v>10</v>
      </c>
      <c r="Q153" s="262">
        <v>1</v>
      </c>
      <c r="R153" s="262">
        <v>1</v>
      </c>
      <c r="S153" s="262">
        <v>3</v>
      </c>
      <c r="T153" s="263"/>
      <c r="V153" s="2">
        <v>148</v>
      </c>
      <c r="W153" s="1" t="str">
        <f>X153&amp;":"&amp;COUNTIF($X$6:X153,X153)</f>
        <v>86:30</v>
      </c>
      <c r="X153" s="264">
        <f>'Student name internal mark'!Y154</f>
        <v>86</v>
      </c>
      <c r="Y153" s="227">
        <f t="shared" si="40"/>
        <v>1</v>
      </c>
      <c r="Z153" s="227">
        <f t="shared" si="41"/>
        <v>0</v>
      </c>
      <c r="AA153" s="227">
        <f t="shared" si="42"/>
        <v>2</v>
      </c>
      <c r="AB153" s="227">
        <f t="shared" si="43"/>
        <v>0</v>
      </c>
      <c r="AC153" s="227">
        <f t="shared" si="44"/>
        <v>0</v>
      </c>
      <c r="AD153" s="227">
        <f t="shared" si="45"/>
        <v>0</v>
      </c>
      <c r="AE153" s="227">
        <f t="shared" si="46"/>
        <v>2</v>
      </c>
      <c r="AF153" s="227">
        <f t="shared" si="47"/>
        <v>2</v>
      </c>
      <c r="AG153" s="227">
        <f t="shared" si="48"/>
        <v>2</v>
      </c>
      <c r="AH153" s="227">
        <f t="shared" si="49"/>
        <v>2</v>
      </c>
      <c r="AI153" s="227">
        <f t="shared" si="50"/>
        <v>10</v>
      </c>
      <c r="AJ153" s="227">
        <f t="shared" si="51"/>
        <v>13</v>
      </c>
      <c r="AK153" s="227">
        <f t="shared" si="52"/>
        <v>13</v>
      </c>
      <c r="AL153" s="227">
        <f t="shared" si="53"/>
        <v>13</v>
      </c>
      <c r="AM153" s="227">
        <f t="shared" si="54"/>
        <v>13</v>
      </c>
      <c r="AN153" s="227">
        <f t="shared" si="55"/>
        <v>13</v>
      </c>
      <c r="AO153" s="261">
        <f t="shared" si="56"/>
        <v>86</v>
      </c>
    </row>
    <row r="154" spans="1:41" ht="15.6">
      <c r="A154">
        <f t="shared" si="38"/>
        <v>52</v>
      </c>
      <c r="B154" s="191" t="str">
        <f>C154&amp;":"&amp;COUNTIF($C$6:C154,C154)</f>
        <v>52:6</v>
      </c>
      <c r="C154" s="148">
        <f t="shared" si="39"/>
        <v>52</v>
      </c>
      <c r="D154" s="262">
        <v>2</v>
      </c>
      <c r="E154" s="262">
        <v>2</v>
      </c>
      <c r="F154" s="262">
        <v>2</v>
      </c>
      <c r="G154" s="262">
        <v>1</v>
      </c>
      <c r="H154" s="262">
        <v>2</v>
      </c>
      <c r="I154" s="262">
        <v>2</v>
      </c>
      <c r="J154" s="262">
        <v>2</v>
      </c>
      <c r="K154" s="262">
        <v>2</v>
      </c>
      <c r="L154" s="262">
        <v>2</v>
      </c>
      <c r="M154" s="262">
        <v>2</v>
      </c>
      <c r="N154" s="262">
        <v>10</v>
      </c>
      <c r="O154" s="262">
        <v>3</v>
      </c>
      <c r="P154" s="262">
        <v>2</v>
      </c>
      <c r="Q154" s="262">
        <v>9</v>
      </c>
      <c r="R154" s="262">
        <v>5</v>
      </c>
      <c r="S154" s="262">
        <v>4</v>
      </c>
      <c r="T154" s="263"/>
      <c r="V154" s="2">
        <v>149</v>
      </c>
      <c r="W154" s="1" t="str">
        <f>X154&amp;":"&amp;COUNTIF($X$6:X154,X154)</f>
        <v>79:22</v>
      </c>
      <c r="X154" s="264">
        <f>'Student name internal mark'!Y155</f>
        <v>79</v>
      </c>
      <c r="Y154" s="227">
        <f t="shared" si="40"/>
        <v>2</v>
      </c>
      <c r="Z154" s="227">
        <f t="shared" si="41"/>
        <v>2</v>
      </c>
      <c r="AA154" s="227">
        <f t="shared" si="42"/>
        <v>2</v>
      </c>
      <c r="AB154" s="227">
        <f t="shared" si="43"/>
        <v>2</v>
      </c>
      <c r="AC154" s="227">
        <f t="shared" si="44"/>
        <v>2</v>
      </c>
      <c r="AD154" s="227">
        <f t="shared" si="45"/>
        <v>2</v>
      </c>
      <c r="AE154" s="227">
        <f t="shared" si="46"/>
        <v>2</v>
      </c>
      <c r="AF154" s="227">
        <f t="shared" si="47"/>
        <v>2</v>
      </c>
      <c r="AG154" s="227">
        <f t="shared" si="48"/>
        <v>2</v>
      </c>
      <c r="AH154" s="227">
        <f t="shared" si="49"/>
        <v>2</v>
      </c>
      <c r="AI154" s="227">
        <f t="shared" si="50"/>
        <v>6</v>
      </c>
      <c r="AJ154" s="227">
        <f t="shared" si="51"/>
        <v>9</v>
      </c>
      <c r="AK154" s="227">
        <f t="shared" si="52"/>
        <v>5</v>
      </c>
      <c r="AL154" s="227">
        <f t="shared" si="53"/>
        <v>11</v>
      </c>
      <c r="AM154" s="227">
        <f t="shared" si="54"/>
        <v>14</v>
      </c>
      <c r="AN154" s="227">
        <f t="shared" si="55"/>
        <v>14</v>
      </c>
      <c r="AO154" s="261">
        <f t="shared" si="56"/>
        <v>79</v>
      </c>
    </row>
    <row r="155" spans="1:41" ht="15.6">
      <c r="A155">
        <f t="shared" si="38"/>
        <v>41</v>
      </c>
      <c r="B155" s="191" t="str">
        <f>C155&amp;":"&amp;COUNTIF($C$6:C155,C155)</f>
        <v>41:1</v>
      </c>
      <c r="C155" s="148">
        <f t="shared" si="39"/>
        <v>41</v>
      </c>
      <c r="D155" s="262">
        <v>2</v>
      </c>
      <c r="E155" s="262">
        <v>2</v>
      </c>
      <c r="F155" s="262">
        <v>2</v>
      </c>
      <c r="G155" s="262">
        <v>1</v>
      </c>
      <c r="H155" s="262">
        <v>2</v>
      </c>
      <c r="I155" s="262">
        <v>2</v>
      </c>
      <c r="J155" s="262">
        <v>2</v>
      </c>
      <c r="K155" s="262">
        <v>2</v>
      </c>
      <c r="L155" s="262">
        <v>2</v>
      </c>
      <c r="M155" s="262">
        <v>2</v>
      </c>
      <c r="N155" s="262">
        <v>5</v>
      </c>
      <c r="O155" s="262">
        <v>1</v>
      </c>
      <c r="P155" s="262">
        <v>3</v>
      </c>
      <c r="Q155" s="262">
        <v>3</v>
      </c>
      <c r="R155" s="262">
        <v>6</v>
      </c>
      <c r="S155" s="262">
        <v>4</v>
      </c>
      <c r="T155" s="263"/>
      <c r="V155" s="2">
        <v>150</v>
      </c>
      <c r="W155" s="1" t="str">
        <f>X155&amp;":"&amp;COUNTIF($X$6:X155,X155)</f>
        <v>79:23</v>
      </c>
      <c r="X155" s="264">
        <f>'Student name internal mark'!Y156</f>
        <v>79</v>
      </c>
      <c r="Y155" s="227">
        <f t="shared" si="40"/>
        <v>2</v>
      </c>
      <c r="Z155" s="227">
        <f t="shared" si="41"/>
        <v>2</v>
      </c>
      <c r="AA155" s="227">
        <f t="shared" si="42"/>
        <v>2</v>
      </c>
      <c r="AB155" s="227">
        <f t="shared" si="43"/>
        <v>2</v>
      </c>
      <c r="AC155" s="227">
        <f t="shared" si="44"/>
        <v>2</v>
      </c>
      <c r="AD155" s="227">
        <f t="shared" si="45"/>
        <v>2</v>
      </c>
      <c r="AE155" s="227">
        <f t="shared" si="46"/>
        <v>2</v>
      </c>
      <c r="AF155" s="227">
        <f t="shared" si="47"/>
        <v>2</v>
      </c>
      <c r="AG155" s="227">
        <f t="shared" si="48"/>
        <v>2</v>
      </c>
      <c r="AH155" s="227">
        <f t="shared" si="49"/>
        <v>2</v>
      </c>
      <c r="AI155" s="227">
        <f t="shared" si="50"/>
        <v>6</v>
      </c>
      <c r="AJ155" s="227">
        <f t="shared" si="51"/>
        <v>9</v>
      </c>
      <c r="AK155" s="227">
        <f t="shared" si="52"/>
        <v>5</v>
      </c>
      <c r="AL155" s="227">
        <f t="shared" si="53"/>
        <v>11</v>
      </c>
      <c r="AM155" s="227">
        <f t="shared" si="54"/>
        <v>14</v>
      </c>
      <c r="AN155" s="227">
        <f t="shared" si="55"/>
        <v>14</v>
      </c>
      <c r="AO155" s="261">
        <f t="shared" si="56"/>
        <v>79</v>
      </c>
    </row>
    <row r="156" spans="1:41" ht="15.6">
      <c r="A156">
        <f t="shared" si="38"/>
        <v>67</v>
      </c>
      <c r="B156" s="191" t="str">
        <f>C156&amp;":"&amp;COUNTIF($C$6:C156,C156)</f>
        <v>67:5</v>
      </c>
      <c r="C156" s="148">
        <f t="shared" si="39"/>
        <v>67</v>
      </c>
      <c r="D156" s="262">
        <v>2</v>
      </c>
      <c r="E156" s="262">
        <v>1</v>
      </c>
      <c r="F156" s="262">
        <v>2</v>
      </c>
      <c r="G156" s="262">
        <v>2</v>
      </c>
      <c r="H156" s="262">
        <v>2</v>
      </c>
      <c r="I156" s="262">
        <v>2</v>
      </c>
      <c r="J156" s="262">
        <v>2</v>
      </c>
      <c r="K156" s="262">
        <v>2</v>
      </c>
      <c r="L156" s="262">
        <v>2</v>
      </c>
      <c r="M156" s="262">
        <v>2</v>
      </c>
      <c r="N156" s="262">
        <v>6</v>
      </c>
      <c r="O156" s="262">
        <v>11</v>
      </c>
      <c r="P156" s="262">
        <v>5</v>
      </c>
      <c r="Q156" s="262">
        <v>11</v>
      </c>
      <c r="R156" s="262">
        <v>5</v>
      </c>
      <c r="S156" s="262">
        <v>10</v>
      </c>
      <c r="T156" s="263"/>
      <c r="V156" s="2">
        <v>151</v>
      </c>
      <c r="W156" s="1" t="str">
        <f>X156&amp;":"&amp;COUNTIF($X$6:X156,X156)</f>
        <v>86:31</v>
      </c>
      <c r="X156" s="264">
        <f>'Student name internal mark'!Y157</f>
        <v>86</v>
      </c>
      <c r="Y156" s="227">
        <f t="shared" si="40"/>
        <v>1</v>
      </c>
      <c r="Z156" s="227">
        <f t="shared" si="41"/>
        <v>0</v>
      </c>
      <c r="AA156" s="227">
        <f t="shared" si="42"/>
        <v>2</v>
      </c>
      <c r="AB156" s="227">
        <f t="shared" si="43"/>
        <v>0</v>
      </c>
      <c r="AC156" s="227">
        <f t="shared" si="44"/>
        <v>0</v>
      </c>
      <c r="AD156" s="227">
        <f t="shared" si="45"/>
        <v>0</v>
      </c>
      <c r="AE156" s="227">
        <f t="shared" si="46"/>
        <v>2</v>
      </c>
      <c r="AF156" s="227">
        <f t="shared" si="47"/>
        <v>2</v>
      </c>
      <c r="AG156" s="227">
        <f t="shared" si="48"/>
        <v>2</v>
      </c>
      <c r="AH156" s="227">
        <f t="shared" si="49"/>
        <v>2</v>
      </c>
      <c r="AI156" s="227">
        <f t="shared" si="50"/>
        <v>10</v>
      </c>
      <c r="AJ156" s="227">
        <f t="shared" si="51"/>
        <v>13</v>
      </c>
      <c r="AK156" s="227">
        <f t="shared" si="52"/>
        <v>13</v>
      </c>
      <c r="AL156" s="227">
        <f t="shared" si="53"/>
        <v>13</v>
      </c>
      <c r="AM156" s="227">
        <f t="shared" si="54"/>
        <v>13</v>
      </c>
      <c r="AN156" s="227">
        <f t="shared" si="55"/>
        <v>13</v>
      </c>
      <c r="AO156" s="261">
        <f t="shared" si="56"/>
        <v>86</v>
      </c>
    </row>
    <row r="157" spans="1:41" ht="15.6">
      <c r="A157">
        <f t="shared" si="38"/>
        <v>61</v>
      </c>
      <c r="B157" s="191" t="str">
        <f>C157&amp;":"&amp;COUNTIF($C$6:C157,C157)</f>
        <v>61:11</v>
      </c>
      <c r="C157" s="148">
        <f t="shared" si="39"/>
        <v>61</v>
      </c>
      <c r="D157" s="262">
        <v>2</v>
      </c>
      <c r="E157" s="262">
        <v>1</v>
      </c>
      <c r="F157" s="262">
        <v>2</v>
      </c>
      <c r="G157" s="262">
        <v>1</v>
      </c>
      <c r="H157" s="262">
        <v>2</v>
      </c>
      <c r="I157" s="262">
        <v>2</v>
      </c>
      <c r="J157" s="262">
        <v>2</v>
      </c>
      <c r="K157" s="262">
        <v>2</v>
      </c>
      <c r="L157" s="262">
        <v>2</v>
      </c>
      <c r="M157" s="262">
        <v>2</v>
      </c>
      <c r="N157" s="262">
        <v>10</v>
      </c>
      <c r="O157" s="262">
        <v>12</v>
      </c>
      <c r="P157" s="262">
        <v>1</v>
      </c>
      <c r="Q157" s="262">
        <v>14</v>
      </c>
      <c r="R157" s="262">
        <v>1</v>
      </c>
      <c r="S157" s="262">
        <v>5</v>
      </c>
      <c r="T157" s="263"/>
      <c r="V157" s="2">
        <v>152</v>
      </c>
      <c r="W157" s="1" t="str">
        <f>X157&amp;":"&amp;COUNTIF($X$6:X157,X157)</f>
        <v>86:32</v>
      </c>
      <c r="X157" s="264">
        <f>'Student name internal mark'!Y158</f>
        <v>86</v>
      </c>
      <c r="Y157" s="227">
        <f t="shared" si="40"/>
        <v>1</v>
      </c>
      <c r="Z157" s="227">
        <f t="shared" si="41"/>
        <v>0</v>
      </c>
      <c r="AA157" s="227">
        <f t="shared" si="42"/>
        <v>2</v>
      </c>
      <c r="AB157" s="227">
        <f t="shared" si="43"/>
        <v>0</v>
      </c>
      <c r="AC157" s="227">
        <f t="shared" si="44"/>
        <v>0</v>
      </c>
      <c r="AD157" s="227">
        <f t="shared" si="45"/>
        <v>0</v>
      </c>
      <c r="AE157" s="227">
        <f t="shared" si="46"/>
        <v>2</v>
      </c>
      <c r="AF157" s="227">
        <f t="shared" si="47"/>
        <v>2</v>
      </c>
      <c r="AG157" s="227">
        <f t="shared" si="48"/>
        <v>2</v>
      </c>
      <c r="AH157" s="227">
        <f t="shared" si="49"/>
        <v>2</v>
      </c>
      <c r="AI157" s="227">
        <f t="shared" si="50"/>
        <v>10</v>
      </c>
      <c r="AJ157" s="227">
        <f t="shared" si="51"/>
        <v>13</v>
      </c>
      <c r="AK157" s="227">
        <f t="shared" si="52"/>
        <v>13</v>
      </c>
      <c r="AL157" s="227">
        <f t="shared" si="53"/>
        <v>13</v>
      </c>
      <c r="AM157" s="227">
        <f t="shared" si="54"/>
        <v>13</v>
      </c>
      <c r="AN157" s="227">
        <f t="shared" si="55"/>
        <v>13</v>
      </c>
      <c r="AO157" s="261">
        <f t="shared" si="56"/>
        <v>86</v>
      </c>
    </row>
    <row r="158" spans="1:41" ht="15.6">
      <c r="A158">
        <f t="shared" si="38"/>
        <v>53</v>
      </c>
      <c r="B158" s="191" t="str">
        <f>C158&amp;":"&amp;COUNTIF($C$6:C158,C158)</f>
        <v>53:3</v>
      </c>
      <c r="C158" s="148">
        <f t="shared" si="39"/>
        <v>53</v>
      </c>
      <c r="D158" s="262">
        <v>2</v>
      </c>
      <c r="E158" s="262">
        <v>1</v>
      </c>
      <c r="F158" s="262">
        <v>2</v>
      </c>
      <c r="G158" s="262">
        <v>1</v>
      </c>
      <c r="H158" s="262">
        <v>2</v>
      </c>
      <c r="I158" s="262">
        <v>2</v>
      </c>
      <c r="J158" s="262">
        <v>2</v>
      </c>
      <c r="K158" s="262">
        <v>2</v>
      </c>
      <c r="L158" s="262">
        <v>2</v>
      </c>
      <c r="M158" s="262">
        <v>2</v>
      </c>
      <c r="N158" s="262">
        <v>7</v>
      </c>
      <c r="O158" s="262">
        <v>4</v>
      </c>
      <c r="P158" s="262">
        <v>11</v>
      </c>
      <c r="Q158" s="262">
        <v>2</v>
      </c>
      <c r="R158" s="262">
        <v>9</v>
      </c>
      <c r="S158" s="262">
        <v>2</v>
      </c>
      <c r="T158" s="263"/>
      <c r="V158" s="2">
        <v>153</v>
      </c>
      <c r="W158" s="1" t="str">
        <f>X158&amp;":"&amp;COUNTIF($X$6:X158,X158)</f>
        <v>89:5</v>
      </c>
      <c r="X158" s="264">
        <f>'Student name internal mark'!Y159</f>
        <v>89</v>
      </c>
      <c r="Y158" s="227">
        <f t="shared" si="40"/>
        <v>1</v>
      </c>
      <c r="Z158" s="227">
        <f t="shared" si="41"/>
        <v>0</v>
      </c>
      <c r="AA158" s="227">
        <f t="shared" si="42"/>
        <v>2</v>
      </c>
      <c r="AB158" s="227">
        <f t="shared" si="43"/>
        <v>1</v>
      </c>
      <c r="AC158" s="227">
        <f t="shared" si="44"/>
        <v>2</v>
      </c>
      <c r="AD158" s="227">
        <f t="shared" si="45"/>
        <v>0</v>
      </c>
      <c r="AE158" s="227">
        <f t="shared" si="46"/>
        <v>2</v>
      </c>
      <c r="AF158" s="227">
        <f t="shared" si="47"/>
        <v>2</v>
      </c>
      <c r="AG158" s="227">
        <f t="shared" si="48"/>
        <v>2</v>
      </c>
      <c r="AH158" s="227">
        <f t="shared" si="49"/>
        <v>2</v>
      </c>
      <c r="AI158" s="227">
        <f t="shared" si="50"/>
        <v>9</v>
      </c>
      <c r="AJ158" s="227">
        <f t="shared" si="51"/>
        <v>13</v>
      </c>
      <c r="AK158" s="227">
        <f t="shared" si="52"/>
        <v>13</v>
      </c>
      <c r="AL158" s="227">
        <f t="shared" si="53"/>
        <v>13</v>
      </c>
      <c r="AM158" s="227">
        <f t="shared" si="54"/>
        <v>13</v>
      </c>
      <c r="AN158" s="227">
        <f t="shared" si="55"/>
        <v>14</v>
      </c>
      <c r="AO158" s="261">
        <f t="shared" si="56"/>
        <v>89</v>
      </c>
    </row>
    <row r="159" spans="1:41" ht="15.6">
      <c r="A159">
        <f t="shared" si="38"/>
        <v>73</v>
      </c>
      <c r="B159" s="191" t="str">
        <f>C159&amp;":"&amp;COUNTIF($C$6:C159,C159)</f>
        <v>73:3</v>
      </c>
      <c r="C159" s="148">
        <f t="shared" si="39"/>
        <v>73</v>
      </c>
      <c r="D159" s="262">
        <v>2</v>
      </c>
      <c r="E159" s="262">
        <v>1</v>
      </c>
      <c r="F159" s="262">
        <v>2</v>
      </c>
      <c r="G159" s="262">
        <v>2</v>
      </c>
      <c r="H159" s="262">
        <v>2</v>
      </c>
      <c r="I159" s="262">
        <v>2</v>
      </c>
      <c r="J159" s="262">
        <v>2</v>
      </c>
      <c r="K159" s="262">
        <v>2</v>
      </c>
      <c r="L159" s="262">
        <v>2</v>
      </c>
      <c r="M159" s="262">
        <v>2</v>
      </c>
      <c r="N159" s="262">
        <v>10</v>
      </c>
      <c r="O159" s="262">
        <v>5</v>
      </c>
      <c r="P159" s="262">
        <v>13</v>
      </c>
      <c r="Q159" s="262">
        <v>6</v>
      </c>
      <c r="R159" s="262">
        <v>8</v>
      </c>
      <c r="S159" s="262">
        <v>12</v>
      </c>
      <c r="T159" s="263"/>
      <c r="V159" s="2">
        <v>154</v>
      </c>
      <c r="W159" s="1" t="str">
        <f>X159&amp;":"&amp;COUNTIF($X$6:X159,X159)</f>
        <v>79:24</v>
      </c>
      <c r="X159" s="264">
        <f>'Student name internal mark'!Y160</f>
        <v>79</v>
      </c>
      <c r="Y159" s="227">
        <f t="shared" si="40"/>
        <v>2</v>
      </c>
      <c r="Z159" s="227">
        <f t="shared" si="41"/>
        <v>2</v>
      </c>
      <c r="AA159" s="227">
        <f t="shared" si="42"/>
        <v>2</v>
      </c>
      <c r="AB159" s="227">
        <f t="shared" si="43"/>
        <v>2</v>
      </c>
      <c r="AC159" s="227">
        <f t="shared" si="44"/>
        <v>2</v>
      </c>
      <c r="AD159" s="227">
        <f t="shared" si="45"/>
        <v>2</v>
      </c>
      <c r="AE159" s="227">
        <f t="shared" si="46"/>
        <v>2</v>
      </c>
      <c r="AF159" s="227">
        <f t="shared" si="47"/>
        <v>2</v>
      </c>
      <c r="AG159" s="227">
        <f t="shared" si="48"/>
        <v>2</v>
      </c>
      <c r="AH159" s="227">
        <f t="shared" si="49"/>
        <v>2</v>
      </c>
      <c r="AI159" s="227">
        <f t="shared" si="50"/>
        <v>6</v>
      </c>
      <c r="AJ159" s="227">
        <f t="shared" si="51"/>
        <v>9</v>
      </c>
      <c r="AK159" s="227">
        <f t="shared" si="52"/>
        <v>5</v>
      </c>
      <c r="AL159" s="227">
        <f t="shared" si="53"/>
        <v>11</v>
      </c>
      <c r="AM159" s="227">
        <f t="shared" si="54"/>
        <v>14</v>
      </c>
      <c r="AN159" s="227">
        <f t="shared" si="55"/>
        <v>14</v>
      </c>
      <c r="AO159" s="261">
        <f t="shared" si="56"/>
        <v>79</v>
      </c>
    </row>
    <row r="160" spans="1:41" ht="15.6">
      <c r="A160">
        <f t="shared" si="38"/>
        <v>55</v>
      </c>
      <c r="B160" s="191" t="str">
        <f>C160&amp;":"&amp;COUNTIF($C$6:C160,C160)</f>
        <v>55:5</v>
      </c>
      <c r="C160" s="148">
        <f t="shared" si="39"/>
        <v>55</v>
      </c>
      <c r="D160" s="262">
        <v>2</v>
      </c>
      <c r="E160" s="262">
        <v>1</v>
      </c>
      <c r="F160" s="262">
        <v>2</v>
      </c>
      <c r="G160" s="262">
        <v>2</v>
      </c>
      <c r="H160" s="262">
        <v>2</v>
      </c>
      <c r="I160" s="262">
        <v>2</v>
      </c>
      <c r="J160" s="262">
        <v>2</v>
      </c>
      <c r="K160" s="262">
        <v>2</v>
      </c>
      <c r="L160" s="262">
        <v>2</v>
      </c>
      <c r="M160" s="262">
        <v>2</v>
      </c>
      <c r="N160" s="262">
        <v>9</v>
      </c>
      <c r="O160" s="262">
        <v>3</v>
      </c>
      <c r="P160" s="262">
        <v>3</v>
      </c>
      <c r="Q160" s="262">
        <v>8</v>
      </c>
      <c r="R160" s="262">
        <v>5</v>
      </c>
      <c r="S160" s="262">
        <v>8</v>
      </c>
      <c r="T160" s="263"/>
      <c r="V160" s="2">
        <v>155</v>
      </c>
      <c r="W160" s="1" t="str">
        <f>X160&amp;":"&amp;COUNTIF($X$6:X160,X160)</f>
        <v>85:18</v>
      </c>
      <c r="X160" s="264">
        <f>'Student name internal mark'!Y161</f>
        <v>85</v>
      </c>
      <c r="Y160" s="227">
        <f t="shared" si="40"/>
        <v>1</v>
      </c>
      <c r="Z160" s="227">
        <f t="shared" si="41"/>
        <v>2</v>
      </c>
      <c r="AA160" s="227">
        <f t="shared" si="42"/>
        <v>2</v>
      </c>
      <c r="AB160" s="227">
        <f t="shared" si="43"/>
        <v>2</v>
      </c>
      <c r="AC160" s="227">
        <f t="shared" si="44"/>
        <v>2</v>
      </c>
      <c r="AD160" s="227">
        <f t="shared" si="45"/>
        <v>1</v>
      </c>
      <c r="AE160" s="227">
        <f t="shared" si="46"/>
        <v>1</v>
      </c>
      <c r="AF160" s="227">
        <f t="shared" si="47"/>
        <v>1</v>
      </c>
      <c r="AG160" s="227">
        <f t="shared" si="48"/>
        <v>2</v>
      </c>
      <c r="AH160" s="227">
        <f t="shared" si="49"/>
        <v>2</v>
      </c>
      <c r="AI160" s="227">
        <f t="shared" si="50"/>
        <v>8</v>
      </c>
      <c r="AJ160" s="227">
        <f t="shared" si="51"/>
        <v>11</v>
      </c>
      <c r="AK160" s="227">
        <f t="shared" si="52"/>
        <v>14</v>
      </c>
      <c r="AL160" s="227">
        <f t="shared" si="53"/>
        <v>13</v>
      </c>
      <c r="AM160" s="227">
        <f t="shared" si="54"/>
        <v>12</v>
      </c>
      <c r="AN160" s="227">
        <f t="shared" si="55"/>
        <v>11</v>
      </c>
      <c r="AO160" s="261">
        <f t="shared" si="56"/>
        <v>85</v>
      </c>
    </row>
    <row r="161" spans="1:41" ht="15.6">
      <c r="A161">
        <f t="shared" si="38"/>
        <v>63</v>
      </c>
      <c r="B161" s="191" t="str">
        <f>C161&amp;":"&amp;COUNTIF($C$6:C161,C161)</f>
        <v>63:7</v>
      </c>
      <c r="C161" s="148">
        <f t="shared" si="39"/>
        <v>63</v>
      </c>
      <c r="D161" s="262">
        <v>2</v>
      </c>
      <c r="E161" s="262">
        <v>2</v>
      </c>
      <c r="F161" s="262">
        <v>2</v>
      </c>
      <c r="G161" s="262">
        <v>2</v>
      </c>
      <c r="H161" s="262">
        <v>2</v>
      </c>
      <c r="I161" s="262">
        <v>2</v>
      </c>
      <c r="J161" s="262">
        <v>2</v>
      </c>
      <c r="K161" s="262">
        <v>2</v>
      </c>
      <c r="L161" s="262">
        <v>2</v>
      </c>
      <c r="M161" s="262">
        <v>2</v>
      </c>
      <c r="N161" s="262">
        <v>9</v>
      </c>
      <c r="O161" s="262">
        <v>3</v>
      </c>
      <c r="P161" s="262">
        <v>6</v>
      </c>
      <c r="Q161" s="262">
        <v>11</v>
      </c>
      <c r="R161" s="262">
        <v>11</v>
      </c>
      <c r="S161" s="262">
        <v>3</v>
      </c>
      <c r="T161" s="263"/>
      <c r="V161" s="2">
        <v>156</v>
      </c>
      <c r="W161" s="1" t="str">
        <f>X161&amp;":"&amp;COUNTIF($X$6:X161,X161)</f>
        <v>78:4</v>
      </c>
      <c r="X161" s="264">
        <f>'Student name internal mark'!Y162</f>
        <v>78</v>
      </c>
      <c r="Y161" s="227">
        <f t="shared" si="40"/>
        <v>1</v>
      </c>
      <c r="Z161" s="227">
        <f t="shared" si="41"/>
        <v>2</v>
      </c>
      <c r="AA161" s="227">
        <f t="shared" si="42"/>
        <v>1</v>
      </c>
      <c r="AB161" s="227">
        <f t="shared" si="43"/>
        <v>2</v>
      </c>
      <c r="AC161" s="227">
        <f t="shared" si="44"/>
        <v>2</v>
      </c>
      <c r="AD161" s="227">
        <f t="shared" si="45"/>
        <v>1</v>
      </c>
      <c r="AE161" s="227">
        <f t="shared" si="46"/>
        <v>1</v>
      </c>
      <c r="AF161" s="227">
        <f t="shared" si="47"/>
        <v>1</v>
      </c>
      <c r="AG161" s="227">
        <f t="shared" si="48"/>
        <v>1</v>
      </c>
      <c r="AH161" s="227">
        <f t="shared" si="49"/>
        <v>2</v>
      </c>
      <c r="AI161" s="227">
        <f t="shared" si="50"/>
        <v>7</v>
      </c>
      <c r="AJ161" s="227">
        <f t="shared" si="51"/>
        <v>10</v>
      </c>
      <c r="AK161" s="227">
        <f t="shared" si="52"/>
        <v>13</v>
      </c>
      <c r="AL161" s="227">
        <f t="shared" si="53"/>
        <v>7</v>
      </c>
      <c r="AM161" s="227">
        <f t="shared" si="54"/>
        <v>14</v>
      </c>
      <c r="AN161" s="227">
        <f t="shared" si="55"/>
        <v>13</v>
      </c>
      <c r="AO161" s="261">
        <f t="shared" si="56"/>
        <v>78</v>
      </c>
    </row>
    <row r="162" spans="1:41" ht="15.6">
      <c r="A162">
        <f t="shared" si="38"/>
        <v>54</v>
      </c>
      <c r="B162" s="191" t="str">
        <f>C162&amp;":"&amp;COUNTIF($C$6:C162,C162)</f>
        <v>54:3</v>
      </c>
      <c r="C162" s="148">
        <f t="shared" si="39"/>
        <v>54</v>
      </c>
      <c r="D162" s="262">
        <v>2</v>
      </c>
      <c r="E162" s="262">
        <v>2</v>
      </c>
      <c r="F162" s="262">
        <v>2</v>
      </c>
      <c r="G162" s="262">
        <v>1</v>
      </c>
      <c r="H162" s="262">
        <v>2</v>
      </c>
      <c r="I162" s="262">
        <v>2</v>
      </c>
      <c r="J162" s="262">
        <v>2</v>
      </c>
      <c r="K162" s="262">
        <v>2</v>
      </c>
      <c r="L162" s="262">
        <v>2</v>
      </c>
      <c r="M162" s="262">
        <v>2</v>
      </c>
      <c r="N162" s="262">
        <v>9</v>
      </c>
      <c r="O162" s="262">
        <v>9</v>
      </c>
      <c r="P162" s="262">
        <v>9</v>
      </c>
      <c r="Q162" s="262">
        <v>0</v>
      </c>
      <c r="R162" s="262">
        <v>1</v>
      </c>
      <c r="S162" s="262">
        <v>7</v>
      </c>
      <c r="T162" s="263"/>
      <c r="V162" s="2">
        <v>157</v>
      </c>
      <c r="W162" s="1" t="str">
        <f>X162&amp;":"&amp;COUNTIF($X$6:X162,X162)</f>
        <v>86:33</v>
      </c>
      <c r="X162" s="264">
        <f>'Student name internal mark'!Y163</f>
        <v>86</v>
      </c>
      <c r="Y162" s="227">
        <f t="shared" si="40"/>
        <v>1</v>
      </c>
      <c r="Z162" s="227">
        <f t="shared" si="41"/>
        <v>0</v>
      </c>
      <c r="AA162" s="227">
        <f t="shared" si="42"/>
        <v>2</v>
      </c>
      <c r="AB162" s="227">
        <f t="shared" si="43"/>
        <v>0</v>
      </c>
      <c r="AC162" s="227">
        <f t="shared" si="44"/>
        <v>0</v>
      </c>
      <c r="AD162" s="227">
        <f t="shared" si="45"/>
        <v>0</v>
      </c>
      <c r="AE162" s="227">
        <f t="shared" si="46"/>
        <v>2</v>
      </c>
      <c r="AF162" s="227">
        <f t="shared" si="47"/>
        <v>2</v>
      </c>
      <c r="AG162" s="227">
        <f t="shared" si="48"/>
        <v>2</v>
      </c>
      <c r="AH162" s="227">
        <f t="shared" si="49"/>
        <v>2</v>
      </c>
      <c r="AI162" s="227">
        <f t="shared" si="50"/>
        <v>10</v>
      </c>
      <c r="AJ162" s="227">
        <f t="shared" si="51"/>
        <v>13</v>
      </c>
      <c r="AK162" s="227">
        <f t="shared" si="52"/>
        <v>13</v>
      </c>
      <c r="AL162" s="227">
        <f t="shared" si="53"/>
        <v>13</v>
      </c>
      <c r="AM162" s="227">
        <f t="shared" si="54"/>
        <v>13</v>
      </c>
      <c r="AN162" s="227">
        <f t="shared" si="55"/>
        <v>13</v>
      </c>
      <c r="AO162" s="261">
        <f t="shared" si="56"/>
        <v>86</v>
      </c>
    </row>
    <row r="163" spans="1:41" ht="15.6">
      <c r="A163">
        <f t="shared" si="38"/>
        <v>71</v>
      </c>
      <c r="B163" s="191" t="str">
        <f>C163&amp;":"&amp;COUNTIF($C$6:C163,C163)</f>
        <v>71:3</v>
      </c>
      <c r="C163" s="148">
        <f t="shared" si="39"/>
        <v>71</v>
      </c>
      <c r="D163" s="262">
        <v>2</v>
      </c>
      <c r="E163" s="262">
        <v>2</v>
      </c>
      <c r="F163" s="262">
        <v>2</v>
      </c>
      <c r="G163" s="262">
        <v>1</v>
      </c>
      <c r="H163" s="262">
        <v>2</v>
      </c>
      <c r="I163" s="262">
        <v>2</v>
      </c>
      <c r="J163" s="262">
        <v>2</v>
      </c>
      <c r="K163" s="262">
        <v>2</v>
      </c>
      <c r="L163" s="262">
        <v>2</v>
      </c>
      <c r="M163" s="262">
        <v>2</v>
      </c>
      <c r="N163" s="262">
        <v>6</v>
      </c>
      <c r="O163" s="262">
        <v>10</v>
      </c>
      <c r="P163" s="262">
        <v>13</v>
      </c>
      <c r="Q163" s="262">
        <v>7</v>
      </c>
      <c r="R163" s="262">
        <v>9</v>
      </c>
      <c r="S163" s="262">
        <v>7</v>
      </c>
      <c r="T163" s="263"/>
      <c r="V163" s="2">
        <v>158</v>
      </c>
      <c r="W163" s="1" t="str">
        <f>X163&amp;":"&amp;COUNTIF($X$6:X163,X163)</f>
        <v>79:25</v>
      </c>
      <c r="X163" s="264">
        <f>'Student name internal mark'!Y164</f>
        <v>79</v>
      </c>
      <c r="Y163" s="227">
        <f t="shared" si="40"/>
        <v>2</v>
      </c>
      <c r="Z163" s="227">
        <f t="shared" si="41"/>
        <v>2</v>
      </c>
      <c r="AA163" s="227">
        <f t="shared" si="42"/>
        <v>2</v>
      </c>
      <c r="AB163" s="227">
        <f t="shared" si="43"/>
        <v>2</v>
      </c>
      <c r="AC163" s="227">
        <f t="shared" si="44"/>
        <v>2</v>
      </c>
      <c r="AD163" s="227">
        <f t="shared" si="45"/>
        <v>2</v>
      </c>
      <c r="AE163" s="227">
        <f t="shared" si="46"/>
        <v>2</v>
      </c>
      <c r="AF163" s="227">
        <f t="shared" si="47"/>
        <v>2</v>
      </c>
      <c r="AG163" s="227">
        <f t="shared" si="48"/>
        <v>2</v>
      </c>
      <c r="AH163" s="227">
        <f t="shared" si="49"/>
        <v>2</v>
      </c>
      <c r="AI163" s="227">
        <f t="shared" si="50"/>
        <v>6</v>
      </c>
      <c r="AJ163" s="227">
        <f t="shared" si="51"/>
        <v>9</v>
      </c>
      <c r="AK163" s="227">
        <f t="shared" si="52"/>
        <v>5</v>
      </c>
      <c r="AL163" s="227">
        <f t="shared" si="53"/>
        <v>11</v>
      </c>
      <c r="AM163" s="227">
        <f t="shared" si="54"/>
        <v>14</v>
      </c>
      <c r="AN163" s="227">
        <f t="shared" si="55"/>
        <v>14</v>
      </c>
      <c r="AO163" s="261">
        <f t="shared" si="56"/>
        <v>79</v>
      </c>
    </row>
    <row r="164" spans="1:41" ht="15.6">
      <c r="A164">
        <f t="shared" si="38"/>
        <v>63</v>
      </c>
      <c r="B164" s="191" t="str">
        <f>C164&amp;":"&amp;COUNTIF($C$6:C164,C164)</f>
        <v>63:8</v>
      </c>
      <c r="C164" s="148">
        <f t="shared" si="39"/>
        <v>63</v>
      </c>
      <c r="D164" s="262">
        <v>2</v>
      </c>
      <c r="E164" s="262">
        <v>2</v>
      </c>
      <c r="F164" s="262">
        <v>2</v>
      </c>
      <c r="G164" s="262">
        <v>2</v>
      </c>
      <c r="H164" s="262">
        <v>2</v>
      </c>
      <c r="I164" s="262">
        <v>2</v>
      </c>
      <c r="J164" s="262">
        <v>2</v>
      </c>
      <c r="K164" s="262">
        <v>2</v>
      </c>
      <c r="L164" s="262">
        <v>2</v>
      </c>
      <c r="M164" s="262">
        <v>2</v>
      </c>
      <c r="N164" s="262">
        <v>5</v>
      </c>
      <c r="O164" s="262">
        <v>6</v>
      </c>
      <c r="P164" s="262">
        <v>13</v>
      </c>
      <c r="Q164" s="262">
        <v>12</v>
      </c>
      <c r="R164" s="262">
        <v>6</v>
      </c>
      <c r="S164" s="262">
        <v>1</v>
      </c>
      <c r="T164" s="263"/>
      <c r="V164" s="2">
        <v>159</v>
      </c>
      <c r="W164" s="1" t="str">
        <f>X164&amp;":"&amp;COUNTIF($X$6:X164,X164)</f>
        <v>67:3</v>
      </c>
      <c r="X164" s="264">
        <f>'Student name internal mark'!Y165</f>
        <v>67</v>
      </c>
      <c r="Y164" s="227">
        <f t="shared" si="40"/>
        <v>2</v>
      </c>
      <c r="Z164" s="227">
        <f t="shared" si="41"/>
        <v>1</v>
      </c>
      <c r="AA164" s="227">
        <f t="shared" si="42"/>
        <v>2</v>
      </c>
      <c r="AB164" s="227">
        <f t="shared" si="43"/>
        <v>2</v>
      </c>
      <c r="AC164" s="227">
        <f t="shared" si="44"/>
        <v>2</v>
      </c>
      <c r="AD164" s="227">
        <f t="shared" si="45"/>
        <v>2</v>
      </c>
      <c r="AE164" s="227">
        <f t="shared" si="46"/>
        <v>2</v>
      </c>
      <c r="AF164" s="227">
        <f t="shared" si="47"/>
        <v>2</v>
      </c>
      <c r="AG164" s="227">
        <f t="shared" si="48"/>
        <v>2</v>
      </c>
      <c r="AH164" s="227">
        <f t="shared" si="49"/>
        <v>2</v>
      </c>
      <c r="AI164" s="227">
        <f t="shared" si="50"/>
        <v>10</v>
      </c>
      <c r="AJ164" s="227">
        <f t="shared" si="51"/>
        <v>6</v>
      </c>
      <c r="AK164" s="227">
        <f t="shared" si="52"/>
        <v>7</v>
      </c>
      <c r="AL164" s="227">
        <f t="shared" si="53"/>
        <v>12</v>
      </c>
      <c r="AM164" s="227">
        <f t="shared" si="54"/>
        <v>4</v>
      </c>
      <c r="AN164" s="227">
        <f t="shared" si="55"/>
        <v>9</v>
      </c>
      <c r="AO164" s="261">
        <f t="shared" si="56"/>
        <v>67</v>
      </c>
    </row>
    <row r="165" spans="1:41" ht="15.6">
      <c r="A165">
        <f t="shared" si="38"/>
        <v>50</v>
      </c>
      <c r="B165" s="191" t="str">
        <f>C165&amp;":"&amp;COUNTIF($C$6:C165,C165)</f>
        <v>50:2</v>
      </c>
      <c r="C165" s="148">
        <f t="shared" si="39"/>
        <v>50</v>
      </c>
      <c r="D165" s="262">
        <v>2</v>
      </c>
      <c r="E165" s="262">
        <v>2</v>
      </c>
      <c r="F165" s="262">
        <v>2</v>
      </c>
      <c r="G165" s="262">
        <v>2</v>
      </c>
      <c r="H165" s="262">
        <v>2</v>
      </c>
      <c r="I165" s="262">
        <v>2</v>
      </c>
      <c r="J165" s="262">
        <v>2</v>
      </c>
      <c r="K165" s="262">
        <v>2</v>
      </c>
      <c r="L165" s="262">
        <v>2</v>
      </c>
      <c r="M165" s="262">
        <v>2</v>
      </c>
      <c r="N165" s="262">
        <v>8</v>
      </c>
      <c r="O165" s="262">
        <v>13</v>
      </c>
      <c r="P165" s="262">
        <v>6</v>
      </c>
      <c r="Q165" s="262">
        <v>1</v>
      </c>
      <c r="R165" s="262">
        <v>0</v>
      </c>
      <c r="S165" s="262">
        <v>2</v>
      </c>
      <c r="T165" s="263"/>
      <c r="V165" s="2">
        <v>160</v>
      </c>
      <c r="W165" s="1" t="str">
        <f>X165&amp;":"&amp;COUNTIF($X$6:X165,X165)</f>
        <v>77:5</v>
      </c>
      <c r="X165" s="264">
        <f>'Student name internal mark'!Y166</f>
        <v>77</v>
      </c>
      <c r="Y165" s="227">
        <f t="shared" si="40"/>
        <v>2</v>
      </c>
      <c r="Z165" s="227">
        <f t="shared" si="41"/>
        <v>1</v>
      </c>
      <c r="AA165" s="227">
        <f t="shared" si="42"/>
        <v>2</v>
      </c>
      <c r="AB165" s="227">
        <f t="shared" si="43"/>
        <v>2</v>
      </c>
      <c r="AC165" s="227">
        <f t="shared" si="44"/>
        <v>2</v>
      </c>
      <c r="AD165" s="227">
        <f t="shared" si="45"/>
        <v>2</v>
      </c>
      <c r="AE165" s="227">
        <f t="shared" si="46"/>
        <v>2</v>
      </c>
      <c r="AF165" s="227">
        <f t="shared" si="47"/>
        <v>2</v>
      </c>
      <c r="AG165" s="227">
        <f t="shared" si="48"/>
        <v>2</v>
      </c>
      <c r="AH165" s="227">
        <f t="shared" si="49"/>
        <v>2</v>
      </c>
      <c r="AI165" s="227">
        <f t="shared" si="50"/>
        <v>8</v>
      </c>
      <c r="AJ165" s="227">
        <f t="shared" si="51"/>
        <v>7</v>
      </c>
      <c r="AK165" s="227">
        <f t="shared" si="52"/>
        <v>13</v>
      </c>
      <c r="AL165" s="227">
        <f t="shared" si="53"/>
        <v>7</v>
      </c>
      <c r="AM165" s="227">
        <f t="shared" si="54"/>
        <v>13</v>
      </c>
      <c r="AN165" s="227">
        <f t="shared" si="55"/>
        <v>10</v>
      </c>
      <c r="AO165" s="261">
        <f t="shared" si="56"/>
        <v>77</v>
      </c>
    </row>
    <row r="166" spans="1:41" ht="15.6">
      <c r="A166">
        <f t="shared" si="38"/>
        <v>55</v>
      </c>
      <c r="B166" s="191" t="str">
        <f>C166&amp;":"&amp;COUNTIF($C$6:C166,C166)</f>
        <v>55:6</v>
      </c>
      <c r="C166" s="148">
        <f t="shared" si="39"/>
        <v>55</v>
      </c>
      <c r="D166" s="262">
        <v>2</v>
      </c>
      <c r="E166" s="262">
        <v>1</v>
      </c>
      <c r="F166" s="262">
        <v>2</v>
      </c>
      <c r="G166" s="262">
        <v>2</v>
      </c>
      <c r="H166" s="262">
        <v>2</v>
      </c>
      <c r="I166" s="262">
        <v>2</v>
      </c>
      <c r="J166" s="262">
        <v>2</v>
      </c>
      <c r="K166" s="262">
        <v>2</v>
      </c>
      <c r="L166" s="262">
        <v>2</v>
      </c>
      <c r="M166" s="262">
        <v>2</v>
      </c>
      <c r="N166" s="262">
        <v>5</v>
      </c>
      <c r="O166" s="262">
        <v>4</v>
      </c>
      <c r="P166" s="262">
        <v>0</v>
      </c>
      <c r="Q166" s="262">
        <v>2</v>
      </c>
      <c r="R166" s="262">
        <v>13</v>
      </c>
      <c r="S166" s="262">
        <v>12</v>
      </c>
      <c r="T166" s="263"/>
      <c r="V166" s="2">
        <v>161</v>
      </c>
      <c r="W166" s="1" t="str">
        <f>X166&amp;":"&amp;COUNTIF($X$6:X166,X166)</f>
        <v>86:34</v>
      </c>
      <c r="X166" s="264">
        <f>'Student name internal mark'!Y167</f>
        <v>86</v>
      </c>
      <c r="Y166" s="227">
        <f t="shared" si="40"/>
        <v>1</v>
      </c>
      <c r="Z166" s="227">
        <f t="shared" si="41"/>
        <v>0</v>
      </c>
      <c r="AA166" s="227">
        <f t="shared" si="42"/>
        <v>2</v>
      </c>
      <c r="AB166" s="227">
        <f t="shared" si="43"/>
        <v>0</v>
      </c>
      <c r="AC166" s="227">
        <f t="shared" si="44"/>
        <v>0</v>
      </c>
      <c r="AD166" s="227">
        <f t="shared" si="45"/>
        <v>0</v>
      </c>
      <c r="AE166" s="227">
        <f t="shared" si="46"/>
        <v>2</v>
      </c>
      <c r="AF166" s="227">
        <f t="shared" si="47"/>
        <v>2</v>
      </c>
      <c r="AG166" s="227">
        <f t="shared" si="48"/>
        <v>2</v>
      </c>
      <c r="AH166" s="227">
        <f t="shared" si="49"/>
        <v>2</v>
      </c>
      <c r="AI166" s="227">
        <f t="shared" si="50"/>
        <v>10</v>
      </c>
      <c r="AJ166" s="227">
        <f t="shared" si="51"/>
        <v>13</v>
      </c>
      <c r="AK166" s="227">
        <f t="shared" si="52"/>
        <v>13</v>
      </c>
      <c r="AL166" s="227">
        <f t="shared" si="53"/>
        <v>13</v>
      </c>
      <c r="AM166" s="227">
        <f t="shared" si="54"/>
        <v>13</v>
      </c>
      <c r="AN166" s="227">
        <f t="shared" si="55"/>
        <v>13</v>
      </c>
      <c r="AO166" s="261">
        <f t="shared" si="56"/>
        <v>86</v>
      </c>
    </row>
    <row r="167" spans="1:41" ht="15.6">
      <c r="A167">
        <f t="shared" si="38"/>
        <v>59</v>
      </c>
      <c r="B167" s="191" t="str">
        <f>C167&amp;":"&amp;COUNTIF($C$6:C167,C167)</f>
        <v>59:6</v>
      </c>
      <c r="C167" s="148">
        <f t="shared" si="39"/>
        <v>59</v>
      </c>
      <c r="D167" s="262">
        <v>2</v>
      </c>
      <c r="E167" s="262">
        <v>1</v>
      </c>
      <c r="F167" s="262">
        <v>2</v>
      </c>
      <c r="G167" s="262">
        <v>1</v>
      </c>
      <c r="H167" s="262">
        <v>2</v>
      </c>
      <c r="I167" s="262">
        <v>2</v>
      </c>
      <c r="J167" s="262">
        <v>2</v>
      </c>
      <c r="K167" s="262">
        <v>2</v>
      </c>
      <c r="L167" s="262">
        <v>2</v>
      </c>
      <c r="M167" s="262">
        <v>2</v>
      </c>
      <c r="N167" s="262">
        <v>8</v>
      </c>
      <c r="O167" s="262">
        <v>6</v>
      </c>
      <c r="P167" s="262">
        <v>13</v>
      </c>
      <c r="Q167" s="262">
        <v>11</v>
      </c>
      <c r="R167" s="262">
        <v>1</v>
      </c>
      <c r="S167" s="262">
        <v>2</v>
      </c>
      <c r="T167" s="263"/>
      <c r="V167" s="2">
        <v>162</v>
      </c>
      <c r="W167" s="1" t="str">
        <f>X167&amp;":"&amp;COUNTIF($X$6:X167,X167)</f>
        <v>86:35</v>
      </c>
      <c r="X167" s="264">
        <f>'Student name internal mark'!Y168</f>
        <v>86</v>
      </c>
      <c r="Y167" s="227">
        <f t="shared" si="40"/>
        <v>1</v>
      </c>
      <c r="Z167" s="227">
        <f t="shared" si="41"/>
        <v>0</v>
      </c>
      <c r="AA167" s="227">
        <f t="shared" si="42"/>
        <v>2</v>
      </c>
      <c r="AB167" s="227">
        <f t="shared" si="43"/>
        <v>0</v>
      </c>
      <c r="AC167" s="227">
        <f t="shared" si="44"/>
        <v>0</v>
      </c>
      <c r="AD167" s="227">
        <f t="shared" si="45"/>
        <v>0</v>
      </c>
      <c r="AE167" s="227">
        <f t="shared" si="46"/>
        <v>2</v>
      </c>
      <c r="AF167" s="227">
        <f t="shared" si="47"/>
        <v>2</v>
      </c>
      <c r="AG167" s="227">
        <f t="shared" si="48"/>
        <v>2</v>
      </c>
      <c r="AH167" s="227">
        <f t="shared" si="49"/>
        <v>2</v>
      </c>
      <c r="AI167" s="227">
        <f t="shared" si="50"/>
        <v>10</v>
      </c>
      <c r="AJ167" s="227">
        <f t="shared" si="51"/>
        <v>13</v>
      </c>
      <c r="AK167" s="227">
        <f t="shared" si="52"/>
        <v>13</v>
      </c>
      <c r="AL167" s="227">
        <f t="shared" si="53"/>
        <v>13</v>
      </c>
      <c r="AM167" s="227">
        <f t="shared" si="54"/>
        <v>13</v>
      </c>
      <c r="AN167" s="227">
        <f t="shared" si="55"/>
        <v>13</v>
      </c>
      <c r="AO167" s="261">
        <f t="shared" si="56"/>
        <v>86</v>
      </c>
    </row>
    <row r="168" spans="1:41" ht="15.6">
      <c r="A168">
        <f t="shared" si="38"/>
        <v>70</v>
      </c>
      <c r="B168" s="191" t="str">
        <f>C168&amp;":"&amp;COUNTIF($C$6:C168,C168)</f>
        <v>70:4</v>
      </c>
      <c r="C168" s="148">
        <f t="shared" si="39"/>
        <v>70</v>
      </c>
      <c r="D168" s="262">
        <v>2</v>
      </c>
      <c r="E168" s="262">
        <v>1</v>
      </c>
      <c r="F168" s="262">
        <v>2</v>
      </c>
      <c r="G168" s="262">
        <v>1</v>
      </c>
      <c r="H168" s="262">
        <v>2</v>
      </c>
      <c r="I168" s="262">
        <v>2</v>
      </c>
      <c r="J168" s="262">
        <v>2</v>
      </c>
      <c r="K168" s="262">
        <v>2</v>
      </c>
      <c r="L168" s="262">
        <v>2</v>
      </c>
      <c r="M168" s="262">
        <v>2</v>
      </c>
      <c r="N168" s="262">
        <v>6</v>
      </c>
      <c r="O168" s="262">
        <v>9</v>
      </c>
      <c r="P168" s="262">
        <v>8</v>
      </c>
      <c r="Q168" s="262">
        <v>11</v>
      </c>
      <c r="R168" s="262">
        <v>8</v>
      </c>
      <c r="S168" s="262">
        <v>10</v>
      </c>
      <c r="T168" s="263"/>
      <c r="V168" s="2">
        <v>163</v>
      </c>
      <c r="W168" s="1" t="str">
        <f>X168&amp;":"&amp;COUNTIF($X$6:X168,X168)</f>
        <v>76:5</v>
      </c>
      <c r="X168" s="264">
        <f>'Student name internal mark'!Y169</f>
        <v>76</v>
      </c>
      <c r="Y168" s="227">
        <f t="shared" si="40"/>
        <v>1</v>
      </c>
      <c r="Z168" s="227">
        <f t="shared" si="41"/>
        <v>1</v>
      </c>
      <c r="AA168" s="227">
        <f t="shared" si="42"/>
        <v>1</v>
      </c>
      <c r="AB168" s="227">
        <f t="shared" si="43"/>
        <v>1</v>
      </c>
      <c r="AC168" s="227">
        <f t="shared" si="44"/>
        <v>1</v>
      </c>
      <c r="AD168" s="227">
        <f t="shared" si="45"/>
        <v>1</v>
      </c>
      <c r="AE168" s="227">
        <f t="shared" si="46"/>
        <v>1</v>
      </c>
      <c r="AF168" s="227">
        <f t="shared" si="47"/>
        <v>2</v>
      </c>
      <c r="AG168" s="227">
        <f t="shared" si="48"/>
        <v>1</v>
      </c>
      <c r="AH168" s="227">
        <f t="shared" si="49"/>
        <v>1</v>
      </c>
      <c r="AI168" s="227">
        <f t="shared" si="50"/>
        <v>6</v>
      </c>
      <c r="AJ168" s="227">
        <f t="shared" si="51"/>
        <v>11</v>
      </c>
      <c r="AK168" s="227">
        <f t="shared" si="52"/>
        <v>12</v>
      </c>
      <c r="AL168" s="227">
        <f t="shared" si="53"/>
        <v>9</v>
      </c>
      <c r="AM168" s="227">
        <f t="shared" si="54"/>
        <v>14</v>
      </c>
      <c r="AN168" s="227">
        <f t="shared" si="55"/>
        <v>13</v>
      </c>
      <c r="AO168" s="261">
        <f t="shared" si="56"/>
        <v>76</v>
      </c>
    </row>
    <row r="169" spans="1:41" ht="15.6">
      <c r="A169">
        <f t="shared" si="38"/>
        <v>60</v>
      </c>
      <c r="B169" s="191" t="str">
        <f>C169&amp;":"&amp;COUNTIF($C$6:C169,C169)</f>
        <v>60:2</v>
      </c>
      <c r="C169" s="148">
        <f t="shared" si="39"/>
        <v>60</v>
      </c>
      <c r="D169" s="262">
        <v>2</v>
      </c>
      <c r="E169" s="262">
        <v>2</v>
      </c>
      <c r="F169" s="262">
        <v>2</v>
      </c>
      <c r="G169" s="262">
        <v>1</v>
      </c>
      <c r="H169" s="262">
        <v>2</v>
      </c>
      <c r="I169" s="262">
        <v>2</v>
      </c>
      <c r="J169" s="262">
        <v>2</v>
      </c>
      <c r="K169" s="262">
        <v>2</v>
      </c>
      <c r="L169" s="262">
        <v>2</v>
      </c>
      <c r="M169" s="262">
        <v>2</v>
      </c>
      <c r="N169" s="262">
        <v>5</v>
      </c>
      <c r="O169" s="262">
        <v>2</v>
      </c>
      <c r="P169" s="262">
        <v>11</v>
      </c>
      <c r="Q169" s="262">
        <v>8</v>
      </c>
      <c r="R169" s="262">
        <v>2</v>
      </c>
      <c r="S169" s="262">
        <v>13</v>
      </c>
      <c r="T169" s="263"/>
      <c r="V169" s="2">
        <v>164</v>
      </c>
      <c r="W169" s="1" t="str">
        <f>X169&amp;":"&amp;COUNTIF($X$6:X169,X169)</f>
        <v>79:26</v>
      </c>
      <c r="X169" s="264">
        <f>'Student name internal mark'!Y170</f>
        <v>79</v>
      </c>
      <c r="Y169" s="227">
        <f t="shared" si="40"/>
        <v>2</v>
      </c>
      <c r="Z169" s="227">
        <f t="shared" si="41"/>
        <v>2</v>
      </c>
      <c r="AA169" s="227">
        <f t="shared" si="42"/>
        <v>2</v>
      </c>
      <c r="AB169" s="227">
        <f t="shared" si="43"/>
        <v>2</v>
      </c>
      <c r="AC169" s="227">
        <f t="shared" si="44"/>
        <v>2</v>
      </c>
      <c r="AD169" s="227">
        <f t="shared" si="45"/>
        <v>2</v>
      </c>
      <c r="AE169" s="227">
        <f t="shared" si="46"/>
        <v>2</v>
      </c>
      <c r="AF169" s="227">
        <f t="shared" si="47"/>
        <v>2</v>
      </c>
      <c r="AG169" s="227">
        <f t="shared" si="48"/>
        <v>2</v>
      </c>
      <c r="AH169" s="227">
        <f t="shared" si="49"/>
        <v>2</v>
      </c>
      <c r="AI169" s="227">
        <f t="shared" si="50"/>
        <v>6</v>
      </c>
      <c r="AJ169" s="227">
        <f t="shared" si="51"/>
        <v>9</v>
      </c>
      <c r="AK169" s="227">
        <f t="shared" si="52"/>
        <v>5</v>
      </c>
      <c r="AL169" s="227">
        <f t="shared" si="53"/>
        <v>11</v>
      </c>
      <c r="AM169" s="227">
        <f t="shared" si="54"/>
        <v>14</v>
      </c>
      <c r="AN169" s="227">
        <f t="shared" si="55"/>
        <v>14</v>
      </c>
      <c r="AO169" s="261">
        <f t="shared" si="56"/>
        <v>79</v>
      </c>
    </row>
    <row r="170" spans="1:41" ht="15.6">
      <c r="A170">
        <f t="shared" si="38"/>
        <v>59</v>
      </c>
      <c r="B170" s="191" t="str">
        <f>C170&amp;":"&amp;COUNTIF($C$6:C170,C170)</f>
        <v>59:7</v>
      </c>
      <c r="C170" s="148">
        <f t="shared" si="39"/>
        <v>59</v>
      </c>
      <c r="D170" s="262">
        <v>2</v>
      </c>
      <c r="E170" s="262">
        <v>1</v>
      </c>
      <c r="F170" s="262">
        <v>2</v>
      </c>
      <c r="G170" s="262">
        <v>1</v>
      </c>
      <c r="H170" s="262">
        <v>2</v>
      </c>
      <c r="I170" s="262">
        <v>2</v>
      </c>
      <c r="J170" s="262">
        <v>2</v>
      </c>
      <c r="K170" s="262">
        <v>2</v>
      </c>
      <c r="L170" s="262">
        <v>2</v>
      </c>
      <c r="M170" s="262">
        <v>2</v>
      </c>
      <c r="N170" s="262">
        <v>8</v>
      </c>
      <c r="O170" s="262">
        <v>5</v>
      </c>
      <c r="P170" s="262">
        <v>6</v>
      </c>
      <c r="Q170" s="262">
        <v>5</v>
      </c>
      <c r="R170" s="262">
        <v>10</v>
      </c>
      <c r="S170" s="262">
        <v>7</v>
      </c>
      <c r="T170" s="263"/>
      <c r="V170" s="2">
        <v>165</v>
      </c>
      <c r="W170" s="1" t="str">
        <f>X170&amp;":"&amp;COUNTIF($X$6:X170,X170)</f>
        <v>58:1</v>
      </c>
      <c r="X170" s="264">
        <f>'Student name internal mark'!Y171</f>
        <v>58</v>
      </c>
      <c r="Y170" s="227">
        <f t="shared" si="40"/>
        <v>2</v>
      </c>
      <c r="Z170" s="227">
        <f t="shared" si="41"/>
        <v>1</v>
      </c>
      <c r="AA170" s="227">
        <f t="shared" si="42"/>
        <v>2</v>
      </c>
      <c r="AB170" s="227">
        <f t="shared" si="43"/>
        <v>2</v>
      </c>
      <c r="AC170" s="227">
        <f t="shared" si="44"/>
        <v>2</v>
      </c>
      <c r="AD170" s="227">
        <f t="shared" si="45"/>
        <v>2</v>
      </c>
      <c r="AE170" s="227">
        <f t="shared" si="46"/>
        <v>2</v>
      </c>
      <c r="AF170" s="227">
        <f t="shared" si="47"/>
        <v>2</v>
      </c>
      <c r="AG170" s="227">
        <f t="shared" si="48"/>
        <v>2</v>
      </c>
      <c r="AH170" s="227">
        <f t="shared" si="49"/>
        <v>2</v>
      </c>
      <c r="AI170" s="227">
        <f t="shared" si="50"/>
        <v>7</v>
      </c>
      <c r="AJ170" s="227">
        <f t="shared" si="51"/>
        <v>6</v>
      </c>
      <c r="AK170" s="227">
        <f t="shared" si="52"/>
        <v>4</v>
      </c>
      <c r="AL170" s="227">
        <f t="shared" si="53"/>
        <v>2</v>
      </c>
      <c r="AM170" s="227">
        <f t="shared" si="54"/>
        <v>11</v>
      </c>
      <c r="AN170" s="227">
        <f t="shared" si="55"/>
        <v>9</v>
      </c>
      <c r="AO170" s="261">
        <f t="shared" si="56"/>
        <v>58</v>
      </c>
    </row>
    <row r="171" spans="1:41" ht="15.6">
      <c r="A171">
        <f t="shared" si="38"/>
        <v>55</v>
      </c>
      <c r="B171" s="191" t="str">
        <f>C171&amp;":"&amp;COUNTIF($C$6:C171,C171)</f>
        <v>55:7</v>
      </c>
      <c r="C171" s="148">
        <f t="shared" si="39"/>
        <v>55</v>
      </c>
      <c r="D171" s="262">
        <v>2</v>
      </c>
      <c r="E171" s="262">
        <v>2</v>
      </c>
      <c r="F171" s="262">
        <v>2</v>
      </c>
      <c r="G171" s="262">
        <v>1</v>
      </c>
      <c r="H171" s="262">
        <v>2</v>
      </c>
      <c r="I171" s="262">
        <v>2</v>
      </c>
      <c r="J171" s="262">
        <v>2</v>
      </c>
      <c r="K171" s="262">
        <v>2</v>
      </c>
      <c r="L171" s="262">
        <v>2</v>
      </c>
      <c r="M171" s="262">
        <v>2</v>
      </c>
      <c r="N171" s="262">
        <v>9</v>
      </c>
      <c r="O171" s="262">
        <v>6</v>
      </c>
      <c r="P171" s="262">
        <v>8</v>
      </c>
      <c r="Q171" s="262">
        <v>13</v>
      </c>
      <c r="R171" s="262">
        <v>0</v>
      </c>
      <c r="S171" s="262">
        <v>0</v>
      </c>
      <c r="T171" s="263"/>
      <c r="V171" s="2">
        <v>166</v>
      </c>
      <c r="W171" s="1" t="str">
        <f>X171&amp;":"&amp;COUNTIF($X$6:X171,X171)</f>
        <v>86:36</v>
      </c>
      <c r="X171" s="264">
        <f>'Student name internal mark'!Y172</f>
        <v>86</v>
      </c>
      <c r="Y171" s="227">
        <f t="shared" si="40"/>
        <v>1</v>
      </c>
      <c r="Z171" s="227">
        <f t="shared" si="41"/>
        <v>0</v>
      </c>
      <c r="AA171" s="227">
        <f t="shared" si="42"/>
        <v>2</v>
      </c>
      <c r="AB171" s="227">
        <f t="shared" si="43"/>
        <v>0</v>
      </c>
      <c r="AC171" s="227">
        <f t="shared" si="44"/>
        <v>0</v>
      </c>
      <c r="AD171" s="227">
        <f t="shared" si="45"/>
        <v>0</v>
      </c>
      <c r="AE171" s="227">
        <f t="shared" si="46"/>
        <v>2</v>
      </c>
      <c r="AF171" s="227">
        <f t="shared" si="47"/>
        <v>2</v>
      </c>
      <c r="AG171" s="227">
        <f t="shared" si="48"/>
        <v>2</v>
      </c>
      <c r="AH171" s="227">
        <f t="shared" si="49"/>
        <v>2</v>
      </c>
      <c r="AI171" s="227">
        <f t="shared" si="50"/>
        <v>10</v>
      </c>
      <c r="AJ171" s="227">
        <f t="shared" si="51"/>
        <v>13</v>
      </c>
      <c r="AK171" s="227">
        <f t="shared" si="52"/>
        <v>13</v>
      </c>
      <c r="AL171" s="227">
        <f t="shared" si="53"/>
        <v>13</v>
      </c>
      <c r="AM171" s="227">
        <f t="shared" si="54"/>
        <v>13</v>
      </c>
      <c r="AN171" s="227">
        <f t="shared" si="55"/>
        <v>13</v>
      </c>
      <c r="AO171" s="261">
        <f t="shared" si="56"/>
        <v>86</v>
      </c>
    </row>
    <row r="172" spans="1:41" ht="15.6">
      <c r="A172">
        <f t="shared" si="38"/>
        <v>59</v>
      </c>
      <c r="B172" s="191" t="str">
        <f>C172&amp;":"&amp;COUNTIF($C$6:C172,C172)</f>
        <v>59:8</v>
      </c>
      <c r="C172" s="148">
        <f t="shared" si="39"/>
        <v>59</v>
      </c>
      <c r="D172" s="262">
        <v>2</v>
      </c>
      <c r="E172" s="262">
        <v>2</v>
      </c>
      <c r="F172" s="262">
        <v>2</v>
      </c>
      <c r="G172" s="262">
        <v>2</v>
      </c>
      <c r="H172" s="262">
        <v>2</v>
      </c>
      <c r="I172" s="262">
        <v>2</v>
      </c>
      <c r="J172" s="262">
        <v>2</v>
      </c>
      <c r="K172" s="262">
        <v>2</v>
      </c>
      <c r="L172" s="262">
        <v>2</v>
      </c>
      <c r="M172" s="262">
        <v>2</v>
      </c>
      <c r="N172" s="262">
        <v>9</v>
      </c>
      <c r="O172" s="262">
        <v>5</v>
      </c>
      <c r="P172" s="262">
        <v>13</v>
      </c>
      <c r="Q172" s="262">
        <v>2</v>
      </c>
      <c r="R172" s="262">
        <v>7</v>
      </c>
      <c r="S172" s="262">
        <v>3</v>
      </c>
      <c r="T172" s="263"/>
      <c r="V172" s="2">
        <v>167</v>
      </c>
      <c r="W172" s="1" t="str">
        <f>X172&amp;":"&amp;COUNTIF($X$6:X172,X172)</f>
        <v>86:37</v>
      </c>
      <c r="X172" s="264">
        <f>'Student name internal mark'!Y173</f>
        <v>86</v>
      </c>
      <c r="Y172" s="227">
        <f t="shared" si="40"/>
        <v>1</v>
      </c>
      <c r="Z172" s="227">
        <f t="shared" si="41"/>
        <v>0</v>
      </c>
      <c r="AA172" s="227">
        <f t="shared" si="42"/>
        <v>2</v>
      </c>
      <c r="AB172" s="227">
        <f t="shared" si="43"/>
        <v>0</v>
      </c>
      <c r="AC172" s="227">
        <f t="shared" si="44"/>
        <v>0</v>
      </c>
      <c r="AD172" s="227">
        <f t="shared" si="45"/>
        <v>0</v>
      </c>
      <c r="AE172" s="227">
        <f t="shared" si="46"/>
        <v>2</v>
      </c>
      <c r="AF172" s="227">
        <f t="shared" si="47"/>
        <v>2</v>
      </c>
      <c r="AG172" s="227">
        <f t="shared" si="48"/>
        <v>2</v>
      </c>
      <c r="AH172" s="227">
        <f t="shared" si="49"/>
        <v>2</v>
      </c>
      <c r="AI172" s="227">
        <f t="shared" si="50"/>
        <v>10</v>
      </c>
      <c r="AJ172" s="227">
        <f t="shared" si="51"/>
        <v>13</v>
      </c>
      <c r="AK172" s="227">
        <f t="shared" si="52"/>
        <v>13</v>
      </c>
      <c r="AL172" s="227">
        <f t="shared" si="53"/>
        <v>13</v>
      </c>
      <c r="AM172" s="227">
        <f t="shared" si="54"/>
        <v>13</v>
      </c>
      <c r="AN172" s="227">
        <f t="shared" si="55"/>
        <v>13</v>
      </c>
      <c r="AO172" s="261">
        <f t="shared" si="56"/>
        <v>86</v>
      </c>
    </row>
    <row r="173" spans="1:41" ht="15.6">
      <c r="A173">
        <f t="shared" si="38"/>
        <v>55</v>
      </c>
      <c r="B173" s="191" t="str">
        <f>C173&amp;":"&amp;COUNTIF($C$6:C173,C173)</f>
        <v>55:8</v>
      </c>
      <c r="C173" s="148">
        <f t="shared" si="39"/>
        <v>55</v>
      </c>
      <c r="D173" s="262">
        <v>2</v>
      </c>
      <c r="E173" s="262">
        <v>2</v>
      </c>
      <c r="F173" s="262">
        <v>2</v>
      </c>
      <c r="G173" s="262">
        <v>2</v>
      </c>
      <c r="H173" s="262">
        <v>2</v>
      </c>
      <c r="I173" s="262">
        <v>2</v>
      </c>
      <c r="J173" s="262">
        <v>2</v>
      </c>
      <c r="K173" s="262">
        <v>2</v>
      </c>
      <c r="L173" s="262">
        <v>2</v>
      </c>
      <c r="M173" s="262">
        <v>2</v>
      </c>
      <c r="N173" s="262">
        <v>9</v>
      </c>
      <c r="O173" s="262">
        <v>3</v>
      </c>
      <c r="P173" s="262">
        <v>4</v>
      </c>
      <c r="Q173" s="262">
        <v>3</v>
      </c>
      <c r="R173" s="262">
        <v>12</v>
      </c>
      <c r="S173" s="262">
        <v>4</v>
      </c>
      <c r="T173" s="263"/>
      <c r="V173" s="2">
        <v>168</v>
      </c>
      <c r="W173" s="1" t="str">
        <f>X173&amp;":"&amp;COUNTIF($X$6:X173,X173)</f>
        <v>97:5</v>
      </c>
      <c r="X173" s="264">
        <f>'Student name internal mark'!Y174</f>
        <v>97</v>
      </c>
      <c r="Y173" s="227">
        <f t="shared" si="40"/>
        <v>2</v>
      </c>
      <c r="Z173" s="227">
        <f t="shared" si="41"/>
        <v>2</v>
      </c>
      <c r="AA173" s="227">
        <f t="shared" si="42"/>
        <v>2</v>
      </c>
      <c r="AB173" s="227">
        <f t="shared" si="43"/>
        <v>2</v>
      </c>
      <c r="AC173" s="227">
        <f t="shared" si="44"/>
        <v>2</v>
      </c>
      <c r="AD173" s="227">
        <f t="shared" si="45"/>
        <v>2</v>
      </c>
      <c r="AE173" s="227">
        <f t="shared" si="46"/>
        <v>2</v>
      </c>
      <c r="AF173" s="227">
        <f t="shared" si="47"/>
        <v>2</v>
      </c>
      <c r="AG173" s="227">
        <f t="shared" si="48"/>
        <v>2</v>
      </c>
      <c r="AH173" s="227">
        <f t="shared" si="49"/>
        <v>2</v>
      </c>
      <c r="AI173" s="227">
        <f t="shared" si="50"/>
        <v>9</v>
      </c>
      <c r="AJ173" s="227">
        <f t="shared" si="51"/>
        <v>14</v>
      </c>
      <c r="AK173" s="227">
        <f t="shared" si="52"/>
        <v>14</v>
      </c>
      <c r="AL173" s="227">
        <f t="shared" si="53"/>
        <v>13</v>
      </c>
      <c r="AM173" s="227">
        <f t="shared" si="54"/>
        <v>13</v>
      </c>
      <c r="AN173" s="227">
        <f t="shared" si="55"/>
        <v>14</v>
      </c>
      <c r="AO173" s="261">
        <f t="shared" si="56"/>
        <v>97</v>
      </c>
    </row>
    <row r="174" spans="1:41" ht="15.6">
      <c r="A174">
        <f t="shared" si="38"/>
        <v>67</v>
      </c>
      <c r="B174" s="191" t="str">
        <f>C174&amp;":"&amp;COUNTIF($C$6:C174,C174)</f>
        <v>67:6</v>
      </c>
      <c r="C174" s="148">
        <f t="shared" si="39"/>
        <v>67</v>
      </c>
      <c r="D174" s="262">
        <v>2</v>
      </c>
      <c r="E174" s="262">
        <v>2</v>
      </c>
      <c r="F174" s="262">
        <v>2</v>
      </c>
      <c r="G174" s="262">
        <v>2</v>
      </c>
      <c r="H174" s="262">
        <v>2</v>
      </c>
      <c r="I174" s="262">
        <v>2</v>
      </c>
      <c r="J174" s="262">
        <v>2</v>
      </c>
      <c r="K174" s="262">
        <v>2</v>
      </c>
      <c r="L174" s="262">
        <v>2</v>
      </c>
      <c r="M174" s="262">
        <v>2</v>
      </c>
      <c r="N174" s="262">
        <v>10</v>
      </c>
      <c r="O174" s="262">
        <v>5</v>
      </c>
      <c r="P174" s="262">
        <v>7</v>
      </c>
      <c r="Q174" s="262">
        <v>0</v>
      </c>
      <c r="R174" s="262">
        <v>13</v>
      </c>
      <c r="S174" s="262">
        <v>12</v>
      </c>
      <c r="T174" s="263"/>
      <c r="V174" s="2">
        <v>169</v>
      </c>
      <c r="W174" s="1" t="str">
        <f>X174&amp;":"&amp;COUNTIF($X$6:X174,X174)</f>
        <v>85:19</v>
      </c>
      <c r="X174" s="264">
        <f>'Student name internal mark'!Y175</f>
        <v>85</v>
      </c>
      <c r="Y174" s="227">
        <f t="shared" si="40"/>
        <v>1</v>
      </c>
      <c r="Z174" s="227">
        <f t="shared" si="41"/>
        <v>2</v>
      </c>
      <c r="AA174" s="227">
        <f t="shared" si="42"/>
        <v>2</v>
      </c>
      <c r="AB174" s="227">
        <f t="shared" si="43"/>
        <v>2</v>
      </c>
      <c r="AC174" s="227">
        <f t="shared" si="44"/>
        <v>2</v>
      </c>
      <c r="AD174" s="227">
        <f t="shared" si="45"/>
        <v>1</v>
      </c>
      <c r="AE174" s="227">
        <f t="shared" si="46"/>
        <v>1</v>
      </c>
      <c r="AF174" s="227">
        <f t="shared" si="47"/>
        <v>1</v>
      </c>
      <c r="AG174" s="227">
        <f t="shared" si="48"/>
        <v>2</v>
      </c>
      <c r="AH174" s="227">
        <f t="shared" si="49"/>
        <v>2</v>
      </c>
      <c r="AI174" s="227">
        <f t="shared" si="50"/>
        <v>8</v>
      </c>
      <c r="AJ174" s="227">
        <f t="shared" si="51"/>
        <v>11</v>
      </c>
      <c r="AK174" s="227">
        <f t="shared" si="52"/>
        <v>14</v>
      </c>
      <c r="AL174" s="227">
        <f t="shared" si="53"/>
        <v>13</v>
      </c>
      <c r="AM174" s="227">
        <f t="shared" si="54"/>
        <v>12</v>
      </c>
      <c r="AN174" s="227">
        <f t="shared" si="55"/>
        <v>11</v>
      </c>
      <c r="AO174" s="261">
        <f t="shared" si="56"/>
        <v>85</v>
      </c>
    </row>
    <row r="175" spans="1:41" ht="15.6">
      <c r="A175">
        <f t="shared" si="38"/>
        <v>83</v>
      </c>
      <c r="B175" s="191" t="str">
        <f>C175&amp;":"&amp;COUNTIF($C$6:C175,C175)</f>
        <v>83:1</v>
      </c>
      <c r="C175" s="148">
        <f t="shared" si="39"/>
        <v>83</v>
      </c>
      <c r="D175" s="262">
        <v>2</v>
      </c>
      <c r="E175" s="262">
        <v>2</v>
      </c>
      <c r="F175" s="262">
        <v>2</v>
      </c>
      <c r="G175" s="262">
        <v>2</v>
      </c>
      <c r="H175" s="262">
        <v>2</v>
      </c>
      <c r="I175" s="262">
        <v>2</v>
      </c>
      <c r="J175" s="262">
        <v>2</v>
      </c>
      <c r="K175" s="262">
        <v>2</v>
      </c>
      <c r="L175" s="262">
        <v>2</v>
      </c>
      <c r="M175" s="262">
        <v>2</v>
      </c>
      <c r="N175" s="262">
        <v>7</v>
      </c>
      <c r="O175" s="262">
        <v>11</v>
      </c>
      <c r="P175" s="262">
        <v>11</v>
      </c>
      <c r="Q175" s="262">
        <v>13</v>
      </c>
      <c r="R175" s="262">
        <v>12</v>
      </c>
      <c r="S175" s="262">
        <v>9</v>
      </c>
      <c r="T175" s="263"/>
      <c r="V175" s="2">
        <v>170</v>
      </c>
      <c r="W175" s="1" t="str">
        <f>X175&amp;":"&amp;COUNTIF($X$6:X175,X175)</f>
        <v>79:27</v>
      </c>
      <c r="X175" s="264">
        <f>'Student name internal mark'!Y176</f>
        <v>79</v>
      </c>
      <c r="Y175" s="227">
        <f t="shared" si="40"/>
        <v>2</v>
      </c>
      <c r="Z175" s="227">
        <f t="shared" si="41"/>
        <v>2</v>
      </c>
      <c r="AA175" s="227">
        <f t="shared" si="42"/>
        <v>2</v>
      </c>
      <c r="AB175" s="227">
        <f t="shared" si="43"/>
        <v>2</v>
      </c>
      <c r="AC175" s="227">
        <f t="shared" si="44"/>
        <v>2</v>
      </c>
      <c r="AD175" s="227">
        <f t="shared" si="45"/>
        <v>2</v>
      </c>
      <c r="AE175" s="227">
        <f t="shared" si="46"/>
        <v>2</v>
      </c>
      <c r="AF175" s="227">
        <f t="shared" si="47"/>
        <v>2</v>
      </c>
      <c r="AG175" s="227">
        <f t="shared" si="48"/>
        <v>2</v>
      </c>
      <c r="AH175" s="227">
        <f t="shared" si="49"/>
        <v>2</v>
      </c>
      <c r="AI175" s="227">
        <f t="shared" si="50"/>
        <v>6</v>
      </c>
      <c r="AJ175" s="227">
        <f t="shared" si="51"/>
        <v>9</v>
      </c>
      <c r="AK175" s="227">
        <f t="shared" si="52"/>
        <v>5</v>
      </c>
      <c r="AL175" s="227">
        <f t="shared" si="53"/>
        <v>11</v>
      </c>
      <c r="AM175" s="227">
        <f t="shared" si="54"/>
        <v>14</v>
      </c>
      <c r="AN175" s="227">
        <f t="shared" si="55"/>
        <v>14</v>
      </c>
      <c r="AO175" s="261">
        <f t="shared" si="56"/>
        <v>79</v>
      </c>
    </row>
    <row r="176" spans="1:41" ht="15.6">
      <c r="A176">
        <f t="shared" si="38"/>
        <v>64</v>
      </c>
      <c r="B176" s="191" t="str">
        <f>C176&amp;":"&amp;COUNTIF($C$6:C176,C176)</f>
        <v>64:5</v>
      </c>
      <c r="C176" s="148">
        <f t="shared" si="39"/>
        <v>64</v>
      </c>
      <c r="D176" s="262">
        <v>2</v>
      </c>
      <c r="E176" s="262">
        <v>2</v>
      </c>
      <c r="F176" s="262">
        <v>2</v>
      </c>
      <c r="G176" s="262">
        <v>2</v>
      </c>
      <c r="H176" s="262">
        <v>2</v>
      </c>
      <c r="I176" s="262">
        <v>2</v>
      </c>
      <c r="J176" s="262">
        <v>2</v>
      </c>
      <c r="K176" s="262">
        <v>2</v>
      </c>
      <c r="L176" s="262">
        <v>2</v>
      </c>
      <c r="M176" s="262">
        <v>2</v>
      </c>
      <c r="N176" s="262">
        <v>5</v>
      </c>
      <c r="O176" s="262">
        <v>6</v>
      </c>
      <c r="P176" s="262">
        <v>4</v>
      </c>
      <c r="Q176" s="262">
        <v>10</v>
      </c>
      <c r="R176" s="262">
        <v>14</v>
      </c>
      <c r="S176" s="262">
        <v>5</v>
      </c>
      <c r="T176" s="263"/>
      <c r="V176" s="2">
        <v>171</v>
      </c>
      <c r="W176" s="1" t="str">
        <f>X176&amp;":"&amp;COUNTIF($X$6:X176,X176)</f>
        <v>66:2</v>
      </c>
      <c r="X176" s="264">
        <f>'Student name internal mark'!Y177</f>
        <v>66</v>
      </c>
      <c r="Y176" s="227">
        <f t="shared" si="40"/>
        <v>2</v>
      </c>
      <c r="Z176" s="227">
        <f t="shared" si="41"/>
        <v>1</v>
      </c>
      <c r="AA176" s="227">
        <f t="shared" si="42"/>
        <v>2</v>
      </c>
      <c r="AB176" s="227">
        <f t="shared" si="43"/>
        <v>2</v>
      </c>
      <c r="AC176" s="227">
        <f t="shared" si="44"/>
        <v>2</v>
      </c>
      <c r="AD176" s="227">
        <f t="shared" si="45"/>
        <v>2</v>
      </c>
      <c r="AE176" s="227">
        <f t="shared" si="46"/>
        <v>2</v>
      </c>
      <c r="AF176" s="227">
        <f t="shared" si="47"/>
        <v>2</v>
      </c>
      <c r="AG176" s="227">
        <f t="shared" si="48"/>
        <v>2</v>
      </c>
      <c r="AH176" s="227">
        <f t="shared" si="49"/>
        <v>2</v>
      </c>
      <c r="AI176" s="227">
        <f t="shared" si="50"/>
        <v>6</v>
      </c>
      <c r="AJ176" s="227">
        <f t="shared" si="51"/>
        <v>7</v>
      </c>
      <c r="AK176" s="227">
        <f t="shared" si="52"/>
        <v>6</v>
      </c>
      <c r="AL176" s="227">
        <f t="shared" si="53"/>
        <v>6</v>
      </c>
      <c r="AM176" s="227">
        <f t="shared" si="54"/>
        <v>14</v>
      </c>
      <c r="AN176" s="227">
        <f t="shared" si="55"/>
        <v>8</v>
      </c>
      <c r="AO176" s="261">
        <f t="shared" si="56"/>
        <v>66</v>
      </c>
    </row>
    <row r="177" spans="1:41" ht="15.6">
      <c r="A177">
        <f t="shared" si="38"/>
        <v>75</v>
      </c>
      <c r="B177" s="191" t="str">
        <f>C177&amp;":"&amp;COUNTIF($C$6:C177,C177)</f>
        <v>75:2</v>
      </c>
      <c r="C177" s="148">
        <f t="shared" si="39"/>
        <v>75</v>
      </c>
      <c r="D177" s="262">
        <v>2</v>
      </c>
      <c r="E177" s="262">
        <v>1</v>
      </c>
      <c r="F177" s="262">
        <v>2</v>
      </c>
      <c r="G177" s="262">
        <v>1</v>
      </c>
      <c r="H177" s="262">
        <v>2</v>
      </c>
      <c r="I177" s="262">
        <v>2</v>
      </c>
      <c r="J177" s="262">
        <v>2</v>
      </c>
      <c r="K177" s="262">
        <v>2</v>
      </c>
      <c r="L177" s="262">
        <v>2</v>
      </c>
      <c r="M177" s="262">
        <v>2</v>
      </c>
      <c r="N177" s="262">
        <v>8</v>
      </c>
      <c r="O177" s="262">
        <v>10</v>
      </c>
      <c r="P177" s="262">
        <v>13</v>
      </c>
      <c r="Q177" s="262">
        <v>2</v>
      </c>
      <c r="R177" s="262">
        <v>12</v>
      </c>
      <c r="S177" s="262">
        <v>12</v>
      </c>
      <c r="T177" s="263"/>
      <c r="V177" s="2">
        <v>172</v>
      </c>
      <c r="W177" s="1" t="str">
        <f>X177&amp;":"&amp;COUNTIF($X$6:X177,X177)</f>
        <v>76:6</v>
      </c>
      <c r="X177" s="264">
        <f>'Student name internal mark'!Y178</f>
        <v>76</v>
      </c>
      <c r="Y177" s="227">
        <f t="shared" si="40"/>
        <v>1</v>
      </c>
      <c r="Z177" s="227">
        <f t="shared" si="41"/>
        <v>1</v>
      </c>
      <c r="AA177" s="227">
        <f t="shared" si="42"/>
        <v>1</v>
      </c>
      <c r="AB177" s="227">
        <f t="shared" si="43"/>
        <v>1</v>
      </c>
      <c r="AC177" s="227">
        <f t="shared" si="44"/>
        <v>1</v>
      </c>
      <c r="AD177" s="227">
        <f t="shared" si="45"/>
        <v>1</v>
      </c>
      <c r="AE177" s="227">
        <f t="shared" si="46"/>
        <v>1</v>
      </c>
      <c r="AF177" s="227">
        <f t="shared" si="47"/>
        <v>1</v>
      </c>
      <c r="AG177" s="227">
        <f t="shared" si="48"/>
        <v>1</v>
      </c>
      <c r="AH177" s="227">
        <f t="shared" si="49"/>
        <v>1</v>
      </c>
      <c r="AI177" s="227">
        <f t="shared" si="50"/>
        <v>6</v>
      </c>
      <c r="AJ177" s="227">
        <f t="shared" si="51"/>
        <v>12</v>
      </c>
      <c r="AK177" s="227">
        <f t="shared" si="52"/>
        <v>14</v>
      </c>
      <c r="AL177" s="227">
        <f t="shared" si="53"/>
        <v>11</v>
      </c>
      <c r="AM177" s="227">
        <f t="shared" si="54"/>
        <v>13</v>
      </c>
      <c r="AN177" s="227">
        <f t="shared" si="55"/>
        <v>10</v>
      </c>
      <c r="AO177" s="261">
        <f t="shared" si="56"/>
        <v>76</v>
      </c>
    </row>
    <row r="178" spans="1:41" ht="15.6">
      <c r="A178">
        <f t="shared" si="38"/>
        <v>65</v>
      </c>
      <c r="B178" s="191" t="str">
        <f>C178&amp;":"&amp;COUNTIF($C$6:C178,C178)</f>
        <v>65:3</v>
      </c>
      <c r="C178" s="148">
        <f t="shared" si="39"/>
        <v>65</v>
      </c>
      <c r="D178" s="262">
        <v>2</v>
      </c>
      <c r="E178" s="262">
        <v>2</v>
      </c>
      <c r="F178" s="262">
        <v>2</v>
      </c>
      <c r="G178" s="262">
        <v>2</v>
      </c>
      <c r="H178" s="262">
        <v>2</v>
      </c>
      <c r="I178" s="262">
        <v>2</v>
      </c>
      <c r="J178" s="262">
        <v>2</v>
      </c>
      <c r="K178" s="262">
        <v>2</v>
      </c>
      <c r="L178" s="262">
        <v>2</v>
      </c>
      <c r="M178" s="262">
        <v>2</v>
      </c>
      <c r="N178" s="262">
        <v>5</v>
      </c>
      <c r="O178" s="262">
        <v>3</v>
      </c>
      <c r="P178" s="262">
        <v>2</v>
      </c>
      <c r="Q178" s="262">
        <v>7</v>
      </c>
      <c r="R178" s="262">
        <v>14</v>
      </c>
      <c r="S178" s="262">
        <v>14</v>
      </c>
      <c r="T178" s="263"/>
      <c r="V178" s="2">
        <v>173</v>
      </c>
      <c r="W178" s="1" t="str">
        <f>X178&amp;":"&amp;COUNTIF($X$6:X178,X178)</f>
        <v>77:6</v>
      </c>
      <c r="X178" s="264">
        <f>'Student name internal mark'!Y179</f>
        <v>77</v>
      </c>
      <c r="Y178" s="227">
        <f t="shared" si="40"/>
        <v>1</v>
      </c>
      <c r="Z178" s="227">
        <f t="shared" si="41"/>
        <v>1</v>
      </c>
      <c r="AA178" s="227">
        <f t="shared" si="42"/>
        <v>2</v>
      </c>
      <c r="AB178" s="227">
        <f t="shared" si="43"/>
        <v>1</v>
      </c>
      <c r="AC178" s="227">
        <f t="shared" si="44"/>
        <v>1</v>
      </c>
      <c r="AD178" s="227">
        <f t="shared" si="45"/>
        <v>1</v>
      </c>
      <c r="AE178" s="227">
        <f t="shared" si="46"/>
        <v>2</v>
      </c>
      <c r="AF178" s="227">
        <f t="shared" si="47"/>
        <v>2</v>
      </c>
      <c r="AG178" s="227">
        <f t="shared" si="48"/>
        <v>2</v>
      </c>
      <c r="AH178" s="227">
        <f t="shared" si="49"/>
        <v>1</v>
      </c>
      <c r="AI178" s="227">
        <f t="shared" si="50"/>
        <v>5</v>
      </c>
      <c r="AJ178" s="227">
        <f t="shared" si="51"/>
        <v>9</v>
      </c>
      <c r="AK178" s="227">
        <f t="shared" si="52"/>
        <v>14</v>
      </c>
      <c r="AL178" s="227">
        <f t="shared" si="53"/>
        <v>13</v>
      </c>
      <c r="AM178" s="227">
        <f t="shared" si="54"/>
        <v>12</v>
      </c>
      <c r="AN178" s="227">
        <f t="shared" si="55"/>
        <v>10</v>
      </c>
      <c r="AO178" s="261">
        <f t="shared" si="56"/>
        <v>77</v>
      </c>
    </row>
    <row r="179" spans="1:41" ht="15.6">
      <c r="A179">
        <f t="shared" si="38"/>
        <v>80</v>
      </c>
      <c r="B179" s="191" t="str">
        <f>C179&amp;":"&amp;COUNTIF($C$6:C179,C179)</f>
        <v>80:2</v>
      </c>
      <c r="C179" s="148">
        <f t="shared" si="39"/>
        <v>80</v>
      </c>
      <c r="D179" s="262">
        <v>2</v>
      </c>
      <c r="E179" s="262">
        <v>1</v>
      </c>
      <c r="F179" s="262">
        <v>2</v>
      </c>
      <c r="G179" s="262">
        <v>2</v>
      </c>
      <c r="H179" s="262">
        <v>2</v>
      </c>
      <c r="I179" s="262">
        <v>2</v>
      </c>
      <c r="J179" s="262">
        <v>2</v>
      </c>
      <c r="K179" s="262">
        <v>2</v>
      </c>
      <c r="L179" s="262">
        <v>2</v>
      </c>
      <c r="M179" s="262">
        <v>2</v>
      </c>
      <c r="N179" s="262">
        <v>9</v>
      </c>
      <c r="O179" s="262">
        <v>14</v>
      </c>
      <c r="P179" s="262">
        <v>5</v>
      </c>
      <c r="Q179" s="262">
        <v>14</v>
      </c>
      <c r="R179" s="262">
        <v>14</v>
      </c>
      <c r="S179" s="262">
        <v>5</v>
      </c>
      <c r="T179" s="263"/>
      <c r="V179" s="2">
        <v>174</v>
      </c>
      <c r="W179" s="1" t="str">
        <f>X179&amp;":"&amp;COUNTIF($X$6:X179,X179)</f>
        <v>76:7</v>
      </c>
      <c r="X179" s="264">
        <f>'Student name internal mark'!Y180</f>
        <v>76</v>
      </c>
      <c r="Y179" s="227">
        <f t="shared" si="40"/>
        <v>1</v>
      </c>
      <c r="Z179" s="227">
        <f t="shared" si="41"/>
        <v>1</v>
      </c>
      <c r="AA179" s="227">
        <f t="shared" si="42"/>
        <v>1</v>
      </c>
      <c r="AB179" s="227">
        <f t="shared" si="43"/>
        <v>1</v>
      </c>
      <c r="AC179" s="227">
        <f t="shared" si="44"/>
        <v>1</v>
      </c>
      <c r="AD179" s="227">
        <f t="shared" si="45"/>
        <v>1</v>
      </c>
      <c r="AE179" s="227">
        <f t="shared" si="46"/>
        <v>1</v>
      </c>
      <c r="AF179" s="227">
        <f t="shared" si="47"/>
        <v>2</v>
      </c>
      <c r="AG179" s="227">
        <f t="shared" si="48"/>
        <v>2</v>
      </c>
      <c r="AH179" s="227">
        <f t="shared" si="49"/>
        <v>1</v>
      </c>
      <c r="AI179" s="227">
        <f t="shared" si="50"/>
        <v>6</v>
      </c>
      <c r="AJ179" s="227">
        <f t="shared" si="51"/>
        <v>13</v>
      </c>
      <c r="AK179" s="227">
        <f t="shared" si="52"/>
        <v>14</v>
      </c>
      <c r="AL179" s="227">
        <f t="shared" si="53"/>
        <v>10</v>
      </c>
      <c r="AM179" s="227">
        <f t="shared" si="54"/>
        <v>14</v>
      </c>
      <c r="AN179" s="227">
        <f t="shared" si="55"/>
        <v>7</v>
      </c>
      <c r="AO179" s="261">
        <f t="shared" si="56"/>
        <v>76</v>
      </c>
    </row>
    <row r="180" spans="1:41" ht="15.6">
      <c r="A180">
        <f t="shared" si="38"/>
        <v>64</v>
      </c>
      <c r="B180" s="191" t="str">
        <f>C180&amp;":"&amp;COUNTIF($C$6:C180,C180)</f>
        <v>64:6</v>
      </c>
      <c r="C180" s="148">
        <f t="shared" si="39"/>
        <v>64</v>
      </c>
      <c r="D180" s="262">
        <v>2</v>
      </c>
      <c r="E180" s="262">
        <v>1</v>
      </c>
      <c r="F180" s="262">
        <v>2</v>
      </c>
      <c r="G180" s="262">
        <v>2</v>
      </c>
      <c r="H180" s="262">
        <v>2</v>
      </c>
      <c r="I180" s="262">
        <v>2</v>
      </c>
      <c r="J180" s="262">
        <v>2</v>
      </c>
      <c r="K180" s="262">
        <v>2</v>
      </c>
      <c r="L180" s="262">
        <v>2</v>
      </c>
      <c r="M180" s="262">
        <v>2</v>
      </c>
      <c r="N180" s="262">
        <v>8</v>
      </c>
      <c r="O180" s="262">
        <v>9</v>
      </c>
      <c r="P180" s="262">
        <v>10</v>
      </c>
      <c r="Q180" s="262">
        <v>1</v>
      </c>
      <c r="R180" s="262">
        <v>11</v>
      </c>
      <c r="S180" s="262">
        <v>6</v>
      </c>
      <c r="T180" s="263"/>
      <c r="V180" s="2">
        <v>175</v>
      </c>
      <c r="W180" s="1" t="str">
        <f>X180&amp;":"&amp;COUNTIF($X$6:X180,X180)</f>
        <v>79:28</v>
      </c>
      <c r="X180" s="264">
        <f>'Student name internal mark'!Y181</f>
        <v>79</v>
      </c>
      <c r="Y180" s="227">
        <f t="shared" si="40"/>
        <v>2</v>
      </c>
      <c r="Z180" s="227">
        <f t="shared" si="41"/>
        <v>2</v>
      </c>
      <c r="AA180" s="227">
        <f t="shared" si="42"/>
        <v>2</v>
      </c>
      <c r="AB180" s="227">
        <f t="shared" si="43"/>
        <v>2</v>
      </c>
      <c r="AC180" s="227">
        <f t="shared" si="44"/>
        <v>2</v>
      </c>
      <c r="AD180" s="227">
        <f t="shared" si="45"/>
        <v>2</v>
      </c>
      <c r="AE180" s="227">
        <f t="shared" si="46"/>
        <v>2</v>
      </c>
      <c r="AF180" s="227">
        <f t="shared" si="47"/>
        <v>2</v>
      </c>
      <c r="AG180" s="227">
        <f t="shared" si="48"/>
        <v>2</v>
      </c>
      <c r="AH180" s="227">
        <f t="shared" si="49"/>
        <v>2</v>
      </c>
      <c r="AI180" s="227">
        <f t="shared" si="50"/>
        <v>6</v>
      </c>
      <c r="AJ180" s="227">
        <f t="shared" si="51"/>
        <v>9</v>
      </c>
      <c r="AK180" s="227">
        <f t="shared" si="52"/>
        <v>5</v>
      </c>
      <c r="AL180" s="227">
        <f t="shared" si="53"/>
        <v>11</v>
      </c>
      <c r="AM180" s="227">
        <f t="shared" si="54"/>
        <v>14</v>
      </c>
      <c r="AN180" s="227">
        <f t="shared" si="55"/>
        <v>14</v>
      </c>
      <c r="AO180" s="261">
        <f t="shared" si="56"/>
        <v>79</v>
      </c>
    </row>
    <row r="181" spans="1:41" ht="15.6">
      <c r="A181">
        <f t="shared" si="38"/>
        <v>49</v>
      </c>
      <c r="B181" s="191" t="str">
        <f>C181&amp;":"&amp;COUNTIF($C$6:C181,C181)</f>
        <v>49:7</v>
      </c>
      <c r="C181" s="148">
        <f t="shared" si="39"/>
        <v>49</v>
      </c>
      <c r="D181" s="262">
        <v>2</v>
      </c>
      <c r="E181" s="262">
        <v>1</v>
      </c>
      <c r="F181" s="262">
        <v>2</v>
      </c>
      <c r="G181" s="262">
        <v>1</v>
      </c>
      <c r="H181" s="262">
        <v>2</v>
      </c>
      <c r="I181" s="262">
        <v>2</v>
      </c>
      <c r="J181" s="262">
        <v>2</v>
      </c>
      <c r="K181" s="262">
        <v>2</v>
      </c>
      <c r="L181" s="262">
        <v>2</v>
      </c>
      <c r="M181" s="262">
        <v>2</v>
      </c>
      <c r="N181" s="262">
        <v>6</v>
      </c>
      <c r="O181" s="262">
        <v>4</v>
      </c>
      <c r="P181" s="262">
        <v>6</v>
      </c>
      <c r="Q181" s="262">
        <v>0</v>
      </c>
      <c r="R181" s="262">
        <v>3</v>
      </c>
      <c r="S181" s="262">
        <v>12</v>
      </c>
      <c r="T181" s="263"/>
      <c r="V181" s="2">
        <v>176</v>
      </c>
      <c r="W181" s="1" t="str">
        <f>X181&amp;":"&amp;COUNTIF($X$6:X181,X181)</f>
        <v>86:38</v>
      </c>
      <c r="X181" s="264">
        <f>'Student name internal mark'!Y182</f>
        <v>86</v>
      </c>
      <c r="Y181" s="227">
        <f t="shared" si="40"/>
        <v>1</v>
      </c>
      <c r="Z181" s="227">
        <f t="shared" si="41"/>
        <v>0</v>
      </c>
      <c r="AA181" s="227">
        <f t="shared" si="42"/>
        <v>2</v>
      </c>
      <c r="AB181" s="227">
        <f t="shared" si="43"/>
        <v>0</v>
      </c>
      <c r="AC181" s="227">
        <f t="shared" si="44"/>
        <v>0</v>
      </c>
      <c r="AD181" s="227">
        <f t="shared" si="45"/>
        <v>0</v>
      </c>
      <c r="AE181" s="227">
        <f t="shared" si="46"/>
        <v>2</v>
      </c>
      <c r="AF181" s="227">
        <f t="shared" si="47"/>
        <v>2</v>
      </c>
      <c r="AG181" s="227">
        <f t="shared" si="48"/>
        <v>2</v>
      </c>
      <c r="AH181" s="227">
        <f t="shared" si="49"/>
        <v>2</v>
      </c>
      <c r="AI181" s="227">
        <f t="shared" si="50"/>
        <v>10</v>
      </c>
      <c r="AJ181" s="227">
        <f t="shared" si="51"/>
        <v>13</v>
      </c>
      <c r="AK181" s="227">
        <f t="shared" si="52"/>
        <v>13</v>
      </c>
      <c r="AL181" s="227">
        <f t="shared" si="53"/>
        <v>13</v>
      </c>
      <c r="AM181" s="227">
        <f t="shared" si="54"/>
        <v>13</v>
      </c>
      <c r="AN181" s="227">
        <f t="shared" si="55"/>
        <v>13</v>
      </c>
      <c r="AO181" s="261">
        <f t="shared" si="56"/>
        <v>86</v>
      </c>
    </row>
    <row r="182" spans="1:41" ht="15.6">
      <c r="A182">
        <f t="shared" si="38"/>
        <v>55</v>
      </c>
      <c r="B182" s="191" t="str">
        <f>C182&amp;":"&amp;COUNTIF($C$6:C182,C182)</f>
        <v>55:9</v>
      </c>
      <c r="C182" s="148">
        <f t="shared" si="39"/>
        <v>55</v>
      </c>
      <c r="D182" s="262">
        <v>2</v>
      </c>
      <c r="E182" s="262">
        <v>2</v>
      </c>
      <c r="F182" s="262">
        <v>2</v>
      </c>
      <c r="G182" s="262">
        <v>2</v>
      </c>
      <c r="H182" s="262">
        <v>2</v>
      </c>
      <c r="I182" s="262">
        <v>2</v>
      </c>
      <c r="J182" s="262">
        <v>2</v>
      </c>
      <c r="K182" s="262">
        <v>2</v>
      </c>
      <c r="L182" s="262">
        <v>2</v>
      </c>
      <c r="M182" s="262">
        <v>2</v>
      </c>
      <c r="N182" s="262">
        <v>8</v>
      </c>
      <c r="O182" s="262">
        <v>5</v>
      </c>
      <c r="P182" s="262">
        <v>4</v>
      </c>
      <c r="Q182" s="262">
        <v>7</v>
      </c>
      <c r="R182" s="262">
        <v>6</v>
      </c>
      <c r="S182" s="262">
        <v>5</v>
      </c>
      <c r="T182" s="263"/>
      <c r="V182" s="2">
        <v>177</v>
      </c>
      <c r="W182" s="1" t="str">
        <f>X182&amp;":"&amp;COUNTIF($X$6:X182,X182)</f>
        <v>77:7</v>
      </c>
      <c r="X182" s="264">
        <f>'Student name internal mark'!Y183</f>
        <v>77</v>
      </c>
      <c r="Y182" s="227">
        <f t="shared" si="40"/>
        <v>1</v>
      </c>
      <c r="Z182" s="227">
        <f t="shared" si="41"/>
        <v>1</v>
      </c>
      <c r="AA182" s="227">
        <f t="shared" si="42"/>
        <v>2</v>
      </c>
      <c r="AB182" s="227">
        <f t="shared" si="43"/>
        <v>1</v>
      </c>
      <c r="AC182" s="227">
        <f t="shared" si="44"/>
        <v>1</v>
      </c>
      <c r="AD182" s="227">
        <f t="shared" si="45"/>
        <v>1</v>
      </c>
      <c r="AE182" s="227">
        <f t="shared" si="46"/>
        <v>1</v>
      </c>
      <c r="AF182" s="227">
        <f t="shared" si="47"/>
        <v>1</v>
      </c>
      <c r="AG182" s="227">
        <f t="shared" si="48"/>
        <v>1</v>
      </c>
      <c r="AH182" s="227">
        <f t="shared" si="49"/>
        <v>1</v>
      </c>
      <c r="AI182" s="227">
        <f t="shared" si="50"/>
        <v>9</v>
      </c>
      <c r="AJ182" s="227">
        <f t="shared" si="51"/>
        <v>14</v>
      </c>
      <c r="AK182" s="227">
        <f t="shared" si="52"/>
        <v>11</v>
      </c>
      <c r="AL182" s="227">
        <f t="shared" si="53"/>
        <v>14</v>
      </c>
      <c r="AM182" s="227">
        <f t="shared" si="54"/>
        <v>7</v>
      </c>
      <c r="AN182" s="227">
        <f t="shared" si="55"/>
        <v>11</v>
      </c>
      <c r="AO182" s="261">
        <f t="shared" si="56"/>
        <v>77</v>
      </c>
    </row>
    <row r="183" spans="1:41" ht="15.6">
      <c r="A183">
        <f t="shared" si="38"/>
        <v>82</v>
      </c>
      <c r="B183" s="191" t="str">
        <f>C183&amp;":"&amp;COUNTIF($C$6:C183,C183)</f>
        <v>82:1</v>
      </c>
      <c r="C183" s="148">
        <f t="shared" si="39"/>
        <v>82</v>
      </c>
      <c r="D183" s="262">
        <v>2</v>
      </c>
      <c r="E183" s="262">
        <v>2</v>
      </c>
      <c r="F183" s="262">
        <v>2</v>
      </c>
      <c r="G183" s="262">
        <v>2</v>
      </c>
      <c r="H183" s="262">
        <v>2</v>
      </c>
      <c r="I183" s="262">
        <v>2</v>
      </c>
      <c r="J183" s="262">
        <v>2</v>
      </c>
      <c r="K183" s="262">
        <v>2</v>
      </c>
      <c r="L183" s="262">
        <v>2</v>
      </c>
      <c r="M183" s="262">
        <v>2</v>
      </c>
      <c r="N183" s="262">
        <v>7</v>
      </c>
      <c r="O183" s="262">
        <v>13</v>
      </c>
      <c r="P183" s="262">
        <v>9</v>
      </c>
      <c r="Q183" s="262">
        <v>11</v>
      </c>
      <c r="R183" s="262">
        <v>11</v>
      </c>
      <c r="S183" s="262">
        <v>11</v>
      </c>
      <c r="T183" s="263"/>
      <c r="V183" s="2">
        <v>178</v>
      </c>
      <c r="W183" s="1" t="str">
        <f>X183&amp;":"&amp;COUNTIF($X$6:X183,X183)</f>
        <v>57:2</v>
      </c>
      <c r="X183" s="264">
        <f>'Student name internal mark'!Y184</f>
        <v>57</v>
      </c>
      <c r="Y183" s="227">
        <f t="shared" si="40"/>
        <v>2</v>
      </c>
      <c r="Z183" s="227">
        <f t="shared" si="41"/>
        <v>1</v>
      </c>
      <c r="AA183" s="227">
        <f t="shared" si="42"/>
        <v>2</v>
      </c>
      <c r="AB183" s="227">
        <f t="shared" si="43"/>
        <v>2</v>
      </c>
      <c r="AC183" s="227">
        <f t="shared" si="44"/>
        <v>2</v>
      </c>
      <c r="AD183" s="227">
        <f t="shared" si="45"/>
        <v>2</v>
      </c>
      <c r="AE183" s="227">
        <f t="shared" si="46"/>
        <v>2</v>
      </c>
      <c r="AF183" s="227">
        <f t="shared" si="47"/>
        <v>2</v>
      </c>
      <c r="AG183" s="227">
        <f t="shared" si="48"/>
        <v>2</v>
      </c>
      <c r="AH183" s="227">
        <f t="shared" si="49"/>
        <v>2</v>
      </c>
      <c r="AI183" s="227">
        <f t="shared" si="50"/>
        <v>9</v>
      </c>
      <c r="AJ183" s="227">
        <f t="shared" si="51"/>
        <v>4</v>
      </c>
      <c r="AK183" s="227">
        <f t="shared" si="52"/>
        <v>8</v>
      </c>
      <c r="AL183" s="227">
        <f t="shared" si="53"/>
        <v>4</v>
      </c>
      <c r="AM183" s="227">
        <f t="shared" si="54"/>
        <v>7</v>
      </c>
      <c r="AN183" s="227">
        <f t="shared" si="55"/>
        <v>6</v>
      </c>
      <c r="AO183" s="261">
        <f t="shared" si="56"/>
        <v>57</v>
      </c>
    </row>
    <row r="184" spans="1:41" ht="15.6">
      <c r="A184">
        <f t="shared" si="38"/>
        <v>58</v>
      </c>
      <c r="B184" s="191" t="str">
        <f>C184&amp;":"&amp;COUNTIF($C$6:C184,C184)</f>
        <v>58:4</v>
      </c>
      <c r="C184" s="148">
        <f t="shared" si="39"/>
        <v>58</v>
      </c>
      <c r="D184" s="262">
        <v>2</v>
      </c>
      <c r="E184" s="262">
        <v>1</v>
      </c>
      <c r="F184" s="262">
        <v>2</v>
      </c>
      <c r="G184" s="262">
        <v>1</v>
      </c>
      <c r="H184" s="262">
        <v>2</v>
      </c>
      <c r="I184" s="262">
        <v>2</v>
      </c>
      <c r="J184" s="262">
        <v>2</v>
      </c>
      <c r="K184" s="262">
        <v>2</v>
      </c>
      <c r="L184" s="262">
        <v>2</v>
      </c>
      <c r="M184" s="262">
        <v>2</v>
      </c>
      <c r="N184" s="262">
        <v>8</v>
      </c>
      <c r="O184" s="262">
        <v>3</v>
      </c>
      <c r="P184" s="262">
        <v>9</v>
      </c>
      <c r="Q184" s="262">
        <v>6</v>
      </c>
      <c r="R184" s="262">
        <v>9</v>
      </c>
      <c r="S184" s="262">
        <v>5</v>
      </c>
      <c r="T184" s="263"/>
      <c r="V184" s="2">
        <v>179</v>
      </c>
      <c r="W184" s="1" t="str">
        <f>X184&amp;":"&amp;COUNTIF($X$6:X184,X184)</f>
        <v>79:29</v>
      </c>
      <c r="X184" s="264">
        <f>'Student name internal mark'!Y185</f>
        <v>79</v>
      </c>
      <c r="Y184" s="227">
        <f t="shared" si="40"/>
        <v>2</v>
      </c>
      <c r="Z184" s="227">
        <f t="shared" si="41"/>
        <v>2</v>
      </c>
      <c r="AA184" s="227">
        <f t="shared" si="42"/>
        <v>2</v>
      </c>
      <c r="AB184" s="227">
        <f t="shared" si="43"/>
        <v>2</v>
      </c>
      <c r="AC184" s="227">
        <f t="shared" si="44"/>
        <v>2</v>
      </c>
      <c r="AD184" s="227">
        <f t="shared" si="45"/>
        <v>2</v>
      </c>
      <c r="AE184" s="227">
        <f t="shared" si="46"/>
        <v>2</v>
      </c>
      <c r="AF184" s="227">
        <f t="shared" si="47"/>
        <v>2</v>
      </c>
      <c r="AG184" s="227">
        <f t="shared" si="48"/>
        <v>2</v>
      </c>
      <c r="AH184" s="227">
        <f t="shared" si="49"/>
        <v>2</v>
      </c>
      <c r="AI184" s="227">
        <f t="shared" si="50"/>
        <v>6</v>
      </c>
      <c r="AJ184" s="227">
        <f t="shared" si="51"/>
        <v>9</v>
      </c>
      <c r="AK184" s="227">
        <f t="shared" si="52"/>
        <v>5</v>
      </c>
      <c r="AL184" s="227">
        <f t="shared" si="53"/>
        <v>11</v>
      </c>
      <c r="AM184" s="227">
        <f t="shared" si="54"/>
        <v>14</v>
      </c>
      <c r="AN184" s="227">
        <f t="shared" si="55"/>
        <v>14</v>
      </c>
      <c r="AO184" s="261">
        <f t="shared" si="56"/>
        <v>79</v>
      </c>
    </row>
    <row r="185" spans="1:41" ht="15.6">
      <c r="A185">
        <f t="shared" si="38"/>
        <v>65</v>
      </c>
      <c r="B185" s="191" t="str">
        <f>C185&amp;":"&amp;COUNTIF($C$6:C185,C185)</f>
        <v>65:4</v>
      </c>
      <c r="C185" s="148">
        <f t="shared" si="39"/>
        <v>65</v>
      </c>
      <c r="D185" s="262">
        <v>2</v>
      </c>
      <c r="E185" s="262">
        <v>1</v>
      </c>
      <c r="F185" s="262">
        <v>2</v>
      </c>
      <c r="G185" s="262">
        <v>2</v>
      </c>
      <c r="H185" s="262">
        <v>2</v>
      </c>
      <c r="I185" s="262">
        <v>2</v>
      </c>
      <c r="J185" s="262">
        <v>2</v>
      </c>
      <c r="K185" s="262">
        <v>2</v>
      </c>
      <c r="L185" s="262">
        <v>2</v>
      </c>
      <c r="M185" s="262">
        <v>2</v>
      </c>
      <c r="N185" s="262">
        <v>10</v>
      </c>
      <c r="O185" s="262">
        <v>11</v>
      </c>
      <c r="P185" s="262">
        <v>11</v>
      </c>
      <c r="Q185" s="262">
        <v>2</v>
      </c>
      <c r="R185" s="262">
        <v>5</v>
      </c>
      <c r="S185" s="262">
        <v>7</v>
      </c>
      <c r="T185" s="263"/>
      <c r="V185" s="2">
        <v>180</v>
      </c>
      <c r="W185" s="1" t="str">
        <f>X185&amp;":"&amp;COUNTIF($X$6:X185,X185)</f>
        <v>88:8</v>
      </c>
      <c r="X185" s="264">
        <f>'Student name internal mark'!Y186</f>
        <v>88</v>
      </c>
      <c r="Y185" s="227">
        <f t="shared" si="40"/>
        <v>2</v>
      </c>
      <c r="Z185" s="227">
        <f t="shared" si="41"/>
        <v>1</v>
      </c>
      <c r="AA185" s="227">
        <f t="shared" si="42"/>
        <v>2</v>
      </c>
      <c r="AB185" s="227">
        <f t="shared" si="43"/>
        <v>1</v>
      </c>
      <c r="AC185" s="227">
        <f t="shared" si="44"/>
        <v>2</v>
      </c>
      <c r="AD185" s="227">
        <f t="shared" si="45"/>
        <v>1</v>
      </c>
      <c r="AE185" s="227">
        <f t="shared" si="46"/>
        <v>1</v>
      </c>
      <c r="AF185" s="227">
        <f t="shared" si="47"/>
        <v>1</v>
      </c>
      <c r="AG185" s="227">
        <f t="shared" si="48"/>
        <v>2</v>
      </c>
      <c r="AH185" s="227">
        <f t="shared" si="49"/>
        <v>2</v>
      </c>
      <c r="AI185" s="227">
        <f t="shared" si="50"/>
        <v>9</v>
      </c>
      <c r="AJ185" s="227">
        <f t="shared" si="51"/>
        <v>13</v>
      </c>
      <c r="AK185" s="227">
        <f t="shared" si="52"/>
        <v>14</v>
      </c>
      <c r="AL185" s="227">
        <f t="shared" si="53"/>
        <v>11</v>
      </c>
      <c r="AM185" s="227">
        <f t="shared" si="54"/>
        <v>14</v>
      </c>
      <c r="AN185" s="227">
        <f t="shared" si="55"/>
        <v>12</v>
      </c>
      <c r="AO185" s="261">
        <f t="shared" si="56"/>
        <v>88</v>
      </c>
    </row>
    <row r="186" spans="1:41" ht="15.6">
      <c r="A186">
        <f t="shared" si="38"/>
        <v>69</v>
      </c>
      <c r="B186" s="191" t="str">
        <f>C186&amp;":"&amp;COUNTIF($C$6:C186,C186)</f>
        <v>69:3</v>
      </c>
      <c r="C186" s="148">
        <f t="shared" si="39"/>
        <v>69</v>
      </c>
      <c r="D186" s="262">
        <v>2</v>
      </c>
      <c r="E186" s="262">
        <v>1</v>
      </c>
      <c r="F186" s="262">
        <v>2</v>
      </c>
      <c r="G186" s="262">
        <v>2</v>
      </c>
      <c r="H186" s="262">
        <v>2</v>
      </c>
      <c r="I186" s="262">
        <v>2</v>
      </c>
      <c r="J186" s="262">
        <v>2</v>
      </c>
      <c r="K186" s="262">
        <v>2</v>
      </c>
      <c r="L186" s="262">
        <v>2</v>
      </c>
      <c r="M186" s="262">
        <v>2</v>
      </c>
      <c r="N186" s="262">
        <v>8</v>
      </c>
      <c r="O186" s="262">
        <v>6</v>
      </c>
      <c r="P186" s="262">
        <v>4</v>
      </c>
      <c r="Q186" s="262">
        <v>14</v>
      </c>
      <c r="R186" s="262">
        <v>5</v>
      </c>
      <c r="S186" s="262">
        <v>13</v>
      </c>
      <c r="T186" s="263"/>
      <c r="V186" s="2">
        <v>181</v>
      </c>
      <c r="W186" s="1" t="str">
        <f>X186&amp;":"&amp;COUNTIF($X$6:X186,X186)</f>
        <v>59:2</v>
      </c>
      <c r="X186" s="264">
        <f>'Student name internal mark'!Y187</f>
        <v>59</v>
      </c>
      <c r="Y186" s="227">
        <f t="shared" si="40"/>
        <v>2</v>
      </c>
      <c r="Z186" s="227">
        <f t="shared" si="41"/>
        <v>2</v>
      </c>
      <c r="AA186" s="227">
        <f t="shared" si="42"/>
        <v>2</v>
      </c>
      <c r="AB186" s="227">
        <f t="shared" si="43"/>
        <v>2</v>
      </c>
      <c r="AC186" s="227">
        <f t="shared" si="44"/>
        <v>2</v>
      </c>
      <c r="AD186" s="227">
        <f t="shared" si="45"/>
        <v>2</v>
      </c>
      <c r="AE186" s="227">
        <f t="shared" si="46"/>
        <v>2</v>
      </c>
      <c r="AF186" s="227">
        <f t="shared" si="47"/>
        <v>2</v>
      </c>
      <c r="AG186" s="227">
        <f t="shared" si="48"/>
        <v>2</v>
      </c>
      <c r="AH186" s="227">
        <f t="shared" si="49"/>
        <v>2</v>
      </c>
      <c r="AI186" s="227">
        <f t="shared" si="50"/>
        <v>7</v>
      </c>
      <c r="AJ186" s="227">
        <f t="shared" si="51"/>
        <v>6</v>
      </c>
      <c r="AK186" s="227">
        <f t="shared" si="52"/>
        <v>6</v>
      </c>
      <c r="AL186" s="227">
        <f t="shared" si="53"/>
        <v>6</v>
      </c>
      <c r="AM186" s="227">
        <f t="shared" si="54"/>
        <v>12</v>
      </c>
      <c r="AN186" s="227">
        <f t="shared" si="55"/>
        <v>2</v>
      </c>
      <c r="AO186" s="261">
        <f t="shared" si="56"/>
        <v>59</v>
      </c>
    </row>
    <row r="187" spans="1:41" ht="15.6">
      <c r="A187">
        <f t="shared" si="38"/>
        <v>64</v>
      </c>
      <c r="B187" s="191" t="str">
        <f>C187&amp;":"&amp;COUNTIF($C$6:C187,C187)</f>
        <v>64:7</v>
      </c>
      <c r="C187" s="148">
        <f t="shared" si="39"/>
        <v>64</v>
      </c>
      <c r="D187" s="262">
        <v>2</v>
      </c>
      <c r="E187" s="262">
        <v>2</v>
      </c>
      <c r="F187" s="262">
        <v>2</v>
      </c>
      <c r="G187" s="262">
        <v>2</v>
      </c>
      <c r="H187" s="262">
        <v>2</v>
      </c>
      <c r="I187" s="262">
        <v>2</v>
      </c>
      <c r="J187" s="262">
        <v>2</v>
      </c>
      <c r="K187" s="262">
        <v>2</v>
      </c>
      <c r="L187" s="262">
        <v>2</v>
      </c>
      <c r="M187" s="262">
        <v>2</v>
      </c>
      <c r="N187" s="262">
        <v>7</v>
      </c>
      <c r="O187" s="262">
        <v>4</v>
      </c>
      <c r="P187" s="262">
        <v>5</v>
      </c>
      <c r="Q187" s="262">
        <v>11</v>
      </c>
      <c r="R187" s="262">
        <v>14</v>
      </c>
      <c r="S187" s="262">
        <v>3</v>
      </c>
      <c r="T187" s="263"/>
      <c r="V187" s="2">
        <v>182</v>
      </c>
      <c r="W187" s="1" t="str">
        <f>X187&amp;":"&amp;COUNTIF($X$6:X187,X187)</f>
        <v>86:39</v>
      </c>
      <c r="X187" s="264">
        <f>'Student name internal mark'!Y188</f>
        <v>86</v>
      </c>
      <c r="Y187" s="227">
        <f t="shared" si="40"/>
        <v>1</v>
      </c>
      <c r="Z187" s="227">
        <f t="shared" si="41"/>
        <v>0</v>
      </c>
      <c r="AA187" s="227">
        <f t="shared" si="42"/>
        <v>2</v>
      </c>
      <c r="AB187" s="227">
        <f t="shared" si="43"/>
        <v>0</v>
      </c>
      <c r="AC187" s="227">
        <f t="shared" si="44"/>
        <v>0</v>
      </c>
      <c r="AD187" s="227">
        <f t="shared" si="45"/>
        <v>0</v>
      </c>
      <c r="AE187" s="227">
        <f t="shared" si="46"/>
        <v>2</v>
      </c>
      <c r="AF187" s="227">
        <f t="shared" si="47"/>
        <v>2</v>
      </c>
      <c r="AG187" s="227">
        <f t="shared" si="48"/>
        <v>2</v>
      </c>
      <c r="AH187" s="227">
        <f t="shared" si="49"/>
        <v>2</v>
      </c>
      <c r="AI187" s="227">
        <f t="shared" si="50"/>
        <v>10</v>
      </c>
      <c r="AJ187" s="227">
        <f t="shared" si="51"/>
        <v>13</v>
      </c>
      <c r="AK187" s="227">
        <f t="shared" si="52"/>
        <v>13</v>
      </c>
      <c r="AL187" s="227">
        <f t="shared" si="53"/>
        <v>13</v>
      </c>
      <c r="AM187" s="227">
        <f t="shared" si="54"/>
        <v>13</v>
      </c>
      <c r="AN187" s="227">
        <f t="shared" si="55"/>
        <v>13</v>
      </c>
      <c r="AO187" s="261">
        <f t="shared" si="56"/>
        <v>86</v>
      </c>
    </row>
    <row r="188" spans="1:41" ht="15.6">
      <c r="A188">
        <f t="shared" si="38"/>
        <v>60</v>
      </c>
      <c r="B188" s="191" t="str">
        <f>C188&amp;":"&amp;COUNTIF($C$6:C188,C188)</f>
        <v>60:3</v>
      </c>
      <c r="C188" s="148">
        <f t="shared" si="39"/>
        <v>60</v>
      </c>
      <c r="D188" s="262">
        <v>2</v>
      </c>
      <c r="E188" s="262">
        <v>2</v>
      </c>
      <c r="F188" s="262">
        <v>2</v>
      </c>
      <c r="G188" s="262">
        <v>1</v>
      </c>
      <c r="H188" s="262">
        <v>2</v>
      </c>
      <c r="I188" s="262">
        <v>2</v>
      </c>
      <c r="J188" s="262">
        <v>2</v>
      </c>
      <c r="K188" s="262">
        <v>2</v>
      </c>
      <c r="L188" s="262">
        <v>2</v>
      </c>
      <c r="M188" s="262">
        <v>2</v>
      </c>
      <c r="N188" s="262">
        <v>7</v>
      </c>
      <c r="O188" s="262">
        <v>6</v>
      </c>
      <c r="P188" s="262">
        <v>4</v>
      </c>
      <c r="Q188" s="262">
        <v>7</v>
      </c>
      <c r="R188" s="262">
        <v>8</v>
      </c>
      <c r="S188" s="262">
        <v>9</v>
      </c>
      <c r="T188" s="263"/>
      <c r="V188" s="2">
        <v>183</v>
      </c>
      <c r="W188" s="1" t="str">
        <f>X188&amp;":"&amp;COUNTIF($X$6:X188,X188)</f>
        <v>86:40</v>
      </c>
      <c r="X188" s="264">
        <f>'Student name internal mark'!Y189</f>
        <v>86</v>
      </c>
      <c r="Y188" s="227">
        <f t="shared" si="40"/>
        <v>1</v>
      </c>
      <c r="Z188" s="227">
        <f t="shared" si="41"/>
        <v>0</v>
      </c>
      <c r="AA188" s="227">
        <f t="shared" si="42"/>
        <v>2</v>
      </c>
      <c r="AB188" s="227">
        <f t="shared" si="43"/>
        <v>0</v>
      </c>
      <c r="AC188" s="227">
        <f t="shared" si="44"/>
        <v>0</v>
      </c>
      <c r="AD188" s="227">
        <f t="shared" si="45"/>
        <v>0</v>
      </c>
      <c r="AE188" s="227">
        <f t="shared" si="46"/>
        <v>2</v>
      </c>
      <c r="AF188" s="227">
        <f t="shared" si="47"/>
        <v>2</v>
      </c>
      <c r="AG188" s="227">
        <f t="shared" si="48"/>
        <v>2</v>
      </c>
      <c r="AH188" s="227">
        <f t="shared" si="49"/>
        <v>2</v>
      </c>
      <c r="AI188" s="227">
        <f t="shared" si="50"/>
        <v>10</v>
      </c>
      <c r="AJ188" s="227">
        <f t="shared" si="51"/>
        <v>13</v>
      </c>
      <c r="AK188" s="227">
        <f t="shared" si="52"/>
        <v>13</v>
      </c>
      <c r="AL188" s="227">
        <f t="shared" si="53"/>
        <v>13</v>
      </c>
      <c r="AM188" s="227">
        <f t="shared" si="54"/>
        <v>13</v>
      </c>
      <c r="AN188" s="227">
        <f t="shared" si="55"/>
        <v>13</v>
      </c>
      <c r="AO188" s="261">
        <f t="shared" si="56"/>
        <v>86</v>
      </c>
    </row>
    <row r="189" spans="1:41" ht="15.6">
      <c r="A189">
        <f t="shared" si="38"/>
        <v>68</v>
      </c>
      <c r="B189" s="191" t="str">
        <f>C189&amp;":"&amp;COUNTIF($C$6:C189,C189)</f>
        <v>68:9</v>
      </c>
      <c r="C189" s="148">
        <f t="shared" si="39"/>
        <v>68</v>
      </c>
      <c r="D189" s="262">
        <v>2</v>
      </c>
      <c r="E189" s="262">
        <v>2</v>
      </c>
      <c r="F189" s="262">
        <v>2</v>
      </c>
      <c r="G189" s="262">
        <v>1</v>
      </c>
      <c r="H189" s="262">
        <v>2</v>
      </c>
      <c r="I189" s="262">
        <v>2</v>
      </c>
      <c r="J189" s="262">
        <v>2</v>
      </c>
      <c r="K189" s="262">
        <v>2</v>
      </c>
      <c r="L189" s="262">
        <v>2</v>
      </c>
      <c r="M189" s="262">
        <v>2</v>
      </c>
      <c r="N189" s="262">
        <v>7</v>
      </c>
      <c r="O189" s="262">
        <v>11</v>
      </c>
      <c r="P189" s="262">
        <v>1</v>
      </c>
      <c r="Q189" s="262">
        <v>14</v>
      </c>
      <c r="R189" s="262">
        <v>4</v>
      </c>
      <c r="S189" s="262">
        <v>12</v>
      </c>
      <c r="T189" s="263"/>
      <c r="V189" s="2">
        <v>184</v>
      </c>
      <c r="W189" s="1" t="str">
        <f>X189&amp;":"&amp;COUNTIF($X$6:X189,X189)</f>
        <v>85:20</v>
      </c>
      <c r="X189" s="264">
        <f>'Student name internal mark'!Y190</f>
        <v>85</v>
      </c>
      <c r="Y189" s="227">
        <f t="shared" si="40"/>
        <v>1</v>
      </c>
      <c r="Z189" s="227">
        <f t="shared" si="41"/>
        <v>2</v>
      </c>
      <c r="AA189" s="227">
        <f t="shared" si="42"/>
        <v>2</v>
      </c>
      <c r="AB189" s="227">
        <f t="shared" si="43"/>
        <v>2</v>
      </c>
      <c r="AC189" s="227">
        <f t="shared" si="44"/>
        <v>2</v>
      </c>
      <c r="AD189" s="227">
        <f t="shared" si="45"/>
        <v>1</v>
      </c>
      <c r="AE189" s="227">
        <f t="shared" si="46"/>
        <v>1</v>
      </c>
      <c r="AF189" s="227">
        <f t="shared" si="47"/>
        <v>1</v>
      </c>
      <c r="AG189" s="227">
        <f t="shared" si="48"/>
        <v>2</v>
      </c>
      <c r="AH189" s="227">
        <f t="shared" si="49"/>
        <v>2</v>
      </c>
      <c r="AI189" s="227">
        <f t="shared" si="50"/>
        <v>8</v>
      </c>
      <c r="AJ189" s="227">
        <f t="shared" si="51"/>
        <v>11</v>
      </c>
      <c r="AK189" s="227">
        <f t="shared" si="52"/>
        <v>14</v>
      </c>
      <c r="AL189" s="227">
        <f t="shared" si="53"/>
        <v>13</v>
      </c>
      <c r="AM189" s="227">
        <f t="shared" si="54"/>
        <v>12</v>
      </c>
      <c r="AN189" s="227">
        <f t="shared" si="55"/>
        <v>11</v>
      </c>
      <c r="AO189" s="261">
        <f t="shared" si="56"/>
        <v>85</v>
      </c>
    </row>
    <row r="190" spans="1:41" ht="15.6">
      <c r="A190">
        <f t="shared" si="38"/>
        <v>68</v>
      </c>
      <c r="B190" s="191" t="str">
        <f>C190&amp;":"&amp;COUNTIF($C$6:C190,C190)</f>
        <v>68:10</v>
      </c>
      <c r="C190" s="148">
        <f t="shared" si="39"/>
        <v>68</v>
      </c>
      <c r="D190" s="262">
        <v>2</v>
      </c>
      <c r="E190" s="262">
        <v>2</v>
      </c>
      <c r="F190" s="262">
        <v>2</v>
      </c>
      <c r="G190" s="262">
        <v>1</v>
      </c>
      <c r="H190" s="262">
        <v>2</v>
      </c>
      <c r="I190" s="262">
        <v>2</v>
      </c>
      <c r="J190" s="262">
        <v>2</v>
      </c>
      <c r="K190" s="262">
        <v>2</v>
      </c>
      <c r="L190" s="262">
        <v>2</v>
      </c>
      <c r="M190" s="262">
        <v>2</v>
      </c>
      <c r="N190" s="262">
        <v>10</v>
      </c>
      <c r="O190" s="262">
        <v>11</v>
      </c>
      <c r="P190" s="262">
        <v>12</v>
      </c>
      <c r="Q190" s="262">
        <v>12</v>
      </c>
      <c r="R190" s="262">
        <v>1</v>
      </c>
      <c r="S190" s="262">
        <v>3</v>
      </c>
      <c r="T190" s="263"/>
      <c r="V190" s="2">
        <v>185</v>
      </c>
      <c r="W190" s="1" t="str">
        <f>X190&amp;":"&amp;COUNTIF($X$6:X190,X190)</f>
        <v>79:30</v>
      </c>
      <c r="X190" s="264">
        <f>'Student name internal mark'!Y191</f>
        <v>79</v>
      </c>
      <c r="Y190" s="227">
        <f t="shared" si="40"/>
        <v>2</v>
      </c>
      <c r="Z190" s="227">
        <f t="shared" si="41"/>
        <v>2</v>
      </c>
      <c r="AA190" s="227">
        <f t="shared" si="42"/>
        <v>2</v>
      </c>
      <c r="AB190" s="227">
        <f t="shared" si="43"/>
        <v>2</v>
      </c>
      <c r="AC190" s="227">
        <f t="shared" si="44"/>
        <v>2</v>
      </c>
      <c r="AD190" s="227">
        <f t="shared" si="45"/>
        <v>2</v>
      </c>
      <c r="AE190" s="227">
        <f t="shared" si="46"/>
        <v>2</v>
      </c>
      <c r="AF190" s="227">
        <f t="shared" si="47"/>
        <v>2</v>
      </c>
      <c r="AG190" s="227">
        <f t="shared" si="48"/>
        <v>2</v>
      </c>
      <c r="AH190" s="227">
        <f t="shared" si="49"/>
        <v>2</v>
      </c>
      <c r="AI190" s="227">
        <f t="shared" si="50"/>
        <v>6</v>
      </c>
      <c r="AJ190" s="227">
        <f t="shared" si="51"/>
        <v>9</v>
      </c>
      <c r="AK190" s="227">
        <f t="shared" si="52"/>
        <v>5</v>
      </c>
      <c r="AL190" s="227">
        <f t="shared" si="53"/>
        <v>11</v>
      </c>
      <c r="AM190" s="227">
        <f t="shared" si="54"/>
        <v>14</v>
      </c>
      <c r="AN190" s="227">
        <f t="shared" si="55"/>
        <v>14</v>
      </c>
      <c r="AO190" s="261">
        <f t="shared" si="56"/>
        <v>79</v>
      </c>
    </row>
    <row r="191" spans="1:41" ht="15.6">
      <c r="A191">
        <f t="shared" si="38"/>
        <v>79</v>
      </c>
      <c r="B191" s="191" t="str">
        <f>C191&amp;":"&amp;COUNTIF($C$6:C191,C191)</f>
        <v>79:4</v>
      </c>
      <c r="C191" s="148">
        <f t="shared" si="39"/>
        <v>79</v>
      </c>
      <c r="D191" s="262">
        <v>2</v>
      </c>
      <c r="E191" s="262">
        <v>2</v>
      </c>
      <c r="F191" s="262">
        <v>2</v>
      </c>
      <c r="G191" s="262">
        <v>1</v>
      </c>
      <c r="H191" s="262">
        <v>2</v>
      </c>
      <c r="I191" s="262">
        <v>2</v>
      </c>
      <c r="J191" s="262">
        <v>2</v>
      </c>
      <c r="K191" s="262">
        <v>2</v>
      </c>
      <c r="L191" s="262">
        <v>2</v>
      </c>
      <c r="M191" s="262">
        <v>2</v>
      </c>
      <c r="N191" s="262">
        <v>7</v>
      </c>
      <c r="O191" s="262">
        <v>14</v>
      </c>
      <c r="P191" s="262">
        <v>7</v>
      </c>
      <c r="Q191" s="262">
        <v>14</v>
      </c>
      <c r="R191" s="262">
        <v>10</v>
      </c>
      <c r="S191" s="262">
        <v>8</v>
      </c>
      <c r="T191" s="263"/>
      <c r="V191" s="2">
        <v>186</v>
      </c>
      <c r="W191" s="1" t="str">
        <f>X191&amp;":"&amp;COUNTIF($X$6:X191,X191)</f>
        <v>79:31</v>
      </c>
      <c r="X191" s="264">
        <f>'Student name internal mark'!Y192</f>
        <v>79</v>
      </c>
      <c r="Y191" s="227">
        <f t="shared" si="40"/>
        <v>2</v>
      </c>
      <c r="Z191" s="227">
        <f t="shared" si="41"/>
        <v>2</v>
      </c>
      <c r="AA191" s="227">
        <f t="shared" si="42"/>
        <v>2</v>
      </c>
      <c r="AB191" s="227">
        <f t="shared" si="43"/>
        <v>2</v>
      </c>
      <c r="AC191" s="227">
        <f t="shared" si="44"/>
        <v>2</v>
      </c>
      <c r="AD191" s="227">
        <f t="shared" si="45"/>
        <v>2</v>
      </c>
      <c r="AE191" s="227">
        <f t="shared" si="46"/>
        <v>2</v>
      </c>
      <c r="AF191" s="227">
        <f t="shared" si="47"/>
        <v>2</v>
      </c>
      <c r="AG191" s="227">
        <f t="shared" si="48"/>
        <v>2</v>
      </c>
      <c r="AH191" s="227">
        <f t="shared" si="49"/>
        <v>2</v>
      </c>
      <c r="AI191" s="227">
        <f t="shared" si="50"/>
        <v>6</v>
      </c>
      <c r="AJ191" s="227">
        <f t="shared" si="51"/>
        <v>9</v>
      </c>
      <c r="AK191" s="227">
        <f t="shared" si="52"/>
        <v>5</v>
      </c>
      <c r="AL191" s="227">
        <f t="shared" si="53"/>
        <v>11</v>
      </c>
      <c r="AM191" s="227">
        <f t="shared" si="54"/>
        <v>14</v>
      </c>
      <c r="AN191" s="227">
        <f t="shared" si="55"/>
        <v>14</v>
      </c>
      <c r="AO191" s="261">
        <f t="shared" si="56"/>
        <v>79</v>
      </c>
    </row>
    <row r="192" spans="1:41" ht="15.6">
      <c r="A192">
        <f t="shared" si="38"/>
        <v>76</v>
      </c>
      <c r="B192" s="191" t="str">
        <f>C192&amp;":"&amp;COUNTIF($C$6:C192,C192)</f>
        <v>76:2</v>
      </c>
      <c r="C192" s="148">
        <f t="shared" si="39"/>
        <v>76</v>
      </c>
      <c r="D192" s="262">
        <v>2</v>
      </c>
      <c r="E192" s="262">
        <v>1</v>
      </c>
      <c r="F192" s="262">
        <v>2</v>
      </c>
      <c r="G192" s="262">
        <v>1</v>
      </c>
      <c r="H192" s="262">
        <v>2</v>
      </c>
      <c r="I192" s="262">
        <v>2</v>
      </c>
      <c r="J192" s="262">
        <v>2</v>
      </c>
      <c r="K192" s="262">
        <v>2</v>
      </c>
      <c r="L192" s="262">
        <v>2</v>
      </c>
      <c r="M192" s="262">
        <v>2</v>
      </c>
      <c r="N192" s="262">
        <v>8</v>
      </c>
      <c r="O192" s="262">
        <v>12</v>
      </c>
      <c r="P192" s="262">
        <v>9</v>
      </c>
      <c r="Q192" s="262">
        <v>13</v>
      </c>
      <c r="R192" s="262">
        <v>13</v>
      </c>
      <c r="S192" s="262">
        <v>3</v>
      </c>
      <c r="T192" s="263"/>
      <c r="V192" s="2">
        <v>187</v>
      </c>
      <c r="W192" s="1" t="str">
        <f>X192&amp;":"&amp;COUNTIF($X$6:X192,X192)</f>
        <v>88:9</v>
      </c>
      <c r="X192" s="264">
        <f>'Student name internal mark'!Y193</f>
        <v>88</v>
      </c>
      <c r="Y192" s="227">
        <f t="shared" si="40"/>
        <v>2</v>
      </c>
      <c r="Z192" s="227">
        <f t="shared" si="41"/>
        <v>1</v>
      </c>
      <c r="AA192" s="227">
        <f t="shared" si="42"/>
        <v>2</v>
      </c>
      <c r="AB192" s="227">
        <f t="shared" si="43"/>
        <v>1</v>
      </c>
      <c r="AC192" s="227">
        <f t="shared" si="44"/>
        <v>2</v>
      </c>
      <c r="AD192" s="227">
        <f t="shared" si="45"/>
        <v>1</v>
      </c>
      <c r="AE192" s="227">
        <f t="shared" si="46"/>
        <v>1</v>
      </c>
      <c r="AF192" s="227">
        <f t="shared" si="47"/>
        <v>1</v>
      </c>
      <c r="AG192" s="227">
        <f t="shared" si="48"/>
        <v>2</v>
      </c>
      <c r="AH192" s="227">
        <f t="shared" si="49"/>
        <v>2</v>
      </c>
      <c r="AI192" s="227">
        <f t="shared" si="50"/>
        <v>9</v>
      </c>
      <c r="AJ192" s="227">
        <f t="shared" si="51"/>
        <v>13</v>
      </c>
      <c r="AK192" s="227">
        <f t="shared" si="52"/>
        <v>14</v>
      </c>
      <c r="AL192" s="227">
        <f t="shared" si="53"/>
        <v>11</v>
      </c>
      <c r="AM192" s="227">
        <f t="shared" si="54"/>
        <v>14</v>
      </c>
      <c r="AN192" s="227">
        <f t="shared" si="55"/>
        <v>12</v>
      </c>
      <c r="AO192" s="261">
        <f t="shared" si="56"/>
        <v>88</v>
      </c>
    </row>
    <row r="193" spans="1:41" ht="15.6">
      <c r="A193">
        <f t="shared" si="38"/>
        <v>72</v>
      </c>
      <c r="B193" s="191" t="str">
        <f>C193&amp;":"&amp;COUNTIF($C$6:C193,C193)</f>
        <v>72:10</v>
      </c>
      <c r="C193" s="148">
        <f t="shared" si="39"/>
        <v>72</v>
      </c>
      <c r="D193" s="262">
        <v>2</v>
      </c>
      <c r="E193" s="262">
        <v>2</v>
      </c>
      <c r="F193" s="262">
        <v>2</v>
      </c>
      <c r="G193" s="262">
        <v>1</v>
      </c>
      <c r="H193" s="262">
        <v>2</v>
      </c>
      <c r="I193" s="262">
        <v>2</v>
      </c>
      <c r="J193" s="262">
        <v>2</v>
      </c>
      <c r="K193" s="262">
        <v>2</v>
      </c>
      <c r="L193" s="262">
        <v>2</v>
      </c>
      <c r="M193" s="262">
        <v>2</v>
      </c>
      <c r="N193" s="262">
        <v>7</v>
      </c>
      <c r="O193" s="262">
        <v>14</v>
      </c>
      <c r="P193" s="262">
        <v>8</v>
      </c>
      <c r="Q193" s="262">
        <v>11</v>
      </c>
      <c r="R193" s="262">
        <v>9</v>
      </c>
      <c r="S193" s="262">
        <v>4</v>
      </c>
      <c r="T193" s="263"/>
      <c r="V193" s="2">
        <v>188</v>
      </c>
      <c r="W193" s="1" t="str">
        <f>X193&amp;":"&amp;COUNTIF($X$6:X193,X193)</f>
        <v>89:6</v>
      </c>
      <c r="X193" s="264">
        <f>'Student name internal mark'!Y194</f>
        <v>89</v>
      </c>
      <c r="Y193" s="227">
        <f t="shared" si="40"/>
        <v>2</v>
      </c>
      <c r="Z193" s="227">
        <f t="shared" si="41"/>
        <v>0</v>
      </c>
      <c r="AA193" s="227">
        <f t="shared" si="42"/>
        <v>2</v>
      </c>
      <c r="AB193" s="227">
        <f t="shared" si="43"/>
        <v>1</v>
      </c>
      <c r="AC193" s="227">
        <f t="shared" si="44"/>
        <v>2</v>
      </c>
      <c r="AD193" s="227">
        <f t="shared" si="45"/>
        <v>0</v>
      </c>
      <c r="AE193" s="227">
        <f t="shared" si="46"/>
        <v>2</v>
      </c>
      <c r="AF193" s="227">
        <f t="shared" si="47"/>
        <v>2</v>
      </c>
      <c r="AG193" s="227">
        <f t="shared" si="48"/>
        <v>2</v>
      </c>
      <c r="AH193" s="227">
        <f t="shared" si="49"/>
        <v>2</v>
      </c>
      <c r="AI193" s="227">
        <f t="shared" si="50"/>
        <v>9</v>
      </c>
      <c r="AJ193" s="227">
        <f t="shared" si="51"/>
        <v>13</v>
      </c>
      <c r="AK193" s="227">
        <f t="shared" si="52"/>
        <v>13</v>
      </c>
      <c r="AL193" s="227">
        <f t="shared" si="53"/>
        <v>13</v>
      </c>
      <c r="AM193" s="227">
        <f t="shared" si="54"/>
        <v>13</v>
      </c>
      <c r="AN193" s="227">
        <f t="shared" si="55"/>
        <v>13</v>
      </c>
      <c r="AO193" s="261">
        <f t="shared" si="56"/>
        <v>89</v>
      </c>
    </row>
    <row r="194" spans="1:41" ht="15.6">
      <c r="A194">
        <f t="shared" si="38"/>
        <v>60</v>
      </c>
      <c r="B194" s="191" t="str">
        <f>C194&amp;":"&amp;COUNTIF($C$6:C194,C194)</f>
        <v>60:4</v>
      </c>
      <c r="C194" s="148">
        <f t="shared" si="39"/>
        <v>60</v>
      </c>
      <c r="D194" s="262">
        <v>2</v>
      </c>
      <c r="E194" s="262">
        <v>2</v>
      </c>
      <c r="F194" s="262">
        <v>2</v>
      </c>
      <c r="G194" s="262">
        <v>2</v>
      </c>
      <c r="H194" s="262">
        <v>2</v>
      </c>
      <c r="I194" s="262">
        <v>2</v>
      </c>
      <c r="J194" s="262">
        <v>2</v>
      </c>
      <c r="K194" s="262">
        <v>2</v>
      </c>
      <c r="L194" s="262">
        <v>2</v>
      </c>
      <c r="M194" s="262">
        <v>2</v>
      </c>
      <c r="N194" s="262">
        <v>5</v>
      </c>
      <c r="O194" s="262">
        <v>0</v>
      </c>
      <c r="P194" s="262">
        <v>6</v>
      </c>
      <c r="Q194" s="262">
        <v>5</v>
      </c>
      <c r="R194" s="262">
        <v>13</v>
      </c>
      <c r="S194" s="262">
        <v>11</v>
      </c>
      <c r="T194" s="263"/>
      <c r="V194" s="2">
        <v>189</v>
      </c>
      <c r="W194" s="1" t="str">
        <f>X194&amp;":"&amp;COUNTIF($X$6:X194,X194)</f>
        <v>85:21</v>
      </c>
      <c r="X194" s="264">
        <f>'Student name internal mark'!Y195</f>
        <v>85</v>
      </c>
      <c r="Y194" s="227">
        <f t="shared" si="40"/>
        <v>1</v>
      </c>
      <c r="Z194" s="227">
        <f t="shared" si="41"/>
        <v>2</v>
      </c>
      <c r="AA194" s="227">
        <f t="shared" si="42"/>
        <v>2</v>
      </c>
      <c r="AB194" s="227">
        <f t="shared" si="43"/>
        <v>2</v>
      </c>
      <c r="AC194" s="227">
        <f t="shared" si="44"/>
        <v>2</v>
      </c>
      <c r="AD194" s="227">
        <f t="shared" si="45"/>
        <v>1</v>
      </c>
      <c r="AE194" s="227">
        <f t="shared" si="46"/>
        <v>1</v>
      </c>
      <c r="AF194" s="227">
        <f t="shared" si="47"/>
        <v>1</v>
      </c>
      <c r="AG194" s="227">
        <f t="shared" si="48"/>
        <v>2</v>
      </c>
      <c r="AH194" s="227">
        <f t="shared" si="49"/>
        <v>2</v>
      </c>
      <c r="AI194" s="227">
        <f t="shared" si="50"/>
        <v>8</v>
      </c>
      <c r="AJ194" s="227">
        <f t="shared" si="51"/>
        <v>11</v>
      </c>
      <c r="AK194" s="227">
        <f t="shared" si="52"/>
        <v>14</v>
      </c>
      <c r="AL194" s="227">
        <f t="shared" si="53"/>
        <v>13</v>
      </c>
      <c r="AM194" s="227">
        <f t="shared" si="54"/>
        <v>12</v>
      </c>
      <c r="AN194" s="227">
        <f t="shared" si="55"/>
        <v>11</v>
      </c>
      <c r="AO194" s="261">
        <f t="shared" si="56"/>
        <v>85</v>
      </c>
    </row>
    <row r="195" spans="1:41" ht="15.6">
      <c r="A195">
        <f t="shared" si="38"/>
        <v>78</v>
      </c>
      <c r="B195" s="191" t="str">
        <f>C195&amp;":"&amp;COUNTIF($C$6:C195,C195)</f>
        <v>78:2</v>
      </c>
      <c r="C195" s="148">
        <f t="shared" si="39"/>
        <v>78</v>
      </c>
      <c r="D195" s="262">
        <v>2</v>
      </c>
      <c r="E195" s="262">
        <v>1</v>
      </c>
      <c r="F195" s="262">
        <v>2</v>
      </c>
      <c r="G195" s="262">
        <v>2</v>
      </c>
      <c r="H195" s="262">
        <v>2</v>
      </c>
      <c r="I195" s="262">
        <v>2</v>
      </c>
      <c r="J195" s="262">
        <v>2</v>
      </c>
      <c r="K195" s="262">
        <v>2</v>
      </c>
      <c r="L195" s="262">
        <v>2</v>
      </c>
      <c r="M195" s="262">
        <v>2</v>
      </c>
      <c r="N195" s="262">
        <v>8</v>
      </c>
      <c r="O195" s="262">
        <v>14</v>
      </c>
      <c r="P195" s="262">
        <v>10</v>
      </c>
      <c r="Q195" s="262">
        <v>11</v>
      </c>
      <c r="R195" s="262">
        <v>9</v>
      </c>
      <c r="S195" s="262">
        <v>7</v>
      </c>
      <c r="T195" s="263"/>
      <c r="V195" s="2">
        <v>190</v>
      </c>
      <c r="W195" s="1" t="str">
        <f>X195&amp;":"&amp;COUNTIF($X$6:X195,X195)</f>
        <v>85:22</v>
      </c>
      <c r="X195" s="264">
        <f>'Student name internal mark'!Y196</f>
        <v>85</v>
      </c>
      <c r="Y195" s="227">
        <f t="shared" si="40"/>
        <v>1</v>
      </c>
      <c r="Z195" s="227">
        <f t="shared" si="41"/>
        <v>2</v>
      </c>
      <c r="AA195" s="227">
        <f t="shared" si="42"/>
        <v>2</v>
      </c>
      <c r="AB195" s="227">
        <f t="shared" si="43"/>
        <v>2</v>
      </c>
      <c r="AC195" s="227">
        <f t="shared" si="44"/>
        <v>2</v>
      </c>
      <c r="AD195" s="227">
        <f t="shared" si="45"/>
        <v>1</v>
      </c>
      <c r="AE195" s="227">
        <f t="shared" si="46"/>
        <v>1</v>
      </c>
      <c r="AF195" s="227">
        <f t="shared" si="47"/>
        <v>1</v>
      </c>
      <c r="AG195" s="227">
        <f t="shared" si="48"/>
        <v>2</v>
      </c>
      <c r="AH195" s="227">
        <f t="shared" si="49"/>
        <v>2</v>
      </c>
      <c r="AI195" s="227">
        <f t="shared" si="50"/>
        <v>8</v>
      </c>
      <c r="AJ195" s="227">
        <f t="shared" si="51"/>
        <v>11</v>
      </c>
      <c r="AK195" s="227">
        <f t="shared" si="52"/>
        <v>14</v>
      </c>
      <c r="AL195" s="227">
        <f t="shared" si="53"/>
        <v>13</v>
      </c>
      <c r="AM195" s="227">
        <f t="shared" si="54"/>
        <v>12</v>
      </c>
      <c r="AN195" s="227">
        <f t="shared" si="55"/>
        <v>11</v>
      </c>
      <c r="AO195" s="261">
        <f t="shared" si="56"/>
        <v>85</v>
      </c>
    </row>
    <row r="196" spans="1:41" ht="15.6">
      <c r="A196">
        <f t="shared" si="38"/>
        <v>54</v>
      </c>
      <c r="B196" s="191" t="str">
        <f>C196&amp;":"&amp;COUNTIF($C$6:C196,C196)</f>
        <v>54:4</v>
      </c>
      <c r="C196" s="148">
        <f t="shared" si="39"/>
        <v>54</v>
      </c>
      <c r="D196" s="262">
        <v>2</v>
      </c>
      <c r="E196" s="262">
        <v>2</v>
      </c>
      <c r="F196" s="262">
        <v>2</v>
      </c>
      <c r="G196" s="262">
        <v>1</v>
      </c>
      <c r="H196" s="262">
        <v>2</v>
      </c>
      <c r="I196" s="262">
        <v>2</v>
      </c>
      <c r="J196" s="262">
        <v>2</v>
      </c>
      <c r="K196" s="262">
        <v>2</v>
      </c>
      <c r="L196" s="262">
        <v>2</v>
      </c>
      <c r="M196" s="262">
        <v>2</v>
      </c>
      <c r="N196" s="262">
        <v>9</v>
      </c>
      <c r="O196" s="262">
        <v>5</v>
      </c>
      <c r="P196" s="262">
        <v>4</v>
      </c>
      <c r="Q196" s="262">
        <v>5</v>
      </c>
      <c r="R196" s="262">
        <v>12</v>
      </c>
      <c r="S196" s="262">
        <v>0</v>
      </c>
      <c r="T196" s="263"/>
      <c r="V196" s="2">
        <v>191</v>
      </c>
      <c r="W196" s="1" t="str">
        <f>X196&amp;":"&amp;COUNTIF($X$6:X196,X196)</f>
        <v>79:32</v>
      </c>
      <c r="X196" s="264">
        <f>'Student name internal mark'!Y197</f>
        <v>79</v>
      </c>
      <c r="Y196" s="227">
        <f t="shared" si="40"/>
        <v>2</v>
      </c>
      <c r="Z196" s="227">
        <f t="shared" si="41"/>
        <v>2</v>
      </c>
      <c r="AA196" s="227">
        <f t="shared" si="42"/>
        <v>2</v>
      </c>
      <c r="AB196" s="227">
        <f t="shared" si="43"/>
        <v>2</v>
      </c>
      <c r="AC196" s="227">
        <f t="shared" si="44"/>
        <v>2</v>
      </c>
      <c r="AD196" s="227">
        <f t="shared" si="45"/>
        <v>2</v>
      </c>
      <c r="AE196" s="227">
        <f t="shared" si="46"/>
        <v>2</v>
      </c>
      <c r="AF196" s="227">
        <f t="shared" si="47"/>
        <v>2</v>
      </c>
      <c r="AG196" s="227">
        <f t="shared" si="48"/>
        <v>2</v>
      </c>
      <c r="AH196" s="227">
        <f t="shared" si="49"/>
        <v>2</v>
      </c>
      <c r="AI196" s="227">
        <f t="shared" si="50"/>
        <v>6</v>
      </c>
      <c r="AJ196" s="227">
        <f t="shared" si="51"/>
        <v>9</v>
      </c>
      <c r="AK196" s="227">
        <f t="shared" si="52"/>
        <v>5</v>
      </c>
      <c r="AL196" s="227">
        <f t="shared" si="53"/>
        <v>11</v>
      </c>
      <c r="AM196" s="227">
        <f t="shared" si="54"/>
        <v>14</v>
      </c>
      <c r="AN196" s="227">
        <f t="shared" si="55"/>
        <v>14</v>
      </c>
      <c r="AO196" s="261">
        <f t="shared" si="56"/>
        <v>79</v>
      </c>
    </row>
    <row r="197" spans="1:41" ht="15.6">
      <c r="A197">
        <f t="shared" si="38"/>
        <v>59</v>
      </c>
      <c r="B197" s="191" t="str">
        <f>C197&amp;":"&amp;COUNTIF($C$6:C197,C197)</f>
        <v>59:9</v>
      </c>
      <c r="C197" s="148">
        <f t="shared" si="39"/>
        <v>59</v>
      </c>
      <c r="D197" s="262">
        <v>2</v>
      </c>
      <c r="E197" s="262">
        <v>1</v>
      </c>
      <c r="F197" s="262">
        <v>2</v>
      </c>
      <c r="G197" s="262">
        <v>1</v>
      </c>
      <c r="H197" s="262">
        <v>2</v>
      </c>
      <c r="I197" s="262">
        <v>2</v>
      </c>
      <c r="J197" s="262">
        <v>2</v>
      </c>
      <c r="K197" s="262">
        <v>2</v>
      </c>
      <c r="L197" s="262">
        <v>2</v>
      </c>
      <c r="M197" s="262">
        <v>2</v>
      </c>
      <c r="N197" s="262">
        <v>5</v>
      </c>
      <c r="O197" s="262">
        <v>9</v>
      </c>
      <c r="P197" s="262">
        <v>4</v>
      </c>
      <c r="Q197" s="262">
        <v>7</v>
      </c>
      <c r="R197" s="262">
        <v>5</v>
      </c>
      <c r="S197" s="262">
        <v>11</v>
      </c>
      <c r="T197" s="263"/>
      <c r="V197" s="2">
        <v>192</v>
      </c>
      <c r="W197" s="1" t="str">
        <f>X197&amp;":"&amp;COUNTIF($X$6:X197,X197)</f>
        <v>88:10</v>
      </c>
      <c r="X197" s="264">
        <f>'Student name internal mark'!Y198</f>
        <v>88</v>
      </c>
      <c r="Y197" s="227">
        <f t="shared" si="40"/>
        <v>2</v>
      </c>
      <c r="Z197" s="227">
        <f t="shared" si="41"/>
        <v>1</v>
      </c>
      <c r="AA197" s="227">
        <f t="shared" si="42"/>
        <v>2</v>
      </c>
      <c r="AB197" s="227">
        <f t="shared" si="43"/>
        <v>1</v>
      </c>
      <c r="AC197" s="227">
        <f t="shared" si="44"/>
        <v>2</v>
      </c>
      <c r="AD197" s="227">
        <f t="shared" si="45"/>
        <v>1</v>
      </c>
      <c r="AE197" s="227">
        <f t="shared" si="46"/>
        <v>1</v>
      </c>
      <c r="AF197" s="227">
        <f t="shared" si="47"/>
        <v>1</v>
      </c>
      <c r="AG197" s="227">
        <f t="shared" si="48"/>
        <v>2</v>
      </c>
      <c r="AH197" s="227">
        <f t="shared" si="49"/>
        <v>2</v>
      </c>
      <c r="AI197" s="227">
        <f t="shared" si="50"/>
        <v>9</v>
      </c>
      <c r="AJ197" s="227">
        <f t="shared" si="51"/>
        <v>13</v>
      </c>
      <c r="AK197" s="227">
        <f t="shared" si="52"/>
        <v>14</v>
      </c>
      <c r="AL197" s="227">
        <f t="shared" si="53"/>
        <v>11</v>
      </c>
      <c r="AM197" s="227">
        <f t="shared" si="54"/>
        <v>14</v>
      </c>
      <c r="AN197" s="227">
        <f t="shared" si="55"/>
        <v>12</v>
      </c>
      <c r="AO197" s="261">
        <f t="shared" si="56"/>
        <v>88</v>
      </c>
    </row>
    <row r="198" spans="1:41" ht="15.6">
      <c r="A198">
        <f t="shared" ref="A198:A261" si="57">SUM(D198:S198)</f>
        <v>65</v>
      </c>
      <c r="B198" s="191" t="str">
        <f>C198&amp;":"&amp;COUNTIF($C$6:C198,C198)</f>
        <v>65:5</v>
      </c>
      <c r="C198" s="148">
        <f t="shared" ref="C198:C261" si="58">SUM(D198:S198)</f>
        <v>65</v>
      </c>
      <c r="D198" s="262">
        <v>2</v>
      </c>
      <c r="E198" s="262">
        <v>1</v>
      </c>
      <c r="F198" s="262">
        <v>2</v>
      </c>
      <c r="G198" s="262">
        <v>2</v>
      </c>
      <c r="H198" s="262">
        <v>2</v>
      </c>
      <c r="I198" s="262">
        <v>2</v>
      </c>
      <c r="J198" s="262">
        <v>2</v>
      </c>
      <c r="K198" s="262">
        <v>2</v>
      </c>
      <c r="L198" s="262">
        <v>2</v>
      </c>
      <c r="M198" s="262">
        <v>2</v>
      </c>
      <c r="N198" s="262">
        <v>9</v>
      </c>
      <c r="O198" s="262">
        <v>12</v>
      </c>
      <c r="P198" s="262">
        <v>13</v>
      </c>
      <c r="Q198" s="262">
        <v>6</v>
      </c>
      <c r="R198" s="262">
        <v>4</v>
      </c>
      <c r="S198" s="262">
        <v>2</v>
      </c>
      <c r="T198" s="263"/>
      <c r="V198" s="2">
        <v>193</v>
      </c>
      <c r="W198" s="1" t="str">
        <f>X198&amp;":"&amp;COUNTIF($X$6:X198,X198)</f>
        <v>86:41</v>
      </c>
      <c r="X198" s="264">
        <f>'Student name internal mark'!Y199</f>
        <v>86</v>
      </c>
      <c r="Y198" s="227">
        <f t="shared" ref="Y198:Y261" si="59">IFERROR(VLOOKUP($W198,$B$6:$S$3008,3,FALSE),VLOOKUP($X198,$C$6:$S$3008,2,FALSE))</f>
        <v>1</v>
      </c>
      <c r="Z198" s="227">
        <f t="shared" ref="Z198:Z261" si="60">IFERROR(VLOOKUP($W198,$B$6:$S$3008,4,FALSE),VLOOKUP($X198,$C$6:$S$3008,3,FALSE))</f>
        <v>0</v>
      </c>
      <c r="AA198" s="227">
        <f t="shared" ref="AA198:AA261" si="61">IFERROR(VLOOKUP($W198,$B$6:$S$3008,5,FALSE),VLOOKUP($X198,$C$6:$S$3008,4,FALSE))</f>
        <v>2</v>
      </c>
      <c r="AB198" s="227">
        <f t="shared" ref="AB198:AB240" si="62">IFERROR(VLOOKUP($W198,$B$6:$S$3008,6,FALSE),VLOOKUP(X198,$C$6:$S$3008,5,FALSE))</f>
        <v>0</v>
      </c>
      <c r="AC198" s="227">
        <f t="shared" ref="AC198:AC261" si="63">IFERROR(VLOOKUP($W198,$B$6:$S$3008,7,FALSE),VLOOKUP($X198,$C$6:$S$3008,6,FALSE))</f>
        <v>0</v>
      </c>
      <c r="AD198" s="227">
        <f t="shared" ref="AD198:AD261" si="64">IFERROR(VLOOKUP($W198,$B$6:$S$3008,8,FALSE),VLOOKUP($X198,$C$6:$S$3008,7,FALSE))</f>
        <v>0</v>
      </c>
      <c r="AE198" s="227">
        <f t="shared" ref="AE198:AE261" si="65">IFERROR(VLOOKUP($W198,$B$6:$S$3008,9,FALSE),VLOOKUP($X198,$C$6:$S$3008,8,FALSE))</f>
        <v>2</v>
      </c>
      <c r="AF198" s="227">
        <f t="shared" ref="AF198:AF261" si="66">IFERROR(VLOOKUP($W198,$B$6:$S$3008,10,FALSE),VLOOKUP($X198,$C$6:$S$3008,9,FALSE))</f>
        <v>2</v>
      </c>
      <c r="AG198" s="227">
        <f t="shared" ref="AG198:AG261" si="67">IFERROR(VLOOKUP($W198,$B$6:$S$3008,11,FALSE),VLOOKUP($X198,$C$6:$S$3008,10,FALSE))</f>
        <v>2</v>
      </c>
      <c r="AH198" s="227">
        <f t="shared" ref="AH198:AH261" si="68">IFERROR(VLOOKUP($W198,$B$6:$S$3008,12,FALSE),VLOOKUP($X198,$C$6:$S$3008,11,FALSE))</f>
        <v>2</v>
      </c>
      <c r="AI198" s="227">
        <f t="shared" ref="AI198:AI261" si="69">IFERROR(VLOOKUP($W198,$B$6:$S$3008,13,FALSE),VLOOKUP($X198,$C$6:$S$3008,12,FALSE))</f>
        <v>10</v>
      </c>
      <c r="AJ198" s="227">
        <f t="shared" ref="AJ198:AJ261" si="70">IFERROR(VLOOKUP($W198,$B$6:$S$3008,14,FALSE),VLOOKUP($X198,$C$6:$S$3008,13,FALSE))</f>
        <v>13</v>
      </c>
      <c r="AK198" s="227">
        <f t="shared" ref="AK198:AK261" si="71">IFERROR(VLOOKUP($W198,$B$6:$S$3008,15,FALSE),VLOOKUP($X198,$C$6:$S$3008,14,FALSE))</f>
        <v>13</v>
      </c>
      <c r="AL198" s="227">
        <f t="shared" ref="AL198:AL261" si="72">IFERROR(VLOOKUP($W198,$B$6:$S$3008,16,FALSE),VLOOKUP($X198,$C$6:$S$3008,15,FALSE))</f>
        <v>13</v>
      </c>
      <c r="AM198" s="227">
        <f t="shared" ref="AM198:AM261" si="73">IFERROR(VLOOKUP($W198,$B$6:$S$3008,17,FALSE),VLOOKUP($X198,$C$6:$S$3008,16,FALSE))</f>
        <v>13</v>
      </c>
      <c r="AN198" s="227">
        <f t="shared" ref="AN198:AN261" si="74">IFERROR(VLOOKUP($W198,$B$6:$S$3008,18,FALSE),VLOOKUP($X198,$C$6:$S$3008,17,FALSE))</f>
        <v>13</v>
      </c>
      <c r="AO198" s="261">
        <f t="shared" ref="AO198:AO240" si="75">SUM(Y198:AN198)</f>
        <v>86</v>
      </c>
    </row>
    <row r="199" spans="1:41" ht="15.6">
      <c r="A199">
        <f t="shared" si="57"/>
        <v>71</v>
      </c>
      <c r="B199" s="191" t="str">
        <f>C199&amp;":"&amp;COUNTIF($C$6:C199,C199)</f>
        <v>71:4</v>
      </c>
      <c r="C199" s="148">
        <f t="shared" si="58"/>
        <v>71</v>
      </c>
      <c r="D199" s="262">
        <v>2</v>
      </c>
      <c r="E199" s="262">
        <v>2</v>
      </c>
      <c r="F199" s="262">
        <v>2</v>
      </c>
      <c r="G199" s="262">
        <v>1</v>
      </c>
      <c r="H199" s="262">
        <v>2</v>
      </c>
      <c r="I199" s="262">
        <v>2</v>
      </c>
      <c r="J199" s="262">
        <v>2</v>
      </c>
      <c r="K199" s="262">
        <v>2</v>
      </c>
      <c r="L199" s="262">
        <v>2</v>
      </c>
      <c r="M199" s="262">
        <v>2</v>
      </c>
      <c r="N199" s="262">
        <v>10</v>
      </c>
      <c r="O199" s="262">
        <v>1</v>
      </c>
      <c r="P199" s="262">
        <v>7</v>
      </c>
      <c r="Q199" s="262">
        <v>14</v>
      </c>
      <c r="R199" s="262">
        <v>9</v>
      </c>
      <c r="S199" s="262">
        <v>11</v>
      </c>
      <c r="T199" s="263"/>
      <c r="V199" s="2">
        <v>194</v>
      </c>
      <c r="W199" s="1" t="str">
        <f>X199&amp;":"&amp;COUNTIF($X$6:X199,X199)</f>
        <v>49:1</v>
      </c>
      <c r="X199" s="264">
        <f>'Student name internal mark'!Y200</f>
        <v>49</v>
      </c>
      <c r="Y199" s="227">
        <f t="shared" si="59"/>
        <v>2</v>
      </c>
      <c r="Z199" s="227">
        <f t="shared" si="60"/>
        <v>1</v>
      </c>
      <c r="AA199" s="227">
        <f t="shared" si="61"/>
        <v>2</v>
      </c>
      <c r="AB199" s="227">
        <f t="shared" si="62"/>
        <v>1</v>
      </c>
      <c r="AC199" s="227">
        <f t="shared" si="63"/>
        <v>2</v>
      </c>
      <c r="AD199" s="227">
        <f t="shared" si="64"/>
        <v>2</v>
      </c>
      <c r="AE199" s="227">
        <f t="shared" si="65"/>
        <v>2</v>
      </c>
      <c r="AF199" s="227">
        <f t="shared" si="66"/>
        <v>2</v>
      </c>
      <c r="AG199" s="227">
        <f t="shared" si="67"/>
        <v>2</v>
      </c>
      <c r="AH199" s="227">
        <f t="shared" si="68"/>
        <v>2</v>
      </c>
      <c r="AI199" s="227">
        <f t="shared" si="69"/>
        <v>5</v>
      </c>
      <c r="AJ199" s="227">
        <f t="shared" si="70"/>
        <v>1</v>
      </c>
      <c r="AK199" s="227">
        <f t="shared" si="71"/>
        <v>13</v>
      </c>
      <c r="AL199" s="227">
        <f t="shared" si="72"/>
        <v>1</v>
      </c>
      <c r="AM199" s="227">
        <f t="shared" si="73"/>
        <v>8</v>
      </c>
      <c r="AN199" s="227">
        <f t="shared" si="74"/>
        <v>3</v>
      </c>
      <c r="AO199" s="261">
        <f t="shared" si="75"/>
        <v>49</v>
      </c>
    </row>
    <row r="200" spans="1:41" ht="15.6">
      <c r="A200">
        <f t="shared" si="57"/>
        <v>75</v>
      </c>
      <c r="B200" s="191" t="str">
        <f>C200&amp;":"&amp;COUNTIF($C$6:C200,C200)</f>
        <v>75:3</v>
      </c>
      <c r="C200" s="148">
        <f t="shared" si="58"/>
        <v>75</v>
      </c>
      <c r="D200" s="262">
        <v>1</v>
      </c>
      <c r="E200" s="262">
        <v>1</v>
      </c>
      <c r="F200" s="262">
        <v>1</v>
      </c>
      <c r="G200" s="262">
        <v>1</v>
      </c>
      <c r="H200" s="262">
        <v>1</v>
      </c>
      <c r="I200" s="262">
        <v>1</v>
      </c>
      <c r="J200" s="262">
        <v>1</v>
      </c>
      <c r="K200" s="262">
        <v>1</v>
      </c>
      <c r="L200" s="262">
        <v>2</v>
      </c>
      <c r="M200" s="262">
        <v>2</v>
      </c>
      <c r="N200" s="262">
        <v>9</v>
      </c>
      <c r="O200" s="262">
        <v>8</v>
      </c>
      <c r="P200" s="262">
        <v>14</v>
      </c>
      <c r="Q200" s="262">
        <v>12</v>
      </c>
      <c r="R200" s="262">
        <v>13</v>
      </c>
      <c r="S200" s="262">
        <v>7</v>
      </c>
      <c r="T200" s="263"/>
      <c r="V200" s="2">
        <v>195</v>
      </c>
      <c r="W200" s="1" t="str">
        <f>X200&amp;":"&amp;COUNTIF($X$6:X200,X200)</f>
        <v>86:42</v>
      </c>
      <c r="X200" s="264">
        <f>'Student name internal mark'!Y201</f>
        <v>86</v>
      </c>
      <c r="Y200" s="227">
        <f t="shared" si="59"/>
        <v>1</v>
      </c>
      <c r="Z200" s="227">
        <f t="shared" si="60"/>
        <v>0</v>
      </c>
      <c r="AA200" s="227">
        <f t="shared" si="61"/>
        <v>2</v>
      </c>
      <c r="AB200" s="227">
        <f t="shared" si="62"/>
        <v>0</v>
      </c>
      <c r="AC200" s="227">
        <f t="shared" si="63"/>
        <v>0</v>
      </c>
      <c r="AD200" s="227">
        <f t="shared" si="64"/>
        <v>0</v>
      </c>
      <c r="AE200" s="227">
        <f t="shared" si="65"/>
        <v>2</v>
      </c>
      <c r="AF200" s="227">
        <f t="shared" si="66"/>
        <v>2</v>
      </c>
      <c r="AG200" s="227">
        <f t="shared" si="67"/>
        <v>2</v>
      </c>
      <c r="AH200" s="227">
        <f t="shared" si="68"/>
        <v>2</v>
      </c>
      <c r="AI200" s="227">
        <f t="shared" si="69"/>
        <v>10</v>
      </c>
      <c r="AJ200" s="227">
        <f t="shared" si="70"/>
        <v>13</v>
      </c>
      <c r="AK200" s="227">
        <f t="shared" si="71"/>
        <v>13</v>
      </c>
      <c r="AL200" s="227">
        <f t="shared" si="72"/>
        <v>13</v>
      </c>
      <c r="AM200" s="227">
        <f t="shared" si="73"/>
        <v>13</v>
      </c>
      <c r="AN200" s="227">
        <f t="shared" si="74"/>
        <v>13</v>
      </c>
      <c r="AO200" s="261">
        <f t="shared" si="75"/>
        <v>86</v>
      </c>
    </row>
    <row r="201" spans="1:41" ht="15.6">
      <c r="A201">
        <f t="shared" si="57"/>
        <v>73</v>
      </c>
      <c r="B201" s="191" t="str">
        <f>C201&amp;":"&amp;COUNTIF($C$6:C201,C201)</f>
        <v>73:4</v>
      </c>
      <c r="C201" s="148">
        <f t="shared" si="58"/>
        <v>73</v>
      </c>
      <c r="D201" s="262">
        <v>1</v>
      </c>
      <c r="E201" s="262">
        <v>1</v>
      </c>
      <c r="F201" s="262">
        <v>2</v>
      </c>
      <c r="G201" s="262">
        <v>1</v>
      </c>
      <c r="H201" s="262">
        <v>1</v>
      </c>
      <c r="I201" s="262">
        <v>1</v>
      </c>
      <c r="J201" s="262">
        <v>2</v>
      </c>
      <c r="K201" s="262">
        <v>1</v>
      </c>
      <c r="L201" s="262">
        <v>1</v>
      </c>
      <c r="M201" s="262">
        <v>2</v>
      </c>
      <c r="N201" s="262">
        <v>5</v>
      </c>
      <c r="O201" s="262">
        <v>10</v>
      </c>
      <c r="P201" s="262">
        <v>10</v>
      </c>
      <c r="Q201" s="262">
        <v>12</v>
      </c>
      <c r="R201" s="262">
        <v>14</v>
      </c>
      <c r="S201" s="262">
        <v>9</v>
      </c>
      <c r="T201" s="263"/>
      <c r="V201" s="2">
        <v>196</v>
      </c>
      <c r="W201" s="1" t="str">
        <f>X201&amp;":"&amp;COUNTIF($X$6:X201,X201)</f>
        <v>77:8</v>
      </c>
      <c r="X201" s="264">
        <f>'Student name internal mark'!Y202</f>
        <v>77</v>
      </c>
      <c r="Y201" s="227">
        <f t="shared" si="59"/>
        <v>1</v>
      </c>
      <c r="Z201" s="227">
        <f t="shared" si="60"/>
        <v>1</v>
      </c>
      <c r="AA201" s="227">
        <f t="shared" si="61"/>
        <v>1</v>
      </c>
      <c r="AB201" s="227">
        <f t="shared" si="62"/>
        <v>1</v>
      </c>
      <c r="AC201" s="227">
        <f t="shared" si="63"/>
        <v>1</v>
      </c>
      <c r="AD201" s="227">
        <f t="shared" si="64"/>
        <v>1</v>
      </c>
      <c r="AE201" s="227">
        <f t="shared" si="65"/>
        <v>1</v>
      </c>
      <c r="AF201" s="227">
        <f t="shared" si="66"/>
        <v>2</v>
      </c>
      <c r="AG201" s="227">
        <f t="shared" si="67"/>
        <v>2</v>
      </c>
      <c r="AH201" s="227">
        <f t="shared" si="68"/>
        <v>2</v>
      </c>
      <c r="AI201" s="227">
        <f t="shared" si="69"/>
        <v>9</v>
      </c>
      <c r="AJ201" s="227">
        <f t="shared" si="70"/>
        <v>11</v>
      </c>
      <c r="AK201" s="227">
        <f t="shared" si="71"/>
        <v>8</v>
      </c>
      <c r="AL201" s="227">
        <f t="shared" si="72"/>
        <v>14</v>
      </c>
      <c r="AM201" s="227">
        <f t="shared" si="73"/>
        <v>14</v>
      </c>
      <c r="AN201" s="227">
        <f t="shared" si="74"/>
        <v>8</v>
      </c>
      <c r="AO201" s="261">
        <f t="shared" si="75"/>
        <v>77</v>
      </c>
    </row>
    <row r="202" spans="1:41" ht="15.6">
      <c r="A202">
        <f t="shared" si="57"/>
        <v>41</v>
      </c>
      <c r="B202" s="191" t="str">
        <f>C202&amp;":"&amp;COUNTIF($C$6:C202,C202)</f>
        <v>41:2</v>
      </c>
      <c r="C202" s="148">
        <f t="shared" si="58"/>
        <v>41</v>
      </c>
      <c r="D202" s="262">
        <v>2</v>
      </c>
      <c r="E202" s="262">
        <v>2</v>
      </c>
      <c r="F202" s="262">
        <v>1</v>
      </c>
      <c r="G202" s="262">
        <v>1</v>
      </c>
      <c r="H202" s="262">
        <v>2</v>
      </c>
      <c r="I202" s="262">
        <v>2</v>
      </c>
      <c r="J202" s="262">
        <v>2</v>
      </c>
      <c r="K202" s="262">
        <v>2</v>
      </c>
      <c r="L202" s="262">
        <v>1</v>
      </c>
      <c r="M202" s="262">
        <v>2</v>
      </c>
      <c r="N202" s="262">
        <v>3</v>
      </c>
      <c r="O202" s="262">
        <v>0</v>
      </c>
      <c r="P202" s="262">
        <v>4</v>
      </c>
      <c r="Q202" s="262">
        <v>0</v>
      </c>
      <c r="R202" s="262">
        <v>9</v>
      </c>
      <c r="S202" s="262">
        <v>8</v>
      </c>
      <c r="T202" s="263"/>
      <c r="V202" s="2">
        <v>197</v>
      </c>
      <c r="W202" s="1" t="str">
        <f>X202&amp;":"&amp;COUNTIF($X$6:X202,X202)</f>
        <v>89:7</v>
      </c>
      <c r="X202" s="264">
        <f>'Student name internal mark'!Y203</f>
        <v>89</v>
      </c>
      <c r="Y202" s="227">
        <f t="shared" si="59"/>
        <v>1</v>
      </c>
      <c r="Z202" s="227">
        <f t="shared" si="60"/>
        <v>0</v>
      </c>
      <c r="AA202" s="227">
        <f t="shared" si="61"/>
        <v>2</v>
      </c>
      <c r="AB202" s="227">
        <f t="shared" si="62"/>
        <v>1</v>
      </c>
      <c r="AC202" s="227">
        <f t="shared" si="63"/>
        <v>0</v>
      </c>
      <c r="AD202" s="227">
        <f t="shared" si="64"/>
        <v>1</v>
      </c>
      <c r="AE202" s="227">
        <f t="shared" si="65"/>
        <v>2</v>
      </c>
      <c r="AF202" s="227">
        <f t="shared" si="66"/>
        <v>2</v>
      </c>
      <c r="AG202" s="227">
        <f t="shared" si="67"/>
        <v>2</v>
      </c>
      <c r="AH202" s="227">
        <f t="shared" si="68"/>
        <v>2</v>
      </c>
      <c r="AI202" s="227">
        <f t="shared" si="69"/>
        <v>9</v>
      </c>
      <c r="AJ202" s="227">
        <f t="shared" si="70"/>
        <v>14</v>
      </c>
      <c r="AK202" s="227">
        <f t="shared" si="71"/>
        <v>13</v>
      </c>
      <c r="AL202" s="227">
        <f t="shared" si="72"/>
        <v>13</v>
      </c>
      <c r="AM202" s="227">
        <f t="shared" si="73"/>
        <v>13</v>
      </c>
      <c r="AN202" s="227">
        <f t="shared" si="74"/>
        <v>14</v>
      </c>
      <c r="AO202" s="261">
        <f t="shared" si="75"/>
        <v>89</v>
      </c>
    </row>
    <row r="203" spans="1:41" ht="15.6">
      <c r="A203">
        <f t="shared" si="57"/>
        <v>66</v>
      </c>
      <c r="B203" s="191" t="str">
        <f>C203&amp;":"&amp;COUNTIF($C$6:C203,C203)</f>
        <v>66:3</v>
      </c>
      <c r="C203" s="148">
        <f t="shared" si="58"/>
        <v>66</v>
      </c>
      <c r="D203" s="262">
        <v>2</v>
      </c>
      <c r="E203" s="262">
        <v>2</v>
      </c>
      <c r="F203" s="262">
        <v>1</v>
      </c>
      <c r="G203" s="262">
        <v>1</v>
      </c>
      <c r="H203" s="262">
        <v>2</v>
      </c>
      <c r="I203" s="262">
        <v>1</v>
      </c>
      <c r="J203" s="262">
        <v>1</v>
      </c>
      <c r="K203" s="262">
        <v>2</v>
      </c>
      <c r="L203" s="262">
        <v>2</v>
      </c>
      <c r="M203" s="262">
        <v>2</v>
      </c>
      <c r="N203" s="262">
        <v>8</v>
      </c>
      <c r="O203" s="262">
        <v>14</v>
      </c>
      <c r="P203" s="262">
        <v>8</v>
      </c>
      <c r="Q203" s="262">
        <v>13</v>
      </c>
      <c r="R203" s="262">
        <v>5</v>
      </c>
      <c r="S203" s="262">
        <v>2</v>
      </c>
      <c r="T203" s="263"/>
      <c r="V203" s="2">
        <v>198</v>
      </c>
      <c r="W203" s="1" t="str">
        <f>X203&amp;":"&amp;COUNTIF($X$6:X203,X203)</f>
        <v>85:23</v>
      </c>
      <c r="X203" s="264">
        <f>'Student name internal mark'!Y204</f>
        <v>85</v>
      </c>
      <c r="Y203" s="227">
        <f t="shared" si="59"/>
        <v>1</v>
      </c>
      <c r="Z203" s="227">
        <f t="shared" si="60"/>
        <v>2</v>
      </c>
      <c r="AA203" s="227">
        <f t="shared" si="61"/>
        <v>2</v>
      </c>
      <c r="AB203" s="227">
        <f t="shared" si="62"/>
        <v>2</v>
      </c>
      <c r="AC203" s="227">
        <f t="shared" si="63"/>
        <v>2</v>
      </c>
      <c r="AD203" s="227">
        <f t="shared" si="64"/>
        <v>1</v>
      </c>
      <c r="AE203" s="227">
        <f t="shared" si="65"/>
        <v>1</v>
      </c>
      <c r="AF203" s="227">
        <f t="shared" si="66"/>
        <v>1</v>
      </c>
      <c r="AG203" s="227">
        <f t="shared" si="67"/>
        <v>2</v>
      </c>
      <c r="AH203" s="227">
        <f t="shared" si="68"/>
        <v>2</v>
      </c>
      <c r="AI203" s="227">
        <f t="shared" si="69"/>
        <v>8</v>
      </c>
      <c r="AJ203" s="227">
        <f t="shared" si="70"/>
        <v>11</v>
      </c>
      <c r="AK203" s="227">
        <f t="shared" si="71"/>
        <v>14</v>
      </c>
      <c r="AL203" s="227">
        <f t="shared" si="72"/>
        <v>13</v>
      </c>
      <c r="AM203" s="227">
        <f t="shared" si="73"/>
        <v>12</v>
      </c>
      <c r="AN203" s="227">
        <f t="shared" si="74"/>
        <v>11</v>
      </c>
      <c r="AO203" s="261">
        <f t="shared" si="75"/>
        <v>85</v>
      </c>
    </row>
    <row r="204" spans="1:41" ht="15.6">
      <c r="A204">
        <f t="shared" si="57"/>
        <v>65</v>
      </c>
      <c r="B204" s="191" t="str">
        <f>C204&amp;":"&amp;COUNTIF($C$6:C204,C204)</f>
        <v>65:6</v>
      </c>
      <c r="C204" s="148">
        <f t="shared" si="58"/>
        <v>65</v>
      </c>
      <c r="D204" s="262">
        <v>1</v>
      </c>
      <c r="E204" s="262">
        <v>1</v>
      </c>
      <c r="F204" s="262">
        <v>2</v>
      </c>
      <c r="G204" s="262">
        <v>1</v>
      </c>
      <c r="H204" s="262">
        <v>2</v>
      </c>
      <c r="I204" s="262">
        <v>2</v>
      </c>
      <c r="J204" s="262">
        <v>1</v>
      </c>
      <c r="K204" s="262">
        <v>1</v>
      </c>
      <c r="L204" s="262">
        <v>2</v>
      </c>
      <c r="M204" s="262">
        <v>2</v>
      </c>
      <c r="N204" s="262">
        <v>6</v>
      </c>
      <c r="O204" s="262">
        <v>9</v>
      </c>
      <c r="P204" s="262">
        <v>8</v>
      </c>
      <c r="Q204" s="262">
        <v>7</v>
      </c>
      <c r="R204" s="262">
        <v>12</v>
      </c>
      <c r="S204" s="262">
        <v>8</v>
      </c>
      <c r="T204" s="263"/>
      <c r="V204" s="2">
        <v>199</v>
      </c>
      <c r="W204" s="1" t="str">
        <f>X204&amp;":"&amp;COUNTIF($X$6:X204,X204)</f>
        <v>79:33</v>
      </c>
      <c r="X204" s="264">
        <f>'Student name internal mark'!Y205</f>
        <v>79</v>
      </c>
      <c r="Y204" s="227">
        <f t="shared" si="59"/>
        <v>2</v>
      </c>
      <c r="Z204" s="227">
        <f t="shared" si="60"/>
        <v>2</v>
      </c>
      <c r="AA204" s="227">
        <f t="shared" si="61"/>
        <v>2</v>
      </c>
      <c r="AB204" s="227">
        <f t="shared" si="62"/>
        <v>2</v>
      </c>
      <c r="AC204" s="227">
        <f t="shared" si="63"/>
        <v>2</v>
      </c>
      <c r="AD204" s="227">
        <f t="shared" si="64"/>
        <v>2</v>
      </c>
      <c r="AE204" s="227">
        <f t="shared" si="65"/>
        <v>2</v>
      </c>
      <c r="AF204" s="227">
        <f t="shared" si="66"/>
        <v>2</v>
      </c>
      <c r="AG204" s="227">
        <f t="shared" si="67"/>
        <v>2</v>
      </c>
      <c r="AH204" s="227">
        <f t="shared" si="68"/>
        <v>2</v>
      </c>
      <c r="AI204" s="227">
        <f t="shared" si="69"/>
        <v>6</v>
      </c>
      <c r="AJ204" s="227">
        <f t="shared" si="70"/>
        <v>9</v>
      </c>
      <c r="AK204" s="227">
        <f t="shared" si="71"/>
        <v>5</v>
      </c>
      <c r="AL204" s="227">
        <f t="shared" si="72"/>
        <v>11</v>
      </c>
      <c r="AM204" s="227">
        <f t="shared" si="73"/>
        <v>14</v>
      </c>
      <c r="AN204" s="227">
        <f t="shared" si="74"/>
        <v>14</v>
      </c>
      <c r="AO204" s="261">
        <f t="shared" si="75"/>
        <v>79</v>
      </c>
    </row>
    <row r="205" spans="1:41" ht="15.6">
      <c r="A205">
        <f t="shared" si="57"/>
        <v>77</v>
      </c>
      <c r="B205" s="191" t="str">
        <f>C205&amp;":"&amp;COUNTIF($C$6:C205,C205)</f>
        <v>77:6</v>
      </c>
      <c r="C205" s="148">
        <f t="shared" si="58"/>
        <v>77</v>
      </c>
      <c r="D205" s="262">
        <v>1</v>
      </c>
      <c r="E205" s="262">
        <v>1</v>
      </c>
      <c r="F205" s="262">
        <v>2</v>
      </c>
      <c r="G205" s="262">
        <v>1</v>
      </c>
      <c r="H205" s="262">
        <v>1</v>
      </c>
      <c r="I205" s="262">
        <v>1</v>
      </c>
      <c r="J205" s="262">
        <v>2</v>
      </c>
      <c r="K205" s="262">
        <v>2</v>
      </c>
      <c r="L205" s="262">
        <v>2</v>
      </c>
      <c r="M205" s="262">
        <v>1</v>
      </c>
      <c r="N205" s="262">
        <v>5</v>
      </c>
      <c r="O205" s="262">
        <v>9</v>
      </c>
      <c r="P205" s="262">
        <v>14</v>
      </c>
      <c r="Q205" s="262">
        <v>13</v>
      </c>
      <c r="R205" s="262">
        <v>12</v>
      </c>
      <c r="S205" s="262">
        <v>10</v>
      </c>
      <c r="T205" s="263"/>
      <c r="V205" s="2">
        <v>200</v>
      </c>
      <c r="W205" s="1" t="str">
        <f>X205&amp;":"&amp;COUNTIF($X$6:X205,X205)</f>
        <v>67:4</v>
      </c>
      <c r="X205" s="264">
        <f>'Student name internal mark'!Y206</f>
        <v>67</v>
      </c>
      <c r="Y205" s="227">
        <f t="shared" si="59"/>
        <v>2</v>
      </c>
      <c r="Z205" s="227">
        <f t="shared" si="60"/>
        <v>2</v>
      </c>
      <c r="AA205" s="227">
        <f t="shared" si="61"/>
        <v>2</v>
      </c>
      <c r="AB205" s="227">
        <f t="shared" si="62"/>
        <v>2</v>
      </c>
      <c r="AC205" s="227">
        <f t="shared" si="63"/>
        <v>2</v>
      </c>
      <c r="AD205" s="227">
        <f t="shared" si="64"/>
        <v>2</v>
      </c>
      <c r="AE205" s="227">
        <f t="shared" si="65"/>
        <v>2</v>
      </c>
      <c r="AF205" s="227">
        <f t="shared" si="66"/>
        <v>2</v>
      </c>
      <c r="AG205" s="227">
        <f t="shared" si="67"/>
        <v>2</v>
      </c>
      <c r="AH205" s="227">
        <f t="shared" si="68"/>
        <v>2</v>
      </c>
      <c r="AI205" s="227">
        <f t="shared" si="69"/>
        <v>9</v>
      </c>
      <c r="AJ205" s="227">
        <f t="shared" si="70"/>
        <v>13</v>
      </c>
      <c r="AK205" s="227">
        <f t="shared" si="71"/>
        <v>7</v>
      </c>
      <c r="AL205" s="227">
        <f t="shared" si="72"/>
        <v>8</v>
      </c>
      <c r="AM205" s="227">
        <f t="shared" si="73"/>
        <v>9</v>
      </c>
      <c r="AN205" s="227">
        <f t="shared" si="74"/>
        <v>1</v>
      </c>
      <c r="AO205" s="261">
        <f t="shared" si="75"/>
        <v>67</v>
      </c>
    </row>
    <row r="206" spans="1:41" ht="15.6">
      <c r="A206">
        <f t="shared" si="57"/>
        <v>67</v>
      </c>
      <c r="B206" s="191" t="str">
        <f>C206&amp;":"&amp;COUNTIF($C$6:C206,C206)</f>
        <v>67:7</v>
      </c>
      <c r="C206" s="148">
        <f t="shared" si="58"/>
        <v>67</v>
      </c>
      <c r="D206" s="262">
        <v>1</v>
      </c>
      <c r="E206" s="262">
        <v>1</v>
      </c>
      <c r="F206" s="262">
        <v>1</v>
      </c>
      <c r="G206" s="262">
        <v>1</v>
      </c>
      <c r="H206" s="262">
        <v>1</v>
      </c>
      <c r="I206" s="262">
        <v>1</v>
      </c>
      <c r="J206" s="262">
        <v>2</v>
      </c>
      <c r="K206" s="262">
        <v>2</v>
      </c>
      <c r="L206" s="262">
        <v>1</v>
      </c>
      <c r="M206" s="262">
        <v>1</v>
      </c>
      <c r="N206" s="262">
        <v>6</v>
      </c>
      <c r="O206" s="262">
        <v>10</v>
      </c>
      <c r="P206" s="262">
        <v>13</v>
      </c>
      <c r="Q206" s="262">
        <v>8</v>
      </c>
      <c r="R206" s="262">
        <v>11</v>
      </c>
      <c r="S206" s="262">
        <v>7</v>
      </c>
      <c r="T206" s="263"/>
      <c r="V206" s="2">
        <v>201</v>
      </c>
      <c r="W206" s="1" t="str">
        <f>X206&amp;":"&amp;COUNTIF($X$6:X206,X206)</f>
        <v>78:5</v>
      </c>
      <c r="X206" s="264">
        <f>'Student name internal mark'!Y207</f>
        <v>78</v>
      </c>
      <c r="Y206" s="227">
        <f t="shared" si="59"/>
        <v>2</v>
      </c>
      <c r="Z206" s="227">
        <f t="shared" si="60"/>
        <v>1</v>
      </c>
      <c r="AA206" s="227">
        <f t="shared" si="61"/>
        <v>2</v>
      </c>
      <c r="AB206" s="227">
        <f t="shared" si="62"/>
        <v>1</v>
      </c>
      <c r="AC206" s="227">
        <f t="shared" si="63"/>
        <v>1</v>
      </c>
      <c r="AD206" s="227">
        <f t="shared" si="64"/>
        <v>2</v>
      </c>
      <c r="AE206" s="227">
        <f t="shared" si="65"/>
        <v>2</v>
      </c>
      <c r="AF206" s="227">
        <f t="shared" si="66"/>
        <v>2</v>
      </c>
      <c r="AG206" s="227">
        <f t="shared" si="67"/>
        <v>1</v>
      </c>
      <c r="AH206" s="227">
        <f t="shared" si="68"/>
        <v>1</v>
      </c>
      <c r="AI206" s="227">
        <f t="shared" si="69"/>
        <v>10</v>
      </c>
      <c r="AJ206" s="227">
        <f t="shared" si="70"/>
        <v>11</v>
      </c>
      <c r="AK206" s="227">
        <f t="shared" si="71"/>
        <v>12</v>
      </c>
      <c r="AL206" s="227">
        <f t="shared" si="72"/>
        <v>14</v>
      </c>
      <c r="AM206" s="227">
        <f t="shared" si="73"/>
        <v>10</v>
      </c>
      <c r="AN206" s="227">
        <f t="shared" si="74"/>
        <v>6</v>
      </c>
      <c r="AO206" s="261">
        <f t="shared" si="75"/>
        <v>78</v>
      </c>
    </row>
    <row r="207" spans="1:41" ht="15.6">
      <c r="A207">
        <f t="shared" si="57"/>
        <v>42</v>
      </c>
      <c r="B207" s="191" t="str">
        <f>C207&amp;":"&amp;COUNTIF($C$6:C207,C207)</f>
        <v>42:3</v>
      </c>
      <c r="C207" s="148">
        <f t="shared" si="58"/>
        <v>42</v>
      </c>
      <c r="D207" s="262">
        <v>1</v>
      </c>
      <c r="E207" s="262">
        <v>1</v>
      </c>
      <c r="F207" s="262">
        <v>1</v>
      </c>
      <c r="G207" s="262">
        <v>1</v>
      </c>
      <c r="H207" s="262">
        <v>1</v>
      </c>
      <c r="I207" s="262">
        <v>2</v>
      </c>
      <c r="J207" s="262">
        <v>1</v>
      </c>
      <c r="K207" s="262">
        <v>1</v>
      </c>
      <c r="L207" s="262">
        <v>2</v>
      </c>
      <c r="M207" s="262">
        <v>1</v>
      </c>
      <c r="N207" s="262">
        <v>5</v>
      </c>
      <c r="O207" s="262">
        <v>8</v>
      </c>
      <c r="P207" s="262">
        <v>6</v>
      </c>
      <c r="Q207" s="262">
        <v>0</v>
      </c>
      <c r="R207" s="262">
        <v>4</v>
      </c>
      <c r="S207" s="262">
        <v>7</v>
      </c>
      <c r="T207" s="263"/>
      <c r="V207" s="2">
        <v>202</v>
      </c>
      <c r="W207" s="1" t="str">
        <f>X207&amp;":"&amp;COUNTIF($X$6:X207,X207)</f>
        <v>77:9</v>
      </c>
      <c r="X207" s="264">
        <f>'Student name internal mark'!Y208</f>
        <v>77</v>
      </c>
      <c r="Y207" s="227">
        <f t="shared" si="59"/>
        <v>2</v>
      </c>
      <c r="Z207" s="227">
        <f t="shared" si="60"/>
        <v>2</v>
      </c>
      <c r="AA207" s="227">
        <f t="shared" si="61"/>
        <v>2</v>
      </c>
      <c r="AB207" s="227">
        <f t="shared" si="62"/>
        <v>2</v>
      </c>
      <c r="AC207" s="227">
        <f t="shared" si="63"/>
        <v>1</v>
      </c>
      <c r="AD207" s="227">
        <f t="shared" si="64"/>
        <v>2</v>
      </c>
      <c r="AE207" s="227">
        <f t="shared" si="65"/>
        <v>1</v>
      </c>
      <c r="AF207" s="227">
        <f t="shared" si="66"/>
        <v>2</v>
      </c>
      <c r="AG207" s="227">
        <f t="shared" si="67"/>
        <v>1</v>
      </c>
      <c r="AH207" s="227">
        <f t="shared" si="68"/>
        <v>2</v>
      </c>
      <c r="AI207" s="227">
        <f t="shared" si="69"/>
        <v>8</v>
      </c>
      <c r="AJ207" s="227">
        <f t="shared" si="70"/>
        <v>8</v>
      </c>
      <c r="AK207" s="227">
        <f t="shared" si="71"/>
        <v>8</v>
      </c>
      <c r="AL207" s="227">
        <f t="shared" si="72"/>
        <v>14</v>
      </c>
      <c r="AM207" s="227">
        <f t="shared" si="73"/>
        <v>10</v>
      </c>
      <c r="AN207" s="227">
        <f t="shared" si="74"/>
        <v>12</v>
      </c>
      <c r="AO207" s="261">
        <f t="shared" si="75"/>
        <v>77</v>
      </c>
    </row>
    <row r="208" spans="1:41" ht="15.6">
      <c r="A208">
        <f t="shared" si="57"/>
        <v>47</v>
      </c>
      <c r="B208" s="191" t="str">
        <f>C208&amp;":"&amp;COUNTIF($C$6:C208,C208)</f>
        <v>47:4</v>
      </c>
      <c r="C208" s="148">
        <f t="shared" si="58"/>
        <v>47</v>
      </c>
      <c r="D208" s="262">
        <v>2</v>
      </c>
      <c r="E208" s="262">
        <v>1</v>
      </c>
      <c r="F208" s="262">
        <v>2</v>
      </c>
      <c r="G208" s="262">
        <v>2</v>
      </c>
      <c r="H208" s="262">
        <v>2</v>
      </c>
      <c r="I208" s="262">
        <v>2</v>
      </c>
      <c r="J208" s="262">
        <v>2</v>
      </c>
      <c r="K208" s="262">
        <v>2</v>
      </c>
      <c r="L208" s="262">
        <v>2</v>
      </c>
      <c r="M208" s="262">
        <v>2</v>
      </c>
      <c r="N208" s="262">
        <v>5</v>
      </c>
      <c r="O208" s="262">
        <v>6</v>
      </c>
      <c r="P208" s="262">
        <v>2</v>
      </c>
      <c r="Q208" s="262">
        <v>4</v>
      </c>
      <c r="R208" s="262">
        <v>4</v>
      </c>
      <c r="S208" s="262">
        <v>7</v>
      </c>
      <c r="T208" s="263"/>
      <c r="V208" s="2">
        <v>203</v>
      </c>
      <c r="W208" s="1" t="str">
        <f>X208&amp;":"&amp;COUNTIF($X$6:X208,X208)</f>
        <v>77:10</v>
      </c>
      <c r="X208" s="264">
        <f>'Student name internal mark'!Y209</f>
        <v>77</v>
      </c>
      <c r="Y208" s="227">
        <f t="shared" si="59"/>
        <v>1</v>
      </c>
      <c r="Z208" s="227">
        <f t="shared" si="60"/>
        <v>1</v>
      </c>
      <c r="AA208" s="227">
        <f t="shared" si="61"/>
        <v>1</v>
      </c>
      <c r="AB208" s="227">
        <f t="shared" si="62"/>
        <v>1</v>
      </c>
      <c r="AC208" s="227">
        <f t="shared" si="63"/>
        <v>1</v>
      </c>
      <c r="AD208" s="227">
        <f t="shared" si="64"/>
        <v>1</v>
      </c>
      <c r="AE208" s="227">
        <f t="shared" si="65"/>
        <v>1</v>
      </c>
      <c r="AF208" s="227">
        <f t="shared" si="66"/>
        <v>1</v>
      </c>
      <c r="AG208" s="227">
        <f t="shared" si="67"/>
        <v>2</v>
      </c>
      <c r="AH208" s="227">
        <f t="shared" si="68"/>
        <v>2</v>
      </c>
      <c r="AI208" s="227">
        <f t="shared" si="69"/>
        <v>10</v>
      </c>
      <c r="AJ208" s="227">
        <f t="shared" si="70"/>
        <v>11</v>
      </c>
      <c r="AK208" s="227">
        <f t="shared" si="71"/>
        <v>14</v>
      </c>
      <c r="AL208" s="227">
        <f t="shared" si="72"/>
        <v>11</v>
      </c>
      <c r="AM208" s="227">
        <f t="shared" si="73"/>
        <v>12</v>
      </c>
      <c r="AN208" s="227">
        <f t="shared" si="74"/>
        <v>7</v>
      </c>
      <c r="AO208" s="261">
        <f t="shared" si="75"/>
        <v>77</v>
      </c>
    </row>
    <row r="209" spans="1:41" ht="15.6">
      <c r="A209">
        <f t="shared" si="57"/>
        <v>73</v>
      </c>
      <c r="B209" s="191" t="str">
        <f>C209&amp;":"&amp;COUNTIF($C$6:C209,C209)</f>
        <v>73:5</v>
      </c>
      <c r="C209" s="148">
        <f t="shared" si="58"/>
        <v>73</v>
      </c>
      <c r="D209" s="262">
        <v>1</v>
      </c>
      <c r="E209" s="262">
        <v>1</v>
      </c>
      <c r="F209" s="262">
        <v>1</v>
      </c>
      <c r="G209" s="262">
        <v>2</v>
      </c>
      <c r="H209" s="262">
        <v>2</v>
      </c>
      <c r="I209" s="262">
        <v>1</v>
      </c>
      <c r="J209" s="262">
        <v>1</v>
      </c>
      <c r="K209" s="262">
        <v>1</v>
      </c>
      <c r="L209" s="262">
        <v>1</v>
      </c>
      <c r="M209" s="262">
        <v>2</v>
      </c>
      <c r="N209" s="262">
        <v>7</v>
      </c>
      <c r="O209" s="262">
        <v>12</v>
      </c>
      <c r="P209" s="262">
        <v>11</v>
      </c>
      <c r="Q209" s="262">
        <v>9</v>
      </c>
      <c r="R209" s="262">
        <v>11</v>
      </c>
      <c r="S209" s="262">
        <v>10</v>
      </c>
      <c r="T209" s="263"/>
      <c r="V209" s="2">
        <v>204</v>
      </c>
      <c r="W209" s="1" t="str">
        <f>X209&amp;":"&amp;COUNTIF($X$6:X209,X209)</f>
        <v>77:11</v>
      </c>
      <c r="X209" s="264">
        <f>'Student name internal mark'!Y210</f>
        <v>77</v>
      </c>
      <c r="Y209" s="227">
        <f t="shared" si="59"/>
        <v>2</v>
      </c>
      <c r="Z209" s="227">
        <f t="shared" si="60"/>
        <v>1</v>
      </c>
      <c r="AA209" s="227">
        <f t="shared" si="61"/>
        <v>2</v>
      </c>
      <c r="AB209" s="227">
        <f t="shared" si="62"/>
        <v>2</v>
      </c>
      <c r="AC209" s="227">
        <f t="shared" si="63"/>
        <v>2</v>
      </c>
      <c r="AD209" s="227">
        <f t="shared" si="64"/>
        <v>1</v>
      </c>
      <c r="AE209" s="227">
        <f t="shared" si="65"/>
        <v>1</v>
      </c>
      <c r="AF209" s="227">
        <f t="shared" si="66"/>
        <v>1</v>
      </c>
      <c r="AG209" s="227">
        <f t="shared" si="67"/>
        <v>1</v>
      </c>
      <c r="AH209" s="227">
        <f t="shared" si="68"/>
        <v>1</v>
      </c>
      <c r="AI209" s="227">
        <f t="shared" si="69"/>
        <v>8</v>
      </c>
      <c r="AJ209" s="227">
        <f t="shared" si="70"/>
        <v>11</v>
      </c>
      <c r="AK209" s="227">
        <f t="shared" si="71"/>
        <v>12</v>
      </c>
      <c r="AL209" s="227">
        <f t="shared" si="72"/>
        <v>9</v>
      </c>
      <c r="AM209" s="227">
        <f t="shared" si="73"/>
        <v>14</v>
      </c>
      <c r="AN209" s="227">
        <f t="shared" si="74"/>
        <v>9</v>
      </c>
      <c r="AO209" s="261">
        <f t="shared" si="75"/>
        <v>77</v>
      </c>
    </row>
    <row r="210" spans="1:41" ht="15.6">
      <c r="A210">
        <f t="shared" si="57"/>
        <v>60</v>
      </c>
      <c r="B210" s="191" t="str">
        <f>C210&amp;":"&amp;COUNTIF($C$6:C210,C210)</f>
        <v>60:5</v>
      </c>
      <c r="C210" s="148">
        <f t="shared" si="58"/>
        <v>60</v>
      </c>
      <c r="D210" s="262">
        <v>1</v>
      </c>
      <c r="E210" s="262">
        <v>1</v>
      </c>
      <c r="F210" s="262">
        <v>1</v>
      </c>
      <c r="G210" s="262">
        <v>1</v>
      </c>
      <c r="H210" s="262">
        <v>1</v>
      </c>
      <c r="I210" s="262">
        <v>1</v>
      </c>
      <c r="J210" s="262">
        <v>1</v>
      </c>
      <c r="K210" s="262">
        <v>1</v>
      </c>
      <c r="L210" s="262">
        <v>2</v>
      </c>
      <c r="M210" s="262">
        <v>1</v>
      </c>
      <c r="N210" s="262">
        <v>6</v>
      </c>
      <c r="O210" s="262">
        <v>10</v>
      </c>
      <c r="P210" s="262">
        <v>8</v>
      </c>
      <c r="Q210" s="262">
        <v>11</v>
      </c>
      <c r="R210" s="262">
        <v>7</v>
      </c>
      <c r="S210" s="262">
        <v>7</v>
      </c>
      <c r="T210" s="263"/>
      <c r="V210" s="2">
        <v>205</v>
      </c>
      <c r="W210" s="1" t="str">
        <f>X210&amp;":"&amp;COUNTIF($X$6:X210,X210)</f>
        <v>85:24</v>
      </c>
      <c r="X210" s="264">
        <f>'Student name internal mark'!Y211</f>
        <v>85</v>
      </c>
      <c r="Y210" s="227">
        <f t="shared" si="59"/>
        <v>1</v>
      </c>
      <c r="Z210" s="227">
        <f t="shared" si="60"/>
        <v>2</v>
      </c>
      <c r="AA210" s="227">
        <f t="shared" si="61"/>
        <v>2</v>
      </c>
      <c r="AB210" s="227">
        <f t="shared" si="62"/>
        <v>2</v>
      </c>
      <c r="AC210" s="227">
        <f t="shared" si="63"/>
        <v>2</v>
      </c>
      <c r="AD210" s="227">
        <f t="shared" si="64"/>
        <v>1</v>
      </c>
      <c r="AE210" s="227">
        <f t="shared" si="65"/>
        <v>1</v>
      </c>
      <c r="AF210" s="227">
        <f t="shared" si="66"/>
        <v>1</v>
      </c>
      <c r="AG210" s="227">
        <f t="shared" si="67"/>
        <v>2</v>
      </c>
      <c r="AH210" s="227">
        <f t="shared" si="68"/>
        <v>2</v>
      </c>
      <c r="AI210" s="227">
        <f t="shared" si="69"/>
        <v>8</v>
      </c>
      <c r="AJ210" s="227">
        <f t="shared" si="70"/>
        <v>11</v>
      </c>
      <c r="AK210" s="227">
        <f t="shared" si="71"/>
        <v>14</v>
      </c>
      <c r="AL210" s="227">
        <f t="shared" si="72"/>
        <v>13</v>
      </c>
      <c r="AM210" s="227">
        <f t="shared" si="73"/>
        <v>12</v>
      </c>
      <c r="AN210" s="227">
        <f t="shared" si="74"/>
        <v>11</v>
      </c>
      <c r="AO210" s="261">
        <f t="shared" si="75"/>
        <v>85</v>
      </c>
    </row>
    <row r="211" spans="1:41" ht="15.6">
      <c r="A211">
        <f t="shared" si="57"/>
        <v>72</v>
      </c>
      <c r="B211" s="191" t="str">
        <f>C211&amp;":"&amp;COUNTIF($C$6:C211,C211)</f>
        <v>72:11</v>
      </c>
      <c r="C211" s="148">
        <f t="shared" si="58"/>
        <v>72</v>
      </c>
      <c r="D211" s="262">
        <v>1</v>
      </c>
      <c r="E211" s="262">
        <v>1</v>
      </c>
      <c r="F211" s="262">
        <v>1</v>
      </c>
      <c r="G211" s="262">
        <v>1</v>
      </c>
      <c r="H211" s="262">
        <v>1</v>
      </c>
      <c r="I211" s="262">
        <v>1</v>
      </c>
      <c r="J211" s="262">
        <v>1</v>
      </c>
      <c r="K211" s="262">
        <v>2</v>
      </c>
      <c r="L211" s="262">
        <v>2</v>
      </c>
      <c r="M211" s="262">
        <v>1</v>
      </c>
      <c r="N211" s="262">
        <v>5</v>
      </c>
      <c r="O211" s="262">
        <v>12</v>
      </c>
      <c r="P211" s="262">
        <v>10</v>
      </c>
      <c r="Q211" s="262">
        <v>14</v>
      </c>
      <c r="R211" s="262">
        <v>11</v>
      </c>
      <c r="S211" s="262">
        <v>8</v>
      </c>
      <c r="T211" s="263"/>
      <c r="V211" s="2">
        <v>206</v>
      </c>
      <c r="W211" s="1" t="str">
        <f>X211&amp;":"&amp;COUNTIF($X$6:X211,X211)</f>
        <v>80:5</v>
      </c>
      <c r="X211" s="264">
        <f>'Student name internal mark'!Y212</f>
        <v>80</v>
      </c>
      <c r="Y211" s="227">
        <f t="shared" si="59"/>
        <v>1</v>
      </c>
      <c r="Z211" s="227">
        <f t="shared" si="60"/>
        <v>1</v>
      </c>
      <c r="AA211" s="227">
        <f t="shared" si="61"/>
        <v>2</v>
      </c>
      <c r="AB211" s="227">
        <f t="shared" si="62"/>
        <v>1</v>
      </c>
      <c r="AC211" s="227">
        <f t="shared" si="63"/>
        <v>1</v>
      </c>
      <c r="AD211" s="227">
        <f t="shared" si="64"/>
        <v>1</v>
      </c>
      <c r="AE211" s="227">
        <f t="shared" si="65"/>
        <v>2</v>
      </c>
      <c r="AF211" s="227">
        <f t="shared" si="66"/>
        <v>1</v>
      </c>
      <c r="AG211" s="227">
        <f t="shared" si="67"/>
        <v>2</v>
      </c>
      <c r="AH211" s="227">
        <f t="shared" si="68"/>
        <v>2</v>
      </c>
      <c r="AI211" s="227">
        <f t="shared" si="69"/>
        <v>6</v>
      </c>
      <c r="AJ211" s="227">
        <f t="shared" si="70"/>
        <v>8</v>
      </c>
      <c r="AK211" s="227">
        <f t="shared" si="71"/>
        <v>14</v>
      </c>
      <c r="AL211" s="227">
        <f t="shared" si="72"/>
        <v>14</v>
      </c>
      <c r="AM211" s="227">
        <f t="shared" si="73"/>
        <v>14</v>
      </c>
      <c r="AN211" s="227">
        <f t="shared" si="74"/>
        <v>10</v>
      </c>
      <c r="AO211" s="261">
        <f t="shared" si="75"/>
        <v>80</v>
      </c>
    </row>
    <row r="212" spans="1:41" ht="15.6">
      <c r="A212">
        <f t="shared" si="57"/>
        <v>62</v>
      </c>
      <c r="B212" s="191" t="str">
        <f>C212&amp;":"&amp;COUNTIF($C$6:C212,C212)</f>
        <v>62:9</v>
      </c>
      <c r="C212" s="148">
        <f t="shared" si="58"/>
        <v>62</v>
      </c>
      <c r="D212" s="262">
        <v>2</v>
      </c>
      <c r="E212" s="262">
        <v>2</v>
      </c>
      <c r="F212" s="262">
        <v>1</v>
      </c>
      <c r="G212" s="262">
        <v>2</v>
      </c>
      <c r="H212" s="262">
        <v>2</v>
      </c>
      <c r="I212" s="262">
        <v>2</v>
      </c>
      <c r="J212" s="262">
        <v>2</v>
      </c>
      <c r="K212" s="262">
        <v>1</v>
      </c>
      <c r="L212" s="262">
        <v>2</v>
      </c>
      <c r="M212" s="262">
        <v>2</v>
      </c>
      <c r="N212" s="262">
        <v>3</v>
      </c>
      <c r="O212" s="262">
        <v>10</v>
      </c>
      <c r="P212" s="262">
        <v>10</v>
      </c>
      <c r="Q212" s="262">
        <v>5</v>
      </c>
      <c r="R212" s="262">
        <v>12</v>
      </c>
      <c r="S212" s="262">
        <v>4</v>
      </c>
      <c r="T212" s="263"/>
      <c r="V212" s="2">
        <v>207</v>
      </c>
      <c r="W212" s="1" t="str">
        <f>X212&amp;":"&amp;COUNTIF($X$6:X212,X212)</f>
        <v>79:34</v>
      </c>
      <c r="X212" s="264">
        <f>'Student name internal mark'!Y213</f>
        <v>79</v>
      </c>
      <c r="Y212" s="227">
        <f t="shared" si="59"/>
        <v>2</v>
      </c>
      <c r="Z212" s="227">
        <f t="shared" si="60"/>
        <v>2</v>
      </c>
      <c r="AA212" s="227">
        <f t="shared" si="61"/>
        <v>2</v>
      </c>
      <c r="AB212" s="227">
        <f t="shared" si="62"/>
        <v>2</v>
      </c>
      <c r="AC212" s="227">
        <f t="shared" si="63"/>
        <v>2</v>
      </c>
      <c r="AD212" s="227">
        <f t="shared" si="64"/>
        <v>2</v>
      </c>
      <c r="AE212" s="227">
        <f t="shared" si="65"/>
        <v>2</v>
      </c>
      <c r="AF212" s="227">
        <f t="shared" si="66"/>
        <v>2</v>
      </c>
      <c r="AG212" s="227">
        <f t="shared" si="67"/>
        <v>2</v>
      </c>
      <c r="AH212" s="227">
        <f t="shared" si="68"/>
        <v>2</v>
      </c>
      <c r="AI212" s="227">
        <f t="shared" si="69"/>
        <v>6</v>
      </c>
      <c r="AJ212" s="227">
        <f t="shared" si="70"/>
        <v>9</v>
      </c>
      <c r="AK212" s="227">
        <f t="shared" si="71"/>
        <v>5</v>
      </c>
      <c r="AL212" s="227">
        <f t="shared" si="72"/>
        <v>11</v>
      </c>
      <c r="AM212" s="227">
        <f t="shared" si="73"/>
        <v>14</v>
      </c>
      <c r="AN212" s="227">
        <f t="shared" si="74"/>
        <v>14</v>
      </c>
      <c r="AO212" s="261">
        <f t="shared" si="75"/>
        <v>79</v>
      </c>
    </row>
    <row r="213" spans="1:41" ht="15.6">
      <c r="A213">
        <f t="shared" si="57"/>
        <v>76</v>
      </c>
      <c r="B213" s="191" t="str">
        <f>C213&amp;":"&amp;COUNTIF($C$6:C213,C213)</f>
        <v>76:3</v>
      </c>
      <c r="C213" s="148">
        <f t="shared" si="58"/>
        <v>76</v>
      </c>
      <c r="D213" s="262">
        <v>2</v>
      </c>
      <c r="E213" s="262">
        <v>1</v>
      </c>
      <c r="F213" s="262">
        <v>1</v>
      </c>
      <c r="G213" s="262">
        <v>1</v>
      </c>
      <c r="H213" s="262">
        <v>1</v>
      </c>
      <c r="I213" s="262">
        <v>1</v>
      </c>
      <c r="J213" s="262">
        <v>2</v>
      </c>
      <c r="K213" s="262">
        <v>2</v>
      </c>
      <c r="L213" s="262">
        <v>1</v>
      </c>
      <c r="M213" s="262">
        <v>1</v>
      </c>
      <c r="N213" s="262">
        <v>10</v>
      </c>
      <c r="O213" s="262">
        <v>14</v>
      </c>
      <c r="P213" s="262">
        <v>11</v>
      </c>
      <c r="Q213" s="262">
        <v>2</v>
      </c>
      <c r="R213" s="262">
        <v>14</v>
      </c>
      <c r="S213" s="262">
        <v>12</v>
      </c>
      <c r="T213" s="263"/>
      <c r="V213" s="2">
        <v>208</v>
      </c>
      <c r="W213" s="1" t="str">
        <f>X213&amp;":"&amp;COUNTIF($X$6:X213,X213)</f>
        <v>67:5</v>
      </c>
      <c r="X213" s="264">
        <f>'Student name internal mark'!Y214</f>
        <v>67</v>
      </c>
      <c r="Y213" s="227">
        <f t="shared" si="59"/>
        <v>2</v>
      </c>
      <c r="Z213" s="227">
        <f t="shared" si="60"/>
        <v>1</v>
      </c>
      <c r="AA213" s="227">
        <f t="shared" si="61"/>
        <v>2</v>
      </c>
      <c r="AB213" s="227">
        <f t="shared" si="62"/>
        <v>2</v>
      </c>
      <c r="AC213" s="227">
        <f t="shared" si="63"/>
        <v>2</v>
      </c>
      <c r="AD213" s="227">
        <f t="shared" si="64"/>
        <v>2</v>
      </c>
      <c r="AE213" s="227">
        <f t="shared" si="65"/>
        <v>2</v>
      </c>
      <c r="AF213" s="227">
        <f t="shared" si="66"/>
        <v>2</v>
      </c>
      <c r="AG213" s="227">
        <f t="shared" si="67"/>
        <v>2</v>
      </c>
      <c r="AH213" s="227">
        <f t="shared" si="68"/>
        <v>2</v>
      </c>
      <c r="AI213" s="227">
        <f t="shared" si="69"/>
        <v>6</v>
      </c>
      <c r="AJ213" s="227">
        <f t="shared" si="70"/>
        <v>11</v>
      </c>
      <c r="AK213" s="227">
        <f t="shared" si="71"/>
        <v>5</v>
      </c>
      <c r="AL213" s="227">
        <f t="shared" si="72"/>
        <v>11</v>
      </c>
      <c r="AM213" s="227">
        <f t="shared" si="73"/>
        <v>5</v>
      </c>
      <c r="AN213" s="227">
        <f t="shared" si="74"/>
        <v>10</v>
      </c>
      <c r="AO213" s="261">
        <f t="shared" si="75"/>
        <v>67</v>
      </c>
    </row>
    <row r="214" spans="1:41" ht="15.6">
      <c r="A214">
        <f t="shared" si="57"/>
        <v>75</v>
      </c>
      <c r="B214" s="191" t="str">
        <f>C214&amp;":"&amp;COUNTIF($C$6:C214,C214)</f>
        <v>75:4</v>
      </c>
      <c r="C214" s="148">
        <f t="shared" si="58"/>
        <v>75</v>
      </c>
      <c r="D214" s="262">
        <v>1</v>
      </c>
      <c r="E214" s="262">
        <v>1</v>
      </c>
      <c r="F214" s="262">
        <v>1</v>
      </c>
      <c r="G214" s="262">
        <v>2</v>
      </c>
      <c r="H214" s="262">
        <v>1</v>
      </c>
      <c r="I214" s="262">
        <v>1</v>
      </c>
      <c r="J214" s="262">
        <v>2</v>
      </c>
      <c r="K214" s="262">
        <v>2</v>
      </c>
      <c r="L214" s="262">
        <v>1</v>
      </c>
      <c r="M214" s="262">
        <v>1</v>
      </c>
      <c r="N214" s="262">
        <v>10</v>
      </c>
      <c r="O214" s="262">
        <v>13</v>
      </c>
      <c r="P214" s="262">
        <v>8</v>
      </c>
      <c r="Q214" s="262">
        <v>13</v>
      </c>
      <c r="R214" s="262">
        <v>7</v>
      </c>
      <c r="S214" s="262">
        <v>11</v>
      </c>
      <c r="T214" s="263"/>
      <c r="V214" s="2">
        <v>209</v>
      </c>
      <c r="W214" s="1" t="str">
        <f>X214&amp;":"&amp;COUNTIF($X$6:X214,X214)</f>
        <v>79:35</v>
      </c>
      <c r="X214" s="264">
        <f>'Student name internal mark'!Y215</f>
        <v>79</v>
      </c>
      <c r="Y214" s="227">
        <f t="shared" si="59"/>
        <v>2</v>
      </c>
      <c r="Z214" s="227">
        <f t="shared" si="60"/>
        <v>2</v>
      </c>
      <c r="AA214" s="227">
        <f t="shared" si="61"/>
        <v>2</v>
      </c>
      <c r="AB214" s="227">
        <f t="shared" si="62"/>
        <v>2</v>
      </c>
      <c r="AC214" s="227">
        <f t="shared" si="63"/>
        <v>2</v>
      </c>
      <c r="AD214" s="227">
        <f t="shared" si="64"/>
        <v>2</v>
      </c>
      <c r="AE214" s="227">
        <f t="shared" si="65"/>
        <v>2</v>
      </c>
      <c r="AF214" s="227">
        <f t="shared" si="66"/>
        <v>2</v>
      </c>
      <c r="AG214" s="227">
        <f t="shared" si="67"/>
        <v>2</v>
      </c>
      <c r="AH214" s="227">
        <f t="shared" si="68"/>
        <v>2</v>
      </c>
      <c r="AI214" s="227">
        <f t="shared" si="69"/>
        <v>6</v>
      </c>
      <c r="AJ214" s="227">
        <f t="shared" si="70"/>
        <v>9</v>
      </c>
      <c r="AK214" s="227">
        <f t="shared" si="71"/>
        <v>5</v>
      </c>
      <c r="AL214" s="227">
        <f t="shared" si="72"/>
        <v>11</v>
      </c>
      <c r="AM214" s="227">
        <f t="shared" si="73"/>
        <v>14</v>
      </c>
      <c r="AN214" s="227">
        <f t="shared" si="74"/>
        <v>14</v>
      </c>
      <c r="AO214" s="261">
        <f t="shared" si="75"/>
        <v>79</v>
      </c>
    </row>
    <row r="215" spans="1:41" ht="15.6">
      <c r="A215">
        <f t="shared" si="57"/>
        <v>70</v>
      </c>
      <c r="B215" s="191" t="str">
        <f>C215&amp;":"&amp;COUNTIF($C$6:C215,C215)</f>
        <v>70:5</v>
      </c>
      <c r="C215" s="148">
        <f t="shared" si="58"/>
        <v>70</v>
      </c>
      <c r="D215" s="262">
        <v>1</v>
      </c>
      <c r="E215" s="262">
        <v>1</v>
      </c>
      <c r="F215" s="262">
        <v>1</v>
      </c>
      <c r="G215" s="262">
        <v>1</v>
      </c>
      <c r="H215" s="262">
        <v>1</v>
      </c>
      <c r="I215" s="262">
        <v>1</v>
      </c>
      <c r="J215" s="262">
        <v>1</v>
      </c>
      <c r="K215" s="262">
        <v>1</v>
      </c>
      <c r="L215" s="262">
        <v>2</v>
      </c>
      <c r="M215" s="262">
        <v>2</v>
      </c>
      <c r="N215" s="262">
        <v>9</v>
      </c>
      <c r="O215" s="262">
        <v>8</v>
      </c>
      <c r="P215" s="262">
        <v>10</v>
      </c>
      <c r="Q215" s="262">
        <v>7</v>
      </c>
      <c r="R215" s="262">
        <v>11</v>
      </c>
      <c r="S215" s="262">
        <v>13</v>
      </c>
      <c r="T215" s="263"/>
      <c r="V215" s="2">
        <v>210</v>
      </c>
      <c r="W215" s="1" t="str">
        <f>X215&amp;":"&amp;COUNTIF($X$6:X215,X215)</f>
        <v>6:1</v>
      </c>
      <c r="X215" s="264">
        <f>'Student name internal mark'!Y216</f>
        <v>6</v>
      </c>
      <c r="Y215" s="227">
        <f t="shared" si="59"/>
        <v>0</v>
      </c>
      <c r="Z215" s="227">
        <f t="shared" si="60"/>
        <v>1</v>
      </c>
      <c r="AA215" s="227">
        <f t="shared" si="61"/>
        <v>1</v>
      </c>
      <c r="AB215" s="227">
        <f t="shared" si="62"/>
        <v>1</v>
      </c>
      <c r="AC215" s="227">
        <f t="shared" si="63"/>
        <v>0</v>
      </c>
      <c r="AD215" s="227">
        <f t="shared" si="64"/>
        <v>0</v>
      </c>
      <c r="AE215" s="227">
        <f t="shared" si="65"/>
        <v>0</v>
      </c>
      <c r="AF215" s="227">
        <f t="shared" si="66"/>
        <v>0</v>
      </c>
      <c r="AG215" s="227">
        <f t="shared" si="67"/>
        <v>0</v>
      </c>
      <c r="AH215" s="227">
        <f t="shared" si="68"/>
        <v>1</v>
      </c>
      <c r="AI215" s="227">
        <f t="shared" si="69"/>
        <v>1</v>
      </c>
      <c r="AJ215" s="227">
        <f t="shared" si="70"/>
        <v>0</v>
      </c>
      <c r="AK215" s="227">
        <f t="shared" si="71"/>
        <v>1</v>
      </c>
      <c r="AL215" s="227">
        <f t="shared" si="72"/>
        <v>0</v>
      </c>
      <c r="AM215" s="227">
        <f t="shared" si="73"/>
        <v>0</v>
      </c>
      <c r="AN215" s="227">
        <f t="shared" si="74"/>
        <v>0</v>
      </c>
      <c r="AO215" s="261">
        <f t="shared" si="75"/>
        <v>6</v>
      </c>
    </row>
    <row r="216" spans="1:41" ht="15.6">
      <c r="A216">
        <f t="shared" si="57"/>
        <v>61</v>
      </c>
      <c r="B216" s="191" t="str">
        <f>C216&amp;":"&amp;COUNTIF($C$6:C216,C216)</f>
        <v>61:12</v>
      </c>
      <c r="C216" s="148">
        <f t="shared" si="58"/>
        <v>61</v>
      </c>
      <c r="D216" s="262">
        <v>1</v>
      </c>
      <c r="E216" s="262">
        <v>1</v>
      </c>
      <c r="F216" s="262">
        <v>1</v>
      </c>
      <c r="G216" s="262">
        <v>1</v>
      </c>
      <c r="H216" s="262">
        <v>1</v>
      </c>
      <c r="I216" s="262">
        <v>1</v>
      </c>
      <c r="J216" s="262">
        <v>1</v>
      </c>
      <c r="K216" s="262">
        <v>2</v>
      </c>
      <c r="L216" s="262">
        <v>2</v>
      </c>
      <c r="M216" s="262">
        <v>2</v>
      </c>
      <c r="N216" s="262">
        <v>6</v>
      </c>
      <c r="O216" s="262">
        <v>7</v>
      </c>
      <c r="P216" s="262">
        <v>9</v>
      </c>
      <c r="Q216" s="262">
        <v>9</v>
      </c>
      <c r="R216" s="262">
        <v>8</v>
      </c>
      <c r="S216" s="262">
        <v>9</v>
      </c>
      <c r="T216" s="263"/>
      <c r="V216" s="2">
        <v>211</v>
      </c>
      <c r="W216" s="1" t="str">
        <f>X216&amp;":"&amp;COUNTIF($X$6:X216,X216)</f>
        <v>86:43</v>
      </c>
      <c r="X216" s="264">
        <f>'Student name internal mark'!Y217</f>
        <v>86</v>
      </c>
      <c r="Y216" s="227">
        <f t="shared" si="59"/>
        <v>1</v>
      </c>
      <c r="Z216" s="227">
        <f t="shared" si="60"/>
        <v>0</v>
      </c>
      <c r="AA216" s="227">
        <f t="shared" si="61"/>
        <v>2</v>
      </c>
      <c r="AB216" s="227">
        <f t="shared" si="62"/>
        <v>0</v>
      </c>
      <c r="AC216" s="227">
        <f t="shared" si="63"/>
        <v>0</v>
      </c>
      <c r="AD216" s="227">
        <f t="shared" si="64"/>
        <v>0</v>
      </c>
      <c r="AE216" s="227">
        <f t="shared" si="65"/>
        <v>2</v>
      </c>
      <c r="AF216" s="227">
        <f t="shared" si="66"/>
        <v>2</v>
      </c>
      <c r="AG216" s="227">
        <f t="shared" si="67"/>
        <v>2</v>
      </c>
      <c r="AH216" s="227">
        <f t="shared" si="68"/>
        <v>2</v>
      </c>
      <c r="AI216" s="227">
        <f t="shared" si="69"/>
        <v>10</v>
      </c>
      <c r="AJ216" s="227">
        <f t="shared" si="70"/>
        <v>13</v>
      </c>
      <c r="AK216" s="227">
        <f t="shared" si="71"/>
        <v>13</v>
      </c>
      <c r="AL216" s="227">
        <f t="shared" si="72"/>
        <v>13</v>
      </c>
      <c r="AM216" s="227">
        <f t="shared" si="73"/>
        <v>13</v>
      </c>
      <c r="AN216" s="227">
        <f t="shared" si="74"/>
        <v>13</v>
      </c>
      <c r="AO216" s="261">
        <f t="shared" si="75"/>
        <v>86</v>
      </c>
    </row>
    <row r="217" spans="1:41" ht="15.6">
      <c r="A217">
        <f t="shared" si="57"/>
        <v>49</v>
      </c>
      <c r="B217" s="191" t="str">
        <f>C217&amp;":"&amp;COUNTIF($C$6:C217,C217)</f>
        <v>49:8</v>
      </c>
      <c r="C217" s="148">
        <f t="shared" si="58"/>
        <v>49</v>
      </c>
      <c r="D217" s="262">
        <v>1</v>
      </c>
      <c r="E217" s="262">
        <v>1</v>
      </c>
      <c r="F217" s="262">
        <v>2</v>
      </c>
      <c r="G217" s="262">
        <v>1</v>
      </c>
      <c r="H217" s="262">
        <v>1</v>
      </c>
      <c r="I217" s="262">
        <v>1</v>
      </c>
      <c r="J217" s="262">
        <v>2</v>
      </c>
      <c r="K217" s="262">
        <v>2</v>
      </c>
      <c r="L217" s="262">
        <v>2</v>
      </c>
      <c r="M217" s="262">
        <v>2</v>
      </c>
      <c r="N217" s="262">
        <v>9</v>
      </c>
      <c r="O217" s="262">
        <v>1</v>
      </c>
      <c r="P217" s="262">
        <v>8</v>
      </c>
      <c r="Q217" s="262">
        <v>4</v>
      </c>
      <c r="R217" s="262">
        <v>11</v>
      </c>
      <c r="S217" s="262">
        <v>1</v>
      </c>
      <c r="T217" s="263"/>
      <c r="V217" s="2">
        <v>212</v>
      </c>
      <c r="W217" s="1" t="str">
        <f>X217&amp;":"&amp;COUNTIF($X$6:X217,X217)</f>
        <v>77:12</v>
      </c>
      <c r="X217" s="264">
        <f>'Student name internal mark'!Y218</f>
        <v>77</v>
      </c>
      <c r="Y217" s="227">
        <f t="shared" si="59"/>
        <v>2</v>
      </c>
      <c r="Z217" s="227">
        <f t="shared" si="60"/>
        <v>1</v>
      </c>
      <c r="AA217" s="227">
        <f t="shared" si="61"/>
        <v>1</v>
      </c>
      <c r="AB217" s="227">
        <f t="shared" si="62"/>
        <v>2</v>
      </c>
      <c r="AC217" s="227">
        <f t="shared" si="63"/>
        <v>1</v>
      </c>
      <c r="AD217" s="227">
        <f t="shared" si="64"/>
        <v>1</v>
      </c>
      <c r="AE217" s="227">
        <f t="shared" si="65"/>
        <v>2</v>
      </c>
      <c r="AF217" s="227">
        <f t="shared" si="66"/>
        <v>2</v>
      </c>
      <c r="AG217" s="227">
        <f t="shared" si="67"/>
        <v>2</v>
      </c>
      <c r="AH217" s="227">
        <f t="shared" si="68"/>
        <v>2</v>
      </c>
      <c r="AI217" s="227">
        <f t="shared" si="69"/>
        <v>8</v>
      </c>
      <c r="AJ217" s="227">
        <f t="shared" si="70"/>
        <v>11</v>
      </c>
      <c r="AK217" s="227">
        <f t="shared" si="71"/>
        <v>10</v>
      </c>
      <c r="AL217" s="227">
        <f t="shared" si="72"/>
        <v>8</v>
      </c>
      <c r="AM217" s="227">
        <f t="shared" si="73"/>
        <v>10</v>
      </c>
      <c r="AN217" s="227">
        <f t="shared" si="74"/>
        <v>14</v>
      </c>
      <c r="AO217" s="261">
        <f t="shared" si="75"/>
        <v>77</v>
      </c>
    </row>
    <row r="218" spans="1:41" ht="15.6">
      <c r="A218">
        <f t="shared" si="57"/>
        <v>57</v>
      </c>
      <c r="B218" s="191" t="str">
        <f>C218&amp;":"&amp;COUNTIF($C$6:C218,C218)</f>
        <v>57:10</v>
      </c>
      <c r="C218" s="148">
        <f t="shared" si="58"/>
        <v>57</v>
      </c>
      <c r="D218" s="262">
        <v>1</v>
      </c>
      <c r="E218" s="262">
        <v>2</v>
      </c>
      <c r="F218" s="262">
        <v>2</v>
      </c>
      <c r="G218" s="262">
        <v>1</v>
      </c>
      <c r="H218" s="262">
        <v>2</v>
      </c>
      <c r="I218" s="262">
        <v>1</v>
      </c>
      <c r="J218" s="262">
        <v>2</v>
      </c>
      <c r="K218" s="262">
        <v>2</v>
      </c>
      <c r="L218" s="262">
        <v>1</v>
      </c>
      <c r="M218" s="262">
        <v>2</v>
      </c>
      <c r="N218" s="262">
        <v>3</v>
      </c>
      <c r="O218" s="262">
        <v>0</v>
      </c>
      <c r="P218" s="262">
        <v>13</v>
      </c>
      <c r="Q218" s="262">
        <v>10</v>
      </c>
      <c r="R218" s="262">
        <v>6</v>
      </c>
      <c r="S218" s="262">
        <v>9</v>
      </c>
      <c r="T218" s="263"/>
      <c r="V218" s="2">
        <v>213</v>
      </c>
      <c r="W218" s="1" t="str">
        <f>X218&amp;":"&amp;COUNTIF($X$6:X218,X218)</f>
        <v>86:44</v>
      </c>
      <c r="X218" s="264">
        <f>'Student name internal mark'!Y219</f>
        <v>86</v>
      </c>
      <c r="Y218" s="227">
        <f t="shared" si="59"/>
        <v>1</v>
      </c>
      <c r="Z218" s="227">
        <f t="shared" si="60"/>
        <v>0</v>
      </c>
      <c r="AA218" s="227">
        <f t="shared" si="61"/>
        <v>2</v>
      </c>
      <c r="AB218" s="227">
        <f t="shared" si="62"/>
        <v>0</v>
      </c>
      <c r="AC218" s="227">
        <f t="shared" si="63"/>
        <v>0</v>
      </c>
      <c r="AD218" s="227">
        <f t="shared" si="64"/>
        <v>0</v>
      </c>
      <c r="AE218" s="227">
        <f t="shared" si="65"/>
        <v>2</v>
      </c>
      <c r="AF218" s="227">
        <f t="shared" si="66"/>
        <v>2</v>
      </c>
      <c r="AG218" s="227">
        <f t="shared" si="67"/>
        <v>2</v>
      </c>
      <c r="AH218" s="227">
        <f t="shared" si="68"/>
        <v>2</v>
      </c>
      <c r="AI218" s="227">
        <f t="shared" si="69"/>
        <v>10</v>
      </c>
      <c r="AJ218" s="227">
        <f t="shared" si="70"/>
        <v>13</v>
      </c>
      <c r="AK218" s="227">
        <f t="shared" si="71"/>
        <v>13</v>
      </c>
      <c r="AL218" s="227">
        <f t="shared" si="72"/>
        <v>13</v>
      </c>
      <c r="AM218" s="227">
        <f t="shared" si="73"/>
        <v>13</v>
      </c>
      <c r="AN218" s="227">
        <f t="shared" si="74"/>
        <v>13</v>
      </c>
      <c r="AO218" s="261">
        <f t="shared" si="75"/>
        <v>86</v>
      </c>
    </row>
    <row r="219" spans="1:41" ht="15.6">
      <c r="A219">
        <f t="shared" si="57"/>
        <v>83</v>
      </c>
      <c r="B219" s="191" t="str">
        <f>C219&amp;":"&amp;COUNTIF($C$6:C219,C219)</f>
        <v>83:2</v>
      </c>
      <c r="C219" s="148">
        <f t="shared" si="58"/>
        <v>83</v>
      </c>
      <c r="D219" s="262">
        <v>2</v>
      </c>
      <c r="E219" s="262">
        <v>1</v>
      </c>
      <c r="F219" s="262">
        <v>2</v>
      </c>
      <c r="G219" s="262">
        <v>2</v>
      </c>
      <c r="H219" s="262">
        <v>2</v>
      </c>
      <c r="I219" s="262">
        <v>2</v>
      </c>
      <c r="J219" s="262">
        <v>2</v>
      </c>
      <c r="K219" s="262">
        <v>2</v>
      </c>
      <c r="L219" s="262">
        <v>1</v>
      </c>
      <c r="M219" s="262">
        <v>2</v>
      </c>
      <c r="N219" s="262">
        <v>10</v>
      </c>
      <c r="O219" s="262">
        <v>7</v>
      </c>
      <c r="P219" s="262">
        <v>14</v>
      </c>
      <c r="Q219" s="262">
        <v>11</v>
      </c>
      <c r="R219" s="262">
        <v>11</v>
      </c>
      <c r="S219" s="262">
        <v>12</v>
      </c>
      <c r="T219" s="263"/>
      <c r="V219" s="2">
        <v>214</v>
      </c>
      <c r="W219" s="1" t="str">
        <f>X219&amp;":"&amp;COUNTIF($X$6:X219,X219)</f>
        <v>77:13</v>
      </c>
      <c r="X219" s="264">
        <f>'Student name internal mark'!Y220</f>
        <v>77</v>
      </c>
      <c r="Y219" s="227">
        <f t="shared" si="59"/>
        <v>1</v>
      </c>
      <c r="Z219" s="227">
        <f t="shared" si="60"/>
        <v>1</v>
      </c>
      <c r="AA219" s="227">
        <f t="shared" si="61"/>
        <v>2</v>
      </c>
      <c r="AB219" s="227">
        <f t="shared" si="62"/>
        <v>1</v>
      </c>
      <c r="AC219" s="227">
        <f t="shared" si="63"/>
        <v>1</v>
      </c>
      <c r="AD219" s="227">
        <f t="shared" si="64"/>
        <v>1</v>
      </c>
      <c r="AE219" s="227">
        <f t="shared" si="65"/>
        <v>1</v>
      </c>
      <c r="AF219" s="227">
        <f t="shared" si="66"/>
        <v>2</v>
      </c>
      <c r="AG219" s="227">
        <f t="shared" si="67"/>
        <v>2</v>
      </c>
      <c r="AH219" s="227">
        <f t="shared" si="68"/>
        <v>2</v>
      </c>
      <c r="AI219" s="227">
        <f t="shared" si="69"/>
        <v>10</v>
      </c>
      <c r="AJ219" s="227">
        <f t="shared" si="70"/>
        <v>9</v>
      </c>
      <c r="AK219" s="227">
        <f t="shared" si="71"/>
        <v>9</v>
      </c>
      <c r="AL219" s="227">
        <f t="shared" si="72"/>
        <v>14</v>
      </c>
      <c r="AM219" s="227">
        <f t="shared" si="73"/>
        <v>9</v>
      </c>
      <c r="AN219" s="227">
        <f t="shared" si="74"/>
        <v>12</v>
      </c>
      <c r="AO219" s="261">
        <f t="shared" si="75"/>
        <v>77</v>
      </c>
    </row>
    <row r="220" spans="1:41" ht="15.6">
      <c r="A220">
        <f t="shared" si="57"/>
        <v>76</v>
      </c>
      <c r="B220" s="191" t="str">
        <f>C220&amp;":"&amp;COUNTIF($C$6:C220,C220)</f>
        <v>76:4</v>
      </c>
      <c r="C220" s="148">
        <f t="shared" si="58"/>
        <v>76</v>
      </c>
      <c r="D220" s="262">
        <v>1</v>
      </c>
      <c r="E220" s="262">
        <v>1</v>
      </c>
      <c r="F220" s="262">
        <v>2</v>
      </c>
      <c r="G220" s="262">
        <v>1</v>
      </c>
      <c r="H220" s="262">
        <v>1</v>
      </c>
      <c r="I220" s="262">
        <v>1</v>
      </c>
      <c r="J220" s="262">
        <v>2</v>
      </c>
      <c r="K220" s="262">
        <v>2</v>
      </c>
      <c r="L220" s="262">
        <v>2</v>
      </c>
      <c r="M220" s="262">
        <v>1</v>
      </c>
      <c r="N220" s="262">
        <v>6</v>
      </c>
      <c r="O220" s="262">
        <v>14</v>
      </c>
      <c r="P220" s="262">
        <v>11</v>
      </c>
      <c r="Q220" s="262">
        <v>8</v>
      </c>
      <c r="R220" s="262">
        <v>10</v>
      </c>
      <c r="S220" s="262">
        <v>13</v>
      </c>
      <c r="T220" s="263"/>
      <c r="V220" s="2">
        <v>215</v>
      </c>
      <c r="W220" s="1" t="str">
        <f>X220&amp;":"&amp;COUNTIF($X$6:X220,X220)</f>
        <v>77:14</v>
      </c>
      <c r="X220" s="264">
        <f>'Student name internal mark'!Y221</f>
        <v>77</v>
      </c>
      <c r="Y220" s="227">
        <f t="shared" si="59"/>
        <v>1</v>
      </c>
      <c r="Z220" s="227">
        <f t="shared" si="60"/>
        <v>1</v>
      </c>
      <c r="AA220" s="227">
        <f t="shared" si="61"/>
        <v>2</v>
      </c>
      <c r="AB220" s="227">
        <f t="shared" si="62"/>
        <v>1</v>
      </c>
      <c r="AC220" s="227">
        <f t="shared" si="63"/>
        <v>1</v>
      </c>
      <c r="AD220" s="227">
        <f t="shared" si="64"/>
        <v>1</v>
      </c>
      <c r="AE220" s="227">
        <f t="shared" si="65"/>
        <v>1</v>
      </c>
      <c r="AF220" s="227">
        <f t="shared" si="66"/>
        <v>1</v>
      </c>
      <c r="AG220" s="227">
        <f t="shared" si="67"/>
        <v>2</v>
      </c>
      <c r="AH220" s="227">
        <f t="shared" si="68"/>
        <v>2</v>
      </c>
      <c r="AI220" s="227">
        <f t="shared" si="69"/>
        <v>6</v>
      </c>
      <c r="AJ220" s="227">
        <f t="shared" si="70"/>
        <v>14</v>
      </c>
      <c r="AK220" s="227">
        <f t="shared" si="71"/>
        <v>8</v>
      </c>
      <c r="AL220" s="227">
        <f t="shared" si="72"/>
        <v>10</v>
      </c>
      <c r="AM220" s="227">
        <f t="shared" si="73"/>
        <v>13</v>
      </c>
      <c r="AN220" s="227">
        <f t="shared" si="74"/>
        <v>13</v>
      </c>
      <c r="AO220" s="261">
        <f t="shared" si="75"/>
        <v>77</v>
      </c>
    </row>
    <row r="221" spans="1:41" ht="15.6">
      <c r="A221">
        <f t="shared" si="57"/>
        <v>78</v>
      </c>
      <c r="B221" s="191" t="str">
        <f>C221&amp;":"&amp;COUNTIF($C$6:C221,C221)</f>
        <v>78:3</v>
      </c>
      <c r="C221" s="148">
        <f t="shared" si="58"/>
        <v>78</v>
      </c>
      <c r="D221" s="262">
        <v>1</v>
      </c>
      <c r="E221" s="262">
        <v>1</v>
      </c>
      <c r="F221" s="262">
        <v>2</v>
      </c>
      <c r="G221" s="262">
        <v>1</v>
      </c>
      <c r="H221" s="262">
        <v>1</v>
      </c>
      <c r="I221" s="262">
        <v>1</v>
      </c>
      <c r="J221" s="262">
        <v>2</v>
      </c>
      <c r="K221" s="262">
        <v>2</v>
      </c>
      <c r="L221" s="262">
        <v>2</v>
      </c>
      <c r="M221" s="262">
        <v>2</v>
      </c>
      <c r="N221" s="262">
        <v>7</v>
      </c>
      <c r="O221" s="262">
        <v>9</v>
      </c>
      <c r="P221" s="262">
        <v>12</v>
      </c>
      <c r="Q221" s="262">
        <v>10</v>
      </c>
      <c r="R221" s="262">
        <v>11</v>
      </c>
      <c r="S221" s="262">
        <v>14</v>
      </c>
      <c r="T221" s="263"/>
      <c r="V221" s="2">
        <v>216</v>
      </c>
      <c r="W221" s="1" t="str">
        <f>X221&amp;":"&amp;COUNTIF($X$6:X221,X221)</f>
        <v>79:36</v>
      </c>
      <c r="X221" s="264">
        <f>'Student name internal mark'!Y222</f>
        <v>79</v>
      </c>
      <c r="Y221" s="227">
        <f t="shared" si="59"/>
        <v>2</v>
      </c>
      <c r="Z221" s="227">
        <f t="shared" si="60"/>
        <v>2</v>
      </c>
      <c r="AA221" s="227">
        <f t="shared" si="61"/>
        <v>2</v>
      </c>
      <c r="AB221" s="227">
        <f t="shared" si="62"/>
        <v>2</v>
      </c>
      <c r="AC221" s="227">
        <f t="shared" si="63"/>
        <v>2</v>
      </c>
      <c r="AD221" s="227">
        <f t="shared" si="64"/>
        <v>2</v>
      </c>
      <c r="AE221" s="227">
        <f t="shared" si="65"/>
        <v>2</v>
      </c>
      <c r="AF221" s="227">
        <f t="shared" si="66"/>
        <v>2</v>
      </c>
      <c r="AG221" s="227">
        <f t="shared" si="67"/>
        <v>2</v>
      </c>
      <c r="AH221" s="227">
        <f t="shared" si="68"/>
        <v>2</v>
      </c>
      <c r="AI221" s="227">
        <f t="shared" si="69"/>
        <v>6</v>
      </c>
      <c r="AJ221" s="227">
        <f t="shared" si="70"/>
        <v>9</v>
      </c>
      <c r="AK221" s="227">
        <f t="shared" si="71"/>
        <v>5</v>
      </c>
      <c r="AL221" s="227">
        <f t="shared" si="72"/>
        <v>11</v>
      </c>
      <c r="AM221" s="227">
        <f t="shared" si="73"/>
        <v>14</v>
      </c>
      <c r="AN221" s="227">
        <f t="shared" si="74"/>
        <v>14</v>
      </c>
      <c r="AO221" s="261">
        <f t="shared" si="75"/>
        <v>79</v>
      </c>
    </row>
    <row r="222" spans="1:41" ht="15.6">
      <c r="A222">
        <f t="shared" si="57"/>
        <v>55</v>
      </c>
      <c r="B222" s="191" t="str">
        <f>C222&amp;":"&amp;COUNTIF($C$6:C222,C222)</f>
        <v>55:10</v>
      </c>
      <c r="C222" s="148">
        <f t="shared" si="58"/>
        <v>55</v>
      </c>
      <c r="D222" s="262">
        <v>1</v>
      </c>
      <c r="E222" s="262">
        <v>1</v>
      </c>
      <c r="F222" s="262">
        <v>2</v>
      </c>
      <c r="G222" s="262">
        <v>2</v>
      </c>
      <c r="H222" s="262">
        <v>2</v>
      </c>
      <c r="I222" s="262">
        <v>2</v>
      </c>
      <c r="J222" s="262">
        <v>1</v>
      </c>
      <c r="K222" s="262">
        <v>1</v>
      </c>
      <c r="L222" s="262">
        <v>2</v>
      </c>
      <c r="M222" s="262">
        <v>1</v>
      </c>
      <c r="N222" s="262">
        <v>5</v>
      </c>
      <c r="O222" s="262">
        <v>7</v>
      </c>
      <c r="P222" s="262">
        <v>2</v>
      </c>
      <c r="Q222" s="262">
        <v>1</v>
      </c>
      <c r="R222" s="262">
        <v>14</v>
      </c>
      <c r="S222" s="262">
        <v>11</v>
      </c>
      <c r="T222" s="263"/>
      <c r="V222" s="2">
        <v>217</v>
      </c>
      <c r="W222" s="1" t="str">
        <f>X222&amp;":"&amp;COUNTIF($X$6:X222,X222)</f>
        <v>85:25</v>
      </c>
      <c r="X222" s="264">
        <f>'Student name internal mark'!Y223</f>
        <v>85</v>
      </c>
      <c r="Y222" s="227">
        <f t="shared" si="59"/>
        <v>1</v>
      </c>
      <c r="Z222" s="227">
        <f t="shared" si="60"/>
        <v>2</v>
      </c>
      <c r="AA222" s="227">
        <f t="shared" si="61"/>
        <v>2</v>
      </c>
      <c r="AB222" s="227">
        <f t="shared" si="62"/>
        <v>2</v>
      </c>
      <c r="AC222" s="227">
        <f t="shared" si="63"/>
        <v>2</v>
      </c>
      <c r="AD222" s="227">
        <f t="shared" si="64"/>
        <v>1</v>
      </c>
      <c r="AE222" s="227">
        <f t="shared" si="65"/>
        <v>1</v>
      </c>
      <c r="AF222" s="227">
        <f t="shared" si="66"/>
        <v>1</v>
      </c>
      <c r="AG222" s="227">
        <f t="shared" si="67"/>
        <v>2</v>
      </c>
      <c r="AH222" s="227">
        <f t="shared" si="68"/>
        <v>2</v>
      </c>
      <c r="AI222" s="227">
        <f t="shared" si="69"/>
        <v>8</v>
      </c>
      <c r="AJ222" s="227">
        <f t="shared" si="70"/>
        <v>11</v>
      </c>
      <c r="AK222" s="227">
        <f t="shared" si="71"/>
        <v>14</v>
      </c>
      <c r="AL222" s="227">
        <f t="shared" si="72"/>
        <v>13</v>
      </c>
      <c r="AM222" s="227">
        <f t="shared" si="73"/>
        <v>12</v>
      </c>
      <c r="AN222" s="227">
        <f t="shared" si="74"/>
        <v>11</v>
      </c>
      <c r="AO222" s="261">
        <f t="shared" si="75"/>
        <v>85</v>
      </c>
    </row>
    <row r="223" spans="1:41" ht="15.6">
      <c r="A223">
        <f t="shared" si="57"/>
        <v>48</v>
      </c>
      <c r="B223" s="191" t="str">
        <f>C223&amp;":"&amp;COUNTIF($C$6:C223,C223)</f>
        <v>48:4</v>
      </c>
      <c r="C223" s="148">
        <f t="shared" si="58"/>
        <v>48</v>
      </c>
      <c r="D223" s="262">
        <v>1</v>
      </c>
      <c r="E223" s="262">
        <v>2</v>
      </c>
      <c r="F223" s="262">
        <v>2</v>
      </c>
      <c r="G223" s="262">
        <v>1</v>
      </c>
      <c r="H223" s="262">
        <v>1</v>
      </c>
      <c r="I223" s="262">
        <v>1</v>
      </c>
      <c r="J223" s="262">
        <v>1</v>
      </c>
      <c r="K223" s="262">
        <v>1</v>
      </c>
      <c r="L223" s="262">
        <v>1</v>
      </c>
      <c r="M223" s="262">
        <v>1</v>
      </c>
      <c r="N223" s="262">
        <v>5</v>
      </c>
      <c r="O223" s="262">
        <v>5</v>
      </c>
      <c r="P223" s="262">
        <v>9</v>
      </c>
      <c r="Q223" s="262">
        <v>5</v>
      </c>
      <c r="R223" s="262">
        <v>11</v>
      </c>
      <c r="S223" s="262">
        <v>1</v>
      </c>
      <c r="T223" s="263"/>
      <c r="V223" s="2">
        <v>218</v>
      </c>
      <c r="W223" s="1" t="str">
        <f>X223&amp;":"&amp;COUNTIF($X$6:X223,X223)</f>
        <v>79:37</v>
      </c>
      <c r="X223" s="264">
        <f>'Student name internal mark'!Y224</f>
        <v>79</v>
      </c>
      <c r="Y223" s="227">
        <f t="shared" si="59"/>
        <v>2</v>
      </c>
      <c r="Z223" s="227">
        <f t="shared" si="60"/>
        <v>2</v>
      </c>
      <c r="AA223" s="227">
        <f t="shared" si="61"/>
        <v>2</v>
      </c>
      <c r="AB223" s="227">
        <f t="shared" si="62"/>
        <v>2</v>
      </c>
      <c r="AC223" s="227">
        <f t="shared" si="63"/>
        <v>2</v>
      </c>
      <c r="AD223" s="227">
        <f t="shared" si="64"/>
        <v>2</v>
      </c>
      <c r="AE223" s="227">
        <f t="shared" si="65"/>
        <v>2</v>
      </c>
      <c r="AF223" s="227">
        <f t="shared" si="66"/>
        <v>2</v>
      </c>
      <c r="AG223" s="227">
        <f t="shared" si="67"/>
        <v>2</v>
      </c>
      <c r="AH223" s="227">
        <f t="shared" si="68"/>
        <v>2</v>
      </c>
      <c r="AI223" s="227">
        <f t="shared" si="69"/>
        <v>6</v>
      </c>
      <c r="AJ223" s="227">
        <f t="shared" si="70"/>
        <v>9</v>
      </c>
      <c r="AK223" s="227">
        <f t="shared" si="71"/>
        <v>5</v>
      </c>
      <c r="AL223" s="227">
        <f t="shared" si="72"/>
        <v>11</v>
      </c>
      <c r="AM223" s="227">
        <f t="shared" si="73"/>
        <v>14</v>
      </c>
      <c r="AN223" s="227">
        <f t="shared" si="74"/>
        <v>14</v>
      </c>
      <c r="AO223" s="261">
        <f t="shared" si="75"/>
        <v>79</v>
      </c>
    </row>
    <row r="224" spans="1:41" ht="15.6">
      <c r="A224">
        <f t="shared" si="57"/>
        <v>69</v>
      </c>
      <c r="B224" s="191" t="str">
        <f>C224&amp;":"&amp;COUNTIF($C$6:C224,C224)</f>
        <v>69:4</v>
      </c>
      <c r="C224" s="148">
        <f t="shared" si="58"/>
        <v>69</v>
      </c>
      <c r="D224" s="262">
        <v>1</v>
      </c>
      <c r="E224" s="262">
        <v>2</v>
      </c>
      <c r="F224" s="262">
        <v>1</v>
      </c>
      <c r="G224" s="262">
        <v>2</v>
      </c>
      <c r="H224" s="262">
        <v>2</v>
      </c>
      <c r="I224" s="262">
        <v>1</v>
      </c>
      <c r="J224" s="262">
        <v>1</v>
      </c>
      <c r="K224" s="262">
        <v>1</v>
      </c>
      <c r="L224" s="262">
        <v>1</v>
      </c>
      <c r="M224" s="262">
        <v>2</v>
      </c>
      <c r="N224" s="262">
        <v>10</v>
      </c>
      <c r="O224" s="262">
        <v>9</v>
      </c>
      <c r="P224" s="262">
        <v>13</v>
      </c>
      <c r="Q224" s="262">
        <v>8</v>
      </c>
      <c r="R224" s="262">
        <v>7</v>
      </c>
      <c r="S224" s="262">
        <v>8</v>
      </c>
      <c r="T224" s="263"/>
      <c r="V224" s="2">
        <v>219</v>
      </c>
      <c r="W224" s="1" t="str">
        <f>X224&amp;":"&amp;COUNTIF($X$6:X224,X224)</f>
        <v>77:15</v>
      </c>
      <c r="X224" s="264">
        <f>'Student name internal mark'!Y225</f>
        <v>77</v>
      </c>
      <c r="Y224" s="227">
        <f t="shared" si="59"/>
        <v>1</v>
      </c>
      <c r="Z224" s="227">
        <f t="shared" si="60"/>
        <v>1</v>
      </c>
      <c r="AA224" s="227">
        <f t="shared" si="61"/>
        <v>2</v>
      </c>
      <c r="AB224" s="227">
        <f t="shared" si="62"/>
        <v>1</v>
      </c>
      <c r="AC224" s="227">
        <f t="shared" si="63"/>
        <v>1</v>
      </c>
      <c r="AD224" s="227">
        <f t="shared" si="64"/>
        <v>1</v>
      </c>
      <c r="AE224" s="227">
        <f t="shared" si="65"/>
        <v>2</v>
      </c>
      <c r="AF224" s="227">
        <f t="shared" si="66"/>
        <v>2</v>
      </c>
      <c r="AG224" s="227">
        <f t="shared" si="67"/>
        <v>2</v>
      </c>
      <c r="AH224" s="227">
        <f t="shared" si="68"/>
        <v>1</v>
      </c>
      <c r="AI224" s="227">
        <f t="shared" si="69"/>
        <v>7</v>
      </c>
      <c r="AJ224" s="227">
        <f t="shared" si="70"/>
        <v>13</v>
      </c>
      <c r="AK224" s="227">
        <f t="shared" si="71"/>
        <v>13</v>
      </c>
      <c r="AL224" s="227">
        <f t="shared" si="72"/>
        <v>9</v>
      </c>
      <c r="AM224" s="227">
        <f t="shared" si="73"/>
        <v>7</v>
      </c>
      <c r="AN224" s="227">
        <f t="shared" si="74"/>
        <v>14</v>
      </c>
      <c r="AO224" s="261">
        <f t="shared" si="75"/>
        <v>77</v>
      </c>
    </row>
    <row r="225" spans="1:41" ht="15.6">
      <c r="A225">
        <f t="shared" si="57"/>
        <v>66</v>
      </c>
      <c r="B225" s="191" t="str">
        <f>C225&amp;":"&amp;COUNTIF($C$6:C225,C225)</f>
        <v>66:4</v>
      </c>
      <c r="C225" s="148">
        <f t="shared" si="58"/>
        <v>66</v>
      </c>
      <c r="D225" s="262">
        <v>1</v>
      </c>
      <c r="E225" s="262">
        <v>1</v>
      </c>
      <c r="F225" s="262">
        <v>2</v>
      </c>
      <c r="G225" s="262">
        <v>1</v>
      </c>
      <c r="H225" s="262">
        <v>1</v>
      </c>
      <c r="I225" s="262">
        <v>1</v>
      </c>
      <c r="J225" s="262">
        <v>2</v>
      </c>
      <c r="K225" s="262">
        <v>2</v>
      </c>
      <c r="L225" s="262">
        <v>1</v>
      </c>
      <c r="M225" s="262">
        <v>2</v>
      </c>
      <c r="N225" s="262">
        <v>5</v>
      </c>
      <c r="O225" s="262">
        <v>9</v>
      </c>
      <c r="P225" s="262">
        <v>8</v>
      </c>
      <c r="Q225" s="262">
        <v>11</v>
      </c>
      <c r="R225" s="262">
        <v>12</v>
      </c>
      <c r="S225" s="262">
        <v>7</v>
      </c>
      <c r="T225" s="263"/>
      <c r="V225" s="2">
        <v>220</v>
      </c>
      <c r="W225" s="1" t="str">
        <f>X225&amp;":"&amp;COUNTIF($X$6:X225,X225)</f>
        <v>79:38</v>
      </c>
      <c r="X225" s="264">
        <f>'Student name internal mark'!Y226</f>
        <v>79</v>
      </c>
      <c r="Y225" s="227">
        <f t="shared" si="59"/>
        <v>2</v>
      </c>
      <c r="Z225" s="227">
        <f t="shared" si="60"/>
        <v>2</v>
      </c>
      <c r="AA225" s="227">
        <f t="shared" si="61"/>
        <v>2</v>
      </c>
      <c r="AB225" s="227">
        <f t="shared" si="62"/>
        <v>2</v>
      </c>
      <c r="AC225" s="227">
        <f t="shared" si="63"/>
        <v>2</v>
      </c>
      <c r="AD225" s="227">
        <f t="shared" si="64"/>
        <v>2</v>
      </c>
      <c r="AE225" s="227">
        <f t="shared" si="65"/>
        <v>2</v>
      </c>
      <c r="AF225" s="227">
        <f t="shared" si="66"/>
        <v>2</v>
      </c>
      <c r="AG225" s="227">
        <f t="shared" si="67"/>
        <v>2</v>
      </c>
      <c r="AH225" s="227">
        <f t="shared" si="68"/>
        <v>2</v>
      </c>
      <c r="AI225" s="227">
        <f t="shared" si="69"/>
        <v>6</v>
      </c>
      <c r="AJ225" s="227">
        <f t="shared" si="70"/>
        <v>9</v>
      </c>
      <c r="AK225" s="227">
        <f t="shared" si="71"/>
        <v>5</v>
      </c>
      <c r="AL225" s="227">
        <f t="shared" si="72"/>
        <v>11</v>
      </c>
      <c r="AM225" s="227">
        <f t="shared" si="73"/>
        <v>14</v>
      </c>
      <c r="AN225" s="227">
        <f t="shared" si="74"/>
        <v>14</v>
      </c>
      <c r="AO225" s="261">
        <f t="shared" si="75"/>
        <v>79</v>
      </c>
    </row>
    <row r="226" spans="1:41" ht="15.6">
      <c r="A226">
        <f t="shared" si="57"/>
        <v>69</v>
      </c>
      <c r="B226" s="191" t="str">
        <f>C226&amp;":"&amp;COUNTIF($C$6:C226,C226)</f>
        <v>69:5</v>
      </c>
      <c r="C226" s="148">
        <f t="shared" si="58"/>
        <v>69</v>
      </c>
      <c r="D226" s="262">
        <v>1</v>
      </c>
      <c r="E226" s="262">
        <v>1</v>
      </c>
      <c r="F226" s="262">
        <v>1</v>
      </c>
      <c r="G226" s="262">
        <v>1</v>
      </c>
      <c r="H226" s="262">
        <v>1</v>
      </c>
      <c r="I226" s="262">
        <v>1</v>
      </c>
      <c r="J226" s="262">
        <v>1</v>
      </c>
      <c r="K226" s="262">
        <v>1</v>
      </c>
      <c r="L226" s="262">
        <v>1</v>
      </c>
      <c r="M226" s="262">
        <v>2</v>
      </c>
      <c r="N226" s="262">
        <v>10</v>
      </c>
      <c r="O226" s="262">
        <v>9</v>
      </c>
      <c r="P226" s="262">
        <v>11</v>
      </c>
      <c r="Q226" s="262">
        <v>10</v>
      </c>
      <c r="R226" s="262">
        <v>11</v>
      </c>
      <c r="S226" s="262">
        <v>7</v>
      </c>
      <c r="T226" s="263"/>
      <c r="V226" s="2">
        <v>221</v>
      </c>
      <c r="W226" s="1" t="str">
        <f>X226&amp;":"&amp;COUNTIF($X$6:X226,X226)</f>
        <v>86:45</v>
      </c>
      <c r="X226" s="264">
        <f>'Student name internal mark'!Y227</f>
        <v>86</v>
      </c>
      <c r="Y226" s="227">
        <f t="shared" si="59"/>
        <v>1</v>
      </c>
      <c r="Z226" s="227">
        <f t="shared" si="60"/>
        <v>0</v>
      </c>
      <c r="AA226" s="227">
        <f t="shared" si="61"/>
        <v>2</v>
      </c>
      <c r="AB226" s="227">
        <f t="shared" si="62"/>
        <v>0</v>
      </c>
      <c r="AC226" s="227">
        <f t="shared" si="63"/>
        <v>0</v>
      </c>
      <c r="AD226" s="227">
        <f t="shared" si="64"/>
        <v>0</v>
      </c>
      <c r="AE226" s="227">
        <f t="shared" si="65"/>
        <v>2</v>
      </c>
      <c r="AF226" s="227">
        <f t="shared" si="66"/>
        <v>2</v>
      </c>
      <c r="AG226" s="227">
        <f t="shared" si="67"/>
        <v>2</v>
      </c>
      <c r="AH226" s="227">
        <f t="shared" si="68"/>
        <v>2</v>
      </c>
      <c r="AI226" s="227">
        <f t="shared" si="69"/>
        <v>10</v>
      </c>
      <c r="AJ226" s="227">
        <f t="shared" si="70"/>
        <v>13</v>
      </c>
      <c r="AK226" s="227">
        <f t="shared" si="71"/>
        <v>13</v>
      </c>
      <c r="AL226" s="227">
        <f t="shared" si="72"/>
        <v>13</v>
      </c>
      <c r="AM226" s="227">
        <f t="shared" si="73"/>
        <v>13</v>
      </c>
      <c r="AN226" s="227">
        <f t="shared" si="74"/>
        <v>13</v>
      </c>
      <c r="AO226" s="261">
        <f t="shared" si="75"/>
        <v>86</v>
      </c>
    </row>
    <row r="227" spans="1:41" ht="15.6">
      <c r="A227">
        <f t="shared" si="57"/>
        <v>60</v>
      </c>
      <c r="B227" s="191" t="str">
        <f>C227&amp;":"&amp;COUNTIF($C$6:C227,C227)</f>
        <v>60:6</v>
      </c>
      <c r="C227" s="148">
        <f t="shared" si="58"/>
        <v>60</v>
      </c>
      <c r="D227" s="262">
        <v>1</v>
      </c>
      <c r="E227" s="262">
        <v>2</v>
      </c>
      <c r="F227" s="262">
        <v>2</v>
      </c>
      <c r="G227" s="262">
        <v>1</v>
      </c>
      <c r="H227" s="262">
        <v>1</v>
      </c>
      <c r="I227" s="262">
        <v>2</v>
      </c>
      <c r="J227" s="262">
        <v>1</v>
      </c>
      <c r="K227" s="262">
        <v>1</v>
      </c>
      <c r="L227" s="262">
        <v>1</v>
      </c>
      <c r="M227" s="262">
        <v>1</v>
      </c>
      <c r="N227" s="262">
        <v>10</v>
      </c>
      <c r="O227" s="262">
        <v>13</v>
      </c>
      <c r="P227" s="262">
        <v>5</v>
      </c>
      <c r="Q227" s="262">
        <v>0</v>
      </c>
      <c r="R227" s="262">
        <v>6</v>
      </c>
      <c r="S227" s="262">
        <v>13</v>
      </c>
      <c r="T227" s="263"/>
      <c r="V227" s="2">
        <v>222</v>
      </c>
      <c r="W227" s="1" t="e">
        <f>X227&amp;":"&amp;COUNTIF($X$6:X227,X227)</f>
        <v>#REF!</v>
      </c>
      <c r="X227" s="264" t="e">
        <f>'Student name internal mark'!Y228</f>
        <v>#REF!</v>
      </c>
      <c r="Y227" s="227" t="e">
        <f t="shared" si="59"/>
        <v>#REF!</v>
      </c>
      <c r="Z227" s="227" t="e">
        <f t="shared" si="60"/>
        <v>#REF!</v>
      </c>
      <c r="AA227" s="227" t="e">
        <f t="shared" si="61"/>
        <v>#REF!</v>
      </c>
      <c r="AB227" s="227" t="e">
        <f t="shared" si="62"/>
        <v>#REF!</v>
      </c>
      <c r="AC227" s="227" t="e">
        <f t="shared" si="63"/>
        <v>#REF!</v>
      </c>
      <c r="AD227" s="227" t="e">
        <f t="shared" si="64"/>
        <v>#REF!</v>
      </c>
      <c r="AE227" s="227" t="e">
        <f t="shared" si="65"/>
        <v>#REF!</v>
      </c>
      <c r="AF227" s="227" t="e">
        <f t="shared" si="66"/>
        <v>#REF!</v>
      </c>
      <c r="AG227" s="227" t="e">
        <f t="shared" si="67"/>
        <v>#REF!</v>
      </c>
      <c r="AH227" s="227" t="e">
        <f t="shared" si="68"/>
        <v>#REF!</v>
      </c>
      <c r="AI227" s="227" t="e">
        <f t="shared" si="69"/>
        <v>#REF!</v>
      </c>
      <c r="AJ227" s="227" t="e">
        <f t="shared" si="70"/>
        <v>#REF!</v>
      </c>
      <c r="AK227" s="227" t="e">
        <f t="shared" si="71"/>
        <v>#REF!</v>
      </c>
      <c r="AL227" s="227" t="e">
        <f t="shared" si="72"/>
        <v>#REF!</v>
      </c>
      <c r="AM227" s="227" t="e">
        <f t="shared" si="73"/>
        <v>#REF!</v>
      </c>
      <c r="AN227" s="227" t="e">
        <f t="shared" si="74"/>
        <v>#REF!</v>
      </c>
      <c r="AO227" s="261" t="e">
        <f t="shared" si="75"/>
        <v>#REF!</v>
      </c>
    </row>
    <row r="228" spans="1:41" ht="15.6">
      <c r="A228">
        <f t="shared" si="57"/>
        <v>68</v>
      </c>
      <c r="B228" s="191" t="str">
        <f>C228&amp;":"&amp;COUNTIF($C$6:C228,C228)</f>
        <v>68:11</v>
      </c>
      <c r="C228" s="148">
        <f t="shared" si="58"/>
        <v>68</v>
      </c>
      <c r="D228" s="262">
        <v>1</v>
      </c>
      <c r="E228" s="262">
        <v>1</v>
      </c>
      <c r="F228" s="262">
        <v>1</v>
      </c>
      <c r="G228" s="262">
        <v>1</v>
      </c>
      <c r="H228" s="262">
        <v>2</v>
      </c>
      <c r="I228" s="262">
        <v>1</v>
      </c>
      <c r="J228" s="262">
        <v>1</v>
      </c>
      <c r="K228" s="262">
        <v>2</v>
      </c>
      <c r="L228" s="262">
        <v>1</v>
      </c>
      <c r="M228" s="262">
        <v>1</v>
      </c>
      <c r="N228" s="262">
        <v>8</v>
      </c>
      <c r="O228" s="262">
        <v>14</v>
      </c>
      <c r="P228" s="262">
        <v>6</v>
      </c>
      <c r="Q228" s="262">
        <v>12</v>
      </c>
      <c r="R228" s="262">
        <v>6</v>
      </c>
      <c r="S228" s="262">
        <v>10</v>
      </c>
      <c r="T228" s="263"/>
      <c r="V228" s="2">
        <v>223</v>
      </c>
      <c r="W228" s="1" t="e">
        <f>X228&amp;":"&amp;COUNTIF($X$6:X228,X228)</f>
        <v>#REF!</v>
      </c>
      <c r="X228" s="264" t="e">
        <f>'Student name internal mark'!Y229</f>
        <v>#REF!</v>
      </c>
      <c r="Y228" s="227" t="e">
        <f t="shared" si="59"/>
        <v>#REF!</v>
      </c>
      <c r="Z228" s="227" t="e">
        <f t="shared" si="60"/>
        <v>#REF!</v>
      </c>
      <c r="AA228" s="227" t="e">
        <f t="shared" si="61"/>
        <v>#REF!</v>
      </c>
      <c r="AB228" s="227" t="e">
        <f t="shared" si="62"/>
        <v>#REF!</v>
      </c>
      <c r="AC228" s="227" t="e">
        <f t="shared" si="63"/>
        <v>#REF!</v>
      </c>
      <c r="AD228" s="227" t="e">
        <f t="shared" si="64"/>
        <v>#REF!</v>
      </c>
      <c r="AE228" s="227" t="e">
        <f t="shared" si="65"/>
        <v>#REF!</v>
      </c>
      <c r="AF228" s="227" t="e">
        <f t="shared" si="66"/>
        <v>#REF!</v>
      </c>
      <c r="AG228" s="227" t="e">
        <f t="shared" si="67"/>
        <v>#REF!</v>
      </c>
      <c r="AH228" s="227" t="e">
        <f t="shared" si="68"/>
        <v>#REF!</v>
      </c>
      <c r="AI228" s="227" t="e">
        <f t="shared" si="69"/>
        <v>#REF!</v>
      </c>
      <c r="AJ228" s="227" t="e">
        <f t="shared" si="70"/>
        <v>#REF!</v>
      </c>
      <c r="AK228" s="227" t="e">
        <f t="shared" si="71"/>
        <v>#REF!</v>
      </c>
      <c r="AL228" s="227" t="e">
        <f t="shared" si="72"/>
        <v>#REF!</v>
      </c>
      <c r="AM228" s="227" t="e">
        <f t="shared" si="73"/>
        <v>#REF!</v>
      </c>
      <c r="AN228" s="227" t="e">
        <f t="shared" si="74"/>
        <v>#REF!</v>
      </c>
      <c r="AO228" s="261" t="e">
        <f t="shared" si="75"/>
        <v>#REF!</v>
      </c>
    </row>
    <row r="229" spans="1:41" ht="15.6">
      <c r="A229">
        <f t="shared" si="57"/>
        <v>83</v>
      </c>
      <c r="B229" s="191" t="str">
        <f>C229&amp;":"&amp;COUNTIF($C$6:C229,C229)</f>
        <v>83:3</v>
      </c>
      <c r="C229" s="148">
        <f t="shared" si="58"/>
        <v>83</v>
      </c>
      <c r="D229" s="262">
        <v>2</v>
      </c>
      <c r="E229" s="262">
        <v>1</v>
      </c>
      <c r="F229" s="262">
        <v>1</v>
      </c>
      <c r="G229" s="262">
        <v>2</v>
      </c>
      <c r="H229" s="262">
        <v>1</v>
      </c>
      <c r="I229" s="262">
        <v>2</v>
      </c>
      <c r="J229" s="262">
        <v>2</v>
      </c>
      <c r="K229" s="262">
        <v>1</v>
      </c>
      <c r="L229" s="262">
        <v>1</v>
      </c>
      <c r="M229" s="262">
        <v>2</v>
      </c>
      <c r="N229" s="262">
        <v>10</v>
      </c>
      <c r="O229" s="262">
        <v>9</v>
      </c>
      <c r="P229" s="262">
        <v>10</v>
      </c>
      <c r="Q229" s="262">
        <v>14</v>
      </c>
      <c r="R229" s="262">
        <v>14</v>
      </c>
      <c r="S229" s="262">
        <v>11</v>
      </c>
      <c r="T229" s="263"/>
      <c r="V229" s="2">
        <v>224</v>
      </c>
      <c r="W229" s="1" t="e">
        <f>X229&amp;":"&amp;COUNTIF($X$6:X229,X229)</f>
        <v>#REF!</v>
      </c>
      <c r="X229" s="264" t="e">
        <f>'Student name internal mark'!Y230</f>
        <v>#REF!</v>
      </c>
      <c r="Y229" s="227" t="e">
        <f t="shared" si="59"/>
        <v>#REF!</v>
      </c>
      <c r="Z229" s="227" t="e">
        <f t="shared" si="60"/>
        <v>#REF!</v>
      </c>
      <c r="AA229" s="227" t="e">
        <f t="shared" si="61"/>
        <v>#REF!</v>
      </c>
      <c r="AB229" s="227" t="e">
        <f t="shared" si="62"/>
        <v>#REF!</v>
      </c>
      <c r="AC229" s="227" t="e">
        <f t="shared" si="63"/>
        <v>#REF!</v>
      </c>
      <c r="AD229" s="227" t="e">
        <f t="shared" si="64"/>
        <v>#REF!</v>
      </c>
      <c r="AE229" s="227" t="e">
        <f t="shared" si="65"/>
        <v>#REF!</v>
      </c>
      <c r="AF229" s="227" t="e">
        <f t="shared" si="66"/>
        <v>#REF!</v>
      </c>
      <c r="AG229" s="227" t="e">
        <f t="shared" si="67"/>
        <v>#REF!</v>
      </c>
      <c r="AH229" s="227" t="e">
        <f t="shared" si="68"/>
        <v>#REF!</v>
      </c>
      <c r="AI229" s="227" t="e">
        <f t="shared" si="69"/>
        <v>#REF!</v>
      </c>
      <c r="AJ229" s="227" t="e">
        <f t="shared" si="70"/>
        <v>#REF!</v>
      </c>
      <c r="AK229" s="227" t="e">
        <f t="shared" si="71"/>
        <v>#REF!</v>
      </c>
      <c r="AL229" s="227" t="e">
        <f t="shared" si="72"/>
        <v>#REF!</v>
      </c>
      <c r="AM229" s="227" t="e">
        <f t="shared" si="73"/>
        <v>#REF!</v>
      </c>
      <c r="AN229" s="227" t="e">
        <f t="shared" si="74"/>
        <v>#REF!</v>
      </c>
      <c r="AO229" s="261" t="e">
        <f t="shared" si="75"/>
        <v>#REF!</v>
      </c>
    </row>
    <row r="230" spans="1:41" ht="15.6">
      <c r="A230">
        <f t="shared" si="57"/>
        <v>72</v>
      </c>
      <c r="B230" s="191" t="str">
        <f>C230&amp;":"&amp;COUNTIF($C$6:C230,C230)</f>
        <v>72:12</v>
      </c>
      <c r="C230" s="148">
        <f t="shared" si="58"/>
        <v>72</v>
      </c>
      <c r="D230" s="262">
        <v>1</v>
      </c>
      <c r="E230" s="262">
        <v>1</v>
      </c>
      <c r="F230" s="262">
        <v>1</v>
      </c>
      <c r="G230" s="262">
        <v>1</v>
      </c>
      <c r="H230" s="262">
        <v>1</v>
      </c>
      <c r="I230" s="262">
        <v>1</v>
      </c>
      <c r="J230" s="262">
        <v>2</v>
      </c>
      <c r="K230" s="262">
        <v>2</v>
      </c>
      <c r="L230" s="262">
        <v>1</v>
      </c>
      <c r="M230" s="262">
        <v>1</v>
      </c>
      <c r="N230" s="262">
        <v>10</v>
      </c>
      <c r="O230" s="262">
        <v>10</v>
      </c>
      <c r="P230" s="262">
        <v>7</v>
      </c>
      <c r="Q230" s="262">
        <v>12</v>
      </c>
      <c r="R230" s="262">
        <v>14</v>
      </c>
      <c r="S230" s="262">
        <v>7</v>
      </c>
      <c r="T230" s="263"/>
      <c r="V230" s="2">
        <v>225</v>
      </c>
      <c r="W230" s="1" t="e">
        <f>X230&amp;":"&amp;COUNTIF($X$6:X230,X230)</f>
        <v>#REF!</v>
      </c>
      <c r="X230" s="264" t="e">
        <f>'Student name internal mark'!Y231</f>
        <v>#REF!</v>
      </c>
      <c r="Y230" s="227" t="e">
        <f t="shared" si="59"/>
        <v>#REF!</v>
      </c>
      <c r="Z230" s="227" t="e">
        <f t="shared" si="60"/>
        <v>#REF!</v>
      </c>
      <c r="AA230" s="227" t="e">
        <f t="shared" si="61"/>
        <v>#REF!</v>
      </c>
      <c r="AB230" s="227" t="e">
        <f t="shared" si="62"/>
        <v>#REF!</v>
      </c>
      <c r="AC230" s="227" t="e">
        <f t="shared" si="63"/>
        <v>#REF!</v>
      </c>
      <c r="AD230" s="227" t="e">
        <f t="shared" si="64"/>
        <v>#REF!</v>
      </c>
      <c r="AE230" s="227" t="e">
        <f t="shared" si="65"/>
        <v>#REF!</v>
      </c>
      <c r="AF230" s="227" t="e">
        <f t="shared" si="66"/>
        <v>#REF!</v>
      </c>
      <c r="AG230" s="227" t="e">
        <f t="shared" si="67"/>
        <v>#REF!</v>
      </c>
      <c r="AH230" s="227" t="e">
        <f t="shared" si="68"/>
        <v>#REF!</v>
      </c>
      <c r="AI230" s="227" t="e">
        <f t="shared" si="69"/>
        <v>#REF!</v>
      </c>
      <c r="AJ230" s="227" t="e">
        <f t="shared" si="70"/>
        <v>#REF!</v>
      </c>
      <c r="AK230" s="227" t="e">
        <f t="shared" si="71"/>
        <v>#REF!</v>
      </c>
      <c r="AL230" s="227" t="e">
        <f t="shared" si="72"/>
        <v>#REF!</v>
      </c>
      <c r="AM230" s="227" t="e">
        <f t="shared" si="73"/>
        <v>#REF!</v>
      </c>
      <c r="AN230" s="227" t="e">
        <f t="shared" si="74"/>
        <v>#REF!</v>
      </c>
      <c r="AO230" s="261" t="e">
        <f t="shared" si="75"/>
        <v>#REF!</v>
      </c>
    </row>
    <row r="231" spans="1:41" ht="15.6">
      <c r="A231">
        <f t="shared" si="57"/>
        <v>58</v>
      </c>
      <c r="B231" s="191" t="str">
        <f>C231&amp;":"&amp;COUNTIF($C$6:C231,C231)</f>
        <v>58:5</v>
      </c>
      <c r="C231" s="148">
        <f t="shared" si="58"/>
        <v>58</v>
      </c>
      <c r="D231" s="262">
        <v>1</v>
      </c>
      <c r="E231" s="262">
        <v>1</v>
      </c>
      <c r="F231" s="262">
        <v>1</v>
      </c>
      <c r="G231" s="262">
        <v>1</v>
      </c>
      <c r="H231" s="262">
        <v>1</v>
      </c>
      <c r="I231" s="262">
        <v>1</v>
      </c>
      <c r="J231" s="262">
        <v>1</v>
      </c>
      <c r="K231" s="262">
        <v>1</v>
      </c>
      <c r="L231" s="262">
        <v>1</v>
      </c>
      <c r="M231" s="262">
        <v>2</v>
      </c>
      <c r="N231" s="262">
        <v>7</v>
      </c>
      <c r="O231" s="262">
        <v>9</v>
      </c>
      <c r="P231" s="262">
        <v>9</v>
      </c>
      <c r="Q231" s="262">
        <v>7</v>
      </c>
      <c r="R231" s="262">
        <v>7</v>
      </c>
      <c r="S231" s="262">
        <v>8</v>
      </c>
      <c r="T231" s="263"/>
      <c r="V231" s="2">
        <v>226</v>
      </c>
      <c r="W231" s="1" t="e">
        <f>X231&amp;":"&amp;COUNTIF($X$6:X231,X231)</f>
        <v>#REF!</v>
      </c>
      <c r="X231" s="264" t="e">
        <f>'Student name internal mark'!Y232</f>
        <v>#REF!</v>
      </c>
      <c r="Y231" s="227" t="e">
        <f t="shared" si="59"/>
        <v>#REF!</v>
      </c>
      <c r="Z231" s="227" t="e">
        <f t="shared" si="60"/>
        <v>#REF!</v>
      </c>
      <c r="AA231" s="227" t="e">
        <f t="shared" si="61"/>
        <v>#REF!</v>
      </c>
      <c r="AB231" s="227" t="e">
        <f t="shared" si="62"/>
        <v>#REF!</v>
      </c>
      <c r="AC231" s="227" t="e">
        <f t="shared" si="63"/>
        <v>#REF!</v>
      </c>
      <c r="AD231" s="227" t="e">
        <f t="shared" si="64"/>
        <v>#REF!</v>
      </c>
      <c r="AE231" s="227" t="e">
        <f t="shared" si="65"/>
        <v>#REF!</v>
      </c>
      <c r="AF231" s="227" t="e">
        <f t="shared" si="66"/>
        <v>#REF!</v>
      </c>
      <c r="AG231" s="227" t="e">
        <f t="shared" si="67"/>
        <v>#REF!</v>
      </c>
      <c r="AH231" s="227" t="e">
        <f t="shared" si="68"/>
        <v>#REF!</v>
      </c>
      <c r="AI231" s="227" t="e">
        <f t="shared" si="69"/>
        <v>#REF!</v>
      </c>
      <c r="AJ231" s="227" t="e">
        <f t="shared" si="70"/>
        <v>#REF!</v>
      </c>
      <c r="AK231" s="227" t="e">
        <f t="shared" si="71"/>
        <v>#REF!</v>
      </c>
      <c r="AL231" s="227" t="e">
        <f t="shared" si="72"/>
        <v>#REF!</v>
      </c>
      <c r="AM231" s="227" t="e">
        <f t="shared" si="73"/>
        <v>#REF!</v>
      </c>
      <c r="AN231" s="227" t="e">
        <f t="shared" si="74"/>
        <v>#REF!</v>
      </c>
      <c r="AO231" s="261" t="e">
        <f t="shared" si="75"/>
        <v>#REF!</v>
      </c>
    </row>
    <row r="232" spans="1:41" ht="15.6">
      <c r="A232">
        <f t="shared" si="57"/>
        <v>57</v>
      </c>
      <c r="B232" s="191" t="str">
        <f>C232&amp;":"&amp;COUNTIF($C$6:C232,C232)</f>
        <v>57:11</v>
      </c>
      <c r="C232" s="148">
        <f t="shared" si="58"/>
        <v>57</v>
      </c>
      <c r="D232" s="262">
        <v>2</v>
      </c>
      <c r="E232" s="262">
        <v>1</v>
      </c>
      <c r="F232" s="262">
        <v>2</v>
      </c>
      <c r="G232" s="262">
        <v>2</v>
      </c>
      <c r="H232" s="262">
        <v>2</v>
      </c>
      <c r="I232" s="262">
        <v>1</v>
      </c>
      <c r="J232" s="262">
        <v>2</v>
      </c>
      <c r="K232" s="262">
        <v>2</v>
      </c>
      <c r="L232" s="262">
        <v>1</v>
      </c>
      <c r="M232" s="262">
        <v>2</v>
      </c>
      <c r="N232" s="262">
        <v>5</v>
      </c>
      <c r="O232" s="262">
        <v>3</v>
      </c>
      <c r="P232" s="262">
        <v>6</v>
      </c>
      <c r="Q232" s="262">
        <v>7</v>
      </c>
      <c r="R232" s="262">
        <v>14</v>
      </c>
      <c r="S232" s="262">
        <v>5</v>
      </c>
      <c r="T232" s="263"/>
      <c r="V232" s="2">
        <v>227</v>
      </c>
      <c r="W232" s="1" t="e">
        <f>X232&amp;":"&amp;COUNTIF($X$6:X232,X232)</f>
        <v>#REF!</v>
      </c>
      <c r="X232" s="264" t="e">
        <f>'Student name internal mark'!Y233</f>
        <v>#REF!</v>
      </c>
      <c r="Y232" s="227" t="e">
        <f t="shared" si="59"/>
        <v>#REF!</v>
      </c>
      <c r="Z232" s="227" t="e">
        <f t="shared" si="60"/>
        <v>#REF!</v>
      </c>
      <c r="AA232" s="227" t="e">
        <f t="shared" si="61"/>
        <v>#REF!</v>
      </c>
      <c r="AB232" s="227" t="e">
        <f t="shared" si="62"/>
        <v>#REF!</v>
      </c>
      <c r="AC232" s="227" t="e">
        <f t="shared" si="63"/>
        <v>#REF!</v>
      </c>
      <c r="AD232" s="227" t="e">
        <f t="shared" si="64"/>
        <v>#REF!</v>
      </c>
      <c r="AE232" s="227" t="e">
        <f t="shared" si="65"/>
        <v>#REF!</v>
      </c>
      <c r="AF232" s="227" t="e">
        <f t="shared" si="66"/>
        <v>#REF!</v>
      </c>
      <c r="AG232" s="227" t="e">
        <f t="shared" si="67"/>
        <v>#REF!</v>
      </c>
      <c r="AH232" s="227" t="e">
        <f t="shared" si="68"/>
        <v>#REF!</v>
      </c>
      <c r="AI232" s="227" t="e">
        <f t="shared" si="69"/>
        <v>#REF!</v>
      </c>
      <c r="AJ232" s="227" t="e">
        <f t="shared" si="70"/>
        <v>#REF!</v>
      </c>
      <c r="AK232" s="227" t="e">
        <f t="shared" si="71"/>
        <v>#REF!</v>
      </c>
      <c r="AL232" s="227" t="e">
        <f t="shared" si="72"/>
        <v>#REF!</v>
      </c>
      <c r="AM232" s="227" t="e">
        <f t="shared" si="73"/>
        <v>#REF!</v>
      </c>
      <c r="AN232" s="227" t="e">
        <f t="shared" si="74"/>
        <v>#REF!</v>
      </c>
      <c r="AO232" s="261" t="e">
        <f t="shared" si="75"/>
        <v>#REF!</v>
      </c>
    </row>
    <row r="233" spans="1:41" ht="15.6">
      <c r="A233">
        <f t="shared" si="57"/>
        <v>47</v>
      </c>
      <c r="B233" s="191" t="str">
        <f>C233&amp;":"&amp;COUNTIF($C$6:C233,C233)</f>
        <v>47:5</v>
      </c>
      <c r="C233" s="148">
        <f t="shared" si="58"/>
        <v>47</v>
      </c>
      <c r="D233" s="262">
        <v>2</v>
      </c>
      <c r="E233" s="262">
        <v>2</v>
      </c>
      <c r="F233" s="262">
        <v>2</v>
      </c>
      <c r="G233" s="262">
        <v>1</v>
      </c>
      <c r="H233" s="262">
        <v>2</v>
      </c>
      <c r="I233" s="262">
        <v>1</v>
      </c>
      <c r="J233" s="262">
        <v>1</v>
      </c>
      <c r="K233" s="262">
        <v>2</v>
      </c>
      <c r="L233" s="262">
        <v>2</v>
      </c>
      <c r="M233" s="262">
        <v>1</v>
      </c>
      <c r="N233" s="262">
        <v>6</v>
      </c>
      <c r="O233" s="262">
        <v>1</v>
      </c>
      <c r="P233" s="262">
        <v>6</v>
      </c>
      <c r="Q233" s="262">
        <v>8</v>
      </c>
      <c r="R233" s="262">
        <v>1</v>
      </c>
      <c r="S233" s="262">
        <v>9</v>
      </c>
      <c r="T233" s="263"/>
      <c r="V233" s="2">
        <v>228</v>
      </c>
      <c r="W233" s="1" t="e">
        <f>X233&amp;":"&amp;COUNTIF($X$6:X233,X233)</f>
        <v>#REF!</v>
      </c>
      <c r="X233" s="264" t="e">
        <f>'Student name internal mark'!Y234</f>
        <v>#REF!</v>
      </c>
      <c r="Y233" s="227" t="e">
        <f t="shared" si="59"/>
        <v>#REF!</v>
      </c>
      <c r="Z233" s="227" t="e">
        <f t="shared" si="60"/>
        <v>#REF!</v>
      </c>
      <c r="AA233" s="227" t="e">
        <f t="shared" si="61"/>
        <v>#REF!</v>
      </c>
      <c r="AB233" s="227" t="e">
        <f t="shared" si="62"/>
        <v>#REF!</v>
      </c>
      <c r="AC233" s="227" t="e">
        <f t="shared" si="63"/>
        <v>#REF!</v>
      </c>
      <c r="AD233" s="227" t="e">
        <f t="shared" si="64"/>
        <v>#REF!</v>
      </c>
      <c r="AE233" s="227" t="e">
        <f t="shared" si="65"/>
        <v>#REF!</v>
      </c>
      <c r="AF233" s="227" t="e">
        <f t="shared" si="66"/>
        <v>#REF!</v>
      </c>
      <c r="AG233" s="227" t="e">
        <f t="shared" si="67"/>
        <v>#REF!</v>
      </c>
      <c r="AH233" s="227" t="e">
        <f t="shared" si="68"/>
        <v>#REF!</v>
      </c>
      <c r="AI233" s="227" t="e">
        <f t="shared" si="69"/>
        <v>#REF!</v>
      </c>
      <c r="AJ233" s="227" t="e">
        <f t="shared" si="70"/>
        <v>#REF!</v>
      </c>
      <c r="AK233" s="227" t="e">
        <f t="shared" si="71"/>
        <v>#REF!</v>
      </c>
      <c r="AL233" s="227" t="e">
        <f t="shared" si="72"/>
        <v>#REF!</v>
      </c>
      <c r="AM233" s="227" t="e">
        <f t="shared" si="73"/>
        <v>#REF!</v>
      </c>
      <c r="AN233" s="227" t="e">
        <f t="shared" si="74"/>
        <v>#REF!</v>
      </c>
      <c r="AO233" s="261" t="e">
        <f t="shared" si="75"/>
        <v>#REF!</v>
      </c>
    </row>
    <row r="234" spans="1:41" ht="15.6">
      <c r="A234">
        <f t="shared" si="57"/>
        <v>69</v>
      </c>
      <c r="B234" s="191" t="str">
        <f>C234&amp;":"&amp;COUNTIF($C$6:C234,C234)</f>
        <v>69:6</v>
      </c>
      <c r="C234" s="148">
        <f t="shared" si="58"/>
        <v>69</v>
      </c>
      <c r="D234" s="262">
        <v>1</v>
      </c>
      <c r="E234" s="262">
        <v>1</v>
      </c>
      <c r="F234" s="262">
        <v>2</v>
      </c>
      <c r="G234" s="262">
        <v>1</v>
      </c>
      <c r="H234" s="262">
        <v>1</v>
      </c>
      <c r="I234" s="262">
        <v>1</v>
      </c>
      <c r="J234" s="262">
        <v>2</v>
      </c>
      <c r="K234" s="262">
        <v>2</v>
      </c>
      <c r="L234" s="262">
        <v>1</v>
      </c>
      <c r="M234" s="262">
        <v>2</v>
      </c>
      <c r="N234" s="262">
        <v>8</v>
      </c>
      <c r="O234" s="262">
        <v>11</v>
      </c>
      <c r="P234" s="262">
        <v>10</v>
      </c>
      <c r="Q234" s="262">
        <v>7</v>
      </c>
      <c r="R234" s="262">
        <v>10</v>
      </c>
      <c r="S234" s="262">
        <v>9</v>
      </c>
      <c r="T234" s="263"/>
      <c r="V234" s="2">
        <v>229</v>
      </c>
      <c r="W234" s="1" t="e">
        <f>X234&amp;":"&amp;COUNTIF($X$6:X234,X234)</f>
        <v>#REF!</v>
      </c>
      <c r="X234" s="264" t="e">
        <f>'Student name internal mark'!Y235</f>
        <v>#REF!</v>
      </c>
      <c r="Y234" s="227" t="e">
        <f t="shared" si="59"/>
        <v>#REF!</v>
      </c>
      <c r="Z234" s="227" t="e">
        <f t="shared" si="60"/>
        <v>#REF!</v>
      </c>
      <c r="AA234" s="227" t="e">
        <f t="shared" si="61"/>
        <v>#REF!</v>
      </c>
      <c r="AB234" s="227" t="e">
        <f t="shared" si="62"/>
        <v>#REF!</v>
      </c>
      <c r="AC234" s="227" t="e">
        <f t="shared" si="63"/>
        <v>#REF!</v>
      </c>
      <c r="AD234" s="227" t="e">
        <f t="shared" si="64"/>
        <v>#REF!</v>
      </c>
      <c r="AE234" s="227" t="e">
        <f t="shared" si="65"/>
        <v>#REF!</v>
      </c>
      <c r="AF234" s="227" t="e">
        <f t="shared" si="66"/>
        <v>#REF!</v>
      </c>
      <c r="AG234" s="227" t="e">
        <f t="shared" si="67"/>
        <v>#REF!</v>
      </c>
      <c r="AH234" s="227" t="e">
        <f t="shared" si="68"/>
        <v>#REF!</v>
      </c>
      <c r="AI234" s="227" t="e">
        <f t="shared" si="69"/>
        <v>#REF!</v>
      </c>
      <c r="AJ234" s="227" t="e">
        <f t="shared" si="70"/>
        <v>#REF!</v>
      </c>
      <c r="AK234" s="227" t="e">
        <f t="shared" si="71"/>
        <v>#REF!</v>
      </c>
      <c r="AL234" s="227" t="e">
        <f t="shared" si="72"/>
        <v>#REF!</v>
      </c>
      <c r="AM234" s="227" t="e">
        <f t="shared" si="73"/>
        <v>#REF!</v>
      </c>
      <c r="AN234" s="227" t="e">
        <f t="shared" si="74"/>
        <v>#REF!</v>
      </c>
      <c r="AO234" s="261" t="e">
        <f t="shared" si="75"/>
        <v>#REF!</v>
      </c>
    </row>
    <row r="235" spans="1:41" ht="15.6">
      <c r="A235">
        <f t="shared" si="57"/>
        <v>77</v>
      </c>
      <c r="B235" s="191" t="str">
        <f>C235&amp;":"&amp;COUNTIF($C$6:C235,C235)</f>
        <v>77:7</v>
      </c>
      <c r="C235" s="148">
        <f t="shared" si="58"/>
        <v>77</v>
      </c>
      <c r="D235" s="262">
        <v>1</v>
      </c>
      <c r="E235" s="262">
        <v>1</v>
      </c>
      <c r="F235" s="262">
        <v>2</v>
      </c>
      <c r="G235" s="262">
        <v>1</v>
      </c>
      <c r="H235" s="262">
        <v>1</v>
      </c>
      <c r="I235" s="262">
        <v>1</v>
      </c>
      <c r="J235" s="262">
        <v>1</v>
      </c>
      <c r="K235" s="262">
        <v>1</v>
      </c>
      <c r="L235" s="262">
        <v>1</v>
      </c>
      <c r="M235" s="262">
        <v>1</v>
      </c>
      <c r="N235" s="262">
        <v>9</v>
      </c>
      <c r="O235" s="262">
        <v>14</v>
      </c>
      <c r="P235" s="262">
        <v>11</v>
      </c>
      <c r="Q235" s="262">
        <v>14</v>
      </c>
      <c r="R235" s="262">
        <v>7</v>
      </c>
      <c r="S235" s="262">
        <v>11</v>
      </c>
      <c r="T235" s="263"/>
      <c r="V235" s="2">
        <v>230</v>
      </c>
      <c r="W235" s="1" t="e">
        <f>X235&amp;":"&amp;COUNTIF($X$6:X235,X235)</f>
        <v>#REF!</v>
      </c>
      <c r="X235" s="264" t="e">
        <f>'Student name internal mark'!Y236</f>
        <v>#REF!</v>
      </c>
      <c r="Y235" s="227" t="e">
        <f t="shared" si="59"/>
        <v>#REF!</v>
      </c>
      <c r="Z235" s="227" t="e">
        <f t="shared" si="60"/>
        <v>#REF!</v>
      </c>
      <c r="AA235" s="227" t="e">
        <f t="shared" si="61"/>
        <v>#REF!</v>
      </c>
      <c r="AB235" s="227" t="e">
        <f t="shared" si="62"/>
        <v>#REF!</v>
      </c>
      <c r="AC235" s="227" t="e">
        <f t="shared" si="63"/>
        <v>#REF!</v>
      </c>
      <c r="AD235" s="227" t="e">
        <f t="shared" si="64"/>
        <v>#REF!</v>
      </c>
      <c r="AE235" s="227" t="e">
        <f t="shared" si="65"/>
        <v>#REF!</v>
      </c>
      <c r="AF235" s="227" t="e">
        <f t="shared" si="66"/>
        <v>#REF!</v>
      </c>
      <c r="AG235" s="227" t="e">
        <f t="shared" si="67"/>
        <v>#REF!</v>
      </c>
      <c r="AH235" s="227" t="e">
        <f t="shared" si="68"/>
        <v>#REF!</v>
      </c>
      <c r="AI235" s="227" t="e">
        <f t="shared" si="69"/>
        <v>#REF!</v>
      </c>
      <c r="AJ235" s="227" t="e">
        <f t="shared" si="70"/>
        <v>#REF!</v>
      </c>
      <c r="AK235" s="227" t="e">
        <f t="shared" si="71"/>
        <v>#REF!</v>
      </c>
      <c r="AL235" s="227" t="e">
        <f t="shared" si="72"/>
        <v>#REF!</v>
      </c>
      <c r="AM235" s="227" t="e">
        <f t="shared" si="73"/>
        <v>#REF!</v>
      </c>
      <c r="AN235" s="227" t="e">
        <f t="shared" si="74"/>
        <v>#REF!</v>
      </c>
      <c r="AO235" s="261" t="e">
        <f t="shared" si="75"/>
        <v>#REF!</v>
      </c>
    </row>
    <row r="236" spans="1:41" ht="15.6">
      <c r="A236">
        <f t="shared" si="57"/>
        <v>72</v>
      </c>
      <c r="B236" s="191" t="str">
        <f>C236&amp;":"&amp;COUNTIF($C$6:C236,C236)</f>
        <v>72:13</v>
      </c>
      <c r="C236" s="148">
        <f t="shared" si="58"/>
        <v>72</v>
      </c>
      <c r="D236" s="262">
        <v>1</v>
      </c>
      <c r="E236" s="262">
        <v>1</v>
      </c>
      <c r="F236" s="262">
        <v>2</v>
      </c>
      <c r="G236" s="262">
        <v>1</v>
      </c>
      <c r="H236" s="262">
        <v>1</v>
      </c>
      <c r="I236" s="262">
        <v>1</v>
      </c>
      <c r="J236" s="262">
        <v>2</v>
      </c>
      <c r="K236" s="262">
        <v>1</v>
      </c>
      <c r="L236" s="262">
        <v>1</v>
      </c>
      <c r="M236" s="262">
        <v>1</v>
      </c>
      <c r="N236" s="262">
        <v>6</v>
      </c>
      <c r="O236" s="262">
        <v>10</v>
      </c>
      <c r="P236" s="262">
        <v>13</v>
      </c>
      <c r="Q236" s="262">
        <v>9</v>
      </c>
      <c r="R236" s="262">
        <v>8</v>
      </c>
      <c r="S236" s="262">
        <v>14</v>
      </c>
      <c r="T236" s="263"/>
      <c r="V236" s="2">
        <v>231</v>
      </c>
      <c r="W236" s="1" t="e">
        <f>X236&amp;":"&amp;COUNTIF($X$6:X236,X236)</f>
        <v>#REF!</v>
      </c>
      <c r="X236" s="264" t="e">
        <f>'Student name internal mark'!Y237</f>
        <v>#REF!</v>
      </c>
      <c r="Y236" s="227" t="e">
        <f t="shared" si="59"/>
        <v>#REF!</v>
      </c>
      <c r="Z236" s="227" t="e">
        <f t="shared" si="60"/>
        <v>#REF!</v>
      </c>
      <c r="AA236" s="227" t="e">
        <f t="shared" si="61"/>
        <v>#REF!</v>
      </c>
      <c r="AB236" s="227" t="e">
        <f t="shared" si="62"/>
        <v>#REF!</v>
      </c>
      <c r="AC236" s="227" t="e">
        <f t="shared" si="63"/>
        <v>#REF!</v>
      </c>
      <c r="AD236" s="227" t="e">
        <f t="shared" si="64"/>
        <v>#REF!</v>
      </c>
      <c r="AE236" s="227" t="e">
        <f t="shared" si="65"/>
        <v>#REF!</v>
      </c>
      <c r="AF236" s="227" t="e">
        <f t="shared" si="66"/>
        <v>#REF!</v>
      </c>
      <c r="AG236" s="227" t="e">
        <f t="shared" si="67"/>
        <v>#REF!</v>
      </c>
      <c r="AH236" s="227" t="e">
        <f t="shared" si="68"/>
        <v>#REF!</v>
      </c>
      <c r="AI236" s="227" t="e">
        <f t="shared" si="69"/>
        <v>#REF!</v>
      </c>
      <c r="AJ236" s="227" t="e">
        <f t="shared" si="70"/>
        <v>#REF!</v>
      </c>
      <c r="AK236" s="227" t="e">
        <f t="shared" si="71"/>
        <v>#REF!</v>
      </c>
      <c r="AL236" s="227" t="e">
        <f t="shared" si="72"/>
        <v>#REF!</v>
      </c>
      <c r="AM236" s="227" t="e">
        <f t="shared" si="73"/>
        <v>#REF!</v>
      </c>
      <c r="AN236" s="227" t="e">
        <f t="shared" si="74"/>
        <v>#REF!</v>
      </c>
      <c r="AO236" s="261" t="e">
        <f t="shared" si="75"/>
        <v>#REF!</v>
      </c>
    </row>
    <row r="237" spans="1:41" ht="15.6">
      <c r="A237">
        <f t="shared" si="57"/>
        <v>67</v>
      </c>
      <c r="B237" s="191" t="str">
        <f>C237&amp;":"&amp;COUNTIF($C$6:C237,C237)</f>
        <v>67:8</v>
      </c>
      <c r="C237" s="148">
        <f t="shared" si="58"/>
        <v>67</v>
      </c>
      <c r="D237" s="262">
        <v>2</v>
      </c>
      <c r="E237" s="262">
        <v>2</v>
      </c>
      <c r="F237" s="262">
        <v>1</v>
      </c>
      <c r="G237" s="262">
        <v>2</v>
      </c>
      <c r="H237" s="262">
        <v>1</v>
      </c>
      <c r="I237" s="262">
        <v>2</v>
      </c>
      <c r="J237" s="262">
        <v>2</v>
      </c>
      <c r="K237" s="262">
        <v>1</v>
      </c>
      <c r="L237" s="262">
        <v>1</v>
      </c>
      <c r="M237" s="262">
        <v>1</v>
      </c>
      <c r="N237" s="262">
        <v>9</v>
      </c>
      <c r="O237" s="262">
        <v>6</v>
      </c>
      <c r="P237" s="262">
        <v>11</v>
      </c>
      <c r="Q237" s="262">
        <v>13</v>
      </c>
      <c r="R237" s="262">
        <v>1</v>
      </c>
      <c r="S237" s="262">
        <v>12</v>
      </c>
      <c r="T237" s="263"/>
      <c r="V237" s="2">
        <v>232</v>
      </c>
      <c r="W237" s="1" t="e">
        <f>X237&amp;":"&amp;COUNTIF($X$6:X237,X237)</f>
        <v>#REF!</v>
      </c>
      <c r="X237" s="264" t="e">
        <f>'Student name internal mark'!Y238</f>
        <v>#REF!</v>
      </c>
      <c r="Y237" s="227" t="e">
        <f t="shared" si="59"/>
        <v>#REF!</v>
      </c>
      <c r="Z237" s="227" t="e">
        <f t="shared" si="60"/>
        <v>#REF!</v>
      </c>
      <c r="AA237" s="227" t="e">
        <f t="shared" si="61"/>
        <v>#REF!</v>
      </c>
      <c r="AB237" s="227" t="e">
        <f t="shared" si="62"/>
        <v>#REF!</v>
      </c>
      <c r="AC237" s="227" t="e">
        <f t="shared" si="63"/>
        <v>#REF!</v>
      </c>
      <c r="AD237" s="227" t="e">
        <f t="shared" si="64"/>
        <v>#REF!</v>
      </c>
      <c r="AE237" s="227" t="e">
        <f t="shared" si="65"/>
        <v>#REF!</v>
      </c>
      <c r="AF237" s="227" t="e">
        <f t="shared" si="66"/>
        <v>#REF!</v>
      </c>
      <c r="AG237" s="227" t="e">
        <f t="shared" si="67"/>
        <v>#REF!</v>
      </c>
      <c r="AH237" s="227" t="e">
        <f t="shared" si="68"/>
        <v>#REF!</v>
      </c>
      <c r="AI237" s="227" t="e">
        <f t="shared" si="69"/>
        <v>#REF!</v>
      </c>
      <c r="AJ237" s="227" t="e">
        <f t="shared" si="70"/>
        <v>#REF!</v>
      </c>
      <c r="AK237" s="227" t="e">
        <f t="shared" si="71"/>
        <v>#REF!</v>
      </c>
      <c r="AL237" s="227" t="e">
        <f t="shared" si="72"/>
        <v>#REF!</v>
      </c>
      <c r="AM237" s="227" t="e">
        <f t="shared" si="73"/>
        <v>#REF!</v>
      </c>
      <c r="AN237" s="227" t="e">
        <f t="shared" si="74"/>
        <v>#REF!</v>
      </c>
      <c r="AO237" s="261" t="e">
        <f t="shared" si="75"/>
        <v>#REF!</v>
      </c>
    </row>
    <row r="238" spans="1:41" ht="15.6">
      <c r="A238">
        <f t="shared" si="57"/>
        <v>47</v>
      </c>
      <c r="B238" s="191" t="str">
        <f>C238&amp;":"&amp;COUNTIF($C$6:C238,C238)</f>
        <v>47:6</v>
      </c>
      <c r="C238" s="148">
        <f t="shared" si="58"/>
        <v>47</v>
      </c>
      <c r="D238" s="262">
        <v>2</v>
      </c>
      <c r="E238" s="262">
        <v>1</v>
      </c>
      <c r="F238" s="262">
        <v>1</v>
      </c>
      <c r="G238" s="262">
        <v>1</v>
      </c>
      <c r="H238" s="262">
        <v>2</v>
      </c>
      <c r="I238" s="262">
        <v>2</v>
      </c>
      <c r="J238" s="262">
        <v>2</v>
      </c>
      <c r="K238" s="262">
        <v>2</v>
      </c>
      <c r="L238" s="262">
        <v>2</v>
      </c>
      <c r="M238" s="262">
        <v>2</v>
      </c>
      <c r="N238" s="262">
        <v>1</v>
      </c>
      <c r="O238" s="262">
        <v>3</v>
      </c>
      <c r="P238" s="262">
        <v>9</v>
      </c>
      <c r="Q238" s="262">
        <v>14</v>
      </c>
      <c r="R238" s="262">
        <v>3</v>
      </c>
      <c r="S238" s="262">
        <v>0</v>
      </c>
      <c r="T238" s="263"/>
      <c r="V238" s="2">
        <v>233</v>
      </c>
      <c r="W238" s="1" t="e">
        <f>X238&amp;":"&amp;COUNTIF($X$6:X238,X238)</f>
        <v>#REF!</v>
      </c>
      <c r="X238" s="264" t="e">
        <f>'Student name internal mark'!Y239</f>
        <v>#REF!</v>
      </c>
      <c r="Y238" s="227" t="e">
        <f t="shared" si="59"/>
        <v>#REF!</v>
      </c>
      <c r="Z238" s="227" t="e">
        <f t="shared" si="60"/>
        <v>#REF!</v>
      </c>
      <c r="AA238" s="227" t="e">
        <f t="shared" si="61"/>
        <v>#REF!</v>
      </c>
      <c r="AB238" s="227" t="e">
        <f t="shared" si="62"/>
        <v>#REF!</v>
      </c>
      <c r="AC238" s="227" t="e">
        <f t="shared" si="63"/>
        <v>#REF!</v>
      </c>
      <c r="AD238" s="227" t="e">
        <f t="shared" si="64"/>
        <v>#REF!</v>
      </c>
      <c r="AE238" s="227" t="e">
        <f t="shared" si="65"/>
        <v>#REF!</v>
      </c>
      <c r="AF238" s="227" t="e">
        <f t="shared" si="66"/>
        <v>#REF!</v>
      </c>
      <c r="AG238" s="227" t="e">
        <f t="shared" si="67"/>
        <v>#REF!</v>
      </c>
      <c r="AH238" s="227" t="e">
        <f t="shared" si="68"/>
        <v>#REF!</v>
      </c>
      <c r="AI238" s="227" t="e">
        <f t="shared" si="69"/>
        <v>#REF!</v>
      </c>
      <c r="AJ238" s="227" t="e">
        <f t="shared" si="70"/>
        <v>#REF!</v>
      </c>
      <c r="AK238" s="227" t="e">
        <f t="shared" si="71"/>
        <v>#REF!</v>
      </c>
      <c r="AL238" s="227" t="e">
        <f t="shared" si="72"/>
        <v>#REF!</v>
      </c>
      <c r="AM238" s="227" t="e">
        <f t="shared" si="73"/>
        <v>#REF!</v>
      </c>
      <c r="AN238" s="227" t="e">
        <f t="shared" si="74"/>
        <v>#REF!</v>
      </c>
      <c r="AO238" s="261" t="e">
        <f t="shared" si="75"/>
        <v>#REF!</v>
      </c>
    </row>
    <row r="239" spans="1:41" ht="15.6">
      <c r="A239">
        <f t="shared" si="57"/>
        <v>82</v>
      </c>
      <c r="B239" s="191" t="str">
        <f>C239&amp;":"&amp;COUNTIF($C$6:C239,C239)</f>
        <v>82:2</v>
      </c>
      <c r="C239" s="148">
        <f t="shared" si="58"/>
        <v>82</v>
      </c>
      <c r="D239" s="262">
        <v>2</v>
      </c>
      <c r="E239" s="262">
        <v>1</v>
      </c>
      <c r="F239" s="262">
        <v>1</v>
      </c>
      <c r="G239" s="262">
        <v>1</v>
      </c>
      <c r="H239" s="262">
        <v>1</v>
      </c>
      <c r="I239" s="262">
        <v>1</v>
      </c>
      <c r="J239" s="262">
        <v>2</v>
      </c>
      <c r="K239" s="262">
        <v>2</v>
      </c>
      <c r="L239" s="262">
        <v>1</v>
      </c>
      <c r="M239" s="262">
        <v>2</v>
      </c>
      <c r="N239" s="262">
        <v>8</v>
      </c>
      <c r="O239" s="262">
        <v>12</v>
      </c>
      <c r="P239" s="262">
        <v>10</v>
      </c>
      <c r="Q239" s="262">
        <v>13</v>
      </c>
      <c r="R239" s="262">
        <v>12</v>
      </c>
      <c r="S239" s="262">
        <v>13</v>
      </c>
      <c r="T239" s="263"/>
      <c r="V239" s="2">
        <v>234</v>
      </c>
      <c r="W239" s="1" t="e">
        <f>X239&amp;":"&amp;COUNTIF($X$6:X239,X239)</f>
        <v>#REF!</v>
      </c>
      <c r="X239" s="264" t="e">
        <f>'Student name internal mark'!Y240</f>
        <v>#REF!</v>
      </c>
      <c r="Y239" s="227" t="e">
        <f t="shared" si="59"/>
        <v>#REF!</v>
      </c>
      <c r="Z239" s="227" t="e">
        <f t="shared" si="60"/>
        <v>#REF!</v>
      </c>
      <c r="AA239" s="227" t="e">
        <f t="shared" si="61"/>
        <v>#REF!</v>
      </c>
      <c r="AB239" s="227" t="e">
        <f t="shared" si="62"/>
        <v>#REF!</v>
      </c>
      <c r="AC239" s="227" t="e">
        <f t="shared" si="63"/>
        <v>#REF!</v>
      </c>
      <c r="AD239" s="227" t="e">
        <f t="shared" si="64"/>
        <v>#REF!</v>
      </c>
      <c r="AE239" s="227" t="e">
        <f t="shared" si="65"/>
        <v>#REF!</v>
      </c>
      <c r="AF239" s="227" t="e">
        <f t="shared" si="66"/>
        <v>#REF!</v>
      </c>
      <c r="AG239" s="227" t="e">
        <f t="shared" si="67"/>
        <v>#REF!</v>
      </c>
      <c r="AH239" s="227" t="e">
        <f t="shared" si="68"/>
        <v>#REF!</v>
      </c>
      <c r="AI239" s="227" t="e">
        <f t="shared" si="69"/>
        <v>#REF!</v>
      </c>
      <c r="AJ239" s="227" t="e">
        <f t="shared" si="70"/>
        <v>#REF!</v>
      </c>
      <c r="AK239" s="227" t="e">
        <f t="shared" si="71"/>
        <v>#REF!</v>
      </c>
      <c r="AL239" s="227" t="e">
        <f t="shared" si="72"/>
        <v>#REF!</v>
      </c>
      <c r="AM239" s="227" t="e">
        <f t="shared" si="73"/>
        <v>#REF!</v>
      </c>
      <c r="AN239" s="227" t="e">
        <f t="shared" si="74"/>
        <v>#REF!</v>
      </c>
      <c r="AO239" s="261" t="e">
        <f t="shared" si="75"/>
        <v>#REF!</v>
      </c>
    </row>
    <row r="240" spans="1:41" ht="15.6">
      <c r="A240">
        <f t="shared" si="57"/>
        <v>81</v>
      </c>
      <c r="B240" s="191" t="str">
        <f>C240&amp;":"&amp;COUNTIF($C$6:C240,C240)</f>
        <v>81:1</v>
      </c>
      <c r="C240" s="148">
        <f t="shared" si="58"/>
        <v>81</v>
      </c>
      <c r="D240" s="262">
        <v>1</v>
      </c>
      <c r="E240" s="262">
        <v>1</v>
      </c>
      <c r="F240" s="262">
        <v>2</v>
      </c>
      <c r="G240" s="262">
        <v>1</v>
      </c>
      <c r="H240" s="262">
        <v>1</v>
      </c>
      <c r="I240" s="262">
        <v>1</v>
      </c>
      <c r="J240" s="262">
        <v>2</v>
      </c>
      <c r="K240" s="262">
        <v>1</v>
      </c>
      <c r="L240" s="262">
        <v>1</v>
      </c>
      <c r="M240" s="262">
        <v>2</v>
      </c>
      <c r="N240" s="262">
        <v>8</v>
      </c>
      <c r="O240" s="262">
        <v>14</v>
      </c>
      <c r="P240" s="262">
        <v>12</v>
      </c>
      <c r="Q240" s="262">
        <v>13</v>
      </c>
      <c r="R240" s="262">
        <v>14</v>
      </c>
      <c r="S240" s="262">
        <v>7</v>
      </c>
      <c r="T240" s="263"/>
      <c r="V240" s="2">
        <v>235</v>
      </c>
      <c r="W240" s="1" t="e">
        <f>X240&amp;":"&amp;COUNTIF($X$6:X240,X240)</f>
        <v>#REF!</v>
      </c>
      <c r="X240" s="264" t="e">
        <f>'Student name internal mark'!Y241</f>
        <v>#REF!</v>
      </c>
      <c r="Y240" s="227" t="e">
        <f t="shared" si="59"/>
        <v>#REF!</v>
      </c>
      <c r="Z240" s="227" t="e">
        <f t="shared" si="60"/>
        <v>#REF!</v>
      </c>
      <c r="AA240" s="227" t="e">
        <f t="shared" si="61"/>
        <v>#REF!</v>
      </c>
      <c r="AB240" s="227" t="e">
        <f t="shared" si="62"/>
        <v>#REF!</v>
      </c>
      <c r="AC240" s="227" t="e">
        <f t="shared" si="63"/>
        <v>#REF!</v>
      </c>
      <c r="AD240" s="227" t="e">
        <f t="shared" si="64"/>
        <v>#REF!</v>
      </c>
      <c r="AE240" s="227" t="e">
        <f t="shared" si="65"/>
        <v>#REF!</v>
      </c>
      <c r="AF240" s="227" t="e">
        <f t="shared" si="66"/>
        <v>#REF!</v>
      </c>
      <c r="AG240" s="227" t="e">
        <f t="shared" si="67"/>
        <v>#REF!</v>
      </c>
      <c r="AH240" s="227" t="e">
        <f t="shared" si="68"/>
        <v>#REF!</v>
      </c>
      <c r="AI240" s="227" t="e">
        <f t="shared" si="69"/>
        <v>#REF!</v>
      </c>
      <c r="AJ240" s="227" t="e">
        <f t="shared" si="70"/>
        <v>#REF!</v>
      </c>
      <c r="AK240" s="227" t="e">
        <f t="shared" si="71"/>
        <v>#REF!</v>
      </c>
      <c r="AL240" s="227" t="e">
        <f t="shared" si="72"/>
        <v>#REF!</v>
      </c>
      <c r="AM240" s="227" t="e">
        <f t="shared" si="73"/>
        <v>#REF!</v>
      </c>
      <c r="AN240" s="227" t="e">
        <f t="shared" si="74"/>
        <v>#REF!</v>
      </c>
      <c r="AO240" s="261" t="e">
        <f t="shared" si="75"/>
        <v>#REF!</v>
      </c>
    </row>
    <row r="241" spans="1:41" ht="15.6">
      <c r="A241">
        <f t="shared" si="57"/>
        <v>73</v>
      </c>
      <c r="B241" s="191" t="str">
        <f>C241&amp;":"&amp;COUNTIF($C$6:C241,C241)</f>
        <v>73:6</v>
      </c>
      <c r="C241" s="148">
        <f t="shared" si="58"/>
        <v>73</v>
      </c>
      <c r="D241" s="262">
        <v>1</v>
      </c>
      <c r="E241" s="262">
        <v>1</v>
      </c>
      <c r="F241" s="262">
        <v>2</v>
      </c>
      <c r="G241" s="262">
        <v>1</v>
      </c>
      <c r="H241" s="262">
        <v>1</v>
      </c>
      <c r="I241" s="262">
        <v>1</v>
      </c>
      <c r="J241" s="262">
        <v>1</v>
      </c>
      <c r="K241" s="262">
        <v>1</v>
      </c>
      <c r="L241" s="262">
        <v>1</v>
      </c>
      <c r="M241" s="262">
        <v>1</v>
      </c>
      <c r="N241" s="262">
        <v>6</v>
      </c>
      <c r="O241" s="262">
        <v>9</v>
      </c>
      <c r="P241" s="262">
        <v>11</v>
      </c>
      <c r="Q241" s="262">
        <v>11</v>
      </c>
      <c r="R241" s="262">
        <v>12</v>
      </c>
      <c r="S241" s="262">
        <v>13</v>
      </c>
      <c r="T241" s="263"/>
      <c r="V241" s="2">
        <v>236</v>
      </c>
      <c r="W241" s="1" t="e">
        <f>X241&amp;":"&amp;COUNTIF($X$6:X241,X241)</f>
        <v>#REF!</v>
      </c>
      <c r="X241" s="264" t="e">
        <f>'Student name internal mark'!Y242</f>
        <v>#REF!</v>
      </c>
      <c r="Y241" s="227" t="e">
        <f t="shared" si="59"/>
        <v>#REF!</v>
      </c>
      <c r="Z241" s="227" t="e">
        <f t="shared" si="60"/>
        <v>#REF!</v>
      </c>
      <c r="AA241" s="227" t="e">
        <f t="shared" si="61"/>
        <v>#REF!</v>
      </c>
      <c r="AB241" s="227" t="e">
        <f t="shared" ref="AB241:AB279" si="76">IFERROR(VLOOKUP($W241,$B$6:$S$3008,6,FALSE),VLOOKUP(X241,$C$6:$S$3008,5,FALSE))</f>
        <v>#REF!</v>
      </c>
      <c r="AC241" s="227" t="e">
        <f t="shared" si="63"/>
        <v>#REF!</v>
      </c>
      <c r="AD241" s="227" t="e">
        <f t="shared" si="64"/>
        <v>#REF!</v>
      </c>
      <c r="AE241" s="227" t="e">
        <f t="shared" si="65"/>
        <v>#REF!</v>
      </c>
      <c r="AF241" s="227" t="e">
        <f t="shared" si="66"/>
        <v>#REF!</v>
      </c>
      <c r="AG241" s="227" t="e">
        <f t="shared" si="67"/>
        <v>#REF!</v>
      </c>
      <c r="AH241" s="227" t="e">
        <f t="shared" si="68"/>
        <v>#REF!</v>
      </c>
      <c r="AI241" s="227" t="e">
        <f t="shared" si="69"/>
        <v>#REF!</v>
      </c>
      <c r="AJ241" s="227" t="e">
        <f t="shared" si="70"/>
        <v>#REF!</v>
      </c>
      <c r="AK241" s="227" t="e">
        <f t="shared" si="71"/>
        <v>#REF!</v>
      </c>
      <c r="AL241" s="227" t="e">
        <f t="shared" si="72"/>
        <v>#REF!</v>
      </c>
      <c r="AM241" s="227" t="e">
        <f t="shared" si="73"/>
        <v>#REF!</v>
      </c>
      <c r="AN241" s="227" t="e">
        <f t="shared" si="74"/>
        <v>#REF!</v>
      </c>
      <c r="AO241" s="261" t="e">
        <f t="shared" ref="AO241:AO279" si="77">SUM(Y241:AN241)</f>
        <v>#REF!</v>
      </c>
    </row>
    <row r="242" spans="1:41" ht="15.6">
      <c r="A242">
        <f t="shared" si="57"/>
        <v>57</v>
      </c>
      <c r="B242" s="191" t="str">
        <f>C242&amp;":"&amp;COUNTIF($C$6:C242,C242)</f>
        <v>57:12</v>
      </c>
      <c r="C242" s="148">
        <f t="shared" si="58"/>
        <v>57</v>
      </c>
      <c r="D242" s="262">
        <v>1</v>
      </c>
      <c r="E242" s="262">
        <v>1</v>
      </c>
      <c r="F242" s="262">
        <v>2</v>
      </c>
      <c r="G242" s="262">
        <v>1</v>
      </c>
      <c r="H242" s="262">
        <v>1</v>
      </c>
      <c r="I242" s="262">
        <v>1</v>
      </c>
      <c r="J242" s="262">
        <v>2</v>
      </c>
      <c r="K242" s="262">
        <v>1</v>
      </c>
      <c r="L242" s="262">
        <v>2</v>
      </c>
      <c r="M242" s="262">
        <v>1</v>
      </c>
      <c r="N242" s="262">
        <v>6</v>
      </c>
      <c r="O242" s="262">
        <v>11</v>
      </c>
      <c r="P242" s="262">
        <v>13</v>
      </c>
      <c r="Q242" s="262">
        <v>2</v>
      </c>
      <c r="R242" s="262">
        <v>1</v>
      </c>
      <c r="S242" s="262">
        <v>11</v>
      </c>
      <c r="T242" s="263"/>
      <c r="V242" s="2">
        <v>237</v>
      </c>
      <c r="W242" s="1" t="e">
        <f>X242&amp;":"&amp;COUNTIF($X$6:X242,X242)</f>
        <v>#REF!</v>
      </c>
      <c r="X242" s="264" t="e">
        <f>'Student name internal mark'!Y243</f>
        <v>#REF!</v>
      </c>
      <c r="Y242" s="227" t="e">
        <f t="shared" si="59"/>
        <v>#REF!</v>
      </c>
      <c r="Z242" s="227" t="e">
        <f t="shared" si="60"/>
        <v>#REF!</v>
      </c>
      <c r="AA242" s="227" t="e">
        <f t="shared" si="61"/>
        <v>#REF!</v>
      </c>
      <c r="AB242" s="227" t="e">
        <f t="shared" si="76"/>
        <v>#REF!</v>
      </c>
      <c r="AC242" s="227" t="e">
        <f t="shared" si="63"/>
        <v>#REF!</v>
      </c>
      <c r="AD242" s="227" t="e">
        <f t="shared" si="64"/>
        <v>#REF!</v>
      </c>
      <c r="AE242" s="227" t="e">
        <f t="shared" si="65"/>
        <v>#REF!</v>
      </c>
      <c r="AF242" s="227" t="e">
        <f t="shared" si="66"/>
        <v>#REF!</v>
      </c>
      <c r="AG242" s="227" t="e">
        <f t="shared" si="67"/>
        <v>#REF!</v>
      </c>
      <c r="AH242" s="227" t="e">
        <f t="shared" si="68"/>
        <v>#REF!</v>
      </c>
      <c r="AI242" s="227" t="e">
        <f t="shared" si="69"/>
        <v>#REF!</v>
      </c>
      <c r="AJ242" s="227" t="e">
        <f t="shared" si="70"/>
        <v>#REF!</v>
      </c>
      <c r="AK242" s="227" t="e">
        <f t="shared" si="71"/>
        <v>#REF!</v>
      </c>
      <c r="AL242" s="227" t="e">
        <f t="shared" si="72"/>
        <v>#REF!</v>
      </c>
      <c r="AM242" s="227" t="e">
        <f t="shared" si="73"/>
        <v>#REF!</v>
      </c>
      <c r="AN242" s="227" t="e">
        <f t="shared" si="74"/>
        <v>#REF!</v>
      </c>
      <c r="AO242" s="261" t="e">
        <f t="shared" si="77"/>
        <v>#REF!</v>
      </c>
    </row>
    <row r="243" spans="1:41" ht="15.6">
      <c r="A243">
        <f t="shared" si="57"/>
        <v>74</v>
      </c>
      <c r="B243" s="191" t="str">
        <f>C243&amp;":"&amp;COUNTIF($C$6:C243,C243)</f>
        <v>74:2</v>
      </c>
      <c r="C243" s="148">
        <f t="shared" si="58"/>
        <v>74</v>
      </c>
      <c r="D243" s="262">
        <v>1</v>
      </c>
      <c r="E243" s="262">
        <v>1</v>
      </c>
      <c r="F243" s="262">
        <v>1</v>
      </c>
      <c r="G243" s="262">
        <v>1</v>
      </c>
      <c r="H243" s="262">
        <v>2</v>
      </c>
      <c r="I243" s="262">
        <v>2</v>
      </c>
      <c r="J243" s="262">
        <v>1</v>
      </c>
      <c r="K243" s="262">
        <v>1</v>
      </c>
      <c r="L243" s="262">
        <v>2</v>
      </c>
      <c r="M243" s="262">
        <v>2</v>
      </c>
      <c r="N243" s="262">
        <v>7</v>
      </c>
      <c r="O243" s="262">
        <v>7</v>
      </c>
      <c r="P243" s="262">
        <v>13</v>
      </c>
      <c r="Q243" s="262">
        <v>14</v>
      </c>
      <c r="R243" s="262">
        <v>14</v>
      </c>
      <c r="S243" s="262">
        <v>5</v>
      </c>
      <c r="T243" s="263"/>
      <c r="V243" s="2">
        <v>238</v>
      </c>
      <c r="W243" s="1" t="e">
        <f>X243&amp;":"&amp;COUNTIF($X$6:X243,X243)</f>
        <v>#REF!</v>
      </c>
      <c r="X243" s="264" t="e">
        <f>'Student name internal mark'!Y244</f>
        <v>#REF!</v>
      </c>
      <c r="Y243" s="227" t="e">
        <f t="shared" si="59"/>
        <v>#REF!</v>
      </c>
      <c r="Z243" s="227" t="e">
        <f t="shared" si="60"/>
        <v>#REF!</v>
      </c>
      <c r="AA243" s="227" t="e">
        <f t="shared" si="61"/>
        <v>#REF!</v>
      </c>
      <c r="AB243" s="227" t="e">
        <f t="shared" si="76"/>
        <v>#REF!</v>
      </c>
      <c r="AC243" s="227" t="e">
        <f t="shared" si="63"/>
        <v>#REF!</v>
      </c>
      <c r="AD243" s="227" t="e">
        <f t="shared" si="64"/>
        <v>#REF!</v>
      </c>
      <c r="AE243" s="227" t="e">
        <f t="shared" si="65"/>
        <v>#REF!</v>
      </c>
      <c r="AF243" s="227" t="e">
        <f t="shared" si="66"/>
        <v>#REF!</v>
      </c>
      <c r="AG243" s="227" t="e">
        <f t="shared" si="67"/>
        <v>#REF!</v>
      </c>
      <c r="AH243" s="227" t="e">
        <f t="shared" si="68"/>
        <v>#REF!</v>
      </c>
      <c r="AI243" s="227" t="e">
        <f t="shared" si="69"/>
        <v>#REF!</v>
      </c>
      <c r="AJ243" s="227" t="e">
        <f t="shared" si="70"/>
        <v>#REF!</v>
      </c>
      <c r="AK243" s="227" t="e">
        <f t="shared" si="71"/>
        <v>#REF!</v>
      </c>
      <c r="AL243" s="227" t="e">
        <f t="shared" si="72"/>
        <v>#REF!</v>
      </c>
      <c r="AM243" s="227" t="e">
        <f t="shared" si="73"/>
        <v>#REF!</v>
      </c>
      <c r="AN243" s="227" t="e">
        <f t="shared" si="74"/>
        <v>#REF!</v>
      </c>
      <c r="AO243" s="261" t="e">
        <f t="shared" si="77"/>
        <v>#REF!</v>
      </c>
    </row>
    <row r="244" spans="1:41" ht="15.6">
      <c r="A244">
        <f t="shared" si="57"/>
        <v>73</v>
      </c>
      <c r="B244" s="191" t="str">
        <f>C244&amp;":"&amp;COUNTIF($C$6:C244,C244)</f>
        <v>73:7</v>
      </c>
      <c r="C244" s="148">
        <f t="shared" si="58"/>
        <v>73</v>
      </c>
      <c r="D244" s="262">
        <v>2</v>
      </c>
      <c r="E244" s="262">
        <v>1</v>
      </c>
      <c r="F244" s="262">
        <v>1</v>
      </c>
      <c r="G244" s="262">
        <v>1</v>
      </c>
      <c r="H244" s="262">
        <v>2</v>
      </c>
      <c r="I244" s="262">
        <v>1</v>
      </c>
      <c r="J244" s="262">
        <v>2</v>
      </c>
      <c r="K244" s="262">
        <v>1</v>
      </c>
      <c r="L244" s="262">
        <v>1</v>
      </c>
      <c r="M244" s="262">
        <v>1</v>
      </c>
      <c r="N244" s="262">
        <v>10</v>
      </c>
      <c r="O244" s="262">
        <v>12</v>
      </c>
      <c r="P244" s="262">
        <v>8</v>
      </c>
      <c r="Q244" s="262">
        <v>12</v>
      </c>
      <c r="R244" s="262">
        <v>8</v>
      </c>
      <c r="S244" s="262">
        <v>10</v>
      </c>
      <c r="T244" s="263"/>
      <c r="V244" s="2">
        <v>239</v>
      </c>
      <c r="W244" s="1" t="e">
        <f>X244&amp;":"&amp;COUNTIF($X$6:X244,X244)</f>
        <v>#REF!</v>
      </c>
      <c r="X244" s="264" t="e">
        <f>'Student name internal mark'!Y245</f>
        <v>#REF!</v>
      </c>
      <c r="Y244" s="227" t="e">
        <f t="shared" si="59"/>
        <v>#REF!</v>
      </c>
      <c r="Z244" s="227" t="e">
        <f t="shared" si="60"/>
        <v>#REF!</v>
      </c>
      <c r="AA244" s="227" t="e">
        <f t="shared" si="61"/>
        <v>#REF!</v>
      </c>
      <c r="AB244" s="227" t="e">
        <f t="shared" si="76"/>
        <v>#REF!</v>
      </c>
      <c r="AC244" s="227" t="e">
        <f t="shared" si="63"/>
        <v>#REF!</v>
      </c>
      <c r="AD244" s="227" t="e">
        <f t="shared" si="64"/>
        <v>#REF!</v>
      </c>
      <c r="AE244" s="227" t="e">
        <f t="shared" si="65"/>
        <v>#REF!</v>
      </c>
      <c r="AF244" s="227" t="e">
        <f t="shared" si="66"/>
        <v>#REF!</v>
      </c>
      <c r="AG244" s="227" t="e">
        <f t="shared" si="67"/>
        <v>#REF!</v>
      </c>
      <c r="AH244" s="227" t="e">
        <f t="shared" si="68"/>
        <v>#REF!</v>
      </c>
      <c r="AI244" s="227" t="e">
        <f t="shared" si="69"/>
        <v>#REF!</v>
      </c>
      <c r="AJ244" s="227" t="e">
        <f t="shared" si="70"/>
        <v>#REF!</v>
      </c>
      <c r="AK244" s="227" t="e">
        <f t="shared" si="71"/>
        <v>#REF!</v>
      </c>
      <c r="AL244" s="227" t="e">
        <f t="shared" si="72"/>
        <v>#REF!</v>
      </c>
      <c r="AM244" s="227" t="e">
        <f t="shared" si="73"/>
        <v>#REF!</v>
      </c>
      <c r="AN244" s="227" t="e">
        <f t="shared" si="74"/>
        <v>#REF!</v>
      </c>
      <c r="AO244" s="261" t="e">
        <f t="shared" si="77"/>
        <v>#REF!</v>
      </c>
    </row>
    <row r="245" spans="1:41" ht="15.6">
      <c r="A245">
        <f t="shared" si="57"/>
        <v>65</v>
      </c>
      <c r="B245" s="191" t="str">
        <f>C245&amp;":"&amp;COUNTIF($C$6:C245,C245)</f>
        <v>65:7</v>
      </c>
      <c r="C245" s="148">
        <f t="shared" si="58"/>
        <v>65</v>
      </c>
      <c r="D245" s="262">
        <v>1</v>
      </c>
      <c r="E245" s="262">
        <v>1</v>
      </c>
      <c r="F245" s="262">
        <v>1</v>
      </c>
      <c r="G245" s="262">
        <v>1</v>
      </c>
      <c r="H245" s="262">
        <v>1</v>
      </c>
      <c r="I245" s="262">
        <v>1</v>
      </c>
      <c r="J245" s="262">
        <v>1</v>
      </c>
      <c r="K245" s="262">
        <v>1</v>
      </c>
      <c r="L245" s="262">
        <v>1</v>
      </c>
      <c r="M245" s="262">
        <v>2</v>
      </c>
      <c r="N245" s="262">
        <v>7</v>
      </c>
      <c r="O245" s="262">
        <v>7</v>
      </c>
      <c r="P245" s="262">
        <v>12</v>
      </c>
      <c r="Q245" s="262">
        <v>11</v>
      </c>
      <c r="R245" s="262">
        <v>7</v>
      </c>
      <c r="S245" s="262">
        <v>10</v>
      </c>
      <c r="T245" s="263"/>
      <c r="V245" s="2">
        <v>240</v>
      </c>
      <c r="W245" s="1" t="e">
        <f>X245&amp;":"&amp;COUNTIF($X$6:X245,X245)</f>
        <v>#REF!</v>
      </c>
      <c r="X245" s="264" t="e">
        <f>'Student name internal mark'!Y246</f>
        <v>#REF!</v>
      </c>
      <c r="Y245" s="227" t="e">
        <f t="shared" si="59"/>
        <v>#REF!</v>
      </c>
      <c r="Z245" s="227" t="e">
        <f t="shared" si="60"/>
        <v>#REF!</v>
      </c>
      <c r="AA245" s="227" t="e">
        <f t="shared" si="61"/>
        <v>#REF!</v>
      </c>
      <c r="AB245" s="227" t="e">
        <f t="shared" si="76"/>
        <v>#REF!</v>
      </c>
      <c r="AC245" s="227" t="e">
        <f t="shared" si="63"/>
        <v>#REF!</v>
      </c>
      <c r="AD245" s="227" t="e">
        <f t="shared" si="64"/>
        <v>#REF!</v>
      </c>
      <c r="AE245" s="227" t="e">
        <f t="shared" si="65"/>
        <v>#REF!</v>
      </c>
      <c r="AF245" s="227" t="e">
        <f t="shared" si="66"/>
        <v>#REF!</v>
      </c>
      <c r="AG245" s="227" t="e">
        <f t="shared" si="67"/>
        <v>#REF!</v>
      </c>
      <c r="AH245" s="227" t="e">
        <f t="shared" si="68"/>
        <v>#REF!</v>
      </c>
      <c r="AI245" s="227" t="e">
        <f t="shared" si="69"/>
        <v>#REF!</v>
      </c>
      <c r="AJ245" s="227" t="e">
        <f t="shared" si="70"/>
        <v>#REF!</v>
      </c>
      <c r="AK245" s="227" t="e">
        <f t="shared" si="71"/>
        <v>#REF!</v>
      </c>
      <c r="AL245" s="227" t="e">
        <f t="shared" si="72"/>
        <v>#REF!</v>
      </c>
      <c r="AM245" s="227" t="e">
        <f t="shared" si="73"/>
        <v>#REF!</v>
      </c>
      <c r="AN245" s="227" t="e">
        <f t="shared" si="74"/>
        <v>#REF!</v>
      </c>
      <c r="AO245" s="261" t="e">
        <f t="shared" si="77"/>
        <v>#REF!</v>
      </c>
    </row>
    <row r="246" spans="1:41" ht="15.6">
      <c r="A246">
        <f t="shared" si="57"/>
        <v>76</v>
      </c>
      <c r="B246" s="191" t="str">
        <f>C246&amp;":"&amp;COUNTIF($C$6:C246,C246)</f>
        <v>76:5</v>
      </c>
      <c r="C246" s="148">
        <f t="shared" si="58"/>
        <v>76</v>
      </c>
      <c r="D246" s="262">
        <v>1</v>
      </c>
      <c r="E246" s="262">
        <v>1</v>
      </c>
      <c r="F246" s="262">
        <v>1</v>
      </c>
      <c r="G246" s="262">
        <v>1</v>
      </c>
      <c r="H246" s="262">
        <v>1</v>
      </c>
      <c r="I246" s="262">
        <v>1</v>
      </c>
      <c r="J246" s="262">
        <v>1</v>
      </c>
      <c r="K246" s="262">
        <v>2</v>
      </c>
      <c r="L246" s="262">
        <v>1</v>
      </c>
      <c r="M246" s="262">
        <v>1</v>
      </c>
      <c r="N246" s="262">
        <v>6</v>
      </c>
      <c r="O246" s="262">
        <v>11</v>
      </c>
      <c r="P246" s="262">
        <v>12</v>
      </c>
      <c r="Q246" s="262">
        <v>9</v>
      </c>
      <c r="R246" s="262">
        <v>14</v>
      </c>
      <c r="S246" s="262">
        <v>13</v>
      </c>
      <c r="T246" s="263"/>
      <c r="V246" s="2">
        <v>241</v>
      </c>
      <c r="W246" s="1" t="e">
        <f>X246&amp;":"&amp;COUNTIF($X$6:X246,X246)</f>
        <v>#REF!</v>
      </c>
      <c r="X246" s="264" t="e">
        <f>'Student name internal mark'!Y247</f>
        <v>#REF!</v>
      </c>
      <c r="Y246" s="227" t="e">
        <f t="shared" si="59"/>
        <v>#REF!</v>
      </c>
      <c r="Z246" s="227" t="e">
        <f t="shared" si="60"/>
        <v>#REF!</v>
      </c>
      <c r="AA246" s="227" t="e">
        <f t="shared" si="61"/>
        <v>#REF!</v>
      </c>
      <c r="AB246" s="227" t="e">
        <f t="shared" si="76"/>
        <v>#REF!</v>
      </c>
      <c r="AC246" s="227" t="e">
        <f t="shared" si="63"/>
        <v>#REF!</v>
      </c>
      <c r="AD246" s="227" t="e">
        <f t="shared" si="64"/>
        <v>#REF!</v>
      </c>
      <c r="AE246" s="227" t="e">
        <f t="shared" si="65"/>
        <v>#REF!</v>
      </c>
      <c r="AF246" s="227" t="e">
        <f t="shared" si="66"/>
        <v>#REF!</v>
      </c>
      <c r="AG246" s="227" t="e">
        <f t="shared" si="67"/>
        <v>#REF!</v>
      </c>
      <c r="AH246" s="227" t="e">
        <f t="shared" si="68"/>
        <v>#REF!</v>
      </c>
      <c r="AI246" s="227" t="e">
        <f t="shared" si="69"/>
        <v>#REF!</v>
      </c>
      <c r="AJ246" s="227" t="e">
        <f t="shared" si="70"/>
        <v>#REF!</v>
      </c>
      <c r="AK246" s="227" t="e">
        <f t="shared" si="71"/>
        <v>#REF!</v>
      </c>
      <c r="AL246" s="227" t="e">
        <f t="shared" si="72"/>
        <v>#REF!</v>
      </c>
      <c r="AM246" s="227" t="e">
        <f t="shared" si="73"/>
        <v>#REF!</v>
      </c>
      <c r="AN246" s="227" t="e">
        <f t="shared" si="74"/>
        <v>#REF!</v>
      </c>
      <c r="AO246" s="261" t="e">
        <f t="shared" si="77"/>
        <v>#REF!</v>
      </c>
    </row>
    <row r="247" spans="1:41" ht="15.6">
      <c r="A247">
        <f t="shared" si="57"/>
        <v>44</v>
      </c>
      <c r="B247" s="191" t="str">
        <f>C247&amp;":"&amp;COUNTIF($C$6:C247,C247)</f>
        <v>44:2</v>
      </c>
      <c r="C247" s="148">
        <f t="shared" si="58"/>
        <v>44</v>
      </c>
      <c r="D247" s="262">
        <v>2</v>
      </c>
      <c r="E247" s="262">
        <v>2</v>
      </c>
      <c r="F247" s="262">
        <v>1</v>
      </c>
      <c r="G247" s="262">
        <v>1</v>
      </c>
      <c r="H247" s="262">
        <v>1</v>
      </c>
      <c r="I247" s="262">
        <v>2</v>
      </c>
      <c r="J247" s="262">
        <v>1</v>
      </c>
      <c r="K247" s="262">
        <v>1</v>
      </c>
      <c r="L247" s="262">
        <v>2</v>
      </c>
      <c r="M247" s="262">
        <v>1</v>
      </c>
      <c r="N247" s="262">
        <v>5</v>
      </c>
      <c r="O247" s="262">
        <v>3</v>
      </c>
      <c r="P247" s="262">
        <v>6</v>
      </c>
      <c r="Q247" s="262">
        <v>4</v>
      </c>
      <c r="R247" s="262">
        <v>6</v>
      </c>
      <c r="S247" s="262">
        <v>6</v>
      </c>
      <c r="T247" s="263"/>
      <c r="V247" s="2">
        <v>242</v>
      </c>
      <c r="W247" s="1" t="e">
        <f>X247&amp;":"&amp;COUNTIF($X$6:X247,X247)</f>
        <v>#REF!</v>
      </c>
      <c r="X247" s="264" t="e">
        <f>'Student name internal mark'!Y248</f>
        <v>#REF!</v>
      </c>
      <c r="Y247" s="227" t="e">
        <f t="shared" si="59"/>
        <v>#REF!</v>
      </c>
      <c r="Z247" s="227" t="e">
        <f t="shared" si="60"/>
        <v>#REF!</v>
      </c>
      <c r="AA247" s="227" t="e">
        <f t="shared" si="61"/>
        <v>#REF!</v>
      </c>
      <c r="AB247" s="227" t="e">
        <f t="shared" si="76"/>
        <v>#REF!</v>
      </c>
      <c r="AC247" s="227" t="e">
        <f t="shared" si="63"/>
        <v>#REF!</v>
      </c>
      <c r="AD247" s="227" t="e">
        <f t="shared" si="64"/>
        <v>#REF!</v>
      </c>
      <c r="AE247" s="227" t="e">
        <f t="shared" si="65"/>
        <v>#REF!</v>
      </c>
      <c r="AF247" s="227" t="e">
        <f t="shared" si="66"/>
        <v>#REF!</v>
      </c>
      <c r="AG247" s="227" t="e">
        <f t="shared" si="67"/>
        <v>#REF!</v>
      </c>
      <c r="AH247" s="227" t="e">
        <f t="shared" si="68"/>
        <v>#REF!</v>
      </c>
      <c r="AI247" s="227" t="e">
        <f t="shared" si="69"/>
        <v>#REF!</v>
      </c>
      <c r="AJ247" s="227" t="e">
        <f t="shared" si="70"/>
        <v>#REF!</v>
      </c>
      <c r="AK247" s="227" t="e">
        <f t="shared" si="71"/>
        <v>#REF!</v>
      </c>
      <c r="AL247" s="227" t="e">
        <f t="shared" si="72"/>
        <v>#REF!</v>
      </c>
      <c r="AM247" s="227" t="e">
        <f t="shared" si="73"/>
        <v>#REF!</v>
      </c>
      <c r="AN247" s="227" t="e">
        <f t="shared" si="74"/>
        <v>#REF!</v>
      </c>
      <c r="AO247" s="261" t="e">
        <f t="shared" si="77"/>
        <v>#REF!</v>
      </c>
    </row>
    <row r="248" spans="1:41" ht="15.6">
      <c r="A248">
        <f t="shared" si="57"/>
        <v>35</v>
      </c>
      <c r="B248" s="191" t="str">
        <f>C248&amp;":"&amp;COUNTIF($C$6:C248,C248)</f>
        <v>35:1</v>
      </c>
      <c r="C248" s="148">
        <f t="shared" si="58"/>
        <v>35</v>
      </c>
      <c r="D248" s="262">
        <v>1</v>
      </c>
      <c r="E248" s="262">
        <v>2</v>
      </c>
      <c r="F248" s="262">
        <v>2</v>
      </c>
      <c r="G248" s="262">
        <v>2</v>
      </c>
      <c r="H248" s="262">
        <v>1</v>
      </c>
      <c r="I248" s="262">
        <v>2</v>
      </c>
      <c r="J248" s="262">
        <v>2</v>
      </c>
      <c r="K248" s="262">
        <v>1</v>
      </c>
      <c r="L248" s="262">
        <v>1</v>
      </c>
      <c r="M248" s="262">
        <v>2</v>
      </c>
      <c r="N248" s="262">
        <v>0</v>
      </c>
      <c r="O248" s="262">
        <v>3</v>
      </c>
      <c r="P248" s="262">
        <v>0</v>
      </c>
      <c r="Q248" s="262">
        <v>5</v>
      </c>
      <c r="R248" s="262">
        <v>1</v>
      </c>
      <c r="S248" s="262">
        <v>10</v>
      </c>
      <c r="T248" s="263"/>
      <c r="V248" s="2">
        <v>243</v>
      </c>
      <c r="W248" s="1" t="e">
        <f>X248&amp;":"&amp;COUNTIF($X$6:X248,X248)</f>
        <v>#REF!</v>
      </c>
      <c r="X248" s="264" t="e">
        <f>'Student name internal mark'!Y249</f>
        <v>#REF!</v>
      </c>
      <c r="Y248" s="227" t="e">
        <f t="shared" si="59"/>
        <v>#REF!</v>
      </c>
      <c r="Z248" s="227" t="e">
        <f t="shared" si="60"/>
        <v>#REF!</v>
      </c>
      <c r="AA248" s="227" t="e">
        <f t="shared" si="61"/>
        <v>#REF!</v>
      </c>
      <c r="AB248" s="227" t="e">
        <f t="shared" si="76"/>
        <v>#REF!</v>
      </c>
      <c r="AC248" s="227" t="e">
        <f t="shared" si="63"/>
        <v>#REF!</v>
      </c>
      <c r="AD248" s="227" t="e">
        <f t="shared" si="64"/>
        <v>#REF!</v>
      </c>
      <c r="AE248" s="227" t="e">
        <f t="shared" si="65"/>
        <v>#REF!</v>
      </c>
      <c r="AF248" s="227" t="e">
        <f t="shared" si="66"/>
        <v>#REF!</v>
      </c>
      <c r="AG248" s="227" t="e">
        <f t="shared" si="67"/>
        <v>#REF!</v>
      </c>
      <c r="AH248" s="227" t="e">
        <f t="shared" si="68"/>
        <v>#REF!</v>
      </c>
      <c r="AI248" s="227" t="e">
        <f t="shared" si="69"/>
        <v>#REF!</v>
      </c>
      <c r="AJ248" s="227" t="e">
        <f t="shared" si="70"/>
        <v>#REF!</v>
      </c>
      <c r="AK248" s="227" t="e">
        <f t="shared" si="71"/>
        <v>#REF!</v>
      </c>
      <c r="AL248" s="227" t="e">
        <f t="shared" si="72"/>
        <v>#REF!</v>
      </c>
      <c r="AM248" s="227" t="e">
        <f t="shared" si="73"/>
        <v>#REF!</v>
      </c>
      <c r="AN248" s="227" t="e">
        <f t="shared" si="74"/>
        <v>#REF!</v>
      </c>
      <c r="AO248" s="261" t="e">
        <f t="shared" si="77"/>
        <v>#REF!</v>
      </c>
    </row>
    <row r="249" spans="1:41" ht="15.6">
      <c r="A249">
        <f t="shared" si="57"/>
        <v>68</v>
      </c>
      <c r="B249" s="191" t="str">
        <f>C249&amp;":"&amp;COUNTIF($C$6:C249,C249)</f>
        <v>68:12</v>
      </c>
      <c r="C249" s="148">
        <f t="shared" si="58"/>
        <v>68</v>
      </c>
      <c r="D249" s="262">
        <v>1</v>
      </c>
      <c r="E249" s="262">
        <v>1</v>
      </c>
      <c r="F249" s="262">
        <v>2</v>
      </c>
      <c r="G249" s="262">
        <v>2</v>
      </c>
      <c r="H249" s="262">
        <v>1</v>
      </c>
      <c r="I249" s="262">
        <v>1</v>
      </c>
      <c r="J249" s="262">
        <v>1</v>
      </c>
      <c r="K249" s="262">
        <v>2</v>
      </c>
      <c r="L249" s="262">
        <v>1</v>
      </c>
      <c r="M249" s="262">
        <v>1</v>
      </c>
      <c r="N249" s="262">
        <v>10</v>
      </c>
      <c r="O249" s="262">
        <v>9</v>
      </c>
      <c r="P249" s="262">
        <v>7</v>
      </c>
      <c r="Q249" s="262">
        <v>9</v>
      </c>
      <c r="R249" s="262">
        <v>9</v>
      </c>
      <c r="S249" s="262">
        <v>11</v>
      </c>
      <c r="T249" s="263"/>
      <c r="V249" s="2">
        <v>244</v>
      </c>
      <c r="W249" s="1" t="e">
        <f>X249&amp;":"&amp;COUNTIF($X$6:X249,X249)</f>
        <v>#REF!</v>
      </c>
      <c r="X249" s="264" t="e">
        <f>'Student name internal mark'!Y250</f>
        <v>#REF!</v>
      </c>
      <c r="Y249" s="227" t="e">
        <f t="shared" si="59"/>
        <v>#REF!</v>
      </c>
      <c r="Z249" s="227" t="e">
        <f t="shared" si="60"/>
        <v>#REF!</v>
      </c>
      <c r="AA249" s="227" t="e">
        <f t="shared" si="61"/>
        <v>#REF!</v>
      </c>
      <c r="AB249" s="227" t="e">
        <f t="shared" si="76"/>
        <v>#REF!</v>
      </c>
      <c r="AC249" s="227" t="e">
        <f t="shared" si="63"/>
        <v>#REF!</v>
      </c>
      <c r="AD249" s="227" t="e">
        <f t="shared" si="64"/>
        <v>#REF!</v>
      </c>
      <c r="AE249" s="227" t="e">
        <f t="shared" si="65"/>
        <v>#REF!</v>
      </c>
      <c r="AF249" s="227" t="e">
        <f t="shared" si="66"/>
        <v>#REF!</v>
      </c>
      <c r="AG249" s="227" t="e">
        <f t="shared" si="67"/>
        <v>#REF!</v>
      </c>
      <c r="AH249" s="227" t="e">
        <f t="shared" si="68"/>
        <v>#REF!</v>
      </c>
      <c r="AI249" s="227" t="e">
        <f t="shared" si="69"/>
        <v>#REF!</v>
      </c>
      <c r="AJ249" s="227" t="e">
        <f t="shared" si="70"/>
        <v>#REF!</v>
      </c>
      <c r="AK249" s="227" t="e">
        <f t="shared" si="71"/>
        <v>#REF!</v>
      </c>
      <c r="AL249" s="227" t="e">
        <f t="shared" si="72"/>
        <v>#REF!</v>
      </c>
      <c r="AM249" s="227" t="e">
        <f t="shared" si="73"/>
        <v>#REF!</v>
      </c>
      <c r="AN249" s="227" t="e">
        <f t="shared" si="74"/>
        <v>#REF!</v>
      </c>
      <c r="AO249" s="261" t="e">
        <f t="shared" si="77"/>
        <v>#REF!</v>
      </c>
    </row>
    <row r="250" spans="1:41" ht="15.6">
      <c r="A250">
        <f t="shared" si="57"/>
        <v>80</v>
      </c>
      <c r="B250" s="191" t="str">
        <f>C250&amp;":"&amp;COUNTIF($C$6:C250,C250)</f>
        <v>80:3</v>
      </c>
      <c r="C250" s="148">
        <f t="shared" si="58"/>
        <v>80</v>
      </c>
      <c r="D250" s="262">
        <v>1</v>
      </c>
      <c r="E250" s="262">
        <v>1</v>
      </c>
      <c r="F250" s="262">
        <v>1</v>
      </c>
      <c r="G250" s="262">
        <v>1</v>
      </c>
      <c r="H250" s="262">
        <v>1</v>
      </c>
      <c r="I250" s="262">
        <v>1</v>
      </c>
      <c r="J250" s="262">
        <v>2</v>
      </c>
      <c r="K250" s="262">
        <v>2</v>
      </c>
      <c r="L250" s="262">
        <v>2</v>
      </c>
      <c r="M250" s="262">
        <v>2</v>
      </c>
      <c r="N250" s="262">
        <v>8</v>
      </c>
      <c r="O250" s="262">
        <v>13</v>
      </c>
      <c r="P250" s="262">
        <v>12</v>
      </c>
      <c r="Q250" s="262">
        <v>10</v>
      </c>
      <c r="R250" s="262">
        <v>14</v>
      </c>
      <c r="S250" s="262">
        <v>9</v>
      </c>
      <c r="T250" s="263"/>
      <c r="V250" s="2">
        <v>245</v>
      </c>
      <c r="W250" s="1" t="e">
        <f>X250&amp;":"&amp;COUNTIF($X$6:X250,X250)</f>
        <v>#REF!</v>
      </c>
      <c r="X250" s="264" t="e">
        <f>'Student name internal mark'!Y251</f>
        <v>#REF!</v>
      </c>
      <c r="Y250" s="227" t="e">
        <f t="shared" si="59"/>
        <v>#REF!</v>
      </c>
      <c r="Z250" s="227" t="e">
        <f t="shared" si="60"/>
        <v>#REF!</v>
      </c>
      <c r="AA250" s="227" t="e">
        <f t="shared" si="61"/>
        <v>#REF!</v>
      </c>
      <c r="AB250" s="227" t="e">
        <f t="shared" si="76"/>
        <v>#REF!</v>
      </c>
      <c r="AC250" s="227" t="e">
        <f t="shared" si="63"/>
        <v>#REF!</v>
      </c>
      <c r="AD250" s="227" t="e">
        <f t="shared" si="64"/>
        <v>#REF!</v>
      </c>
      <c r="AE250" s="227" t="e">
        <f t="shared" si="65"/>
        <v>#REF!</v>
      </c>
      <c r="AF250" s="227" t="e">
        <f t="shared" si="66"/>
        <v>#REF!</v>
      </c>
      <c r="AG250" s="227" t="e">
        <f t="shared" si="67"/>
        <v>#REF!</v>
      </c>
      <c r="AH250" s="227" t="e">
        <f t="shared" si="68"/>
        <v>#REF!</v>
      </c>
      <c r="AI250" s="227" t="e">
        <f t="shared" si="69"/>
        <v>#REF!</v>
      </c>
      <c r="AJ250" s="227" t="e">
        <f t="shared" si="70"/>
        <v>#REF!</v>
      </c>
      <c r="AK250" s="227" t="e">
        <f t="shared" si="71"/>
        <v>#REF!</v>
      </c>
      <c r="AL250" s="227" t="e">
        <f t="shared" si="72"/>
        <v>#REF!</v>
      </c>
      <c r="AM250" s="227" t="e">
        <f t="shared" si="73"/>
        <v>#REF!</v>
      </c>
      <c r="AN250" s="227" t="e">
        <f t="shared" si="74"/>
        <v>#REF!</v>
      </c>
      <c r="AO250" s="261" t="e">
        <f t="shared" si="77"/>
        <v>#REF!</v>
      </c>
    </row>
    <row r="251" spans="1:41" ht="15.6">
      <c r="A251">
        <f t="shared" si="57"/>
        <v>76</v>
      </c>
      <c r="B251" s="191" t="str">
        <f>C251&amp;":"&amp;COUNTIF($C$6:C251,C251)</f>
        <v>76:6</v>
      </c>
      <c r="C251" s="148">
        <f t="shared" si="58"/>
        <v>76</v>
      </c>
      <c r="D251" s="262">
        <v>1</v>
      </c>
      <c r="E251" s="262">
        <v>1</v>
      </c>
      <c r="F251" s="262">
        <v>1</v>
      </c>
      <c r="G251" s="262">
        <v>1</v>
      </c>
      <c r="H251" s="262">
        <v>1</v>
      </c>
      <c r="I251" s="262">
        <v>1</v>
      </c>
      <c r="J251" s="262">
        <v>1</v>
      </c>
      <c r="K251" s="262">
        <v>1</v>
      </c>
      <c r="L251" s="262">
        <v>1</v>
      </c>
      <c r="M251" s="262">
        <v>1</v>
      </c>
      <c r="N251" s="262">
        <v>6</v>
      </c>
      <c r="O251" s="262">
        <v>12</v>
      </c>
      <c r="P251" s="262">
        <v>14</v>
      </c>
      <c r="Q251" s="262">
        <v>11</v>
      </c>
      <c r="R251" s="262">
        <v>13</v>
      </c>
      <c r="S251" s="262">
        <v>10</v>
      </c>
      <c r="T251" s="263"/>
      <c r="V251" s="2">
        <v>246</v>
      </c>
      <c r="W251" s="1" t="e">
        <f>X251&amp;":"&amp;COUNTIF($X$6:X251,X251)</f>
        <v>#REF!</v>
      </c>
      <c r="X251" s="264" t="e">
        <f>'Student name internal mark'!Y252</f>
        <v>#REF!</v>
      </c>
      <c r="Y251" s="227" t="e">
        <f t="shared" si="59"/>
        <v>#REF!</v>
      </c>
      <c r="Z251" s="227" t="e">
        <f t="shared" si="60"/>
        <v>#REF!</v>
      </c>
      <c r="AA251" s="227" t="e">
        <f t="shared" si="61"/>
        <v>#REF!</v>
      </c>
      <c r="AB251" s="227" t="e">
        <f t="shared" si="76"/>
        <v>#REF!</v>
      </c>
      <c r="AC251" s="227" t="e">
        <f t="shared" si="63"/>
        <v>#REF!</v>
      </c>
      <c r="AD251" s="227" t="e">
        <f t="shared" si="64"/>
        <v>#REF!</v>
      </c>
      <c r="AE251" s="227" t="e">
        <f t="shared" si="65"/>
        <v>#REF!</v>
      </c>
      <c r="AF251" s="227" t="e">
        <f t="shared" si="66"/>
        <v>#REF!</v>
      </c>
      <c r="AG251" s="227" t="e">
        <f t="shared" si="67"/>
        <v>#REF!</v>
      </c>
      <c r="AH251" s="227" t="e">
        <f t="shared" si="68"/>
        <v>#REF!</v>
      </c>
      <c r="AI251" s="227" t="e">
        <f t="shared" si="69"/>
        <v>#REF!</v>
      </c>
      <c r="AJ251" s="227" t="e">
        <f t="shared" si="70"/>
        <v>#REF!</v>
      </c>
      <c r="AK251" s="227" t="e">
        <f t="shared" si="71"/>
        <v>#REF!</v>
      </c>
      <c r="AL251" s="227" t="e">
        <f t="shared" si="72"/>
        <v>#REF!</v>
      </c>
      <c r="AM251" s="227" t="e">
        <f t="shared" si="73"/>
        <v>#REF!</v>
      </c>
      <c r="AN251" s="227" t="e">
        <f t="shared" si="74"/>
        <v>#REF!</v>
      </c>
      <c r="AO251" s="261" t="e">
        <f t="shared" si="77"/>
        <v>#REF!</v>
      </c>
    </row>
    <row r="252" spans="1:41" ht="15.6">
      <c r="A252">
        <f t="shared" si="57"/>
        <v>55</v>
      </c>
      <c r="B252" s="191" t="str">
        <f>C252&amp;":"&amp;COUNTIF($C$6:C252,C252)</f>
        <v>55:11</v>
      </c>
      <c r="C252" s="148">
        <f t="shared" si="58"/>
        <v>55</v>
      </c>
      <c r="D252" s="262">
        <v>2</v>
      </c>
      <c r="E252" s="262">
        <v>2</v>
      </c>
      <c r="F252" s="262">
        <v>1</v>
      </c>
      <c r="G252" s="262">
        <v>1</v>
      </c>
      <c r="H252" s="262">
        <v>1</v>
      </c>
      <c r="I252" s="262">
        <v>1</v>
      </c>
      <c r="J252" s="262">
        <v>1</v>
      </c>
      <c r="K252" s="262">
        <v>1</v>
      </c>
      <c r="L252" s="262">
        <v>2</v>
      </c>
      <c r="M252" s="262">
        <v>2</v>
      </c>
      <c r="N252" s="262">
        <v>3</v>
      </c>
      <c r="O252" s="262">
        <v>7</v>
      </c>
      <c r="P252" s="262">
        <v>12</v>
      </c>
      <c r="Q252" s="262">
        <v>5</v>
      </c>
      <c r="R252" s="262">
        <v>13</v>
      </c>
      <c r="S252" s="262">
        <v>1</v>
      </c>
      <c r="T252" s="263"/>
      <c r="V252" s="2">
        <v>247</v>
      </c>
      <c r="W252" s="1" t="str">
        <f>X252&amp;":"&amp;COUNTIF($X$6:X252,X252)</f>
        <v>86:46</v>
      </c>
      <c r="X252" s="264">
        <f>'Student name internal mark'!Y253</f>
        <v>86</v>
      </c>
      <c r="Y252" s="227">
        <f t="shared" si="59"/>
        <v>1</v>
      </c>
      <c r="Z252" s="227">
        <f t="shared" si="60"/>
        <v>0</v>
      </c>
      <c r="AA252" s="227">
        <f t="shared" si="61"/>
        <v>2</v>
      </c>
      <c r="AB252" s="227">
        <f t="shared" si="76"/>
        <v>0</v>
      </c>
      <c r="AC252" s="227">
        <f t="shared" si="63"/>
        <v>0</v>
      </c>
      <c r="AD252" s="227">
        <f t="shared" si="64"/>
        <v>0</v>
      </c>
      <c r="AE252" s="227">
        <f t="shared" si="65"/>
        <v>2</v>
      </c>
      <c r="AF252" s="227">
        <f t="shared" si="66"/>
        <v>2</v>
      </c>
      <c r="AG252" s="227">
        <f t="shared" si="67"/>
        <v>2</v>
      </c>
      <c r="AH252" s="227">
        <f t="shared" si="68"/>
        <v>2</v>
      </c>
      <c r="AI252" s="227">
        <f t="shared" si="69"/>
        <v>10</v>
      </c>
      <c r="AJ252" s="227">
        <f t="shared" si="70"/>
        <v>13</v>
      </c>
      <c r="AK252" s="227">
        <f t="shared" si="71"/>
        <v>13</v>
      </c>
      <c r="AL252" s="227">
        <f t="shared" si="72"/>
        <v>13</v>
      </c>
      <c r="AM252" s="227">
        <f t="shared" si="73"/>
        <v>13</v>
      </c>
      <c r="AN252" s="227">
        <f t="shared" si="74"/>
        <v>13</v>
      </c>
      <c r="AO252" s="261">
        <f t="shared" si="77"/>
        <v>86</v>
      </c>
    </row>
    <row r="253" spans="1:41" ht="15.6">
      <c r="A253">
        <f t="shared" si="57"/>
        <v>71</v>
      </c>
      <c r="B253" s="191" t="str">
        <f>C253&amp;":"&amp;COUNTIF($C$6:C253,C253)</f>
        <v>71:5</v>
      </c>
      <c r="C253" s="148">
        <f t="shared" si="58"/>
        <v>71</v>
      </c>
      <c r="D253" s="262">
        <v>2</v>
      </c>
      <c r="E253" s="262">
        <v>2</v>
      </c>
      <c r="F253" s="262">
        <v>2</v>
      </c>
      <c r="G253" s="262">
        <v>2</v>
      </c>
      <c r="H253" s="262">
        <v>1</v>
      </c>
      <c r="I253" s="262">
        <v>2</v>
      </c>
      <c r="J253" s="262">
        <v>1</v>
      </c>
      <c r="K253" s="262">
        <v>1</v>
      </c>
      <c r="L253" s="262">
        <v>2</v>
      </c>
      <c r="M253" s="262">
        <v>2</v>
      </c>
      <c r="N253" s="262">
        <v>6</v>
      </c>
      <c r="O253" s="262">
        <v>13</v>
      </c>
      <c r="P253" s="262">
        <v>10</v>
      </c>
      <c r="Q253" s="262">
        <v>0</v>
      </c>
      <c r="R253" s="262">
        <v>13</v>
      </c>
      <c r="S253" s="262">
        <v>12</v>
      </c>
      <c r="T253" s="263"/>
      <c r="V253" s="2">
        <v>248</v>
      </c>
      <c r="W253" s="1" t="str">
        <f>X253&amp;":"&amp;COUNTIF($X$6:X253,X253)</f>
        <v>0:8</v>
      </c>
      <c r="X253" s="264">
        <f>'Student name internal mark'!Y254</f>
        <v>0</v>
      </c>
      <c r="Y253" s="227">
        <f t="shared" si="59"/>
        <v>0</v>
      </c>
      <c r="Z253" s="227">
        <f t="shared" si="60"/>
        <v>0</v>
      </c>
      <c r="AA253" s="227">
        <f t="shared" si="61"/>
        <v>0</v>
      </c>
      <c r="AB253" s="227">
        <f t="shared" si="76"/>
        <v>0</v>
      </c>
      <c r="AC253" s="227">
        <f t="shared" si="63"/>
        <v>0</v>
      </c>
      <c r="AD253" s="227">
        <f t="shared" si="64"/>
        <v>0</v>
      </c>
      <c r="AE253" s="227">
        <f t="shared" si="65"/>
        <v>0</v>
      </c>
      <c r="AF253" s="227">
        <f t="shared" si="66"/>
        <v>0</v>
      </c>
      <c r="AG253" s="227">
        <f t="shared" si="67"/>
        <v>0</v>
      </c>
      <c r="AH253" s="227">
        <f t="shared" si="68"/>
        <v>0</v>
      </c>
      <c r="AI253" s="227">
        <f t="shared" si="69"/>
        <v>0</v>
      </c>
      <c r="AJ253" s="227">
        <f t="shared" si="70"/>
        <v>0</v>
      </c>
      <c r="AK253" s="227">
        <f t="shared" si="71"/>
        <v>0</v>
      </c>
      <c r="AL253" s="227">
        <f t="shared" si="72"/>
        <v>0</v>
      </c>
      <c r="AM253" s="227">
        <f t="shared" si="73"/>
        <v>0</v>
      </c>
      <c r="AN253" s="227">
        <f t="shared" si="74"/>
        <v>0</v>
      </c>
      <c r="AO253" s="261">
        <f t="shared" si="77"/>
        <v>0</v>
      </c>
    </row>
    <row r="254" spans="1:41" ht="15.6">
      <c r="A254">
        <f t="shared" si="57"/>
        <v>62</v>
      </c>
      <c r="B254" s="191" t="str">
        <f>C254&amp;":"&amp;COUNTIF($C$6:C254,C254)</f>
        <v>62:10</v>
      </c>
      <c r="C254" s="148">
        <f t="shared" si="58"/>
        <v>62</v>
      </c>
      <c r="D254" s="262">
        <v>1</v>
      </c>
      <c r="E254" s="262">
        <v>1</v>
      </c>
      <c r="F254" s="262">
        <v>2</v>
      </c>
      <c r="G254" s="262">
        <v>2</v>
      </c>
      <c r="H254" s="262">
        <v>1</v>
      </c>
      <c r="I254" s="262">
        <v>2</v>
      </c>
      <c r="J254" s="262">
        <v>2</v>
      </c>
      <c r="K254" s="262">
        <v>1</v>
      </c>
      <c r="L254" s="262">
        <v>1</v>
      </c>
      <c r="M254" s="262">
        <v>1</v>
      </c>
      <c r="N254" s="262">
        <v>5</v>
      </c>
      <c r="O254" s="262">
        <v>11</v>
      </c>
      <c r="P254" s="262">
        <v>7</v>
      </c>
      <c r="Q254" s="262">
        <v>7</v>
      </c>
      <c r="R254" s="262">
        <v>9</v>
      </c>
      <c r="S254" s="262">
        <v>9</v>
      </c>
      <c r="T254" s="263"/>
      <c r="V254" s="2">
        <v>249</v>
      </c>
      <c r="W254" s="1" t="str">
        <f>X254&amp;":"&amp;COUNTIF($X$6:X254,X254)</f>
        <v>0:9</v>
      </c>
      <c r="X254" s="264">
        <f>'Student name internal mark'!Y255</f>
        <v>0</v>
      </c>
      <c r="Y254" s="227">
        <f t="shared" si="59"/>
        <v>0</v>
      </c>
      <c r="Z254" s="227">
        <f t="shared" si="60"/>
        <v>0</v>
      </c>
      <c r="AA254" s="227">
        <f t="shared" si="61"/>
        <v>0</v>
      </c>
      <c r="AB254" s="227">
        <f t="shared" si="76"/>
        <v>0</v>
      </c>
      <c r="AC254" s="227">
        <f t="shared" si="63"/>
        <v>0</v>
      </c>
      <c r="AD254" s="227">
        <f t="shared" si="64"/>
        <v>0</v>
      </c>
      <c r="AE254" s="227">
        <f t="shared" si="65"/>
        <v>0</v>
      </c>
      <c r="AF254" s="227">
        <f t="shared" si="66"/>
        <v>0</v>
      </c>
      <c r="AG254" s="227">
        <f t="shared" si="67"/>
        <v>0</v>
      </c>
      <c r="AH254" s="227">
        <f t="shared" si="68"/>
        <v>0</v>
      </c>
      <c r="AI254" s="227">
        <f t="shared" si="69"/>
        <v>0</v>
      </c>
      <c r="AJ254" s="227">
        <f t="shared" si="70"/>
        <v>0</v>
      </c>
      <c r="AK254" s="227">
        <f t="shared" si="71"/>
        <v>0</v>
      </c>
      <c r="AL254" s="227">
        <f t="shared" si="72"/>
        <v>0</v>
      </c>
      <c r="AM254" s="227">
        <f t="shared" si="73"/>
        <v>0</v>
      </c>
      <c r="AN254" s="227">
        <f t="shared" si="74"/>
        <v>0</v>
      </c>
      <c r="AO254" s="261">
        <f t="shared" si="77"/>
        <v>0</v>
      </c>
    </row>
    <row r="255" spans="1:41" ht="15.6">
      <c r="A255">
        <f t="shared" si="57"/>
        <v>77</v>
      </c>
      <c r="B255" s="191" t="str">
        <f>C255&amp;":"&amp;COUNTIF($C$6:C255,C255)</f>
        <v>77:8</v>
      </c>
      <c r="C255" s="148">
        <f t="shared" si="58"/>
        <v>77</v>
      </c>
      <c r="D255" s="262">
        <v>1</v>
      </c>
      <c r="E255" s="262">
        <v>1</v>
      </c>
      <c r="F255" s="262">
        <v>1</v>
      </c>
      <c r="G255" s="262">
        <v>1</v>
      </c>
      <c r="H255" s="262">
        <v>1</v>
      </c>
      <c r="I255" s="262">
        <v>1</v>
      </c>
      <c r="J255" s="262">
        <v>1</v>
      </c>
      <c r="K255" s="262">
        <v>2</v>
      </c>
      <c r="L255" s="262">
        <v>2</v>
      </c>
      <c r="M255" s="262">
        <v>2</v>
      </c>
      <c r="N255" s="262">
        <v>9</v>
      </c>
      <c r="O255" s="262">
        <v>11</v>
      </c>
      <c r="P255" s="262">
        <v>8</v>
      </c>
      <c r="Q255" s="262">
        <v>14</v>
      </c>
      <c r="R255" s="262">
        <v>14</v>
      </c>
      <c r="S255" s="262">
        <v>8</v>
      </c>
      <c r="T255" s="263"/>
      <c r="V255" s="2">
        <v>250</v>
      </c>
      <c r="W255" s="1" t="str">
        <f>X255&amp;":"&amp;COUNTIF($X$6:X255,X255)</f>
        <v>0:10</v>
      </c>
      <c r="X255" s="264">
        <f>'Student name internal mark'!Y256</f>
        <v>0</v>
      </c>
      <c r="Y255" s="227">
        <f t="shared" si="59"/>
        <v>0</v>
      </c>
      <c r="Z255" s="227">
        <f t="shared" si="60"/>
        <v>0</v>
      </c>
      <c r="AA255" s="227">
        <f t="shared" si="61"/>
        <v>0</v>
      </c>
      <c r="AB255" s="227">
        <f t="shared" si="76"/>
        <v>0</v>
      </c>
      <c r="AC255" s="227">
        <f t="shared" si="63"/>
        <v>0</v>
      </c>
      <c r="AD255" s="227">
        <f t="shared" si="64"/>
        <v>0</v>
      </c>
      <c r="AE255" s="227">
        <f t="shared" si="65"/>
        <v>0</v>
      </c>
      <c r="AF255" s="227">
        <f t="shared" si="66"/>
        <v>0</v>
      </c>
      <c r="AG255" s="227">
        <f t="shared" si="67"/>
        <v>0</v>
      </c>
      <c r="AH255" s="227">
        <f t="shared" si="68"/>
        <v>0</v>
      </c>
      <c r="AI255" s="227">
        <f t="shared" si="69"/>
        <v>0</v>
      </c>
      <c r="AJ255" s="227">
        <f t="shared" si="70"/>
        <v>0</v>
      </c>
      <c r="AK255" s="227">
        <f t="shared" si="71"/>
        <v>0</v>
      </c>
      <c r="AL255" s="227">
        <f t="shared" si="72"/>
        <v>0</v>
      </c>
      <c r="AM255" s="227">
        <f t="shared" si="73"/>
        <v>0</v>
      </c>
      <c r="AN255" s="227">
        <f t="shared" si="74"/>
        <v>0</v>
      </c>
      <c r="AO255" s="261">
        <f t="shared" si="77"/>
        <v>0</v>
      </c>
    </row>
    <row r="256" spans="1:41" ht="15.6">
      <c r="A256">
        <f t="shared" si="57"/>
        <v>76</v>
      </c>
      <c r="B256" s="191" t="str">
        <f>C256&amp;":"&amp;COUNTIF($C$6:C256,C256)</f>
        <v>76:7</v>
      </c>
      <c r="C256" s="148">
        <f t="shared" si="58"/>
        <v>76</v>
      </c>
      <c r="D256" s="262">
        <v>1</v>
      </c>
      <c r="E256" s="262">
        <v>1</v>
      </c>
      <c r="F256" s="262">
        <v>1</v>
      </c>
      <c r="G256" s="262">
        <v>1</v>
      </c>
      <c r="H256" s="262">
        <v>1</v>
      </c>
      <c r="I256" s="262">
        <v>1</v>
      </c>
      <c r="J256" s="262">
        <v>1</v>
      </c>
      <c r="K256" s="262">
        <v>2</v>
      </c>
      <c r="L256" s="262">
        <v>2</v>
      </c>
      <c r="M256" s="262">
        <v>1</v>
      </c>
      <c r="N256" s="262">
        <v>6</v>
      </c>
      <c r="O256" s="262">
        <v>13</v>
      </c>
      <c r="P256" s="262">
        <v>14</v>
      </c>
      <c r="Q256" s="262">
        <v>10</v>
      </c>
      <c r="R256" s="262">
        <v>14</v>
      </c>
      <c r="S256" s="262">
        <v>7</v>
      </c>
      <c r="T256" s="263"/>
      <c r="V256" s="2">
        <v>251</v>
      </c>
      <c r="W256" s="1" t="str">
        <f>X256&amp;":"&amp;COUNTIF($X$6:X256,X256)</f>
        <v>0:11</v>
      </c>
      <c r="X256" s="264">
        <f>'Student name internal mark'!Y257</f>
        <v>0</v>
      </c>
      <c r="Y256" s="227">
        <f t="shared" si="59"/>
        <v>0</v>
      </c>
      <c r="Z256" s="227">
        <f t="shared" si="60"/>
        <v>0</v>
      </c>
      <c r="AA256" s="227">
        <f t="shared" si="61"/>
        <v>0</v>
      </c>
      <c r="AB256" s="227">
        <f t="shared" si="76"/>
        <v>0</v>
      </c>
      <c r="AC256" s="227">
        <f t="shared" si="63"/>
        <v>0</v>
      </c>
      <c r="AD256" s="227">
        <f t="shared" si="64"/>
        <v>0</v>
      </c>
      <c r="AE256" s="227">
        <f t="shared" si="65"/>
        <v>0</v>
      </c>
      <c r="AF256" s="227">
        <f t="shared" si="66"/>
        <v>0</v>
      </c>
      <c r="AG256" s="227">
        <f t="shared" si="67"/>
        <v>0</v>
      </c>
      <c r="AH256" s="227">
        <f t="shared" si="68"/>
        <v>0</v>
      </c>
      <c r="AI256" s="227">
        <f t="shared" si="69"/>
        <v>0</v>
      </c>
      <c r="AJ256" s="227">
        <f t="shared" si="70"/>
        <v>0</v>
      </c>
      <c r="AK256" s="227">
        <f t="shared" si="71"/>
        <v>0</v>
      </c>
      <c r="AL256" s="227">
        <f t="shared" si="72"/>
        <v>0</v>
      </c>
      <c r="AM256" s="227">
        <f t="shared" si="73"/>
        <v>0</v>
      </c>
      <c r="AN256" s="227">
        <f t="shared" si="74"/>
        <v>0</v>
      </c>
      <c r="AO256" s="261">
        <f t="shared" si="77"/>
        <v>0</v>
      </c>
    </row>
    <row r="257" spans="1:41" s="216" customFormat="1" ht="15.6">
      <c r="A257">
        <f t="shared" si="57"/>
        <v>56</v>
      </c>
      <c r="B257" s="191" t="str">
        <f>C257&amp;":"&amp;COUNTIF($C$6:C257,C257)</f>
        <v>56:2</v>
      </c>
      <c r="C257" s="148">
        <f t="shared" si="58"/>
        <v>56</v>
      </c>
      <c r="D257" s="262">
        <v>1</v>
      </c>
      <c r="E257" s="262">
        <v>2</v>
      </c>
      <c r="F257" s="262">
        <v>1</v>
      </c>
      <c r="G257" s="262">
        <v>2</v>
      </c>
      <c r="H257" s="262">
        <v>1</v>
      </c>
      <c r="I257" s="262">
        <v>1</v>
      </c>
      <c r="J257" s="262">
        <v>2</v>
      </c>
      <c r="K257" s="262">
        <v>2</v>
      </c>
      <c r="L257" s="262">
        <v>2</v>
      </c>
      <c r="M257" s="262">
        <v>2</v>
      </c>
      <c r="N257" s="262">
        <v>6</v>
      </c>
      <c r="O257" s="262">
        <v>10</v>
      </c>
      <c r="P257" s="262">
        <v>10</v>
      </c>
      <c r="Q257" s="262">
        <v>9</v>
      </c>
      <c r="R257" s="262">
        <v>0</v>
      </c>
      <c r="S257" s="262">
        <v>5</v>
      </c>
      <c r="T257" s="263"/>
      <c r="V257" s="2">
        <v>252</v>
      </c>
      <c r="W257" s="1" t="str">
        <f>X257&amp;":"&amp;COUNTIF($X$6:X257,X257)</f>
        <v>0:12</v>
      </c>
      <c r="X257" s="264">
        <f>'Student name internal mark'!Y258</f>
        <v>0</v>
      </c>
      <c r="Y257" s="227">
        <f t="shared" si="59"/>
        <v>0</v>
      </c>
      <c r="Z257" s="227">
        <f t="shared" si="60"/>
        <v>0</v>
      </c>
      <c r="AA257" s="227">
        <f t="shared" si="61"/>
        <v>0</v>
      </c>
      <c r="AB257" s="227">
        <f t="shared" si="76"/>
        <v>0</v>
      </c>
      <c r="AC257" s="227">
        <f t="shared" si="63"/>
        <v>0</v>
      </c>
      <c r="AD257" s="227">
        <f t="shared" si="64"/>
        <v>0</v>
      </c>
      <c r="AE257" s="227">
        <f t="shared" si="65"/>
        <v>0</v>
      </c>
      <c r="AF257" s="227">
        <f t="shared" si="66"/>
        <v>0</v>
      </c>
      <c r="AG257" s="227">
        <f t="shared" si="67"/>
        <v>0</v>
      </c>
      <c r="AH257" s="227">
        <f t="shared" si="68"/>
        <v>0</v>
      </c>
      <c r="AI257" s="227">
        <f t="shared" si="69"/>
        <v>0</v>
      </c>
      <c r="AJ257" s="227">
        <f t="shared" si="70"/>
        <v>0</v>
      </c>
      <c r="AK257" s="227">
        <f t="shared" si="71"/>
        <v>0</v>
      </c>
      <c r="AL257" s="227">
        <f t="shared" si="72"/>
        <v>0</v>
      </c>
      <c r="AM257" s="227">
        <f t="shared" si="73"/>
        <v>0</v>
      </c>
      <c r="AN257" s="227">
        <f t="shared" si="74"/>
        <v>0</v>
      </c>
      <c r="AO257" s="261">
        <f t="shared" si="77"/>
        <v>0</v>
      </c>
    </row>
    <row r="258" spans="1:41" s="216" customFormat="1" ht="15.6">
      <c r="A258">
        <f t="shared" si="57"/>
        <v>33</v>
      </c>
      <c r="B258" s="191" t="str">
        <f>C258&amp;":"&amp;COUNTIF($C$6:C258,C258)</f>
        <v>33:1</v>
      </c>
      <c r="C258" s="148">
        <f t="shared" si="58"/>
        <v>33</v>
      </c>
      <c r="D258" s="262">
        <v>1</v>
      </c>
      <c r="E258" s="262">
        <v>1</v>
      </c>
      <c r="F258" s="262">
        <v>1</v>
      </c>
      <c r="G258" s="262">
        <v>1</v>
      </c>
      <c r="H258" s="262">
        <v>1</v>
      </c>
      <c r="I258" s="262">
        <v>2</v>
      </c>
      <c r="J258" s="262">
        <v>1</v>
      </c>
      <c r="K258" s="262">
        <v>2</v>
      </c>
      <c r="L258" s="262">
        <v>1</v>
      </c>
      <c r="M258" s="262">
        <v>2</v>
      </c>
      <c r="N258" s="262">
        <v>0</v>
      </c>
      <c r="O258" s="262">
        <v>5</v>
      </c>
      <c r="P258" s="262">
        <v>1</v>
      </c>
      <c r="Q258" s="262">
        <v>5</v>
      </c>
      <c r="R258" s="262">
        <v>2</v>
      </c>
      <c r="S258" s="262">
        <v>7</v>
      </c>
      <c r="T258" s="263"/>
      <c r="V258" s="2">
        <v>253</v>
      </c>
      <c r="W258" s="1" t="str">
        <f>X258&amp;":"&amp;COUNTIF($X$6:X258,X258)</f>
        <v>0:13</v>
      </c>
      <c r="X258" s="264">
        <f>'Student name internal mark'!Y259</f>
        <v>0</v>
      </c>
      <c r="Y258" s="227">
        <f t="shared" si="59"/>
        <v>0</v>
      </c>
      <c r="Z258" s="227">
        <f t="shared" si="60"/>
        <v>0</v>
      </c>
      <c r="AA258" s="227">
        <f t="shared" si="61"/>
        <v>0</v>
      </c>
      <c r="AB258" s="227">
        <f t="shared" si="76"/>
        <v>0</v>
      </c>
      <c r="AC258" s="227">
        <f t="shared" si="63"/>
        <v>0</v>
      </c>
      <c r="AD258" s="227">
        <f t="shared" si="64"/>
        <v>0</v>
      </c>
      <c r="AE258" s="227">
        <f t="shared" si="65"/>
        <v>0</v>
      </c>
      <c r="AF258" s="227">
        <f t="shared" si="66"/>
        <v>0</v>
      </c>
      <c r="AG258" s="227">
        <f t="shared" si="67"/>
        <v>0</v>
      </c>
      <c r="AH258" s="227">
        <f t="shared" si="68"/>
        <v>0</v>
      </c>
      <c r="AI258" s="227">
        <f t="shared" si="69"/>
        <v>0</v>
      </c>
      <c r="AJ258" s="227">
        <f t="shared" si="70"/>
        <v>0</v>
      </c>
      <c r="AK258" s="227">
        <f t="shared" si="71"/>
        <v>0</v>
      </c>
      <c r="AL258" s="227">
        <f t="shared" si="72"/>
        <v>0</v>
      </c>
      <c r="AM258" s="227">
        <f t="shared" si="73"/>
        <v>0</v>
      </c>
      <c r="AN258" s="227">
        <f t="shared" si="74"/>
        <v>0</v>
      </c>
      <c r="AO258" s="261">
        <f t="shared" si="77"/>
        <v>0</v>
      </c>
    </row>
    <row r="259" spans="1:41" s="216" customFormat="1" ht="15.6">
      <c r="A259">
        <f t="shared" si="57"/>
        <v>70</v>
      </c>
      <c r="B259" s="191" t="str">
        <f>C259&amp;":"&amp;COUNTIF($C$6:C259,C259)</f>
        <v>70:6</v>
      </c>
      <c r="C259" s="148">
        <f t="shared" si="58"/>
        <v>70</v>
      </c>
      <c r="D259" s="262">
        <v>1</v>
      </c>
      <c r="E259" s="262">
        <v>1</v>
      </c>
      <c r="F259" s="262">
        <v>2</v>
      </c>
      <c r="G259" s="262">
        <v>2</v>
      </c>
      <c r="H259" s="262">
        <v>2</v>
      </c>
      <c r="I259" s="262">
        <v>1</v>
      </c>
      <c r="J259" s="262">
        <v>1</v>
      </c>
      <c r="K259" s="262">
        <v>2</v>
      </c>
      <c r="L259" s="262">
        <v>2</v>
      </c>
      <c r="M259" s="262">
        <v>2</v>
      </c>
      <c r="N259" s="262">
        <v>5</v>
      </c>
      <c r="O259" s="262">
        <v>7</v>
      </c>
      <c r="P259" s="262">
        <v>14</v>
      </c>
      <c r="Q259" s="262">
        <v>14</v>
      </c>
      <c r="R259" s="262">
        <v>7</v>
      </c>
      <c r="S259" s="262">
        <v>7</v>
      </c>
      <c r="T259" s="263"/>
      <c r="V259" s="2">
        <v>254</v>
      </c>
      <c r="W259" s="1" t="str">
        <f>X259&amp;":"&amp;COUNTIF($X$6:X259,X259)</f>
        <v>0:14</v>
      </c>
      <c r="X259" s="264">
        <f>'Student name internal mark'!Y260</f>
        <v>0</v>
      </c>
      <c r="Y259" s="227">
        <f t="shared" si="59"/>
        <v>0</v>
      </c>
      <c r="Z259" s="227">
        <f t="shared" si="60"/>
        <v>0</v>
      </c>
      <c r="AA259" s="227">
        <f t="shared" si="61"/>
        <v>0</v>
      </c>
      <c r="AB259" s="227">
        <f t="shared" si="76"/>
        <v>0</v>
      </c>
      <c r="AC259" s="227">
        <f t="shared" si="63"/>
        <v>0</v>
      </c>
      <c r="AD259" s="227">
        <f t="shared" si="64"/>
        <v>0</v>
      </c>
      <c r="AE259" s="227">
        <f t="shared" si="65"/>
        <v>0</v>
      </c>
      <c r="AF259" s="227">
        <f t="shared" si="66"/>
        <v>0</v>
      </c>
      <c r="AG259" s="227">
        <f t="shared" si="67"/>
        <v>0</v>
      </c>
      <c r="AH259" s="227">
        <f t="shared" si="68"/>
        <v>0</v>
      </c>
      <c r="AI259" s="227">
        <f t="shared" si="69"/>
        <v>0</v>
      </c>
      <c r="AJ259" s="227">
        <f t="shared" si="70"/>
        <v>0</v>
      </c>
      <c r="AK259" s="227">
        <f t="shared" si="71"/>
        <v>0</v>
      </c>
      <c r="AL259" s="227">
        <f t="shared" si="72"/>
        <v>0</v>
      </c>
      <c r="AM259" s="227">
        <f t="shared" si="73"/>
        <v>0</v>
      </c>
      <c r="AN259" s="227">
        <f t="shared" si="74"/>
        <v>0</v>
      </c>
      <c r="AO259" s="261">
        <f t="shared" si="77"/>
        <v>0</v>
      </c>
    </row>
    <row r="260" spans="1:41" s="216" customFormat="1" ht="15.6">
      <c r="A260">
        <f t="shared" si="57"/>
        <v>74</v>
      </c>
      <c r="B260" s="191" t="str">
        <f>C260&amp;":"&amp;COUNTIF($C$6:C260,C260)</f>
        <v>74:3</v>
      </c>
      <c r="C260" s="148">
        <f t="shared" si="58"/>
        <v>74</v>
      </c>
      <c r="D260" s="262">
        <v>1</v>
      </c>
      <c r="E260" s="262">
        <v>1</v>
      </c>
      <c r="F260" s="262">
        <v>1</v>
      </c>
      <c r="G260" s="262">
        <v>1</v>
      </c>
      <c r="H260" s="262">
        <v>1</v>
      </c>
      <c r="I260" s="262">
        <v>1</v>
      </c>
      <c r="J260" s="262">
        <v>2</v>
      </c>
      <c r="K260" s="262">
        <v>2</v>
      </c>
      <c r="L260" s="262">
        <v>2</v>
      </c>
      <c r="M260" s="262">
        <v>2</v>
      </c>
      <c r="N260" s="262">
        <v>5</v>
      </c>
      <c r="O260" s="262">
        <v>12</v>
      </c>
      <c r="P260" s="262">
        <v>9</v>
      </c>
      <c r="Q260" s="262">
        <v>14</v>
      </c>
      <c r="R260" s="262">
        <v>10</v>
      </c>
      <c r="S260" s="262">
        <v>10</v>
      </c>
      <c r="T260" s="263"/>
      <c r="V260" s="2">
        <v>255</v>
      </c>
      <c r="W260" s="1" t="str">
        <f>X260&amp;":"&amp;COUNTIF($X$6:X260,X260)</f>
        <v>0:15</v>
      </c>
      <c r="X260" s="264">
        <f>'Student name internal mark'!Y261</f>
        <v>0</v>
      </c>
      <c r="Y260" s="227">
        <f t="shared" si="59"/>
        <v>0</v>
      </c>
      <c r="Z260" s="227">
        <f t="shared" si="60"/>
        <v>0</v>
      </c>
      <c r="AA260" s="227">
        <f t="shared" si="61"/>
        <v>0</v>
      </c>
      <c r="AB260" s="227">
        <f t="shared" si="76"/>
        <v>0</v>
      </c>
      <c r="AC260" s="227">
        <f t="shared" si="63"/>
        <v>0</v>
      </c>
      <c r="AD260" s="227">
        <f t="shared" si="64"/>
        <v>0</v>
      </c>
      <c r="AE260" s="227">
        <f t="shared" si="65"/>
        <v>0</v>
      </c>
      <c r="AF260" s="227">
        <f t="shared" si="66"/>
        <v>0</v>
      </c>
      <c r="AG260" s="227">
        <f t="shared" si="67"/>
        <v>0</v>
      </c>
      <c r="AH260" s="227">
        <f t="shared" si="68"/>
        <v>0</v>
      </c>
      <c r="AI260" s="227">
        <f t="shared" si="69"/>
        <v>0</v>
      </c>
      <c r="AJ260" s="227">
        <f t="shared" si="70"/>
        <v>0</v>
      </c>
      <c r="AK260" s="227">
        <f t="shared" si="71"/>
        <v>0</v>
      </c>
      <c r="AL260" s="227">
        <f t="shared" si="72"/>
        <v>0</v>
      </c>
      <c r="AM260" s="227">
        <f t="shared" si="73"/>
        <v>0</v>
      </c>
      <c r="AN260" s="227">
        <f t="shared" si="74"/>
        <v>0</v>
      </c>
      <c r="AO260" s="261">
        <f t="shared" si="77"/>
        <v>0</v>
      </c>
    </row>
    <row r="261" spans="1:41" s="216" customFormat="1" ht="15.6">
      <c r="A261">
        <f t="shared" si="57"/>
        <v>74</v>
      </c>
      <c r="B261" s="191" t="str">
        <f>C261&amp;":"&amp;COUNTIF($C$6:C261,C261)</f>
        <v>74:4</v>
      </c>
      <c r="C261" s="148">
        <f t="shared" si="58"/>
        <v>74</v>
      </c>
      <c r="D261" s="262">
        <v>1</v>
      </c>
      <c r="E261" s="262">
        <v>1</v>
      </c>
      <c r="F261" s="262">
        <v>1</v>
      </c>
      <c r="G261" s="262">
        <v>1</v>
      </c>
      <c r="H261" s="262">
        <v>1</v>
      </c>
      <c r="I261" s="262">
        <v>1</v>
      </c>
      <c r="J261" s="262">
        <v>2</v>
      </c>
      <c r="K261" s="262">
        <v>2</v>
      </c>
      <c r="L261" s="262">
        <v>1</v>
      </c>
      <c r="M261" s="262">
        <v>1</v>
      </c>
      <c r="N261" s="262">
        <v>10</v>
      </c>
      <c r="O261" s="262">
        <v>10</v>
      </c>
      <c r="P261" s="262">
        <v>8</v>
      </c>
      <c r="Q261" s="262">
        <v>10</v>
      </c>
      <c r="R261" s="262">
        <v>10</v>
      </c>
      <c r="S261" s="262">
        <v>14</v>
      </c>
      <c r="T261" s="263"/>
      <c r="V261" s="2">
        <v>256</v>
      </c>
      <c r="W261" s="1" t="str">
        <f>X261&amp;":"&amp;COUNTIF($X$6:X261,X261)</f>
        <v>0:16</v>
      </c>
      <c r="X261" s="264">
        <f>'Student name internal mark'!Y262</f>
        <v>0</v>
      </c>
      <c r="Y261" s="227">
        <f t="shared" si="59"/>
        <v>0</v>
      </c>
      <c r="Z261" s="227">
        <f t="shared" si="60"/>
        <v>0</v>
      </c>
      <c r="AA261" s="227">
        <f t="shared" si="61"/>
        <v>0</v>
      </c>
      <c r="AB261" s="227">
        <f t="shared" si="76"/>
        <v>0</v>
      </c>
      <c r="AC261" s="227">
        <f t="shared" si="63"/>
        <v>0</v>
      </c>
      <c r="AD261" s="227">
        <f t="shared" si="64"/>
        <v>0</v>
      </c>
      <c r="AE261" s="227">
        <f t="shared" si="65"/>
        <v>0</v>
      </c>
      <c r="AF261" s="227">
        <f t="shared" si="66"/>
        <v>0</v>
      </c>
      <c r="AG261" s="227">
        <f t="shared" si="67"/>
        <v>0</v>
      </c>
      <c r="AH261" s="227">
        <f t="shared" si="68"/>
        <v>0</v>
      </c>
      <c r="AI261" s="227">
        <f t="shared" si="69"/>
        <v>0</v>
      </c>
      <c r="AJ261" s="227">
        <f t="shared" si="70"/>
        <v>0</v>
      </c>
      <c r="AK261" s="227">
        <f t="shared" si="71"/>
        <v>0</v>
      </c>
      <c r="AL261" s="227">
        <f t="shared" si="72"/>
        <v>0</v>
      </c>
      <c r="AM261" s="227">
        <f t="shared" si="73"/>
        <v>0</v>
      </c>
      <c r="AN261" s="227">
        <f t="shared" si="74"/>
        <v>0</v>
      </c>
      <c r="AO261" s="261">
        <f t="shared" si="77"/>
        <v>0</v>
      </c>
    </row>
    <row r="262" spans="1:41" s="216" customFormat="1" ht="15.6">
      <c r="A262">
        <f t="shared" ref="A262:A325" si="78">SUM(D262:S262)</f>
        <v>52</v>
      </c>
      <c r="B262" s="191" t="str">
        <f>C262&amp;":"&amp;COUNTIF($C$6:C262,C262)</f>
        <v>52:7</v>
      </c>
      <c r="C262" s="148">
        <f t="shared" ref="C262:C325" si="79">SUM(D262:S262)</f>
        <v>52</v>
      </c>
      <c r="D262" s="262">
        <v>1</v>
      </c>
      <c r="E262" s="262">
        <v>1</v>
      </c>
      <c r="F262" s="262">
        <v>2</v>
      </c>
      <c r="G262" s="262">
        <v>1</v>
      </c>
      <c r="H262" s="262">
        <v>2</v>
      </c>
      <c r="I262" s="262">
        <v>1</v>
      </c>
      <c r="J262" s="262">
        <v>2</v>
      </c>
      <c r="K262" s="262">
        <v>2</v>
      </c>
      <c r="L262" s="262">
        <v>2</v>
      </c>
      <c r="M262" s="262">
        <v>1</v>
      </c>
      <c r="N262" s="262">
        <v>0</v>
      </c>
      <c r="O262" s="262">
        <v>9</v>
      </c>
      <c r="P262" s="262">
        <v>7</v>
      </c>
      <c r="Q262" s="262">
        <v>12</v>
      </c>
      <c r="R262" s="262">
        <v>2</v>
      </c>
      <c r="S262" s="262">
        <v>7</v>
      </c>
      <c r="T262" s="263"/>
      <c r="V262" s="2">
        <v>257</v>
      </c>
      <c r="W262" s="1" t="str">
        <f>X262&amp;":"&amp;COUNTIF($X$6:X262,X262)</f>
        <v>0:17</v>
      </c>
      <c r="X262" s="264">
        <f>'Student name internal mark'!Y263</f>
        <v>0</v>
      </c>
      <c r="Y262" s="227">
        <f t="shared" ref="Y262:Y279" si="80">IFERROR(VLOOKUP($W262,$B$6:$S$3008,3,FALSE),VLOOKUP($X262,$C$6:$S$3008,2,FALSE))</f>
        <v>0</v>
      </c>
      <c r="Z262" s="227">
        <f t="shared" ref="Z262:Z279" si="81">IFERROR(VLOOKUP($W262,$B$6:$S$3008,4,FALSE),VLOOKUP($X262,$C$6:$S$3008,3,FALSE))</f>
        <v>0</v>
      </c>
      <c r="AA262" s="227">
        <f t="shared" ref="AA262:AA279" si="82">IFERROR(VLOOKUP($W262,$B$6:$S$3008,5,FALSE),VLOOKUP($X262,$C$6:$S$3008,4,FALSE))</f>
        <v>0</v>
      </c>
      <c r="AB262" s="227">
        <f t="shared" si="76"/>
        <v>0</v>
      </c>
      <c r="AC262" s="227">
        <f t="shared" ref="AC262:AC279" si="83">IFERROR(VLOOKUP($W262,$B$6:$S$3008,7,FALSE),VLOOKUP($X262,$C$6:$S$3008,6,FALSE))</f>
        <v>0</v>
      </c>
      <c r="AD262" s="227">
        <f t="shared" ref="AD262:AD279" si="84">IFERROR(VLOOKUP($W262,$B$6:$S$3008,8,FALSE),VLOOKUP($X262,$C$6:$S$3008,7,FALSE))</f>
        <v>0</v>
      </c>
      <c r="AE262" s="227">
        <f t="shared" ref="AE262:AE279" si="85">IFERROR(VLOOKUP($W262,$B$6:$S$3008,9,FALSE),VLOOKUP($X262,$C$6:$S$3008,8,FALSE))</f>
        <v>0</v>
      </c>
      <c r="AF262" s="227">
        <f t="shared" ref="AF262:AF279" si="86">IFERROR(VLOOKUP($W262,$B$6:$S$3008,10,FALSE),VLOOKUP($X262,$C$6:$S$3008,9,FALSE))</f>
        <v>0</v>
      </c>
      <c r="AG262" s="227">
        <f t="shared" ref="AG262:AG279" si="87">IFERROR(VLOOKUP($W262,$B$6:$S$3008,11,FALSE),VLOOKUP($X262,$C$6:$S$3008,10,FALSE))</f>
        <v>0</v>
      </c>
      <c r="AH262" s="227">
        <f t="shared" ref="AH262:AH279" si="88">IFERROR(VLOOKUP($W262,$B$6:$S$3008,12,FALSE),VLOOKUP($X262,$C$6:$S$3008,11,FALSE))</f>
        <v>0</v>
      </c>
      <c r="AI262" s="227">
        <f t="shared" ref="AI262:AI279" si="89">IFERROR(VLOOKUP($W262,$B$6:$S$3008,13,FALSE),VLOOKUP($X262,$C$6:$S$3008,12,FALSE))</f>
        <v>0</v>
      </c>
      <c r="AJ262" s="227">
        <f t="shared" ref="AJ262:AJ279" si="90">IFERROR(VLOOKUP($W262,$B$6:$S$3008,14,FALSE),VLOOKUP($X262,$C$6:$S$3008,13,FALSE))</f>
        <v>0</v>
      </c>
      <c r="AK262" s="227">
        <f t="shared" ref="AK262:AK279" si="91">IFERROR(VLOOKUP($W262,$B$6:$S$3008,15,FALSE),VLOOKUP($X262,$C$6:$S$3008,14,FALSE))</f>
        <v>0</v>
      </c>
      <c r="AL262" s="227">
        <f t="shared" ref="AL262:AL279" si="92">IFERROR(VLOOKUP($W262,$B$6:$S$3008,16,FALSE),VLOOKUP($X262,$C$6:$S$3008,15,FALSE))</f>
        <v>0</v>
      </c>
      <c r="AM262" s="227">
        <f t="shared" ref="AM262:AM279" si="93">IFERROR(VLOOKUP($W262,$B$6:$S$3008,17,FALSE),VLOOKUP($X262,$C$6:$S$3008,16,FALSE))</f>
        <v>0</v>
      </c>
      <c r="AN262" s="227">
        <f t="shared" ref="AN262:AN279" si="94">IFERROR(VLOOKUP($W262,$B$6:$S$3008,18,FALSE),VLOOKUP($X262,$C$6:$S$3008,17,FALSE))</f>
        <v>0</v>
      </c>
      <c r="AO262" s="261">
        <f t="shared" si="77"/>
        <v>0</v>
      </c>
    </row>
    <row r="263" spans="1:41" s="216" customFormat="1" ht="15.6">
      <c r="A263">
        <f t="shared" si="78"/>
        <v>52</v>
      </c>
      <c r="B263" s="191" t="str">
        <f>C263&amp;":"&amp;COUNTIF($C$6:C263,C263)</f>
        <v>52:8</v>
      </c>
      <c r="C263" s="148">
        <f t="shared" si="79"/>
        <v>52</v>
      </c>
      <c r="D263" s="262">
        <v>2</v>
      </c>
      <c r="E263" s="262">
        <v>2</v>
      </c>
      <c r="F263" s="262">
        <v>1</v>
      </c>
      <c r="G263" s="262">
        <v>2</v>
      </c>
      <c r="H263" s="262">
        <v>1</v>
      </c>
      <c r="I263" s="262">
        <v>2</v>
      </c>
      <c r="J263" s="262">
        <v>2</v>
      </c>
      <c r="K263" s="262">
        <v>1</v>
      </c>
      <c r="L263" s="262">
        <v>2</v>
      </c>
      <c r="M263" s="262">
        <v>2</v>
      </c>
      <c r="N263" s="262">
        <v>4</v>
      </c>
      <c r="O263" s="262">
        <v>4</v>
      </c>
      <c r="P263" s="262">
        <v>7</v>
      </c>
      <c r="Q263" s="262">
        <v>5</v>
      </c>
      <c r="R263" s="262">
        <v>6</v>
      </c>
      <c r="S263" s="262">
        <v>9</v>
      </c>
      <c r="T263" s="263"/>
      <c r="V263" s="2">
        <v>258</v>
      </c>
      <c r="W263" s="1" t="str">
        <f>X263&amp;":"&amp;COUNTIF($X$6:X263,X263)</f>
        <v>0:18</v>
      </c>
      <c r="X263" s="264">
        <f>'Student name internal mark'!Y264</f>
        <v>0</v>
      </c>
      <c r="Y263" s="227">
        <f t="shared" si="80"/>
        <v>0</v>
      </c>
      <c r="Z263" s="227">
        <f t="shared" si="81"/>
        <v>0</v>
      </c>
      <c r="AA263" s="227">
        <f t="shared" si="82"/>
        <v>0</v>
      </c>
      <c r="AB263" s="227">
        <f t="shared" si="76"/>
        <v>0</v>
      </c>
      <c r="AC263" s="227">
        <f t="shared" si="83"/>
        <v>0</v>
      </c>
      <c r="AD263" s="227">
        <f t="shared" si="84"/>
        <v>0</v>
      </c>
      <c r="AE263" s="227">
        <f t="shared" si="85"/>
        <v>0</v>
      </c>
      <c r="AF263" s="227">
        <f t="shared" si="86"/>
        <v>0</v>
      </c>
      <c r="AG263" s="227">
        <f t="shared" si="87"/>
        <v>0</v>
      </c>
      <c r="AH263" s="227">
        <f t="shared" si="88"/>
        <v>0</v>
      </c>
      <c r="AI263" s="227">
        <f t="shared" si="89"/>
        <v>0</v>
      </c>
      <c r="AJ263" s="227">
        <f t="shared" si="90"/>
        <v>0</v>
      </c>
      <c r="AK263" s="227">
        <f t="shared" si="91"/>
        <v>0</v>
      </c>
      <c r="AL263" s="227">
        <f t="shared" si="92"/>
        <v>0</v>
      </c>
      <c r="AM263" s="227">
        <f t="shared" si="93"/>
        <v>0</v>
      </c>
      <c r="AN263" s="227">
        <f t="shared" si="94"/>
        <v>0</v>
      </c>
      <c r="AO263" s="261">
        <f t="shared" si="77"/>
        <v>0</v>
      </c>
    </row>
    <row r="264" spans="1:41" s="216" customFormat="1" ht="15.6">
      <c r="A264">
        <f t="shared" si="78"/>
        <v>71</v>
      </c>
      <c r="B264" s="191" t="str">
        <f>C264&amp;":"&amp;COUNTIF($C$6:C264,C264)</f>
        <v>71:6</v>
      </c>
      <c r="C264" s="148">
        <f t="shared" si="79"/>
        <v>71</v>
      </c>
      <c r="D264" s="262">
        <v>2</v>
      </c>
      <c r="E264" s="262">
        <v>1</v>
      </c>
      <c r="F264" s="262">
        <v>2</v>
      </c>
      <c r="G264" s="262">
        <v>1</v>
      </c>
      <c r="H264" s="262">
        <v>2</v>
      </c>
      <c r="I264" s="262">
        <v>1</v>
      </c>
      <c r="J264" s="262">
        <v>1</v>
      </c>
      <c r="K264" s="262">
        <v>1</v>
      </c>
      <c r="L264" s="262">
        <v>1</v>
      </c>
      <c r="M264" s="262">
        <v>1</v>
      </c>
      <c r="N264" s="262">
        <v>7</v>
      </c>
      <c r="O264" s="262">
        <v>11</v>
      </c>
      <c r="P264" s="262">
        <v>13</v>
      </c>
      <c r="Q264" s="262">
        <v>8</v>
      </c>
      <c r="R264" s="262">
        <v>9</v>
      </c>
      <c r="S264" s="262">
        <v>10</v>
      </c>
      <c r="T264" s="263"/>
      <c r="V264" s="2">
        <v>259</v>
      </c>
      <c r="W264" s="1" t="str">
        <f>X264&amp;":"&amp;COUNTIF($X$6:X264,X264)</f>
        <v>0:19</v>
      </c>
      <c r="X264" s="264">
        <f>'Student name internal mark'!Y265</f>
        <v>0</v>
      </c>
      <c r="Y264" s="227">
        <f t="shared" si="80"/>
        <v>0</v>
      </c>
      <c r="Z264" s="227">
        <f t="shared" si="81"/>
        <v>0</v>
      </c>
      <c r="AA264" s="227">
        <f t="shared" si="82"/>
        <v>0</v>
      </c>
      <c r="AB264" s="227">
        <f t="shared" si="76"/>
        <v>0</v>
      </c>
      <c r="AC264" s="227">
        <f t="shared" si="83"/>
        <v>0</v>
      </c>
      <c r="AD264" s="227">
        <f t="shared" si="84"/>
        <v>0</v>
      </c>
      <c r="AE264" s="227">
        <f t="shared" si="85"/>
        <v>0</v>
      </c>
      <c r="AF264" s="227">
        <f t="shared" si="86"/>
        <v>0</v>
      </c>
      <c r="AG264" s="227">
        <f t="shared" si="87"/>
        <v>0</v>
      </c>
      <c r="AH264" s="227">
        <f t="shared" si="88"/>
        <v>0</v>
      </c>
      <c r="AI264" s="227">
        <f t="shared" si="89"/>
        <v>0</v>
      </c>
      <c r="AJ264" s="227">
        <f t="shared" si="90"/>
        <v>0</v>
      </c>
      <c r="AK264" s="227">
        <f t="shared" si="91"/>
        <v>0</v>
      </c>
      <c r="AL264" s="227">
        <f t="shared" si="92"/>
        <v>0</v>
      </c>
      <c r="AM264" s="227">
        <f t="shared" si="93"/>
        <v>0</v>
      </c>
      <c r="AN264" s="227">
        <f t="shared" si="94"/>
        <v>0</v>
      </c>
      <c r="AO264" s="261">
        <f t="shared" si="77"/>
        <v>0</v>
      </c>
    </row>
    <row r="265" spans="1:41" s="216" customFormat="1" ht="15.6">
      <c r="A265">
        <f t="shared" si="78"/>
        <v>66</v>
      </c>
      <c r="B265" s="191" t="str">
        <f>C265&amp;":"&amp;COUNTIF($C$6:C265,C265)</f>
        <v>66:5</v>
      </c>
      <c r="C265" s="148">
        <f t="shared" si="79"/>
        <v>66</v>
      </c>
      <c r="D265" s="262">
        <v>1</v>
      </c>
      <c r="E265" s="262">
        <v>1</v>
      </c>
      <c r="F265" s="262">
        <v>1</v>
      </c>
      <c r="G265" s="262">
        <v>1</v>
      </c>
      <c r="H265" s="262">
        <v>1</v>
      </c>
      <c r="I265" s="262">
        <v>1</v>
      </c>
      <c r="J265" s="262">
        <v>2</v>
      </c>
      <c r="K265" s="262">
        <v>2</v>
      </c>
      <c r="L265" s="262">
        <v>2</v>
      </c>
      <c r="M265" s="262">
        <v>2</v>
      </c>
      <c r="N265" s="262">
        <v>9</v>
      </c>
      <c r="O265" s="262">
        <v>9</v>
      </c>
      <c r="P265" s="262">
        <v>12</v>
      </c>
      <c r="Q265" s="262">
        <v>7</v>
      </c>
      <c r="R265" s="262">
        <v>8</v>
      </c>
      <c r="S265" s="262">
        <v>7</v>
      </c>
      <c r="T265" s="263"/>
      <c r="V265" s="2">
        <v>260</v>
      </c>
      <c r="W265" s="1" t="str">
        <f>X265&amp;":"&amp;COUNTIF($X$6:X265,X265)</f>
        <v>0:20</v>
      </c>
      <c r="X265" s="264">
        <f>'Student name internal mark'!Y266</f>
        <v>0</v>
      </c>
      <c r="Y265" s="227">
        <f t="shared" si="80"/>
        <v>0</v>
      </c>
      <c r="Z265" s="227">
        <f t="shared" si="81"/>
        <v>0</v>
      </c>
      <c r="AA265" s="227">
        <f t="shared" si="82"/>
        <v>0</v>
      </c>
      <c r="AB265" s="227">
        <f t="shared" si="76"/>
        <v>0</v>
      </c>
      <c r="AC265" s="227">
        <f t="shared" si="83"/>
        <v>0</v>
      </c>
      <c r="AD265" s="227">
        <f t="shared" si="84"/>
        <v>0</v>
      </c>
      <c r="AE265" s="227">
        <f t="shared" si="85"/>
        <v>0</v>
      </c>
      <c r="AF265" s="227">
        <f t="shared" si="86"/>
        <v>0</v>
      </c>
      <c r="AG265" s="227">
        <f t="shared" si="87"/>
        <v>0</v>
      </c>
      <c r="AH265" s="227">
        <f t="shared" si="88"/>
        <v>0</v>
      </c>
      <c r="AI265" s="227">
        <f t="shared" si="89"/>
        <v>0</v>
      </c>
      <c r="AJ265" s="227">
        <f t="shared" si="90"/>
        <v>0</v>
      </c>
      <c r="AK265" s="227">
        <f t="shared" si="91"/>
        <v>0</v>
      </c>
      <c r="AL265" s="227">
        <f t="shared" si="92"/>
        <v>0</v>
      </c>
      <c r="AM265" s="227">
        <f t="shared" si="93"/>
        <v>0</v>
      </c>
      <c r="AN265" s="227">
        <f t="shared" si="94"/>
        <v>0</v>
      </c>
      <c r="AO265" s="261">
        <f t="shared" si="77"/>
        <v>0</v>
      </c>
    </row>
    <row r="266" spans="1:41" s="216" customFormat="1" ht="15.6">
      <c r="A266">
        <f t="shared" si="78"/>
        <v>75</v>
      </c>
      <c r="B266" s="191" t="str">
        <f>C266&amp;":"&amp;COUNTIF($C$6:C266,C266)</f>
        <v>75:5</v>
      </c>
      <c r="C266" s="148">
        <f t="shared" si="79"/>
        <v>75</v>
      </c>
      <c r="D266" s="262">
        <v>1</v>
      </c>
      <c r="E266" s="262">
        <v>1</v>
      </c>
      <c r="F266" s="262">
        <v>2</v>
      </c>
      <c r="G266" s="262">
        <v>1</v>
      </c>
      <c r="H266" s="262">
        <v>1</v>
      </c>
      <c r="I266" s="262">
        <v>1</v>
      </c>
      <c r="J266" s="262">
        <v>1</v>
      </c>
      <c r="K266" s="262">
        <v>1</v>
      </c>
      <c r="L266" s="262">
        <v>1</v>
      </c>
      <c r="M266" s="262">
        <v>2</v>
      </c>
      <c r="N266" s="262">
        <v>10</v>
      </c>
      <c r="O266" s="262">
        <v>9</v>
      </c>
      <c r="P266" s="262">
        <v>11</v>
      </c>
      <c r="Q266" s="262">
        <v>9</v>
      </c>
      <c r="R266" s="262">
        <v>14</v>
      </c>
      <c r="S266" s="262">
        <v>10</v>
      </c>
      <c r="T266" s="263"/>
      <c r="V266" s="2">
        <v>261</v>
      </c>
      <c r="W266" s="1" t="str">
        <f>X266&amp;":"&amp;COUNTIF($X$6:X266,X266)</f>
        <v>0:21</v>
      </c>
      <c r="X266" s="264">
        <f>'Student name internal mark'!Y267</f>
        <v>0</v>
      </c>
      <c r="Y266" s="227">
        <f t="shared" si="80"/>
        <v>0</v>
      </c>
      <c r="Z266" s="227">
        <f t="shared" si="81"/>
        <v>0</v>
      </c>
      <c r="AA266" s="227">
        <f t="shared" si="82"/>
        <v>0</v>
      </c>
      <c r="AB266" s="227">
        <f t="shared" si="76"/>
        <v>0</v>
      </c>
      <c r="AC266" s="227">
        <f t="shared" si="83"/>
        <v>0</v>
      </c>
      <c r="AD266" s="227">
        <f t="shared" si="84"/>
        <v>0</v>
      </c>
      <c r="AE266" s="227">
        <f t="shared" si="85"/>
        <v>0</v>
      </c>
      <c r="AF266" s="227">
        <f t="shared" si="86"/>
        <v>0</v>
      </c>
      <c r="AG266" s="227">
        <f t="shared" si="87"/>
        <v>0</v>
      </c>
      <c r="AH266" s="227">
        <f t="shared" si="88"/>
        <v>0</v>
      </c>
      <c r="AI266" s="227">
        <f t="shared" si="89"/>
        <v>0</v>
      </c>
      <c r="AJ266" s="227">
        <f t="shared" si="90"/>
        <v>0</v>
      </c>
      <c r="AK266" s="227">
        <f t="shared" si="91"/>
        <v>0</v>
      </c>
      <c r="AL266" s="227">
        <f t="shared" si="92"/>
        <v>0</v>
      </c>
      <c r="AM266" s="227">
        <f t="shared" si="93"/>
        <v>0</v>
      </c>
      <c r="AN266" s="227">
        <f t="shared" si="94"/>
        <v>0</v>
      </c>
      <c r="AO266" s="261">
        <f t="shared" si="77"/>
        <v>0</v>
      </c>
    </row>
    <row r="267" spans="1:41" s="216" customFormat="1" ht="15.6">
      <c r="A267">
        <f t="shared" si="78"/>
        <v>55</v>
      </c>
      <c r="B267" s="191" t="str">
        <f>C267&amp;":"&amp;COUNTIF($C$6:C267,C267)</f>
        <v>55:12</v>
      </c>
      <c r="C267" s="148">
        <f t="shared" si="79"/>
        <v>55</v>
      </c>
      <c r="D267" s="262">
        <v>1</v>
      </c>
      <c r="E267" s="262">
        <v>1</v>
      </c>
      <c r="F267" s="262">
        <v>1</v>
      </c>
      <c r="G267" s="262">
        <v>1</v>
      </c>
      <c r="H267" s="262">
        <v>2</v>
      </c>
      <c r="I267" s="262">
        <v>1</v>
      </c>
      <c r="J267" s="262">
        <v>2</v>
      </c>
      <c r="K267" s="262">
        <v>1</v>
      </c>
      <c r="L267" s="262">
        <v>2</v>
      </c>
      <c r="M267" s="262">
        <v>2</v>
      </c>
      <c r="N267" s="262">
        <v>0</v>
      </c>
      <c r="O267" s="262">
        <v>9</v>
      </c>
      <c r="P267" s="262">
        <v>12</v>
      </c>
      <c r="Q267" s="262">
        <v>11</v>
      </c>
      <c r="R267" s="262">
        <v>4</v>
      </c>
      <c r="S267" s="262">
        <v>5</v>
      </c>
      <c r="T267" s="263"/>
      <c r="V267" s="2">
        <v>262</v>
      </c>
      <c r="W267" s="1" t="str">
        <f>X267&amp;":"&amp;COUNTIF($X$6:X267,X267)</f>
        <v>0:22</v>
      </c>
      <c r="X267" s="264">
        <f>'Student name internal mark'!Y268</f>
        <v>0</v>
      </c>
      <c r="Y267" s="227">
        <f t="shared" si="80"/>
        <v>0</v>
      </c>
      <c r="Z267" s="227">
        <f t="shared" si="81"/>
        <v>0</v>
      </c>
      <c r="AA267" s="227">
        <f t="shared" si="82"/>
        <v>0</v>
      </c>
      <c r="AB267" s="227">
        <f t="shared" si="76"/>
        <v>0</v>
      </c>
      <c r="AC267" s="227">
        <f t="shared" si="83"/>
        <v>0</v>
      </c>
      <c r="AD267" s="227">
        <f t="shared" si="84"/>
        <v>0</v>
      </c>
      <c r="AE267" s="227">
        <f t="shared" si="85"/>
        <v>0</v>
      </c>
      <c r="AF267" s="227">
        <f t="shared" si="86"/>
        <v>0</v>
      </c>
      <c r="AG267" s="227">
        <f t="shared" si="87"/>
        <v>0</v>
      </c>
      <c r="AH267" s="227">
        <f t="shared" si="88"/>
        <v>0</v>
      </c>
      <c r="AI267" s="227">
        <f t="shared" si="89"/>
        <v>0</v>
      </c>
      <c r="AJ267" s="227">
        <f t="shared" si="90"/>
        <v>0</v>
      </c>
      <c r="AK267" s="227">
        <f t="shared" si="91"/>
        <v>0</v>
      </c>
      <c r="AL267" s="227">
        <f t="shared" si="92"/>
        <v>0</v>
      </c>
      <c r="AM267" s="227">
        <f t="shared" si="93"/>
        <v>0</v>
      </c>
      <c r="AN267" s="227">
        <f t="shared" si="94"/>
        <v>0</v>
      </c>
      <c r="AO267" s="261">
        <f t="shared" si="77"/>
        <v>0</v>
      </c>
    </row>
    <row r="268" spans="1:41" s="216" customFormat="1" ht="15.6">
      <c r="A268">
        <f t="shared" si="78"/>
        <v>44</v>
      </c>
      <c r="B268" s="191" t="str">
        <f>C268&amp;":"&amp;COUNTIF($C$6:C268,C268)</f>
        <v>44:3</v>
      </c>
      <c r="C268" s="148">
        <f t="shared" si="79"/>
        <v>44</v>
      </c>
      <c r="D268" s="262">
        <v>2</v>
      </c>
      <c r="E268" s="262">
        <v>2</v>
      </c>
      <c r="F268" s="262">
        <v>2</v>
      </c>
      <c r="G268" s="262">
        <v>1</v>
      </c>
      <c r="H268" s="262">
        <v>1</v>
      </c>
      <c r="I268" s="262">
        <v>1</v>
      </c>
      <c r="J268" s="262">
        <v>2</v>
      </c>
      <c r="K268" s="262">
        <v>1</v>
      </c>
      <c r="L268" s="262">
        <v>2</v>
      </c>
      <c r="M268" s="262">
        <v>2</v>
      </c>
      <c r="N268" s="262">
        <v>6</v>
      </c>
      <c r="O268" s="262">
        <v>10</v>
      </c>
      <c r="P268" s="262">
        <v>3</v>
      </c>
      <c r="Q268" s="262">
        <v>5</v>
      </c>
      <c r="R268" s="262">
        <v>3</v>
      </c>
      <c r="S268" s="262">
        <v>1</v>
      </c>
      <c r="T268" s="263"/>
      <c r="V268" s="2">
        <v>263</v>
      </c>
      <c r="W268" s="1" t="str">
        <f>X268&amp;":"&amp;COUNTIF($X$6:X268,X268)</f>
        <v>0:23</v>
      </c>
      <c r="X268" s="264">
        <f>'Student name internal mark'!Y269</f>
        <v>0</v>
      </c>
      <c r="Y268" s="227">
        <f t="shared" si="80"/>
        <v>0</v>
      </c>
      <c r="Z268" s="227">
        <f t="shared" si="81"/>
        <v>0</v>
      </c>
      <c r="AA268" s="227">
        <f t="shared" si="82"/>
        <v>0</v>
      </c>
      <c r="AB268" s="227">
        <f t="shared" si="76"/>
        <v>0</v>
      </c>
      <c r="AC268" s="227">
        <f t="shared" si="83"/>
        <v>0</v>
      </c>
      <c r="AD268" s="227">
        <f t="shared" si="84"/>
        <v>0</v>
      </c>
      <c r="AE268" s="227">
        <f t="shared" si="85"/>
        <v>0</v>
      </c>
      <c r="AF268" s="227">
        <f t="shared" si="86"/>
        <v>0</v>
      </c>
      <c r="AG268" s="227">
        <f t="shared" si="87"/>
        <v>0</v>
      </c>
      <c r="AH268" s="227">
        <f t="shared" si="88"/>
        <v>0</v>
      </c>
      <c r="AI268" s="227">
        <f t="shared" si="89"/>
        <v>0</v>
      </c>
      <c r="AJ268" s="227">
        <f t="shared" si="90"/>
        <v>0</v>
      </c>
      <c r="AK268" s="227">
        <f t="shared" si="91"/>
        <v>0</v>
      </c>
      <c r="AL268" s="227">
        <f t="shared" si="92"/>
        <v>0</v>
      </c>
      <c r="AM268" s="227">
        <f t="shared" si="93"/>
        <v>0</v>
      </c>
      <c r="AN268" s="227">
        <f t="shared" si="94"/>
        <v>0</v>
      </c>
      <c r="AO268" s="261">
        <f t="shared" si="77"/>
        <v>0</v>
      </c>
    </row>
    <row r="269" spans="1:41" s="216" customFormat="1" ht="15.6">
      <c r="A269">
        <f t="shared" si="78"/>
        <v>80</v>
      </c>
      <c r="B269" s="191" t="str">
        <f>C269&amp;":"&amp;COUNTIF($C$6:C269,C269)</f>
        <v>80:4</v>
      </c>
      <c r="C269" s="148">
        <f t="shared" si="79"/>
        <v>80</v>
      </c>
      <c r="D269" s="262">
        <v>1</v>
      </c>
      <c r="E269" s="262">
        <v>2</v>
      </c>
      <c r="F269" s="262">
        <v>1</v>
      </c>
      <c r="G269" s="262">
        <v>2</v>
      </c>
      <c r="H269" s="262">
        <v>1</v>
      </c>
      <c r="I269" s="262">
        <v>2</v>
      </c>
      <c r="J269" s="262">
        <v>1</v>
      </c>
      <c r="K269" s="262">
        <v>2</v>
      </c>
      <c r="L269" s="262">
        <v>2</v>
      </c>
      <c r="M269" s="262">
        <v>2</v>
      </c>
      <c r="N269" s="262">
        <v>7</v>
      </c>
      <c r="O269" s="262">
        <v>12</v>
      </c>
      <c r="P269" s="262">
        <v>13</v>
      </c>
      <c r="Q269" s="262">
        <v>12</v>
      </c>
      <c r="R269" s="262">
        <v>12</v>
      </c>
      <c r="S269" s="262">
        <v>8</v>
      </c>
      <c r="T269" s="263"/>
      <c r="V269" s="2">
        <v>264</v>
      </c>
      <c r="W269" s="1" t="str">
        <f>X269&amp;":"&amp;COUNTIF($X$6:X269,X269)</f>
        <v>0:24</v>
      </c>
      <c r="X269" s="264">
        <f>'Student name internal mark'!Y270</f>
        <v>0</v>
      </c>
      <c r="Y269" s="227">
        <f t="shared" si="80"/>
        <v>0</v>
      </c>
      <c r="Z269" s="227">
        <f t="shared" si="81"/>
        <v>0</v>
      </c>
      <c r="AA269" s="227">
        <f t="shared" si="82"/>
        <v>0</v>
      </c>
      <c r="AB269" s="227">
        <f t="shared" si="76"/>
        <v>0</v>
      </c>
      <c r="AC269" s="227">
        <f t="shared" si="83"/>
        <v>0</v>
      </c>
      <c r="AD269" s="227">
        <f t="shared" si="84"/>
        <v>0</v>
      </c>
      <c r="AE269" s="227">
        <f t="shared" si="85"/>
        <v>0</v>
      </c>
      <c r="AF269" s="227">
        <f t="shared" si="86"/>
        <v>0</v>
      </c>
      <c r="AG269" s="227">
        <f t="shared" si="87"/>
        <v>0</v>
      </c>
      <c r="AH269" s="227">
        <f t="shared" si="88"/>
        <v>0</v>
      </c>
      <c r="AI269" s="227">
        <f t="shared" si="89"/>
        <v>0</v>
      </c>
      <c r="AJ269" s="227">
        <f t="shared" si="90"/>
        <v>0</v>
      </c>
      <c r="AK269" s="227">
        <f t="shared" si="91"/>
        <v>0</v>
      </c>
      <c r="AL269" s="227">
        <f t="shared" si="92"/>
        <v>0</v>
      </c>
      <c r="AM269" s="227">
        <f t="shared" si="93"/>
        <v>0</v>
      </c>
      <c r="AN269" s="227">
        <f t="shared" si="94"/>
        <v>0</v>
      </c>
      <c r="AO269" s="261">
        <f t="shared" si="77"/>
        <v>0</v>
      </c>
    </row>
    <row r="270" spans="1:41" s="216" customFormat="1" ht="15.6">
      <c r="A270">
        <f t="shared" si="78"/>
        <v>66</v>
      </c>
      <c r="B270" s="191" t="str">
        <f>C270&amp;":"&amp;COUNTIF($C$6:C270,C270)</f>
        <v>66:6</v>
      </c>
      <c r="C270" s="148">
        <f t="shared" si="79"/>
        <v>66</v>
      </c>
      <c r="D270" s="262">
        <v>1</v>
      </c>
      <c r="E270" s="262">
        <v>1</v>
      </c>
      <c r="F270" s="262">
        <v>1</v>
      </c>
      <c r="G270" s="262">
        <v>1</v>
      </c>
      <c r="H270" s="262">
        <v>1</v>
      </c>
      <c r="I270" s="262">
        <v>1</v>
      </c>
      <c r="J270" s="262">
        <v>1</v>
      </c>
      <c r="K270" s="262">
        <v>2</v>
      </c>
      <c r="L270" s="262">
        <v>2</v>
      </c>
      <c r="M270" s="262">
        <v>1</v>
      </c>
      <c r="N270" s="262">
        <v>9</v>
      </c>
      <c r="O270" s="262">
        <v>8</v>
      </c>
      <c r="P270" s="262">
        <v>8</v>
      </c>
      <c r="Q270" s="262">
        <v>8</v>
      </c>
      <c r="R270" s="262">
        <v>12</v>
      </c>
      <c r="S270" s="262">
        <v>9</v>
      </c>
      <c r="T270" s="263"/>
      <c r="V270" s="2">
        <v>265</v>
      </c>
      <c r="W270" s="1" t="str">
        <f>X270&amp;":"&amp;COUNTIF($X$6:X270,X270)</f>
        <v>0:25</v>
      </c>
      <c r="X270" s="264">
        <f>'Student name internal mark'!Y271</f>
        <v>0</v>
      </c>
      <c r="Y270" s="227">
        <f t="shared" si="80"/>
        <v>0</v>
      </c>
      <c r="Z270" s="227">
        <f t="shared" si="81"/>
        <v>0</v>
      </c>
      <c r="AA270" s="227">
        <f t="shared" si="82"/>
        <v>0</v>
      </c>
      <c r="AB270" s="227">
        <f t="shared" si="76"/>
        <v>0</v>
      </c>
      <c r="AC270" s="227">
        <f t="shared" si="83"/>
        <v>0</v>
      </c>
      <c r="AD270" s="227">
        <f t="shared" si="84"/>
        <v>0</v>
      </c>
      <c r="AE270" s="227">
        <f t="shared" si="85"/>
        <v>0</v>
      </c>
      <c r="AF270" s="227">
        <f t="shared" si="86"/>
        <v>0</v>
      </c>
      <c r="AG270" s="227">
        <f t="shared" si="87"/>
        <v>0</v>
      </c>
      <c r="AH270" s="227">
        <f t="shared" si="88"/>
        <v>0</v>
      </c>
      <c r="AI270" s="227">
        <f t="shared" si="89"/>
        <v>0</v>
      </c>
      <c r="AJ270" s="227">
        <f t="shared" si="90"/>
        <v>0</v>
      </c>
      <c r="AK270" s="227">
        <f t="shared" si="91"/>
        <v>0</v>
      </c>
      <c r="AL270" s="227">
        <f t="shared" si="92"/>
        <v>0</v>
      </c>
      <c r="AM270" s="227">
        <f t="shared" si="93"/>
        <v>0</v>
      </c>
      <c r="AN270" s="227">
        <f t="shared" si="94"/>
        <v>0</v>
      </c>
      <c r="AO270" s="261">
        <f t="shared" si="77"/>
        <v>0</v>
      </c>
    </row>
    <row r="271" spans="1:41" s="216" customFormat="1" ht="15.6">
      <c r="A271">
        <f t="shared" si="78"/>
        <v>67</v>
      </c>
      <c r="B271" s="191" t="str">
        <f>C271&amp;":"&amp;COUNTIF($C$6:C271,C271)</f>
        <v>67:9</v>
      </c>
      <c r="C271" s="148">
        <f t="shared" si="79"/>
        <v>67</v>
      </c>
      <c r="D271" s="262">
        <v>1</v>
      </c>
      <c r="E271" s="262">
        <v>1</v>
      </c>
      <c r="F271" s="262">
        <v>2</v>
      </c>
      <c r="G271" s="262">
        <v>1</v>
      </c>
      <c r="H271" s="262">
        <v>1</v>
      </c>
      <c r="I271" s="262">
        <v>1</v>
      </c>
      <c r="J271" s="262">
        <v>2</v>
      </c>
      <c r="K271" s="262">
        <v>1</v>
      </c>
      <c r="L271" s="262">
        <v>2</v>
      </c>
      <c r="M271" s="262">
        <v>1</v>
      </c>
      <c r="N271" s="262">
        <v>9</v>
      </c>
      <c r="O271" s="262">
        <v>10</v>
      </c>
      <c r="P271" s="262">
        <v>8</v>
      </c>
      <c r="Q271" s="262">
        <v>8</v>
      </c>
      <c r="R271" s="262">
        <v>9</v>
      </c>
      <c r="S271" s="262">
        <v>10</v>
      </c>
      <c r="T271" s="263"/>
      <c r="V271" s="2">
        <v>266</v>
      </c>
      <c r="W271" s="1" t="str">
        <f>X271&amp;":"&amp;COUNTIF($X$6:X271,X271)</f>
        <v>0:26</v>
      </c>
      <c r="X271" s="264">
        <f>'Student name internal mark'!Y272</f>
        <v>0</v>
      </c>
      <c r="Y271" s="227">
        <f t="shared" si="80"/>
        <v>0</v>
      </c>
      <c r="Z271" s="227">
        <f t="shared" si="81"/>
        <v>0</v>
      </c>
      <c r="AA271" s="227">
        <f t="shared" si="82"/>
        <v>0</v>
      </c>
      <c r="AB271" s="227">
        <f t="shared" si="76"/>
        <v>0</v>
      </c>
      <c r="AC271" s="227">
        <f t="shared" si="83"/>
        <v>0</v>
      </c>
      <c r="AD271" s="227">
        <f t="shared" si="84"/>
        <v>0</v>
      </c>
      <c r="AE271" s="227">
        <f t="shared" si="85"/>
        <v>0</v>
      </c>
      <c r="AF271" s="227">
        <f t="shared" si="86"/>
        <v>0</v>
      </c>
      <c r="AG271" s="227">
        <f t="shared" si="87"/>
        <v>0</v>
      </c>
      <c r="AH271" s="227">
        <f t="shared" si="88"/>
        <v>0</v>
      </c>
      <c r="AI271" s="227">
        <f t="shared" si="89"/>
        <v>0</v>
      </c>
      <c r="AJ271" s="227">
        <f t="shared" si="90"/>
        <v>0</v>
      </c>
      <c r="AK271" s="227">
        <f t="shared" si="91"/>
        <v>0</v>
      </c>
      <c r="AL271" s="227">
        <f t="shared" si="92"/>
        <v>0</v>
      </c>
      <c r="AM271" s="227">
        <f t="shared" si="93"/>
        <v>0</v>
      </c>
      <c r="AN271" s="227">
        <f t="shared" si="94"/>
        <v>0</v>
      </c>
      <c r="AO271" s="261">
        <f t="shared" si="77"/>
        <v>0</v>
      </c>
    </row>
    <row r="272" spans="1:41" s="216" customFormat="1" ht="15.6">
      <c r="A272">
        <f t="shared" si="78"/>
        <v>53</v>
      </c>
      <c r="B272" s="191" t="str">
        <f>C272&amp;":"&amp;COUNTIF($C$6:C272,C272)</f>
        <v>53:4</v>
      </c>
      <c r="C272" s="148">
        <f t="shared" si="79"/>
        <v>53</v>
      </c>
      <c r="D272" s="262">
        <v>1</v>
      </c>
      <c r="E272" s="262">
        <v>1</v>
      </c>
      <c r="F272" s="262">
        <v>1</v>
      </c>
      <c r="G272" s="262">
        <v>2</v>
      </c>
      <c r="H272" s="262">
        <v>2</v>
      </c>
      <c r="I272" s="262">
        <v>2</v>
      </c>
      <c r="J272" s="262">
        <v>2</v>
      </c>
      <c r="K272" s="262">
        <v>2</v>
      </c>
      <c r="L272" s="262">
        <v>1</v>
      </c>
      <c r="M272" s="262">
        <v>1</v>
      </c>
      <c r="N272" s="262">
        <v>2</v>
      </c>
      <c r="O272" s="262">
        <v>3</v>
      </c>
      <c r="P272" s="262">
        <v>10</v>
      </c>
      <c r="Q272" s="262">
        <v>10</v>
      </c>
      <c r="R272" s="262">
        <v>4</v>
      </c>
      <c r="S272" s="262">
        <v>9</v>
      </c>
      <c r="T272" s="263"/>
      <c r="V272" s="2">
        <v>267</v>
      </c>
      <c r="W272" s="1" t="str">
        <f>X272&amp;":"&amp;COUNTIF($X$6:X272,X272)</f>
        <v>0:27</v>
      </c>
      <c r="X272" s="264">
        <f>'Student name internal mark'!Y273</f>
        <v>0</v>
      </c>
      <c r="Y272" s="227">
        <f t="shared" si="80"/>
        <v>0</v>
      </c>
      <c r="Z272" s="227">
        <f t="shared" si="81"/>
        <v>0</v>
      </c>
      <c r="AA272" s="227">
        <f t="shared" si="82"/>
        <v>0</v>
      </c>
      <c r="AB272" s="227">
        <f t="shared" si="76"/>
        <v>0</v>
      </c>
      <c r="AC272" s="227">
        <f t="shared" si="83"/>
        <v>0</v>
      </c>
      <c r="AD272" s="227">
        <f t="shared" si="84"/>
        <v>0</v>
      </c>
      <c r="AE272" s="227">
        <f t="shared" si="85"/>
        <v>0</v>
      </c>
      <c r="AF272" s="227">
        <f t="shared" si="86"/>
        <v>0</v>
      </c>
      <c r="AG272" s="227">
        <f t="shared" si="87"/>
        <v>0</v>
      </c>
      <c r="AH272" s="227">
        <f t="shared" si="88"/>
        <v>0</v>
      </c>
      <c r="AI272" s="227">
        <f t="shared" si="89"/>
        <v>0</v>
      </c>
      <c r="AJ272" s="227">
        <f t="shared" si="90"/>
        <v>0</v>
      </c>
      <c r="AK272" s="227">
        <f t="shared" si="91"/>
        <v>0</v>
      </c>
      <c r="AL272" s="227">
        <f t="shared" si="92"/>
        <v>0</v>
      </c>
      <c r="AM272" s="227">
        <f t="shared" si="93"/>
        <v>0</v>
      </c>
      <c r="AN272" s="227">
        <f t="shared" si="94"/>
        <v>0</v>
      </c>
      <c r="AO272" s="261">
        <f t="shared" si="77"/>
        <v>0</v>
      </c>
    </row>
    <row r="273" spans="1:41" s="216" customFormat="1" ht="15.6">
      <c r="A273">
        <f t="shared" si="78"/>
        <v>48</v>
      </c>
      <c r="B273" s="191" t="str">
        <f>C273&amp;":"&amp;COUNTIF($C$6:C273,C273)</f>
        <v>48:5</v>
      </c>
      <c r="C273" s="148">
        <f t="shared" si="79"/>
        <v>48</v>
      </c>
      <c r="D273" s="262">
        <v>2</v>
      </c>
      <c r="E273" s="262">
        <v>2</v>
      </c>
      <c r="F273" s="262">
        <v>1</v>
      </c>
      <c r="G273" s="262">
        <v>1</v>
      </c>
      <c r="H273" s="262">
        <v>2</v>
      </c>
      <c r="I273" s="262">
        <v>1</v>
      </c>
      <c r="J273" s="262">
        <v>2</v>
      </c>
      <c r="K273" s="262">
        <v>2</v>
      </c>
      <c r="L273" s="262">
        <v>2</v>
      </c>
      <c r="M273" s="262">
        <v>1</v>
      </c>
      <c r="N273" s="262">
        <v>7</v>
      </c>
      <c r="O273" s="262">
        <v>12</v>
      </c>
      <c r="P273" s="262">
        <v>3</v>
      </c>
      <c r="Q273" s="262">
        <v>6</v>
      </c>
      <c r="R273" s="262">
        <v>0</v>
      </c>
      <c r="S273" s="262">
        <v>4</v>
      </c>
      <c r="T273" s="263"/>
      <c r="V273" s="2">
        <v>268</v>
      </c>
      <c r="W273" s="1" t="str">
        <f>X273&amp;":"&amp;COUNTIF($X$6:X273,X273)</f>
        <v>0:28</v>
      </c>
      <c r="X273" s="264">
        <f>'Student name internal mark'!Y274</f>
        <v>0</v>
      </c>
      <c r="Y273" s="227">
        <f t="shared" si="80"/>
        <v>0</v>
      </c>
      <c r="Z273" s="227">
        <f t="shared" si="81"/>
        <v>0</v>
      </c>
      <c r="AA273" s="227">
        <f t="shared" si="82"/>
        <v>0</v>
      </c>
      <c r="AB273" s="227">
        <f t="shared" si="76"/>
        <v>0</v>
      </c>
      <c r="AC273" s="227">
        <f t="shared" si="83"/>
        <v>0</v>
      </c>
      <c r="AD273" s="227">
        <f t="shared" si="84"/>
        <v>0</v>
      </c>
      <c r="AE273" s="227">
        <f t="shared" si="85"/>
        <v>0</v>
      </c>
      <c r="AF273" s="227">
        <f t="shared" si="86"/>
        <v>0</v>
      </c>
      <c r="AG273" s="227">
        <f t="shared" si="87"/>
        <v>0</v>
      </c>
      <c r="AH273" s="227">
        <f t="shared" si="88"/>
        <v>0</v>
      </c>
      <c r="AI273" s="227">
        <f t="shared" si="89"/>
        <v>0</v>
      </c>
      <c r="AJ273" s="227">
        <f t="shared" si="90"/>
        <v>0</v>
      </c>
      <c r="AK273" s="227">
        <f t="shared" si="91"/>
        <v>0</v>
      </c>
      <c r="AL273" s="227">
        <f t="shared" si="92"/>
        <v>0</v>
      </c>
      <c r="AM273" s="227">
        <f t="shared" si="93"/>
        <v>0</v>
      </c>
      <c r="AN273" s="227">
        <f t="shared" si="94"/>
        <v>0</v>
      </c>
      <c r="AO273" s="261">
        <f t="shared" si="77"/>
        <v>0</v>
      </c>
    </row>
    <row r="274" spans="1:41" s="216" customFormat="1" ht="15.6">
      <c r="A274">
        <f t="shared" si="78"/>
        <v>74</v>
      </c>
      <c r="B274" s="191" t="str">
        <f>C274&amp;":"&amp;COUNTIF($C$6:C274,C274)</f>
        <v>74:5</v>
      </c>
      <c r="C274" s="148">
        <f t="shared" si="79"/>
        <v>74</v>
      </c>
      <c r="D274" s="262">
        <v>2</v>
      </c>
      <c r="E274" s="262">
        <v>2</v>
      </c>
      <c r="F274" s="262">
        <v>1</v>
      </c>
      <c r="G274" s="262">
        <v>2</v>
      </c>
      <c r="H274" s="262">
        <v>1</v>
      </c>
      <c r="I274" s="262">
        <v>1</v>
      </c>
      <c r="J274" s="262">
        <v>1</v>
      </c>
      <c r="K274" s="262">
        <v>1</v>
      </c>
      <c r="L274" s="262">
        <v>2</v>
      </c>
      <c r="M274" s="262">
        <v>2</v>
      </c>
      <c r="N274" s="262">
        <v>10</v>
      </c>
      <c r="O274" s="262">
        <v>8</v>
      </c>
      <c r="P274" s="262">
        <v>8</v>
      </c>
      <c r="Q274" s="262">
        <v>7</v>
      </c>
      <c r="R274" s="262">
        <v>12</v>
      </c>
      <c r="S274" s="262">
        <v>14</v>
      </c>
      <c r="T274" s="263"/>
      <c r="V274" s="2">
        <v>269</v>
      </c>
      <c r="W274" s="1" t="str">
        <f>X274&amp;":"&amp;COUNTIF($X$6:X274,X274)</f>
        <v>0:29</v>
      </c>
      <c r="X274" s="264">
        <f>'Student name internal mark'!Y275</f>
        <v>0</v>
      </c>
      <c r="Y274" s="227">
        <f t="shared" si="80"/>
        <v>0</v>
      </c>
      <c r="Z274" s="227">
        <f t="shared" si="81"/>
        <v>0</v>
      </c>
      <c r="AA274" s="227">
        <f t="shared" si="82"/>
        <v>0</v>
      </c>
      <c r="AB274" s="227">
        <f t="shared" si="76"/>
        <v>0</v>
      </c>
      <c r="AC274" s="227">
        <f t="shared" si="83"/>
        <v>0</v>
      </c>
      <c r="AD274" s="227">
        <f t="shared" si="84"/>
        <v>0</v>
      </c>
      <c r="AE274" s="227">
        <f t="shared" si="85"/>
        <v>0</v>
      </c>
      <c r="AF274" s="227">
        <f t="shared" si="86"/>
        <v>0</v>
      </c>
      <c r="AG274" s="227">
        <f t="shared" si="87"/>
        <v>0</v>
      </c>
      <c r="AH274" s="227">
        <f t="shared" si="88"/>
        <v>0</v>
      </c>
      <c r="AI274" s="227">
        <f t="shared" si="89"/>
        <v>0</v>
      </c>
      <c r="AJ274" s="227">
        <f t="shared" si="90"/>
        <v>0</v>
      </c>
      <c r="AK274" s="227">
        <f t="shared" si="91"/>
        <v>0</v>
      </c>
      <c r="AL274" s="227">
        <f t="shared" si="92"/>
        <v>0</v>
      </c>
      <c r="AM274" s="227">
        <f t="shared" si="93"/>
        <v>0</v>
      </c>
      <c r="AN274" s="227">
        <f t="shared" si="94"/>
        <v>0</v>
      </c>
      <c r="AO274" s="261">
        <f t="shared" si="77"/>
        <v>0</v>
      </c>
    </row>
    <row r="275" spans="1:41" s="216" customFormat="1" ht="15.6">
      <c r="A275">
        <f t="shared" si="78"/>
        <v>75</v>
      </c>
      <c r="B275" s="191" t="str">
        <f>C275&amp;":"&amp;COUNTIF($C$6:C275,C275)</f>
        <v>75:6</v>
      </c>
      <c r="C275" s="148">
        <f t="shared" si="79"/>
        <v>75</v>
      </c>
      <c r="D275" s="262">
        <v>1</v>
      </c>
      <c r="E275" s="262">
        <v>1</v>
      </c>
      <c r="F275" s="262">
        <v>1</v>
      </c>
      <c r="G275" s="262">
        <v>1</v>
      </c>
      <c r="H275" s="262">
        <v>1</v>
      </c>
      <c r="I275" s="262">
        <v>1</v>
      </c>
      <c r="J275" s="262">
        <v>2</v>
      </c>
      <c r="K275" s="262">
        <v>1</v>
      </c>
      <c r="L275" s="262">
        <v>2</v>
      </c>
      <c r="M275" s="262">
        <v>2</v>
      </c>
      <c r="N275" s="262">
        <v>6</v>
      </c>
      <c r="O275" s="262">
        <v>13</v>
      </c>
      <c r="P275" s="262">
        <v>14</v>
      </c>
      <c r="Q275" s="262">
        <v>9</v>
      </c>
      <c r="R275" s="262">
        <v>9</v>
      </c>
      <c r="S275" s="262">
        <v>11</v>
      </c>
      <c r="T275" s="263"/>
      <c r="V275" s="2">
        <v>270</v>
      </c>
      <c r="W275" s="1" t="str">
        <f>X275&amp;":"&amp;COUNTIF($X$6:X275,X275)</f>
        <v>0:30</v>
      </c>
      <c r="X275" s="264">
        <f>'Student name internal mark'!Y276</f>
        <v>0</v>
      </c>
      <c r="Y275" s="227">
        <f t="shared" si="80"/>
        <v>0</v>
      </c>
      <c r="Z275" s="227">
        <f t="shared" si="81"/>
        <v>0</v>
      </c>
      <c r="AA275" s="227">
        <f t="shared" si="82"/>
        <v>0</v>
      </c>
      <c r="AB275" s="227">
        <f t="shared" si="76"/>
        <v>0</v>
      </c>
      <c r="AC275" s="227">
        <f t="shared" si="83"/>
        <v>0</v>
      </c>
      <c r="AD275" s="227">
        <f t="shared" si="84"/>
        <v>0</v>
      </c>
      <c r="AE275" s="227">
        <f t="shared" si="85"/>
        <v>0</v>
      </c>
      <c r="AF275" s="227">
        <f t="shared" si="86"/>
        <v>0</v>
      </c>
      <c r="AG275" s="227">
        <f t="shared" si="87"/>
        <v>0</v>
      </c>
      <c r="AH275" s="227">
        <f t="shared" si="88"/>
        <v>0</v>
      </c>
      <c r="AI275" s="227">
        <f t="shared" si="89"/>
        <v>0</v>
      </c>
      <c r="AJ275" s="227">
        <f t="shared" si="90"/>
        <v>0</v>
      </c>
      <c r="AK275" s="227">
        <f t="shared" si="91"/>
        <v>0</v>
      </c>
      <c r="AL275" s="227">
        <f t="shared" si="92"/>
        <v>0</v>
      </c>
      <c r="AM275" s="227">
        <f t="shared" si="93"/>
        <v>0</v>
      </c>
      <c r="AN275" s="227">
        <f t="shared" si="94"/>
        <v>0</v>
      </c>
      <c r="AO275" s="261">
        <f t="shared" si="77"/>
        <v>0</v>
      </c>
    </row>
    <row r="276" spans="1:41" s="216" customFormat="1" ht="15.6">
      <c r="A276">
        <f t="shared" si="78"/>
        <v>65</v>
      </c>
      <c r="B276" s="191" t="str">
        <f>C276&amp;":"&amp;COUNTIF($C$6:C276,C276)</f>
        <v>65:8</v>
      </c>
      <c r="C276" s="148">
        <f t="shared" si="79"/>
        <v>65</v>
      </c>
      <c r="D276" s="262">
        <v>1</v>
      </c>
      <c r="E276" s="262">
        <v>1</v>
      </c>
      <c r="F276" s="262">
        <v>1</v>
      </c>
      <c r="G276" s="262">
        <v>1</v>
      </c>
      <c r="H276" s="262">
        <v>1</v>
      </c>
      <c r="I276" s="262">
        <v>1</v>
      </c>
      <c r="J276" s="262">
        <v>1</v>
      </c>
      <c r="K276" s="262">
        <v>2</v>
      </c>
      <c r="L276" s="262">
        <v>2</v>
      </c>
      <c r="M276" s="262">
        <v>1</v>
      </c>
      <c r="N276" s="262">
        <v>6</v>
      </c>
      <c r="O276" s="262">
        <v>8</v>
      </c>
      <c r="P276" s="262">
        <v>11</v>
      </c>
      <c r="Q276" s="262">
        <v>7</v>
      </c>
      <c r="R276" s="262">
        <v>7</v>
      </c>
      <c r="S276" s="262">
        <v>14</v>
      </c>
      <c r="T276" s="263"/>
      <c r="V276" s="2">
        <v>271</v>
      </c>
      <c r="W276" s="1" t="str">
        <f>X276&amp;":"&amp;COUNTIF($X$6:X276,X276)</f>
        <v>0:31</v>
      </c>
      <c r="X276" s="264">
        <f>'Student name internal mark'!Y277</f>
        <v>0</v>
      </c>
      <c r="Y276" s="227">
        <f t="shared" si="80"/>
        <v>0</v>
      </c>
      <c r="Z276" s="227">
        <f t="shared" si="81"/>
        <v>0</v>
      </c>
      <c r="AA276" s="227">
        <f t="shared" si="82"/>
        <v>0</v>
      </c>
      <c r="AB276" s="227">
        <f t="shared" si="76"/>
        <v>0</v>
      </c>
      <c r="AC276" s="227">
        <f t="shared" si="83"/>
        <v>0</v>
      </c>
      <c r="AD276" s="227">
        <f t="shared" si="84"/>
        <v>0</v>
      </c>
      <c r="AE276" s="227">
        <f t="shared" si="85"/>
        <v>0</v>
      </c>
      <c r="AF276" s="227">
        <f t="shared" si="86"/>
        <v>0</v>
      </c>
      <c r="AG276" s="227">
        <f t="shared" si="87"/>
        <v>0</v>
      </c>
      <c r="AH276" s="227">
        <f t="shared" si="88"/>
        <v>0</v>
      </c>
      <c r="AI276" s="227">
        <f t="shared" si="89"/>
        <v>0</v>
      </c>
      <c r="AJ276" s="227">
        <f t="shared" si="90"/>
        <v>0</v>
      </c>
      <c r="AK276" s="227">
        <f t="shared" si="91"/>
        <v>0</v>
      </c>
      <c r="AL276" s="227">
        <f t="shared" si="92"/>
        <v>0</v>
      </c>
      <c r="AM276" s="227">
        <f t="shared" si="93"/>
        <v>0</v>
      </c>
      <c r="AN276" s="227">
        <f t="shared" si="94"/>
        <v>0</v>
      </c>
      <c r="AO276" s="261">
        <f t="shared" si="77"/>
        <v>0</v>
      </c>
    </row>
    <row r="277" spans="1:41" s="216" customFormat="1" ht="15.6">
      <c r="A277">
        <f t="shared" si="78"/>
        <v>57</v>
      </c>
      <c r="B277" s="191" t="str">
        <f>C277&amp;":"&amp;COUNTIF($C$6:C277,C277)</f>
        <v>57:13</v>
      </c>
      <c r="C277" s="148">
        <f t="shared" si="79"/>
        <v>57</v>
      </c>
      <c r="D277" s="262">
        <v>2</v>
      </c>
      <c r="E277" s="262">
        <v>1</v>
      </c>
      <c r="F277" s="262">
        <v>2</v>
      </c>
      <c r="G277" s="262">
        <v>2</v>
      </c>
      <c r="H277" s="262">
        <v>1</v>
      </c>
      <c r="I277" s="262">
        <v>2</v>
      </c>
      <c r="J277" s="262">
        <v>2</v>
      </c>
      <c r="K277" s="262">
        <v>1</v>
      </c>
      <c r="L277" s="262">
        <v>1</v>
      </c>
      <c r="M277" s="262">
        <v>2</v>
      </c>
      <c r="N277" s="262">
        <v>1</v>
      </c>
      <c r="O277" s="262">
        <v>4</v>
      </c>
      <c r="P277" s="262">
        <v>12</v>
      </c>
      <c r="Q277" s="262">
        <v>9</v>
      </c>
      <c r="R277" s="262">
        <v>2</v>
      </c>
      <c r="S277" s="262">
        <v>13</v>
      </c>
      <c r="T277" s="263"/>
      <c r="V277" s="2">
        <v>272</v>
      </c>
      <c r="W277" s="1" t="str">
        <f>X277&amp;":"&amp;COUNTIF($X$6:X277,X277)</f>
        <v>0:32</v>
      </c>
      <c r="X277" s="264">
        <f>'Student name internal mark'!Y278</f>
        <v>0</v>
      </c>
      <c r="Y277" s="227">
        <f t="shared" si="80"/>
        <v>0</v>
      </c>
      <c r="Z277" s="227">
        <f t="shared" si="81"/>
        <v>0</v>
      </c>
      <c r="AA277" s="227">
        <f t="shared" si="82"/>
        <v>0</v>
      </c>
      <c r="AB277" s="227">
        <f t="shared" si="76"/>
        <v>0</v>
      </c>
      <c r="AC277" s="227">
        <f t="shared" si="83"/>
        <v>0</v>
      </c>
      <c r="AD277" s="227">
        <f t="shared" si="84"/>
        <v>0</v>
      </c>
      <c r="AE277" s="227">
        <f t="shared" si="85"/>
        <v>0</v>
      </c>
      <c r="AF277" s="227">
        <f t="shared" si="86"/>
        <v>0</v>
      </c>
      <c r="AG277" s="227">
        <f t="shared" si="87"/>
        <v>0</v>
      </c>
      <c r="AH277" s="227">
        <f t="shared" si="88"/>
        <v>0</v>
      </c>
      <c r="AI277" s="227">
        <f t="shared" si="89"/>
        <v>0</v>
      </c>
      <c r="AJ277" s="227">
        <f t="shared" si="90"/>
        <v>0</v>
      </c>
      <c r="AK277" s="227">
        <f t="shared" si="91"/>
        <v>0</v>
      </c>
      <c r="AL277" s="227">
        <f t="shared" si="92"/>
        <v>0</v>
      </c>
      <c r="AM277" s="227">
        <f t="shared" si="93"/>
        <v>0</v>
      </c>
      <c r="AN277" s="227">
        <f t="shared" si="94"/>
        <v>0</v>
      </c>
      <c r="AO277" s="261">
        <f t="shared" si="77"/>
        <v>0</v>
      </c>
    </row>
    <row r="278" spans="1:41" s="216" customFormat="1" ht="15.6">
      <c r="A278">
        <f t="shared" si="78"/>
        <v>50</v>
      </c>
      <c r="B278" s="191" t="str">
        <f>C278&amp;":"&amp;COUNTIF($C$6:C278,C278)</f>
        <v>50:3</v>
      </c>
      <c r="C278" s="148">
        <f t="shared" si="79"/>
        <v>50</v>
      </c>
      <c r="D278" s="262">
        <v>2</v>
      </c>
      <c r="E278" s="262">
        <v>2</v>
      </c>
      <c r="F278" s="262">
        <v>1</v>
      </c>
      <c r="G278" s="262">
        <v>1</v>
      </c>
      <c r="H278" s="262">
        <v>1</v>
      </c>
      <c r="I278" s="262">
        <v>1</v>
      </c>
      <c r="J278" s="262">
        <v>2</v>
      </c>
      <c r="K278" s="262">
        <v>2</v>
      </c>
      <c r="L278" s="262">
        <v>1</v>
      </c>
      <c r="M278" s="262">
        <v>1</v>
      </c>
      <c r="N278" s="262">
        <v>10</v>
      </c>
      <c r="O278" s="262">
        <v>1</v>
      </c>
      <c r="P278" s="262">
        <v>3</v>
      </c>
      <c r="Q278" s="262">
        <v>8</v>
      </c>
      <c r="R278" s="262">
        <v>10</v>
      </c>
      <c r="S278" s="262">
        <v>4</v>
      </c>
      <c r="T278" s="263"/>
      <c r="V278" s="2">
        <v>273</v>
      </c>
      <c r="W278" s="1" t="str">
        <f>X278&amp;":"&amp;COUNTIF($X$6:X278,X278)</f>
        <v>0:33</v>
      </c>
      <c r="X278" s="264">
        <f>'Student name internal mark'!Y279</f>
        <v>0</v>
      </c>
      <c r="Y278" s="227">
        <f t="shared" si="80"/>
        <v>0</v>
      </c>
      <c r="Z278" s="227">
        <f t="shared" si="81"/>
        <v>0</v>
      </c>
      <c r="AA278" s="227">
        <f t="shared" si="82"/>
        <v>0</v>
      </c>
      <c r="AB278" s="227">
        <f t="shared" si="76"/>
        <v>0</v>
      </c>
      <c r="AC278" s="227">
        <f t="shared" si="83"/>
        <v>0</v>
      </c>
      <c r="AD278" s="227">
        <f t="shared" si="84"/>
        <v>0</v>
      </c>
      <c r="AE278" s="227">
        <f t="shared" si="85"/>
        <v>0</v>
      </c>
      <c r="AF278" s="227">
        <f t="shared" si="86"/>
        <v>0</v>
      </c>
      <c r="AG278" s="227">
        <f t="shared" si="87"/>
        <v>0</v>
      </c>
      <c r="AH278" s="227">
        <f t="shared" si="88"/>
        <v>0</v>
      </c>
      <c r="AI278" s="227">
        <f t="shared" si="89"/>
        <v>0</v>
      </c>
      <c r="AJ278" s="227">
        <f t="shared" si="90"/>
        <v>0</v>
      </c>
      <c r="AK278" s="227">
        <f t="shared" si="91"/>
        <v>0</v>
      </c>
      <c r="AL278" s="227">
        <f t="shared" si="92"/>
        <v>0</v>
      </c>
      <c r="AM278" s="227">
        <f t="shared" si="93"/>
        <v>0</v>
      </c>
      <c r="AN278" s="227">
        <f t="shared" si="94"/>
        <v>0</v>
      </c>
      <c r="AO278" s="261">
        <f t="shared" si="77"/>
        <v>0</v>
      </c>
    </row>
    <row r="279" spans="1:41" s="216" customFormat="1" ht="15.6">
      <c r="A279">
        <f t="shared" si="78"/>
        <v>74</v>
      </c>
      <c r="B279" s="191" t="str">
        <f>C279&amp;":"&amp;COUNTIF($C$6:C279,C279)</f>
        <v>74:6</v>
      </c>
      <c r="C279" s="148">
        <f t="shared" si="79"/>
        <v>74</v>
      </c>
      <c r="D279" s="262">
        <v>2</v>
      </c>
      <c r="E279" s="262">
        <v>1</v>
      </c>
      <c r="F279" s="262">
        <v>1</v>
      </c>
      <c r="G279" s="262">
        <v>2</v>
      </c>
      <c r="H279" s="262">
        <v>1</v>
      </c>
      <c r="I279" s="262">
        <v>1</v>
      </c>
      <c r="J279" s="262">
        <v>1</v>
      </c>
      <c r="K279" s="262">
        <v>1</v>
      </c>
      <c r="L279" s="262">
        <v>1</v>
      </c>
      <c r="M279" s="262">
        <v>2</v>
      </c>
      <c r="N279" s="262">
        <v>8</v>
      </c>
      <c r="O279" s="262">
        <v>10</v>
      </c>
      <c r="P279" s="262">
        <v>9</v>
      </c>
      <c r="Q279" s="262">
        <v>9</v>
      </c>
      <c r="R279" s="262">
        <v>12</v>
      </c>
      <c r="S279" s="262">
        <v>13</v>
      </c>
      <c r="T279" s="263"/>
      <c r="V279" s="2">
        <v>274</v>
      </c>
      <c r="W279" s="1" t="str">
        <f>X279&amp;":"&amp;COUNTIF($X$6:X279,X279)</f>
        <v>0:34</v>
      </c>
      <c r="X279" s="264">
        <f>'Student name internal mark'!Y280</f>
        <v>0</v>
      </c>
      <c r="Y279" s="227">
        <f t="shared" si="80"/>
        <v>0</v>
      </c>
      <c r="Z279" s="227">
        <f t="shared" si="81"/>
        <v>0</v>
      </c>
      <c r="AA279" s="227">
        <f t="shared" si="82"/>
        <v>0</v>
      </c>
      <c r="AB279" s="227">
        <f t="shared" si="76"/>
        <v>0</v>
      </c>
      <c r="AC279" s="227">
        <f t="shared" si="83"/>
        <v>0</v>
      </c>
      <c r="AD279" s="227">
        <f t="shared" si="84"/>
        <v>0</v>
      </c>
      <c r="AE279" s="227">
        <f t="shared" si="85"/>
        <v>0</v>
      </c>
      <c r="AF279" s="227">
        <f t="shared" si="86"/>
        <v>0</v>
      </c>
      <c r="AG279" s="227">
        <f t="shared" si="87"/>
        <v>0</v>
      </c>
      <c r="AH279" s="227">
        <f t="shared" si="88"/>
        <v>0</v>
      </c>
      <c r="AI279" s="227">
        <f t="shared" si="89"/>
        <v>0</v>
      </c>
      <c r="AJ279" s="227">
        <f t="shared" si="90"/>
        <v>0</v>
      </c>
      <c r="AK279" s="227">
        <f t="shared" si="91"/>
        <v>0</v>
      </c>
      <c r="AL279" s="227">
        <f t="shared" si="92"/>
        <v>0</v>
      </c>
      <c r="AM279" s="227">
        <f t="shared" si="93"/>
        <v>0</v>
      </c>
      <c r="AN279" s="227">
        <f t="shared" si="94"/>
        <v>0</v>
      </c>
      <c r="AO279" s="261">
        <f t="shared" si="77"/>
        <v>0</v>
      </c>
    </row>
    <row r="280" spans="1:41" s="216" customFormat="1" ht="15.6">
      <c r="A280">
        <f t="shared" si="78"/>
        <v>70</v>
      </c>
      <c r="B280" s="191" t="str">
        <f>C280&amp;":"&amp;COUNTIF($C$6:C280,C280)</f>
        <v>70:7</v>
      </c>
      <c r="C280" s="148">
        <f t="shared" si="79"/>
        <v>70</v>
      </c>
      <c r="D280" s="262">
        <v>1</v>
      </c>
      <c r="E280" s="262">
        <v>1</v>
      </c>
      <c r="F280" s="262">
        <v>1</v>
      </c>
      <c r="G280" s="262">
        <v>1</v>
      </c>
      <c r="H280" s="262">
        <v>1</v>
      </c>
      <c r="I280" s="262">
        <v>1</v>
      </c>
      <c r="J280" s="262">
        <v>1</v>
      </c>
      <c r="K280" s="262">
        <v>2</v>
      </c>
      <c r="L280" s="262">
        <v>2</v>
      </c>
      <c r="M280" s="262">
        <v>2</v>
      </c>
      <c r="N280" s="262">
        <v>7</v>
      </c>
      <c r="O280" s="262">
        <v>13</v>
      </c>
      <c r="P280" s="262">
        <v>9</v>
      </c>
      <c r="Q280" s="262">
        <v>12</v>
      </c>
      <c r="R280" s="262">
        <v>9</v>
      </c>
      <c r="S280" s="262">
        <v>7</v>
      </c>
      <c r="T280" s="263"/>
      <c r="V280"/>
      <c r="W280"/>
      <c r="X280">
        <f>'[4]Student name internal mark'!AA281</f>
        <v>0</v>
      </c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 s="253"/>
    </row>
    <row r="281" spans="1:41" s="216" customFormat="1" ht="15.6">
      <c r="A281">
        <f t="shared" si="78"/>
        <v>70</v>
      </c>
      <c r="B281" s="191" t="str">
        <f>C281&amp;":"&amp;COUNTIF($C$6:C281,C281)</f>
        <v>70:8</v>
      </c>
      <c r="C281" s="148">
        <f t="shared" si="79"/>
        <v>70</v>
      </c>
      <c r="D281" s="262">
        <v>1</v>
      </c>
      <c r="E281" s="262">
        <v>1</v>
      </c>
      <c r="F281" s="262">
        <v>1</v>
      </c>
      <c r="G281" s="262">
        <v>1</v>
      </c>
      <c r="H281" s="262">
        <v>1</v>
      </c>
      <c r="I281" s="262">
        <v>1</v>
      </c>
      <c r="J281" s="262">
        <v>2</v>
      </c>
      <c r="K281" s="262">
        <v>1</v>
      </c>
      <c r="L281" s="262">
        <v>2</v>
      </c>
      <c r="M281" s="262">
        <v>1</v>
      </c>
      <c r="N281" s="262">
        <v>8</v>
      </c>
      <c r="O281" s="262">
        <v>12</v>
      </c>
      <c r="P281" s="262">
        <v>10</v>
      </c>
      <c r="Q281" s="262">
        <v>8</v>
      </c>
      <c r="R281" s="262">
        <v>10</v>
      </c>
      <c r="S281" s="262">
        <v>10</v>
      </c>
      <c r="T281" s="263"/>
      <c r="V281"/>
      <c r="W281"/>
      <c r="X281">
        <f>'[4]Student name internal mark'!AA282</f>
        <v>0</v>
      </c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 s="253"/>
    </row>
    <row r="282" spans="1:41" s="216" customFormat="1" ht="15.6">
      <c r="A282">
        <f t="shared" si="78"/>
        <v>61</v>
      </c>
      <c r="B282" s="191" t="str">
        <f>C282&amp;":"&amp;COUNTIF($C$6:C282,C282)</f>
        <v>61:13</v>
      </c>
      <c r="C282" s="148">
        <f t="shared" si="79"/>
        <v>61</v>
      </c>
      <c r="D282" s="262">
        <v>1</v>
      </c>
      <c r="E282" s="262">
        <v>2</v>
      </c>
      <c r="F282" s="262">
        <v>1</v>
      </c>
      <c r="G282" s="262">
        <v>2</v>
      </c>
      <c r="H282" s="262">
        <v>1</v>
      </c>
      <c r="I282" s="262">
        <v>2</v>
      </c>
      <c r="J282" s="262">
        <v>1</v>
      </c>
      <c r="K282" s="262">
        <v>1</v>
      </c>
      <c r="L282" s="262">
        <v>2</v>
      </c>
      <c r="M282" s="262">
        <v>1</v>
      </c>
      <c r="N282" s="262">
        <v>8</v>
      </c>
      <c r="O282" s="262">
        <v>12</v>
      </c>
      <c r="P282" s="262">
        <v>9</v>
      </c>
      <c r="Q282" s="262">
        <v>1</v>
      </c>
      <c r="R282" s="262">
        <v>9</v>
      </c>
      <c r="S282" s="262">
        <v>8</v>
      </c>
      <c r="T282" s="263"/>
      <c r="V282"/>
      <c r="W282"/>
      <c r="X282">
        <f>'[4]Student name internal mark'!AA283</f>
        <v>0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 s="253"/>
    </row>
    <row r="283" spans="1:41" s="216" customFormat="1" ht="15.6">
      <c r="A283">
        <f t="shared" si="78"/>
        <v>52</v>
      </c>
      <c r="B283" s="191" t="str">
        <f>C283&amp;":"&amp;COUNTIF($C$6:C283,C283)</f>
        <v>52:9</v>
      </c>
      <c r="C283" s="148">
        <f t="shared" si="79"/>
        <v>52</v>
      </c>
      <c r="D283" s="262">
        <v>2</v>
      </c>
      <c r="E283" s="262">
        <v>1</v>
      </c>
      <c r="F283" s="262">
        <v>1</v>
      </c>
      <c r="G283" s="262">
        <v>2</v>
      </c>
      <c r="H283" s="262">
        <v>1</v>
      </c>
      <c r="I283" s="262">
        <v>1</v>
      </c>
      <c r="J283" s="262">
        <v>1</v>
      </c>
      <c r="K283" s="262">
        <v>2</v>
      </c>
      <c r="L283" s="262">
        <v>2</v>
      </c>
      <c r="M283" s="262">
        <v>2</v>
      </c>
      <c r="N283" s="262">
        <v>8</v>
      </c>
      <c r="O283" s="262">
        <v>13</v>
      </c>
      <c r="P283" s="262">
        <v>3</v>
      </c>
      <c r="Q283" s="262">
        <v>10</v>
      </c>
      <c r="R283" s="262">
        <v>1</v>
      </c>
      <c r="S283" s="262">
        <v>2</v>
      </c>
      <c r="T283" s="263"/>
      <c r="V283"/>
      <c r="W283"/>
      <c r="X283">
        <f>'[4]Student name internal mark'!AA284</f>
        <v>0</v>
      </c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 s="253"/>
    </row>
    <row r="284" spans="1:41" s="216" customFormat="1" ht="15.6">
      <c r="A284">
        <f t="shared" si="78"/>
        <v>77</v>
      </c>
      <c r="B284" s="191" t="str">
        <f>C284&amp;":"&amp;COUNTIF($C$6:C284,C284)</f>
        <v>77:9</v>
      </c>
      <c r="C284" s="148">
        <f t="shared" si="79"/>
        <v>77</v>
      </c>
      <c r="D284" s="262">
        <v>2</v>
      </c>
      <c r="E284" s="262">
        <v>2</v>
      </c>
      <c r="F284" s="262">
        <v>2</v>
      </c>
      <c r="G284" s="262">
        <v>2</v>
      </c>
      <c r="H284" s="262">
        <v>1</v>
      </c>
      <c r="I284" s="262">
        <v>2</v>
      </c>
      <c r="J284" s="262">
        <v>1</v>
      </c>
      <c r="K284" s="262">
        <v>2</v>
      </c>
      <c r="L284" s="262">
        <v>1</v>
      </c>
      <c r="M284" s="262">
        <v>2</v>
      </c>
      <c r="N284" s="262">
        <v>8</v>
      </c>
      <c r="O284" s="262">
        <v>8</v>
      </c>
      <c r="P284" s="262">
        <v>8</v>
      </c>
      <c r="Q284" s="262">
        <v>14</v>
      </c>
      <c r="R284" s="262">
        <v>10</v>
      </c>
      <c r="S284" s="262">
        <v>12</v>
      </c>
      <c r="T284" s="263"/>
      <c r="V284"/>
      <c r="W284"/>
      <c r="X284">
        <f>'[4]Student name internal mark'!AA285</f>
        <v>0</v>
      </c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 s="253"/>
    </row>
    <row r="285" spans="1:41" s="216" customFormat="1" ht="15.6">
      <c r="A285">
        <f t="shared" si="78"/>
        <v>72</v>
      </c>
      <c r="B285" s="191" t="str">
        <f>C285&amp;":"&amp;COUNTIF($C$6:C285,C285)</f>
        <v>72:14</v>
      </c>
      <c r="C285" s="148">
        <f t="shared" si="79"/>
        <v>72</v>
      </c>
      <c r="D285" s="262">
        <v>1</v>
      </c>
      <c r="E285" s="262">
        <v>1</v>
      </c>
      <c r="F285" s="262">
        <v>1</v>
      </c>
      <c r="G285" s="262">
        <v>1</v>
      </c>
      <c r="H285" s="262">
        <v>1</v>
      </c>
      <c r="I285" s="262">
        <v>1</v>
      </c>
      <c r="J285" s="262">
        <v>2</v>
      </c>
      <c r="K285" s="262">
        <v>2</v>
      </c>
      <c r="L285" s="262">
        <v>2</v>
      </c>
      <c r="M285" s="262">
        <v>1</v>
      </c>
      <c r="N285" s="262">
        <v>7</v>
      </c>
      <c r="O285" s="262">
        <v>8</v>
      </c>
      <c r="P285" s="262">
        <v>7</v>
      </c>
      <c r="Q285" s="262">
        <v>14</v>
      </c>
      <c r="R285" s="262">
        <v>10</v>
      </c>
      <c r="S285" s="262">
        <v>13</v>
      </c>
      <c r="T285" s="263"/>
      <c r="V285"/>
      <c r="W285"/>
      <c r="X285">
        <f>'[4]Student name internal mark'!AA286</f>
        <v>0</v>
      </c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 s="253"/>
    </row>
    <row r="286" spans="1:41" s="216" customFormat="1" ht="15.6">
      <c r="A286">
        <f t="shared" si="78"/>
        <v>77</v>
      </c>
      <c r="B286" s="191" t="str">
        <f>C286&amp;":"&amp;COUNTIF($C$6:C286,C286)</f>
        <v>77:10</v>
      </c>
      <c r="C286" s="148">
        <f t="shared" si="79"/>
        <v>77</v>
      </c>
      <c r="D286" s="262">
        <v>1</v>
      </c>
      <c r="E286" s="262">
        <v>1</v>
      </c>
      <c r="F286" s="262">
        <v>1</v>
      </c>
      <c r="G286" s="262">
        <v>1</v>
      </c>
      <c r="H286" s="262">
        <v>1</v>
      </c>
      <c r="I286" s="262">
        <v>1</v>
      </c>
      <c r="J286" s="262">
        <v>1</v>
      </c>
      <c r="K286" s="262">
        <v>1</v>
      </c>
      <c r="L286" s="262">
        <v>2</v>
      </c>
      <c r="M286" s="262">
        <v>2</v>
      </c>
      <c r="N286" s="262">
        <v>10</v>
      </c>
      <c r="O286" s="262">
        <v>11</v>
      </c>
      <c r="P286" s="262">
        <v>14</v>
      </c>
      <c r="Q286" s="262">
        <v>11</v>
      </c>
      <c r="R286" s="262">
        <v>12</v>
      </c>
      <c r="S286" s="262">
        <v>7</v>
      </c>
      <c r="T286" s="263"/>
      <c r="V286"/>
      <c r="W286"/>
      <c r="X286">
        <f>'[4]Student name internal mark'!AA287</f>
        <v>0</v>
      </c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 s="253"/>
    </row>
    <row r="287" spans="1:41" s="216" customFormat="1" ht="15.6">
      <c r="A287">
        <f t="shared" si="78"/>
        <v>44</v>
      </c>
      <c r="B287" s="191" t="str">
        <f>C287&amp;":"&amp;COUNTIF($C$6:C287,C287)</f>
        <v>44:4</v>
      </c>
      <c r="C287" s="148">
        <f t="shared" si="79"/>
        <v>44</v>
      </c>
      <c r="D287" s="262">
        <v>2</v>
      </c>
      <c r="E287" s="262">
        <v>1</v>
      </c>
      <c r="F287" s="262">
        <v>1</v>
      </c>
      <c r="G287" s="262">
        <v>2</v>
      </c>
      <c r="H287" s="262">
        <v>1</v>
      </c>
      <c r="I287" s="262">
        <v>2</v>
      </c>
      <c r="J287" s="262">
        <v>1</v>
      </c>
      <c r="K287" s="262">
        <v>1</v>
      </c>
      <c r="L287" s="262">
        <v>2</v>
      </c>
      <c r="M287" s="262">
        <v>2</v>
      </c>
      <c r="N287" s="262">
        <v>4</v>
      </c>
      <c r="O287" s="262">
        <v>1</v>
      </c>
      <c r="P287" s="262">
        <v>0</v>
      </c>
      <c r="Q287" s="262">
        <v>14</v>
      </c>
      <c r="R287" s="262">
        <v>2</v>
      </c>
      <c r="S287" s="262">
        <v>8</v>
      </c>
      <c r="T287" s="263"/>
      <c r="V287"/>
      <c r="W287"/>
      <c r="X287">
        <f>'[4]Student name internal mark'!AA288</f>
        <v>0</v>
      </c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 s="253"/>
    </row>
    <row r="288" spans="1:41" s="216" customFormat="1" ht="15.6">
      <c r="A288">
        <f t="shared" si="78"/>
        <v>74</v>
      </c>
      <c r="B288" s="191" t="str">
        <f>C288&amp;":"&amp;COUNTIF($C$6:C288,C288)</f>
        <v>74:7</v>
      </c>
      <c r="C288" s="148">
        <f t="shared" si="79"/>
        <v>74</v>
      </c>
      <c r="D288" s="262">
        <v>1</v>
      </c>
      <c r="E288" s="262">
        <v>2</v>
      </c>
      <c r="F288" s="262">
        <v>1</v>
      </c>
      <c r="G288" s="262">
        <v>1</v>
      </c>
      <c r="H288" s="262">
        <v>1</v>
      </c>
      <c r="I288" s="262">
        <v>1</v>
      </c>
      <c r="J288" s="262">
        <v>1</v>
      </c>
      <c r="K288" s="262">
        <v>2</v>
      </c>
      <c r="L288" s="262">
        <v>2</v>
      </c>
      <c r="M288" s="262">
        <v>1</v>
      </c>
      <c r="N288" s="262">
        <v>8</v>
      </c>
      <c r="O288" s="262">
        <v>14</v>
      </c>
      <c r="P288" s="262">
        <v>11</v>
      </c>
      <c r="Q288" s="262">
        <v>12</v>
      </c>
      <c r="R288" s="262">
        <v>2</v>
      </c>
      <c r="S288" s="262">
        <v>14</v>
      </c>
      <c r="T288" s="263"/>
      <c r="V288"/>
      <c r="W288"/>
      <c r="X288">
        <f>'[4]Student name internal mark'!AA289</f>
        <v>0</v>
      </c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 s="253"/>
    </row>
    <row r="289" spans="1:41" s="216" customFormat="1" ht="15.6">
      <c r="A289">
        <f t="shared" si="78"/>
        <v>77</v>
      </c>
      <c r="B289" s="191" t="str">
        <f>C289&amp;":"&amp;COUNTIF($C$6:C289,C289)</f>
        <v>77:11</v>
      </c>
      <c r="C289" s="148">
        <f t="shared" si="79"/>
        <v>77</v>
      </c>
      <c r="D289" s="262">
        <v>2</v>
      </c>
      <c r="E289" s="262">
        <v>1</v>
      </c>
      <c r="F289" s="262">
        <v>2</v>
      </c>
      <c r="G289" s="262">
        <v>2</v>
      </c>
      <c r="H289" s="262">
        <v>2</v>
      </c>
      <c r="I289" s="262">
        <v>1</v>
      </c>
      <c r="J289" s="262">
        <v>1</v>
      </c>
      <c r="K289" s="262">
        <v>1</v>
      </c>
      <c r="L289" s="262">
        <v>1</v>
      </c>
      <c r="M289" s="262">
        <v>1</v>
      </c>
      <c r="N289" s="262">
        <v>8</v>
      </c>
      <c r="O289" s="262">
        <v>11</v>
      </c>
      <c r="P289" s="262">
        <v>12</v>
      </c>
      <c r="Q289" s="262">
        <v>9</v>
      </c>
      <c r="R289" s="262">
        <v>14</v>
      </c>
      <c r="S289" s="262">
        <v>9</v>
      </c>
      <c r="T289" s="263"/>
      <c r="V289"/>
      <c r="W289"/>
      <c r="X289">
        <f>'[4]Student name internal mark'!AA290</f>
        <v>0</v>
      </c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 s="253"/>
    </row>
    <row r="290" spans="1:41" s="216" customFormat="1" ht="15.6">
      <c r="A290">
        <f t="shared" si="78"/>
        <v>69</v>
      </c>
      <c r="B290" s="191" t="str">
        <f>C290&amp;":"&amp;COUNTIF($C$6:C290,C290)</f>
        <v>69:7</v>
      </c>
      <c r="C290" s="148">
        <f t="shared" si="79"/>
        <v>69</v>
      </c>
      <c r="D290" s="262">
        <v>1</v>
      </c>
      <c r="E290" s="262">
        <v>1</v>
      </c>
      <c r="F290" s="262">
        <v>2</v>
      </c>
      <c r="G290" s="262">
        <v>1</v>
      </c>
      <c r="H290" s="262">
        <v>1</v>
      </c>
      <c r="I290" s="262">
        <v>1</v>
      </c>
      <c r="J290" s="262">
        <v>2</v>
      </c>
      <c r="K290" s="262">
        <v>1</v>
      </c>
      <c r="L290" s="262">
        <v>2</v>
      </c>
      <c r="M290" s="262">
        <v>2</v>
      </c>
      <c r="N290" s="262">
        <v>9</v>
      </c>
      <c r="O290" s="262">
        <v>8</v>
      </c>
      <c r="P290" s="262">
        <v>13</v>
      </c>
      <c r="Q290" s="262">
        <v>7</v>
      </c>
      <c r="R290" s="262">
        <v>9</v>
      </c>
      <c r="S290" s="262">
        <v>9</v>
      </c>
      <c r="T290" s="263"/>
      <c r="V290"/>
      <c r="W290"/>
      <c r="X290">
        <f>'[4]Student name internal mark'!AA291</f>
        <v>0</v>
      </c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 s="253"/>
    </row>
    <row r="291" spans="1:41" s="216" customFormat="1" ht="15.6">
      <c r="A291">
        <f t="shared" si="78"/>
        <v>74</v>
      </c>
      <c r="B291" s="191" t="str">
        <f>C291&amp;":"&amp;COUNTIF($C$6:C291,C291)</f>
        <v>74:8</v>
      </c>
      <c r="C291" s="148">
        <f t="shared" si="79"/>
        <v>74</v>
      </c>
      <c r="D291" s="262">
        <v>1</v>
      </c>
      <c r="E291" s="262">
        <v>1</v>
      </c>
      <c r="F291" s="262">
        <v>2</v>
      </c>
      <c r="G291" s="262">
        <v>1</v>
      </c>
      <c r="H291" s="262">
        <v>1</v>
      </c>
      <c r="I291" s="262">
        <v>1</v>
      </c>
      <c r="J291" s="262">
        <v>2</v>
      </c>
      <c r="K291" s="262">
        <v>1</v>
      </c>
      <c r="L291" s="262">
        <v>2</v>
      </c>
      <c r="M291" s="262">
        <v>1</v>
      </c>
      <c r="N291" s="262">
        <v>7</v>
      </c>
      <c r="O291" s="262">
        <v>10</v>
      </c>
      <c r="P291" s="262">
        <v>10</v>
      </c>
      <c r="Q291" s="262">
        <v>11</v>
      </c>
      <c r="R291" s="262">
        <v>12</v>
      </c>
      <c r="S291" s="262">
        <v>11</v>
      </c>
      <c r="T291" s="263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 s="253"/>
    </row>
    <row r="292" spans="1:41" s="216" customFormat="1" ht="15.6">
      <c r="A292">
        <f t="shared" si="78"/>
        <v>48</v>
      </c>
      <c r="B292" s="191" t="str">
        <f>C292&amp;":"&amp;COUNTIF($C$6:C292,C292)</f>
        <v>48:6</v>
      </c>
      <c r="C292" s="148">
        <f t="shared" si="79"/>
        <v>48</v>
      </c>
      <c r="D292" s="262">
        <v>1</v>
      </c>
      <c r="E292" s="262">
        <v>2</v>
      </c>
      <c r="F292" s="262">
        <v>1</v>
      </c>
      <c r="G292" s="262">
        <v>1</v>
      </c>
      <c r="H292" s="262">
        <v>1</v>
      </c>
      <c r="I292" s="262">
        <v>2</v>
      </c>
      <c r="J292" s="262">
        <v>2</v>
      </c>
      <c r="K292" s="262">
        <v>2</v>
      </c>
      <c r="L292" s="262">
        <v>2</v>
      </c>
      <c r="M292" s="262">
        <v>1</v>
      </c>
      <c r="N292" s="262">
        <v>1</v>
      </c>
      <c r="O292" s="262">
        <v>10</v>
      </c>
      <c r="P292" s="262">
        <v>10</v>
      </c>
      <c r="Q292" s="262">
        <v>0</v>
      </c>
      <c r="R292" s="262">
        <v>9</v>
      </c>
      <c r="S292" s="262">
        <v>3</v>
      </c>
      <c r="T292" s="263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 s="253"/>
    </row>
    <row r="293" spans="1:41" s="216" customFormat="1" ht="15.6">
      <c r="A293">
        <f t="shared" si="78"/>
        <v>38</v>
      </c>
      <c r="B293" s="191" t="str">
        <f>C293&amp;":"&amp;COUNTIF($C$6:C293,C293)</f>
        <v>38:1</v>
      </c>
      <c r="C293" s="148">
        <f t="shared" si="79"/>
        <v>38</v>
      </c>
      <c r="D293" s="262">
        <v>2</v>
      </c>
      <c r="E293" s="262">
        <v>1</v>
      </c>
      <c r="F293" s="262">
        <v>2</v>
      </c>
      <c r="G293" s="262">
        <v>1</v>
      </c>
      <c r="H293" s="262">
        <v>1</v>
      </c>
      <c r="I293" s="262">
        <v>1</v>
      </c>
      <c r="J293" s="262">
        <v>2</v>
      </c>
      <c r="K293" s="262">
        <v>1</v>
      </c>
      <c r="L293" s="262">
        <v>1</v>
      </c>
      <c r="M293" s="262">
        <v>1</v>
      </c>
      <c r="N293" s="262">
        <v>3</v>
      </c>
      <c r="O293" s="262">
        <v>3</v>
      </c>
      <c r="P293" s="262">
        <v>3</v>
      </c>
      <c r="Q293" s="262">
        <v>2</v>
      </c>
      <c r="R293" s="262">
        <v>12</v>
      </c>
      <c r="S293" s="262">
        <v>2</v>
      </c>
      <c r="T293" s="26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 s="253"/>
    </row>
    <row r="294" spans="1:41" s="216" customFormat="1" ht="15.6">
      <c r="A294">
        <f t="shared" si="78"/>
        <v>71</v>
      </c>
      <c r="B294" s="191" t="str">
        <f>C294&amp;":"&amp;COUNTIF($C$6:C294,C294)</f>
        <v>71:7</v>
      </c>
      <c r="C294" s="148">
        <f t="shared" si="79"/>
        <v>71</v>
      </c>
      <c r="D294" s="262">
        <v>1</v>
      </c>
      <c r="E294" s="262">
        <v>1</v>
      </c>
      <c r="F294" s="262">
        <v>2</v>
      </c>
      <c r="G294" s="262">
        <v>1</v>
      </c>
      <c r="H294" s="262">
        <v>1</v>
      </c>
      <c r="I294" s="262">
        <v>1</v>
      </c>
      <c r="J294" s="262">
        <v>2</v>
      </c>
      <c r="K294" s="262">
        <v>2</v>
      </c>
      <c r="L294" s="262">
        <v>1</v>
      </c>
      <c r="M294" s="262">
        <v>1</v>
      </c>
      <c r="N294" s="262">
        <v>5</v>
      </c>
      <c r="O294" s="262">
        <v>14</v>
      </c>
      <c r="P294" s="262">
        <v>11</v>
      </c>
      <c r="Q294" s="262">
        <v>8</v>
      </c>
      <c r="R294" s="262">
        <v>8</v>
      </c>
      <c r="S294" s="262">
        <v>12</v>
      </c>
      <c r="T294" s="263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 s="253"/>
    </row>
    <row r="295" spans="1:41" s="216" customFormat="1" ht="15.6">
      <c r="A295">
        <f t="shared" si="78"/>
        <v>73</v>
      </c>
      <c r="B295" s="191" t="str">
        <f>C295&amp;":"&amp;COUNTIF($C$6:C295,C295)</f>
        <v>73:8</v>
      </c>
      <c r="C295" s="148">
        <f t="shared" si="79"/>
        <v>73</v>
      </c>
      <c r="D295" s="262">
        <v>1</v>
      </c>
      <c r="E295" s="262">
        <v>1</v>
      </c>
      <c r="F295" s="262">
        <v>1</v>
      </c>
      <c r="G295" s="262">
        <v>2</v>
      </c>
      <c r="H295" s="262">
        <v>1</v>
      </c>
      <c r="I295" s="262">
        <v>1</v>
      </c>
      <c r="J295" s="262">
        <v>1</v>
      </c>
      <c r="K295" s="262">
        <v>2</v>
      </c>
      <c r="L295" s="262">
        <v>2</v>
      </c>
      <c r="M295" s="262">
        <v>2</v>
      </c>
      <c r="N295" s="262">
        <v>10</v>
      </c>
      <c r="O295" s="262">
        <v>9</v>
      </c>
      <c r="P295" s="262">
        <v>8</v>
      </c>
      <c r="Q295" s="262">
        <v>13</v>
      </c>
      <c r="R295" s="262">
        <v>10</v>
      </c>
      <c r="S295" s="262">
        <v>9</v>
      </c>
      <c r="T295" s="263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 s="253"/>
    </row>
    <row r="296" spans="1:41" s="216" customFormat="1" ht="15.6">
      <c r="A296">
        <f t="shared" si="78"/>
        <v>67</v>
      </c>
      <c r="B296" s="191" t="str">
        <f>C296&amp;":"&amp;COUNTIF($C$6:C296,C296)</f>
        <v>67:10</v>
      </c>
      <c r="C296" s="148">
        <f t="shared" si="79"/>
        <v>67</v>
      </c>
      <c r="D296" s="262">
        <v>1</v>
      </c>
      <c r="E296" s="262">
        <v>1</v>
      </c>
      <c r="F296" s="262">
        <v>1</v>
      </c>
      <c r="G296" s="262">
        <v>1</v>
      </c>
      <c r="H296" s="262">
        <v>1</v>
      </c>
      <c r="I296" s="262">
        <v>1</v>
      </c>
      <c r="J296" s="262">
        <v>2</v>
      </c>
      <c r="K296" s="262">
        <v>1</v>
      </c>
      <c r="L296" s="262">
        <v>1</v>
      </c>
      <c r="M296" s="262">
        <v>1</v>
      </c>
      <c r="N296" s="262">
        <v>5</v>
      </c>
      <c r="O296" s="262">
        <v>7</v>
      </c>
      <c r="P296" s="262">
        <v>14</v>
      </c>
      <c r="Q296" s="262">
        <v>9</v>
      </c>
      <c r="R296" s="262">
        <v>14</v>
      </c>
      <c r="S296" s="262">
        <v>7</v>
      </c>
      <c r="T296" s="263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 s="253"/>
    </row>
    <row r="297" spans="1:41" s="216" customFormat="1" ht="15.6">
      <c r="A297">
        <f t="shared" si="78"/>
        <v>66</v>
      </c>
      <c r="B297" s="191" t="str">
        <f>C297&amp;":"&amp;COUNTIF($C$6:C297,C297)</f>
        <v>66:7</v>
      </c>
      <c r="C297" s="148">
        <f t="shared" si="79"/>
        <v>66</v>
      </c>
      <c r="D297" s="262">
        <v>1</v>
      </c>
      <c r="E297" s="262">
        <v>1</v>
      </c>
      <c r="F297" s="262">
        <v>2</v>
      </c>
      <c r="G297" s="262">
        <v>1</v>
      </c>
      <c r="H297" s="262">
        <v>1</v>
      </c>
      <c r="I297" s="262">
        <v>1</v>
      </c>
      <c r="J297" s="262">
        <v>1</v>
      </c>
      <c r="K297" s="262">
        <v>2</v>
      </c>
      <c r="L297" s="262">
        <v>1</v>
      </c>
      <c r="M297" s="262">
        <v>1</v>
      </c>
      <c r="N297" s="262">
        <v>5</v>
      </c>
      <c r="O297" s="262">
        <v>13</v>
      </c>
      <c r="P297" s="262">
        <v>12</v>
      </c>
      <c r="Q297" s="262">
        <v>8</v>
      </c>
      <c r="R297" s="262">
        <v>8</v>
      </c>
      <c r="S297" s="262">
        <v>8</v>
      </c>
      <c r="T297" s="263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 s="253"/>
    </row>
    <row r="298" spans="1:41" s="216" customFormat="1" ht="15.6">
      <c r="A298">
        <f t="shared" si="78"/>
        <v>50</v>
      </c>
      <c r="B298" s="191" t="str">
        <f>C298&amp;":"&amp;COUNTIF($C$6:C298,C298)</f>
        <v>50:4</v>
      </c>
      <c r="C298" s="148">
        <f t="shared" si="79"/>
        <v>50</v>
      </c>
      <c r="D298" s="262">
        <v>1</v>
      </c>
      <c r="E298" s="262">
        <v>2</v>
      </c>
      <c r="F298" s="262">
        <v>1</v>
      </c>
      <c r="G298" s="262">
        <v>2</v>
      </c>
      <c r="H298" s="262">
        <v>2</v>
      </c>
      <c r="I298" s="262">
        <v>2</v>
      </c>
      <c r="J298" s="262">
        <v>1</v>
      </c>
      <c r="K298" s="262">
        <v>1</v>
      </c>
      <c r="L298" s="262">
        <v>2</v>
      </c>
      <c r="M298" s="262">
        <v>1</v>
      </c>
      <c r="N298" s="262">
        <v>3</v>
      </c>
      <c r="O298" s="262">
        <v>6</v>
      </c>
      <c r="P298" s="262">
        <v>5</v>
      </c>
      <c r="Q298" s="262">
        <v>6</v>
      </c>
      <c r="R298" s="262">
        <v>3</v>
      </c>
      <c r="S298" s="262">
        <v>12</v>
      </c>
      <c r="T298" s="263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 s="253"/>
    </row>
    <row r="299" spans="1:41" s="216" customFormat="1" ht="15.6">
      <c r="A299">
        <f t="shared" si="78"/>
        <v>66</v>
      </c>
      <c r="B299" s="191" t="str">
        <f>C299&amp;":"&amp;COUNTIF($C$6:C299,C299)</f>
        <v>66:8</v>
      </c>
      <c r="C299" s="148">
        <f t="shared" si="79"/>
        <v>66</v>
      </c>
      <c r="D299" s="262">
        <v>1</v>
      </c>
      <c r="E299" s="262">
        <v>2</v>
      </c>
      <c r="F299" s="262">
        <v>1</v>
      </c>
      <c r="G299" s="262">
        <v>2</v>
      </c>
      <c r="H299" s="262">
        <v>1</v>
      </c>
      <c r="I299" s="262">
        <v>1</v>
      </c>
      <c r="J299" s="262">
        <v>1</v>
      </c>
      <c r="K299" s="262">
        <v>2</v>
      </c>
      <c r="L299" s="262">
        <v>2</v>
      </c>
      <c r="M299" s="262">
        <v>1</v>
      </c>
      <c r="N299" s="262">
        <v>4</v>
      </c>
      <c r="O299" s="262">
        <v>10</v>
      </c>
      <c r="P299" s="262">
        <v>8</v>
      </c>
      <c r="Q299" s="262">
        <v>4</v>
      </c>
      <c r="R299" s="262">
        <v>14</v>
      </c>
      <c r="S299" s="262">
        <v>12</v>
      </c>
      <c r="T299" s="263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 s="253"/>
    </row>
    <row r="300" spans="1:41" s="216" customFormat="1" ht="15.6">
      <c r="A300">
        <f t="shared" si="78"/>
        <v>72</v>
      </c>
      <c r="B300" s="191" t="str">
        <f>C300&amp;":"&amp;COUNTIF($C$6:C300,C300)</f>
        <v>72:15</v>
      </c>
      <c r="C300" s="148">
        <f t="shared" si="79"/>
        <v>72</v>
      </c>
      <c r="D300" s="262">
        <v>2</v>
      </c>
      <c r="E300" s="262">
        <v>2</v>
      </c>
      <c r="F300" s="262">
        <v>2</v>
      </c>
      <c r="G300" s="262">
        <v>1</v>
      </c>
      <c r="H300" s="262">
        <v>1</v>
      </c>
      <c r="I300" s="262">
        <v>1</v>
      </c>
      <c r="J300" s="262">
        <v>1</v>
      </c>
      <c r="K300" s="262">
        <v>1</v>
      </c>
      <c r="L300" s="262">
        <v>2</v>
      </c>
      <c r="M300" s="262">
        <v>2</v>
      </c>
      <c r="N300" s="262">
        <v>8</v>
      </c>
      <c r="O300" s="262">
        <v>12</v>
      </c>
      <c r="P300" s="262">
        <v>7</v>
      </c>
      <c r="Q300" s="262">
        <v>8</v>
      </c>
      <c r="R300" s="262">
        <v>10</v>
      </c>
      <c r="S300" s="262">
        <v>12</v>
      </c>
      <c r="T300" s="263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 s="253"/>
    </row>
    <row r="301" spans="1:41" s="216" customFormat="1" ht="15.6">
      <c r="A301">
        <f t="shared" si="78"/>
        <v>61</v>
      </c>
      <c r="B301" s="191" t="str">
        <f>C301&amp;":"&amp;COUNTIF($C$6:C301,C301)</f>
        <v>61:14</v>
      </c>
      <c r="C301" s="148">
        <f t="shared" si="79"/>
        <v>61</v>
      </c>
      <c r="D301" s="262">
        <v>1</v>
      </c>
      <c r="E301" s="262">
        <v>1</v>
      </c>
      <c r="F301" s="262">
        <v>1</v>
      </c>
      <c r="G301" s="262">
        <v>1</v>
      </c>
      <c r="H301" s="262">
        <v>1</v>
      </c>
      <c r="I301" s="262">
        <v>1</v>
      </c>
      <c r="J301" s="262">
        <v>2</v>
      </c>
      <c r="K301" s="262">
        <v>2</v>
      </c>
      <c r="L301" s="262">
        <v>1</v>
      </c>
      <c r="M301" s="262">
        <v>1</v>
      </c>
      <c r="N301" s="262">
        <v>6</v>
      </c>
      <c r="O301" s="262">
        <v>7</v>
      </c>
      <c r="P301" s="262">
        <v>8</v>
      </c>
      <c r="Q301" s="262">
        <v>8</v>
      </c>
      <c r="R301" s="262">
        <v>8</v>
      </c>
      <c r="S301" s="262">
        <v>12</v>
      </c>
      <c r="T301" s="263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 s="253"/>
    </row>
    <row r="302" spans="1:41" s="216" customFormat="1" ht="15.6">
      <c r="A302">
        <f t="shared" si="78"/>
        <v>69</v>
      </c>
      <c r="B302" s="191" t="str">
        <f>C302&amp;":"&amp;COUNTIF($C$6:C302,C302)</f>
        <v>69:8</v>
      </c>
      <c r="C302" s="148">
        <f t="shared" si="79"/>
        <v>69</v>
      </c>
      <c r="D302" s="262">
        <v>1</v>
      </c>
      <c r="E302" s="262">
        <v>1</v>
      </c>
      <c r="F302" s="262">
        <v>2</v>
      </c>
      <c r="G302" s="262">
        <v>1</v>
      </c>
      <c r="H302" s="262">
        <v>1</v>
      </c>
      <c r="I302" s="262">
        <v>1</v>
      </c>
      <c r="J302" s="262">
        <v>1</v>
      </c>
      <c r="K302" s="262">
        <v>1</v>
      </c>
      <c r="L302" s="262">
        <v>2</v>
      </c>
      <c r="M302" s="262">
        <v>2</v>
      </c>
      <c r="N302" s="262">
        <v>5</v>
      </c>
      <c r="O302" s="262">
        <v>13</v>
      </c>
      <c r="P302" s="262">
        <v>8</v>
      </c>
      <c r="Q302" s="262">
        <v>9</v>
      </c>
      <c r="R302" s="262">
        <v>7</v>
      </c>
      <c r="S302" s="262">
        <v>14</v>
      </c>
      <c r="T302" s="263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 s="253"/>
    </row>
    <row r="303" spans="1:41" s="216" customFormat="1" ht="15.6">
      <c r="A303">
        <f t="shared" si="78"/>
        <v>79</v>
      </c>
      <c r="B303" s="191" t="str">
        <f>C303&amp;":"&amp;COUNTIF($C$6:C303,C303)</f>
        <v>79:5</v>
      </c>
      <c r="C303" s="148">
        <f t="shared" si="79"/>
        <v>79</v>
      </c>
      <c r="D303" s="262">
        <v>2</v>
      </c>
      <c r="E303" s="262">
        <v>2</v>
      </c>
      <c r="F303" s="262">
        <v>1</v>
      </c>
      <c r="G303" s="262">
        <v>2</v>
      </c>
      <c r="H303" s="262">
        <v>1</v>
      </c>
      <c r="I303" s="262">
        <v>2</v>
      </c>
      <c r="J303" s="262">
        <v>1</v>
      </c>
      <c r="K303" s="262">
        <v>1</v>
      </c>
      <c r="L303" s="262">
        <v>2</v>
      </c>
      <c r="M303" s="262">
        <v>2</v>
      </c>
      <c r="N303" s="262">
        <v>9</v>
      </c>
      <c r="O303" s="262">
        <v>12</v>
      </c>
      <c r="P303" s="262">
        <v>8</v>
      </c>
      <c r="Q303" s="262">
        <v>10</v>
      </c>
      <c r="R303" s="262">
        <v>10</v>
      </c>
      <c r="S303" s="262">
        <v>14</v>
      </c>
      <c r="T303" s="26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 s="253"/>
    </row>
    <row r="304" spans="1:41" s="216" customFormat="1" ht="15.6">
      <c r="A304">
        <f t="shared" si="78"/>
        <v>50</v>
      </c>
      <c r="B304" s="191" t="str">
        <f>C304&amp;":"&amp;COUNTIF($C$6:C304,C304)</f>
        <v>50:5</v>
      </c>
      <c r="C304" s="148">
        <f t="shared" si="79"/>
        <v>50</v>
      </c>
      <c r="D304" s="262">
        <v>1</v>
      </c>
      <c r="E304" s="262">
        <v>2</v>
      </c>
      <c r="F304" s="262">
        <v>1</v>
      </c>
      <c r="G304" s="262">
        <v>1</v>
      </c>
      <c r="H304" s="262">
        <v>1</v>
      </c>
      <c r="I304" s="262">
        <v>1</v>
      </c>
      <c r="J304" s="262">
        <v>2</v>
      </c>
      <c r="K304" s="262">
        <v>2</v>
      </c>
      <c r="L304" s="262">
        <v>2</v>
      </c>
      <c r="M304" s="262">
        <v>2</v>
      </c>
      <c r="N304" s="262">
        <v>9</v>
      </c>
      <c r="O304" s="262">
        <v>3</v>
      </c>
      <c r="P304" s="262">
        <v>6</v>
      </c>
      <c r="Q304" s="262">
        <v>2</v>
      </c>
      <c r="R304" s="262">
        <v>14</v>
      </c>
      <c r="S304" s="262">
        <v>1</v>
      </c>
      <c r="T304" s="263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 s="253"/>
    </row>
    <row r="305" spans="1:41" s="216" customFormat="1" ht="15.6">
      <c r="A305">
        <f t="shared" si="78"/>
        <v>73</v>
      </c>
      <c r="B305" s="191" t="str">
        <f>C305&amp;":"&amp;COUNTIF($C$6:C305,C305)</f>
        <v>73:9</v>
      </c>
      <c r="C305" s="148">
        <f t="shared" si="79"/>
        <v>73</v>
      </c>
      <c r="D305" s="262">
        <v>2</v>
      </c>
      <c r="E305" s="262">
        <v>2</v>
      </c>
      <c r="F305" s="262">
        <v>2</v>
      </c>
      <c r="G305" s="262">
        <v>2</v>
      </c>
      <c r="H305" s="262">
        <v>2</v>
      </c>
      <c r="I305" s="262">
        <v>2</v>
      </c>
      <c r="J305" s="262">
        <v>2</v>
      </c>
      <c r="K305" s="262">
        <v>2</v>
      </c>
      <c r="L305" s="262">
        <v>2</v>
      </c>
      <c r="M305" s="262">
        <v>2</v>
      </c>
      <c r="N305" s="262">
        <v>10</v>
      </c>
      <c r="O305" s="262">
        <v>11</v>
      </c>
      <c r="P305" s="262">
        <v>7</v>
      </c>
      <c r="Q305" s="262">
        <v>10</v>
      </c>
      <c r="R305" s="262">
        <v>8</v>
      </c>
      <c r="S305" s="262">
        <v>7</v>
      </c>
      <c r="T305" s="263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 s="253"/>
    </row>
    <row r="306" spans="1:41" s="216" customFormat="1" ht="15.6">
      <c r="A306">
        <f t="shared" si="78"/>
        <v>66</v>
      </c>
      <c r="B306" s="191" t="str">
        <f>C306&amp;":"&amp;COUNTIF($C$6:C306,C306)</f>
        <v>66:9</v>
      </c>
      <c r="C306" s="148">
        <f t="shared" si="79"/>
        <v>66</v>
      </c>
      <c r="D306" s="262">
        <v>1</v>
      </c>
      <c r="E306" s="262">
        <v>1</v>
      </c>
      <c r="F306" s="262">
        <v>1</v>
      </c>
      <c r="G306" s="262">
        <v>1</v>
      </c>
      <c r="H306" s="262">
        <v>1</v>
      </c>
      <c r="I306" s="262">
        <v>1</v>
      </c>
      <c r="J306" s="262">
        <v>1</v>
      </c>
      <c r="K306" s="262">
        <v>1</v>
      </c>
      <c r="L306" s="262">
        <v>1</v>
      </c>
      <c r="M306" s="262">
        <v>2</v>
      </c>
      <c r="N306" s="262">
        <v>6</v>
      </c>
      <c r="O306" s="262">
        <v>12</v>
      </c>
      <c r="P306" s="262">
        <v>7</v>
      </c>
      <c r="Q306" s="262">
        <v>8</v>
      </c>
      <c r="R306" s="262">
        <v>9</v>
      </c>
      <c r="S306" s="262">
        <v>13</v>
      </c>
      <c r="T306" s="263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 s="253"/>
    </row>
    <row r="307" spans="1:41" s="216" customFormat="1" ht="15.6">
      <c r="A307">
        <f t="shared" si="78"/>
        <v>76</v>
      </c>
      <c r="B307" s="191" t="str">
        <f>C307&amp;":"&amp;COUNTIF($C$6:C307,C307)</f>
        <v>76:8</v>
      </c>
      <c r="C307" s="148">
        <f t="shared" si="79"/>
        <v>76</v>
      </c>
      <c r="D307" s="262">
        <v>1</v>
      </c>
      <c r="E307" s="262">
        <v>1</v>
      </c>
      <c r="F307" s="262">
        <v>1</v>
      </c>
      <c r="G307" s="262">
        <v>1</v>
      </c>
      <c r="H307" s="262">
        <v>1</v>
      </c>
      <c r="I307" s="262">
        <v>1</v>
      </c>
      <c r="J307" s="262">
        <v>2</v>
      </c>
      <c r="K307" s="262">
        <v>2</v>
      </c>
      <c r="L307" s="262">
        <v>2</v>
      </c>
      <c r="M307" s="262">
        <v>2</v>
      </c>
      <c r="N307" s="262">
        <v>10</v>
      </c>
      <c r="O307" s="262">
        <v>7</v>
      </c>
      <c r="P307" s="262">
        <v>9</v>
      </c>
      <c r="Q307" s="262">
        <v>11</v>
      </c>
      <c r="R307" s="262">
        <v>12</v>
      </c>
      <c r="S307" s="262">
        <v>13</v>
      </c>
      <c r="T307" s="263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 s="253"/>
    </row>
    <row r="308" spans="1:41" s="216" customFormat="1" ht="15.6">
      <c r="A308">
        <f t="shared" si="78"/>
        <v>56</v>
      </c>
      <c r="B308" s="191" t="str">
        <f>C308&amp;":"&amp;COUNTIF($C$6:C308,C308)</f>
        <v>56:3</v>
      </c>
      <c r="C308" s="148">
        <f t="shared" si="79"/>
        <v>56</v>
      </c>
      <c r="D308" s="262">
        <v>2</v>
      </c>
      <c r="E308" s="262">
        <v>2</v>
      </c>
      <c r="F308" s="262">
        <v>1</v>
      </c>
      <c r="G308" s="262">
        <v>1</v>
      </c>
      <c r="H308" s="262">
        <v>1</v>
      </c>
      <c r="I308" s="262">
        <v>1</v>
      </c>
      <c r="J308" s="262">
        <v>2</v>
      </c>
      <c r="K308" s="262">
        <v>2</v>
      </c>
      <c r="L308" s="262">
        <v>2</v>
      </c>
      <c r="M308" s="262">
        <v>2</v>
      </c>
      <c r="N308" s="262">
        <v>7</v>
      </c>
      <c r="O308" s="262">
        <v>2</v>
      </c>
      <c r="P308" s="262">
        <v>12</v>
      </c>
      <c r="Q308" s="262">
        <v>12</v>
      </c>
      <c r="R308" s="262">
        <v>3</v>
      </c>
      <c r="S308" s="262">
        <v>4</v>
      </c>
      <c r="T308" s="263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 s="253"/>
    </row>
    <row r="309" spans="1:41" s="216" customFormat="1" ht="15.6">
      <c r="A309">
        <f t="shared" si="78"/>
        <v>72</v>
      </c>
      <c r="B309" s="191" t="str">
        <f>C309&amp;":"&amp;COUNTIF($C$6:C309,C309)</f>
        <v>72:16</v>
      </c>
      <c r="C309" s="148">
        <f t="shared" si="79"/>
        <v>72</v>
      </c>
      <c r="D309" s="262">
        <v>1</v>
      </c>
      <c r="E309" s="262">
        <v>1</v>
      </c>
      <c r="F309" s="262">
        <v>2</v>
      </c>
      <c r="G309" s="262">
        <v>2</v>
      </c>
      <c r="H309" s="262">
        <v>2</v>
      </c>
      <c r="I309" s="262">
        <v>1</v>
      </c>
      <c r="J309" s="262">
        <v>1</v>
      </c>
      <c r="K309" s="262">
        <v>2</v>
      </c>
      <c r="L309" s="262">
        <v>2</v>
      </c>
      <c r="M309" s="262">
        <v>2</v>
      </c>
      <c r="N309" s="262">
        <v>4</v>
      </c>
      <c r="O309" s="262">
        <v>13</v>
      </c>
      <c r="P309" s="262">
        <v>8</v>
      </c>
      <c r="Q309" s="262">
        <v>14</v>
      </c>
      <c r="R309" s="262">
        <v>8</v>
      </c>
      <c r="S309" s="262">
        <v>9</v>
      </c>
      <c r="T309" s="263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 s="253"/>
    </row>
    <row r="310" spans="1:41" s="216" customFormat="1" ht="15.6">
      <c r="A310">
        <f t="shared" si="78"/>
        <v>76</v>
      </c>
      <c r="B310" s="191" t="str">
        <f>C310&amp;":"&amp;COUNTIF($C$6:C310,C310)</f>
        <v>76:9</v>
      </c>
      <c r="C310" s="148">
        <f t="shared" si="79"/>
        <v>76</v>
      </c>
      <c r="D310" s="262">
        <v>2</v>
      </c>
      <c r="E310" s="262">
        <v>2</v>
      </c>
      <c r="F310" s="262">
        <v>2</v>
      </c>
      <c r="G310" s="262">
        <v>1</v>
      </c>
      <c r="H310" s="262">
        <v>2</v>
      </c>
      <c r="I310" s="262">
        <v>1</v>
      </c>
      <c r="J310" s="262">
        <v>2</v>
      </c>
      <c r="K310" s="262">
        <v>1</v>
      </c>
      <c r="L310" s="262">
        <v>2</v>
      </c>
      <c r="M310" s="262">
        <v>2</v>
      </c>
      <c r="N310" s="262">
        <v>7</v>
      </c>
      <c r="O310" s="262">
        <v>12</v>
      </c>
      <c r="P310" s="262">
        <v>7</v>
      </c>
      <c r="Q310" s="262">
        <v>7</v>
      </c>
      <c r="R310" s="262">
        <v>13</v>
      </c>
      <c r="S310" s="262">
        <v>13</v>
      </c>
      <c r="T310" s="263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 s="253"/>
    </row>
    <row r="311" spans="1:41" s="216" customFormat="1" ht="15.6">
      <c r="A311">
        <f t="shared" si="78"/>
        <v>84</v>
      </c>
      <c r="B311" s="191" t="str">
        <f>C311&amp;":"&amp;COUNTIF($C$6:C311,C311)</f>
        <v>84:1</v>
      </c>
      <c r="C311" s="148">
        <f t="shared" si="79"/>
        <v>84</v>
      </c>
      <c r="D311" s="262">
        <v>1</v>
      </c>
      <c r="E311" s="262">
        <v>1</v>
      </c>
      <c r="F311" s="262">
        <v>2</v>
      </c>
      <c r="G311" s="262">
        <v>1</v>
      </c>
      <c r="H311" s="262">
        <v>1</v>
      </c>
      <c r="I311" s="262">
        <v>1</v>
      </c>
      <c r="J311" s="262">
        <v>2</v>
      </c>
      <c r="K311" s="262">
        <v>2</v>
      </c>
      <c r="L311" s="262">
        <v>2</v>
      </c>
      <c r="M311" s="262">
        <v>2</v>
      </c>
      <c r="N311" s="262">
        <v>7</v>
      </c>
      <c r="O311" s="262">
        <v>12</v>
      </c>
      <c r="P311" s="262">
        <v>14</v>
      </c>
      <c r="Q311" s="262">
        <v>13</v>
      </c>
      <c r="R311" s="262">
        <v>11</v>
      </c>
      <c r="S311" s="262">
        <v>12</v>
      </c>
      <c r="T311" s="263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 s="253"/>
    </row>
    <row r="312" spans="1:41" s="216" customFormat="1" ht="15.6">
      <c r="A312">
        <f t="shared" si="78"/>
        <v>69</v>
      </c>
      <c r="B312" s="191" t="str">
        <f>C312&amp;":"&amp;COUNTIF($C$6:C312,C312)</f>
        <v>69:9</v>
      </c>
      <c r="C312" s="148">
        <f t="shared" si="79"/>
        <v>69</v>
      </c>
      <c r="D312" s="262">
        <v>1</v>
      </c>
      <c r="E312" s="262">
        <v>1</v>
      </c>
      <c r="F312" s="262">
        <v>2</v>
      </c>
      <c r="G312" s="262">
        <v>1</v>
      </c>
      <c r="H312" s="262">
        <v>1</v>
      </c>
      <c r="I312" s="262">
        <v>1</v>
      </c>
      <c r="J312" s="262">
        <v>2</v>
      </c>
      <c r="K312" s="262">
        <v>1</v>
      </c>
      <c r="L312" s="262">
        <v>1</v>
      </c>
      <c r="M312" s="262">
        <v>2</v>
      </c>
      <c r="N312" s="262">
        <v>9</v>
      </c>
      <c r="O312" s="262">
        <v>7</v>
      </c>
      <c r="P312" s="262">
        <v>13</v>
      </c>
      <c r="Q312" s="262">
        <v>9</v>
      </c>
      <c r="R312" s="262">
        <v>9</v>
      </c>
      <c r="S312" s="262">
        <v>9</v>
      </c>
      <c r="T312" s="263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 s="253"/>
    </row>
    <row r="313" spans="1:41" s="216" customFormat="1" ht="15.6">
      <c r="A313">
        <f t="shared" si="78"/>
        <v>53</v>
      </c>
      <c r="B313" s="191" t="str">
        <f>C313&amp;":"&amp;COUNTIF($C$6:C313,C313)</f>
        <v>53:5</v>
      </c>
      <c r="C313" s="148">
        <f t="shared" si="79"/>
        <v>53</v>
      </c>
      <c r="D313" s="262">
        <v>2</v>
      </c>
      <c r="E313" s="262">
        <v>2</v>
      </c>
      <c r="F313" s="262">
        <v>2</v>
      </c>
      <c r="G313" s="262">
        <v>2</v>
      </c>
      <c r="H313" s="262">
        <v>1</v>
      </c>
      <c r="I313" s="262">
        <v>1</v>
      </c>
      <c r="J313" s="262">
        <v>1</v>
      </c>
      <c r="K313" s="262">
        <v>2</v>
      </c>
      <c r="L313" s="262">
        <v>2</v>
      </c>
      <c r="M313" s="262">
        <v>2</v>
      </c>
      <c r="N313" s="262">
        <v>2</v>
      </c>
      <c r="O313" s="262">
        <v>3</v>
      </c>
      <c r="P313" s="262">
        <v>8</v>
      </c>
      <c r="Q313" s="262">
        <v>9</v>
      </c>
      <c r="R313" s="262">
        <v>12</v>
      </c>
      <c r="S313" s="262">
        <v>2</v>
      </c>
      <c r="T313" s="26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 s="253"/>
    </row>
    <row r="314" spans="1:41" s="216" customFormat="1" ht="15.6">
      <c r="A314">
        <f t="shared" si="78"/>
        <v>75</v>
      </c>
      <c r="B314" s="191" t="str">
        <f>C314&amp;":"&amp;COUNTIF($C$6:C314,C314)</f>
        <v>75:7</v>
      </c>
      <c r="C314" s="148">
        <f t="shared" si="79"/>
        <v>75</v>
      </c>
      <c r="D314" s="262">
        <v>2</v>
      </c>
      <c r="E314" s="262">
        <v>1</v>
      </c>
      <c r="F314" s="262">
        <v>1</v>
      </c>
      <c r="G314" s="262">
        <v>2</v>
      </c>
      <c r="H314" s="262">
        <v>1</v>
      </c>
      <c r="I314" s="262">
        <v>2</v>
      </c>
      <c r="J314" s="262">
        <v>2</v>
      </c>
      <c r="K314" s="262">
        <v>2</v>
      </c>
      <c r="L314" s="262">
        <v>1</v>
      </c>
      <c r="M314" s="262">
        <v>2</v>
      </c>
      <c r="N314" s="262">
        <v>10</v>
      </c>
      <c r="O314" s="262">
        <v>5</v>
      </c>
      <c r="P314" s="262">
        <v>12</v>
      </c>
      <c r="Q314" s="262">
        <v>9</v>
      </c>
      <c r="R314" s="262">
        <v>10</v>
      </c>
      <c r="S314" s="262">
        <v>13</v>
      </c>
      <c r="T314" s="263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 s="253"/>
    </row>
    <row r="315" spans="1:41" s="216" customFormat="1" ht="15.6">
      <c r="A315">
        <f t="shared" si="78"/>
        <v>71</v>
      </c>
      <c r="B315" s="191" t="str">
        <f>C315&amp;":"&amp;COUNTIF($C$6:C315,C315)</f>
        <v>71:8</v>
      </c>
      <c r="C315" s="148">
        <f t="shared" si="79"/>
        <v>71</v>
      </c>
      <c r="D315" s="262">
        <v>1</v>
      </c>
      <c r="E315" s="262">
        <v>2</v>
      </c>
      <c r="F315" s="262">
        <v>2</v>
      </c>
      <c r="G315" s="262">
        <v>2</v>
      </c>
      <c r="H315" s="262">
        <v>1</v>
      </c>
      <c r="I315" s="262">
        <v>1</v>
      </c>
      <c r="J315" s="262">
        <v>2</v>
      </c>
      <c r="K315" s="262">
        <v>2</v>
      </c>
      <c r="L315" s="262">
        <v>2</v>
      </c>
      <c r="M315" s="262">
        <v>1</v>
      </c>
      <c r="N315" s="262">
        <v>6</v>
      </c>
      <c r="O315" s="262">
        <v>14</v>
      </c>
      <c r="P315" s="262">
        <v>10</v>
      </c>
      <c r="Q315" s="262">
        <v>7</v>
      </c>
      <c r="R315" s="262">
        <v>11</v>
      </c>
      <c r="S315" s="262">
        <v>7</v>
      </c>
      <c r="T315" s="263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 s="253"/>
    </row>
    <row r="316" spans="1:41" s="216" customFormat="1" ht="15.6">
      <c r="A316">
        <f t="shared" si="78"/>
        <v>70</v>
      </c>
      <c r="B316" s="191" t="str">
        <f>C316&amp;":"&amp;COUNTIF($C$6:C316,C316)</f>
        <v>70:9</v>
      </c>
      <c r="C316" s="148">
        <f t="shared" si="79"/>
        <v>70</v>
      </c>
      <c r="D316" s="262">
        <v>1</v>
      </c>
      <c r="E316" s="262">
        <v>1</v>
      </c>
      <c r="F316" s="262">
        <v>1</v>
      </c>
      <c r="G316" s="262">
        <v>1</v>
      </c>
      <c r="H316" s="262">
        <v>1</v>
      </c>
      <c r="I316" s="262">
        <v>1</v>
      </c>
      <c r="J316" s="262">
        <v>2</v>
      </c>
      <c r="K316" s="262">
        <v>2</v>
      </c>
      <c r="L316" s="262">
        <v>1</v>
      </c>
      <c r="M316" s="262">
        <v>1</v>
      </c>
      <c r="N316" s="262">
        <v>6</v>
      </c>
      <c r="O316" s="262">
        <v>9</v>
      </c>
      <c r="P316" s="262">
        <v>10</v>
      </c>
      <c r="Q316" s="262">
        <v>11</v>
      </c>
      <c r="R316" s="262">
        <v>13</v>
      </c>
      <c r="S316" s="262">
        <v>9</v>
      </c>
      <c r="T316" s="263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 s="253"/>
    </row>
    <row r="317" spans="1:41" s="216" customFormat="1" ht="15.6">
      <c r="A317">
        <f t="shared" si="78"/>
        <v>76</v>
      </c>
      <c r="B317" s="191" t="str">
        <f>C317&amp;":"&amp;COUNTIF($C$6:C317,C317)</f>
        <v>76:10</v>
      </c>
      <c r="C317" s="148">
        <f t="shared" si="79"/>
        <v>76</v>
      </c>
      <c r="D317" s="262">
        <v>1</v>
      </c>
      <c r="E317" s="262">
        <v>1</v>
      </c>
      <c r="F317" s="262">
        <v>2</v>
      </c>
      <c r="G317" s="262">
        <v>1</v>
      </c>
      <c r="H317" s="262">
        <v>1</v>
      </c>
      <c r="I317" s="262">
        <v>1</v>
      </c>
      <c r="J317" s="262">
        <v>1</v>
      </c>
      <c r="K317" s="262">
        <v>2</v>
      </c>
      <c r="L317" s="262">
        <v>1</v>
      </c>
      <c r="M317" s="262">
        <v>2</v>
      </c>
      <c r="N317" s="262">
        <v>7</v>
      </c>
      <c r="O317" s="262">
        <v>13</v>
      </c>
      <c r="P317" s="262">
        <v>9</v>
      </c>
      <c r="Q317" s="262">
        <v>13</v>
      </c>
      <c r="R317" s="262">
        <v>13</v>
      </c>
      <c r="S317" s="262">
        <v>8</v>
      </c>
      <c r="T317" s="263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 s="253"/>
    </row>
    <row r="318" spans="1:41" s="216" customFormat="1" ht="15.6">
      <c r="A318">
        <f t="shared" si="78"/>
        <v>58</v>
      </c>
      <c r="B318" s="191" t="str">
        <f>C318&amp;":"&amp;COUNTIF($C$6:C318,C318)</f>
        <v>58:6</v>
      </c>
      <c r="C318" s="148">
        <f t="shared" si="79"/>
        <v>58</v>
      </c>
      <c r="D318" s="262">
        <v>1</v>
      </c>
      <c r="E318" s="262">
        <v>2</v>
      </c>
      <c r="F318" s="262">
        <v>1</v>
      </c>
      <c r="G318" s="262">
        <v>1</v>
      </c>
      <c r="H318" s="262">
        <v>2</v>
      </c>
      <c r="I318" s="262">
        <v>2</v>
      </c>
      <c r="J318" s="262">
        <v>1</v>
      </c>
      <c r="K318" s="262">
        <v>2</v>
      </c>
      <c r="L318" s="262">
        <v>1</v>
      </c>
      <c r="M318" s="262">
        <v>2</v>
      </c>
      <c r="N318" s="262">
        <v>8</v>
      </c>
      <c r="O318" s="262">
        <v>12</v>
      </c>
      <c r="P318" s="262">
        <v>8</v>
      </c>
      <c r="Q318" s="262">
        <v>12</v>
      </c>
      <c r="R318" s="262">
        <v>1</v>
      </c>
      <c r="S318" s="262">
        <v>2</v>
      </c>
      <c r="T318" s="263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 s="253"/>
    </row>
    <row r="319" spans="1:41" s="216" customFormat="1" ht="15.6">
      <c r="A319">
        <f t="shared" si="78"/>
        <v>57</v>
      </c>
      <c r="B319" s="191" t="str">
        <f>C319&amp;":"&amp;COUNTIF($C$6:C319,C319)</f>
        <v>57:14</v>
      </c>
      <c r="C319" s="148">
        <f t="shared" si="79"/>
        <v>57</v>
      </c>
      <c r="D319" s="262">
        <v>1</v>
      </c>
      <c r="E319" s="262">
        <v>1</v>
      </c>
      <c r="F319" s="262">
        <v>1</v>
      </c>
      <c r="G319" s="262">
        <v>2</v>
      </c>
      <c r="H319" s="262">
        <v>2</v>
      </c>
      <c r="I319" s="262">
        <v>2</v>
      </c>
      <c r="J319" s="262">
        <v>2</v>
      </c>
      <c r="K319" s="262">
        <v>1</v>
      </c>
      <c r="L319" s="262">
        <v>2</v>
      </c>
      <c r="M319" s="262">
        <v>2</v>
      </c>
      <c r="N319" s="262">
        <v>7</v>
      </c>
      <c r="O319" s="262">
        <v>4</v>
      </c>
      <c r="P319" s="262">
        <v>13</v>
      </c>
      <c r="Q319" s="262">
        <v>8</v>
      </c>
      <c r="R319" s="262">
        <v>9</v>
      </c>
      <c r="S319" s="262">
        <v>0</v>
      </c>
      <c r="T319" s="263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 s="253"/>
    </row>
    <row r="320" spans="1:41" s="216" customFormat="1" ht="15.6">
      <c r="A320">
        <f t="shared" si="78"/>
        <v>90</v>
      </c>
      <c r="B320" s="191" t="str">
        <f>C320&amp;":"&amp;COUNTIF($C$6:C320,C320)</f>
        <v>90:2</v>
      </c>
      <c r="C320" s="148">
        <f t="shared" si="79"/>
        <v>90</v>
      </c>
      <c r="D320" s="262">
        <v>1</v>
      </c>
      <c r="E320" s="262">
        <v>2</v>
      </c>
      <c r="F320" s="262">
        <v>2</v>
      </c>
      <c r="G320" s="262">
        <v>2</v>
      </c>
      <c r="H320" s="262">
        <v>1</v>
      </c>
      <c r="I320" s="262">
        <v>2</v>
      </c>
      <c r="J320" s="262">
        <v>2</v>
      </c>
      <c r="K320" s="262">
        <v>2</v>
      </c>
      <c r="L320" s="262">
        <v>1</v>
      </c>
      <c r="M320" s="262">
        <v>2</v>
      </c>
      <c r="N320" s="262">
        <v>10</v>
      </c>
      <c r="O320" s="262">
        <v>14</v>
      </c>
      <c r="P320" s="262">
        <v>14</v>
      </c>
      <c r="Q320" s="262">
        <v>12</v>
      </c>
      <c r="R320" s="262">
        <v>14</v>
      </c>
      <c r="S320" s="262">
        <v>9</v>
      </c>
      <c r="T320" s="263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 s="253"/>
    </row>
    <row r="321" spans="1:41" s="216" customFormat="1" ht="15.6">
      <c r="A321">
        <f t="shared" si="78"/>
        <v>74</v>
      </c>
      <c r="B321" s="191" t="str">
        <f>C321&amp;":"&amp;COUNTIF($C$6:C321,C321)</f>
        <v>74:9</v>
      </c>
      <c r="C321" s="148">
        <f t="shared" si="79"/>
        <v>74</v>
      </c>
      <c r="D321" s="262">
        <v>1</v>
      </c>
      <c r="E321" s="262">
        <v>1</v>
      </c>
      <c r="F321" s="262">
        <v>2</v>
      </c>
      <c r="G321" s="262">
        <v>1</v>
      </c>
      <c r="H321" s="262">
        <v>1</v>
      </c>
      <c r="I321" s="262">
        <v>1</v>
      </c>
      <c r="J321" s="262">
        <v>1</v>
      </c>
      <c r="K321" s="262">
        <v>2</v>
      </c>
      <c r="L321" s="262">
        <v>1</v>
      </c>
      <c r="M321" s="262">
        <v>2</v>
      </c>
      <c r="N321" s="262">
        <v>10</v>
      </c>
      <c r="O321" s="262">
        <v>7</v>
      </c>
      <c r="P321" s="262">
        <v>10</v>
      </c>
      <c r="Q321" s="262">
        <v>12</v>
      </c>
      <c r="R321" s="262">
        <v>13</v>
      </c>
      <c r="S321" s="262">
        <v>9</v>
      </c>
      <c r="T321" s="263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 s="253"/>
    </row>
    <row r="322" spans="1:41" s="216" customFormat="1" ht="15.6">
      <c r="A322">
        <f t="shared" si="78"/>
        <v>71</v>
      </c>
      <c r="B322" s="191" t="str">
        <f>C322&amp;":"&amp;COUNTIF($C$6:C322,C322)</f>
        <v>71:9</v>
      </c>
      <c r="C322" s="148">
        <f t="shared" si="79"/>
        <v>71</v>
      </c>
      <c r="D322" s="262">
        <v>1</v>
      </c>
      <c r="E322" s="262">
        <v>1</v>
      </c>
      <c r="F322" s="262">
        <v>2</v>
      </c>
      <c r="G322" s="262">
        <v>1</v>
      </c>
      <c r="H322" s="262">
        <v>1</v>
      </c>
      <c r="I322" s="262">
        <v>1</v>
      </c>
      <c r="J322" s="262">
        <v>1</v>
      </c>
      <c r="K322" s="262">
        <v>2</v>
      </c>
      <c r="L322" s="262">
        <v>1</v>
      </c>
      <c r="M322" s="262">
        <v>2</v>
      </c>
      <c r="N322" s="262">
        <v>10</v>
      </c>
      <c r="O322" s="262">
        <v>7</v>
      </c>
      <c r="P322" s="262">
        <v>14</v>
      </c>
      <c r="Q322" s="262">
        <v>7</v>
      </c>
      <c r="R322" s="262">
        <v>7</v>
      </c>
      <c r="S322" s="262">
        <v>13</v>
      </c>
      <c r="T322" s="263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 s="253"/>
    </row>
    <row r="323" spans="1:41" s="216" customFormat="1" ht="15.6">
      <c r="A323">
        <f t="shared" si="78"/>
        <v>53</v>
      </c>
      <c r="B323" s="191" t="str">
        <f>C323&amp;":"&amp;COUNTIF($C$6:C323,C323)</f>
        <v>53:6</v>
      </c>
      <c r="C323" s="148">
        <f t="shared" si="79"/>
        <v>53</v>
      </c>
      <c r="D323" s="262">
        <v>1</v>
      </c>
      <c r="E323" s="262">
        <v>1</v>
      </c>
      <c r="F323" s="262">
        <v>2</v>
      </c>
      <c r="G323" s="262">
        <v>2</v>
      </c>
      <c r="H323" s="262">
        <v>2</v>
      </c>
      <c r="I323" s="262">
        <v>2</v>
      </c>
      <c r="J323" s="262">
        <v>2</v>
      </c>
      <c r="K323" s="262">
        <v>2</v>
      </c>
      <c r="L323" s="262">
        <v>2</v>
      </c>
      <c r="M323" s="262">
        <v>2</v>
      </c>
      <c r="N323" s="262">
        <v>1</v>
      </c>
      <c r="O323" s="262">
        <v>11</v>
      </c>
      <c r="P323" s="262">
        <v>6</v>
      </c>
      <c r="Q323" s="262">
        <v>4</v>
      </c>
      <c r="R323" s="262">
        <v>12</v>
      </c>
      <c r="S323" s="262">
        <v>1</v>
      </c>
      <c r="T323" s="26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 s="253"/>
    </row>
    <row r="324" spans="1:41" s="216" customFormat="1" ht="15.6">
      <c r="A324">
        <f t="shared" si="78"/>
        <v>63</v>
      </c>
      <c r="B324" s="191" t="str">
        <f>C324&amp;":"&amp;COUNTIF($C$6:C324,C324)</f>
        <v>63:9</v>
      </c>
      <c r="C324" s="148">
        <f t="shared" si="79"/>
        <v>63</v>
      </c>
      <c r="D324" s="262">
        <v>1</v>
      </c>
      <c r="E324" s="262">
        <v>2</v>
      </c>
      <c r="F324" s="262">
        <v>1</v>
      </c>
      <c r="G324" s="262">
        <v>1</v>
      </c>
      <c r="H324" s="262">
        <v>1</v>
      </c>
      <c r="I324" s="262">
        <v>2</v>
      </c>
      <c r="J324" s="262">
        <v>2</v>
      </c>
      <c r="K324" s="262">
        <v>1</v>
      </c>
      <c r="L324" s="262">
        <v>1</v>
      </c>
      <c r="M324" s="262">
        <v>2</v>
      </c>
      <c r="N324" s="262">
        <v>2</v>
      </c>
      <c r="O324" s="262">
        <v>10</v>
      </c>
      <c r="P324" s="262">
        <v>12</v>
      </c>
      <c r="Q324" s="262">
        <v>12</v>
      </c>
      <c r="R324" s="262">
        <v>7</v>
      </c>
      <c r="S324" s="262">
        <v>6</v>
      </c>
      <c r="T324" s="263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 s="253"/>
    </row>
    <row r="325" spans="1:41" s="216" customFormat="1" ht="15.6">
      <c r="A325">
        <f t="shared" si="78"/>
        <v>79</v>
      </c>
      <c r="B325" s="191" t="str">
        <f>C325&amp;":"&amp;COUNTIF($C$6:C325,C325)</f>
        <v>79:6</v>
      </c>
      <c r="C325" s="148">
        <f t="shared" si="79"/>
        <v>79</v>
      </c>
      <c r="D325" s="262">
        <v>2</v>
      </c>
      <c r="E325" s="262">
        <v>2</v>
      </c>
      <c r="F325" s="262">
        <v>2</v>
      </c>
      <c r="G325" s="262">
        <v>2</v>
      </c>
      <c r="H325" s="262">
        <v>1</v>
      </c>
      <c r="I325" s="262">
        <v>2</v>
      </c>
      <c r="J325" s="262">
        <v>1</v>
      </c>
      <c r="K325" s="262">
        <v>1</v>
      </c>
      <c r="L325" s="262">
        <v>1</v>
      </c>
      <c r="M325" s="262">
        <v>1</v>
      </c>
      <c r="N325" s="262">
        <v>9</v>
      </c>
      <c r="O325" s="262">
        <v>9</v>
      </c>
      <c r="P325" s="262">
        <v>14</v>
      </c>
      <c r="Q325" s="262">
        <v>12</v>
      </c>
      <c r="R325" s="262">
        <v>12</v>
      </c>
      <c r="S325" s="262">
        <v>8</v>
      </c>
      <c r="T325" s="263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 s="253"/>
    </row>
    <row r="326" spans="1:41" s="216" customFormat="1" ht="15.6">
      <c r="A326">
        <f t="shared" ref="A326:A389" si="95">SUM(D326:S326)</f>
        <v>76</v>
      </c>
      <c r="B326" s="191" t="str">
        <f>C326&amp;":"&amp;COUNTIF($C$6:C326,C326)</f>
        <v>76:11</v>
      </c>
      <c r="C326" s="148">
        <f t="shared" ref="C326:C389" si="96">SUM(D326:S326)</f>
        <v>76</v>
      </c>
      <c r="D326" s="262">
        <v>1</v>
      </c>
      <c r="E326" s="262">
        <v>1</v>
      </c>
      <c r="F326" s="262">
        <v>1</v>
      </c>
      <c r="G326" s="262">
        <v>1</v>
      </c>
      <c r="H326" s="262">
        <v>1</v>
      </c>
      <c r="I326" s="262">
        <v>1</v>
      </c>
      <c r="J326" s="262">
        <v>2</v>
      </c>
      <c r="K326" s="262">
        <v>2</v>
      </c>
      <c r="L326" s="262">
        <v>2</v>
      </c>
      <c r="M326" s="262">
        <v>1</v>
      </c>
      <c r="N326" s="262">
        <v>10</v>
      </c>
      <c r="O326" s="262">
        <v>13</v>
      </c>
      <c r="P326" s="262">
        <v>13</v>
      </c>
      <c r="Q326" s="262">
        <v>8</v>
      </c>
      <c r="R326" s="262">
        <v>11</v>
      </c>
      <c r="S326" s="262">
        <v>8</v>
      </c>
      <c r="T326" s="263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 s="253"/>
    </row>
    <row r="327" spans="1:41" s="216" customFormat="1" ht="15.6">
      <c r="A327">
        <f t="shared" si="95"/>
        <v>71</v>
      </c>
      <c r="B327" s="191" t="str">
        <f>C327&amp;":"&amp;COUNTIF($C$6:C327,C327)</f>
        <v>71:10</v>
      </c>
      <c r="C327" s="148">
        <f t="shared" si="96"/>
        <v>71</v>
      </c>
      <c r="D327" s="262">
        <v>1</v>
      </c>
      <c r="E327" s="262">
        <v>1</v>
      </c>
      <c r="F327" s="262">
        <v>2</v>
      </c>
      <c r="G327" s="262">
        <v>1</v>
      </c>
      <c r="H327" s="262">
        <v>1</v>
      </c>
      <c r="I327" s="262">
        <v>1</v>
      </c>
      <c r="J327" s="262">
        <v>1</v>
      </c>
      <c r="K327" s="262">
        <v>1</v>
      </c>
      <c r="L327" s="262">
        <v>1</v>
      </c>
      <c r="M327" s="262">
        <v>2</v>
      </c>
      <c r="N327" s="262">
        <v>7</v>
      </c>
      <c r="O327" s="262">
        <v>7</v>
      </c>
      <c r="P327" s="262">
        <v>10</v>
      </c>
      <c r="Q327" s="262">
        <v>14</v>
      </c>
      <c r="R327" s="262">
        <v>9</v>
      </c>
      <c r="S327" s="262">
        <v>12</v>
      </c>
      <c r="T327" s="263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 s="253"/>
    </row>
    <row r="328" spans="1:41" s="216" customFormat="1" ht="15.6">
      <c r="A328">
        <f t="shared" si="95"/>
        <v>55</v>
      </c>
      <c r="B328" s="191" t="str">
        <f>C328&amp;":"&amp;COUNTIF($C$6:C328,C328)</f>
        <v>55:13</v>
      </c>
      <c r="C328" s="148">
        <f t="shared" si="96"/>
        <v>55</v>
      </c>
      <c r="D328" s="262">
        <v>2</v>
      </c>
      <c r="E328" s="262">
        <v>2</v>
      </c>
      <c r="F328" s="262">
        <v>1</v>
      </c>
      <c r="G328" s="262">
        <v>2</v>
      </c>
      <c r="H328" s="262">
        <v>1</v>
      </c>
      <c r="I328" s="262">
        <v>2</v>
      </c>
      <c r="J328" s="262">
        <v>2</v>
      </c>
      <c r="K328" s="262">
        <v>2</v>
      </c>
      <c r="L328" s="262">
        <v>2</v>
      </c>
      <c r="M328" s="262">
        <v>2</v>
      </c>
      <c r="N328" s="262">
        <v>10</v>
      </c>
      <c r="O328" s="262">
        <v>3</v>
      </c>
      <c r="P328" s="262">
        <v>2</v>
      </c>
      <c r="Q328" s="262">
        <v>11</v>
      </c>
      <c r="R328" s="262">
        <v>2</v>
      </c>
      <c r="S328" s="262">
        <v>9</v>
      </c>
      <c r="T328" s="263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 s="253"/>
    </row>
    <row r="329" spans="1:41" s="216" customFormat="1" ht="15.6">
      <c r="A329">
        <f t="shared" si="95"/>
        <v>48</v>
      </c>
      <c r="B329" s="191" t="str">
        <f>C329&amp;":"&amp;COUNTIF($C$6:C329,C329)</f>
        <v>48:7</v>
      </c>
      <c r="C329" s="148">
        <f t="shared" si="96"/>
        <v>48</v>
      </c>
      <c r="D329" s="262">
        <v>1</v>
      </c>
      <c r="E329" s="262">
        <v>2</v>
      </c>
      <c r="F329" s="262">
        <v>1</v>
      </c>
      <c r="G329" s="262">
        <v>2</v>
      </c>
      <c r="H329" s="262">
        <v>1</v>
      </c>
      <c r="I329" s="262">
        <v>2</v>
      </c>
      <c r="J329" s="262">
        <v>1</v>
      </c>
      <c r="K329" s="262">
        <v>2</v>
      </c>
      <c r="L329" s="262">
        <v>1</v>
      </c>
      <c r="M329" s="262">
        <v>1</v>
      </c>
      <c r="N329" s="262">
        <v>0</v>
      </c>
      <c r="O329" s="262">
        <v>5</v>
      </c>
      <c r="P329" s="262">
        <v>12</v>
      </c>
      <c r="Q329" s="262">
        <v>6</v>
      </c>
      <c r="R329" s="262">
        <v>3</v>
      </c>
      <c r="S329" s="262">
        <v>8</v>
      </c>
      <c r="T329" s="263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 s="253"/>
    </row>
    <row r="330" spans="1:41" s="216" customFormat="1" ht="15.6">
      <c r="A330">
        <f t="shared" si="95"/>
        <v>78</v>
      </c>
      <c r="B330" s="191" t="str">
        <f>C330&amp;":"&amp;COUNTIF($C$6:C330,C330)</f>
        <v>78:4</v>
      </c>
      <c r="C330" s="148">
        <f t="shared" si="96"/>
        <v>78</v>
      </c>
      <c r="D330" s="262">
        <v>1</v>
      </c>
      <c r="E330" s="262">
        <v>2</v>
      </c>
      <c r="F330" s="262">
        <v>1</v>
      </c>
      <c r="G330" s="262">
        <v>2</v>
      </c>
      <c r="H330" s="262">
        <v>2</v>
      </c>
      <c r="I330" s="262">
        <v>1</v>
      </c>
      <c r="J330" s="262">
        <v>1</v>
      </c>
      <c r="K330" s="262">
        <v>1</v>
      </c>
      <c r="L330" s="262">
        <v>1</v>
      </c>
      <c r="M330" s="262">
        <v>2</v>
      </c>
      <c r="N330" s="262">
        <v>7</v>
      </c>
      <c r="O330" s="262">
        <v>10</v>
      </c>
      <c r="P330" s="262">
        <v>13</v>
      </c>
      <c r="Q330" s="262">
        <v>7</v>
      </c>
      <c r="R330" s="262">
        <v>14</v>
      </c>
      <c r="S330" s="262">
        <v>13</v>
      </c>
      <c r="T330" s="263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 s="253"/>
    </row>
    <row r="331" spans="1:41" s="216" customFormat="1" ht="15.6">
      <c r="A331">
        <f t="shared" si="95"/>
        <v>81</v>
      </c>
      <c r="B331" s="191" t="str">
        <f>C331&amp;":"&amp;COUNTIF($C$6:C331,C331)</f>
        <v>81:2</v>
      </c>
      <c r="C331" s="148">
        <f t="shared" si="96"/>
        <v>81</v>
      </c>
      <c r="D331" s="262">
        <v>1</v>
      </c>
      <c r="E331" s="262">
        <v>1</v>
      </c>
      <c r="F331" s="262">
        <v>1</v>
      </c>
      <c r="G331" s="262">
        <v>1</v>
      </c>
      <c r="H331" s="262">
        <v>1</v>
      </c>
      <c r="I331" s="262">
        <v>1</v>
      </c>
      <c r="J331" s="262">
        <v>2</v>
      </c>
      <c r="K331" s="262">
        <v>2</v>
      </c>
      <c r="L331" s="262">
        <v>2</v>
      </c>
      <c r="M331" s="262">
        <v>2</v>
      </c>
      <c r="N331" s="262">
        <v>5</v>
      </c>
      <c r="O331" s="262">
        <v>12</v>
      </c>
      <c r="P331" s="262">
        <v>14</v>
      </c>
      <c r="Q331" s="262">
        <v>14</v>
      </c>
      <c r="R331" s="262">
        <v>14</v>
      </c>
      <c r="S331" s="262">
        <v>8</v>
      </c>
      <c r="T331" s="263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 s="253"/>
    </row>
    <row r="332" spans="1:41" s="216" customFormat="1" ht="15.6">
      <c r="A332">
        <f t="shared" si="95"/>
        <v>75</v>
      </c>
      <c r="B332" s="191" t="str">
        <f>C332&amp;":"&amp;COUNTIF($C$6:C332,C332)</f>
        <v>75:8</v>
      </c>
      <c r="C332" s="148">
        <f t="shared" si="96"/>
        <v>75</v>
      </c>
      <c r="D332" s="262">
        <v>1</v>
      </c>
      <c r="E332" s="262">
        <v>1</v>
      </c>
      <c r="F332" s="262">
        <v>2</v>
      </c>
      <c r="G332" s="262">
        <v>1</v>
      </c>
      <c r="H332" s="262">
        <v>1</v>
      </c>
      <c r="I332" s="262">
        <v>1</v>
      </c>
      <c r="J332" s="262">
        <v>1</v>
      </c>
      <c r="K332" s="262">
        <v>2</v>
      </c>
      <c r="L332" s="262">
        <v>2</v>
      </c>
      <c r="M332" s="262">
        <v>1</v>
      </c>
      <c r="N332" s="262">
        <v>6</v>
      </c>
      <c r="O332" s="262">
        <v>10</v>
      </c>
      <c r="P332" s="262">
        <v>14</v>
      </c>
      <c r="Q332" s="262">
        <v>10</v>
      </c>
      <c r="R332" s="262">
        <v>8</v>
      </c>
      <c r="S332" s="262">
        <v>14</v>
      </c>
      <c r="T332" s="263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253"/>
    </row>
    <row r="333" spans="1:41" s="216" customFormat="1" ht="15.6">
      <c r="A333">
        <f t="shared" si="95"/>
        <v>53</v>
      </c>
      <c r="B333" s="191" t="str">
        <f>C333&amp;":"&amp;COUNTIF($C$6:C333,C333)</f>
        <v>53:7</v>
      </c>
      <c r="C333" s="148">
        <f t="shared" si="96"/>
        <v>53</v>
      </c>
      <c r="D333" s="262">
        <v>2</v>
      </c>
      <c r="E333" s="262">
        <v>1</v>
      </c>
      <c r="F333" s="262">
        <v>1</v>
      </c>
      <c r="G333" s="262">
        <v>1</v>
      </c>
      <c r="H333" s="262">
        <v>2</v>
      </c>
      <c r="I333" s="262">
        <v>1</v>
      </c>
      <c r="J333" s="262">
        <v>2</v>
      </c>
      <c r="K333" s="262">
        <v>1</v>
      </c>
      <c r="L333" s="262">
        <v>1</v>
      </c>
      <c r="M333" s="262">
        <v>1</v>
      </c>
      <c r="N333" s="262">
        <v>1</v>
      </c>
      <c r="O333" s="262">
        <v>1</v>
      </c>
      <c r="P333" s="262">
        <v>11</v>
      </c>
      <c r="Q333" s="262">
        <v>7</v>
      </c>
      <c r="R333" s="262">
        <v>11</v>
      </c>
      <c r="S333" s="262">
        <v>9</v>
      </c>
      <c r="T333" s="26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253"/>
    </row>
    <row r="334" spans="1:41" s="216" customFormat="1" ht="15.6">
      <c r="A334">
        <f t="shared" si="95"/>
        <v>74</v>
      </c>
      <c r="B334" s="191" t="str">
        <f>C334&amp;":"&amp;COUNTIF($C$6:C334,C334)</f>
        <v>74:10</v>
      </c>
      <c r="C334" s="148">
        <f t="shared" si="96"/>
        <v>74</v>
      </c>
      <c r="D334" s="262">
        <v>2</v>
      </c>
      <c r="E334" s="262">
        <v>2</v>
      </c>
      <c r="F334" s="262">
        <v>1</v>
      </c>
      <c r="G334" s="262">
        <v>1</v>
      </c>
      <c r="H334" s="262">
        <v>1</v>
      </c>
      <c r="I334" s="262">
        <v>2</v>
      </c>
      <c r="J334" s="262">
        <v>1</v>
      </c>
      <c r="K334" s="262">
        <v>1</v>
      </c>
      <c r="L334" s="262">
        <v>2</v>
      </c>
      <c r="M334" s="262">
        <v>1</v>
      </c>
      <c r="N334" s="262">
        <v>10</v>
      </c>
      <c r="O334" s="262">
        <v>9</v>
      </c>
      <c r="P334" s="262">
        <v>10</v>
      </c>
      <c r="Q334" s="262">
        <v>14</v>
      </c>
      <c r="R334" s="262">
        <v>6</v>
      </c>
      <c r="S334" s="262">
        <v>11</v>
      </c>
      <c r="T334" s="263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253"/>
    </row>
    <row r="335" spans="1:41" s="216" customFormat="1" ht="15.6">
      <c r="A335">
        <f t="shared" si="95"/>
        <v>81</v>
      </c>
      <c r="B335" s="191" t="str">
        <f>C335&amp;":"&amp;COUNTIF($C$6:C335,C335)</f>
        <v>81:3</v>
      </c>
      <c r="C335" s="148">
        <f t="shared" si="96"/>
        <v>81</v>
      </c>
      <c r="D335" s="262">
        <v>2</v>
      </c>
      <c r="E335" s="262">
        <v>1</v>
      </c>
      <c r="F335" s="262">
        <v>1</v>
      </c>
      <c r="G335" s="262">
        <v>1</v>
      </c>
      <c r="H335" s="262">
        <v>1</v>
      </c>
      <c r="I335" s="262">
        <v>1</v>
      </c>
      <c r="J335" s="262">
        <v>2</v>
      </c>
      <c r="K335" s="262">
        <v>1</v>
      </c>
      <c r="L335" s="262">
        <v>1</v>
      </c>
      <c r="M335" s="262">
        <v>1</v>
      </c>
      <c r="N335" s="262">
        <v>6</v>
      </c>
      <c r="O335" s="262">
        <v>14</v>
      </c>
      <c r="P335" s="262">
        <v>11</v>
      </c>
      <c r="Q335" s="262">
        <v>12</v>
      </c>
      <c r="R335" s="262">
        <v>12</v>
      </c>
      <c r="S335" s="262">
        <v>14</v>
      </c>
      <c r="T335" s="263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253"/>
    </row>
    <row r="336" spans="1:41" s="216" customFormat="1" ht="15.6">
      <c r="A336">
        <f t="shared" si="95"/>
        <v>64</v>
      </c>
      <c r="B336" s="191" t="str">
        <f>C336&amp;":"&amp;COUNTIF($C$6:C336,C336)</f>
        <v>64:8</v>
      </c>
      <c r="C336" s="148">
        <f t="shared" si="96"/>
        <v>64</v>
      </c>
      <c r="D336" s="262">
        <v>1</v>
      </c>
      <c r="E336" s="262">
        <v>1</v>
      </c>
      <c r="F336" s="262">
        <v>2</v>
      </c>
      <c r="G336" s="262">
        <v>1</v>
      </c>
      <c r="H336" s="262">
        <v>1</v>
      </c>
      <c r="I336" s="262">
        <v>1</v>
      </c>
      <c r="J336" s="262">
        <v>2</v>
      </c>
      <c r="K336" s="262">
        <v>2</v>
      </c>
      <c r="L336" s="262">
        <v>1</v>
      </c>
      <c r="M336" s="262">
        <v>2</v>
      </c>
      <c r="N336" s="262">
        <v>6</v>
      </c>
      <c r="O336" s="262">
        <v>7</v>
      </c>
      <c r="P336" s="262">
        <v>7</v>
      </c>
      <c r="Q336" s="262">
        <v>11</v>
      </c>
      <c r="R336" s="262">
        <v>7</v>
      </c>
      <c r="S336" s="262">
        <v>12</v>
      </c>
      <c r="T336" s="263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253"/>
    </row>
    <row r="337" spans="1:41" s="216" customFormat="1" ht="15.6">
      <c r="A337">
        <f t="shared" si="95"/>
        <v>65</v>
      </c>
      <c r="B337" s="191" t="str">
        <f>C337&amp;":"&amp;COUNTIF($C$6:C337,C337)</f>
        <v>65:9</v>
      </c>
      <c r="C337" s="148">
        <f t="shared" si="96"/>
        <v>65</v>
      </c>
      <c r="D337" s="262">
        <v>1</v>
      </c>
      <c r="E337" s="262">
        <v>1</v>
      </c>
      <c r="F337" s="262">
        <v>2</v>
      </c>
      <c r="G337" s="262">
        <v>1</v>
      </c>
      <c r="H337" s="262">
        <v>1</v>
      </c>
      <c r="I337" s="262">
        <v>1</v>
      </c>
      <c r="J337" s="262">
        <v>2</v>
      </c>
      <c r="K337" s="262">
        <v>2</v>
      </c>
      <c r="L337" s="262">
        <v>1</v>
      </c>
      <c r="M337" s="262">
        <v>1</v>
      </c>
      <c r="N337" s="262">
        <v>7</v>
      </c>
      <c r="O337" s="262">
        <v>7</v>
      </c>
      <c r="P337" s="262">
        <v>8</v>
      </c>
      <c r="Q337" s="262">
        <v>8</v>
      </c>
      <c r="R337" s="262">
        <v>13</v>
      </c>
      <c r="S337" s="262">
        <v>9</v>
      </c>
      <c r="T337" s="263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s="253"/>
    </row>
    <row r="338" spans="1:41" s="216" customFormat="1" ht="15.6">
      <c r="A338">
        <f t="shared" si="95"/>
        <v>45</v>
      </c>
      <c r="B338" s="191" t="str">
        <f>C338&amp;":"&amp;COUNTIF($C$6:C338,C338)</f>
        <v>45:4</v>
      </c>
      <c r="C338" s="148">
        <f t="shared" si="96"/>
        <v>45</v>
      </c>
      <c r="D338" s="262">
        <v>1</v>
      </c>
      <c r="E338" s="262">
        <v>2</v>
      </c>
      <c r="F338" s="262">
        <v>1</v>
      </c>
      <c r="G338" s="262">
        <v>2</v>
      </c>
      <c r="H338" s="262">
        <v>2</v>
      </c>
      <c r="I338" s="262">
        <v>2</v>
      </c>
      <c r="J338" s="262">
        <v>2</v>
      </c>
      <c r="K338" s="262">
        <v>2</v>
      </c>
      <c r="L338" s="262">
        <v>1</v>
      </c>
      <c r="M338" s="262">
        <v>2</v>
      </c>
      <c r="N338" s="262">
        <v>2</v>
      </c>
      <c r="O338" s="262">
        <v>5</v>
      </c>
      <c r="P338" s="262">
        <v>9</v>
      </c>
      <c r="Q338" s="262">
        <v>0</v>
      </c>
      <c r="R338" s="262">
        <v>9</v>
      </c>
      <c r="S338" s="262">
        <v>3</v>
      </c>
      <c r="T338" s="263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 s="253"/>
    </row>
    <row r="339" spans="1:41" s="216" customFormat="1" ht="15.6">
      <c r="A339">
        <f t="shared" si="95"/>
        <v>50</v>
      </c>
      <c r="B339" s="191" t="str">
        <f>C339&amp;":"&amp;COUNTIF($C$6:C339,C339)</f>
        <v>50:6</v>
      </c>
      <c r="C339" s="148">
        <f t="shared" si="96"/>
        <v>50</v>
      </c>
      <c r="D339" s="262">
        <v>2</v>
      </c>
      <c r="E339" s="262">
        <v>2</v>
      </c>
      <c r="F339" s="262">
        <v>1</v>
      </c>
      <c r="G339" s="262">
        <v>2</v>
      </c>
      <c r="H339" s="262">
        <v>2</v>
      </c>
      <c r="I339" s="262">
        <v>1</v>
      </c>
      <c r="J339" s="262">
        <v>2</v>
      </c>
      <c r="K339" s="262">
        <v>1</v>
      </c>
      <c r="L339" s="262">
        <v>1</v>
      </c>
      <c r="M339" s="262">
        <v>1</v>
      </c>
      <c r="N339" s="262">
        <v>9</v>
      </c>
      <c r="O339" s="262">
        <v>5</v>
      </c>
      <c r="P339" s="262">
        <v>3</v>
      </c>
      <c r="Q339" s="262">
        <v>14</v>
      </c>
      <c r="R339" s="262">
        <v>3</v>
      </c>
      <c r="S339" s="262">
        <v>1</v>
      </c>
      <c r="T339" s="263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 s="253"/>
    </row>
    <row r="340" spans="1:41" s="216" customFormat="1" ht="15.6">
      <c r="A340">
        <f t="shared" si="95"/>
        <v>77</v>
      </c>
      <c r="B340" s="191" t="str">
        <f>C340&amp;":"&amp;COUNTIF($C$6:C340,C340)</f>
        <v>77:12</v>
      </c>
      <c r="C340" s="148">
        <f t="shared" si="96"/>
        <v>77</v>
      </c>
      <c r="D340" s="262">
        <v>2</v>
      </c>
      <c r="E340" s="262">
        <v>1</v>
      </c>
      <c r="F340" s="262">
        <v>1</v>
      </c>
      <c r="G340" s="262">
        <v>2</v>
      </c>
      <c r="H340" s="262">
        <v>1</v>
      </c>
      <c r="I340" s="262">
        <v>1</v>
      </c>
      <c r="J340" s="262">
        <v>2</v>
      </c>
      <c r="K340" s="262">
        <v>2</v>
      </c>
      <c r="L340" s="262">
        <v>2</v>
      </c>
      <c r="M340" s="262">
        <v>2</v>
      </c>
      <c r="N340" s="262">
        <v>8</v>
      </c>
      <c r="O340" s="262">
        <v>11</v>
      </c>
      <c r="P340" s="262">
        <v>10</v>
      </c>
      <c r="Q340" s="262">
        <v>8</v>
      </c>
      <c r="R340" s="262">
        <v>10</v>
      </c>
      <c r="S340" s="262">
        <v>14</v>
      </c>
      <c r="T340" s="263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 s="253"/>
    </row>
    <row r="341" spans="1:41" s="216" customFormat="1" ht="15.6">
      <c r="A341">
        <f t="shared" si="95"/>
        <v>80</v>
      </c>
      <c r="B341" s="191" t="str">
        <f>C341&amp;":"&amp;COUNTIF($C$6:C341,C341)</f>
        <v>80:5</v>
      </c>
      <c r="C341" s="148">
        <f t="shared" si="96"/>
        <v>80</v>
      </c>
      <c r="D341" s="262">
        <v>1</v>
      </c>
      <c r="E341" s="262">
        <v>1</v>
      </c>
      <c r="F341" s="262">
        <v>2</v>
      </c>
      <c r="G341" s="262">
        <v>1</v>
      </c>
      <c r="H341" s="262">
        <v>1</v>
      </c>
      <c r="I341" s="262">
        <v>1</v>
      </c>
      <c r="J341" s="262">
        <v>2</v>
      </c>
      <c r="K341" s="262">
        <v>1</v>
      </c>
      <c r="L341" s="262">
        <v>2</v>
      </c>
      <c r="M341" s="262">
        <v>2</v>
      </c>
      <c r="N341" s="262">
        <v>6</v>
      </c>
      <c r="O341" s="262">
        <v>8</v>
      </c>
      <c r="P341" s="262">
        <v>14</v>
      </c>
      <c r="Q341" s="262">
        <v>14</v>
      </c>
      <c r="R341" s="262">
        <v>14</v>
      </c>
      <c r="S341" s="262">
        <v>10</v>
      </c>
      <c r="T341" s="263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s="253"/>
    </row>
    <row r="342" spans="1:41" s="216" customFormat="1" ht="15.6">
      <c r="A342">
        <f t="shared" si="95"/>
        <v>66</v>
      </c>
      <c r="B342" s="191" t="str">
        <f>C342&amp;":"&amp;COUNTIF($C$6:C342,C342)</f>
        <v>66:10</v>
      </c>
      <c r="C342" s="148">
        <f t="shared" si="96"/>
        <v>66</v>
      </c>
      <c r="D342" s="262">
        <v>1</v>
      </c>
      <c r="E342" s="262">
        <v>1</v>
      </c>
      <c r="F342" s="262">
        <v>2</v>
      </c>
      <c r="G342" s="262">
        <v>1</v>
      </c>
      <c r="H342" s="262">
        <v>1</v>
      </c>
      <c r="I342" s="262">
        <v>1</v>
      </c>
      <c r="J342" s="262">
        <v>2</v>
      </c>
      <c r="K342" s="262">
        <v>1</v>
      </c>
      <c r="L342" s="262">
        <v>1</v>
      </c>
      <c r="M342" s="262">
        <v>1</v>
      </c>
      <c r="N342" s="262">
        <v>10</v>
      </c>
      <c r="O342" s="262">
        <v>11</v>
      </c>
      <c r="P342" s="262">
        <v>9</v>
      </c>
      <c r="Q342" s="262">
        <v>8</v>
      </c>
      <c r="R342" s="262">
        <v>7</v>
      </c>
      <c r="S342" s="262">
        <v>9</v>
      </c>
      <c r="T342" s="263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 s="253"/>
    </row>
    <row r="343" spans="1:41" s="216" customFormat="1" ht="15.6">
      <c r="A343">
        <f t="shared" si="95"/>
        <v>52</v>
      </c>
      <c r="B343" s="191" t="str">
        <f>C343&amp;":"&amp;COUNTIF($C$6:C343,C343)</f>
        <v>52:10</v>
      </c>
      <c r="C343" s="148">
        <f t="shared" si="96"/>
        <v>52</v>
      </c>
      <c r="D343" s="262">
        <v>1</v>
      </c>
      <c r="E343" s="262">
        <v>2</v>
      </c>
      <c r="F343" s="262">
        <v>1</v>
      </c>
      <c r="G343" s="262">
        <v>1</v>
      </c>
      <c r="H343" s="262">
        <v>1</v>
      </c>
      <c r="I343" s="262">
        <v>1</v>
      </c>
      <c r="J343" s="262">
        <v>2</v>
      </c>
      <c r="K343" s="262">
        <v>1</v>
      </c>
      <c r="L343" s="262">
        <v>2</v>
      </c>
      <c r="M343" s="262">
        <v>2</v>
      </c>
      <c r="N343" s="262">
        <v>5</v>
      </c>
      <c r="O343" s="262">
        <v>10</v>
      </c>
      <c r="P343" s="262">
        <v>2</v>
      </c>
      <c r="Q343" s="262">
        <v>7</v>
      </c>
      <c r="R343" s="262">
        <v>11</v>
      </c>
      <c r="S343" s="262">
        <v>3</v>
      </c>
      <c r="T343" s="26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s="253"/>
    </row>
    <row r="344" spans="1:41" s="216" customFormat="1" ht="15.6">
      <c r="A344">
        <f t="shared" si="95"/>
        <v>40</v>
      </c>
      <c r="B344" s="191" t="str">
        <f>C344&amp;":"&amp;COUNTIF($C$6:C344,C344)</f>
        <v>40:1</v>
      </c>
      <c r="C344" s="148">
        <f t="shared" si="96"/>
        <v>40</v>
      </c>
      <c r="D344" s="262">
        <v>2</v>
      </c>
      <c r="E344" s="262">
        <v>2</v>
      </c>
      <c r="F344" s="262">
        <v>1</v>
      </c>
      <c r="G344" s="262">
        <v>1</v>
      </c>
      <c r="H344" s="262">
        <v>1</v>
      </c>
      <c r="I344" s="262">
        <v>2</v>
      </c>
      <c r="J344" s="262">
        <v>2</v>
      </c>
      <c r="K344" s="262">
        <v>1</v>
      </c>
      <c r="L344" s="262">
        <v>1</v>
      </c>
      <c r="M344" s="262">
        <v>1</v>
      </c>
      <c r="N344" s="262">
        <v>7</v>
      </c>
      <c r="O344" s="262">
        <v>3</v>
      </c>
      <c r="P344" s="262">
        <v>1</v>
      </c>
      <c r="Q344" s="262">
        <v>5</v>
      </c>
      <c r="R344" s="262">
        <v>0</v>
      </c>
      <c r="S344" s="262">
        <v>10</v>
      </c>
      <c r="T344" s="263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 s="253"/>
    </row>
    <row r="345" spans="1:41" s="216" customFormat="1" ht="15.6">
      <c r="A345">
        <f t="shared" si="95"/>
        <v>71</v>
      </c>
      <c r="B345" s="191" t="str">
        <f>C345&amp;":"&amp;COUNTIF($C$6:C345,C345)</f>
        <v>71:11</v>
      </c>
      <c r="C345" s="148">
        <f t="shared" si="96"/>
        <v>71</v>
      </c>
      <c r="D345" s="262">
        <v>2</v>
      </c>
      <c r="E345" s="262">
        <v>1</v>
      </c>
      <c r="F345" s="262">
        <v>1</v>
      </c>
      <c r="G345" s="262">
        <v>1</v>
      </c>
      <c r="H345" s="262">
        <v>1</v>
      </c>
      <c r="I345" s="262">
        <v>1</v>
      </c>
      <c r="J345" s="262">
        <v>1</v>
      </c>
      <c r="K345" s="262">
        <v>1</v>
      </c>
      <c r="L345" s="262">
        <v>2</v>
      </c>
      <c r="M345" s="262">
        <v>1</v>
      </c>
      <c r="N345" s="262">
        <v>10</v>
      </c>
      <c r="O345" s="262">
        <v>9</v>
      </c>
      <c r="P345" s="262">
        <v>12</v>
      </c>
      <c r="Q345" s="262">
        <v>11</v>
      </c>
      <c r="R345" s="262">
        <v>10</v>
      </c>
      <c r="S345" s="262">
        <v>7</v>
      </c>
      <c r="T345" s="263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 s="253"/>
    </row>
    <row r="346" spans="1:41" s="216" customFormat="1" ht="15.6">
      <c r="A346">
        <f t="shared" si="95"/>
        <v>77</v>
      </c>
      <c r="B346" s="191" t="str">
        <f>C346&amp;":"&amp;COUNTIF($C$6:C346,C346)</f>
        <v>77:13</v>
      </c>
      <c r="C346" s="148">
        <f t="shared" si="96"/>
        <v>77</v>
      </c>
      <c r="D346" s="262">
        <v>1</v>
      </c>
      <c r="E346" s="262">
        <v>1</v>
      </c>
      <c r="F346" s="262">
        <v>2</v>
      </c>
      <c r="G346" s="262">
        <v>1</v>
      </c>
      <c r="H346" s="262">
        <v>1</v>
      </c>
      <c r="I346" s="262">
        <v>1</v>
      </c>
      <c r="J346" s="262">
        <v>1</v>
      </c>
      <c r="K346" s="262">
        <v>2</v>
      </c>
      <c r="L346" s="262">
        <v>2</v>
      </c>
      <c r="M346" s="262">
        <v>2</v>
      </c>
      <c r="N346" s="262">
        <v>10</v>
      </c>
      <c r="O346" s="262">
        <v>9</v>
      </c>
      <c r="P346" s="262">
        <v>9</v>
      </c>
      <c r="Q346" s="262">
        <v>14</v>
      </c>
      <c r="R346" s="262">
        <v>9</v>
      </c>
      <c r="S346" s="262">
        <v>12</v>
      </c>
      <c r="T346" s="263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 s="253"/>
    </row>
    <row r="347" spans="1:41" s="216" customFormat="1" ht="15.6">
      <c r="A347">
        <f t="shared" si="95"/>
        <v>67</v>
      </c>
      <c r="B347" s="191" t="str">
        <f>C347&amp;":"&amp;COUNTIF($C$6:C347,C347)</f>
        <v>67:11</v>
      </c>
      <c r="C347" s="148">
        <f t="shared" si="96"/>
        <v>67</v>
      </c>
      <c r="D347" s="262">
        <v>1</v>
      </c>
      <c r="E347" s="262">
        <v>1</v>
      </c>
      <c r="F347" s="262">
        <v>2</v>
      </c>
      <c r="G347" s="262">
        <v>1</v>
      </c>
      <c r="H347" s="262">
        <v>1</v>
      </c>
      <c r="I347" s="262">
        <v>1</v>
      </c>
      <c r="J347" s="262">
        <v>2</v>
      </c>
      <c r="K347" s="262">
        <v>1</v>
      </c>
      <c r="L347" s="262">
        <v>2</v>
      </c>
      <c r="M347" s="262">
        <v>1</v>
      </c>
      <c r="N347" s="262">
        <v>6</v>
      </c>
      <c r="O347" s="262">
        <v>11</v>
      </c>
      <c r="P347" s="262">
        <v>9</v>
      </c>
      <c r="Q347" s="262">
        <v>10</v>
      </c>
      <c r="R347" s="262">
        <v>9</v>
      </c>
      <c r="S347" s="262">
        <v>9</v>
      </c>
      <c r="T347" s="263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 s="253"/>
    </row>
    <row r="348" spans="1:41" s="216" customFormat="1" ht="15.6">
      <c r="A348">
        <f t="shared" si="95"/>
        <v>55</v>
      </c>
      <c r="B348" s="191" t="str">
        <f>C348&amp;":"&amp;COUNTIF($C$6:C348,C348)</f>
        <v>55:14</v>
      </c>
      <c r="C348" s="148">
        <f t="shared" si="96"/>
        <v>55</v>
      </c>
      <c r="D348" s="262">
        <v>1</v>
      </c>
      <c r="E348" s="262">
        <v>2</v>
      </c>
      <c r="F348" s="262">
        <v>1</v>
      </c>
      <c r="G348" s="262">
        <v>2</v>
      </c>
      <c r="H348" s="262">
        <v>2</v>
      </c>
      <c r="I348" s="262">
        <v>1</v>
      </c>
      <c r="J348" s="262">
        <v>2</v>
      </c>
      <c r="K348" s="262">
        <v>1</v>
      </c>
      <c r="L348" s="262">
        <v>2</v>
      </c>
      <c r="M348" s="262">
        <v>1</v>
      </c>
      <c r="N348" s="262">
        <v>5</v>
      </c>
      <c r="O348" s="262">
        <v>3</v>
      </c>
      <c r="P348" s="262">
        <v>8</v>
      </c>
      <c r="Q348" s="262">
        <v>4</v>
      </c>
      <c r="R348" s="262">
        <v>12</v>
      </c>
      <c r="S348" s="262">
        <v>8</v>
      </c>
      <c r="T348" s="263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 s="253"/>
    </row>
    <row r="349" spans="1:41" s="216" customFormat="1" ht="15.6">
      <c r="A349">
        <f t="shared" si="95"/>
        <v>62</v>
      </c>
      <c r="B349" s="191" t="str">
        <f>C349&amp;":"&amp;COUNTIF($C$6:C349,C349)</f>
        <v>62:11</v>
      </c>
      <c r="C349" s="148">
        <f t="shared" si="96"/>
        <v>62</v>
      </c>
      <c r="D349" s="262">
        <v>1</v>
      </c>
      <c r="E349" s="262">
        <v>1</v>
      </c>
      <c r="F349" s="262">
        <v>2</v>
      </c>
      <c r="G349" s="262">
        <v>2</v>
      </c>
      <c r="H349" s="262">
        <v>2</v>
      </c>
      <c r="I349" s="262">
        <v>1</v>
      </c>
      <c r="J349" s="262">
        <v>1</v>
      </c>
      <c r="K349" s="262">
        <v>1</v>
      </c>
      <c r="L349" s="262">
        <v>1</v>
      </c>
      <c r="M349" s="262">
        <v>1</v>
      </c>
      <c r="N349" s="262">
        <v>5</v>
      </c>
      <c r="O349" s="262">
        <v>2</v>
      </c>
      <c r="P349" s="262">
        <v>13</v>
      </c>
      <c r="Q349" s="262">
        <v>7</v>
      </c>
      <c r="R349" s="262">
        <v>9</v>
      </c>
      <c r="S349" s="262">
        <v>13</v>
      </c>
      <c r="T349" s="263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s="253"/>
    </row>
    <row r="350" spans="1:41" s="216" customFormat="1" ht="15.6">
      <c r="A350">
        <f t="shared" si="95"/>
        <v>67</v>
      </c>
      <c r="B350" s="191" t="str">
        <f>C350&amp;":"&amp;COUNTIF($C$6:C350,C350)</f>
        <v>67:12</v>
      </c>
      <c r="C350" s="148">
        <f t="shared" si="96"/>
        <v>67</v>
      </c>
      <c r="D350" s="262">
        <v>2</v>
      </c>
      <c r="E350" s="262">
        <v>1</v>
      </c>
      <c r="F350" s="262">
        <v>1</v>
      </c>
      <c r="G350" s="262">
        <v>2</v>
      </c>
      <c r="H350" s="262">
        <v>1</v>
      </c>
      <c r="I350" s="262">
        <v>1</v>
      </c>
      <c r="J350" s="262">
        <v>2</v>
      </c>
      <c r="K350" s="262">
        <v>2</v>
      </c>
      <c r="L350" s="262">
        <v>1</v>
      </c>
      <c r="M350" s="262">
        <v>1</v>
      </c>
      <c r="N350" s="262">
        <v>5</v>
      </c>
      <c r="O350" s="262">
        <v>8</v>
      </c>
      <c r="P350" s="262">
        <v>9</v>
      </c>
      <c r="Q350" s="262">
        <v>13</v>
      </c>
      <c r="R350" s="262">
        <v>9</v>
      </c>
      <c r="S350" s="262">
        <v>9</v>
      </c>
      <c r="T350" s="263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 s="253"/>
    </row>
    <row r="351" spans="1:41" s="216" customFormat="1" ht="15.6">
      <c r="A351">
        <f t="shared" si="95"/>
        <v>77</v>
      </c>
      <c r="B351" s="191" t="str">
        <f>C351&amp;":"&amp;COUNTIF($C$6:C351,C351)</f>
        <v>77:14</v>
      </c>
      <c r="C351" s="148">
        <f t="shared" si="96"/>
        <v>77</v>
      </c>
      <c r="D351" s="262">
        <v>1</v>
      </c>
      <c r="E351" s="262">
        <v>1</v>
      </c>
      <c r="F351" s="262">
        <v>2</v>
      </c>
      <c r="G351" s="262">
        <v>1</v>
      </c>
      <c r="H351" s="262">
        <v>1</v>
      </c>
      <c r="I351" s="262">
        <v>1</v>
      </c>
      <c r="J351" s="262">
        <v>1</v>
      </c>
      <c r="K351" s="262">
        <v>1</v>
      </c>
      <c r="L351" s="262">
        <v>2</v>
      </c>
      <c r="M351" s="262">
        <v>2</v>
      </c>
      <c r="N351" s="262">
        <v>6</v>
      </c>
      <c r="O351" s="262">
        <v>14</v>
      </c>
      <c r="P351" s="262">
        <v>8</v>
      </c>
      <c r="Q351" s="262">
        <v>10</v>
      </c>
      <c r="R351" s="262">
        <v>13</v>
      </c>
      <c r="S351" s="262">
        <v>13</v>
      </c>
      <c r="T351" s="263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 s="253"/>
    </row>
    <row r="352" spans="1:41" s="216" customFormat="1" ht="15.6">
      <c r="A352">
        <f t="shared" si="95"/>
        <v>73</v>
      </c>
      <c r="B352" s="191" t="str">
        <f>C352&amp;":"&amp;COUNTIF($C$6:C352,C352)</f>
        <v>73:10</v>
      </c>
      <c r="C352" s="148">
        <f t="shared" si="96"/>
        <v>73</v>
      </c>
      <c r="D352" s="262">
        <v>1</v>
      </c>
      <c r="E352" s="262">
        <v>1</v>
      </c>
      <c r="F352" s="262">
        <v>2</v>
      </c>
      <c r="G352" s="262">
        <v>1</v>
      </c>
      <c r="H352" s="262">
        <v>1</v>
      </c>
      <c r="I352" s="262">
        <v>1</v>
      </c>
      <c r="J352" s="262">
        <v>2</v>
      </c>
      <c r="K352" s="262">
        <v>1</v>
      </c>
      <c r="L352" s="262">
        <v>1</v>
      </c>
      <c r="M352" s="262">
        <v>1</v>
      </c>
      <c r="N352" s="262">
        <v>6</v>
      </c>
      <c r="O352" s="262">
        <v>14</v>
      </c>
      <c r="P352" s="262">
        <v>9</v>
      </c>
      <c r="Q352" s="262">
        <v>13</v>
      </c>
      <c r="R352" s="262">
        <v>9</v>
      </c>
      <c r="S352" s="262">
        <v>10</v>
      </c>
      <c r="T352" s="263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 s="253"/>
    </row>
    <row r="353" spans="1:41" s="216" customFormat="1" ht="15.6">
      <c r="A353">
        <f t="shared" si="95"/>
        <v>51</v>
      </c>
      <c r="B353" s="191" t="str">
        <f>C353&amp;":"&amp;COUNTIF($C$6:C353,C353)</f>
        <v>51:5</v>
      </c>
      <c r="C353" s="148">
        <f t="shared" si="96"/>
        <v>51</v>
      </c>
      <c r="D353" s="262">
        <v>2</v>
      </c>
      <c r="E353" s="262">
        <v>2</v>
      </c>
      <c r="F353" s="262">
        <v>2</v>
      </c>
      <c r="G353" s="262">
        <v>1</v>
      </c>
      <c r="H353" s="262">
        <v>1</v>
      </c>
      <c r="I353" s="262">
        <v>1</v>
      </c>
      <c r="J353" s="262">
        <v>1</v>
      </c>
      <c r="K353" s="262">
        <v>1</v>
      </c>
      <c r="L353" s="262">
        <v>2</v>
      </c>
      <c r="M353" s="262">
        <v>2</v>
      </c>
      <c r="N353" s="262">
        <v>3</v>
      </c>
      <c r="O353" s="262">
        <v>5</v>
      </c>
      <c r="P353" s="262">
        <v>3</v>
      </c>
      <c r="Q353" s="262">
        <v>10</v>
      </c>
      <c r="R353" s="262">
        <v>1</v>
      </c>
      <c r="S353" s="262">
        <v>14</v>
      </c>
      <c r="T353" s="26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s="253"/>
    </row>
    <row r="354" spans="1:41" s="216" customFormat="1" ht="15.6">
      <c r="A354">
        <f t="shared" si="95"/>
        <v>52</v>
      </c>
      <c r="B354" s="191" t="str">
        <f>C354&amp;":"&amp;COUNTIF($C$6:C354,C354)</f>
        <v>52:11</v>
      </c>
      <c r="C354" s="148">
        <f t="shared" si="96"/>
        <v>52</v>
      </c>
      <c r="D354" s="262">
        <v>2</v>
      </c>
      <c r="E354" s="262">
        <v>1</v>
      </c>
      <c r="F354" s="262">
        <v>1</v>
      </c>
      <c r="G354" s="262">
        <v>1</v>
      </c>
      <c r="H354" s="262">
        <v>1</v>
      </c>
      <c r="I354" s="262">
        <v>1</v>
      </c>
      <c r="J354" s="262">
        <v>1</v>
      </c>
      <c r="K354" s="262">
        <v>1</v>
      </c>
      <c r="L354" s="262">
        <v>2</v>
      </c>
      <c r="M354" s="262">
        <v>2</v>
      </c>
      <c r="N354" s="262">
        <v>6</v>
      </c>
      <c r="O354" s="262">
        <v>14</v>
      </c>
      <c r="P354" s="262">
        <v>3</v>
      </c>
      <c r="Q354" s="262">
        <v>8</v>
      </c>
      <c r="R354" s="262">
        <v>0</v>
      </c>
      <c r="S354" s="262">
        <v>8</v>
      </c>
      <c r="T354" s="263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 s="253"/>
    </row>
    <row r="355" spans="1:41" s="216" customFormat="1" ht="15.6">
      <c r="A355">
        <f t="shared" si="95"/>
        <v>71</v>
      </c>
      <c r="B355" s="191" t="str">
        <f>C355&amp;":"&amp;COUNTIF($C$6:C355,C355)</f>
        <v>71:12</v>
      </c>
      <c r="C355" s="148">
        <f t="shared" si="96"/>
        <v>71</v>
      </c>
      <c r="D355" s="262">
        <v>2</v>
      </c>
      <c r="E355" s="262">
        <v>1</v>
      </c>
      <c r="F355" s="262">
        <v>1</v>
      </c>
      <c r="G355" s="262">
        <v>1</v>
      </c>
      <c r="H355" s="262">
        <v>2</v>
      </c>
      <c r="I355" s="262">
        <v>2</v>
      </c>
      <c r="J355" s="262">
        <v>1</v>
      </c>
      <c r="K355" s="262">
        <v>1</v>
      </c>
      <c r="L355" s="262">
        <v>2</v>
      </c>
      <c r="M355" s="262">
        <v>1</v>
      </c>
      <c r="N355" s="262">
        <v>8</v>
      </c>
      <c r="O355" s="262">
        <v>14</v>
      </c>
      <c r="P355" s="262">
        <v>8</v>
      </c>
      <c r="Q355" s="262">
        <v>10</v>
      </c>
      <c r="R355" s="262">
        <v>10</v>
      </c>
      <c r="S355" s="262">
        <v>7</v>
      </c>
      <c r="T355" s="263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 s="253"/>
    </row>
    <row r="356" spans="1:41" s="216" customFormat="1" ht="15.6">
      <c r="A356">
        <f t="shared" si="95"/>
        <v>77</v>
      </c>
      <c r="B356" s="191" t="str">
        <f>C356&amp;":"&amp;COUNTIF($C$6:C356,C356)</f>
        <v>77:15</v>
      </c>
      <c r="C356" s="148">
        <f t="shared" si="96"/>
        <v>77</v>
      </c>
      <c r="D356" s="262">
        <v>1</v>
      </c>
      <c r="E356" s="262">
        <v>1</v>
      </c>
      <c r="F356" s="262">
        <v>2</v>
      </c>
      <c r="G356" s="262">
        <v>1</v>
      </c>
      <c r="H356" s="262">
        <v>1</v>
      </c>
      <c r="I356" s="262">
        <v>1</v>
      </c>
      <c r="J356" s="262">
        <v>2</v>
      </c>
      <c r="K356" s="262">
        <v>2</v>
      </c>
      <c r="L356" s="262">
        <v>2</v>
      </c>
      <c r="M356" s="262">
        <v>1</v>
      </c>
      <c r="N356" s="262">
        <v>7</v>
      </c>
      <c r="O356" s="262">
        <v>13</v>
      </c>
      <c r="P356" s="262">
        <v>13</v>
      </c>
      <c r="Q356" s="262">
        <v>9</v>
      </c>
      <c r="R356" s="262">
        <v>7</v>
      </c>
      <c r="S356" s="262">
        <v>14</v>
      </c>
      <c r="T356" s="263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 s="253"/>
    </row>
    <row r="357" spans="1:41" s="216" customFormat="1" ht="15.6">
      <c r="A357">
        <f t="shared" si="95"/>
        <v>82</v>
      </c>
      <c r="B357" s="191" t="str">
        <f>C357&amp;":"&amp;COUNTIF($C$6:C357,C357)</f>
        <v>82:3</v>
      </c>
      <c r="C357" s="148">
        <f t="shared" si="96"/>
        <v>82</v>
      </c>
      <c r="D357" s="262">
        <v>1</v>
      </c>
      <c r="E357" s="262">
        <v>1</v>
      </c>
      <c r="F357" s="262">
        <v>1</v>
      </c>
      <c r="G357" s="262">
        <v>1</v>
      </c>
      <c r="H357" s="262">
        <v>1</v>
      </c>
      <c r="I357" s="262">
        <v>1</v>
      </c>
      <c r="J357" s="262">
        <v>2</v>
      </c>
      <c r="K357" s="262">
        <v>2</v>
      </c>
      <c r="L357" s="262">
        <v>2</v>
      </c>
      <c r="M357" s="262">
        <v>1</v>
      </c>
      <c r="N357" s="262">
        <v>10</v>
      </c>
      <c r="O357" s="262">
        <v>14</v>
      </c>
      <c r="P357" s="262">
        <v>11</v>
      </c>
      <c r="Q357" s="262">
        <v>13</v>
      </c>
      <c r="R357" s="262">
        <v>14</v>
      </c>
      <c r="S357" s="262">
        <v>7</v>
      </c>
      <c r="T357" s="263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 s="253"/>
    </row>
    <row r="358" spans="1:41" s="216" customFormat="1" ht="15.6">
      <c r="A358">
        <f t="shared" si="95"/>
        <v>60</v>
      </c>
      <c r="B358" s="191" t="str">
        <f>C358&amp;":"&amp;COUNTIF($C$6:C358,C358)</f>
        <v>60:7</v>
      </c>
      <c r="C358" s="148">
        <f t="shared" si="96"/>
        <v>60</v>
      </c>
      <c r="D358" s="262">
        <v>1</v>
      </c>
      <c r="E358" s="262">
        <v>2</v>
      </c>
      <c r="F358" s="262">
        <v>1</v>
      </c>
      <c r="G358" s="262">
        <v>2</v>
      </c>
      <c r="H358" s="262">
        <v>1</v>
      </c>
      <c r="I358" s="262">
        <v>2</v>
      </c>
      <c r="J358" s="262">
        <v>1</v>
      </c>
      <c r="K358" s="262">
        <v>2</v>
      </c>
      <c r="L358" s="262">
        <v>2</v>
      </c>
      <c r="M358" s="262">
        <v>1</v>
      </c>
      <c r="N358" s="262">
        <v>7</v>
      </c>
      <c r="O358" s="262">
        <v>0</v>
      </c>
      <c r="P358" s="262">
        <v>8</v>
      </c>
      <c r="Q358" s="262">
        <v>10</v>
      </c>
      <c r="R358" s="262">
        <v>14</v>
      </c>
      <c r="S358" s="262">
        <v>6</v>
      </c>
      <c r="T358" s="263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 s="253"/>
    </row>
    <row r="359" spans="1:41" s="216" customFormat="1" ht="15.6">
      <c r="A359">
        <f t="shared" si="95"/>
        <v>44</v>
      </c>
      <c r="B359" s="191" t="str">
        <f>C359&amp;":"&amp;COUNTIF($C$6:C359,C359)</f>
        <v>44:5</v>
      </c>
      <c r="C359" s="148">
        <f t="shared" si="96"/>
        <v>44</v>
      </c>
      <c r="D359" s="262">
        <v>1</v>
      </c>
      <c r="E359" s="262">
        <v>2</v>
      </c>
      <c r="F359" s="262">
        <v>1</v>
      </c>
      <c r="G359" s="262">
        <v>1</v>
      </c>
      <c r="H359" s="262">
        <v>1</v>
      </c>
      <c r="I359" s="262">
        <v>1</v>
      </c>
      <c r="J359" s="262">
        <v>1</v>
      </c>
      <c r="K359" s="262">
        <v>2</v>
      </c>
      <c r="L359" s="262">
        <v>2</v>
      </c>
      <c r="M359" s="262">
        <v>1</v>
      </c>
      <c r="N359" s="262">
        <v>0</v>
      </c>
      <c r="O359" s="262">
        <v>4</v>
      </c>
      <c r="P359" s="262">
        <v>2</v>
      </c>
      <c r="Q359" s="262">
        <v>13</v>
      </c>
      <c r="R359" s="262">
        <v>11</v>
      </c>
      <c r="S359" s="262">
        <v>1</v>
      </c>
      <c r="T359" s="263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 s="253"/>
    </row>
    <row r="360" spans="1:41" s="216" customFormat="1" ht="15.6">
      <c r="A360">
        <f t="shared" si="95"/>
        <v>76</v>
      </c>
      <c r="B360" s="191" t="str">
        <f>C360&amp;":"&amp;COUNTIF($C$6:C360,C360)</f>
        <v>76:12</v>
      </c>
      <c r="C360" s="148">
        <f t="shared" si="96"/>
        <v>76</v>
      </c>
      <c r="D360" s="262">
        <v>2</v>
      </c>
      <c r="E360" s="262">
        <v>2</v>
      </c>
      <c r="F360" s="262">
        <v>1</v>
      </c>
      <c r="G360" s="262">
        <v>1</v>
      </c>
      <c r="H360" s="262">
        <v>2</v>
      </c>
      <c r="I360" s="262">
        <v>2</v>
      </c>
      <c r="J360" s="262">
        <v>2</v>
      </c>
      <c r="K360" s="262">
        <v>1</v>
      </c>
      <c r="L360" s="262">
        <v>2</v>
      </c>
      <c r="M360" s="262">
        <v>2</v>
      </c>
      <c r="N360" s="262">
        <v>7</v>
      </c>
      <c r="O360" s="262">
        <v>12</v>
      </c>
      <c r="P360" s="262">
        <v>10</v>
      </c>
      <c r="Q360" s="262">
        <v>7</v>
      </c>
      <c r="R360" s="262">
        <v>14</v>
      </c>
      <c r="S360" s="262">
        <v>9</v>
      </c>
      <c r="T360" s="263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 s="253"/>
    </row>
    <row r="361" spans="1:41" s="216" customFormat="1" ht="15.6">
      <c r="A361">
        <f t="shared" si="95"/>
        <v>74</v>
      </c>
      <c r="B361" s="191" t="str">
        <f>C361&amp;":"&amp;COUNTIF($C$6:C361,C361)</f>
        <v>74:11</v>
      </c>
      <c r="C361" s="148">
        <f t="shared" si="96"/>
        <v>74</v>
      </c>
      <c r="D361" s="262">
        <v>1</v>
      </c>
      <c r="E361" s="262">
        <v>1</v>
      </c>
      <c r="F361" s="262">
        <v>1</v>
      </c>
      <c r="G361" s="262">
        <v>1</v>
      </c>
      <c r="H361" s="262">
        <v>1</v>
      </c>
      <c r="I361" s="262">
        <v>1</v>
      </c>
      <c r="J361" s="262">
        <v>1</v>
      </c>
      <c r="K361" s="262">
        <v>2</v>
      </c>
      <c r="L361" s="262">
        <v>1</v>
      </c>
      <c r="M361" s="262">
        <v>1</v>
      </c>
      <c r="N361" s="262">
        <v>6</v>
      </c>
      <c r="O361" s="262">
        <v>11</v>
      </c>
      <c r="P361" s="262">
        <v>13</v>
      </c>
      <c r="Q361" s="262">
        <v>14</v>
      </c>
      <c r="R361" s="262">
        <v>11</v>
      </c>
      <c r="S361" s="262">
        <v>8</v>
      </c>
      <c r="T361" s="263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 s="253"/>
    </row>
    <row r="362" spans="1:41" s="216" customFormat="1" ht="15.6">
      <c r="A362">
        <f t="shared" si="95"/>
        <v>73</v>
      </c>
      <c r="B362" s="191" t="str">
        <f>C362&amp;":"&amp;COUNTIF($C$6:C362,C362)</f>
        <v>73:11</v>
      </c>
      <c r="C362" s="148">
        <f t="shared" si="96"/>
        <v>73</v>
      </c>
      <c r="D362" s="262">
        <v>1</v>
      </c>
      <c r="E362" s="262">
        <v>1</v>
      </c>
      <c r="F362" s="262">
        <v>2</v>
      </c>
      <c r="G362" s="262">
        <v>1</v>
      </c>
      <c r="H362" s="262">
        <v>1</v>
      </c>
      <c r="I362" s="262">
        <v>1</v>
      </c>
      <c r="J362" s="262">
        <v>2</v>
      </c>
      <c r="K362" s="262">
        <v>2</v>
      </c>
      <c r="L362" s="262">
        <v>2</v>
      </c>
      <c r="M362" s="262">
        <v>2</v>
      </c>
      <c r="N362" s="262">
        <v>9</v>
      </c>
      <c r="O362" s="262">
        <v>12</v>
      </c>
      <c r="P362" s="262">
        <v>10</v>
      </c>
      <c r="Q362" s="262">
        <v>8</v>
      </c>
      <c r="R362" s="262">
        <v>10</v>
      </c>
      <c r="S362" s="262">
        <v>9</v>
      </c>
      <c r="T362" s="263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 s="253"/>
    </row>
    <row r="363" spans="1:41" s="216" customFormat="1" ht="15.6">
      <c r="A363">
        <f t="shared" si="95"/>
        <v>78</v>
      </c>
      <c r="B363" s="191" t="str">
        <f>C363&amp;":"&amp;COUNTIF($C$6:C363,C363)</f>
        <v>78:5</v>
      </c>
      <c r="C363" s="148">
        <f t="shared" si="96"/>
        <v>78</v>
      </c>
      <c r="D363" s="262">
        <v>2</v>
      </c>
      <c r="E363" s="262">
        <v>1</v>
      </c>
      <c r="F363" s="262">
        <v>2</v>
      </c>
      <c r="G363" s="262">
        <v>1</v>
      </c>
      <c r="H363" s="262">
        <v>1</v>
      </c>
      <c r="I363" s="262">
        <v>2</v>
      </c>
      <c r="J363" s="262">
        <v>2</v>
      </c>
      <c r="K363" s="262">
        <v>2</v>
      </c>
      <c r="L363" s="262">
        <v>1</v>
      </c>
      <c r="M363" s="262">
        <v>1</v>
      </c>
      <c r="N363" s="262">
        <v>10</v>
      </c>
      <c r="O363" s="262">
        <v>11</v>
      </c>
      <c r="P363" s="262">
        <v>12</v>
      </c>
      <c r="Q363" s="262">
        <v>14</v>
      </c>
      <c r="R363" s="262">
        <v>10</v>
      </c>
      <c r="S363" s="262">
        <v>6</v>
      </c>
      <c r="T363" s="2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s="253"/>
    </row>
    <row r="364" spans="1:41" s="216" customFormat="1" ht="15.6">
      <c r="A364">
        <f t="shared" si="95"/>
        <v>65</v>
      </c>
      <c r="B364" s="191" t="str">
        <f>C364&amp;":"&amp;COUNTIF($C$6:C364,C364)</f>
        <v>65:10</v>
      </c>
      <c r="C364" s="148">
        <f t="shared" si="96"/>
        <v>65</v>
      </c>
      <c r="D364" s="262">
        <v>2</v>
      </c>
      <c r="E364" s="262">
        <v>1</v>
      </c>
      <c r="F364" s="262">
        <v>2</v>
      </c>
      <c r="G364" s="262">
        <v>2</v>
      </c>
      <c r="H364" s="262">
        <v>1</v>
      </c>
      <c r="I364" s="262">
        <v>1</v>
      </c>
      <c r="J364" s="262">
        <v>1</v>
      </c>
      <c r="K364" s="262">
        <v>1</v>
      </c>
      <c r="L364" s="262">
        <v>2</v>
      </c>
      <c r="M364" s="262">
        <v>2</v>
      </c>
      <c r="N364" s="262">
        <v>7</v>
      </c>
      <c r="O364" s="262">
        <v>8</v>
      </c>
      <c r="P364" s="262">
        <v>14</v>
      </c>
      <c r="Q364" s="262">
        <v>10</v>
      </c>
      <c r="R364" s="262">
        <v>4</v>
      </c>
      <c r="S364" s="262">
        <v>7</v>
      </c>
      <c r="T364" s="263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 s="253"/>
    </row>
    <row r="365" spans="1:41" s="216" customFormat="1" ht="15.6">
      <c r="A365">
        <f t="shared" si="95"/>
        <v>76</v>
      </c>
      <c r="B365" s="191" t="str">
        <f>C365&amp;":"&amp;COUNTIF($C$6:C365,C365)</f>
        <v>76:13</v>
      </c>
      <c r="C365" s="148">
        <f t="shared" si="96"/>
        <v>76</v>
      </c>
      <c r="D365" s="262">
        <v>1</v>
      </c>
      <c r="E365" s="262">
        <v>2</v>
      </c>
      <c r="F365" s="262">
        <v>1</v>
      </c>
      <c r="G365" s="262">
        <v>1</v>
      </c>
      <c r="H365" s="262">
        <v>2</v>
      </c>
      <c r="I365" s="262">
        <v>2</v>
      </c>
      <c r="J365" s="262">
        <v>2</v>
      </c>
      <c r="K365" s="262">
        <v>2</v>
      </c>
      <c r="L365" s="262">
        <v>2</v>
      </c>
      <c r="M365" s="262">
        <v>1</v>
      </c>
      <c r="N365" s="262">
        <v>5</v>
      </c>
      <c r="O365" s="262">
        <v>14</v>
      </c>
      <c r="P365" s="262">
        <v>9</v>
      </c>
      <c r="Q365" s="262">
        <v>13</v>
      </c>
      <c r="R365" s="262">
        <v>10</v>
      </c>
      <c r="S365" s="262">
        <v>9</v>
      </c>
      <c r="T365" s="263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 s="253"/>
    </row>
    <row r="366" spans="1:41" s="216" customFormat="1" ht="15.6">
      <c r="A366">
        <f t="shared" si="95"/>
        <v>77</v>
      </c>
      <c r="B366" s="191" t="str">
        <f>C366&amp;":"&amp;COUNTIF($C$6:C366,C366)</f>
        <v>77:16</v>
      </c>
      <c r="C366" s="148">
        <f t="shared" si="96"/>
        <v>77</v>
      </c>
      <c r="D366" s="262">
        <v>1</v>
      </c>
      <c r="E366" s="262">
        <v>1</v>
      </c>
      <c r="F366" s="262">
        <v>2</v>
      </c>
      <c r="G366" s="262">
        <v>1</v>
      </c>
      <c r="H366" s="262">
        <v>1</v>
      </c>
      <c r="I366" s="262">
        <v>1</v>
      </c>
      <c r="J366" s="262">
        <v>2</v>
      </c>
      <c r="K366" s="262">
        <v>1</v>
      </c>
      <c r="L366" s="262">
        <v>1</v>
      </c>
      <c r="M366" s="262">
        <v>1</v>
      </c>
      <c r="N366" s="262">
        <v>8</v>
      </c>
      <c r="O366" s="262">
        <v>9</v>
      </c>
      <c r="P366" s="262">
        <v>10</v>
      </c>
      <c r="Q366" s="262">
        <v>10</v>
      </c>
      <c r="R366" s="262">
        <v>14</v>
      </c>
      <c r="S366" s="262">
        <v>14</v>
      </c>
      <c r="T366" s="263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 s="253"/>
    </row>
    <row r="367" spans="1:41" s="216" customFormat="1" ht="15.6">
      <c r="A367">
        <f t="shared" si="95"/>
        <v>76</v>
      </c>
      <c r="B367" s="191" t="str">
        <f>C367&amp;":"&amp;COUNTIF($C$6:C367,C367)</f>
        <v>76:14</v>
      </c>
      <c r="C367" s="148">
        <f t="shared" si="96"/>
        <v>76</v>
      </c>
      <c r="D367" s="262">
        <v>1</v>
      </c>
      <c r="E367" s="262">
        <v>1</v>
      </c>
      <c r="F367" s="262">
        <v>1</v>
      </c>
      <c r="G367" s="262">
        <v>1</v>
      </c>
      <c r="H367" s="262">
        <v>1</v>
      </c>
      <c r="I367" s="262">
        <v>1</v>
      </c>
      <c r="J367" s="262">
        <v>1</v>
      </c>
      <c r="K367" s="262">
        <v>2</v>
      </c>
      <c r="L367" s="262">
        <v>2</v>
      </c>
      <c r="M367" s="262">
        <v>1</v>
      </c>
      <c r="N367" s="262">
        <v>8</v>
      </c>
      <c r="O367" s="262">
        <v>12</v>
      </c>
      <c r="P367" s="262">
        <v>9</v>
      </c>
      <c r="Q367" s="262">
        <v>9</v>
      </c>
      <c r="R367" s="262">
        <v>13</v>
      </c>
      <c r="S367" s="262">
        <v>13</v>
      </c>
      <c r="T367" s="263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 s="253"/>
    </row>
    <row r="368" spans="1:41" s="216" customFormat="1" ht="15.6">
      <c r="A368">
        <f t="shared" si="95"/>
        <v>57</v>
      </c>
      <c r="B368" s="191" t="str">
        <f>C368&amp;":"&amp;COUNTIF($C$6:C368,C368)</f>
        <v>57:15</v>
      </c>
      <c r="C368" s="148">
        <f t="shared" si="96"/>
        <v>57</v>
      </c>
      <c r="D368" s="262">
        <v>1</v>
      </c>
      <c r="E368" s="262">
        <v>2</v>
      </c>
      <c r="F368" s="262">
        <v>2</v>
      </c>
      <c r="G368" s="262">
        <v>2</v>
      </c>
      <c r="H368" s="262">
        <v>1</v>
      </c>
      <c r="I368" s="262">
        <v>2</v>
      </c>
      <c r="J368" s="262">
        <v>1</v>
      </c>
      <c r="K368" s="262">
        <v>2</v>
      </c>
      <c r="L368" s="262">
        <v>2</v>
      </c>
      <c r="M368" s="262">
        <v>2</v>
      </c>
      <c r="N368" s="262">
        <v>2</v>
      </c>
      <c r="O368" s="262">
        <v>5</v>
      </c>
      <c r="P368" s="262">
        <v>9</v>
      </c>
      <c r="Q368" s="262">
        <v>11</v>
      </c>
      <c r="R368" s="262">
        <v>10</v>
      </c>
      <c r="S368" s="262">
        <v>3</v>
      </c>
      <c r="T368" s="263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 s="253"/>
    </row>
    <row r="369" spans="1:41" s="216" customFormat="1" ht="15.6">
      <c r="A369">
        <f t="shared" si="95"/>
        <v>69</v>
      </c>
      <c r="B369" s="191" t="str">
        <f>C369&amp;":"&amp;COUNTIF($C$6:C369,C369)</f>
        <v>69:10</v>
      </c>
      <c r="C369" s="148">
        <f t="shared" si="96"/>
        <v>69</v>
      </c>
      <c r="D369" s="262">
        <v>2</v>
      </c>
      <c r="E369" s="262">
        <v>2</v>
      </c>
      <c r="F369" s="262">
        <v>2</v>
      </c>
      <c r="G369" s="262">
        <v>2</v>
      </c>
      <c r="H369" s="262">
        <v>2</v>
      </c>
      <c r="I369" s="262">
        <v>1</v>
      </c>
      <c r="J369" s="262">
        <v>2</v>
      </c>
      <c r="K369" s="262">
        <v>2</v>
      </c>
      <c r="L369" s="262">
        <v>1</v>
      </c>
      <c r="M369" s="262">
        <v>2</v>
      </c>
      <c r="N369" s="262">
        <v>4</v>
      </c>
      <c r="O369" s="262">
        <v>7</v>
      </c>
      <c r="P369" s="262">
        <v>9</v>
      </c>
      <c r="Q369" s="262">
        <v>14</v>
      </c>
      <c r="R369" s="262">
        <v>3</v>
      </c>
      <c r="S369" s="262">
        <v>14</v>
      </c>
      <c r="T369" s="263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 s="253"/>
    </row>
    <row r="370" spans="1:41" s="216" customFormat="1" ht="15.6">
      <c r="A370">
        <f t="shared" si="95"/>
        <v>76</v>
      </c>
      <c r="B370" s="191" t="str">
        <f>C370&amp;":"&amp;COUNTIF($C$6:C370,C370)</f>
        <v>76:15</v>
      </c>
      <c r="C370" s="148">
        <f t="shared" si="96"/>
        <v>76</v>
      </c>
      <c r="D370" s="262">
        <v>1</v>
      </c>
      <c r="E370" s="262">
        <v>2</v>
      </c>
      <c r="F370" s="262">
        <v>2</v>
      </c>
      <c r="G370" s="262">
        <v>1</v>
      </c>
      <c r="H370" s="262">
        <v>1</v>
      </c>
      <c r="I370" s="262">
        <v>1</v>
      </c>
      <c r="J370" s="262">
        <v>1</v>
      </c>
      <c r="K370" s="262">
        <v>1</v>
      </c>
      <c r="L370" s="262">
        <v>1</v>
      </c>
      <c r="M370" s="262">
        <v>2</v>
      </c>
      <c r="N370" s="262">
        <v>7</v>
      </c>
      <c r="O370" s="262">
        <v>12</v>
      </c>
      <c r="P370" s="262">
        <v>11</v>
      </c>
      <c r="Q370" s="262">
        <v>11</v>
      </c>
      <c r="R370" s="262">
        <v>13</v>
      </c>
      <c r="S370" s="262">
        <v>9</v>
      </c>
      <c r="T370" s="263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 s="253"/>
    </row>
    <row r="371" spans="1:41" s="216" customFormat="1" ht="15.6">
      <c r="A371">
        <f t="shared" si="95"/>
        <v>58</v>
      </c>
      <c r="B371" s="191" t="str">
        <f>C371&amp;":"&amp;COUNTIF($C$6:C371,C371)</f>
        <v>58:7</v>
      </c>
      <c r="C371" s="148">
        <f t="shared" si="96"/>
        <v>58</v>
      </c>
      <c r="D371" s="262">
        <v>1</v>
      </c>
      <c r="E371" s="262">
        <v>1</v>
      </c>
      <c r="F371" s="262">
        <v>1</v>
      </c>
      <c r="G371" s="262">
        <v>1</v>
      </c>
      <c r="H371" s="262">
        <v>1</v>
      </c>
      <c r="I371" s="262">
        <v>1</v>
      </c>
      <c r="J371" s="262">
        <v>1</v>
      </c>
      <c r="K371" s="262">
        <v>1</v>
      </c>
      <c r="L371" s="262">
        <v>1</v>
      </c>
      <c r="M371" s="262">
        <v>1</v>
      </c>
      <c r="N371" s="262">
        <v>6</v>
      </c>
      <c r="O371" s="262">
        <v>7</v>
      </c>
      <c r="P371" s="262">
        <v>9</v>
      </c>
      <c r="Q371" s="262">
        <v>9</v>
      </c>
      <c r="R371" s="262">
        <v>8</v>
      </c>
      <c r="S371" s="262">
        <v>9</v>
      </c>
      <c r="T371" s="263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 s="253"/>
    </row>
    <row r="372" spans="1:41" s="216" customFormat="1" ht="15.6">
      <c r="A372">
        <f t="shared" si="95"/>
        <v>76</v>
      </c>
      <c r="B372" s="191" t="str">
        <f>C372&amp;":"&amp;COUNTIF($C$6:C372,C372)</f>
        <v>76:16</v>
      </c>
      <c r="C372" s="148">
        <f t="shared" si="96"/>
        <v>76</v>
      </c>
      <c r="D372" s="262">
        <v>1</v>
      </c>
      <c r="E372" s="262">
        <v>1</v>
      </c>
      <c r="F372" s="262">
        <v>2</v>
      </c>
      <c r="G372" s="262">
        <v>1</v>
      </c>
      <c r="H372" s="262">
        <v>1</v>
      </c>
      <c r="I372" s="262">
        <v>1</v>
      </c>
      <c r="J372" s="262">
        <v>2</v>
      </c>
      <c r="K372" s="262">
        <v>2</v>
      </c>
      <c r="L372" s="262">
        <v>2</v>
      </c>
      <c r="M372" s="262">
        <v>2</v>
      </c>
      <c r="N372" s="262">
        <v>6</v>
      </c>
      <c r="O372" s="262">
        <v>14</v>
      </c>
      <c r="P372" s="262">
        <v>13</v>
      </c>
      <c r="Q372" s="262">
        <v>11</v>
      </c>
      <c r="R372" s="262">
        <v>9</v>
      </c>
      <c r="S372" s="262">
        <v>8</v>
      </c>
      <c r="T372" s="263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 s="253"/>
    </row>
    <row r="373" spans="1:41" s="216" customFormat="1" ht="15.6">
      <c r="A373">
        <f t="shared" si="95"/>
        <v>38</v>
      </c>
      <c r="B373" s="191" t="str">
        <f>C373&amp;":"&amp;COUNTIF($C$6:C373,C373)</f>
        <v>38:2</v>
      </c>
      <c r="C373" s="148">
        <f t="shared" si="96"/>
        <v>38</v>
      </c>
      <c r="D373" s="262">
        <v>1</v>
      </c>
      <c r="E373" s="262">
        <v>2</v>
      </c>
      <c r="F373" s="262">
        <v>1</v>
      </c>
      <c r="G373" s="262">
        <v>2</v>
      </c>
      <c r="H373" s="262">
        <v>2</v>
      </c>
      <c r="I373" s="262">
        <v>2</v>
      </c>
      <c r="J373" s="262">
        <v>1</v>
      </c>
      <c r="K373" s="262">
        <v>2</v>
      </c>
      <c r="L373" s="262">
        <v>1</v>
      </c>
      <c r="M373" s="262">
        <v>1</v>
      </c>
      <c r="N373" s="262">
        <v>3</v>
      </c>
      <c r="O373" s="262">
        <v>0</v>
      </c>
      <c r="P373" s="262">
        <v>8</v>
      </c>
      <c r="Q373" s="262">
        <v>2</v>
      </c>
      <c r="R373" s="262">
        <v>9</v>
      </c>
      <c r="S373" s="262">
        <v>1</v>
      </c>
      <c r="T373" s="26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 s="253"/>
    </row>
    <row r="374" spans="1:41" s="216" customFormat="1" ht="15.6">
      <c r="A374">
        <f t="shared" si="95"/>
        <v>43</v>
      </c>
      <c r="B374" s="191" t="str">
        <f>C374&amp;":"&amp;COUNTIF($C$6:C374,C374)</f>
        <v>43:3</v>
      </c>
      <c r="C374" s="148">
        <f t="shared" si="96"/>
        <v>43</v>
      </c>
      <c r="D374" s="262">
        <v>1</v>
      </c>
      <c r="E374" s="262">
        <v>1</v>
      </c>
      <c r="F374" s="262">
        <v>2</v>
      </c>
      <c r="G374" s="262">
        <v>2</v>
      </c>
      <c r="H374" s="262">
        <v>2</v>
      </c>
      <c r="I374" s="262">
        <v>2</v>
      </c>
      <c r="J374" s="262">
        <v>1</v>
      </c>
      <c r="K374" s="262">
        <v>2</v>
      </c>
      <c r="L374" s="262">
        <v>1</v>
      </c>
      <c r="M374" s="262">
        <v>1</v>
      </c>
      <c r="N374" s="262">
        <v>10</v>
      </c>
      <c r="O374" s="262">
        <v>0</v>
      </c>
      <c r="P374" s="262">
        <v>9</v>
      </c>
      <c r="Q374" s="262">
        <v>4</v>
      </c>
      <c r="R374" s="262">
        <v>2</v>
      </c>
      <c r="S374" s="262">
        <v>3</v>
      </c>
      <c r="T374" s="263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 s="253"/>
    </row>
    <row r="375" spans="1:41" s="216" customFormat="1" ht="15.6">
      <c r="A375">
        <f t="shared" si="95"/>
        <v>80</v>
      </c>
      <c r="B375" s="191" t="str">
        <f>C375&amp;":"&amp;COUNTIF($C$6:C375,C375)</f>
        <v>80:6</v>
      </c>
      <c r="C375" s="148">
        <f t="shared" si="96"/>
        <v>80</v>
      </c>
      <c r="D375" s="262">
        <v>1</v>
      </c>
      <c r="E375" s="262">
        <v>2</v>
      </c>
      <c r="F375" s="262">
        <v>2</v>
      </c>
      <c r="G375" s="262">
        <v>1</v>
      </c>
      <c r="H375" s="262">
        <v>2</v>
      </c>
      <c r="I375" s="262">
        <v>1</v>
      </c>
      <c r="J375" s="262">
        <v>2</v>
      </c>
      <c r="K375" s="262">
        <v>1</v>
      </c>
      <c r="L375" s="262">
        <v>2</v>
      </c>
      <c r="M375" s="262">
        <v>2</v>
      </c>
      <c r="N375" s="262">
        <v>10</v>
      </c>
      <c r="O375" s="262">
        <v>12</v>
      </c>
      <c r="P375" s="262">
        <v>13</v>
      </c>
      <c r="Q375" s="262">
        <v>13</v>
      </c>
      <c r="R375" s="262">
        <v>7</v>
      </c>
      <c r="S375" s="262">
        <v>9</v>
      </c>
      <c r="T375" s="263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s="253"/>
    </row>
    <row r="376" spans="1:41" s="216" customFormat="1" ht="15.6">
      <c r="A376">
        <f t="shared" si="95"/>
        <v>83</v>
      </c>
      <c r="B376" s="191" t="str">
        <f>C376&amp;":"&amp;COUNTIF($C$6:C376,C376)</f>
        <v>83:4</v>
      </c>
      <c r="C376" s="148">
        <f t="shared" si="96"/>
        <v>83</v>
      </c>
      <c r="D376" s="262">
        <v>1</v>
      </c>
      <c r="E376" s="262">
        <v>1</v>
      </c>
      <c r="F376" s="262">
        <v>1</v>
      </c>
      <c r="G376" s="262">
        <v>1</v>
      </c>
      <c r="H376" s="262">
        <v>1</v>
      </c>
      <c r="I376" s="262">
        <v>1</v>
      </c>
      <c r="J376" s="262">
        <v>2</v>
      </c>
      <c r="K376" s="262">
        <v>1</v>
      </c>
      <c r="L376" s="262">
        <v>2</v>
      </c>
      <c r="M376" s="262">
        <v>1</v>
      </c>
      <c r="N376" s="262">
        <v>5</v>
      </c>
      <c r="O376" s="262">
        <v>14</v>
      </c>
      <c r="P376" s="262">
        <v>14</v>
      </c>
      <c r="Q376" s="262">
        <v>10</v>
      </c>
      <c r="R376" s="262">
        <v>14</v>
      </c>
      <c r="S376" s="262">
        <v>14</v>
      </c>
      <c r="T376" s="263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 s="253"/>
    </row>
    <row r="377" spans="1:41" s="216" customFormat="1" ht="15.6">
      <c r="A377">
        <f t="shared" si="95"/>
        <v>83</v>
      </c>
      <c r="B377" s="191" t="str">
        <f>C377&amp;":"&amp;COUNTIF($C$6:C377,C377)</f>
        <v>83:5</v>
      </c>
      <c r="C377" s="148">
        <f t="shared" si="96"/>
        <v>83</v>
      </c>
      <c r="D377" s="262">
        <v>1</v>
      </c>
      <c r="E377" s="262">
        <v>1</v>
      </c>
      <c r="F377" s="262">
        <v>2</v>
      </c>
      <c r="G377" s="262">
        <v>1</v>
      </c>
      <c r="H377" s="262">
        <v>1</v>
      </c>
      <c r="I377" s="262">
        <v>1</v>
      </c>
      <c r="J377" s="262">
        <v>2</v>
      </c>
      <c r="K377" s="262">
        <v>1</v>
      </c>
      <c r="L377" s="262">
        <v>2</v>
      </c>
      <c r="M377" s="262">
        <v>2</v>
      </c>
      <c r="N377" s="262">
        <v>10</v>
      </c>
      <c r="O377" s="262">
        <v>8</v>
      </c>
      <c r="P377" s="262">
        <v>14</v>
      </c>
      <c r="Q377" s="262">
        <v>12</v>
      </c>
      <c r="R377" s="262">
        <v>12</v>
      </c>
      <c r="S377" s="262">
        <v>13</v>
      </c>
      <c r="T377" s="263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 s="253"/>
    </row>
    <row r="378" spans="1:41" s="216" customFormat="1" ht="15.6">
      <c r="A378">
        <f t="shared" si="95"/>
        <v>53</v>
      </c>
      <c r="B378" s="191" t="str">
        <f>C378&amp;":"&amp;COUNTIF($C$6:C378,C378)</f>
        <v>53:8</v>
      </c>
      <c r="C378" s="148">
        <f t="shared" si="96"/>
        <v>53</v>
      </c>
      <c r="D378" s="262">
        <v>2</v>
      </c>
      <c r="E378" s="262">
        <v>2</v>
      </c>
      <c r="F378" s="262">
        <v>1</v>
      </c>
      <c r="G378" s="262">
        <v>1</v>
      </c>
      <c r="H378" s="262">
        <v>1</v>
      </c>
      <c r="I378" s="262">
        <v>1</v>
      </c>
      <c r="J378" s="262">
        <v>1</v>
      </c>
      <c r="K378" s="262">
        <v>2</v>
      </c>
      <c r="L378" s="262">
        <v>1</v>
      </c>
      <c r="M378" s="262">
        <v>2</v>
      </c>
      <c r="N378" s="262">
        <v>8</v>
      </c>
      <c r="O378" s="262">
        <v>6</v>
      </c>
      <c r="P378" s="262">
        <v>2</v>
      </c>
      <c r="Q378" s="262">
        <v>6</v>
      </c>
      <c r="R378" s="262">
        <v>14</v>
      </c>
      <c r="S378" s="262">
        <v>3</v>
      </c>
      <c r="T378" s="263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 s="253"/>
    </row>
    <row r="379" spans="1:41" s="216" customFormat="1" ht="15.6">
      <c r="A379">
        <f t="shared" si="95"/>
        <v>52</v>
      </c>
      <c r="B379" s="191" t="str">
        <f>C379&amp;":"&amp;COUNTIF($C$6:C379,C379)</f>
        <v>52:12</v>
      </c>
      <c r="C379" s="148">
        <f t="shared" si="96"/>
        <v>52</v>
      </c>
      <c r="D379" s="262">
        <v>1</v>
      </c>
      <c r="E379" s="262">
        <v>1</v>
      </c>
      <c r="F379" s="262">
        <v>1</v>
      </c>
      <c r="G379" s="262">
        <v>1</v>
      </c>
      <c r="H379" s="262">
        <v>1</v>
      </c>
      <c r="I379" s="262">
        <v>1</v>
      </c>
      <c r="J379" s="262">
        <v>2</v>
      </c>
      <c r="K379" s="262">
        <v>1</v>
      </c>
      <c r="L379" s="262">
        <v>1</v>
      </c>
      <c r="M379" s="262">
        <v>2</v>
      </c>
      <c r="N379" s="262">
        <v>9</v>
      </c>
      <c r="O379" s="262">
        <v>0</v>
      </c>
      <c r="P379" s="262">
        <v>4</v>
      </c>
      <c r="Q379" s="262">
        <v>10</v>
      </c>
      <c r="R379" s="262">
        <v>6</v>
      </c>
      <c r="S379" s="262">
        <v>11</v>
      </c>
      <c r="T379" s="263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 s="253"/>
    </row>
    <row r="380" spans="1:41" s="216" customFormat="1" ht="15.6">
      <c r="A380">
        <f t="shared" si="95"/>
        <v>78</v>
      </c>
      <c r="B380" s="191" t="str">
        <f>C380&amp;":"&amp;COUNTIF($C$6:C380,C380)</f>
        <v>78:6</v>
      </c>
      <c r="C380" s="148">
        <f t="shared" si="96"/>
        <v>78</v>
      </c>
      <c r="D380" s="262">
        <v>2</v>
      </c>
      <c r="E380" s="262">
        <v>1</v>
      </c>
      <c r="F380" s="262">
        <v>1</v>
      </c>
      <c r="G380" s="262">
        <v>1</v>
      </c>
      <c r="H380" s="262">
        <v>2</v>
      </c>
      <c r="I380" s="262">
        <v>2</v>
      </c>
      <c r="J380" s="262">
        <v>1</v>
      </c>
      <c r="K380" s="262">
        <v>2</v>
      </c>
      <c r="L380" s="262">
        <v>2</v>
      </c>
      <c r="M380" s="262">
        <v>1</v>
      </c>
      <c r="N380" s="262">
        <v>5</v>
      </c>
      <c r="O380" s="262">
        <v>14</v>
      </c>
      <c r="P380" s="262">
        <v>14</v>
      </c>
      <c r="Q380" s="262">
        <v>14</v>
      </c>
      <c r="R380" s="262">
        <v>8</v>
      </c>
      <c r="S380" s="262">
        <v>8</v>
      </c>
      <c r="T380" s="263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 s="253"/>
    </row>
    <row r="381" spans="1:41" s="216" customFormat="1" ht="15.6">
      <c r="A381">
        <f t="shared" si="95"/>
        <v>68</v>
      </c>
      <c r="B381" s="191" t="str">
        <f>C381&amp;":"&amp;COUNTIF($C$6:C381,C381)</f>
        <v>68:13</v>
      </c>
      <c r="C381" s="148">
        <f t="shared" si="96"/>
        <v>68</v>
      </c>
      <c r="D381" s="262">
        <v>1</v>
      </c>
      <c r="E381" s="262">
        <v>1</v>
      </c>
      <c r="F381" s="262">
        <v>2</v>
      </c>
      <c r="G381" s="262">
        <v>1</v>
      </c>
      <c r="H381" s="262">
        <v>1</v>
      </c>
      <c r="I381" s="262">
        <v>1</v>
      </c>
      <c r="J381" s="262">
        <v>2</v>
      </c>
      <c r="K381" s="262">
        <v>2</v>
      </c>
      <c r="L381" s="262">
        <v>2</v>
      </c>
      <c r="M381" s="262">
        <v>1</v>
      </c>
      <c r="N381" s="262">
        <v>6</v>
      </c>
      <c r="O381" s="262">
        <v>7</v>
      </c>
      <c r="P381" s="262">
        <v>8</v>
      </c>
      <c r="Q381" s="262">
        <v>12</v>
      </c>
      <c r="R381" s="262">
        <v>8</v>
      </c>
      <c r="S381" s="262">
        <v>13</v>
      </c>
      <c r="T381" s="263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 s="253"/>
    </row>
    <row r="382" spans="1:41" s="216" customFormat="1" ht="15.6">
      <c r="A382">
        <f t="shared" si="95"/>
        <v>76</v>
      </c>
      <c r="B382" s="191" t="str">
        <f>C382&amp;":"&amp;COUNTIF($C$6:C382,C382)</f>
        <v>76:17</v>
      </c>
      <c r="C382" s="148">
        <f t="shared" si="96"/>
        <v>76</v>
      </c>
      <c r="D382" s="262">
        <v>1</v>
      </c>
      <c r="E382" s="262">
        <v>1</v>
      </c>
      <c r="F382" s="262">
        <v>1</v>
      </c>
      <c r="G382" s="262">
        <v>1</v>
      </c>
      <c r="H382" s="262">
        <v>1</v>
      </c>
      <c r="I382" s="262">
        <v>1</v>
      </c>
      <c r="J382" s="262">
        <v>1</v>
      </c>
      <c r="K382" s="262">
        <v>2</v>
      </c>
      <c r="L382" s="262">
        <v>2</v>
      </c>
      <c r="M382" s="262">
        <v>1</v>
      </c>
      <c r="N382" s="262">
        <v>8</v>
      </c>
      <c r="O382" s="262">
        <v>9</v>
      </c>
      <c r="P382" s="262">
        <v>14</v>
      </c>
      <c r="Q382" s="262">
        <v>11</v>
      </c>
      <c r="R382" s="262">
        <v>14</v>
      </c>
      <c r="S382" s="262">
        <v>8</v>
      </c>
      <c r="T382" s="263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 s="253"/>
    </row>
    <row r="383" spans="1:41" s="216" customFormat="1" ht="15.6">
      <c r="A383">
        <f t="shared" si="95"/>
        <v>71</v>
      </c>
      <c r="B383" s="191" t="str">
        <f>C383&amp;":"&amp;COUNTIF($C$6:C383,C383)</f>
        <v>71:13</v>
      </c>
      <c r="C383" s="148">
        <f t="shared" si="96"/>
        <v>71</v>
      </c>
      <c r="D383" s="262">
        <v>2</v>
      </c>
      <c r="E383" s="262">
        <v>1</v>
      </c>
      <c r="F383" s="262">
        <v>2</v>
      </c>
      <c r="G383" s="262">
        <v>2</v>
      </c>
      <c r="H383" s="262">
        <v>2</v>
      </c>
      <c r="I383" s="262">
        <v>2</v>
      </c>
      <c r="J383" s="262">
        <v>1</v>
      </c>
      <c r="K383" s="262">
        <v>1</v>
      </c>
      <c r="L383" s="262">
        <v>2</v>
      </c>
      <c r="M383" s="262">
        <v>1</v>
      </c>
      <c r="N383" s="262">
        <v>6</v>
      </c>
      <c r="O383" s="262">
        <v>11</v>
      </c>
      <c r="P383" s="262">
        <v>14</v>
      </c>
      <c r="Q383" s="262">
        <v>6</v>
      </c>
      <c r="R383" s="262">
        <v>10</v>
      </c>
      <c r="S383" s="262">
        <v>8</v>
      </c>
      <c r="T383" s="26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 s="253"/>
    </row>
    <row r="384" spans="1:41" s="216" customFormat="1" ht="15.6">
      <c r="A384">
        <f t="shared" si="95"/>
        <v>58</v>
      </c>
      <c r="B384" s="191" t="str">
        <f>C384&amp;":"&amp;COUNTIF($C$6:C384,C384)</f>
        <v>58:8</v>
      </c>
      <c r="C384" s="148">
        <f t="shared" si="96"/>
        <v>58</v>
      </c>
      <c r="D384" s="262">
        <v>1</v>
      </c>
      <c r="E384" s="262">
        <v>2</v>
      </c>
      <c r="F384" s="262">
        <v>2</v>
      </c>
      <c r="G384" s="262">
        <v>1</v>
      </c>
      <c r="H384" s="262">
        <v>1</v>
      </c>
      <c r="I384" s="262">
        <v>2</v>
      </c>
      <c r="J384" s="262">
        <v>2</v>
      </c>
      <c r="K384" s="262">
        <v>2</v>
      </c>
      <c r="L384" s="262">
        <v>2</v>
      </c>
      <c r="M384" s="262">
        <v>2</v>
      </c>
      <c r="N384" s="262">
        <v>1</v>
      </c>
      <c r="O384" s="262">
        <v>12</v>
      </c>
      <c r="P384" s="262">
        <v>0</v>
      </c>
      <c r="Q384" s="262">
        <v>13</v>
      </c>
      <c r="R384" s="262">
        <v>5</v>
      </c>
      <c r="S384" s="262">
        <v>10</v>
      </c>
      <c r="T384" s="263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 s="253"/>
    </row>
    <row r="385" spans="1:41" s="216" customFormat="1" ht="15.6">
      <c r="A385">
        <f t="shared" si="95"/>
        <v>84</v>
      </c>
      <c r="B385" s="191" t="str">
        <f>C385&amp;":"&amp;COUNTIF($C$6:C385,C385)</f>
        <v>84:2</v>
      </c>
      <c r="C385" s="148">
        <f t="shared" si="96"/>
        <v>84</v>
      </c>
      <c r="D385" s="262">
        <v>1</v>
      </c>
      <c r="E385" s="262">
        <v>1</v>
      </c>
      <c r="F385" s="262">
        <v>2</v>
      </c>
      <c r="G385" s="262">
        <v>2</v>
      </c>
      <c r="H385" s="262">
        <v>2</v>
      </c>
      <c r="I385" s="262">
        <v>2</v>
      </c>
      <c r="J385" s="262">
        <v>2</v>
      </c>
      <c r="K385" s="262">
        <v>2</v>
      </c>
      <c r="L385" s="262">
        <v>2</v>
      </c>
      <c r="M385" s="262">
        <v>1</v>
      </c>
      <c r="N385" s="262">
        <v>9</v>
      </c>
      <c r="O385" s="262">
        <v>14</v>
      </c>
      <c r="P385" s="262">
        <v>12</v>
      </c>
      <c r="Q385" s="262">
        <v>12</v>
      </c>
      <c r="R385" s="262">
        <v>13</v>
      </c>
      <c r="S385" s="262">
        <v>7</v>
      </c>
      <c r="T385" s="263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 s="253"/>
    </row>
    <row r="386" spans="1:41" s="216" customFormat="1" ht="15.6">
      <c r="A386">
        <f t="shared" si="95"/>
        <v>74</v>
      </c>
      <c r="B386" s="191" t="str">
        <f>C386&amp;":"&amp;COUNTIF($C$6:C386,C386)</f>
        <v>74:12</v>
      </c>
      <c r="C386" s="148">
        <f t="shared" si="96"/>
        <v>74</v>
      </c>
      <c r="D386" s="262">
        <v>1</v>
      </c>
      <c r="E386" s="262">
        <v>1</v>
      </c>
      <c r="F386" s="262">
        <v>1</v>
      </c>
      <c r="G386" s="262">
        <v>1</v>
      </c>
      <c r="H386" s="262">
        <v>1</v>
      </c>
      <c r="I386" s="262">
        <v>1</v>
      </c>
      <c r="J386" s="262">
        <v>2</v>
      </c>
      <c r="K386" s="262">
        <v>2</v>
      </c>
      <c r="L386" s="262">
        <v>1</v>
      </c>
      <c r="M386" s="262">
        <v>1</v>
      </c>
      <c r="N386" s="262">
        <v>9</v>
      </c>
      <c r="O386" s="262">
        <v>10</v>
      </c>
      <c r="P386" s="262">
        <v>8</v>
      </c>
      <c r="Q386" s="262">
        <v>14</v>
      </c>
      <c r="R386" s="262">
        <v>12</v>
      </c>
      <c r="S386" s="262">
        <v>9</v>
      </c>
      <c r="T386" s="263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 s="253"/>
    </row>
    <row r="387" spans="1:41" s="216" customFormat="1" ht="15.6">
      <c r="A387">
        <f t="shared" si="95"/>
        <v>78</v>
      </c>
      <c r="B387" s="191" t="str">
        <f>C387&amp;":"&amp;COUNTIF($C$6:C387,C387)</f>
        <v>78:7</v>
      </c>
      <c r="C387" s="148">
        <f t="shared" si="96"/>
        <v>78</v>
      </c>
      <c r="D387" s="262">
        <v>1</v>
      </c>
      <c r="E387" s="262">
        <v>1</v>
      </c>
      <c r="F387" s="262">
        <v>2</v>
      </c>
      <c r="G387" s="262">
        <v>1</v>
      </c>
      <c r="H387" s="262">
        <v>1</v>
      </c>
      <c r="I387" s="262">
        <v>1</v>
      </c>
      <c r="J387" s="262">
        <v>2</v>
      </c>
      <c r="K387" s="262">
        <v>2</v>
      </c>
      <c r="L387" s="262">
        <v>1</v>
      </c>
      <c r="M387" s="262">
        <v>1</v>
      </c>
      <c r="N387" s="262">
        <v>7</v>
      </c>
      <c r="O387" s="262">
        <v>11</v>
      </c>
      <c r="P387" s="262">
        <v>14</v>
      </c>
      <c r="Q387" s="262">
        <v>10</v>
      </c>
      <c r="R387" s="262">
        <v>13</v>
      </c>
      <c r="S387" s="262">
        <v>10</v>
      </c>
      <c r="T387" s="263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 s="253"/>
    </row>
    <row r="388" spans="1:41" s="216" customFormat="1" ht="15.6">
      <c r="A388">
        <f t="shared" si="95"/>
        <v>76</v>
      </c>
      <c r="B388" s="191" t="str">
        <f>C388&amp;":"&amp;COUNTIF($C$6:C388,C388)</f>
        <v>76:18</v>
      </c>
      <c r="C388" s="148">
        <f t="shared" si="96"/>
        <v>76</v>
      </c>
      <c r="D388" s="262">
        <v>1</v>
      </c>
      <c r="E388" s="262">
        <v>1</v>
      </c>
      <c r="F388" s="262">
        <v>1</v>
      </c>
      <c r="G388" s="262">
        <v>2</v>
      </c>
      <c r="H388" s="262">
        <v>1</v>
      </c>
      <c r="I388" s="262">
        <v>2</v>
      </c>
      <c r="J388" s="262">
        <v>2</v>
      </c>
      <c r="K388" s="262">
        <v>1</v>
      </c>
      <c r="L388" s="262">
        <v>1</v>
      </c>
      <c r="M388" s="262">
        <v>2</v>
      </c>
      <c r="N388" s="262">
        <v>3</v>
      </c>
      <c r="O388" s="262">
        <v>11</v>
      </c>
      <c r="P388" s="262">
        <v>14</v>
      </c>
      <c r="Q388" s="262">
        <v>8</v>
      </c>
      <c r="R388" s="262">
        <v>14</v>
      </c>
      <c r="S388" s="262">
        <v>12</v>
      </c>
      <c r="T388" s="263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 s="253"/>
    </row>
    <row r="389" spans="1:41" s="216" customFormat="1" ht="15.6">
      <c r="A389">
        <f t="shared" si="95"/>
        <v>51</v>
      </c>
      <c r="B389" s="191" t="str">
        <f>C389&amp;":"&amp;COUNTIF($C$6:C389,C389)</f>
        <v>51:6</v>
      </c>
      <c r="C389" s="148">
        <f t="shared" si="96"/>
        <v>51</v>
      </c>
      <c r="D389" s="262">
        <v>1</v>
      </c>
      <c r="E389" s="262">
        <v>1</v>
      </c>
      <c r="F389" s="262">
        <v>2</v>
      </c>
      <c r="G389" s="262">
        <v>1</v>
      </c>
      <c r="H389" s="262">
        <v>1</v>
      </c>
      <c r="I389" s="262">
        <v>2</v>
      </c>
      <c r="J389" s="262">
        <v>2</v>
      </c>
      <c r="K389" s="262">
        <v>2</v>
      </c>
      <c r="L389" s="262">
        <v>2</v>
      </c>
      <c r="M389" s="262">
        <v>1</v>
      </c>
      <c r="N389" s="262">
        <v>2</v>
      </c>
      <c r="O389" s="262">
        <v>7</v>
      </c>
      <c r="P389" s="262">
        <v>5</v>
      </c>
      <c r="Q389" s="262">
        <v>6</v>
      </c>
      <c r="R389" s="262">
        <v>8</v>
      </c>
      <c r="S389" s="262">
        <v>8</v>
      </c>
      <c r="T389" s="263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 s="253"/>
    </row>
    <row r="390" spans="1:41" s="216" customFormat="1" ht="15.6">
      <c r="A390">
        <f t="shared" ref="A390:A453" si="97">SUM(D390:S390)</f>
        <v>82</v>
      </c>
      <c r="B390" s="191" t="str">
        <f>C390&amp;":"&amp;COUNTIF($C$6:C390,C390)</f>
        <v>82:4</v>
      </c>
      <c r="C390" s="148">
        <f t="shared" ref="C390:C453" si="98">SUM(D390:S390)</f>
        <v>82</v>
      </c>
      <c r="D390" s="262">
        <v>1</v>
      </c>
      <c r="E390" s="262">
        <v>2</v>
      </c>
      <c r="F390" s="262">
        <v>1</v>
      </c>
      <c r="G390" s="262">
        <v>2</v>
      </c>
      <c r="H390" s="262">
        <v>2</v>
      </c>
      <c r="I390" s="262">
        <v>1</v>
      </c>
      <c r="J390" s="262">
        <v>2</v>
      </c>
      <c r="K390" s="262">
        <v>2</v>
      </c>
      <c r="L390" s="262">
        <v>2</v>
      </c>
      <c r="M390" s="262">
        <v>2</v>
      </c>
      <c r="N390" s="262">
        <v>8</v>
      </c>
      <c r="O390" s="262">
        <v>12</v>
      </c>
      <c r="P390" s="262">
        <v>7</v>
      </c>
      <c r="Q390" s="262">
        <v>13</v>
      </c>
      <c r="R390" s="262">
        <v>11</v>
      </c>
      <c r="S390" s="262">
        <v>14</v>
      </c>
      <c r="T390" s="263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 s="253"/>
    </row>
    <row r="391" spans="1:41" s="216" customFormat="1" ht="15.6">
      <c r="A391">
        <f t="shared" si="97"/>
        <v>76</v>
      </c>
      <c r="B391" s="191" t="str">
        <f>C391&amp;":"&amp;COUNTIF($C$6:C391,C391)</f>
        <v>76:19</v>
      </c>
      <c r="C391" s="148">
        <f t="shared" si="98"/>
        <v>76</v>
      </c>
      <c r="D391" s="262">
        <v>1</v>
      </c>
      <c r="E391" s="262">
        <v>1</v>
      </c>
      <c r="F391" s="262">
        <v>2</v>
      </c>
      <c r="G391" s="262">
        <v>1</v>
      </c>
      <c r="H391" s="262">
        <v>1</v>
      </c>
      <c r="I391" s="262">
        <v>1</v>
      </c>
      <c r="J391" s="262">
        <v>2</v>
      </c>
      <c r="K391" s="262">
        <v>1</v>
      </c>
      <c r="L391" s="262">
        <v>1</v>
      </c>
      <c r="M391" s="262">
        <v>1</v>
      </c>
      <c r="N391" s="262">
        <v>8</v>
      </c>
      <c r="O391" s="262">
        <v>7</v>
      </c>
      <c r="P391" s="262">
        <v>13</v>
      </c>
      <c r="Q391" s="262">
        <v>13</v>
      </c>
      <c r="R391" s="262">
        <v>12</v>
      </c>
      <c r="S391" s="262">
        <v>11</v>
      </c>
      <c r="T391" s="263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 s="253"/>
    </row>
    <row r="392" spans="1:41" s="216" customFormat="1" ht="15.6">
      <c r="A392">
        <f t="shared" si="97"/>
        <v>70</v>
      </c>
      <c r="B392" s="191" t="str">
        <f>C392&amp;":"&amp;COUNTIF($C$6:C392,C392)</f>
        <v>70:10</v>
      </c>
      <c r="C392" s="148">
        <f t="shared" si="98"/>
        <v>70</v>
      </c>
      <c r="D392" s="262">
        <v>1</v>
      </c>
      <c r="E392" s="262">
        <v>1</v>
      </c>
      <c r="F392" s="262">
        <v>1</v>
      </c>
      <c r="G392" s="262">
        <v>1</v>
      </c>
      <c r="H392" s="262">
        <v>1</v>
      </c>
      <c r="I392" s="262">
        <v>1</v>
      </c>
      <c r="J392" s="262">
        <v>2</v>
      </c>
      <c r="K392" s="262">
        <v>2</v>
      </c>
      <c r="L392" s="262">
        <v>2</v>
      </c>
      <c r="M392" s="262">
        <v>1</v>
      </c>
      <c r="N392" s="262">
        <v>5</v>
      </c>
      <c r="O392" s="262">
        <v>13</v>
      </c>
      <c r="P392" s="262">
        <v>8</v>
      </c>
      <c r="Q392" s="262">
        <v>13</v>
      </c>
      <c r="R392" s="262">
        <v>11</v>
      </c>
      <c r="S392" s="262">
        <v>7</v>
      </c>
      <c r="T392" s="263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 s="253"/>
    </row>
    <row r="393" spans="1:41" s="216" customFormat="1" ht="15.6">
      <c r="A393">
        <f t="shared" si="97"/>
        <v>59</v>
      </c>
      <c r="B393" s="191" t="str">
        <f>C393&amp;":"&amp;COUNTIF($C$6:C393,C393)</f>
        <v>59:10</v>
      </c>
      <c r="C393" s="148">
        <f t="shared" si="98"/>
        <v>59</v>
      </c>
      <c r="D393" s="262">
        <v>1</v>
      </c>
      <c r="E393" s="262">
        <v>1</v>
      </c>
      <c r="F393" s="262">
        <v>2</v>
      </c>
      <c r="G393" s="262">
        <v>2</v>
      </c>
      <c r="H393" s="262">
        <v>2</v>
      </c>
      <c r="I393" s="262">
        <v>2</v>
      </c>
      <c r="J393" s="262">
        <v>1</v>
      </c>
      <c r="K393" s="262">
        <v>1</v>
      </c>
      <c r="L393" s="262">
        <v>1</v>
      </c>
      <c r="M393" s="262">
        <v>1</v>
      </c>
      <c r="N393" s="262">
        <v>0</v>
      </c>
      <c r="O393" s="262">
        <v>7</v>
      </c>
      <c r="P393" s="262">
        <v>1</v>
      </c>
      <c r="Q393" s="262">
        <v>11</v>
      </c>
      <c r="R393" s="262">
        <v>13</v>
      </c>
      <c r="S393" s="262">
        <v>13</v>
      </c>
      <c r="T393" s="26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 s="253"/>
    </row>
    <row r="394" spans="1:41" s="216" customFormat="1" ht="15.6">
      <c r="A394">
        <f t="shared" si="97"/>
        <v>78</v>
      </c>
      <c r="B394" s="191" t="str">
        <f>C394&amp;":"&amp;COUNTIF($C$6:C394,C394)</f>
        <v>78:8</v>
      </c>
      <c r="C394" s="148">
        <f t="shared" si="98"/>
        <v>78</v>
      </c>
      <c r="D394" s="262">
        <v>1</v>
      </c>
      <c r="E394" s="262">
        <v>0</v>
      </c>
      <c r="F394" s="262">
        <v>2</v>
      </c>
      <c r="G394" s="262">
        <v>0</v>
      </c>
      <c r="H394" s="262">
        <v>0</v>
      </c>
      <c r="I394" s="262">
        <v>1</v>
      </c>
      <c r="J394" s="262">
        <v>2</v>
      </c>
      <c r="K394" s="262">
        <v>2</v>
      </c>
      <c r="L394" s="262">
        <v>1</v>
      </c>
      <c r="M394" s="262">
        <v>2</v>
      </c>
      <c r="N394" s="262">
        <v>8</v>
      </c>
      <c r="O394" s="262">
        <v>13</v>
      </c>
      <c r="P394" s="262">
        <v>11</v>
      </c>
      <c r="Q394" s="262">
        <v>11</v>
      </c>
      <c r="R394" s="262">
        <v>14</v>
      </c>
      <c r="S394" s="262">
        <v>10</v>
      </c>
      <c r="T394" s="263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 s="253"/>
    </row>
    <row r="395" spans="1:41" s="216" customFormat="1" ht="15.6">
      <c r="A395">
        <f t="shared" si="97"/>
        <v>75</v>
      </c>
      <c r="B395" s="191" t="str">
        <f>C395&amp;":"&amp;COUNTIF($C$6:C395,C395)</f>
        <v>75:9</v>
      </c>
      <c r="C395" s="148">
        <f t="shared" si="98"/>
        <v>75</v>
      </c>
      <c r="D395" s="262">
        <v>1</v>
      </c>
      <c r="E395" s="262">
        <v>1</v>
      </c>
      <c r="F395" s="262">
        <v>1</v>
      </c>
      <c r="G395" s="262">
        <v>0</v>
      </c>
      <c r="H395" s="262">
        <v>1</v>
      </c>
      <c r="I395" s="262">
        <v>0</v>
      </c>
      <c r="J395" s="262">
        <v>2</v>
      </c>
      <c r="K395" s="262">
        <v>2</v>
      </c>
      <c r="L395" s="262">
        <v>1</v>
      </c>
      <c r="M395" s="262">
        <v>2</v>
      </c>
      <c r="N395" s="262">
        <v>8</v>
      </c>
      <c r="O395" s="262">
        <v>11</v>
      </c>
      <c r="P395" s="262">
        <v>11</v>
      </c>
      <c r="Q395" s="262">
        <v>11</v>
      </c>
      <c r="R395" s="262">
        <v>10</v>
      </c>
      <c r="S395" s="262">
        <v>13</v>
      </c>
      <c r="T395" s="263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 s="253"/>
    </row>
    <row r="396" spans="1:41" s="216" customFormat="1" ht="15.6">
      <c r="A396">
        <f t="shared" si="97"/>
        <v>55</v>
      </c>
      <c r="B396" s="191" t="str">
        <f>C396&amp;":"&amp;COUNTIF($C$6:C396,C396)</f>
        <v>55:15</v>
      </c>
      <c r="C396" s="148">
        <f t="shared" si="98"/>
        <v>55</v>
      </c>
      <c r="D396" s="262">
        <v>1</v>
      </c>
      <c r="E396" s="262">
        <v>2</v>
      </c>
      <c r="F396" s="262">
        <v>2</v>
      </c>
      <c r="G396" s="262">
        <v>0</v>
      </c>
      <c r="H396" s="262">
        <v>2</v>
      </c>
      <c r="I396" s="262">
        <v>2</v>
      </c>
      <c r="J396" s="262">
        <v>2</v>
      </c>
      <c r="K396" s="262">
        <v>2</v>
      </c>
      <c r="L396" s="262">
        <v>0</v>
      </c>
      <c r="M396" s="262">
        <v>1</v>
      </c>
      <c r="N396" s="262">
        <v>5</v>
      </c>
      <c r="O396" s="262">
        <v>2</v>
      </c>
      <c r="P396" s="262">
        <v>14</v>
      </c>
      <c r="Q396" s="262">
        <v>7</v>
      </c>
      <c r="R396" s="262">
        <v>11</v>
      </c>
      <c r="S396" s="262">
        <v>2</v>
      </c>
      <c r="T396" s="263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 s="253"/>
    </row>
    <row r="397" spans="1:41" s="216" customFormat="1" ht="15.6">
      <c r="A397">
        <f t="shared" si="97"/>
        <v>64</v>
      </c>
      <c r="B397" s="191" t="str">
        <f>C397&amp;":"&amp;COUNTIF($C$6:C397,C397)</f>
        <v>64:9</v>
      </c>
      <c r="C397" s="148">
        <f t="shared" si="98"/>
        <v>64</v>
      </c>
      <c r="D397" s="262">
        <v>2</v>
      </c>
      <c r="E397" s="262">
        <v>2</v>
      </c>
      <c r="F397" s="262">
        <v>0</v>
      </c>
      <c r="G397" s="262">
        <v>1</v>
      </c>
      <c r="H397" s="262">
        <v>2</v>
      </c>
      <c r="I397" s="262">
        <v>2</v>
      </c>
      <c r="J397" s="262">
        <v>1</v>
      </c>
      <c r="K397" s="262">
        <v>1</v>
      </c>
      <c r="L397" s="262">
        <v>0</v>
      </c>
      <c r="M397" s="262">
        <v>2</v>
      </c>
      <c r="N397" s="262">
        <v>5</v>
      </c>
      <c r="O397" s="262">
        <v>9</v>
      </c>
      <c r="P397" s="262">
        <v>10</v>
      </c>
      <c r="Q397" s="262">
        <v>3</v>
      </c>
      <c r="R397" s="262">
        <v>14</v>
      </c>
      <c r="S397" s="262">
        <v>10</v>
      </c>
      <c r="T397" s="263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 s="253"/>
    </row>
    <row r="398" spans="1:41" s="216" customFormat="1" ht="15.6">
      <c r="A398">
        <f t="shared" si="97"/>
        <v>81</v>
      </c>
      <c r="B398" s="191" t="str">
        <f>C398&amp;":"&amp;COUNTIF($C$6:C398,C398)</f>
        <v>81:4</v>
      </c>
      <c r="C398" s="148">
        <f t="shared" si="98"/>
        <v>81</v>
      </c>
      <c r="D398" s="262">
        <v>2</v>
      </c>
      <c r="E398" s="262">
        <v>2</v>
      </c>
      <c r="F398" s="262">
        <v>2</v>
      </c>
      <c r="G398" s="262">
        <v>2</v>
      </c>
      <c r="H398" s="262">
        <v>1</v>
      </c>
      <c r="I398" s="262">
        <v>1</v>
      </c>
      <c r="J398" s="262">
        <v>1</v>
      </c>
      <c r="K398" s="262">
        <v>1</v>
      </c>
      <c r="L398" s="262">
        <v>1</v>
      </c>
      <c r="M398" s="262">
        <v>2</v>
      </c>
      <c r="N398" s="262">
        <v>9</v>
      </c>
      <c r="O398" s="262">
        <v>13</v>
      </c>
      <c r="P398" s="262">
        <v>10</v>
      </c>
      <c r="Q398" s="262">
        <v>13</v>
      </c>
      <c r="R398" s="262">
        <v>11</v>
      </c>
      <c r="S398" s="262">
        <v>10</v>
      </c>
      <c r="T398" s="263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 s="253"/>
    </row>
    <row r="399" spans="1:41" s="216" customFormat="1" ht="15.6">
      <c r="A399">
        <f t="shared" si="97"/>
        <v>78</v>
      </c>
      <c r="B399" s="191" t="str">
        <f>C399&amp;":"&amp;COUNTIF($C$6:C399,C399)</f>
        <v>78:9</v>
      </c>
      <c r="C399" s="148">
        <f t="shared" si="98"/>
        <v>78</v>
      </c>
      <c r="D399" s="262">
        <v>0</v>
      </c>
      <c r="E399" s="262">
        <v>1</v>
      </c>
      <c r="F399" s="262">
        <v>1</v>
      </c>
      <c r="G399" s="262">
        <v>1</v>
      </c>
      <c r="H399" s="262">
        <v>0</v>
      </c>
      <c r="I399" s="262">
        <v>0</v>
      </c>
      <c r="J399" s="262">
        <v>1</v>
      </c>
      <c r="K399" s="262">
        <v>2</v>
      </c>
      <c r="L399" s="262">
        <v>1</v>
      </c>
      <c r="M399" s="262">
        <v>1</v>
      </c>
      <c r="N399" s="262">
        <v>10</v>
      </c>
      <c r="O399" s="262">
        <v>10</v>
      </c>
      <c r="P399" s="262">
        <v>14</v>
      </c>
      <c r="Q399" s="262">
        <v>11</v>
      </c>
      <c r="R399" s="262">
        <v>14</v>
      </c>
      <c r="S399" s="262">
        <v>11</v>
      </c>
      <c r="T399" s="263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 s="253"/>
    </row>
    <row r="400" spans="1:41" s="216" customFormat="1" ht="15.6">
      <c r="A400">
        <f t="shared" si="97"/>
        <v>77</v>
      </c>
      <c r="B400" s="191" t="str">
        <f>C400&amp;":"&amp;COUNTIF($C$6:C400,C400)</f>
        <v>77:17</v>
      </c>
      <c r="C400" s="148">
        <f t="shared" si="98"/>
        <v>77</v>
      </c>
      <c r="D400" s="262">
        <v>0</v>
      </c>
      <c r="E400" s="262">
        <v>1</v>
      </c>
      <c r="F400" s="262">
        <v>1</v>
      </c>
      <c r="G400" s="262">
        <v>1</v>
      </c>
      <c r="H400" s="262">
        <v>0</v>
      </c>
      <c r="I400" s="262">
        <v>0</v>
      </c>
      <c r="J400" s="262">
        <v>2</v>
      </c>
      <c r="K400" s="262">
        <v>2</v>
      </c>
      <c r="L400" s="262">
        <v>1</v>
      </c>
      <c r="M400" s="262">
        <v>1</v>
      </c>
      <c r="N400" s="262">
        <v>9</v>
      </c>
      <c r="O400" s="262">
        <v>12</v>
      </c>
      <c r="P400" s="262">
        <v>13</v>
      </c>
      <c r="Q400" s="262">
        <v>13</v>
      </c>
      <c r="R400" s="262">
        <v>10</v>
      </c>
      <c r="S400" s="262">
        <v>11</v>
      </c>
      <c r="T400" s="263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 s="253"/>
    </row>
    <row r="401" spans="1:41" s="216" customFormat="1" ht="15.6">
      <c r="A401">
        <f t="shared" si="97"/>
        <v>49</v>
      </c>
      <c r="B401" s="191" t="str">
        <f>C401&amp;":"&amp;COUNTIF($C$6:C401,C401)</f>
        <v>49:9</v>
      </c>
      <c r="C401" s="148">
        <f t="shared" si="98"/>
        <v>49</v>
      </c>
      <c r="D401" s="262">
        <v>1</v>
      </c>
      <c r="E401" s="262">
        <v>2</v>
      </c>
      <c r="F401" s="262">
        <v>2</v>
      </c>
      <c r="G401" s="262">
        <v>0</v>
      </c>
      <c r="H401" s="262">
        <v>2</v>
      </c>
      <c r="I401" s="262">
        <v>2</v>
      </c>
      <c r="J401" s="262">
        <v>1</v>
      </c>
      <c r="K401" s="262">
        <v>0</v>
      </c>
      <c r="L401" s="262">
        <v>1</v>
      </c>
      <c r="M401" s="262">
        <v>2</v>
      </c>
      <c r="N401" s="262">
        <v>2</v>
      </c>
      <c r="O401" s="262">
        <v>1</v>
      </c>
      <c r="P401" s="262">
        <v>14</v>
      </c>
      <c r="Q401" s="262">
        <v>3</v>
      </c>
      <c r="R401" s="262">
        <v>5</v>
      </c>
      <c r="S401" s="262">
        <v>11</v>
      </c>
      <c r="T401" s="263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s="253"/>
    </row>
    <row r="402" spans="1:41" s="216" customFormat="1" ht="15.6">
      <c r="A402">
        <f t="shared" si="97"/>
        <v>78</v>
      </c>
      <c r="B402" s="191" t="str">
        <f>C402&amp;":"&amp;COUNTIF($C$6:C402,C402)</f>
        <v>78:10</v>
      </c>
      <c r="C402" s="148">
        <f t="shared" si="98"/>
        <v>78</v>
      </c>
      <c r="D402" s="262">
        <v>0</v>
      </c>
      <c r="E402" s="262">
        <v>2</v>
      </c>
      <c r="F402" s="262">
        <v>2</v>
      </c>
      <c r="G402" s="262">
        <v>2</v>
      </c>
      <c r="H402" s="262">
        <v>0</v>
      </c>
      <c r="I402" s="262">
        <v>2</v>
      </c>
      <c r="J402" s="262">
        <v>1</v>
      </c>
      <c r="K402" s="262">
        <v>2</v>
      </c>
      <c r="L402" s="262">
        <v>2</v>
      </c>
      <c r="M402" s="262">
        <v>2</v>
      </c>
      <c r="N402" s="262">
        <v>7</v>
      </c>
      <c r="O402" s="262">
        <v>6</v>
      </c>
      <c r="P402" s="262">
        <v>13</v>
      </c>
      <c r="Q402" s="262">
        <v>10</v>
      </c>
      <c r="R402" s="262">
        <v>13</v>
      </c>
      <c r="S402" s="262">
        <v>14</v>
      </c>
      <c r="T402" s="263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 s="253"/>
    </row>
    <row r="403" spans="1:41" s="216" customFormat="1" ht="15.6">
      <c r="A403">
        <f t="shared" si="97"/>
        <v>88</v>
      </c>
      <c r="B403" s="191" t="str">
        <f>C403&amp;":"&amp;COUNTIF($C$6:C403,C403)</f>
        <v>88:1</v>
      </c>
      <c r="C403" s="148">
        <f t="shared" si="98"/>
        <v>88</v>
      </c>
      <c r="D403" s="262">
        <v>2</v>
      </c>
      <c r="E403" s="262">
        <v>1</v>
      </c>
      <c r="F403" s="262">
        <v>2</v>
      </c>
      <c r="G403" s="262">
        <v>1</v>
      </c>
      <c r="H403" s="262">
        <v>2</v>
      </c>
      <c r="I403" s="262">
        <v>1</v>
      </c>
      <c r="J403" s="262">
        <v>1</v>
      </c>
      <c r="K403" s="262">
        <v>1</v>
      </c>
      <c r="L403" s="262">
        <v>2</v>
      </c>
      <c r="M403" s="262">
        <v>2</v>
      </c>
      <c r="N403" s="262">
        <v>9</v>
      </c>
      <c r="O403" s="262">
        <v>13</v>
      </c>
      <c r="P403" s="262">
        <v>14</v>
      </c>
      <c r="Q403" s="262">
        <v>11</v>
      </c>
      <c r="R403" s="262">
        <v>14</v>
      </c>
      <c r="S403" s="262">
        <v>12</v>
      </c>
      <c r="T403" s="26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 s="253"/>
    </row>
    <row r="404" spans="1:41" s="216" customFormat="1" ht="15.6">
      <c r="A404">
        <f t="shared" si="97"/>
        <v>77</v>
      </c>
      <c r="B404" s="191" t="str">
        <f>C404&amp;":"&amp;COUNTIF($C$6:C404,C404)</f>
        <v>77:18</v>
      </c>
      <c r="C404" s="148">
        <f t="shared" si="98"/>
        <v>77</v>
      </c>
      <c r="D404" s="262">
        <v>0</v>
      </c>
      <c r="E404" s="262">
        <v>0</v>
      </c>
      <c r="F404" s="262">
        <v>2</v>
      </c>
      <c r="G404" s="262">
        <v>1</v>
      </c>
      <c r="H404" s="262">
        <v>0</v>
      </c>
      <c r="I404" s="262">
        <v>1</v>
      </c>
      <c r="J404" s="262">
        <v>2</v>
      </c>
      <c r="K404" s="262">
        <v>1</v>
      </c>
      <c r="L404" s="262">
        <v>2</v>
      </c>
      <c r="M404" s="262">
        <v>2</v>
      </c>
      <c r="N404" s="262">
        <v>7</v>
      </c>
      <c r="O404" s="262">
        <v>12</v>
      </c>
      <c r="P404" s="262">
        <v>11</v>
      </c>
      <c r="Q404" s="262">
        <v>13</v>
      </c>
      <c r="R404" s="262">
        <v>13</v>
      </c>
      <c r="S404" s="262">
        <v>10</v>
      </c>
      <c r="T404" s="263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 s="253"/>
    </row>
    <row r="405" spans="1:41" s="216" customFormat="1" ht="15.6">
      <c r="A405">
        <f t="shared" si="97"/>
        <v>80</v>
      </c>
      <c r="B405" s="191" t="str">
        <f>C405&amp;":"&amp;COUNTIF($C$6:C405,C405)</f>
        <v>80:7</v>
      </c>
      <c r="C405" s="148">
        <f t="shared" si="98"/>
        <v>80</v>
      </c>
      <c r="D405" s="262">
        <v>0</v>
      </c>
      <c r="E405" s="262">
        <v>1</v>
      </c>
      <c r="F405" s="262">
        <v>1</v>
      </c>
      <c r="G405" s="262">
        <v>1</v>
      </c>
      <c r="H405" s="262">
        <v>1</v>
      </c>
      <c r="I405" s="262">
        <v>0</v>
      </c>
      <c r="J405" s="262">
        <v>1</v>
      </c>
      <c r="K405" s="262">
        <v>1</v>
      </c>
      <c r="L405" s="262">
        <v>1</v>
      </c>
      <c r="M405" s="262">
        <v>2</v>
      </c>
      <c r="N405" s="262">
        <v>8</v>
      </c>
      <c r="O405" s="262">
        <v>10</v>
      </c>
      <c r="P405" s="262">
        <v>14</v>
      </c>
      <c r="Q405" s="262">
        <v>14</v>
      </c>
      <c r="R405" s="262">
        <v>13</v>
      </c>
      <c r="S405" s="262">
        <v>12</v>
      </c>
      <c r="T405" s="263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 s="253"/>
    </row>
    <row r="406" spans="1:41" s="216" customFormat="1" ht="15.6">
      <c r="A406">
        <f t="shared" si="97"/>
        <v>42</v>
      </c>
      <c r="B406" s="191" t="str">
        <f>C406&amp;":"&amp;COUNTIF($C$6:C406,C406)</f>
        <v>42:4</v>
      </c>
      <c r="C406" s="148">
        <f t="shared" si="98"/>
        <v>42</v>
      </c>
      <c r="D406" s="262">
        <v>0</v>
      </c>
      <c r="E406" s="262">
        <v>2</v>
      </c>
      <c r="F406" s="262">
        <v>0</v>
      </c>
      <c r="G406" s="262">
        <v>1</v>
      </c>
      <c r="H406" s="262">
        <v>2</v>
      </c>
      <c r="I406" s="262">
        <v>2</v>
      </c>
      <c r="J406" s="262">
        <v>2</v>
      </c>
      <c r="K406" s="262">
        <v>2</v>
      </c>
      <c r="L406" s="262">
        <v>2</v>
      </c>
      <c r="M406" s="262">
        <v>0</v>
      </c>
      <c r="N406" s="262">
        <v>9</v>
      </c>
      <c r="O406" s="262">
        <v>6</v>
      </c>
      <c r="P406" s="262">
        <v>8</v>
      </c>
      <c r="Q406" s="262">
        <v>3</v>
      </c>
      <c r="R406" s="262">
        <v>0</v>
      </c>
      <c r="S406" s="262">
        <v>3</v>
      </c>
      <c r="T406" s="263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 s="253"/>
    </row>
    <row r="407" spans="1:41" s="216" customFormat="1" ht="15.6">
      <c r="A407">
        <f t="shared" si="97"/>
        <v>65</v>
      </c>
      <c r="B407" s="191" t="str">
        <f>C407&amp;":"&amp;COUNTIF($C$6:C407,C407)</f>
        <v>65:11</v>
      </c>
      <c r="C407" s="148">
        <f t="shared" si="98"/>
        <v>65</v>
      </c>
      <c r="D407" s="262">
        <v>0</v>
      </c>
      <c r="E407" s="262">
        <v>1</v>
      </c>
      <c r="F407" s="262">
        <v>2</v>
      </c>
      <c r="G407" s="262">
        <v>0</v>
      </c>
      <c r="H407" s="262">
        <v>0</v>
      </c>
      <c r="I407" s="262">
        <v>1</v>
      </c>
      <c r="J407" s="262">
        <v>1</v>
      </c>
      <c r="K407" s="262">
        <v>0</v>
      </c>
      <c r="L407" s="262">
        <v>1</v>
      </c>
      <c r="M407" s="262">
        <v>2</v>
      </c>
      <c r="N407" s="262">
        <v>1</v>
      </c>
      <c r="O407" s="262">
        <v>10</v>
      </c>
      <c r="P407" s="262">
        <v>6</v>
      </c>
      <c r="Q407" s="262">
        <v>13</v>
      </c>
      <c r="R407" s="262">
        <v>13</v>
      </c>
      <c r="S407" s="262">
        <v>14</v>
      </c>
      <c r="T407" s="263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 s="253"/>
    </row>
    <row r="408" spans="1:41" s="216" customFormat="1" ht="15.6">
      <c r="A408">
        <f t="shared" si="97"/>
        <v>89</v>
      </c>
      <c r="B408" s="191" t="str">
        <f>C408&amp;":"&amp;COUNTIF($C$6:C408,C408)</f>
        <v>89:1</v>
      </c>
      <c r="C408" s="148">
        <f t="shared" si="98"/>
        <v>89</v>
      </c>
      <c r="D408" s="262">
        <v>1</v>
      </c>
      <c r="E408" s="262">
        <v>2</v>
      </c>
      <c r="F408" s="262">
        <v>2</v>
      </c>
      <c r="G408" s="262">
        <v>1</v>
      </c>
      <c r="H408" s="262">
        <v>1</v>
      </c>
      <c r="I408" s="262">
        <v>1</v>
      </c>
      <c r="J408" s="262">
        <v>2</v>
      </c>
      <c r="K408" s="262">
        <v>2</v>
      </c>
      <c r="L408" s="262">
        <v>1</v>
      </c>
      <c r="M408" s="262">
        <v>2</v>
      </c>
      <c r="N408" s="262">
        <v>10</v>
      </c>
      <c r="O408" s="262">
        <v>10</v>
      </c>
      <c r="P408" s="262">
        <v>12</v>
      </c>
      <c r="Q408" s="262">
        <v>14</v>
      </c>
      <c r="R408" s="262">
        <v>14</v>
      </c>
      <c r="S408" s="262">
        <v>14</v>
      </c>
      <c r="T408" s="263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 s="253"/>
    </row>
    <row r="409" spans="1:41" s="216" customFormat="1" ht="15.6">
      <c r="A409">
        <f t="shared" si="97"/>
        <v>76</v>
      </c>
      <c r="B409" s="191" t="str">
        <f>C409&amp;":"&amp;COUNTIF($C$6:C409,C409)</f>
        <v>76:20</v>
      </c>
      <c r="C409" s="148">
        <f t="shared" si="98"/>
        <v>76</v>
      </c>
      <c r="D409" s="262">
        <v>0</v>
      </c>
      <c r="E409" s="262">
        <v>0</v>
      </c>
      <c r="F409" s="262">
        <v>1</v>
      </c>
      <c r="G409" s="262">
        <v>1</v>
      </c>
      <c r="H409" s="262">
        <v>0</v>
      </c>
      <c r="I409" s="262">
        <v>1</v>
      </c>
      <c r="J409" s="262">
        <v>1</v>
      </c>
      <c r="K409" s="262">
        <v>2</v>
      </c>
      <c r="L409" s="262">
        <v>1</v>
      </c>
      <c r="M409" s="262">
        <v>2</v>
      </c>
      <c r="N409" s="262">
        <v>10</v>
      </c>
      <c r="O409" s="262">
        <v>12</v>
      </c>
      <c r="P409" s="262">
        <v>10</v>
      </c>
      <c r="Q409" s="262">
        <v>12</v>
      </c>
      <c r="R409" s="262">
        <v>10</v>
      </c>
      <c r="S409" s="262">
        <v>13</v>
      </c>
      <c r="T409" s="263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 s="253"/>
    </row>
    <row r="410" spans="1:41" s="216" customFormat="1" ht="15.6">
      <c r="A410">
        <f t="shared" si="97"/>
        <v>80</v>
      </c>
      <c r="B410" s="191" t="str">
        <f>C410&amp;":"&amp;COUNTIF($C$6:C410,C410)</f>
        <v>80:8</v>
      </c>
      <c r="C410" s="148">
        <f t="shared" si="98"/>
        <v>80</v>
      </c>
      <c r="D410" s="262">
        <v>1</v>
      </c>
      <c r="E410" s="262">
        <v>1</v>
      </c>
      <c r="F410" s="262">
        <v>1</v>
      </c>
      <c r="G410" s="262">
        <v>1</v>
      </c>
      <c r="H410" s="262">
        <v>0</v>
      </c>
      <c r="I410" s="262">
        <v>1</v>
      </c>
      <c r="J410" s="262">
        <v>1</v>
      </c>
      <c r="K410" s="262">
        <v>2</v>
      </c>
      <c r="L410" s="262">
        <v>1</v>
      </c>
      <c r="M410" s="262">
        <v>2</v>
      </c>
      <c r="N410" s="262">
        <v>7</v>
      </c>
      <c r="O410" s="262">
        <v>12</v>
      </c>
      <c r="P410" s="262">
        <v>11</v>
      </c>
      <c r="Q410" s="262">
        <v>14</v>
      </c>
      <c r="R410" s="262">
        <v>12</v>
      </c>
      <c r="S410" s="262">
        <v>13</v>
      </c>
      <c r="T410" s="263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253"/>
    </row>
    <row r="411" spans="1:41" s="216" customFormat="1" ht="15.6">
      <c r="A411">
        <f t="shared" si="97"/>
        <v>47</v>
      </c>
      <c r="B411" s="191" t="str">
        <f>C411&amp;":"&amp;COUNTIF($C$6:C411,C411)</f>
        <v>47:7</v>
      </c>
      <c r="C411" s="148">
        <f t="shared" si="98"/>
        <v>47</v>
      </c>
      <c r="D411" s="262">
        <v>2</v>
      </c>
      <c r="E411" s="262">
        <v>2</v>
      </c>
      <c r="F411" s="262">
        <v>1</v>
      </c>
      <c r="G411" s="262">
        <v>1</v>
      </c>
      <c r="H411" s="262">
        <v>1</v>
      </c>
      <c r="I411" s="262">
        <v>1</v>
      </c>
      <c r="J411" s="262">
        <v>2</v>
      </c>
      <c r="K411" s="262">
        <v>0</v>
      </c>
      <c r="L411" s="262">
        <v>2</v>
      </c>
      <c r="M411" s="262">
        <v>0</v>
      </c>
      <c r="N411" s="262">
        <v>3</v>
      </c>
      <c r="O411" s="262">
        <v>7</v>
      </c>
      <c r="P411" s="262">
        <v>5</v>
      </c>
      <c r="Q411" s="262">
        <v>6</v>
      </c>
      <c r="R411" s="262">
        <v>9</v>
      </c>
      <c r="S411" s="262">
        <v>5</v>
      </c>
      <c r="T411" s="263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253"/>
    </row>
    <row r="412" spans="1:41" s="216" customFormat="1" ht="15.6">
      <c r="A412">
        <f t="shared" si="97"/>
        <v>55</v>
      </c>
      <c r="B412" s="191" t="str">
        <f>C412&amp;":"&amp;COUNTIF($C$6:C412,C412)</f>
        <v>55:16</v>
      </c>
      <c r="C412" s="148">
        <f t="shared" si="98"/>
        <v>55</v>
      </c>
      <c r="D412" s="262">
        <v>1</v>
      </c>
      <c r="E412" s="262">
        <v>0</v>
      </c>
      <c r="F412" s="262">
        <v>2</v>
      </c>
      <c r="G412" s="262">
        <v>2</v>
      </c>
      <c r="H412" s="262">
        <v>0</v>
      </c>
      <c r="I412" s="262">
        <v>1</v>
      </c>
      <c r="J412" s="262">
        <v>2</v>
      </c>
      <c r="K412" s="262">
        <v>2</v>
      </c>
      <c r="L412" s="262">
        <v>0</v>
      </c>
      <c r="M412" s="262">
        <v>2</v>
      </c>
      <c r="N412" s="262">
        <v>4</v>
      </c>
      <c r="O412" s="262">
        <v>10</v>
      </c>
      <c r="P412" s="262">
        <v>7</v>
      </c>
      <c r="Q412" s="262">
        <v>2</v>
      </c>
      <c r="R412" s="262">
        <v>9</v>
      </c>
      <c r="S412" s="262">
        <v>11</v>
      </c>
      <c r="T412" s="263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253"/>
    </row>
    <row r="413" spans="1:41" s="216" customFormat="1" ht="15.6">
      <c r="A413">
        <f t="shared" si="97"/>
        <v>84</v>
      </c>
      <c r="B413" s="191" t="str">
        <f>C413&amp;":"&amp;COUNTIF($C$6:C413,C413)</f>
        <v>84:3</v>
      </c>
      <c r="C413" s="148">
        <f t="shared" si="98"/>
        <v>84</v>
      </c>
      <c r="D413" s="262">
        <v>2</v>
      </c>
      <c r="E413" s="262">
        <v>2</v>
      </c>
      <c r="F413" s="262">
        <v>1</v>
      </c>
      <c r="G413" s="262">
        <v>1</v>
      </c>
      <c r="H413" s="262">
        <v>2</v>
      </c>
      <c r="I413" s="262">
        <v>2</v>
      </c>
      <c r="J413" s="262">
        <v>1</v>
      </c>
      <c r="K413" s="262">
        <v>1</v>
      </c>
      <c r="L413" s="262">
        <v>1</v>
      </c>
      <c r="M413" s="262">
        <v>1</v>
      </c>
      <c r="N413" s="262">
        <v>9</v>
      </c>
      <c r="O413" s="262">
        <v>13</v>
      </c>
      <c r="P413" s="262">
        <v>10</v>
      </c>
      <c r="Q413" s="262">
        <v>12</v>
      </c>
      <c r="R413" s="262">
        <v>13</v>
      </c>
      <c r="S413" s="262">
        <v>13</v>
      </c>
      <c r="T413" s="26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253"/>
    </row>
    <row r="414" spans="1:41" s="216" customFormat="1" ht="15.6">
      <c r="A414">
        <f t="shared" si="97"/>
        <v>82</v>
      </c>
      <c r="B414" s="191" t="str">
        <f>C414&amp;":"&amp;COUNTIF($C$6:C414,C414)</f>
        <v>82:5</v>
      </c>
      <c r="C414" s="148">
        <f t="shared" si="98"/>
        <v>82</v>
      </c>
      <c r="D414" s="262">
        <v>0</v>
      </c>
      <c r="E414" s="262">
        <v>1</v>
      </c>
      <c r="F414" s="262">
        <v>1</v>
      </c>
      <c r="G414" s="262">
        <v>1</v>
      </c>
      <c r="H414" s="262">
        <v>1</v>
      </c>
      <c r="I414" s="262">
        <v>1</v>
      </c>
      <c r="J414" s="262">
        <v>1</v>
      </c>
      <c r="K414" s="262">
        <v>1</v>
      </c>
      <c r="L414" s="262">
        <v>1</v>
      </c>
      <c r="M414" s="262">
        <v>2</v>
      </c>
      <c r="N414" s="262">
        <v>9</v>
      </c>
      <c r="O414" s="262">
        <v>12</v>
      </c>
      <c r="P414" s="262">
        <v>13</v>
      </c>
      <c r="Q414" s="262">
        <v>14</v>
      </c>
      <c r="R414" s="262">
        <v>14</v>
      </c>
      <c r="S414" s="262">
        <v>10</v>
      </c>
      <c r="T414" s="263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253"/>
    </row>
    <row r="415" spans="1:41" s="216" customFormat="1" ht="15.6">
      <c r="A415">
        <f t="shared" si="97"/>
        <v>78</v>
      </c>
      <c r="B415" s="191" t="str">
        <f>C415&amp;":"&amp;COUNTIF($C$6:C415,C415)</f>
        <v>78:11</v>
      </c>
      <c r="C415" s="148">
        <f t="shared" si="98"/>
        <v>78</v>
      </c>
      <c r="D415" s="262">
        <v>1</v>
      </c>
      <c r="E415" s="262">
        <v>1</v>
      </c>
      <c r="F415" s="262">
        <v>2</v>
      </c>
      <c r="G415" s="262">
        <v>1</v>
      </c>
      <c r="H415" s="262">
        <v>1</v>
      </c>
      <c r="I415" s="262">
        <v>0</v>
      </c>
      <c r="J415" s="262">
        <v>1</v>
      </c>
      <c r="K415" s="262">
        <v>1</v>
      </c>
      <c r="L415" s="262">
        <v>2</v>
      </c>
      <c r="M415" s="262">
        <v>2</v>
      </c>
      <c r="N415" s="262">
        <v>8</v>
      </c>
      <c r="O415" s="262">
        <v>14</v>
      </c>
      <c r="P415" s="262">
        <v>10</v>
      </c>
      <c r="Q415" s="262">
        <v>10</v>
      </c>
      <c r="R415" s="262">
        <v>11</v>
      </c>
      <c r="S415" s="262">
        <v>13</v>
      </c>
      <c r="T415" s="263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253"/>
    </row>
    <row r="416" spans="1:41" s="216" customFormat="1" ht="15.6">
      <c r="A416">
        <f t="shared" si="97"/>
        <v>31</v>
      </c>
      <c r="B416" s="191" t="str">
        <f>C416&amp;":"&amp;COUNTIF($C$6:C416,C416)</f>
        <v>31:1</v>
      </c>
      <c r="C416" s="148">
        <f t="shared" si="98"/>
        <v>31</v>
      </c>
      <c r="D416" s="262">
        <v>0</v>
      </c>
      <c r="E416" s="262">
        <v>0</v>
      </c>
      <c r="F416" s="262">
        <v>1</v>
      </c>
      <c r="G416" s="262">
        <v>0</v>
      </c>
      <c r="H416" s="262">
        <v>1</v>
      </c>
      <c r="I416" s="262">
        <v>2</v>
      </c>
      <c r="J416" s="262">
        <v>0</v>
      </c>
      <c r="K416" s="262">
        <v>2</v>
      </c>
      <c r="L416" s="262">
        <v>0</v>
      </c>
      <c r="M416" s="262">
        <v>0</v>
      </c>
      <c r="N416" s="262">
        <v>1</v>
      </c>
      <c r="O416" s="262">
        <v>3</v>
      </c>
      <c r="P416" s="262">
        <v>1</v>
      </c>
      <c r="Q416" s="262">
        <v>7</v>
      </c>
      <c r="R416" s="262">
        <v>7</v>
      </c>
      <c r="S416" s="262">
        <v>6</v>
      </c>
      <c r="T416" s="263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253"/>
    </row>
    <row r="417" spans="1:41" s="216" customFormat="1" ht="15.6">
      <c r="A417">
        <f t="shared" si="97"/>
        <v>36</v>
      </c>
      <c r="B417" s="191" t="str">
        <f>C417&amp;":"&amp;COUNTIF($C$6:C417,C417)</f>
        <v>36:1</v>
      </c>
      <c r="C417" s="148">
        <f t="shared" si="98"/>
        <v>36</v>
      </c>
      <c r="D417" s="262">
        <v>2</v>
      </c>
      <c r="E417" s="262">
        <v>0</v>
      </c>
      <c r="F417" s="262">
        <v>2</v>
      </c>
      <c r="G417" s="262">
        <v>0</v>
      </c>
      <c r="H417" s="262">
        <v>2</v>
      </c>
      <c r="I417" s="262">
        <v>2</v>
      </c>
      <c r="J417" s="262">
        <v>1</v>
      </c>
      <c r="K417" s="262">
        <v>1</v>
      </c>
      <c r="L417" s="262">
        <v>2</v>
      </c>
      <c r="M417" s="262">
        <v>0</v>
      </c>
      <c r="N417" s="262">
        <v>3</v>
      </c>
      <c r="O417" s="262">
        <v>4</v>
      </c>
      <c r="P417" s="262">
        <v>6</v>
      </c>
      <c r="Q417" s="262">
        <v>7</v>
      </c>
      <c r="R417" s="262">
        <v>3</v>
      </c>
      <c r="S417" s="262">
        <v>1</v>
      </c>
      <c r="T417" s="263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253"/>
    </row>
    <row r="418" spans="1:41" s="216" customFormat="1" ht="15.6">
      <c r="A418">
        <f t="shared" si="97"/>
        <v>90</v>
      </c>
      <c r="B418" s="191" t="str">
        <f>C418&amp;":"&amp;COUNTIF($C$6:C418,C418)</f>
        <v>90:3</v>
      </c>
      <c r="C418" s="148">
        <f t="shared" si="98"/>
        <v>90</v>
      </c>
      <c r="D418" s="262">
        <v>1</v>
      </c>
      <c r="E418" s="262">
        <v>1</v>
      </c>
      <c r="F418" s="262">
        <v>1</v>
      </c>
      <c r="G418" s="262">
        <v>2</v>
      </c>
      <c r="H418" s="262">
        <v>2</v>
      </c>
      <c r="I418" s="262">
        <v>2</v>
      </c>
      <c r="J418" s="262">
        <v>2</v>
      </c>
      <c r="K418" s="262">
        <v>1</v>
      </c>
      <c r="L418" s="262">
        <v>2</v>
      </c>
      <c r="M418" s="262">
        <v>2</v>
      </c>
      <c r="N418" s="262">
        <v>10</v>
      </c>
      <c r="O418" s="262">
        <v>14</v>
      </c>
      <c r="P418" s="262">
        <v>14</v>
      </c>
      <c r="Q418" s="262">
        <v>12</v>
      </c>
      <c r="R418" s="262">
        <v>11</v>
      </c>
      <c r="S418" s="262">
        <v>13</v>
      </c>
      <c r="T418" s="263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253"/>
    </row>
    <row r="419" spans="1:41" s="216" customFormat="1" ht="15.6">
      <c r="A419">
        <f t="shared" si="97"/>
        <v>75</v>
      </c>
      <c r="B419" s="191" t="str">
        <f>C419&amp;":"&amp;COUNTIF($C$6:C419,C419)</f>
        <v>75:10</v>
      </c>
      <c r="C419" s="148">
        <f t="shared" si="98"/>
        <v>75</v>
      </c>
      <c r="D419" s="262">
        <v>0</v>
      </c>
      <c r="E419" s="262">
        <v>0</v>
      </c>
      <c r="F419" s="262">
        <v>2</v>
      </c>
      <c r="G419" s="262">
        <v>0</v>
      </c>
      <c r="H419" s="262">
        <v>1</v>
      </c>
      <c r="I419" s="262">
        <v>1</v>
      </c>
      <c r="J419" s="262">
        <v>2</v>
      </c>
      <c r="K419" s="262">
        <v>1</v>
      </c>
      <c r="L419" s="262">
        <v>2</v>
      </c>
      <c r="M419" s="262">
        <v>1</v>
      </c>
      <c r="N419" s="262">
        <v>8</v>
      </c>
      <c r="O419" s="262">
        <v>11</v>
      </c>
      <c r="P419" s="262">
        <v>10</v>
      </c>
      <c r="Q419" s="262">
        <v>14</v>
      </c>
      <c r="R419" s="262">
        <v>12</v>
      </c>
      <c r="S419" s="262">
        <v>10</v>
      </c>
      <c r="T419" s="263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253"/>
    </row>
    <row r="420" spans="1:41" s="216" customFormat="1" ht="15.6">
      <c r="A420">
        <f t="shared" si="97"/>
        <v>76</v>
      </c>
      <c r="B420" s="191" t="str">
        <f>C420&amp;":"&amp;COUNTIF($C$6:C420,C420)</f>
        <v>76:21</v>
      </c>
      <c r="C420" s="148">
        <f t="shared" si="98"/>
        <v>76</v>
      </c>
      <c r="D420" s="262">
        <v>0</v>
      </c>
      <c r="E420" s="262">
        <v>0</v>
      </c>
      <c r="F420" s="262">
        <v>2</v>
      </c>
      <c r="G420" s="262">
        <v>1</v>
      </c>
      <c r="H420" s="262">
        <v>0</v>
      </c>
      <c r="I420" s="262">
        <v>1</v>
      </c>
      <c r="J420" s="262">
        <v>2</v>
      </c>
      <c r="K420" s="262">
        <v>2</v>
      </c>
      <c r="L420" s="262">
        <v>1</v>
      </c>
      <c r="M420" s="262">
        <v>2</v>
      </c>
      <c r="N420" s="262">
        <v>7</v>
      </c>
      <c r="O420" s="262">
        <v>12</v>
      </c>
      <c r="P420" s="262">
        <v>12</v>
      </c>
      <c r="Q420" s="262">
        <v>13</v>
      </c>
      <c r="R420" s="262">
        <v>10</v>
      </c>
      <c r="S420" s="262">
        <v>11</v>
      </c>
      <c r="T420" s="263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253"/>
    </row>
    <row r="421" spans="1:41" s="216" customFormat="1" ht="15.6">
      <c r="A421">
        <f t="shared" si="97"/>
        <v>43</v>
      </c>
      <c r="B421" s="191" t="str">
        <f>C421&amp;":"&amp;COUNTIF($C$6:C421,C421)</f>
        <v>43:4</v>
      </c>
      <c r="C421" s="148">
        <f t="shared" si="98"/>
        <v>43</v>
      </c>
      <c r="D421" s="262">
        <v>0</v>
      </c>
      <c r="E421" s="262">
        <v>2</v>
      </c>
      <c r="F421" s="262">
        <v>2</v>
      </c>
      <c r="G421" s="262">
        <v>0</v>
      </c>
      <c r="H421" s="262">
        <v>0</v>
      </c>
      <c r="I421" s="262">
        <v>1</v>
      </c>
      <c r="J421" s="262">
        <v>2</v>
      </c>
      <c r="K421" s="262">
        <v>2</v>
      </c>
      <c r="L421" s="262">
        <v>2</v>
      </c>
      <c r="M421" s="262">
        <v>1</v>
      </c>
      <c r="N421" s="262">
        <v>5</v>
      </c>
      <c r="O421" s="262">
        <v>7</v>
      </c>
      <c r="P421" s="262">
        <v>4</v>
      </c>
      <c r="Q421" s="262">
        <v>7</v>
      </c>
      <c r="R421" s="262">
        <v>0</v>
      </c>
      <c r="S421" s="262">
        <v>8</v>
      </c>
      <c r="T421" s="263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253"/>
    </row>
    <row r="422" spans="1:41" s="216" customFormat="1" ht="15.6">
      <c r="A422">
        <f t="shared" si="97"/>
        <v>43</v>
      </c>
      <c r="B422" s="191" t="str">
        <f>C422&amp;":"&amp;COUNTIF($C$6:C422,C422)</f>
        <v>43:5</v>
      </c>
      <c r="C422" s="148">
        <f t="shared" si="98"/>
        <v>43</v>
      </c>
      <c r="D422" s="262">
        <v>1</v>
      </c>
      <c r="E422" s="262">
        <v>0</v>
      </c>
      <c r="F422" s="262">
        <v>1</v>
      </c>
      <c r="G422" s="262">
        <v>1</v>
      </c>
      <c r="H422" s="262">
        <v>2</v>
      </c>
      <c r="I422" s="262">
        <v>1</v>
      </c>
      <c r="J422" s="262">
        <v>0</v>
      </c>
      <c r="K422" s="262">
        <v>0</v>
      </c>
      <c r="L422" s="262">
        <v>2</v>
      </c>
      <c r="M422" s="262">
        <v>1</v>
      </c>
      <c r="N422" s="262">
        <v>2</v>
      </c>
      <c r="O422" s="262">
        <v>0</v>
      </c>
      <c r="P422" s="262">
        <v>2</v>
      </c>
      <c r="Q422" s="262">
        <v>13</v>
      </c>
      <c r="R422" s="262">
        <v>6</v>
      </c>
      <c r="S422" s="262">
        <v>11</v>
      </c>
      <c r="T422" s="263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253"/>
    </row>
    <row r="423" spans="1:41" s="216" customFormat="1" ht="15.6">
      <c r="A423">
        <f t="shared" si="97"/>
        <v>80</v>
      </c>
      <c r="B423" s="191" t="str">
        <f>C423&amp;":"&amp;COUNTIF($C$6:C423,C423)</f>
        <v>80:9</v>
      </c>
      <c r="C423" s="148">
        <f t="shared" si="98"/>
        <v>80</v>
      </c>
      <c r="D423" s="262">
        <v>2</v>
      </c>
      <c r="E423" s="262">
        <v>2</v>
      </c>
      <c r="F423" s="262">
        <v>1</v>
      </c>
      <c r="G423" s="262">
        <v>1</v>
      </c>
      <c r="H423" s="262">
        <v>2</v>
      </c>
      <c r="I423" s="262">
        <v>1</v>
      </c>
      <c r="J423" s="262">
        <v>2</v>
      </c>
      <c r="K423" s="262">
        <v>1</v>
      </c>
      <c r="L423" s="262">
        <v>1</v>
      </c>
      <c r="M423" s="262">
        <v>2</v>
      </c>
      <c r="N423" s="262">
        <v>7</v>
      </c>
      <c r="O423" s="262">
        <v>10</v>
      </c>
      <c r="P423" s="262">
        <v>14</v>
      </c>
      <c r="Q423" s="262">
        <v>11</v>
      </c>
      <c r="R423" s="262">
        <v>13</v>
      </c>
      <c r="S423" s="262">
        <v>10</v>
      </c>
      <c r="T423" s="26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253"/>
    </row>
    <row r="424" spans="1:41" s="216" customFormat="1" ht="15.6">
      <c r="A424">
        <f t="shared" si="97"/>
        <v>78</v>
      </c>
      <c r="B424" s="191" t="str">
        <f>C424&amp;":"&amp;COUNTIF($C$6:C424,C424)</f>
        <v>78:12</v>
      </c>
      <c r="C424" s="148">
        <f t="shared" si="98"/>
        <v>78</v>
      </c>
      <c r="D424" s="262">
        <v>0</v>
      </c>
      <c r="E424" s="262">
        <v>1</v>
      </c>
      <c r="F424" s="262">
        <v>2</v>
      </c>
      <c r="G424" s="262">
        <v>0</v>
      </c>
      <c r="H424" s="262">
        <v>1</v>
      </c>
      <c r="I424" s="262">
        <v>0</v>
      </c>
      <c r="J424" s="262">
        <v>2</v>
      </c>
      <c r="K424" s="262">
        <v>1</v>
      </c>
      <c r="L424" s="262">
        <v>2</v>
      </c>
      <c r="M424" s="262">
        <v>2</v>
      </c>
      <c r="N424" s="262">
        <v>9</v>
      </c>
      <c r="O424" s="262">
        <v>14</v>
      </c>
      <c r="P424" s="262">
        <v>10</v>
      </c>
      <c r="Q424" s="262">
        <v>11</v>
      </c>
      <c r="R424" s="262">
        <v>13</v>
      </c>
      <c r="S424" s="262">
        <v>10</v>
      </c>
      <c r="T424" s="263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253"/>
    </row>
    <row r="425" spans="1:41" s="216" customFormat="1" ht="15.6">
      <c r="A425">
        <f t="shared" si="97"/>
        <v>78</v>
      </c>
      <c r="B425" s="191" t="str">
        <f>C425&amp;":"&amp;COUNTIF($C$6:C425,C425)</f>
        <v>78:13</v>
      </c>
      <c r="C425" s="148">
        <f t="shared" si="98"/>
        <v>78</v>
      </c>
      <c r="D425" s="262">
        <v>1</v>
      </c>
      <c r="E425" s="262">
        <v>0</v>
      </c>
      <c r="F425" s="262">
        <v>2</v>
      </c>
      <c r="G425" s="262">
        <v>1</v>
      </c>
      <c r="H425" s="262">
        <v>0</v>
      </c>
      <c r="I425" s="262">
        <v>0</v>
      </c>
      <c r="J425" s="262">
        <v>2</v>
      </c>
      <c r="K425" s="262">
        <v>2</v>
      </c>
      <c r="L425" s="262">
        <v>1</v>
      </c>
      <c r="M425" s="262">
        <v>1</v>
      </c>
      <c r="N425" s="262">
        <v>9</v>
      </c>
      <c r="O425" s="262">
        <v>10</v>
      </c>
      <c r="P425" s="262">
        <v>11</v>
      </c>
      <c r="Q425" s="262">
        <v>12</v>
      </c>
      <c r="R425" s="262">
        <v>14</v>
      </c>
      <c r="S425" s="262">
        <v>12</v>
      </c>
      <c r="T425" s="263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253"/>
    </row>
    <row r="426" spans="1:41" s="216" customFormat="1" ht="15.6">
      <c r="A426">
        <f t="shared" si="97"/>
        <v>58</v>
      </c>
      <c r="B426" s="191" t="str">
        <f>C426&amp;":"&amp;COUNTIF($C$6:C426,C426)</f>
        <v>58:9</v>
      </c>
      <c r="C426" s="148">
        <f t="shared" si="98"/>
        <v>58</v>
      </c>
      <c r="D426" s="262">
        <v>0</v>
      </c>
      <c r="E426" s="262">
        <v>2</v>
      </c>
      <c r="F426" s="262">
        <v>0</v>
      </c>
      <c r="G426" s="262">
        <v>1</v>
      </c>
      <c r="H426" s="262">
        <v>1</v>
      </c>
      <c r="I426" s="262">
        <v>1</v>
      </c>
      <c r="J426" s="262">
        <v>0</v>
      </c>
      <c r="K426" s="262">
        <v>1</v>
      </c>
      <c r="L426" s="262">
        <v>1</v>
      </c>
      <c r="M426" s="262">
        <v>2</v>
      </c>
      <c r="N426" s="262">
        <v>9</v>
      </c>
      <c r="O426" s="262">
        <v>12</v>
      </c>
      <c r="P426" s="262">
        <v>7</v>
      </c>
      <c r="Q426" s="262">
        <v>9</v>
      </c>
      <c r="R426" s="262">
        <v>10</v>
      </c>
      <c r="S426" s="262">
        <v>2</v>
      </c>
      <c r="T426" s="263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253"/>
    </row>
    <row r="427" spans="1:41" s="216" customFormat="1" ht="15.6">
      <c r="A427">
        <f t="shared" si="97"/>
        <v>54</v>
      </c>
      <c r="B427" s="191" t="str">
        <f>C427&amp;":"&amp;COUNTIF($C$6:C427,C427)</f>
        <v>54:5</v>
      </c>
      <c r="C427" s="148">
        <f t="shared" si="98"/>
        <v>54</v>
      </c>
      <c r="D427" s="262">
        <v>0</v>
      </c>
      <c r="E427" s="262">
        <v>0</v>
      </c>
      <c r="F427" s="262">
        <v>1</v>
      </c>
      <c r="G427" s="262">
        <v>0</v>
      </c>
      <c r="H427" s="262">
        <v>1</v>
      </c>
      <c r="I427" s="262">
        <v>2</v>
      </c>
      <c r="J427" s="262">
        <v>2</v>
      </c>
      <c r="K427" s="262">
        <v>2</v>
      </c>
      <c r="L427" s="262">
        <v>0</v>
      </c>
      <c r="M427" s="262">
        <v>0</v>
      </c>
      <c r="N427" s="262">
        <v>5</v>
      </c>
      <c r="O427" s="262">
        <v>11</v>
      </c>
      <c r="P427" s="262">
        <v>8</v>
      </c>
      <c r="Q427" s="262">
        <v>12</v>
      </c>
      <c r="R427" s="262">
        <v>10</v>
      </c>
      <c r="S427" s="262">
        <v>0</v>
      </c>
      <c r="T427" s="263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253"/>
    </row>
    <row r="428" spans="1:41" s="216" customFormat="1" ht="15.6">
      <c r="A428">
        <f t="shared" si="97"/>
        <v>83</v>
      </c>
      <c r="B428" s="191" t="str">
        <f>C428&amp;":"&amp;COUNTIF($C$6:C428,C428)</f>
        <v>83:6</v>
      </c>
      <c r="C428" s="148">
        <f t="shared" si="98"/>
        <v>83</v>
      </c>
      <c r="D428" s="262">
        <v>1</v>
      </c>
      <c r="E428" s="262">
        <v>1</v>
      </c>
      <c r="F428" s="262">
        <v>2</v>
      </c>
      <c r="G428" s="262">
        <v>2</v>
      </c>
      <c r="H428" s="262">
        <v>2</v>
      </c>
      <c r="I428" s="262">
        <v>2</v>
      </c>
      <c r="J428" s="262">
        <v>1</v>
      </c>
      <c r="K428" s="262">
        <v>1</v>
      </c>
      <c r="L428" s="262">
        <v>2</v>
      </c>
      <c r="M428" s="262">
        <v>1</v>
      </c>
      <c r="N428" s="262">
        <v>9</v>
      </c>
      <c r="O428" s="262">
        <v>11</v>
      </c>
      <c r="P428" s="262">
        <v>14</v>
      </c>
      <c r="Q428" s="262">
        <v>12</v>
      </c>
      <c r="R428" s="262">
        <v>12</v>
      </c>
      <c r="S428" s="262">
        <v>10</v>
      </c>
      <c r="T428" s="263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253"/>
    </row>
    <row r="429" spans="1:41" s="216" customFormat="1" ht="15.6">
      <c r="A429">
        <f t="shared" si="97"/>
        <v>78</v>
      </c>
      <c r="B429" s="191" t="str">
        <f>C429&amp;":"&amp;COUNTIF($C$6:C429,C429)</f>
        <v>78:14</v>
      </c>
      <c r="C429" s="148">
        <f t="shared" si="98"/>
        <v>78</v>
      </c>
      <c r="D429" s="262">
        <v>1</v>
      </c>
      <c r="E429" s="262">
        <v>1</v>
      </c>
      <c r="F429" s="262">
        <v>2</v>
      </c>
      <c r="G429" s="262">
        <v>1</v>
      </c>
      <c r="H429" s="262">
        <v>1</v>
      </c>
      <c r="I429" s="262">
        <v>0</v>
      </c>
      <c r="J429" s="262">
        <v>1</v>
      </c>
      <c r="K429" s="262">
        <v>1</v>
      </c>
      <c r="L429" s="262">
        <v>1</v>
      </c>
      <c r="M429" s="262">
        <v>2</v>
      </c>
      <c r="N429" s="262">
        <v>9</v>
      </c>
      <c r="O429" s="262">
        <v>14</v>
      </c>
      <c r="P429" s="262">
        <v>11</v>
      </c>
      <c r="Q429" s="262">
        <v>12</v>
      </c>
      <c r="R429" s="262">
        <v>10</v>
      </c>
      <c r="S429" s="262">
        <v>11</v>
      </c>
      <c r="T429" s="263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253"/>
    </row>
    <row r="430" spans="1:41" s="216" customFormat="1" ht="15.6">
      <c r="A430">
        <f t="shared" si="97"/>
        <v>83</v>
      </c>
      <c r="B430" s="191" t="str">
        <f>C430&amp;":"&amp;COUNTIF($C$6:C430,C430)</f>
        <v>83:7</v>
      </c>
      <c r="C430" s="148">
        <f t="shared" si="98"/>
        <v>83</v>
      </c>
      <c r="D430" s="262">
        <v>0</v>
      </c>
      <c r="E430" s="262">
        <v>1</v>
      </c>
      <c r="F430" s="262">
        <v>1</v>
      </c>
      <c r="G430" s="262">
        <v>0</v>
      </c>
      <c r="H430" s="262">
        <v>1</v>
      </c>
      <c r="I430" s="262">
        <v>0</v>
      </c>
      <c r="J430" s="262">
        <v>2</v>
      </c>
      <c r="K430" s="262">
        <v>1</v>
      </c>
      <c r="L430" s="262">
        <v>2</v>
      </c>
      <c r="M430" s="262">
        <v>2</v>
      </c>
      <c r="N430" s="262">
        <v>10</v>
      </c>
      <c r="O430" s="262">
        <v>13</v>
      </c>
      <c r="P430" s="262">
        <v>14</v>
      </c>
      <c r="Q430" s="262">
        <v>12</v>
      </c>
      <c r="R430" s="262">
        <v>10</v>
      </c>
      <c r="S430" s="262">
        <v>14</v>
      </c>
      <c r="T430" s="263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253"/>
    </row>
    <row r="431" spans="1:41" s="216" customFormat="1" ht="15.6">
      <c r="A431">
        <f t="shared" si="97"/>
        <v>68</v>
      </c>
      <c r="B431" s="191" t="str">
        <f>C431&amp;":"&amp;COUNTIF($C$6:C431,C431)</f>
        <v>68:14</v>
      </c>
      <c r="C431" s="148">
        <f t="shared" si="98"/>
        <v>68</v>
      </c>
      <c r="D431" s="262">
        <v>2</v>
      </c>
      <c r="E431" s="262">
        <v>1</v>
      </c>
      <c r="F431" s="262">
        <v>1</v>
      </c>
      <c r="G431" s="262">
        <v>2</v>
      </c>
      <c r="H431" s="262">
        <v>2</v>
      </c>
      <c r="I431" s="262">
        <v>2</v>
      </c>
      <c r="J431" s="262">
        <v>1</v>
      </c>
      <c r="K431" s="262">
        <v>2</v>
      </c>
      <c r="L431" s="262">
        <v>0</v>
      </c>
      <c r="M431" s="262">
        <v>2</v>
      </c>
      <c r="N431" s="262">
        <v>10</v>
      </c>
      <c r="O431" s="262">
        <v>7</v>
      </c>
      <c r="P431" s="262">
        <v>6</v>
      </c>
      <c r="Q431" s="262">
        <v>13</v>
      </c>
      <c r="R431" s="262">
        <v>14</v>
      </c>
      <c r="S431" s="262">
        <v>3</v>
      </c>
      <c r="T431" s="263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253"/>
    </row>
    <row r="432" spans="1:41" s="216" customFormat="1" ht="15.6">
      <c r="A432">
        <f t="shared" si="97"/>
        <v>50</v>
      </c>
      <c r="B432" s="191" t="str">
        <f>C432&amp;":"&amp;COUNTIF($C$6:C432,C432)</f>
        <v>50:7</v>
      </c>
      <c r="C432" s="148">
        <f t="shared" si="98"/>
        <v>50</v>
      </c>
      <c r="D432" s="262">
        <v>0</v>
      </c>
      <c r="E432" s="262">
        <v>1</v>
      </c>
      <c r="F432" s="262">
        <v>1</v>
      </c>
      <c r="G432" s="262">
        <v>0</v>
      </c>
      <c r="H432" s="262">
        <v>1</v>
      </c>
      <c r="I432" s="262">
        <v>2</v>
      </c>
      <c r="J432" s="262">
        <v>2</v>
      </c>
      <c r="K432" s="262">
        <v>2</v>
      </c>
      <c r="L432" s="262">
        <v>0</v>
      </c>
      <c r="M432" s="262">
        <v>1</v>
      </c>
      <c r="N432" s="262">
        <v>2</v>
      </c>
      <c r="O432" s="262">
        <v>14</v>
      </c>
      <c r="P432" s="262">
        <v>13</v>
      </c>
      <c r="Q432" s="262">
        <v>0</v>
      </c>
      <c r="R432" s="262">
        <v>1</v>
      </c>
      <c r="S432" s="262">
        <v>10</v>
      </c>
      <c r="T432" s="263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253"/>
    </row>
    <row r="433" spans="1:41" s="216" customFormat="1" ht="15.6">
      <c r="A433">
        <f t="shared" si="97"/>
        <v>75</v>
      </c>
      <c r="B433" s="191" t="str">
        <f>C433&amp;":"&amp;COUNTIF($C$6:C433,C433)</f>
        <v>75:11</v>
      </c>
      <c r="C433" s="148">
        <f t="shared" si="98"/>
        <v>75</v>
      </c>
      <c r="D433" s="262">
        <v>2</v>
      </c>
      <c r="E433" s="262">
        <v>1</v>
      </c>
      <c r="F433" s="262">
        <v>1</v>
      </c>
      <c r="G433" s="262">
        <v>1</v>
      </c>
      <c r="H433" s="262">
        <v>1</v>
      </c>
      <c r="I433" s="262">
        <v>2</v>
      </c>
      <c r="J433" s="262">
        <v>1</v>
      </c>
      <c r="K433" s="262">
        <v>1</v>
      </c>
      <c r="L433" s="262">
        <v>1</v>
      </c>
      <c r="M433" s="262">
        <v>1</v>
      </c>
      <c r="N433" s="262">
        <v>10</v>
      </c>
      <c r="O433" s="262">
        <v>10</v>
      </c>
      <c r="P433" s="262">
        <v>11</v>
      </c>
      <c r="Q433" s="262">
        <v>10</v>
      </c>
      <c r="R433" s="262">
        <v>10</v>
      </c>
      <c r="S433" s="262">
        <v>12</v>
      </c>
      <c r="T433" s="26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253"/>
    </row>
    <row r="434" spans="1:41" s="216" customFormat="1" ht="15.6">
      <c r="A434">
        <f t="shared" si="97"/>
        <v>70</v>
      </c>
      <c r="B434" s="191" t="str">
        <f>C434&amp;":"&amp;COUNTIF($C$6:C434,C434)</f>
        <v>70:11</v>
      </c>
      <c r="C434" s="148">
        <f t="shared" si="98"/>
        <v>70</v>
      </c>
      <c r="D434" s="262">
        <v>0</v>
      </c>
      <c r="E434" s="262">
        <v>1</v>
      </c>
      <c r="F434" s="262">
        <v>1</v>
      </c>
      <c r="G434" s="262">
        <v>0</v>
      </c>
      <c r="H434" s="262">
        <v>0</v>
      </c>
      <c r="I434" s="262">
        <v>0</v>
      </c>
      <c r="J434" s="262">
        <v>1</v>
      </c>
      <c r="K434" s="262">
        <v>1</v>
      </c>
      <c r="L434" s="262">
        <v>1</v>
      </c>
      <c r="M434" s="262">
        <v>2</v>
      </c>
      <c r="N434" s="262">
        <v>7</v>
      </c>
      <c r="O434" s="262">
        <v>11</v>
      </c>
      <c r="P434" s="262">
        <v>14</v>
      </c>
      <c r="Q434" s="262">
        <v>10</v>
      </c>
      <c r="R434" s="262">
        <v>11</v>
      </c>
      <c r="S434" s="262">
        <v>10</v>
      </c>
      <c r="T434" s="263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253"/>
    </row>
    <row r="435" spans="1:41" s="216" customFormat="1" ht="15.6">
      <c r="A435">
        <f t="shared" si="97"/>
        <v>74</v>
      </c>
      <c r="B435" s="191" t="str">
        <f>C435&amp;":"&amp;COUNTIF($C$6:C435,C435)</f>
        <v>74:13</v>
      </c>
      <c r="C435" s="148">
        <f t="shared" si="98"/>
        <v>74</v>
      </c>
      <c r="D435" s="262">
        <v>1</v>
      </c>
      <c r="E435" s="262">
        <v>0</v>
      </c>
      <c r="F435" s="262">
        <v>1</v>
      </c>
      <c r="G435" s="262">
        <v>1</v>
      </c>
      <c r="H435" s="262">
        <v>0</v>
      </c>
      <c r="I435" s="262">
        <v>1</v>
      </c>
      <c r="J435" s="262">
        <v>1</v>
      </c>
      <c r="K435" s="262">
        <v>1</v>
      </c>
      <c r="L435" s="262">
        <v>1</v>
      </c>
      <c r="M435" s="262">
        <v>2</v>
      </c>
      <c r="N435" s="262">
        <v>9</v>
      </c>
      <c r="O435" s="262">
        <v>12</v>
      </c>
      <c r="P435" s="262">
        <v>10</v>
      </c>
      <c r="Q435" s="262">
        <v>12</v>
      </c>
      <c r="R435" s="262">
        <v>11</v>
      </c>
      <c r="S435" s="262">
        <v>11</v>
      </c>
      <c r="T435" s="263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253"/>
    </row>
    <row r="436" spans="1:41" s="216" customFormat="1" ht="15.6">
      <c r="A436">
        <f t="shared" si="97"/>
        <v>40</v>
      </c>
      <c r="B436" s="191" t="str">
        <f>C436&amp;":"&amp;COUNTIF($C$6:C436,C436)</f>
        <v>40:2</v>
      </c>
      <c r="C436" s="148">
        <f t="shared" si="98"/>
        <v>40</v>
      </c>
      <c r="D436" s="262">
        <v>0</v>
      </c>
      <c r="E436" s="262">
        <v>0</v>
      </c>
      <c r="F436" s="262">
        <v>0</v>
      </c>
      <c r="G436" s="262">
        <v>1</v>
      </c>
      <c r="H436" s="262">
        <v>0</v>
      </c>
      <c r="I436" s="262">
        <v>2</v>
      </c>
      <c r="J436" s="262">
        <v>1</v>
      </c>
      <c r="K436" s="262">
        <v>1</v>
      </c>
      <c r="L436" s="262">
        <v>1</v>
      </c>
      <c r="M436" s="262">
        <v>2</v>
      </c>
      <c r="N436" s="262">
        <v>4</v>
      </c>
      <c r="O436" s="262">
        <v>5</v>
      </c>
      <c r="P436" s="262">
        <v>9</v>
      </c>
      <c r="Q436" s="262">
        <v>2</v>
      </c>
      <c r="R436" s="262">
        <v>12</v>
      </c>
      <c r="S436" s="262">
        <v>0</v>
      </c>
      <c r="T436" s="263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253"/>
    </row>
    <row r="437" spans="1:41" s="216" customFormat="1" ht="15.6">
      <c r="A437">
        <f t="shared" si="97"/>
        <v>43</v>
      </c>
      <c r="B437" s="191" t="str">
        <f>C437&amp;":"&amp;COUNTIF($C$6:C437,C437)</f>
        <v>43:6</v>
      </c>
      <c r="C437" s="148">
        <f t="shared" si="98"/>
        <v>43</v>
      </c>
      <c r="D437" s="262">
        <v>0</v>
      </c>
      <c r="E437" s="262">
        <v>0</v>
      </c>
      <c r="F437" s="262">
        <v>0</v>
      </c>
      <c r="G437" s="262">
        <v>2</v>
      </c>
      <c r="H437" s="262">
        <v>1</v>
      </c>
      <c r="I437" s="262">
        <v>0</v>
      </c>
      <c r="J437" s="262">
        <v>2</v>
      </c>
      <c r="K437" s="262">
        <v>0</v>
      </c>
      <c r="L437" s="262">
        <v>2</v>
      </c>
      <c r="M437" s="262">
        <v>2</v>
      </c>
      <c r="N437" s="262">
        <v>0</v>
      </c>
      <c r="O437" s="262">
        <v>3</v>
      </c>
      <c r="P437" s="262">
        <v>4</v>
      </c>
      <c r="Q437" s="262">
        <v>9</v>
      </c>
      <c r="R437" s="262">
        <v>14</v>
      </c>
      <c r="S437" s="262">
        <v>4</v>
      </c>
      <c r="T437" s="263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253"/>
    </row>
    <row r="438" spans="1:41" s="216" customFormat="1" ht="15.6">
      <c r="A438">
        <f t="shared" si="97"/>
        <v>87</v>
      </c>
      <c r="B438" s="191" t="str">
        <f>C438&amp;":"&amp;COUNTIF($C$6:C438,C438)</f>
        <v>87:1</v>
      </c>
      <c r="C438" s="148">
        <f t="shared" si="98"/>
        <v>87</v>
      </c>
      <c r="D438" s="262">
        <v>2</v>
      </c>
      <c r="E438" s="262">
        <v>2</v>
      </c>
      <c r="F438" s="262">
        <v>1</v>
      </c>
      <c r="G438" s="262">
        <v>2</v>
      </c>
      <c r="H438" s="262">
        <v>2</v>
      </c>
      <c r="I438" s="262">
        <v>2</v>
      </c>
      <c r="J438" s="262">
        <v>2</v>
      </c>
      <c r="K438" s="262">
        <v>2</v>
      </c>
      <c r="L438" s="262">
        <v>1</v>
      </c>
      <c r="M438" s="262">
        <v>2</v>
      </c>
      <c r="N438" s="262">
        <v>10</v>
      </c>
      <c r="O438" s="262">
        <v>10</v>
      </c>
      <c r="P438" s="262">
        <v>11</v>
      </c>
      <c r="Q438" s="262">
        <v>12</v>
      </c>
      <c r="R438" s="262">
        <v>14</v>
      </c>
      <c r="S438" s="262">
        <v>12</v>
      </c>
      <c r="T438" s="263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253"/>
    </row>
    <row r="439" spans="1:41" s="216" customFormat="1" ht="15.6">
      <c r="A439">
        <f t="shared" si="97"/>
        <v>83</v>
      </c>
      <c r="B439" s="191" t="str">
        <f>C439&amp;":"&amp;COUNTIF($C$6:C439,C439)</f>
        <v>83:8</v>
      </c>
      <c r="C439" s="148">
        <f t="shared" si="98"/>
        <v>83</v>
      </c>
      <c r="D439" s="262">
        <v>1</v>
      </c>
      <c r="E439" s="262">
        <v>0</v>
      </c>
      <c r="F439" s="262">
        <v>2</v>
      </c>
      <c r="G439" s="262">
        <v>1</v>
      </c>
      <c r="H439" s="262">
        <v>0</v>
      </c>
      <c r="I439" s="262">
        <v>0</v>
      </c>
      <c r="J439" s="262">
        <v>2</v>
      </c>
      <c r="K439" s="262">
        <v>1</v>
      </c>
      <c r="L439" s="262">
        <v>2</v>
      </c>
      <c r="M439" s="262">
        <v>2</v>
      </c>
      <c r="N439" s="262">
        <v>7</v>
      </c>
      <c r="O439" s="262">
        <v>14</v>
      </c>
      <c r="P439" s="262">
        <v>14</v>
      </c>
      <c r="Q439" s="262">
        <v>14</v>
      </c>
      <c r="R439" s="262">
        <v>12</v>
      </c>
      <c r="S439" s="262">
        <v>11</v>
      </c>
      <c r="T439" s="263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253"/>
    </row>
    <row r="440" spans="1:41" s="216" customFormat="1" ht="15.6">
      <c r="A440">
        <f t="shared" si="97"/>
        <v>82</v>
      </c>
      <c r="B440" s="191" t="str">
        <f>C440&amp;":"&amp;COUNTIF($C$6:C440,C440)</f>
        <v>82:6</v>
      </c>
      <c r="C440" s="148">
        <f t="shared" si="98"/>
        <v>82</v>
      </c>
      <c r="D440" s="262">
        <v>1</v>
      </c>
      <c r="E440" s="262">
        <v>0</v>
      </c>
      <c r="F440" s="262">
        <v>2</v>
      </c>
      <c r="G440" s="262">
        <v>1</v>
      </c>
      <c r="H440" s="262">
        <v>1</v>
      </c>
      <c r="I440" s="262">
        <v>1</v>
      </c>
      <c r="J440" s="262">
        <v>2</v>
      </c>
      <c r="K440" s="262">
        <v>2</v>
      </c>
      <c r="L440" s="262">
        <v>2</v>
      </c>
      <c r="M440" s="262">
        <v>2</v>
      </c>
      <c r="N440" s="262">
        <v>10</v>
      </c>
      <c r="O440" s="262">
        <v>10</v>
      </c>
      <c r="P440" s="262">
        <v>12</v>
      </c>
      <c r="Q440" s="262">
        <v>13</v>
      </c>
      <c r="R440" s="262">
        <v>11</v>
      </c>
      <c r="S440" s="262">
        <v>12</v>
      </c>
      <c r="T440" s="263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253"/>
    </row>
    <row r="441" spans="1:41" s="216" customFormat="1" ht="15.6">
      <c r="A441">
        <f t="shared" si="97"/>
        <v>50</v>
      </c>
      <c r="B441" s="191" t="str">
        <f>C441&amp;":"&amp;COUNTIF($C$6:C441,C441)</f>
        <v>50:8</v>
      </c>
      <c r="C441" s="148">
        <f t="shared" si="98"/>
        <v>50</v>
      </c>
      <c r="D441" s="262">
        <v>0</v>
      </c>
      <c r="E441" s="262">
        <v>2</v>
      </c>
      <c r="F441" s="262">
        <v>1</v>
      </c>
      <c r="G441" s="262">
        <v>0</v>
      </c>
      <c r="H441" s="262">
        <v>0</v>
      </c>
      <c r="I441" s="262">
        <v>0</v>
      </c>
      <c r="J441" s="262">
        <v>2</v>
      </c>
      <c r="K441" s="262">
        <v>1</v>
      </c>
      <c r="L441" s="262">
        <v>2</v>
      </c>
      <c r="M441" s="262">
        <v>2</v>
      </c>
      <c r="N441" s="262">
        <v>1</v>
      </c>
      <c r="O441" s="262">
        <v>3</v>
      </c>
      <c r="P441" s="262">
        <v>10</v>
      </c>
      <c r="Q441" s="262">
        <v>2</v>
      </c>
      <c r="R441" s="262">
        <v>12</v>
      </c>
      <c r="S441" s="262">
        <v>12</v>
      </c>
      <c r="T441" s="263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253"/>
    </row>
    <row r="442" spans="1:41" s="216" customFormat="1" ht="15.6">
      <c r="A442">
        <f t="shared" si="97"/>
        <v>65</v>
      </c>
      <c r="B442" s="191" t="str">
        <f>C442&amp;":"&amp;COUNTIF($C$6:C442,C442)</f>
        <v>65:12</v>
      </c>
      <c r="C442" s="148">
        <f t="shared" si="98"/>
        <v>65</v>
      </c>
      <c r="D442" s="262">
        <v>0</v>
      </c>
      <c r="E442" s="262">
        <v>2</v>
      </c>
      <c r="F442" s="262">
        <v>1</v>
      </c>
      <c r="G442" s="262">
        <v>0</v>
      </c>
      <c r="H442" s="262">
        <v>2</v>
      </c>
      <c r="I442" s="262">
        <v>0</v>
      </c>
      <c r="J442" s="262">
        <v>2</v>
      </c>
      <c r="K442" s="262">
        <v>1</v>
      </c>
      <c r="L442" s="262">
        <v>0</v>
      </c>
      <c r="M442" s="262">
        <v>2</v>
      </c>
      <c r="N442" s="262">
        <v>6</v>
      </c>
      <c r="O442" s="262">
        <v>14</v>
      </c>
      <c r="P442" s="262">
        <v>14</v>
      </c>
      <c r="Q442" s="262">
        <v>9</v>
      </c>
      <c r="R442" s="262">
        <v>3</v>
      </c>
      <c r="S442" s="262">
        <v>9</v>
      </c>
      <c r="T442" s="263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253"/>
    </row>
    <row r="443" spans="1:41" s="216" customFormat="1" ht="15.6">
      <c r="A443">
        <f t="shared" si="97"/>
        <v>79</v>
      </c>
      <c r="B443" s="191" t="str">
        <f>C443&amp;":"&amp;COUNTIF($C$6:C443,C443)</f>
        <v>79:7</v>
      </c>
      <c r="C443" s="148">
        <f t="shared" si="98"/>
        <v>79</v>
      </c>
      <c r="D443" s="262">
        <v>2</v>
      </c>
      <c r="E443" s="262">
        <v>2</v>
      </c>
      <c r="F443" s="262">
        <v>2</v>
      </c>
      <c r="G443" s="262">
        <v>1</v>
      </c>
      <c r="H443" s="262">
        <v>1</v>
      </c>
      <c r="I443" s="262">
        <v>1</v>
      </c>
      <c r="J443" s="262">
        <v>1</v>
      </c>
      <c r="K443" s="262">
        <v>1</v>
      </c>
      <c r="L443" s="262">
        <v>1</v>
      </c>
      <c r="M443" s="262">
        <v>2</v>
      </c>
      <c r="N443" s="262">
        <v>8</v>
      </c>
      <c r="O443" s="262">
        <v>10</v>
      </c>
      <c r="P443" s="262">
        <v>12</v>
      </c>
      <c r="Q443" s="262">
        <v>12</v>
      </c>
      <c r="R443" s="262">
        <v>11</v>
      </c>
      <c r="S443" s="262">
        <v>12</v>
      </c>
      <c r="T443" s="26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253"/>
    </row>
    <row r="444" spans="1:41" s="216" customFormat="1" ht="15.6">
      <c r="A444">
        <f t="shared" si="97"/>
        <v>77</v>
      </c>
      <c r="B444" s="191" t="str">
        <f>C444&amp;":"&amp;COUNTIF($C$6:C444,C444)</f>
        <v>77:19</v>
      </c>
      <c r="C444" s="148">
        <f t="shared" si="98"/>
        <v>77</v>
      </c>
      <c r="D444" s="262">
        <v>0</v>
      </c>
      <c r="E444" s="262">
        <v>0</v>
      </c>
      <c r="F444" s="262">
        <v>2</v>
      </c>
      <c r="G444" s="262">
        <v>1</v>
      </c>
      <c r="H444" s="262">
        <v>0</v>
      </c>
      <c r="I444" s="262">
        <v>1</v>
      </c>
      <c r="J444" s="262">
        <v>1</v>
      </c>
      <c r="K444" s="262">
        <v>2</v>
      </c>
      <c r="L444" s="262">
        <v>2</v>
      </c>
      <c r="M444" s="262">
        <v>2</v>
      </c>
      <c r="N444" s="262">
        <v>7</v>
      </c>
      <c r="O444" s="262">
        <v>11</v>
      </c>
      <c r="P444" s="262">
        <v>13</v>
      </c>
      <c r="Q444" s="262">
        <v>14</v>
      </c>
      <c r="R444" s="262">
        <v>11</v>
      </c>
      <c r="S444" s="262">
        <v>10</v>
      </c>
      <c r="T444" s="263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253"/>
    </row>
    <row r="445" spans="1:41" s="216" customFormat="1" ht="15.6">
      <c r="A445">
        <f t="shared" si="97"/>
        <v>81</v>
      </c>
      <c r="B445" s="191" t="str">
        <f>C445&amp;":"&amp;COUNTIF($C$6:C445,C445)</f>
        <v>81:5</v>
      </c>
      <c r="C445" s="148">
        <f t="shared" si="98"/>
        <v>81</v>
      </c>
      <c r="D445" s="262">
        <v>1</v>
      </c>
      <c r="E445" s="262">
        <v>1</v>
      </c>
      <c r="F445" s="262">
        <v>1</v>
      </c>
      <c r="G445" s="262">
        <v>1</v>
      </c>
      <c r="H445" s="262">
        <v>1</v>
      </c>
      <c r="I445" s="262">
        <v>1</v>
      </c>
      <c r="J445" s="262">
        <v>2</v>
      </c>
      <c r="K445" s="262">
        <v>1</v>
      </c>
      <c r="L445" s="262">
        <v>1</v>
      </c>
      <c r="M445" s="262">
        <v>1</v>
      </c>
      <c r="N445" s="262">
        <v>7</v>
      </c>
      <c r="O445" s="262">
        <v>14</v>
      </c>
      <c r="P445" s="262">
        <v>12</v>
      </c>
      <c r="Q445" s="262">
        <v>13</v>
      </c>
      <c r="R445" s="262">
        <v>13</v>
      </c>
      <c r="S445" s="262">
        <v>11</v>
      </c>
      <c r="T445" s="263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253"/>
    </row>
    <row r="446" spans="1:41" s="216" customFormat="1" ht="15.6">
      <c r="A446">
        <f t="shared" si="97"/>
        <v>28</v>
      </c>
      <c r="B446" s="191" t="str">
        <f>C446&amp;":"&amp;COUNTIF($C$6:C446,C446)</f>
        <v>28:1</v>
      </c>
      <c r="C446" s="148">
        <f t="shared" si="98"/>
        <v>28</v>
      </c>
      <c r="D446" s="262">
        <v>1</v>
      </c>
      <c r="E446" s="262">
        <v>0</v>
      </c>
      <c r="F446" s="262">
        <v>2</v>
      </c>
      <c r="G446" s="262">
        <v>1</v>
      </c>
      <c r="H446" s="262">
        <v>0</v>
      </c>
      <c r="I446" s="262">
        <v>1</v>
      </c>
      <c r="J446" s="262">
        <v>2</v>
      </c>
      <c r="K446" s="262">
        <v>2</v>
      </c>
      <c r="L446" s="262">
        <v>1</v>
      </c>
      <c r="M446" s="262">
        <v>1</v>
      </c>
      <c r="N446" s="262">
        <v>7</v>
      </c>
      <c r="O446" s="262">
        <v>5</v>
      </c>
      <c r="P446" s="262">
        <v>0</v>
      </c>
      <c r="Q446" s="262">
        <v>3</v>
      </c>
      <c r="R446" s="262">
        <v>0</v>
      </c>
      <c r="S446" s="262">
        <v>2</v>
      </c>
      <c r="T446" s="263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253"/>
    </row>
    <row r="447" spans="1:41" s="216" customFormat="1" ht="15.6">
      <c r="A447">
        <f t="shared" si="97"/>
        <v>47</v>
      </c>
      <c r="B447" s="191" t="str">
        <f>C447&amp;":"&amp;COUNTIF($C$6:C447,C447)</f>
        <v>47:8</v>
      </c>
      <c r="C447" s="148">
        <f t="shared" si="98"/>
        <v>47</v>
      </c>
      <c r="D447" s="262">
        <v>0</v>
      </c>
      <c r="E447" s="262">
        <v>2</v>
      </c>
      <c r="F447" s="262">
        <v>1</v>
      </c>
      <c r="G447" s="262">
        <v>2</v>
      </c>
      <c r="H447" s="262">
        <v>2</v>
      </c>
      <c r="I447" s="262">
        <v>0</v>
      </c>
      <c r="J447" s="262">
        <v>2</v>
      </c>
      <c r="K447" s="262">
        <v>2</v>
      </c>
      <c r="L447" s="262">
        <v>1</v>
      </c>
      <c r="M447" s="262">
        <v>1</v>
      </c>
      <c r="N447" s="262">
        <v>8</v>
      </c>
      <c r="O447" s="262">
        <v>5</v>
      </c>
      <c r="P447" s="262">
        <v>11</v>
      </c>
      <c r="Q447" s="262">
        <v>7</v>
      </c>
      <c r="R447" s="262">
        <v>0</v>
      </c>
      <c r="S447" s="262">
        <v>3</v>
      </c>
      <c r="T447" s="263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253"/>
    </row>
    <row r="448" spans="1:41" s="216" customFormat="1" ht="15.6">
      <c r="A448">
        <f t="shared" si="97"/>
        <v>84</v>
      </c>
      <c r="B448" s="191" t="str">
        <f>C448&amp;":"&amp;COUNTIF($C$6:C448,C448)</f>
        <v>84:4</v>
      </c>
      <c r="C448" s="148">
        <f t="shared" si="98"/>
        <v>84</v>
      </c>
      <c r="D448" s="262">
        <v>1</v>
      </c>
      <c r="E448" s="262">
        <v>1</v>
      </c>
      <c r="F448" s="262">
        <v>1</v>
      </c>
      <c r="G448" s="262">
        <v>2</v>
      </c>
      <c r="H448" s="262">
        <v>1</v>
      </c>
      <c r="I448" s="262">
        <v>1</v>
      </c>
      <c r="J448" s="262">
        <v>1</v>
      </c>
      <c r="K448" s="262">
        <v>2</v>
      </c>
      <c r="L448" s="262">
        <v>2</v>
      </c>
      <c r="M448" s="262">
        <v>2</v>
      </c>
      <c r="N448" s="262">
        <v>9</v>
      </c>
      <c r="O448" s="262">
        <v>14</v>
      </c>
      <c r="P448" s="262">
        <v>10</v>
      </c>
      <c r="Q448" s="262">
        <v>11</v>
      </c>
      <c r="R448" s="262">
        <v>14</v>
      </c>
      <c r="S448" s="262">
        <v>12</v>
      </c>
      <c r="T448" s="263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253"/>
    </row>
    <row r="449" spans="1:41" s="216" customFormat="1" ht="15.6">
      <c r="A449">
        <f t="shared" si="97"/>
        <v>70</v>
      </c>
      <c r="B449" s="191" t="str">
        <f>C449&amp;":"&amp;COUNTIF($C$6:C449,C449)</f>
        <v>70:12</v>
      </c>
      <c r="C449" s="148">
        <f t="shared" si="98"/>
        <v>70</v>
      </c>
      <c r="D449" s="262">
        <v>0</v>
      </c>
      <c r="E449" s="262">
        <v>0</v>
      </c>
      <c r="F449" s="262">
        <v>2</v>
      </c>
      <c r="G449" s="262">
        <v>0</v>
      </c>
      <c r="H449" s="262">
        <v>0</v>
      </c>
      <c r="I449" s="262">
        <v>1</v>
      </c>
      <c r="J449" s="262">
        <v>1</v>
      </c>
      <c r="K449" s="262">
        <v>1</v>
      </c>
      <c r="L449" s="262">
        <v>2</v>
      </c>
      <c r="M449" s="262">
        <v>1</v>
      </c>
      <c r="N449" s="262">
        <v>8</v>
      </c>
      <c r="O449" s="262">
        <v>10</v>
      </c>
      <c r="P449" s="262">
        <v>10</v>
      </c>
      <c r="Q449" s="262">
        <v>11</v>
      </c>
      <c r="R449" s="262">
        <v>13</v>
      </c>
      <c r="S449" s="262">
        <v>10</v>
      </c>
      <c r="T449" s="263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253"/>
    </row>
    <row r="450" spans="1:41" s="216" customFormat="1" ht="15.6">
      <c r="A450">
        <f t="shared" si="97"/>
        <v>81</v>
      </c>
      <c r="B450" s="191" t="str">
        <f>C450&amp;":"&amp;COUNTIF($C$6:C450,C450)</f>
        <v>81:6</v>
      </c>
      <c r="C450" s="148">
        <f t="shared" si="98"/>
        <v>81</v>
      </c>
      <c r="D450" s="262">
        <v>0</v>
      </c>
      <c r="E450" s="262">
        <v>0</v>
      </c>
      <c r="F450" s="262">
        <v>2</v>
      </c>
      <c r="G450" s="262">
        <v>0</v>
      </c>
      <c r="H450" s="262">
        <v>0</v>
      </c>
      <c r="I450" s="262">
        <v>1</v>
      </c>
      <c r="J450" s="262">
        <v>1</v>
      </c>
      <c r="K450" s="262">
        <v>2</v>
      </c>
      <c r="L450" s="262">
        <v>2</v>
      </c>
      <c r="M450" s="262">
        <v>2</v>
      </c>
      <c r="N450" s="262">
        <v>9</v>
      </c>
      <c r="O450" s="262">
        <v>13</v>
      </c>
      <c r="P450" s="262">
        <v>11</v>
      </c>
      <c r="Q450" s="262">
        <v>14</v>
      </c>
      <c r="R450" s="262">
        <v>13</v>
      </c>
      <c r="S450" s="262">
        <v>11</v>
      </c>
      <c r="T450" s="263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253"/>
    </row>
    <row r="451" spans="1:41" s="216" customFormat="1" ht="15.6">
      <c r="A451">
        <f t="shared" si="97"/>
        <v>51</v>
      </c>
      <c r="B451" s="191" t="str">
        <f>C451&amp;":"&amp;COUNTIF($C$6:C451,C451)</f>
        <v>51:7</v>
      </c>
      <c r="C451" s="148">
        <f t="shared" si="98"/>
        <v>51</v>
      </c>
      <c r="D451" s="262">
        <v>2</v>
      </c>
      <c r="E451" s="262">
        <v>0</v>
      </c>
      <c r="F451" s="262">
        <v>1</v>
      </c>
      <c r="G451" s="262">
        <v>2</v>
      </c>
      <c r="H451" s="262">
        <v>0</v>
      </c>
      <c r="I451" s="262">
        <v>0</v>
      </c>
      <c r="J451" s="262">
        <v>0</v>
      </c>
      <c r="K451" s="262">
        <v>1</v>
      </c>
      <c r="L451" s="262">
        <v>2</v>
      </c>
      <c r="M451" s="262">
        <v>0</v>
      </c>
      <c r="N451" s="262">
        <v>10</v>
      </c>
      <c r="O451" s="262">
        <v>8</v>
      </c>
      <c r="P451" s="262">
        <v>2</v>
      </c>
      <c r="Q451" s="262">
        <v>8</v>
      </c>
      <c r="R451" s="262">
        <v>11</v>
      </c>
      <c r="S451" s="262">
        <v>4</v>
      </c>
      <c r="T451" s="263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253"/>
    </row>
    <row r="452" spans="1:41" s="216" customFormat="1" ht="15.6">
      <c r="A452">
        <f t="shared" si="97"/>
        <v>25</v>
      </c>
      <c r="B452" s="191" t="str">
        <f>C452&amp;":"&amp;COUNTIF($C$6:C452,C452)</f>
        <v>25:1</v>
      </c>
      <c r="C452" s="148">
        <f t="shared" si="98"/>
        <v>25</v>
      </c>
      <c r="D452" s="262">
        <v>0</v>
      </c>
      <c r="E452" s="262">
        <v>0</v>
      </c>
      <c r="F452" s="262">
        <v>0</v>
      </c>
      <c r="G452" s="262">
        <v>0</v>
      </c>
      <c r="H452" s="262">
        <v>0</v>
      </c>
      <c r="I452" s="262">
        <v>0</v>
      </c>
      <c r="J452" s="262">
        <v>2</v>
      </c>
      <c r="K452" s="262">
        <v>1</v>
      </c>
      <c r="L452" s="262">
        <v>1</v>
      </c>
      <c r="M452" s="262">
        <v>0</v>
      </c>
      <c r="N452" s="262">
        <v>2</v>
      </c>
      <c r="O452" s="262">
        <v>8</v>
      </c>
      <c r="P452" s="262">
        <v>2</v>
      </c>
      <c r="Q452" s="262">
        <v>0</v>
      </c>
      <c r="R452" s="262">
        <v>8</v>
      </c>
      <c r="S452" s="262">
        <v>1</v>
      </c>
      <c r="T452" s="263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253"/>
    </row>
    <row r="453" spans="1:41" s="216" customFormat="1" ht="15.6">
      <c r="A453">
        <f t="shared" si="97"/>
        <v>82</v>
      </c>
      <c r="B453" s="191" t="str">
        <f>C453&amp;":"&amp;COUNTIF($C$6:C453,C453)</f>
        <v>82:7</v>
      </c>
      <c r="C453" s="148">
        <f t="shared" si="98"/>
        <v>82</v>
      </c>
      <c r="D453" s="262">
        <v>1</v>
      </c>
      <c r="E453" s="262">
        <v>1</v>
      </c>
      <c r="F453" s="262">
        <v>2</v>
      </c>
      <c r="G453" s="262">
        <v>2</v>
      </c>
      <c r="H453" s="262">
        <v>2</v>
      </c>
      <c r="I453" s="262">
        <v>1</v>
      </c>
      <c r="J453" s="262">
        <v>1</v>
      </c>
      <c r="K453" s="262">
        <v>1</v>
      </c>
      <c r="L453" s="262">
        <v>1</v>
      </c>
      <c r="M453" s="262">
        <v>2</v>
      </c>
      <c r="N453" s="262">
        <v>7</v>
      </c>
      <c r="O453" s="262">
        <v>14</v>
      </c>
      <c r="P453" s="262">
        <v>12</v>
      </c>
      <c r="Q453" s="262">
        <v>11</v>
      </c>
      <c r="R453" s="262">
        <v>13</v>
      </c>
      <c r="S453" s="262">
        <v>11</v>
      </c>
      <c r="T453" s="26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253"/>
    </row>
    <row r="454" spans="1:41" s="216" customFormat="1" ht="15.6">
      <c r="A454">
        <f t="shared" ref="A454:A517" si="99">SUM(D454:S454)</f>
        <v>81</v>
      </c>
      <c r="B454" s="191" t="str">
        <f>C454&amp;":"&amp;COUNTIF($C$6:C454,C454)</f>
        <v>81:7</v>
      </c>
      <c r="C454" s="148">
        <f t="shared" ref="C454:C517" si="100">SUM(D454:S454)</f>
        <v>81</v>
      </c>
      <c r="D454" s="262">
        <v>0</v>
      </c>
      <c r="E454" s="262">
        <v>0</v>
      </c>
      <c r="F454" s="262">
        <v>1</v>
      </c>
      <c r="G454" s="262">
        <v>0</v>
      </c>
      <c r="H454" s="262">
        <v>1</v>
      </c>
      <c r="I454" s="262">
        <v>1</v>
      </c>
      <c r="J454" s="262">
        <v>2</v>
      </c>
      <c r="K454" s="262">
        <v>2</v>
      </c>
      <c r="L454" s="262">
        <v>2</v>
      </c>
      <c r="M454" s="262">
        <v>1</v>
      </c>
      <c r="N454" s="262">
        <v>10</v>
      </c>
      <c r="O454" s="262">
        <v>12</v>
      </c>
      <c r="P454" s="262">
        <v>11</v>
      </c>
      <c r="Q454" s="262">
        <v>14</v>
      </c>
      <c r="R454" s="262">
        <v>10</v>
      </c>
      <c r="S454" s="262">
        <v>14</v>
      </c>
      <c r="T454" s="263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253"/>
    </row>
    <row r="455" spans="1:41" s="216" customFormat="1" ht="15.6">
      <c r="A455">
        <f t="shared" si="99"/>
        <v>72</v>
      </c>
      <c r="B455" s="191" t="str">
        <f>C455&amp;":"&amp;COUNTIF($C$6:C455,C455)</f>
        <v>72:17</v>
      </c>
      <c r="C455" s="148">
        <f t="shared" si="100"/>
        <v>72</v>
      </c>
      <c r="D455" s="262">
        <v>0</v>
      </c>
      <c r="E455" s="262">
        <v>0</v>
      </c>
      <c r="F455" s="262">
        <v>2</v>
      </c>
      <c r="G455" s="262">
        <v>0</v>
      </c>
      <c r="H455" s="262">
        <v>0</v>
      </c>
      <c r="I455" s="262">
        <v>1</v>
      </c>
      <c r="J455" s="262">
        <v>2</v>
      </c>
      <c r="K455" s="262">
        <v>1</v>
      </c>
      <c r="L455" s="262">
        <v>1</v>
      </c>
      <c r="M455" s="262">
        <v>2</v>
      </c>
      <c r="N455" s="262">
        <v>8</v>
      </c>
      <c r="O455" s="262">
        <v>10</v>
      </c>
      <c r="P455" s="262">
        <v>12</v>
      </c>
      <c r="Q455" s="262">
        <v>10</v>
      </c>
      <c r="R455" s="262">
        <v>12</v>
      </c>
      <c r="S455" s="262">
        <v>11</v>
      </c>
      <c r="T455" s="263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253"/>
    </row>
    <row r="456" spans="1:41" s="216" customFormat="1" ht="15.6">
      <c r="A456">
        <f t="shared" si="99"/>
        <v>50</v>
      </c>
      <c r="B456" s="191" t="str">
        <f>C456&amp;":"&amp;COUNTIF($C$6:C456,C456)</f>
        <v>50:9</v>
      </c>
      <c r="C456" s="148">
        <f t="shared" si="100"/>
        <v>50</v>
      </c>
      <c r="D456" s="262">
        <v>0</v>
      </c>
      <c r="E456" s="262">
        <v>2</v>
      </c>
      <c r="F456" s="262">
        <v>2</v>
      </c>
      <c r="G456" s="262">
        <v>0</v>
      </c>
      <c r="H456" s="262">
        <v>2</v>
      </c>
      <c r="I456" s="262">
        <v>1</v>
      </c>
      <c r="J456" s="262">
        <v>1</v>
      </c>
      <c r="K456" s="262">
        <v>1</v>
      </c>
      <c r="L456" s="262">
        <v>0</v>
      </c>
      <c r="M456" s="262">
        <v>1</v>
      </c>
      <c r="N456" s="262">
        <v>7</v>
      </c>
      <c r="O456" s="262">
        <v>5</v>
      </c>
      <c r="P456" s="262">
        <v>4</v>
      </c>
      <c r="Q456" s="262">
        <v>3</v>
      </c>
      <c r="R456" s="262">
        <v>8</v>
      </c>
      <c r="S456" s="262">
        <v>13</v>
      </c>
      <c r="T456" s="263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253"/>
    </row>
    <row r="457" spans="1:41" s="216" customFormat="1" ht="15.6">
      <c r="A457">
        <f t="shared" si="99"/>
        <v>65</v>
      </c>
      <c r="B457" s="191" t="str">
        <f>C457&amp;":"&amp;COUNTIF($C$6:C457,C457)</f>
        <v>65:13</v>
      </c>
      <c r="C457" s="148">
        <f t="shared" si="100"/>
        <v>65</v>
      </c>
      <c r="D457" s="262">
        <v>1</v>
      </c>
      <c r="E457" s="262">
        <v>2</v>
      </c>
      <c r="F457" s="262">
        <v>0</v>
      </c>
      <c r="G457" s="262">
        <v>2</v>
      </c>
      <c r="H457" s="262">
        <v>0</v>
      </c>
      <c r="I457" s="262">
        <v>0</v>
      </c>
      <c r="J457" s="262">
        <v>1</v>
      </c>
      <c r="K457" s="262">
        <v>0</v>
      </c>
      <c r="L457" s="262">
        <v>0</v>
      </c>
      <c r="M457" s="262">
        <v>2</v>
      </c>
      <c r="N457" s="262">
        <v>9</v>
      </c>
      <c r="O457" s="262">
        <v>14</v>
      </c>
      <c r="P457" s="262">
        <v>14</v>
      </c>
      <c r="Q457" s="262">
        <v>0</v>
      </c>
      <c r="R457" s="262">
        <v>12</v>
      </c>
      <c r="S457" s="262">
        <v>8</v>
      </c>
      <c r="T457" s="263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253"/>
    </row>
    <row r="458" spans="1:41" s="216" customFormat="1" ht="15.6">
      <c r="A458">
        <f t="shared" si="99"/>
        <v>81</v>
      </c>
      <c r="B458" s="191" t="str">
        <f>C458&amp;":"&amp;COUNTIF($C$6:C458,C458)</f>
        <v>81:8</v>
      </c>
      <c r="C458" s="148">
        <f t="shared" si="100"/>
        <v>81</v>
      </c>
      <c r="D458" s="262">
        <v>1</v>
      </c>
      <c r="E458" s="262">
        <v>2</v>
      </c>
      <c r="F458" s="262">
        <v>1</v>
      </c>
      <c r="G458" s="262">
        <v>1</v>
      </c>
      <c r="H458" s="262">
        <v>2</v>
      </c>
      <c r="I458" s="262">
        <v>1</v>
      </c>
      <c r="J458" s="262">
        <v>1</v>
      </c>
      <c r="K458" s="262">
        <v>2</v>
      </c>
      <c r="L458" s="262">
        <v>2</v>
      </c>
      <c r="M458" s="262">
        <v>2</v>
      </c>
      <c r="N458" s="262">
        <v>8</v>
      </c>
      <c r="O458" s="262">
        <v>11</v>
      </c>
      <c r="P458" s="262">
        <v>12</v>
      </c>
      <c r="Q458" s="262">
        <v>10</v>
      </c>
      <c r="R458" s="262">
        <v>12</v>
      </c>
      <c r="S458" s="262">
        <v>13</v>
      </c>
      <c r="T458" s="263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253"/>
    </row>
    <row r="459" spans="1:41" s="216" customFormat="1" ht="15.6">
      <c r="A459">
        <f t="shared" si="99"/>
        <v>78</v>
      </c>
      <c r="B459" s="191" t="str">
        <f>C459&amp;":"&amp;COUNTIF($C$6:C459,C459)</f>
        <v>78:15</v>
      </c>
      <c r="C459" s="148">
        <f t="shared" si="100"/>
        <v>78</v>
      </c>
      <c r="D459" s="262">
        <v>0</v>
      </c>
      <c r="E459" s="262">
        <v>1</v>
      </c>
      <c r="F459" s="262">
        <v>1</v>
      </c>
      <c r="G459" s="262">
        <v>1</v>
      </c>
      <c r="H459" s="262">
        <v>0</v>
      </c>
      <c r="I459" s="262">
        <v>1</v>
      </c>
      <c r="J459" s="262">
        <v>1</v>
      </c>
      <c r="K459" s="262">
        <v>2</v>
      </c>
      <c r="L459" s="262">
        <v>2</v>
      </c>
      <c r="M459" s="262">
        <v>2</v>
      </c>
      <c r="N459" s="262">
        <v>7</v>
      </c>
      <c r="O459" s="262">
        <v>11</v>
      </c>
      <c r="P459" s="262">
        <v>12</v>
      </c>
      <c r="Q459" s="262">
        <v>11</v>
      </c>
      <c r="R459" s="262">
        <v>14</v>
      </c>
      <c r="S459" s="262">
        <v>12</v>
      </c>
      <c r="T459" s="263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253"/>
    </row>
    <row r="460" spans="1:41" s="216" customFormat="1" ht="15.6">
      <c r="A460">
        <f t="shared" si="99"/>
        <v>84</v>
      </c>
      <c r="B460" s="191" t="str">
        <f>C460&amp;":"&amp;COUNTIF($C$6:C460,C460)</f>
        <v>84:5</v>
      </c>
      <c r="C460" s="148">
        <f t="shared" si="100"/>
        <v>84</v>
      </c>
      <c r="D460" s="262">
        <v>0</v>
      </c>
      <c r="E460" s="262">
        <v>1</v>
      </c>
      <c r="F460" s="262">
        <v>1</v>
      </c>
      <c r="G460" s="262">
        <v>1</v>
      </c>
      <c r="H460" s="262">
        <v>0</v>
      </c>
      <c r="I460" s="262">
        <v>1</v>
      </c>
      <c r="J460" s="262">
        <v>2</v>
      </c>
      <c r="K460" s="262">
        <v>2</v>
      </c>
      <c r="L460" s="262">
        <v>1</v>
      </c>
      <c r="M460" s="262">
        <v>2</v>
      </c>
      <c r="N460" s="262">
        <v>7</v>
      </c>
      <c r="O460" s="262">
        <v>14</v>
      </c>
      <c r="P460" s="262">
        <v>12</v>
      </c>
      <c r="Q460" s="262">
        <v>13</v>
      </c>
      <c r="R460" s="262">
        <v>14</v>
      </c>
      <c r="S460" s="262">
        <v>13</v>
      </c>
      <c r="T460" s="263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253"/>
    </row>
    <row r="461" spans="1:41" s="216" customFormat="1" ht="15.6">
      <c r="A461">
        <f t="shared" si="99"/>
        <v>57</v>
      </c>
      <c r="B461" s="191" t="str">
        <f>C461&amp;":"&amp;COUNTIF($C$6:C461,C461)</f>
        <v>57:16</v>
      </c>
      <c r="C461" s="148">
        <f t="shared" si="100"/>
        <v>57</v>
      </c>
      <c r="D461" s="262">
        <v>1</v>
      </c>
      <c r="E461" s="262">
        <v>0</v>
      </c>
      <c r="F461" s="262">
        <v>0</v>
      </c>
      <c r="G461" s="262">
        <v>2</v>
      </c>
      <c r="H461" s="262">
        <v>1</v>
      </c>
      <c r="I461" s="262">
        <v>0</v>
      </c>
      <c r="J461" s="262">
        <v>0</v>
      </c>
      <c r="K461" s="262">
        <v>1</v>
      </c>
      <c r="L461" s="262">
        <v>1</v>
      </c>
      <c r="M461" s="262">
        <v>1</v>
      </c>
      <c r="N461" s="262">
        <v>7</v>
      </c>
      <c r="O461" s="262">
        <v>10</v>
      </c>
      <c r="P461" s="262">
        <v>13</v>
      </c>
      <c r="Q461" s="262">
        <v>8</v>
      </c>
      <c r="R461" s="262">
        <v>8</v>
      </c>
      <c r="S461" s="262">
        <v>4</v>
      </c>
      <c r="T461" s="263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253"/>
    </row>
    <row r="462" spans="1:41" s="216" customFormat="1" ht="15.6">
      <c r="A462">
        <f t="shared" si="99"/>
        <v>39</v>
      </c>
      <c r="B462" s="191" t="str">
        <f>C462&amp;":"&amp;COUNTIF($C$6:C462,C462)</f>
        <v>39:2</v>
      </c>
      <c r="C462" s="148">
        <f t="shared" si="100"/>
        <v>39</v>
      </c>
      <c r="D462" s="262">
        <v>2</v>
      </c>
      <c r="E462" s="262">
        <v>2</v>
      </c>
      <c r="F462" s="262">
        <v>1</v>
      </c>
      <c r="G462" s="262">
        <v>2</v>
      </c>
      <c r="H462" s="262">
        <v>1</v>
      </c>
      <c r="I462" s="262">
        <v>0</v>
      </c>
      <c r="J462" s="262">
        <v>2</v>
      </c>
      <c r="K462" s="262">
        <v>0</v>
      </c>
      <c r="L462" s="262">
        <v>0</v>
      </c>
      <c r="M462" s="262">
        <v>2</v>
      </c>
      <c r="N462" s="262">
        <v>10</v>
      </c>
      <c r="O462" s="262">
        <v>6</v>
      </c>
      <c r="P462" s="262">
        <v>0</v>
      </c>
      <c r="Q462" s="262">
        <v>2</v>
      </c>
      <c r="R462" s="262">
        <v>0</v>
      </c>
      <c r="S462" s="262">
        <v>9</v>
      </c>
      <c r="T462" s="263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253"/>
    </row>
    <row r="463" spans="1:41" s="216" customFormat="1" ht="15.6">
      <c r="A463">
        <f t="shared" si="99"/>
        <v>80</v>
      </c>
      <c r="B463" s="191" t="str">
        <f>C463&amp;":"&amp;COUNTIF($C$6:C463,C463)</f>
        <v>80:10</v>
      </c>
      <c r="C463" s="148">
        <f t="shared" si="100"/>
        <v>80</v>
      </c>
      <c r="D463" s="262">
        <v>2</v>
      </c>
      <c r="E463" s="262">
        <v>1</v>
      </c>
      <c r="F463" s="262">
        <v>2</v>
      </c>
      <c r="G463" s="262">
        <v>1</v>
      </c>
      <c r="H463" s="262">
        <v>1</v>
      </c>
      <c r="I463" s="262">
        <v>1</v>
      </c>
      <c r="J463" s="262">
        <v>1</v>
      </c>
      <c r="K463" s="262">
        <v>1</v>
      </c>
      <c r="L463" s="262">
        <v>2</v>
      </c>
      <c r="M463" s="262">
        <v>2</v>
      </c>
      <c r="N463" s="262">
        <v>8</v>
      </c>
      <c r="O463" s="262">
        <v>14</v>
      </c>
      <c r="P463" s="262">
        <v>10</v>
      </c>
      <c r="Q463" s="262">
        <v>10</v>
      </c>
      <c r="R463" s="262">
        <v>14</v>
      </c>
      <c r="S463" s="262">
        <v>10</v>
      </c>
      <c r="T463" s="2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s="253"/>
    </row>
    <row r="464" spans="1:41" s="216" customFormat="1" ht="15.6">
      <c r="A464">
        <f t="shared" si="99"/>
        <v>78</v>
      </c>
      <c r="B464" s="191" t="str">
        <f>C464&amp;":"&amp;COUNTIF($C$6:C464,C464)</f>
        <v>78:16</v>
      </c>
      <c r="C464" s="148">
        <f t="shared" si="100"/>
        <v>78</v>
      </c>
      <c r="D464" s="262">
        <v>0</v>
      </c>
      <c r="E464" s="262">
        <v>0</v>
      </c>
      <c r="F464" s="262">
        <v>1</v>
      </c>
      <c r="G464" s="262">
        <v>1</v>
      </c>
      <c r="H464" s="262">
        <v>1</v>
      </c>
      <c r="I464" s="262">
        <v>0</v>
      </c>
      <c r="J464" s="262">
        <v>2</v>
      </c>
      <c r="K464" s="262">
        <v>1</v>
      </c>
      <c r="L464" s="262">
        <v>1</v>
      </c>
      <c r="M464" s="262">
        <v>2</v>
      </c>
      <c r="N464" s="262">
        <v>8</v>
      </c>
      <c r="O464" s="262">
        <v>12</v>
      </c>
      <c r="P464" s="262">
        <v>10</v>
      </c>
      <c r="Q464" s="262">
        <v>13</v>
      </c>
      <c r="R464" s="262">
        <v>14</v>
      </c>
      <c r="S464" s="262">
        <v>12</v>
      </c>
      <c r="T464" s="263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s="253"/>
    </row>
    <row r="465" spans="1:41" s="216" customFormat="1" ht="15.6">
      <c r="A465">
        <f t="shared" si="99"/>
        <v>81</v>
      </c>
      <c r="B465" s="191" t="str">
        <f>C465&amp;":"&amp;COUNTIF($C$6:C465,C465)</f>
        <v>81:9</v>
      </c>
      <c r="C465" s="148">
        <f t="shared" si="100"/>
        <v>81</v>
      </c>
      <c r="D465" s="262">
        <v>1</v>
      </c>
      <c r="E465" s="262">
        <v>1</v>
      </c>
      <c r="F465" s="262">
        <v>2</v>
      </c>
      <c r="G465" s="262">
        <v>0</v>
      </c>
      <c r="H465" s="262">
        <v>0</v>
      </c>
      <c r="I465" s="262">
        <v>1</v>
      </c>
      <c r="J465" s="262">
        <v>2</v>
      </c>
      <c r="K465" s="262">
        <v>1</v>
      </c>
      <c r="L465" s="262">
        <v>2</v>
      </c>
      <c r="M465" s="262">
        <v>2</v>
      </c>
      <c r="N465" s="262">
        <v>8</v>
      </c>
      <c r="O465" s="262">
        <v>12</v>
      </c>
      <c r="P465" s="262">
        <v>14</v>
      </c>
      <c r="Q465" s="262">
        <v>11</v>
      </c>
      <c r="R465" s="262">
        <v>11</v>
      </c>
      <c r="S465" s="262">
        <v>13</v>
      </c>
      <c r="T465" s="263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s="253"/>
    </row>
    <row r="466" spans="1:41" s="216" customFormat="1" ht="15.6">
      <c r="A466">
        <f t="shared" si="99"/>
        <v>40</v>
      </c>
      <c r="B466" s="191" t="str">
        <f>C466&amp;":"&amp;COUNTIF($C$6:C466,C466)</f>
        <v>40:3</v>
      </c>
      <c r="C466" s="148">
        <f t="shared" si="100"/>
        <v>40</v>
      </c>
      <c r="D466" s="262">
        <v>0</v>
      </c>
      <c r="E466" s="262">
        <v>0</v>
      </c>
      <c r="F466" s="262">
        <v>0</v>
      </c>
      <c r="G466" s="262">
        <v>2</v>
      </c>
      <c r="H466" s="262">
        <v>0</v>
      </c>
      <c r="I466" s="262">
        <v>0</v>
      </c>
      <c r="J466" s="262">
        <v>1</v>
      </c>
      <c r="K466" s="262">
        <v>1</v>
      </c>
      <c r="L466" s="262">
        <v>1</v>
      </c>
      <c r="M466" s="262">
        <v>0</v>
      </c>
      <c r="N466" s="262">
        <v>3</v>
      </c>
      <c r="O466" s="262">
        <v>3</v>
      </c>
      <c r="P466" s="262">
        <v>13</v>
      </c>
      <c r="Q466" s="262">
        <v>3</v>
      </c>
      <c r="R466" s="262">
        <v>6</v>
      </c>
      <c r="S466" s="262">
        <v>7</v>
      </c>
      <c r="T466" s="263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253"/>
    </row>
    <row r="467" spans="1:41" s="216" customFormat="1" ht="15.6">
      <c r="A467">
        <f t="shared" si="99"/>
        <v>59</v>
      </c>
      <c r="B467" s="191" t="str">
        <f>C467&amp;":"&amp;COUNTIF($C$6:C467,C467)</f>
        <v>59:11</v>
      </c>
      <c r="C467" s="148">
        <f t="shared" si="100"/>
        <v>59</v>
      </c>
      <c r="D467" s="262">
        <v>2</v>
      </c>
      <c r="E467" s="262">
        <v>0</v>
      </c>
      <c r="F467" s="262">
        <v>2</v>
      </c>
      <c r="G467" s="262">
        <v>0</v>
      </c>
      <c r="H467" s="262">
        <v>2</v>
      </c>
      <c r="I467" s="262">
        <v>1</v>
      </c>
      <c r="J467" s="262">
        <v>2</v>
      </c>
      <c r="K467" s="262">
        <v>2</v>
      </c>
      <c r="L467" s="262">
        <v>2</v>
      </c>
      <c r="M467" s="262">
        <v>1</v>
      </c>
      <c r="N467" s="262">
        <v>3</v>
      </c>
      <c r="O467" s="262">
        <v>1</v>
      </c>
      <c r="P467" s="262">
        <v>7</v>
      </c>
      <c r="Q467" s="262">
        <v>13</v>
      </c>
      <c r="R467" s="262">
        <v>12</v>
      </c>
      <c r="S467" s="262">
        <v>9</v>
      </c>
      <c r="T467" s="263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253"/>
    </row>
    <row r="468" spans="1:41" s="216" customFormat="1" ht="15.6">
      <c r="A468">
        <f t="shared" si="99"/>
        <v>89</v>
      </c>
      <c r="B468" s="191" t="str">
        <f>C468&amp;":"&amp;COUNTIF($C$6:C468,C468)</f>
        <v>89:2</v>
      </c>
      <c r="C468" s="148">
        <f t="shared" si="100"/>
        <v>89</v>
      </c>
      <c r="D468" s="262">
        <v>2</v>
      </c>
      <c r="E468" s="262">
        <v>2</v>
      </c>
      <c r="F468" s="262">
        <v>2</v>
      </c>
      <c r="G468" s="262">
        <v>1</v>
      </c>
      <c r="H468" s="262">
        <v>2</v>
      </c>
      <c r="I468" s="262">
        <v>1</v>
      </c>
      <c r="J468" s="262">
        <v>1</v>
      </c>
      <c r="K468" s="262">
        <v>2</v>
      </c>
      <c r="L468" s="262">
        <v>2</v>
      </c>
      <c r="M468" s="262">
        <v>2</v>
      </c>
      <c r="N468" s="262">
        <v>9</v>
      </c>
      <c r="O468" s="262">
        <v>14</v>
      </c>
      <c r="P468" s="262">
        <v>13</v>
      </c>
      <c r="Q468" s="262">
        <v>10</v>
      </c>
      <c r="R468" s="262">
        <v>13</v>
      </c>
      <c r="S468" s="262">
        <v>13</v>
      </c>
      <c r="T468" s="263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253"/>
    </row>
    <row r="469" spans="1:41" s="216" customFormat="1" ht="15.6">
      <c r="A469">
        <f t="shared" si="99"/>
        <v>73</v>
      </c>
      <c r="B469" s="191" t="str">
        <f>C469&amp;":"&amp;COUNTIF($C$6:C469,C469)</f>
        <v>73:12</v>
      </c>
      <c r="C469" s="148">
        <f t="shared" si="100"/>
        <v>73</v>
      </c>
      <c r="D469" s="262">
        <v>0</v>
      </c>
      <c r="E469" s="262">
        <v>0</v>
      </c>
      <c r="F469" s="262">
        <v>1</v>
      </c>
      <c r="G469" s="262">
        <v>0</v>
      </c>
      <c r="H469" s="262">
        <v>0</v>
      </c>
      <c r="I469" s="262">
        <v>0</v>
      </c>
      <c r="J469" s="262">
        <v>1</v>
      </c>
      <c r="K469" s="262">
        <v>2</v>
      </c>
      <c r="L469" s="262">
        <v>1</v>
      </c>
      <c r="M469" s="262">
        <v>2</v>
      </c>
      <c r="N469" s="262">
        <v>7</v>
      </c>
      <c r="O469" s="262">
        <v>12</v>
      </c>
      <c r="P469" s="262">
        <v>13</v>
      </c>
      <c r="Q469" s="262">
        <v>11</v>
      </c>
      <c r="R469" s="262">
        <v>12</v>
      </c>
      <c r="S469" s="262">
        <v>11</v>
      </c>
      <c r="T469" s="263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253"/>
    </row>
    <row r="470" spans="1:41" s="216" customFormat="1" ht="15.6">
      <c r="A470">
        <f t="shared" si="99"/>
        <v>79</v>
      </c>
      <c r="B470" s="191" t="str">
        <f>C470&amp;":"&amp;COUNTIF($C$6:C470,C470)</f>
        <v>79:8</v>
      </c>
      <c r="C470" s="148">
        <f t="shared" si="100"/>
        <v>79</v>
      </c>
      <c r="D470" s="262">
        <v>1</v>
      </c>
      <c r="E470" s="262">
        <v>0</v>
      </c>
      <c r="F470" s="262">
        <v>1</v>
      </c>
      <c r="G470" s="262">
        <v>1</v>
      </c>
      <c r="H470" s="262">
        <v>0</v>
      </c>
      <c r="I470" s="262">
        <v>0</v>
      </c>
      <c r="J470" s="262">
        <v>2</v>
      </c>
      <c r="K470" s="262">
        <v>2</v>
      </c>
      <c r="L470" s="262">
        <v>1</v>
      </c>
      <c r="M470" s="262">
        <v>1</v>
      </c>
      <c r="N470" s="262">
        <v>9</v>
      </c>
      <c r="O470" s="262">
        <v>12</v>
      </c>
      <c r="P470" s="262">
        <v>12</v>
      </c>
      <c r="Q470" s="262">
        <v>12</v>
      </c>
      <c r="R470" s="262">
        <v>14</v>
      </c>
      <c r="S470" s="262">
        <v>11</v>
      </c>
      <c r="T470" s="263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253"/>
    </row>
    <row r="471" spans="1:41" s="216" customFormat="1" ht="15.6">
      <c r="A471">
        <f t="shared" si="99"/>
        <v>55</v>
      </c>
      <c r="B471" s="191" t="str">
        <f>C471&amp;":"&amp;COUNTIF($C$6:C471,C471)</f>
        <v>55:17</v>
      </c>
      <c r="C471" s="148">
        <f t="shared" si="100"/>
        <v>55</v>
      </c>
      <c r="D471" s="262">
        <v>2</v>
      </c>
      <c r="E471" s="262">
        <v>2</v>
      </c>
      <c r="F471" s="262">
        <v>2</v>
      </c>
      <c r="G471" s="262">
        <v>2</v>
      </c>
      <c r="H471" s="262">
        <v>1</v>
      </c>
      <c r="I471" s="262">
        <v>2</v>
      </c>
      <c r="J471" s="262">
        <v>0</v>
      </c>
      <c r="K471" s="262">
        <v>1</v>
      </c>
      <c r="L471" s="262">
        <v>1</v>
      </c>
      <c r="M471" s="262">
        <v>2</v>
      </c>
      <c r="N471" s="262">
        <v>3</v>
      </c>
      <c r="O471" s="262">
        <v>12</v>
      </c>
      <c r="P471" s="262">
        <v>2</v>
      </c>
      <c r="Q471" s="262">
        <v>9</v>
      </c>
      <c r="R471" s="262">
        <v>1</v>
      </c>
      <c r="S471" s="262">
        <v>13</v>
      </c>
      <c r="T471" s="263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253"/>
    </row>
    <row r="472" spans="1:41" s="216" customFormat="1" ht="15.6">
      <c r="A472">
        <f t="shared" si="99"/>
        <v>48</v>
      </c>
      <c r="B472" s="191" t="str">
        <f>C472&amp;":"&amp;COUNTIF($C$6:C472,C472)</f>
        <v>48:8</v>
      </c>
      <c r="C472" s="148">
        <f t="shared" si="100"/>
        <v>48</v>
      </c>
      <c r="D472" s="262">
        <v>2</v>
      </c>
      <c r="E472" s="262">
        <v>2</v>
      </c>
      <c r="F472" s="262">
        <v>1</v>
      </c>
      <c r="G472" s="262">
        <v>2</v>
      </c>
      <c r="H472" s="262">
        <v>0</v>
      </c>
      <c r="I472" s="262">
        <v>2</v>
      </c>
      <c r="J472" s="262">
        <v>0</v>
      </c>
      <c r="K472" s="262">
        <v>2</v>
      </c>
      <c r="L472" s="262">
        <v>1</v>
      </c>
      <c r="M472" s="262">
        <v>0</v>
      </c>
      <c r="N472" s="262">
        <v>7</v>
      </c>
      <c r="O472" s="262">
        <v>2</v>
      </c>
      <c r="P472" s="262">
        <v>8</v>
      </c>
      <c r="Q472" s="262">
        <v>5</v>
      </c>
      <c r="R472" s="262">
        <v>2</v>
      </c>
      <c r="S472" s="262">
        <v>12</v>
      </c>
      <c r="T472" s="263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253"/>
    </row>
    <row r="473" spans="1:41" s="216" customFormat="1" ht="15.6">
      <c r="A473">
        <f t="shared" si="99"/>
        <v>83</v>
      </c>
      <c r="B473" s="191" t="str">
        <f>C473&amp;":"&amp;COUNTIF($C$6:C473,C473)</f>
        <v>83:9</v>
      </c>
      <c r="C473" s="148">
        <f t="shared" si="100"/>
        <v>83</v>
      </c>
      <c r="D473" s="262">
        <v>2</v>
      </c>
      <c r="E473" s="262">
        <v>1</v>
      </c>
      <c r="F473" s="262">
        <v>2</v>
      </c>
      <c r="G473" s="262">
        <v>2</v>
      </c>
      <c r="H473" s="262">
        <v>2</v>
      </c>
      <c r="I473" s="262">
        <v>2</v>
      </c>
      <c r="J473" s="262">
        <v>2</v>
      </c>
      <c r="K473" s="262">
        <v>1</v>
      </c>
      <c r="L473" s="262">
        <v>2</v>
      </c>
      <c r="M473" s="262">
        <v>2</v>
      </c>
      <c r="N473" s="262">
        <v>9</v>
      </c>
      <c r="O473" s="262">
        <v>13</v>
      </c>
      <c r="P473" s="262">
        <v>10</v>
      </c>
      <c r="Q473" s="262">
        <v>12</v>
      </c>
      <c r="R473" s="262">
        <v>11</v>
      </c>
      <c r="S473" s="262">
        <v>10</v>
      </c>
      <c r="T473" s="26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253"/>
    </row>
    <row r="474" spans="1:41" s="216" customFormat="1" ht="15.6">
      <c r="A474">
        <f t="shared" si="99"/>
        <v>77</v>
      </c>
      <c r="B474" s="191" t="str">
        <f>C474&amp;":"&amp;COUNTIF($C$6:C474,C474)</f>
        <v>77:20</v>
      </c>
      <c r="C474" s="148">
        <f t="shared" si="100"/>
        <v>77</v>
      </c>
      <c r="D474" s="262">
        <v>1</v>
      </c>
      <c r="E474" s="262">
        <v>1</v>
      </c>
      <c r="F474" s="262">
        <v>2</v>
      </c>
      <c r="G474" s="262">
        <v>0</v>
      </c>
      <c r="H474" s="262">
        <v>1</v>
      </c>
      <c r="I474" s="262">
        <v>1</v>
      </c>
      <c r="J474" s="262">
        <v>1</v>
      </c>
      <c r="K474" s="262">
        <v>2</v>
      </c>
      <c r="L474" s="262">
        <v>2</v>
      </c>
      <c r="M474" s="262">
        <v>2</v>
      </c>
      <c r="N474" s="262">
        <v>7</v>
      </c>
      <c r="O474" s="262">
        <v>11</v>
      </c>
      <c r="P474" s="262">
        <v>14</v>
      </c>
      <c r="Q474" s="262">
        <v>10</v>
      </c>
      <c r="R474" s="262">
        <v>10</v>
      </c>
      <c r="S474" s="262">
        <v>12</v>
      </c>
      <c r="T474" s="263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253"/>
    </row>
    <row r="475" spans="1:41" s="216" customFormat="1" ht="15.6">
      <c r="A475">
        <f t="shared" si="99"/>
        <v>89</v>
      </c>
      <c r="B475" s="191" t="str">
        <f>C475&amp;":"&amp;COUNTIF($C$6:C475,C475)</f>
        <v>89:3</v>
      </c>
      <c r="C475" s="148">
        <f t="shared" si="100"/>
        <v>89</v>
      </c>
      <c r="D475" s="262">
        <v>1</v>
      </c>
      <c r="E475" s="262">
        <v>1</v>
      </c>
      <c r="F475" s="262">
        <v>1</v>
      </c>
      <c r="G475" s="262">
        <v>1</v>
      </c>
      <c r="H475" s="262">
        <v>0</v>
      </c>
      <c r="I475" s="262">
        <v>0</v>
      </c>
      <c r="J475" s="262">
        <v>2</v>
      </c>
      <c r="K475" s="262">
        <v>2</v>
      </c>
      <c r="L475" s="262">
        <v>1</v>
      </c>
      <c r="M475" s="262">
        <v>2</v>
      </c>
      <c r="N475" s="262">
        <v>10</v>
      </c>
      <c r="O475" s="262">
        <v>14</v>
      </c>
      <c r="P475" s="262">
        <v>13</v>
      </c>
      <c r="Q475" s="262">
        <v>14</v>
      </c>
      <c r="R475" s="262">
        <v>13</v>
      </c>
      <c r="S475" s="262">
        <v>14</v>
      </c>
      <c r="T475" s="263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253"/>
    </row>
    <row r="476" spans="1:41" s="216" customFormat="1" ht="15.6">
      <c r="A476">
        <f t="shared" si="99"/>
        <v>42</v>
      </c>
      <c r="B476" s="191" t="str">
        <f>C476&amp;":"&amp;COUNTIF($C$6:C476,C476)</f>
        <v>42:5</v>
      </c>
      <c r="C476" s="148">
        <f t="shared" si="100"/>
        <v>42</v>
      </c>
      <c r="D476" s="262">
        <v>2</v>
      </c>
      <c r="E476" s="262">
        <v>0</v>
      </c>
      <c r="F476" s="262">
        <v>0</v>
      </c>
      <c r="G476" s="262">
        <v>0</v>
      </c>
      <c r="H476" s="262">
        <v>0</v>
      </c>
      <c r="I476" s="262">
        <v>0</v>
      </c>
      <c r="J476" s="262">
        <v>2</v>
      </c>
      <c r="K476" s="262">
        <v>0</v>
      </c>
      <c r="L476" s="262">
        <v>1</v>
      </c>
      <c r="M476" s="262">
        <v>0</v>
      </c>
      <c r="N476" s="262">
        <v>1</v>
      </c>
      <c r="O476" s="262">
        <v>7</v>
      </c>
      <c r="P476" s="262">
        <v>2</v>
      </c>
      <c r="Q476" s="262">
        <v>14</v>
      </c>
      <c r="R476" s="262">
        <v>10</v>
      </c>
      <c r="S476" s="262">
        <v>3</v>
      </c>
      <c r="T476" s="263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253"/>
    </row>
    <row r="477" spans="1:41" s="216" customFormat="1" ht="15.6">
      <c r="A477">
        <f t="shared" si="99"/>
        <v>46</v>
      </c>
      <c r="B477" s="191" t="str">
        <f>C477&amp;":"&amp;COUNTIF($C$6:C477,C477)</f>
        <v>46:2</v>
      </c>
      <c r="C477" s="148">
        <f t="shared" si="100"/>
        <v>46</v>
      </c>
      <c r="D477" s="262">
        <v>2</v>
      </c>
      <c r="E477" s="262">
        <v>0</v>
      </c>
      <c r="F477" s="262">
        <v>2</v>
      </c>
      <c r="G477" s="262">
        <v>1</v>
      </c>
      <c r="H477" s="262">
        <v>0</v>
      </c>
      <c r="I477" s="262">
        <v>0</v>
      </c>
      <c r="J477" s="262">
        <v>0</v>
      </c>
      <c r="K477" s="262">
        <v>2</v>
      </c>
      <c r="L477" s="262">
        <v>1</v>
      </c>
      <c r="M477" s="262">
        <v>2</v>
      </c>
      <c r="N477" s="262">
        <v>0</v>
      </c>
      <c r="O477" s="262">
        <v>11</v>
      </c>
      <c r="P477" s="262">
        <v>6</v>
      </c>
      <c r="Q477" s="262">
        <v>6</v>
      </c>
      <c r="R477" s="262">
        <v>5</v>
      </c>
      <c r="S477" s="262">
        <v>8</v>
      </c>
      <c r="T477" s="263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253"/>
    </row>
    <row r="478" spans="1:41" s="216" customFormat="1" ht="15.6">
      <c r="A478">
        <f t="shared" si="99"/>
        <v>80</v>
      </c>
      <c r="B478" s="191" t="str">
        <f>C478&amp;":"&amp;COUNTIF($C$6:C478,C478)</f>
        <v>80:11</v>
      </c>
      <c r="C478" s="148">
        <f t="shared" si="100"/>
        <v>80</v>
      </c>
      <c r="D478" s="262">
        <v>1</v>
      </c>
      <c r="E478" s="262">
        <v>1</v>
      </c>
      <c r="F478" s="262">
        <v>1</v>
      </c>
      <c r="G478" s="262">
        <v>1</v>
      </c>
      <c r="H478" s="262">
        <v>2</v>
      </c>
      <c r="I478" s="262">
        <v>1</v>
      </c>
      <c r="J478" s="262">
        <v>2</v>
      </c>
      <c r="K478" s="262">
        <v>2</v>
      </c>
      <c r="L478" s="262">
        <v>2</v>
      </c>
      <c r="M478" s="262">
        <v>2</v>
      </c>
      <c r="N478" s="262">
        <v>10</v>
      </c>
      <c r="O478" s="262">
        <v>11</v>
      </c>
      <c r="P478" s="262">
        <v>11</v>
      </c>
      <c r="Q478" s="262">
        <v>12</v>
      </c>
      <c r="R478" s="262">
        <v>10</v>
      </c>
      <c r="S478" s="262">
        <v>11</v>
      </c>
      <c r="T478" s="263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s="253"/>
    </row>
    <row r="479" spans="1:41" s="216" customFormat="1" ht="15.6">
      <c r="A479">
        <f t="shared" si="99"/>
        <v>72</v>
      </c>
      <c r="B479" s="191" t="str">
        <f>C479&amp;":"&amp;COUNTIF($C$6:C479,C479)</f>
        <v>72:18</v>
      </c>
      <c r="C479" s="148">
        <f t="shared" si="100"/>
        <v>72</v>
      </c>
      <c r="D479" s="262">
        <v>0</v>
      </c>
      <c r="E479" s="262">
        <v>1</v>
      </c>
      <c r="F479" s="262">
        <v>1</v>
      </c>
      <c r="G479" s="262">
        <v>1</v>
      </c>
      <c r="H479" s="262">
        <v>0</v>
      </c>
      <c r="I479" s="262">
        <v>1</v>
      </c>
      <c r="J479" s="262">
        <v>2</v>
      </c>
      <c r="K479" s="262">
        <v>2</v>
      </c>
      <c r="L479" s="262">
        <v>1</v>
      </c>
      <c r="M479" s="262">
        <v>1</v>
      </c>
      <c r="N479" s="262">
        <v>7</v>
      </c>
      <c r="O479" s="262">
        <v>10</v>
      </c>
      <c r="P479" s="262">
        <v>10</v>
      </c>
      <c r="Q479" s="262">
        <v>12</v>
      </c>
      <c r="R479" s="262">
        <v>12</v>
      </c>
      <c r="S479" s="262">
        <v>11</v>
      </c>
      <c r="T479" s="263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s="253"/>
    </row>
    <row r="480" spans="1:41" s="216" customFormat="1" ht="15.6">
      <c r="A480">
        <f t="shared" si="99"/>
        <v>79</v>
      </c>
      <c r="B480" s="191" t="str">
        <f>C480&amp;":"&amp;COUNTIF($C$6:C480,C480)</f>
        <v>79:9</v>
      </c>
      <c r="C480" s="148">
        <f t="shared" si="100"/>
        <v>79</v>
      </c>
      <c r="D480" s="262">
        <v>0</v>
      </c>
      <c r="E480" s="262">
        <v>0</v>
      </c>
      <c r="F480" s="262">
        <v>2</v>
      </c>
      <c r="G480" s="262">
        <v>1</v>
      </c>
      <c r="H480" s="262">
        <v>0</v>
      </c>
      <c r="I480" s="262">
        <v>1</v>
      </c>
      <c r="J480" s="262">
        <v>2</v>
      </c>
      <c r="K480" s="262">
        <v>1</v>
      </c>
      <c r="L480" s="262">
        <v>2</v>
      </c>
      <c r="M480" s="262">
        <v>1</v>
      </c>
      <c r="N480" s="262">
        <v>10</v>
      </c>
      <c r="O480" s="262">
        <v>14</v>
      </c>
      <c r="P480" s="262">
        <v>12</v>
      </c>
      <c r="Q480" s="262">
        <v>12</v>
      </c>
      <c r="R480" s="262">
        <v>10</v>
      </c>
      <c r="S480" s="262">
        <v>11</v>
      </c>
      <c r="T480" s="263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s="253"/>
    </row>
    <row r="481" spans="1:41" s="216" customFormat="1" ht="15.6">
      <c r="A481">
        <f t="shared" si="99"/>
        <v>46</v>
      </c>
      <c r="B481" s="191" t="str">
        <f>C481&amp;":"&amp;COUNTIF($C$6:C481,C481)</f>
        <v>46:3</v>
      </c>
      <c r="C481" s="148">
        <f t="shared" si="100"/>
        <v>46</v>
      </c>
      <c r="D481" s="262">
        <v>0</v>
      </c>
      <c r="E481" s="262">
        <v>1</v>
      </c>
      <c r="F481" s="262">
        <v>2</v>
      </c>
      <c r="G481" s="262">
        <v>0</v>
      </c>
      <c r="H481" s="262">
        <v>2</v>
      </c>
      <c r="I481" s="262">
        <v>1</v>
      </c>
      <c r="J481" s="262">
        <v>2</v>
      </c>
      <c r="K481" s="262">
        <v>1</v>
      </c>
      <c r="L481" s="262">
        <v>2</v>
      </c>
      <c r="M481" s="262">
        <v>0</v>
      </c>
      <c r="N481" s="262">
        <v>5</v>
      </c>
      <c r="O481" s="262">
        <v>14</v>
      </c>
      <c r="P481" s="262">
        <v>2</v>
      </c>
      <c r="Q481" s="262">
        <v>1</v>
      </c>
      <c r="R481" s="262">
        <v>1</v>
      </c>
      <c r="S481" s="262">
        <v>12</v>
      </c>
      <c r="T481" s="263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253"/>
    </row>
    <row r="482" spans="1:41" s="216" customFormat="1" ht="15.6">
      <c r="A482">
        <f t="shared" si="99"/>
        <v>51</v>
      </c>
      <c r="B482" s="191" t="str">
        <f>C482&amp;":"&amp;COUNTIF($C$6:C482,C482)</f>
        <v>51:8</v>
      </c>
      <c r="C482" s="148">
        <f t="shared" si="100"/>
        <v>51</v>
      </c>
      <c r="D482" s="262">
        <v>2</v>
      </c>
      <c r="E482" s="262">
        <v>0</v>
      </c>
      <c r="F482" s="262">
        <v>2</v>
      </c>
      <c r="G482" s="262">
        <v>1</v>
      </c>
      <c r="H482" s="262">
        <v>1</v>
      </c>
      <c r="I482" s="262">
        <v>0</v>
      </c>
      <c r="J482" s="262">
        <v>1</v>
      </c>
      <c r="K482" s="262">
        <v>2</v>
      </c>
      <c r="L482" s="262">
        <v>0</v>
      </c>
      <c r="M482" s="262">
        <v>0</v>
      </c>
      <c r="N482" s="262">
        <v>7</v>
      </c>
      <c r="O482" s="262">
        <v>7</v>
      </c>
      <c r="P482" s="262">
        <v>10</v>
      </c>
      <c r="Q482" s="262">
        <v>0</v>
      </c>
      <c r="R482" s="262">
        <v>14</v>
      </c>
      <c r="S482" s="262">
        <v>4</v>
      </c>
      <c r="T482" s="263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253"/>
    </row>
    <row r="483" spans="1:41" s="216" customFormat="1" ht="15.6">
      <c r="A483">
        <f t="shared" si="99"/>
        <v>88</v>
      </c>
      <c r="B483" s="191" t="str">
        <f>C483&amp;":"&amp;COUNTIF($C$6:C483,C483)</f>
        <v>88:2</v>
      </c>
      <c r="C483" s="148">
        <f t="shared" si="100"/>
        <v>88</v>
      </c>
      <c r="D483" s="262">
        <v>1</v>
      </c>
      <c r="E483" s="262">
        <v>2</v>
      </c>
      <c r="F483" s="262">
        <v>1</v>
      </c>
      <c r="G483" s="262">
        <v>2</v>
      </c>
      <c r="H483" s="262">
        <v>2</v>
      </c>
      <c r="I483" s="262">
        <v>1</v>
      </c>
      <c r="J483" s="262">
        <v>2</v>
      </c>
      <c r="K483" s="262">
        <v>2</v>
      </c>
      <c r="L483" s="262">
        <v>1</v>
      </c>
      <c r="M483" s="262">
        <v>1</v>
      </c>
      <c r="N483" s="262">
        <v>7</v>
      </c>
      <c r="O483" s="262">
        <v>12</v>
      </c>
      <c r="P483" s="262">
        <v>14</v>
      </c>
      <c r="Q483" s="262">
        <v>12</v>
      </c>
      <c r="R483" s="262">
        <v>14</v>
      </c>
      <c r="S483" s="262">
        <v>14</v>
      </c>
      <c r="T483" s="26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253"/>
    </row>
    <row r="484" spans="1:41" s="216" customFormat="1" ht="15.6">
      <c r="A484">
        <f t="shared" si="99"/>
        <v>77</v>
      </c>
      <c r="B484" s="191" t="str">
        <f>C484&amp;":"&amp;COUNTIF($C$6:C484,C484)</f>
        <v>77:21</v>
      </c>
      <c r="C484" s="148">
        <f t="shared" si="100"/>
        <v>77</v>
      </c>
      <c r="D484" s="262">
        <v>0</v>
      </c>
      <c r="E484" s="262">
        <v>1</v>
      </c>
      <c r="F484" s="262">
        <v>1</v>
      </c>
      <c r="G484" s="262">
        <v>1</v>
      </c>
      <c r="H484" s="262">
        <v>0</v>
      </c>
      <c r="I484" s="262">
        <v>0</v>
      </c>
      <c r="J484" s="262">
        <v>2</v>
      </c>
      <c r="K484" s="262">
        <v>1</v>
      </c>
      <c r="L484" s="262">
        <v>2</v>
      </c>
      <c r="M484" s="262">
        <v>2</v>
      </c>
      <c r="N484" s="262">
        <v>9</v>
      </c>
      <c r="O484" s="262">
        <v>10</v>
      </c>
      <c r="P484" s="262">
        <v>14</v>
      </c>
      <c r="Q484" s="262">
        <v>11</v>
      </c>
      <c r="R484" s="262">
        <v>13</v>
      </c>
      <c r="S484" s="262">
        <v>10</v>
      </c>
      <c r="T484" s="263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253"/>
    </row>
    <row r="485" spans="1:41" s="216" customFormat="1" ht="15.6">
      <c r="A485">
        <f t="shared" si="99"/>
        <v>78</v>
      </c>
      <c r="B485" s="191" t="str">
        <f>C485&amp;":"&amp;COUNTIF($C$6:C485,C485)</f>
        <v>78:17</v>
      </c>
      <c r="C485" s="148">
        <f t="shared" si="100"/>
        <v>78</v>
      </c>
      <c r="D485" s="262">
        <v>0</v>
      </c>
      <c r="E485" s="262">
        <v>0</v>
      </c>
      <c r="F485" s="262">
        <v>2</v>
      </c>
      <c r="G485" s="262">
        <v>0</v>
      </c>
      <c r="H485" s="262">
        <v>1</v>
      </c>
      <c r="I485" s="262">
        <v>1</v>
      </c>
      <c r="J485" s="262">
        <v>1</v>
      </c>
      <c r="K485" s="262">
        <v>1</v>
      </c>
      <c r="L485" s="262">
        <v>1</v>
      </c>
      <c r="M485" s="262">
        <v>2</v>
      </c>
      <c r="N485" s="262">
        <v>9</v>
      </c>
      <c r="O485" s="262">
        <v>11</v>
      </c>
      <c r="P485" s="262">
        <v>12</v>
      </c>
      <c r="Q485" s="262">
        <v>14</v>
      </c>
      <c r="R485" s="262">
        <v>12</v>
      </c>
      <c r="S485" s="262">
        <v>11</v>
      </c>
      <c r="T485" s="263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253"/>
    </row>
    <row r="486" spans="1:41" s="216" customFormat="1" ht="15.6">
      <c r="A486">
        <f t="shared" si="99"/>
        <v>40</v>
      </c>
      <c r="B486" s="191" t="str">
        <f>C486&amp;":"&amp;COUNTIF($C$6:C486,C486)</f>
        <v>40:4</v>
      </c>
      <c r="C486" s="148">
        <f t="shared" si="100"/>
        <v>40</v>
      </c>
      <c r="D486" s="262">
        <v>1</v>
      </c>
      <c r="E486" s="262">
        <v>2</v>
      </c>
      <c r="F486" s="262">
        <v>1</v>
      </c>
      <c r="G486" s="262">
        <v>2</v>
      </c>
      <c r="H486" s="262">
        <v>2</v>
      </c>
      <c r="I486" s="262">
        <v>0</v>
      </c>
      <c r="J486" s="262">
        <v>0</v>
      </c>
      <c r="K486" s="262">
        <v>1</v>
      </c>
      <c r="L486" s="262">
        <v>0</v>
      </c>
      <c r="M486" s="262">
        <v>2</v>
      </c>
      <c r="N486" s="262">
        <v>3</v>
      </c>
      <c r="O486" s="262">
        <v>2</v>
      </c>
      <c r="P486" s="262">
        <v>14</v>
      </c>
      <c r="Q486" s="262">
        <v>6</v>
      </c>
      <c r="R486" s="262">
        <v>0</v>
      </c>
      <c r="S486" s="262">
        <v>4</v>
      </c>
      <c r="T486" s="263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253"/>
    </row>
    <row r="487" spans="1:41" s="216" customFormat="1" ht="15.6">
      <c r="A487">
        <f t="shared" si="99"/>
        <v>52</v>
      </c>
      <c r="B487" s="191" t="str">
        <f>C487&amp;":"&amp;COUNTIF($C$6:C487,C487)</f>
        <v>52:13</v>
      </c>
      <c r="C487" s="148">
        <f t="shared" si="100"/>
        <v>52</v>
      </c>
      <c r="D487" s="262">
        <v>1</v>
      </c>
      <c r="E487" s="262">
        <v>2</v>
      </c>
      <c r="F487" s="262">
        <v>0</v>
      </c>
      <c r="G487" s="262">
        <v>1</v>
      </c>
      <c r="H487" s="262">
        <v>1</v>
      </c>
      <c r="I487" s="262">
        <v>1</v>
      </c>
      <c r="J487" s="262">
        <v>1</v>
      </c>
      <c r="K487" s="262">
        <v>2</v>
      </c>
      <c r="L487" s="262">
        <v>0</v>
      </c>
      <c r="M487" s="262">
        <v>2</v>
      </c>
      <c r="N487" s="262">
        <v>1</v>
      </c>
      <c r="O487" s="262">
        <v>10</v>
      </c>
      <c r="P487" s="262">
        <v>3</v>
      </c>
      <c r="Q487" s="262">
        <v>9</v>
      </c>
      <c r="R487" s="262">
        <v>5</v>
      </c>
      <c r="S487" s="262">
        <v>13</v>
      </c>
      <c r="T487" s="263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253"/>
    </row>
    <row r="488" spans="1:41" s="216" customFormat="1" ht="15.6">
      <c r="A488">
        <f t="shared" si="99"/>
        <v>71</v>
      </c>
      <c r="B488" s="191" t="str">
        <f>C488&amp;":"&amp;COUNTIF($C$6:C488,C488)</f>
        <v>71:14</v>
      </c>
      <c r="C488" s="148">
        <f t="shared" si="100"/>
        <v>71</v>
      </c>
      <c r="D488" s="262">
        <v>1</v>
      </c>
      <c r="E488" s="262">
        <v>1</v>
      </c>
      <c r="F488" s="262">
        <v>2</v>
      </c>
      <c r="G488" s="262">
        <v>0</v>
      </c>
      <c r="H488" s="262">
        <v>0</v>
      </c>
      <c r="I488" s="262">
        <v>0</v>
      </c>
      <c r="J488" s="262">
        <v>2</v>
      </c>
      <c r="K488" s="262">
        <v>2</v>
      </c>
      <c r="L488" s="262">
        <v>1</v>
      </c>
      <c r="M488" s="262">
        <v>2</v>
      </c>
      <c r="N488" s="262">
        <v>7</v>
      </c>
      <c r="O488" s="262">
        <v>10</v>
      </c>
      <c r="P488" s="262">
        <v>10</v>
      </c>
      <c r="Q488" s="262">
        <v>10</v>
      </c>
      <c r="R488" s="262">
        <v>13</v>
      </c>
      <c r="S488" s="262">
        <v>10</v>
      </c>
      <c r="T488" s="263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253"/>
    </row>
    <row r="489" spans="1:41" s="216" customFormat="1" ht="15.6">
      <c r="A489">
        <f t="shared" si="99"/>
        <v>88</v>
      </c>
      <c r="B489" s="191" t="str">
        <f>C489&amp;":"&amp;COUNTIF($C$6:C489,C489)</f>
        <v>88:3</v>
      </c>
      <c r="C489" s="148">
        <f t="shared" si="100"/>
        <v>88</v>
      </c>
      <c r="D489" s="262">
        <v>1</v>
      </c>
      <c r="E489" s="262">
        <v>1</v>
      </c>
      <c r="F489" s="262">
        <v>2</v>
      </c>
      <c r="G489" s="262">
        <v>2</v>
      </c>
      <c r="H489" s="262">
        <v>2</v>
      </c>
      <c r="I489" s="262">
        <v>2</v>
      </c>
      <c r="J489" s="262">
        <v>2</v>
      </c>
      <c r="K489" s="262">
        <v>1</v>
      </c>
      <c r="L489" s="262">
        <v>1</v>
      </c>
      <c r="M489" s="262">
        <v>2</v>
      </c>
      <c r="N489" s="262">
        <v>10</v>
      </c>
      <c r="O489" s="262">
        <v>12</v>
      </c>
      <c r="P489" s="262">
        <v>13</v>
      </c>
      <c r="Q489" s="262">
        <v>14</v>
      </c>
      <c r="R489" s="262">
        <v>13</v>
      </c>
      <c r="S489" s="262">
        <v>10</v>
      </c>
      <c r="T489" s="263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253"/>
    </row>
    <row r="490" spans="1:41" s="216" customFormat="1" ht="15.6">
      <c r="A490">
        <f t="shared" si="99"/>
        <v>79</v>
      </c>
      <c r="B490" s="191" t="str">
        <f>C490&amp;":"&amp;COUNTIF($C$6:C490,C490)</f>
        <v>79:10</v>
      </c>
      <c r="C490" s="148">
        <f t="shared" si="100"/>
        <v>79</v>
      </c>
      <c r="D490" s="262">
        <v>0</v>
      </c>
      <c r="E490" s="262">
        <v>1</v>
      </c>
      <c r="F490" s="262">
        <v>2</v>
      </c>
      <c r="G490" s="262">
        <v>1</v>
      </c>
      <c r="H490" s="262">
        <v>1</v>
      </c>
      <c r="I490" s="262">
        <v>0</v>
      </c>
      <c r="J490" s="262">
        <v>1</v>
      </c>
      <c r="K490" s="262">
        <v>2</v>
      </c>
      <c r="L490" s="262">
        <v>1</v>
      </c>
      <c r="M490" s="262">
        <v>2</v>
      </c>
      <c r="N490" s="262">
        <v>8</v>
      </c>
      <c r="O490" s="262">
        <v>13</v>
      </c>
      <c r="P490" s="262">
        <v>13</v>
      </c>
      <c r="Q490" s="262">
        <v>10</v>
      </c>
      <c r="R490" s="262">
        <v>13</v>
      </c>
      <c r="S490" s="262">
        <v>11</v>
      </c>
      <c r="T490" s="263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253"/>
    </row>
    <row r="491" spans="1:41" s="216" customFormat="1" ht="15.6">
      <c r="A491">
        <f t="shared" si="99"/>
        <v>82</v>
      </c>
      <c r="B491" s="191" t="str">
        <f>C491&amp;":"&amp;COUNTIF($C$6:C491,C491)</f>
        <v>82:8</v>
      </c>
      <c r="C491" s="148">
        <f t="shared" si="100"/>
        <v>82</v>
      </c>
      <c r="D491" s="262">
        <v>0</v>
      </c>
      <c r="E491" s="262">
        <v>1</v>
      </c>
      <c r="F491" s="262">
        <v>2</v>
      </c>
      <c r="G491" s="262">
        <v>1</v>
      </c>
      <c r="H491" s="262">
        <v>1</v>
      </c>
      <c r="I491" s="262">
        <v>0</v>
      </c>
      <c r="J491" s="262">
        <v>2</v>
      </c>
      <c r="K491" s="262">
        <v>2</v>
      </c>
      <c r="L491" s="262">
        <v>2</v>
      </c>
      <c r="M491" s="262">
        <v>2</v>
      </c>
      <c r="N491" s="262">
        <v>8</v>
      </c>
      <c r="O491" s="262">
        <v>14</v>
      </c>
      <c r="P491" s="262">
        <v>11</v>
      </c>
      <c r="Q491" s="262">
        <v>14</v>
      </c>
      <c r="R491" s="262">
        <v>12</v>
      </c>
      <c r="S491" s="262">
        <v>10</v>
      </c>
      <c r="T491" s="263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253"/>
    </row>
    <row r="492" spans="1:41" s="216" customFormat="1" ht="15.6">
      <c r="A492">
        <f t="shared" si="99"/>
        <v>65</v>
      </c>
      <c r="B492" s="191" t="str">
        <f>C492&amp;":"&amp;COUNTIF($C$6:C492,C492)</f>
        <v>65:14</v>
      </c>
      <c r="C492" s="148">
        <f t="shared" si="100"/>
        <v>65</v>
      </c>
      <c r="D492" s="262">
        <v>2</v>
      </c>
      <c r="E492" s="262">
        <v>2</v>
      </c>
      <c r="F492" s="262">
        <v>2</v>
      </c>
      <c r="G492" s="262">
        <v>0</v>
      </c>
      <c r="H492" s="262">
        <v>1</v>
      </c>
      <c r="I492" s="262">
        <v>2</v>
      </c>
      <c r="J492" s="262">
        <v>1</v>
      </c>
      <c r="K492" s="262">
        <v>2</v>
      </c>
      <c r="L492" s="262">
        <v>0</v>
      </c>
      <c r="M492" s="262">
        <v>1</v>
      </c>
      <c r="N492" s="262">
        <v>2</v>
      </c>
      <c r="O492" s="262">
        <v>6</v>
      </c>
      <c r="P492" s="262">
        <v>13</v>
      </c>
      <c r="Q492" s="262">
        <v>14</v>
      </c>
      <c r="R492" s="262">
        <v>9</v>
      </c>
      <c r="S492" s="262">
        <v>8</v>
      </c>
      <c r="T492" s="263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253"/>
    </row>
    <row r="493" spans="1:41" s="216" customFormat="1" ht="15.6">
      <c r="A493">
        <f t="shared" si="99"/>
        <v>37</v>
      </c>
      <c r="B493" s="191" t="str">
        <f>C493&amp;":"&amp;COUNTIF($C$6:C493,C493)</f>
        <v>37:1</v>
      </c>
      <c r="C493" s="148">
        <f t="shared" si="100"/>
        <v>37</v>
      </c>
      <c r="D493" s="262">
        <v>1</v>
      </c>
      <c r="E493" s="262">
        <v>2</v>
      </c>
      <c r="F493" s="262">
        <v>2</v>
      </c>
      <c r="G493" s="262">
        <v>2</v>
      </c>
      <c r="H493" s="262">
        <v>2</v>
      </c>
      <c r="I493" s="262">
        <v>0</v>
      </c>
      <c r="J493" s="262">
        <v>2</v>
      </c>
      <c r="K493" s="262">
        <v>0</v>
      </c>
      <c r="L493" s="262">
        <v>1</v>
      </c>
      <c r="M493" s="262">
        <v>0</v>
      </c>
      <c r="N493" s="262">
        <v>1</v>
      </c>
      <c r="O493" s="262">
        <v>5</v>
      </c>
      <c r="P493" s="262">
        <v>7</v>
      </c>
      <c r="Q493" s="262">
        <v>9</v>
      </c>
      <c r="R493" s="262">
        <v>2</v>
      </c>
      <c r="S493" s="262">
        <v>1</v>
      </c>
      <c r="T493" s="26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253"/>
    </row>
    <row r="494" spans="1:41" s="216" customFormat="1" ht="15.6">
      <c r="A494">
        <f t="shared" si="99"/>
        <v>83</v>
      </c>
      <c r="B494" s="191" t="str">
        <f>C494&amp;":"&amp;COUNTIF($C$6:C494,C494)</f>
        <v>83:10</v>
      </c>
      <c r="C494" s="148">
        <f t="shared" si="100"/>
        <v>83</v>
      </c>
      <c r="D494" s="262">
        <v>2</v>
      </c>
      <c r="E494" s="262">
        <v>2</v>
      </c>
      <c r="F494" s="262">
        <v>2</v>
      </c>
      <c r="G494" s="262">
        <v>2</v>
      </c>
      <c r="H494" s="262">
        <v>1</v>
      </c>
      <c r="I494" s="262">
        <v>1</v>
      </c>
      <c r="J494" s="262">
        <v>1</v>
      </c>
      <c r="K494" s="262">
        <v>2</v>
      </c>
      <c r="L494" s="262">
        <v>2</v>
      </c>
      <c r="M494" s="262">
        <v>2</v>
      </c>
      <c r="N494" s="262">
        <v>7</v>
      </c>
      <c r="O494" s="262">
        <v>13</v>
      </c>
      <c r="P494" s="262">
        <v>12</v>
      </c>
      <c r="Q494" s="262">
        <v>13</v>
      </c>
      <c r="R494" s="262">
        <v>10</v>
      </c>
      <c r="S494" s="262">
        <v>11</v>
      </c>
      <c r="T494" s="263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253"/>
    </row>
    <row r="495" spans="1:41" s="216" customFormat="1" ht="15.6">
      <c r="A495">
        <f t="shared" si="99"/>
        <v>76</v>
      </c>
      <c r="B495" s="191" t="str">
        <f>C495&amp;":"&amp;COUNTIF($C$6:C495,C495)</f>
        <v>76:22</v>
      </c>
      <c r="C495" s="148">
        <f t="shared" si="100"/>
        <v>76</v>
      </c>
      <c r="D495" s="262">
        <v>1</v>
      </c>
      <c r="E495" s="262">
        <v>0</v>
      </c>
      <c r="F495" s="262">
        <v>1</v>
      </c>
      <c r="G495" s="262">
        <v>1</v>
      </c>
      <c r="H495" s="262">
        <v>0</v>
      </c>
      <c r="I495" s="262">
        <v>0</v>
      </c>
      <c r="J495" s="262">
        <v>1</v>
      </c>
      <c r="K495" s="262">
        <v>1</v>
      </c>
      <c r="L495" s="262">
        <v>2</v>
      </c>
      <c r="M495" s="262">
        <v>2</v>
      </c>
      <c r="N495" s="262">
        <v>10</v>
      </c>
      <c r="O495" s="262">
        <v>13</v>
      </c>
      <c r="P495" s="262">
        <v>12</v>
      </c>
      <c r="Q495" s="262">
        <v>11</v>
      </c>
      <c r="R495" s="262">
        <v>11</v>
      </c>
      <c r="S495" s="262">
        <v>10</v>
      </c>
      <c r="T495" s="263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253"/>
    </row>
    <row r="496" spans="1:41" s="216" customFormat="1" ht="15.6">
      <c r="A496">
        <f t="shared" si="99"/>
        <v>72</v>
      </c>
      <c r="B496" s="191" t="str">
        <f>C496&amp;":"&amp;COUNTIF($C$6:C496,C496)</f>
        <v>72:19</v>
      </c>
      <c r="C496" s="148">
        <f t="shared" si="100"/>
        <v>72</v>
      </c>
      <c r="D496" s="262">
        <v>0</v>
      </c>
      <c r="E496" s="262">
        <v>1</v>
      </c>
      <c r="F496" s="262">
        <v>2</v>
      </c>
      <c r="G496" s="262">
        <v>0</v>
      </c>
      <c r="H496" s="262">
        <v>0</v>
      </c>
      <c r="I496" s="262">
        <v>1</v>
      </c>
      <c r="J496" s="262">
        <v>1</v>
      </c>
      <c r="K496" s="262">
        <v>1</v>
      </c>
      <c r="L496" s="262">
        <v>1</v>
      </c>
      <c r="M496" s="262">
        <v>1</v>
      </c>
      <c r="N496" s="262">
        <v>10</v>
      </c>
      <c r="O496" s="262">
        <v>12</v>
      </c>
      <c r="P496" s="262">
        <v>12</v>
      </c>
      <c r="Q496" s="262">
        <v>10</v>
      </c>
      <c r="R496" s="262">
        <v>10</v>
      </c>
      <c r="S496" s="262">
        <v>10</v>
      </c>
      <c r="T496" s="263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253"/>
    </row>
    <row r="497" spans="1:41" s="216" customFormat="1" ht="15.6">
      <c r="A497">
        <f t="shared" si="99"/>
        <v>60</v>
      </c>
      <c r="B497" s="191" t="str">
        <f>C497&amp;":"&amp;COUNTIF($C$6:C497,C497)</f>
        <v>60:8</v>
      </c>
      <c r="C497" s="148">
        <f t="shared" si="100"/>
        <v>60</v>
      </c>
      <c r="D497" s="262">
        <v>1</v>
      </c>
      <c r="E497" s="262">
        <v>0</v>
      </c>
      <c r="F497" s="262">
        <v>2</v>
      </c>
      <c r="G497" s="262">
        <v>0</v>
      </c>
      <c r="H497" s="262">
        <v>2</v>
      </c>
      <c r="I497" s="262">
        <v>2</v>
      </c>
      <c r="J497" s="262">
        <v>1</v>
      </c>
      <c r="K497" s="262">
        <v>0</v>
      </c>
      <c r="L497" s="262">
        <v>2</v>
      </c>
      <c r="M497" s="262">
        <v>2</v>
      </c>
      <c r="N497" s="262">
        <v>2</v>
      </c>
      <c r="O497" s="262">
        <v>5</v>
      </c>
      <c r="P497" s="262">
        <v>2</v>
      </c>
      <c r="Q497" s="262">
        <v>13</v>
      </c>
      <c r="R497" s="262">
        <v>13</v>
      </c>
      <c r="S497" s="262">
        <v>13</v>
      </c>
      <c r="T497" s="263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253"/>
    </row>
    <row r="498" spans="1:41" s="216" customFormat="1" ht="15.6">
      <c r="A498">
        <f t="shared" si="99"/>
        <v>37</v>
      </c>
      <c r="B498" s="191" t="str">
        <f>C498&amp;":"&amp;COUNTIF($C$6:C498,C498)</f>
        <v>37:2</v>
      </c>
      <c r="C498" s="148">
        <f t="shared" si="100"/>
        <v>37</v>
      </c>
      <c r="D498" s="262">
        <v>2</v>
      </c>
      <c r="E498" s="262">
        <v>2</v>
      </c>
      <c r="F498" s="262">
        <v>1</v>
      </c>
      <c r="G498" s="262">
        <v>0</v>
      </c>
      <c r="H498" s="262">
        <v>1</v>
      </c>
      <c r="I498" s="262">
        <v>2</v>
      </c>
      <c r="J498" s="262">
        <v>0</v>
      </c>
      <c r="K498" s="262">
        <v>0</v>
      </c>
      <c r="L498" s="262">
        <v>2</v>
      </c>
      <c r="M498" s="262">
        <v>1</v>
      </c>
      <c r="N498" s="262">
        <v>9</v>
      </c>
      <c r="O498" s="262">
        <v>0</v>
      </c>
      <c r="P498" s="262">
        <v>13</v>
      </c>
      <c r="Q498" s="262">
        <v>1</v>
      </c>
      <c r="R498" s="262">
        <v>0</v>
      </c>
      <c r="S498" s="262">
        <v>3</v>
      </c>
      <c r="T498" s="263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253"/>
    </row>
    <row r="499" spans="1:41" s="216" customFormat="1" ht="15.6">
      <c r="A499">
        <f t="shared" si="99"/>
        <v>88</v>
      </c>
      <c r="B499" s="191" t="str">
        <f>C499&amp;":"&amp;COUNTIF($C$6:C499,C499)</f>
        <v>88:4</v>
      </c>
      <c r="C499" s="148">
        <f t="shared" si="100"/>
        <v>88</v>
      </c>
      <c r="D499" s="262">
        <v>2</v>
      </c>
      <c r="E499" s="262">
        <v>2</v>
      </c>
      <c r="F499" s="262">
        <v>1</v>
      </c>
      <c r="G499" s="262">
        <v>1</v>
      </c>
      <c r="H499" s="262">
        <v>1</v>
      </c>
      <c r="I499" s="262">
        <v>1</v>
      </c>
      <c r="J499" s="262">
        <v>2</v>
      </c>
      <c r="K499" s="262">
        <v>1</v>
      </c>
      <c r="L499" s="262">
        <v>2</v>
      </c>
      <c r="M499" s="262">
        <v>2</v>
      </c>
      <c r="N499" s="262">
        <v>7</v>
      </c>
      <c r="O499" s="262">
        <v>14</v>
      </c>
      <c r="P499" s="262">
        <v>11</v>
      </c>
      <c r="Q499" s="262">
        <v>13</v>
      </c>
      <c r="R499" s="262">
        <v>14</v>
      </c>
      <c r="S499" s="262">
        <v>14</v>
      </c>
      <c r="T499" s="263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253"/>
    </row>
    <row r="500" spans="1:41" s="216" customFormat="1" ht="15.6">
      <c r="A500">
        <f t="shared" si="99"/>
        <v>73</v>
      </c>
      <c r="B500" s="191" t="str">
        <f>C500&amp;":"&amp;COUNTIF($C$6:C500,C500)</f>
        <v>73:13</v>
      </c>
      <c r="C500" s="148">
        <f t="shared" si="100"/>
        <v>73</v>
      </c>
      <c r="D500" s="262">
        <v>1</v>
      </c>
      <c r="E500" s="262">
        <v>0</v>
      </c>
      <c r="F500" s="262">
        <v>2</v>
      </c>
      <c r="G500" s="262">
        <v>0</v>
      </c>
      <c r="H500" s="262">
        <v>0</v>
      </c>
      <c r="I500" s="262">
        <v>0</v>
      </c>
      <c r="J500" s="262">
        <v>2</v>
      </c>
      <c r="K500" s="262">
        <v>2</v>
      </c>
      <c r="L500" s="262">
        <v>2</v>
      </c>
      <c r="M500" s="262">
        <v>1</v>
      </c>
      <c r="N500" s="262">
        <v>8</v>
      </c>
      <c r="O500" s="262">
        <v>10</v>
      </c>
      <c r="P500" s="262">
        <v>13</v>
      </c>
      <c r="Q500" s="262">
        <v>10</v>
      </c>
      <c r="R500" s="262">
        <v>12</v>
      </c>
      <c r="S500" s="262">
        <v>10</v>
      </c>
      <c r="T500" s="263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253"/>
    </row>
    <row r="501" spans="1:41" s="216" customFormat="1" ht="15.6">
      <c r="A501">
        <f t="shared" si="99"/>
        <v>84</v>
      </c>
      <c r="B501" s="191" t="str">
        <f>C501&amp;":"&amp;COUNTIF($C$6:C501,C501)</f>
        <v>84:6</v>
      </c>
      <c r="C501" s="148">
        <f t="shared" si="100"/>
        <v>84</v>
      </c>
      <c r="D501" s="262">
        <v>0</v>
      </c>
      <c r="E501" s="262">
        <v>1</v>
      </c>
      <c r="F501" s="262">
        <v>2</v>
      </c>
      <c r="G501" s="262">
        <v>0</v>
      </c>
      <c r="H501" s="262">
        <v>0</v>
      </c>
      <c r="I501" s="262">
        <v>0</v>
      </c>
      <c r="J501" s="262">
        <v>2</v>
      </c>
      <c r="K501" s="262">
        <v>1</v>
      </c>
      <c r="L501" s="262">
        <v>2</v>
      </c>
      <c r="M501" s="262">
        <v>1</v>
      </c>
      <c r="N501" s="262">
        <v>9</v>
      </c>
      <c r="O501" s="262">
        <v>11</v>
      </c>
      <c r="P501" s="262">
        <v>14</v>
      </c>
      <c r="Q501" s="262">
        <v>14</v>
      </c>
      <c r="R501" s="262">
        <v>13</v>
      </c>
      <c r="S501" s="262">
        <v>14</v>
      </c>
      <c r="T501" s="263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253"/>
    </row>
    <row r="502" spans="1:41" s="216" customFormat="1" ht="15.6">
      <c r="A502">
        <f t="shared" si="99"/>
        <v>34</v>
      </c>
      <c r="B502" s="191" t="str">
        <f>C502&amp;":"&amp;COUNTIF($C$6:C502,C502)</f>
        <v>34:1</v>
      </c>
      <c r="C502" s="148">
        <f t="shared" si="100"/>
        <v>34</v>
      </c>
      <c r="D502" s="262">
        <v>0</v>
      </c>
      <c r="E502" s="262">
        <v>2</v>
      </c>
      <c r="F502" s="262">
        <v>2</v>
      </c>
      <c r="G502" s="262">
        <v>1</v>
      </c>
      <c r="H502" s="262">
        <v>1</v>
      </c>
      <c r="I502" s="262">
        <v>0</v>
      </c>
      <c r="J502" s="262">
        <v>2</v>
      </c>
      <c r="K502" s="262">
        <v>0</v>
      </c>
      <c r="L502" s="262">
        <v>2</v>
      </c>
      <c r="M502" s="262">
        <v>1</v>
      </c>
      <c r="N502" s="262">
        <v>0</v>
      </c>
      <c r="O502" s="262">
        <v>10</v>
      </c>
      <c r="P502" s="262">
        <v>0</v>
      </c>
      <c r="Q502" s="262">
        <v>3</v>
      </c>
      <c r="R502" s="262">
        <v>8</v>
      </c>
      <c r="S502" s="262">
        <v>2</v>
      </c>
      <c r="T502" s="263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253"/>
    </row>
    <row r="503" spans="1:41" s="216" customFormat="1" ht="15.6">
      <c r="A503">
        <f t="shared" si="99"/>
        <v>34</v>
      </c>
      <c r="B503" s="191" t="str">
        <f>C503&amp;":"&amp;COUNTIF($C$6:C503,C503)</f>
        <v>34:2</v>
      </c>
      <c r="C503" s="148">
        <f t="shared" si="100"/>
        <v>34</v>
      </c>
      <c r="D503" s="262">
        <v>0</v>
      </c>
      <c r="E503" s="262">
        <v>0</v>
      </c>
      <c r="F503" s="262">
        <v>1</v>
      </c>
      <c r="G503" s="262">
        <v>0</v>
      </c>
      <c r="H503" s="262">
        <v>2</v>
      </c>
      <c r="I503" s="262">
        <v>2</v>
      </c>
      <c r="J503" s="262">
        <v>2</v>
      </c>
      <c r="K503" s="262">
        <v>1</v>
      </c>
      <c r="L503" s="262">
        <v>1</v>
      </c>
      <c r="M503" s="262">
        <v>0</v>
      </c>
      <c r="N503" s="262">
        <v>8</v>
      </c>
      <c r="O503" s="262">
        <v>0</v>
      </c>
      <c r="P503" s="262">
        <v>7</v>
      </c>
      <c r="Q503" s="262">
        <v>7</v>
      </c>
      <c r="R503" s="262">
        <v>0</v>
      </c>
      <c r="S503" s="262">
        <v>3</v>
      </c>
      <c r="T503" s="26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253"/>
    </row>
    <row r="504" spans="1:41" s="216" customFormat="1" ht="15.6">
      <c r="A504">
        <f t="shared" si="99"/>
        <v>85</v>
      </c>
      <c r="B504" s="191" t="str">
        <f>C504&amp;":"&amp;COUNTIF($C$6:C504,C504)</f>
        <v>85:1</v>
      </c>
      <c r="C504" s="148">
        <f t="shared" si="100"/>
        <v>85</v>
      </c>
      <c r="D504" s="262">
        <v>1</v>
      </c>
      <c r="E504" s="262">
        <v>2</v>
      </c>
      <c r="F504" s="262">
        <v>2</v>
      </c>
      <c r="G504" s="262">
        <v>2</v>
      </c>
      <c r="H504" s="262">
        <v>2</v>
      </c>
      <c r="I504" s="262">
        <v>1</v>
      </c>
      <c r="J504" s="262">
        <v>1</v>
      </c>
      <c r="K504" s="262">
        <v>1</v>
      </c>
      <c r="L504" s="262">
        <v>2</v>
      </c>
      <c r="M504" s="262">
        <v>2</v>
      </c>
      <c r="N504" s="262">
        <v>8</v>
      </c>
      <c r="O504" s="262">
        <v>11</v>
      </c>
      <c r="P504" s="262">
        <v>14</v>
      </c>
      <c r="Q504" s="262">
        <v>13</v>
      </c>
      <c r="R504" s="262">
        <v>12</v>
      </c>
      <c r="S504" s="262">
        <v>11</v>
      </c>
      <c r="T504" s="263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253"/>
    </row>
    <row r="505" spans="1:41" s="216" customFormat="1" ht="15.6">
      <c r="A505">
        <f t="shared" si="99"/>
        <v>73</v>
      </c>
      <c r="B505" s="191" t="str">
        <f>C505&amp;":"&amp;COUNTIF($C$6:C505,C505)</f>
        <v>73:14</v>
      </c>
      <c r="C505" s="148">
        <f t="shared" si="100"/>
        <v>73</v>
      </c>
      <c r="D505" s="262">
        <v>1</v>
      </c>
      <c r="E505" s="262">
        <v>0</v>
      </c>
      <c r="F505" s="262">
        <v>2</v>
      </c>
      <c r="G505" s="262">
        <v>0</v>
      </c>
      <c r="H505" s="262">
        <v>1</v>
      </c>
      <c r="I505" s="262">
        <v>1</v>
      </c>
      <c r="J505" s="262">
        <v>2</v>
      </c>
      <c r="K505" s="262">
        <v>1</v>
      </c>
      <c r="L505" s="262">
        <v>1</v>
      </c>
      <c r="M505" s="262">
        <v>1</v>
      </c>
      <c r="N505" s="262">
        <v>8</v>
      </c>
      <c r="O505" s="262">
        <v>12</v>
      </c>
      <c r="P505" s="262">
        <v>10</v>
      </c>
      <c r="Q505" s="262">
        <v>12</v>
      </c>
      <c r="R505" s="262">
        <v>11</v>
      </c>
      <c r="S505" s="262">
        <v>10</v>
      </c>
      <c r="T505" s="263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253"/>
    </row>
    <row r="506" spans="1:41" s="216" customFormat="1" ht="15.6">
      <c r="A506">
        <f t="shared" si="99"/>
        <v>85</v>
      </c>
      <c r="B506" s="191" t="str">
        <f>C506&amp;":"&amp;COUNTIF($C$6:C506,C506)</f>
        <v>85:2</v>
      </c>
      <c r="C506" s="148">
        <f t="shared" si="100"/>
        <v>85</v>
      </c>
      <c r="D506" s="262">
        <v>1</v>
      </c>
      <c r="E506" s="262">
        <v>0</v>
      </c>
      <c r="F506" s="262">
        <v>2</v>
      </c>
      <c r="G506" s="262">
        <v>1</v>
      </c>
      <c r="H506" s="262">
        <v>1</v>
      </c>
      <c r="I506" s="262">
        <v>1</v>
      </c>
      <c r="J506" s="262">
        <v>1</v>
      </c>
      <c r="K506" s="262">
        <v>2</v>
      </c>
      <c r="L506" s="262">
        <v>1</v>
      </c>
      <c r="M506" s="262">
        <v>2</v>
      </c>
      <c r="N506" s="262">
        <v>9</v>
      </c>
      <c r="O506" s="262">
        <v>14</v>
      </c>
      <c r="P506" s="262">
        <v>12</v>
      </c>
      <c r="Q506" s="262">
        <v>14</v>
      </c>
      <c r="R506" s="262">
        <v>13</v>
      </c>
      <c r="S506" s="262">
        <v>11</v>
      </c>
      <c r="T506" s="263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253"/>
    </row>
    <row r="507" spans="1:41" s="216" customFormat="1" ht="15.6">
      <c r="A507">
        <f t="shared" si="99"/>
        <v>50</v>
      </c>
      <c r="B507" s="191" t="str">
        <f>C507&amp;":"&amp;COUNTIF($C$6:C507,C507)</f>
        <v>50:10</v>
      </c>
      <c r="C507" s="148">
        <f t="shared" si="100"/>
        <v>50</v>
      </c>
      <c r="D507" s="262">
        <v>1</v>
      </c>
      <c r="E507" s="262">
        <v>0</v>
      </c>
      <c r="F507" s="262">
        <v>0</v>
      </c>
      <c r="G507" s="262">
        <v>1</v>
      </c>
      <c r="H507" s="262">
        <v>0</v>
      </c>
      <c r="I507" s="262">
        <v>1</v>
      </c>
      <c r="J507" s="262">
        <v>0</v>
      </c>
      <c r="K507" s="262">
        <v>0</v>
      </c>
      <c r="L507" s="262">
        <v>2</v>
      </c>
      <c r="M507" s="262">
        <v>0</v>
      </c>
      <c r="N507" s="262">
        <v>4</v>
      </c>
      <c r="O507" s="262">
        <v>13</v>
      </c>
      <c r="P507" s="262">
        <v>11</v>
      </c>
      <c r="Q507" s="262">
        <v>11</v>
      </c>
      <c r="R507" s="262">
        <v>2</v>
      </c>
      <c r="S507" s="262">
        <v>4</v>
      </c>
      <c r="T507" s="263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253"/>
    </row>
    <row r="508" spans="1:41" s="216" customFormat="1" ht="15.6">
      <c r="A508">
        <f t="shared" si="99"/>
        <v>59</v>
      </c>
      <c r="B508" s="191" t="str">
        <f>C508&amp;":"&amp;COUNTIF($C$6:C508,C508)</f>
        <v>59:12</v>
      </c>
      <c r="C508" s="148">
        <f t="shared" si="100"/>
        <v>59</v>
      </c>
      <c r="D508" s="262">
        <v>1</v>
      </c>
      <c r="E508" s="262">
        <v>2</v>
      </c>
      <c r="F508" s="262">
        <v>0</v>
      </c>
      <c r="G508" s="262">
        <v>0</v>
      </c>
      <c r="H508" s="262">
        <v>0</v>
      </c>
      <c r="I508" s="262">
        <v>2</v>
      </c>
      <c r="J508" s="262">
        <v>0</v>
      </c>
      <c r="K508" s="262">
        <v>1</v>
      </c>
      <c r="L508" s="262">
        <v>1</v>
      </c>
      <c r="M508" s="262">
        <v>0</v>
      </c>
      <c r="N508" s="262">
        <v>1</v>
      </c>
      <c r="O508" s="262">
        <v>4</v>
      </c>
      <c r="P508" s="262">
        <v>12</v>
      </c>
      <c r="Q508" s="262">
        <v>14</v>
      </c>
      <c r="R508" s="262">
        <v>10</v>
      </c>
      <c r="S508" s="262">
        <v>11</v>
      </c>
      <c r="T508" s="263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253"/>
    </row>
    <row r="509" spans="1:41" s="216" customFormat="1" ht="15.6">
      <c r="A509">
        <f t="shared" si="99"/>
        <v>77</v>
      </c>
      <c r="B509" s="191" t="str">
        <f>C509&amp;":"&amp;COUNTIF($C$6:C509,C509)</f>
        <v>77:22</v>
      </c>
      <c r="C509" s="148">
        <f t="shared" si="100"/>
        <v>77</v>
      </c>
      <c r="D509" s="262">
        <v>1</v>
      </c>
      <c r="E509" s="262">
        <v>1</v>
      </c>
      <c r="F509" s="262">
        <v>2</v>
      </c>
      <c r="G509" s="262">
        <v>2</v>
      </c>
      <c r="H509" s="262">
        <v>1</v>
      </c>
      <c r="I509" s="262">
        <v>1</v>
      </c>
      <c r="J509" s="262">
        <v>2</v>
      </c>
      <c r="K509" s="262">
        <v>1</v>
      </c>
      <c r="L509" s="262">
        <v>1</v>
      </c>
      <c r="M509" s="262">
        <v>1</v>
      </c>
      <c r="N509" s="262">
        <v>9</v>
      </c>
      <c r="O509" s="262">
        <v>10</v>
      </c>
      <c r="P509" s="262">
        <v>10</v>
      </c>
      <c r="Q509" s="262">
        <v>10</v>
      </c>
      <c r="R509" s="262">
        <v>13</v>
      </c>
      <c r="S509" s="262">
        <v>12</v>
      </c>
      <c r="T509" s="263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253"/>
    </row>
    <row r="510" spans="1:41" s="216" customFormat="1" ht="15.6">
      <c r="A510">
        <f t="shared" si="99"/>
        <v>82</v>
      </c>
      <c r="B510" s="191" t="str">
        <f>C510&amp;":"&amp;COUNTIF($C$6:C510,C510)</f>
        <v>82:9</v>
      </c>
      <c r="C510" s="148">
        <f t="shared" si="100"/>
        <v>82</v>
      </c>
      <c r="D510" s="262">
        <v>1</v>
      </c>
      <c r="E510" s="262">
        <v>0</v>
      </c>
      <c r="F510" s="262">
        <v>1</v>
      </c>
      <c r="G510" s="262">
        <v>0</v>
      </c>
      <c r="H510" s="262">
        <v>1</v>
      </c>
      <c r="I510" s="262">
        <v>1</v>
      </c>
      <c r="J510" s="262">
        <v>1</v>
      </c>
      <c r="K510" s="262">
        <v>2</v>
      </c>
      <c r="L510" s="262">
        <v>2</v>
      </c>
      <c r="M510" s="262">
        <v>2</v>
      </c>
      <c r="N510" s="262">
        <v>10</v>
      </c>
      <c r="O510" s="262">
        <v>12</v>
      </c>
      <c r="P510" s="262">
        <v>12</v>
      </c>
      <c r="Q510" s="262">
        <v>14</v>
      </c>
      <c r="R510" s="262">
        <v>11</v>
      </c>
      <c r="S510" s="262">
        <v>12</v>
      </c>
      <c r="T510" s="263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253"/>
    </row>
    <row r="511" spans="1:41" s="216" customFormat="1" ht="15.6">
      <c r="A511">
        <f t="shared" si="99"/>
        <v>77</v>
      </c>
      <c r="B511" s="191" t="str">
        <f>C511&amp;":"&amp;COUNTIF($C$6:C511,C511)</f>
        <v>77:23</v>
      </c>
      <c r="C511" s="148">
        <f t="shared" si="100"/>
        <v>77</v>
      </c>
      <c r="D511" s="262">
        <v>1</v>
      </c>
      <c r="E511" s="262">
        <v>0</v>
      </c>
      <c r="F511" s="262">
        <v>1</v>
      </c>
      <c r="G511" s="262">
        <v>0</v>
      </c>
      <c r="H511" s="262">
        <v>1</v>
      </c>
      <c r="I511" s="262">
        <v>1</v>
      </c>
      <c r="J511" s="262">
        <v>2</v>
      </c>
      <c r="K511" s="262">
        <v>1</v>
      </c>
      <c r="L511" s="262">
        <v>2</v>
      </c>
      <c r="M511" s="262">
        <v>1</v>
      </c>
      <c r="N511" s="262">
        <v>7</v>
      </c>
      <c r="O511" s="262">
        <v>12</v>
      </c>
      <c r="P511" s="262">
        <v>10</v>
      </c>
      <c r="Q511" s="262">
        <v>13</v>
      </c>
      <c r="R511" s="262">
        <v>12</v>
      </c>
      <c r="S511" s="262">
        <v>13</v>
      </c>
      <c r="T511" s="263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253"/>
    </row>
    <row r="512" spans="1:41" s="216" customFormat="1" ht="15.6">
      <c r="A512">
        <f t="shared" si="99"/>
        <v>43</v>
      </c>
      <c r="B512" s="191" t="str">
        <f>C512&amp;":"&amp;COUNTIF($C$6:C512,C512)</f>
        <v>43:7</v>
      </c>
      <c r="C512" s="148">
        <f t="shared" si="100"/>
        <v>43</v>
      </c>
      <c r="D512" s="262">
        <v>0</v>
      </c>
      <c r="E512" s="262">
        <v>2</v>
      </c>
      <c r="F512" s="262">
        <v>2</v>
      </c>
      <c r="G512" s="262">
        <v>0</v>
      </c>
      <c r="H512" s="262">
        <v>2</v>
      </c>
      <c r="I512" s="262">
        <v>1</v>
      </c>
      <c r="J512" s="262">
        <v>2</v>
      </c>
      <c r="K512" s="262">
        <v>0</v>
      </c>
      <c r="L512" s="262">
        <v>0</v>
      </c>
      <c r="M512" s="262">
        <v>0</v>
      </c>
      <c r="N512" s="262">
        <v>4</v>
      </c>
      <c r="O512" s="262">
        <v>5</v>
      </c>
      <c r="P512" s="262">
        <v>6</v>
      </c>
      <c r="Q512" s="262">
        <v>6</v>
      </c>
      <c r="R512" s="262">
        <v>0</v>
      </c>
      <c r="S512" s="262">
        <v>13</v>
      </c>
      <c r="T512" s="263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253"/>
    </row>
    <row r="513" spans="1:41" s="216" customFormat="1" ht="15.6">
      <c r="A513">
        <f t="shared" si="99"/>
        <v>54</v>
      </c>
      <c r="B513" s="191" t="str">
        <f>C513&amp;":"&amp;COUNTIF($C$6:C513,C513)</f>
        <v>54:6</v>
      </c>
      <c r="C513" s="148">
        <f t="shared" si="100"/>
        <v>54</v>
      </c>
      <c r="D513" s="262">
        <v>0</v>
      </c>
      <c r="E513" s="262">
        <v>2</v>
      </c>
      <c r="F513" s="262">
        <v>0</v>
      </c>
      <c r="G513" s="262">
        <v>1</v>
      </c>
      <c r="H513" s="262">
        <v>1</v>
      </c>
      <c r="I513" s="262">
        <v>1</v>
      </c>
      <c r="J513" s="262">
        <v>0</v>
      </c>
      <c r="K513" s="262">
        <v>2</v>
      </c>
      <c r="L513" s="262">
        <v>2</v>
      </c>
      <c r="M513" s="262">
        <v>2</v>
      </c>
      <c r="N513" s="262">
        <v>10</v>
      </c>
      <c r="O513" s="262">
        <v>11</v>
      </c>
      <c r="P513" s="262">
        <v>6</v>
      </c>
      <c r="Q513" s="262">
        <v>9</v>
      </c>
      <c r="R513" s="262">
        <v>4</v>
      </c>
      <c r="S513" s="262">
        <v>3</v>
      </c>
      <c r="T513" s="26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253"/>
    </row>
    <row r="514" spans="1:41" s="216" customFormat="1" ht="15.6">
      <c r="A514">
        <f t="shared" si="99"/>
        <v>92</v>
      </c>
      <c r="B514" s="191" t="str">
        <f>C514&amp;":"&amp;COUNTIF($C$6:C514,C514)</f>
        <v>92:1</v>
      </c>
      <c r="C514" s="148">
        <f t="shared" si="100"/>
        <v>92</v>
      </c>
      <c r="D514" s="262">
        <v>1</v>
      </c>
      <c r="E514" s="262">
        <v>1</v>
      </c>
      <c r="F514" s="262">
        <v>1</v>
      </c>
      <c r="G514" s="262">
        <v>2</v>
      </c>
      <c r="H514" s="262">
        <v>2</v>
      </c>
      <c r="I514" s="262">
        <v>2</v>
      </c>
      <c r="J514" s="262">
        <v>1</v>
      </c>
      <c r="K514" s="262">
        <v>1</v>
      </c>
      <c r="L514" s="262">
        <v>2</v>
      </c>
      <c r="M514" s="262">
        <v>2</v>
      </c>
      <c r="N514" s="262">
        <v>10</v>
      </c>
      <c r="O514" s="262">
        <v>14</v>
      </c>
      <c r="P514" s="262">
        <v>14</v>
      </c>
      <c r="Q514" s="262">
        <v>14</v>
      </c>
      <c r="R514" s="262">
        <v>14</v>
      </c>
      <c r="S514" s="262">
        <v>11</v>
      </c>
      <c r="T514" s="263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253"/>
    </row>
    <row r="515" spans="1:41" s="216" customFormat="1" ht="15.6">
      <c r="A515">
        <f t="shared" si="99"/>
        <v>79</v>
      </c>
      <c r="B515" s="191" t="str">
        <f>C515&amp;":"&amp;COUNTIF($C$6:C515,C515)</f>
        <v>79:11</v>
      </c>
      <c r="C515" s="148">
        <f t="shared" si="100"/>
        <v>79</v>
      </c>
      <c r="D515" s="262">
        <v>0</v>
      </c>
      <c r="E515" s="262">
        <v>0</v>
      </c>
      <c r="F515" s="262">
        <v>2</v>
      </c>
      <c r="G515" s="262">
        <v>0</v>
      </c>
      <c r="H515" s="262">
        <v>1</v>
      </c>
      <c r="I515" s="262">
        <v>0</v>
      </c>
      <c r="J515" s="262">
        <v>2</v>
      </c>
      <c r="K515" s="262">
        <v>2</v>
      </c>
      <c r="L515" s="262">
        <v>2</v>
      </c>
      <c r="M515" s="262">
        <v>1</v>
      </c>
      <c r="N515" s="262">
        <v>7</v>
      </c>
      <c r="O515" s="262">
        <v>14</v>
      </c>
      <c r="P515" s="262">
        <v>10</v>
      </c>
      <c r="Q515" s="262">
        <v>14</v>
      </c>
      <c r="R515" s="262">
        <v>11</v>
      </c>
      <c r="S515" s="262">
        <v>13</v>
      </c>
      <c r="T515" s="263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253"/>
    </row>
    <row r="516" spans="1:41" s="216" customFormat="1" ht="15.6">
      <c r="A516">
        <f t="shared" si="99"/>
        <v>78</v>
      </c>
      <c r="B516" s="191" t="str">
        <f>C516&amp;":"&amp;COUNTIF($C$6:C516,C516)</f>
        <v>78:18</v>
      </c>
      <c r="C516" s="148">
        <f t="shared" si="100"/>
        <v>78</v>
      </c>
      <c r="D516" s="262">
        <v>1</v>
      </c>
      <c r="E516" s="262">
        <v>1</v>
      </c>
      <c r="F516" s="262">
        <v>1</v>
      </c>
      <c r="G516" s="262">
        <v>0</v>
      </c>
      <c r="H516" s="262">
        <v>0</v>
      </c>
      <c r="I516" s="262">
        <v>0</v>
      </c>
      <c r="J516" s="262">
        <v>1</v>
      </c>
      <c r="K516" s="262">
        <v>1</v>
      </c>
      <c r="L516" s="262">
        <v>2</v>
      </c>
      <c r="M516" s="262">
        <v>2</v>
      </c>
      <c r="N516" s="262">
        <v>10</v>
      </c>
      <c r="O516" s="262">
        <v>10</v>
      </c>
      <c r="P516" s="262">
        <v>12</v>
      </c>
      <c r="Q516" s="262">
        <v>12</v>
      </c>
      <c r="R516" s="262">
        <v>14</v>
      </c>
      <c r="S516" s="262">
        <v>11</v>
      </c>
      <c r="T516" s="263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253"/>
    </row>
    <row r="517" spans="1:41" s="216" customFormat="1" ht="15.6">
      <c r="A517">
        <f t="shared" si="99"/>
        <v>49</v>
      </c>
      <c r="B517" s="191" t="str">
        <f>C517&amp;":"&amp;COUNTIF($C$6:C517,C517)</f>
        <v>49:10</v>
      </c>
      <c r="C517" s="148">
        <f t="shared" si="100"/>
        <v>49</v>
      </c>
      <c r="D517" s="262">
        <v>1</v>
      </c>
      <c r="E517" s="262">
        <v>0</v>
      </c>
      <c r="F517" s="262">
        <v>0</v>
      </c>
      <c r="G517" s="262">
        <v>0</v>
      </c>
      <c r="H517" s="262">
        <v>0</v>
      </c>
      <c r="I517" s="262">
        <v>1</v>
      </c>
      <c r="J517" s="262">
        <v>1</v>
      </c>
      <c r="K517" s="262">
        <v>0</v>
      </c>
      <c r="L517" s="262">
        <v>2</v>
      </c>
      <c r="M517" s="262">
        <v>2</v>
      </c>
      <c r="N517" s="262">
        <v>5</v>
      </c>
      <c r="O517" s="262">
        <v>9</v>
      </c>
      <c r="P517" s="262">
        <v>1</v>
      </c>
      <c r="Q517" s="262">
        <v>12</v>
      </c>
      <c r="R517" s="262">
        <v>6</v>
      </c>
      <c r="S517" s="262">
        <v>9</v>
      </c>
      <c r="T517" s="263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253"/>
    </row>
    <row r="518" spans="1:41" s="216" customFormat="1" ht="15.6">
      <c r="A518">
        <f t="shared" ref="A518:A581" si="101">SUM(D518:S518)</f>
        <v>27</v>
      </c>
      <c r="B518" s="191" t="str">
        <f>C518&amp;":"&amp;COUNTIF($C$6:C518,C518)</f>
        <v>27:1</v>
      </c>
      <c r="C518" s="148">
        <f t="shared" ref="C518:C581" si="102">SUM(D518:S518)</f>
        <v>27</v>
      </c>
      <c r="D518" s="262">
        <v>1</v>
      </c>
      <c r="E518" s="262">
        <v>1</v>
      </c>
      <c r="F518" s="262">
        <v>2</v>
      </c>
      <c r="G518" s="262">
        <v>1</v>
      </c>
      <c r="H518" s="262">
        <v>0</v>
      </c>
      <c r="I518" s="262">
        <v>0</v>
      </c>
      <c r="J518" s="262">
        <v>1</v>
      </c>
      <c r="K518" s="262">
        <v>0</v>
      </c>
      <c r="L518" s="262">
        <v>2</v>
      </c>
      <c r="M518" s="262">
        <v>1</v>
      </c>
      <c r="N518" s="262">
        <v>3</v>
      </c>
      <c r="O518" s="262">
        <v>0</v>
      </c>
      <c r="P518" s="262">
        <v>9</v>
      </c>
      <c r="Q518" s="262">
        <v>5</v>
      </c>
      <c r="R518" s="262">
        <v>1</v>
      </c>
      <c r="S518" s="262">
        <v>0</v>
      </c>
      <c r="T518" s="263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253"/>
    </row>
    <row r="519" spans="1:41" s="216" customFormat="1" ht="15.6">
      <c r="A519">
        <f t="shared" si="101"/>
        <v>87</v>
      </c>
      <c r="B519" s="191" t="str">
        <f>C519&amp;":"&amp;COUNTIF($C$6:C519,C519)</f>
        <v>87:2</v>
      </c>
      <c r="C519" s="148">
        <f t="shared" si="102"/>
        <v>87</v>
      </c>
      <c r="D519" s="262">
        <v>2</v>
      </c>
      <c r="E519" s="262">
        <v>1</v>
      </c>
      <c r="F519" s="262">
        <v>2</v>
      </c>
      <c r="G519" s="262">
        <v>1</v>
      </c>
      <c r="H519" s="262">
        <v>2</v>
      </c>
      <c r="I519" s="262">
        <v>1</v>
      </c>
      <c r="J519" s="262">
        <v>2</v>
      </c>
      <c r="K519" s="262">
        <v>2</v>
      </c>
      <c r="L519" s="262">
        <v>2</v>
      </c>
      <c r="M519" s="262">
        <v>2</v>
      </c>
      <c r="N519" s="262">
        <v>7</v>
      </c>
      <c r="O519" s="262">
        <v>14</v>
      </c>
      <c r="P519" s="262">
        <v>10</v>
      </c>
      <c r="Q519" s="262">
        <v>12</v>
      </c>
      <c r="R519" s="262">
        <v>14</v>
      </c>
      <c r="S519" s="262">
        <v>13</v>
      </c>
      <c r="T519" s="263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253"/>
    </row>
    <row r="520" spans="1:41" s="216" customFormat="1" ht="15.6">
      <c r="A520">
        <f t="shared" si="101"/>
        <v>78</v>
      </c>
      <c r="B520" s="191" t="str">
        <f>C520&amp;":"&amp;COUNTIF($C$6:C520,C520)</f>
        <v>78:19</v>
      </c>
      <c r="C520" s="148">
        <f t="shared" si="102"/>
        <v>78</v>
      </c>
      <c r="D520" s="262">
        <v>1</v>
      </c>
      <c r="E520" s="262">
        <v>1</v>
      </c>
      <c r="F520" s="262">
        <v>2</v>
      </c>
      <c r="G520" s="262">
        <v>1</v>
      </c>
      <c r="H520" s="262">
        <v>0</v>
      </c>
      <c r="I520" s="262">
        <v>0</v>
      </c>
      <c r="J520" s="262">
        <v>2</v>
      </c>
      <c r="K520" s="262">
        <v>2</v>
      </c>
      <c r="L520" s="262">
        <v>2</v>
      </c>
      <c r="M520" s="262">
        <v>2</v>
      </c>
      <c r="N520" s="262">
        <v>9</v>
      </c>
      <c r="O520" s="262">
        <v>10</v>
      </c>
      <c r="P520" s="262">
        <v>11</v>
      </c>
      <c r="Q520" s="262">
        <v>12</v>
      </c>
      <c r="R520" s="262">
        <v>12</v>
      </c>
      <c r="S520" s="262">
        <v>11</v>
      </c>
      <c r="T520" s="263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253"/>
    </row>
    <row r="521" spans="1:41" s="216" customFormat="1" ht="15.6">
      <c r="A521">
        <f t="shared" si="101"/>
        <v>78</v>
      </c>
      <c r="B521" s="191" t="str">
        <f>C521&amp;":"&amp;COUNTIF($C$6:C521,C521)</f>
        <v>78:20</v>
      </c>
      <c r="C521" s="148">
        <f t="shared" si="102"/>
        <v>78</v>
      </c>
      <c r="D521" s="262">
        <v>0</v>
      </c>
      <c r="E521" s="262">
        <v>0</v>
      </c>
      <c r="F521" s="262">
        <v>2</v>
      </c>
      <c r="G521" s="262">
        <v>0</v>
      </c>
      <c r="H521" s="262">
        <v>0</v>
      </c>
      <c r="I521" s="262">
        <v>1</v>
      </c>
      <c r="J521" s="262">
        <v>1</v>
      </c>
      <c r="K521" s="262">
        <v>2</v>
      </c>
      <c r="L521" s="262">
        <v>2</v>
      </c>
      <c r="M521" s="262">
        <v>1</v>
      </c>
      <c r="N521" s="262">
        <v>8</v>
      </c>
      <c r="O521" s="262">
        <v>11</v>
      </c>
      <c r="P521" s="262">
        <v>11</v>
      </c>
      <c r="Q521" s="262">
        <v>13</v>
      </c>
      <c r="R521" s="262">
        <v>14</v>
      </c>
      <c r="S521" s="262">
        <v>12</v>
      </c>
      <c r="T521" s="263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253"/>
    </row>
    <row r="522" spans="1:41" s="216" customFormat="1" ht="15.6">
      <c r="A522">
        <f t="shared" si="101"/>
        <v>56</v>
      </c>
      <c r="B522" s="191" t="str">
        <f>C522&amp;":"&amp;COUNTIF($C$6:C522,C522)</f>
        <v>56:4</v>
      </c>
      <c r="C522" s="148">
        <f t="shared" si="102"/>
        <v>56</v>
      </c>
      <c r="D522" s="262">
        <v>0</v>
      </c>
      <c r="E522" s="262">
        <v>0</v>
      </c>
      <c r="F522" s="262">
        <v>0</v>
      </c>
      <c r="G522" s="262">
        <v>2</v>
      </c>
      <c r="H522" s="262">
        <v>2</v>
      </c>
      <c r="I522" s="262">
        <v>0</v>
      </c>
      <c r="J522" s="262">
        <v>2</v>
      </c>
      <c r="K522" s="262">
        <v>2</v>
      </c>
      <c r="L522" s="262">
        <v>1</v>
      </c>
      <c r="M522" s="262">
        <v>1</v>
      </c>
      <c r="N522" s="262">
        <v>10</v>
      </c>
      <c r="O522" s="262">
        <v>4</v>
      </c>
      <c r="P522" s="262">
        <v>14</v>
      </c>
      <c r="Q522" s="262">
        <v>2</v>
      </c>
      <c r="R522" s="262">
        <v>5</v>
      </c>
      <c r="S522" s="262">
        <v>11</v>
      </c>
      <c r="T522" s="263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253"/>
    </row>
    <row r="523" spans="1:41" s="216" customFormat="1" ht="15.6">
      <c r="A523">
        <f t="shared" si="101"/>
        <v>59</v>
      </c>
      <c r="B523" s="191" t="str">
        <f>C523&amp;":"&amp;COUNTIF($C$6:C523,C523)</f>
        <v>59:13</v>
      </c>
      <c r="C523" s="148">
        <f t="shared" si="102"/>
        <v>59</v>
      </c>
      <c r="D523" s="262">
        <v>1</v>
      </c>
      <c r="E523" s="262">
        <v>1</v>
      </c>
      <c r="F523" s="262">
        <v>1</v>
      </c>
      <c r="G523" s="262">
        <v>0</v>
      </c>
      <c r="H523" s="262">
        <v>0</v>
      </c>
      <c r="I523" s="262">
        <v>1</v>
      </c>
      <c r="J523" s="262">
        <v>2</v>
      </c>
      <c r="K523" s="262">
        <v>1</v>
      </c>
      <c r="L523" s="262">
        <v>0</v>
      </c>
      <c r="M523" s="262">
        <v>2</v>
      </c>
      <c r="N523" s="262">
        <v>1</v>
      </c>
      <c r="O523" s="262">
        <v>14</v>
      </c>
      <c r="P523" s="262">
        <v>0</v>
      </c>
      <c r="Q523" s="262">
        <v>12</v>
      </c>
      <c r="R523" s="262">
        <v>9</v>
      </c>
      <c r="S523" s="262">
        <v>14</v>
      </c>
      <c r="T523" s="26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253"/>
    </row>
    <row r="524" spans="1:41" s="216" customFormat="1" ht="15.6">
      <c r="A524">
        <f t="shared" si="101"/>
        <v>81</v>
      </c>
      <c r="B524" s="191" t="str">
        <f>C524&amp;":"&amp;COUNTIF($C$6:C524,C524)</f>
        <v>81:10</v>
      </c>
      <c r="C524" s="148">
        <f t="shared" si="102"/>
        <v>81</v>
      </c>
      <c r="D524" s="262">
        <v>2</v>
      </c>
      <c r="E524" s="262">
        <v>1</v>
      </c>
      <c r="F524" s="262">
        <v>1</v>
      </c>
      <c r="G524" s="262">
        <v>2</v>
      </c>
      <c r="H524" s="262">
        <v>1</v>
      </c>
      <c r="I524" s="262">
        <v>1</v>
      </c>
      <c r="J524" s="262">
        <v>1</v>
      </c>
      <c r="K524" s="262">
        <v>1</v>
      </c>
      <c r="L524" s="262">
        <v>1</v>
      </c>
      <c r="M524" s="262">
        <v>2</v>
      </c>
      <c r="N524" s="262">
        <v>10</v>
      </c>
      <c r="O524" s="262">
        <v>10</v>
      </c>
      <c r="P524" s="262">
        <v>12</v>
      </c>
      <c r="Q524" s="262">
        <v>12</v>
      </c>
      <c r="R524" s="262">
        <v>12</v>
      </c>
      <c r="S524" s="262">
        <v>12</v>
      </c>
      <c r="T524" s="263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253"/>
    </row>
    <row r="525" spans="1:41" s="216" customFormat="1" ht="15.6">
      <c r="A525">
        <f t="shared" si="101"/>
        <v>76</v>
      </c>
      <c r="B525" s="191" t="str">
        <f>C525&amp;":"&amp;COUNTIF($C$6:C525,C525)</f>
        <v>76:23</v>
      </c>
      <c r="C525" s="148">
        <f t="shared" si="102"/>
        <v>76</v>
      </c>
      <c r="D525" s="262">
        <v>0</v>
      </c>
      <c r="E525" s="262">
        <v>0</v>
      </c>
      <c r="F525" s="262">
        <v>2</v>
      </c>
      <c r="G525" s="262">
        <v>1</v>
      </c>
      <c r="H525" s="262">
        <v>0</v>
      </c>
      <c r="I525" s="262">
        <v>1</v>
      </c>
      <c r="J525" s="262">
        <v>2</v>
      </c>
      <c r="K525" s="262">
        <v>2</v>
      </c>
      <c r="L525" s="262">
        <v>2</v>
      </c>
      <c r="M525" s="262">
        <v>1</v>
      </c>
      <c r="N525" s="262">
        <v>7</v>
      </c>
      <c r="O525" s="262">
        <v>13</v>
      </c>
      <c r="P525" s="262">
        <v>11</v>
      </c>
      <c r="Q525" s="262">
        <v>11</v>
      </c>
      <c r="R525" s="262">
        <v>11</v>
      </c>
      <c r="S525" s="262">
        <v>12</v>
      </c>
      <c r="T525" s="263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253"/>
    </row>
    <row r="526" spans="1:41" s="216" customFormat="1" ht="15.6">
      <c r="A526">
        <f t="shared" si="101"/>
        <v>84</v>
      </c>
      <c r="B526" s="191" t="str">
        <f>C526&amp;":"&amp;COUNTIF($C$6:C526,C526)</f>
        <v>84:7</v>
      </c>
      <c r="C526" s="148">
        <f t="shared" si="102"/>
        <v>84</v>
      </c>
      <c r="D526" s="262">
        <v>1</v>
      </c>
      <c r="E526" s="262">
        <v>1</v>
      </c>
      <c r="F526" s="262">
        <v>2</v>
      </c>
      <c r="G526" s="262">
        <v>1</v>
      </c>
      <c r="H526" s="262">
        <v>1</v>
      </c>
      <c r="I526" s="262">
        <v>0</v>
      </c>
      <c r="J526" s="262">
        <v>1</v>
      </c>
      <c r="K526" s="262">
        <v>2</v>
      </c>
      <c r="L526" s="262">
        <v>2</v>
      </c>
      <c r="M526" s="262">
        <v>1</v>
      </c>
      <c r="N526" s="262">
        <v>10</v>
      </c>
      <c r="O526" s="262">
        <v>12</v>
      </c>
      <c r="P526" s="262">
        <v>11</v>
      </c>
      <c r="Q526" s="262">
        <v>13</v>
      </c>
      <c r="R526" s="262">
        <v>14</v>
      </c>
      <c r="S526" s="262">
        <v>12</v>
      </c>
      <c r="T526" s="263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253"/>
    </row>
    <row r="527" spans="1:41" s="216" customFormat="1" ht="15.6">
      <c r="A527">
        <f t="shared" si="101"/>
        <v>57</v>
      </c>
      <c r="B527" s="191" t="str">
        <f>C527&amp;":"&amp;COUNTIF($C$6:C527,C527)</f>
        <v>57:17</v>
      </c>
      <c r="C527" s="148">
        <f t="shared" si="102"/>
        <v>57</v>
      </c>
      <c r="D527" s="262">
        <v>1</v>
      </c>
      <c r="E527" s="262">
        <v>1</v>
      </c>
      <c r="F527" s="262">
        <v>1</v>
      </c>
      <c r="G527" s="262">
        <v>1</v>
      </c>
      <c r="H527" s="262">
        <v>2</v>
      </c>
      <c r="I527" s="262">
        <v>0</v>
      </c>
      <c r="J527" s="262">
        <v>1</v>
      </c>
      <c r="K527" s="262">
        <v>1</v>
      </c>
      <c r="L527" s="262">
        <v>2</v>
      </c>
      <c r="M527" s="262">
        <v>1</v>
      </c>
      <c r="N527" s="262">
        <v>10</v>
      </c>
      <c r="O527" s="262">
        <v>10</v>
      </c>
      <c r="P527" s="262">
        <v>2</v>
      </c>
      <c r="Q527" s="262">
        <v>14</v>
      </c>
      <c r="R527" s="262">
        <v>1</v>
      </c>
      <c r="S527" s="262">
        <v>9</v>
      </c>
      <c r="T527" s="263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253"/>
    </row>
    <row r="528" spans="1:41" s="216" customFormat="1" ht="15.6">
      <c r="A528">
        <f t="shared" si="101"/>
        <v>49</v>
      </c>
      <c r="B528" s="191" t="str">
        <f>C528&amp;":"&amp;COUNTIF($C$6:C528,C528)</f>
        <v>49:11</v>
      </c>
      <c r="C528" s="148">
        <f t="shared" si="102"/>
        <v>49</v>
      </c>
      <c r="D528" s="262">
        <v>1</v>
      </c>
      <c r="E528" s="262">
        <v>2</v>
      </c>
      <c r="F528" s="262">
        <v>1</v>
      </c>
      <c r="G528" s="262">
        <v>0</v>
      </c>
      <c r="H528" s="262">
        <v>0</v>
      </c>
      <c r="I528" s="262">
        <v>2</v>
      </c>
      <c r="J528" s="262">
        <v>1</v>
      </c>
      <c r="K528" s="262">
        <v>0</v>
      </c>
      <c r="L528" s="262">
        <v>0</v>
      </c>
      <c r="M528" s="262">
        <v>2</v>
      </c>
      <c r="N528" s="262">
        <v>6</v>
      </c>
      <c r="O528" s="262">
        <v>9</v>
      </c>
      <c r="P528" s="262">
        <v>7</v>
      </c>
      <c r="Q528" s="262">
        <v>0</v>
      </c>
      <c r="R528" s="262">
        <v>6</v>
      </c>
      <c r="S528" s="262">
        <v>12</v>
      </c>
      <c r="T528" s="263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253"/>
    </row>
    <row r="529" spans="1:41" s="216" customFormat="1" ht="15.6">
      <c r="A529">
        <f t="shared" si="101"/>
        <v>83</v>
      </c>
      <c r="B529" s="191" t="str">
        <f>C529&amp;":"&amp;COUNTIF($C$6:C529,C529)</f>
        <v>83:11</v>
      </c>
      <c r="C529" s="148">
        <f t="shared" si="102"/>
        <v>83</v>
      </c>
      <c r="D529" s="262">
        <v>2</v>
      </c>
      <c r="E529" s="262">
        <v>1</v>
      </c>
      <c r="F529" s="262">
        <v>2</v>
      </c>
      <c r="G529" s="262">
        <v>2</v>
      </c>
      <c r="H529" s="262">
        <v>1</v>
      </c>
      <c r="I529" s="262">
        <v>1</v>
      </c>
      <c r="J529" s="262">
        <v>1</v>
      </c>
      <c r="K529" s="262">
        <v>1</v>
      </c>
      <c r="L529" s="262">
        <v>2</v>
      </c>
      <c r="M529" s="262">
        <v>1</v>
      </c>
      <c r="N529" s="262">
        <v>9</v>
      </c>
      <c r="O529" s="262">
        <v>13</v>
      </c>
      <c r="P529" s="262">
        <v>11</v>
      </c>
      <c r="Q529" s="262">
        <v>11</v>
      </c>
      <c r="R529" s="262">
        <v>12</v>
      </c>
      <c r="S529" s="262">
        <v>13</v>
      </c>
      <c r="T529" s="263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253"/>
    </row>
    <row r="530" spans="1:41" s="216" customFormat="1" ht="15.6">
      <c r="A530">
        <f t="shared" si="101"/>
        <v>78</v>
      </c>
      <c r="B530" s="191" t="str">
        <f>C530&amp;":"&amp;COUNTIF($C$6:C530,C530)</f>
        <v>78:21</v>
      </c>
      <c r="C530" s="148">
        <f t="shared" si="102"/>
        <v>78</v>
      </c>
      <c r="D530" s="262">
        <v>1</v>
      </c>
      <c r="E530" s="262">
        <v>0</v>
      </c>
      <c r="F530" s="262">
        <v>1</v>
      </c>
      <c r="G530" s="262">
        <v>1</v>
      </c>
      <c r="H530" s="262">
        <v>0</v>
      </c>
      <c r="I530" s="262">
        <v>0</v>
      </c>
      <c r="J530" s="262">
        <v>2</v>
      </c>
      <c r="K530" s="262">
        <v>2</v>
      </c>
      <c r="L530" s="262">
        <v>2</v>
      </c>
      <c r="M530" s="262">
        <v>2</v>
      </c>
      <c r="N530" s="262">
        <v>8</v>
      </c>
      <c r="O530" s="262">
        <v>12</v>
      </c>
      <c r="P530" s="262">
        <v>10</v>
      </c>
      <c r="Q530" s="262">
        <v>13</v>
      </c>
      <c r="R530" s="262">
        <v>10</v>
      </c>
      <c r="S530" s="262">
        <v>14</v>
      </c>
      <c r="T530" s="263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253"/>
    </row>
    <row r="531" spans="1:41" s="216" customFormat="1" ht="15.6">
      <c r="A531">
        <f t="shared" si="101"/>
        <v>72</v>
      </c>
      <c r="B531" s="191" t="str">
        <f>C531&amp;":"&amp;COUNTIF($C$6:C531,C531)</f>
        <v>72:20</v>
      </c>
      <c r="C531" s="148">
        <f t="shared" si="102"/>
        <v>72</v>
      </c>
      <c r="D531" s="262">
        <v>1</v>
      </c>
      <c r="E531" s="262">
        <v>0</v>
      </c>
      <c r="F531" s="262">
        <v>2</v>
      </c>
      <c r="G531" s="262">
        <v>0</v>
      </c>
      <c r="H531" s="262">
        <v>1</v>
      </c>
      <c r="I531" s="262">
        <v>0</v>
      </c>
      <c r="J531" s="262">
        <v>1</v>
      </c>
      <c r="K531" s="262">
        <v>1</v>
      </c>
      <c r="L531" s="262">
        <v>1</v>
      </c>
      <c r="M531" s="262">
        <v>2</v>
      </c>
      <c r="N531" s="262">
        <v>8</v>
      </c>
      <c r="O531" s="262">
        <v>10</v>
      </c>
      <c r="P531" s="262">
        <v>10</v>
      </c>
      <c r="Q531" s="262">
        <v>10</v>
      </c>
      <c r="R531" s="262">
        <v>14</v>
      </c>
      <c r="S531" s="262">
        <v>11</v>
      </c>
      <c r="T531" s="263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253"/>
    </row>
    <row r="532" spans="1:41" s="216" customFormat="1" ht="15.6">
      <c r="A532">
        <f t="shared" si="101"/>
        <v>72</v>
      </c>
      <c r="B532" s="191" t="str">
        <f>C532&amp;":"&amp;COUNTIF($C$6:C532,C532)</f>
        <v>72:21</v>
      </c>
      <c r="C532" s="148">
        <f t="shared" si="102"/>
        <v>72</v>
      </c>
      <c r="D532" s="262">
        <v>0</v>
      </c>
      <c r="E532" s="262">
        <v>2</v>
      </c>
      <c r="F532" s="262">
        <v>2</v>
      </c>
      <c r="G532" s="262">
        <v>1</v>
      </c>
      <c r="H532" s="262">
        <v>2</v>
      </c>
      <c r="I532" s="262">
        <v>1</v>
      </c>
      <c r="J532" s="262">
        <v>0</v>
      </c>
      <c r="K532" s="262">
        <v>1</v>
      </c>
      <c r="L532" s="262">
        <v>2</v>
      </c>
      <c r="M532" s="262">
        <v>0</v>
      </c>
      <c r="N532" s="262">
        <v>9</v>
      </c>
      <c r="O532" s="262">
        <v>12</v>
      </c>
      <c r="P532" s="262">
        <v>4</v>
      </c>
      <c r="Q532" s="262">
        <v>14</v>
      </c>
      <c r="R532" s="262">
        <v>12</v>
      </c>
      <c r="S532" s="262">
        <v>10</v>
      </c>
      <c r="T532" s="263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253"/>
    </row>
    <row r="533" spans="1:41" s="216" customFormat="1" ht="15.6">
      <c r="A533">
        <f t="shared" si="101"/>
        <v>56</v>
      </c>
      <c r="B533" s="191" t="str">
        <f>C533&amp;":"&amp;COUNTIF($C$6:C533,C533)</f>
        <v>56:5</v>
      </c>
      <c r="C533" s="148">
        <f t="shared" si="102"/>
        <v>56</v>
      </c>
      <c r="D533" s="262">
        <v>1</v>
      </c>
      <c r="E533" s="262">
        <v>0</v>
      </c>
      <c r="F533" s="262">
        <v>0</v>
      </c>
      <c r="G533" s="262">
        <v>2</v>
      </c>
      <c r="H533" s="262">
        <v>1</v>
      </c>
      <c r="I533" s="262">
        <v>2</v>
      </c>
      <c r="J533" s="262">
        <v>0</v>
      </c>
      <c r="K533" s="262">
        <v>1</v>
      </c>
      <c r="L533" s="262">
        <v>1</v>
      </c>
      <c r="M533" s="262">
        <v>0</v>
      </c>
      <c r="N533" s="262">
        <v>4</v>
      </c>
      <c r="O533" s="262">
        <v>10</v>
      </c>
      <c r="P533" s="262">
        <v>14</v>
      </c>
      <c r="Q533" s="262">
        <v>14</v>
      </c>
      <c r="R533" s="262">
        <v>0</v>
      </c>
      <c r="S533" s="262">
        <v>6</v>
      </c>
      <c r="T533" s="26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253"/>
    </row>
    <row r="534" spans="1:41" s="216" customFormat="1" ht="15.6">
      <c r="A534">
        <f t="shared" si="101"/>
        <v>83</v>
      </c>
      <c r="B534" s="191" t="str">
        <f>C534&amp;":"&amp;COUNTIF($C$6:C534,C534)</f>
        <v>83:12</v>
      </c>
      <c r="C534" s="148">
        <f t="shared" si="102"/>
        <v>83</v>
      </c>
      <c r="D534" s="262">
        <v>2</v>
      </c>
      <c r="E534" s="262">
        <v>1</v>
      </c>
      <c r="F534" s="262">
        <v>2</v>
      </c>
      <c r="G534" s="262">
        <v>2</v>
      </c>
      <c r="H534" s="262">
        <v>1</v>
      </c>
      <c r="I534" s="262">
        <v>2</v>
      </c>
      <c r="J534" s="262">
        <v>2</v>
      </c>
      <c r="K534" s="262">
        <v>2</v>
      </c>
      <c r="L534" s="262">
        <v>2</v>
      </c>
      <c r="M534" s="262">
        <v>1</v>
      </c>
      <c r="N534" s="262">
        <v>9</v>
      </c>
      <c r="O534" s="262">
        <v>12</v>
      </c>
      <c r="P534" s="262">
        <v>12</v>
      </c>
      <c r="Q534" s="262">
        <v>12</v>
      </c>
      <c r="R534" s="262">
        <v>10</v>
      </c>
      <c r="S534" s="262">
        <v>11</v>
      </c>
      <c r="T534" s="263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253"/>
    </row>
    <row r="535" spans="1:41" s="216" customFormat="1" ht="15.6">
      <c r="A535">
        <f t="shared" si="101"/>
        <v>76</v>
      </c>
      <c r="B535" s="191" t="str">
        <f>C535&amp;":"&amp;COUNTIF($C$6:C535,C535)</f>
        <v>76:24</v>
      </c>
      <c r="C535" s="148">
        <f t="shared" si="102"/>
        <v>76</v>
      </c>
      <c r="D535" s="262">
        <v>1</v>
      </c>
      <c r="E535" s="262">
        <v>0</v>
      </c>
      <c r="F535" s="262">
        <v>2</v>
      </c>
      <c r="G535" s="262">
        <v>0</v>
      </c>
      <c r="H535" s="262">
        <v>1</v>
      </c>
      <c r="I535" s="262">
        <v>1</v>
      </c>
      <c r="J535" s="262">
        <v>2</v>
      </c>
      <c r="K535" s="262">
        <v>1</v>
      </c>
      <c r="L535" s="262">
        <v>2</v>
      </c>
      <c r="M535" s="262">
        <v>2</v>
      </c>
      <c r="N535" s="262">
        <v>7</v>
      </c>
      <c r="O535" s="262">
        <v>13</v>
      </c>
      <c r="P535" s="262">
        <v>13</v>
      </c>
      <c r="Q535" s="262">
        <v>10</v>
      </c>
      <c r="R535" s="262">
        <v>11</v>
      </c>
      <c r="S535" s="262">
        <v>10</v>
      </c>
      <c r="T535" s="263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253"/>
    </row>
    <row r="536" spans="1:41" s="216" customFormat="1" ht="15.6">
      <c r="A536">
        <f t="shared" si="101"/>
        <v>80</v>
      </c>
      <c r="B536" s="191" t="str">
        <f>C536&amp;":"&amp;COUNTIF($C$6:C536,C536)</f>
        <v>80:12</v>
      </c>
      <c r="C536" s="148">
        <f t="shared" si="102"/>
        <v>80</v>
      </c>
      <c r="D536" s="262">
        <v>0</v>
      </c>
      <c r="E536" s="262">
        <v>1</v>
      </c>
      <c r="F536" s="262">
        <v>1</v>
      </c>
      <c r="G536" s="262">
        <v>1</v>
      </c>
      <c r="H536" s="262">
        <v>1</v>
      </c>
      <c r="I536" s="262">
        <v>1</v>
      </c>
      <c r="J536" s="262">
        <v>1</v>
      </c>
      <c r="K536" s="262">
        <v>1</v>
      </c>
      <c r="L536" s="262">
        <v>1</v>
      </c>
      <c r="M536" s="262">
        <v>2</v>
      </c>
      <c r="N536" s="262">
        <v>10</v>
      </c>
      <c r="O536" s="262">
        <v>10</v>
      </c>
      <c r="P536" s="262">
        <v>14</v>
      </c>
      <c r="Q536" s="262">
        <v>13</v>
      </c>
      <c r="R536" s="262">
        <v>13</v>
      </c>
      <c r="S536" s="262">
        <v>10</v>
      </c>
      <c r="T536" s="263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253"/>
    </row>
    <row r="537" spans="1:41" s="216" customFormat="1" ht="15.6">
      <c r="A537">
        <f t="shared" si="101"/>
        <v>61</v>
      </c>
      <c r="B537" s="191" t="str">
        <f>C537&amp;":"&amp;COUNTIF($C$6:C537,C537)</f>
        <v>61:15</v>
      </c>
      <c r="C537" s="148">
        <f t="shared" si="102"/>
        <v>61</v>
      </c>
      <c r="D537" s="262">
        <v>0</v>
      </c>
      <c r="E537" s="262">
        <v>0</v>
      </c>
      <c r="F537" s="262">
        <v>0</v>
      </c>
      <c r="G537" s="262">
        <v>1</v>
      </c>
      <c r="H537" s="262">
        <v>0</v>
      </c>
      <c r="I537" s="262">
        <v>2</v>
      </c>
      <c r="J537" s="262">
        <v>1</v>
      </c>
      <c r="K537" s="262">
        <v>2</v>
      </c>
      <c r="L537" s="262">
        <v>0</v>
      </c>
      <c r="M537" s="262">
        <v>1</v>
      </c>
      <c r="N537" s="262">
        <v>1</v>
      </c>
      <c r="O537" s="262">
        <v>8</v>
      </c>
      <c r="P537" s="262">
        <v>8</v>
      </c>
      <c r="Q537" s="262">
        <v>14</v>
      </c>
      <c r="R537" s="262">
        <v>11</v>
      </c>
      <c r="S537" s="262">
        <v>12</v>
      </c>
      <c r="T537" s="263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253"/>
    </row>
    <row r="538" spans="1:41" s="216" customFormat="1" ht="15.6">
      <c r="A538">
        <f t="shared" si="101"/>
        <v>41</v>
      </c>
      <c r="B538" s="191" t="str">
        <f>C538&amp;":"&amp;COUNTIF($C$6:C538,C538)</f>
        <v>41:3</v>
      </c>
      <c r="C538" s="148">
        <f t="shared" si="102"/>
        <v>41</v>
      </c>
      <c r="D538" s="262">
        <v>1</v>
      </c>
      <c r="E538" s="262">
        <v>0</v>
      </c>
      <c r="F538" s="262">
        <v>2</v>
      </c>
      <c r="G538" s="262">
        <v>0</v>
      </c>
      <c r="H538" s="262">
        <v>0</v>
      </c>
      <c r="I538" s="262">
        <v>2</v>
      </c>
      <c r="J538" s="262">
        <v>0</v>
      </c>
      <c r="K538" s="262">
        <v>1</v>
      </c>
      <c r="L538" s="262">
        <v>2</v>
      </c>
      <c r="M538" s="262">
        <v>1</v>
      </c>
      <c r="N538" s="262">
        <v>5</v>
      </c>
      <c r="O538" s="262">
        <v>8</v>
      </c>
      <c r="P538" s="262">
        <v>12</v>
      </c>
      <c r="Q538" s="262">
        <v>0</v>
      </c>
      <c r="R538" s="262">
        <v>1</v>
      </c>
      <c r="S538" s="262">
        <v>6</v>
      </c>
      <c r="T538" s="263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253"/>
    </row>
    <row r="539" spans="1:41" s="216" customFormat="1" ht="15.6">
      <c r="A539">
        <f t="shared" si="101"/>
        <v>82</v>
      </c>
      <c r="B539" s="191" t="str">
        <f>C539&amp;":"&amp;COUNTIF($C$6:C539,C539)</f>
        <v>82:10</v>
      </c>
      <c r="C539" s="148">
        <f t="shared" si="102"/>
        <v>82</v>
      </c>
      <c r="D539" s="262">
        <v>1</v>
      </c>
      <c r="E539" s="262">
        <v>2</v>
      </c>
      <c r="F539" s="262">
        <v>1</v>
      </c>
      <c r="G539" s="262">
        <v>1</v>
      </c>
      <c r="H539" s="262">
        <v>1</v>
      </c>
      <c r="I539" s="262">
        <v>1</v>
      </c>
      <c r="J539" s="262">
        <v>1</v>
      </c>
      <c r="K539" s="262">
        <v>2</v>
      </c>
      <c r="L539" s="262">
        <v>2</v>
      </c>
      <c r="M539" s="262">
        <v>2</v>
      </c>
      <c r="N539" s="262">
        <v>9</v>
      </c>
      <c r="O539" s="262">
        <v>12</v>
      </c>
      <c r="P539" s="262">
        <v>11</v>
      </c>
      <c r="Q539" s="262">
        <v>14</v>
      </c>
      <c r="R539" s="262">
        <v>10</v>
      </c>
      <c r="S539" s="262">
        <v>12</v>
      </c>
      <c r="T539" s="263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253"/>
    </row>
    <row r="540" spans="1:41" s="216" customFormat="1" ht="15.6">
      <c r="A540">
        <f t="shared" si="101"/>
        <v>81</v>
      </c>
      <c r="B540" s="191" t="str">
        <f>C540&amp;":"&amp;COUNTIF($C$6:C540,C540)</f>
        <v>81:11</v>
      </c>
      <c r="C540" s="148">
        <f t="shared" si="102"/>
        <v>81</v>
      </c>
      <c r="D540" s="262">
        <v>0</v>
      </c>
      <c r="E540" s="262">
        <v>1</v>
      </c>
      <c r="F540" s="262">
        <v>2</v>
      </c>
      <c r="G540" s="262">
        <v>0</v>
      </c>
      <c r="H540" s="262">
        <v>0</v>
      </c>
      <c r="I540" s="262">
        <v>1</v>
      </c>
      <c r="J540" s="262">
        <v>2</v>
      </c>
      <c r="K540" s="262">
        <v>1</v>
      </c>
      <c r="L540" s="262">
        <v>1</v>
      </c>
      <c r="M540" s="262">
        <v>2</v>
      </c>
      <c r="N540" s="262">
        <v>10</v>
      </c>
      <c r="O540" s="262">
        <v>13</v>
      </c>
      <c r="P540" s="262">
        <v>11</v>
      </c>
      <c r="Q540" s="262">
        <v>13</v>
      </c>
      <c r="R540" s="262">
        <v>10</v>
      </c>
      <c r="S540" s="262">
        <v>14</v>
      </c>
      <c r="T540" s="263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253"/>
    </row>
    <row r="541" spans="1:41" s="216" customFormat="1" ht="15.6">
      <c r="A541">
        <f t="shared" si="101"/>
        <v>76</v>
      </c>
      <c r="B541" s="191" t="str">
        <f>C541&amp;":"&amp;COUNTIF($C$6:C541,C541)</f>
        <v>76:25</v>
      </c>
      <c r="C541" s="148">
        <f t="shared" si="102"/>
        <v>76</v>
      </c>
      <c r="D541" s="262">
        <v>1</v>
      </c>
      <c r="E541" s="262">
        <v>1</v>
      </c>
      <c r="F541" s="262">
        <v>1</v>
      </c>
      <c r="G541" s="262">
        <v>0</v>
      </c>
      <c r="H541" s="262">
        <v>0</v>
      </c>
      <c r="I541" s="262">
        <v>0</v>
      </c>
      <c r="J541" s="262">
        <v>2</v>
      </c>
      <c r="K541" s="262">
        <v>1</v>
      </c>
      <c r="L541" s="262">
        <v>1</v>
      </c>
      <c r="M541" s="262">
        <v>2</v>
      </c>
      <c r="N541" s="262">
        <v>7</v>
      </c>
      <c r="O541" s="262">
        <v>12</v>
      </c>
      <c r="P541" s="262">
        <v>12</v>
      </c>
      <c r="Q541" s="262">
        <v>13</v>
      </c>
      <c r="R541" s="262">
        <v>10</v>
      </c>
      <c r="S541" s="262">
        <v>13</v>
      </c>
      <c r="T541" s="263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253"/>
    </row>
    <row r="542" spans="1:41" s="216" customFormat="1" ht="15.6">
      <c r="A542">
        <f t="shared" si="101"/>
        <v>47</v>
      </c>
      <c r="B542" s="191" t="str">
        <f>C542&amp;":"&amp;COUNTIF($C$6:C542,C542)</f>
        <v>47:9</v>
      </c>
      <c r="C542" s="148">
        <f t="shared" si="102"/>
        <v>47</v>
      </c>
      <c r="D542" s="262">
        <v>1</v>
      </c>
      <c r="E542" s="262">
        <v>0</v>
      </c>
      <c r="F542" s="262">
        <v>0</v>
      </c>
      <c r="G542" s="262">
        <v>2</v>
      </c>
      <c r="H542" s="262">
        <v>0</v>
      </c>
      <c r="I542" s="262">
        <v>2</v>
      </c>
      <c r="J542" s="262">
        <v>1</v>
      </c>
      <c r="K542" s="262">
        <v>0</v>
      </c>
      <c r="L542" s="262">
        <v>2</v>
      </c>
      <c r="M542" s="262">
        <v>2</v>
      </c>
      <c r="N542" s="262">
        <v>9</v>
      </c>
      <c r="O542" s="262">
        <v>4</v>
      </c>
      <c r="P542" s="262">
        <v>5</v>
      </c>
      <c r="Q542" s="262">
        <v>7</v>
      </c>
      <c r="R542" s="262">
        <v>5</v>
      </c>
      <c r="S542" s="262">
        <v>7</v>
      </c>
      <c r="T542" s="263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253"/>
    </row>
    <row r="543" spans="1:41" s="216" customFormat="1" ht="15.6">
      <c r="A543">
        <f t="shared" si="101"/>
        <v>53</v>
      </c>
      <c r="B543" s="191" t="str">
        <f>C543&amp;":"&amp;COUNTIF($C$6:C543,C543)</f>
        <v>53:9</v>
      </c>
      <c r="C543" s="148">
        <f t="shared" si="102"/>
        <v>53</v>
      </c>
      <c r="D543" s="262">
        <v>2</v>
      </c>
      <c r="E543" s="262">
        <v>0</v>
      </c>
      <c r="F543" s="262">
        <v>0</v>
      </c>
      <c r="G543" s="262">
        <v>0</v>
      </c>
      <c r="H543" s="262">
        <v>2</v>
      </c>
      <c r="I543" s="262">
        <v>2</v>
      </c>
      <c r="J543" s="262">
        <v>2</v>
      </c>
      <c r="K543" s="262">
        <v>1</v>
      </c>
      <c r="L543" s="262">
        <v>0</v>
      </c>
      <c r="M543" s="262">
        <v>2</v>
      </c>
      <c r="N543" s="262">
        <v>3</v>
      </c>
      <c r="O543" s="262">
        <v>14</v>
      </c>
      <c r="P543" s="262">
        <v>7</v>
      </c>
      <c r="Q543" s="262">
        <v>0</v>
      </c>
      <c r="R543" s="262">
        <v>10</v>
      </c>
      <c r="S543" s="262">
        <v>8</v>
      </c>
      <c r="T543" s="26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253"/>
    </row>
    <row r="544" spans="1:41" s="216" customFormat="1" ht="15.6">
      <c r="A544">
        <f t="shared" si="101"/>
        <v>80</v>
      </c>
      <c r="B544" s="191" t="str">
        <f>C544&amp;":"&amp;COUNTIF($C$6:C544,C544)</f>
        <v>80:13</v>
      </c>
      <c r="C544" s="148">
        <f t="shared" si="102"/>
        <v>80</v>
      </c>
      <c r="D544" s="262">
        <v>1</v>
      </c>
      <c r="E544" s="262">
        <v>1</v>
      </c>
      <c r="F544" s="262">
        <v>1</v>
      </c>
      <c r="G544" s="262">
        <v>1</v>
      </c>
      <c r="H544" s="262">
        <v>2</v>
      </c>
      <c r="I544" s="262">
        <v>2</v>
      </c>
      <c r="J544" s="262">
        <v>1</v>
      </c>
      <c r="K544" s="262">
        <v>1</v>
      </c>
      <c r="L544" s="262">
        <v>1</v>
      </c>
      <c r="M544" s="262">
        <v>1</v>
      </c>
      <c r="N544" s="262">
        <v>7</v>
      </c>
      <c r="O544" s="262">
        <v>12</v>
      </c>
      <c r="P544" s="262">
        <v>11</v>
      </c>
      <c r="Q544" s="262">
        <v>14</v>
      </c>
      <c r="R544" s="262">
        <v>11</v>
      </c>
      <c r="S544" s="262">
        <v>13</v>
      </c>
      <c r="T544" s="263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253"/>
    </row>
    <row r="545" spans="1:41" s="216" customFormat="1" ht="15.6">
      <c r="A545">
        <f t="shared" si="101"/>
        <v>78</v>
      </c>
      <c r="B545" s="191" t="str">
        <f>C545&amp;":"&amp;COUNTIF($C$6:C545,C545)</f>
        <v>78:22</v>
      </c>
      <c r="C545" s="148">
        <f t="shared" si="102"/>
        <v>78</v>
      </c>
      <c r="D545" s="262">
        <v>1</v>
      </c>
      <c r="E545" s="262">
        <v>1</v>
      </c>
      <c r="F545" s="262">
        <v>2</v>
      </c>
      <c r="G545" s="262">
        <v>1</v>
      </c>
      <c r="H545" s="262">
        <v>0</v>
      </c>
      <c r="I545" s="262">
        <v>0</v>
      </c>
      <c r="J545" s="262">
        <v>1</v>
      </c>
      <c r="K545" s="262">
        <v>1</v>
      </c>
      <c r="L545" s="262">
        <v>1</v>
      </c>
      <c r="M545" s="262">
        <v>2</v>
      </c>
      <c r="N545" s="262">
        <v>9</v>
      </c>
      <c r="O545" s="262">
        <v>12</v>
      </c>
      <c r="P545" s="262">
        <v>10</v>
      </c>
      <c r="Q545" s="262">
        <v>10</v>
      </c>
      <c r="R545" s="262">
        <v>13</v>
      </c>
      <c r="S545" s="262">
        <v>14</v>
      </c>
      <c r="T545" s="263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253"/>
    </row>
    <row r="546" spans="1:41" s="216" customFormat="1" ht="15.6">
      <c r="A546">
        <f t="shared" si="101"/>
        <v>80</v>
      </c>
      <c r="B546" s="191" t="str">
        <f>C546&amp;":"&amp;COUNTIF($C$6:C546,C546)</f>
        <v>80:14</v>
      </c>
      <c r="C546" s="148">
        <f t="shared" si="102"/>
        <v>80</v>
      </c>
      <c r="D546" s="262">
        <v>0</v>
      </c>
      <c r="E546" s="262">
        <v>0</v>
      </c>
      <c r="F546" s="262">
        <v>1</v>
      </c>
      <c r="G546" s="262">
        <v>0</v>
      </c>
      <c r="H546" s="262">
        <v>1</v>
      </c>
      <c r="I546" s="262">
        <v>1</v>
      </c>
      <c r="J546" s="262">
        <v>2</v>
      </c>
      <c r="K546" s="262">
        <v>2</v>
      </c>
      <c r="L546" s="262">
        <v>1</v>
      </c>
      <c r="M546" s="262">
        <v>2</v>
      </c>
      <c r="N546" s="262">
        <v>8</v>
      </c>
      <c r="O546" s="262">
        <v>12</v>
      </c>
      <c r="P546" s="262">
        <v>11</v>
      </c>
      <c r="Q546" s="262">
        <v>11</v>
      </c>
      <c r="R546" s="262">
        <v>14</v>
      </c>
      <c r="S546" s="262">
        <v>14</v>
      </c>
      <c r="T546" s="263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253"/>
    </row>
    <row r="547" spans="1:41" s="216" customFormat="1" ht="15.6">
      <c r="A547">
        <f t="shared" si="101"/>
        <v>47</v>
      </c>
      <c r="B547" s="191" t="str">
        <f>C547&amp;":"&amp;COUNTIF($C$6:C547,C547)</f>
        <v>47:10</v>
      </c>
      <c r="C547" s="148">
        <f t="shared" si="102"/>
        <v>47</v>
      </c>
      <c r="D547" s="262">
        <v>1</v>
      </c>
      <c r="E547" s="262">
        <v>2</v>
      </c>
      <c r="F547" s="262">
        <v>1</v>
      </c>
      <c r="G547" s="262">
        <v>1</v>
      </c>
      <c r="H547" s="262">
        <v>0</v>
      </c>
      <c r="I547" s="262">
        <v>0</v>
      </c>
      <c r="J547" s="262">
        <v>2</v>
      </c>
      <c r="K547" s="262">
        <v>2</v>
      </c>
      <c r="L547" s="262">
        <v>1</v>
      </c>
      <c r="M547" s="262">
        <v>2</v>
      </c>
      <c r="N547" s="262">
        <v>7</v>
      </c>
      <c r="O547" s="262">
        <v>3</v>
      </c>
      <c r="P547" s="262">
        <v>11</v>
      </c>
      <c r="Q547" s="262">
        <v>10</v>
      </c>
      <c r="R547" s="262">
        <v>0</v>
      </c>
      <c r="S547" s="262">
        <v>4</v>
      </c>
      <c r="T547" s="263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253"/>
    </row>
    <row r="548" spans="1:41" s="216" customFormat="1" ht="15.6">
      <c r="A548">
        <f t="shared" si="101"/>
        <v>44</v>
      </c>
      <c r="B548" s="191" t="str">
        <f>C548&amp;":"&amp;COUNTIF($C$6:C548,C548)</f>
        <v>44:6</v>
      </c>
      <c r="C548" s="148">
        <f t="shared" si="102"/>
        <v>44</v>
      </c>
      <c r="D548" s="262">
        <v>1</v>
      </c>
      <c r="E548" s="262">
        <v>2</v>
      </c>
      <c r="F548" s="262">
        <v>1</v>
      </c>
      <c r="G548" s="262">
        <v>0</v>
      </c>
      <c r="H548" s="262">
        <v>0</v>
      </c>
      <c r="I548" s="262">
        <v>0</v>
      </c>
      <c r="J548" s="262">
        <v>1</v>
      </c>
      <c r="K548" s="262">
        <v>1</v>
      </c>
      <c r="L548" s="262">
        <v>1</v>
      </c>
      <c r="M548" s="262">
        <v>1</v>
      </c>
      <c r="N548" s="262">
        <v>6</v>
      </c>
      <c r="O548" s="262">
        <v>1</v>
      </c>
      <c r="P548" s="262">
        <v>7</v>
      </c>
      <c r="Q548" s="262">
        <v>12</v>
      </c>
      <c r="R548" s="262">
        <v>2</v>
      </c>
      <c r="S548" s="262">
        <v>8</v>
      </c>
      <c r="T548" s="263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253"/>
    </row>
    <row r="549" spans="1:41" s="216" customFormat="1" ht="15.6">
      <c r="A549">
        <f t="shared" si="101"/>
        <v>78</v>
      </c>
      <c r="B549" s="191" t="str">
        <f>C549&amp;":"&amp;COUNTIF($C$6:C549,C549)</f>
        <v>78:23</v>
      </c>
      <c r="C549" s="148">
        <f t="shared" si="102"/>
        <v>78</v>
      </c>
      <c r="D549" s="262">
        <v>2</v>
      </c>
      <c r="E549" s="262">
        <v>1</v>
      </c>
      <c r="F549" s="262">
        <v>2</v>
      </c>
      <c r="G549" s="262">
        <v>1</v>
      </c>
      <c r="H549" s="262">
        <v>2</v>
      </c>
      <c r="I549" s="262">
        <v>1</v>
      </c>
      <c r="J549" s="262">
        <v>1</v>
      </c>
      <c r="K549" s="262">
        <v>2</v>
      </c>
      <c r="L549" s="262">
        <v>1</v>
      </c>
      <c r="M549" s="262">
        <v>1</v>
      </c>
      <c r="N549" s="262">
        <v>8</v>
      </c>
      <c r="O549" s="262">
        <v>11</v>
      </c>
      <c r="P549" s="262">
        <v>10</v>
      </c>
      <c r="Q549" s="262">
        <v>12</v>
      </c>
      <c r="R549" s="262">
        <v>11</v>
      </c>
      <c r="S549" s="262">
        <v>12</v>
      </c>
      <c r="T549" s="263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253"/>
    </row>
    <row r="550" spans="1:41" s="216" customFormat="1" ht="15.6">
      <c r="A550">
        <f t="shared" si="101"/>
        <v>80</v>
      </c>
      <c r="B550" s="191" t="str">
        <f>C550&amp;":"&amp;COUNTIF($C$6:C550,C550)</f>
        <v>80:15</v>
      </c>
      <c r="C550" s="148">
        <f t="shared" si="102"/>
        <v>80</v>
      </c>
      <c r="D550" s="262">
        <v>1</v>
      </c>
      <c r="E550" s="262">
        <v>0</v>
      </c>
      <c r="F550" s="262">
        <v>1</v>
      </c>
      <c r="G550" s="262">
        <v>1</v>
      </c>
      <c r="H550" s="262">
        <v>1</v>
      </c>
      <c r="I550" s="262">
        <v>1</v>
      </c>
      <c r="J550" s="262">
        <v>2</v>
      </c>
      <c r="K550" s="262">
        <v>1</v>
      </c>
      <c r="L550" s="262">
        <v>2</v>
      </c>
      <c r="M550" s="262">
        <v>2</v>
      </c>
      <c r="N550" s="262">
        <v>7</v>
      </c>
      <c r="O550" s="262">
        <v>12</v>
      </c>
      <c r="P550" s="262">
        <v>13</v>
      </c>
      <c r="Q550" s="262">
        <v>12</v>
      </c>
      <c r="R550" s="262">
        <v>11</v>
      </c>
      <c r="S550" s="262">
        <v>13</v>
      </c>
      <c r="T550" s="263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253"/>
    </row>
    <row r="551" spans="1:41" s="216" customFormat="1" ht="15.6">
      <c r="A551">
        <f t="shared" si="101"/>
        <v>79</v>
      </c>
      <c r="B551" s="191" t="str">
        <f>C551&amp;":"&amp;COUNTIF($C$6:C551,C551)</f>
        <v>79:12</v>
      </c>
      <c r="C551" s="148">
        <f t="shared" si="102"/>
        <v>79</v>
      </c>
      <c r="D551" s="262">
        <v>0</v>
      </c>
      <c r="E551" s="262">
        <v>0</v>
      </c>
      <c r="F551" s="262">
        <v>2</v>
      </c>
      <c r="G551" s="262">
        <v>1</v>
      </c>
      <c r="H551" s="262">
        <v>0</v>
      </c>
      <c r="I551" s="262">
        <v>1</v>
      </c>
      <c r="J551" s="262">
        <v>2</v>
      </c>
      <c r="K551" s="262">
        <v>1</v>
      </c>
      <c r="L551" s="262">
        <v>1</v>
      </c>
      <c r="M551" s="262">
        <v>1</v>
      </c>
      <c r="N551" s="262">
        <v>10</v>
      </c>
      <c r="O551" s="262">
        <v>12</v>
      </c>
      <c r="P551" s="262">
        <v>14</v>
      </c>
      <c r="Q551" s="262">
        <v>13</v>
      </c>
      <c r="R551" s="262">
        <v>10</v>
      </c>
      <c r="S551" s="262">
        <v>11</v>
      </c>
      <c r="T551" s="263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253"/>
    </row>
    <row r="552" spans="1:41" s="216" customFormat="1" ht="15.6">
      <c r="A552">
        <f t="shared" si="101"/>
        <v>40</v>
      </c>
      <c r="B552" s="191" t="str">
        <f>C552&amp;":"&amp;COUNTIF($C$6:C552,C552)</f>
        <v>40:5</v>
      </c>
      <c r="C552" s="148">
        <f t="shared" si="102"/>
        <v>40</v>
      </c>
      <c r="D552" s="262">
        <v>0</v>
      </c>
      <c r="E552" s="262">
        <v>1</v>
      </c>
      <c r="F552" s="262">
        <v>0</v>
      </c>
      <c r="G552" s="262">
        <v>0</v>
      </c>
      <c r="H552" s="262">
        <v>0</v>
      </c>
      <c r="I552" s="262">
        <v>2</v>
      </c>
      <c r="J552" s="262">
        <v>2</v>
      </c>
      <c r="K552" s="262">
        <v>0</v>
      </c>
      <c r="L552" s="262">
        <v>1</v>
      </c>
      <c r="M552" s="262">
        <v>1</v>
      </c>
      <c r="N552" s="262">
        <v>0</v>
      </c>
      <c r="O552" s="262">
        <v>10</v>
      </c>
      <c r="P552" s="262">
        <v>4</v>
      </c>
      <c r="Q552" s="262">
        <v>3</v>
      </c>
      <c r="R552" s="262">
        <v>5</v>
      </c>
      <c r="S552" s="262">
        <v>11</v>
      </c>
      <c r="T552" s="263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253"/>
    </row>
    <row r="553" spans="1:41" s="216" customFormat="1" ht="15.6">
      <c r="A553">
        <f t="shared" si="101"/>
        <v>54</v>
      </c>
      <c r="B553" s="191" t="str">
        <f>C553&amp;":"&amp;COUNTIF($C$6:C553,C553)</f>
        <v>54:7</v>
      </c>
      <c r="C553" s="148">
        <f t="shared" si="102"/>
        <v>54</v>
      </c>
      <c r="D553" s="262">
        <v>2</v>
      </c>
      <c r="E553" s="262">
        <v>0</v>
      </c>
      <c r="F553" s="262">
        <v>1</v>
      </c>
      <c r="G553" s="262">
        <v>2</v>
      </c>
      <c r="H553" s="262">
        <v>1</v>
      </c>
      <c r="I553" s="262">
        <v>0</v>
      </c>
      <c r="J553" s="262">
        <v>0</v>
      </c>
      <c r="K553" s="262">
        <v>2</v>
      </c>
      <c r="L553" s="262">
        <v>0</v>
      </c>
      <c r="M553" s="262">
        <v>2</v>
      </c>
      <c r="N553" s="262">
        <v>6</v>
      </c>
      <c r="O553" s="262">
        <v>11</v>
      </c>
      <c r="P553" s="262">
        <v>5</v>
      </c>
      <c r="Q553" s="262">
        <v>6</v>
      </c>
      <c r="R553" s="262">
        <v>8</v>
      </c>
      <c r="S553" s="262">
        <v>8</v>
      </c>
      <c r="T553" s="26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253"/>
    </row>
    <row r="554" spans="1:41" s="216" customFormat="1" ht="15.6">
      <c r="A554">
        <f t="shared" si="101"/>
        <v>85</v>
      </c>
      <c r="B554" s="191" t="str">
        <f>C554&amp;":"&amp;COUNTIF($C$6:C554,C554)</f>
        <v>85:3</v>
      </c>
      <c r="C554" s="148">
        <f t="shared" si="102"/>
        <v>85</v>
      </c>
      <c r="D554" s="262">
        <v>2</v>
      </c>
      <c r="E554" s="262">
        <v>2</v>
      </c>
      <c r="F554" s="262">
        <v>1</v>
      </c>
      <c r="G554" s="262">
        <v>2</v>
      </c>
      <c r="H554" s="262">
        <v>2</v>
      </c>
      <c r="I554" s="262">
        <v>1</v>
      </c>
      <c r="J554" s="262">
        <v>2</v>
      </c>
      <c r="K554" s="262">
        <v>2</v>
      </c>
      <c r="L554" s="262">
        <v>1</v>
      </c>
      <c r="M554" s="262">
        <v>1</v>
      </c>
      <c r="N554" s="262">
        <v>7</v>
      </c>
      <c r="O554" s="262">
        <v>10</v>
      </c>
      <c r="P554" s="262">
        <v>14</v>
      </c>
      <c r="Q554" s="262">
        <v>13</v>
      </c>
      <c r="R554" s="262">
        <v>11</v>
      </c>
      <c r="S554" s="262">
        <v>14</v>
      </c>
      <c r="T554" s="263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253"/>
    </row>
    <row r="555" spans="1:41" s="216" customFormat="1" ht="15.6">
      <c r="A555">
        <f t="shared" si="101"/>
        <v>82</v>
      </c>
      <c r="B555" s="191" t="str">
        <f>C555&amp;":"&amp;COUNTIF($C$6:C555,C555)</f>
        <v>82:11</v>
      </c>
      <c r="C555" s="148">
        <f t="shared" si="102"/>
        <v>82</v>
      </c>
      <c r="D555" s="262">
        <v>0</v>
      </c>
      <c r="E555" s="262">
        <v>1</v>
      </c>
      <c r="F555" s="262">
        <v>2</v>
      </c>
      <c r="G555" s="262">
        <v>0</v>
      </c>
      <c r="H555" s="262">
        <v>0</v>
      </c>
      <c r="I555" s="262">
        <v>1</v>
      </c>
      <c r="J555" s="262">
        <v>1</v>
      </c>
      <c r="K555" s="262">
        <v>2</v>
      </c>
      <c r="L555" s="262">
        <v>2</v>
      </c>
      <c r="M555" s="262">
        <v>1</v>
      </c>
      <c r="N555" s="262">
        <v>9</v>
      </c>
      <c r="O555" s="262">
        <v>14</v>
      </c>
      <c r="P555" s="262">
        <v>14</v>
      </c>
      <c r="Q555" s="262">
        <v>10</v>
      </c>
      <c r="R555" s="262">
        <v>13</v>
      </c>
      <c r="S555" s="262">
        <v>12</v>
      </c>
      <c r="T555" s="263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253"/>
    </row>
    <row r="556" spans="1:41" s="216" customFormat="1" ht="15.6">
      <c r="A556">
        <f t="shared" si="101"/>
        <v>73</v>
      </c>
      <c r="B556" s="191" t="str">
        <f>C556&amp;":"&amp;COUNTIF($C$6:C556,C556)</f>
        <v>73:15</v>
      </c>
      <c r="C556" s="148">
        <f t="shared" si="102"/>
        <v>73</v>
      </c>
      <c r="D556" s="262">
        <v>0</v>
      </c>
      <c r="E556" s="262">
        <v>1</v>
      </c>
      <c r="F556" s="262">
        <v>2</v>
      </c>
      <c r="G556" s="262">
        <v>1</v>
      </c>
      <c r="H556" s="262">
        <v>1</v>
      </c>
      <c r="I556" s="262">
        <v>0</v>
      </c>
      <c r="J556" s="262">
        <v>2</v>
      </c>
      <c r="K556" s="262">
        <v>1</v>
      </c>
      <c r="L556" s="262">
        <v>1</v>
      </c>
      <c r="M556" s="262">
        <v>2</v>
      </c>
      <c r="N556" s="262">
        <v>7</v>
      </c>
      <c r="O556" s="262">
        <v>11</v>
      </c>
      <c r="P556" s="262">
        <v>13</v>
      </c>
      <c r="Q556" s="262">
        <v>11</v>
      </c>
      <c r="R556" s="262">
        <v>10</v>
      </c>
      <c r="S556" s="262">
        <v>10</v>
      </c>
      <c r="T556" s="263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253"/>
    </row>
    <row r="557" spans="1:41" s="216" customFormat="1" ht="15.6">
      <c r="A557">
        <f t="shared" si="101"/>
        <v>36</v>
      </c>
      <c r="B557" s="191" t="str">
        <f>C557&amp;":"&amp;COUNTIF($C$6:C557,C557)</f>
        <v>36:2</v>
      </c>
      <c r="C557" s="148">
        <f t="shared" si="102"/>
        <v>36</v>
      </c>
      <c r="D557" s="262">
        <v>0</v>
      </c>
      <c r="E557" s="262">
        <v>2</v>
      </c>
      <c r="F557" s="262">
        <v>0</v>
      </c>
      <c r="G557" s="262">
        <v>1</v>
      </c>
      <c r="H557" s="262">
        <v>0</v>
      </c>
      <c r="I557" s="262">
        <v>2</v>
      </c>
      <c r="J557" s="262">
        <v>2</v>
      </c>
      <c r="K557" s="262">
        <v>1</v>
      </c>
      <c r="L557" s="262">
        <v>1</v>
      </c>
      <c r="M557" s="262">
        <v>0</v>
      </c>
      <c r="N557" s="262">
        <v>8</v>
      </c>
      <c r="O557" s="262">
        <v>1</v>
      </c>
      <c r="P557" s="262">
        <v>2</v>
      </c>
      <c r="Q557" s="262">
        <v>3</v>
      </c>
      <c r="R557" s="262">
        <v>2</v>
      </c>
      <c r="S557" s="262">
        <v>11</v>
      </c>
      <c r="T557" s="263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253"/>
    </row>
    <row r="558" spans="1:41" s="216" customFormat="1" ht="15.6">
      <c r="A558">
        <f t="shared" si="101"/>
        <v>37</v>
      </c>
      <c r="B558" s="191" t="str">
        <f>C558&amp;":"&amp;COUNTIF($C$6:C558,C558)</f>
        <v>37:3</v>
      </c>
      <c r="C558" s="148">
        <f t="shared" si="102"/>
        <v>37</v>
      </c>
      <c r="D558" s="262">
        <v>2</v>
      </c>
      <c r="E558" s="262">
        <v>1</v>
      </c>
      <c r="F558" s="262">
        <v>0</v>
      </c>
      <c r="G558" s="262">
        <v>2</v>
      </c>
      <c r="H558" s="262">
        <v>1</v>
      </c>
      <c r="I558" s="262">
        <v>0</v>
      </c>
      <c r="J558" s="262">
        <v>1</v>
      </c>
      <c r="K558" s="262">
        <v>1</v>
      </c>
      <c r="L558" s="262">
        <v>1</v>
      </c>
      <c r="M558" s="262">
        <v>1</v>
      </c>
      <c r="N558" s="262">
        <v>10</v>
      </c>
      <c r="O558" s="262">
        <v>7</v>
      </c>
      <c r="P558" s="262">
        <v>1</v>
      </c>
      <c r="Q558" s="262">
        <v>1</v>
      </c>
      <c r="R558" s="262">
        <v>6</v>
      </c>
      <c r="S558" s="262">
        <v>2</v>
      </c>
      <c r="T558" s="263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253"/>
    </row>
    <row r="559" spans="1:41" s="216" customFormat="1" ht="15.6">
      <c r="A559">
        <f t="shared" si="101"/>
        <v>77</v>
      </c>
      <c r="B559" s="191" t="str">
        <f>C559&amp;":"&amp;COUNTIF($C$6:C559,C559)</f>
        <v>77:24</v>
      </c>
      <c r="C559" s="148">
        <f t="shared" si="102"/>
        <v>77</v>
      </c>
      <c r="D559" s="262">
        <v>2</v>
      </c>
      <c r="E559" s="262">
        <v>2</v>
      </c>
      <c r="F559" s="262">
        <v>1</v>
      </c>
      <c r="G559" s="262">
        <v>1</v>
      </c>
      <c r="H559" s="262">
        <v>1</v>
      </c>
      <c r="I559" s="262">
        <v>2</v>
      </c>
      <c r="J559" s="262">
        <v>1</v>
      </c>
      <c r="K559" s="262">
        <v>1</v>
      </c>
      <c r="L559" s="262">
        <v>1</v>
      </c>
      <c r="M559" s="262">
        <v>1</v>
      </c>
      <c r="N559" s="262">
        <v>7</v>
      </c>
      <c r="O559" s="262">
        <v>10</v>
      </c>
      <c r="P559" s="262">
        <v>11</v>
      </c>
      <c r="Q559" s="262">
        <v>13</v>
      </c>
      <c r="R559" s="262">
        <v>11</v>
      </c>
      <c r="S559" s="262">
        <v>12</v>
      </c>
      <c r="T559" s="263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253"/>
    </row>
    <row r="560" spans="1:41" s="216" customFormat="1" ht="15.6">
      <c r="A560">
        <f t="shared" si="101"/>
        <v>78</v>
      </c>
      <c r="B560" s="191" t="str">
        <f>C560&amp;":"&amp;COUNTIF($C$6:C560,C560)</f>
        <v>78:24</v>
      </c>
      <c r="C560" s="148">
        <f t="shared" si="102"/>
        <v>78</v>
      </c>
      <c r="D560" s="262">
        <v>1</v>
      </c>
      <c r="E560" s="262">
        <v>1</v>
      </c>
      <c r="F560" s="262">
        <v>2</v>
      </c>
      <c r="G560" s="262">
        <v>1</v>
      </c>
      <c r="H560" s="262">
        <v>0</v>
      </c>
      <c r="I560" s="262">
        <v>1</v>
      </c>
      <c r="J560" s="262">
        <v>2</v>
      </c>
      <c r="K560" s="262">
        <v>2</v>
      </c>
      <c r="L560" s="262">
        <v>2</v>
      </c>
      <c r="M560" s="262">
        <v>2</v>
      </c>
      <c r="N560" s="262">
        <v>8</v>
      </c>
      <c r="O560" s="262">
        <v>11</v>
      </c>
      <c r="P560" s="262">
        <v>14</v>
      </c>
      <c r="Q560" s="262">
        <v>11</v>
      </c>
      <c r="R560" s="262">
        <v>10</v>
      </c>
      <c r="S560" s="262">
        <v>10</v>
      </c>
      <c r="T560" s="263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253"/>
    </row>
    <row r="561" spans="1:41" s="216" customFormat="1" ht="15.6">
      <c r="A561">
        <f t="shared" si="101"/>
        <v>75</v>
      </c>
      <c r="B561" s="191" t="str">
        <f>C561&amp;":"&amp;COUNTIF($C$6:C561,C561)</f>
        <v>75:12</v>
      </c>
      <c r="C561" s="148">
        <f t="shared" si="102"/>
        <v>75</v>
      </c>
      <c r="D561" s="262">
        <v>0</v>
      </c>
      <c r="E561" s="262">
        <v>0</v>
      </c>
      <c r="F561" s="262">
        <v>1</v>
      </c>
      <c r="G561" s="262">
        <v>0</v>
      </c>
      <c r="H561" s="262">
        <v>0</v>
      </c>
      <c r="I561" s="262">
        <v>0</v>
      </c>
      <c r="J561" s="262">
        <v>2</v>
      </c>
      <c r="K561" s="262">
        <v>1</v>
      </c>
      <c r="L561" s="262">
        <v>1</v>
      </c>
      <c r="M561" s="262">
        <v>2</v>
      </c>
      <c r="N561" s="262">
        <v>8</v>
      </c>
      <c r="O561" s="262">
        <v>10</v>
      </c>
      <c r="P561" s="262">
        <v>14</v>
      </c>
      <c r="Q561" s="262">
        <v>11</v>
      </c>
      <c r="R561" s="262">
        <v>12</v>
      </c>
      <c r="S561" s="262">
        <v>13</v>
      </c>
      <c r="T561" s="263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253"/>
    </row>
    <row r="562" spans="1:41" s="216" customFormat="1" ht="15.6">
      <c r="A562">
        <f t="shared" si="101"/>
        <v>38</v>
      </c>
      <c r="B562" s="191" t="str">
        <f>C562&amp;":"&amp;COUNTIF($C$6:C562,C562)</f>
        <v>38:3</v>
      </c>
      <c r="C562" s="148">
        <f t="shared" si="102"/>
        <v>38</v>
      </c>
      <c r="D562" s="262">
        <v>2</v>
      </c>
      <c r="E562" s="262">
        <v>2</v>
      </c>
      <c r="F562" s="262">
        <v>2</v>
      </c>
      <c r="G562" s="262">
        <v>1</v>
      </c>
      <c r="H562" s="262">
        <v>0</v>
      </c>
      <c r="I562" s="262">
        <v>2</v>
      </c>
      <c r="J562" s="262">
        <v>2</v>
      </c>
      <c r="K562" s="262">
        <v>2</v>
      </c>
      <c r="L562" s="262">
        <v>1</v>
      </c>
      <c r="M562" s="262">
        <v>2</v>
      </c>
      <c r="N562" s="262">
        <v>6</v>
      </c>
      <c r="O562" s="262">
        <v>3</v>
      </c>
      <c r="P562" s="262">
        <v>2</v>
      </c>
      <c r="Q562" s="262">
        <v>1</v>
      </c>
      <c r="R562" s="262">
        <v>9</v>
      </c>
      <c r="S562" s="262">
        <v>1</v>
      </c>
      <c r="T562" s="263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253"/>
    </row>
    <row r="563" spans="1:41" s="216" customFormat="1" ht="15.6">
      <c r="A563">
        <f t="shared" si="101"/>
        <v>42</v>
      </c>
      <c r="B563" s="191" t="str">
        <f>C563&amp;":"&amp;COUNTIF($C$6:C563,C563)</f>
        <v>42:6</v>
      </c>
      <c r="C563" s="148">
        <f t="shared" si="102"/>
        <v>42</v>
      </c>
      <c r="D563" s="262">
        <v>0</v>
      </c>
      <c r="E563" s="262">
        <v>0</v>
      </c>
      <c r="F563" s="262">
        <v>0</v>
      </c>
      <c r="G563" s="262">
        <v>0</v>
      </c>
      <c r="H563" s="262">
        <v>1</v>
      </c>
      <c r="I563" s="262">
        <v>2</v>
      </c>
      <c r="J563" s="262">
        <v>1</v>
      </c>
      <c r="K563" s="262">
        <v>0</v>
      </c>
      <c r="L563" s="262">
        <v>2</v>
      </c>
      <c r="M563" s="262">
        <v>0</v>
      </c>
      <c r="N563" s="262">
        <v>7</v>
      </c>
      <c r="O563" s="262">
        <v>3</v>
      </c>
      <c r="P563" s="262">
        <v>11</v>
      </c>
      <c r="Q563" s="262">
        <v>4</v>
      </c>
      <c r="R563" s="262">
        <v>10</v>
      </c>
      <c r="S563" s="262">
        <v>1</v>
      </c>
      <c r="T563" s="2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253"/>
    </row>
    <row r="564" spans="1:41" s="216" customFormat="1" ht="15.6">
      <c r="A564">
        <f t="shared" si="101"/>
        <v>82</v>
      </c>
      <c r="B564" s="191" t="str">
        <f>C564&amp;":"&amp;COUNTIF($C$6:C564,C564)</f>
        <v>82:12</v>
      </c>
      <c r="C564" s="148">
        <f t="shared" si="102"/>
        <v>82</v>
      </c>
      <c r="D564" s="262">
        <v>2</v>
      </c>
      <c r="E564" s="262">
        <v>1</v>
      </c>
      <c r="F564" s="262">
        <v>2</v>
      </c>
      <c r="G564" s="262">
        <v>2</v>
      </c>
      <c r="H564" s="262">
        <v>1</v>
      </c>
      <c r="I564" s="262">
        <v>1</v>
      </c>
      <c r="J564" s="262">
        <v>2</v>
      </c>
      <c r="K564" s="262">
        <v>2</v>
      </c>
      <c r="L564" s="262">
        <v>1</v>
      </c>
      <c r="M564" s="262">
        <v>1</v>
      </c>
      <c r="N564" s="262">
        <v>9</v>
      </c>
      <c r="O564" s="262">
        <v>10</v>
      </c>
      <c r="P564" s="262">
        <v>13</v>
      </c>
      <c r="Q564" s="262">
        <v>10</v>
      </c>
      <c r="R564" s="262">
        <v>13</v>
      </c>
      <c r="S564" s="262">
        <v>12</v>
      </c>
      <c r="T564" s="263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253"/>
    </row>
    <row r="565" spans="1:41" s="216" customFormat="1" ht="15.6">
      <c r="A565">
        <f t="shared" si="101"/>
        <v>81</v>
      </c>
      <c r="B565" s="191" t="str">
        <f>C565&amp;":"&amp;COUNTIF($C$6:C565,C565)</f>
        <v>81:12</v>
      </c>
      <c r="C565" s="148">
        <f t="shared" si="102"/>
        <v>81</v>
      </c>
      <c r="D565" s="262">
        <v>0</v>
      </c>
      <c r="E565" s="262">
        <v>1</v>
      </c>
      <c r="F565" s="262">
        <v>2</v>
      </c>
      <c r="G565" s="262">
        <v>1</v>
      </c>
      <c r="H565" s="262">
        <v>0</v>
      </c>
      <c r="I565" s="262">
        <v>0</v>
      </c>
      <c r="J565" s="262">
        <v>2</v>
      </c>
      <c r="K565" s="262">
        <v>2</v>
      </c>
      <c r="L565" s="262">
        <v>1</v>
      </c>
      <c r="M565" s="262">
        <v>2</v>
      </c>
      <c r="N565" s="262">
        <v>7</v>
      </c>
      <c r="O565" s="262">
        <v>14</v>
      </c>
      <c r="P565" s="262">
        <v>10</v>
      </c>
      <c r="Q565" s="262">
        <v>14</v>
      </c>
      <c r="R565" s="262">
        <v>13</v>
      </c>
      <c r="S565" s="262">
        <v>12</v>
      </c>
      <c r="T565" s="263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253"/>
    </row>
    <row r="566" spans="1:41" s="216" customFormat="1" ht="15.6">
      <c r="A566">
        <f t="shared" si="101"/>
        <v>77</v>
      </c>
      <c r="B566" s="191" t="str">
        <f>C566&amp;":"&amp;COUNTIF($C$6:C566,C566)</f>
        <v>77:25</v>
      </c>
      <c r="C566" s="148">
        <f t="shared" si="102"/>
        <v>77</v>
      </c>
      <c r="D566" s="262">
        <v>1</v>
      </c>
      <c r="E566" s="262">
        <v>1</v>
      </c>
      <c r="F566" s="262">
        <v>2</v>
      </c>
      <c r="G566" s="262">
        <v>0</v>
      </c>
      <c r="H566" s="262">
        <v>1</v>
      </c>
      <c r="I566" s="262">
        <v>0</v>
      </c>
      <c r="J566" s="262">
        <v>2</v>
      </c>
      <c r="K566" s="262">
        <v>2</v>
      </c>
      <c r="L566" s="262">
        <v>1</v>
      </c>
      <c r="M566" s="262">
        <v>1</v>
      </c>
      <c r="N566" s="262">
        <v>8</v>
      </c>
      <c r="O566" s="262">
        <v>14</v>
      </c>
      <c r="P566" s="262">
        <v>11</v>
      </c>
      <c r="Q566" s="262">
        <v>10</v>
      </c>
      <c r="R566" s="262">
        <v>12</v>
      </c>
      <c r="S566" s="262">
        <v>11</v>
      </c>
      <c r="T566" s="263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253"/>
    </row>
    <row r="567" spans="1:41" s="216" customFormat="1" ht="15.6">
      <c r="A567">
        <f t="shared" si="101"/>
        <v>50</v>
      </c>
      <c r="B567" s="191" t="str">
        <f>C567&amp;":"&amp;COUNTIF($C$6:C567,C567)</f>
        <v>50:11</v>
      </c>
      <c r="C567" s="148">
        <f t="shared" si="102"/>
        <v>50</v>
      </c>
      <c r="D567" s="262">
        <v>0</v>
      </c>
      <c r="E567" s="262">
        <v>1</v>
      </c>
      <c r="F567" s="262">
        <v>2</v>
      </c>
      <c r="G567" s="262">
        <v>2</v>
      </c>
      <c r="H567" s="262">
        <v>1</v>
      </c>
      <c r="I567" s="262">
        <v>0</v>
      </c>
      <c r="J567" s="262">
        <v>2</v>
      </c>
      <c r="K567" s="262">
        <v>1</v>
      </c>
      <c r="L567" s="262">
        <v>2</v>
      </c>
      <c r="M567" s="262">
        <v>1</v>
      </c>
      <c r="N567" s="262">
        <v>1</v>
      </c>
      <c r="O567" s="262">
        <v>8</v>
      </c>
      <c r="P567" s="262">
        <v>9</v>
      </c>
      <c r="Q567" s="262">
        <v>3</v>
      </c>
      <c r="R567" s="262">
        <v>7</v>
      </c>
      <c r="S567" s="262">
        <v>10</v>
      </c>
      <c r="T567" s="263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253"/>
    </row>
    <row r="568" spans="1:41" s="216" customFormat="1" ht="15.6">
      <c r="A568">
        <f t="shared" si="101"/>
        <v>52</v>
      </c>
      <c r="B568" s="191" t="str">
        <f>C568&amp;":"&amp;COUNTIF($C$6:C568,C568)</f>
        <v>52:14</v>
      </c>
      <c r="C568" s="148">
        <f t="shared" si="102"/>
        <v>52</v>
      </c>
      <c r="D568" s="262">
        <v>1</v>
      </c>
      <c r="E568" s="262">
        <v>2</v>
      </c>
      <c r="F568" s="262">
        <v>1</v>
      </c>
      <c r="G568" s="262">
        <v>1</v>
      </c>
      <c r="H568" s="262">
        <v>1</v>
      </c>
      <c r="I568" s="262">
        <v>1</v>
      </c>
      <c r="J568" s="262">
        <v>1</v>
      </c>
      <c r="K568" s="262">
        <v>0</v>
      </c>
      <c r="L568" s="262">
        <v>0</v>
      </c>
      <c r="M568" s="262">
        <v>1</v>
      </c>
      <c r="N568" s="262">
        <v>6</v>
      </c>
      <c r="O568" s="262">
        <v>9</v>
      </c>
      <c r="P568" s="262">
        <v>11</v>
      </c>
      <c r="Q568" s="262">
        <v>9</v>
      </c>
      <c r="R568" s="262">
        <v>4</v>
      </c>
      <c r="S568" s="262">
        <v>4</v>
      </c>
      <c r="T568" s="263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253"/>
    </row>
    <row r="569" spans="1:41" s="216" customFormat="1" ht="15.6">
      <c r="A569">
        <f t="shared" si="101"/>
        <v>90</v>
      </c>
      <c r="B569" s="191" t="str">
        <f>C569&amp;":"&amp;COUNTIF($C$6:C569,C569)</f>
        <v>90:4</v>
      </c>
      <c r="C569" s="148">
        <f t="shared" si="102"/>
        <v>90</v>
      </c>
      <c r="D569" s="262">
        <v>2</v>
      </c>
      <c r="E569" s="262">
        <v>2</v>
      </c>
      <c r="F569" s="262">
        <v>2</v>
      </c>
      <c r="G569" s="262">
        <v>2</v>
      </c>
      <c r="H569" s="262">
        <v>1</v>
      </c>
      <c r="I569" s="262">
        <v>2</v>
      </c>
      <c r="J569" s="262">
        <v>2</v>
      </c>
      <c r="K569" s="262">
        <v>1</v>
      </c>
      <c r="L569" s="262">
        <v>1</v>
      </c>
      <c r="M569" s="262">
        <v>2</v>
      </c>
      <c r="N569" s="262">
        <v>10</v>
      </c>
      <c r="O569" s="262">
        <v>14</v>
      </c>
      <c r="P569" s="262">
        <v>13</v>
      </c>
      <c r="Q569" s="262">
        <v>14</v>
      </c>
      <c r="R569" s="262">
        <v>12</v>
      </c>
      <c r="S569" s="262">
        <v>10</v>
      </c>
      <c r="T569" s="263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253"/>
    </row>
    <row r="570" spans="1:41" s="216" customFormat="1" ht="15.6">
      <c r="A570">
        <f t="shared" si="101"/>
        <v>78</v>
      </c>
      <c r="B570" s="191" t="str">
        <f>C570&amp;":"&amp;COUNTIF($C$6:C570,C570)</f>
        <v>78:25</v>
      </c>
      <c r="C570" s="148">
        <f t="shared" si="102"/>
        <v>78</v>
      </c>
      <c r="D570" s="262">
        <v>0</v>
      </c>
      <c r="E570" s="262">
        <v>0</v>
      </c>
      <c r="F570" s="262">
        <v>1</v>
      </c>
      <c r="G570" s="262">
        <v>0</v>
      </c>
      <c r="H570" s="262">
        <v>1</v>
      </c>
      <c r="I570" s="262">
        <v>0</v>
      </c>
      <c r="J570" s="262">
        <v>2</v>
      </c>
      <c r="K570" s="262">
        <v>2</v>
      </c>
      <c r="L570" s="262">
        <v>2</v>
      </c>
      <c r="M570" s="262">
        <v>2</v>
      </c>
      <c r="N570" s="262">
        <v>7</v>
      </c>
      <c r="O570" s="262">
        <v>14</v>
      </c>
      <c r="P570" s="262">
        <v>10</v>
      </c>
      <c r="Q570" s="262">
        <v>14</v>
      </c>
      <c r="R570" s="262">
        <v>11</v>
      </c>
      <c r="S570" s="262">
        <v>12</v>
      </c>
      <c r="T570" s="263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253"/>
    </row>
    <row r="571" spans="1:41" s="216" customFormat="1" ht="15.6">
      <c r="A571">
        <f t="shared" si="101"/>
        <v>81</v>
      </c>
      <c r="B571" s="191" t="str">
        <f>C571&amp;":"&amp;COUNTIF($C$6:C571,C571)</f>
        <v>81:13</v>
      </c>
      <c r="C571" s="148">
        <f t="shared" si="102"/>
        <v>81</v>
      </c>
      <c r="D571" s="262">
        <v>0</v>
      </c>
      <c r="E571" s="262">
        <v>0</v>
      </c>
      <c r="F571" s="262">
        <v>2</v>
      </c>
      <c r="G571" s="262">
        <v>1</v>
      </c>
      <c r="H571" s="262">
        <v>1</v>
      </c>
      <c r="I571" s="262">
        <v>0</v>
      </c>
      <c r="J571" s="262">
        <v>1</v>
      </c>
      <c r="K571" s="262">
        <v>2</v>
      </c>
      <c r="L571" s="262">
        <v>1</v>
      </c>
      <c r="M571" s="262">
        <v>2</v>
      </c>
      <c r="N571" s="262">
        <v>7</v>
      </c>
      <c r="O571" s="262">
        <v>14</v>
      </c>
      <c r="P571" s="262">
        <v>11</v>
      </c>
      <c r="Q571" s="262">
        <v>11</v>
      </c>
      <c r="R571" s="262">
        <v>14</v>
      </c>
      <c r="S571" s="262">
        <v>14</v>
      </c>
      <c r="T571" s="263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253"/>
    </row>
    <row r="572" spans="1:41" s="216" customFormat="1" ht="15.6">
      <c r="A572">
        <f t="shared" si="101"/>
        <v>46</v>
      </c>
      <c r="B572" s="191" t="str">
        <f>C572&amp;":"&amp;COUNTIF($C$6:C572,C572)</f>
        <v>46:4</v>
      </c>
      <c r="C572" s="148">
        <f t="shared" si="102"/>
        <v>46</v>
      </c>
      <c r="D572" s="262">
        <v>1</v>
      </c>
      <c r="E572" s="262">
        <v>1</v>
      </c>
      <c r="F572" s="262">
        <v>0</v>
      </c>
      <c r="G572" s="262">
        <v>1</v>
      </c>
      <c r="H572" s="262">
        <v>0</v>
      </c>
      <c r="I572" s="262">
        <v>0</v>
      </c>
      <c r="J572" s="262">
        <v>0</v>
      </c>
      <c r="K572" s="262">
        <v>1</v>
      </c>
      <c r="L572" s="262">
        <v>2</v>
      </c>
      <c r="M572" s="262">
        <v>2</v>
      </c>
      <c r="N572" s="262">
        <v>4</v>
      </c>
      <c r="O572" s="262">
        <v>5</v>
      </c>
      <c r="P572" s="262">
        <v>11</v>
      </c>
      <c r="Q572" s="262">
        <v>12</v>
      </c>
      <c r="R572" s="262">
        <v>0</v>
      </c>
      <c r="S572" s="262">
        <v>6</v>
      </c>
      <c r="T572" s="263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253"/>
    </row>
    <row r="573" spans="1:41" s="216" customFormat="1" ht="15.6">
      <c r="A573">
        <f t="shared" si="101"/>
        <v>53</v>
      </c>
      <c r="B573" s="191" t="str">
        <f>C573&amp;":"&amp;COUNTIF($C$6:C573,C573)</f>
        <v>53:10</v>
      </c>
      <c r="C573" s="148">
        <f t="shared" si="102"/>
        <v>53</v>
      </c>
      <c r="D573" s="262">
        <v>0</v>
      </c>
      <c r="E573" s="262">
        <v>1</v>
      </c>
      <c r="F573" s="262">
        <v>1</v>
      </c>
      <c r="G573" s="262">
        <v>1</v>
      </c>
      <c r="H573" s="262">
        <v>2</v>
      </c>
      <c r="I573" s="262">
        <v>0</v>
      </c>
      <c r="J573" s="262">
        <v>1</v>
      </c>
      <c r="K573" s="262">
        <v>2</v>
      </c>
      <c r="L573" s="262">
        <v>0</v>
      </c>
      <c r="M573" s="262">
        <v>1</v>
      </c>
      <c r="N573" s="262">
        <v>9</v>
      </c>
      <c r="O573" s="262">
        <v>5</v>
      </c>
      <c r="P573" s="262">
        <v>1</v>
      </c>
      <c r="Q573" s="262">
        <v>7</v>
      </c>
      <c r="R573" s="262">
        <v>10</v>
      </c>
      <c r="S573" s="262">
        <v>12</v>
      </c>
      <c r="T573" s="26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253"/>
    </row>
    <row r="574" spans="1:41" s="216" customFormat="1" ht="15.6">
      <c r="A574">
        <f t="shared" si="101"/>
        <v>83</v>
      </c>
      <c r="B574" s="191" t="str">
        <f>C574&amp;":"&amp;COUNTIF($C$6:C574,C574)</f>
        <v>83:13</v>
      </c>
      <c r="C574" s="148">
        <f t="shared" si="102"/>
        <v>83</v>
      </c>
      <c r="D574" s="262">
        <v>2</v>
      </c>
      <c r="E574" s="262">
        <v>1</v>
      </c>
      <c r="F574" s="262">
        <v>1</v>
      </c>
      <c r="G574" s="262">
        <v>2</v>
      </c>
      <c r="H574" s="262">
        <v>2</v>
      </c>
      <c r="I574" s="262">
        <v>1</v>
      </c>
      <c r="J574" s="262">
        <v>1</v>
      </c>
      <c r="K574" s="262">
        <v>1</v>
      </c>
      <c r="L574" s="262">
        <v>1</v>
      </c>
      <c r="M574" s="262">
        <v>2</v>
      </c>
      <c r="N574" s="262">
        <v>9</v>
      </c>
      <c r="O574" s="262">
        <v>11</v>
      </c>
      <c r="P574" s="262">
        <v>13</v>
      </c>
      <c r="Q574" s="262">
        <v>12</v>
      </c>
      <c r="R574" s="262">
        <v>14</v>
      </c>
      <c r="S574" s="262">
        <v>10</v>
      </c>
      <c r="T574" s="263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253"/>
    </row>
    <row r="575" spans="1:41" s="216" customFormat="1" ht="15.6">
      <c r="A575">
        <f t="shared" si="101"/>
        <v>79</v>
      </c>
      <c r="B575" s="191" t="str">
        <f>C575&amp;":"&amp;COUNTIF($C$6:C575,C575)</f>
        <v>79:13</v>
      </c>
      <c r="C575" s="148">
        <f t="shared" si="102"/>
        <v>79</v>
      </c>
      <c r="D575" s="262">
        <v>0</v>
      </c>
      <c r="E575" s="262">
        <v>0</v>
      </c>
      <c r="F575" s="262">
        <v>1</v>
      </c>
      <c r="G575" s="262">
        <v>1</v>
      </c>
      <c r="H575" s="262">
        <v>0</v>
      </c>
      <c r="I575" s="262">
        <v>0</v>
      </c>
      <c r="J575" s="262">
        <v>1</v>
      </c>
      <c r="K575" s="262">
        <v>2</v>
      </c>
      <c r="L575" s="262">
        <v>1</v>
      </c>
      <c r="M575" s="262">
        <v>2</v>
      </c>
      <c r="N575" s="262">
        <v>10</v>
      </c>
      <c r="O575" s="262">
        <v>10</v>
      </c>
      <c r="P575" s="262">
        <v>13</v>
      </c>
      <c r="Q575" s="262">
        <v>11</v>
      </c>
      <c r="R575" s="262">
        <v>13</v>
      </c>
      <c r="S575" s="262">
        <v>14</v>
      </c>
      <c r="T575" s="263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253"/>
    </row>
    <row r="576" spans="1:41" s="216" customFormat="1" ht="15.6">
      <c r="A576">
        <f t="shared" si="101"/>
        <v>79</v>
      </c>
      <c r="B576" s="191" t="str">
        <f>C576&amp;":"&amp;COUNTIF($C$6:C576,C576)</f>
        <v>79:14</v>
      </c>
      <c r="C576" s="148">
        <f t="shared" si="102"/>
        <v>79</v>
      </c>
      <c r="D576" s="262">
        <v>0</v>
      </c>
      <c r="E576" s="262">
        <v>1</v>
      </c>
      <c r="F576" s="262">
        <v>2</v>
      </c>
      <c r="G576" s="262">
        <v>1</v>
      </c>
      <c r="H576" s="262">
        <v>0</v>
      </c>
      <c r="I576" s="262">
        <v>0</v>
      </c>
      <c r="J576" s="262">
        <v>2</v>
      </c>
      <c r="K576" s="262">
        <v>2</v>
      </c>
      <c r="L576" s="262">
        <v>1</v>
      </c>
      <c r="M576" s="262">
        <v>1</v>
      </c>
      <c r="N576" s="262">
        <v>10</v>
      </c>
      <c r="O576" s="262">
        <v>13</v>
      </c>
      <c r="P576" s="262">
        <v>10</v>
      </c>
      <c r="Q576" s="262">
        <v>11</v>
      </c>
      <c r="R576" s="262">
        <v>14</v>
      </c>
      <c r="S576" s="262">
        <v>11</v>
      </c>
      <c r="T576" s="263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253"/>
    </row>
    <row r="577" spans="1:41" s="216" customFormat="1" ht="15.6">
      <c r="A577">
        <f t="shared" si="101"/>
        <v>69</v>
      </c>
      <c r="B577" s="191" t="str">
        <f>C577&amp;":"&amp;COUNTIF($C$6:C577,C577)</f>
        <v>69:11</v>
      </c>
      <c r="C577" s="148">
        <f t="shared" si="102"/>
        <v>69</v>
      </c>
      <c r="D577" s="262">
        <v>0</v>
      </c>
      <c r="E577" s="262">
        <v>2</v>
      </c>
      <c r="F577" s="262">
        <v>1</v>
      </c>
      <c r="G577" s="262">
        <v>0</v>
      </c>
      <c r="H577" s="262">
        <v>1</v>
      </c>
      <c r="I577" s="262">
        <v>0</v>
      </c>
      <c r="J577" s="262">
        <v>2</v>
      </c>
      <c r="K577" s="262">
        <v>2</v>
      </c>
      <c r="L577" s="262">
        <v>1</v>
      </c>
      <c r="M577" s="262">
        <v>1</v>
      </c>
      <c r="N577" s="262">
        <v>6</v>
      </c>
      <c r="O577" s="262">
        <v>14</v>
      </c>
      <c r="P577" s="262">
        <v>11</v>
      </c>
      <c r="Q577" s="262">
        <v>4</v>
      </c>
      <c r="R577" s="262">
        <v>11</v>
      </c>
      <c r="S577" s="262">
        <v>13</v>
      </c>
      <c r="T577" s="263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253"/>
    </row>
    <row r="578" spans="1:41" s="216" customFormat="1" ht="15.6">
      <c r="A578">
        <f t="shared" si="101"/>
        <v>42</v>
      </c>
      <c r="B578" s="191" t="str">
        <f>C578&amp;":"&amp;COUNTIF($C$6:C578,C578)</f>
        <v>42:7</v>
      </c>
      <c r="C578" s="148">
        <f t="shared" si="102"/>
        <v>42</v>
      </c>
      <c r="D578" s="262">
        <v>2</v>
      </c>
      <c r="E578" s="262">
        <v>1</v>
      </c>
      <c r="F578" s="262">
        <v>0</v>
      </c>
      <c r="G578" s="262">
        <v>2</v>
      </c>
      <c r="H578" s="262">
        <v>1</v>
      </c>
      <c r="I578" s="262">
        <v>2</v>
      </c>
      <c r="J578" s="262">
        <v>0</v>
      </c>
      <c r="K578" s="262">
        <v>1</v>
      </c>
      <c r="L578" s="262">
        <v>0</v>
      </c>
      <c r="M578" s="262">
        <v>1</v>
      </c>
      <c r="N578" s="262">
        <v>2</v>
      </c>
      <c r="O578" s="262">
        <v>0</v>
      </c>
      <c r="P578" s="262">
        <v>13</v>
      </c>
      <c r="Q578" s="262">
        <v>1</v>
      </c>
      <c r="R578" s="262">
        <v>8</v>
      </c>
      <c r="S578" s="262">
        <v>8</v>
      </c>
      <c r="T578" s="263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253"/>
    </row>
    <row r="579" spans="1:41" s="216" customFormat="1" ht="15.6">
      <c r="A579">
        <f t="shared" si="101"/>
        <v>88</v>
      </c>
      <c r="B579" s="191" t="str">
        <f>C579&amp;":"&amp;COUNTIF($C$6:C579,C579)</f>
        <v>88:5</v>
      </c>
      <c r="C579" s="148">
        <f t="shared" si="102"/>
        <v>88</v>
      </c>
      <c r="D579" s="262">
        <v>2</v>
      </c>
      <c r="E579" s="262">
        <v>2</v>
      </c>
      <c r="F579" s="262">
        <v>2</v>
      </c>
      <c r="G579" s="262">
        <v>2</v>
      </c>
      <c r="H579" s="262">
        <v>2</v>
      </c>
      <c r="I579" s="262">
        <v>2</v>
      </c>
      <c r="J579" s="262">
        <v>2</v>
      </c>
      <c r="K579" s="262">
        <v>1</v>
      </c>
      <c r="L579" s="262">
        <v>1</v>
      </c>
      <c r="M579" s="262">
        <v>2</v>
      </c>
      <c r="N579" s="262">
        <v>8</v>
      </c>
      <c r="O579" s="262">
        <v>11</v>
      </c>
      <c r="P579" s="262">
        <v>13</v>
      </c>
      <c r="Q579" s="262">
        <v>14</v>
      </c>
      <c r="R579" s="262">
        <v>12</v>
      </c>
      <c r="S579" s="262">
        <v>12</v>
      </c>
      <c r="T579" s="263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253"/>
    </row>
    <row r="580" spans="1:41" s="216" customFormat="1" ht="15.6">
      <c r="A580">
        <f t="shared" si="101"/>
        <v>81</v>
      </c>
      <c r="B580" s="191" t="str">
        <f>C580&amp;":"&amp;COUNTIF($C$6:C580,C580)</f>
        <v>81:14</v>
      </c>
      <c r="C580" s="148">
        <f t="shared" si="102"/>
        <v>81</v>
      </c>
      <c r="D580" s="262">
        <v>1</v>
      </c>
      <c r="E580" s="262">
        <v>1</v>
      </c>
      <c r="F580" s="262">
        <v>2</v>
      </c>
      <c r="G580" s="262">
        <v>1</v>
      </c>
      <c r="H580" s="262">
        <v>0</v>
      </c>
      <c r="I580" s="262">
        <v>1</v>
      </c>
      <c r="J580" s="262">
        <v>2</v>
      </c>
      <c r="K580" s="262">
        <v>1</v>
      </c>
      <c r="L580" s="262">
        <v>2</v>
      </c>
      <c r="M580" s="262">
        <v>2</v>
      </c>
      <c r="N580" s="262">
        <v>7</v>
      </c>
      <c r="O580" s="262">
        <v>14</v>
      </c>
      <c r="P580" s="262">
        <v>10</v>
      </c>
      <c r="Q580" s="262">
        <v>13</v>
      </c>
      <c r="R580" s="262">
        <v>12</v>
      </c>
      <c r="S580" s="262">
        <v>12</v>
      </c>
      <c r="T580" s="263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253"/>
    </row>
    <row r="581" spans="1:41" s="216" customFormat="1" ht="15.6">
      <c r="A581">
        <f t="shared" si="101"/>
        <v>77</v>
      </c>
      <c r="B581" s="191" t="str">
        <f>C581&amp;":"&amp;COUNTIF($C$6:C581,C581)</f>
        <v>77:26</v>
      </c>
      <c r="C581" s="148">
        <f t="shared" si="102"/>
        <v>77</v>
      </c>
      <c r="D581" s="262">
        <v>0</v>
      </c>
      <c r="E581" s="262">
        <v>0</v>
      </c>
      <c r="F581" s="262">
        <v>1</v>
      </c>
      <c r="G581" s="262">
        <v>0</v>
      </c>
      <c r="H581" s="262">
        <v>1</v>
      </c>
      <c r="I581" s="262">
        <v>1</v>
      </c>
      <c r="J581" s="262">
        <v>2</v>
      </c>
      <c r="K581" s="262">
        <v>1</v>
      </c>
      <c r="L581" s="262">
        <v>1</v>
      </c>
      <c r="M581" s="262">
        <v>2</v>
      </c>
      <c r="N581" s="262">
        <v>8</v>
      </c>
      <c r="O581" s="262">
        <v>12</v>
      </c>
      <c r="P581" s="262">
        <v>14</v>
      </c>
      <c r="Q581" s="262">
        <v>11</v>
      </c>
      <c r="R581" s="262">
        <v>12</v>
      </c>
      <c r="S581" s="262">
        <v>11</v>
      </c>
      <c r="T581" s="263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253"/>
    </row>
    <row r="582" spans="1:41" s="216" customFormat="1" ht="15.6">
      <c r="A582">
        <f t="shared" ref="A582:A645" si="103">SUM(D582:S582)</f>
        <v>61</v>
      </c>
      <c r="B582" s="191" t="str">
        <f>C582&amp;":"&amp;COUNTIF($C$6:C582,C582)</f>
        <v>61:16</v>
      </c>
      <c r="C582" s="148">
        <f t="shared" ref="C582:C645" si="104">SUM(D582:S582)</f>
        <v>61</v>
      </c>
      <c r="D582" s="262">
        <v>1</v>
      </c>
      <c r="E582" s="262">
        <v>1</v>
      </c>
      <c r="F582" s="262">
        <v>0</v>
      </c>
      <c r="G582" s="262">
        <v>1</v>
      </c>
      <c r="H582" s="262">
        <v>2</v>
      </c>
      <c r="I582" s="262">
        <v>2</v>
      </c>
      <c r="J582" s="262">
        <v>0</v>
      </c>
      <c r="K582" s="262">
        <v>1</v>
      </c>
      <c r="L582" s="262">
        <v>0</v>
      </c>
      <c r="M582" s="262">
        <v>1</v>
      </c>
      <c r="N582" s="262">
        <v>6</v>
      </c>
      <c r="O582" s="262">
        <v>12</v>
      </c>
      <c r="P582" s="262">
        <v>7</v>
      </c>
      <c r="Q582" s="262">
        <v>5</v>
      </c>
      <c r="R582" s="262">
        <v>13</v>
      </c>
      <c r="S582" s="262">
        <v>9</v>
      </c>
      <c r="T582" s="263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253"/>
    </row>
    <row r="583" spans="1:41" s="216" customFormat="1" ht="15.6">
      <c r="A583">
        <f t="shared" si="103"/>
        <v>74</v>
      </c>
      <c r="B583" s="191" t="str">
        <f>C583&amp;":"&amp;COUNTIF($C$6:C583,C583)</f>
        <v>74:14</v>
      </c>
      <c r="C583" s="148">
        <f t="shared" si="104"/>
        <v>74</v>
      </c>
      <c r="D583" s="262">
        <v>1</v>
      </c>
      <c r="E583" s="262">
        <v>0</v>
      </c>
      <c r="F583" s="262">
        <v>1</v>
      </c>
      <c r="G583" s="262">
        <v>1</v>
      </c>
      <c r="H583" s="262">
        <v>1</v>
      </c>
      <c r="I583" s="262">
        <v>2</v>
      </c>
      <c r="J583" s="262">
        <v>0</v>
      </c>
      <c r="K583" s="262">
        <v>2</v>
      </c>
      <c r="L583" s="262">
        <v>1</v>
      </c>
      <c r="M583" s="262">
        <v>2</v>
      </c>
      <c r="N583" s="262">
        <v>3</v>
      </c>
      <c r="O583" s="262">
        <v>7</v>
      </c>
      <c r="P583" s="262">
        <v>12</v>
      </c>
      <c r="Q583" s="262">
        <v>14</v>
      </c>
      <c r="R583" s="262">
        <v>13</v>
      </c>
      <c r="S583" s="262">
        <v>14</v>
      </c>
      <c r="T583" s="26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253"/>
    </row>
    <row r="584" spans="1:41" s="216" customFormat="1" ht="15.6">
      <c r="A584">
        <f t="shared" si="103"/>
        <v>88</v>
      </c>
      <c r="B584" s="191" t="str">
        <f>C584&amp;":"&amp;COUNTIF($C$6:C584,C584)</f>
        <v>88:6</v>
      </c>
      <c r="C584" s="148">
        <f t="shared" si="104"/>
        <v>88</v>
      </c>
      <c r="D584" s="262">
        <v>1</v>
      </c>
      <c r="E584" s="262">
        <v>1</v>
      </c>
      <c r="F584" s="262">
        <v>1</v>
      </c>
      <c r="G584" s="262">
        <v>2</v>
      </c>
      <c r="H584" s="262">
        <v>2</v>
      </c>
      <c r="I584" s="262">
        <v>1</v>
      </c>
      <c r="J584" s="262">
        <v>2</v>
      </c>
      <c r="K584" s="262">
        <v>2</v>
      </c>
      <c r="L584" s="262">
        <v>2</v>
      </c>
      <c r="M584" s="262">
        <v>1</v>
      </c>
      <c r="N584" s="262">
        <v>10</v>
      </c>
      <c r="O584" s="262">
        <v>13</v>
      </c>
      <c r="P584" s="262">
        <v>14</v>
      </c>
      <c r="Q584" s="262">
        <v>10</v>
      </c>
      <c r="R584" s="262">
        <v>13</v>
      </c>
      <c r="S584" s="262">
        <v>13</v>
      </c>
      <c r="T584" s="263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253"/>
    </row>
    <row r="585" spans="1:41" s="216" customFormat="1" ht="15.6">
      <c r="A585">
        <f t="shared" si="103"/>
        <v>82</v>
      </c>
      <c r="B585" s="191" t="str">
        <f>C585&amp;":"&amp;COUNTIF($C$6:C585,C585)</f>
        <v>82:13</v>
      </c>
      <c r="C585" s="148">
        <f t="shared" si="104"/>
        <v>82</v>
      </c>
      <c r="D585" s="262">
        <v>1</v>
      </c>
      <c r="E585" s="262">
        <v>0</v>
      </c>
      <c r="F585" s="262">
        <v>2</v>
      </c>
      <c r="G585" s="262">
        <v>1</v>
      </c>
      <c r="H585" s="262">
        <v>0</v>
      </c>
      <c r="I585" s="262">
        <v>0</v>
      </c>
      <c r="J585" s="262">
        <v>2</v>
      </c>
      <c r="K585" s="262">
        <v>2</v>
      </c>
      <c r="L585" s="262">
        <v>2</v>
      </c>
      <c r="M585" s="262">
        <v>2</v>
      </c>
      <c r="N585" s="262">
        <v>9</v>
      </c>
      <c r="O585" s="262">
        <v>10</v>
      </c>
      <c r="P585" s="262">
        <v>14</v>
      </c>
      <c r="Q585" s="262">
        <v>14</v>
      </c>
      <c r="R585" s="262">
        <v>13</v>
      </c>
      <c r="S585" s="262">
        <v>10</v>
      </c>
      <c r="T585" s="263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253"/>
    </row>
    <row r="586" spans="1:41" s="216" customFormat="1" ht="15.6">
      <c r="A586">
        <f t="shared" si="103"/>
        <v>87</v>
      </c>
      <c r="B586" s="191" t="str">
        <f>C586&amp;":"&amp;COUNTIF($C$6:C586,C586)</f>
        <v>87:3</v>
      </c>
      <c r="C586" s="148">
        <f t="shared" si="104"/>
        <v>87</v>
      </c>
      <c r="D586" s="262">
        <v>1</v>
      </c>
      <c r="E586" s="262">
        <v>1</v>
      </c>
      <c r="F586" s="262">
        <v>2</v>
      </c>
      <c r="G586" s="262">
        <v>1</v>
      </c>
      <c r="H586" s="262">
        <v>0</v>
      </c>
      <c r="I586" s="262">
        <v>1</v>
      </c>
      <c r="J586" s="262">
        <v>2</v>
      </c>
      <c r="K586" s="262">
        <v>2</v>
      </c>
      <c r="L586" s="262">
        <v>2</v>
      </c>
      <c r="M586" s="262">
        <v>1</v>
      </c>
      <c r="N586" s="262">
        <v>10</v>
      </c>
      <c r="O586" s="262">
        <v>12</v>
      </c>
      <c r="P586" s="262">
        <v>13</v>
      </c>
      <c r="Q586" s="262">
        <v>11</v>
      </c>
      <c r="R586" s="262">
        <v>14</v>
      </c>
      <c r="S586" s="262">
        <v>14</v>
      </c>
      <c r="T586" s="263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253"/>
    </row>
    <row r="587" spans="1:41" s="216" customFormat="1" ht="15.6">
      <c r="A587">
        <f t="shared" si="103"/>
        <v>50</v>
      </c>
      <c r="B587" s="191" t="str">
        <f>C587&amp;":"&amp;COUNTIF($C$6:C587,C587)</f>
        <v>50:12</v>
      </c>
      <c r="C587" s="148">
        <f t="shared" si="104"/>
        <v>50</v>
      </c>
      <c r="D587" s="262">
        <v>1</v>
      </c>
      <c r="E587" s="262">
        <v>0</v>
      </c>
      <c r="F587" s="262">
        <v>2</v>
      </c>
      <c r="G587" s="262">
        <v>0</v>
      </c>
      <c r="H587" s="262">
        <v>0</v>
      </c>
      <c r="I587" s="262">
        <v>1</v>
      </c>
      <c r="J587" s="262">
        <v>0</v>
      </c>
      <c r="K587" s="262">
        <v>2</v>
      </c>
      <c r="L587" s="262">
        <v>1</v>
      </c>
      <c r="M587" s="262">
        <v>1</v>
      </c>
      <c r="N587" s="262">
        <v>2</v>
      </c>
      <c r="O587" s="262">
        <v>9</v>
      </c>
      <c r="P587" s="262">
        <v>1</v>
      </c>
      <c r="Q587" s="262">
        <v>14</v>
      </c>
      <c r="R587" s="262">
        <v>12</v>
      </c>
      <c r="S587" s="262">
        <v>4</v>
      </c>
      <c r="T587" s="263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253"/>
    </row>
    <row r="588" spans="1:41" s="216" customFormat="1" ht="15.6">
      <c r="A588">
        <f t="shared" si="103"/>
        <v>92</v>
      </c>
      <c r="B588" s="191" t="str">
        <f>C588&amp;":"&amp;COUNTIF($C$6:C588,C588)</f>
        <v>92:2</v>
      </c>
      <c r="C588" s="148">
        <f t="shared" si="104"/>
        <v>92</v>
      </c>
      <c r="D588" s="262">
        <v>2</v>
      </c>
      <c r="E588" s="262">
        <v>0</v>
      </c>
      <c r="F588" s="262">
        <v>2</v>
      </c>
      <c r="G588" s="262">
        <v>1</v>
      </c>
      <c r="H588" s="262">
        <v>1</v>
      </c>
      <c r="I588" s="262">
        <v>2</v>
      </c>
      <c r="J588" s="262">
        <v>2</v>
      </c>
      <c r="K588" s="262">
        <v>2</v>
      </c>
      <c r="L588" s="262">
        <v>2</v>
      </c>
      <c r="M588" s="262">
        <v>2</v>
      </c>
      <c r="N588" s="262">
        <v>9</v>
      </c>
      <c r="O588" s="262">
        <v>14</v>
      </c>
      <c r="P588" s="262">
        <v>14</v>
      </c>
      <c r="Q588" s="262">
        <v>13</v>
      </c>
      <c r="R588" s="262">
        <v>13</v>
      </c>
      <c r="S588" s="262">
        <v>13</v>
      </c>
      <c r="T588" s="263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253"/>
    </row>
    <row r="589" spans="1:41" s="216" customFormat="1" ht="15.6">
      <c r="A589">
        <f t="shared" si="103"/>
        <v>93</v>
      </c>
      <c r="B589" s="191" t="str">
        <f>C589&amp;":"&amp;COUNTIF($C$6:C589,C589)</f>
        <v>93:1</v>
      </c>
      <c r="C589" s="148">
        <f t="shared" si="104"/>
        <v>93</v>
      </c>
      <c r="D589" s="262">
        <v>0</v>
      </c>
      <c r="E589" s="262">
        <v>0</v>
      </c>
      <c r="F589" s="262">
        <v>2</v>
      </c>
      <c r="G589" s="262">
        <v>2</v>
      </c>
      <c r="H589" s="262">
        <v>2</v>
      </c>
      <c r="I589" s="262">
        <v>0</v>
      </c>
      <c r="J589" s="262">
        <v>2</v>
      </c>
      <c r="K589" s="262">
        <v>2</v>
      </c>
      <c r="L589" s="262">
        <v>2</v>
      </c>
      <c r="M589" s="262">
        <v>2</v>
      </c>
      <c r="N589" s="262">
        <v>10</v>
      </c>
      <c r="O589" s="262">
        <v>14</v>
      </c>
      <c r="P589" s="262">
        <v>14</v>
      </c>
      <c r="Q589" s="262">
        <v>14</v>
      </c>
      <c r="R589" s="262">
        <v>13</v>
      </c>
      <c r="S589" s="262">
        <v>14</v>
      </c>
      <c r="T589" s="263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253"/>
    </row>
    <row r="590" spans="1:41" s="216" customFormat="1" ht="15.6">
      <c r="A590">
        <f t="shared" si="103"/>
        <v>50</v>
      </c>
      <c r="B590" s="191" t="str">
        <f>C590&amp;":"&amp;COUNTIF($C$6:C590,C590)</f>
        <v>50:13</v>
      </c>
      <c r="C590" s="148">
        <f t="shared" si="104"/>
        <v>50</v>
      </c>
      <c r="D590" s="262">
        <v>0</v>
      </c>
      <c r="E590" s="262">
        <v>2</v>
      </c>
      <c r="F590" s="262">
        <v>0</v>
      </c>
      <c r="G590" s="262">
        <v>1</v>
      </c>
      <c r="H590" s="262">
        <v>2</v>
      </c>
      <c r="I590" s="262">
        <v>0</v>
      </c>
      <c r="J590" s="262">
        <v>2</v>
      </c>
      <c r="K590" s="262">
        <v>1</v>
      </c>
      <c r="L590" s="262">
        <v>0</v>
      </c>
      <c r="M590" s="262">
        <v>2</v>
      </c>
      <c r="N590" s="262">
        <v>6</v>
      </c>
      <c r="O590" s="262">
        <v>4</v>
      </c>
      <c r="P590" s="262">
        <v>6</v>
      </c>
      <c r="Q590" s="262">
        <v>11</v>
      </c>
      <c r="R590" s="262">
        <v>3</v>
      </c>
      <c r="S590" s="262">
        <v>10</v>
      </c>
      <c r="T590" s="263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253"/>
    </row>
    <row r="591" spans="1:41" s="216" customFormat="1" ht="15.6">
      <c r="A591">
        <f t="shared" si="103"/>
        <v>53</v>
      </c>
      <c r="B591" s="191" t="str">
        <f>C591&amp;":"&amp;COUNTIF($C$6:C591,C591)</f>
        <v>53:11</v>
      </c>
      <c r="C591" s="148">
        <f t="shared" si="104"/>
        <v>53</v>
      </c>
      <c r="D591" s="262">
        <v>1</v>
      </c>
      <c r="E591" s="262">
        <v>1</v>
      </c>
      <c r="F591" s="262">
        <v>2</v>
      </c>
      <c r="G591" s="262">
        <v>0</v>
      </c>
      <c r="H591" s="262">
        <v>2</v>
      </c>
      <c r="I591" s="262">
        <v>0</v>
      </c>
      <c r="J591" s="262">
        <v>2</v>
      </c>
      <c r="K591" s="262">
        <v>2</v>
      </c>
      <c r="L591" s="262">
        <v>1</v>
      </c>
      <c r="M591" s="262">
        <v>0</v>
      </c>
      <c r="N591" s="262">
        <v>5</v>
      </c>
      <c r="O591" s="262">
        <v>1</v>
      </c>
      <c r="P591" s="262">
        <v>11</v>
      </c>
      <c r="Q591" s="262">
        <v>3</v>
      </c>
      <c r="R591" s="262">
        <v>10</v>
      </c>
      <c r="S591" s="262">
        <v>12</v>
      </c>
      <c r="T591" s="263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253"/>
    </row>
    <row r="592" spans="1:41" s="216" customFormat="1" ht="15.6">
      <c r="A592">
        <f t="shared" si="103"/>
        <v>97</v>
      </c>
      <c r="B592" s="191" t="str">
        <f>C592&amp;":"&amp;COUNTIF($C$6:C592,C592)</f>
        <v>97:1</v>
      </c>
      <c r="C592" s="148">
        <f t="shared" si="104"/>
        <v>97</v>
      </c>
      <c r="D592" s="262">
        <v>2</v>
      </c>
      <c r="E592" s="262">
        <v>2</v>
      </c>
      <c r="F592" s="262">
        <v>2</v>
      </c>
      <c r="G592" s="262">
        <v>2</v>
      </c>
      <c r="H592" s="262">
        <v>2</v>
      </c>
      <c r="I592" s="262">
        <v>2</v>
      </c>
      <c r="J592" s="262">
        <v>2</v>
      </c>
      <c r="K592" s="262">
        <v>2</v>
      </c>
      <c r="L592" s="262">
        <v>2</v>
      </c>
      <c r="M592" s="262">
        <v>2</v>
      </c>
      <c r="N592" s="262">
        <v>10</v>
      </c>
      <c r="O592" s="262">
        <v>14</v>
      </c>
      <c r="P592" s="262">
        <v>14</v>
      </c>
      <c r="Q592" s="262">
        <v>13</v>
      </c>
      <c r="R592" s="262">
        <v>13</v>
      </c>
      <c r="S592" s="262">
        <v>13</v>
      </c>
      <c r="T592" s="263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253"/>
    </row>
    <row r="593" spans="1:41" s="216" customFormat="1" ht="15.6">
      <c r="A593">
        <f t="shared" si="103"/>
        <v>95</v>
      </c>
      <c r="B593" s="191" t="str">
        <f>C593&amp;":"&amp;COUNTIF($C$6:C593,C593)</f>
        <v>95:1</v>
      </c>
      <c r="C593" s="148">
        <f t="shared" si="104"/>
        <v>95</v>
      </c>
      <c r="D593" s="262">
        <v>0</v>
      </c>
      <c r="E593" s="262">
        <v>2</v>
      </c>
      <c r="F593" s="262">
        <v>2</v>
      </c>
      <c r="G593" s="262">
        <v>2</v>
      </c>
      <c r="H593" s="262">
        <v>1</v>
      </c>
      <c r="I593" s="262">
        <v>2</v>
      </c>
      <c r="J593" s="262">
        <v>2</v>
      </c>
      <c r="K593" s="262">
        <v>2</v>
      </c>
      <c r="L593" s="262">
        <v>2</v>
      </c>
      <c r="M593" s="262">
        <v>2</v>
      </c>
      <c r="N593" s="262">
        <v>9</v>
      </c>
      <c r="O593" s="262">
        <v>14</v>
      </c>
      <c r="P593" s="262">
        <v>13</v>
      </c>
      <c r="Q593" s="262">
        <v>14</v>
      </c>
      <c r="R593" s="262">
        <v>14</v>
      </c>
      <c r="S593" s="262">
        <v>14</v>
      </c>
      <c r="T593" s="26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253"/>
    </row>
    <row r="594" spans="1:41" s="216" customFormat="1" ht="15.6">
      <c r="A594">
        <f t="shared" si="103"/>
        <v>93</v>
      </c>
      <c r="B594" s="191" t="str">
        <f>C594&amp;":"&amp;COUNTIF($C$6:C594,C594)</f>
        <v>93:2</v>
      </c>
      <c r="C594" s="148">
        <f t="shared" si="104"/>
        <v>93</v>
      </c>
      <c r="D594" s="262">
        <v>2</v>
      </c>
      <c r="E594" s="262">
        <v>1</v>
      </c>
      <c r="F594" s="262">
        <v>2</v>
      </c>
      <c r="G594" s="262">
        <v>2</v>
      </c>
      <c r="H594" s="262">
        <v>1</v>
      </c>
      <c r="I594" s="262">
        <v>0</v>
      </c>
      <c r="J594" s="262">
        <v>2</v>
      </c>
      <c r="K594" s="262">
        <v>2</v>
      </c>
      <c r="L594" s="262">
        <v>2</v>
      </c>
      <c r="M594" s="262">
        <v>2</v>
      </c>
      <c r="N594" s="262">
        <v>10</v>
      </c>
      <c r="O594" s="262">
        <v>14</v>
      </c>
      <c r="P594" s="262">
        <v>13</v>
      </c>
      <c r="Q594" s="262">
        <v>14</v>
      </c>
      <c r="R594" s="262">
        <v>13</v>
      </c>
      <c r="S594" s="262">
        <v>13</v>
      </c>
      <c r="T594" s="263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253"/>
    </row>
    <row r="595" spans="1:41" s="216" customFormat="1" ht="15.6">
      <c r="A595">
        <f t="shared" si="103"/>
        <v>68</v>
      </c>
      <c r="B595" s="191" t="str">
        <f>C595&amp;":"&amp;COUNTIF($C$6:C595,C595)</f>
        <v>68:15</v>
      </c>
      <c r="C595" s="148">
        <f t="shared" si="104"/>
        <v>68</v>
      </c>
      <c r="D595" s="262">
        <v>1</v>
      </c>
      <c r="E595" s="262">
        <v>2</v>
      </c>
      <c r="F595" s="262">
        <v>1</v>
      </c>
      <c r="G595" s="262">
        <v>1</v>
      </c>
      <c r="H595" s="262">
        <v>1</v>
      </c>
      <c r="I595" s="262">
        <v>0</v>
      </c>
      <c r="J595" s="262">
        <v>2</v>
      </c>
      <c r="K595" s="262">
        <v>0</v>
      </c>
      <c r="L595" s="262">
        <v>2</v>
      </c>
      <c r="M595" s="262">
        <v>1</v>
      </c>
      <c r="N595" s="262">
        <v>8</v>
      </c>
      <c r="O595" s="262">
        <v>11</v>
      </c>
      <c r="P595" s="262">
        <v>12</v>
      </c>
      <c r="Q595" s="262">
        <v>12</v>
      </c>
      <c r="R595" s="262">
        <v>3</v>
      </c>
      <c r="S595" s="262">
        <v>11</v>
      </c>
      <c r="T595" s="263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253"/>
    </row>
    <row r="596" spans="1:41" s="216" customFormat="1" ht="15.6">
      <c r="A596">
        <f t="shared" si="103"/>
        <v>37</v>
      </c>
      <c r="B596" s="191" t="str">
        <f>C596&amp;":"&amp;COUNTIF($C$6:C596,C596)</f>
        <v>37:4</v>
      </c>
      <c r="C596" s="148">
        <f t="shared" si="104"/>
        <v>37</v>
      </c>
      <c r="D596" s="262">
        <v>0</v>
      </c>
      <c r="E596" s="262">
        <v>0</v>
      </c>
      <c r="F596" s="262">
        <v>2</v>
      </c>
      <c r="G596" s="262">
        <v>1</v>
      </c>
      <c r="H596" s="262">
        <v>0</v>
      </c>
      <c r="I596" s="262">
        <v>2</v>
      </c>
      <c r="J596" s="262">
        <v>0</v>
      </c>
      <c r="K596" s="262">
        <v>1</v>
      </c>
      <c r="L596" s="262">
        <v>0</v>
      </c>
      <c r="M596" s="262">
        <v>2</v>
      </c>
      <c r="N596" s="262">
        <v>4</v>
      </c>
      <c r="O596" s="262">
        <v>4</v>
      </c>
      <c r="P596" s="262">
        <v>13</v>
      </c>
      <c r="Q596" s="262">
        <v>3</v>
      </c>
      <c r="R596" s="262">
        <v>0</v>
      </c>
      <c r="S596" s="262">
        <v>5</v>
      </c>
      <c r="T596" s="263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253"/>
    </row>
    <row r="597" spans="1:41" s="216" customFormat="1" ht="15.6">
      <c r="A597">
        <f t="shared" si="103"/>
        <v>95</v>
      </c>
      <c r="B597" s="191" t="str">
        <f>C597&amp;":"&amp;COUNTIF($C$6:C597,C597)</f>
        <v>95:2</v>
      </c>
      <c r="C597" s="148">
        <f t="shared" si="104"/>
        <v>95</v>
      </c>
      <c r="D597" s="262">
        <v>2</v>
      </c>
      <c r="E597" s="262">
        <v>2</v>
      </c>
      <c r="F597" s="262">
        <v>2</v>
      </c>
      <c r="G597" s="262">
        <v>2</v>
      </c>
      <c r="H597" s="262">
        <v>2</v>
      </c>
      <c r="I597" s="262">
        <v>2</v>
      </c>
      <c r="J597" s="262">
        <v>2</v>
      </c>
      <c r="K597" s="262">
        <v>2</v>
      </c>
      <c r="L597" s="262">
        <v>2</v>
      </c>
      <c r="M597" s="262">
        <v>2</v>
      </c>
      <c r="N597" s="262">
        <v>9</v>
      </c>
      <c r="O597" s="262">
        <v>13</v>
      </c>
      <c r="P597" s="262">
        <v>13</v>
      </c>
      <c r="Q597" s="262">
        <v>13</v>
      </c>
      <c r="R597" s="262">
        <v>13</v>
      </c>
      <c r="S597" s="262">
        <v>14</v>
      </c>
      <c r="T597" s="263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253"/>
    </row>
    <row r="598" spans="1:41" s="216" customFormat="1" ht="15.6">
      <c r="A598">
        <f t="shared" si="103"/>
        <v>91</v>
      </c>
      <c r="B598" s="191" t="str">
        <f>C598&amp;":"&amp;COUNTIF($C$6:C598,C598)</f>
        <v>91:1</v>
      </c>
      <c r="C598" s="148">
        <f t="shared" si="104"/>
        <v>91</v>
      </c>
      <c r="D598" s="262">
        <v>1</v>
      </c>
      <c r="E598" s="262">
        <v>2</v>
      </c>
      <c r="F598" s="262">
        <v>2</v>
      </c>
      <c r="G598" s="262">
        <v>0</v>
      </c>
      <c r="H598" s="262">
        <v>1</v>
      </c>
      <c r="I598" s="262">
        <v>2</v>
      </c>
      <c r="J598" s="262">
        <v>2</v>
      </c>
      <c r="K598" s="262">
        <v>2</v>
      </c>
      <c r="L598" s="262">
        <v>2</v>
      </c>
      <c r="M598" s="262">
        <v>2</v>
      </c>
      <c r="N598" s="262">
        <v>9</v>
      </c>
      <c r="O598" s="262">
        <v>13</v>
      </c>
      <c r="P598" s="262">
        <v>13</v>
      </c>
      <c r="Q598" s="262">
        <v>13</v>
      </c>
      <c r="R598" s="262">
        <v>13</v>
      </c>
      <c r="S598" s="262">
        <v>14</v>
      </c>
      <c r="T598" s="263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253"/>
    </row>
    <row r="599" spans="1:41" s="216" customFormat="1" ht="15.6">
      <c r="A599">
        <f t="shared" si="103"/>
        <v>89</v>
      </c>
      <c r="B599" s="191" t="str">
        <f>C599&amp;":"&amp;COUNTIF($C$6:C599,C599)</f>
        <v>89:4</v>
      </c>
      <c r="C599" s="148">
        <f t="shared" si="104"/>
        <v>89</v>
      </c>
      <c r="D599" s="262">
        <v>1</v>
      </c>
      <c r="E599" s="262">
        <v>1</v>
      </c>
      <c r="F599" s="262">
        <v>2</v>
      </c>
      <c r="G599" s="262">
        <v>0</v>
      </c>
      <c r="H599" s="262">
        <v>0</v>
      </c>
      <c r="I599" s="262">
        <v>0</v>
      </c>
      <c r="J599" s="262">
        <v>2</v>
      </c>
      <c r="K599" s="262">
        <v>2</v>
      </c>
      <c r="L599" s="262">
        <v>2</v>
      </c>
      <c r="M599" s="262">
        <v>2</v>
      </c>
      <c r="N599" s="262">
        <v>9</v>
      </c>
      <c r="O599" s="262">
        <v>13</v>
      </c>
      <c r="P599" s="262">
        <v>14</v>
      </c>
      <c r="Q599" s="262">
        <v>14</v>
      </c>
      <c r="R599" s="262">
        <v>14</v>
      </c>
      <c r="S599" s="262">
        <v>13</v>
      </c>
      <c r="T599" s="263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253"/>
    </row>
    <row r="600" spans="1:41" s="216" customFormat="1" ht="15.6">
      <c r="A600">
        <f t="shared" si="103"/>
        <v>59</v>
      </c>
      <c r="B600" s="191" t="str">
        <f>C600&amp;":"&amp;COUNTIF($C$6:C600,C600)</f>
        <v>59:14</v>
      </c>
      <c r="C600" s="148">
        <f t="shared" si="104"/>
        <v>59</v>
      </c>
      <c r="D600" s="262">
        <v>2</v>
      </c>
      <c r="E600" s="262">
        <v>1</v>
      </c>
      <c r="F600" s="262">
        <v>2</v>
      </c>
      <c r="G600" s="262">
        <v>2</v>
      </c>
      <c r="H600" s="262">
        <v>2</v>
      </c>
      <c r="I600" s="262">
        <v>0</v>
      </c>
      <c r="J600" s="262">
        <v>1</v>
      </c>
      <c r="K600" s="262">
        <v>2</v>
      </c>
      <c r="L600" s="262">
        <v>1</v>
      </c>
      <c r="M600" s="262">
        <v>1</v>
      </c>
      <c r="N600" s="262">
        <v>5</v>
      </c>
      <c r="O600" s="262">
        <v>13</v>
      </c>
      <c r="P600" s="262">
        <v>8</v>
      </c>
      <c r="Q600" s="262">
        <v>10</v>
      </c>
      <c r="R600" s="262">
        <v>1</v>
      </c>
      <c r="S600" s="262">
        <v>8</v>
      </c>
      <c r="T600" s="263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253"/>
    </row>
    <row r="601" spans="1:41" s="216" customFormat="1" ht="15.6">
      <c r="A601">
        <f t="shared" si="103"/>
        <v>39</v>
      </c>
      <c r="B601" s="191" t="str">
        <f>C601&amp;":"&amp;COUNTIF($C$6:C601,C601)</f>
        <v>39:3</v>
      </c>
      <c r="C601" s="148">
        <f t="shared" si="104"/>
        <v>39</v>
      </c>
      <c r="D601" s="262">
        <v>2</v>
      </c>
      <c r="E601" s="262">
        <v>0</v>
      </c>
      <c r="F601" s="262">
        <v>2</v>
      </c>
      <c r="G601" s="262">
        <v>1</v>
      </c>
      <c r="H601" s="262">
        <v>0</v>
      </c>
      <c r="I601" s="262">
        <v>2</v>
      </c>
      <c r="J601" s="262">
        <v>1</v>
      </c>
      <c r="K601" s="262">
        <v>2</v>
      </c>
      <c r="L601" s="262">
        <v>2</v>
      </c>
      <c r="M601" s="262">
        <v>0</v>
      </c>
      <c r="N601" s="262">
        <v>4</v>
      </c>
      <c r="O601" s="262">
        <v>1</v>
      </c>
      <c r="P601" s="262">
        <v>4</v>
      </c>
      <c r="Q601" s="262">
        <v>4</v>
      </c>
      <c r="R601" s="262">
        <v>1</v>
      </c>
      <c r="S601" s="262">
        <v>13</v>
      </c>
      <c r="T601" s="263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253"/>
    </row>
    <row r="602" spans="1:41" s="216" customFormat="1" ht="15.6">
      <c r="A602">
        <f t="shared" si="103"/>
        <v>100</v>
      </c>
      <c r="B602" s="191" t="str">
        <f>C602&amp;":"&amp;COUNTIF($C$6:C602,C602)</f>
        <v>100:1</v>
      </c>
      <c r="C602" s="148">
        <f t="shared" si="104"/>
        <v>100</v>
      </c>
      <c r="D602" s="262">
        <v>2</v>
      </c>
      <c r="E602" s="262">
        <v>2</v>
      </c>
      <c r="F602" s="262">
        <v>2</v>
      </c>
      <c r="G602" s="262">
        <v>2</v>
      </c>
      <c r="H602" s="262">
        <v>2</v>
      </c>
      <c r="I602" s="262">
        <v>2</v>
      </c>
      <c r="J602" s="262">
        <v>2</v>
      </c>
      <c r="K602" s="262">
        <v>2</v>
      </c>
      <c r="L602" s="262">
        <v>2</v>
      </c>
      <c r="M602" s="262">
        <v>2</v>
      </c>
      <c r="N602" s="262">
        <v>10</v>
      </c>
      <c r="O602" s="262">
        <v>14</v>
      </c>
      <c r="P602" s="262">
        <v>14</v>
      </c>
      <c r="Q602" s="262">
        <v>14</v>
      </c>
      <c r="R602" s="262">
        <v>14</v>
      </c>
      <c r="S602" s="262">
        <v>14</v>
      </c>
      <c r="T602" s="263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253"/>
    </row>
    <row r="603" spans="1:41" s="216" customFormat="1" ht="15.6">
      <c r="A603">
        <f t="shared" si="103"/>
        <v>90</v>
      </c>
      <c r="B603" s="191" t="str">
        <f>C603&amp;":"&amp;COUNTIF($C$6:C603,C603)</f>
        <v>90:5</v>
      </c>
      <c r="C603" s="148">
        <f t="shared" si="104"/>
        <v>90</v>
      </c>
      <c r="D603" s="262">
        <v>0</v>
      </c>
      <c r="E603" s="262">
        <v>0</v>
      </c>
      <c r="F603" s="262">
        <v>2</v>
      </c>
      <c r="G603" s="262">
        <v>0</v>
      </c>
      <c r="H603" s="262">
        <v>2</v>
      </c>
      <c r="I603" s="262">
        <v>2</v>
      </c>
      <c r="J603" s="262">
        <v>2</v>
      </c>
      <c r="K603" s="262">
        <v>2</v>
      </c>
      <c r="L603" s="262">
        <v>2</v>
      </c>
      <c r="M603" s="262">
        <v>2</v>
      </c>
      <c r="N603" s="262">
        <v>9</v>
      </c>
      <c r="O603" s="262">
        <v>14</v>
      </c>
      <c r="P603" s="262">
        <v>14</v>
      </c>
      <c r="Q603" s="262">
        <v>13</v>
      </c>
      <c r="R603" s="262">
        <v>13</v>
      </c>
      <c r="S603" s="262">
        <v>13</v>
      </c>
      <c r="T603" s="26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253"/>
    </row>
    <row r="604" spans="1:41" s="216" customFormat="1" ht="15.6">
      <c r="A604">
        <f t="shared" si="103"/>
        <v>92</v>
      </c>
      <c r="B604" s="191" t="str">
        <f>C604&amp;":"&amp;COUNTIF($C$6:C604,C604)</f>
        <v>92:3</v>
      </c>
      <c r="C604" s="148">
        <f t="shared" si="104"/>
        <v>92</v>
      </c>
      <c r="D604" s="262">
        <v>2</v>
      </c>
      <c r="E604" s="262">
        <v>1</v>
      </c>
      <c r="F604" s="262">
        <v>2</v>
      </c>
      <c r="G604" s="262">
        <v>0</v>
      </c>
      <c r="H604" s="262">
        <v>1</v>
      </c>
      <c r="I604" s="262">
        <v>2</v>
      </c>
      <c r="J604" s="262">
        <v>2</v>
      </c>
      <c r="K604" s="262">
        <v>2</v>
      </c>
      <c r="L604" s="262">
        <v>2</v>
      </c>
      <c r="M604" s="262">
        <v>2</v>
      </c>
      <c r="N604" s="262">
        <v>10</v>
      </c>
      <c r="O604" s="262">
        <v>13</v>
      </c>
      <c r="P604" s="262">
        <v>13</v>
      </c>
      <c r="Q604" s="262">
        <v>13</v>
      </c>
      <c r="R604" s="262">
        <v>14</v>
      </c>
      <c r="S604" s="262">
        <v>13</v>
      </c>
      <c r="T604" s="263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253"/>
    </row>
    <row r="605" spans="1:41" s="216" customFormat="1" ht="15.6">
      <c r="A605">
        <f t="shared" si="103"/>
        <v>69</v>
      </c>
      <c r="B605" s="191" t="str">
        <f>C605&amp;":"&amp;COUNTIF($C$6:C605,C605)</f>
        <v>69:12</v>
      </c>
      <c r="C605" s="148">
        <f t="shared" si="104"/>
        <v>69</v>
      </c>
      <c r="D605" s="262">
        <v>1</v>
      </c>
      <c r="E605" s="262">
        <v>0</v>
      </c>
      <c r="F605" s="262">
        <v>0</v>
      </c>
      <c r="G605" s="262">
        <v>2</v>
      </c>
      <c r="H605" s="262">
        <v>2</v>
      </c>
      <c r="I605" s="262">
        <v>1</v>
      </c>
      <c r="J605" s="262">
        <v>1</v>
      </c>
      <c r="K605" s="262">
        <v>2</v>
      </c>
      <c r="L605" s="262">
        <v>1</v>
      </c>
      <c r="M605" s="262">
        <v>0</v>
      </c>
      <c r="N605" s="262">
        <v>8</v>
      </c>
      <c r="O605" s="262">
        <v>6</v>
      </c>
      <c r="P605" s="262">
        <v>14</v>
      </c>
      <c r="Q605" s="262">
        <v>14</v>
      </c>
      <c r="R605" s="262">
        <v>12</v>
      </c>
      <c r="S605" s="262">
        <v>5</v>
      </c>
      <c r="T605" s="263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253"/>
    </row>
    <row r="606" spans="1:41" s="216" customFormat="1" ht="15.6">
      <c r="A606">
        <f t="shared" si="103"/>
        <v>60</v>
      </c>
      <c r="B606" s="191" t="str">
        <f>C606&amp;":"&amp;COUNTIF($C$6:C606,C606)</f>
        <v>60:9</v>
      </c>
      <c r="C606" s="148">
        <f t="shared" si="104"/>
        <v>60</v>
      </c>
      <c r="D606" s="262">
        <v>2</v>
      </c>
      <c r="E606" s="262">
        <v>1</v>
      </c>
      <c r="F606" s="262">
        <v>1</v>
      </c>
      <c r="G606" s="262">
        <v>0</v>
      </c>
      <c r="H606" s="262">
        <v>0</v>
      </c>
      <c r="I606" s="262">
        <v>2</v>
      </c>
      <c r="J606" s="262">
        <v>0</v>
      </c>
      <c r="K606" s="262">
        <v>1</v>
      </c>
      <c r="L606" s="262">
        <v>1</v>
      </c>
      <c r="M606" s="262">
        <v>1</v>
      </c>
      <c r="N606" s="262">
        <v>0</v>
      </c>
      <c r="O606" s="262">
        <v>6</v>
      </c>
      <c r="P606" s="262">
        <v>10</v>
      </c>
      <c r="Q606" s="262">
        <v>9</v>
      </c>
      <c r="R606" s="262">
        <v>13</v>
      </c>
      <c r="S606" s="262">
        <v>13</v>
      </c>
      <c r="T606" s="263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253"/>
    </row>
    <row r="607" spans="1:41" s="216" customFormat="1" ht="15.6">
      <c r="A607">
        <f t="shared" si="103"/>
        <v>97</v>
      </c>
      <c r="B607" s="191" t="str">
        <f>C607&amp;":"&amp;COUNTIF($C$6:C607,C607)</f>
        <v>97:2</v>
      </c>
      <c r="C607" s="148">
        <f t="shared" si="104"/>
        <v>97</v>
      </c>
      <c r="D607" s="262">
        <v>2</v>
      </c>
      <c r="E607" s="262">
        <v>2</v>
      </c>
      <c r="F607" s="262">
        <v>2</v>
      </c>
      <c r="G607" s="262">
        <v>2</v>
      </c>
      <c r="H607" s="262">
        <v>2</v>
      </c>
      <c r="I607" s="262">
        <v>2</v>
      </c>
      <c r="J607" s="262">
        <v>2</v>
      </c>
      <c r="K607" s="262">
        <v>2</v>
      </c>
      <c r="L607" s="262">
        <v>2</v>
      </c>
      <c r="M607" s="262">
        <v>2</v>
      </c>
      <c r="N607" s="262">
        <v>9</v>
      </c>
      <c r="O607" s="262">
        <v>13</v>
      </c>
      <c r="P607" s="262">
        <v>14</v>
      </c>
      <c r="Q607" s="262">
        <v>14</v>
      </c>
      <c r="R607" s="262">
        <v>14</v>
      </c>
      <c r="S607" s="262">
        <v>13</v>
      </c>
      <c r="T607" s="263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253"/>
    </row>
    <row r="608" spans="1:41" s="216" customFormat="1" ht="15.6">
      <c r="A608">
        <f t="shared" si="103"/>
        <v>94</v>
      </c>
      <c r="B608" s="191" t="str">
        <f>C608&amp;":"&amp;COUNTIF($C$6:C608,C608)</f>
        <v>94:1</v>
      </c>
      <c r="C608" s="148">
        <f t="shared" si="104"/>
        <v>94</v>
      </c>
      <c r="D608" s="262">
        <v>2</v>
      </c>
      <c r="E608" s="262">
        <v>2</v>
      </c>
      <c r="F608" s="262">
        <v>2</v>
      </c>
      <c r="G608" s="262">
        <v>2</v>
      </c>
      <c r="H608" s="262">
        <v>0</v>
      </c>
      <c r="I608" s="262">
        <v>1</v>
      </c>
      <c r="J608" s="262">
        <v>2</v>
      </c>
      <c r="K608" s="262">
        <v>2</v>
      </c>
      <c r="L608" s="262">
        <v>2</v>
      </c>
      <c r="M608" s="262">
        <v>2</v>
      </c>
      <c r="N608" s="262">
        <v>10</v>
      </c>
      <c r="O608" s="262">
        <v>13</v>
      </c>
      <c r="P608" s="262">
        <v>13</v>
      </c>
      <c r="Q608" s="262">
        <v>14</v>
      </c>
      <c r="R608" s="262">
        <v>14</v>
      </c>
      <c r="S608" s="262">
        <v>13</v>
      </c>
      <c r="T608" s="263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253"/>
    </row>
    <row r="609" spans="1:41" s="216" customFormat="1" ht="15.6">
      <c r="A609">
        <f t="shared" si="103"/>
        <v>89</v>
      </c>
      <c r="B609" s="191" t="str">
        <f>C609&amp;":"&amp;COUNTIF($C$6:C609,C609)</f>
        <v>89:5</v>
      </c>
      <c r="C609" s="148">
        <f t="shared" si="104"/>
        <v>89</v>
      </c>
      <c r="D609" s="262">
        <v>1</v>
      </c>
      <c r="E609" s="262">
        <v>0</v>
      </c>
      <c r="F609" s="262">
        <v>2</v>
      </c>
      <c r="G609" s="262">
        <v>1</v>
      </c>
      <c r="H609" s="262">
        <v>2</v>
      </c>
      <c r="I609" s="262">
        <v>0</v>
      </c>
      <c r="J609" s="262">
        <v>2</v>
      </c>
      <c r="K609" s="262">
        <v>2</v>
      </c>
      <c r="L609" s="262">
        <v>2</v>
      </c>
      <c r="M609" s="262">
        <v>2</v>
      </c>
      <c r="N609" s="262">
        <v>9</v>
      </c>
      <c r="O609" s="262">
        <v>13</v>
      </c>
      <c r="P609" s="262">
        <v>13</v>
      </c>
      <c r="Q609" s="262">
        <v>13</v>
      </c>
      <c r="R609" s="262">
        <v>13</v>
      </c>
      <c r="S609" s="262">
        <v>14</v>
      </c>
      <c r="T609" s="263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253"/>
    </row>
    <row r="610" spans="1:41" s="216" customFormat="1" ht="15.6">
      <c r="A610">
        <f t="shared" si="103"/>
        <v>34</v>
      </c>
      <c r="B610" s="191" t="str">
        <f>C610&amp;":"&amp;COUNTIF($C$6:C610,C610)</f>
        <v>34:3</v>
      </c>
      <c r="C610" s="148">
        <f t="shared" si="104"/>
        <v>34</v>
      </c>
      <c r="D610" s="262">
        <v>1</v>
      </c>
      <c r="E610" s="262">
        <v>2</v>
      </c>
      <c r="F610" s="262">
        <v>0</v>
      </c>
      <c r="G610" s="262">
        <v>0</v>
      </c>
      <c r="H610" s="262">
        <v>2</v>
      </c>
      <c r="I610" s="262">
        <v>1</v>
      </c>
      <c r="J610" s="262">
        <v>0</v>
      </c>
      <c r="K610" s="262">
        <v>0</v>
      </c>
      <c r="L610" s="262">
        <v>2</v>
      </c>
      <c r="M610" s="262">
        <v>0</v>
      </c>
      <c r="N610" s="262">
        <v>5</v>
      </c>
      <c r="O610" s="262">
        <v>3</v>
      </c>
      <c r="P610" s="262">
        <v>2</v>
      </c>
      <c r="Q610" s="262">
        <v>6</v>
      </c>
      <c r="R610" s="262">
        <v>10</v>
      </c>
      <c r="S610" s="262">
        <v>0</v>
      </c>
      <c r="T610" s="263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253"/>
    </row>
    <row r="611" spans="1:41" s="216" customFormat="1" ht="15.6">
      <c r="A611">
        <f t="shared" si="103"/>
        <v>51</v>
      </c>
      <c r="B611" s="191" t="str">
        <f>C611&amp;":"&amp;COUNTIF($C$6:C611,C611)</f>
        <v>51:9</v>
      </c>
      <c r="C611" s="148">
        <f t="shared" si="104"/>
        <v>51</v>
      </c>
      <c r="D611" s="262">
        <v>0</v>
      </c>
      <c r="E611" s="262">
        <v>1</v>
      </c>
      <c r="F611" s="262">
        <v>1</v>
      </c>
      <c r="G611" s="262">
        <v>2</v>
      </c>
      <c r="H611" s="262">
        <v>2</v>
      </c>
      <c r="I611" s="262">
        <v>1</v>
      </c>
      <c r="J611" s="262">
        <v>2</v>
      </c>
      <c r="K611" s="262">
        <v>2</v>
      </c>
      <c r="L611" s="262">
        <v>0</v>
      </c>
      <c r="M611" s="262">
        <v>1</v>
      </c>
      <c r="N611" s="262">
        <v>5</v>
      </c>
      <c r="O611" s="262">
        <v>10</v>
      </c>
      <c r="P611" s="262">
        <v>2</v>
      </c>
      <c r="Q611" s="262">
        <v>11</v>
      </c>
      <c r="R611" s="262">
        <v>10</v>
      </c>
      <c r="S611" s="262">
        <v>1</v>
      </c>
      <c r="T611" s="263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253"/>
    </row>
    <row r="612" spans="1:41" s="216" customFormat="1" ht="15.6">
      <c r="A612">
        <f t="shared" si="103"/>
        <v>96</v>
      </c>
      <c r="B612" s="191" t="str">
        <f>C612&amp;":"&amp;COUNTIF($C$6:C612,C612)</f>
        <v>96:1</v>
      </c>
      <c r="C612" s="148">
        <f t="shared" si="104"/>
        <v>96</v>
      </c>
      <c r="D612" s="262">
        <v>2</v>
      </c>
      <c r="E612" s="262">
        <v>2</v>
      </c>
      <c r="F612" s="262">
        <v>2</v>
      </c>
      <c r="G612" s="262">
        <v>2</v>
      </c>
      <c r="H612" s="262">
        <v>2</v>
      </c>
      <c r="I612" s="262">
        <v>2</v>
      </c>
      <c r="J612" s="262">
        <v>2</v>
      </c>
      <c r="K612" s="262">
        <v>2</v>
      </c>
      <c r="L612" s="262">
        <v>2</v>
      </c>
      <c r="M612" s="262">
        <v>2</v>
      </c>
      <c r="N612" s="262">
        <v>9</v>
      </c>
      <c r="O612" s="262">
        <v>13</v>
      </c>
      <c r="P612" s="262">
        <v>14</v>
      </c>
      <c r="Q612" s="262">
        <v>14</v>
      </c>
      <c r="R612" s="262">
        <v>13</v>
      </c>
      <c r="S612" s="262">
        <v>13</v>
      </c>
      <c r="T612" s="263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253"/>
    </row>
    <row r="613" spans="1:41" s="216" customFormat="1" ht="15.6">
      <c r="A613">
        <f t="shared" si="103"/>
        <v>89</v>
      </c>
      <c r="B613" s="191" t="str">
        <f>C613&amp;":"&amp;COUNTIF($C$6:C613,C613)</f>
        <v>89:6</v>
      </c>
      <c r="C613" s="148">
        <f t="shared" si="104"/>
        <v>89</v>
      </c>
      <c r="D613" s="262">
        <v>2</v>
      </c>
      <c r="E613" s="262">
        <v>0</v>
      </c>
      <c r="F613" s="262">
        <v>2</v>
      </c>
      <c r="G613" s="262">
        <v>1</v>
      </c>
      <c r="H613" s="262">
        <v>2</v>
      </c>
      <c r="I613" s="262">
        <v>0</v>
      </c>
      <c r="J613" s="262">
        <v>2</v>
      </c>
      <c r="K613" s="262">
        <v>2</v>
      </c>
      <c r="L613" s="262">
        <v>2</v>
      </c>
      <c r="M613" s="262">
        <v>2</v>
      </c>
      <c r="N613" s="262">
        <v>9</v>
      </c>
      <c r="O613" s="262">
        <v>13</v>
      </c>
      <c r="P613" s="262">
        <v>13</v>
      </c>
      <c r="Q613" s="262">
        <v>13</v>
      </c>
      <c r="R613" s="262">
        <v>13</v>
      </c>
      <c r="S613" s="262">
        <v>13</v>
      </c>
      <c r="T613" s="26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253"/>
    </row>
    <row r="614" spans="1:41" s="216" customFormat="1" ht="15.6">
      <c r="A614">
        <f t="shared" si="103"/>
        <v>94</v>
      </c>
      <c r="B614" s="191" t="str">
        <f>C614&amp;":"&amp;COUNTIF($C$6:C614,C614)</f>
        <v>94:2</v>
      </c>
      <c r="C614" s="148">
        <f t="shared" si="104"/>
        <v>94</v>
      </c>
      <c r="D614" s="262">
        <v>0</v>
      </c>
      <c r="E614" s="262">
        <v>2</v>
      </c>
      <c r="F614" s="262">
        <v>2</v>
      </c>
      <c r="G614" s="262">
        <v>2</v>
      </c>
      <c r="H614" s="262">
        <v>2</v>
      </c>
      <c r="I614" s="262">
        <v>0</v>
      </c>
      <c r="J614" s="262">
        <v>2</v>
      </c>
      <c r="K614" s="262">
        <v>2</v>
      </c>
      <c r="L614" s="262">
        <v>2</v>
      </c>
      <c r="M614" s="262">
        <v>2</v>
      </c>
      <c r="N614" s="262">
        <v>10</v>
      </c>
      <c r="O614" s="262">
        <v>13</v>
      </c>
      <c r="P614" s="262">
        <v>14</v>
      </c>
      <c r="Q614" s="262">
        <v>14</v>
      </c>
      <c r="R614" s="262">
        <v>13</v>
      </c>
      <c r="S614" s="262">
        <v>14</v>
      </c>
      <c r="T614" s="263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253"/>
    </row>
    <row r="615" spans="1:41" s="216" customFormat="1" ht="15.6">
      <c r="A615">
        <f t="shared" si="103"/>
        <v>38</v>
      </c>
      <c r="B615" s="191" t="str">
        <f>C615&amp;":"&amp;COUNTIF($C$6:C615,C615)</f>
        <v>38:4</v>
      </c>
      <c r="C615" s="148">
        <f t="shared" si="104"/>
        <v>38</v>
      </c>
      <c r="D615" s="262">
        <v>2</v>
      </c>
      <c r="E615" s="262">
        <v>0</v>
      </c>
      <c r="F615" s="262">
        <v>2</v>
      </c>
      <c r="G615" s="262">
        <v>0</v>
      </c>
      <c r="H615" s="262">
        <v>0</v>
      </c>
      <c r="I615" s="262">
        <v>2</v>
      </c>
      <c r="J615" s="262">
        <v>0</v>
      </c>
      <c r="K615" s="262">
        <v>2</v>
      </c>
      <c r="L615" s="262">
        <v>1</v>
      </c>
      <c r="M615" s="262">
        <v>2</v>
      </c>
      <c r="N615" s="262">
        <v>8</v>
      </c>
      <c r="O615" s="262">
        <v>0</v>
      </c>
      <c r="P615" s="262">
        <v>3</v>
      </c>
      <c r="Q615" s="262">
        <v>7</v>
      </c>
      <c r="R615" s="262">
        <v>7</v>
      </c>
      <c r="S615" s="262">
        <v>2</v>
      </c>
      <c r="T615" s="263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253"/>
    </row>
    <row r="616" spans="1:41" s="216" customFormat="1" ht="15.6">
      <c r="A616">
        <f t="shared" si="103"/>
        <v>58</v>
      </c>
      <c r="B616" s="191" t="str">
        <f>C616&amp;":"&amp;COUNTIF($C$6:C616,C616)</f>
        <v>58:10</v>
      </c>
      <c r="C616" s="148">
        <f t="shared" si="104"/>
        <v>58</v>
      </c>
      <c r="D616" s="262">
        <v>1</v>
      </c>
      <c r="E616" s="262">
        <v>2</v>
      </c>
      <c r="F616" s="262">
        <v>1</v>
      </c>
      <c r="G616" s="262">
        <v>0</v>
      </c>
      <c r="H616" s="262">
        <v>1</v>
      </c>
      <c r="I616" s="262">
        <v>1</v>
      </c>
      <c r="J616" s="262">
        <v>0</v>
      </c>
      <c r="K616" s="262">
        <v>0</v>
      </c>
      <c r="L616" s="262">
        <v>2</v>
      </c>
      <c r="M616" s="262">
        <v>1</v>
      </c>
      <c r="N616" s="262">
        <v>10</v>
      </c>
      <c r="O616" s="262">
        <v>11</v>
      </c>
      <c r="P616" s="262">
        <v>6</v>
      </c>
      <c r="Q616" s="262">
        <v>7</v>
      </c>
      <c r="R616" s="262">
        <v>6</v>
      </c>
      <c r="S616" s="262">
        <v>9</v>
      </c>
      <c r="T616" s="263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253"/>
    </row>
    <row r="617" spans="1:41" s="216" customFormat="1" ht="15.6">
      <c r="A617">
        <f t="shared" si="103"/>
        <v>98</v>
      </c>
      <c r="B617" s="191" t="str">
        <f>C617&amp;":"&amp;COUNTIF($C$6:C617,C617)</f>
        <v>98:1</v>
      </c>
      <c r="C617" s="148">
        <f t="shared" si="104"/>
        <v>98</v>
      </c>
      <c r="D617" s="262">
        <v>2</v>
      </c>
      <c r="E617" s="262">
        <v>2</v>
      </c>
      <c r="F617" s="262">
        <v>2</v>
      </c>
      <c r="G617" s="262">
        <v>2</v>
      </c>
      <c r="H617" s="262">
        <v>2</v>
      </c>
      <c r="I617" s="262">
        <v>2</v>
      </c>
      <c r="J617" s="262">
        <v>2</v>
      </c>
      <c r="K617" s="262">
        <v>2</v>
      </c>
      <c r="L617" s="262">
        <v>2</v>
      </c>
      <c r="M617" s="262">
        <v>2</v>
      </c>
      <c r="N617" s="262">
        <v>10</v>
      </c>
      <c r="O617" s="262">
        <v>14</v>
      </c>
      <c r="P617" s="262">
        <v>13</v>
      </c>
      <c r="Q617" s="262">
        <v>14</v>
      </c>
      <c r="R617" s="262">
        <v>14</v>
      </c>
      <c r="S617" s="262">
        <v>13</v>
      </c>
      <c r="T617" s="263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253"/>
    </row>
    <row r="618" spans="1:41" s="216" customFormat="1" ht="15.6">
      <c r="A618">
        <f t="shared" si="103"/>
        <v>91</v>
      </c>
      <c r="B618" s="191" t="str">
        <f>C618&amp;":"&amp;COUNTIF($C$6:C618,C618)</f>
        <v>91:2</v>
      </c>
      <c r="C618" s="148">
        <f t="shared" si="104"/>
        <v>91</v>
      </c>
      <c r="D618" s="262">
        <v>0</v>
      </c>
      <c r="E618" s="262">
        <v>0</v>
      </c>
      <c r="F618" s="262">
        <v>2</v>
      </c>
      <c r="G618" s="262">
        <v>0</v>
      </c>
      <c r="H618" s="262">
        <v>2</v>
      </c>
      <c r="I618" s="262">
        <v>1</v>
      </c>
      <c r="J618" s="262">
        <v>2</v>
      </c>
      <c r="K618" s="262">
        <v>2</v>
      </c>
      <c r="L618" s="262">
        <v>2</v>
      </c>
      <c r="M618" s="262">
        <v>2</v>
      </c>
      <c r="N618" s="262">
        <v>10</v>
      </c>
      <c r="O618" s="262">
        <v>14</v>
      </c>
      <c r="P618" s="262">
        <v>13</v>
      </c>
      <c r="Q618" s="262">
        <v>13</v>
      </c>
      <c r="R618" s="262">
        <v>14</v>
      </c>
      <c r="S618" s="262">
        <v>14</v>
      </c>
      <c r="T618" s="263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253"/>
    </row>
    <row r="619" spans="1:41" s="216" customFormat="1" ht="15.6">
      <c r="A619">
        <f t="shared" si="103"/>
        <v>91</v>
      </c>
      <c r="B619" s="191" t="str">
        <f>C619&amp;":"&amp;COUNTIF($C$6:C619,C619)</f>
        <v>91:3</v>
      </c>
      <c r="C619" s="148">
        <f t="shared" si="104"/>
        <v>91</v>
      </c>
      <c r="D619" s="262">
        <v>1</v>
      </c>
      <c r="E619" s="262">
        <v>0</v>
      </c>
      <c r="F619" s="262">
        <v>2</v>
      </c>
      <c r="G619" s="262">
        <v>1</v>
      </c>
      <c r="H619" s="262">
        <v>1</v>
      </c>
      <c r="I619" s="262">
        <v>2</v>
      </c>
      <c r="J619" s="262">
        <v>2</v>
      </c>
      <c r="K619" s="262">
        <v>2</v>
      </c>
      <c r="L619" s="262">
        <v>2</v>
      </c>
      <c r="M619" s="262">
        <v>2</v>
      </c>
      <c r="N619" s="262">
        <v>9</v>
      </c>
      <c r="O619" s="262">
        <v>14</v>
      </c>
      <c r="P619" s="262">
        <v>13</v>
      </c>
      <c r="Q619" s="262">
        <v>13</v>
      </c>
      <c r="R619" s="262">
        <v>13</v>
      </c>
      <c r="S619" s="262">
        <v>14</v>
      </c>
      <c r="T619" s="263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253"/>
    </row>
    <row r="620" spans="1:41" s="216" customFormat="1" ht="15.6">
      <c r="A620">
        <f t="shared" si="103"/>
        <v>41</v>
      </c>
      <c r="B620" s="191" t="str">
        <f>C620&amp;":"&amp;COUNTIF($C$6:C620,C620)</f>
        <v>41:4</v>
      </c>
      <c r="C620" s="148">
        <f t="shared" si="104"/>
        <v>41</v>
      </c>
      <c r="D620" s="262">
        <v>0</v>
      </c>
      <c r="E620" s="262">
        <v>0</v>
      </c>
      <c r="F620" s="262">
        <v>0</v>
      </c>
      <c r="G620" s="262">
        <v>1</v>
      </c>
      <c r="H620" s="262">
        <v>1</v>
      </c>
      <c r="I620" s="262">
        <v>0</v>
      </c>
      <c r="J620" s="262">
        <v>2</v>
      </c>
      <c r="K620" s="262">
        <v>0</v>
      </c>
      <c r="L620" s="262">
        <v>2</v>
      </c>
      <c r="M620" s="262">
        <v>2</v>
      </c>
      <c r="N620" s="262">
        <v>4</v>
      </c>
      <c r="O620" s="262">
        <v>4</v>
      </c>
      <c r="P620" s="262">
        <v>5</v>
      </c>
      <c r="Q620" s="262">
        <v>10</v>
      </c>
      <c r="R620" s="262">
        <v>3</v>
      </c>
      <c r="S620" s="262">
        <v>7</v>
      </c>
      <c r="T620" s="263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253"/>
    </row>
    <row r="621" spans="1:41" s="216" customFormat="1" ht="15.6">
      <c r="A621">
        <f t="shared" si="103"/>
        <v>61</v>
      </c>
      <c r="B621" s="191" t="str">
        <f>C621&amp;":"&amp;COUNTIF($C$6:C621,C621)</f>
        <v>61:17</v>
      </c>
      <c r="C621" s="148">
        <f t="shared" si="104"/>
        <v>61</v>
      </c>
      <c r="D621" s="262">
        <v>2</v>
      </c>
      <c r="E621" s="262">
        <v>0</v>
      </c>
      <c r="F621" s="262">
        <v>0</v>
      </c>
      <c r="G621" s="262">
        <v>1</v>
      </c>
      <c r="H621" s="262">
        <v>1</v>
      </c>
      <c r="I621" s="262">
        <v>2</v>
      </c>
      <c r="J621" s="262">
        <v>1</v>
      </c>
      <c r="K621" s="262">
        <v>1</v>
      </c>
      <c r="L621" s="262">
        <v>0</v>
      </c>
      <c r="M621" s="262">
        <v>1</v>
      </c>
      <c r="N621" s="262">
        <v>3</v>
      </c>
      <c r="O621" s="262">
        <v>12</v>
      </c>
      <c r="P621" s="262">
        <v>12</v>
      </c>
      <c r="Q621" s="262">
        <v>11</v>
      </c>
      <c r="R621" s="262">
        <v>6</v>
      </c>
      <c r="S621" s="262">
        <v>8</v>
      </c>
      <c r="T621" s="263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253"/>
    </row>
    <row r="622" spans="1:41" s="216" customFormat="1" ht="15.6">
      <c r="A622">
        <f t="shared" si="103"/>
        <v>98</v>
      </c>
      <c r="B622" s="191" t="str">
        <f>C622&amp;":"&amp;COUNTIF($C$6:C622,C622)</f>
        <v>98:2</v>
      </c>
      <c r="C622" s="148">
        <f t="shared" si="104"/>
        <v>98</v>
      </c>
      <c r="D622" s="262">
        <v>2</v>
      </c>
      <c r="E622" s="262">
        <v>2</v>
      </c>
      <c r="F622" s="262">
        <v>2</v>
      </c>
      <c r="G622" s="262">
        <v>2</v>
      </c>
      <c r="H622" s="262">
        <v>2</v>
      </c>
      <c r="I622" s="262">
        <v>2</v>
      </c>
      <c r="J622" s="262">
        <v>2</v>
      </c>
      <c r="K622" s="262">
        <v>2</v>
      </c>
      <c r="L622" s="262">
        <v>2</v>
      </c>
      <c r="M622" s="262">
        <v>2</v>
      </c>
      <c r="N622" s="262">
        <v>9</v>
      </c>
      <c r="O622" s="262">
        <v>14</v>
      </c>
      <c r="P622" s="262">
        <v>14</v>
      </c>
      <c r="Q622" s="262">
        <v>14</v>
      </c>
      <c r="R622" s="262">
        <v>14</v>
      </c>
      <c r="S622" s="262">
        <v>13</v>
      </c>
      <c r="T622" s="263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253"/>
    </row>
    <row r="623" spans="1:41" s="216" customFormat="1" ht="15.6">
      <c r="A623">
        <f t="shared" si="103"/>
        <v>91</v>
      </c>
      <c r="B623" s="191" t="str">
        <f>C623&amp;":"&amp;COUNTIF($C$6:C623,C623)</f>
        <v>91:4</v>
      </c>
      <c r="C623" s="148">
        <f t="shared" si="104"/>
        <v>91</v>
      </c>
      <c r="D623" s="262">
        <v>1</v>
      </c>
      <c r="E623" s="262">
        <v>0</v>
      </c>
      <c r="F623" s="262">
        <v>2</v>
      </c>
      <c r="G623" s="262">
        <v>2</v>
      </c>
      <c r="H623" s="262">
        <v>2</v>
      </c>
      <c r="I623" s="262">
        <v>0</v>
      </c>
      <c r="J623" s="262">
        <v>2</v>
      </c>
      <c r="K623" s="262">
        <v>2</v>
      </c>
      <c r="L623" s="262">
        <v>2</v>
      </c>
      <c r="M623" s="262">
        <v>2</v>
      </c>
      <c r="N623" s="262">
        <v>9</v>
      </c>
      <c r="O623" s="262">
        <v>13</v>
      </c>
      <c r="P623" s="262">
        <v>14</v>
      </c>
      <c r="Q623" s="262">
        <v>13</v>
      </c>
      <c r="R623" s="262">
        <v>14</v>
      </c>
      <c r="S623" s="262">
        <v>13</v>
      </c>
      <c r="T623" s="26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253"/>
    </row>
    <row r="624" spans="1:41" s="216" customFormat="1" ht="15.6">
      <c r="A624">
        <f t="shared" si="103"/>
        <v>91</v>
      </c>
      <c r="B624" s="191" t="str">
        <f>C624&amp;":"&amp;COUNTIF($C$6:C624,C624)</f>
        <v>91:5</v>
      </c>
      <c r="C624" s="148">
        <f t="shared" si="104"/>
        <v>91</v>
      </c>
      <c r="D624" s="262">
        <v>2</v>
      </c>
      <c r="E624" s="262">
        <v>0</v>
      </c>
      <c r="F624" s="262">
        <v>2</v>
      </c>
      <c r="G624" s="262">
        <v>0</v>
      </c>
      <c r="H624" s="262">
        <v>1</v>
      </c>
      <c r="I624" s="262">
        <v>1</v>
      </c>
      <c r="J624" s="262">
        <v>2</v>
      </c>
      <c r="K624" s="262">
        <v>2</v>
      </c>
      <c r="L624" s="262">
        <v>2</v>
      </c>
      <c r="M624" s="262">
        <v>2</v>
      </c>
      <c r="N624" s="262">
        <v>10</v>
      </c>
      <c r="O624" s="262">
        <v>13</v>
      </c>
      <c r="P624" s="262">
        <v>13</v>
      </c>
      <c r="Q624" s="262">
        <v>14</v>
      </c>
      <c r="R624" s="262">
        <v>13</v>
      </c>
      <c r="S624" s="262">
        <v>14</v>
      </c>
      <c r="T624" s="263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253"/>
    </row>
    <row r="625" spans="1:41" s="216" customFormat="1" ht="15.6">
      <c r="A625">
        <f t="shared" si="103"/>
        <v>54</v>
      </c>
      <c r="B625" s="191" t="str">
        <f>C625&amp;":"&amp;COUNTIF($C$6:C625,C625)</f>
        <v>54:8</v>
      </c>
      <c r="C625" s="148">
        <f t="shared" si="104"/>
        <v>54</v>
      </c>
      <c r="D625" s="262">
        <v>0</v>
      </c>
      <c r="E625" s="262">
        <v>2</v>
      </c>
      <c r="F625" s="262">
        <v>0</v>
      </c>
      <c r="G625" s="262">
        <v>1</v>
      </c>
      <c r="H625" s="262">
        <v>0</v>
      </c>
      <c r="I625" s="262">
        <v>2</v>
      </c>
      <c r="J625" s="262">
        <v>1</v>
      </c>
      <c r="K625" s="262">
        <v>1</v>
      </c>
      <c r="L625" s="262">
        <v>2</v>
      </c>
      <c r="M625" s="262">
        <v>0</v>
      </c>
      <c r="N625" s="262">
        <v>8</v>
      </c>
      <c r="O625" s="262">
        <v>14</v>
      </c>
      <c r="P625" s="262">
        <v>6</v>
      </c>
      <c r="Q625" s="262">
        <v>5</v>
      </c>
      <c r="R625" s="262">
        <v>3</v>
      </c>
      <c r="S625" s="262">
        <v>9</v>
      </c>
      <c r="T625" s="263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253"/>
    </row>
    <row r="626" spans="1:41" s="216" customFormat="1" ht="15.6">
      <c r="A626">
        <f t="shared" si="103"/>
        <v>58</v>
      </c>
      <c r="B626" s="191" t="str">
        <f>C626&amp;":"&amp;COUNTIF($C$6:C626,C626)</f>
        <v>58:11</v>
      </c>
      <c r="C626" s="148">
        <f t="shared" si="104"/>
        <v>58</v>
      </c>
      <c r="D626" s="262">
        <v>0</v>
      </c>
      <c r="E626" s="262">
        <v>2</v>
      </c>
      <c r="F626" s="262">
        <v>1</v>
      </c>
      <c r="G626" s="262">
        <v>0</v>
      </c>
      <c r="H626" s="262">
        <v>1</v>
      </c>
      <c r="I626" s="262">
        <v>0</v>
      </c>
      <c r="J626" s="262">
        <v>0</v>
      </c>
      <c r="K626" s="262">
        <v>2</v>
      </c>
      <c r="L626" s="262">
        <v>0</v>
      </c>
      <c r="M626" s="262">
        <v>2</v>
      </c>
      <c r="N626" s="262">
        <v>10</v>
      </c>
      <c r="O626" s="262">
        <v>14</v>
      </c>
      <c r="P626" s="262">
        <v>9</v>
      </c>
      <c r="Q626" s="262">
        <v>1</v>
      </c>
      <c r="R626" s="262">
        <v>8</v>
      </c>
      <c r="S626" s="262">
        <v>8</v>
      </c>
      <c r="T626" s="263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253"/>
    </row>
    <row r="627" spans="1:41" s="216" customFormat="1" ht="15.6">
      <c r="A627">
        <f t="shared" si="103"/>
        <v>99</v>
      </c>
      <c r="B627" s="191" t="str">
        <f>C627&amp;":"&amp;COUNTIF($C$6:C627,C627)</f>
        <v>99:1</v>
      </c>
      <c r="C627" s="148">
        <f t="shared" si="104"/>
        <v>99</v>
      </c>
      <c r="D627" s="262">
        <v>2</v>
      </c>
      <c r="E627" s="262">
        <v>2</v>
      </c>
      <c r="F627" s="262">
        <v>2</v>
      </c>
      <c r="G627" s="262">
        <v>2</v>
      </c>
      <c r="H627" s="262">
        <v>2</v>
      </c>
      <c r="I627" s="262">
        <v>2</v>
      </c>
      <c r="J627" s="262">
        <v>2</v>
      </c>
      <c r="K627" s="262">
        <v>2</v>
      </c>
      <c r="L627" s="262">
        <v>2</v>
      </c>
      <c r="M627" s="262">
        <v>2</v>
      </c>
      <c r="N627" s="262">
        <v>10</v>
      </c>
      <c r="O627" s="262">
        <v>14</v>
      </c>
      <c r="P627" s="262">
        <v>13</v>
      </c>
      <c r="Q627" s="262">
        <v>14</v>
      </c>
      <c r="R627" s="262">
        <v>14</v>
      </c>
      <c r="S627" s="262">
        <v>14</v>
      </c>
      <c r="T627" s="263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253"/>
    </row>
    <row r="628" spans="1:41" s="216" customFormat="1" ht="15.6">
      <c r="A628">
        <f t="shared" si="103"/>
        <v>92</v>
      </c>
      <c r="B628" s="191" t="str">
        <f>C628&amp;":"&amp;COUNTIF($C$6:C628,C628)</f>
        <v>92:4</v>
      </c>
      <c r="C628" s="148">
        <f t="shared" si="104"/>
        <v>92</v>
      </c>
      <c r="D628" s="262">
        <v>2</v>
      </c>
      <c r="E628" s="262">
        <v>1</v>
      </c>
      <c r="F628" s="262">
        <v>2</v>
      </c>
      <c r="G628" s="262">
        <v>0</v>
      </c>
      <c r="H628" s="262">
        <v>0</v>
      </c>
      <c r="I628" s="262">
        <v>0</v>
      </c>
      <c r="J628" s="262">
        <v>2</v>
      </c>
      <c r="K628" s="262">
        <v>2</v>
      </c>
      <c r="L628" s="262">
        <v>2</v>
      </c>
      <c r="M628" s="262">
        <v>2</v>
      </c>
      <c r="N628" s="262">
        <v>9</v>
      </c>
      <c r="O628" s="262">
        <v>14</v>
      </c>
      <c r="P628" s="262">
        <v>14</v>
      </c>
      <c r="Q628" s="262">
        <v>14</v>
      </c>
      <c r="R628" s="262">
        <v>14</v>
      </c>
      <c r="S628" s="262">
        <v>14</v>
      </c>
      <c r="T628" s="263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253"/>
    </row>
    <row r="629" spans="1:41" s="216" customFormat="1" ht="15.6">
      <c r="A629">
        <f t="shared" si="103"/>
        <v>92</v>
      </c>
      <c r="B629" s="191" t="str">
        <f>C629&amp;":"&amp;COUNTIF($C$6:C629,C629)</f>
        <v>92:5</v>
      </c>
      <c r="C629" s="148">
        <f t="shared" si="104"/>
        <v>92</v>
      </c>
      <c r="D629" s="262">
        <v>2</v>
      </c>
      <c r="E629" s="262">
        <v>0</v>
      </c>
      <c r="F629" s="262">
        <v>2</v>
      </c>
      <c r="G629" s="262">
        <v>2</v>
      </c>
      <c r="H629" s="262">
        <v>1</v>
      </c>
      <c r="I629" s="262">
        <v>0</v>
      </c>
      <c r="J629" s="262">
        <v>2</v>
      </c>
      <c r="K629" s="262">
        <v>2</v>
      </c>
      <c r="L629" s="262">
        <v>2</v>
      </c>
      <c r="M629" s="262">
        <v>2</v>
      </c>
      <c r="N629" s="262">
        <v>10</v>
      </c>
      <c r="O629" s="262">
        <v>14</v>
      </c>
      <c r="P629" s="262">
        <v>14</v>
      </c>
      <c r="Q629" s="262">
        <v>13</v>
      </c>
      <c r="R629" s="262">
        <v>13</v>
      </c>
      <c r="S629" s="262">
        <v>13</v>
      </c>
      <c r="T629" s="263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253"/>
    </row>
    <row r="630" spans="1:41" s="216" customFormat="1" ht="15.6">
      <c r="A630">
        <f t="shared" si="103"/>
        <v>72</v>
      </c>
      <c r="B630" s="191" t="str">
        <f>C630&amp;":"&amp;COUNTIF($C$6:C630,C630)</f>
        <v>72:22</v>
      </c>
      <c r="C630" s="148">
        <f t="shared" si="104"/>
        <v>72</v>
      </c>
      <c r="D630" s="262">
        <v>1</v>
      </c>
      <c r="E630" s="262">
        <v>0</v>
      </c>
      <c r="F630" s="262">
        <v>0</v>
      </c>
      <c r="G630" s="262">
        <v>0</v>
      </c>
      <c r="H630" s="262">
        <v>2</v>
      </c>
      <c r="I630" s="262">
        <v>1</v>
      </c>
      <c r="J630" s="262">
        <v>1</v>
      </c>
      <c r="K630" s="262">
        <v>0</v>
      </c>
      <c r="L630" s="262">
        <v>1</v>
      </c>
      <c r="M630" s="262">
        <v>2</v>
      </c>
      <c r="N630" s="262">
        <v>9</v>
      </c>
      <c r="O630" s="262">
        <v>13</v>
      </c>
      <c r="P630" s="262">
        <v>12</v>
      </c>
      <c r="Q630" s="262">
        <v>11</v>
      </c>
      <c r="R630" s="262">
        <v>13</v>
      </c>
      <c r="S630" s="262">
        <v>6</v>
      </c>
      <c r="T630" s="263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253"/>
    </row>
    <row r="631" spans="1:41" s="216" customFormat="1" ht="15.6">
      <c r="A631">
        <f t="shared" si="103"/>
        <v>47</v>
      </c>
      <c r="B631" s="191" t="str">
        <f>C631&amp;":"&amp;COUNTIF($C$6:C631,C631)</f>
        <v>47:11</v>
      </c>
      <c r="C631" s="148">
        <f t="shared" si="104"/>
        <v>47</v>
      </c>
      <c r="D631" s="262">
        <v>2</v>
      </c>
      <c r="E631" s="262">
        <v>0</v>
      </c>
      <c r="F631" s="262">
        <v>2</v>
      </c>
      <c r="G631" s="262">
        <v>1</v>
      </c>
      <c r="H631" s="262">
        <v>2</v>
      </c>
      <c r="I631" s="262">
        <v>2</v>
      </c>
      <c r="J631" s="262">
        <v>0</v>
      </c>
      <c r="K631" s="262">
        <v>2</v>
      </c>
      <c r="L631" s="262">
        <v>1</v>
      </c>
      <c r="M631" s="262">
        <v>2</v>
      </c>
      <c r="N631" s="262">
        <v>7</v>
      </c>
      <c r="O631" s="262">
        <v>4</v>
      </c>
      <c r="P631" s="262">
        <v>0</v>
      </c>
      <c r="Q631" s="262">
        <v>6</v>
      </c>
      <c r="R631" s="262">
        <v>13</v>
      </c>
      <c r="S631" s="262">
        <v>3</v>
      </c>
      <c r="T631" s="263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253"/>
    </row>
    <row r="632" spans="1:41" s="216" customFormat="1" ht="15.6">
      <c r="A632">
        <f t="shared" si="103"/>
        <v>99</v>
      </c>
      <c r="B632" s="191" t="str">
        <f>C632&amp;":"&amp;COUNTIF($C$6:C632,C632)</f>
        <v>99:2</v>
      </c>
      <c r="C632" s="148">
        <f t="shared" si="104"/>
        <v>99</v>
      </c>
      <c r="D632" s="262">
        <v>2</v>
      </c>
      <c r="E632" s="262">
        <v>2</v>
      </c>
      <c r="F632" s="262">
        <v>2</v>
      </c>
      <c r="G632" s="262">
        <v>2</v>
      </c>
      <c r="H632" s="262">
        <v>2</v>
      </c>
      <c r="I632" s="262">
        <v>2</v>
      </c>
      <c r="J632" s="262">
        <v>2</v>
      </c>
      <c r="K632" s="262">
        <v>2</v>
      </c>
      <c r="L632" s="262">
        <v>2</v>
      </c>
      <c r="M632" s="262">
        <v>2</v>
      </c>
      <c r="N632" s="262">
        <v>10</v>
      </c>
      <c r="O632" s="262">
        <v>13</v>
      </c>
      <c r="P632" s="262">
        <v>14</v>
      </c>
      <c r="Q632" s="262">
        <v>14</v>
      </c>
      <c r="R632" s="262">
        <v>14</v>
      </c>
      <c r="S632" s="262">
        <v>14</v>
      </c>
      <c r="T632" s="263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253"/>
    </row>
    <row r="633" spans="1:41" s="216" customFormat="1" ht="15.6">
      <c r="A633">
        <f t="shared" si="103"/>
        <v>93</v>
      </c>
      <c r="B633" s="191" t="str">
        <f>C633&amp;":"&amp;COUNTIF($C$6:C633,C633)</f>
        <v>93:3</v>
      </c>
      <c r="C633" s="148">
        <f t="shared" si="104"/>
        <v>93</v>
      </c>
      <c r="D633" s="262">
        <v>0</v>
      </c>
      <c r="E633" s="262">
        <v>2</v>
      </c>
      <c r="F633" s="262">
        <v>2</v>
      </c>
      <c r="G633" s="262">
        <v>0</v>
      </c>
      <c r="H633" s="262">
        <v>0</v>
      </c>
      <c r="I633" s="262">
        <v>2</v>
      </c>
      <c r="J633" s="262">
        <v>2</v>
      </c>
      <c r="K633" s="262">
        <v>2</v>
      </c>
      <c r="L633" s="262">
        <v>2</v>
      </c>
      <c r="M633" s="262">
        <v>2</v>
      </c>
      <c r="N633" s="262">
        <v>10</v>
      </c>
      <c r="O633" s="262">
        <v>13</v>
      </c>
      <c r="P633" s="262">
        <v>14</v>
      </c>
      <c r="Q633" s="262">
        <v>14</v>
      </c>
      <c r="R633" s="262">
        <v>14</v>
      </c>
      <c r="S633" s="262">
        <v>14</v>
      </c>
      <c r="T633" s="26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253"/>
    </row>
    <row r="634" spans="1:41" s="216" customFormat="1" ht="15.6">
      <c r="A634">
        <f t="shared" si="103"/>
        <v>91</v>
      </c>
      <c r="B634" s="191" t="str">
        <f>C634&amp;":"&amp;COUNTIF($C$6:C634,C634)</f>
        <v>91:6</v>
      </c>
      <c r="C634" s="148">
        <f t="shared" si="104"/>
        <v>91</v>
      </c>
      <c r="D634" s="262">
        <v>1</v>
      </c>
      <c r="E634" s="262">
        <v>0</v>
      </c>
      <c r="F634" s="262">
        <v>2</v>
      </c>
      <c r="G634" s="262">
        <v>2</v>
      </c>
      <c r="H634" s="262">
        <v>0</v>
      </c>
      <c r="I634" s="262">
        <v>0</v>
      </c>
      <c r="J634" s="262">
        <v>2</v>
      </c>
      <c r="K634" s="262">
        <v>2</v>
      </c>
      <c r="L634" s="262">
        <v>2</v>
      </c>
      <c r="M634" s="262">
        <v>2</v>
      </c>
      <c r="N634" s="262">
        <v>10</v>
      </c>
      <c r="O634" s="262">
        <v>14</v>
      </c>
      <c r="P634" s="262">
        <v>13</v>
      </c>
      <c r="Q634" s="262">
        <v>14</v>
      </c>
      <c r="R634" s="262">
        <v>13</v>
      </c>
      <c r="S634" s="262">
        <v>14</v>
      </c>
      <c r="T634" s="263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253"/>
    </row>
    <row r="635" spans="1:41" s="216" customFormat="1" ht="15.6">
      <c r="A635">
        <f t="shared" si="103"/>
        <v>41</v>
      </c>
      <c r="B635" s="191" t="str">
        <f>C635&amp;":"&amp;COUNTIF($C$6:C635,C635)</f>
        <v>41:5</v>
      </c>
      <c r="C635" s="148">
        <f t="shared" si="104"/>
        <v>41</v>
      </c>
      <c r="D635" s="262">
        <v>2</v>
      </c>
      <c r="E635" s="262">
        <v>0</v>
      </c>
      <c r="F635" s="262">
        <v>0</v>
      </c>
      <c r="G635" s="262">
        <v>1</v>
      </c>
      <c r="H635" s="262">
        <v>0</v>
      </c>
      <c r="I635" s="262">
        <v>1</v>
      </c>
      <c r="J635" s="262">
        <v>1</v>
      </c>
      <c r="K635" s="262">
        <v>2</v>
      </c>
      <c r="L635" s="262">
        <v>2</v>
      </c>
      <c r="M635" s="262">
        <v>2</v>
      </c>
      <c r="N635" s="262">
        <v>0</v>
      </c>
      <c r="O635" s="262">
        <v>0</v>
      </c>
      <c r="P635" s="262">
        <v>9</v>
      </c>
      <c r="Q635" s="262">
        <v>13</v>
      </c>
      <c r="R635" s="262">
        <v>1</v>
      </c>
      <c r="S635" s="262">
        <v>7</v>
      </c>
      <c r="T635" s="263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253"/>
    </row>
    <row r="636" spans="1:41" s="216" customFormat="1" ht="15.6">
      <c r="A636">
        <f t="shared" si="103"/>
        <v>54</v>
      </c>
      <c r="B636" s="191" t="str">
        <f>C636&amp;":"&amp;COUNTIF($C$6:C636,C636)</f>
        <v>54:9</v>
      </c>
      <c r="C636" s="148">
        <f t="shared" si="104"/>
        <v>54</v>
      </c>
      <c r="D636" s="262">
        <v>0</v>
      </c>
      <c r="E636" s="262">
        <v>1</v>
      </c>
      <c r="F636" s="262">
        <v>0</v>
      </c>
      <c r="G636" s="262">
        <v>2</v>
      </c>
      <c r="H636" s="262">
        <v>2</v>
      </c>
      <c r="I636" s="262">
        <v>2</v>
      </c>
      <c r="J636" s="262">
        <v>2</v>
      </c>
      <c r="K636" s="262">
        <v>2</v>
      </c>
      <c r="L636" s="262">
        <v>0</v>
      </c>
      <c r="M636" s="262">
        <v>2</v>
      </c>
      <c r="N636" s="262">
        <v>3</v>
      </c>
      <c r="O636" s="262">
        <v>12</v>
      </c>
      <c r="P636" s="262">
        <v>0</v>
      </c>
      <c r="Q636" s="262">
        <v>11</v>
      </c>
      <c r="R636" s="262">
        <v>3</v>
      </c>
      <c r="S636" s="262">
        <v>12</v>
      </c>
      <c r="T636" s="263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253"/>
    </row>
    <row r="637" spans="1:41" s="216" customFormat="1" ht="15.6">
      <c r="A637">
        <f t="shared" si="103"/>
        <v>98</v>
      </c>
      <c r="B637" s="191" t="str">
        <f>C637&amp;":"&amp;COUNTIF($C$6:C637,C637)</f>
        <v>98:3</v>
      </c>
      <c r="C637" s="148">
        <f t="shared" si="104"/>
        <v>98</v>
      </c>
      <c r="D637" s="262">
        <v>2</v>
      </c>
      <c r="E637" s="262">
        <v>2</v>
      </c>
      <c r="F637" s="262">
        <v>2</v>
      </c>
      <c r="G637" s="262">
        <v>2</v>
      </c>
      <c r="H637" s="262">
        <v>2</v>
      </c>
      <c r="I637" s="262">
        <v>2</v>
      </c>
      <c r="J637" s="262">
        <v>2</v>
      </c>
      <c r="K637" s="262">
        <v>2</v>
      </c>
      <c r="L637" s="262">
        <v>2</v>
      </c>
      <c r="M637" s="262">
        <v>2</v>
      </c>
      <c r="N637" s="262">
        <v>9</v>
      </c>
      <c r="O637" s="262">
        <v>14</v>
      </c>
      <c r="P637" s="262">
        <v>13</v>
      </c>
      <c r="Q637" s="262">
        <v>14</v>
      </c>
      <c r="R637" s="262">
        <v>14</v>
      </c>
      <c r="S637" s="262">
        <v>14</v>
      </c>
      <c r="T637" s="263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253"/>
    </row>
    <row r="638" spans="1:41" s="216" customFormat="1" ht="15.6">
      <c r="A638">
        <f t="shared" si="103"/>
        <v>93</v>
      </c>
      <c r="B638" s="191" t="str">
        <f>C638&amp;":"&amp;COUNTIF($C$6:C638,C638)</f>
        <v>93:4</v>
      </c>
      <c r="C638" s="148">
        <f t="shared" si="104"/>
        <v>93</v>
      </c>
      <c r="D638" s="262">
        <v>2</v>
      </c>
      <c r="E638" s="262">
        <v>2</v>
      </c>
      <c r="F638" s="262">
        <v>2</v>
      </c>
      <c r="G638" s="262">
        <v>2</v>
      </c>
      <c r="H638" s="262">
        <v>0</v>
      </c>
      <c r="I638" s="262">
        <v>0</v>
      </c>
      <c r="J638" s="262">
        <v>2</v>
      </c>
      <c r="K638" s="262">
        <v>2</v>
      </c>
      <c r="L638" s="262">
        <v>2</v>
      </c>
      <c r="M638" s="262">
        <v>2</v>
      </c>
      <c r="N638" s="262">
        <v>9</v>
      </c>
      <c r="O638" s="262">
        <v>14</v>
      </c>
      <c r="P638" s="262">
        <v>13</v>
      </c>
      <c r="Q638" s="262">
        <v>14</v>
      </c>
      <c r="R638" s="262">
        <v>13</v>
      </c>
      <c r="S638" s="262">
        <v>14</v>
      </c>
      <c r="T638" s="263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253"/>
    </row>
    <row r="639" spans="1:41" s="216" customFormat="1" ht="15.6">
      <c r="A639">
        <f t="shared" si="103"/>
        <v>93</v>
      </c>
      <c r="B639" s="191" t="str">
        <f>C639&amp;":"&amp;COUNTIF($C$6:C639,C639)</f>
        <v>93:5</v>
      </c>
      <c r="C639" s="148">
        <f t="shared" si="104"/>
        <v>93</v>
      </c>
      <c r="D639" s="262">
        <v>2</v>
      </c>
      <c r="E639" s="262">
        <v>1</v>
      </c>
      <c r="F639" s="262">
        <v>2</v>
      </c>
      <c r="G639" s="262">
        <v>0</v>
      </c>
      <c r="H639" s="262">
        <v>2</v>
      </c>
      <c r="I639" s="262">
        <v>2</v>
      </c>
      <c r="J639" s="262">
        <v>2</v>
      </c>
      <c r="K639" s="262">
        <v>2</v>
      </c>
      <c r="L639" s="262">
        <v>2</v>
      </c>
      <c r="M639" s="262">
        <v>2</v>
      </c>
      <c r="N639" s="262">
        <v>9</v>
      </c>
      <c r="O639" s="262">
        <v>14</v>
      </c>
      <c r="P639" s="262">
        <v>13</v>
      </c>
      <c r="Q639" s="262">
        <v>14</v>
      </c>
      <c r="R639" s="262">
        <v>13</v>
      </c>
      <c r="S639" s="262">
        <v>13</v>
      </c>
      <c r="T639" s="263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253"/>
    </row>
    <row r="640" spans="1:41" s="216" customFormat="1" ht="15.6">
      <c r="A640">
        <f t="shared" si="103"/>
        <v>58</v>
      </c>
      <c r="B640" s="191" t="str">
        <f>C640&amp;":"&amp;COUNTIF($C$6:C640,C640)</f>
        <v>58:12</v>
      </c>
      <c r="C640" s="148">
        <f t="shared" si="104"/>
        <v>58</v>
      </c>
      <c r="D640" s="262">
        <v>1</v>
      </c>
      <c r="E640" s="262">
        <v>1</v>
      </c>
      <c r="F640" s="262">
        <v>0</v>
      </c>
      <c r="G640" s="262">
        <v>2</v>
      </c>
      <c r="H640" s="262">
        <v>0</v>
      </c>
      <c r="I640" s="262">
        <v>2</v>
      </c>
      <c r="J640" s="262">
        <v>2</v>
      </c>
      <c r="K640" s="262">
        <v>0</v>
      </c>
      <c r="L640" s="262">
        <v>0</v>
      </c>
      <c r="M640" s="262">
        <v>0</v>
      </c>
      <c r="N640" s="262">
        <v>6</v>
      </c>
      <c r="O640" s="262">
        <v>11</v>
      </c>
      <c r="P640" s="262">
        <v>13</v>
      </c>
      <c r="Q640" s="262">
        <v>2</v>
      </c>
      <c r="R640" s="262">
        <v>12</v>
      </c>
      <c r="S640" s="262">
        <v>6</v>
      </c>
      <c r="T640" s="263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253"/>
    </row>
    <row r="641" spans="1:41" s="216" customFormat="1" ht="15.6">
      <c r="A641">
        <f t="shared" si="103"/>
        <v>46</v>
      </c>
      <c r="B641" s="191" t="str">
        <f>C641&amp;":"&amp;COUNTIF($C$6:C641,C641)</f>
        <v>46:5</v>
      </c>
      <c r="C641" s="148">
        <f t="shared" si="104"/>
        <v>46</v>
      </c>
      <c r="D641" s="262">
        <v>0</v>
      </c>
      <c r="E641" s="262">
        <v>1</v>
      </c>
      <c r="F641" s="262">
        <v>1</v>
      </c>
      <c r="G641" s="262">
        <v>1</v>
      </c>
      <c r="H641" s="262">
        <v>1</v>
      </c>
      <c r="I641" s="262">
        <v>0</v>
      </c>
      <c r="J641" s="262">
        <v>2</v>
      </c>
      <c r="K641" s="262">
        <v>1</v>
      </c>
      <c r="L641" s="262">
        <v>0</v>
      </c>
      <c r="M641" s="262">
        <v>0</v>
      </c>
      <c r="N641" s="262">
        <v>4</v>
      </c>
      <c r="O641" s="262">
        <v>0</v>
      </c>
      <c r="P641" s="262">
        <v>14</v>
      </c>
      <c r="Q641" s="262">
        <v>10</v>
      </c>
      <c r="R641" s="262">
        <v>3</v>
      </c>
      <c r="S641" s="262">
        <v>8</v>
      </c>
      <c r="T641" s="263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253"/>
    </row>
    <row r="642" spans="1:41" s="216" customFormat="1" ht="15.6">
      <c r="A642">
        <f t="shared" si="103"/>
        <v>95</v>
      </c>
      <c r="B642" s="191" t="str">
        <f>C642&amp;":"&amp;COUNTIF($C$6:C642,C642)</f>
        <v>95:3</v>
      </c>
      <c r="C642" s="148">
        <f t="shared" si="104"/>
        <v>95</v>
      </c>
      <c r="D642" s="262">
        <v>2</v>
      </c>
      <c r="E642" s="262">
        <v>2</v>
      </c>
      <c r="F642" s="262">
        <v>2</v>
      </c>
      <c r="G642" s="262">
        <v>2</v>
      </c>
      <c r="H642" s="262">
        <v>2</v>
      </c>
      <c r="I642" s="262">
        <v>2</v>
      </c>
      <c r="J642" s="262">
        <v>2</v>
      </c>
      <c r="K642" s="262">
        <v>2</v>
      </c>
      <c r="L642" s="262">
        <v>2</v>
      </c>
      <c r="M642" s="262">
        <v>2</v>
      </c>
      <c r="N642" s="262">
        <v>9</v>
      </c>
      <c r="O642" s="262">
        <v>13</v>
      </c>
      <c r="P642" s="262">
        <v>13</v>
      </c>
      <c r="Q642" s="262">
        <v>13</v>
      </c>
      <c r="R642" s="262">
        <v>14</v>
      </c>
      <c r="S642" s="262">
        <v>13</v>
      </c>
      <c r="T642" s="263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253"/>
    </row>
    <row r="643" spans="1:41" s="216" customFormat="1" ht="15.6">
      <c r="A643">
        <f t="shared" si="103"/>
        <v>90</v>
      </c>
      <c r="B643" s="191" t="str">
        <f>C643&amp;":"&amp;COUNTIF($C$6:C643,C643)</f>
        <v>90:6</v>
      </c>
      <c r="C643" s="148">
        <f t="shared" si="104"/>
        <v>90</v>
      </c>
      <c r="D643" s="262">
        <v>0</v>
      </c>
      <c r="E643" s="262">
        <v>1</v>
      </c>
      <c r="F643" s="262">
        <v>2</v>
      </c>
      <c r="G643" s="262">
        <v>0</v>
      </c>
      <c r="H643" s="262">
        <v>1</v>
      </c>
      <c r="I643" s="262">
        <v>2</v>
      </c>
      <c r="J643" s="262">
        <v>2</v>
      </c>
      <c r="K643" s="262">
        <v>2</v>
      </c>
      <c r="L643" s="262">
        <v>2</v>
      </c>
      <c r="M643" s="262">
        <v>2</v>
      </c>
      <c r="N643" s="262">
        <v>9</v>
      </c>
      <c r="O643" s="262">
        <v>13</v>
      </c>
      <c r="P643" s="262">
        <v>14</v>
      </c>
      <c r="Q643" s="262">
        <v>13</v>
      </c>
      <c r="R643" s="262">
        <v>14</v>
      </c>
      <c r="S643" s="262">
        <v>13</v>
      </c>
      <c r="T643" s="26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253"/>
    </row>
    <row r="644" spans="1:41" s="216" customFormat="1" ht="15.6">
      <c r="A644">
        <f t="shared" si="103"/>
        <v>93</v>
      </c>
      <c r="B644" s="191" t="str">
        <f>C644&amp;":"&amp;COUNTIF($C$6:C644,C644)</f>
        <v>93:6</v>
      </c>
      <c r="C644" s="148">
        <f t="shared" si="104"/>
        <v>93</v>
      </c>
      <c r="D644" s="262">
        <v>1</v>
      </c>
      <c r="E644" s="262">
        <v>2</v>
      </c>
      <c r="F644" s="262">
        <v>2</v>
      </c>
      <c r="G644" s="262">
        <v>1</v>
      </c>
      <c r="H644" s="262">
        <v>1</v>
      </c>
      <c r="I644" s="262">
        <v>1</v>
      </c>
      <c r="J644" s="262">
        <v>2</v>
      </c>
      <c r="K644" s="262">
        <v>2</v>
      </c>
      <c r="L644" s="262">
        <v>2</v>
      </c>
      <c r="M644" s="262">
        <v>2</v>
      </c>
      <c r="N644" s="262">
        <v>10</v>
      </c>
      <c r="O644" s="262">
        <v>13</v>
      </c>
      <c r="P644" s="262">
        <v>14</v>
      </c>
      <c r="Q644" s="262">
        <v>14</v>
      </c>
      <c r="R644" s="262">
        <v>13</v>
      </c>
      <c r="S644" s="262">
        <v>13</v>
      </c>
      <c r="T644" s="263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253"/>
    </row>
    <row r="645" spans="1:41" s="216" customFormat="1" ht="15.6">
      <c r="A645">
        <f t="shared" si="103"/>
        <v>47</v>
      </c>
      <c r="B645" s="191" t="str">
        <f>C645&amp;":"&amp;COUNTIF($C$6:C645,C645)</f>
        <v>47:12</v>
      </c>
      <c r="C645" s="148">
        <f t="shared" si="104"/>
        <v>47</v>
      </c>
      <c r="D645" s="262">
        <v>0</v>
      </c>
      <c r="E645" s="262">
        <v>1</v>
      </c>
      <c r="F645" s="262">
        <v>0</v>
      </c>
      <c r="G645" s="262">
        <v>0</v>
      </c>
      <c r="H645" s="262">
        <v>0</v>
      </c>
      <c r="I645" s="262">
        <v>0</v>
      </c>
      <c r="J645" s="262">
        <v>2</v>
      </c>
      <c r="K645" s="262">
        <v>2</v>
      </c>
      <c r="L645" s="262">
        <v>2</v>
      </c>
      <c r="M645" s="262">
        <v>2</v>
      </c>
      <c r="N645" s="262">
        <v>0</v>
      </c>
      <c r="O645" s="262">
        <v>1</v>
      </c>
      <c r="P645" s="262">
        <v>10</v>
      </c>
      <c r="Q645" s="262">
        <v>7</v>
      </c>
      <c r="R645" s="262">
        <v>6</v>
      </c>
      <c r="S645" s="262">
        <v>14</v>
      </c>
      <c r="T645" s="263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253"/>
    </row>
    <row r="646" spans="1:41" s="216" customFormat="1" ht="15.6">
      <c r="A646">
        <f t="shared" ref="A646:A709" si="105">SUM(D646:S646)</f>
        <v>67</v>
      </c>
      <c r="B646" s="191" t="str">
        <f>C646&amp;":"&amp;COUNTIF($C$6:C646,C646)</f>
        <v>67:13</v>
      </c>
      <c r="C646" s="148">
        <f t="shared" ref="C646:C709" si="106">SUM(D646:S646)</f>
        <v>67</v>
      </c>
      <c r="D646" s="262">
        <v>2</v>
      </c>
      <c r="E646" s="262">
        <v>1</v>
      </c>
      <c r="F646" s="262">
        <v>0</v>
      </c>
      <c r="G646" s="262">
        <v>1</v>
      </c>
      <c r="H646" s="262">
        <v>1</v>
      </c>
      <c r="I646" s="262">
        <v>1</v>
      </c>
      <c r="J646" s="262">
        <v>2</v>
      </c>
      <c r="K646" s="262">
        <v>0</v>
      </c>
      <c r="L646" s="262">
        <v>2</v>
      </c>
      <c r="M646" s="262">
        <v>2</v>
      </c>
      <c r="N646" s="262">
        <v>3</v>
      </c>
      <c r="O646" s="262">
        <v>10</v>
      </c>
      <c r="P646" s="262">
        <v>14</v>
      </c>
      <c r="Q646" s="262">
        <v>13</v>
      </c>
      <c r="R646" s="262">
        <v>14</v>
      </c>
      <c r="S646" s="262">
        <v>1</v>
      </c>
      <c r="T646" s="263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253"/>
    </row>
    <row r="647" spans="1:41" s="216" customFormat="1" ht="15.6">
      <c r="A647">
        <f t="shared" si="105"/>
        <v>96</v>
      </c>
      <c r="B647" s="191" t="str">
        <f>C647&amp;":"&amp;COUNTIF($C$6:C647,C647)</f>
        <v>96:2</v>
      </c>
      <c r="C647" s="148">
        <f t="shared" si="106"/>
        <v>96</v>
      </c>
      <c r="D647" s="262">
        <v>2</v>
      </c>
      <c r="E647" s="262">
        <v>2</v>
      </c>
      <c r="F647" s="262">
        <v>2</v>
      </c>
      <c r="G647" s="262">
        <v>2</v>
      </c>
      <c r="H647" s="262">
        <v>2</v>
      </c>
      <c r="I647" s="262">
        <v>2</v>
      </c>
      <c r="J647" s="262">
        <v>2</v>
      </c>
      <c r="K647" s="262">
        <v>2</v>
      </c>
      <c r="L647" s="262">
        <v>2</v>
      </c>
      <c r="M647" s="262">
        <v>2</v>
      </c>
      <c r="N647" s="262">
        <v>10</v>
      </c>
      <c r="O647" s="262">
        <v>14</v>
      </c>
      <c r="P647" s="262">
        <v>13</v>
      </c>
      <c r="Q647" s="262">
        <v>13</v>
      </c>
      <c r="R647" s="262">
        <v>13</v>
      </c>
      <c r="S647" s="262">
        <v>13</v>
      </c>
      <c r="T647" s="263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253"/>
    </row>
    <row r="648" spans="1:41" s="216" customFormat="1" ht="15.6">
      <c r="A648">
        <f t="shared" si="105"/>
        <v>95</v>
      </c>
      <c r="B648" s="191" t="str">
        <f>C648&amp;":"&amp;COUNTIF($C$6:C648,C648)</f>
        <v>95:4</v>
      </c>
      <c r="C648" s="148">
        <f t="shared" si="106"/>
        <v>95</v>
      </c>
      <c r="D648" s="262">
        <v>2</v>
      </c>
      <c r="E648" s="262">
        <v>2</v>
      </c>
      <c r="F648" s="262">
        <v>2</v>
      </c>
      <c r="G648" s="262">
        <v>0</v>
      </c>
      <c r="H648" s="262">
        <v>2</v>
      </c>
      <c r="I648" s="262">
        <v>0</v>
      </c>
      <c r="J648" s="262">
        <v>2</v>
      </c>
      <c r="K648" s="262">
        <v>2</v>
      </c>
      <c r="L648" s="262">
        <v>2</v>
      </c>
      <c r="M648" s="262">
        <v>2</v>
      </c>
      <c r="N648" s="262">
        <v>10</v>
      </c>
      <c r="O648" s="262">
        <v>14</v>
      </c>
      <c r="P648" s="262">
        <v>14</v>
      </c>
      <c r="Q648" s="262">
        <v>14</v>
      </c>
      <c r="R648" s="262">
        <v>13</v>
      </c>
      <c r="S648" s="262">
        <v>14</v>
      </c>
      <c r="T648" s="263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253"/>
    </row>
    <row r="649" spans="1:41" s="216" customFormat="1" ht="15.6">
      <c r="A649">
        <f t="shared" si="105"/>
        <v>91</v>
      </c>
      <c r="B649" s="191" t="str">
        <f>C649&amp;":"&amp;COUNTIF($C$6:C649,C649)</f>
        <v>91:7</v>
      </c>
      <c r="C649" s="148">
        <f t="shared" si="106"/>
        <v>91</v>
      </c>
      <c r="D649" s="262">
        <v>2</v>
      </c>
      <c r="E649" s="262">
        <v>0</v>
      </c>
      <c r="F649" s="262">
        <v>2</v>
      </c>
      <c r="G649" s="262">
        <v>1</v>
      </c>
      <c r="H649" s="262">
        <v>0</v>
      </c>
      <c r="I649" s="262">
        <v>2</v>
      </c>
      <c r="J649" s="262">
        <v>2</v>
      </c>
      <c r="K649" s="262">
        <v>2</v>
      </c>
      <c r="L649" s="262">
        <v>2</v>
      </c>
      <c r="M649" s="262">
        <v>2</v>
      </c>
      <c r="N649" s="262">
        <v>10</v>
      </c>
      <c r="O649" s="262">
        <v>13</v>
      </c>
      <c r="P649" s="262">
        <v>13</v>
      </c>
      <c r="Q649" s="262">
        <v>13</v>
      </c>
      <c r="R649" s="262">
        <v>14</v>
      </c>
      <c r="S649" s="262">
        <v>13</v>
      </c>
      <c r="T649" s="263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253"/>
    </row>
    <row r="650" spans="1:41" s="216" customFormat="1" ht="15.6">
      <c r="A650">
        <f t="shared" si="105"/>
        <v>66</v>
      </c>
      <c r="B650" s="191" t="str">
        <f>C650&amp;":"&amp;COUNTIF($C$6:C650,C650)</f>
        <v>66:11</v>
      </c>
      <c r="C650" s="148">
        <f t="shared" si="106"/>
        <v>66</v>
      </c>
      <c r="D650" s="262">
        <v>1</v>
      </c>
      <c r="E650" s="262">
        <v>1</v>
      </c>
      <c r="F650" s="262">
        <v>1</v>
      </c>
      <c r="G650" s="262">
        <v>2</v>
      </c>
      <c r="H650" s="262">
        <v>0</v>
      </c>
      <c r="I650" s="262">
        <v>0</v>
      </c>
      <c r="J650" s="262">
        <v>0</v>
      </c>
      <c r="K650" s="262">
        <v>1</v>
      </c>
      <c r="L650" s="262">
        <v>1</v>
      </c>
      <c r="M650" s="262">
        <v>2</v>
      </c>
      <c r="N650" s="262">
        <v>3</v>
      </c>
      <c r="O650" s="262">
        <v>11</v>
      </c>
      <c r="P650" s="262">
        <v>13</v>
      </c>
      <c r="Q650" s="262">
        <v>9</v>
      </c>
      <c r="R650" s="262">
        <v>14</v>
      </c>
      <c r="S650" s="262">
        <v>7</v>
      </c>
      <c r="T650" s="263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253"/>
    </row>
    <row r="651" spans="1:41" s="216" customFormat="1" ht="15.6">
      <c r="A651">
        <f t="shared" si="105"/>
        <v>45</v>
      </c>
      <c r="B651" s="191" t="str">
        <f>C651&amp;":"&amp;COUNTIF($C$6:C651,C651)</f>
        <v>45:5</v>
      </c>
      <c r="C651" s="148">
        <f t="shared" si="106"/>
        <v>45</v>
      </c>
      <c r="D651" s="262">
        <v>1</v>
      </c>
      <c r="E651" s="262">
        <v>0</v>
      </c>
      <c r="F651" s="262">
        <v>2</v>
      </c>
      <c r="G651" s="262">
        <v>0</v>
      </c>
      <c r="H651" s="262">
        <v>2</v>
      </c>
      <c r="I651" s="262">
        <v>2</v>
      </c>
      <c r="J651" s="262">
        <v>1</v>
      </c>
      <c r="K651" s="262">
        <v>0</v>
      </c>
      <c r="L651" s="262">
        <v>2</v>
      </c>
      <c r="M651" s="262">
        <v>1</v>
      </c>
      <c r="N651" s="262">
        <v>4</v>
      </c>
      <c r="O651" s="262">
        <v>2</v>
      </c>
      <c r="P651" s="262">
        <v>0</v>
      </c>
      <c r="Q651" s="262">
        <v>9</v>
      </c>
      <c r="R651" s="262">
        <v>14</v>
      </c>
      <c r="S651" s="262">
        <v>5</v>
      </c>
      <c r="T651" s="263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253"/>
    </row>
    <row r="652" spans="1:41" s="216" customFormat="1" ht="15.6">
      <c r="A652">
        <f t="shared" si="105"/>
        <v>96</v>
      </c>
      <c r="B652" s="191" t="str">
        <f>C652&amp;":"&amp;COUNTIF($C$6:C652,C652)</f>
        <v>96:3</v>
      </c>
      <c r="C652" s="148">
        <f t="shared" si="106"/>
        <v>96</v>
      </c>
      <c r="D652" s="262">
        <v>2</v>
      </c>
      <c r="E652" s="262">
        <v>2</v>
      </c>
      <c r="F652" s="262">
        <v>2</v>
      </c>
      <c r="G652" s="262">
        <v>2</v>
      </c>
      <c r="H652" s="262">
        <v>2</v>
      </c>
      <c r="I652" s="262">
        <v>2</v>
      </c>
      <c r="J652" s="262">
        <v>2</v>
      </c>
      <c r="K652" s="262">
        <v>2</v>
      </c>
      <c r="L652" s="262">
        <v>2</v>
      </c>
      <c r="M652" s="262">
        <v>2</v>
      </c>
      <c r="N652" s="262">
        <v>10</v>
      </c>
      <c r="O652" s="262">
        <v>13</v>
      </c>
      <c r="P652" s="262">
        <v>14</v>
      </c>
      <c r="Q652" s="262">
        <v>13</v>
      </c>
      <c r="R652" s="262">
        <v>13</v>
      </c>
      <c r="S652" s="262">
        <v>13</v>
      </c>
      <c r="T652" s="263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253"/>
    </row>
    <row r="653" spans="1:41" s="216" customFormat="1" ht="15.6">
      <c r="A653">
        <f t="shared" si="105"/>
        <v>90</v>
      </c>
      <c r="B653" s="191" t="str">
        <f>C653&amp;":"&amp;COUNTIF($C$6:C653,C653)</f>
        <v>90:7</v>
      </c>
      <c r="C653" s="148">
        <f t="shared" si="106"/>
        <v>90</v>
      </c>
      <c r="D653" s="262">
        <v>2</v>
      </c>
      <c r="E653" s="262">
        <v>0</v>
      </c>
      <c r="F653" s="262">
        <v>2</v>
      </c>
      <c r="G653" s="262">
        <v>0</v>
      </c>
      <c r="H653" s="262">
        <v>1</v>
      </c>
      <c r="I653" s="262">
        <v>0</v>
      </c>
      <c r="J653" s="262">
        <v>2</v>
      </c>
      <c r="K653" s="262">
        <v>2</v>
      </c>
      <c r="L653" s="262">
        <v>2</v>
      </c>
      <c r="M653" s="262">
        <v>2</v>
      </c>
      <c r="N653" s="262">
        <v>9</v>
      </c>
      <c r="O653" s="262">
        <v>14</v>
      </c>
      <c r="P653" s="262">
        <v>13</v>
      </c>
      <c r="Q653" s="262">
        <v>14</v>
      </c>
      <c r="R653" s="262">
        <v>13</v>
      </c>
      <c r="S653" s="262">
        <v>14</v>
      </c>
      <c r="T653" s="26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253"/>
    </row>
    <row r="654" spans="1:41" s="216" customFormat="1" ht="15.6">
      <c r="A654">
        <f t="shared" si="105"/>
        <v>93</v>
      </c>
      <c r="B654" s="191" t="str">
        <f>C654&amp;":"&amp;COUNTIF($C$6:C654,C654)</f>
        <v>93:7</v>
      </c>
      <c r="C654" s="148">
        <f t="shared" si="106"/>
        <v>93</v>
      </c>
      <c r="D654" s="262">
        <v>2</v>
      </c>
      <c r="E654" s="262">
        <v>2</v>
      </c>
      <c r="F654" s="262">
        <v>2</v>
      </c>
      <c r="G654" s="262">
        <v>2</v>
      </c>
      <c r="H654" s="262">
        <v>1</v>
      </c>
      <c r="I654" s="262">
        <v>2</v>
      </c>
      <c r="J654" s="262">
        <v>2</v>
      </c>
      <c r="K654" s="262">
        <v>2</v>
      </c>
      <c r="L654" s="262">
        <v>2</v>
      </c>
      <c r="M654" s="262">
        <v>2</v>
      </c>
      <c r="N654" s="262">
        <v>9</v>
      </c>
      <c r="O654" s="262">
        <v>13</v>
      </c>
      <c r="P654" s="262">
        <v>13</v>
      </c>
      <c r="Q654" s="262">
        <v>13</v>
      </c>
      <c r="R654" s="262">
        <v>13</v>
      </c>
      <c r="S654" s="262">
        <v>13</v>
      </c>
      <c r="T654" s="263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253"/>
    </row>
    <row r="655" spans="1:41" s="216" customFormat="1" ht="15.6">
      <c r="A655">
        <f t="shared" si="105"/>
        <v>43</v>
      </c>
      <c r="B655" s="191" t="str">
        <f>C655&amp;":"&amp;COUNTIF($C$6:C655,C655)</f>
        <v>43:8</v>
      </c>
      <c r="C655" s="148">
        <f t="shared" si="106"/>
        <v>43</v>
      </c>
      <c r="D655" s="262">
        <v>0</v>
      </c>
      <c r="E655" s="262">
        <v>1</v>
      </c>
      <c r="F655" s="262">
        <v>0</v>
      </c>
      <c r="G655" s="262">
        <v>0</v>
      </c>
      <c r="H655" s="262">
        <v>0</v>
      </c>
      <c r="I655" s="262">
        <v>0</v>
      </c>
      <c r="J655" s="262">
        <v>1</v>
      </c>
      <c r="K655" s="262">
        <v>1</v>
      </c>
      <c r="L655" s="262">
        <v>2</v>
      </c>
      <c r="M655" s="262">
        <v>1</v>
      </c>
      <c r="N655" s="262">
        <v>4</v>
      </c>
      <c r="O655" s="262">
        <v>4</v>
      </c>
      <c r="P655" s="262">
        <v>10</v>
      </c>
      <c r="Q655" s="262">
        <v>4</v>
      </c>
      <c r="R655" s="262">
        <v>8</v>
      </c>
      <c r="S655" s="262">
        <v>7</v>
      </c>
      <c r="T655" s="263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253"/>
    </row>
    <row r="656" spans="1:41" s="216" customFormat="1" ht="15.6">
      <c r="A656">
        <f t="shared" si="105"/>
        <v>39</v>
      </c>
      <c r="B656" s="191" t="str">
        <f>C656&amp;":"&amp;COUNTIF($C$6:C656,C656)</f>
        <v>39:4</v>
      </c>
      <c r="C656" s="148">
        <f t="shared" si="106"/>
        <v>39</v>
      </c>
      <c r="D656" s="262">
        <v>2</v>
      </c>
      <c r="E656" s="262">
        <v>0</v>
      </c>
      <c r="F656" s="262">
        <v>0</v>
      </c>
      <c r="G656" s="262">
        <v>1</v>
      </c>
      <c r="H656" s="262">
        <v>0</v>
      </c>
      <c r="I656" s="262">
        <v>2</v>
      </c>
      <c r="J656" s="262">
        <v>0</v>
      </c>
      <c r="K656" s="262">
        <v>1</v>
      </c>
      <c r="L656" s="262">
        <v>0</v>
      </c>
      <c r="M656" s="262">
        <v>1</v>
      </c>
      <c r="N656" s="262">
        <v>9</v>
      </c>
      <c r="O656" s="262">
        <v>13</v>
      </c>
      <c r="P656" s="262">
        <v>1</v>
      </c>
      <c r="Q656" s="262">
        <v>2</v>
      </c>
      <c r="R656" s="262">
        <v>5</v>
      </c>
      <c r="S656" s="262">
        <v>2</v>
      </c>
      <c r="T656" s="263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253"/>
    </row>
    <row r="657" spans="1:41" s="216" customFormat="1" ht="15.6">
      <c r="A657">
        <f t="shared" si="105"/>
        <v>98</v>
      </c>
      <c r="B657" s="191" t="str">
        <f>C657&amp;":"&amp;COUNTIF($C$6:C657,C657)</f>
        <v>98:4</v>
      </c>
      <c r="C657" s="148">
        <f t="shared" si="106"/>
        <v>98</v>
      </c>
      <c r="D657" s="262">
        <v>2</v>
      </c>
      <c r="E657" s="262">
        <v>2</v>
      </c>
      <c r="F657" s="262">
        <v>2</v>
      </c>
      <c r="G657" s="262">
        <v>2</v>
      </c>
      <c r="H657" s="262">
        <v>2</v>
      </c>
      <c r="I657" s="262">
        <v>2</v>
      </c>
      <c r="J657" s="262">
        <v>2</v>
      </c>
      <c r="K657" s="262">
        <v>2</v>
      </c>
      <c r="L657" s="262">
        <v>2</v>
      </c>
      <c r="M657" s="262">
        <v>2</v>
      </c>
      <c r="N657" s="262">
        <v>10</v>
      </c>
      <c r="O657" s="262">
        <v>13</v>
      </c>
      <c r="P657" s="262">
        <v>14</v>
      </c>
      <c r="Q657" s="262">
        <v>14</v>
      </c>
      <c r="R657" s="262">
        <v>13</v>
      </c>
      <c r="S657" s="262">
        <v>14</v>
      </c>
      <c r="T657" s="263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253"/>
    </row>
    <row r="658" spans="1:41" s="216" customFormat="1" ht="15.6">
      <c r="A658">
        <f t="shared" si="105"/>
        <v>93</v>
      </c>
      <c r="B658" s="191" t="str">
        <f>C658&amp;":"&amp;COUNTIF($C$6:C658,C658)</f>
        <v>93:8</v>
      </c>
      <c r="C658" s="148">
        <f t="shared" si="106"/>
        <v>93</v>
      </c>
      <c r="D658" s="262">
        <v>2</v>
      </c>
      <c r="E658" s="262">
        <v>1</v>
      </c>
      <c r="F658" s="262">
        <v>2</v>
      </c>
      <c r="G658" s="262">
        <v>2</v>
      </c>
      <c r="H658" s="262">
        <v>1</v>
      </c>
      <c r="I658" s="262">
        <v>0</v>
      </c>
      <c r="J658" s="262">
        <v>2</v>
      </c>
      <c r="K658" s="262">
        <v>2</v>
      </c>
      <c r="L658" s="262">
        <v>2</v>
      </c>
      <c r="M658" s="262">
        <v>2</v>
      </c>
      <c r="N658" s="262">
        <v>10</v>
      </c>
      <c r="O658" s="262">
        <v>14</v>
      </c>
      <c r="P658" s="262">
        <v>14</v>
      </c>
      <c r="Q658" s="262">
        <v>13</v>
      </c>
      <c r="R658" s="262">
        <v>13</v>
      </c>
      <c r="S658" s="262">
        <v>13</v>
      </c>
      <c r="T658" s="263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253"/>
    </row>
    <row r="659" spans="1:41" s="216" customFormat="1" ht="15.6">
      <c r="A659">
        <f t="shared" si="105"/>
        <v>95</v>
      </c>
      <c r="B659" s="191" t="str">
        <f>C659&amp;":"&amp;COUNTIF($C$6:C659,C659)</f>
        <v>95:5</v>
      </c>
      <c r="C659" s="148">
        <f t="shared" si="106"/>
        <v>95</v>
      </c>
      <c r="D659" s="262">
        <v>0</v>
      </c>
      <c r="E659" s="262">
        <v>1</v>
      </c>
      <c r="F659" s="262">
        <v>2</v>
      </c>
      <c r="G659" s="262">
        <v>2</v>
      </c>
      <c r="H659" s="262">
        <v>1</v>
      </c>
      <c r="I659" s="262">
        <v>2</v>
      </c>
      <c r="J659" s="262">
        <v>2</v>
      </c>
      <c r="K659" s="262">
        <v>2</v>
      </c>
      <c r="L659" s="262">
        <v>2</v>
      </c>
      <c r="M659" s="262">
        <v>2</v>
      </c>
      <c r="N659" s="262">
        <v>9</v>
      </c>
      <c r="O659" s="262">
        <v>14</v>
      </c>
      <c r="P659" s="262">
        <v>14</v>
      </c>
      <c r="Q659" s="262">
        <v>14</v>
      </c>
      <c r="R659" s="262">
        <v>14</v>
      </c>
      <c r="S659" s="262">
        <v>14</v>
      </c>
      <c r="T659" s="263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253"/>
    </row>
    <row r="660" spans="1:41" s="216" customFormat="1" ht="15.6">
      <c r="A660">
        <f t="shared" si="105"/>
        <v>63</v>
      </c>
      <c r="B660" s="191" t="str">
        <f>C660&amp;":"&amp;COUNTIF($C$6:C660,C660)</f>
        <v>63:10</v>
      </c>
      <c r="C660" s="148">
        <f t="shared" si="106"/>
        <v>63</v>
      </c>
      <c r="D660" s="262">
        <v>0</v>
      </c>
      <c r="E660" s="262">
        <v>0</v>
      </c>
      <c r="F660" s="262">
        <v>1</v>
      </c>
      <c r="G660" s="262">
        <v>0</v>
      </c>
      <c r="H660" s="262">
        <v>2</v>
      </c>
      <c r="I660" s="262">
        <v>1</v>
      </c>
      <c r="J660" s="262">
        <v>1</v>
      </c>
      <c r="K660" s="262">
        <v>1</v>
      </c>
      <c r="L660" s="262">
        <v>1</v>
      </c>
      <c r="M660" s="262">
        <v>2</v>
      </c>
      <c r="N660" s="262">
        <v>7</v>
      </c>
      <c r="O660" s="262">
        <v>13</v>
      </c>
      <c r="P660" s="262">
        <v>10</v>
      </c>
      <c r="Q660" s="262">
        <v>6</v>
      </c>
      <c r="R660" s="262">
        <v>6</v>
      </c>
      <c r="S660" s="262">
        <v>12</v>
      </c>
      <c r="T660" s="263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253"/>
    </row>
    <row r="661" spans="1:41" s="216" customFormat="1" ht="15.6">
      <c r="A661">
        <f t="shared" si="105"/>
        <v>45</v>
      </c>
      <c r="B661" s="191" t="str">
        <f>C661&amp;":"&amp;COUNTIF($C$6:C661,C661)</f>
        <v>45:6</v>
      </c>
      <c r="C661" s="148">
        <f t="shared" si="106"/>
        <v>45</v>
      </c>
      <c r="D661" s="262">
        <v>0</v>
      </c>
      <c r="E661" s="262">
        <v>1</v>
      </c>
      <c r="F661" s="262">
        <v>0</v>
      </c>
      <c r="G661" s="262">
        <v>1</v>
      </c>
      <c r="H661" s="262">
        <v>2</v>
      </c>
      <c r="I661" s="262">
        <v>1</v>
      </c>
      <c r="J661" s="262">
        <v>0</v>
      </c>
      <c r="K661" s="262">
        <v>1</v>
      </c>
      <c r="L661" s="262">
        <v>1</v>
      </c>
      <c r="M661" s="262">
        <v>2</v>
      </c>
      <c r="N661" s="262">
        <v>8</v>
      </c>
      <c r="O661" s="262">
        <v>5</v>
      </c>
      <c r="P661" s="262">
        <v>9</v>
      </c>
      <c r="Q661" s="262">
        <v>2</v>
      </c>
      <c r="R661" s="262">
        <v>12</v>
      </c>
      <c r="S661" s="262">
        <v>0</v>
      </c>
      <c r="T661" s="263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253"/>
    </row>
    <row r="662" spans="1:41" s="216" customFormat="1" ht="15.6">
      <c r="A662">
        <f t="shared" si="105"/>
        <v>96</v>
      </c>
      <c r="B662" s="191" t="str">
        <f>C662&amp;":"&amp;COUNTIF($C$6:C662,C662)</f>
        <v>96:4</v>
      </c>
      <c r="C662" s="148">
        <f t="shared" si="106"/>
        <v>96</v>
      </c>
      <c r="D662" s="262">
        <v>2</v>
      </c>
      <c r="E662" s="262">
        <v>2</v>
      </c>
      <c r="F662" s="262">
        <v>2</v>
      </c>
      <c r="G662" s="262">
        <v>2</v>
      </c>
      <c r="H662" s="262">
        <v>2</v>
      </c>
      <c r="I662" s="262">
        <v>2</v>
      </c>
      <c r="J662" s="262">
        <v>2</v>
      </c>
      <c r="K662" s="262">
        <v>2</v>
      </c>
      <c r="L662" s="262">
        <v>2</v>
      </c>
      <c r="M662" s="262">
        <v>2</v>
      </c>
      <c r="N662" s="262">
        <v>10</v>
      </c>
      <c r="O662" s="262">
        <v>13</v>
      </c>
      <c r="P662" s="262">
        <v>13</v>
      </c>
      <c r="Q662" s="262">
        <v>14</v>
      </c>
      <c r="R662" s="262">
        <v>13</v>
      </c>
      <c r="S662" s="262">
        <v>13</v>
      </c>
      <c r="T662" s="263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253"/>
    </row>
    <row r="663" spans="1:41" s="216" customFormat="1" ht="15.6">
      <c r="A663">
        <f t="shared" si="105"/>
        <v>95</v>
      </c>
      <c r="B663" s="191" t="str">
        <f>C663&amp;":"&amp;COUNTIF($C$6:C663,C663)</f>
        <v>95:6</v>
      </c>
      <c r="C663" s="148">
        <f t="shared" si="106"/>
        <v>95</v>
      </c>
      <c r="D663" s="262">
        <v>1</v>
      </c>
      <c r="E663" s="262">
        <v>2</v>
      </c>
      <c r="F663" s="262">
        <v>2</v>
      </c>
      <c r="G663" s="262">
        <v>0</v>
      </c>
      <c r="H663" s="262">
        <v>2</v>
      </c>
      <c r="I663" s="262">
        <v>2</v>
      </c>
      <c r="J663" s="262">
        <v>2</v>
      </c>
      <c r="K663" s="262">
        <v>2</v>
      </c>
      <c r="L663" s="262">
        <v>2</v>
      </c>
      <c r="M663" s="262">
        <v>2</v>
      </c>
      <c r="N663" s="262">
        <v>9</v>
      </c>
      <c r="O663" s="262">
        <v>13</v>
      </c>
      <c r="P663" s="262">
        <v>14</v>
      </c>
      <c r="Q663" s="262">
        <v>14</v>
      </c>
      <c r="R663" s="262">
        <v>14</v>
      </c>
      <c r="S663" s="262">
        <v>14</v>
      </c>
      <c r="T663" s="2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253"/>
    </row>
    <row r="664" spans="1:41" s="216" customFormat="1" ht="15.6">
      <c r="A664">
        <f t="shared" si="105"/>
        <v>94</v>
      </c>
      <c r="B664" s="191" t="str">
        <f>C664&amp;":"&amp;COUNTIF($C$6:C664,C664)</f>
        <v>94:3</v>
      </c>
      <c r="C664" s="148">
        <f t="shared" si="106"/>
        <v>94</v>
      </c>
      <c r="D664" s="262">
        <v>2</v>
      </c>
      <c r="E664" s="262">
        <v>0</v>
      </c>
      <c r="F664" s="262">
        <v>2</v>
      </c>
      <c r="G664" s="262">
        <v>1</v>
      </c>
      <c r="H664" s="262">
        <v>2</v>
      </c>
      <c r="I664" s="262">
        <v>2</v>
      </c>
      <c r="J664" s="262">
        <v>2</v>
      </c>
      <c r="K664" s="262">
        <v>2</v>
      </c>
      <c r="L664" s="262">
        <v>2</v>
      </c>
      <c r="M664" s="262">
        <v>2</v>
      </c>
      <c r="N664" s="262">
        <v>10</v>
      </c>
      <c r="O664" s="262">
        <v>13</v>
      </c>
      <c r="P664" s="262">
        <v>13</v>
      </c>
      <c r="Q664" s="262">
        <v>14</v>
      </c>
      <c r="R664" s="262">
        <v>14</v>
      </c>
      <c r="S664" s="262">
        <v>13</v>
      </c>
      <c r="T664" s="263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253"/>
    </row>
    <row r="665" spans="1:41" s="216" customFormat="1" ht="15.6">
      <c r="A665">
        <f t="shared" si="105"/>
        <v>51</v>
      </c>
      <c r="B665" s="191" t="str">
        <f>C665&amp;":"&amp;COUNTIF($C$6:C665,C665)</f>
        <v>51:10</v>
      </c>
      <c r="C665" s="148">
        <f t="shared" si="106"/>
        <v>51</v>
      </c>
      <c r="D665" s="262">
        <v>0</v>
      </c>
      <c r="E665" s="262">
        <v>1</v>
      </c>
      <c r="F665" s="262">
        <v>1</v>
      </c>
      <c r="G665" s="262">
        <v>0</v>
      </c>
      <c r="H665" s="262">
        <v>0</v>
      </c>
      <c r="I665" s="262">
        <v>1</v>
      </c>
      <c r="J665" s="262">
        <v>0</v>
      </c>
      <c r="K665" s="262">
        <v>0</v>
      </c>
      <c r="L665" s="262">
        <v>2</v>
      </c>
      <c r="M665" s="262">
        <v>0</v>
      </c>
      <c r="N665" s="262">
        <v>5</v>
      </c>
      <c r="O665" s="262">
        <v>8</v>
      </c>
      <c r="P665" s="262">
        <v>3</v>
      </c>
      <c r="Q665" s="262">
        <v>5</v>
      </c>
      <c r="R665" s="262">
        <v>13</v>
      </c>
      <c r="S665" s="262">
        <v>12</v>
      </c>
      <c r="T665" s="263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253"/>
    </row>
    <row r="666" spans="1:41" s="216" customFormat="1" ht="15.6">
      <c r="A666">
        <f t="shared" si="105"/>
        <v>51</v>
      </c>
      <c r="B666" s="191" t="str">
        <f>C666&amp;":"&amp;COUNTIF($C$6:C666,C666)</f>
        <v>51:11</v>
      </c>
      <c r="C666" s="148">
        <f t="shared" si="106"/>
        <v>51</v>
      </c>
      <c r="D666" s="262">
        <v>1</v>
      </c>
      <c r="E666" s="262">
        <v>2</v>
      </c>
      <c r="F666" s="262">
        <v>1</v>
      </c>
      <c r="G666" s="262">
        <v>1</v>
      </c>
      <c r="H666" s="262">
        <v>2</v>
      </c>
      <c r="I666" s="262">
        <v>2</v>
      </c>
      <c r="J666" s="262">
        <v>2</v>
      </c>
      <c r="K666" s="262">
        <v>2</v>
      </c>
      <c r="L666" s="262">
        <v>2</v>
      </c>
      <c r="M666" s="262">
        <v>0</v>
      </c>
      <c r="N666" s="262">
        <v>4</v>
      </c>
      <c r="O666" s="262">
        <v>12</v>
      </c>
      <c r="P666" s="262">
        <v>9</v>
      </c>
      <c r="Q666" s="262">
        <v>7</v>
      </c>
      <c r="R666" s="262">
        <v>0</v>
      </c>
      <c r="S666" s="262">
        <v>4</v>
      </c>
      <c r="T666" s="263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253"/>
    </row>
    <row r="667" spans="1:41" s="216" customFormat="1" ht="15.6">
      <c r="A667">
        <f t="shared" si="105"/>
        <v>98</v>
      </c>
      <c r="B667" s="191" t="str">
        <f>C667&amp;":"&amp;COUNTIF($C$6:C667,C667)</f>
        <v>98:5</v>
      </c>
      <c r="C667" s="148">
        <f t="shared" si="106"/>
        <v>98</v>
      </c>
      <c r="D667" s="262">
        <v>2</v>
      </c>
      <c r="E667" s="262">
        <v>2</v>
      </c>
      <c r="F667" s="262">
        <v>2</v>
      </c>
      <c r="G667" s="262">
        <v>2</v>
      </c>
      <c r="H667" s="262">
        <v>2</v>
      </c>
      <c r="I667" s="262">
        <v>2</v>
      </c>
      <c r="J667" s="262">
        <v>2</v>
      </c>
      <c r="K667" s="262">
        <v>2</v>
      </c>
      <c r="L667" s="262">
        <v>2</v>
      </c>
      <c r="M667" s="262">
        <v>2</v>
      </c>
      <c r="N667" s="262">
        <v>10</v>
      </c>
      <c r="O667" s="262">
        <v>13</v>
      </c>
      <c r="P667" s="262">
        <v>14</v>
      </c>
      <c r="Q667" s="262">
        <v>14</v>
      </c>
      <c r="R667" s="262">
        <v>13</v>
      </c>
      <c r="S667" s="262">
        <v>14</v>
      </c>
      <c r="T667" s="263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253"/>
    </row>
    <row r="668" spans="1:41" s="216" customFormat="1" ht="15.6">
      <c r="A668">
        <f t="shared" si="105"/>
        <v>95</v>
      </c>
      <c r="B668" s="191" t="str">
        <f>C668&amp;":"&amp;COUNTIF($C$6:C668,C668)</f>
        <v>95:7</v>
      </c>
      <c r="C668" s="148">
        <f t="shared" si="106"/>
        <v>95</v>
      </c>
      <c r="D668" s="262">
        <v>2</v>
      </c>
      <c r="E668" s="262">
        <v>1</v>
      </c>
      <c r="F668" s="262">
        <v>2</v>
      </c>
      <c r="G668" s="262">
        <v>2</v>
      </c>
      <c r="H668" s="262">
        <v>2</v>
      </c>
      <c r="I668" s="262">
        <v>2</v>
      </c>
      <c r="J668" s="262">
        <v>2</v>
      </c>
      <c r="K668" s="262">
        <v>2</v>
      </c>
      <c r="L668" s="262">
        <v>2</v>
      </c>
      <c r="M668" s="262">
        <v>2</v>
      </c>
      <c r="N668" s="262">
        <v>10</v>
      </c>
      <c r="O668" s="262">
        <v>13</v>
      </c>
      <c r="P668" s="262">
        <v>13</v>
      </c>
      <c r="Q668" s="262">
        <v>13</v>
      </c>
      <c r="R668" s="262">
        <v>14</v>
      </c>
      <c r="S668" s="262">
        <v>13</v>
      </c>
      <c r="T668" s="263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253"/>
    </row>
    <row r="669" spans="1:41" s="216" customFormat="1" ht="15.6">
      <c r="A669">
        <f t="shared" si="105"/>
        <v>92</v>
      </c>
      <c r="B669" s="191" t="str">
        <f>C669&amp;":"&amp;COUNTIF($C$6:C669,C669)</f>
        <v>92:6</v>
      </c>
      <c r="C669" s="148">
        <f t="shared" si="106"/>
        <v>92</v>
      </c>
      <c r="D669" s="262">
        <v>0</v>
      </c>
      <c r="E669" s="262">
        <v>1</v>
      </c>
      <c r="F669" s="262">
        <v>2</v>
      </c>
      <c r="G669" s="262">
        <v>1</v>
      </c>
      <c r="H669" s="262">
        <v>2</v>
      </c>
      <c r="I669" s="262">
        <v>1</v>
      </c>
      <c r="J669" s="262">
        <v>2</v>
      </c>
      <c r="K669" s="262">
        <v>2</v>
      </c>
      <c r="L669" s="262">
        <v>2</v>
      </c>
      <c r="M669" s="262">
        <v>2</v>
      </c>
      <c r="N669" s="262">
        <v>10</v>
      </c>
      <c r="O669" s="262">
        <v>13</v>
      </c>
      <c r="P669" s="262">
        <v>14</v>
      </c>
      <c r="Q669" s="262">
        <v>13</v>
      </c>
      <c r="R669" s="262">
        <v>14</v>
      </c>
      <c r="S669" s="262">
        <v>13</v>
      </c>
      <c r="T669" s="263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253"/>
    </row>
    <row r="670" spans="1:41" s="216" customFormat="1" ht="15.6">
      <c r="A670">
        <f t="shared" si="105"/>
        <v>42</v>
      </c>
      <c r="B670" s="191" t="str">
        <f>C670&amp;":"&amp;COUNTIF($C$6:C670,C670)</f>
        <v>42:8</v>
      </c>
      <c r="C670" s="148">
        <f t="shared" si="106"/>
        <v>42</v>
      </c>
      <c r="D670" s="262">
        <v>2</v>
      </c>
      <c r="E670" s="262">
        <v>1</v>
      </c>
      <c r="F670" s="262">
        <v>0</v>
      </c>
      <c r="G670" s="262">
        <v>0</v>
      </c>
      <c r="H670" s="262">
        <v>0</v>
      </c>
      <c r="I670" s="262">
        <v>0</v>
      </c>
      <c r="J670" s="262">
        <v>1</v>
      </c>
      <c r="K670" s="262">
        <v>0</v>
      </c>
      <c r="L670" s="262">
        <v>0</v>
      </c>
      <c r="M670" s="262">
        <v>0</v>
      </c>
      <c r="N670" s="262">
        <v>7</v>
      </c>
      <c r="O670" s="262">
        <v>7</v>
      </c>
      <c r="P670" s="262">
        <v>8</v>
      </c>
      <c r="Q670" s="262">
        <v>0</v>
      </c>
      <c r="R670" s="262">
        <v>7</v>
      </c>
      <c r="S670" s="262">
        <v>9</v>
      </c>
      <c r="T670" s="263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253"/>
    </row>
    <row r="671" spans="1:41" s="216" customFormat="1" ht="15.6">
      <c r="A671">
        <f t="shared" si="105"/>
        <v>56</v>
      </c>
      <c r="B671" s="191" t="str">
        <f>C671&amp;":"&amp;COUNTIF($C$6:C671,C671)</f>
        <v>56:6</v>
      </c>
      <c r="C671" s="148">
        <f t="shared" si="106"/>
        <v>56</v>
      </c>
      <c r="D671" s="262">
        <v>0</v>
      </c>
      <c r="E671" s="262">
        <v>2</v>
      </c>
      <c r="F671" s="262">
        <v>2</v>
      </c>
      <c r="G671" s="262">
        <v>0</v>
      </c>
      <c r="H671" s="262">
        <v>2</v>
      </c>
      <c r="I671" s="262">
        <v>2</v>
      </c>
      <c r="J671" s="262">
        <v>2</v>
      </c>
      <c r="K671" s="262">
        <v>0</v>
      </c>
      <c r="L671" s="262">
        <v>1</v>
      </c>
      <c r="M671" s="262">
        <v>2</v>
      </c>
      <c r="N671" s="262">
        <v>9</v>
      </c>
      <c r="O671" s="262">
        <v>3</v>
      </c>
      <c r="P671" s="262">
        <v>2</v>
      </c>
      <c r="Q671" s="262">
        <v>14</v>
      </c>
      <c r="R671" s="262">
        <v>5</v>
      </c>
      <c r="S671" s="262">
        <v>10</v>
      </c>
      <c r="T671" s="263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253"/>
    </row>
    <row r="672" spans="1:41" s="216" customFormat="1" ht="15.6">
      <c r="A672">
        <f t="shared" si="105"/>
        <v>95</v>
      </c>
      <c r="B672" s="191" t="str">
        <f>C672&amp;":"&amp;COUNTIF($C$6:C672,C672)</f>
        <v>95:8</v>
      </c>
      <c r="C672" s="148">
        <f t="shared" si="106"/>
        <v>95</v>
      </c>
      <c r="D672" s="262">
        <v>2</v>
      </c>
      <c r="E672" s="262">
        <v>2</v>
      </c>
      <c r="F672" s="262">
        <v>2</v>
      </c>
      <c r="G672" s="262">
        <v>2</v>
      </c>
      <c r="H672" s="262">
        <v>2</v>
      </c>
      <c r="I672" s="262">
        <v>2</v>
      </c>
      <c r="J672" s="262">
        <v>2</v>
      </c>
      <c r="K672" s="262">
        <v>2</v>
      </c>
      <c r="L672" s="262">
        <v>2</v>
      </c>
      <c r="M672" s="262">
        <v>2</v>
      </c>
      <c r="N672" s="262">
        <v>9</v>
      </c>
      <c r="O672" s="262">
        <v>13</v>
      </c>
      <c r="P672" s="262">
        <v>14</v>
      </c>
      <c r="Q672" s="262">
        <v>13</v>
      </c>
      <c r="R672" s="262">
        <v>13</v>
      </c>
      <c r="S672" s="262">
        <v>13</v>
      </c>
      <c r="T672" s="263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253"/>
    </row>
    <row r="673" spans="1:41" s="216" customFormat="1" ht="15.6">
      <c r="A673">
        <f t="shared" si="105"/>
        <v>92</v>
      </c>
      <c r="B673" s="191" t="str">
        <f>C673&amp;":"&amp;COUNTIF($C$6:C673,C673)</f>
        <v>92:7</v>
      </c>
      <c r="C673" s="148">
        <f t="shared" si="106"/>
        <v>92</v>
      </c>
      <c r="D673" s="262">
        <v>2</v>
      </c>
      <c r="E673" s="262">
        <v>0</v>
      </c>
      <c r="F673" s="262">
        <v>2</v>
      </c>
      <c r="G673" s="262">
        <v>1</v>
      </c>
      <c r="H673" s="262">
        <v>0</v>
      </c>
      <c r="I673" s="262">
        <v>0</v>
      </c>
      <c r="J673" s="262">
        <v>2</v>
      </c>
      <c r="K673" s="262">
        <v>2</v>
      </c>
      <c r="L673" s="262">
        <v>2</v>
      </c>
      <c r="M673" s="262">
        <v>2</v>
      </c>
      <c r="N673" s="262">
        <v>10</v>
      </c>
      <c r="O673" s="262">
        <v>13</v>
      </c>
      <c r="P673" s="262">
        <v>14</v>
      </c>
      <c r="Q673" s="262">
        <v>14</v>
      </c>
      <c r="R673" s="262">
        <v>14</v>
      </c>
      <c r="S673" s="262">
        <v>14</v>
      </c>
      <c r="T673" s="26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253"/>
    </row>
    <row r="674" spans="1:41" s="216" customFormat="1" ht="15.6">
      <c r="A674">
        <f t="shared" si="105"/>
        <v>95</v>
      </c>
      <c r="B674" s="191" t="str">
        <f>C674&amp;":"&amp;COUNTIF($C$6:C674,C674)</f>
        <v>95:9</v>
      </c>
      <c r="C674" s="148">
        <f t="shared" si="106"/>
        <v>95</v>
      </c>
      <c r="D674" s="262">
        <v>2</v>
      </c>
      <c r="E674" s="262">
        <v>0</v>
      </c>
      <c r="F674" s="262">
        <v>2</v>
      </c>
      <c r="G674" s="262">
        <v>2</v>
      </c>
      <c r="H674" s="262">
        <v>2</v>
      </c>
      <c r="I674" s="262">
        <v>1</v>
      </c>
      <c r="J674" s="262">
        <v>2</v>
      </c>
      <c r="K674" s="262">
        <v>2</v>
      </c>
      <c r="L674" s="262">
        <v>2</v>
      </c>
      <c r="M674" s="262">
        <v>2</v>
      </c>
      <c r="N674" s="262">
        <v>9</v>
      </c>
      <c r="O674" s="262">
        <v>14</v>
      </c>
      <c r="P674" s="262">
        <v>14</v>
      </c>
      <c r="Q674" s="262">
        <v>14</v>
      </c>
      <c r="R674" s="262">
        <v>13</v>
      </c>
      <c r="S674" s="262">
        <v>14</v>
      </c>
      <c r="T674" s="263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253"/>
    </row>
    <row r="675" spans="1:41" s="216" customFormat="1" ht="15.6">
      <c r="A675">
        <f t="shared" si="105"/>
        <v>41</v>
      </c>
      <c r="B675" s="191" t="str">
        <f>C675&amp;":"&amp;COUNTIF($C$6:C675,C675)</f>
        <v>41:6</v>
      </c>
      <c r="C675" s="148">
        <f t="shared" si="106"/>
        <v>41</v>
      </c>
      <c r="D675" s="262">
        <v>1</v>
      </c>
      <c r="E675" s="262">
        <v>0</v>
      </c>
      <c r="F675" s="262">
        <v>0</v>
      </c>
      <c r="G675" s="262">
        <v>2</v>
      </c>
      <c r="H675" s="262">
        <v>2</v>
      </c>
      <c r="I675" s="262">
        <v>2</v>
      </c>
      <c r="J675" s="262">
        <v>1</v>
      </c>
      <c r="K675" s="262">
        <v>1</v>
      </c>
      <c r="L675" s="262">
        <v>1</v>
      </c>
      <c r="M675" s="262">
        <v>2</v>
      </c>
      <c r="N675" s="262">
        <v>8</v>
      </c>
      <c r="O675" s="262">
        <v>6</v>
      </c>
      <c r="P675" s="262">
        <v>3</v>
      </c>
      <c r="Q675" s="262">
        <v>5</v>
      </c>
      <c r="R675" s="262">
        <v>5</v>
      </c>
      <c r="S675" s="262">
        <v>2</v>
      </c>
      <c r="T675" s="263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253"/>
    </row>
    <row r="676" spans="1:41" s="216" customFormat="1" ht="15.6">
      <c r="A676">
        <f t="shared" si="105"/>
        <v>68</v>
      </c>
      <c r="B676" s="191" t="str">
        <f>C676&amp;":"&amp;COUNTIF($C$6:C676,C676)</f>
        <v>68:16</v>
      </c>
      <c r="C676" s="148">
        <f t="shared" si="106"/>
        <v>68</v>
      </c>
      <c r="D676" s="262">
        <v>1</v>
      </c>
      <c r="E676" s="262">
        <v>1</v>
      </c>
      <c r="F676" s="262">
        <v>2</v>
      </c>
      <c r="G676" s="262">
        <v>1</v>
      </c>
      <c r="H676" s="262">
        <v>1</v>
      </c>
      <c r="I676" s="262">
        <v>2</v>
      </c>
      <c r="J676" s="262">
        <v>0</v>
      </c>
      <c r="K676" s="262">
        <v>2</v>
      </c>
      <c r="L676" s="262">
        <v>1</v>
      </c>
      <c r="M676" s="262">
        <v>2</v>
      </c>
      <c r="N676" s="262">
        <v>8</v>
      </c>
      <c r="O676" s="262">
        <v>7</v>
      </c>
      <c r="P676" s="262">
        <v>14</v>
      </c>
      <c r="Q676" s="262">
        <v>3</v>
      </c>
      <c r="R676" s="262">
        <v>11</v>
      </c>
      <c r="S676" s="262">
        <v>12</v>
      </c>
      <c r="T676" s="263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253"/>
    </row>
    <row r="677" spans="1:41" s="216" customFormat="1" ht="15.6">
      <c r="A677">
        <f t="shared" si="105"/>
        <v>97</v>
      </c>
      <c r="B677" s="191" t="str">
        <f>C677&amp;":"&amp;COUNTIF($C$6:C677,C677)</f>
        <v>97:3</v>
      </c>
      <c r="C677" s="148">
        <f t="shared" si="106"/>
        <v>97</v>
      </c>
      <c r="D677" s="262">
        <v>2</v>
      </c>
      <c r="E677" s="262">
        <v>2</v>
      </c>
      <c r="F677" s="262">
        <v>2</v>
      </c>
      <c r="G677" s="262">
        <v>2</v>
      </c>
      <c r="H677" s="262">
        <v>2</v>
      </c>
      <c r="I677" s="262">
        <v>2</v>
      </c>
      <c r="J677" s="262">
        <v>2</v>
      </c>
      <c r="K677" s="262">
        <v>2</v>
      </c>
      <c r="L677" s="262">
        <v>2</v>
      </c>
      <c r="M677" s="262">
        <v>2</v>
      </c>
      <c r="N677" s="262">
        <v>9</v>
      </c>
      <c r="O677" s="262">
        <v>13</v>
      </c>
      <c r="P677" s="262">
        <v>14</v>
      </c>
      <c r="Q677" s="262">
        <v>14</v>
      </c>
      <c r="R677" s="262">
        <v>14</v>
      </c>
      <c r="S677" s="262">
        <v>13</v>
      </c>
      <c r="T677" s="263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253"/>
    </row>
    <row r="678" spans="1:41" s="216" customFormat="1" ht="15.6">
      <c r="A678">
        <f t="shared" si="105"/>
        <v>91</v>
      </c>
      <c r="B678" s="191" t="str">
        <f>C678&amp;":"&amp;COUNTIF($C$6:C678,C678)</f>
        <v>91:8</v>
      </c>
      <c r="C678" s="148">
        <f t="shared" si="106"/>
        <v>91</v>
      </c>
      <c r="D678" s="262">
        <v>0</v>
      </c>
      <c r="E678" s="262">
        <v>1</v>
      </c>
      <c r="F678" s="262">
        <v>2</v>
      </c>
      <c r="G678" s="262">
        <v>1</v>
      </c>
      <c r="H678" s="262">
        <v>0</v>
      </c>
      <c r="I678" s="262">
        <v>2</v>
      </c>
      <c r="J678" s="262">
        <v>2</v>
      </c>
      <c r="K678" s="262">
        <v>2</v>
      </c>
      <c r="L678" s="262">
        <v>2</v>
      </c>
      <c r="M678" s="262">
        <v>2</v>
      </c>
      <c r="N678" s="262">
        <v>10</v>
      </c>
      <c r="O678" s="262">
        <v>13</v>
      </c>
      <c r="P678" s="262">
        <v>13</v>
      </c>
      <c r="Q678" s="262">
        <v>13</v>
      </c>
      <c r="R678" s="262">
        <v>14</v>
      </c>
      <c r="S678" s="262">
        <v>14</v>
      </c>
      <c r="T678" s="263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253"/>
    </row>
    <row r="679" spans="1:41" s="216" customFormat="1" ht="15.6">
      <c r="A679">
        <f t="shared" si="105"/>
        <v>96</v>
      </c>
      <c r="B679" s="191" t="str">
        <f>C679&amp;":"&amp;COUNTIF($C$6:C679,C679)</f>
        <v>96:5</v>
      </c>
      <c r="C679" s="148">
        <f t="shared" si="106"/>
        <v>96</v>
      </c>
      <c r="D679" s="262">
        <v>2</v>
      </c>
      <c r="E679" s="262">
        <v>1</v>
      </c>
      <c r="F679" s="262">
        <v>2</v>
      </c>
      <c r="G679" s="262">
        <v>1</v>
      </c>
      <c r="H679" s="262">
        <v>2</v>
      </c>
      <c r="I679" s="262">
        <v>2</v>
      </c>
      <c r="J679" s="262">
        <v>2</v>
      </c>
      <c r="K679" s="262">
        <v>2</v>
      </c>
      <c r="L679" s="262">
        <v>2</v>
      </c>
      <c r="M679" s="262">
        <v>2</v>
      </c>
      <c r="N679" s="262">
        <v>9</v>
      </c>
      <c r="O679" s="262">
        <v>14</v>
      </c>
      <c r="P679" s="262">
        <v>13</v>
      </c>
      <c r="Q679" s="262">
        <v>14</v>
      </c>
      <c r="R679" s="262">
        <v>14</v>
      </c>
      <c r="S679" s="262">
        <v>14</v>
      </c>
      <c r="T679" s="263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253"/>
    </row>
    <row r="680" spans="1:41" s="216" customFormat="1" ht="15.6">
      <c r="A680">
        <f t="shared" si="105"/>
        <v>44</v>
      </c>
      <c r="B680" s="191" t="str">
        <f>C680&amp;":"&amp;COUNTIF($C$6:C680,C680)</f>
        <v>44:7</v>
      </c>
      <c r="C680" s="148">
        <f t="shared" si="106"/>
        <v>44</v>
      </c>
      <c r="D680" s="262">
        <v>0</v>
      </c>
      <c r="E680" s="262">
        <v>2</v>
      </c>
      <c r="F680" s="262">
        <v>1</v>
      </c>
      <c r="G680" s="262">
        <v>0</v>
      </c>
      <c r="H680" s="262">
        <v>2</v>
      </c>
      <c r="I680" s="262">
        <v>0</v>
      </c>
      <c r="J680" s="262">
        <v>0</v>
      </c>
      <c r="K680" s="262">
        <v>1</v>
      </c>
      <c r="L680" s="262">
        <v>2</v>
      </c>
      <c r="M680" s="262">
        <v>2</v>
      </c>
      <c r="N680" s="262">
        <v>3</v>
      </c>
      <c r="O680" s="262">
        <v>0</v>
      </c>
      <c r="P680" s="262">
        <v>6</v>
      </c>
      <c r="Q680" s="262">
        <v>9</v>
      </c>
      <c r="R680" s="262">
        <v>2</v>
      </c>
      <c r="S680" s="262">
        <v>14</v>
      </c>
      <c r="T680" s="263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253"/>
    </row>
    <row r="681" spans="1:41" s="216" customFormat="1" ht="15.6">
      <c r="A681">
        <f t="shared" si="105"/>
        <v>47</v>
      </c>
      <c r="B681" s="191" t="str">
        <f>C681&amp;":"&amp;COUNTIF($C$6:C681,C681)</f>
        <v>47:13</v>
      </c>
      <c r="C681" s="148">
        <f t="shared" si="106"/>
        <v>47</v>
      </c>
      <c r="D681" s="262">
        <v>1</v>
      </c>
      <c r="E681" s="262">
        <v>1</v>
      </c>
      <c r="F681" s="262">
        <v>0</v>
      </c>
      <c r="G681" s="262">
        <v>0</v>
      </c>
      <c r="H681" s="262">
        <v>1</v>
      </c>
      <c r="I681" s="262">
        <v>1</v>
      </c>
      <c r="J681" s="262">
        <v>2</v>
      </c>
      <c r="K681" s="262">
        <v>2</v>
      </c>
      <c r="L681" s="262">
        <v>2</v>
      </c>
      <c r="M681" s="262">
        <v>1</v>
      </c>
      <c r="N681" s="262">
        <v>0</v>
      </c>
      <c r="O681" s="262">
        <v>7</v>
      </c>
      <c r="P681" s="262">
        <v>7</v>
      </c>
      <c r="Q681" s="262">
        <v>13</v>
      </c>
      <c r="R681" s="262">
        <v>5</v>
      </c>
      <c r="S681" s="262">
        <v>4</v>
      </c>
      <c r="T681" s="263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253"/>
    </row>
    <row r="682" spans="1:41" s="216" customFormat="1" ht="15.6">
      <c r="A682">
        <f t="shared" si="105"/>
        <v>96</v>
      </c>
      <c r="B682" s="191" t="str">
        <f>C682&amp;":"&amp;COUNTIF($C$6:C682,C682)</f>
        <v>96:6</v>
      </c>
      <c r="C682" s="148">
        <f t="shared" si="106"/>
        <v>96</v>
      </c>
      <c r="D682" s="262">
        <v>1</v>
      </c>
      <c r="E682" s="262">
        <v>1</v>
      </c>
      <c r="F682" s="262">
        <v>2</v>
      </c>
      <c r="G682" s="262">
        <v>2</v>
      </c>
      <c r="H682" s="262">
        <v>2</v>
      </c>
      <c r="I682" s="262">
        <v>2</v>
      </c>
      <c r="J682" s="262">
        <v>2</v>
      </c>
      <c r="K682" s="262">
        <v>2</v>
      </c>
      <c r="L682" s="262">
        <v>2</v>
      </c>
      <c r="M682" s="262">
        <v>2</v>
      </c>
      <c r="N682" s="262">
        <v>10</v>
      </c>
      <c r="O682" s="262">
        <v>14</v>
      </c>
      <c r="P682" s="262">
        <v>13</v>
      </c>
      <c r="Q682" s="262">
        <v>14</v>
      </c>
      <c r="R682" s="262">
        <v>13</v>
      </c>
      <c r="S682" s="262">
        <v>14</v>
      </c>
      <c r="T682" s="263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253"/>
    </row>
    <row r="683" spans="1:41" s="216" customFormat="1" ht="15.6">
      <c r="A683">
        <f t="shared" si="105"/>
        <v>97</v>
      </c>
      <c r="B683" s="191" t="str">
        <f>C683&amp;":"&amp;COUNTIF($C$6:C683,C683)</f>
        <v>97:4</v>
      </c>
      <c r="C683" s="148">
        <f t="shared" si="106"/>
        <v>97</v>
      </c>
      <c r="D683" s="262">
        <v>2</v>
      </c>
      <c r="E683" s="262">
        <v>2</v>
      </c>
      <c r="F683" s="262">
        <v>2</v>
      </c>
      <c r="G683" s="262">
        <v>2</v>
      </c>
      <c r="H683" s="262">
        <v>2</v>
      </c>
      <c r="I683" s="262">
        <v>2</v>
      </c>
      <c r="J683" s="262">
        <v>2</v>
      </c>
      <c r="K683" s="262">
        <v>2</v>
      </c>
      <c r="L683" s="262">
        <v>2</v>
      </c>
      <c r="M683" s="262">
        <v>2</v>
      </c>
      <c r="N683" s="262">
        <v>10</v>
      </c>
      <c r="O683" s="262">
        <v>13</v>
      </c>
      <c r="P683" s="262">
        <v>14</v>
      </c>
      <c r="Q683" s="262">
        <v>14</v>
      </c>
      <c r="R683" s="262">
        <v>13</v>
      </c>
      <c r="S683" s="262">
        <v>13</v>
      </c>
      <c r="T683" s="26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253"/>
    </row>
    <row r="684" spans="1:41" s="216" customFormat="1" ht="15.6">
      <c r="A684">
        <f t="shared" si="105"/>
        <v>89</v>
      </c>
      <c r="B684" s="191" t="str">
        <f>C684&amp;":"&amp;COUNTIF($C$6:C684,C684)</f>
        <v>89:7</v>
      </c>
      <c r="C684" s="148">
        <f t="shared" si="106"/>
        <v>89</v>
      </c>
      <c r="D684" s="262">
        <v>1</v>
      </c>
      <c r="E684" s="262">
        <v>0</v>
      </c>
      <c r="F684" s="262">
        <v>2</v>
      </c>
      <c r="G684" s="262">
        <v>1</v>
      </c>
      <c r="H684" s="262">
        <v>0</v>
      </c>
      <c r="I684" s="262">
        <v>1</v>
      </c>
      <c r="J684" s="262">
        <v>2</v>
      </c>
      <c r="K684" s="262">
        <v>2</v>
      </c>
      <c r="L684" s="262">
        <v>2</v>
      </c>
      <c r="M684" s="262">
        <v>2</v>
      </c>
      <c r="N684" s="262">
        <v>9</v>
      </c>
      <c r="O684" s="262">
        <v>14</v>
      </c>
      <c r="P684" s="262">
        <v>13</v>
      </c>
      <c r="Q684" s="262">
        <v>13</v>
      </c>
      <c r="R684" s="262">
        <v>13</v>
      </c>
      <c r="S684" s="262">
        <v>14</v>
      </c>
      <c r="T684" s="263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253"/>
    </row>
    <row r="685" spans="1:41" s="216" customFormat="1" ht="15.6">
      <c r="A685">
        <f t="shared" si="105"/>
        <v>92</v>
      </c>
      <c r="B685" s="191" t="str">
        <f>C685&amp;":"&amp;COUNTIF($C$6:C685,C685)</f>
        <v>92:8</v>
      </c>
      <c r="C685" s="148">
        <f t="shared" si="106"/>
        <v>92</v>
      </c>
      <c r="D685" s="262">
        <v>0</v>
      </c>
      <c r="E685" s="262">
        <v>0</v>
      </c>
      <c r="F685" s="262">
        <v>2</v>
      </c>
      <c r="G685" s="262">
        <v>2</v>
      </c>
      <c r="H685" s="262">
        <v>1</v>
      </c>
      <c r="I685" s="262">
        <v>2</v>
      </c>
      <c r="J685" s="262">
        <v>2</v>
      </c>
      <c r="K685" s="262">
        <v>2</v>
      </c>
      <c r="L685" s="262">
        <v>2</v>
      </c>
      <c r="M685" s="262">
        <v>2</v>
      </c>
      <c r="N685" s="262">
        <v>10</v>
      </c>
      <c r="O685" s="262">
        <v>13</v>
      </c>
      <c r="P685" s="262">
        <v>14</v>
      </c>
      <c r="Q685" s="262">
        <v>13</v>
      </c>
      <c r="R685" s="262">
        <v>14</v>
      </c>
      <c r="S685" s="262">
        <v>13</v>
      </c>
      <c r="T685" s="263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253"/>
    </row>
    <row r="686" spans="1:41" s="216" customFormat="1" ht="15.6">
      <c r="A686">
        <f t="shared" si="105"/>
        <v>56</v>
      </c>
      <c r="B686" s="191" t="str">
        <f>C686&amp;":"&amp;COUNTIF($C$6:C686,C686)</f>
        <v>56:7</v>
      </c>
      <c r="C686" s="148">
        <f t="shared" si="106"/>
        <v>56</v>
      </c>
      <c r="D686" s="262">
        <v>1</v>
      </c>
      <c r="E686" s="262">
        <v>1</v>
      </c>
      <c r="F686" s="262">
        <v>0</v>
      </c>
      <c r="G686" s="262">
        <v>2</v>
      </c>
      <c r="H686" s="262">
        <v>0</v>
      </c>
      <c r="I686" s="262">
        <v>0</v>
      </c>
      <c r="J686" s="262">
        <v>2</v>
      </c>
      <c r="K686" s="262">
        <v>0</v>
      </c>
      <c r="L686" s="262">
        <v>1</v>
      </c>
      <c r="M686" s="262">
        <v>1</v>
      </c>
      <c r="N686" s="262">
        <v>1</v>
      </c>
      <c r="O686" s="262">
        <v>8</v>
      </c>
      <c r="P686" s="262">
        <v>10</v>
      </c>
      <c r="Q686" s="262">
        <v>10</v>
      </c>
      <c r="R686" s="262">
        <v>5</v>
      </c>
      <c r="S686" s="262">
        <v>14</v>
      </c>
      <c r="T686" s="263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253"/>
    </row>
    <row r="687" spans="1:41" s="216" customFormat="1" ht="15.6">
      <c r="A687">
        <f t="shared" si="105"/>
        <v>47</v>
      </c>
      <c r="B687" s="191" t="str">
        <f>C687&amp;":"&amp;COUNTIF($C$6:C687,C687)</f>
        <v>47:14</v>
      </c>
      <c r="C687" s="148">
        <f t="shared" si="106"/>
        <v>47</v>
      </c>
      <c r="D687" s="262">
        <v>0</v>
      </c>
      <c r="E687" s="262">
        <v>2</v>
      </c>
      <c r="F687" s="262">
        <v>2</v>
      </c>
      <c r="G687" s="262">
        <v>2</v>
      </c>
      <c r="H687" s="262">
        <v>1</v>
      </c>
      <c r="I687" s="262">
        <v>1</v>
      </c>
      <c r="J687" s="262">
        <v>1</v>
      </c>
      <c r="K687" s="262">
        <v>2</v>
      </c>
      <c r="L687" s="262">
        <v>2</v>
      </c>
      <c r="M687" s="262">
        <v>1</v>
      </c>
      <c r="N687" s="262">
        <v>8</v>
      </c>
      <c r="O687" s="262">
        <v>6</v>
      </c>
      <c r="P687" s="262">
        <v>0</v>
      </c>
      <c r="Q687" s="262">
        <v>12</v>
      </c>
      <c r="R687" s="262">
        <v>4</v>
      </c>
      <c r="S687" s="262">
        <v>3</v>
      </c>
      <c r="T687" s="263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253"/>
    </row>
    <row r="688" spans="1:41" s="216" customFormat="1" ht="15.6">
      <c r="A688">
        <f t="shared" si="105"/>
        <v>96</v>
      </c>
      <c r="B688" s="191" t="str">
        <f>C688&amp;":"&amp;COUNTIF($C$6:C688,C688)</f>
        <v>96:7</v>
      </c>
      <c r="C688" s="148">
        <f t="shared" si="106"/>
        <v>96</v>
      </c>
      <c r="D688" s="262">
        <v>2</v>
      </c>
      <c r="E688" s="262">
        <v>2</v>
      </c>
      <c r="F688" s="262">
        <v>2</v>
      </c>
      <c r="G688" s="262">
        <v>2</v>
      </c>
      <c r="H688" s="262">
        <v>2</v>
      </c>
      <c r="I688" s="262">
        <v>2</v>
      </c>
      <c r="J688" s="262">
        <v>2</v>
      </c>
      <c r="K688" s="262">
        <v>2</v>
      </c>
      <c r="L688" s="262">
        <v>2</v>
      </c>
      <c r="M688" s="262">
        <v>2</v>
      </c>
      <c r="N688" s="262">
        <v>9</v>
      </c>
      <c r="O688" s="262">
        <v>14</v>
      </c>
      <c r="P688" s="262">
        <v>13</v>
      </c>
      <c r="Q688" s="262">
        <v>13</v>
      </c>
      <c r="R688" s="262">
        <v>14</v>
      </c>
      <c r="S688" s="262">
        <v>13</v>
      </c>
      <c r="T688" s="263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253"/>
    </row>
    <row r="689" spans="1:41" s="216" customFormat="1" ht="15.6">
      <c r="A689">
        <f t="shared" si="105"/>
        <v>93</v>
      </c>
      <c r="B689" s="191" t="str">
        <f>C689&amp;":"&amp;COUNTIF($C$6:C689,C689)</f>
        <v>93:9</v>
      </c>
      <c r="C689" s="148">
        <f t="shared" si="106"/>
        <v>93</v>
      </c>
      <c r="D689" s="262">
        <v>2</v>
      </c>
      <c r="E689" s="262">
        <v>2</v>
      </c>
      <c r="F689" s="262">
        <v>2</v>
      </c>
      <c r="G689" s="262">
        <v>2</v>
      </c>
      <c r="H689" s="262">
        <v>1</v>
      </c>
      <c r="I689" s="262">
        <v>1</v>
      </c>
      <c r="J689" s="262">
        <v>2</v>
      </c>
      <c r="K689" s="262">
        <v>2</v>
      </c>
      <c r="L689" s="262">
        <v>2</v>
      </c>
      <c r="M689" s="262">
        <v>2</v>
      </c>
      <c r="N689" s="262">
        <v>9</v>
      </c>
      <c r="O689" s="262">
        <v>13</v>
      </c>
      <c r="P689" s="262">
        <v>13</v>
      </c>
      <c r="Q689" s="262">
        <v>14</v>
      </c>
      <c r="R689" s="262">
        <v>13</v>
      </c>
      <c r="S689" s="262">
        <v>13</v>
      </c>
      <c r="T689" s="263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253"/>
    </row>
    <row r="690" spans="1:41" s="216" customFormat="1" ht="15.6">
      <c r="A690">
        <f t="shared" si="105"/>
        <v>94</v>
      </c>
      <c r="B690" s="191" t="str">
        <f>C690&amp;":"&amp;COUNTIF($C$6:C690,C690)</f>
        <v>94:4</v>
      </c>
      <c r="C690" s="148">
        <f t="shared" si="106"/>
        <v>94</v>
      </c>
      <c r="D690" s="262">
        <v>1</v>
      </c>
      <c r="E690" s="262">
        <v>2</v>
      </c>
      <c r="F690" s="262">
        <v>2</v>
      </c>
      <c r="G690" s="262">
        <v>1</v>
      </c>
      <c r="H690" s="262">
        <v>1</v>
      </c>
      <c r="I690" s="262">
        <v>2</v>
      </c>
      <c r="J690" s="262">
        <v>2</v>
      </c>
      <c r="K690" s="262">
        <v>2</v>
      </c>
      <c r="L690" s="262">
        <v>2</v>
      </c>
      <c r="M690" s="262">
        <v>2</v>
      </c>
      <c r="N690" s="262">
        <v>9</v>
      </c>
      <c r="O690" s="262">
        <v>14</v>
      </c>
      <c r="P690" s="262">
        <v>13</v>
      </c>
      <c r="Q690" s="262">
        <v>14</v>
      </c>
      <c r="R690" s="262">
        <v>14</v>
      </c>
      <c r="S690" s="262">
        <v>13</v>
      </c>
      <c r="T690" s="263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253"/>
    </row>
    <row r="691" spans="1:41" s="216" customFormat="1" ht="15.6">
      <c r="A691">
        <f t="shared" si="105"/>
        <v>55</v>
      </c>
      <c r="B691" s="191" t="str">
        <f>C691&amp;":"&amp;COUNTIF($C$6:C691,C691)</f>
        <v>55:18</v>
      </c>
      <c r="C691" s="148">
        <f t="shared" si="106"/>
        <v>55</v>
      </c>
      <c r="D691" s="262">
        <v>0</v>
      </c>
      <c r="E691" s="262">
        <v>2</v>
      </c>
      <c r="F691" s="262">
        <v>0</v>
      </c>
      <c r="G691" s="262">
        <v>0</v>
      </c>
      <c r="H691" s="262">
        <v>0</v>
      </c>
      <c r="I691" s="262">
        <v>0</v>
      </c>
      <c r="J691" s="262">
        <v>0</v>
      </c>
      <c r="K691" s="262">
        <v>1</v>
      </c>
      <c r="L691" s="262">
        <v>0</v>
      </c>
      <c r="M691" s="262">
        <v>1</v>
      </c>
      <c r="N691" s="262">
        <v>9</v>
      </c>
      <c r="O691" s="262">
        <v>0</v>
      </c>
      <c r="P691" s="262">
        <v>10</v>
      </c>
      <c r="Q691" s="262">
        <v>11</v>
      </c>
      <c r="R691" s="262">
        <v>8</v>
      </c>
      <c r="S691" s="262">
        <v>13</v>
      </c>
      <c r="T691" s="263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253"/>
    </row>
    <row r="692" spans="1:41" s="216" customFormat="1" ht="15.6">
      <c r="A692">
        <f t="shared" si="105"/>
        <v>48</v>
      </c>
      <c r="B692" s="191" t="str">
        <f>C692&amp;":"&amp;COUNTIF($C$6:C692,C692)</f>
        <v>48:9</v>
      </c>
      <c r="C692" s="148">
        <f t="shared" si="106"/>
        <v>48</v>
      </c>
      <c r="D692" s="262">
        <v>2</v>
      </c>
      <c r="E692" s="262">
        <v>0</v>
      </c>
      <c r="F692" s="262">
        <v>2</v>
      </c>
      <c r="G692" s="262">
        <v>0</v>
      </c>
      <c r="H692" s="262">
        <v>2</v>
      </c>
      <c r="I692" s="262">
        <v>1</v>
      </c>
      <c r="J692" s="262">
        <v>0</v>
      </c>
      <c r="K692" s="262">
        <v>2</v>
      </c>
      <c r="L692" s="262">
        <v>2</v>
      </c>
      <c r="M692" s="262">
        <v>2</v>
      </c>
      <c r="N692" s="262">
        <v>1</v>
      </c>
      <c r="O692" s="262">
        <v>14</v>
      </c>
      <c r="P692" s="262">
        <v>5</v>
      </c>
      <c r="Q692" s="262">
        <v>8</v>
      </c>
      <c r="R692" s="262">
        <v>6</v>
      </c>
      <c r="S692" s="262">
        <v>1</v>
      </c>
      <c r="T692" s="263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253"/>
    </row>
    <row r="693" spans="1:41" s="216" customFormat="1" ht="15.6">
      <c r="A693">
        <f t="shared" si="105"/>
        <v>96</v>
      </c>
      <c r="B693" s="191" t="str">
        <f>C693&amp;":"&amp;COUNTIF($C$6:C693,C693)</f>
        <v>96:8</v>
      </c>
      <c r="C693" s="148">
        <f t="shared" si="106"/>
        <v>96</v>
      </c>
      <c r="D693" s="262">
        <v>2</v>
      </c>
      <c r="E693" s="262">
        <v>2</v>
      </c>
      <c r="F693" s="262">
        <v>2</v>
      </c>
      <c r="G693" s="262">
        <v>2</v>
      </c>
      <c r="H693" s="262">
        <v>2</v>
      </c>
      <c r="I693" s="262">
        <v>2</v>
      </c>
      <c r="J693" s="262">
        <v>2</v>
      </c>
      <c r="K693" s="262">
        <v>2</v>
      </c>
      <c r="L693" s="262">
        <v>2</v>
      </c>
      <c r="M693" s="262">
        <v>2</v>
      </c>
      <c r="N693" s="262">
        <v>9</v>
      </c>
      <c r="O693" s="262">
        <v>14</v>
      </c>
      <c r="P693" s="262">
        <v>14</v>
      </c>
      <c r="Q693" s="262">
        <v>13</v>
      </c>
      <c r="R693" s="262">
        <v>13</v>
      </c>
      <c r="S693" s="262">
        <v>13</v>
      </c>
      <c r="T693" s="26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253"/>
    </row>
    <row r="694" spans="1:41" s="216" customFormat="1" ht="15.6">
      <c r="A694">
        <f t="shared" si="105"/>
        <v>92</v>
      </c>
      <c r="B694" s="191" t="str">
        <f>C694&amp;":"&amp;COUNTIF($C$6:C694,C694)</f>
        <v>92:9</v>
      </c>
      <c r="C694" s="148">
        <f t="shared" si="106"/>
        <v>92</v>
      </c>
      <c r="D694" s="262">
        <v>2</v>
      </c>
      <c r="E694" s="262">
        <v>1</v>
      </c>
      <c r="F694" s="262">
        <v>2</v>
      </c>
      <c r="G694" s="262">
        <v>1</v>
      </c>
      <c r="H694" s="262">
        <v>1</v>
      </c>
      <c r="I694" s="262">
        <v>0</v>
      </c>
      <c r="J694" s="262">
        <v>2</v>
      </c>
      <c r="K694" s="262">
        <v>2</v>
      </c>
      <c r="L694" s="262">
        <v>2</v>
      </c>
      <c r="M694" s="262">
        <v>2</v>
      </c>
      <c r="N694" s="262">
        <v>9</v>
      </c>
      <c r="O694" s="262">
        <v>14</v>
      </c>
      <c r="P694" s="262">
        <v>14</v>
      </c>
      <c r="Q694" s="262">
        <v>14</v>
      </c>
      <c r="R694" s="262">
        <v>13</v>
      </c>
      <c r="S694" s="262">
        <v>13</v>
      </c>
      <c r="T694" s="263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253"/>
    </row>
    <row r="695" spans="1:41" s="216" customFormat="1" ht="15.6">
      <c r="A695">
        <f t="shared" si="105"/>
        <v>93</v>
      </c>
      <c r="B695" s="191" t="str">
        <f>C695&amp;":"&amp;COUNTIF($C$6:C695,C695)</f>
        <v>93:10</v>
      </c>
      <c r="C695" s="148">
        <f t="shared" si="106"/>
        <v>93</v>
      </c>
      <c r="D695" s="262">
        <v>2</v>
      </c>
      <c r="E695" s="262">
        <v>0</v>
      </c>
      <c r="F695" s="262">
        <v>2</v>
      </c>
      <c r="G695" s="262">
        <v>0</v>
      </c>
      <c r="H695" s="262">
        <v>0</v>
      </c>
      <c r="I695" s="262">
        <v>2</v>
      </c>
      <c r="J695" s="262">
        <v>2</v>
      </c>
      <c r="K695" s="262">
        <v>2</v>
      </c>
      <c r="L695" s="262">
        <v>2</v>
      </c>
      <c r="M695" s="262">
        <v>2</v>
      </c>
      <c r="N695" s="262">
        <v>10</v>
      </c>
      <c r="O695" s="262">
        <v>14</v>
      </c>
      <c r="P695" s="262">
        <v>13</v>
      </c>
      <c r="Q695" s="262">
        <v>14</v>
      </c>
      <c r="R695" s="262">
        <v>14</v>
      </c>
      <c r="S695" s="262">
        <v>14</v>
      </c>
      <c r="T695" s="263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253"/>
    </row>
    <row r="696" spans="1:41" s="216" customFormat="1" ht="15.6">
      <c r="A696">
        <f t="shared" si="105"/>
        <v>46</v>
      </c>
      <c r="B696" s="191" t="str">
        <f>C696&amp;":"&amp;COUNTIF($C$6:C696,C696)</f>
        <v>46:6</v>
      </c>
      <c r="C696" s="148">
        <f t="shared" si="106"/>
        <v>46</v>
      </c>
      <c r="D696" s="262">
        <v>2</v>
      </c>
      <c r="E696" s="262">
        <v>2</v>
      </c>
      <c r="F696" s="262">
        <v>1</v>
      </c>
      <c r="G696" s="262">
        <v>0</v>
      </c>
      <c r="H696" s="262">
        <v>2</v>
      </c>
      <c r="I696" s="262">
        <v>0</v>
      </c>
      <c r="J696" s="262">
        <v>1</v>
      </c>
      <c r="K696" s="262">
        <v>0</v>
      </c>
      <c r="L696" s="262">
        <v>2</v>
      </c>
      <c r="M696" s="262">
        <v>2</v>
      </c>
      <c r="N696" s="262">
        <v>0</v>
      </c>
      <c r="O696" s="262">
        <v>7</v>
      </c>
      <c r="P696" s="262">
        <v>8</v>
      </c>
      <c r="Q696" s="262">
        <v>11</v>
      </c>
      <c r="R696" s="262">
        <v>2</v>
      </c>
      <c r="S696" s="262">
        <v>6</v>
      </c>
      <c r="T696" s="263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253"/>
    </row>
    <row r="697" spans="1:41" s="216" customFormat="1" ht="15.6">
      <c r="A697">
        <f t="shared" si="105"/>
        <v>44</v>
      </c>
      <c r="B697" s="191" t="str">
        <f>C697&amp;":"&amp;COUNTIF($C$6:C697,C697)</f>
        <v>44:8</v>
      </c>
      <c r="C697" s="148">
        <f t="shared" si="106"/>
        <v>44</v>
      </c>
      <c r="D697" s="262">
        <v>2</v>
      </c>
      <c r="E697" s="262">
        <v>0</v>
      </c>
      <c r="F697" s="262">
        <v>2</v>
      </c>
      <c r="G697" s="262">
        <v>2</v>
      </c>
      <c r="H697" s="262">
        <v>0</v>
      </c>
      <c r="I697" s="262">
        <v>0</v>
      </c>
      <c r="J697" s="262">
        <v>0</v>
      </c>
      <c r="K697" s="262">
        <v>2</v>
      </c>
      <c r="L697" s="262">
        <v>0</v>
      </c>
      <c r="M697" s="262">
        <v>0</v>
      </c>
      <c r="N697" s="262">
        <v>3</v>
      </c>
      <c r="O697" s="262">
        <v>1</v>
      </c>
      <c r="P697" s="262">
        <v>9</v>
      </c>
      <c r="Q697" s="262">
        <v>1</v>
      </c>
      <c r="R697" s="262">
        <v>8</v>
      </c>
      <c r="S697" s="262">
        <v>14</v>
      </c>
      <c r="T697" s="263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253"/>
    </row>
    <row r="698" spans="1:41" s="216" customFormat="1" ht="15.6">
      <c r="A698">
        <f t="shared" si="105"/>
        <v>96</v>
      </c>
      <c r="B698" s="191" t="str">
        <f>C698&amp;":"&amp;COUNTIF($C$6:C698,C698)</f>
        <v>96:9</v>
      </c>
      <c r="C698" s="148">
        <f t="shared" si="106"/>
        <v>96</v>
      </c>
      <c r="D698" s="262">
        <v>2</v>
      </c>
      <c r="E698" s="262">
        <v>2</v>
      </c>
      <c r="F698" s="262">
        <v>2</v>
      </c>
      <c r="G698" s="262">
        <v>2</v>
      </c>
      <c r="H698" s="262">
        <v>2</v>
      </c>
      <c r="I698" s="262">
        <v>2</v>
      </c>
      <c r="J698" s="262">
        <v>2</v>
      </c>
      <c r="K698" s="262">
        <v>2</v>
      </c>
      <c r="L698" s="262">
        <v>2</v>
      </c>
      <c r="M698" s="262">
        <v>2</v>
      </c>
      <c r="N698" s="262">
        <v>9</v>
      </c>
      <c r="O698" s="262">
        <v>13</v>
      </c>
      <c r="P698" s="262">
        <v>14</v>
      </c>
      <c r="Q698" s="262">
        <v>13</v>
      </c>
      <c r="R698" s="262">
        <v>13</v>
      </c>
      <c r="S698" s="262">
        <v>14</v>
      </c>
      <c r="T698" s="263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253"/>
    </row>
    <row r="699" spans="1:41" s="216" customFormat="1" ht="15.6">
      <c r="A699">
        <f t="shared" si="105"/>
        <v>90</v>
      </c>
      <c r="B699" s="191" t="str">
        <f>C699&amp;":"&amp;COUNTIF($C$6:C699,C699)</f>
        <v>90:8</v>
      </c>
      <c r="C699" s="148">
        <f t="shared" si="106"/>
        <v>90</v>
      </c>
      <c r="D699" s="262">
        <v>1</v>
      </c>
      <c r="E699" s="262">
        <v>0</v>
      </c>
      <c r="F699" s="262">
        <v>2</v>
      </c>
      <c r="G699" s="262">
        <v>0</v>
      </c>
      <c r="H699" s="262">
        <v>1</v>
      </c>
      <c r="I699" s="262">
        <v>0</v>
      </c>
      <c r="J699" s="262">
        <v>2</v>
      </c>
      <c r="K699" s="262">
        <v>2</v>
      </c>
      <c r="L699" s="262">
        <v>2</v>
      </c>
      <c r="M699" s="262">
        <v>2</v>
      </c>
      <c r="N699" s="262">
        <v>10</v>
      </c>
      <c r="O699" s="262">
        <v>14</v>
      </c>
      <c r="P699" s="262">
        <v>14</v>
      </c>
      <c r="Q699" s="262">
        <v>13</v>
      </c>
      <c r="R699" s="262">
        <v>14</v>
      </c>
      <c r="S699" s="262">
        <v>13</v>
      </c>
      <c r="T699" s="263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253"/>
    </row>
    <row r="700" spans="1:41" s="216" customFormat="1" ht="15.6">
      <c r="A700">
        <f t="shared" si="105"/>
        <v>90</v>
      </c>
      <c r="B700" s="191" t="str">
        <f>C700&amp;":"&amp;COUNTIF($C$6:C700,C700)</f>
        <v>90:9</v>
      </c>
      <c r="C700" s="148">
        <f t="shared" si="106"/>
        <v>90</v>
      </c>
      <c r="D700" s="262">
        <v>1</v>
      </c>
      <c r="E700" s="262">
        <v>1</v>
      </c>
      <c r="F700" s="262">
        <v>2</v>
      </c>
      <c r="G700" s="262">
        <v>1</v>
      </c>
      <c r="H700" s="262">
        <v>1</v>
      </c>
      <c r="I700" s="262">
        <v>0</v>
      </c>
      <c r="J700" s="262">
        <v>2</v>
      </c>
      <c r="K700" s="262">
        <v>2</v>
      </c>
      <c r="L700" s="262">
        <v>2</v>
      </c>
      <c r="M700" s="262">
        <v>2</v>
      </c>
      <c r="N700" s="262">
        <v>9</v>
      </c>
      <c r="O700" s="262">
        <v>14</v>
      </c>
      <c r="P700" s="262">
        <v>13</v>
      </c>
      <c r="Q700" s="262">
        <v>13</v>
      </c>
      <c r="R700" s="262">
        <v>13</v>
      </c>
      <c r="S700" s="262">
        <v>14</v>
      </c>
      <c r="T700" s="263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253"/>
    </row>
    <row r="701" spans="1:41" s="216" customFormat="1" ht="15.6">
      <c r="A701">
        <f t="shared" si="105"/>
        <v>59</v>
      </c>
      <c r="B701" s="191" t="str">
        <f>C701&amp;":"&amp;COUNTIF($C$6:C701,C701)</f>
        <v>59:15</v>
      </c>
      <c r="C701" s="148">
        <f t="shared" si="106"/>
        <v>59</v>
      </c>
      <c r="D701" s="262">
        <v>2</v>
      </c>
      <c r="E701" s="262">
        <v>2</v>
      </c>
      <c r="F701" s="262">
        <v>2</v>
      </c>
      <c r="G701" s="262">
        <v>2</v>
      </c>
      <c r="H701" s="262">
        <v>0</v>
      </c>
      <c r="I701" s="262">
        <v>2</v>
      </c>
      <c r="J701" s="262">
        <v>1</v>
      </c>
      <c r="K701" s="262">
        <v>1</v>
      </c>
      <c r="L701" s="262">
        <v>2</v>
      </c>
      <c r="M701" s="262">
        <v>1</v>
      </c>
      <c r="N701" s="262">
        <v>0</v>
      </c>
      <c r="O701" s="262">
        <v>10</v>
      </c>
      <c r="P701" s="262">
        <v>6</v>
      </c>
      <c r="Q701" s="262">
        <v>10</v>
      </c>
      <c r="R701" s="262">
        <v>9</v>
      </c>
      <c r="S701" s="262">
        <v>9</v>
      </c>
      <c r="T701" s="263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253"/>
    </row>
    <row r="702" spans="1:41" s="216" customFormat="1" ht="15.6">
      <c r="A702">
        <f t="shared" si="105"/>
        <v>32</v>
      </c>
      <c r="B702" s="191" t="str">
        <f>C702&amp;":"&amp;COUNTIF($C$6:C702,C702)</f>
        <v>32:1</v>
      </c>
      <c r="C702" s="148">
        <f t="shared" si="106"/>
        <v>32</v>
      </c>
      <c r="D702" s="262">
        <v>1</v>
      </c>
      <c r="E702" s="262">
        <v>0</v>
      </c>
      <c r="F702" s="262">
        <v>0</v>
      </c>
      <c r="G702" s="262">
        <v>0</v>
      </c>
      <c r="H702" s="262">
        <v>1</v>
      </c>
      <c r="I702" s="262">
        <v>0</v>
      </c>
      <c r="J702" s="262">
        <v>2</v>
      </c>
      <c r="K702" s="262">
        <v>2</v>
      </c>
      <c r="L702" s="262">
        <v>1</v>
      </c>
      <c r="M702" s="262">
        <v>1</v>
      </c>
      <c r="N702" s="262">
        <v>0</v>
      </c>
      <c r="O702" s="262">
        <v>10</v>
      </c>
      <c r="P702" s="262">
        <v>2</v>
      </c>
      <c r="Q702" s="262">
        <v>2</v>
      </c>
      <c r="R702" s="262">
        <v>9</v>
      </c>
      <c r="S702" s="262">
        <v>1</v>
      </c>
      <c r="T702" s="263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253"/>
    </row>
    <row r="703" spans="1:41" s="216" customFormat="1" ht="15.6">
      <c r="A703">
        <f t="shared" si="105"/>
        <v>97</v>
      </c>
      <c r="B703" s="191" t="str">
        <f>C703&amp;":"&amp;COUNTIF($C$6:C703,C703)</f>
        <v>97:5</v>
      </c>
      <c r="C703" s="148">
        <f t="shared" si="106"/>
        <v>97</v>
      </c>
      <c r="D703" s="262">
        <v>2</v>
      </c>
      <c r="E703" s="262">
        <v>2</v>
      </c>
      <c r="F703" s="262">
        <v>2</v>
      </c>
      <c r="G703" s="262">
        <v>2</v>
      </c>
      <c r="H703" s="262">
        <v>2</v>
      </c>
      <c r="I703" s="262">
        <v>2</v>
      </c>
      <c r="J703" s="262">
        <v>2</v>
      </c>
      <c r="K703" s="262">
        <v>2</v>
      </c>
      <c r="L703" s="262">
        <v>2</v>
      </c>
      <c r="M703" s="262">
        <v>2</v>
      </c>
      <c r="N703" s="262">
        <v>9</v>
      </c>
      <c r="O703" s="262">
        <v>14</v>
      </c>
      <c r="P703" s="262">
        <v>14</v>
      </c>
      <c r="Q703" s="262">
        <v>13</v>
      </c>
      <c r="R703" s="262">
        <v>13</v>
      </c>
      <c r="S703" s="262">
        <v>14</v>
      </c>
      <c r="T703" s="26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253"/>
    </row>
    <row r="704" spans="1:41" s="216" customFormat="1" ht="15.6">
      <c r="A704">
        <f t="shared" si="105"/>
        <v>94</v>
      </c>
      <c r="B704" s="191" t="str">
        <f>C704&amp;":"&amp;COUNTIF($C$6:C704,C704)</f>
        <v>94:5</v>
      </c>
      <c r="C704" s="148">
        <f t="shared" si="106"/>
        <v>94</v>
      </c>
      <c r="D704" s="262">
        <v>2</v>
      </c>
      <c r="E704" s="262">
        <v>1</v>
      </c>
      <c r="F704" s="262">
        <v>2</v>
      </c>
      <c r="G704" s="262">
        <v>2</v>
      </c>
      <c r="H704" s="262">
        <v>2</v>
      </c>
      <c r="I704" s="262">
        <v>1</v>
      </c>
      <c r="J704" s="262">
        <v>2</v>
      </c>
      <c r="K704" s="262">
        <v>2</v>
      </c>
      <c r="L704" s="262">
        <v>2</v>
      </c>
      <c r="M704" s="262">
        <v>2</v>
      </c>
      <c r="N704" s="262">
        <v>9</v>
      </c>
      <c r="O704" s="262">
        <v>13</v>
      </c>
      <c r="P704" s="262">
        <v>14</v>
      </c>
      <c r="Q704" s="262">
        <v>13</v>
      </c>
      <c r="R704" s="262">
        <v>13</v>
      </c>
      <c r="S704" s="262">
        <v>14</v>
      </c>
      <c r="T704" s="263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253"/>
    </row>
    <row r="705" spans="1:41" s="216" customFormat="1" ht="15.6">
      <c r="A705">
        <f t="shared" si="105"/>
        <v>91</v>
      </c>
      <c r="B705" s="191" t="str">
        <f>C705&amp;":"&amp;COUNTIF($C$6:C705,C705)</f>
        <v>91:9</v>
      </c>
      <c r="C705" s="148">
        <f t="shared" si="106"/>
        <v>91</v>
      </c>
      <c r="D705" s="262">
        <v>0</v>
      </c>
      <c r="E705" s="262">
        <v>0</v>
      </c>
      <c r="F705" s="262">
        <v>2</v>
      </c>
      <c r="G705" s="262">
        <v>2</v>
      </c>
      <c r="H705" s="262">
        <v>1</v>
      </c>
      <c r="I705" s="262">
        <v>1</v>
      </c>
      <c r="J705" s="262">
        <v>2</v>
      </c>
      <c r="K705" s="262">
        <v>2</v>
      </c>
      <c r="L705" s="262">
        <v>2</v>
      </c>
      <c r="M705" s="262">
        <v>2</v>
      </c>
      <c r="N705" s="262">
        <v>10</v>
      </c>
      <c r="O705" s="262">
        <v>13</v>
      </c>
      <c r="P705" s="262">
        <v>14</v>
      </c>
      <c r="Q705" s="262">
        <v>14</v>
      </c>
      <c r="R705" s="262">
        <v>13</v>
      </c>
      <c r="S705" s="262">
        <v>13</v>
      </c>
      <c r="T705" s="263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253"/>
    </row>
    <row r="706" spans="1:41" s="216" customFormat="1" ht="15.6">
      <c r="A706">
        <f t="shared" si="105"/>
        <v>33</v>
      </c>
      <c r="B706" s="191" t="str">
        <f>C706&amp;":"&amp;COUNTIF($C$6:C706,C706)</f>
        <v>33:2</v>
      </c>
      <c r="C706" s="148">
        <f t="shared" si="106"/>
        <v>33</v>
      </c>
      <c r="D706" s="262">
        <v>1</v>
      </c>
      <c r="E706" s="262">
        <v>1</v>
      </c>
      <c r="F706" s="262">
        <v>0</v>
      </c>
      <c r="G706" s="262">
        <v>2</v>
      </c>
      <c r="H706" s="262">
        <v>0</v>
      </c>
      <c r="I706" s="262">
        <v>0</v>
      </c>
      <c r="J706" s="262">
        <v>2</v>
      </c>
      <c r="K706" s="262">
        <v>0</v>
      </c>
      <c r="L706" s="262">
        <v>0</v>
      </c>
      <c r="M706" s="262">
        <v>2</v>
      </c>
      <c r="N706" s="262">
        <v>7</v>
      </c>
      <c r="O706" s="262">
        <v>1</v>
      </c>
      <c r="P706" s="262">
        <v>2</v>
      </c>
      <c r="Q706" s="262">
        <v>11</v>
      </c>
      <c r="R706" s="262">
        <v>0</v>
      </c>
      <c r="S706" s="262">
        <v>4</v>
      </c>
      <c r="T706" s="263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253"/>
    </row>
    <row r="707" spans="1:41" s="216" customFormat="1" ht="15.6">
      <c r="A707">
        <f t="shared" si="105"/>
        <v>42</v>
      </c>
      <c r="B707" s="191" t="str">
        <f>C707&amp;":"&amp;COUNTIF($C$6:C707,C707)</f>
        <v>42:9</v>
      </c>
      <c r="C707" s="148">
        <f t="shared" si="106"/>
        <v>42</v>
      </c>
      <c r="D707" s="262">
        <v>0</v>
      </c>
      <c r="E707" s="262">
        <v>0</v>
      </c>
      <c r="F707" s="262">
        <v>2</v>
      </c>
      <c r="G707" s="262">
        <v>0</v>
      </c>
      <c r="H707" s="262">
        <v>2</v>
      </c>
      <c r="I707" s="262">
        <v>0</v>
      </c>
      <c r="J707" s="262">
        <v>1</v>
      </c>
      <c r="K707" s="262">
        <v>0</v>
      </c>
      <c r="L707" s="262">
        <v>2</v>
      </c>
      <c r="M707" s="262">
        <v>1</v>
      </c>
      <c r="N707" s="262">
        <v>3</v>
      </c>
      <c r="O707" s="262">
        <v>2</v>
      </c>
      <c r="P707" s="262">
        <v>13</v>
      </c>
      <c r="Q707" s="262">
        <v>0</v>
      </c>
      <c r="R707" s="262">
        <v>12</v>
      </c>
      <c r="S707" s="262">
        <v>4</v>
      </c>
      <c r="T707" s="263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253"/>
    </row>
    <row r="708" spans="1:41" s="216" customFormat="1" ht="15.6">
      <c r="A708">
        <f t="shared" si="105"/>
        <v>97</v>
      </c>
      <c r="B708" s="191" t="str">
        <f>C708&amp;":"&amp;COUNTIF($C$6:C708,C708)</f>
        <v>97:6</v>
      </c>
      <c r="C708" s="148">
        <f t="shared" si="106"/>
        <v>97</v>
      </c>
      <c r="D708" s="262">
        <v>2</v>
      </c>
      <c r="E708" s="262">
        <v>2</v>
      </c>
      <c r="F708" s="262">
        <v>2</v>
      </c>
      <c r="G708" s="262">
        <v>2</v>
      </c>
      <c r="H708" s="262">
        <v>2</v>
      </c>
      <c r="I708" s="262">
        <v>2</v>
      </c>
      <c r="J708" s="262">
        <v>2</v>
      </c>
      <c r="K708" s="262">
        <v>2</v>
      </c>
      <c r="L708" s="262">
        <v>2</v>
      </c>
      <c r="M708" s="262">
        <v>2</v>
      </c>
      <c r="N708" s="262">
        <v>9</v>
      </c>
      <c r="O708" s="262">
        <v>13</v>
      </c>
      <c r="P708" s="262">
        <v>14</v>
      </c>
      <c r="Q708" s="262">
        <v>14</v>
      </c>
      <c r="R708" s="262">
        <v>13</v>
      </c>
      <c r="S708" s="262">
        <v>14</v>
      </c>
      <c r="T708" s="263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253"/>
    </row>
    <row r="709" spans="1:41" s="216" customFormat="1" ht="15.6">
      <c r="A709">
        <f t="shared" si="105"/>
        <v>91</v>
      </c>
      <c r="B709" s="191" t="str">
        <f>C709&amp;":"&amp;COUNTIF($C$6:C709,C709)</f>
        <v>91:10</v>
      </c>
      <c r="C709" s="148">
        <f t="shared" si="106"/>
        <v>91</v>
      </c>
      <c r="D709" s="262">
        <v>1</v>
      </c>
      <c r="E709" s="262">
        <v>0</v>
      </c>
      <c r="F709" s="262">
        <v>2</v>
      </c>
      <c r="G709" s="262">
        <v>1</v>
      </c>
      <c r="H709" s="262">
        <v>1</v>
      </c>
      <c r="I709" s="262">
        <v>1</v>
      </c>
      <c r="J709" s="262">
        <v>2</v>
      </c>
      <c r="K709" s="262">
        <v>2</v>
      </c>
      <c r="L709" s="262">
        <v>2</v>
      </c>
      <c r="M709" s="262">
        <v>2</v>
      </c>
      <c r="N709" s="262">
        <v>10</v>
      </c>
      <c r="O709" s="262">
        <v>14</v>
      </c>
      <c r="P709" s="262">
        <v>14</v>
      </c>
      <c r="Q709" s="262">
        <v>13</v>
      </c>
      <c r="R709" s="262">
        <v>13</v>
      </c>
      <c r="S709" s="262">
        <v>13</v>
      </c>
      <c r="T709" s="263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253"/>
    </row>
    <row r="710" spans="1:41" s="216" customFormat="1" ht="15.6">
      <c r="A710">
        <f t="shared" ref="A710:A773" si="107">SUM(D710:S710)</f>
        <v>91</v>
      </c>
      <c r="B710" s="191" t="str">
        <f>C710&amp;":"&amp;COUNTIF($C$6:C710,C710)</f>
        <v>91:11</v>
      </c>
      <c r="C710" s="148">
        <f t="shared" ref="C710:C773" si="108">SUM(D710:S710)</f>
        <v>91</v>
      </c>
      <c r="D710" s="262">
        <v>0</v>
      </c>
      <c r="E710" s="262">
        <v>0</v>
      </c>
      <c r="F710" s="262">
        <v>2</v>
      </c>
      <c r="G710" s="262">
        <v>1</v>
      </c>
      <c r="H710" s="262">
        <v>2</v>
      </c>
      <c r="I710" s="262">
        <v>2</v>
      </c>
      <c r="J710" s="262">
        <v>2</v>
      </c>
      <c r="K710" s="262">
        <v>2</v>
      </c>
      <c r="L710" s="262">
        <v>2</v>
      </c>
      <c r="M710" s="262">
        <v>2</v>
      </c>
      <c r="N710" s="262">
        <v>9</v>
      </c>
      <c r="O710" s="262">
        <v>13</v>
      </c>
      <c r="P710" s="262">
        <v>14</v>
      </c>
      <c r="Q710" s="262">
        <v>14</v>
      </c>
      <c r="R710" s="262">
        <v>13</v>
      </c>
      <c r="S710" s="262">
        <v>13</v>
      </c>
      <c r="T710" s="263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253"/>
    </row>
    <row r="711" spans="1:41" s="216" customFormat="1" ht="15.6">
      <c r="A711">
        <f t="shared" si="107"/>
        <v>44</v>
      </c>
      <c r="B711" s="191" t="str">
        <f>C711&amp;":"&amp;COUNTIF($C$6:C711,C711)</f>
        <v>44:9</v>
      </c>
      <c r="C711" s="148">
        <f t="shared" si="108"/>
        <v>44</v>
      </c>
      <c r="D711" s="262">
        <v>0</v>
      </c>
      <c r="E711" s="262">
        <v>0</v>
      </c>
      <c r="F711" s="262">
        <v>0</v>
      </c>
      <c r="G711" s="262">
        <v>0</v>
      </c>
      <c r="H711" s="262">
        <v>0</v>
      </c>
      <c r="I711" s="262">
        <v>2</v>
      </c>
      <c r="J711" s="262">
        <v>0</v>
      </c>
      <c r="K711" s="262">
        <v>0</v>
      </c>
      <c r="L711" s="262">
        <v>0</v>
      </c>
      <c r="M711" s="262">
        <v>2</v>
      </c>
      <c r="N711" s="262">
        <v>2</v>
      </c>
      <c r="O711" s="262">
        <v>8</v>
      </c>
      <c r="P711" s="262">
        <v>0</v>
      </c>
      <c r="Q711" s="262">
        <v>9</v>
      </c>
      <c r="R711" s="262">
        <v>12</v>
      </c>
      <c r="S711" s="262">
        <v>9</v>
      </c>
      <c r="T711" s="263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253"/>
    </row>
    <row r="712" spans="1:41" s="216" customFormat="1" ht="15.6">
      <c r="A712">
        <f t="shared" si="107"/>
        <v>48</v>
      </c>
      <c r="B712" s="191" t="str">
        <f>C712&amp;":"&amp;COUNTIF($C$6:C712,C712)</f>
        <v>48:10</v>
      </c>
      <c r="C712" s="148">
        <f t="shared" si="108"/>
        <v>48</v>
      </c>
      <c r="D712" s="262">
        <v>0</v>
      </c>
      <c r="E712" s="262">
        <v>2</v>
      </c>
      <c r="F712" s="262">
        <v>2</v>
      </c>
      <c r="G712" s="262">
        <v>0</v>
      </c>
      <c r="H712" s="262">
        <v>2</v>
      </c>
      <c r="I712" s="262">
        <v>0</v>
      </c>
      <c r="J712" s="262">
        <v>2</v>
      </c>
      <c r="K712" s="262">
        <v>0</v>
      </c>
      <c r="L712" s="262">
        <v>1</v>
      </c>
      <c r="M712" s="262">
        <v>1</v>
      </c>
      <c r="N712" s="262">
        <v>1</v>
      </c>
      <c r="O712" s="262">
        <v>8</v>
      </c>
      <c r="P712" s="262">
        <v>14</v>
      </c>
      <c r="Q712" s="262">
        <v>8</v>
      </c>
      <c r="R712" s="262">
        <v>4</v>
      </c>
      <c r="S712" s="262">
        <v>3</v>
      </c>
      <c r="T712" s="263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253"/>
    </row>
    <row r="713" spans="1:41" s="216" customFormat="1" ht="15.6">
      <c r="A713">
        <f t="shared" si="107"/>
        <v>95</v>
      </c>
      <c r="B713" s="191" t="str">
        <f>C713&amp;":"&amp;COUNTIF($C$6:C713,C713)</f>
        <v>95:10</v>
      </c>
      <c r="C713" s="148">
        <f t="shared" si="108"/>
        <v>95</v>
      </c>
      <c r="D713" s="262">
        <v>2</v>
      </c>
      <c r="E713" s="262">
        <v>2</v>
      </c>
      <c r="F713" s="262">
        <v>2</v>
      </c>
      <c r="G713" s="262">
        <v>2</v>
      </c>
      <c r="H713" s="262">
        <v>2</v>
      </c>
      <c r="I713" s="262">
        <v>2</v>
      </c>
      <c r="J713" s="262">
        <v>2</v>
      </c>
      <c r="K713" s="262">
        <v>2</v>
      </c>
      <c r="L713" s="262">
        <v>2</v>
      </c>
      <c r="M713" s="262">
        <v>2</v>
      </c>
      <c r="N713" s="262">
        <v>9</v>
      </c>
      <c r="O713" s="262">
        <v>13</v>
      </c>
      <c r="P713" s="262">
        <v>13</v>
      </c>
      <c r="Q713" s="262">
        <v>14</v>
      </c>
      <c r="R713" s="262">
        <v>13</v>
      </c>
      <c r="S713" s="262">
        <v>13</v>
      </c>
      <c r="T713" s="26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253"/>
    </row>
    <row r="714" spans="1:41" s="216" customFormat="1" ht="15.6">
      <c r="A714">
        <f t="shared" si="107"/>
        <v>91</v>
      </c>
      <c r="B714" s="191" t="str">
        <f>C714&amp;":"&amp;COUNTIF($C$6:C714,C714)</f>
        <v>91:12</v>
      </c>
      <c r="C714" s="148">
        <f t="shared" si="108"/>
        <v>91</v>
      </c>
      <c r="D714" s="262">
        <v>1</v>
      </c>
      <c r="E714" s="262">
        <v>1</v>
      </c>
      <c r="F714" s="262">
        <v>2</v>
      </c>
      <c r="G714" s="262">
        <v>0</v>
      </c>
      <c r="H714" s="262">
        <v>0</v>
      </c>
      <c r="I714" s="262">
        <v>1</v>
      </c>
      <c r="J714" s="262">
        <v>2</v>
      </c>
      <c r="K714" s="262">
        <v>2</v>
      </c>
      <c r="L714" s="262">
        <v>2</v>
      </c>
      <c r="M714" s="262">
        <v>2</v>
      </c>
      <c r="N714" s="262">
        <v>10</v>
      </c>
      <c r="O714" s="262">
        <v>14</v>
      </c>
      <c r="P714" s="262">
        <v>13</v>
      </c>
      <c r="Q714" s="262">
        <v>13</v>
      </c>
      <c r="R714" s="262">
        <v>14</v>
      </c>
      <c r="S714" s="262">
        <v>14</v>
      </c>
      <c r="T714" s="263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253"/>
    </row>
    <row r="715" spans="1:41" s="216" customFormat="1" ht="15.6">
      <c r="A715">
        <f t="shared" si="107"/>
        <v>94</v>
      </c>
      <c r="B715" s="191" t="str">
        <f>C715&amp;":"&amp;COUNTIF($C$6:C715,C715)</f>
        <v>94:6</v>
      </c>
      <c r="C715" s="148">
        <f t="shared" si="108"/>
        <v>94</v>
      </c>
      <c r="D715" s="262">
        <v>2</v>
      </c>
      <c r="E715" s="262">
        <v>1</v>
      </c>
      <c r="F715" s="262">
        <v>2</v>
      </c>
      <c r="G715" s="262">
        <v>1</v>
      </c>
      <c r="H715" s="262">
        <v>2</v>
      </c>
      <c r="I715" s="262">
        <v>2</v>
      </c>
      <c r="J715" s="262">
        <v>2</v>
      </c>
      <c r="K715" s="262">
        <v>2</v>
      </c>
      <c r="L715" s="262">
        <v>2</v>
      </c>
      <c r="M715" s="262">
        <v>2</v>
      </c>
      <c r="N715" s="262">
        <v>10</v>
      </c>
      <c r="O715" s="262">
        <v>13</v>
      </c>
      <c r="P715" s="262">
        <v>13</v>
      </c>
      <c r="Q715" s="262">
        <v>13</v>
      </c>
      <c r="R715" s="262">
        <v>13</v>
      </c>
      <c r="S715" s="262">
        <v>14</v>
      </c>
      <c r="T715" s="263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253"/>
    </row>
    <row r="716" spans="1:41" s="216" customFormat="1" ht="15.6">
      <c r="A716">
        <f t="shared" si="107"/>
        <v>66</v>
      </c>
      <c r="B716" s="191" t="str">
        <f>C716&amp;":"&amp;COUNTIF($C$6:C716,C716)</f>
        <v>66:12</v>
      </c>
      <c r="C716" s="148">
        <f t="shared" si="108"/>
        <v>66</v>
      </c>
      <c r="D716" s="262">
        <v>1</v>
      </c>
      <c r="E716" s="262">
        <v>2</v>
      </c>
      <c r="F716" s="262">
        <v>0</v>
      </c>
      <c r="G716" s="262">
        <v>2</v>
      </c>
      <c r="H716" s="262">
        <v>1</v>
      </c>
      <c r="I716" s="262">
        <v>2</v>
      </c>
      <c r="J716" s="262">
        <v>2</v>
      </c>
      <c r="K716" s="262">
        <v>1</v>
      </c>
      <c r="L716" s="262">
        <v>0</v>
      </c>
      <c r="M716" s="262">
        <v>2</v>
      </c>
      <c r="N716" s="262">
        <v>3</v>
      </c>
      <c r="O716" s="262">
        <v>10</v>
      </c>
      <c r="P716" s="262">
        <v>5</v>
      </c>
      <c r="Q716" s="262">
        <v>11</v>
      </c>
      <c r="R716" s="262">
        <v>13</v>
      </c>
      <c r="S716" s="262">
        <v>11</v>
      </c>
      <c r="T716" s="263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253"/>
    </row>
    <row r="717" spans="1:41" s="216" customFormat="1" ht="15.6">
      <c r="A717">
        <f t="shared" si="107"/>
        <v>61</v>
      </c>
      <c r="B717" s="191" t="str">
        <f>C717&amp;":"&amp;COUNTIF($C$6:C717,C717)</f>
        <v>61:18</v>
      </c>
      <c r="C717" s="148">
        <f t="shared" si="108"/>
        <v>61</v>
      </c>
      <c r="D717" s="262">
        <v>0</v>
      </c>
      <c r="E717" s="262">
        <v>1</v>
      </c>
      <c r="F717" s="262">
        <v>0</v>
      </c>
      <c r="G717" s="262">
        <v>0</v>
      </c>
      <c r="H717" s="262">
        <v>2</v>
      </c>
      <c r="I717" s="262">
        <v>1</v>
      </c>
      <c r="J717" s="262">
        <v>1</v>
      </c>
      <c r="K717" s="262">
        <v>0</v>
      </c>
      <c r="L717" s="262">
        <v>0</v>
      </c>
      <c r="M717" s="262">
        <v>2</v>
      </c>
      <c r="N717" s="262">
        <v>6</v>
      </c>
      <c r="O717" s="262">
        <v>12</v>
      </c>
      <c r="P717" s="262">
        <v>7</v>
      </c>
      <c r="Q717" s="262">
        <v>14</v>
      </c>
      <c r="R717" s="262">
        <v>4</v>
      </c>
      <c r="S717" s="262">
        <v>11</v>
      </c>
      <c r="T717" s="263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253"/>
    </row>
    <row r="718" spans="1:41" s="216" customFormat="1" ht="15.6">
      <c r="A718">
        <f t="shared" si="107"/>
        <v>97</v>
      </c>
      <c r="B718" s="191" t="str">
        <f>C718&amp;":"&amp;COUNTIF($C$6:C718,C718)</f>
        <v>97:7</v>
      </c>
      <c r="C718" s="148">
        <f t="shared" si="108"/>
        <v>97</v>
      </c>
      <c r="D718" s="262">
        <v>2</v>
      </c>
      <c r="E718" s="262">
        <v>2</v>
      </c>
      <c r="F718" s="262">
        <v>2</v>
      </c>
      <c r="G718" s="262">
        <v>2</v>
      </c>
      <c r="H718" s="262">
        <v>2</v>
      </c>
      <c r="I718" s="262">
        <v>2</v>
      </c>
      <c r="J718" s="262">
        <v>2</v>
      </c>
      <c r="K718" s="262">
        <v>2</v>
      </c>
      <c r="L718" s="262">
        <v>2</v>
      </c>
      <c r="M718" s="262">
        <v>2</v>
      </c>
      <c r="N718" s="262">
        <v>10</v>
      </c>
      <c r="O718" s="262">
        <v>14</v>
      </c>
      <c r="P718" s="262">
        <v>13</v>
      </c>
      <c r="Q718" s="262">
        <v>13</v>
      </c>
      <c r="R718" s="262">
        <v>13</v>
      </c>
      <c r="S718" s="262">
        <v>14</v>
      </c>
      <c r="T718" s="263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253"/>
    </row>
    <row r="719" spans="1:41" s="216" customFormat="1" ht="15.6">
      <c r="A719">
        <f t="shared" si="107"/>
        <v>96</v>
      </c>
      <c r="B719" s="191" t="str">
        <f>C719&amp;":"&amp;COUNTIF($C$6:C719,C719)</f>
        <v>96:10</v>
      </c>
      <c r="C719" s="148">
        <f t="shared" si="108"/>
        <v>96</v>
      </c>
      <c r="D719" s="262">
        <v>1</v>
      </c>
      <c r="E719" s="262">
        <v>1</v>
      </c>
      <c r="F719" s="262">
        <v>2</v>
      </c>
      <c r="G719" s="262">
        <v>1</v>
      </c>
      <c r="H719" s="262">
        <v>2</v>
      </c>
      <c r="I719" s="262">
        <v>1</v>
      </c>
      <c r="J719" s="262">
        <v>2</v>
      </c>
      <c r="K719" s="262">
        <v>2</v>
      </c>
      <c r="L719" s="262">
        <v>2</v>
      </c>
      <c r="M719" s="262">
        <v>2</v>
      </c>
      <c r="N719" s="262">
        <v>10</v>
      </c>
      <c r="O719" s="262">
        <v>14</v>
      </c>
      <c r="P719" s="262">
        <v>14</v>
      </c>
      <c r="Q719" s="262">
        <v>14</v>
      </c>
      <c r="R719" s="262">
        <v>14</v>
      </c>
      <c r="S719" s="262">
        <v>14</v>
      </c>
      <c r="T719" s="263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253"/>
    </row>
    <row r="720" spans="1:41" s="216" customFormat="1" ht="15.6">
      <c r="A720">
        <f t="shared" si="107"/>
        <v>93</v>
      </c>
      <c r="B720" s="191" t="str">
        <f>C720&amp;":"&amp;COUNTIF($C$6:C720,C720)</f>
        <v>93:11</v>
      </c>
      <c r="C720" s="148">
        <f t="shared" si="108"/>
        <v>93</v>
      </c>
      <c r="D720" s="262">
        <v>1</v>
      </c>
      <c r="E720" s="262">
        <v>2</v>
      </c>
      <c r="F720" s="262">
        <v>2</v>
      </c>
      <c r="G720" s="262">
        <v>0</v>
      </c>
      <c r="H720" s="262">
        <v>2</v>
      </c>
      <c r="I720" s="262">
        <v>2</v>
      </c>
      <c r="J720" s="262">
        <v>2</v>
      </c>
      <c r="K720" s="262">
        <v>2</v>
      </c>
      <c r="L720" s="262">
        <v>2</v>
      </c>
      <c r="M720" s="262">
        <v>2</v>
      </c>
      <c r="N720" s="262">
        <v>9</v>
      </c>
      <c r="O720" s="262">
        <v>13</v>
      </c>
      <c r="P720" s="262">
        <v>13</v>
      </c>
      <c r="Q720" s="262">
        <v>14</v>
      </c>
      <c r="R720" s="262">
        <v>14</v>
      </c>
      <c r="S720" s="262">
        <v>13</v>
      </c>
      <c r="T720" s="263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253"/>
    </row>
    <row r="721" spans="1:41" s="216" customFormat="1" ht="15.6">
      <c r="A721">
        <f t="shared" si="107"/>
        <v>51</v>
      </c>
      <c r="B721" s="191" t="str">
        <f>C721&amp;":"&amp;COUNTIF($C$6:C721,C721)</f>
        <v>51:12</v>
      </c>
      <c r="C721" s="148">
        <f t="shared" si="108"/>
        <v>51</v>
      </c>
      <c r="D721" s="262">
        <v>0</v>
      </c>
      <c r="E721" s="262">
        <v>1</v>
      </c>
      <c r="F721" s="262">
        <v>2</v>
      </c>
      <c r="G721" s="262">
        <v>0</v>
      </c>
      <c r="H721" s="262">
        <v>0</v>
      </c>
      <c r="I721" s="262">
        <v>1</v>
      </c>
      <c r="J721" s="262">
        <v>1</v>
      </c>
      <c r="K721" s="262">
        <v>0</v>
      </c>
      <c r="L721" s="262">
        <v>1</v>
      </c>
      <c r="M721" s="262">
        <v>1</v>
      </c>
      <c r="N721" s="262">
        <v>1</v>
      </c>
      <c r="O721" s="262">
        <v>8</v>
      </c>
      <c r="P721" s="262">
        <v>10</v>
      </c>
      <c r="Q721" s="262">
        <v>5</v>
      </c>
      <c r="R721" s="262">
        <v>7</v>
      </c>
      <c r="S721" s="262">
        <v>13</v>
      </c>
      <c r="T721" s="263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253"/>
    </row>
    <row r="722" spans="1:41" s="216" customFormat="1" ht="15.6">
      <c r="A722">
        <f t="shared" si="107"/>
        <v>40</v>
      </c>
      <c r="B722" s="191" t="str">
        <f>C722&amp;":"&amp;COUNTIF($C$6:C722,C722)</f>
        <v>40:6</v>
      </c>
      <c r="C722" s="148">
        <f t="shared" si="108"/>
        <v>40</v>
      </c>
      <c r="D722" s="262">
        <v>0</v>
      </c>
      <c r="E722" s="262">
        <v>1</v>
      </c>
      <c r="F722" s="262">
        <v>0</v>
      </c>
      <c r="G722" s="262">
        <v>2</v>
      </c>
      <c r="H722" s="262">
        <v>1</v>
      </c>
      <c r="I722" s="262">
        <v>0</v>
      </c>
      <c r="J722" s="262">
        <v>1</v>
      </c>
      <c r="K722" s="262">
        <v>0</v>
      </c>
      <c r="L722" s="262">
        <v>2</v>
      </c>
      <c r="M722" s="262">
        <v>2</v>
      </c>
      <c r="N722" s="262">
        <v>1</v>
      </c>
      <c r="O722" s="262">
        <v>14</v>
      </c>
      <c r="P722" s="262">
        <v>0</v>
      </c>
      <c r="Q722" s="262">
        <v>10</v>
      </c>
      <c r="R722" s="262">
        <v>6</v>
      </c>
      <c r="S722" s="262">
        <v>0</v>
      </c>
      <c r="T722" s="25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253"/>
    </row>
    <row r="723" spans="1:41" s="216" customFormat="1" ht="15.6">
      <c r="A723">
        <f t="shared" si="107"/>
        <v>95</v>
      </c>
      <c r="B723" s="191" t="str">
        <f>C723&amp;":"&amp;COUNTIF($C$6:C723,C723)</f>
        <v>95:11</v>
      </c>
      <c r="C723" s="148">
        <f t="shared" si="108"/>
        <v>95</v>
      </c>
      <c r="D723" s="262">
        <v>2</v>
      </c>
      <c r="E723" s="262">
        <v>2</v>
      </c>
      <c r="F723" s="262">
        <v>2</v>
      </c>
      <c r="G723" s="262">
        <v>2</v>
      </c>
      <c r="H723" s="262">
        <v>2</v>
      </c>
      <c r="I723" s="262">
        <v>2</v>
      </c>
      <c r="J723" s="262">
        <v>2</v>
      </c>
      <c r="K723" s="262">
        <v>2</v>
      </c>
      <c r="L723" s="262">
        <v>2</v>
      </c>
      <c r="M723" s="262">
        <v>2</v>
      </c>
      <c r="N723" s="262">
        <v>9</v>
      </c>
      <c r="O723" s="262">
        <v>13</v>
      </c>
      <c r="P723" s="262">
        <v>14</v>
      </c>
      <c r="Q723" s="262">
        <v>13</v>
      </c>
      <c r="R723" s="262">
        <v>13</v>
      </c>
      <c r="S723" s="262">
        <v>13</v>
      </c>
      <c r="T723" s="252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253"/>
    </row>
    <row r="724" spans="1:41" s="216" customFormat="1" ht="15.6">
      <c r="A724">
        <f t="shared" si="107"/>
        <v>92</v>
      </c>
      <c r="B724" s="191" t="str">
        <f>C724&amp;":"&amp;COUNTIF($C$6:C724,C724)</f>
        <v>92:10</v>
      </c>
      <c r="C724" s="148">
        <f t="shared" si="108"/>
        <v>92</v>
      </c>
      <c r="D724" s="262">
        <v>1</v>
      </c>
      <c r="E724" s="262">
        <v>1</v>
      </c>
      <c r="F724" s="262">
        <v>2</v>
      </c>
      <c r="G724" s="262">
        <v>0</v>
      </c>
      <c r="H724" s="262">
        <v>1</v>
      </c>
      <c r="I724" s="262">
        <v>1</v>
      </c>
      <c r="J724" s="262">
        <v>2</v>
      </c>
      <c r="K724" s="262">
        <v>2</v>
      </c>
      <c r="L724" s="262">
        <v>2</v>
      </c>
      <c r="M724" s="262">
        <v>2</v>
      </c>
      <c r="N724" s="262">
        <v>10</v>
      </c>
      <c r="O724" s="262">
        <v>13</v>
      </c>
      <c r="P724" s="262">
        <v>14</v>
      </c>
      <c r="Q724" s="262">
        <v>14</v>
      </c>
      <c r="R724" s="262">
        <v>13</v>
      </c>
      <c r="S724" s="262">
        <v>14</v>
      </c>
      <c r="T724" s="252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253"/>
    </row>
    <row r="725" spans="1:41" s="216" customFormat="1" ht="15.6">
      <c r="A725">
        <f t="shared" si="107"/>
        <v>86</v>
      </c>
      <c r="B725" s="191" t="str">
        <f>C725&amp;":"&amp;COUNTIF($C$6:C725,C725)</f>
        <v>86:1</v>
      </c>
      <c r="C725" s="148">
        <f t="shared" si="108"/>
        <v>86</v>
      </c>
      <c r="D725" s="262">
        <v>1</v>
      </c>
      <c r="E725" s="262">
        <v>0</v>
      </c>
      <c r="F725" s="262">
        <v>2</v>
      </c>
      <c r="G725" s="262">
        <v>0</v>
      </c>
      <c r="H725" s="262">
        <v>0</v>
      </c>
      <c r="I725" s="262">
        <v>0</v>
      </c>
      <c r="J725" s="262">
        <v>2</v>
      </c>
      <c r="K725" s="262">
        <v>2</v>
      </c>
      <c r="L725" s="262">
        <v>2</v>
      </c>
      <c r="M725" s="262">
        <v>2</v>
      </c>
      <c r="N725" s="262">
        <v>10</v>
      </c>
      <c r="O725" s="262">
        <v>13</v>
      </c>
      <c r="P725" s="262">
        <v>13</v>
      </c>
      <c r="Q725" s="262">
        <v>13</v>
      </c>
      <c r="R725" s="262">
        <v>13</v>
      </c>
      <c r="S725" s="262">
        <v>13</v>
      </c>
      <c r="T725" s="252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253"/>
    </row>
    <row r="726" spans="1:41" s="216" customFormat="1" ht="15.6">
      <c r="A726">
        <f t="shared" si="107"/>
        <v>21</v>
      </c>
      <c r="B726" s="191" t="str">
        <f>C726&amp;":"&amp;COUNTIF($C$6:C726,C726)</f>
        <v>21:1</v>
      </c>
      <c r="C726" s="148">
        <f t="shared" si="108"/>
        <v>21</v>
      </c>
      <c r="D726" s="262">
        <v>2</v>
      </c>
      <c r="E726" s="262">
        <v>0</v>
      </c>
      <c r="F726" s="262">
        <v>0</v>
      </c>
      <c r="G726" s="262">
        <v>1</v>
      </c>
      <c r="H726" s="262">
        <v>1</v>
      </c>
      <c r="I726" s="262">
        <v>0</v>
      </c>
      <c r="J726" s="262">
        <v>0</v>
      </c>
      <c r="K726" s="262">
        <v>2</v>
      </c>
      <c r="L726" s="262">
        <v>2</v>
      </c>
      <c r="M726" s="262">
        <v>0</v>
      </c>
      <c r="N726" s="262">
        <v>0</v>
      </c>
      <c r="O726" s="262">
        <v>3</v>
      </c>
      <c r="P726" s="262">
        <v>1</v>
      </c>
      <c r="Q726" s="262">
        <v>0</v>
      </c>
      <c r="R726" s="262">
        <v>0</v>
      </c>
      <c r="S726" s="262">
        <v>9</v>
      </c>
      <c r="T726" s="252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253"/>
    </row>
    <row r="727" spans="1:41" s="216" customFormat="1" ht="15.6">
      <c r="A727">
        <f t="shared" si="107"/>
        <v>60</v>
      </c>
      <c r="B727" s="191" t="str">
        <f>C727&amp;":"&amp;COUNTIF($C$6:C727,C727)</f>
        <v>60:10</v>
      </c>
      <c r="C727" s="148">
        <f t="shared" si="108"/>
        <v>60</v>
      </c>
      <c r="D727" s="262">
        <v>2</v>
      </c>
      <c r="E727" s="262">
        <v>1</v>
      </c>
      <c r="F727" s="262">
        <v>0</v>
      </c>
      <c r="G727" s="262">
        <v>2</v>
      </c>
      <c r="H727" s="262">
        <v>2</v>
      </c>
      <c r="I727" s="262">
        <v>0</v>
      </c>
      <c r="J727" s="262">
        <v>0</v>
      </c>
      <c r="K727" s="262">
        <v>2</v>
      </c>
      <c r="L727" s="262">
        <v>1</v>
      </c>
      <c r="M727" s="262">
        <v>2</v>
      </c>
      <c r="N727" s="262">
        <v>10</v>
      </c>
      <c r="O727" s="262">
        <v>13</v>
      </c>
      <c r="P727" s="262">
        <v>12</v>
      </c>
      <c r="Q727" s="262">
        <v>8</v>
      </c>
      <c r="R727" s="262">
        <v>2</v>
      </c>
      <c r="S727" s="262">
        <v>3</v>
      </c>
      <c r="T727" s="252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253"/>
    </row>
    <row r="728" spans="1:41" s="216" customFormat="1" ht="15.6">
      <c r="A728">
        <f t="shared" si="107"/>
        <v>95</v>
      </c>
      <c r="B728" s="191" t="str">
        <f>C728&amp;":"&amp;COUNTIF($C$6:C728,C728)</f>
        <v>95:12</v>
      </c>
      <c r="C728" s="148">
        <f t="shared" si="108"/>
        <v>95</v>
      </c>
      <c r="D728" s="262">
        <v>2</v>
      </c>
      <c r="E728" s="262">
        <v>2</v>
      </c>
      <c r="F728" s="262">
        <v>2</v>
      </c>
      <c r="G728" s="262">
        <v>2</v>
      </c>
      <c r="H728" s="262">
        <v>2</v>
      </c>
      <c r="I728" s="262">
        <v>2</v>
      </c>
      <c r="J728" s="262">
        <v>2</v>
      </c>
      <c r="K728" s="262">
        <v>2</v>
      </c>
      <c r="L728" s="262">
        <v>2</v>
      </c>
      <c r="M728" s="262">
        <v>2</v>
      </c>
      <c r="N728" s="262">
        <v>9</v>
      </c>
      <c r="O728" s="262">
        <v>13</v>
      </c>
      <c r="P728" s="262">
        <v>13</v>
      </c>
      <c r="Q728" s="262">
        <v>14</v>
      </c>
      <c r="R728" s="262">
        <v>13</v>
      </c>
      <c r="S728" s="262">
        <v>13</v>
      </c>
      <c r="T728" s="252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253"/>
    </row>
    <row r="729" spans="1:41" s="216" customFormat="1" ht="15.6">
      <c r="A729">
        <f t="shared" si="107"/>
        <v>89</v>
      </c>
      <c r="B729" s="191" t="str">
        <f>C729&amp;":"&amp;COUNTIF($C$6:C729,C729)</f>
        <v>89:8</v>
      </c>
      <c r="C729" s="148">
        <f t="shared" si="108"/>
        <v>89</v>
      </c>
      <c r="D729" s="262">
        <v>0</v>
      </c>
      <c r="E729" s="262">
        <v>1</v>
      </c>
      <c r="F729" s="262">
        <v>2</v>
      </c>
      <c r="G729" s="262">
        <v>1</v>
      </c>
      <c r="H729" s="262">
        <v>0</v>
      </c>
      <c r="I729" s="262">
        <v>0</v>
      </c>
      <c r="J729" s="262">
        <v>2</v>
      </c>
      <c r="K729" s="262">
        <v>2</v>
      </c>
      <c r="L729" s="262">
        <v>2</v>
      </c>
      <c r="M729" s="262">
        <v>2</v>
      </c>
      <c r="N729" s="262">
        <v>9</v>
      </c>
      <c r="O729" s="262">
        <v>13</v>
      </c>
      <c r="P729" s="262">
        <v>13</v>
      </c>
      <c r="Q729" s="262">
        <v>14</v>
      </c>
      <c r="R729" s="262">
        <v>14</v>
      </c>
      <c r="S729" s="262">
        <v>14</v>
      </c>
      <c r="T729" s="252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253"/>
    </row>
    <row r="730" spans="1:41" s="216" customFormat="1" ht="15.6">
      <c r="A730">
        <f t="shared" si="107"/>
        <v>97</v>
      </c>
      <c r="B730" s="191" t="str">
        <f>C730&amp;":"&amp;COUNTIF($C$6:C730,C730)</f>
        <v>97:8</v>
      </c>
      <c r="C730" s="148">
        <f t="shared" si="108"/>
        <v>97</v>
      </c>
      <c r="D730" s="262">
        <v>2</v>
      </c>
      <c r="E730" s="262">
        <v>2</v>
      </c>
      <c r="F730" s="262">
        <v>2</v>
      </c>
      <c r="G730" s="262">
        <v>1</v>
      </c>
      <c r="H730" s="262">
        <v>2</v>
      </c>
      <c r="I730" s="262">
        <v>2</v>
      </c>
      <c r="J730" s="262">
        <v>2</v>
      </c>
      <c r="K730" s="262">
        <v>2</v>
      </c>
      <c r="L730" s="262">
        <v>2</v>
      </c>
      <c r="M730" s="262">
        <v>2</v>
      </c>
      <c r="N730" s="262">
        <v>10</v>
      </c>
      <c r="O730" s="262">
        <v>14</v>
      </c>
      <c r="P730" s="262">
        <v>13</v>
      </c>
      <c r="Q730" s="262">
        <v>13</v>
      </c>
      <c r="R730" s="262">
        <v>14</v>
      </c>
      <c r="S730" s="262">
        <v>14</v>
      </c>
      <c r="T730" s="252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253"/>
    </row>
    <row r="731" spans="1:41" s="216" customFormat="1" ht="15.6">
      <c r="A731">
        <f t="shared" si="107"/>
        <v>71</v>
      </c>
      <c r="B731" s="191" t="str">
        <f>C731&amp;":"&amp;COUNTIF($C$6:C731,C731)</f>
        <v>71:15</v>
      </c>
      <c r="C731" s="148">
        <f t="shared" si="108"/>
        <v>71</v>
      </c>
      <c r="D731" s="262">
        <v>1</v>
      </c>
      <c r="E731" s="262">
        <v>1</v>
      </c>
      <c r="F731" s="262">
        <v>0</v>
      </c>
      <c r="G731" s="262">
        <v>1</v>
      </c>
      <c r="H731" s="262">
        <v>0</v>
      </c>
      <c r="I731" s="262">
        <v>2</v>
      </c>
      <c r="J731" s="262">
        <v>0</v>
      </c>
      <c r="K731" s="262">
        <v>0</v>
      </c>
      <c r="L731" s="262">
        <v>1</v>
      </c>
      <c r="M731" s="262">
        <v>2</v>
      </c>
      <c r="N731" s="262">
        <v>10</v>
      </c>
      <c r="O731" s="262">
        <v>11</v>
      </c>
      <c r="P731" s="262">
        <v>13</v>
      </c>
      <c r="Q731" s="262">
        <v>9</v>
      </c>
      <c r="R731" s="262">
        <v>8</v>
      </c>
      <c r="S731" s="262">
        <v>12</v>
      </c>
      <c r="T731" s="252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253"/>
    </row>
    <row r="732" spans="1:41" s="216" customFormat="1" ht="15.6">
      <c r="A732">
        <f t="shared" si="107"/>
        <v>59</v>
      </c>
      <c r="B732" s="191" t="str">
        <f>C732&amp;":"&amp;COUNTIF($C$6:C732,C732)</f>
        <v>59:16</v>
      </c>
      <c r="C732" s="148">
        <f t="shared" si="108"/>
        <v>59</v>
      </c>
      <c r="D732" s="262">
        <v>2</v>
      </c>
      <c r="E732" s="262">
        <v>2</v>
      </c>
      <c r="F732" s="262">
        <v>1</v>
      </c>
      <c r="G732" s="262">
        <v>2</v>
      </c>
      <c r="H732" s="262">
        <v>2</v>
      </c>
      <c r="I732" s="262">
        <v>0</v>
      </c>
      <c r="J732" s="262">
        <v>2</v>
      </c>
      <c r="K732" s="262">
        <v>1</v>
      </c>
      <c r="L732" s="262">
        <v>1</v>
      </c>
      <c r="M732" s="262">
        <v>0</v>
      </c>
      <c r="N732" s="262">
        <v>4</v>
      </c>
      <c r="O732" s="262">
        <v>9</v>
      </c>
      <c r="P732" s="262">
        <v>13</v>
      </c>
      <c r="Q732" s="262">
        <v>12</v>
      </c>
      <c r="R732" s="262">
        <v>8</v>
      </c>
      <c r="S732" s="262">
        <v>0</v>
      </c>
      <c r="T732" s="25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253"/>
    </row>
    <row r="733" spans="1:41" s="216" customFormat="1" ht="15.6">
      <c r="A733">
        <f t="shared" si="107"/>
        <v>96</v>
      </c>
      <c r="B733" s="191" t="str">
        <f>C733&amp;":"&amp;COUNTIF($C$6:C733,C733)</f>
        <v>96:11</v>
      </c>
      <c r="C733" s="148">
        <f t="shared" si="108"/>
        <v>96</v>
      </c>
      <c r="D733" s="262">
        <v>2</v>
      </c>
      <c r="E733" s="262">
        <v>2</v>
      </c>
      <c r="F733" s="262">
        <v>2</v>
      </c>
      <c r="G733" s="262">
        <v>2</v>
      </c>
      <c r="H733" s="262">
        <v>2</v>
      </c>
      <c r="I733" s="262">
        <v>2</v>
      </c>
      <c r="J733" s="262">
        <v>2</v>
      </c>
      <c r="K733" s="262">
        <v>2</v>
      </c>
      <c r="L733" s="262">
        <v>2</v>
      </c>
      <c r="M733" s="262">
        <v>2</v>
      </c>
      <c r="N733" s="262">
        <v>9</v>
      </c>
      <c r="O733" s="262">
        <v>14</v>
      </c>
      <c r="P733" s="262">
        <v>13</v>
      </c>
      <c r="Q733" s="262">
        <v>14</v>
      </c>
      <c r="R733" s="262">
        <v>13</v>
      </c>
      <c r="S733" s="262">
        <v>13</v>
      </c>
      <c r="T733" s="252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253"/>
    </row>
    <row r="734" spans="1:41" s="216" customFormat="1" ht="15.6">
      <c r="A734">
        <f t="shared" si="107"/>
        <v>92</v>
      </c>
      <c r="B734" s="191" t="str">
        <f>C734&amp;":"&amp;COUNTIF($C$6:C734,C734)</f>
        <v>92:11</v>
      </c>
      <c r="C734" s="148">
        <f t="shared" si="108"/>
        <v>92</v>
      </c>
      <c r="D734" s="262">
        <v>2</v>
      </c>
      <c r="E734" s="262">
        <v>2</v>
      </c>
      <c r="F734" s="262">
        <v>2</v>
      </c>
      <c r="G734" s="262">
        <v>0</v>
      </c>
      <c r="H734" s="262">
        <v>2</v>
      </c>
      <c r="I734" s="262">
        <v>0</v>
      </c>
      <c r="J734" s="262">
        <v>2</v>
      </c>
      <c r="K734" s="262">
        <v>2</v>
      </c>
      <c r="L734" s="262">
        <v>2</v>
      </c>
      <c r="M734" s="262">
        <v>2</v>
      </c>
      <c r="N734" s="262">
        <v>9</v>
      </c>
      <c r="O734" s="262">
        <v>14</v>
      </c>
      <c r="P734" s="262">
        <v>13</v>
      </c>
      <c r="Q734" s="262">
        <v>13</v>
      </c>
      <c r="R734" s="262">
        <v>13</v>
      </c>
      <c r="S734" s="262">
        <v>14</v>
      </c>
      <c r="T734" s="252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253"/>
    </row>
    <row r="735" spans="1:41" s="216" customFormat="1" ht="15.6">
      <c r="A735">
        <f t="shared" si="107"/>
        <v>94</v>
      </c>
      <c r="B735" s="191" t="str">
        <f>C735&amp;":"&amp;COUNTIF($C$6:C735,C735)</f>
        <v>94:7</v>
      </c>
      <c r="C735" s="148">
        <f t="shared" si="108"/>
        <v>94</v>
      </c>
      <c r="D735" s="262">
        <v>2</v>
      </c>
      <c r="E735" s="262">
        <v>1</v>
      </c>
      <c r="F735" s="262">
        <v>2</v>
      </c>
      <c r="G735" s="262">
        <v>2</v>
      </c>
      <c r="H735" s="262">
        <v>1</v>
      </c>
      <c r="I735" s="262">
        <v>1</v>
      </c>
      <c r="J735" s="262">
        <v>2</v>
      </c>
      <c r="K735" s="262">
        <v>2</v>
      </c>
      <c r="L735" s="262">
        <v>2</v>
      </c>
      <c r="M735" s="262">
        <v>2</v>
      </c>
      <c r="N735" s="262">
        <v>10</v>
      </c>
      <c r="O735" s="262">
        <v>13</v>
      </c>
      <c r="P735" s="262">
        <v>13</v>
      </c>
      <c r="Q735" s="262">
        <v>14</v>
      </c>
      <c r="R735" s="262">
        <v>13</v>
      </c>
      <c r="S735" s="262">
        <v>14</v>
      </c>
      <c r="T735" s="252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253"/>
    </row>
    <row r="736" spans="1:41" s="216" customFormat="1" ht="15.6">
      <c r="A736">
        <f t="shared" si="107"/>
        <v>47</v>
      </c>
      <c r="B736" s="191" t="str">
        <f>C736&amp;":"&amp;COUNTIF($C$6:C736,C736)</f>
        <v>47:15</v>
      </c>
      <c r="C736" s="148">
        <f t="shared" si="108"/>
        <v>47</v>
      </c>
      <c r="D736" s="262">
        <v>2</v>
      </c>
      <c r="E736" s="262">
        <v>1</v>
      </c>
      <c r="F736" s="262">
        <v>0</v>
      </c>
      <c r="G736" s="262">
        <v>1</v>
      </c>
      <c r="H736" s="262">
        <v>1</v>
      </c>
      <c r="I736" s="262">
        <v>2</v>
      </c>
      <c r="J736" s="262">
        <v>0</v>
      </c>
      <c r="K736" s="262">
        <v>2</v>
      </c>
      <c r="L736" s="262">
        <v>2</v>
      </c>
      <c r="M736" s="262">
        <v>1</v>
      </c>
      <c r="N736" s="262">
        <v>10</v>
      </c>
      <c r="O736" s="262">
        <v>2</v>
      </c>
      <c r="P736" s="262">
        <v>8</v>
      </c>
      <c r="Q736" s="262">
        <v>4</v>
      </c>
      <c r="R736" s="262">
        <v>3</v>
      </c>
      <c r="S736" s="262">
        <v>8</v>
      </c>
      <c r="T736" s="252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253"/>
    </row>
    <row r="737" spans="1:19" ht="15.6">
      <c r="A737">
        <f t="shared" si="107"/>
        <v>43</v>
      </c>
      <c r="B737" s="191" t="str">
        <f>C737&amp;":"&amp;COUNTIF($C$6:C737,C737)</f>
        <v>43:9</v>
      </c>
      <c r="C737" s="148">
        <f t="shared" si="108"/>
        <v>43</v>
      </c>
      <c r="D737" s="262">
        <v>1</v>
      </c>
      <c r="E737" s="262">
        <v>1</v>
      </c>
      <c r="F737" s="262">
        <v>2</v>
      </c>
      <c r="G737" s="262">
        <v>1</v>
      </c>
      <c r="H737" s="262">
        <v>1</v>
      </c>
      <c r="I737" s="262">
        <v>0</v>
      </c>
      <c r="J737" s="262">
        <v>1</v>
      </c>
      <c r="K737" s="262">
        <v>1</v>
      </c>
      <c r="L737" s="262">
        <v>2</v>
      </c>
      <c r="M737" s="262">
        <v>2</v>
      </c>
      <c r="N737" s="262">
        <v>0</v>
      </c>
      <c r="O737" s="262">
        <v>8</v>
      </c>
      <c r="P737" s="262">
        <v>2</v>
      </c>
      <c r="Q737" s="262">
        <v>11</v>
      </c>
      <c r="R737" s="262">
        <v>2</v>
      </c>
      <c r="S737" s="262">
        <v>8</v>
      </c>
    </row>
    <row r="738" spans="1:19" ht="15.6">
      <c r="A738">
        <f t="shared" si="107"/>
        <v>98</v>
      </c>
      <c r="B738" s="191" t="str">
        <f>C738&amp;":"&amp;COUNTIF($C$6:C738,C738)</f>
        <v>98:6</v>
      </c>
      <c r="C738" s="148">
        <f t="shared" si="108"/>
        <v>98</v>
      </c>
      <c r="D738" s="262">
        <v>2</v>
      </c>
      <c r="E738" s="262">
        <v>2</v>
      </c>
      <c r="F738" s="262">
        <v>2</v>
      </c>
      <c r="G738" s="262">
        <v>2</v>
      </c>
      <c r="H738" s="262">
        <v>2</v>
      </c>
      <c r="I738" s="262">
        <v>2</v>
      </c>
      <c r="J738" s="262">
        <v>2</v>
      </c>
      <c r="K738" s="262">
        <v>2</v>
      </c>
      <c r="L738" s="262">
        <v>2</v>
      </c>
      <c r="M738" s="262">
        <v>2</v>
      </c>
      <c r="N738" s="262">
        <v>10</v>
      </c>
      <c r="O738" s="262">
        <v>13</v>
      </c>
      <c r="P738" s="262">
        <v>14</v>
      </c>
      <c r="Q738" s="262">
        <v>14</v>
      </c>
      <c r="R738" s="262">
        <v>14</v>
      </c>
      <c r="S738" s="262">
        <v>13</v>
      </c>
    </row>
    <row r="739" spans="1:19" ht="15.6">
      <c r="A739">
        <f t="shared" si="107"/>
        <v>89</v>
      </c>
      <c r="B739" s="191" t="str">
        <f>C739&amp;":"&amp;COUNTIF($C$6:C739,C739)</f>
        <v>89:9</v>
      </c>
      <c r="C739" s="148">
        <f t="shared" si="108"/>
        <v>89</v>
      </c>
      <c r="D739" s="262">
        <v>0</v>
      </c>
      <c r="E739" s="262">
        <v>0</v>
      </c>
      <c r="F739" s="262">
        <v>2</v>
      </c>
      <c r="G739" s="262">
        <v>1</v>
      </c>
      <c r="H739" s="262">
        <v>0</v>
      </c>
      <c r="I739" s="262">
        <v>0</v>
      </c>
      <c r="J739" s="262">
        <v>2</v>
      </c>
      <c r="K739" s="262">
        <v>2</v>
      </c>
      <c r="L739" s="262">
        <v>2</v>
      </c>
      <c r="M739" s="262">
        <v>2</v>
      </c>
      <c r="N739" s="262">
        <v>9</v>
      </c>
      <c r="O739" s="262">
        <v>14</v>
      </c>
      <c r="P739" s="262">
        <v>14</v>
      </c>
      <c r="Q739" s="262">
        <v>14</v>
      </c>
      <c r="R739" s="262">
        <v>14</v>
      </c>
      <c r="S739" s="262">
        <v>13</v>
      </c>
    </row>
    <row r="740" spans="1:19" ht="15.6">
      <c r="A740">
        <f t="shared" si="107"/>
        <v>91</v>
      </c>
      <c r="B740" s="191" t="str">
        <f>C740&amp;":"&amp;COUNTIF($C$6:C740,C740)</f>
        <v>91:13</v>
      </c>
      <c r="C740" s="148">
        <f t="shared" si="108"/>
        <v>91</v>
      </c>
      <c r="D740" s="262">
        <v>1</v>
      </c>
      <c r="E740" s="262">
        <v>0</v>
      </c>
      <c r="F740" s="262">
        <v>2</v>
      </c>
      <c r="G740" s="262">
        <v>2</v>
      </c>
      <c r="H740" s="262">
        <v>0</v>
      </c>
      <c r="I740" s="262">
        <v>0</v>
      </c>
      <c r="J740" s="262">
        <v>2</v>
      </c>
      <c r="K740" s="262">
        <v>2</v>
      </c>
      <c r="L740" s="262">
        <v>2</v>
      </c>
      <c r="M740" s="262">
        <v>2</v>
      </c>
      <c r="N740" s="262">
        <v>10</v>
      </c>
      <c r="O740" s="262">
        <v>14</v>
      </c>
      <c r="P740" s="262">
        <v>14</v>
      </c>
      <c r="Q740" s="262">
        <v>13</v>
      </c>
      <c r="R740" s="262">
        <v>14</v>
      </c>
      <c r="S740" s="262">
        <v>13</v>
      </c>
    </row>
    <row r="741" spans="1:19" ht="15.6">
      <c r="A741">
        <f t="shared" si="107"/>
        <v>62</v>
      </c>
      <c r="B741" s="191" t="str">
        <f>C741&amp;":"&amp;COUNTIF($C$6:C741,C741)</f>
        <v>62:12</v>
      </c>
      <c r="C741" s="148">
        <f t="shared" si="108"/>
        <v>62</v>
      </c>
      <c r="D741" s="262">
        <v>0</v>
      </c>
      <c r="E741" s="262">
        <v>2</v>
      </c>
      <c r="F741" s="262">
        <v>2</v>
      </c>
      <c r="G741" s="262">
        <v>1</v>
      </c>
      <c r="H741" s="262">
        <v>0</v>
      </c>
      <c r="I741" s="262">
        <v>1</v>
      </c>
      <c r="J741" s="262">
        <v>0</v>
      </c>
      <c r="K741" s="262">
        <v>1</v>
      </c>
      <c r="L741" s="262">
        <v>0</v>
      </c>
      <c r="M741" s="262">
        <v>1</v>
      </c>
      <c r="N741" s="262">
        <v>9</v>
      </c>
      <c r="O741" s="262">
        <v>10</v>
      </c>
      <c r="P741" s="262">
        <v>3</v>
      </c>
      <c r="Q741" s="262">
        <v>13</v>
      </c>
      <c r="R741" s="262">
        <v>11</v>
      </c>
      <c r="S741" s="262">
        <v>8</v>
      </c>
    </row>
    <row r="742" spans="1:19" ht="15.6">
      <c r="A742">
        <f t="shared" si="107"/>
        <v>47</v>
      </c>
      <c r="B742" s="191" t="str">
        <f>C742&amp;":"&amp;COUNTIF($C$6:C742,C742)</f>
        <v>47:16</v>
      </c>
      <c r="C742" s="148">
        <f t="shared" si="108"/>
        <v>47</v>
      </c>
      <c r="D742" s="262">
        <v>1</v>
      </c>
      <c r="E742" s="262">
        <v>0</v>
      </c>
      <c r="F742" s="262">
        <v>0</v>
      </c>
      <c r="G742" s="262">
        <v>0</v>
      </c>
      <c r="H742" s="262">
        <v>0</v>
      </c>
      <c r="I742" s="262">
        <v>1</v>
      </c>
      <c r="J742" s="262">
        <v>1</v>
      </c>
      <c r="K742" s="262">
        <v>2</v>
      </c>
      <c r="L742" s="262">
        <v>0</v>
      </c>
      <c r="M742" s="262">
        <v>0</v>
      </c>
      <c r="N742" s="262">
        <v>3</v>
      </c>
      <c r="O742" s="262">
        <v>6</v>
      </c>
      <c r="P742" s="262">
        <v>7</v>
      </c>
      <c r="Q742" s="262">
        <v>6</v>
      </c>
      <c r="R742" s="262">
        <v>8</v>
      </c>
      <c r="S742" s="262">
        <v>12</v>
      </c>
    </row>
    <row r="743" spans="1:19" ht="15.6">
      <c r="A743">
        <f t="shared" si="107"/>
        <v>96</v>
      </c>
      <c r="B743" s="191" t="str">
        <f>C743&amp;":"&amp;COUNTIF($C$6:C743,C743)</f>
        <v>96:12</v>
      </c>
      <c r="C743" s="148">
        <f t="shared" si="108"/>
        <v>96</v>
      </c>
      <c r="D743" s="262">
        <v>2</v>
      </c>
      <c r="E743" s="262">
        <v>2</v>
      </c>
      <c r="F743" s="262">
        <v>2</v>
      </c>
      <c r="G743" s="262">
        <v>2</v>
      </c>
      <c r="H743" s="262">
        <v>2</v>
      </c>
      <c r="I743" s="262">
        <v>2</v>
      </c>
      <c r="J743" s="262">
        <v>2</v>
      </c>
      <c r="K743" s="262">
        <v>2</v>
      </c>
      <c r="L743" s="262">
        <v>2</v>
      </c>
      <c r="M743" s="262">
        <v>2</v>
      </c>
      <c r="N743" s="262">
        <v>10</v>
      </c>
      <c r="O743" s="262">
        <v>13</v>
      </c>
      <c r="P743" s="262">
        <v>13</v>
      </c>
      <c r="Q743" s="262">
        <v>13</v>
      </c>
      <c r="R743" s="262">
        <v>13</v>
      </c>
      <c r="S743" s="262">
        <v>14</v>
      </c>
    </row>
    <row r="744" spans="1:19" ht="15.6">
      <c r="A744">
        <f t="shared" si="107"/>
        <v>91</v>
      </c>
      <c r="B744" s="191" t="str">
        <f>C744&amp;":"&amp;COUNTIF($C$6:C744,C744)</f>
        <v>91:14</v>
      </c>
      <c r="C744" s="148">
        <f t="shared" si="108"/>
        <v>91</v>
      </c>
      <c r="D744" s="262">
        <v>2</v>
      </c>
      <c r="E744" s="262">
        <v>0</v>
      </c>
      <c r="F744" s="262">
        <v>2</v>
      </c>
      <c r="G744" s="262">
        <v>0</v>
      </c>
      <c r="H744" s="262">
        <v>2</v>
      </c>
      <c r="I744" s="262">
        <v>1</v>
      </c>
      <c r="J744" s="262">
        <v>2</v>
      </c>
      <c r="K744" s="262">
        <v>2</v>
      </c>
      <c r="L744" s="262">
        <v>2</v>
      </c>
      <c r="M744" s="262">
        <v>2</v>
      </c>
      <c r="N744" s="262">
        <v>9</v>
      </c>
      <c r="O744" s="262">
        <v>13</v>
      </c>
      <c r="P744" s="262">
        <v>14</v>
      </c>
      <c r="Q744" s="262">
        <v>13</v>
      </c>
      <c r="R744" s="262">
        <v>13</v>
      </c>
      <c r="S744" s="262">
        <v>14</v>
      </c>
    </row>
    <row r="745" spans="1:19" ht="15.6">
      <c r="A745">
        <f t="shared" si="107"/>
        <v>91</v>
      </c>
      <c r="B745" s="191" t="str">
        <f>C745&amp;":"&amp;COUNTIF($C$6:C745,C745)</f>
        <v>91:15</v>
      </c>
      <c r="C745" s="148">
        <f t="shared" si="108"/>
        <v>91</v>
      </c>
      <c r="D745" s="262">
        <v>2</v>
      </c>
      <c r="E745" s="262">
        <v>0</v>
      </c>
      <c r="F745" s="262">
        <v>2</v>
      </c>
      <c r="G745" s="262">
        <v>0</v>
      </c>
      <c r="H745" s="262">
        <v>2</v>
      </c>
      <c r="I745" s="262">
        <v>2</v>
      </c>
      <c r="J745" s="262">
        <v>2</v>
      </c>
      <c r="K745" s="262">
        <v>2</v>
      </c>
      <c r="L745" s="262">
        <v>2</v>
      </c>
      <c r="M745" s="262">
        <v>2</v>
      </c>
      <c r="N745" s="262">
        <v>9</v>
      </c>
      <c r="O745" s="262">
        <v>13</v>
      </c>
      <c r="P745" s="262">
        <v>13</v>
      </c>
      <c r="Q745" s="262">
        <v>13</v>
      </c>
      <c r="R745" s="262">
        <v>13</v>
      </c>
      <c r="S745" s="262">
        <v>14</v>
      </c>
    </row>
    <row r="746" spans="1:19" ht="15.6">
      <c r="A746">
        <f t="shared" si="107"/>
        <v>36</v>
      </c>
      <c r="B746" s="191" t="str">
        <f>C746&amp;":"&amp;COUNTIF($C$6:C746,C746)</f>
        <v>36:3</v>
      </c>
      <c r="C746" s="148">
        <f t="shared" si="108"/>
        <v>36</v>
      </c>
      <c r="D746" s="262">
        <v>0</v>
      </c>
      <c r="E746" s="262">
        <v>2</v>
      </c>
      <c r="F746" s="262">
        <v>1</v>
      </c>
      <c r="G746" s="262">
        <v>0</v>
      </c>
      <c r="H746" s="262">
        <v>0</v>
      </c>
      <c r="I746" s="262">
        <v>1</v>
      </c>
      <c r="J746" s="262">
        <v>2</v>
      </c>
      <c r="K746" s="262">
        <v>0</v>
      </c>
      <c r="L746" s="262">
        <v>2</v>
      </c>
      <c r="M746" s="262">
        <v>2</v>
      </c>
      <c r="N746" s="262">
        <v>8</v>
      </c>
      <c r="O746" s="262">
        <v>13</v>
      </c>
      <c r="P746" s="262">
        <v>2</v>
      </c>
      <c r="Q746" s="262">
        <v>1</v>
      </c>
      <c r="R746" s="262">
        <v>1</v>
      </c>
      <c r="S746" s="262">
        <v>1</v>
      </c>
    </row>
    <row r="747" spans="1:19" ht="15.6">
      <c r="A747">
        <f t="shared" si="107"/>
        <v>58</v>
      </c>
      <c r="B747" s="191" t="str">
        <f>C747&amp;":"&amp;COUNTIF($C$6:C747,C747)</f>
        <v>58:13</v>
      </c>
      <c r="C747" s="148">
        <f t="shared" si="108"/>
        <v>58</v>
      </c>
      <c r="D747" s="262">
        <v>1</v>
      </c>
      <c r="E747" s="262">
        <v>1</v>
      </c>
      <c r="F747" s="262">
        <v>2</v>
      </c>
      <c r="G747" s="262">
        <v>2</v>
      </c>
      <c r="H747" s="262">
        <v>0</v>
      </c>
      <c r="I747" s="262">
        <v>2</v>
      </c>
      <c r="J747" s="262">
        <v>1</v>
      </c>
      <c r="K747" s="262">
        <v>2</v>
      </c>
      <c r="L747" s="262">
        <v>1</v>
      </c>
      <c r="M747" s="262">
        <v>2</v>
      </c>
      <c r="N747" s="262">
        <v>9</v>
      </c>
      <c r="O747" s="262">
        <v>10</v>
      </c>
      <c r="P747" s="262">
        <v>9</v>
      </c>
      <c r="Q747" s="262">
        <v>5</v>
      </c>
      <c r="R747" s="262">
        <v>2</v>
      </c>
      <c r="S747" s="262">
        <v>9</v>
      </c>
    </row>
    <row r="748" spans="1:19" ht="15.6">
      <c r="A748">
        <f t="shared" si="107"/>
        <v>97</v>
      </c>
      <c r="B748" s="191" t="str">
        <f>C748&amp;":"&amp;COUNTIF($C$6:C748,C748)</f>
        <v>97:9</v>
      </c>
      <c r="C748" s="148">
        <f t="shared" si="108"/>
        <v>97</v>
      </c>
      <c r="D748" s="262">
        <v>2</v>
      </c>
      <c r="E748" s="262">
        <v>2</v>
      </c>
      <c r="F748" s="262">
        <v>2</v>
      </c>
      <c r="G748" s="262">
        <v>2</v>
      </c>
      <c r="H748" s="262">
        <v>2</v>
      </c>
      <c r="I748" s="262">
        <v>2</v>
      </c>
      <c r="J748" s="262">
        <v>2</v>
      </c>
      <c r="K748" s="262">
        <v>2</v>
      </c>
      <c r="L748" s="262">
        <v>2</v>
      </c>
      <c r="M748" s="262">
        <v>2</v>
      </c>
      <c r="N748" s="262">
        <v>10</v>
      </c>
      <c r="O748" s="262">
        <v>13</v>
      </c>
      <c r="P748" s="262">
        <v>14</v>
      </c>
      <c r="Q748" s="262">
        <v>13</v>
      </c>
      <c r="R748" s="262">
        <v>13</v>
      </c>
      <c r="S748" s="262">
        <v>14</v>
      </c>
    </row>
    <row r="749" spans="1:19" ht="15.6">
      <c r="A749">
        <f t="shared" si="107"/>
        <v>93</v>
      </c>
      <c r="B749" s="191" t="str">
        <f>C749&amp;":"&amp;COUNTIF($C$6:C749,C749)</f>
        <v>93:12</v>
      </c>
      <c r="C749" s="148">
        <f t="shared" si="108"/>
        <v>93</v>
      </c>
      <c r="D749" s="262">
        <v>2</v>
      </c>
      <c r="E749" s="262">
        <v>2</v>
      </c>
      <c r="F749" s="262">
        <v>2</v>
      </c>
      <c r="G749" s="262">
        <v>1</v>
      </c>
      <c r="H749" s="262">
        <v>0</v>
      </c>
      <c r="I749" s="262">
        <v>1</v>
      </c>
      <c r="J749" s="262">
        <v>2</v>
      </c>
      <c r="K749" s="262">
        <v>2</v>
      </c>
      <c r="L749" s="262">
        <v>2</v>
      </c>
      <c r="M749" s="262">
        <v>2</v>
      </c>
      <c r="N749" s="262">
        <v>10</v>
      </c>
      <c r="O749" s="262">
        <v>13</v>
      </c>
      <c r="P749" s="262">
        <v>14</v>
      </c>
      <c r="Q749" s="262">
        <v>13</v>
      </c>
      <c r="R749" s="262">
        <v>14</v>
      </c>
      <c r="S749" s="262">
        <v>13</v>
      </c>
    </row>
    <row r="750" spans="1:19" ht="15.6">
      <c r="A750">
        <f t="shared" si="107"/>
        <v>91</v>
      </c>
      <c r="B750" s="191" t="str">
        <f>C750&amp;":"&amp;COUNTIF($C$6:C750,C750)</f>
        <v>91:16</v>
      </c>
      <c r="C750" s="148">
        <f t="shared" si="108"/>
        <v>91</v>
      </c>
      <c r="D750" s="262">
        <v>2</v>
      </c>
      <c r="E750" s="262">
        <v>1</v>
      </c>
      <c r="F750" s="262">
        <v>2</v>
      </c>
      <c r="G750" s="262">
        <v>0</v>
      </c>
      <c r="H750" s="262">
        <v>1</v>
      </c>
      <c r="I750" s="262">
        <v>1</v>
      </c>
      <c r="J750" s="262">
        <v>2</v>
      </c>
      <c r="K750" s="262">
        <v>2</v>
      </c>
      <c r="L750" s="262">
        <v>2</v>
      </c>
      <c r="M750" s="262">
        <v>2</v>
      </c>
      <c r="N750" s="262">
        <v>9</v>
      </c>
      <c r="O750" s="262">
        <v>13</v>
      </c>
      <c r="P750" s="262">
        <v>13</v>
      </c>
      <c r="Q750" s="262">
        <v>14</v>
      </c>
      <c r="R750" s="262">
        <v>13</v>
      </c>
      <c r="S750" s="262">
        <v>14</v>
      </c>
    </row>
    <row r="751" spans="1:19" ht="15.6">
      <c r="A751">
        <f t="shared" si="107"/>
        <v>56</v>
      </c>
      <c r="B751" s="191" t="str">
        <f>C751&amp;":"&amp;COUNTIF($C$6:C751,C751)</f>
        <v>56:8</v>
      </c>
      <c r="C751" s="148">
        <f t="shared" si="108"/>
        <v>56</v>
      </c>
      <c r="D751" s="262">
        <v>0</v>
      </c>
      <c r="E751" s="262">
        <v>2</v>
      </c>
      <c r="F751" s="262">
        <v>0</v>
      </c>
      <c r="G751" s="262">
        <v>2</v>
      </c>
      <c r="H751" s="262">
        <v>2</v>
      </c>
      <c r="I751" s="262">
        <v>0</v>
      </c>
      <c r="J751" s="262">
        <v>2</v>
      </c>
      <c r="K751" s="262">
        <v>2</v>
      </c>
      <c r="L751" s="262">
        <v>0</v>
      </c>
      <c r="M751" s="262">
        <v>1</v>
      </c>
      <c r="N751" s="262">
        <v>3</v>
      </c>
      <c r="O751" s="262">
        <v>5</v>
      </c>
      <c r="P751" s="262">
        <v>10</v>
      </c>
      <c r="Q751" s="262">
        <v>12</v>
      </c>
      <c r="R751" s="262">
        <v>9</v>
      </c>
      <c r="S751" s="262">
        <v>6</v>
      </c>
    </row>
    <row r="752" spans="1:19" ht="15.6">
      <c r="A752">
        <f t="shared" si="107"/>
        <v>53</v>
      </c>
      <c r="B752" s="191" t="str">
        <f>C752&amp;":"&amp;COUNTIF($C$6:C752,C752)</f>
        <v>53:12</v>
      </c>
      <c r="C752" s="148">
        <f t="shared" si="108"/>
        <v>53</v>
      </c>
      <c r="D752" s="262">
        <v>2</v>
      </c>
      <c r="E752" s="262">
        <v>0</v>
      </c>
      <c r="F752" s="262">
        <v>1</v>
      </c>
      <c r="G752" s="262">
        <v>1</v>
      </c>
      <c r="H752" s="262">
        <v>1</v>
      </c>
      <c r="I752" s="262">
        <v>0</v>
      </c>
      <c r="J752" s="262">
        <v>2</v>
      </c>
      <c r="K752" s="262">
        <v>2</v>
      </c>
      <c r="L752" s="262">
        <v>2</v>
      </c>
      <c r="M752" s="262">
        <v>1</v>
      </c>
      <c r="N752" s="262">
        <v>7</v>
      </c>
      <c r="O752" s="262">
        <v>10</v>
      </c>
      <c r="P752" s="262">
        <v>8</v>
      </c>
      <c r="Q752" s="262">
        <v>1</v>
      </c>
      <c r="R752" s="262">
        <v>3</v>
      </c>
      <c r="S752" s="262">
        <v>12</v>
      </c>
    </row>
    <row r="753" spans="1:19" ht="15.6">
      <c r="A753">
        <f t="shared" si="107"/>
        <v>98</v>
      </c>
      <c r="B753" s="191" t="str">
        <f>C753&amp;":"&amp;COUNTIF($C$6:C753,C753)</f>
        <v>98:7</v>
      </c>
      <c r="C753" s="148">
        <f t="shared" si="108"/>
        <v>98</v>
      </c>
      <c r="D753" s="262">
        <v>2</v>
      </c>
      <c r="E753" s="262">
        <v>2</v>
      </c>
      <c r="F753" s="262">
        <v>2</v>
      </c>
      <c r="G753" s="262">
        <v>2</v>
      </c>
      <c r="H753" s="262">
        <v>2</v>
      </c>
      <c r="I753" s="262">
        <v>2</v>
      </c>
      <c r="J753" s="262">
        <v>2</v>
      </c>
      <c r="K753" s="262">
        <v>2</v>
      </c>
      <c r="L753" s="262">
        <v>2</v>
      </c>
      <c r="M753" s="262">
        <v>2</v>
      </c>
      <c r="N753" s="262">
        <v>10</v>
      </c>
      <c r="O753" s="262">
        <v>14</v>
      </c>
      <c r="P753" s="262">
        <v>13</v>
      </c>
      <c r="Q753" s="262">
        <v>13</v>
      </c>
      <c r="R753" s="262">
        <v>14</v>
      </c>
      <c r="S753" s="262">
        <v>14</v>
      </c>
    </row>
    <row r="754" spans="1:19" ht="15.6">
      <c r="A754">
        <f t="shared" si="107"/>
        <v>92</v>
      </c>
      <c r="B754" s="191" t="str">
        <f>C754&amp;":"&amp;COUNTIF($C$6:C754,C754)</f>
        <v>92:12</v>
      </c>
      <c r="C754" s="148">
        <f t="shared" si="108"/>
        <v>92</v>
      </c>
      <c r="D754" s="262">
        <v>1</v>
      </c>
      <c r="E754" s="262">
        <v>0</v>
      </c>
      <c r="F754" s="262">
        <v>2</v>
      </c>
      <c r="G754" s="262">
        <v>2</v>
      </c>
      <c r="H754" s="262">
        <v>1</v>
      </c>
      <c r="I754" s="262">
        <v>0</v>
      </c>
      <c r="J754" s="262">
        <v>2</v>
      </c>
      <c r="K754" s="262">
        <v>2</v>
      </c>
      <c r="L754" s="262">
        <v>2</v>
      </c>
      <c r="M754" s="262">
        <v>2</v>
      </c>
      <c r="N754" s="262">
        <v>9</v>
      </c>
      <c r="O754" s="262">
        <v>14</v>
      </c>
      <c r="P754" s="262">
        <v>14</v>
      </c>
      <c r="Q754" s="262">
        <v>14</v>
      </c>
      <c r="R754" s="262">
        <v>14</v>
      </c>
      <c r="S754" s="262">
        <v>13</v>
      </c>
    </row>
    <row r="755" spans="1:19" ht="15.6">
      <c r="A755">
        <f t="shared" si="107"/>
        <v>90</v>
      </c>
      <c r="B755" s="191" t="str">
        <f>C755&amp;":"&amp;COUNTIF($C$6:C755,C755)</f>
        <v>90:10</v>
      </c>
      <c r="C755" s="148">
        <f t="shared" si="108"/>
        <v>90</v>
      </c>
      <c r="D755" s="262">
        <v>0</v>
      </c>
      <c r="E755" s="262">
        <v>1</v>
      </c>
      <c r="F755" s="262">
        <v>2</v>
      </c>
      <c r="G755" s="262">
        <v>2</v>
      </c>
      <c r="H755" s="262">
        <v>1</v>
      </c>
      <c r="I755" s="262">
        <v>0</v>
      </c>
      <c r="J755" s="262">
        <v>2</v>
      </c>
      <c r="K755" s="262">
        <v>2</v>
      </c>
      <c r="L755" s="262">
        <v>2</v>
      </c>
      <c r="M755" s="262">
        <v>2</v>
      </c>
      <c r="N755" s="262">
        <v>9</v>
      </c>
      <c r="O755" s="262">
        <v>13</v>
      </c>
      <c r="P755" s="262">
        <v>14</v>
      </c>
      <c r="Q755" s="262">
        <v>13</v>
      </c>
      <c r="R755" s="262">
        <v>13</v>
      </c>
      <c r="S755" s="262">
        <v>14</v>
      </c>
    </row>
    <row r="756" spans="1:19" ht="15.6">
      <c r="A756">
        <f t="shared" si="107"/>
        <v>30</v>
      </c>
      <c r="B756" s="191" t="str">
        <f>C756&amp;":"&amp;COUNTIF($C$6:C756,C756)</f>
        <v>30:1</v>
      </c>
      <c r="C756" s="148">
        <f t="shared" si="108"/>
        <v>30</v>
      </c>
      <c r="D756" s="262">
        <v>0</v>
      </c>
      <c r="E756" s="262">
        <v>2</v>
      </c>
      <c r="F756" s="262">
        <v>1</v>
      </c>
      <c r="G756" s="262">
        <v>1</v>
      </c>
      <c r="H756" s="262">
        <v>1</v>
      </c>
      <c r="I756" s="262">
        <v>1</v>
      </c>
      <c r="J756" s="262">
        <v>1</v>
      </c>
      <c r="K756" s="262">
        <v>1</v>
      </c>
      <c r="L756" s="262">
        <v>0</v>
      </c>
      <c r="M756" s="262">
        <v>0</v>
      </c>
      <c r="N756" s="262">
        <v>7</v>
      </c>
      <c r="O756" s="262">
        <v>0</v>
      </c>
      <c r="P756" s="262">
        <v>2</v>
      </c>
      <c r="Q756" s="262">
        <v>3</v>
      </c>
      <c r="R756" s="262">
        <v>7</v>
      </c>
      <c r="S756" s="262">
        <v>3</v>
      </c>
    </row>
    <row r="757" spans="1:19" ht="15.6">
      <c r="A757">
        <f t="shared" si="107"/>
        <v>51</v>
      </c>
      <c r="B757" s="191" t="str">
        <f>C757&amp;":"&amp;COUNTIF($C$6:C757,C757)</f>
        <v>51:13</v>
      </c>
      <c r="C757" s="148">
        <f t="shared" si="108"/>
        <v>51</v>
      </c>
      <c r="D757" s="262">
        <v>0</v>
      </c>
      <c r="E757" s="262">
        <v>2</v>
      </c>
      <c r="F757" s="262">
        <v>0</v>
      </c>
      <c r="G757" s="262">
        <v>1</v>
      </c>
      <c r="H757" s="262">
        <v>1</v>
      </c>
      <c r="I757" s="262">
        <v>0</v>
      </c>
      <c r="J757" s="262">
        <v>0</v>
      </c>
      <c r="K757" s="262">
        <v>2</v>
      </c>
      <c r="L757" s="262">
        <v>2</v>
      </c>
      <c r="M757" s="262">
        <v>0</v>
      </c>
      <c r="N757" s="262">
        <v>4</v>
      </c>
      <c r="O757" s="262">
        <v>8</v>
      </c>
      <c r="P757" s="262">
        <v>7</v>
      </c>
      <c r="Q757" s="262">
        <v>7</v>
      </c>
      <c r="R757" s="262">
        <v>7</v>
      </c>
      <c r="S757" s="262">
        <v>10</v>
      </c>
    </row>
    <row r="758" spans="1:19" ht="15.6">
      <c r="A758">
        <f t="shared" si="107"/>
        <v>96</v>
      </c>
      <c r="B758" s="191" t="str">
        <f>C758&amp;":"&amp;COUNTIF($C$6:C758,C758)</f>
        <v>96:13</v>
      </c>
      <c r="C758" s="148">
        <f t="shared" si="108"/>
        <v>96</v>
      </c>
      <c r="D758" s="262">
        <v>2</v>
      </c>
      <c r="E758" s="262">
        <v>2</v>
      </c>
      <c r="F758" s="262">
        <v>2</v>
      </c>
      <c r="G758" s="262">
        <v>2</v>
      </c>
      <c r="H758" s="262">
        <v>2</v>
      </c>
      <c r="I758" s="262">
        <v>2</v>
      </c>
      <c r="J758" s="262">
        <v>2</v>
      </c>
      <c r="K758" s="262">
        <v>2</v>
      </c>
      <c r="L758" s="262">
        <v>2</v>
      </c>
      <c r="M758" s="262">
        <v>2</v>
      </c>
      <c r="N758" s="262">
        <v>10</v>
      </c>
      <c r="O758" s="262">
        <v>13</v>
      </c>
      <c r="P758" s="262">
        <v>13</v>
      </c>
      <c r="Q758" s="262">
        <v>14</v>
      </c>
      <c r="R758" s="262">
        <v>13</v>
      </c>
      <c r="S758" s="262">
        <v>13</v>
      </c>
    </row>
    <row r="759" spans="1:19" ht="15.6">
      <c r="A759">
        <f t="shared" si="107"/>
        <v>91</v>
      </c>
      <c r="B759" s="191" t="str">
        <f>C759&amp;":"&amp;COUNTIF($C$6:C759,C759)</f>
        <v>91:17</v>
      </c>
      <c r="C759" s="148">
        <f t="shared" si="108"/>
        <v>91</v>
      </c>
      <c r="D759" s="262">
        <v>2</v>
      </c>
      <c r="E759" s="262">
        <v>0</v>
      </c>
      <c r="F759" s="262">
        <v>2</v>
      </c>
      <c r="G759" s="262">
        <v>1</v>
      </c>
      <c r="H759" s="262">
        <v>1</v>
      </c>
      <c r="I759" s="262">
        <v>0</v>
      </c>
      <c r="J759" s="262">
        <v>2</v>
      </c>
      <c r="K759" s="262">
        <v>2</v>
      </c>
      <c r="L759" s="262">
        <v>2</v>
      </c>
      <c r="M759" s="262">
        <v>2</v>
      </c>
      <c r="N759" s="262">
        <v>10</v>
      </c>
      <c r="O759" s="262">
        <v>13</v>
      </c>
      <c r="P759" s="262">
        <v>13</v>
      </c>
      <c r="Q759" s="262">
        <v>14</v>
      </c>
      <c r="R759" s="262">
        <v>14</v>
      </c>
      <c r="S759" s="262">
        <v>13</v>
      </c>
    </row>
    <row r="760" spans="1:19" ht="15.6">
      <c r="A760">
        <f t="shared" si="107"/>
        <v>94</v>
      </c>
      <c r="B760" s="191" t="str">
        <f>C760&amp;":"&amp;COUNTIF($C$6:C760,C760)</f>
        <v>94:8</v>
      </c>
      <c r="C760" s="148">
        <f t="shared" si="108"/>
        <v>94</v>
      </c>
      <c r="D760" s="262">
        <v>1</v>
      </c>
      <c r="E760" s="262">
        <v>1</v>
      </c>
      <c r="F760" s="262">
        <v>2</v>
      </c>
      <c r="G760" s="262">
        <v>0</v>
      </c>
      <c r="H760" s="262">
        <v>1</v>
      </c>
      <c r="I760" s="262">
        <v>2</v>
      </c>
      <c r="J760" s="262">
        <v>2</v>
      </c>
      <c r="K760" s="262">
        <v>2</v>
      </c>
      <c r="L760" s="262">
        <v>2</v>
      </c>
      <c r="M760" s="262">
        <v>2</v>
      </c>
      <c r="N760" s="262">
        <v>10</v>
      </c>
      <c r="O760" s="262">
        <v>14</v>
      </c>
      <c r="P760" s="262">
        <v>13</v>
      </c>
      <c r="Q760" s="262">
        <v>14</v>
      </c>
      <c r="R760" s="262">
        <v>14</v>
      </c>
      <c r="S760" s="262">
        <v>14</v>
      </c>
    </row>
    <row r="761" spans="1:19" ht="15.6">
      <c r="A761">
        <f t="shared" si="107"/>
        <v>43</v>
      </c>
      <c r="B761" s="191" t="str">
        <f>C761&amp;":"&amp;COUNTIF($C$6:C761,C761)</f>
        <v>43:10</v>
      </c>
      <c r="C761" s="148">
        <f t="shared" si="108"/>
        <v>43</v>
      </c>
      <c r="D761" s="262">
        <v>2</v>
      </c>
      <c r="E761" s="262">
        <v>1</v>
      </c>
      <c r="F761" s="262">
        <v>1</v>
      </c>
      <c r="G761" s="262">
        <v>0</v>
      </c>
      <c r="H761" s="262">
        <v>0</v>
      </c>
      <c r="I761" s="262">
        <v>0</v>
      </c>
      <c r="J761" s="262">
        <v>0</v>
      </c>
      <c r="K761" s="262">
        <v>1</v>
      </c>
      <c r="L761" s="262">
        <v>0</v>
      </c>
      <c r="M761" s="262">
        <v>0</v>
      </c>
      <c r="N761" s="262">
        <v>0</v>
      </c>
      <c r="O761" s="262">
        <v>5</v>
      </c>
      <c r="P761" s="262">
        <v>7</v>
      </c>
      <c r="Q761" s="262">
        <v>12</v>
      </c>
      <c r="R761" s="262">
        <v>6</v>
      </c>
      <c r="S761" s="262">
        <v>8</v>
      </c>
    </row>
    <row r="762" spans="1:19" ht="15.6">
      <c r="A762">
        <f t="shared" si="107"/>
        <v>49</v>
      </c>
      <c r="B762" s="191" t="str">
        <f>C762&amp;":"&amp;COUNTIF($C$6:C762,C762)</f>
        <v>49:12</v>
      </c>
      <c r="C762" s="148">
        <f t="shared" si="108"/>
        <v>49</v>
      </c>
      <c r="D762" s="262">
        <v>1</v>
      </c>
      <c r="E762" s="262">
        <v>0</v>
      </c>
      <c r="F762" s="262">
        <v>2</v>
      </c>
      <c r="G762" s="262">
        <v>1</v>
      </c>
      <c r="H762" s="262">
        <v>2</v>
      </c>
      <c r="I762" s="262">
        <v>2</v>
      </c>
      <c r="J762" s="262">
        <v>2</v>
      </c>
      <c r="K762" s="262">
        <v>2</v>
      </c>
      <c r="L762" s="262">
        <v>0</v>
      </c>
      <c r="M762" s="262">
        <v>1</v>
      </c>
      <c r="N762" s="262">
        <v>1</v>
      </c>
      <c r="O762" s="262">
        <v>13</v>
      </c>
      <c r="P762" s="262">
        <v>3</v>
      </c>
      <c r="Q762" s="262">
        <v>4</v>
      </c>
      <c r="R762" s="262">
        <v>2</v>
      </c>
      <c r="S762" s="262">
        <v>13</v>
      </c>
    </row>
    <row r="763" spans="1:19" ht="15.6">
      <c r="A763">
        <f t="shared" si="107"/>
        <v>95</v>
      </c>
      <c r="B763" s="191" t="str">
        <f>C763&amp;":"&amp;COUNTIF($C$6:C763,C763)</f>
        <v>95:13</v>
      </c>
      <c r="C763" s="148">
        <f t="shared" si="108"/>
        <v>95</v>
      </c>
      <c r="D763" s="262">
        <v>2</v>
      </c>
      <c r="E763" s="262">
        <v>2</v>
      </c>
      <c r="F763" s="262">
        <v>2</v>
      </c>
      <c r="G763" s="262">
        <v>2</v>
      </c>
      <c r="H763" s="262">
        <v>2</v>
      </c>
      <c r="I763" s="262">
        <v>2</v>
      </c>
      <c r="J763" s="262">
        <v>2</v>
      </c>
      <c r="K763" s="262">
        <v>2</v>
      </c>
      <c r="L763" s="262">
        <v>2</v>
      </c>
      <c r="M763" s="262">
        <v>2</v>
      </c>
      <c r="N763" s="262">
        <v>9</v>
      </c>
      <c r="O763" s="262">
        <v>13</v>
      </c>
      <c r="P763" s="262">
        <v>14</v>
      </c>
      <c r="Q763" s="262">
        <v>13</v>
      </c>
      <c r="R763" s="262">
        <v>13</v>
      </c>
      <c r="S763" s="262">
        <v>13</v>
      </c>
    </row>
    <row r="764" spans="1:19" ht="15.6">
      <c r="A764">
        <f t="shared" si="107"/>
        <v>91</v>
      </c>
      <c r="B764" s="191" t="str">
        <f>C764&amp;":"&amp;COUNTIF($C$6:C764,C764)</f>
        <v>91:18</v>
      </c>
      <c r="C764" s="148">
        <f t="shared" si="108"/>
        <v>91</v>
      </c>
      <c r="D764" s="262">
        <v>0</v>
      </c>
      <c r="E764" s="262">
        <v>0</v>
      </c>
      <c r="F764" s="262">
        <v>2</v>
      </c>
      <c r="G764" s="262">
        <v>1</v>
      </c>
      <c r="H764" s="262">
        <v>2</v>
      </c>
      <c r="I764" s="262">
        <v>1</v>
      </c>
      <c r="J764" s="262">
        <v>2</v>
      </c>
      <c r="K764" s="262">
        <v>2</v>
      </c>
      <c r="L764" s="262">
        <v>2</v>
      </c>
      <c r="M764" s="262">
        <v>2</v>
      </c>
      <c r="N764" s="262">
        <v>10</v>
      </c>
      <c r="O764" s="262">
        <v>13</v>
      </c>
      <c r="P764" s="262">
        <v>13</v>
      </c>
      <c r="Q764" s="262">
        <v>13</v>
      </c>
      <c r="R764" s="262">
        <v>14</v>
      </c>
      <c r="S764" s="262">
        <v>14</v>
      </c>
    </row>
    <row r="765" spans="1:19" ht="15.6">
      <c r="A765">
        <f t="shared" si="107"/>
        <v>94</v>
      </c>
      <c r="B765" s="191" t="str">
        <f>C765&amp;":"&amp;COUNTIF($C$6:C765,C765)</f>
        <v>94:9</v>
      </c>
      <c r="C765" s="148">
        <f t="shared" si="108"/>
        <v>94</v>
      </c>
      <c r="D765" s="262">
        <v>1</v>
      </c>
      <c r="E765" s="262">
        <v>0</v>
      </c>
      <c r="F765" s="262">
        <v>2</v>
      </c>
      <c r="G765" s="262">
        <v>2</v>
      </c>
      <c r="H765" s="262">
        <v>2</v>
      </c>
      <c r="I765" s="262">
        <v>1</v>
      </c>
      <c r="J765" s="262">
        <v>2</v>
      </c>
      <c r="K765" s="262">
        <v>2</v>
      </c>
      <c r="L765" s="262">
        <v>2</v>
      </c>
      <c r="M765" s="262">
        <v>2</v>
      </c>
      <c r="N765" s="262">
        <v>9</v>
      </c>
      <c r="O765" s="262">
        <v>14</v>
      </c>
      <c r="P765" s="262">
        <v>14</v>
      </c>
      <c r="Q765" s="262">
        <v>14</v>
      </c>
      <c r="R765" s="262">
        <v>14</v>
      </c>
      <c r="S765" s="262">
        <v>13</v>
      </c>
    </row>
    <row r="766" spans="1:19" ht="15.6">
      <c r="A766">
        <f t="shared" si="107"/>
        <v>47</v>
      </c>
      <c r="B766" s="191" t="str">
        <f>C766&amp;":"&amp;COUNTIF($C$6:C766,C766)</f>
        <v>47:17</v>
      </c>
      <c r="C766" s="148">
        <f t="shared" si="108"/>
        <v>47</v>
      </c>
      <c r="D766" s="262">
        <v>0</v>
      </c>
      <c r="E766" s="262">
        <v>0</v>
      </c>
      <c r="F766" s="262">
        <v>1</v>
      </c>
      <c r="G766" s="262">
        <v>2</v>
      </c>
      <c r="H766" s="262">
        <v>1</v>
      </c>
      <c r="I766" s="262">
        <v>0</v>
      </c>
      <c r="J766" s="262">
        <v>1</v>
      </c>
      <c r="K766" s="262">
        <v>1</v>
      </c>
      <c r="L766" s="262">
        <v>2</v>
      </c>
      <c r="M766" s="262">
        <v>2</v>
      </c>
      <c r="N766" s="262">
        <v>9</v>
      </c>
      <c r="O766" s="262">
        <v>1</v>
      </c>
      <c r="P766" s="262">
        <v>8</v>
      </c>
      <c r="Q766" s="262">
        <v>13</v>
      </c>
      <c r="R766" s="262">
        <v>4</v>
      </c>
      <c r="S766" s="262">
        <v>2</v>
      </c>
    </row>
    <row r="767" spans="1:19" ht="15.6">
      <c r="A767">
        <f t="shared" si="107"/>
        <v>43</v>
      </c>
      <c r="B767" s="191" t="str">
        <f>C767&amp;":"&amp;COUNTIF($C$6:C767,C767)</f>
        <v>43:11</v>
      </c>
      <c r="C767" s="148">
        <f t="shared" si="108"/>
        <v>43</v>
      </c>
      <c r="D767" s="262">
        <v>2</v>
      </c>
      <c r="E767" s="262">
        <v>0</v>
      </c>
      <c r="F767" s="262">
        <v>1</v>
      </c>
      <c r="G767" s="262">
        <v>0</v>
      </c>
      <c r="H767" s="262">
        <v>2</v>
      </c>
      <c r="I767" s="262">
        <v>0</v>
      </c>
      <c r="J767" s="262">
        <v>1</v>
      </c>
      <c r="K767" s="262">
        <v>2</v>
      </c>
      <c r="L767" s="262">
        <v>2</v>
      </c>
      <c r="M767" s="262">
        <v>1</v>
      </c>
      <c r="N767" s="262">
        <v>3</v>
      </c>
      <c r="O767" s="262">
        <v>4</v>
      </c>
      <c r="P767" s="262">
        <v>3</v>
      </c>
      <c r="Q767" s="262">
        <v>11</v>
      </c>
      <c r="R767" s="262">
        <v>3</v>
      </c>
      <c r="S767" s="262">
        <v>8</v>
      </c>
    </row>
    <row r="768" spans="1:19" ht="15.6">
      <c r="A768">
        <f t="shared" si="107"/>
        <v>96</v>
      </c>
      <c r="B768" s="191" t="str">
        <f>C768&amp;":"&amp;COUNTIF($C$6:C768,C768)</f>
        <v>96:14</v>
      </c>
      <c r="C768" s="148">
        <f t="shared" si="108"/>
        <v>96</v>
      </c>
      <c r="D768" s="262">
        <v>2</v>
      </c>
      <c r="E768" s="262">
        <v>2</v>
      </c>
      <c r="F768" s="262">
        <v>2</v>
      </c>
      <c r="G768" s="262">
        <v>2</v>
      </c>
      <c r="H768" s="262">
        <v>2</v>
      </c>
      <c r="I768" s="262">
        <v>2</v>
      </c>
      <c r="J768" s="262">
        <v>2</v>
      </c>
      <c r="K768" s="262">
        <v>2</v>
      </c>
      <c r="L768" s="262">
        <v>2</v>
      </c>
      <c r="M768" s="262">
        <v>2</v>
      </c>
      <c r="N768" s="262">
        <v>10</v>
      </c>
      <c r="O768" s="262">
        <v>14</v>
      </c>
      <c r="P768" s="262">
        <v>13</v>
      </c>
      <c r="Q768" s="262">
        <v>13</v>
      </c>
      <c r="R768" s="262">
        <v>13</v>
      </c>
      <c r="S768" s="262">
        <v>13</v>
      </c>
    </row>
    <row r="769" spans="1:19" ht="15.6">
      <c r="A769">
        <f t="shared" si="107"/>
        <v>93</v>
      </c>
      <c r="B769" s="191" t="str">
        <f>C769&amp;":"&amp;COUNTIF($C$6:C769,C769)</f>
        <v>93:13</v>
      </c>
      <c r="C769" s="148">
        <f t="shared" si="108"/>
        <v>93</v>
      </c>
      <c r="D769" s="262">
        <v>0</v>
      </c>
      <c r="E769" s="262">
        <v>1</v>
      </c>
      <c r="F769" s="262">
        <v>2</v>
      </c>
      <c r="G769" s="262">
        <v>2</v>
      </c>
      <c r="H769" s="262">
        <v>1</v>
      </c>
      <c r="I769" s="262">
        <v>1</v>
      </c>
      <c r="J769" s="262">
        <v>2</v>
      </c>
      <c r="K769" s="262">
        <v>2</v>
      </c>
      <c r="L769" s="262">
        <v>2</v>
      </c>
      <c r="M769" s="262">
        <v>2</v>
      </c>
      <c r="N769" s="262">
        <v>9</v>
      </c>
      <c r="O769" s="262">
        <v>14</v>
      </c>
      <c r="P769" s="262">
        <v>14</v>
      </c>
      <c r="Q769" s="262">
        <v>14</v>
      </c>
      <c r="R769" s="262">
        <v>13</v>
      </c>
      <c r="S769" s="262">
        <v>14</v>
      </c>
    </row>
    <row r="770" spans="1:19" ht="15.6">
      <c r="A770">
        <f t="shared" si="107"/>
        <v>94</v>
      </c>
      <c r="B770" s="191" t="str">
        <f>C770&amp;":"&amp;COUNTIF($C$6:C770,C770)</f>
        <v>94:10</v>
      </c>
      <c r="C770" s="148">
        <f t="shared" si="108"/>
        <v>94</v>
      </c>
      <c r="D770" s="262">
        <v>1</v>
      </c>
      <c r="E770" s="262">
        <v>2</v>
      </c>
      <c r="F770" s="262">
        <v>2</v>
      </c>
      <c r="G770" s="262">
        <v>0</v>
      </c>
      <c r="H770" s="262">
        <v>2</v>
      </c>
      <c r="I770" s="262">
        <v>0</v>
      </c>
      <c r="J770" s="262">
        <v>2</v>
      </c>
      <c r="K770" s="262">
        <v>2</v>
      </c>
      <c r="L770" s="262">
        <v>2</v>
      </c>
      <c r="M770" s="262">
        <v>2</v>
      </c>
      <c r="N770" s="262">
        <v>10</v>
      </c>
      <c r="O770" s="262">
        <v>14</v>
      </c>
      <c r="P770" s="262">
        <v>14</v>
      </c>
      <c r="Q770" s="262">
        <v>14</v>
      </c>
      <c r="R770" s="262">
        <v>13</v>
      </c>
      <c r="S770" s="262">
        <v>14</v>
      </c>
    </row>
    <row r="771" spans="1:19" ht="15.6">
      <c r="A771">
        <f t="shared" si="107"/>
        <v>42</v>
      </c>
      <c r="B771" s="191" t="str">
        <f>C771&amp;":"&amp;COUNTIF($C$6:C771,C771)</f>
        <v>42:10</v>
      </c>
      <c r="C771" s="148">
        <f t="shared" si="108"/>
        <v>42</v>
      </c>
      <c r="D771" s="262">
        <v>0</v>
      </c>
      <c r="E771" s="262">
        <v>0</v>
      </c>
      <c r="F771" s="262">
        <v>0</v>
      </c>
      <c r="G771" s="262">
        <v>0</v>
      </c>
      <c r="H771" s="262">
        <v>0</v>
      </c>
      <c r="I771" s="262">
        <v>1</v>
      </c>
      <c r="J771" s="262">
        <v>0</v>
      </c>
      <c r="K771" s="262">
        <v>2</v>
      </c>
      <c r="L771" s="262">
        <v>0</v>
      </c>
      <c r="M771" s="262">
        <v>2</v>
      </c>
      <c r="N771" s="262">
        <v>6</v>
      </c>
      <c r="O771" s="262">
        <v>1</v>
      </c>
      <c r="P771" s="262">
        <v>10</v>
      </c>
      <c r="Q771" s="262">
        <v>4</v>
      </c>
      <c r="R771" s="262">
        <v>10</v>
      </c>
      <c r="S771" s="262">
        <v>6</v>
      </c>
    </row>
    <row r="772" spans="1:19" ht="15.6">
      <c r="A772">
        <f t="shared" si="107"/>
        <v>53</v>
      </c>
      <c r="B772" s="191" t="str">
        <f>C772&amp;":"&amp;COUNTIF($C$6:C772,C772)</f>
        <v>53:13</v>
      </c>
      <c r="C772" s="148">
        <f t="shared" si="108"/>
        <v>53</v>
      </c>
      <c r="D772" s="262">
        <v>2</v>
      </c>
      <c r="E772" s="262">
        <v>1</v>
      </c>
      <c r="F772" s="262">
        <v>2</v>
      </c>
      <c r="G772" s="262">
        <v>2</v>
      </c>
      <c r="H772" s="262">
        <v>1</v>
      </c>
      <c r="I772" s="262">
        <v>1</v>
      </c>
      <c r="J772" s="262">
        <v>1</v>
      </c>
      <c r="K772" s="262">
        <v>2</v>
      </c>
      <c r="L772" s="262">
        <v>0</v>
      </c>
      <c r="M772" s="262">
        <v>2</v>
      </c>
      <c r="N772" s="262">
        <v>7</v>
      </c>
      <c r="O772" s="262">
        <v>2</v>
      </c>
      <c r="P772" s="262">
        <v>4</v>
      </c>
      <c r="Q772" s="262">
        <v>7</v>
      </c>
      <c r="R772" s="262">
        <v>8</v>
      </c>
      <c r="S772" s="262">
        <v>11</v>
      </c>
    </row>
    <row r="773" spans="1:19" ht="15.6">
      <c r="A773">
        <f t="shared" si="107"/>
        <v>97</v>
      </c>
      <c r="B773" s="191" t="str">
        <f>C773&amp;":"&amp;COUNTIF($C$6:C773,C773)</f>
        <v>97:10</v>
      </c>
      <c r="C773" s="148">
        <f t="shared" si="108"/>
        <v>97</v>
      </c>
      <c r="D773" s="262">
        <v>2</v>
      </c>
      <c r="E773" s="262">
        <v>2</v>
      </c>
      <c r="F773" s="262">
        <v>2</v>
      </c>
      <c r="G773" s="262">
        <v>2</v>
      </c>
      <c r="H773" s="262">
        <v>2</v>
      </c>
      <c r="I773" s="262">
        <v>2</v>
      </c>
      <c r="J773" s="262">
        <v>2</v>
      </c>
      <c r="K773" s="262">
        <v>2</v>
      </c>
      <c r="L773" s="262">
        <v>2</v>
      </c>
      <c r="M773" s="262">
        <v>2</v>
      </c>
      <c r="N773" s="262">
        <v>10</v>
      </c>
      <c r="O773" s="262">
        <v>14</v>
      </c>
      <c r="P773" s="262">
        <v>13</v>
      </c>
      <c r="Q773" s="262">
        <v>13</v>
      </c>
      <c r="R773" s="262">
        <v>14</v>
      </c>
      <c r="S773" s="262">
        <v>13</v>
      </c>
    </row>
    <row r="774" spans="1:19" ht="15.6">
      <c r="A774">
        <f t="shared" ref="A774:A837" si="109">SUM(D774:S774)</f>
        <v>90</v>
      </c>
      <c r="B774" s="191" t="str">
        <f>C774&amp;":"&amp;COUNTIF($C$6:C774,C774)</f>
        <v>90:11</v>
      </c>
      <c r="C774" s="148">
        <f t="shared" ref="C774:C837" si="110">SUM(D774:S774)</f>
        <v>90</v>
      </c>
      <c r="D774" s="262">
        <v>1</v>
      </c>
      <c r="E774" s="262">
        <v>1</v>
      </c>
      <c r="F774" s="262">
        <v>2</v>
      </c>
      <c r="G774" s="262">
        <v>0</v>
      </c>
      <c r="H774" s="262">
        <v>1</v>
      </c>
      <c r="I774" s="262">
        <v>0</v>
      </c>
      <c r="J774" s="262">
        <v>2</v>
      </c>
      <c r="K774" s="262">
        <v>2</v>
      </c>
      <c r="L774" s="262">
        <v>2</v>
      </c>
      <c r="M774" s="262">
        <v>2</v>
      </c>
      <c r="N774" s="262">
        <v>10</v>
      </c>
      <c r="O774" s="262">
        <v>14</v>
      </c>
      <c r="P774" s="262">
        <v>13</v>
      </c>
      <c r="Q774" s="262">
        <v>13</v>
      </c>
      <c r="R774" s="262">
        <v>13</v>
      </c>
      <c r="S774" s="262">
        <v>14</v>
      </c>
    </row>
    <row r="775" spans="1:19" ht="15.6">
      <c r="A775">
        <f t="shared" si="109"/>
        <v>95</v>
      </c>
      <c r="B775" s="191" t="str">
        <f>C775&amp;":"&amp;COUNTIF($C$6:C775,C775)</f>
        <v>95:14</v>
      </c>
      <c r="C775" s="148">
        <f t="shared" si="110"/>
        <v>95</v>
      </c>
      <c r="D775" s="262">
        <v>2</v>
      </c>
      <c r="E775" s="262">
        <v>0</v>
      </c>
      <c r="F775" s="262">
        <v>2</v>
      </c>
      <c r="G775" s="262">
        <v>2</v>
      </c>
      <c r="H775" s="262">
        <v>2</v>
      </c>
      <c r="I775" s="262">
        <v>0</v>
      </c>
      <c r="J775" s="262">
        <v>2</v>
      </c>
      <c r="K775" s="262">
        <v>2</v>
      </c>
      <c r="L775" s="262">
        <v>2</v>
      </c>
      <c r="M775" s="262">
        <v>2</v>
      </c>
      <c r="N775" s="262">
        <v>10</v>
      </c>
      <c r="O775" s="262">
        <v>14</v>
      </c>
      <c r="P775" s="262">
        <v>14</v>
      </c>
      <c r="Q775" s="262">
        <v>14</v>
      </c>
      <c r="R775" s="262">
        <v>14</v>
      </c>
      <c r="S775" s="262">
        <v>13</v>
      </c>
    </row>
    <row r="776" spans="1:19" ht="15.6">
      <c r="A776">
        <f t="shared" si="109"/>
        <v>33</v>
      </c>
      <c r="B776" s="191" t="str">
        <f>C776&amp;":"&amp;COUNTIF($C$6:C776,C776)</f>
        <v>33:3</v>
      </c>
      <c r="C776" s="148">
        <f t="shared" si="110"/>
        <v>33</v>
      </c>
      <c r="D776" s="262">
        <v>0</v>
      </c>
      <c r="E776" s="262">
        <v>0</v>
      </c>
      <c r="F776" s="262">
        <v>0</v>
      </c>
      <c r="G776" s="262">
        <v>1</v>
      </c>
      <c r="H776" s="262">
        <v>2</v>
      </c>
      <c r="I776" s="262">
        <v>0</v>
      </c>
      <c r="J776" s="262">
        <v>2</v>
      </c>
      <c r="K776" s="262">
        <v>2</v>
      </c>
      <c r="L776" s="262">
        <v>2</v>
      </c>
      <c r="M776" s="262">
        <v>2</v>
      </c>
      <c r="N776" s="262">
        <v>8</v>
      </c>
      <c r="O776" s="262">
        <v>3</v>
      </c>
      <c r="P776" s="262">
        <v>4</v>
      </c>
      <c r="Q776" s="262">
        <v>1</v>
      </c>
      <c r="R776" s="262">
        <v>5</v>
      </c>
      <c r="S776" s="262">
        <v>1</v>
      </c>
    </row>
    <row r="777" spans="1:19" ht="15.6">
      <c r="A777">
        <f t="shared" si="109"/>
        <v>47</v>
      </c>
      <c r="B777" s="191" t="str">
        <f>C777&amp;":"&amp;COUNTIF($C$6:C777,C777)</f>
        <v>47:18</v>
      </c>
      <c r="C777" s="148">
        <f t="shared" si="110"/>
        <v>47</v>
      </c>
      <c r="D777" s="262">
        <v>2</v>
      </c>
      <c r="E777" s="262">
        <v>2</v>
      </c>
      <c r="F777" s="262">
        <v>2</v>
      </c>
      <c r="G777" s="262">
        <v>2</v>
      </c>
      <c r="H777" s="262">
        <v>2</v>
      </c>
      <c r="I777" s="262">
        <v>1</v>
      </c>
      <c r="J777" s="262">
        <v>1</v>
      </c>
      <c r="K777" s="262">
        <v>1</v>
      </c>
      <c r="L777" s="262">
        <v>2</v>
      </c>
      <c r="M777" s="262">
        <v>0</v>
      </c>
      <c r="N777" s="262">
        <v>10</v>
      </c>
      <c r="O777" s="262">
        <v>5</v>
      </c>
      <c r="P777" s="262">
        <v>1</v>
      </c>
      <c r="Q777" s="262">
        <v>3</v>
      </c>
      <c r="R777" s="262">
        <v>4</v>
      </c>
      <c r="S777" s="262">
        <v>9</v>
      </c>
    </row>
    <row r="778" spans="1:19" ht="15.6">
      <c r="A778">
        <f t="shared" si="109"/>
        <v>98</v>
      </c>
      <c r="B778" s="191" t="str">
        <f>C778&amp;":"&amp;COUNTIF($C$6:C778,C778)</f>
        <v>98:8</v>
      </c>
      <c r="C778" s="148">
        <f t="shared" si="110"/>
        <v>98</v>
      </c>
      <c r="D778" s="262">
        <v>2</v>
      </c>
      <c r="E778" s="262">
        <v>2</v>
      </c>
      <c r="F778" s="262">
        <v>2</v>
      </c>
      <c r="G778" s="262">
        <v>2</v>
      </c>
      <c r="H778" s="262">
        <v>2</v>
      </c>
      <c r="I778" s="262">
        <v>2</v>
      </c>
      <c r="J778" s="262">
        <v>2</v>
      </c>
      <c r="K778" s="262">
        <v>2</v>
      </c>
      <c r="L778" s="262">
        <v>2</v>
      </c>
      <c r="M778" s="262">
        <v>2</v>
      </c>
      <c r="N778" s="262">
        <v>10</v>
      </c>
      <c r="O778" s="262">
        <v>13</v>
      </c>
      <c r="P778" s="262">
        <v>14</v>
      </c>
      <c r="Q778" s="262">
        <v>14</v>
      </c>
      <c r="R778" s="262">
        <v>14</v>
      </c>
      <c r="S778" s="262">
        <v>13</v>
      </c>
    </row>
    <row r="779" spans="1:19" ht="15.6">
      <c r="A779">
        <f t="shared" si="109"/>
        <v>95</v>
      </c>
      <c r="B779" s="191" t="str">
        <f>C779&amp;":"&amp;COUNTIF($C$6:C779,C779)</f>
        <v>95:15</v>
      </c>
      <c r="C779" s="148">
        <f t="shared" si="110"/>
        <v>95</v>
      </c>
      <c r="D779" s="262">
        <v>2</v>
      </c>
      <c r="E779" s="262">
        <v>0</v>
      </c>
      <c r="F779" s="262">
        <v>2</v>
      </c>
      <c r="G779" s="262">
        <v>2</v>
      </c>
      <c r="H779" s="262">
        <v>2</v>
      </c>
      <c r="I779" s="262">
        <v>0</v>
      </c>
      <c r="J779" s="262">
        <v>2</v>
      </c>
      <c r="K779" s="262">
        <v>2</v>
      </c>
      <c r="L779" s="262">
        <v>2</v>
      </c>
      <c r="M779" s="262">
        <v>2</v>
      </c>
      <c r="N779" s="262">
        <v>10</v>
      </c>
      <c r="O779" s="262">
        <v>14</v>
      </c>
      <c r="P779" s="262">
        <v>14</v>
      </c>
      <c r="Q779" s="262">
        <v>14</v>
      </c>
      <c r="R779" s="262">
        <v>13</v>
      </c>
      <c r="S779" s="262">
        <v>14</v>
      </c>
    </row>
    <row r="780" spans="1:19" ht="15.6">
      <c r="A780">
        <f t="shared" si="109"/>
        <v>91</v>
      </c>
      <c r="B780" s="191" t="str">
        <f>C780&amp;":"&amp;COUNTIF($C$6:C780,C780)</f>
        <v>91:19</v>
      </c>
      <c r="C780" s="148">
        <f t="shared" si="110"/>
        <v>91</v>
      </c>
      <c r="D780" s="262">
        <v>0</v>
      </c>
      <c r="E780" s="262">
        <v>2</v>
      </c>
      <c r="F780" s="262">
        <v>2</v>
      </c>
      <c r="G780" s="262">
        <v>1</v>
      </c>
      <c r="H780" s="262">
        <v>1</v>
      </c>
      <c r="I780" s="262">
        <v>0</v>
      </c>
      <c r="J780" s="262">
        <v>2</v>
      </c>
      <c r="K780" s="262">
        <v>2</v>
      </c>
      <c r="L780" s="262">
        <v>2</v>
      </c>
      <c r="M780" s="262">
        <v>2</v>
      </c>
      <c r="N780" s="262">
        <v>9</v>
      </c>
      <c r="O780" s="262">
        <v>14</v>
      </c>
      <c r="P780" s="262">
        <v>14</v>
      </c>
      <c r="Q780" s="262">
        <v>13</v>
      </c>
      <c r="R780" s="262">
        <v>14</v>
      </c>
      <c r="S780" s="262">
        <v>13</v>
      </c>
    </row>
    <row r="781" spans="1:19" ht="15.6">
      <c r="A781">
        <f t="shared" si="109"/>
        <v>61</v>
      </c>
      <c r="B781" s="191" t="str">
        <f>C781&amp;":"&amp;COUNTIF($C$6:C781,C781)</f>
        <v>61:19</v>
      </c>
      <c r="C781" s="148">
        <f t="shared" si="110"/>
        <v>61</v>
      </c>
      <c r="D781" s="262">
        <v>2</v>
      </c>
      <c r="E781" s="262">
        <v>2</v>
      </c>
      <c r="F781" s="262">
        <v>2</v>
      </c>
      <c r="G781" s="262">
        <v>1</v>
      </c>
      <c r="H781" s="262">
        <v>1</v>
      </c>
      <c r="I781" s="262">
        <v>1</v>
      </c>
      <c r="J781" s="262">
        <v>0</v>
      </c>
      <c r="K781" s="262">
        <v>1</v>
      </c>
      <c r="L781" s="262">
        <v>1</v>
      </c>
      <c r="M781" s="262">
        <v>2</v>
      </c>
      <c r="N781" s="262">
        <v>10</v>
      </c>
      <c r="O781" s="262">
        <v>12</v>
      </c>
      <c r="P781" s="262">
        <v>11</v>
      </c>
      <c r="Q781" s="262">
        <v>1</v>
      </c>
      <c r="R781" s="262">
        <v>7</v>
      </c>
      <c r="S781" s="262">
        <v>7</v>
      </c>
    </row>
    <row r="782" spans="1:19" ht="15.6">
      <c r="A782">
        <f t="shared" si="109"/>
        <v>7</v>
      </c>
      <c r="B782" s="191" t="str">
        <f>C782&amp;":"&amp;COUNTIF($C$6:C782,C782)</f>
        <v>7:1</v>
      </c>
      <c r="C782" s="148">
        <f t="shared" si="110"/>
        <v>7</v>
      </c>
      <c r="D782" s="262">
        <v>0</v>
      </c>
      <c r="E782" s="262">
        <v>0</v>
      </c>
      <c r="F782" s="262">
        <v>1</v>
      </c>
      <c r="G782" s="262">
        <v>0</v>
      </c>
      <c r="H782" s="262">
        <v>0</v>
      </c>
      <c r="I782" s="262">
        <v>0</v>
      </c>
      <c r="J782" s="262">
        <v>0</v>
      </c>
      <c r="K782" s="262">
        <v>1</v>
      </c>
      <c r="L782" s="262">
        <v>1</v>
      </c>
      <c r="M782" s="262">
        <v>0</v>
      </c>
      <c r="N782" s="262">
        <v>0</v>
      </c>
      <c r="O782" s="262">
        <v>1</v>
      </c>
      <c r="P782" s="262">
        <v>2</v>
      </c>
      <c r="Q782" s="262">
        <v>0</v>
      </c>
      <c r="R782" s="262">
        <v>0</v>
      </c>
      <c r="S782" s="262">
        <v>1</v>
      </c>
    </row>
    <row r="783" spans="1:19" ht="15.6">
      <c r="A783">
        <f t="shared" si="109"/>
        <v>10</v>
      </c>
      <c r="B783" s="191" t="str">
        <f>C783&amp;":"&amp;COUNTIF($C$6:C783,C783)</f>
        <v>10:1</v>
      </c>
      <c r="C783" s="148">
        <f t="shared" si="110"/>
        <v>10</v>
      </c>
      <c r="D783" s="262">
        <v>0</v>
      </c>
      <c r="E783" s="262">
        <v>0</v>
      </c>
      <c r="F783" s="262">
        <v>1</v>
      </c>
      <c r="G783" s="262">
        <v>0</v>
      </c>
      <c r="H783" s="262">
        <v>0</v>
      </c>
      <c r="I783" s="262">
        <v>0</v>
      </c>
      <c r="J783" s="262">
        <v>0</v>
      </c>
      <c r="K783" s="262">
        <v>1</v>
      </c>
      <c r="L783" s="262">
        <v>1</v>
      </c>
      <c r="M783" s="262">
        <v>1</v>
      </c>
      <c r="N783" s="262">
        <v>0</v>
      </c>
      <c r="O783" s="262">
        <v>1</v>
      </c>
      <c r="P783" s="262">
        <v>2</v>
      </c>
      <c r="Q783" s="262">
        <v>1</v>
      </c>
      <c r="R783" s="262">
        <v>2</v>
      </c>
      <c r="S783" s="262">
        <v>0</v>
      </c>
    </row>
    <row r="784" spans="1:19" ht="15.6">
      <c r="A784">
        <f t="shared" si="109"/>
        <v>13</v>
      </c>
      <c r="B784" s="191" t="str">
        <f>C784&amp;":"&amp;COUNTIF($C$6:C784,C784)</f>
        <v>13:1</v>
      </c>
      <c r="C784" s="148">
        <f t="shared" si="110"/>
        <v>13</v>
      </c>
      <c r="D784" s="262">
        <v>1</v>
      </c>
      <c r="E784" s="262">
        <v>1</v>
      </c>
      <c r="F784" s="262">
        <v>0</v>
      </c>
      <c r="G784" s="262">
        <v>1</v>
      </c>
      <c r="H784" s="262">
        <v>1</v>
      </c>
      <c r="I784" s="262">
        <v>1</v>
      </c>
      <c r="J784" s="262">
        <v>1</v>
      </c>
      <c r="K784" s="262">
        <v>0</v>
      </c>
      <c r="L784" s="262">
        <v>0</v>
      </c>
      <c r="M784" s="262">
        <v>0</v>
      </c>
      <c r="N784" s="262">
        <v>0</v>
      </c>
      <c r="O784" s="262">
        <v>0</v>
      </c>
      <c r="P784" s="262">
        <v>2</v>
      </c>
      <c r="Q784" s="262">
        <v>1</v>
      </c>
      <c r="R784" s="262">
        <v>2</v>
      </c>
      <c r="S784" s="262">
        <v>2</v>
      </c>
    </row>
    <row r="785" spans="1:19" ht="15.6">
      <c r="A785">
        <f t="shared" si="109"/>
        <v>13</v>
      </c>
      <c r="B785" s="191" t="str">
        <f>C785&amp;":"&amp;COUNTIF($C$6:C785,C785)</f>
        <v>13:2</v>
      </c>
      <c r="C785" s="148">
        <f t="shared" si="110"/>
        <v>13</v>
      </c>
      <c r="D785" s="262">
        <v>1</v>
      </c>
      <c r="E785" s="262">
        <v>0</v>
      </c>
      <c r="F785" s="262">
        <v>1</v>
      </c>
      <c r="G785" s="262">
        <v>0</v>
      </c>
      <c r="H785" s="262">
        <v>1</v>
      </c>
      <c r="I785" s="262">
        <v>0</v>
      </c>
      <c r="J785" s="262">
        <v>1</v>
      </c>
      <c r="K785" s="262">
        <v>1</v>
      </c>
      <c r="L785" s="262">
        <v>1</v>
      </c>
      <c r="M785" s="262">
        <v>0</v>
      </c>
      <c r="N785" s="262">
        <v>1</v>
      </c>
      <c r="O785" s="262">
        <v>2</v>
      </c>
      <c r="P785" s="262">
        <v>0</v>
      </c>
      <c r="Q785" s="262">
        <v>2</v>
      </c>
      <c r="R785" s="262">
        <v>0</v>
      </c>
      <c r="S785" s="262">
        <v>2</v>
      </c>
    </row>
    <row r="786" spans="1:19" ht="15.6">
      <c r="A786">
        <f t="shared" si="109"/>
        <v>6</v>
      </c>
      <c r="B786" s="191" t="str">
        <f>C786&amp;":"&amp;COUNTIF($C$6:C786,C786)</f>
        <v>6:1</v>
      </c>
      <c r="C786" s="148">
        <f t="shared" si="110"/>
        <v>6</v>
      </c>
      <c r="D786" s="262">
        <v>0</v>
      </c>
      <c r="E786" s="262">
        <v>1</v>
      </c>
      <c r="F786" s="262">
        <v>1</v>
      </c>
      <c r="G786" s="262">
        <v>1</v>
      </c>
      <c r="H786" s="262">
        <v>0</v>
      </c>
      <c r="I786" s="262">
        <v>0</v>
      </c>
      <c r="J786" s="262">
        <v>0</v>
      </c>
      <c r="K786" s="262">
        <v>0</v>
      </c>
      <c r="L786" s="262">
        <v>0</v>
      </c>
      <c r="M786" s="262">
        <v>1</v>
      </c>
      <c r="N786" s="262">
        <v>1</v>
      </c>
      <c r="O786" s="262">
        <v>0</v>
      </c>
      <c r="P786" s="262">
        <v>1</v>
      </c>
      <c r="Q786" s="262">
        <v>0</v>
      </c>
      <c r="R786" s="262">
        <v>0</v>
      </c>
      <c r="S786" s="262">
        <v>0</v>
      </c>
    </row>
    <row r="787" spans="1:19" ht="15.6">
      <c r="A787">
        <f t="shared" si="109"/>
        <v>8</v>
      </c>
      <c r="B787" s="191" t="str">
        <f>C787&amp;":"&amp;COUNTIF($C$6:C787,C787)</f>
        <v>8:1</v>
      </c>
      <c r="C787" s="148">
        <f t="shared" si="110"/>
        <v>8</v>
      </c>
      <c r="D787" s="262">
        <v>0</v>
      </c>
      <c r="E787" s="262">
        <v>0</v>
      </c>
      <c r="F787" s="262">
        <v>1</v>
      </c>
      <c r="G787" s="262">
        <v>0</v>
      </c>
      <c r="H787" s="262">
        <v>0</v>
      </c>
      <c r="I787" s="262">
        <v>0</v>
      </c>
      <c r="J787" s="262">
        <v>0</v>
      </c>
      <c r="K787" s="262">
        <v>0</v>
      </c>
      <c r="L787" s="262">
        <v>1</v>
      </c>
      <c r="M787" s="262">
        <v>0</v>
      </c>
      <c r="N787" s="262">
        <v>2</v>
      </c>
      <c r="O787" s="262">
        <v>2</v>
      </c>
      <c r="P787" s="262">
        <v>2</v>
      </c>
      <c r="Q787" s="262">
        <v>0</v>
      </c>
      <c r="R787" s="262">
        <v>0</v>
      </c>
      <c r="S787" s="262">
        <v>0</v>
      </c>
    </row>
    <row r="788" spans="1:19" ht="15.6">
      <c r="A788">
        <f t="shared" si="109"/>
        <v>11</v>
      </c>
      <c r="B788" s="191" t="str">
        <f>C788&amp;":"&amp;COUNTIF($C$6:C788,C788)</f>
        <v>11:1</v>
      </c>
      <c r="C788" s="148">
        <f t="shared" si="110"/>
        <v>11</v>
      </c>
      <c r="D788" s="262">
        <v>0</v>
      </c>
      <c r="E788" s="262">
        <v>0</v>
      </c>
      <c r="F788" s="262">
        <v>1</v>
      </c>
      <c r="G788" s="262">
        <v>0</v>
      </c>
      <c r="H788" s="262">
        <v>0</v>
      </c>
      <c r="I788" s="262">
        <v>0</v>
      </c>
      <c r="J788" s="262">
        <v>1</v>
      </c>
      <c r="K788" s="262">
        <v>1</v>
      </c>
      <c r="L788" s="262">
        <v>0</v>
      </c>
      <c r="M788" s="262">
        <v>1</v>
      </c>
      <c r="N788" s="262">
        <v>1</v>
      </c>
      <c r="O788" s="262">
        <v>2</v>
      </c>
      <c r="P788" s="262">
        <v>1</v>
      </c>
      <c r="Q788" s="262">
        <v>1</v>
      </c>
      <c r="R788" s="262">
        <v>0</v>
      </c>
      <c r="S788" s="262">
        <v>2</v>
      </c>
    </row>
    <row r="789" spans="1:19" ht="15.6">
      <c r="A789">
        <f t="shared" si="109"/>
        <v>15</v>
      </c>
      <c r="B789" s="191" t="str">
        <f>C789&amp;":"&amp;COUNTIF($C$6:C789,C789)</f>
        <v>15:2</v>
      </c>
      <c r="C789" s="148">
        <f t="shared" si="110"/>
        <v>15</v>
      </c>
      <c r="D789" s="262">
        <v>1</v>
      </c>
      <c r="E789" s="262">
        <v>1</v>
      </c>
      <c r="F789" s="262">
        <v>1</v>
      </c>
      <c r="G789" s="262">
        <v>1</v>
      </c>
      <c r="H789" s="262">
        <v>1</v>
      </c>
      <c r="I789" s="262">
        <v>1</v>
      </c>
      <c r="J789" s="262">
        <v>1</v>
      </c>
      <c r="K789" s="262">
        <v>1</v>
      </c>
      <c r="L789" s="262">
        <v>0</v>
      </c>
      <c r="M789" s="262">
        <v>1</v>
      </c>
      <c r="N789" s="262">
        <v>2</v>
      </c>
      <c r="O789" s="262">
        <v>1</v>
      </c>
      <c r="P789" s="262">
        <v>2</v>
      </c>
      <c r="Q789" s="262">
        <v>0</v>
      </c>
      <c r="R789" s="262">
        <v>0</v>
      </c>
      <c r="S789" s="262">
        <v>1</v>
      </c>
    </row>
    <row r="790" spans="1:19" ht="15.6">
      <c r="A790">
        <f t="shared" si="109"/>
        <v>3</v>
      </c>
      <c r="B790" s="191" t="str">
        <f>C790&amp;":"&amp;COUNTIF($C$6:C790,C790)</f>
        <v>3:1</v>
      </c>
      <c r="C790" s="148">
        <f t="shared" si="110"/>
        <v>3</v>
      </c>
      <c r="D790" s="262">
        <v>1</v>
      </c>
      <c r="E790" s="262">
        <v>0</v>
      </c>
      <c r="F790" s="262">
        <v>1</v>
      </c>
      <c r="G790" s="262">
        <v>1</v>
      </c>
      <c r="H790" s="262">
        <v>0</v>
      </c>
      <c r="I790" s="262">
        <v>0</v>
      </c>
      <c r="J790" s="262">
        <v>0</v>
      </c>
      <c r="K790" s="262">
        <v>0</v>
      </c>
      <c r="L790" s="262">
        <v>0</v>
      </c>
      <c r="M790" s="262">
        <v>0</v>
      </c>
      <c r="N790" s="262">
        <v>0</v>
      </c>
      <c r="O790" s="262">
        <v>0</v>
      </c>
      <c r="P790" s="262">
        <v>0</v>
      </c>
      <c r="Q790" s="262">
        <v>0</v>
      </c>
      <c r="R790" s="262">
        <v>0</v>
      </c>
      <c r="S790" s="262">
        <v>0</v>
      </c>
    </row>
    <row r="791" spans="1:19" ht="15.6">
      <c r="A791">
        <f t="shared" si="109"/>
        <v>11</v>
      </c>
      <c r="B791" s="191" t="str">
        <f>C791&amp;":"&amp;COUNTIF($C$6:C791,C791)</f>
        <v>11:2</v>
      </c>
      <c r="C791" s="148">
        <f t="shared" si="110"/>
        <v>11</v>
      </c>
      <c r="D791" s="262">
        <v>1</v>
      </c>
      <c r="E791" s="262">
        <v>1</v>
      </c>
      <c r="F791" s="262">
        <v>0</v>
      </c>
      <c r="G791" s="262">
        <v>1</v>
      </c>
      <c r="H791" s="262">
        <v>1</v>
      </c>
      <c r="I791" s="262">
        <v>1</v>
      </c>
      <c r="J791" s="262">
        <v>0</v>
      </c>
      <c r="K791" s="262">
        <v>0</v>
      </c>
      <c r="L791" s="262">
        <v>0</v>
      </c>
      <c r="M791" s="262">
        <v>0</v>
      </c>
      <c r="N791" s="262">
        <v>1</v>
      </c>
      <c r="O791" s="262">
        <v>1</v>
      </c>
      <c r="P791" s="262">
        <v>0</v>
      </c>
      <c r="Q791" s="262">
        <v>1</v>
      </c>
      <c r="R791" s="262">
        <v>1</v>
      </c>
      <c r="S791" s="262">
        <v>2</v>
      </c>
    </row>
    <row r="792" spans="1:19" ht="15.6">
      <c r="A792">
        <f t="shared" si="109"/>
        <v>11</v>
      </c>
      <c r="B792" s="191" t="str">
        <f>C792&amp;":"&amp;COUNTIF($C$6:C792,C792)</f>
        <v>11:3</v>
      </c>
      <c r="C792" s="148">
        <f t="shared" si="110"/>
        <v>11</v>
      </c>
      <c r="D792" s="262">
        <v>0</v>
      </c>
      <c r="E792" s="262">
        <v>0</v>
      </c>
      <c r="F792" s="262">
        <v>0</v>
      </c>
      <c r="G792" s="262">
        <v>0</v>
      </c>
      <c r="H792" s="262">
        <v>0</v>
      </c>
      <c r="I792" s="262">
        <v>0</v>
      </c>
      <c r="J792" s="262">
        <v>1</v>
      </c>
      <c r="K792" s="262">
        <v>1</v>
      </c>
      <c r="L792" s="262">
        <v>1</v>
      </c>
      <c r="M792" s="262">
        <v>1</v>
      </c>
      <c r="N792" s="262">
        <v>2</v>
      </c>
      <c r="O792" s="262">
        <v>0</v>
      </c>
      <c r="P792" s="262">
        <v>2</v>
      </c>
      <c r="Q792" s="262">
        <v>2</v>
      </c>
      <c r="R792" s="262">
        <v>1</v>
      </c>
      <c r="S792" s="262">
        <v>0</v>
      </c>
    </row>
    <row r="793" spans="1:19" ht="15.6">
      <c r="A793">
        <f t="shared" si="109"/>
        <v>9</v>
      </c>
      <c r="B793" s="191" t="str">
        <f>C793&amp;":"&amp;COUNTIF($C$6:C793,C793)</f>
        <v>9:1</v>
      </c>
      <c r="C793" s="148">
        <f t="shared" si="110"/>
        <v>9</v>
      </c>
      <c r="D793" s="262">
        <v>0</v>
      </c>
      <c r="E793" s="262">
        <v>0</v>
      </c>
      <c r="F793" s="262">
        <v>1</v>
      </c>
      <c r="G793" s="262">
        <v>0</v>
      </c>
      <c r="H793" s="262">
        <v>0</v>
      </c>
      <c r="I793" s="262">
        <v>0</v>
      </c>
      <c r="J793" s="262">
        <v>0</v>
      </c>
      <c r="K793" s="262">
        <v>1</v>
      </c>
      <c r="L793" s="262">
        <v>0</v>
      </c>
      <c r="M793" s="262">
        <v>0</v>
      </c>
      <c r="N793" s="262">
        <v>2</v>
      </c>
      <c r="O793" s="262">
        <v>1</v>
      </c>
      <c r="P793" s="262">
        <v>2</v>
      </c>
      <c r="Q793" s="262">
        <v>1</v>
      </c>
      <c r="R793" s="262">
        <v>0</v>
      </c>
      <c r="S793" s="262">
        <v>1</v>
      </c>
    </row>
    <row r="794" spans="1:19" ht="15.6">
      <c r="A794">
        <f t="shared" si="109"/>
        <v>11</v>
      </c>
      <c r="B794" s="191" t="str">
        <f>C794&amp;":"&amp;COUNTIF($C$6:C794,C794)</f>
        <v>11:4</v>
      </c>
      <c r="C794" s="148">
        <f t="shared" si="110"/>
        <v>11</v>
      </c>
      <c r="D794" s="262">
        <v>0</v>
      </c>
      <c r="E794" s="262">
        <v>0</v>
      </c>
      <c r="F794" s="262">
        <v>0</v>
      </c>
      <c r="G794" s="262">
        <v>0</v>
      </c>
      <c r="H794" s="262">
        <v>1</v>
      </c>
      <c r="I794" s="262">
        <v>0</v>
      </c>
      <c r="J794" s="262">
        <v>1</v>
      </c>
      <c r="K794" s="262">
        <v>0</v>
      </c>
      <c r="L794" s="262">
        <v>1</v>
      </c>
      <c r="M794" s="262">
        <v>0</v>
      </c>
      <c r="N794" s="262">
        <v>0</v>
      </c>
      <c r="O794" s="262">
        <v>1</v>
      </c>
      <c r="P794" s="262">
        <v>2</v>
      </c>
      <c r="Q794" s="262">
        <v>1</v>
      </c>
      <c r="R794" s="262">
        <v>2</v>
      </c>
      <c r="S794" s="262">
        <v>2</v>
      </c>
    </row>
    <row r="795" spans="1:19" ht="15.6">
      <c r="A795">
        <f t="shared" si="109"/>
        <v>11</v>
      </c>
      <c r="B795" s="191" t="str">
        <f>C795&amp;":"&amp;COUNTIF($C$6:C795,C795)</f>
        <v>11:5</v>
      </c>
      <c r="C795" s="148">
        <f t="shared" si="110"/>
        <v>11</v>
      </c>
      <c r="D795" s="262">
        <v>1</v>
      </c>
      <c r="E795" s="262">
        <v>1</v>
      </c>
      <c r="F795" s="262">
        <v>1</v>
      </c>
      <c r="G795" s="262">
        <v>1</v>
      </c>
      <c r="H795" s="262">
        <v>0</v>
      </c>
      <c r="I795" s="262">
        <v>0</v>
      </c>
      <c r="J795" s="262">
        <v>1</v>
      </c>
      <c r="K795" s="262">
        <v>0</v>
      </c>
      <c r="L795" s="262">
        <v>1</v>
      </c>
      <c r="M795" s="262">
        <v>0</v>
      </c>
      <c r="N795" s="262">
        <v>2</v>
      </c>
      <c r="O795" s="262">
        <v>1</v>
      </c>
      <c r="P795" s="262">
        <v>0</v>
      </c>
      <c r="Q795" s="262">
        <v>0</v>
      </c>
      <c r="R795" s="262">
        <v>1</v>
      </c>
      <c r="S795" s="262">
        <v>1</v>
      </c>
    </row>
    <row r="796" spans="1:19" ht="15.6">
      <c r="A796">
        <f t="shared" si="109"/>
        <v>14</v>
      </c>
      <c r="B796" s="191" t="str">
        <f>C796&amp;":"&amp;COUNTIF($C$6:C796,C796)</f>
        <v>14:1</v>
      </c>
      <c r="C796" s="148">
        <f t="shared" si="110"/>
        <v>14</v>
      </c>
      <c r="D796" s="262">
        <v>1</v>
      </c>
      <c r="E796" s="262">
        <v>0</v>
      </c>
      <c r="F796" s="262">
        <v>1</v>
      </c>
      <c r="G796" s="262">
        <v>1</v>
      </c>
      <c r="H796" s="262">
        <v>1</v>
      </c>
      <c r="I796" s="262">
        <v>0</v>
      </c>
      <c r="J796" s="262">
        <v>0</v>
      </c>
      <c r="K796" s="262">
        <v>0</v>
      </c>
      <c r="L796" s="262">
        <v>0</v>
      </c>
      <c r="M796" s="262">
        <v>1</v>
      </c>
      <c r="N796" s="262">
        <v>1</v>
      </c>
      <c r="O796" s="262">
        <v>1</v>
      </c>
      <c r="P796" s="262">
        <v>2</v>
      </c>
      <c r="Q796" s="262">
        <v>2</v>
      </c>
      <c r="R796" s="262">
        <v>1</v>
      </c>
      <c r="S796" s="262">
        <v>2</v>
      </c>
    </row>
    <row r="797" spans="1:19" ht="15.6">
      <c r="A797">
        <f t="shared" si="109"/>
        <v>11</v>
      </c>
      <c r="B797" s="191" t="str">
        <f>C797&amp;":"&amp;COUNTIF($C$6:C797,C797)</f>
        <v>11:6</v>
      </c>
      <c r="C797" s="148">
        <f t="shared" si="110"/>
        <v>11</v>
      </c>
      <c r="D797" s="262">
        <v>0</v>
      </c>
      <c r="E797" s="262">
        <v>0</v>
      </c>
      <c r="F797" s="262">
        <v>0</v>
      </c>
      <c r="G797" s="262">
        <v>0</v>
      </c>
      <c r="H797" s="262">
        <v>0</v>
      </c>
      <c r="I797" s="262">
        <v>0</v>
      </c>
      <c r="J797" s="262">
        <v>0</v>
      </c>
      <c r="K797" s="262">
        <v>1</v>
      </c>
      <c r="L797" s="262">
        <v>1</v>
      </c>
      <c r="M797" s="262">
        <v>1</v>
      </c>
      <c r="N797" s="262">
        <v>0</v>
      </c>
      <c r="O797" s="262">
        <v>2</v>
      </c>
      <c r="P797" s="262">
        <v>2</v>
      </c>
      <c r="Q797" s="262">
        <v>1</v>
      </c>
      <c r="R797" s="262">
        <v>1</v>
      </c>
      <c r="S797" s="262">
        <v>2</v>
      </c>
    </row>
    <row r="798" spans="1:19" ht="15.6">
      <c r="A798">
        <f t="shared" si="109"/>
        <v>13</v>
      </c>
      <c r="B798" s="191" t="str">
        <f>C798&amp;":"&amp;COUNTIF($C$6:C798,C798)</f>
        <v>13:3</v>
      </c>
      <c r="C798" s="148">
        <f t="shared" si="110"/>
        <v>13</v>
      </c>
      <c r="D798" s="262">
        <v>0</v>
      </c>
      <c r="E798" s="262">
        <v>0</v>
      </c>
      <c r="F798" s="262">
        <v>0</v>
      </c>
      <c r="G798" s="262">
        <v>0</v>
      </c>
      <c r="H798" s="262">
        <v>0</v>
      </c>
      <c r="I798" s="262">
        <v>0</v>
      </c>
      <c r="J798" s="262">
        <v>1</v>
      </c>
      <c r="K798" s="262">
        <v>1</v>
      </c>
      <c r="L798" s="262">
        <v>0</v>
      </c>
      <c r="M798" s="262">
        <v>1</v>
      </c>
      <c r="N798" s="262">
        <v>2</v>
      </c>
      <c r="O798" s="262">
        <v>2</v>
      </c>
      <c r="P798" s="262">
        <v>2</v>
      </c>
      <c r="Q798" s="262">
        <v>2</v>
      </c>
      <c r="R798" s="262">
        <v>2</v>
      </c>
      <c r="S798" s="262">
        <v>0</v>
      </c>
    </row>
    <row r="799" spans="1:19" ht="15.6">
      <c r="A799">
        <f t="shared" si="109"/>
        <v>11</v>
      </c>
      <c r="B799" s="191" t="str">
        <f>C799&amp;":"&amp;COUNTIF($C$6:C799,C799)</f>
        <v>11:7</v>
      </c>
      <c r="C799" s="148">
        <f t="shared" si="110"/>
        <v>11</v>
      </c>
      <c r="D799" s="262">
        <v>1</v>
      </c>
      <c r="E799" s="262">
        <v>0</v>
      </c>
      <c r="F799" s="262">
        <v>0</v>
      </c>
      <c r="G799" s="262">
        <v>1</v>
      </c>
      <c r="H799" s="262">
        <v>0</v>
      </c>
      <c r="I799" s="262">
        <v>0</v>
      </c>
      <c r="J799" s="262">
        <v>0</v>
      </c>
      <c r="K799" s="262">
        <v>1</v>
      </c>
      <c r="L799" s="262">
        <v>1</v>
      </c>
      <c r="M799" s="262">
        <v>0</v>
      </c>
      <c r="N799" s="262">
        <v>2</v>
      </c>
      <c r="O799" s="262">
        <v>0</v>
      </c>
      <c r="P799" s="262">
        <v>2</v>
      </c>
      <c r="Q799" s="262">
        <v>1</v>
      </c>
      <c r="R799" s="262">
        <v>0</v>
      </c>
      <c r="S799" s="262">
        <v>2</v>
      </c>
    </row>
    <row r="800" spans="1:19" ht="15.6">
      <c r="A800">
        <f t="shared" si="109"/>
        <v>15</v>
      </c>
      <c r="B800" s="191" t="str">
        <f>C800&amp;":"&amp;COUNTIF($C$6:C800,C800)</f>
        <v>15:3</v>
      </c>
      <c r="C800" s="148">
        <f t="shared" si="110"/>
        <v>15</v>
      </c>
      <c r="D800" s="262">
        <v>1</v>
      </c>
      <c r="E800" s="262">
        <v>1</v>
      </c>
      <c r="F800" s="262">
        <v>1</v>
      </c>
      <c r="G800" s="262">
        <v>0</v>
      </c>
      <c r="H800" s="262">
        <v>0</v>
      </c>
      <c r="I800" s="262">
        <v>0</v>
      </c>
      <c r="J800" s="262">
        <v>1</v>
      </c>
      <c r="K800" s="262">
        <v>0</v>
      </c>
      <c r="L800" s="262">
        <v>1</v>
      </c>
      <c r="M800" s="262">
        <v>1</v>
      </c>
      <c r="N800" s="262">
        <v>2</v>
      </c>
      <c r="O800" s="262">
        <v>1</v>
      </c>
      <c r="P800" s="262">
        <v>1</v>
      </c>
      <c r="Q800" s="262">
        <v>2</v>
      </c>
      <c r="R800" s="262">
        <v>1</v>
      </c>
      <c r="S800" s="262">
        <v>2</v>
      </c>
    </row>
    <row r="801" spans="1:19" ht="15.6">
      <c r="A801">
        <f t="shared" si="109"/>
        <v>1</v>
      </c>
      <c r="B801" s="191" t="str">
        <f>C801&amp;":"&amp;COUNTIF($C$6:C801,C801)</f>
        <v>1:1</v>
      </c>
      <c r="C801" s="148">
        <f t="shared" si="110"/>
        <v>1</v>
      </c>
      <c r="D801" s="262">
        <v>0</v>
      </c>
      <c r="E801" s="262">
        <v>0</v>
      </c>
      <c r="F801" s="262">
        <v>0</v>
      </c>
      <c r="G801" s="262">
        <v>0</v>
      </c>
      <c r="H801" s="262">
        <v>0</v>
      </c>
      <c r="I801" s="262">
        <v>0</v>
      </c>
      <c r="J801" s="262">
        <v>0</v>
      </c>
      <c r="K801" s="262">
        <v>0</v>
      </c>
      <c r="L801" s="262">
        <v>0</v>
      </c>
      <c r="M801" s="262">
        <v>0</v>
      </c>
      <c r="N801" s="262">
        <v>0</v>
      </c>
      <c r="O801" s="262">
        <v>0</v>
      </c>
      <c r="P801" s="262">
        <v>0</v>
      </c>
      <c r="Q801" s="262">
        <v>0</v>
      </c>
      <c r="R801" s="262">
        <v>0</v>
      </c>
      <c r="S801" s="262">
        <v>1</v>
      </c>
    </row>
    <row r="802" spans="1:19" ht="15.6">
      <c r="A802">
        <f t="shared" si="109"/>
        <v>7</v>
      </c>
      <c r="B802" s="191" t="str">
        <f>C802&amp;":"&amp;COUNTIF($C$6:C802,C802)</f>
        <v>7:2</v>
      </c>
      <c r="C802" s="148">
        <f t="shared" si="110"/>
        <v>7</v>
      </c>
      <c r="D802" s="262">
        <v>0</v>
      </c>
      <c r="E802" s="262">
        <v>0</v>
      </c>
      <c r="F802" s="262">
        <v>1</v>
      </c>
      <c r="G802" s="262">
        <v>0</v>
      </c>
      <c r="H802" s="262">
        <v>0</v>
      </c>
      <c r="I802" s="262">
        <v>0</v>
      </c>
      <c r="J802" s="262">
        <v>0</v>
      </c>
      <c r="K802" s="262">
        <v>0</v>
      </c>
      <c r="L802" s="262">
        <v>0</v>
      </c>
      <c r="M802" s="262">
        <v>0</v>
      </c>
      <c r="N802" s="262">
        <v>2</v>
      </c>
      <c r="O802" s="262">
        <v>1</v>
      </c>
      <c r="P802" s="262">
        <v>1</v>
      </c>
      <c r="Q802" s="262">
        <v>0</v>
      </c>
      <c r="R802" s="262">
        <v>1</v>
      </c>
      <c r="S802" s="262">
        <v>1</v>
      </c>
    </row>
    <row r="803" spans="1:19" ht="15.6">
      <c r="A803">
        <f t="shared" si="109"/>
        <v>8</v>
      </c>
      <c r="B803" s="191" t="str">
        <f>C803&amp;":"&amp;COUNTIF($C$6:C803,C803)</f>
        <v>8:2</v>
      </c>
      <c r="C803" s="148">
        <f t="shared" si="110"/>
        <v>8</v>
      </c>
      <c r="D803" s="262">
        <v>0</v>
      </c>
      <c r="E803" s="262">
        <v>0</v>
      </c>
      <c r="F803" s="262">
        <v>1</v>
      </c>
      <c r="G803" s="262">
        <v>0</v>
      </c>
      <c r="H803" s="262">
        <v>0</v>
      </c>
      <c r="I803" s="262">
        <v>0</v>
      </c>
      <c r="J803" s="262">
        <v>0</v>
      </c>
      <c r="K803" s="262">
        <v>0</v>
      </c>
      <c r="L803" s="262">
        <v>1</v>
      </c>
      <c r="M803" s="262">
        <v>0</v>
      </c>
      <c r="N803" s="262">
        <v>2</v>
      </c>
      <c r="O803" s="262">
        <v>2</v>
      </c>
      <c r="P803" s="262">
        <v>0</v>
      </c>
      <c r="Q803" s="262">
        <v>1</v>
      </c>
      <c r="R803" s="262">
        <v>0</v>
      </c>
      <c r="S803" s="262">
        <v>1</v>
      </c>
    </row>
    <row r="804" spans="1:19" ht="15.6">
      <c r="A804">
        <f t="shared" si="109"/>
        <v>15</v>
      </c>
      <c r="B804" s="191" t="str">
        <f>C804&amp;":"&amp;COUNTIF($C$6:C804,C804)</f>
        <v>15:4</v>
      </c>
      <c r="C804" s="148">
        <f t="shared" si="110"/>
        <v>15</v>
      </c>
      <c r="D804" s="262">
        <v>1</v>
      </c>
      <c r="E804" s="262">
        <v>0</v>
      </c>
      <c r="F804" s="262">
        <v>0</v>
      </c>
      <c r="G804" s="262">
        <v>0</v>
      </c>
      <c r="H804" s="262">
        <v>1</v>
      </c>
      <c r="I804" s="262">
        <v>1</v>
      </c>
      <c r="J804" s="262">
        <v>1</v>
      </c>
      <c r="K804" s="262">
        <v>0</v>
      </c>
      <c r="L804" s="262">
        <v>1</v>
      </c>
      <c r="M804" s="262">
        <v>1</v>
      </c>
      <c r="N804" s="262">
        <v>1</v>
      </c>
      <c r="O804" s="262">
        <v>1</v>
      </c>
      <c r="P804" s="262">
        <v>1</v>
      </c>
      <c r="Q804" s="262">
        <v>2</v>
      </c>
      <c r="R804" s="262">
        <v>2</v>
      </c>
      <c r="S804" s="262">
        <v>2</v>
      </c>
    </row>
    <row r="805" spans="1:19" ht="15.6">
      <c r="A805">
        <f t="shared" si="109"/>
        <v>9</v>
      </c>
      <c r="B805" s="191" t="str">
        <f>C805&amp;":"&amp;COUNTIF($C$6:C805,C805)</f>
        <v>9:2</v>
      </c>
      <c r="C805" s="148">
        <f t="shared" si="110"/>
        <v>9</v>
      </c>
      <c r="D805" s="262">
        <v>1</v>
      </c>
      <c r="E805" s="262">
        <v>0</v>
      </c>
      <c r="F805" s="262">
        <v>0</v>
      </c>
      <c r="G805" s="262">
        <v>1</v>
      </c>
      <c r="H805" s="262">
        <v>1</v>
      </c>
      <c r="I805" s="262">
        <v>0</v>
      </c>
      <c r="J805" s="262">
        <v>0</v>
      </c>
      <c r="K805" s="262">
        <v>1</v>
      </c>
      <c r="L805" s="262">
        <v>1</v>
      </c>
      <c r="M805" s="262">
        <v>0</v>
      </c>
      <c r="N805" s="262">
        <v>1</v>
      </c>
      <c r="O805" s="262">
        <v>1</v>
      </c>
      <c r="P805" s="262">
        <v>1</v>
      </c>
      <c r="Q805" s="262">
        <v>1</v>
      </c>
      <c r="R805" s="262">
        <v>0</v>
      </c>
      <c r="S805" s="262">
        <v>0</v>
      </c>
    </row>
    <row r="806" spans="1:19" ht="15.6">
      <c r="A806">
        <f t="shared" si="109"/>
        <v>15</v>
      </c>
      <c r="B806" s="191" t="str">
        <f>C806&amp;":"&amp;COUNTIF($C$6:C806,C806)</f>
        <v>15:5</v>
      </c>
      <c r="C806" s="148">
        <f t="shared" si="110"/>
        <v>15</v>
      </c>
      <c r="D806" s="262">
        <v>1</v>
      </c>
      <c r="E806" s="262">
        <v>1</v>
      </c>
      <c r="F806" s="262">
        <v>0</v>
      </c>
      <c r="G806" s="262">
        <v>1</v>
      </c>
      <c r="H806" s="262">
        <v>1</v>
      </c>
      <c r="I806" s="262">
        <v>0</v>
      </c>
      <c r="J806" s="262">
        <v>1</v>
      </c>
      <c r="K806" s="262">
        <v>1</v>
      </c>
      <c r="L806" s="262">
        <v>1</v>
      </c>
      <c r="M806" s="262">
        <v>1</v>
      </c>
      <c r="N806" s="262">
        <v>1</v>
      </c>
      <c r="O806" s="262">
        <v>2</v>
      </c>
      <c r="P806" s="262">
        <v>1</v>
      </c>
      <c r="Q806" s="262">
        <v>0</v>
      </c>
      <c r="R806" s="262">
        <v>1</v>
      </c>
      <c r="S806" s="262">
        <v>2</v>
      </c>
    </row>
    <row r="807" spans="1:19" ht="15.6">
      <c r="A807">
        <f t="shared" si="109"/>
        <v>9</v>
      </c>
      <c r="B807" s="191" t="str">
        <f>C807&amp;":"&amp;COUNTIF($C$6:C807,C807)</f>
        <v>9:3</v>
      </c>
      <c r="C807" s="148">
        <f t="shared" si="110"/>
        <v>9</v>
      </c>
      <c r="D807" s="262">
        <v>0</v>
      </c>
      <c r="E807" s="262">
        <v>0</v>
      </c>
      <c r="F807" s="262">
        <v>0</v>
      </c>
      <c r="G807" s="262">
        <v>0</v>
      </c>
      <c r="H807" s="262">
        <v>0</v>
      </c>
      <c r="I807" s="262">
        <v>0</v>
      </c>
      <c r="J807" s="262">
        <v>0</v>
      </c>
      <c r="K807" s="262">
        <v>0</v>
      </c>
      <c r="L807" s="262">
        <v>1</v>
      </c>
      <c r="M807" s="262">
        <v>0</v>
      </c>
      <c r="N807" s="262">
        <v>1</v>
      </c>
      <c r="O807" s="262">
        <v>2</v>
      </c>
      <c r="P807" s="262">
        <v>2</v>
      </c>
      <c r="Q807" s="262">
        <v>1</v>
      </c>
      <c r="R807" s="262">
        <v>2</v>
      </c>
      <c r="S807" s="262">
        <v>0</v>
      </c>
    </row>
    <row r="808" spans="1:19" ht="15.6">
      <c r="A808">
        <f t="shared" si="109"/>
        <v>7</v>
      </c>
      <c r="B808" s="191" t="str">
        <f>C808&amp;":"&amp;COUNTIF($C$6:C808,C808)</f>
        <v>7:3</v>
      </c>
      <c r="C808" s="148">
        <f t="shared" si="110"/>
        <v>7</v>
      </c>
      <c r="D808" s="262">
        <v>0</v>
      </c>
      <c r="E808" s="262">
        <v>0</v>
      </c>
      <c r="F808" s="262">
        <v>0</v>
      </c>
      <c r="G808" s="262">
        <v>0</v>
      </c>
      <c r="H808" s="262">
        <v>0</v>
      </c>
      <c r="I808" s="262">
        <v>0</v>
      </c>
      <c r="J808" s="262">
        <v>0</v>
      </c>
      <c r="K808" s="262">
        <v>0</v>
      </c>
      <c r="L808" s="262">
        <v>0</v>
      </c>
      <c r="M808" s="262">
        <v>1</v>
      </c>
      <c r="N808" s="262">
        <v>1</v>
      </c>
      <c r="O808" s="262">
        <v>0</v>
      </c>
      <c r="P808" s="262">
        <v>0</v>
      </c>
      <c r="Q808" s="262">
        <v>2</v>
      </c>
      <c r="R808" s="262">
        <v>1</v>
      </c>
      <c r="S808" s="262">
        <v>2</v>
      </c>
    </row>
    <row r="809" spans="1:19" ht="15.6">
      <c r="A809">
        <f t="shared" si="109"/>
        <v>15</v>
      </c>
      <c r="B809" s="191" t="str">
        <f>C809&amp;":"&amp;COUNTIF($C$6:C809,C809)</f>
        <v>15:6</v>
      </c>
      <c r="C809" s="148">
        <f t="shared" si="110"/>
        <v>15</v>
      </c>
      <c r="D809" s="262">
        <v>0</v>
      </c>
      <c r="E809" s="262">
        <v>1</v>
      </c>
      <c r="F809" s="262">
        <v>1</v>
      </c>
      <c r="G809" s="262">
        <v>1</v>
      </c>
      <c r="H809" s="262">
        <v>0</v>
      </c>
      <c r="I809" s="262">
        <v>0</v>
      </c>
      <c r="J809" s="262">
        <v>1</v>
      </c>
      <c r="K809" s="262">
        <v>0</v>
      </c>
      <c r="L809" s="262">
        <v>0</v>
      </c>
      <c r="M809" s="262">
        <v>1</v>
      </c>
      <c r="N809" s="262">
        <v>2</v>
      </c>
      <c r="O809" s="262">
        <v>2</v>
      </c>
      <c r="P809" s="262">
        <v>2</v>
      </c>
      <c r="Q809" s="262">
        <v>0</v>
      </c>
      <c r="R809" s="262">
        <v>2</v>
      </c>
      <c r="S809" s="262">
        <v>2</v>
      </c>
    </row>
    <row r="810" spans="1:19" ht="15.6">
      <c r="A810">
        <f t="shared" si="109"/>
        <v>9</v>
      </c>
      <c r="B810" s="191" t="str">
        <f>C810&amp;":"&amp;COUNTIF($C$6:C810,C810)</f>
        <v>9:4</v>
      </c>
      <c r="C810" s="148">
        <f t="shared" si="110"/>
        <v>9</v>
      </c>
      <c r="D810" s="262">
        <v>0</v>
      </c>
      <c r="E810" s="262">
        <v>0</v>
      </c>
      <c r="F810" s="262">
        <v>0</v>
      </c>
      <c r="G810" s="262">
        <v>1</v>
      </c>
      <c r="H810" s="262">
        <v>0</v>
      </c>
      <c r="I810" s="262">
        <v>1</v>
      </c>
      <c r="J810" s="262">
        <v>1</v>
      </c>
      <c r="K810" s="262">
        <v>1</v>
      </c>
      <c r="L810" s="262">
        <v>1</v>
      </c>
      <c r="M810" s="262">
        <v>0</v>
      </c>
      <c r="N810" s="262">
        <v>2</v>
      </c>
      <c r="O810" s="262">
        <v>1</v>
      </c>
      <c r="P810" s="262">
        <v>0</v>
      </c>
      <c r="Q810" s="262">
        <v>0</v>
      </c>
      <c r="R810" s="262">
        <v>0</v>
      </c>
      <c r="S810" s="262">
        <v>1</v>
      </c>
    </row>
    <row r="811" spans="1:19" ht="15.6">
      <c r="A811">
        <f t="shared" si="109"/>
        <v>12</v>
      </c>
      <c r="B811" s="191" t="str">
        <f>C811&amp;":"&amp;COUNTIF($C$6:C811,C811)</f>
        <v>12:1</v>
      </c>
      <c r="C811" s="148">
        <f t="shared" si="110"/>
        <v>12</v>
      </c>
      <c r="D811" s="262">
        <v>0</v>
      </c>
      <c r="E811" s="262">
        <v>1</v>
      </c>
      <c r="F811" s="262">
        <v>1</v>
      </c>
      <c r="G811" s="262">
        <v>1</v>
      </c>
      <c r="H811" s="262">
        <v>0</v>
      </c>
      <c r="I811" s="262">
        <v>1</v>
      </c>
      <c r="J811" s="262">
        <v>1</v>
      </c>
      <c r="K811" s="262">
        <v>0</v>
      </c>
      <c r="L811" s="262">
        <v>1</v>
      </c>
      <c r="M811" s="262">
        <v>0</v>
      </c>
      <c r="N811" s="262">
        <v>0</v>
      </c>
      <c r="O811" s="262">
        <v>1</v>
      </c>
      <c r="P811" s="262">
        <v>2</v>
      </c>
      <c r="Q811" s="262">
        <v>2</v>
      </c>
      <c r="R811" s="262">
        <v>0</v>
      </c>
      <c r="S811" s="262">
        <v>1</v>
      </c>
    </row>
    <row r="812" spans="1:19" ht="15.6">
      <c r="A812">
        <f t="shared" si="109"/>
        <v>9</v>
      </c>
      <c r="B812" s="191" t="str">
        <f>C812&amp;":"&amp;COUNTIF($C$6:C812,C812)</f>
        <v>9:5</v>
      </c>
      <c r="C812" s="148">
        <f t="shared" si="110"/>
        <v>9</v>
      </c>
      <c r="D812" s="262">
        <v>0</v>
      </c>
      <c r="E812" s="262">
        <v>0</v>
      </c>
      <c r="F812" s="262">
        <v>0</v>
      </c>
      <c r="G812" s="262">
        <v>0</v>
      </c>
      <c r="H812" s="262">
        <v>0</v>
      </c>
      <c r="I812" s="262">
        <v>0</v>
      </c>
      <c r="J812" s="262">
        <v>1</v>
      </c>
      <c r="K812" s="262">
        <v>0</v>
      </c>
      <c r="L812" s="262">
        <v>0</v>
      </c>
      <c r="M812" s="262">
        <v>1</v>
      </c>
      <c r="N812" s="262">
        <v>2</v>
      </c>
      <c r="O812" s="262">
        <v>1</v>
      </c>
      <c r="P812" s="262">
        <v>1</v>
      </c>
      <c r="Q812" s="262">
        <v>0</v>
      </c>
      <c r="R812" s="262">
        <v>2</v>
      </c>
      <c r="S812" s="262">
        <v>1</v>
      </c>
    </row>
    <row r="813" spans="1:19" ht="15.6">
      <c r="A813">
        <f t="shared" si="109"/>
        <v>7</v>
      </c>
      <c r="B813" s="191" t="str">
        <f>C813&amp;":"&amp;COUNTIF($C$6:C813,C813)</f>
        <v>7:4</v>
      </c>
      <c r="C813" s="148">
        <f t="shared" si="110"/>
        <v>7</v>
      </c>
      <c r="D813" s="262">
        <v>0</v>
      </c>
      <c r="E813" s="262">
        <v>0</v>
      </c>
      <c r="F813" s="262">
        <v>0</v>
      </c>
      <c r="G813" s="262">
        <v>0</v>
      </c>
      <c r="H813" s="262">
        <v>0</v>
      </c>
      <c r="I813" s="262">
        <v>0</v>
      </c>
      <c r="J813" s="262">
        <v>0</v>
      </c>
      <c r="K813" s="262">
        <v>0</v>
      </c>
      <c r="L813" s="262">
        <v>0</v>
      </c>
      <c r="M813" s="262">
        <v>1</v>
      </c>
      <c r="N813" s="262">
        <v>2</v>
      </c>
      <c r="O813" s="262">
        <v>2</v>
      </c>
      <c r="P813" s="262">
        <v>0</v>
      </c>
      <c r="Q813" s="262">
        <v>0</v>
      </c>
      <c r="R813" s="262">
        <v>0</v>
      </c>
      <c r="S813" s="262">
        <v>2</v>
      </c>
    </row>
    <row r="814" spans="1:19" ht="15.6">
      <c r="A814">
        <f t="shared" si="109"/>
        <v>13</v>
      </c>
      <c r="B814" s="191" t="str">
        <f>C814&amp;":"&amp;COUNTIF($C$6:C814,C814)</f>
        <v>13:4</v>
      </c>
      <c r="C814" s="148">
        <f t="shared" si="110"/>
        <v>13</v>
      </c>
      <c r="D814" s="262">
        <v>1</v>
      </c>
      <c r="E814" s="262">
        <v>1</v>
      </c>
      <c r="F814" s="262">
        <v>1</v>
      </c>
      <c r="G814" s="262">
        <v>1</v>
      </c>
      <c r="H814" s="262">
        <v>0</v>
      </c>
      <c r="I814" s="262">
        <v>0</v>
      </c>
      <c r="J814" s="262">
        <v>0</v>
      </c>
      <c r="K814" s="262">
        <v>0</v>
      </c>
      <c r="L814" s="262">
        <v>1</v>
      </c>
      <c r="M814" s="262">
        <v>1</v>
      </c>
      <c r="N814" s="262">
        <v>2</v>
      </c>
      <c r="O814" s="262">
        <v>1</v>
      </c>
      <c r="P814" s="262">
        <v>0</v>
      </c>
      <c r="Q814" s="262">
        <v>1</v>
      </c>
      <c r="R814" s="262">
        <v>2</v>
      </c>
      <c r="S814" s="262">
        <v>1</v>
      </c>
    </row>
    <row r="815" spans="1:19" ht="15.6">
      <c r="A815">
        <f t="shared" si="109"/>
        <v>7</v>
      </c>
      <c r="B815" s="191" t="str">
        <f>C815&amp;":"&amp;COUNTIF($C$6:C815,C815)</f>
        <v>7:5</v>
      </c>
      <c r="C815" s="148">
        <f t="shared" si="110"/>
        <v>7</v>
      </c>
      <c r="D815" s="262">
        <v>0</v>
      </c>
      <c r="E815" s="262">
        <v>0</v>
      </c>
      <c r="F815" s="262">
        <v>1</v>
      </c>
      <c r="G815" s="262">
        <v>1</v>
      </c>
      <c r="H815" s="262">
        <v>0</v>
      </c>
      <c r="I815" s="262">
        <v>0</v>
      </c>
      <c r="J815" s="262">
        <v>0</v>
      </c>
      <c r="K815" s="262">
        <v>0</v>
      </c>
      <c r="L815" s="262">
        <v>0</v>
      </c>
      <c r="M815" s="262">
        <v>1</v>
      </c>
      <c r="N815" s="262">
        <v>0</v>
      </c>
      <c r="O815" s="262">
        <v>1</v>
      </c>
      <c r="P815" s="262">
        <v>0</v>
      </c>
      <c r="Q815" s="262">
        <v>1</v>
      </c>
      <c r="R815" s="262">
        <v>1</v>
      </c>
      <c r="S815" s="262">
        <v>1</v>
      </c>
    </row>
    <row r="816" spans="1:19" ht="15.6">
      <c r="A816">
        <f t="shared" si="109"/>
        <v>13</v>
      </c>
      <c r="B816" s="191" t="str">
        <f>C816&amp;":"&amp;COUNTIF($C$6:C816,C816)</f>
        <v>13:5</v>
      </c>
      <c r="C816" s="148">
        <f t="shared" si="110"/>
        <v>13</v>
      </c>
      <c r="D816" s="262">
        <v>1</v>
      </c>
      <c r="E816" s="262">
        <v>0</v>
      </c>
      <c r="F816" s="262">
        <v>1</v>
      </c>
      <c r="G816" s="262">
        <v>0</v>
      </c>
      <c r="H816" s="262">
        <v>1</v>
      </c>
      <c r="I816" s="262">
        <v>1</v>
      </c>
      <c r="J816" s="262">
        <v>0</v>
      </c>
      <c r="K816" s="262">
        <v>1</v>
      </c>
      <c r="L816" s="262">
        <v>1</v>
      </c>
      <c r="M816" s="262">
        <v>0</v>
      </c>
      <c r="N816" s="262">
        <v>2</v>
      </c>
      <c r="O816" s="262">
        <v>1</v>
      </c>
      <c r="P816" s="262">
        <v>1</v>
      </c>
      <c r="Q816" s="262">
        <v>1</v>
      </c>
      <c r="R816" s="262">
        <v>1</v>
      </c>
      <c r="S816" s="262">
        <v>1</v>
      </c>
    </row>
    <row r="817" spans="1:19" ht="15.6">
      <c r="A817">
        <f t="shared" si="109"/>
        <v>7</v>
      </c>
      <c r="B817" s="191" t="str">
        <f>C817&amp;":"&amp;COUNTIF($C$6:C817,C817)</f>
        <v>7:6</v>
      </c>
      <c r="C817" s="148">
        <f t="shared" si="110"/>
        <v>7</v>
      </c>
      <c r="D817" s="262">
        <v>0</v>
      </c>
      <c r="E817" s="262">
        <v>0</v>
      </c>
      <c r="F817" s="262">
        <v>1</v>
      </c>
      <c r="G817" s="262">
        <v>0</v>
      </c>
      <c r="H817" s="262">
        <v>0</v>
      </c>
      <c r="I817" s="262">
        <v>0</v>
      </c>
      <c r="J817" s="262">
        <v>0</v>
      </c>
      <c r="K817" s="262">
        <v>1</v>
      </c>
      <c r="L817" s="262">
        <v>0</v>
      </c>
      <c r="M817" s="262">
        <v>0</v>
      </c>
      <c r="N817" s="262">
        <v>2</v>
      </c>
      <c r="O817" s="262">
        <v>1</v>
      </c>
      <c r="P817" s="262">
        <v>1</v>
      </c>
      <c r="Q817" s="262">
        <v>0</v>
      </c>
      <c r="R817" s="262">
        <v>0</v>
      </c>
      <c r="S817" s="262">
        <v>1</v>
      </c>
    </row>
    <row r="818" spans="1:19" ht="15.6">
      <c r="A818">
        <f t="shared" si="109"/>
        <v>7</v>
      </c>
      <c r="B818" s="191" t="str">
        <f>C818&amp;":"&amp;COUNTIF($C$6:C818,C818)</f>
        <v>7:7</v>
      </c>
      <c r="C818" s="148">
        <f t="shared" si="110"/>
        <v>7</v>
      </c>
      <c r="D818" s="262">
        <v>0</v>
      </c>
      <c r="E818" s="262">
        <v>0</v>
      </c>
      <c r="F818" s="262">
        <v>0</v>
      </c>
      <c r="G818" s="262">
        <v>0</v>
      </c>
      <c r="H818" s="262">
        <v>0</v>
      </c>
      <c r="I818" s="262">
        <v>0</v>
      </c>
      <c r="J818" s="262">
        <v>0</v>
      </c>
      <c r="K818" s="262">
        <v>0</v>
      </c>
      <c r="L818" s="262">
        <v>0</v>
      </c>
      <c r="M818" s="262">
        <v>1</v>
      </c>
      <c r="N818" s="262">
        <v>1</v>
      </c>
      <c r="O818" s="262">
        <v>0</v>
      </c>
      <c r="P818" s="262">
        <v>2</v>
      </c>
      <c r="Q818" s="262">
        <v>2</v>
      </c>
      <c r="R818" s="262">
        <v>0</v>
      </c>
      <c r="S818" s="262">
        <v>1</v>
      </c>
    </row>
    <row r="819" spans="1:19" ht="15.6">
      <c r="A819">
        <f t="shared" si="109"/>
        <v>8</v>
      </c>
      <c r="B819" s="191" t="str">
        <f>C819&amp;":"&amp;COUNTIF($C$6:C819,C819)</f>
        <v>8:3</v>
      </c>
      <c r="C819" s="148">
        <f t="shared" si="110"/>
        <v>8</v>
      </c>
      <c r="D819" s="262">
        <v>0</v>
      </c>
      <c r="E819" s="262">
        <v>1</v>
      </c>
      <c r="F819" s="262">
        <v>1</v>
      </c>
      <c r="G819" s="262">
        <v>0</v>
      </c>
      <c r="H819" s="262">
        <v>1</v>
      </c>
      <c r="I819" s="262">
        <v>0</v>
      </c>
      <c r="J819" s="262">
        <v>0</v>
      </c>
      <c r="K819" s="262">
        <v>0</v>
      </c>
      <c r="L819" s="262">
        <v>1</v>
      </c>
      <c r="M819" s="262">
        <v>0</v>
      </c>
      <c r="N819" s="262">
        <v>0</v>
      </c>
      <c r="O819" s="262">
        <v>2</v>
      </c>
      <c r="P819" s="262">
        <v>0</v>
      </c>
      <c r="Q819" s="262">
        <v>1</v>
      </c>
      <c r="R819" s="262">
        <v>0</v>
      </c>
      <c r="S819" s="262">
        <v>1</v>
      </c>
    </row>
    <row r="820" spans="1:19" ht="15.6">
      <c r="A820">
        <f t="shared" si="109"/>
        <v>9</v>
      </c>
      <c r="B820" s="191" t="str">
        <f>C820&amp;":"&amp;COUNTIF($C$6:C820,C820)</f>
        <v>9:6</v>
      </c>
      <c r="C820" s="148">
        <f t="shared" si="110"/>
        <v>9</v>
      </c>
      <c r="D820" s="262">
        <v>1</v>
      </c>
      <c r="E820" s="262">
        <v>1</v>
      </c>
      <c r="F820" s="262">
        <v>0</v>
      </c>
      <c r="G820" s="262">
        <v>1</v>
      </c>
      <c r="H820" s="262">
        <v>0</v>
      </c>
      <c r="I820" s="262">
        <v>1</v>
      </c>
      <c r="J820" s="262">
        <v>0</v>
      </c>
      <c r="K820" s="262">
        <v>1</v>
      </c>
      <c r="L820" s="262">
        <v>0</v>
      </c>
      <c r="M820" s="262">
        <v>1</v>
      </c>
      <c r="N820" s="262">
        <v>2</v>
      </c>
      <c r="O820" s="262">
        <v>1</v>
      </c>
      <c r="P820" s="262">
        <v>0</v>
      </c>
      <c r="Q820" s="262">
        <v>0</v>
      </c>
      <c r="R820" s="262">
        <v>0</v>
      </c>
      <c r="S820" s="262">
        <v>0</v>
      </c>
    </row>
    <row r="821" spans="1:19" ht="15.6">
      <c r="A821">
        <f t="shared" si="109"/>
        <v>13</v>
      </c>
      <c r="B821" s="191" t="str">
        <f>C821&amp;":"&amp;COUNTIF($C$6:C821,C821)</f>
        <v>13:6</v>
      </c>
      <c r="C821" s="148">
        <f t="shared" si="110"/>
        <v>13</v>
      </c>
      <c r="D821" s="262">
        <v>1</v>
      </c>
      <c r="E821" s="262">
        <v>0</v>
      </c>
      <c r="F821" s="262">
        <v>1</v>
      </c>
      <c r="G821" s="262">
        <v>0</v>
      </c>
      <c r="H821" s="262">
        <v>1</v>
      </c>
      <c r="I821" s="262">
        <v>0</v>
      </c>
      <c r="J821" s="262">
        <v>0</v>
      </c>
      <c r="K821" s="262">
        <v>0</v>
      </c>
      <c r="L821" s="262">
        <v>1</v>
      </c>
      <c r="M821" s="262">
        <v>1</v>
      </c>
      <c r="N821" s="262">
        <v>2</v>
      </c>
      <c r="O821" s="262">
        <v>2</v>
      </c>
      <c r="P821" s="262">
        <v>0</v>
      </c>
      <c r="Q821" s="262">
        <v>2</v>
      </c>
      <c r="R821" s="262">
        <v>0</v>
      </c>
      <c r="S821" s="262">
        <v>2</v>
      </c>
    </row>
    <row r="822" spans="1:19" ht="15.6">
      <c r="A822">
        <f t="shared" si="109"/>
        <v>7</v>
      </c>
      <c r="B822" s="191" t="str">
        <f>C822&amp;":"&amp;COUNTIF($C$6:C822,C822)</f>
        <v>7:8</v>
      </c>
      <c r="C822" s="148">
        <f t="shared" si="110"/>
        <v>7</v>
      </c>
      <c r="D822" s="262">
        <v>0</v>
      </c>
      <c r="E822" s="262">
        <v>0</v>
      </c>
      <c r="F822" s="262">
        <v>1</v>
      </c>
      <c r="G822" s="262">
        <v>0</v>
      </c>
      <c r="H822" s="262">
        <v>0</v>
      </c>
      <c r="I822" s="262">
        <v>0</v>
      </c>
      <c r="J822" s="262">
        <v>0</v>
      </c>
      <c r="K822" s="262">
        <v>0</v>
      </c>
      <c r="L822" s="262">
        <v>1</v>
      </c>
      <c r="M822" s="262">
        <v>1</v>
      </c>
      <c r="N822" s="262">
        <v>0</v>
      </c>
      <c r="O822" s="262">
        <v>0</v>
      </c>
      <c r="P822" s="262">
        <v>1</v>
      </c>
      <c r="Q822" s="262">
        <v>1</v>
      </c>
      <c r="R822" s="262">
        <v>0</v>
      </c>
      <c r="S822" s="262">
        <v>2</v>
      </c>
    </row>
    <row r="823" spans="1:19" ht="15.6">
      <c r="A823">
        <f t="shared" si="109"/>
        <v>11</v>
      </c>
      <c r="B823" s="191" t="str">
        <f>C823&amp;":"&amp;COUNTIF($C$6:C823,C823)</f>
        <v>11:8</v>
      </c>
      <c r="C823" s="148">
        <f t="shared" si="110"/>
        <v>11</v>
      </c>
      <c r="D823" s="262">
        <v>0</v>
      </c>
      <c r="E823" s="262">
        <v>0</v>
      </c>
      <c r="F823" s="262">
        <v>0</v>
      </c>
      <c r="G823" s="262">
        <v>0</v>
      </c>
      <c r="H823" s="262">
        <v>0</v>
      </c>
      <c r="I823" s="262">
        <v>0</v>
      </c>
      <c r="J823" s="262">
        <v>1</v>
      </c>
      <c r="K823" s="262">
        <v>0</v>
      </c>
      <c r="L823" s="262">
        <v>0</v>
      </c>
      <c r="M823" s="262">
        <v>1</v>
      </c>
      <c r="N823" s="262">
        <v>2</v>
      </c>
      <c r="O823" s="262">
        <v>2</v>
      </c>
      <c r="P823" s="262">
        <v>0</v>
      </c>
      <c r="Q823" s="262">
        <v>1</v>
      </c>
      <c r="R823" s="262">
        <v>2</v>
      </c>
      <c r="S823" s="262">
        <v>2</v>
      </c>
    </row>
    <row r="824" spans="1:19" ht="15.6">
      <c r="A824">
        <f t="shared" si="109"/>
        <v>12</v>
      </c>
      <c r="B824" s="191" t="str">
        <f>C824&amp;":"&amp;COUNTIF($C$6:C824,C824)</f>
        <v>12:2</v>
      </c>
      <c r="C824" s="148">
        <f t="shared" si="110"/>
        <v>12</v>
      </c>
      <c r="D824" s="262">
        <v>1</v>
      </c>
      <c r="E824" s="262">
        <v>0</v>
      </c>
      <c r="F824" s="262">
        <v>0</v>
      </c>
      <c r="G824" s="262">
        <v>0</v>
      </c>
      <c r="H824" s="262">
        <v>0</v>
      </c>
      <c r="I824" s="262">
        <v>1</v>
      </c>
      <c r="J824" s="262">
        <v>0</v>
      </c>
      <c r="K824" s="262">
        <v>1</v>
      </c>
      <c r="L824" s="262">
        <v>1</v>
      </c>
      <c r="M824" s="262">
        <v>0</v>
      </c>
      <c r="N824" s="262">
        <v>2</v>
      </c>
      <c r="O824" s="262">
        <v>2</v>
      </c>
      <c r="P824" s="262">
        <v>1</v>
      </c>
      <c r="Q824" s="262">
        <v>2</v>
      </c>
      <c r="R824" s="262">
        <v>0</v>
      </c>
      <c r="S824" s="262">
        <v>1</v>
      </c>
    </row>
    <row r="825" spans="1:19" ht="15.6">
      <c r="A825">
        <f t="shared" si="109"/>
        <v>11</v>
      </c>
      <c r="B825" s="191" t="str">
        <f>C825&amp;":"&amp;COUNTIF($C$6:C825,C825)</f>
        <v>11:9</v>
      </c>
      <c r="C825" s="148">
        <f t="shared" si="110"/>
        <v>11</v>
      </c>
      <c r="D825" s="262">
        <v>0</v>
      </c>
      <c r="E825" s="262">
        <v>1</v>
      </c>
      <c r="F825" s="262">
        <v>1</v>
      </c>
      <c r="G825" s="262">
        <v>1</v>
      </c>
      <c r="H825" s="262">
        <v>0</v>
      </c>
      <c r="I825" s="262">
        <v>1</v>
      </c>
      <c r="J825" s="262">
        <v>0</v>
      </c>
      <c r="K825" s="262">
        <v>0</v>
      </c>
      <c r="L825" s="262">
        <v>1</v>
      </c>
      <c r="M825" s="262">
        <v>0</v>
      </c>
      <c r="N825" s="262">
        <v>2</v>
      </c>
      <c r="O825" s="262">
        <v>2</v>
      </c>
      <c r="P825" s="262">
        <v>1</v>
      </c>
      <c r="Q825" s="262">
        <v>1</v>
      </c>
      <c r="R825" s="262">
        <v>0</v>
      </c>
      <c r="S825" s="262">
        <v>0</v>
      </c>
    </row>
    <row r="826" spans="1:19" ht="15.6">
      <c r="A826">
        <f t="shared" si="109"/>
        <v>15</v>
      </c>
      <c r="B826" s="191" t="str">
        <f>C826&amp;":"&amp;COUNTIF($C$6:C826,C826)</f>
        <v>15:7</v>
      </c>
      <c r="C826" s="148">
        <f t="shared" si="110"/>
        <v>15</v>
      </c>
      <c r="D826" s="262">
        <v>1</v>
      </c>
      <c r="E826" s="262">
        <v>0</v>
      </c>
      <c r="F826" s="262">
        <v>1</v>
      </c>
      <c r="G826" s="262">
        <v>1</v>
      </c>
      <c r="H826" s="262">
        <v>1</v>
      </c>
      <c r="I826" s="262">
        <v>1</v>
      </c>
      <c r="J826" s="262">
        <v>1</v>
      </c>
      <c r="K826" s="262">
        <v>1</v>
      </c>
      <c r="L826" s="262">
        <v>1</v>
      </c>
      <c r="M826" s="262">
        <v>1</v>
      </c>
      <c r="N826" s="262">
        <v>1</v>
      </c>
      <c r="O826" s="262">
        <v>0</v>
      </c>
      <c r="P826" s="262">
        <v>0</v>
      </c>
      <c r="Q826" s="262">
        <v>1</v>
      </c>
      <c r="R826" s="262">
        <v>2</v>
      </c>
      <c r="S826" s="262">
        <v>2</v>
      </c>
    </row>
    <row r="827" spans="1:19" ht="15.6">
      <c r="A827">
        <f t="shared" si="109"/>
        <v>10</v>
      </c>
      <c r="B827" s="191" t="str">
        <f>C827&amp;":"&amp;COUNTIF($C$6:C827,C827)</f>
        <v>10:2</v>
      </c>
      <c r="C827" s="148">
        <f t="shared" si="110"/>
        <v>10</v>
      </c>
      <c r="D827" s="262">
        <v>0</v>
      </c>
      <c r="E827" s="262">
        <v>0</v>
      </c>
      <c r="F827" s="262">
        <v>1</v>
      </c>
      <c r="G827" s="262">
        <v>0</v>
      </c>
      <c r="H827" s="262">
        <v>0</v>
      </c>
      <c r="I827" s="262">
        <v>0</v>
      </c>
      <c r="J827" s="262">
        <v>1</v>
      </c>
      <c r="K827" s="262">
        <v>0</v>
      </c>
      <c r="L827" s="262">
        <v>1</v>
      </c>
      <c r="M827" s="262">
        <v>1</v>
      </c>
      <c r="N827" s="262">
        <v>2</v>
      </c>
      <c r="O827" s="262">
        <v>2</v>
      </c>
      <c r="P827" s="262">
        <v>0</v>
      </c>
      <c r="Q827" s="262">
        <v>0</v>
      </c>
      <c r="R827" s="262">
        <v>0</v>
      </c>
      <c r="S827" s="262">
        <v>2</v>
      </c>
    </row>
    <row r="828" spans="1:19" ht="15.6">
      <c r="A828">
        <f t="shared" si="109"/>
        <v>8</v>
      </c>
      <c r="B828" s="191" t="str">
        <f>C828&amp;":"&amp;COUNTIF($C$6:C828,C828)</f>
        <v>8:4</v>
      </c>
      <c r="C828" s="148">
        <f t="shared" si="110"/>
        <v>8</v>
      </c>
      <c r="D828" s="262">
        <v>0</v>
      </c>
      <c r="E828" s="262">
        <v>0</v>
      </c>
      <c r="F828" s="262">
        <v>1</v>
      </c>
      <c r="G828" s="262">
        <v>0</v>
      </c>
      <c r="H828" s="262">
        <v>0</v>
      </c>
      <c r="I828" s="262">
        <v>0</v>
      </c>
      <c r="J828" s="262">
        <v>0</v>
      </c>
      <c r="K828" s="262">
        <v>1</v>
      </c>
      <c r="L828" s="262">
        <v>1</v>
      </c>
      <c r="M828" s="262">
        <v>1</v>
      </c>
      <c r="N828" s="262">
        <v>1</v>
      </c>
      <c r="O828" s="262">
        <v>0</v>
      </c>
      <c r="P828" s="262">
        <v>0</v>
      </c>
      <c r="Q828" s="262">
        <v>2</v>
      </c>
      <c r="R828" s="262">
        <v>1</v>
      </c>
      <c r="S828" s="262">
        <v>0</v>
      </c>
    </row>
    <row r="829" spans="1:19" ht="15.6">
      <c r="A829">
        <f t="shared" si="109"/>
        <v>13</v>
      </c>
      <c r="B829" s="191" t="str">
        <f>C829&amp;":"&amp;COUNTIF($C$6:C829,C829)</f>
        <v>13:7</v>
      </c>
      <c r="C829" s="148">
        <f t="shared" si="110"/>
        <v>13</v>
      </c>
      <c r="D829" s="262">
        <v>0</v>
      </c>
      <c r="E829" s="262">
        <v>0</v>
      </c>
      <c r="F829" s="262">
        <v>0</v>
      </c>
      <c r="G829" s="262">
        <v>1</v>
      </c>
      <c r="H829" s="262">
        <v>1</v>
      </c>
      <c r="I829" s="262">
        <v>1</v>
      </c>
      <c r="J829" s="262">
        <v>0</v>
      </c>
      <c r="K829" s="262">
        <v>1</v>
      </c>
      <c r="L829" s="262">
        <v>1</v>
      </c>
      <c r="M829" s="262">
        <v>0</v>
      </c>
      <c r="N829" s="262">
        <v>1</v>
      </c>
      <c r="O829" s="262">
        <v>1</v>
      </c>
      <c r="P829" s="262">
        <v>1</v>
      </c>
      <c r="Q829" s="262">
        <v>1</v>
      </c>
      <c r="R829" s="262">
        <v>2</v>
      </c>
      <c r="S829" s="262">
        <v>2</v>
      </c>
    </row>
    <row r="830" spans="1:19" ht="15.6">
      <c r="A830">
        <f t="shared" si="109"/>
        <v>12</v>
      </c>
      <c r="B830" s="191" t="str">
        <f>C830&amp;":"&amp;COUNTIF($C$6:C830,C830)</f>
        <v>12:3</v>
      </c>
      <c r="C830" s="148">
        <f t="shared" si="110"/>
        <v>12</v>
      </c>
      <c r="D830" s="262">
        <v>0</v>
      </c>
      <c r="E830" s="262">
        <v>0</v>
      </c>
      <c r="F830" s="262">
        <v>0</v>
      </c>
      <c r="G830" s="262">
        <v>1</v>
      </c>
      <c r="H830" s="262">
        <v>1</v>
      </c>
      <c r="I830" s="262">
        <v>1</v>
      </c>
      <c r="J830" s="262">
        <v>1</v>
      </c>
      <c r="K830" s="262">
        <v>1</v>
      </c>
      <c r="L830" s="262">
        <v>1</v>
      </c>
      <c r="M830" s="262">
        <v>1</v>
      </c>
      <c r="N830" s="262">
        <v>0</v>
      </c>
      <c r="O830" s="262">
        <v>0</v>
      </c>
      <c r="P830" s="262">
        <v>2</v>
      </c>
      <c r="Q830" s="262">
        <v>1</v>
      </c>
      <c r="R830" s="262">
        <v>1</v>
      </c>
      <c r="S830" s="262">
        <v>1</v>
      </c>
    </row>
    <row r="831" spans="1:19" ht="15.6">
      <c r="A831">
        <f t="shared" si="109"/>
        <v>12</v>
      </c>
      <c r="B831" s="191" t="str">
        <f>C831&amp;":"&amp;COUNTIF($C$6:C831,C831)</f>
        <v>12:4</v>
      </c>
      <c r="C831" s="148">
        <f t="shared" si="110"/>
        <v>12</v>
      </c>
      <c r="D831" s="262">
        <v>0</v>
      </c>
      <c r="E831" s="262">
        <v>1</v>
      </c>
      <c r="F831" s="262">
        <v>0</v>
      </c>
      <c r="G831" s="262">
        <v>0</v>
      </c>
      <c r="H831" s="262">
        <v>1</v>
      </c>
      <c r="I831" s="262">
        <v>1</v>
      </c>
      <c r="J831" s="262">
        <v>1</v>
      </c>
      <c r="K831" s="262">
        <v>1</v>
      </c>
      <c r="L831" s="262">
        <v>1</v>
      </c>
      <c r="M831" s="262">
        <v>1</v>
      </c>
      <c r="N831" s="262">
        <v>0</v>
      </c>
      <c r="O831" s="262">
        <v>0</v>
      </c>
      <c r="P831" s="262">
        <v>2</v>
      </c>
      <c r="Q831" s="262">
        <v>2</v>
      </c>
      <c r="R831" s="262">
        <v>0</v>
      </c>
      <c r="S831" s="262">
        <v>1</v>
      </c>
    </row>
    <row r="832" spans="1:19" ht="15.6">
      <c r="A832">
        <f t="shared" si="109"/>
        <v>8</v>
      </c>
      <c r="B832" s="191" t="str">
        <f>C832&amp;":"&amp;COUNTIF($C$6:C832,C832)</f>
        <v>8:5</v>
      </c>
      <c r="C832" s="148">
        <f t="shared" si="110"/>
        <v>8</v>
      </c>
      <c r="D832" s="262">
        <v>0</v>
      </c>
      <c r="E832" s="262">
        <v>0</v>
      </c>
      <c r="F832" s="262">
        <v>0</v>
      </c>
      <c r="G832" s="262">
        <v>0</v>
      </c>
      <c r="H832" s="262">
        <v>0</v>
      </c>
      <c r="I832" s="262">
        <v>0</v>
      </c>
      <c r="J832" s="262">
        <v>0</v>
      </c>
      <c r="K832" s="262">
        <v>1</v>
      </c>
      <c r="L832" s="262">
        <v>1</v>
      </c>
      <c r="M832" s="262">
        <v>0</v>
      </c>
      <c r="N832" s="262">
        <v>0</v>
      </c>
      <c r="O832" s="262">
        <v>1</v>
      </c>
      <c r="P832" s="262">
        <v>1</v>
      </c>
      <c r="Q832" s="262">
        <v>0</v>
      </c>
      <c r="R832" s="262">
        <v>2</v>
      </c>
      <c r="S832" s="262">
        <v>2</v>
      </c>
    </row>
    <row r="833" spans="1:19" ht="15.6">
      <c r="A833">
        <f t="shared" si="109"/>
        <v>8</v>
      </c>
      <c r="B833" s="191" t="str">
        <f>C833&amp;":"&amp;COUNTIF($C$6:C833,C833)</f>
        <v>8:6</v>
      </c>
      <c r="C833" s="148">
        <f t="shared" si="110"/>
        <v>8</v>
      </c>
      <c r="D833" s="262">
        <v>0</v>
      </c>
      <c r="E833" s="262">
        <v>0</v>
      </c>
      <c r="F833" s="262">
        <v>1</v>
      </c>
      <c r="G833" s="262">
        <v>0</v>
      </c>
      <c r="H833" s="262">
        <v>0</v>
      </c>
      <c r="I833" s="262">
        <v>0</v>
      </c>
      <c r="J833" s="262">
        <v>0</v>
      </c>
      <c r="K833" s="262">
        <v>0</v>
      </c>
      <c r="L833" s="262">
        <v>0</v>
      </c>
      <c r="M833" s="262">
        <v>0</v>
      </c>
      <c r="N833" s="262">
        <v>0</v>
      </c>
      <c r="O833" s="262">
        <v>0</v>
      </c>
      <c r="P833" s="262">
        <v>1</v>
      </c>
      <c r="Q833" s="262">
        <v>2</v>
      </c>
      <c r="R833" s="262">
        <v>2</v>
      </c>
      <c r="S833" s="262">
        <v>2</v>
      </c>
    </row>
    <row r="834" spans="1:19" ht="15.6">
      <c r="A834">
        <f t="shared" si="109"/>
        <v>10</v>
      </c>
      <c r="B834" s="191" t="str">
        <f>C834&amp;":"&amp;COUNTIF($C$6:C834,C834)</f>
        <v>10:3</v>
      </c>
      <c r="C834" s="148">
        <f t="shared" si="110"/>
        <v>10</v>
      </c>
      <c r="D834" s="262">
        <v>1</v>
      </c>
      <c r="E834" s="262">
        <v>1</v>
      </c>
      <c r="F834" s="262">
        <v>0</v>
      </c>
      <c r="G834" s="262">
        <v>0</v>
      </c>
      <c r="H834" s="262">
        <v>0</v>
      </c>
      <c r="I834" s="262">
        <v>1</v>
      </c>
      <c r="J834" s="262">
        <v>0</v>
      </c>
      <c r="K834" s="262">
        <v>0</v>
      </c>
      <c r="L834" s="262">
        <v>0</v>
      </c>
      <c r="M834" s="262">
        <v>0</v>
      </c>
      <c r="N834" s="262">
        <v>0</v>
      </c>
      <c r="O834" s="262">
        <v>2</v>
      </c>
      <c r="P834" s="262">
        <v>2</v>
      </c>
      <c r="Q834" s="262">
        <v>2</v>
      </c>
      <c r="R834" s="262">
        <v>0</v>
      </c>
      <c r="S834" s="262">
        <v>1</v>
      </c>
    </row>
    <row r="835" spans="1:19" ht="15.6">
      <c r="A835">
        <f t="shared" si="109"/>
        <v>16</v>
      </c>
      <c r="B835" s="191" t="str">
        <f>C835&amp;":"&amp;COUNTIF($C$6:C835,C835)</f>
        <v>16:1</v>
      </c>
      <c r="C835" s="148">
        <f t="shared" si="110"/>
        <v>16</v>
      </c>
      <c r="D835" s="262">
        <v>0</v>
      </c>
      <c r="E835" s="262">
        <v>1</v>
      </c>
      <c r="F835" s="262">
        <v>1</v>
      </c>
      <c r="G835" s="262">
        <v>1</v>
      </c>
      <c r="H835" s="262">
        <v>0</v>
      </c>
      <c r="I835" s="262">
        <v>0</v>
      </c>
      <c r="J835" s="262">
        <v>0</v>
      </c>
      <c r="K835" s="262">
        <v>1</v>
      </c>
      <c r="L835" s="262">
        <v>0</v>
      </c>
      <c r="M835" s="262">
        <v>1</v>
      </c>
      <c r="N835" s="262">
        <v>2</v>
      </c>
      <c r="O835" s="262">
        <v>1</v>
      </c>
      <c r="P835" s="262">
        <v>2</v>
      </c>
      <c r="Q835" s="262">
        <v>2</v>
      </c>
      <c r="R835" s="262">
        <v>2</v>
      </c>
      <c r="S835" s="262">
        <v>2</v>
      </c>
    </row>
    <row r="836" spans="1:19" ht="15.6">
      <c r="A836">
        <f t="shared" si="109"/>
        <v>7</v>
      </c>
      <c r="B836" s="191" t="str">
        <f>C836&amp;":"&amp;COUNTIF($C$6:C836,C836)</f>
        <v>7:9</v>
      </c>
      <c r="C836" s="148">
        <f t="shared" si="110"/>
        <v>7</v>
      </c>
      <c r="D836" s="262">
        <v>1</v>
      </c>
      <c r="E836" s="262">
        <v>0</v>
      </c>
      <c r="F836" s="262">
        <v>0</v>
      </c>
      <c r="G836" s="262">
        <v>0</v>
      </c>
      <c r="H836" s="262">
        <v>0</v>
      </c>
      <c r="I836" s="262">
        <v>0</v>
      </c>
      <c r="J836" s="262">
        <v>0</v>
      </c>
      <c r="K836" s="262">
        <v>0</v>
      </c>
      <c r="L836" s="262">
        <v>1</v>
      </c>
      <c r="M836" s="262">
        <v>0</v>
      </c>
      <c r="N836" s="262">
        <v>1</v>
      </c>
      <c r="O836" s="262">
        <v>0</v>
      </c>
      <c r="P836" s="262">
        <v>2</v>
      </c>
      <c r="Q836" s="262">
        <v>0</v>
      </c>
      <c r="R836" s="262">
        <v>2</v>
      </c>
      <c r="S836" s="262">
        <v>0</v>
      </c>
    </row>
    <row r="837" spans="1:19" ht="15.6">
      <c r="A837">
        <f t="shared" si="109"/>
        <v>11</v>
      </c>
      <c r="B837" s="191" t="str">
        <f>C837&amp;":"&amp;COUNTIF($C$6:C837,C837)</f>
        <v>11:10</v>
      </c>
      <c r="C837" s="148">
        <f t="shared" si="110"/>
        <v>11</v>
      </c>
      <c r="D837" s="262">
        <v>0</v>
      </c>
      <c r="E837" s="262">
        <v>0</v>
      </c>
      <c r="F837" s="262">
        <v>1</v>
      </c>
      <c r="G837" s="262">
        <v>0</v>
      </c>
      <c r="H837" s="262">
        <v>0</v>
      </c>
      <c r="I837" s="262">
        <v>0</v>
      </c>
      <c r="J837" s="262">
        <v>0</v>
      </c>
      <c r="K837" s="262">
        <v>1</v>
      </c>
      <c r="L837" s="262">
        <v>1</v>
      </c>
      <c r="M837" s="262">
        <v>1</v>
      </c>
      <c r="N837" s="262">
        <v>0</v>
      </c>
      <c r="O837" s="262">
        <v>1</v>
      </c>
      <c r="P837" s="262">
        <v>2</v>
      </c>
      <c r="Q837" s="262">
        <v>1</v>
      </c>
      <c r="R837" s="262">
        <v>2</v>
      </c>
      <c r="S837" s="262">
        <v>1</v>
      </c>
    </row>
    <row r="838" spans="1:19" ht="15.6">
      <c r="A838">
        <f t="shared" ref="A838:A901" si="111">SUM(D838:S838)</f>
        <v>8</v>
      </c>
      <c r="B838" s="191" t="str">
        <f>C838&amp;":"&amp;COUNTIF($C$6:C838,C838)</f>
        <v>8:7</v>
      </c>
      <c r="C838" s="148">
        <f t="shared" ref="C838:C901" si="112">SUM(D838:S838)</f>
        <v>8</v>
      </c>
      <c r="D838" s="262">
        <v>0</v>
      </c>
      <c r="E838" s="262">
        <v>0</v>
      </c>
      <c r="F838" s="262">
        <v>0</v>
      </c>
      <c r="G838" s="262">
        <v>0</v>
      </c>
      <c r="H838" s="262">
        <v>0</v>
      </c>
      <c r="I838" s="262">
        <v>0</v>
      </c>
      <c r="J838" s="262">
        <v>0</v>
      </c>
      <c r="K838" s="262">
        <v>1</v>
      </c>
      <c r="L838" s="262">
        <v>0</v>
      </c>
      <c r="M838" s="262">
        <v>0</v>
      </c>
      <c r="N838" s="262">
        <v>2</v>
      </c>
      <c r="O838" s="262">
        <v>0</v>
      </c>
      <c r="P838" s="262">
        <v>2</v>
      </c>
      <c r="Q838" s="262">
        <v>1</v>
      </c>
      <c r="R838" s="262">
        <v>1</v>
      </c>
      <c r="S838" s="262">
        <v>1</v>
      </c>
    </row>
    <row r="839" spans="1:19" ht="15.6">
      <c r="A839">
        <f t="shared" si="111"/>
        <v>11</v>
      </c>
      <c r="B839" s="191" t="str">
        <f>C839&amp;":"&amp;COUNTIF($C$6:C839,C839)</f>
        <v>11:11</v>
      </c>
      <c r="C839" s="148">
        <f t="shared" si="112"/>
        <v>11</v>
      </c>
      <c r="D839" s="262">
        <v>1</v>
      </c>
      <c r="E839" s="262">
        <v>1</v>
      </c>
      <c r="F839" s="262">
        <v>1</v>
      </c>
      <c r="G839" s="262">
        <v>1</v>
      </c>
      <c r="H839" s="262">
        <v>0</v>
      </c>
      <c r="I839" s="262">
        <v>0</v>
      </c>
      <c r="J839" s="262">
        <v>0</v>
      </c>
      <c r="K839" s="262">
        <v>1</v>
      </c>
      <c r="L839" s="262">
        <v>0</v>
      </c>
      <c r="M839" s="262">
        <v>1</v>
      </c>
      <c r="N839" s="262">
        <v>0</v>
      </c>
      <c r="O839" s="262">
        <v>1</v>
      </c>
      <c r="P839" s="262">
        <v>1</v>
      </c>
      <c r="Q839" s="262">
        <v>1</v>
      </c>
      <c r="R839" s="262">
        <v>2</v>
      </c>
      <c r="S839" s="262">
        <v>0</v>
      </c>
    </row>
    <row r="840" spans="1:19" ht="15.6">
      <c r="A840">
        <f t="shared" si="111"/>
        <v>13</v>
      </c>
      <c r="B840" s="191" t="str">
        <f>C840&amp;":"&amp;COUNTIF($C$6:C840,C840)</f>
        <v>13:8</v>
      </c>
      <c r="C840" s="148">
        <f t="shared" si="112"/>
        <v>13</v>
      </c>
      <c r="D840" s="262">
        <v>1</v>
      </c>
      <c r="E840" s="262">
        <v>0</v>
      </c>
      <c r="F840" s="262">
        <v>1</v>
      </c>
      <c r="G840" s="262">
        <v>1</v>
      </c>
      <c r="H840" s="262">
        <v>1</v>
      </c>
      <c r="I840" s="262">
        <v>1</v>
      </c>
      <c r="J840" s="262">
        <v>0</v>
      </c>
      <c r="K840" s="262">
        <v>1</v>
      </c>
      <c r="L840" s="262">
        <v>0</v>
      </c>
      <c r="M840" s="262">
        <v>0</v>
      </c>
      <c r="N840" s="262">
        <v>1</v>
      </c>
      <c r="O840" s="262">
        <v>1</v>
      </c>
      <c r="P840" s="262">
        <v>2</v>
      </c>
      <c r="Q840" s="262">
        <v>1</v>
      </c>
      <c r="R840" s="262">
        <v>2</v>
      </c>
      <c r="S840" s="262">
        <v>0</v>
      </c>
    </row>
    <row r="841" spans="1:19" ht="15.6">
      <c r="A841">
        <f t="shared" si="111"/>
        <v>10</v>
      </c>
      <c r="B841" s="191" t="str">
        <f>C841&amp;":"&amp;COUNTIF($C$6:C841,C841)</f>
        <v>10:4</v>
      </c>
      <c r="C841" s="148">
        <f t="shared" si="112"/>
        <v>10</v>
      </c>
      <c r="D841" s="262">
        <v>0</v>
      </c>
      <c r="E841" s="262">
        <v>0</v>
      </c>
      <c r="F841" s="262">
        <v>1</v>
      </c>
      <c r="G841" s="262">
        <v>1</v>
      </c>
      <c r="H841" s="262">
        <v>0</v>
      </c>
      <c r="I841" s="262">
        <v>0</v>
      </c>
      <c r="J841" s="262">
        <v>1</v>
      </c>
      <c r="K841" s="262">
        <v>1</v>
      </c>
      <c r="L841" s="262">
        <v>1</v>
      </c>
      <c r="M841" s="262">
        <v>1</v>
      </c>
      <c r="N841" s="262">
        <v>0</v>
      </c>
      <c r="O841" s="262">
        <v>1</v>
      </c>
      <c r="P841" s="262">
        <v>1</v>
      </c>
      <c r="Q841" s="262">
        <v>0</v>
      </c>
      <c r="R841" s="262">
        <v>2</v>
      </c>
      <c r="S841" s="262">
        <v>0</v>
      </c>
    </row>
    <row r="842" spans="1:19" ht="15.6">
      <c r="A842">
        <f t="shared" si="111"/>
        <v>7</v>
      </c>
      <c r="B842" s="191" t="str">
        <f>C842&amp;":"&amp;COUNTIF($C$6:C842,C842)</f>
        <v>7:10</v>
      </c>
      <c r="C842" s="148">
        <f t="shared" si="112"/>
        <v>7</v>
      </c>
      <c r="D842" s="262">
        <v>0</v>
      </c>
      <c r="E842" s="262">
        <v>0</v>
      </c>
      <c r="F842" s="262">
        <v>1</v>
      </c>
      <c r="G842" s="262">
        <v>0</v>
      </c>
      <c r="H842" s="262">
        <v>0</v>
      </c>
      <c r="I842" s="262">
        <v>0</v>
      </c>
      <c r="J842" s="262">
        <v>1</v>
      </c>
      <c r="K842" s="262">
        <v>1</v>
      </c>
      <c r="L842" s="262">
        <v>1</v>
      </c>
      <c r="M842" s="262">
        <v>0</v>
      </c>
      <c r="N842" s="262">
        <v>1</v>
      </c>
      <c r="O842" s="262">
        <v>0</v>
      </c>
      <c r="P842" s="262">
        <v>0</v>
      </c>
      <c r="Q842" s="262">
        <v>1</v>
      </c>
      <c r="R842" s="262">
        <v>0</v>
      </c>
      <c r="S842" s="262">
        <v>1</v>
      </c>
    </row>
    <row r="843" spans="1:19" ht="15.6">
      <c r="A843">
        <f t="shared" si="111"/>
        <v>7</v>
      </c>
      <c r="B843" s="191" t="str">
        <f>C843&amp;":"&amp;COUNTIF($C$6:C843,C843)</f>
        <v>7:11</v>
      </c>
      <c r="C843" s="148">
        <f t="shared" si="112"/>
        <v>7</v>
      </c>
      <c r="D843" s="262">
        <v>0</v>
      </c>
      <c r="E843" s="262">
        <v>0</v>
      </c>
      <c r="F843" s="262">
        <v>0</v>
      </c>
      <c r="G843" s="262">
        <v>0</v>
      </c>
      <c r="H843" s="262">
        <v>0</v>
      </c>
      <c r="I843" s="262">
        <v>0</v>
      </c>
      <c r="J843" s="262">
        <v>0</v>
      </c>
      <c r="K843" s="262">
        <v>0</v>
      </c>
      <c r="L843" s="262">
        <v>1</v>
      </c>
      <c r="M843" s="262">
        <v>0</v>
      </c>
      <c r="N843" s="262">
        <v>0</v>
      </c>
      <c r="O843" s="262">
        <v>2</v>
      </c>
      <c r="P843" s="262">
        <v>0</v>
      </c>
      <c r="Q843" s="262">
        <v>1</v>
      </c>
      <c r="R843" s="262">
        <v>1</v>
      </c>
      <c r="S843" s="262">
        <v>2</v>
      </c>
    </row>
    <row r="844" spans="1:19" ht="15.6">
      <c r="A844">
        <f t="shared" si="111"/>
        <v>13</v>
      </c>
      <c r="B844" s="191" t="str">
        <f>C844&amp;":"&amp;COUNTIF($C$6:C844,C844)</f>
        <v>13:9</v>
      </c>
      <c r="C844" s="148">
        <f t="shared" si="112"/>
        <v>13</v>
      </c>
      <c r="D844" s="262">
        <v>0</v>
      </c>
      <c r="E844" s="262">
        <v>1</v>
      </c>
      <c r="F844" s="262">
        <v>0</v>
      </c>
      <c r="G844" s="262">
        <v>1</v>
      </c>
      <c r="H844" s="262">
        <v>1</v>
      </c>
      <c r="I844" s="262">
        <v>0</v>
      </c>
      <c r="J844" s="262">
        <v>1</v>
      </c>
      <c r="K844" s="262">
        <v>1</v>
      </c>
      <c r="L844" s="262">
        <v>1</v>
      </c>
      <c r="M844" s="262">
        <v>0</v>
      </c>
      <c r="N844" s="262">
        <v>2</v>
      </c>
      <c r="O844" s="262">
        <v>0</v>
      </c>
      <c r="P844" s="262">
        <v>1</v>
      </c>
      <c r="Q844" s="262">
        <v>1</v>
      </c>
      <c r="R844" s="262">
        <v>2</v>
      </c>
      <c r="S844" s="262">
        <v>1</v>
      </c>
    </row>
    <row r="845" spans="1:19" ht="15.6">
      <c r="A845">
        <f t="shared" si="111"/>
        <v>11</v>
      </c>
      <c r="B845" s="191" t="str">
        <f>C845&amp;":"&amp;COUNTIF($C$6:C845,C845)</f>
        <v>11:12</v>
      </c>
      <c r="C845" s="148">
        <f t="shared" si="112"/>
        <v>11</v>
      </c>
      <c r="D845" s="262">
        <v>1</v>
      </c>
      <c r="E845" s="262">
        <v>1</v>
      </c>
      <c r="F845" s="262">
        <v>0</v>
      </c>
      <c r="G845" s="262">
        <v>1</v>
      </c>
      <c r="H845" s="262">
        <v>1</v>
      </c>
      <c r="I845" s="262">
        <v>0</v>
      </c>
      <c r="J845" s="262">
        <v>1</v>
      </c>
      <c r="K845" s="262">
        <v>1</v>
      </c>
      <c r="L845" s="262">
        <v>0</v>
      </c>
      <c r="M845" s="262">
        <v>0</v>
      </c>
      <c r="N845" s="262">
        <v>1</v>
      </c>
      <c r="O845" s="262">
        <v>0</v>
      </c>
      <c r="P845" s="262">
        <v>0</v>
      </c>
      <c r="Q845" s="262">
        <v>2</v>
      </c>
      <c r="R845" s="262">
        <v>0</v>
      </c>
      <c r="S845" s="262">
        <v>2</v>
      </c>
    </row>
    <row r="846" spans="1:19" ht="15.6">
      <c r="A846">
        <f t="shared" si="111"/>
        <v>14</v>
      </c>
      <c r="B846" s="191" t="str">
        <f>C846&amp;":"&amp;COUNTIF($C$6:C846,C846)</f>
        <v>14:2</v>
      </c>
      <c r="C846" s="148">
        <f t="shared" si="112"/>
        <v>14</v>
      </c>
      <c r="D846" s="262">
        <v>0</v>
      </c>
      <c r="E846" s="262">
        <v>0</v>
      </c>
      <c r="F846" s="262">
        <v>0</v>
      </c>
      <c r="G846" s="262">
        <v>0</v>
      </c>
      <c r="H846" s="262">
        <v>1</v>
      </c>
      <c r="I846" s="262">
        <v>1</v>
      </c>
      <c r="J846" s="262">
        <v>1</v>
      </c>
      <c r="K846" s="262">
        <v>1</v>
      </c>
      <c r="L846" s="262">
        <v>1</v>
      </c>
      <c r="M846" s="262">
        <v>0</v>
      </c>
      <c r="N846" s="262">
        <v>2</v>
      </c>
      <c r="O846" s="262">
        <v>2</v>
      </c>
      <c r="P846" s="262">
        <v>2</v>
      </c>
      <c r="Q846" s="262">
        <v>2</v>
      </c>
      <c r="R846" s="262">
        <v>1</v>
      </c>
      <c r="S846" s="262">
        <v>0</v>
      </c>
    </row>
    <row r="847" spans="1:19" ht="15.6">
      <c r="A847">
        <f t="shared" si="111"/>
        <v>9</v>
      </c>
      <c r="B847" s="191" t="str">
        <f>C847&amp;":"&amp;COUNTIF($C$6:C847,C847)</f>
        <v>9:7</v>
      </c>
      <c r="C847" s="148">
        <f t="shared" si="112"/>
        <v>9</v>
      </c>
      <c r="D847" s="262">
        <v>0</v>
      </c>
      <c r="E847" s="262">
        <v>0</v>
      </c>
      <c r="F847" s="262">
        <v>1</v>
      </c>
      <c r="G847" s="262">
        <v>0</v>
      </c>
      <c r="H847" s="262">
        <v>0</v>
      </c>
      <c r="I847" s="262">
        <v>0</v>
      </c>
      <c r="J847" s="262">
        <v>1</v>
      </c>
      <c r="K847" s="262">
        <v>0</v>
      </c>
      <c r="L847" s="262">
        <v>0</v>
      </c>
      <c r="M847" s="262">
        <v>1</v>
      </c>
      <c r="N847" s="262">
        <v>0</v>
      </c>
      <c r="O847" s="262">
        <v>0</v>
      </c>
      <c r="P847" s="262">
        <v>1</v>
      </c>
      <c r="Q847" s="262">
        <v>1</v>
      </c>
      <c r="R847" s="262">
        <v>2</v>
      </c>
      <c r="S847" s="262">
        <v>2</v>
      </c>
    </row>
    <row r="848" spans="1:19" ht="15.6">
      <c r="A848">
        <f t="shared" si="111"/>
        <v>2</v>
      </c>
      <c r="B848" s="191" t="str">
        <f>C848&amp;":"&amp;COUNTIF($C$6:C848,C848)</f>
        <v>2:1</v>
      </c>
      <c r="C848" s="148">
        <f t="shared" si="112"/>
        <v>2</v>
      </c>
      <c r="D848" s="262">
        <v>0</v>
      </c>
      <c r="E848" s="262">
        <v>0</v>
      </c>
      <c r="F848" s="262">
        <v>0</v>
      </c>
      <c r="G848" s="262">
        <v>0</v>
      </c>
      <c r="H848" s="262">
        <v>0</v>
      </c>
      <c r="I848" s="262">
        <v>0</v>
      </c>
      <c r="J848" s="262">
        <v>0</v>
      </c>
      <c r="K848" s="262">
        <v>0</v>
      </c>
      <c r="L848" s="262">
        <v>0</v>
      </c>
      <c r="M848" s="262">
        <v>0</v>
      </c>
      <c r="N848" s="262">
        <v>0</v>
      </c>
      <c r="O848" s="262">
        <v>0</v>
      </c>
      <c r="P848" s="262">
        <v>0</v>
      </c>
      <c r="Q848" s="262">
        <v>0</v>
      </c>
      <c r="R848" s="262">
        <v>2</v>
      </c>
      <c r="S848" s="262">
        <v>0</v>
      </c>
    </row>
    <row r="849" spans="1:19" ht="15.6">
      <c r="A849">
        <f t="shared" si="111"/>
        <v>13</v>
      </c>
      <c r="B849" s="191" t="str">
        <f>C849&amp;":"&amp;COUNTIF($C$6:C849,C849)</f>
        <v>13:10</v>
      </c>
      <c r="C849" s="148">
        <f t="shared" si="112"/>
        <v>13</v>
      </c>
      <c r="D849" s="262">
        <v>0</v>
      </c>
      <c r="E849" s="262">
        <v>1</v>
      </c>
      <c r="F849" s="262">
        <v>0</v>
      </c>
      <c r="G849" s="262">
        <v>1</v>
      </c>
      <c r="H849" s="262">
        <v>1</v>
      </c>
      <c r="I849" s="262">
        <v>0</v>
      </c>
      <c r="J849" s="262">
        <v>0</v>
      </c>
      <c r="K849" s="262">
        <v>1</v>
      </c>
      <c r="L849" s="262">
        <v>1</v>
      </c>
      <c r="M849" s="262">
        <v>1</v>
      </c>
      <c r="N849" s="262">
        <v>0</v>
      </c>
      <c r="O849" s="262">
        <v>1</v>
      </c>
      <c r="P849" s="262">
        <v>2</v>
      </c>
      <c r="Q849" s="262">
        <v>0</v>
      </c>
      <c r="R849" s="262">
        <v>2</v>
      </c>
      <c r="S849" s="262">
        <v>2</v>
      </c>
    </row>
    <row r="850" spans="1:19" ht="15.6">
      <c r="A850">
        <f t="shared" si="111"/>
        <v>6</v>
      </c>
      <c r="B850" s="191" t="str">
        <f>C850&amp;":"&amp;COUNTIF($C$6:C850,C850)</f>
        <v>6:2</v>
      </c>
      <c r="C850" s="148">
        <f t="shared" si="112"/>
        <v>6</v>
      </c>
      <c r="D850" s="262">
        <v>0</v>
      </c>
      <c r="E850" s="262">
        <v>0</v>
      </c>
      <c r="F850" s="262">
        <v>0</v>
      </c>
      <c r="G850" s="262">
        <v>0</v>
      </c>
      <c r="H850" s="262">
        <v>1</v>
      </c>
      <c r="I850" s="262">
        <v>0</v>
      </c>
      <c r="J850" s="262">
        <v>0</v>
      </c>
      <c r="K850" s="262">
        <v>0</v>
      </c>
      <c r="L850" s="262">
        <v>0</v>
      </c>
      <c r="M850" s="262">
        <v>0</v>
      </c>
      <c r="N850" s="262">
        <v>1</v>
      </c>
      <c r="O850" s="262">
        <v>0</v>
      </c>
      <c r="P850" s="262">
        <v>1</v>
      </c>
      <c r="Q850" s="262">
        <v>2</v>
      </c>
      <c r="R850" s="262">
        <v>0</v>
      </c>
      <c r="S850" s="262">
        <v>1</v>
      </c>
    </row>
    <row r="851" spans="1:19" ht="15.6">
      <c r="A851">
        <f t="shared" si="111"/>
        <v>10</v>
      </c>
      <c r="B851" s="191" t="str">
        <f>C851&amp;":"&amp;COUNTIF($C$6:C851,C851)</f>
        <v>10:5</v>
      </c>
      <c r="C851" s="148">
        <f t="shared" si="112"/>
        <v>10</v>
      </c>
      <c r="D851" s="262">
        <v>1</v>
      </c>
      <c r="E851" s="262">
        <v>0</v>
      </c>
      <c r="F851" s="262">
        <v>0</v>
      </c>
      <c r="G851" s="262">
        <v>1</v>
      </c>
      <c r="H851" s="262">
        <v>1</v>
      </c>
      <c r="I851" s="262">
        <v>0</v>
      </c>
      <c r="J851" s="262">
        <v>0</v>
      </c>
      <c r="K851" s="262">
        <v>1</v>
      </c>
      <c r="L851" s="262">
        <v>1</v>
      </c>
      <c r="M851" s="262">
        <v>1</v>
      </c>
      <c r="N851" s="262">
        <v>2</v>
      </c>
      <c r="O851" s="262">
        <v>0</v>
      </c>
      <c r="P851" s="262">
        <v>0</v>
      </c>
      <c r="Q851" s="262">
        <v>0</v>
      </c>
      <c r="R851" s="262">
        <v>1</v>
      </c>
      <c r="S851" s="262">
        <v>1</v>
      </c>
    </row>
    <row r="852" spans="1:19" ht="15.6">
      <c r="A852">
        <f t="shared" si="111"/>
        <v>4</v>
      </c>
      <c r="B852" s="191" t="str">
        <f>C852&amp;":"&amp;COUNTIF($C$6:C852,C852)</f>
        <v>4:1</v>
      </c>
      <c r="C852" s="148">
        <f t="shared" si="112"/>
        <v>4</v>
      </c>
      <c r="D852" s="262">
        <v>0</v>
      </c>
      <c r="E852" s="262">
        <v>0</v>
      </c>
      <c r="F852" s="262">
        <v>0</v>
      </c>
      <c r="G852" s="262">
        <v>0</v>
      </c>
      <c r="H852" s="262">
        <v>0</v>
      </c>
      <c r="I852" s="262">
        <v>0</v>
      </c>
      <c r="J852" s="262">
        <v>0</v>
      </c>
      <c r="K852" s="262">
        <v>0</v>
      </c>
      <c r="L852" s="262">
        <v>0</v>
      </c>
      <c r="M852" s="262">
        <v>0</v>
      </c>
      <c r="N852" s="262">
        <v>2</v>
      </c>
      <c r="O852" s="262">
        <v>1</v>
      </c>
      <c r="P852" s="262">
        <v>1</v>
      </c>
      <c r="Q852" s="262">
        <v>0</v>
      </c>
      <c r="R852" s="262">
        <v>0</v>
      </c>
      <c r="S852" s="262">
        <v>0</v>
      </c>
    </row>
    <row r="853" spans="1:19" ht="15.6">
      <c r="A853">
        <f t="shared" si="111"/>
        <v>7</v>
      </c>
      <c r="B853" s="191" t="str">
        <f>C853&amp;":"&amp;COUNTIF($C$6:C853,C853)</f>
        <v>7:12</v>
      </c>
      <c r="C853" s="148">
        <f t="shared" si="112"/>
        <v>7</v>
      </c>
      <c r="D853" s="262">
        <v>0</v>
      </c>
      <c r="E853" s="262">
        <v>0</v>
      </c>
      <c r="F853" s="262">
        <v>1</v>
      </c>
      <c r="G853" s="262">
        <v>0</v>
      </c>
      <c r="H853" s="262">
        <v>0</v>
      </c>
      <c r="I853" s="262">
        <v>0</v>
      </c>
      <c r="J853" s="262">
        <v>0</v>
      </c>
      <c r="K853" s="262">
        <v>1</v>
      </c>
      <c r="L853" s="262">
        <v>1</v>
      </c>
      <c r="M853" s="262">
        <v>0</v>
      </c>
      <c r="N853" s="262">
        <v>2</v>
      </c>
      <c r="O853" s="262">
        <v>0</v>
      </c>
      <c r="P853" s="262">
        <v>1</v>
      </c>
      <c r="Q853" s="262">
        <v>0</v>
      </c>
      <c r="R853" s="262">
        <v>0</v>
      </c>
      <c r="S853" s="262">
        <v>1</v>
      </c>
    </row>
    <row r="854" spans="1:19" ht="15.6">
      <c r="A854">
        <f t="shared" si="111"/>
        <v>8</v>
      </c>
      <c r="B854" s="191" t="str">
        <f>C854&amp;":"&amp;COUNTIF($C$6:C854,C854)</f>
        <v>8:8</v>
      </c>
      <c r="C854" s="148">
        <f t="shared" si="112"/>
        <v>8</v>
      </c>
      <c r="D854" s="262">
        <v>0</v>
      </c>
      <c r="E854" s="262">
        <v>1</v>
      </c>
      <c r="F854" s="262">
        <v>0</v>
      </c>
      <c r="G854" s="262">
        <v>0</v>
      </c>
      <c r="H854" s="262">
        <v>0</v>
      </c>
      <c r="I854" s="262">
        <v>0</v>
      </c>
      <c r="J854" s="262">
        <v>0</v>
      </c>
      <c r="K854" s="262">
        <v>0</v>
      </c>
      <c r="L854" s="262">
        <v>0</v>
      </c>
      <c r="M854" s="262">
        <v>0</v>
      </c>
      <c r="N854" s="262">
        <v>1</v>
      </c>
      <c r="O854" s="262">
        <v>2</v>
      </c>
      <c r="P854" s="262">
        <v>2</v>
      </c>
      <c r="Q854" s="262">
        <v>2</v>
      </c>
      <c r="R854" s="262">
        <v>0</v>
      </c>
      <c r="S854" s="262">
        <v>0</v>
      </c>
    </row>
    <row r="855" spans="1:19" ht="15.6">
      <c r="A855">
        <f t="shared" si="111"/>
        <v>14</v>
      </c>
      <c r="B855" s="191" t="str">
        <f>C855&amp;":"&amp;COUNTIF($C$6:C855,C855)</f>
        <v>14:3</v>
      </c>
      <c r="C855" s="148">
        <f t="shared" si="112"/>
        <v>14</v>
      </c>
      <c r="D855" s="262">
        <v>1</v>
      </c>
      <c r="E855" s="262">
        <v>0</v>
      </c>
      <c r="F855" s="262">
        <v>1</v>
      </c>
      <c r="G855" s="262">
        <v>1</v>
      </c>
      <c r="H855" s="262">
        <v>0</v>
      </c>
      <c r="I855" s="262">
        <v>1</v>
      </c>
      <c r="J855" s="262">
        <v>1</v>
      </c>
      <c r="K855" s="262">
        <v>1</v>
      </c>
      <c r="L855" s="262">
        <v>0</v>
      </c>
      <c r="M855" s="262">
        <v>1</v>
      </c>
      <c r="N855" s="262">
        <v>1</v>
      </c>
      <c r="O855" s="262">
        <v>1</v>
      </c>
      <c r="P855" s="262">
        <v>1</v>
      </c>
      <c r="Q855" s="262">
        <v>2</v>
      </c>
      <c r="R855" s="262">
        <v>0</v>
      </c>
      <c r="S855" s="262">
        <v>2</v>
      </c>
    </row>
    <row r="856" spans="1:19" ht="15.6">
      <c r="A856">
        <f t="shared" si="111"/>
        <v>14</v>
      </c>
      <c r="B856" s="191" t="str">
        <f>C856&amp;":"&amp;COUNTIF($C$6:C856,C856)</f>
        <v>14:4</v>
      </c>
      <c r="C856" s="148">
        <f t="shared" si="112"/>
        <v>14</v>
      </c>
      <c r="D856" s="262">
        <v>0</v>
      </c>
      <c r="E856" s="262">
        <v>0</v>
      </c>
      <c r="F856" s="262">
        <v>1</v>
      </c>
      <c r="G856" s="262">
        <v>0</v>
      </c>
      <c r="H856" s="262">
        <v>1</v>
      </c>
      <c r="I856" s="262">
        <v>1</v>
      </c>
      <c r="J856" s="262">
        <v>0</v>
      </c>
      <c r="K856" s="262">
        <v>1</v>
      </c>
      <c r="L856" s="262">
        <v>1</v>
      </c>
      <c r="M856" s="262">
        <v>0</v>
      </c>
      <c r="N856" s="262">
        <v>1</v>
      </c>
      <c r="O856" s="262">
        <v>2</v>
      </c>
      <c r="P856" s="262">
        <v>2</v>
      </c>
      <c r="Q856" s="262">
        <v>1</v>
      </c>
      <c r="R856" s="262">
        <v>1</v>
      </c>
      <c r="S856" s="262">
        <v>2</v>
      </c>
    </row>
    <row r="857" spans="1:19" ht="15.6">
      <c r="A857">
        <f t="shared" si="111"/>
        <v>12</v>
      </c>
      <c r="B857" s="191" t="str">
        <f>C857&amp;":"&amp;COUNTIF($C$6:C857,C857)</f>
        <v>12:5</v>
      </c>
      <c r="C857" s="148">
        <f t="shared" si="112"/>
        <v>12</v>
      </c>
      <c r="D857" s="262">
        <v>0</v>
      </c>
      <c r="E857" s="262">
        <v>0</v>
      </c>
      <c r="F857" s="262">
        <v>1</v>
      </c>
      <c r="G857" s="262">
        <v>0</v>
      </c>
      <c r="H857" s="262">
        <v>0</v>
      </c>
      <c r="I857" s="262">
        <v>0</v>
      </c>
      <c r="J857" s="262">
        <v>0</v>
      </c>
      <c r="K857" s="262">
        <v>1</v>
      </c>
      <c r="L857" s="262">
        <v>1</v>
      </c>
      <c r="M857" s="262">
        <v>1</v>
      </c>
      <c r="N857" s="262">
        <v>2</v>
      </c>
      <c r="O857" s="262">
        <v>0</v>
      </c>
      <c r="P857" s="262">
        <v>2</v>
      </c>
      <c r="Q857" s="262">
        <v>1</v>
      </c>
      <c r="R857" s="262">
        <v>1</v>
      </c>
      <c r="S857" s="262">
        <v>2</v>
      </c>
    </row>
    <row r="858" spans="1:19" ht="15.6">
      <c r="A858">
        <f t="shared" si="111"/>
        <v>10</v>
      </c>
      <c r="B858" s="191" t="str">
        <f>C858&amp;":"&amp;COUNTIF($C$6:C858,C858)</f>
        <v>10:6</v>
      </c>
      <c r="C858" s="148">
        <f t="shared" si="112"/>
        <v>10</v>
      </c>
      <c r="D858" s="262">
        <v>0</v>
      </c>
      <c r="E858" s="262">
        <v>0</v>
      </c>
      <c r="F858" s="262">
        <v>0</v>
      </c>
      <c r="G858" s="262">
        <v>0</v>
      </c>
      <c r="H858" s="262">
        <v>0</v>
      </c>
      <c r="I858" s="262">
        <v>0</v>
      </c>
      <c r="J858" s="262">
        <v>1</v>
      </c>
      <c r="K858" s="262">
        <v>1</v>
      </c>
      <c r="L858" s="262">
        <v>0</v>
      </c>
      <c r="M858" s="262">
        <v>0</v>
      </c>
      <c r="N858" s="262">
        <v>0</v>
      </c>
      <c r="O858" s="262">
        <v>1</v>
      </c>
      <c r="P858" s="262">
        <v>1</v>
      </c>
      <c r="Q858" s="262">
        <v>2</v>
      </c>
      <c r="R858" s="262">
        <v>2</v>
      </c>
      <c r="S858" s="262">
        <v>2</v>
      </c>
    </row>
    <row r="859" spans="1:19" ht="15.6">
      <c r="A859">
        <f t="shared" si="111"/>
        <v>7</v>
      </c>
      <c r="B859" s="191" t="str">
        <f>C859&amp;":"&amp;COUNTIF($C$6:C859,C859)</f>
        <v>7:13</v>
      </c>
      <c r="C859" s="148">
        <f t="shared" si="112"/>
        <v>7</v>
      </c>
      <c r="D859" s="262">
        <v>1</v>
      </c>
      <c r="E859" s="262">
        <v>0</v>
      </c>
      <c r="F859" s="262">
        <v>1</v>
      </c>
      <c r="G859" s="262">
        <v>0</v>
      </c>
      <c r="H859" s="262">
        <v>0</v>
      </c>
      <c r="I859" s="262">
        <v>0</v>
      </c>
      <c r="J859" s="262">
        <v>0</v>
      </c>
      <c r="K859" s="262">
        <v>1</v>
      </c>
      <c r="L859" s="262">
        <v>1</v>
      </c>
      <c r="M859" s="262">
        <v>0</v>
      </c>
      <c r="N859" s="262">
        <v>0</v>
      </c>
      <c r="O859" s="262">
        <v>1</v>
      </c>
      <c r="P859" s="262">
        <v>0</v>
      </c>
      <c r="Q859" s="262">
        <v>2</v>
      </c>
      <c r="R859" s="262">
        <v>0</v>
      </c>
      <c r="S859" s="262">
        <v>0</v>
      </c>
    </row>
    <row r="860" spans="1:19" ht="15.6">
      <c r="A860">
        <f t="shared" si="111"/>
        <v>14</v>
      </c>
      <c r="B860" s="191" t="str">
        <f>C860&amp;":"&amp;COUNTIF($C$6:C860,C860)</f>
        <v>14:5</v>
      </c>
      <c r="C860" s="148">
        <f t="shared" si="112"/>
        <v>14</v>
      </c>
      <c r="D860" s="262">
        <v>0</v>
      </c>
      <c r="E860" s="262">
        <v>1</v>
      </c>
      <c r="F860" s="262">
        <v>0</v>
      </c>
      <c r="G860" s="262">
        <v>0</v>
      </c>
      <c r="H860" s="262">
        <v>0</v>
      </c>
      <c r="I860" s="262">
        <v>1</v>
      </c>
      <c r="J860" s="262">
        <v>0</v>
      </c>
      <c r="K860" s="262">
        <v>1</v>
      </c>
      <c r="L860" s="262">
        <v>1</v>
      </c>
      <c r="M860" s="262">
        <v>1</v>
      </c>
      <c r="N860" s="262">
        <v>0</v>
      </c>
      <c r="O860" s="262">
        <v>2</v>
      </c>
      <c r="P860" s="262">
        <v>2</v>
      </c>
      <c r="Q860" s="262">
        <v>1</v>
      </c>
      <c r="R860" s="262">
        <v>2</v>
      </c>
      <c r="S860" s="262">
        <v>2</v>
      </c>
    </row>
    <row r="861" spans="1:19" ht="15.6">
      <c r="A861">
        <f t="shared" si="111"/>
        <v>11</v>
      </c>
      <c r="B861" s="191" t="str">
        <f>C861&amp;":"&amp;COUNTIF($C$6:C861,C861)</f>
        <v>11:13</v>
      </c>
      <c r="C861" s="148">
        <f t="shared" si="112"/>
        <v>11</v>
      </c>
      <c r="D861" s="262">
        <v>1</v>
      </c>
      <c r="E861" s="262">
        <v>1</v>
      </c>
      <c r="F861" s="262">
        <v>0</v>
      </c>
      <c r="G861" s="262">
        <v>0</v>
      </c>
      <c r="H861" s="262">
        <v>0</v>
      </c>
      <c r="I861" s="262">
        <v>0</v>
      </c>
      <c r="J861" s="262">
        <v>1</v>
      </c>
      <c r="K861" s="262">
        <v>1</v>
      </c>
      <c r="L861" s="262">
        <v>0</v>
      </c>
      <c r="M861" s="262">
        <v>1</v>
      </c>
      <c r="N861" s="262">
        <v>1</v>
      </c>
      <c r="O861" s="262">
        <v>0</v>
      </c>
      <c r="P861" s="262">
        <v>0</v>
      </c>
      <c r="Q861" s="262">
        <v>2</v>
      </c>
      <c r="R861" s="262">
        <v>2</v>
      </c>
      <c r="S861" s="262">
        <v>1</v>
      </c>
    </row>
    <row r="862" spans="1:19" ht="15.6">
      <c r="A862">
        <f t="shared" si="111"/>
        <v>7</v>
      </c>
      <c r="B862" s="191" t="str">
        <f>C862&amp;":"&amp;COUNTIF($C$6:C862,C862)</f>
        <v>7:14</v>
      </c>
      <c r="C862" s="148">
        <f t="shared" si="112"/>
        <v>7</v>
      </c>
      <c r="D862" s="262">
        <v>0</v>
      </c>
      <c r="E862" s="262">
        <v>0</v>
      </c>
      <c r="F862" s="262">
        <v>0</v>
      </c>
      <c r="G862" s="262">
        <v>0</v>
      </c>
      <c r="H862" s="262">
        <v>0</v>
      </c>
      <c r="I862" s="262">
        <v>0</v>
      </c>
      <c r="J862" s="262">
        <v>0</v>
      </c>
      <c r="K862" s="262">
        <v>0</v>
      </c>
      <c r="L862" s="262">
        <v>1</v>
      </c>
      <c r="M862" s="262">
        <v>0</v>
      </c>
      <c r="N862" s="262">
        <v>1</v>
      </c>
      <c r="O862" s="262">
        <v>1</v>
      </c>
      <c r="P862" s="262">
        <v>2</v>
      </c>
      <c r="Q862" s="262">
        <v>0</v>
      </c>
      <c r="R862" s="262">
        <v>0</v>
      </c>
      <c r="S862" s="262">
        <v>2</v>
      </c>
    </row>
    <row r="863" spans="1:19" ht="15.6">
      <c r="A863">
        <f t="shared" si="111"/>
        <v>12</v>
      </c>
      <c r="B863" s="191" t="str">
        <f>C863&amp;":"&amp;COUNTIF($C$6:C863,C863)</f>
        <v>12:6</v>
      </c>
      <c r="C863" s="148">
        <f t="shared" si="112"/>
        <v>12</v>
      </c>
      <c r="D863" s="262">
        <v>0</v>
      </c>
      <c r="E863" s="262">
        <v>0</v>
      </c>
      <c r="F863" s="262">
        <v>0</v>
      </c>
      <c r="G863" s="262">
        <v>0</v>
      </c>
      <c r="H863" s="262">
        <v>0</v>
      </c>
      <c r="I863" s="262">
        <v>0</v>
      </c>
      <c r="J863" s="262">
        <v>0</v>
      </c>
      <c r="K863" s="262">
        <v>1</v>
      </c>
      <c r="L863" s="262">
        <v>0</v>
      </c>
      <c r="M863" s="262">
        <v>1</v>
      </c>
      <c r="N863" s="262">
        <v>1</v>
      </c>
      <c r="O863" s="262">
        <v>2</v>
      </c>
      <c r="P863" s="262">
        <v>2</v>
      </c>
      <c r="Q863" s="262">
        <v>1</v>
      </c>
      <c r="R863" s="262">
        <v>2</v>
      </c>
      <c r="S863" s="262">
        <v>2</v>
      </c>
    </row>
    <row r="864" spans="1:19" ht="15.6">
      <c r="A864">
        <f t="shared" si="111"/>
        <v>12</v>
      </c>
      <c r="B864" s="191" t="str">
        <f>C864&amp;":"&amp;COUNTIF($C$6:C864,C864)</f>
        <v>12:7</v>
      </c>
      <c r="C864" s="148">
        <f t="shared" si="112"/>
        <v>12</v>
      </c>
      <c r="D864" s="262">
        <v>1</v>
      </c>
      <c r="E864" s="262">
        <v>0</v>
      </c>
      <c r="F864" s="262">
        <v>0</v>
      </c>
      <c r="G864" s="262">
        <v>0</v>
      </c>
      <c r="H864" s="262">
        <v>0</v>
      </c>
      <c r="I864" s="262">
        <v>1</v>
      </c>
      <c r="J864" s="262">
        <v>0</v>
      </c>
      <c r="K864" s="262">
        <v>1</v>
      </c>
      <c r="L864" s="262">
        <v>1</v>
      </c>
      <c r="M864" s="262">
        <v>1</v>
      </c>
      <c r="N864" s="262">
        <v>1</v>
      </c>
      <c r="O864" s="262">
        <v>2</v>
      </c>
      <c r="P864" s="262">
        <v>0</v>
      </c>
      <c r="Q864" s="262">
        <v>0</v>
      </c>
      <c r="R864" s="262">
        <v>2</v>
      </c>
      <c r="S864" s="262">
        <v>2</v>
      </c>
    </row>
    <row r="865" spans="1:19" ht="15.6">
      <c r="A865">
        <f t="shared" si="111"/>
        <v>13</v>
      </c>
      <c r="B865" s="191" t="str">
        <f>C865&amp;":"&amp;COUNTIF($C$6:C865,C865)</f>
        <v>13:11</v>
      </c>
      <c r="C865" s="148">
        <f t="shared" si="112"/>
        <v>13</v>
      </c>
      <c r="D865" s="262">
        <v>1</v>
      </c>
      <c r="E865" s="262">
        <v>1</v>
      </c>
      <c r="F865" s="262">
        <v>1</v>
      </c>
      <c r="G865" s="262">
        <v>0</v>
      </c>
      <c r="H865" s="262">
        <v>0</v>
      </c>
      <c r="I865" s="262">
        <v>0</v>
      </c>
      <c r="J865" s="262">
        <v>0</v>
      </c>
      <c r="K865" s="262">
        <v>0</v>
      </c>
      <c r="L865" s="262">
        <v>1</v>
      </c>
      <c r="M865" s="262">
        <v>1</v>
      </c>
      <c r="N865" s="262">
        <v>1</v>
      </c>
      <c r="O865" s="262">
        <v>1</v>
      </c>
      <c r="P865" s="262">
        <v>1</v>
      </c>
      <c r="Q865" s="262">
        <v>1</v>
      </c>
      <c r="R865" s="262">
        <v>2</v>
      </c>
      <c r="S865" s="262">
        <v>2</v>
      </c>
    </row>
    <row r="866" spans="1:19" ht="15.6">
      <c r="A866">
        <f t="shared" si="111"/>
        <v>11</v>
      </c>
      <c r="B866" s="191" t="str">
        <f>C866&amp;":"&amp;COUNTIF($C$6:C866,C866)</f>
        <v>11:14</v>
      </c>
      <c r="C866" s="148">
        <f t="shared" si="112"/>
        <v>11</v>
      </c>
      <c r="D866" s="262">
        <v>1</v>
      </c>
      <c r="E866" s="262">
        <v>0</v>
      </c>
      <c r="F866" s="262">
        <v>1</v>
      </c>
      <c r="G866" s="262">
        <v>0</v>
      </c>
      <c r="H866" s="262">
        <v>1</v>
      </c>
      <c r="I866" s="262">
        <v>0</v>
      </c>
      <c r="J866" s="262">
        <v>0</v>
      </c>
      <c r="K866" s="262">
        <v>0</v>
      </c>
      <c r="L866" s="262">
        <v>1</v>
      </c>
      <c r="M866" s="262">
        <v>1</v>
      </c>
      <c r="N866" s="262">
        <v>1</v>
      </c>
      <c r="O866" s="262">
        <v>0</v>
      </c>
      <c r="P866" s="262">
        <v>1</v>
      </c>
      <c r="Q866" s="262">
        <v>2</v>
      </c>
      <c r="R866" s="262">
        <v>0</v>
      </c>
      <c r="S866" s="262">
        <v>2</v>
      </c>
    </row>
    <row r="867" spans="1:19" ht="15.6">
      <c r="A867">
        <f t="shared" si="111"/>
        <v>14</v>
      </c>
      <c r="B867" s="191" t="str">
        <f>C867&amp;":"&amp;COUNTIF($C$6:C867,C867)</f>
        <v>14:6</v>
      </c>
      <c r="C867" s="148">
        <f t="shared" si="112"/>
        <v>14</v>
      </c>
      <c r="D867" s="262">
        <v>0</v>
      </c>
      <c r="E867" s="262">
        <v>0</v>
      </c>
      <c r="F867" s="262">
        <v>1</v>
      </c>
      <c r="G867" s="262">
        <v>0</v>
      </c>
      <c r="H867" s="262">
        <v>0</v>
      </c>
      <c r="I867" s="262">
        <v>0</v>
      </c>
      <c r="J867" s="262">
        <v>1</v>
      </c>
      <c r="K867" s="262">
        <v>1</v>
      </c>
      <c r="L867" s="262">
        <v>1</v>
      </c>
      <c r="M867" s="262">
        <v>0</v>
      </c>
      <c r="N867" s="262">
        <v>1</v>
      </c>
      <c r="O867" s="262">
        <v>1</v>
      </c>
      <c r="P867" s="262">
        <v>2</v>
      </c>
      <c r="Q867" s="262">
        <v>2</v>
      </c>
      <c r="R867" s="262">
        <v>2</v>
      </c>
      <c r="S867" s="262">
        <v>2</v>
      </c>
    </row>
    <row r="868" spans="1:19" ht="15.6">
      <c r="A868">
        <f t="shared" si="111"/>
        <v>7</v>
      </c>
      <c r="B868" s="191" t="str">
        <f>C868&amp;":"&amp;COUNTIF($C$6:C868,C868)</f>
        <v>7:15</v>
      </c>
      <c r="C868" s="148">
        <f t="shared" si="112"/>
        <v>7</v>
      </c>
      <c r="D868" s="262">
        <v>0</v>
      </c>
      <c r="E868" s="262">
        <v>0</v>
      </c>
      <c r="F868" s="262">
        <v>0</v>
      </c>
      <c r="G868" s="262">
        <v>0</v>
      </c>
      <c r="H868" s="262">
        <v>0</v>
      </c>
      <c r="I868" s="262">
        <v>0</v>
      </c>
      <c r="J868" s="262">
        <v>0</v>
      </c>
      <c r="K868" s="262">
        <v>0</v>
      </c>
      <c r="L868" s="262">
        <v>0</v>
      </c>
      <c r="M868" s="262">
        <v>1</v>
      </c>
      <c r="N868" s="262">
        <v>1</v>
      </c>
      <c r="O868" s="262">
        <v>2</v>
      </c>
      <c r="P868" s="262">
        <v>0</v>
      </c>
      <c r="Q868" s="262">
        <v>2</v>
      </c>
      <c r="R868" s="262">
        <v>0</v>
      </c>
      <c r="S868" s="262">
        <v>1</v>
      </c>
    </row>
    <row r="869" spans="1:19" ht="15.6">
      <c r="A869">
        <f t="shared" si="111"/>
        <v>10</v>
      </c>
      <c r="B869" s="191" t="str">
        <f>C869&amp;":"&amp;COUNTIF($C$6:C869,C869)</f>
        <v>10:7</v>
      </c>
      <c r="C869" s="148">
        <f t="shared" si="112"/>
        <v>10</v>
      </c>
      <c r="D869" s="262">
        <v>1</v>
      </c>
      <c r="E869" s="262">
        <v>1</v>
      </c>
      <c r="F869" s="262">
        <v>1</v>
      </c>
      <c r="G869" s="262">
        <v>1</v>
      </c>
      <c r="H869" s="262">
        <v>0</v>
      </c>
      <c r="I869" s="262">
        <v>1</v>
      </c>
      <c r="J869" s="262">
        <v>0</v>
      </c>
      <c r="K869" s="262">
        <v>0</v>
      </c>
      <c r="L869" s="262">
        <v>0</v>
      </c>
      <c r="M869" s="262">
        <v>1</v>
      </c>
      <c r="N869" s="262">
        <v>0</v>
      </c>
      <c r="O869" s="262">
        <v>1</v>
      </c>
      <c r="P869" s="262">
        <v>0</v>
      </c>
      <c r="Q869" s="262">
        <v>2</v>
      </c>
      <c r="R869" s="262">
        <v>0</v>
      </c>
      <c r="S869" s="262">
        <v>1</v>
      </c>
    </row>
    <row r="870" spans="1:19" ht="15.6">
      <c r="A870">
        <f t="shared" si="111"/>
        <v>11</v>
      </c>
      <c r="B870" s="191" t="str">
        <f>C870&amp;":"&amp;COUNTIF($C$6:C870,C870)</f>
        <v>11:15</v>
      </c>
      <c r="C870" s="148">
        <f t="shared" si="112"/>
        <v>11</v>
      </c>
      <c r="D870" s="262">
        <v>0</v>
      </c>
      <c r="E870" s="262">
        <v>1</v>
      </c>
      <c r="F870" s="262">
        <v>1</v>
      </c>
      <c r="G870" s="262">
        <v>1</v>
      </c>
      <c r="H870" s="262">
        <v>0</v>
      </c>
      <c r="I870" s="262">
        <v>0</v>
      </c>
      <c r="J870" s="262">
        <v>1</v>
      </c>
      <c r="K870" s="262">
        <v>0</v>
      </c>
      <c r="L870" s="262">
        <v>1</v>
      </c>
      <c r="M870" s="262">
        <v>1</v>
      </c>
      <c r="N870" s="262">
        <v>2</v>
      </c>
      <c r="O870" s="262">
        <v>0</v>
      </c>
      <c r="P870" s="262">
        <v>1</v>
      </c>
      <c r="Q870" s="262">
        <v>1</v>
      </c>
      <c r="R870" s="262">
        <v>0</v>
      </c>
      <c r="S870" s="262">
        <v>1</v>
      </c>
    </row>
    <row r="871" spans="1:19" ht="15.6">
      <c r="A871">
        <f t="shared" si="111"/>
        <v>7</v>
      </c>
      <c r="B871" s="191" t="str">
        <f>C871&amp;":"&amp;COUNTIF($C$6:C871,C871)</f>
        <v>7:16</v>
      </c>
      <c r="C871" s="148">
        <f t="shared" si="112"/>
        <v>7</v>
      </c>
      <c r="D871" s="262">
        <v>1</v>
      </c>
      <c r="E871" s="262">
        <v>1</v>
      </c>
      <c r="F871" s="262">
        <v>0</v>
      </c>
      <c r="G871" s="262">
        <v>0</v>
      </c>
      <c r="H871" s="262">
        <v>0</v>
      </c>
      <c r="I871" s="262">
        <v>1</v>
      </c>
      <c r="J871" s="262">
        <v>1</v>
      </c>
      <c r="K871" s="262">
        <v>0</v>
      </c>
      <c r="L871" s="262">
        <v>0</v>
      </c>
      <c r="M871" s="262">
        <v>0</v>
      </c>
      <c r="N871" s="262">
        <v>0</v>
      </c>
      <c r="O871" s="262">
        <v>0</v>
      </c>
      <c r="P871" s="262">
        <v>1</v>
      </c>
      <c r="Q871" s="262">
        <v>1</v>
      </c>
      <c r="R871" s="262">
        <v>1</v>
      </c>
      <c r="S871" s="262">
        <v>0</v>
      </c>
    </row>
    <row r="872" spans="1:19" ht="15.6">
      <c r="A872">
        <f t="shared" si="111"/>
        <v>6</v>
      </c>
      <c r="B872" s="191" t="str">
        <f>C872&amp;":"&amp;COUNTIF($C$6:C872,C872)</f>
        <v>6:3</v>
      </c>
      <c r="C872" s="148">
        <f t="shared" si="112"/>
        <v>6</v>
      </c>
      <c r="D872" s="262">
        <v>0</v>
      </c>
      <c r="E872" s="262">
        <v>0</v>
      </c>
      <c r="F872" s="262">
        <v>1</v>
      </c>
      <c r="G872" s="262">
        <v>0</v>
      </c>
      <c r="H872" s="262">
        <v>0</v>
      </c>
      <c r="I872" s="262">
        <v>0</v>
      </c>
      <c r="J872" s="262">
        <v>0</v>
      </c>
      <c r="K872" s="262">
        <v>0</v>
      </c>
      <c r="L872" s="262">
        <v>1</v>
      </c>
      <c r="M872" s="262">
        <v>1</v>
      </c>
      <c r="N872" s="262">
        <v>1</v>
      </c>
      <c r="O872" s="262">
        <v>1</v>
      </c>
      <c r="P872" s="262">
        <v>0</v>
      </c>
      <c r="Q872" s="262">
        <v>0</v>
      </c>
      <c r="R872" s="262">
        <v>1</v>
      </c>
      <c r="S872" s="262">
        <v>0</v>
      </c>
    </row>
    <row r="873" spans="1:19" ht="15.6">
      <c r="A873">
        <f t="shared" si="111"/>
        <v>10</v>
      </c>
      <c r="B873" s="191" t="str">
        <f>C873&amp;":"&amp;COUNTIF($C$6:C873,C873)</f>
        <v>10:8</v>
      </c>
      <c r="C873" s="148">
        <f t="shared" si="112"/>
        <v>10</v>
      </c>
      <c r="D873" s="262">
        <v>0</v>
      </c>
      <c r="E873" s="262">
        <v>0</v>
      </c>
      <c r="F873" s="262">
        <v>0</v>
      </c>
      <c r="G873" s="262">
        <v>0</v>
      </c>
      <c r="H873" s="262">
        <v>0</v>
      </c>
      <c r="I873" s="262">
        <v>0</v>
      </c>
      <c r="J873" s="262">
        <v>1</v>
      </c>
      <c r="K873" s="262">
        <v>1</v>
      </c>
      <c r="L873" s="262">
        <v>0</v>
      </c>
      <c r="M873" s="262">
        <v>0</v>
      </c>
      <c r="N873" s="262">
        <v>0</v>
      </c>
      <c r="O873" s="262">
        <v>2</v>
      </c>
      <c r="P873" s="262">
        <v>2</v>
      </c>
      <c r="Q873" s="262">
        <v>2</v>
      </c>
      <c r="R873" s="262">
        <v>0</v>
      </c>
      <c r="S873" s="262">
        <v>2</v>
      </c>
    </row>
    <row r="874" spans="1:19" ht="15.6">
      <c r="A874">
        <f t="shared" si="111"/>
        <v>15</v>
      </c>
      <c r="B874" s="191" t="str">
        <f>C874&amp;":"&amp;COUNTIF($C$6:C874,C874)</f>
        <v>15:8</v>
      </c>
      <c r="C874" s="148">
        <f t="shared" si="112"/>
        <v>15</v>
      </c>
      <c r="D874" s="262">
        <v>1</v>
      </c>
      <c r="E874" s="262">
        <v>1</v>
      </c>
      <c r="F874" s="262">
        <v>0</v>
      </c>
      <c r="G874" s="262">
        <v>1</v>
      </c>
      <c r="H874" s="262">
        <v>1</v>
      </c>
      <c r="I874" s="262">
        <v>0</v>
      </c>
      <c r="J874" s="262">
        <v>1</v>
      </c>
      <c r="K874" s="262">
        <v>1</v>
      </c>
      <c r="L874" s="262">
        <v>1</v>
      </c>
      <c r="M874" s="262">
        <v>1</v>
      </c>
      <c r="N874" s="262">
        <v>1</v>
      </c>
      <c r="O874" s="262">
        <v>0</v>
      </c>
      <c r="P874" s="262">
        <v>0</v>
      </c>
      <c r="Q874" s="262">
        <v>2</v>
      </c>
      <c r="R874" s="262">
        <v>2</v>
      </c>
      <c r="S874" s="262">
        <v>2</v>
      </c>
    </row>
    <row r="875" spans="1:19" ht="15.6">
      <c r="A875">
        <f t="shared" si="111"/>
        <v>10</v>
      </c>
      <c r="B875" s="191" t="str">
        <f>C875&amp;":"&amp;COUNTIF($C$6:C875,C875)</f>
        <v>10:9</v>
      </c>
      <c r="C875" s="148">
        <f t="shared" si="112"/>
        <v>10</v>
      </c>
      <c r="D875" s="262">
        <v>0</v>
      </c>
      <c r="E875" s="262">
        <v>1</v>
      </c>
      <c r="F875" s="262">
        <v>0</v>
      </c>
      <c r="G875" s="262">
        <v>0</v>
      </c>
      <c r="H875" s="262">
        <v>0</v>
      </c>
      <c r="I875" s="262">
        <v>1</v>
      </c>
      <c r="J875" s="262">
        <v>1</v>
      </c>
      <c r="K875" s="262">
        <v>0</v>
      </c>
      <c r="L875" s="262">
        <v>1</v>
      </c>
      <c r="M875" s="262">
        <v>0</v>
      </c>
      <c r="N875" s="262">
        <v>1</v>
      </c>
      <c r="O875" s="262">
        <v>2</v>
      </c>
      <c r="P875" s="262">
        <v>0</v>
      </c>
      <c r="Q875" s="262">
        <v>1</v>
      </c>
      <c r="R875" s="262">
        <v>2</v>
      </c>
      <c r="S875" s="262">
        <v>0</v>
      </c>
    </row>
    <row r="876" spans="1:19" ht="15.6">
      <c r="A876">
        <f t="shared" si="111"/>
        <v>4</v>
      </c>
      <c r="B876" s="191" t="str">
        <f>C876&amp;":"&amp;COUNTIF($C$6:C876,C876)</f>
        <v>4:2</v>
      </c>
      <c r="C876" s="148">
        <f t="shared" si="112"/>
        <v>4</v>
      </c>
      <c r="D876" s="262">
        <v>0</v>
      </c>
      <c r="E876" s="262">
        <v>0</v>
      </c>
      <c r="F876" s="262">
        <v>0</v>
      </c>
      <c r="G876" s="262">
        <v>0</v>
      </c>
      <c r="H876" s="262">
        <v>0</v>
      </c>
      <c r="I876" s="262">
        <v>0</v>
      </c>
      <c r="J876" s="262">
        <v>1</v>
      </c>
      <c r="K876" s="262">
        <v>0</v>
      </c>
      <c r="L876" s="262">
        <v>0</v>
      </c>
      <c r="M876" s="262">
        <v>0</v>
      </c>
      <c r="N876" s="262">
        <v>1</v>
      </c>
      <c r="O876" s="262">
        <v>0</v>
      </c>
      <c r="P876" s="262">
        <v>1</v>
      </c>
      <c r="Q876" s="262">
        <v>0</v>
      </c>
      <c r="R876" s="262">
        <v>0</v>
      </c>
      <c r="S876" s="262">
        <v>1</v>
      </c>
    </row>
    <row r="877" spans="1:19" ht="15.6">
      <c r="A877">
        <f t="shared" si="111"/>
        <v>11</v>
      </c>
      <c r="B877" s="191" t="str">
        <f>C877&amp;":"&amp;COUNTIF($C$6:C877,C877)</f>
        <v>11:16</v>
      </c>
      <c r="C877" s="148">
        <f t="shared" si="112"/>
        <v>11</v>
      </c>
      <c r="D877" s="262">
        <v>1</v>
      </c>
      <c r="E877" s="262">
        <v>0</v>
      </c>
      <c r="F877" s="262">
        <v>0</v>
      </c>
      <c r="G877" s="262">
        <v>0</v>
      </c>
      <c r="H877" s="262">
        <v>0</v>
      </c>
      <c r="I877" s="262">
        <v>1</v>
      </c>
      <c r="J877" s="262">
        <v>0</v>
      </c>
      <c r="K877" s="262">
        <v>0</v>
      </c>
      <c r="L877" s="262">
        <v>1</v>
      </c>
      <c r="M877" s="262">
        <v>0</v>
      </c>
      <c r="N877" s="262">
        <v>0</v>
      </c>
      <c r="O877" s="262">
        <v>2</v>
      </c>
      <c r="P877" s="262">
        <v>1</v>
      </c>
      <c r="Q877" s="262">
        <v>2</v>
      </c>
      <c r="R877" s="262">
        <v>2</v>
      </c>
      <c r="S877" s="262">
        <v>1</v>
      </c>
    </row>
    <row r="878" spans="1:19" ht="15.6">
      <c r="A878">
        <f t="shared" si="111"/>
        <v>9</v>
      </c>
      <c r="B878" s="191" t="str">
        <f>C878&amp;":"&amp;COUNTIF($C$6:C878,C878)</f>
        <v>9:8</v>
      </c>
      <c r="C878" s="148">
        <f t="shared" si="112"/>
        <v>9</v>
      </c>
      <c r="D878" s="262">
        <v>0</v>
      </c>
      <c r="E878" s="262">
        <v>0</v>
      </c>
      <c r="F878" s="262">
        <v>1</v>
      </c>
      <c r="G878" s="262">
        <v>0</v>
      </c>
      <c r="H878" s="262">
        <v>0</v>
      </c>
      <c r="I878" s="262">
        <v>0</v>
      </c>
      <c r="J878" s="262">
        <v>1</v>
      </c>
      <c r="K878" s="262">
        <v>0</v>
      </c>
      <c r="L878" s="262">
        <v>1</v>
      </c>
      <c r="M878" s="262">
        <v>1</v>
      </c>
      <c r="N878" s="262">
        <v>1</v>
      </c>
      <c r="O878" s="262">
        <v>1</v>
      </c>
      <c r="P878" s="262">
        <v>2</v>
      </c>
      <c r="Q878" s="262">
        <v>0</v>
      </c>
      <c r="R878" s="262">
        <v>0</v>
      </c>
      <c r="S878" s="262">
        <v>1</v>
      </c>
    </row>
    <row r="879" spans="1:19" ht="15.6">
      <c r="A879">
        <f t="shared" si="111"/>
        <v>7</v>
      </c>
      <c r="B879" s="191" t="str">
        <f>C879&amp;":"&amp;COUNTIF($C$6:C879,C879)</f>
        <v>7:17</v>
      </c>
      <c r="C879" s="148">
        <f t="shared" si="112"/>
        <v>7</v>
      </c>
      <c r="D879" s="262">
        <v>0</v>
      </c>
      <c r="E879" s="262">
        <v>0</v>
      </c>
      <c r="F879" s="262">
        <v>0</v>
      </c>
      <c r="G879" s="262">
        <v>0</v>
      </c>
      <c r="H879" s="262">
        <v>0</v>
      </c>
      <c r="I879" s="262">
        <v>0</v>
      </c>
      <c r="J879" s="262">
        <v>1</v>
      </c>
      <c r="K879" s="262">
        <v>0</v>
      </c>
      <c r="L879" s="262">
        <v>0</v>
      </c>
      <c r="M879" s="262">
        <v>1</v>
      </c>
      <c r="N879" s="262">
        <v>0</v>
      </c>
      <c r="O879" s="262">
        <v>0</v>
      </c>
      <c r="P879" s="262">
        <v>0</v>
      </c>
      <c r="Q879" s="262">
        <v>2</v>
      </c>
      <c r="R879" s="262">
        <v>2</v>
      </c>
      <c r="S879" s="262">
        <v>1</v>
      </c>
    </row>
    <row r="880" spans="1:19" ht="15.6">
      <c r="A880">
        <f t="shared" si="111"/>
        <v>11</v>
      </c>
      <c r="B880" s="191" t="str">
        <f>C880&amp;":"&amp;COUNTIF($C$6:C880,C880)</f>
        <v>11:17</v>
      </c>
      <c r="C880" s="148">
        <f t="shared" si="112"/>
        <v>11</v>
      </c>
      <c r="D880" s="262">
        <v>1</v>
      </c>
      <c r="E880" s="262">
        <v>1</v>
      </c>
      <c r="F880" s="262">
        <v>1</v>
      </c>
      <c r="G880" s="262">
        <v>0</v>
      </c>
      <c r="H880" s="262">
        <v>0</v>
      </c>
      <c r="I880" s="262">
        <v>1</v>
      </c>
      <c r="J880" s="262">
        <v>0</v>
      </c>
      <c r="K880" s="262">
        <v>1</v>
      </c>
      <c r="L880" s="262">
        <v>0</v>
      </c>
      <c r="M880" s="262">
        <v>0</v>
      </c>
      <c r="N880" s="262">
        <v>0</v>
      </c>
      <c r="O880" s="262">
        <v>0</v>
      </c>
      <c r="P880" s="262">
        <v>0</v>
      </c>
      <c r="Q880" s="262">
        <v>2</v>
      </c>
      <c r="R880" s="262">
        <v>2</v>
      </c>
      <c r="S880" s="262">
        <v>2</v>
      </c>
    </row>
    <row r="881" spans="1:19" ht="15.6">
      <c r="A881">
        <f t="shared" si="111"/>
        <v>14</v>
      </c>
      <c r="B881" s="191" t="str">
        <f>C881&amp;":"&amp;COUNTIF($C$6:C881,C881)</f>
        <v>14:7</v>
      </c>
      <c r="C881" s="148">
        <f t="shared" si="112"/>
        <v>14</v>
      </c>
      <c r="D881" s="262">
        <v>1</v>
      </c>
      <c r="E881" s="262">
        <v>0</v>
      </c>
      <c r="F881" s="262">
        <v>0</v>
      </c>
      <c r="G881" s="262">
        <v>1</v>
      </c>
      <c r="H881" s="262">
        <v>1</v>
      </c>
      <c r="I881" s="262">
        <v>0</v>
      </c>
      <c r="J881" s="262">
        <v>1</v>
      </c>
      <c r="K881" s="262">
        <v>1</v>
      </c>
      <c r="L881" s="262">
        <v>0</v>
      </c>
      <c r="M881" s="262">
        <v>0</v>
      </c>
      <c r="N881" s="262">
        <v>2</v>
      </c>
      <c r="O881" s="262">
        <v>2</v>
      </c>
      <c r="P881" s="262">
        <v>2</v>
      </c>
      <c r="Q881" s="262">
        <v>2</v>
      </c>
      <c r="R881" s="262">
        <v>0</v>
      </c>
      <c r="S881" s="262">
        <v>1</v>
      </c>
    </row>
    <row r="882" spans="1:19" ht="15.6">
      <c r="A882">
        <f t="shared" si="111"/>
        <v>8</v>
      </c>
      <c r="B882" s="191" t="str">
        <f>C882&amp;":"&amp;COUNTIF($C$6:C882,C882)</f>
        <v>8:9</v>
      </c>
      <c r="C882" s="148">
        <f t="shared" si="112"/>
        <v>8</v>
      </c>
      <c r="D882" s="262">
        <v>0</v>
      </c>
      <c r="E882" s="262">
        <v>0</v>
      </c>
      <c r="F882" s="262">
        <v>0</v>
      </c>
      <c r="G882" s="262">
        <v>1</v>
      </c>
      <c r="H882" s="262">
        <v>1</v>
      </c>
      <c r="I882" s="262">
        <v>0</v>
      </c>
      <c r="J882" s="262">
        <v>1</v>
      </c>
      <c r="K882" s="262">
        <v>0</v>
      </c>
      <c r="L882" s="262">
        <v>1</v>
      </c>
      <c r="M882" s="262">
        <v>0</v>
      </c>
      <c r="N882" s="262">
        <v>1</v>
      </c>
      <c r="O882" s="262">
        <v>0</v>
      </c>
      <c r="P882" s="262">
        <v>0</v>
      </c>
      <c r="Q882" s="262">
        <v>0</v>
      </c>
      <c r="R882" s="262">
        <v>2</v>
      </c>
      <c r="S882" s="262">
        <v>1</v>
      </c>
    </row>
    <row r="883" spans="1:19" ht="15.6">
      <c r="A883">
        <f t="shared" si="111"/>
        <v>9</v>
      </c>
      <c r="B883" s="191" t="str">
        <f>C883&amp;":"&amp;COUNTIF($C$6:C883,C883)</f>
        <v>9:9</v>
      </c>
      <c r="C883" s="148">
        <f t="shared" si="112"/>
        <v>9</v>
      </c>
      <c r="D883" s="262">
        <v>0</v>
      </c>
      <c r="E883" s="262">
        <v>0</v>
      </c>
      <c r="F883" s="262">
        <v>1</v>
      </c>
      <c r="G883" s="262">
        <v>0</v>
      </c>
      <c r="H883" s="262">
        <v>0</v>
      </c>
      <c r="I883" s="262">
        <v>0</v>
      </c>
      <c r="J883" s="262">
        <v>1</v>
      </c>
      <c r="K883" s="262">
        <v>1</v>
      </c>
      <c r="L883" s="262">
        <v>1</v>
      </c>
      <c r="M883" s="262">
        <v>0</v>
      </c>
      <c r="N883" s="262">
        <v>2</v>
      </c>
      <c r="O883" s="262">
        <v>2</v>
      </c>
      <c r="P883" s="262">
        <v>0</v>
      </c>
      <c r="Q883" s="262">
        <v>1</v>
      </c>
      <c r="R883" s="262">
        <v>0</v>
      </c>
      <c r="S883" s="262">
        <v>0</v>
      </c>
    </row>
    <row r="884" spans="1:19" ht="15.6">
      <c r="A884">
        <f t="shared" si="111"/>
        <v>9</v>
      </c>
      <c r="B884" s="191" t="str">
        <f>C884&amp;":"&amp;COUNTIF($C$6:C884,C884)</f>
        <v>9:10</v>
      </c>
      <c r="C884" s="148">
        <f t="shared" si="112"/>
        <v>9</v>
      </c>
      <c r="D884" s="262">
        <v>0</v>
      </c>
      <c r="E884" s="262">
        <v>0</v>
      </c>
      <c r="F884" s="262">
        <v>1</v>
      </c>
      <c r="G884" s="262">
        <v>0</v>
      </c>
      <c r="H884" s="262">
        <v>0</v>
      </c>
      <c r="I884" s="262">
        <v>0</v>
      </c>
      <c r="J884" s="262">
        <v>1</v>
      </c>
      <c r="K884" s="262">
        <v>0</v>
      </c>
      <c r="L884" s="262">
        <v>1</v>
      </c>
      <c r="M884" s="262">
        <v>0</v>
      </c>
      <c r="N884" s="262">
        <v>0</v>
      </c>
      <c r="O884" s="262">
        <v>2</v>
      </c>
      <c r="P884" s="262">
        <v>2</v>
      </c>
      <c r="Q884" s="262">
        <v>1</v>
      </c>
      <c r="R884" s="262">
        <v>0</v>
      </c>
      <c r="S884" s="262">
        <v>1</v>
      </c>
    </row>
    <row r="885" spans="1:19" ht="15.6">
      <c r="A885">
        <f t="shared" si="111"/>
        <v>12</v>
      </c>
      <c r="B885" s="191" t="str">
        <f>C885&amp;":"&amp;COUNTIF($C$6:C885,C885)</f>
        <v>12:8</v>
      </c>
      <c r="C885" s="148">
        <f t="shared" si="112"/>
        <v>12</v>
      </c>
      <c r="D885" s="262">
        <v>1</v>
      </c>
      <c r="E885" s="262">
        <v>0</v>
      </c>
      <c r="F885" s="262">
        <v>0</v>
      </c>
      <c r="G885" s="262">
        <v>1</v>
      </c>
      <c r="H885" s="262">
        <v>1</v>
      </c>
      <c r="I885" s="262">
        <v>1</v>
      </c>
      <c r="J885" s="262">
        <v>0</v>
      </c>
      <c r="K885" s="262">
        <v>0</v>
      </c>
      <c r="L885" s="262">
        <v>0</v>
      </c>
      <c r="M885" s="262">
        <v>1</v>
      </c>
      <c r="N885" s="262">
        <v>1</v>
      </c>
      <c r="O885" s="262">
        <v>2</v>
      </c>
      <c r="P885" s="262">
        <v>0</v>
      </c>
      <c r="Q885" s="262">
        <v>2</v>
      </c>
      <c r="R885" s="262">
        <v>0</v>
      </c>
      <c r="S885" s="262">
        <v>2</v>
      </c>
    </row>
    <row r="886" spans="1:19" ht="15.6">
      <c r="A886">
        <f t="shared" si="111"/>
        <v>10</v>
      </c>
      <c r="B886" s="191" t="str">
        <f>C886&amp;":"&amp;COUNTIF($C$6:C886,C886)</f>
        <v>10:10</v>
      </c>
      <c r="C886" s="148">
        <f t="shared" si="112"/>
        <v>10</v>
      </c>
      <c r="D886" s="262">
        <v>0</v>
      </c>
      <c r="E886" s="262">
        <v>1</v>
      </c>
      <c r="F886" s="262">
        <v>0</v>
      </c>
      <c r="G886" s="262">
        <v>1</v>
      </c>
      <c r="H886" s="262">
        <v>0</v>
      </c>
      <c r="I886" s="262">
        <v>1</v>
      </c>
      <c r="J886" s="262">
        <v>0</v>
      </c>
      <c r="K886" s="262">
        <v>1</v>
      </c>
      <c r="L886" s="262">
        <v>1</v>
      </c>
      <c r="M886" s="262">
        <v>0</v>
      </c>
      <c r="N886" s="262">
        <v>0</v>
      </c>
      <c r="O886" s="262">
        <v>1</v>
      </c>
      <c r="P886" s="262">
        <v>2</v>
      </c>
      <c r="Q886" s="262">
        <v>0</v>
      </c>
      <c r="R886" s="262">
        <v>2</v>
      </c>
      <c r="S886" s="262">
        <v>0</v>
      </c>
    </row>
    <row r="887" spans="1:19" ht="15.6">
      <c r="A887">
        <f t="shared" si="111"/>
        <v>12</v>
      </c>
      <c r="B887" s="191" t="str">
        <f>C887&amp;":"&amp;COUNTIF($C$6:C887,C887)</f>
        <v>12:9</v>
      </c>
      <c r="C887" s="148">
        <f t="shared" si="112"/>
        <v>12</v>
      </c>
      <c r="D887" s="262">
        <v>0</v>
      </c>
      <c r="E887" s="262">
        <v>1</v>
      </c>
      <c r="F887" s="262">
        <v>1</v>
      </c>
      <c r="G887" s="262">
        <v>1</v>
      </c>
      <c r="H887" s="262">
        <v>1</v>
      </c>
      <c r="I887" s="262">
        <v>1</v>
      </c>
      <c r="J887" s="262">
        <v>0</v>
      </c>
      <c r="K887" s="262">
        <v>0</v>
      </c>
      <c r="L887" s="262">
        <v>1</v>
      </c>
      <c r="M887" s="262">
        <v>0</v>
      </c>
      <c r="N887" s="262">
        <v>1</v>
      </c>
      <c r="O887" s="262">
        <v>1</v>
      </c>
      <c r="P887" s="262">
        <v>0</v>
      </c>
      <c r="Q887" s="262">
        <v>1</v>
      </c>
      <c r="R887" s="262">
        <v>2</v>
      </c>
      <c r="S887" s="262">
        <v>1</v>
      </c>
    </row>
    <row r="888" spans="1:19" ht="15.6">
      <c r="A888">
        <f t="shared" si="111"/>
        <v>10</v>
      </c>
      <c r="B888" s="191" t="str">
        <f>C888&amp;":"&amp;COUNTIF($C$6:C888,C888)</f>
        <v>10:11</v>
      </c>
      <c r="C888" s="148">
        <f t="shared" si="112"/>
        <v>10</v>
      </c>
      <c r="D888" s="262">
        <v>0</v>
      </c>
      <c r="E888" s="262">
        <v>0</v>
      </c>
      <c r="F888" s="262">
        <v>0</v>
      </c>
      <c r="G888" s="262">
        <v>0</v>
      </c>
      <c r="H888" s="262">
        <v>0</v>
      </c>
      <c r="I888" s="262">
        <v>0</v>
      </c>
      <c r="J888" s="262">
        <v>1</v>
      </c>
      <c r="K888" s="262">
        <v>0</v>
      </c>
      <c r="L888" s="262">
        <v>1</v>
      </c>
      <c r="M888" s="262">
        <v>1</v>
      </c>
      <c r="N888" s="262">
        <v>1</v>
      </c>
      <c r="O888" s="262">
        <v>2</v>
      </c>
      <c r="P888" s="262">
        <v>2</v>
      </c>
      <c r="Q888" s="262">
        <v>1</v>
      </c>
      <c r="R888" s="262">
        <v>0</v>
      </c>
      <c r="S888" s="262">
        <v>1</v>
      </c>
    </row>
    <row r="889" spans="1:19" ht="15.6">
      <c r="A889">
        <f t="shared" si="111"/>
        <v>12</v>
      </c>
      <c r="B889" s="191" t="str">
        <f>C889&amp;":"&amp;COUNTIF($C$6:C889,C889)</f>
        <v>12:10</v>
      </c>
      <c r="C889" s="148">
        <f t="shared" si="112"/>
        <v>12</v>
      </c>
      <c r="D889" s="262">
        <v>0</v>
      </c>
      <c r="E889" s="262">
        <v>0</v>
      </c>
      <c r="F889" s="262">
        <v>0</v>
      </c>
      <c r="G889" s="262">
        <v>0</v>
      </c>
      <c r="H889" s="262">
        <v>0</v>
      </c>
      <c r="I889" s="262">
        <v>0</v>
      </c>
      <c r="J889" s="262">
        <v>1</v>
      </c>
      <c r="K889" s="262">
        <v>1</v>
      </c>
      <c r="L889" s="262">
        <v>1</v>
      </c>
      <c r="M889" s="262">
        <v>0</v>
      </c>
      <c r="N889" s="262">
        <v>2</v>
      </c>
      <c r="O889" s="262">
        <v>1</v>
      </c>
      <c r="P889" s="262">
        <v>1</v>
      </c>
      <c r="Q889" s="262">
        <v>2</v>
      </c>
      <c r="R889" s="262">
        <v>1</v>
      </c>
      <c r="S889" s="262">
        <v>2</v>
      </c>
    </row>
    <row r="890" spans="1:19" ht="15.6">
      <c r="A890">
        <f t="shared" si="111"/>
        <v>11</v>
      </c>
      <c r="B890" s="191" t="str">
        <f>C890&amp;":"&amp;COUNTIF($C$6:C890,C890)</f>
        <v>11:18</v>
      </c>
      <c r="C890" s="148">
        <f t="shared" si="112"/>
        <v>11</v>
      </c>
      <c r="D890" s="262">
        <v>0</v>
      </c>
      <c r="E890" s="262">
        <v>1</v>
      </c>
      <c r="F890" s="262">
        <v>1</v>
      </c>
      <c r="G890" s="262">
        <v>0</v>
      </c>
      <c r="H890" s="262">
        <v>1</v>
      </c>
      <c r="I890" s="262">
        <v>1</v>
      </c>
      <c r="J890" s="262">
        <v>0</v>
      </c>
      <c r="K890" s="262">
        <v>0</v>
      </c>
      <c r="L890" s="262">
        <v>1</v>
      </c>
      <c r="M890" s="262">
        <v>1</v>
      </c>
      <c r="N890" s="262">
        <v>0</v>
      </c>
      <c r="O890" s="262">
        <v>1</v>
      </c>
      <c r="P890" s="262">
        <v>1</v>
      </c>
      <c r="Q890" s="262">
        <v>1</v>
      </c>
      <c r="R890" s="262">
        <v>0</v>
      </c>
      <c r="S890" s="262">
        <v>2</v>
      </c>
    </row>
    <row r="891" spans="1:19" ht="15.6">
      <c r="A891">
        <f t="shared" si="111"/>
        <v>9</v>
      </c>
      <c r="B891" s="191" t="str">
        <f>C891&amp;":"&amp;COUNTIF($C$6:C891,C891)</f>
        <v>9:11</v>
      </c>
      <c r="C891" s="148">
        <f t="shared" si="112"/>
        <v>9</v>
      </c>
      <c r="D891" s="262">
        <v>1</v>
      </c>
      <c r="E891" s="262">
        <v>0</v>
      </c>
      <c r="F891" s="262">
        <v>1</v>
      </c>
      <c r="G891" s="262">
        <v>1</v>
      </c>
      <c r="H891" s="262">
        <v>0</v>
      </c>
      <c r="I891" s="262">
        <v>0</v>
      </c>
      <c r="J891" s="262">
        <v>0</v>
      </c>
      <c r="K891" s="262">
        <v>0</v>
      </c>
      <c r="L891" s="262">
        <v>1</v>
      </c>
      <c r="M891" s="262">
        <v>1</v>
      </c>
      <c r="N891" s="262">
        <v>1</v>
      </c>
      <c r="O891" s="262">
        <v>0</v>
      </c>
      <c r="P891" s="262">
        <v>1</v>
      </c>
      <c r="Q891" s="262">
        <v>1</v>
      </c>
      <c r="R891" s="262">
        <v>1</v>
      </c>
      <c r="S891" s="262">
        <v>0</v>
      </c>
    </row>
    <row r="892" spans="1:19" ht="15.6">
      <c r="A892">
        <f t="shared" si="111"/>
        <v>12</v>
      </c>
      <c r="B892" s="191" t="str">
        <f>C892&amp;":"&amp;COUNTIF($C$6:C892,C892)</f>
        <v>12:11</v>
      </c>
      <c r="C892" s="148">
        <f t="shared" si="112"/>
        <v>12</v>
      </c>
      <c r="D892" s="262">
        <v>1</v>
      </c>
      <c r="E892" s="262">
        <v>0</v>
      </c>
      <c r="F892" s="262">
        <v>0</v>
      </c>
      <c r="G892" s="262">
        <v>0</v>
      </c>
      <c r="H892" s="262">
        <v>1</v>
      </c>
      <c r="I892" s="262">
        <v>0</v>
      </c>
      <c r="J892" s="262">
        <v>1</v>
      </c>
      <c r="K892" s="262">
        <v>0</v>
      </c>
      <c r="L892" s="262">
        <v>0</v>
      </c>
      <c r="M892" s="262">
        <v>1</v>
      </c>
      <c r="N892" s="262">
        <v>2</v>
      </c>
      <c r="O892" s="262">
        <v>2</v>
      </c>
      <c r="P892" s="262">
        <v>2</v>
      </c>
      <c r="Q892" s="262">
        <v>0</v>
      </c>
      <c r="R892" s="262">
        <v>0</v>
      </c>
      <c r="S892" s="262">
        <v>2</v>
      </c>
    </row>
    <row r="893" spans="1:19" ht="15.6">
      <c r="A893">
        <f t="shared" si="111"/>
        <v>7</v>
      </c>
      <c r="B893" s="191" t="str">
        <f>C893&amp;":"&amp;COUNTIF($C$6:C893,C893)</f>
        <v>7:18</v>
      </c>
      <c r="C893" s="148">
        <f t="shared" si="112"/>
        <v>7</v>
      </c>
      <c r="D893" s="262">
        <v>0</v>
      </c>
      <c r="E893" s="262">
        <v>0</v>
      </c>
      <c r="F893" s="262">
        <v>1</v>
      </c>
      <c r="G893" s="262">
        <v>0</v>
      </c>
      <c r="H893" s="262">
        <v>0</v>
      </c>
      <c r="I893" s="262">
        <v>0</v>
      </c>
      <c r="J893" s="262">
        <v>1</v>
      </c>
      <c r="K893" s="262">
        <v>1</v>
      </c>
      <c r="L893" s="262">
        <v>0</v>
      </c>
      <c r="M893" s="262">
        <v>0</v>
      </c>
      <c r="N893" s="262">
        <v>1</v>
      </c>
      <c r="O893" s="262">
        <v>1</v>
      </c>
      <c r="P893" s="262">
        <v>1</v>
      </c>
      <c r="Q893" s="262">
        <v>0</v>
      </c>
      <c r="R893" s="262">
        <v>1</v>
      </c>
      <c r="S893" s="262">
        <v>0</v>
      </c>
    </row>
    <row r="894" spans="1:19" ht="15.6">
      <c r="A894">
        <f t="shared" si="111"/>
        <v>5</v>
      </c>
      <c r="B894" s="191" t="str">
        <f>C894&amp;":"&amp;COUNTIF($C$6:C894,C894)</f>
        <v>5:1</v>
      </c>
      <c r="C894" s="148">
        <f t="shared" si="112"/>
        <v>5</v>
      </c>
      <c r="D894" s="262">
        <v>0</v>
      </c>
      <c r="E894" s="262">
        <v>0</v>
      </c>
      <c r="F894" s="262">
        <v>1</v>
      </c>
      <c r="G894" s="262">
        <v>0</v>
      </c>
      <c r="H894" s="262">
        <v>0</v>
      </c>
      <c r="I894" s="262">
        <v>0</v>
      </c>
      <c r="J894" s="262">
        <v>0</v>
      </c>
      <c r="K894" s="262">
        <v>0</v>
      </c>
      <c r="L894" s="262">
        <v>1</v>
      </c>
      <c r="M894" s="262">
        <v>0</v>
      </c>
      <c r="N894" s="262">
        <v>1</v>
      </c>
      <c r="O894" s="262">
        <v>2</v>
      </c>
      <c r="P894" s="262">
        <v>0</v>
      </c>
      <c r="Q894" s="262">
        <v>0</v>
      </c>
      <c r="R894" s="262">
        <v>0</v>
      </c>
      <c r="S894" s="262">
        <v>0</v>
      </c>
    </row>
    <row r="895" spans="1:19" ht="15.6">
      <c r="A895">
        <f t="shared" si="111"/>
        <v>10</v>
      </c>
      <c r="B895" s="191" t="str">
        <f>C895&amp;":"&amp;COUNTIF($C$6:C895,C895)</f>
        <v>10:12</v>
      </c>
      <c r="C895" s="148">
        <f t="shared" si="112"/>
        <v>10</v>
      </c>
      <c r="D895" s="262">
        <v>0</v>
      </c>
      <c r="E895" s="262">
        <v>0</v>
      </c>
      <c r="F895" s="262">
        <v>0</v>
      </c>
      <c r="G895" s="262">
        <v>0</v>
      </c>
      <c r="H895" s="262">
        <v>1</v>
      </c>
      <c r="I895" s="262">
        <v>0</v>
      </c>
      <c r="J895" s="262">
        <v>0</v>
      </c>
      <c r="K895" s="262">
        <v>0</v>
      </c>
      <c r="L895" s="262">
        <v>0</v>
      </c>
      <c r="M895" s="262">
        <v>1</v>
      </c>
      <c r="N895" s="262">
        <v>1</v>
      </c>
      <c r="O895" s="262">
        <v>0</v>
      </c>
      <c r="P895" s="262">
        <v>2</v>
      </c>
      <c r="Q895" s="262">
        <v>2</v>
      </c>
      <c r="R895" s="262">
        <v>2</v>
      </c>
      <c r="S895" s="262">
        <v>1</v>
      </c>
    </row>
    <row r="896" spans="1:19" ht="15.6">
      <c r="A896">
        <f t="shared" si="111"/>
        <v>14</v>
      </c>
      <c r="B896" s="191" t="str">
        <f>C896&amp;":"&amp;COUNTIF($C$6:C896,C896)</f>
        <v>14:8</v>
      </c>
      <c r="C896" s="148">
        <f t="shared" si="112"/>
        <v>14</v>
      </c>
      <c r="D896" s="262">
        <v>0</v>
      </c>
      <c r="E896" s="262">
        <v>0</v>
      </c>
      <c r="F896" s="262">
        <v>0</v>
      </c>
      <c r="G896" s="262">
        <v>1</v>
      </c>
      <c r="H896" s="262">
        <v>1</v>
      </c>
      <c r="I896" s="262">
        <v>1</v>
      </c>
      <c r="J896" s="262">
        <v>1</v>
      </c>
      <c r="K896" s="262">
        <v>1</v>
      </c>
      <c r="L896" s="262">
        <v>1</v>
      </c>
      <c r="M896" s="262">
        <v>1</v>
      </c>
      <c r="N896" s="262">
        <v>0</v>
      </c>
      <c r="O896" s="262">
        <v>2</v>
      </c>
      <c r="P896" s="262">
        <v>0</v>
      </c>
      <c r="Q896" s="262">
        <v>1</v>
      </c>
      <c r="R896" s="262">
        <v>2</v>
      </c>
      <c r="S896" s="262">
        <v>2</v>
      </c>
    </row>
    <row r="897" spans="1:19" ht="15.6">
      <c r="A897">
        <f t="shared" si="111"/>
        <v>12</v>
      </c>
      <c r="B897" s="191" t="str">
        <f>C897&amp;":"&amp;COUNTIF($C$6:C897,C897)</f>
        <v>12:12</v>
      </c>
      <c r="C897" s="148">
        <f t="shared" si="112"/>
        <v>12</v>
      </c>
      <c r="D897" s="262">
        <v>1</v>
      </c>
      <c r="E897" s="262">
        <v>1</v>
      </c>
      <c r="F897" s="262">
        <v>1</v>
      </c>
      <c r="G897" s="262">
        <v>1</v>
      </c>
      <c r="H897" s="262">
        <v>0</v>
      </c>
      <c r="I897" s="262">
        <v>0</v>
      </c>
      <c r="J897" s="262">
        <v>1</v>
      </c>
      <c r="K897" s="262">
        <v>0</v>
      </c>
      <c r="L897" s="262">
        <v>0</v>
      </c>
      <c r="M897" s="262">
        <v>1</v>
      </c>
      <c r="N897" s="262">
        <v>2</v>
      </c>
      <c r="O897" s="262">
        <v>1</v>
      </c>
      <c r="P897" s="262">
        <v>0</v>
      </c>
      <c r="Q897" s="262">
        <v>2</v>
      </c>
      <c r="R897" s="262">
        <v>0</v>
      </c>
      <c r="S897" s="262">
        <v>1</v>
      </c>
    </row>
    <row r="898" spans="1:19" ht="15.6">
      <c r="A898">
        <f t="shared" si="111"/>
        <v>8</v>
      </c>
      <c r="B898" s="191" t="str">
        <f>C898&amp;":"&amp;COUNTIF($C$6:C898,C898)</f>
        <v>8:10</v>
      </c>
      <c r="C898" s="148">
        <f t="shared" si="112"/>
        <v>8</v>
      </c>
      <c r="D898" s="262">
        <v>0</v>
      </c>
      <c r="E898" s="262">
        <v>0</v>
      </c>
      <c r="F898" s="262">
        <v>0</v>
      </c>
      <c r="G898" s="262">
        <v>0</v>
      </c>
      <c r="H898" s="262">
        <v>0</v>
      </c>
      <c r="I898" s="262">
        <v>0</v>
      </c>
      <c r="J898" s="262">
        <v>1</v>
      </c>
      <c r="K898" s="262">
        <v>1</v>
      </c>
      <c r="L898" s="262">
        <v>1</v>
      </c>
      <c r="M898" s="262">
        <v>1</v>
      </c>
      <c r="N898" s="262">
        <v>1</v>
      </c>
      <c r="O898" s="262">
        <v>0</v>
      </c>
      <c r="P898" s="262">
        <v>0</v>
      </c>
      <c r="Q898" s="262">
        <v>2</v>
      </c>
      <c r="R898" s="262">
        <v>0</v>
      </c>
      <c r="S898" s="262">
        <v>1</v>
      </c>
    </row>
    <row r="899" spans="1:19" ht="15.6">
      <c r="A899">
        <f t="shared" si="111"/>
        <v>9</v>
      </c>
      <c r="B899" s="191" t="str">
        <f>C899&amp;":"&amp;COUNTIF($C$6:C899,C899)</f>
        <v>9:12</v>
      </c>
      <c r="C899" s="148">
        <f t="shared" si="112"/>
        <v>9</v>
      </c>
      <c r="D899" s="262">
        <v>0</v>
      </c>
      <c r="E899" s="262">
        <v>0</v>
      </c>
      <c r="F899" s="262">
        <v>0</v>
      </c>
      <c r="G899" s="262">
        <v>0</v>
      </c>
      <c r="H899" s="262">
        <v>0</v>
      </c>
      <c r="I899" s="262">
        <v>0</v>
      </c>
      <c r="J899" s="262">
        <v>0</v>
      </c>
      <c r="K899" s="262">
        <v>1</v>
      </c>
      <c r="L899" s="262">
        <v>0</v>
      </c>
      <c r="M899" s="262">
        <v>0</v>
      </c>
      <c r="N899" s="262">
        <v>1</v>
      </c>
      <c r="O899" s="262">
        <v>1</v>
      </c>
      <c r="P899" s="262">
        <v>1</v>
      </c>
      <c r="Q899" s="262">
        <v>2</v>
      </c>
      <c r="R899" s="262">
        <v>2</v>
      </c>
      <c r="S899" s="262">
        <v>1</v>
      </c>
    </row>
    <row r="900" spans="1:19" ht="15.6">
      <c r="A900">
        <f t="shared" si="111"/>
        <v>9</v>
      </c>
      <c r="B900" s="191" t="str">
        <f>C900&amp;":"&amp;COUNTIF($C$6:C900,C900)</f>
        <v>9:13</v>
      </c>
      <c r="C900" s="148">
        <f t="shared" si="112"/>
        <v>9</v>
      </c>
      <c r="D900" s="262">
        <v>1</v>
      </c>
      <c r="E900" s="262">
        <v>0</v>
      </c>
      <c r="F900" s="262">
        <v>0</v>
      </c>
      <c r="G900" s="262">
        <v>1</v>
      </c>
      <c r="H900" s="262">
        <v>0</v>
      </c>
      <c r="I900" s="262">
        <v>1</v>
      </c>
      <c r="J900" s="262">
        <v>1</v>
      </c>
      <c r="K900" s="262">
        <v>0</v>
      </c>
      <c r="L900" s="262">
        <v>1</v>
      </c>
      <c r="M900" s="262">
        <v>0</v>
      </c>
      <c r="N900" s="262">
        <v>0</v>
      </c>
      <c r="O900" s="262">
        <v>0</v>
      </c>
      <c r="P900" s="262">
        <v>1</v>
      </c>
      <c r="Q900" s="262">
        <v>1</v>
      </c>
      <c r="R900" s="262">
        <v>2</v>
      </c>
      <c r="S900" s="262">
        <v>0</v>
      </c>
    </row>
    <row r="901" spans="1:19" ht="15.6">
      <c r="A901">
        <f t="shared" si="111"/>
        <v>14</v>
      </c>
      <c r="B901" s="191" t="str">
        <f>C901&amp;":"&amp;COUNTIF($C$6:C901,C901)</f>
        <v>14:9</v>
      </c>
      <c r="C901" s="148">
        <f t="shared" si="112"/>
        <v>14</v>
      </c>
      <c r="D901" s="262">
        <v>1</v>
      </c>
      <c r="E901" s="262">
        <v>1</v>
      </c>
      <c r="F901" s="262">
        <v>1</v>
      </c>
      <c r="G901" s="262">
        <v>0</v>
      </c>
      <c r="H901" s="262">
        <v>1</v>
      </c>
      <c r="I901" s="262">
        <v>1</v>
      </c>
      <c r="J901" s="262">
        <v>1</v>
      </c>
      <c r="K901" s="262">
        <v>0</v>
      </c>
      <c r="L901" s="262">
        <v>1</v>
      </c>
      <c r="M901" s="262">
        <v>0</v>
      </c>
      <c r="N901" s="262">
        <v>1</v>
      </c>
      <c r="O901" s="262">
        <v>2</v>
      </c>
      <c r="P901" s="262">
        <v>2</v>
      </c>
      <c r="Q901" s="262">
        <v>1</v>
      </c>
      <c r="R901" s="262">
        <v>1</v>
      </c>
      <c r="S901" s="262">
        <v>0</v>
      </c>
    </row>
    <row r="902" spans="1:19" ht="15.6">
      <c r="A902">
        <f t="shared" ref="A902:A965" si="113">SUM(D902:S902)</f>
        <v>13</v>
      </c>
      <c r="B902" s="191" t="str">
        <f>C902&amp;":"&amp;COUNTIF($C$6:C902,C902)</f>
        <v>13:12</v>
      </c>
      <c r="C902" s="148">
        <f t="shared" ref="C902:C965" si="114">SUM(D902:S902)</f>
        <v>13</v>
      </c>
      <c r="D902" s="262">
        <v>0</v>
      </c>
      <c r="E902" s="262">
        <v>0</v>
      </c>
      <c r="F902" s="262">
        <v>1</v>
      </c>
      <c r="G902" s="262">
        <v>0</v>
      </c>
      <c r="H902" s="262">
        <v>1</v>
      </c>
      <c r="I902" s="262">
        <v>1</v>
      </c>
      <c r="J902" s="262">
        <v>1</v>
      </c>
      <c r="K902" s="262">
        <v>1</v>
      </c>
      <c r="L902" s="262">
        <v>0</v>
      </c>
      <c r="M902" s="262">
        <v>0</v>
      </c>
      <c r="N902" s="262">
        <v>1</v>
      </c>
      <c r="O902" s="262">
        <v>2</v>
      </c>
      <c r="P902" s="262">
        <v>2</v>
      </c>
      <c r="Q902" s="262">
        <v>1</v>
      </c>
      <c r="R902" s="262">
        <v>1</v>
      </c>
      <c r="S902" s="262">
        <v>1</v>
      </c>
    </row>
    <row r="903" spans="1:19" ht="15.6">
      <c r="A903">
        <f t="shared" si="113"/>
        <v>9</v>
      </c>
      <c r="B903" s="191" t="str">
        <f>C903&amp;":"&amp;COUNTIF($C$6:C903,C903)</f>
        <v>9:14</v>
      </c>
      <c r="C903" s="148">
        <f t="shared" si="114"/>
        <v>9</v>
      </c>
      <c r="D903" s="262">
        <v>0</v>
      </c>
      <c r="E903" s="262">
        <v>0</v>
      </c>
      <c r="F903" s="262">
        <v>0</v>
      </c>
      <c r="G903" s="262">
        <v>0</v>
      </c>
      <c r="H903" s="262">
        <v>0</v>
      </c>
      <c r="I903" s="262">
        <v>0</v>
      </c>
      <c r="J903" s="262">
        <v>1</v>
      </c>
      <c r="K903" s="262">
        <v>0</v>
      </c>
      <c r="L903" s="262">
        <v>1</v>
      </c>
      <c r="M903" s="262">
        <v>0</v>
      </c>
      <c r="N903" s="262">
        <v>2</v>
      </c>
      <c r="O903" s="262">
        <v>2</v>
      </c>
      <c r="P903" s="262">
        <v>1</v>
      </c>
      <c r="Q903" s="262">
        <v>1</v>
      </c>
      <c r="R903" s="262">
        <v>1</v>
      </c>
      <c r="S903" s="262">
        <v>0</v>
      </c>
    </row>
    <row r="904" spans="1:19" ht="15.6">
      <c r="A904">
        <f t="shared" si="113"/>
        <v>7</v>
      </c>
      <c r="B904" s="191" t="str">
        <f>C904&amp;":"&amp;COUNTIF($C$6:C904,C904)</f>
        <v>7:19</v>
      </c>
      <c r="C904" s="148">
        <f t="shared" si="114"/>
        <v>7</v>
      </c>
      <c r="D904" s="262">
        <v>0</v>
      </c>
      <c r="E904" s="262">
        <v>0</v>
      </c>
      <c r="F904" s="262">
        <v>1</v>
      </c>
      <c r="G904" s="262">
        <v>0</v>
      </c>
      <c r="H904" s="262">
        <v>0</v>
      </c>
      <c r="I904" s="262">
        <v>0</v>
      </c>
      <c r="J904" s="262">
        <v>0</v>
      </c>
      <c r="K904" s="262">
        <v>0</v>
      </c>
      <c r="L904" s="262">
        <v>0</v>
      </c>
      <c r="M904" s="262">
        <v>0</v>
      </c>
      <c r="N904" s="262">
        <v>1</v>
      </c>
      <c r="O904" s="262">
        <v>1</v>
      </c>
      <c r="P904" s="262">
        <v>2</v>
      </c>
      <c r="Q904" s="262">
        <v>0</v>
      </c>
      <c r="R904" s="262">
        <v>2</v>
      </c>
      <c r="S904" s="262">
        <v>0</v>
      </c>
    </row>
    <row r="905" spans="1:19" ht="15.6">
      <c r="A905">
        <f t="shared" si="113"/>
        <v>12</v>
      </c>
      <c r="B905" s="191" t="str">
        <f>C905&amp;":"&amp;COUNTIF($C$6:C905,C905)</f>
        <v>12:13</v>
      </c>
      <c r="C905" s="148">
        <f t="shared" si="114"/>
        <v>12</v>
      </c>
      <c r="D905" s="262">
        <v>1</v>
      </c>
      <c r="E905" s="262">
        <v>0</v>
      </c>
      <c r="F905" s="262">
        <v>1</v>
      </c>
      <c r="G905" s="262">
        <v>0</v>
      </c>
      <c r="H905" s="262">
        <v>0</v>
      </c>
      <c r="I905" s="262">
        <v>1</v>
      </c>
      <c r="J905" s="262">
        <v>0</v>
      </c>
      <c r="K905" s="262">
        <v>1</v>
      </c>
      <c r="L905" s="262">
        <v>1</v>
      </c>
      <c r="M905" s="262">
        <v>0</v>
      </c>
      <c r="N905" s="262">
        <v>2</v>
      </c>
      <c r="O905" s="262">
        <v>1</v>
      </c>
      <c r="P905" s="262">
        <v>2</v>
      </c>
      <c r="Q905" s="262">
        <v>0</v>
      </c>
      <c r="R905" s="262">
        <v>1</v>
      </c>
      <c r="S905" s="262">
        <v>1</v>
      </c>
    </row>
    <row r="906" spans="1:19" ht="15.6">
      <c r="A906">
        <f t="shared" si="113"/>
        <v>11</v>
      </c>
      <c r="B906" s="191" t="str">
        <f>C906&amp;":"&amp;COUNTIF($C$6:C906,C906)</f>
        <v>11:19</v>
      </c>
      <c r="C906" s="148">
        <f t="shared" si="114"/>
        <v>11</v>
      </c>
      <c r="D906" s="262">
        <v>1</v>
      </c>
      <c r="E906" s="262">
        <v>0</v>
      </c>
      <c r="F906" s="262">
        <v>0</v>
      </c>
      <c r="G906" s="262">
        <v>0</v>
      </c>
      <c r="H906" s="262">
        <v>1</v>
      </c>
      <c r="I906" s="262">
        <v>1</v>
      </c>
      <c r="J906" s="262">
        <v>0</v>
      </c>
      <c r="K906" s="262">
        <v>1</v>
      </c>
      <c r="L906" s="262">
        <v>1</v>
      </c>
      <c r="M906" s="262">
        <v>1</v>
      </c>
      <c r="N906" s="262">
        <v>0</v>
      </c>
      <c r="O906" s="262">
        <v>0</v>
      </c>
      <c r="P906" s="262">
        <v>0</v>
      </c>
      <c r="Q906" s="262">
        <v>1</v>
      </c>
      <c r="R906" s="262">
        <v>2</v>
      </c>
      <c r="S906" s="262">
        <v>2</v>
      </c>
    </row>
    <row r="907" spans="1:19" ht="15.6">
      <c r="A907">
        <f t="shared" si="113"/>
        <v>11</v>
      </c>
      <c r="B907" s="191" t="str">
        <f>C907&amp;":"&amp;COUNTIF($C$6:C907,C907)</f>
        <v>11:20</v>
      </c>
      <c r="C907" s="148">
        <f t="shared" si="114"/>
        <v>11</v>
      </c>
      <c r="D907" s="262">
        <v>0</v>
      </c>
      <c r="E907" s="262">
        <v>0</v>
      </c>
      <c r="F907" s="262">
        <v>0</v>
      </c>
      <c r="G907" s="262">
        <v>1</v>
      </c>
      <c r="H907" s="262">
        <v>1</v>
      </c>
      <c r="I907" s="262">
        <v>1</v>
      </c>
      <c r="J907" s="262">
        <v>0</v>
      </c>
      <c r="K907" s="262">
        <v>1</v>
      </c>
      <c r="L907" s="262">
        <v>0</v>
      </c>
      <c r="M907" s="262">
        <v>0</v>
      </c>
      <c r="N907" s="262">
        <v>1</v>
      </c>
      <c r="O907" s="262">
        <v>2</v>
      </c>
      <c r="P907" s="262">
        <v>1</v>
      </c>
      <c r="Q907" s="262">
        <v>1</v>
      </c>
      <c r="R907" s="262">
        <v>2</v>
      </c>
      <c r="S907" s="262">
        <v>0</v>
      </c>
    </row>
    <row r="908" spans="1:19" ht="15.6">
      <c r="A908">
        <f t="shared" si="113"/>
        <v>8</v>
      </c>
      <c r="B908" s="191" t="str">
        <f>C908&amp;":"&amp;COUNTIF($C$6:C908,C908)</f>
        <v>8:11</v>
      </c>
      <c r="C908" s="148">
        <f t="shared" si="114"/>
        <v>8</v>
      </c>
      <c r="D908" s="262">
        <v>0</v>
      </c>
      <c r="E908" s="262">
        <v>0</v>
      </c>
      <c r="F908" s="262">
        <v>0</v>
      </c>
      <c r="G908" s="262">
        <v>0</v>
      </c>
      <c r="H908" s="262">
        <v>0</v>
      </c>
      <c r="I908" s="262">
        <v>0</v>
      </c>
      <c r="J908" s="262">
        <v>0</v>
      </c>
      <c r="K908" s="262">
        <v>0</v>
      </c>
      <c r="L908" s="262">
        <v>1</v>
      </c>
      <c r="M908" s="262">
        <v>0</v>
      </c>
      <c r="N908" s="262">
        <v>0</v>
      </c>
      <c r="O908" s="262">
        <v>1</v>
      </c>
      <c r="P908" s="262">
        <v>2</v>
      </c>
      <c r="Q908" s="262">
        <v>1</v>
      </c>
      <c r="R908" s="262">
        <v>2</v>
      </c>
      <c r="S908" s="262">
        <v>1</v>
      </c>
    </row>
    <row r="909" spans="1:19" ht="15.6">
      <c r="A909">
        <f t="shared" si="113"/>
        <v>8</v>
      </c>
      <c r="B909" s="191" t="str">
        <f>C909&amp;":"&amp;COUNTIF($C$6:C909,C909)</f>
        <v>8:12</v>
      </c>
      <c r="C909" s="148">
        <f t="shared" si="114"/>
        <v>8</v>
      </c>
      <c r="D909" s="262">
        <v>0</v>
      </c>
      <c r="E909" s="262">
        <v>0</v>
      </c>
      <c r="F909" s="262">
        <v>1</v>
      </c>
      <c r="G909" s="262">
        <v>0</v>
      </c>
      <c r="H909" s="262">
        <v>0</v>
      </c>
      <c r="I909" s="262">
        <v>0</v>
      </c>
      <c r="J909" s="262">
        <v>1</v>
      </c>
      <c r="K909" s="262">
        <v>1</v>
      </c>
      <c r="L909" s="262">
        <v>0</v>
      </c>
      <c r="M909" s="262">
        <v>0</v>
      </c>
      <c r="N909" s="262">
        <v>0</v>
      </c>
      <c r="O909" s="262">
        <v>0</v>
      </c>
      <c r="P909" s="262">
        <v>2</v>
      </c>
      <c r="Q909" s="262">
        <v>2</v>
      </c>
      <c r="R909" s="262">
        <v>1</v>
      </c>
      <c r="S909" s="262">
        <v>0</v>
      </c>
    </row>
    <row r="910" spans="1:19" ht="15.6">
      <c r="A910">
        <f t="shared" si="113"/>
        <v>11</v>
      </c>
      <c r="B910" s="191" t="str">
        <f>C910&amp;":"&amp;COUNTIF($C$6:C910,C910)</f>
        <v>11:21</v>
      </c>
      <c r="C910" s="148">
        <f t="shared" si="114"/>
        <v>11</v>
      </c>
      <c r="D910" s="262">
        <v>0</v>
      </c>
      <c r="E910" s="262">
        <v>0</v>
      </c>
      <c r="F910" s="262">
        <v>0</v>
      </c>
      <c r="G910" s="262">
        <v>0</v>
      </c>
      <c r="H910" s="262">
        <v>1</v>
      </c>
      <c r="I910" s="262">
        <v>0</v>
      </c>
      <c r="J910" s="262">
        <v>1</v>
      </c>
      <c r="K910" s="262">
        <v>1</v>
      </c>
      <c r="L910" s="262">
        <v>1</v>
      </c>
      <c r="M910" s="262">
        <v>1</v>
      </c>
      <c r="N910" s="262">
        <v>2</v>
      </c>
      <c r="O910" s="262">
        <v>2</v>
      </c>
      <c r="P910" s="262">
        <v>1</v>
      </c>
      <c r="Q910" s="262">
        <v>1</v>
      </c>
      <c r="R910" s="262">
        <v>0</v>
      </c>
      <c r="S910" s="262">
        <v>0</v>
      </c>
    </row>
    <row r="911" spans="1:19" ht="15.6">
      <c r="A911">
        <f t="shared" si="113"/>
        <v>11</v>
      </c>
      <c r="B911" s="191" t="str">
        <f>C911&amp;":"&amp;COUNTIF($C$6:C911,C911)</f>
        <v>11:22</v>
      </c>
      <c r="C911" s="148">
        <f t="shared" si="114"/>
        <v>11</v>
      </c>
      <c r="D911" s="262">
        <v>0</v>
      </c>
      <c r="E911" s="262">
        <v>1</v>
      </c>
      <c r="F911" s="262">
        <v>1</v>
      </c>
      <c r="G911" s="262">
        <v>1</v>
      </c>
      <c r="H911" s="262">
        <v>0</v>
      </c>
      <c r="I911" s="262">
        <v>1</v>
      </c>
      <c r="J911" s="262">
        <v>1</v>
      </c>
      <c r="K911" s="262">
        <v>1</v>
      </c>
      <c r="L911" s="262">
        <v>1</v>
      </c>
      <c r="M911" s="262">
        <v>0</v>
      </c>
      <c r="N911" s="262">
        <v>1</v>
      </c>
      <c r="O911" s="262">
        <v>0</v>
      </c>
      <c r="P911" s="262">
        <v>2</v>
      </c>
      <c r="Q911" s="262">
        <v>1</v>
      </c>
      <c r="R911" s="262">
        <v>0</v>
      </c>
      <c r="S911" s="262">
        <v>0</v>
      </c>
    </row>
    <row r="912" spans="1:19" ht="15.6">
      <c r="A912">
        <f t="shared" si="113"/>
        <v>13</v>
      </c>
      <c r="B912" s="191" t="str">
        <f>C912&amp;":"&amp;COUNTIF($C$6:C912,C912)</f>
        <v>13:13</v>
      </c>
      <c r="C912" s="148">
        <f t="shared" si="114"/>
        <v>13</v>
      </c>
      <c r="D912" s="262">
        <v>1</v>
      </c>
      <c r="E912" s="262">
        <v>0</v>
      </c>
      <c r="F912" s="262">
        <v>1</v>
      </c>
      <c r="G912" s="262">
        <v>1</v>
      </c>
      <c r="H912" s="262">
        <v>1</v>
      </c>
      <c r="I912" s="262">
        <v>1</v>
      </c>
      <c r="J912" s="262">
        <v>0</v>
      </c>
      <c r="K912" s="262">
        <v>1</v>
      </c>
      <c r="L912" s="262">
        <v>1</v>
      </c>
      <c r="M912" s="262">
        <v>0</v>
      </c>
      <c r="N912" s="262">
        <v>0</v>
      </c>
      <c r="O912" s="262">
        <v>2</v>
      </c>
      <c r="P912" s="262">
        <v>0</v>
      </c>
      <c r="Q912" s="262">
        <v>0</v>
      </c>
      <c r="R912" s="262">
        <v>2</v>
      </c>
      <c r="S912" s="262">
        <v>2</v>
      </c>
    </row>
    <row r="913" spans="1:19" ht="15.6">
      <c r="A913">
        <f t="shared" si="113"/>
        <v>13</v>
      </c>
      <c r="B913" s="191" t="str">
        <f>C913&amp;":"&amp;COUNTIF($C$6:C913,C913)</f>
        <v>13:14</v>
      </c>
      <c r="C913" s="148">
        <f t="shared" si="114"/>
        <v>13</v>
      </c>
      <c r="D913" s="262">
        <v>0</v>
      </c>
      <c r="E913" s="262">
        <v>0</v>
      </c>
      <c r="F913" s="262">
        <v>0</v>
      </c>
      <c r="G913" s="262">
        <v>0</v>
      </c>
      <c r="H913" s="262">
        <v>0</v>
      </c>
      <c r="I913" s="262">
        <v>0</v>
      </c>
      <c r="J913" s="262">
        <v>0</v>
      </c>
      <c r="K913" s="262">
        <v>1</v>
      </c>
      <c r="L913" s="262">
        <v>1</v>
      </c>
      <c r="M913" s="262">
        <v>1</v>
      </c>
      <c r="N913" s="262">
        <v>2</v>
      </c>
      <c r="O913" s="262">
        <v>2</v>
      </c>
      <c r="P913" s="262">
        <v>2</v>
      </c>
      <c r="Q913" s="262">
        <v>2</v>
      </c>
      <c r="R913" s="262">
        <v>2</v>
      </c>
      <c r="S913" s="262">
        <v>0</v>
      </c>
    </row>
    <row r="914" spans="1:19" ht="15.6">
      <c r="A914">
        <f t="shared" si="113"/>
        <v>8</v>
      </c>
      <c r="B914" s="191" t="str">
        <f>C914&amp;":"&amp;COUNTIF($C$6:C914,C914)</f>
        <v>8:13</v>
      </c>
      <c r="C914" s="148">
        <f t="shared" si="114"/>
        <v>8</v>
      </c>
      <c r="D914" s="262">
        <v>0</v>
      </c>
      <c r="E914" s="262">
        <v>0</v>
      </c>
      <c r="F914" s="262">
        <v>1</v>
      </c>
      <c r="G914" s="262">
        <v>0</v>
      </c>
      <c r="H914" s="262">
        <v>0</v>
      </c>
      <c r="I914" s="262">
        <v>0</v>
      </c>
      <c r="J914" s="262">
        <v>1</v>
      </c>
      <c r="K914" s="262">
        <v>0</v>
      </c>
      <c r="L914" s="262">
        <v>1</v>
      </c>
      <c r="M914" s="262">
        <v>0</v>
      </c>
      <c r="N914" s="262">
        <v>1</v>
      </c>
      <c r="O914" s="262">
        <v>1</v>
      </c>
      <c r="P914" s="262">
        <v>0</v>
      </c>
      <c r="Q914" s="262">
        <v>1</v>
      </c>
      <c r="R914" s="262">
        <v>1</v>
      </c>
      <c r="S914" s="262">
        <v>1</v>
      </c>
    </row>
    <row r="915" spans="1:19" ht="15.6">
      <c r="A915">
        <f t="shared" si="113"/>
        <v>18</v>
      </c>
      <c r="B915" s="191" t="str">
        <f>C915&amp;":"&amp;COUNTIF($C$6:C915,C915)</f>
        <v>18:3</v>
      </c>
      <c r="C915" s="148">
        <f t="shared" si="114"/>
        <v>18</v>
      </c>
      <c r="D915" s="262">
        <v>1</v>
      </c>
      <c r="E915" s="262">
        <v>0</v>
      </c>
      <c r="F915" s="262">
        <v>1</v>
      </c>
      <c r="G915" s="262">
        <v>1</v>
      </c>
      <c r="H915" s="262">
        <v>1</v>
      </c>
      <c r="I915" s="262">
        <v>0</v>
      </c>
      <c r="J915" s="262">
        <v>1</v>
      </c>
      <c r="K915" s="262">
        <v>1</v>
      </c>
      <c r="L915" s="262">
        <v>1</v>
      </c>
      <c r="M915" s="262">
        <v>1</v>
      </c>
      <c r="N915" s="262">
        <v>0</v>
      </c>
      <c r="O915" s="262">
        <v>2</v>
      </c>
      <c r="P915" s="262">
        <v>2</v>
      </c>
      <c r="Q915" s="262">
        <v>2</v>
      </c>
      <c r="R915" s="262">
        <v>2</v>
      </c>
      <c r="S915" s="262">
        <v>2</v>
      </c>
    </row>
    <row r="916" spans="1:19" ht="15.6">
      <c r="A916">
        <f t="shared" si="113"/>
        <v>9</v>
      </c>
      <c r="B916" s="191" t="str">
        <f>C916&amp;":"&amp;COUNTIF($C$6:C916,C916)</f>
        <v>9:15</v>
      </c>
      <c r="C916" s="148">
        <f t="shared" si="114"/>
        <v>9</v>
      </c>
      <c r="D916" s="262">
        <v>1</v>
      </c>
      <c r="E916" s="262">
        <v>0</v>
      </c>
      <c r="F916" s="262">
        <v>0</v>
      </c>
      <c r="G916" s="262">
        <v>0</v>
      </c>
      <c r="H916" s="262">
        <v>0</v>
      </c>
      <c r="I916" s="262">
        <v>0</v>
      </c>
      <c r="J916" s="262">
        <v>0</v>
      </c>
      <c r="K916" s="262">
        <v>0</v>
      </c>
      <c r="L916" s="262">
        <v>1</v>
      </c>
      <c r="M916" s="262">
        <v>1</v>
      </c>
      <c r="N916" s="262">
        <v>0</v>
      </c>
      <c r="O916" s="262">
        <v>1</v>
      </c>
      <c r="P916" s="262">
        <v>2</v>
      </c>
      <c r="Q916" s="262">
        <v>2</v>
      </c>
      <c r="R916" s="262">
        <v>1</v>
      </c>
      <c r="S916" s="262">
        <v>0</v>
      </c>
    </row>
    <row r="917" spans="1:19" ht="15.6">
      <c r="A917">
        <f t="shared" si="113"/>
        <v>10</v>
      </c>
      <c r="B917" s="191" t="str">
        <f>C917&amp;":"&amp;COUNTIF($C$6:C917,C917)</f>
        <v>10:13</v>
      </c>
      <c r="C917" s="148">
        <f t="shared" si="114"/>
        <v>10</v>
      </c>
      <c r="D917" s="262">
        <v>0</v>
      </c>
      <c r="E917" s="262">
        <v>0</v>
      </c>
      <c r="F917" s="262">
        <v>1</v>
      </c>
      <c r="G917" s="262">
        <v>0</v>
      </c>
      <c r="H917" s="262">
        <v>0</v>
      </c>
      <c r="I917" s="262">
        <v>0</v>
      </c>
      <c r="J917" s="262">
        <v>0</v>
      </c>
      <c r="K917" s="262">
        <v>0</v>
      </c>
      <c r="L917" s="262">
        <v>1</v>
      </c>
      <c r="M917" s="262">
        <v>1</v>
      </c>
      <c r="N917" s="262">
        <v>0</v>
      </c>
      <c r="O917" s="262">
        <v>2</v>
      </c>
      <c r="P917" s="262">
        <v>2</v>
      </c>
      <c r="Q917" s="262">
        <v>1</v>
      </c>
      <c r="R917" s="262">
        <v>0</v>
      </c>
      <c r="S917" s="262">
        <v>2</v>
      </c>
    </row>
    <row r="918" spans="1:19" ht="15.6">
      <c r="A918">
        <f t="shared" si="113"/>
        <v>9</v>
      </c>
      <c r="B918" s="191" t="str">
        <f>C918&amp;":"&amp;COUNTIF($C$6:C918,C918)</f>
        <v>9:16</v>
      </c>
      <c r="C918" s="148">
        <f t="shared" si="114"/>
        <v>9</v>
      </c>
      <c r="D918" s="262">
        <v>0</v>
      </c>
      <c r="E918" s="262">
        <v>0</v>
      </c>
      <c r="F918" s="262">
        <v>0</v>
      </c>
      <c r="G918" s="262">
        <v>0</v>
      </c>
      <c r="H918" s="262">
        <v>0</v>
      </c>
      <c r="I918" s="262">
        <v>0</v>
      </c>
      <c r="J918" s="262">
        <v>1</v>
      </c>
      <c r="K918" s="262">
        <v>1</v>
      </c>
      <c r="L918" s="262">
        <v>0</v>
      </c>
      <c r="M918" s="262">
        <v>0</v>
      </c>
      <c r="N918" s="262">
        <v>1</v>
      </c>
      <c r="O918" s="262">
        <v>0</v>
      </c>
      <c r="P918" s="262">
        <v>2</v>
      </c>
      <c r="Q918" s="262">
        <v>2</v>
      </c>
      <c r="R918" s="262">
        <v>0</v>
      </c>
      <c r="S918" s="262">
        <v>2</v>
      </c>
    </row>
    <row r="919" spans="1:19" ht="15.6">
      <c r="A919">
        <f t="shared" si="113"/>
        <v>5</v>
      </c>
      <c r="B919" s="191" t="str">
        <f>C919&amp;":"&amp;COUNTIF($C$6:C919,C919)</f>
        <v>5:2</v>
      </c>
      <c r="C919" s="148">
        <f t="shared" si="114"/>
        <v>5</v>
      </c>
      <c r="D919" s="262">
        <v>0</v>
      </c>
      <c r="E919" s="262">
        <v>0</v>
      </c>
      <c r="F919" s="262">
        <v>1</v>
      </c>
      <c r="G919" s="262">
        <v>0</v>
      </c>
      <c r="H919" s="262">
        <v>0</v>
      </c>
      <c r="I919" s="262">
        <v>0</v>
      </c>
      <c r="J919" s="262">
        <v>0</v>
      </c>
      <c r="K919" s="262">
        <v>0</v>
      </c>
      <c r="L919" s="262">
        <v>0</v>
      </c>
      <c r="M919" s="262">
        <v>1</v>
      </c>
      <c r="N919" s="262">
        <v>1</v>
      </c>
      <c r="O919" s="262">
        <v>0</v>
      </c>
      <c r="P919" s="262">
        <v>2</v>
      </c>
      <c r="Q919" s="262">
        <v>0</v>
      </c>
      <c r="R919" s="262">
        <v>0</v>
      </c>
      <c r="S919" s="262">
        <v>0</v>
      </c>
    </row>
    <row r="920" spans="1:19" ht="15.6">
      <c r="A920">
        <f t="shared" si="113"/>
        <v>12</v>
      </c>
      <c r="B920" s="191" t="str">
        <f>C920&amp;":"&amp;COUNTIF($C$6:C920,C920)</f>
        <v>12:14</v>
      </c>
      <c r="C920" s="148">
        <f t="shared" si="114"/>
        <v>12</v>
      </c>
      <c r="D920" s="262">
        <v>0</v>
      </c>
      <c r="E920" s="262">
        <v>1</v>
      </c>
      <c r="F920" s="262">
        <v>1</v>
      </c>
      <c r="G920" s="262">
        <v>0</v>
      </c>
      <c r="H920" s="262">
        <v>1</v>
      </c>
      <c r="I920" s="262">
        <v>1</v>
      </c>
      <c r="J920" s="262">
        <v>0</v>
      </c>
      <c r="K920" s="262">
        <v>1</v>
      </c>
      <c r="L920" s="262">
        <v>0</v>
      </c>
      <c r="M920" s="262">
        <v>0</v>
      </c>
      <c r="N920" s="262">
        <v>1</v>
      </c>
      <c r="O920" s="262">
        <v>0</v>
      </c>
      <c r="P920" s="262">
        <v>2</v>
      </c>
      <c r="Q920" s="262">
        <v>2</v>
      </c>
      <c r="R920" s="262">
        <v>1</v>
      </c>
      <c r="S920" s="262">
        <v>1</v>
      </c>
    </row>
    <row r="921" spans="1:19" ht="15.6">
      <c r="A921">
        <f t="shared" si="113"/>
        <v>5</v>
      </c>
      <c r="B921" s="191" t="str">
        <f>C921&amp;":"&amp;COUNTIF($C$6:C921,C921)</f>
        <v>5:3</v>
      </c>
      <c r="C921" s="148">
        <f t="shared" si="114"/>
        <v>5</v>
      </c>
      <c r="D921" s="262">
        <v>0</v>
      </c>
      <c r="E921" s="262">
        <v>0</v>
      </c>
      <c r="F921" s="262">
        <v>0</v>
      </c>
      <c r="G921" s="262">
        <v>1</v>
      </c>
      <c r="H921" s="262">
        <v>1</v>
      </c>
      <c r="I921" s="262">
        <v>0</v>
      </c>
      <c r="J921" s="262">
        <v>0</v>
      </c>
      <c r="K921" s="262">
        <v>1</v>
      </c>
      <c r="L921" s="262">
        <v>0</v>
      </c>
      <c r="M921" s="262">
        <v>0</v>
      </c>
      <c r="N921" s="262">
        <v>1</v>
      </c>
      <c r="O921" s="262">
        <v>0</v>
      </c>
      <c r="P921" s="262">
        <v>0</v>
      </c>
      <c r="Q921" s="262">
        <v>0</v>
      </c>
      <c r="R921" s="262">
        <v>1</v>
      </c>
      <c r="S921" s="262">
        <v>0</v>
      </c>
    </row>
    <row r="922" spans="1:19" ht="15.6">
      <c r="A922">
        <f t="shared" si="113"/>
        <v>8</v>
      </c>
      <c r="B922" s="191" t="str">
        <f>C922&amp;":"&amp;COUNTIF($C$6:C922,C922)</f>
        <v>8:14</v>
      </c>
      <c r="C922" s="148">
        <f t="shared" si="114"/>
        <v>8</v>
      </c>
      <c r="D922" s="262">
        <v>0</v>
      </c>
      <c r="E922" s="262">
        <v>1</v>
      </c>
      <c r="F922" s="262">
        <v>0</v>
      </c>
      <c r="G922" s="262">
        <v>0</v>
      </c>
      <c r="H922" s="262">
        <v>1</v>
      </c>
      <c r="I922" s="262">
        <v>0</v>
      </c>
      <c r="J922" s="262">
        <v>0</v>
      </c>
      <c r="K922" s="262">
        <v>0</v>
      </c>
      <c r="L922" s="262">
        <v>0</v>
      </c>
      <c r="M922" s="262">
        <v>1</v>
      </c>
      <c r="N922" s="262">
        <v>0</v>
      </c>
      <c r="O922" s="262">
        <v>0</v>
      </c>
      <c r="P922" s="262">
        <v>2</v>
      </c>
      <c r="Q922" s="262">
        <v>0</v>
      </c>
      <c r="R922" s="262">
        <v>2</v>
      </c>
      <c r="S922" s="262">
        <v>1</v>
      </c>
    </row>
    <row r="923" spans="1:19" ht="15.6">
      <c r="A923">
        <f t="shared" si="113"/>
        <v>11</v>
      </c>
      <c r="B923" s="191" t="str">
        <f>C923&amp;":"&amp;COUNTIF($C$6:C923,C923)</f>
        <v>11:23</v>
      </c>
      <c r="C923" s="148">
        <f t="shared" si="114"/>
        <v>11</v>
      </c>
      <c r="D923" s="262">
        <v>0</v>
      </c>
      <c r="E923" s="262">
        <v>0</v>
      </c>
      <c r="F923" s="262">
        <v>1</v>
      </c>
      <c r="G923" s="262">
        <v>0</v>
      </c>
      <c r="H923" s="262">
        <v>0</v>
      </c>
      <c r="I923" s="262">
        <v>0</v>
      </c>
      <c r="J923" s="262">
        <v>0</v>
      </c>
      <c r="K923" s="262">
        <v>0</v>
      </c>
      <c r="L923" s="262">
        <v>1</v>
      </c>
      <c r="M923" s="262">
        <v>1</v>
      </c>
      <c r="N923" s="262">
        <v>2</v>
      </c>
      <c r="O923" s="262">
        <v>1</v>
      </c>
      <c r="P923" s="262">
        <v>0</v>
      </c>
      <c r="Q923" s="262">
        <v>2</v>
      </c>
      <c r="R923" s="262">
        <v>1</v>
      </c>
      <c r="S923" s="262">
        <v>2</v>
      </c>
    </row>
    <row r="924" spans="1:19" ht="15.6">
      <c r="A924">
        <f t="shared" si="113"/>
        <v>11</v>
      </c>
      <c r="B924" s="191" t="str">
        <f>C924&amp;":"&amp;COUNTIF($C$6:C924,C924)</f>
        <v>11:24</v>
      </c>
      <c r="C924" s="148">
        <f t="shared" si="114"/>
        <v>11</v>
      </c>
      <c r="D924" s="262">
        <v>0</v>
      </c>
      <c r="E924" s="262">
        <v>0</v>
      </c>
      <c r="F924" s="262">
        <v>0</v>
      </c>
      <c r="G924" s="262">
        <v>0</v>
      </c>
      <c r="H924" s="262">
        <v>0</v>
      </c>
      <c r="I924" s="262">
        <v>0</v>
      </c>
      <c r="J924" s="262">
        <v>1</v>
      </c>
      <c r="K924" s="262">
        <v>1</v>
      </c>
      <c r="L924" s="262">
        <v>1</v>
      </c>
      <c r="M924" s="262">
        <v>1</v>
      </c>
      <c r="N924" s="262">
        <v>2</v>
      </c>
      <c r="O924" s="262">
        <v>0</v>
      </c>
      <c r="P924" s="262">
        <v>2</v>
      </c>
      <c r="Q924" s="262">
        <v>2</v>
      </c>
      <c r="R924" s="262">
        <v>1</v>
      </c>
      <c r="S924" s="262">
        <v>0</v>
      </c>
    </row>
    <row r="925" spans="1:19" ht="15.6">
      <c r="A925">
        <f t="shared" si="113"/>
        <v>16</v>
      </c>
      <c r="B925" s="191" t="str">
        <f>C925&amp;":"&amp;COUNTIF($C$6:C925,C925)</f>
        <v>16:2</v>
      </c>
      <c r="C925" s="148">
        <f t="shared" si="114"/>
        <v>16</v>
      </c>
      <c r="D925" s="262">
        <v>0</v>
      </c>
      <c r="E925" s="262">
        <v>0</v>
      </c>
      <c r="F925" s="262">
        <v>1</v>
      </c>
      <c r="G925" s="262">
        <v>1</v>
      </c>
      <c r="H925" s="262">
        <v>0</v>
      </c>
      <c r="I925" s="262">
        <v>1</v>
      </c>
      <c r="J925" s="262">
        <v>1</v>
      </c>
      <c r="K925" s="262">
        <v>0</v>
      </c>
      <c r="L925" s="262">
        <v>1</v>
      </c>
      <c r="M925" s="262">
        <v>1</v>
      </c>
      <c r="N925" s="262">
        <v>2</v>
      </c>
      <c r="O925" s="262">
        <v>1</v>
      </c>
      <c r="P925" s="262">
        <v>2</v>
      </c>
      <c r="Q925" s="262">
        <v>1</v>
      </c>
      <c r="R925" s="262">
        <v>2</v>
      </c>
      <c r="S925" s="262">
        <v>2</v>
      </c>
    </row>
    <row r="926" spans="1:19" ht="15.6">
      <c r="A926">
        <f t="shared" si="113"/>
        <v>9</v>
      </c>
      <c r="B926" s="191" t="str">
        <f>C926&amp;":"&amp;COUNTIF($C$6:C926,C926)</f>
        <v>9:17</v>
      </c>
      <c r="C926" s="148">
        <f t="shared" si="114"/>
        <v>9</v>
      </c>
      <c r="D926" s="262">
        <v>1</v>
      </c>
      <c r="E926" s="262">
        <v>0</v>
      </c>
      <c r="F926" s="262">
        <v>1</v>
      </c>
      <c r="G926" s="262">
        <v>0</v>
      </c>
      <c r="H926" s="262">
        <v>0</v>
      </c>
      <c r="I926" s="262">
        <v>0</v>
      </c>
      <c r="J926" s="262">
        <v>0</v>
      </c>
      <c r="K926" s="262">
        <v>0</v>
      </c>
      <c r="L926" s="262">
        <v>0</v>
      </c>
      <c r="M926" s="262">
        <v>0</v>
      </c>
      <c r="N926" s="262">
        <v>2</v>
      </c>
      <c r="O926" s="262">
        <v>1</v>
      </c>
      <c r="P926" s="262">
        <v>1</v>
      </c>
      <c r="Q926" s="262">
        <v>0</v>
      </c>
      <c r="R926" s="262">
        <v>2</v>
      </c>
      <c r="S926" s="262">
        <v>1</v>
      </c>
    </row>
    <row r="927" spans="1:19" ht="15.6">
      <c r="A927">
        <f t="shared" si="113"/>
        <v>13</v>
      </c>
      <c r="B927" s="191" t="str">
        <f>C927&amp;":"&amp;COUNTIF($C$6:C927,C927)</f>
        <v>13:15</v>
      </c>
      <c r="C927" s="148">
        <f t="shared" si="114"/>
        <v>13</v>
      </c>
      <c r="D927" s="262">
        <v>0</v>
      </c>
      <c r="E927" s="262">
        <v>0</v>
      </c>
      <c r="F927" s="262">
        <v>0</v>
      </c>
      <c r="G927" s="262">
        <v>0</v>
      </c>
      <c r="H927" s="262">
        <v>1</v>
      </c>
      <c r="I927" s="262">
        <v>1</v>
      </c>
      <c r="J927" s="262">
        <v>0</v>
      </c>
      <c r="K927" s="262">
        <v>1</v>
      </c>
      <c r="L927" s="262">
        <v>1</v>
      </c>
      <c r="M927" s="262">
        <v>0</v>
      </c>
      <c r="N927" s="262">
        <v>2</v>
      </c>
      <c r="O927" s="262">
        <v>1</v>
      </c>
      <c r="P927" s="262">
        <v>2</v>
      </c>
      <c r="Q927" s="262">
        <v>2</v>
      </c>
      <c r="R927" s="262">
        <v>1</v>
      </c>
      <c r="S927" s="262">
        <v>1</v>
      </c>
    </row>
    <row r="928" spans="1:19" ht="15.6">
      <c r="A928">
        <f t="shared" si="113"/>
        <v>12</v>
      </c>
      <c r="B928" s="191" t="str">
        <f>C928&amp;":"&amp;COUNTIF($C$6:C928,C928)</f>
        <v>12:15</v>
      </c>
      <c r="C928" s="148">
        <f t="shared" si="114"/>
        <v>12</v>
      </c>
      <c r="D928" s="262">
        <v>0</v>
      </c>
      <c r="E928" s="262">
        <v>0</v>
      </c>
      <c r="F928" s="262">
        <v>1</v>
      </c>
      <c r="G928" s="262">
        <v>0</v>
      </c>
      <c r="H928" s="262">
        <v>0</v>
      </c>
      <c r="I928" s="262">
        <v>0</v>
      </c>
      <c r="J928" s="262">
        <v>0</v>
      </c>
      <c r="K928" s="262">
        <v>1</v>
      </c>
      <c r="L928" s="262">
        <v>0</v>
      </c>
      <c r="M928" s="262">
        <v>0</v>
      </c>
      <c r="N928" s="262">
        <v>2</v>
      </c>
      <c r="O928" s="262">
        <v>2</v>
      </c>
      <c r="P928" s="262">
        <v>0</v>
      </c>
      <c r="Q928" s="262">
        <v>2</v>
      </c>
      <c r="R928" s="262">
        <v>2</v>
      </c>
      <c r="S928" s="262">
        <v>2</v>
      </c>
    </row>
    <row r="929" spans="1:19" ht="15.6">
      <c r="A929">
        <f t="shared" si="113"/>
        <v>8</v>
      </c>
      <c r="B929" s="191" t="str">
        <f>C929&amp;":"&amp;COUNTIF($C$6:C929,C929)</f>
        <v>8:15</v>
      </c>
      <c r="C929" s="148">
        <f t="shared" si="114"/>
        <v>8</v>
      </c>
      <c r="D929" s="262">
        <v>0</v>
      </c>
      <c r="E929" s="262">
        <v>0</v>
      </c>
      <c r="F929" s="262">
        <v>0</v>
      </c>
      <c r="G929" s="262">
        <v>0</v>
      </c>
      <c r="H929" s="262">
        <v>0</v>
      </c>
      <c r="I929" s="262">
        <v>0</v>
      </c>
      <c r="J929" s="262">
        <v>1</v>
      </c>
      <c r="K929" s="262">
        <v>1</v>
      </c>
      <c r="L929" s="262">
        <v>1</v>
      </c>
      <c r="M929" s="262">
        <v>1</v>
      </c>
      <c r="N929" s="262">
        <v>1</v>
      </c>
      <c r="O929" s="262">
        <v>0</v>
      </c>
      <c r="P929" s="262">
        <v>0</v>
      </c>
      <c r="Q929" s="262">
        <v>0</v>
      </c>
      <c r="R929" s="262">
        <v>2</v>
      </c>
      <c r="S929" s="262">
        <v>1</v>
      </c>
    </row>
    <row r="930" spans="1:19" ht="15.6">
      <c r="A930">
        <f t="shared" si="113"/>
        <v>15</v>
      </c>
      <c r="B930" s="191" t="str">
        <f>C930&amp;":"&amp;COUNTIF($C$6:C930,C930)</f>
        <v>15:9</v>
      </c>
      <c r="C930" s="148">
        <f t="shared" si="114"/>
        <v>15</v>
      </c>
      <c r="D930" s="262">
        <v>1</v>
      </c>
      <c r="E930" s="262">
        <v>1</v>
      </c>
      <c r="F930" s="262">
        <v>1</v>
      </c>
      <c r="G930" s="262">
        <v>0</v>
      </c>
      <c r="H930" s="262">
        <v>1</v>
      </c>
      <c r="I930" s="262">
        <v>1</v>
      </c>
      <c r="J930" s="262">
        <v>0</v>
      </c>
      <c r="K930" s="262">
        <v>0</v>
      </c>
      <c r="L930" s="262">
        <v>1</v>
      </c>
      <c r="M930" s="262">
        <v>1</v>
      </c>
      <c r="N930" s="262">
        <v>2</v>
      </c>
      <c r="O930" s="262">
        <v>1</v>
      </c>
      <c r="P930" s="262">
        <v>1</v>
      </c>
      <c r="Q930" s="262">
        <v>1</v>
      </c>
      <c r="R930" s="262">
        <v>1</v>
      </c>
      <c r="S930" s="262">
        <v>2</v>
      </c>
    </row>
    <row r="931" spans="1:19" ht="15.6">
      <c r="A931">
        <f t="shared" si="113"/>
        <v>14</v>
      </c>
      <c r="B931" s="191" t="str">
        <f>C931&amp;":"&amp;COUNTIF($C$6:C931,C931)</f>
        <v>14:10</v>
      </c>
      <c r="C931" s="148">
        <f t="shared" si="114"/>
        <v>14</v>
      </c>
      <c r="D931" s="262">
        <v>0</v>
      </c>
      <c r="E931" s="262">
        <v>0</v>
      </c>
      <c r="F931" s="262">
        <v>1</v>
      </c>
      <c r="G931" s="262">
        <v>0</v>
      </c>
      <c r="H931" s="262">
        <v>1</v>
      </c>
      <c r="I931" s="262">
        <v>1</v>
      </c>
      <c r="J931" s="262">
        <v>1</v>
      </c>
      <c r="K931" s="262">
        <v>1</v>
      </c>
      <c r="L931" s="262">
        <v>1</v>
      </c>
      <c r="M931" s="262">
        <v>1</v>
      </c>
      <c r="N931" s="262">
        <v>1</v>
      </c>
      <c r="O931" s="262">
        <v>0</v>
      </c>
      <c r="P931" s="262">
        <v>2</v>
      </c>
      <c r="Q931" s="262">
        <v>1</v>
      </c>
      <c r="R931" s="262">
        <v>2</v>
      </c>
      <c r="S931" s="262">
        <v>1</v>
      </c>
    </row>
    <row r="932" spans="1:19" ht="15.6">
      <c r="A932">
        <f t="shared" si="113"/>
        <v>9</v>
      </c>
      <c r="B932" s="191" t="str">
        <f>C932&amp;":"&amp;COUNTIF($C$6:C932,C932)</f>
        <v>9:18</v>
      </c>
      <c r="C932" s="148">
        <f t="shared" si="114"/>
        <v>9</v>
      </c>
      <c r="D932" s="262">
        <v>0</v>
      </c>
      <c r="E932" s="262">
        <v>1</v>
      </c>
      <c r="F932" s="262">
        <v>0</v>
      </c>
      <c r="G932" s="262">
        <v>0</v>
      </c>
      <c r="H932" s="262">
        <v>0</v>
      </c>
      <c r="I932" s="262">
        <v>1</v>
      </c>
      <c r="J932" s="262">
        <v>1</v>
      </c>
      <c r="K932" s="262">
        <v>1</v>
      </c>
      <c r="L932" s="262">
        <v>0</v>
      </c>
      <c r="M932" s="262">
        <v>1</v>
      </c>
      <c r="N932" s="262">
        <v>0</v>
      </c>
      <c r="O932" s="262">
        <v>2</v>
      </c>
      <c r="P932" s="262">
        <v>2</v>
      </c>
      <c r="Q932" s="262">
        <v>0</v>
      </c>
      <c r="R932" s="262">
        <v>0</v>
      </c>
      <c r="S932" s="262">
        <v>0</v>
      </c>
    </row>
    <row r="933" spans="1:19" ht="15.6">
      <c r="A933">
        <f t="shared" si="113"/>
        <v>7</v>
      </c>
      <c r="B933" s="191" t="str">
        <f>C933&amp;":"&amp;COUNTIF($C$6:C933,C933)</f>
        <v>7:20</v>
      </c>
      <c r="C933" s="148">
        <f t="shared" si="114"/>
        <v>7</v>
      </c>
      <c r="D933" s="262">
        <v>0</v>
      </c>
      <c r="E933" s="262">
        <v>0</v>
      </c>
      <c r="F933" s="262">
        <v>0</v>
      </c>
      <c r="G933" s="262">
        <v>0</v>
      </c>
      <c r="H933" s="262">
        <v>0</v>
      </c>
      <c r="I933" s="262">
        <v>0</v>
      </c>
      <c r="J933" s="262">
        <v>1</v>
      </c>
      <c r="K933" s="262">
        <v>0</v>
      </c>
      <c r="L933" s="262">
        <v>0</v>
      </c>
      <c r="M933" s="262">
        <v>1</v>
      </c>
      <c r="N933" s="262">
        <v>2</v>
      </c>
      <c r="O933" s="262">
        <v>0</v>
      </c>
      <c r="P933" s="262">
        <v>1</v>
      </c>
      <c r="Q933" s="262">
        <v>2</v>
      </c>
      <c r="R933" s="262">
        <v>0</v>
      </c>
      <c r="S933" s="262">
        <v>0</v>
      </c>
    </row>
    <row r="934" spans="1:19" ht="15.6">
      <c r="A934">
        <f t="shared" si="113"/>
        <v>8</v>
      </c>
      <c r="B934" s="191" t="str">
        <f>C934&amp;":"&amp;COUNTIF($C$6:C934,C934)</f>
        <v>8:16</v>
      </c>
      <c r="C934" s="148">
        <f t="shared" si="114"/>
        <v>8</v>
      </c>
      <c r="D934" s="262">
        <v>0</v>
      </c>
      <c r="E934" s="262">
        <v>0</v>
      </c>
      <c r="F934" s="262">
        <v>0</v>
      </c>
      <c r="G934" s="262">
        <v>0</v>
      </c>
      <c r="H934" s="262">
        <v>0</v>
      </c>
      <c r="I934" s="262">
        <v>0</v>
      </c>
      <c r="J934" s="262">
        <v>1</v>
      </c>
      <c r="K934" s="262">
        <v>0</v>
      </c>
      <c r="L934" s="262">
        <v>1</v>
      </c>
      <c r="M934" s="262">
        <v>0</v>
      </c>
      <c r="N934" s="262">
        <v>2</v>
      </c>
      <c r="O934" s="262">
        <v>1</v>
      </c>
      <c r="P934" s="262">
        <v>1</v>
      </c>
      <c r="Q934" s="262">
        <v>0</v>
      </c>
      <c r="R934" s="262">
        <v>1</v>
      </c>
      <c r="S934" s="262">
        <v>1</v>
      </c>
    </row>
    <row r="935" spans="1:19" ht="15.6">
      <c r="A935">
        <f t="shared" si="113"/>
        <v>11</v>
      </c>
      <c r="B935" s="191" t="str">
        <f>C935&amp;":"&amp;COUNTIF($C$6:C935,C935)</f>
        <v>11:25</v>
      </c>
      <c r="C935" s="148">
        <f t="shared" si="114"/>
        <v>11</v>
      </c>
      <c r="D935" s="262">
        <v>1</v>
      </c>
      <c r="E935" s="262">
        <v>1</v>
      </c>
      <c r="F935" s="262">
        <v>0</v>
      </c>
      <c r="G935" s="262">
        <v>0</v>
      </c>
      <c r="H935" s="262">
        <v>0</v>
      </c>
      <c r="I935" s="262">
        <v>1</v>
      </c>
      <c r="J935" s="262">
        <v>1</v>
      </c>
      <c r="K935" s="262">
        <v>0</v>
      </c>
      <c r="L935" s="262">
        <v>1</v>
      </c>
      <c r="M935" s="262">
        <v>1</v>
      </c>
      <c r="N935" s="262">
        <v>0</v>
      </c>
      <c r="O935" s="262">
        <v>1</v>
      </c>
      <c r="P935" s="262">
        <v>1</v>
      </c>
      <c r="Q935" s="262">
        <v>1</v>
      </c>
      <c r="R935" s="262">
        <v>0</v>
      </c>
      <c r="S935" s="262">
        <v>2</v>
      </c>
    </row>
    <row r="936" spans="1:19" ht="15.6">
      <c r="A936">
        <f t="shared" si="113"/>
        <v>14</v>
      </c>
      <c r="B936" s="191" t="str">
        <f>C936&amp;":"&amp;COUNTIF($C$6:C936,C936)</f>
        <v>14:11</v>
      </c>
      <c r="C936" s="148">
        <f t="shared" si="114"/>
        <v>14</v>
      </c>
      <c r="D936" s="262">
        <v>1</v>
      </c>
      <c r="E936" s="262">
        <v>1</v>
      </c>
      <c r="F936" s="262">
        <v>1</v>
      </c>
      <c r="G936" s="262">
        <v>1</v>
      </c>
      <c r="H936" s="262">
        <v>0</v>
      </c>
      <c r="I936" s="262">
        <v>1</v>
      </c>
      <c r="J936" s="262">
        <v>1</v>
      </c>
      <c r="K936" s="262">
        <v>0</v>
      </c>
      <c r="L936" s="262">
        <v>0</v>
      </c>
      <c r="M936" s="262">
        <v>0</v>
      </c>
      <c r="N936" s="262">
        <v>0</v>
      </c>
      <c r="O936" s="262">
        <v>2</v>
      </c>
      <c r="P936" s="262">
        <v>2</v>
      </c>
      <c r="Q936" s="262">
        <v>0</v>
      </c>
      <c r="R936" s="262">
        <v>2</v>
      </c>
      <c r="S936" s="262">
        <v>2</v>
      </c>
    </row>
    <row r="937" spans="1:19" ht="15.6">
      <c r="A937">
        <f t="shared" si="113"/>
        <v>8</v>
      </c>
      <c r="B937" s="191" t="str">
        <f>C937&amp;":"&amp;COUNTIF($C$6:C937,C937)</f>
        <v>8:17</v>
      </c>
      <c r="C937" s="148">
        <f t="shared" si="114"/>
        <v>8</v>
      </c>
      <c r="D937" s="262">
        <v>0</v>
      </c>
      <c r="E937" s="262">
        <v>0</v>
      </c>
      <c r="F937" s="262">
        <v>0</v>
      </c>
      <c r="G937" s="262">
        <v>0</v>
      </c>
      <c r="H937" s="262">
        <v>0</v>
      </c>
      <c r="I937" s="262">
        <v>0</v>
      </c>
      <c r="J937" s="262">
        <v>1</v>
      </c>
      <c r="K937" s="262">
        <v>0</v>
      </c>
      <c r="L937" s="262">
        <v>1</v>
      </c>
      <c r="M937" s="262">
        <v>0</v>
      </c>
      <c r="N937" s="262">
        <v>1</v>
      </c>
      <c r="O937" s="262">
        <v>1</v>
      </c>
      <c r="P937" s="262">
        <v>0</v>
      </c>
      <c r="Q937" s="262">
        <v>1</v>
      </c>
      <c r="R937" s="262">
        <v>2</v>
      </c>
      <c r="S937" s="262">
        <v>1</v>
      </c>
    </row>
    <row r="938" spans="1:19" ht="15.6">
      <c r="A938">
        <f t="shared" si="113"/>
        <v>7</v>
      </c>
      <c r="B938" s="191" t="str">
        <f>C938&amp;":"&amp;COUNTIF($C$6:C938,C938)</f>
        <v>7:21</v>
      </c>
      <c r="C938" s="148">
        <f t="shared" si="114"/>
        <v>7</v>
      </c>
      <c r="D938" s="262">
        <v>0</v>
      </c>
      <c r="E938" s="262">
        <v>0</v>
      </c>
      <c r="F938" s="262">
        <v>0</v>
      </c>
      <c r="G938" s="262">
        <v>0</v>
      </c>
      <c r="H938" s="262">
        <v>0</v>
      </c>
      <c r="I938" s="262">
        <v>0</v>
      </c>
      <c r="J938" s="262">
        <v>0</v>
      </c>
      <c r="K938" s="262">
        <v>0</v>
      </c>
      <c r="L938" s="262">
        <v>0</v>
      </c>
      <c r="M938" s="262">
        <v>0</v>
      </c>
      <c r="N938" s="262">
        <v>2</v>
      </c>
      <c r="O938" s="262">
        <v>1</v>
      </c>
      <c r="P938" s="262">
        <v>0</v>
      </c>
      <c r="Q938" s="262">
        <v>1</v>
      </c>
      <c r="R938" s="262">
        <v>2</v>
      </c>
      <c r="S938" s="262">
        <v>1</v>
      </c>
    </row>
    <row r="939" spans="1:19" ht="15.6">
      <c r="A939">
        <f t="shared" si="113"/>
        <v>8</v>
      </c>
      <c r="B939" s="191" t="str">
        <f>C939&amp;":"&amp;COUNTIF($C$6:C939,C939)</f>
        <v>8:18</v>
      </c>
      <c r="C939" s="148">
        <f t="shared" si="114"/>
        <v>8</v>
      </c>
      <c r="D939" s="262">
        <v>0</v>
      </c>
      <c r="E939" s="262">
        <v>0</v>
      </c>
      <c r="F939" s="262">
        <v>0</v>
      </c>
      <c r="G939" s="262">
        <v>0</v>
      </c>
      <c r="H939" s="262">
        <v>0</v>
      </c>
      <c r="I939" s="262">
        <v>0</v>
      </c>
      <c r="J939" s="262">
        <v>0</v>
      </c>
      <c r="K939" s="262">
        <v>1</v>
      </c>
      <c r="L939" s="262">
        <v>0</v>
      </c>
      <c r="M939" s="262">
        <v>0</v>
      </c>
      <c r="N939" s="262">
        <v>1</v>
      </c>
      <c r="O939" s="262">
        <v>2</v>
      </c>
      <c r="P939" s="262">
        <v>1</v>
      </c>
      <c r="Q939" s="262">
        <v>2</v>
      </c>
      <c r="R939" s="262">
        <v>0</v>
      </c>
      <c r="S939" s="262">
        <v>1</v>
      </c>
    </row>
    <row r="940" spans="1:19" ht="15.6">
      <c r="A940">
        <f t="shared" si="113"/>
        <v>11</v>
      </c>
      <c r="B940" s="191" t="str">
        <f>C940&amp;":"&amp;COUNTIF($C$6:C940,C940)</f>
        <v>11:26</v>
      </c>
      <c r="C940" s="148">
        <f t="shared" si="114"/>
        <v>11</v>
      </c>
      <c r="D940" s="262">
        <v>1</v>
      </c>
      <c r="E940" s="262">
        <v>0</v>
      </c>
      <c r="F940" s="262">
        <v>1</v>
      </c>
      <c r="G940" s="262">
        <v>0</v>
      </c>
      <c r="H940" s="262">
        <v>0</v>
      </c>
      <c r="I940" s="262">
        <v>1</v>
      </c>
      <c r="J940" s="262">
        <v>1</v>
      </c>
      <c r="K940" s="262">
        <v>1</v>
      </c>
      <c r="L940" s="262">
        <v>0</v>
      </c>
      <c r="M940" s="262">
        <v>1</v>
      </c>
      <c r="N940" s="262">
        <v>2</v>
      </c>
      <c r="O940" s="262">
        <v>0</v>
      </c>
      <c r="P940" s="262">
        <v>2</v>
      </c>
      <c r="Q940" s="262">
        <v>0</v>
      </c>
      <c r="R940" s="262">
        <v>0</v>
      </c>
      <c r="S940" s="262">
        <v>1</v>
      </c>
    </row>
    <row r="941" spans="1:19" ht="15.6">
      <c r="A941">
        <f t="shared" si="113"/>
        <v>8</v>
      </c>
      <c r="B941" s="191" t="str">
        <f>C941&amp;":"&amp;COUNTIF($C$6:C941,C941)</f>
        <v>8:19</v>
      </c>
      <c r="C941" s="148">
        <f t="shared" si="114"/>
        <v>8</v>
      </c>
      <c r="D941" s="262">
        <v>0</v>
      </c>
      <c r="E941" s="262">
        <v>0</v>
      </c>
      <c r="F941" s="262">
        <v>0</v>
      </c>
      <c r="G941" s="262">
        <v>0</v>
      </c>
      <c r="H941" s="262">
        <v>0</v>
      </c>
      <c r="I941" s="262">
        <v>0</v>
      </c>
      <c r="J941" s="262">
        <v>1</v>
      </c>
      <c r="K941" s="262">
        <v>0</v>
      </c>
      <c r="L941" s="262">
        <v>0</v>
      </c>
      <c r="M941" s="262">
        <v>0</v>
      </c>
      <c r="N941" s="262">
        <v>2</v>
      </c>
      <c r="O941" s="262">
        <v>0</v>
      </c>
      <c r="P941" s="262">
        <v>2</v>
      </c>
      <c r="Q941" s="262">
        <v>2</v>
      </c>
      <c r="R941" s="262">
        <v>1</v>
      </c>
      <c r="S941" s="262">
        <v>0</v>
      </c>
    </row>
    <row r="942" spans="1:19" ht="15.6">
      <c r="A942">
        <f t="shared" si="113"/>
        <v>13</v>
      </c>
      <c r="B942" s="191" t="str">
        <f>C942&amp;":"&amp;COUNTIF($C$6:C942,C942)</f>
        <v>13:16</v>
      </c>
      <c r="C942" s="148">
        <f t="shared" si="114"/>
        <v>13</v>
      </c>
      <c r="D942" s="262">
        <v>1</v>
      </c>
      <c r="E942" s="262">
        <v>0</v>
      </c>
      <c r="F942" s="262">
        <v>0</v>
      </c>
      <c r="G942" s="262">
        <v>1</v>
      </c>
      <c r="H942" s="262">
        <v>0</v>
      </c>
      <c r="I942" s="262">
        <v>0</v>
      </c>
      <c r="J942" s="262">
        <v>1</v>
      </c>
      <c r="K942" s="262">
        <v>1</v>
      </c>
      <c r="L942" s="262">
        <v>1</v>
      </c>
      <c r="M942" s="262">
        <v>0</v>
      </c>
      <c r="N942" s="262">
        <v>2</v>
      </c>
      <c r="O942" s="262">
        <v>2</v>
      </c>
      <c r="P942" s="262">
        <v>0</v>
      </c>
      <c r="Q942" s="262">
        <v>1</v>
      </c>
      <c r="R942" s="262">
        <v>2</v>
      </c>
      <c r="S942" s="262">
        <v>1</v>
      </c>
    </row>
    <row r="943" spans="1:19" ht="15.6">
      <c r="A943">
        <f t="shared" si="113"/>
        <v>8</v>
      </c>
      <c r="B943" s="191" t="str">
        <f>C943&amp;":"&amp;COUNTIF($C$6:C943,C943)</f>
        <v>8:20</v>
      </c>
      <c r="C943" s="148">
        <f t="shared" si="114"/>
        <v>8</v>
      </c>
      <c r="D943" s="262">
        <v>0</v>
      </c>
      <c r="E943" s="262">
        <v>0</v>
      </c>
      <c r="F943" s="262">
        <v>0</v>
      </c>
      <c r="G943" s="262">
        <v>0</v>
      </c>
      <c r="H943" s="262">
        <v>0</v>
      </c>
      <c r="I943" s="262">
        <v>0</v>
      </c>
      <c r="J943" s="262">
        <v>0</v>
      </c>
      <c r="K943" s="262">
        <v>0</v>
      </c>
      <c r="L943" s="262">
        <v>1</v>
      </c>
      <c r="M943" s="262">
        <v>1</v>
      </c>
      <c r="N943" s="262">
        <v>2</v>
      </c>
      <c r="O943" s="262">
        <v>1</v>
      </c>
      <c r="P943" s="262">
        <v>1</v>
      </c>
      <c r="Q943" s="262">
        <v>1</v>
      </c>
      <c r="R943" s="262">
        <v>0</v>
      </c>
      <c r="S943" s="262">
        <v>1</v>
      </c>
    </row>
    <row r="944" spans="1:19" ht="15.6">
      <c r="A944">
        <f t="shared" si="113"/>
        <v>8</v>
      </c>
      <c r="B944" s="191" t="str">
        <f>C944&amp;":"&amp;COUNTIF($C$6:C944,C944)</f>
        <v>8:21</v>
      </c>
      <c r="C944" s="148">
        <f t="shared" si="114"/>
        <v>8</v>
      </c>
      <c r="D944" s="262">
        <v>0</v>
      </c>
      <c r="E944" s="262">
        <v>0</v>
      </c>
      <c r="F944" s="262">
        <v>1</v>
      </c>
      <c r="G944" s="262">
        <v>0</v>
      </c>
      <c r="H944" s="262">
        <v>0</v>
      </c>
      <c r="I944" s="262">
        <v>0</v>
      </c>
      <c r="J944" s="262">
        <v>0</v>
      </c>
      <c r="K944" s="262">
        <v>1</v>
      </c>
      <c r="L944" s="262">
        <v>0</v>
      </c>
      <c r="M944" s="262">
        <v>0</v>
      </c>
      <c r="N944" s="262">
        <v>1</v>
      </c>
      <c r="O944" s="262">
        <v>1</v>
      </c>
      <c r="P944" s="262">
        <v>0</v>
      </c>
      <c r="Q944" s="262">
        <v>2</v>
      </c>
      <c r="R944" s="262">
        <v>2</v>
      </c>
      <c r="S944" s="262">
        <v>0</v>
      </c>
    </row>
    <row r="945" spans="1:19" ht="15.6">
      <c r="A945">
        <f t="shared" si="113"/>
        <v>12</v>
      </c>
      <c r="B945" s="191" t="str">
        <f>C945&amp;":"&amp;COUNTIF($C$6:C945,C945)</f>
        <v>12:16</v>
      </c>
      <c r="C945" s="148">
        <f t="shared" si="114"/>
        <v>12</v>
      </c>
      <c r="D945" s="262">
        <v>1</v>
      </c>
      <c r="E945" s="262">
        <v>1</v>
      </c>
      <c r="F945" s="262">
        <v>1</v>
      </c>
      <c r="G945" s="262">
        <v>1</v>
      </c>
      <c r="H945" s="262">
        <v>0</v>
      </c>
      <c r="I945" s="262">
        <v>0</v>
      </c>
      <c r="J945" s="262">
        <v>0</v>
      </c>
      <c r="K945" s="262">
        <v>0</v>
      </c>
      <c r="L945" s="262">
        <v>1</v>
      </c>
      <c r="M945" s="262">
        <v>1</v>
      </c>
      <c r="N945" s="262">
        <v>1</v>
      </c>
      <c r="O945" s="262">
        <v>2</v>
      </c>
      <c r="P945" s="262">
        <v>0</v>
      </c>
      <c r="Q945" s="262">
        <v>0</v>
      </c>
      <c r="R945" s="262">
        <v>2</v>
      </c>
      <c r="S945" s="262">
        <v>1</v>
      </c>
    </row>
    <row r="946" spans="1:19" ht="15.6">
      <c r="A946">
        <f t="shared" si="113"/>
        <v>12</v>
      </c>
      <c r="B946" s="191" t="str">
        <f>C946&amp;":"&amp;COUNTIF($C$6:C946,C946)</f>
        <v>12:17</v>
      </c>
      <c r="C946" s="148">
        <f t="shared" si="114"/>
        <v>12</v>
      </c>
      <c r="D946" s="262">
        <v>1</v>
      </c>
      <c r="E946" s="262">
        <v>1</v>
      </c>
      <c r="F946" s="262">
        <v>0</v>
      </c>
      <c r="G946" s="262">
        <v>0</v>
      </c>
      <c r="H946" s="262">
        <v>1</v>
      </c>
      <c r="I946" s="262">
        <v>1</v>
      </c>
      <c r="J946" s="262">
        <v>1</v>
      </c>
      <c r="K946" s="262">
        <v>1</v>
      </c>
      <c r="L946" s="262">
        <v>0</v>
      </c>
      <c r="M946" s="262">
        <v>0</v>
      </c>
      <c r="N946" s="262">
        <v>1</v>
      </c>
      <c r="O946" s="262">
        <v>1</v>
      </c>
      <c r="P946" s="262">
        <v>2</v>
      </c>
      <c r="Q946" s="262">
        <v>2</v>
      </c>
      <c r="R946" s="262">
        <v>0</v>
      </c>
      <c r="S946" s="262">
        <v>0</v>
      </c>
    </row>
    <row r="947" spans="1:19" ht="15.6">
      <c r="A947">
        <f t="shared" si="113"/>
        <v>12</v>
      </c>
      <c r="B947" s="191" t="str">
        <f>C947&amp;":"&amp;COUNTIF($C$6:C947,C947)</f>
        <v>12:18</v>
      </c>
      <c r="C947" s="148">
        <f t="shared" si="114"/>
        <v>12</v>
      </c>
      <c r="D947" s="262">
        <v>1</v>
      </c>
      <c r="E947" s="262">
        <v>1</v>
      </c>
      <c r="F947" s="262">
        <v>0</v>
      </c>
      <c r="G947" s="262">
        <v>0</v>
      </c>
      <c r="H947" s="262">
        <v>0</v>
      </c>
      <c r="I947" s="262">
        <v>1</v>
      </c>
      <c r="J947" s="262">
        <v>0</v>
      </c>
      <c r="K947" s="262">
        <v>1</v>
      </c>
      <c r="L947" s="262">
        <v>1</v>
      </c>
      <c r="M947" s="262">
        <v>1</v>
      </c>
      <c r="N947" s="262">
        <v>1</v>
      </c>
      <c r="O947" s="262">
        <v>0</v>
      </c>
      <c r="P947" s="262">
        <v>1</v>
      </c>
      <c r="Q947" s="262">
        <v>2</v>
      </c>
      <c r="R947" s="262">
        <v>2</v>
      </c>
      <c r="S947" s="262">
        <v>0</v>
      </c>
    </row>
    <row r="948" spans="1:19" ht="15.6">
      <c r="A948">
        <f t="shared" si="113"/>
        <v>9</v>
      </c>
      <c r="B948" s="191" t="str">
        <f>C948&amp;":"&amp;COUNTIF($C$6:C948,C948)</f>
        <v>9:19</v>
      </c>
      <c r="C948" s="148">
        <f t="shared" si="114"/>
        <v>9</v>
      </c>
      <c r="D948" s="262">
        <v>0</v>
      </c>
      <c r="E948" s="262">
        <v>0</v>
      </c>
      <c r="F948" s="262">
        <v>1</v>
      </c>
      <c r="G948" s="262">
        <v>0</v>
      </c>
      <c r="H948" s="262">
        <v>0</v>
      </c>
      <c r="I948" s="262">
        <v>0</v>
      </c>
      <c r="J948" s="262">
        <v>1</v>
      </c>
      <c r="K948" s="262">
        <v>0</v>
      </c>
      <c r="L948" s="262">
        <v>1</v>
      </c>
      <c r="M948" s="262">
        <v>0</v>
      </c>
      <c r="N948" s="262">
        <v>1</v>
      </c>
      <c r="O948" s="262">
        <v>2</v>
      </c>
      <c r="P948" s="262">
        <v>1</v>
      </c>
      <c r="Q948" s="262">
        <v>1</v>
      </c>
      <c r="R948" s="262">
        <v>0</v>
      </c>
      <c r="S948" s="262">
        <v>1</v>
      </c>
    </row>
    <row r="949" spans="1:19" ht="15.6">
      <c r="A949">
        <f t="shared" si="113"/>
        <v>9</v>
      </c>
      <c r="B949" s="191" t="str">
        <f>C949&amp;":"&amp;COUNTIF($C$6:C949,C949)</f>
        <v>9:20</v>
      </c>
      <c r="C949" s="148">
        <f t="shared" si="114"/>
        <v>9</v>
      </c>
      <c r="D949" s="262">
        <v>0</v>
      </c>
      <c r="E949" s="262">
        <v>0</v>
      </c>
      <c r="F949" s="262">
        <v>0</v>
      </c>
      <c r="G949" s="262">
        <v>0</v>
      </c>
      <c r="H949" s="262">
        <v>0</v>
      </c>
      <c r="I949" s="262">
        <v>0</v>
      </c>
      <c r="J949" s="262">
        <v>1</v>
      </c>
      <c r="K949" s="262">
        <v>1</v>
      </c>
      <c r="L949" s="262">
        <v>1</v>
      </c>
      <c r="M949" s="262">
        <v>0</v>
      </c>
      <c r="N949" s="262">
        <v>0</v>
      </c>
      <c r="O949" s="262">
        <v>2</v>
      </c>
      <c r="P949" s="262">
        <v>2</v>
      </c>
      <c r="Q949" s="262">
        <v>1</v>
      </c>
      <c r="R949" s="262">
        <v>1</v>
      </c>
      <c r="S949" s="262">
        <v>0</v>
      </c>
    </row>
    <row r="950" spans="1:19" ht="15.6">
      <c r="A950">
        <f t="shared" si="113"/>
        <v>13</v>
      </c>
      <c r="B950" s="191" t="str">
        <f>C950&amp;":"&amp;COUNTIF($C$6:C950,C950)</f>
        <v>13:17</v>
      </c>
      <c r="C950" s="148">
        <f t="shared" si="114"/>
        <v>13</v>
      </c>
      <c r="D950" s="262">
        <v>0</v>
      </c>
      <c r="E950" s="262">
        <v>1</v>
      </c>
      <c r="F950" s="262">
        <v>1</v>
      </c>
      <c r="G950" s="262">
        <v>0</v>
      </c>
      <c r="H950" s="262">
        <v>1</v>
      </c>
      <c r="I950" s="262">
        <v>0</v>
      </c>
      <c r="J950" s="262">
        <v>1</v>
      </c>
      <c r="K950" s="262">
        <v>0</v>
      </c>
      <c r="L950" s="262">
        <v>1</v>
      </c>
      <c r="M950" s="262">
        <v>1</v>
      </c>
      <c r="N950" s="262">
        <v>2</v>
      </c>
      <c r="O950" s="262">
        <v>1</v>
      </c>
      <c r="P950" s="262">
        <v>0</v>
      </c>
      <c r="Q950" s="262">
        <v>2</v>
      </c>
      <c r="R950" s="262">
        <v>2</v>
      </c>
      <c r="S950" s="262">
        <v>0</v>
      </c>
    </row>
    <row r="951" spans="1:19" ht="15.6">
      <c r="A951">
        <f t="shared" si="113"/>
        <v>15</v>
      </c>
      <c r="B951" s="191" t="str">
        <f>C951&amp;":"&amp;COUNTIF($C$6:C951,C951)</f>
        <v>15:10</v>
      </c>
      <c r="C951" s="148">
        <f t="shared" si="114"/>
        <v>15</v>
      </c>
      <c r="D951" s="262">
        <v>0</v>
      </c>
      <c r="E951" s="262">
        <v>0</v>
      </c>
      <c r="F951" s="262">
        <v>1</v>
      </c>
      <c r="G951" s="262">
        <v>1</v>
      </c>
      <c r="H951" s="262">
        <v>1</v>
      </c>
      <c r="I951" s="262">
        <v>1</v>
      </c>
      <c r="J951" s="262">
        <v>1</v>
      </c>
      <c r="K951" s="262">
        <v>1</v>
      </c>
      <c r="L951" s="262">
        <v>1</v>
      </c>
      <c r="M951" s="262">
        <v>1</v>
      </c>
      <c r="N951" s="262">
        <v>2</v>
      </c>
      <c r="O951" s="262">
        <v>2</v>
      </c>
      <c r="P951" s="262">
        <v>1</v>
      </c>
      <c r="Q951" s="262">
        <v>2</v>
      </c>
      <c r="R951" s="262">
        <v>0</v>
      </c>
      <c r="S951" s="262">
        <v>0</v>
      </c>
    </row>
    <row r="952" spans="1:19" ht="15.6">
      <c r="A952">
        <f t="shared" si="113"/>
        <v>5</v>
      </c>
      <c r="B952" s="191" t="str">
        <f>C952&amp;":"&amp;COUNTIF($C$6:C952,C952)</f>
        <v>5:4</v>
      </c>
      <c r="C952" s="148">
        <f t="shared" si="114"/>
        <v>5</v>
      </c>
      <c r="D952" s="262">
        <v>1</v>
      </c>
      <c r="E952" s="262">
        <v>0</v>
      </c>
      <c r="F952" s="262">
        <v>0</v>
      </c>
      <c r="G952" s="262">
        <v>0</v>
      </c>
      <c r="H952" s="262">
        <v>0</v>
      </c>
      <c r="I952" s="262">
        <v>0</v>
      </c>
      <c r="J952" s="262">
        <v>1</v>
      </c>
      <c r="K952" s="262">
        <v>1</v>
      </c>
      <c r="L952" s="262">
        <v>1</v>
      </c>
      <c r="M952" s="262">
        <v>0</v>
      </c>
      <c r="N952" s="262">
        <v>0</v>
      </c>
      <c r="O952" s="262">
        <v>0</v>
      </c>
      <c r="P952" s="262">
        <v>0</v>
      </c>
      <c r="Q952" s="262">
        <v>1</v>
      </c>
      <c r="R952" s="262">
        <v>0</v>
      </c>
      <c r="S952" s="262">
        <v>0</v>
      </c>
    </row>
    <row r="953" spans="1:19" ht="15.6">
      <c r="A953">
        <f t="shared" si="113"/>
        <v>7</v>
      </c>
      <c r="B953" s="191" t="str">
        <f>C953&amp;":"&amp;COUNTIF($C$6:C953,C953)</f>
        <v>7:22</v>
      </c>
      <c r="C953" s="148">
        <f t="shared" si="114"/>
        <v>7</v>
      </c>
      <c r="D953" s="262">
        <v>0</v>
      </c>
      <c r="E953" s="262">
        <v>0</v>
      </c>
      <c r="F953" s="262">
        <v>0</v>
      </c>
      <c r="G953" s="262">
        <v>0</v>
      </c>
      <c r="H953" s="262">
        <v>0</v>
      </c>
      <c r="I953" s="262">
        <v>0</v>
      </c>
      <c r="J953" s="262">
        <v>1</v>
      </c>
      <c r="K953" s="262">
        <v>1</v>
      </c>
      <c r="L953" s="262">
        <v>0</v>
      </c>
      <c r="M953" s="262">
        <v>1</v>
      </c>
      <c r="N953" s="262">
        <v>0</v>
      </c>
      <c r="O953" s="262">
        <v>1</v>
      </c>
      <c r="P953" s="262">
        <v>1</v>
      </c>
      <c r="Q953" s="262">
        <v>2</v>
      </c>
      <c r="R953" s="262">
        <v>0</v>
      </c>
      <c r="S953" s="262">
        <v>0</v>
      </c>
    </row>
    <row r="954" spans="1:19" ht="15.6">
      <c r="A954">
        <f t="shared" si="113"/>
        <v>9</v>
      </c>
      <c r="B954" s="191" t="str">
        <f>C954&amp;":"&amp;COUNTIF($C$6:C954,C954)</f>
        <v>9:21</v>
      </c>
      <c r="C954" s="148">
        <f t="shared" si="114"/>
        <v>9</v>
      </c>
      <c r="D954" s="262">
        <v>0</v>
      </c>
      <c r="E954" s="262">
        <v>0</v>
      </c>
      <c r="F954" s="262">
        <v>0</v>
      </c>
      <c r="G954" s="262">
        <v>0</v>
      </c>
      <c r="H954" s="262">
        <v>0</v>
      </c>
      <c r="I954" s="262">
        <v>0</v>
      </c>
      <c r="J954" s="262">
        <v>1</v>
      </c>
      <c r="K954" s="262">
        <v>1</v>
      </c>
      <c r="L954" s="262">
        <v>0</v>
      </c>
      <c r="M954" s="262">
        <v>0</v>
      </c>
      <c r="N954" s="262">
        <v>1</v>
      </c>
      <c r="O954" s="262">
        <v>2</v>
      </c>
      <c r="P954" s="262">
        <v>0</v>
      </c>
      <c r="Q954" s="262">
        <v>0</v>
      </c>
      <c r="R954" s="262">
        <v>2</v>
      </c>
      <c r="S954" s="262">
        <v>2</v>
      </c>
    </row>
    <row r="955" spans="1:19" ht="15.6">
      <c r="A955">
        <f t="shared" si="113"/>
        <v>12</v>
      </c>
      <c r="B955" s="191" t="str">
        <f>C955&amp;":"&amp;COUNTIF($C$6:C955,C955)</f>
        <v>12:19</v>
      </c>
      <c r="C955" s="148">
        <f t="shared" si="114"/>
        <v>12</v>
      </c>
      <c r="D955" s="262">
        <v>0</v>
      </c>
      <c r="E955" s="262">
        <v>1</v>
      </c>
      <c r="F955" s="262">
        <v>0</v>
      </c>
      <c r="G955" s="262">
        <v>0</v>
      </c>
      <c r="H955" s="262">
        <v>0</v>
      </c>
      <c r="I955" s="262">
        <v>1</v>
      </c>
      <c r="J955" s="262">
        <v>1</v>
      </c>
      <c r="K955" s="262">
        <v>0</v>
      </c>
      <c r="L955" s="262">
        <v>0</v>
      </c>
      <c r="M955" s="262">
        <v>1</v>
      </c>
      <c r="N955" s="262">
        <v>2</v>
      </c>
      <c r="O955" s="262">
        <v>0</v>
      </c>
      <c r="P955" s="262">
        <v>1</v>
      </c>
      <c r="Q955" s="262">
        <v>2</v>
      </c>
      <c r="R955" s="262">
        <v>2</v>
      </c>
      <c r="S955" s="262">
        <v>1</v>
      </c>
    </row>
    <row r="956" spans="1:19" ht="15.6">
      <c r="A956">
        <f t="shared" si="113"/>
        <v>11</v>
      </c>
      <c r="B956" s="191" t="str">
        <f>C956&amp;":"&amp;COUNTIF($C$6:C956,C956)</f>
        <v>11:27</v>
      </c>
      <c r="C956" s="148">
        <f t="shared" si="114"/>
        <v>11</v>
      </c>
      <c r="D956" s="262">
        <v>0</v>
      </c>
      <c r="E956" s="262">
        <v>1</v>
      </c>
      <c r="F956" s="262">
        <v>0</v>
      </c>
      <c r="G956" s="262">
        <v>0</v>
      </c>
      <c r="H956" s="262">
        <v>1</v>
      </c>
      <c r="I956" s="262">
        <v>0</v>
      </c>
      <c r="J956" s="262">
        <v>1</v>
      </c>
      <c r="K956" s="262">
        <v>1</v>
      </c>
      <c r="L956" s="262">
        <v>0</v>
      </c>
      <c r="M956" s="262">
        <v>1</v>
      </c>
      <c r="N956" s="262">
        <v>2</v>
      </c>
      <c r="O956" s="262">
        <v>0</v>
      </c>
      <c r="P956" s="262">
        <v>2</v>
      </c>
      <c r="Q956" s="262">
        <v>1</v>
      </c>
      <c r="R956" s="262">
        <v>1</v>
      </c>
      <c r="S956" s="262">
        <v>0</v>
      </c>
    </row>
    <row r="957" spans="1:19" ht="15.6">
      <c r="A957">
        <f t="shared" si="113"/>
        <v>14</v>
      </c>
      <c r="B957" s="191" t="str">
        <f>C957&amp;":"&amp;COUNTIF($C$6:C957,C957)</f>
        <v>14:12</v>
      </c>
      <c r="C957" s="148">
        <f t="shared" si="114"/>
        <v>14</v>
      </c>
      <c r="D957" s="262">
        <v>1</v>
      </c>
      <c r="E957" s="262">
        <v>0</v>
      </c>
      <c r="F957" s="262">
        <v>0</v>
      </c>
      <c r="G957" s="262">
        <v>0</v>
      </c>
      <c r="H957" s="262">
        <v>1</v>
      </c>
      <c r="I957" s="262">
        <v>0</v>
      </c>
      <c r="J957" s="262">
        <v>0</v>
      </c>
      <c r="K957" s="262">
        <v>1</v>
      </c>
      <c r="L957" s="262">
        <v>1</v>
      </c>
      <c r="M957" s="262">
        <v>1</v>
      </c>
      <c r="N957" s="262">
        <v>2</v>
      </c>
      <c r="O957" s="262">
        <v>2</v>
      </c>
      <c r="P957" s="262">
        <v>2</v>
      </c>
      <c r="Q957" s="262">
        <v>0</v>
      </c>
      <c r="R957" s="262">
        <v>2</v>
      </c>
      <c r="S957" s="262">
        <v>1</v>
      </c>
    </row>
    <row r="958" spans="1:19" ht="15.6">
      <c r="A958">
        <f t="shared" si="113"/>
        <v>7</v>
      </c>
      <c r="B958" s="191" t="str">
        <f>C958&amp;":"&amp;COUNTIF($C$6:C958,C958)</f>
        <v>7:23</v>
      </c>
      <c r="C958" s="148">
        <f t="shared" si="114"/>
        <v>7</v>
      </c>
      <c r="D958" s="262">
        <v>0</v>
      </c>
      <c r="E958" s="262">
        <v>0</v>
      </c>
      <c r="F958" s="262">
        <v>0</v>
      </c>
      <c r="G958" s="262">
        <v>0</v>
      </c>
      <c r="H958" s="262">
        <v>0</v>
      </c>
      <c r="I958" s="262">
        <v>0</v>
      </c>
      <c r="J958" s="262">
        <v>0</v>
      </c>
      <c r="K958" s="262">
        <v>1</v>
      </c>
      <c r="L958" s="262">
        <v>1</v>
      </c>
      <c r="M958" s="262">
        <v>0</v>
      </c>
      <c r="N958" s="262">
        <v>1</v>
      </c>
      <c r="O958" s="262">
        <v>2</v>
      </c>
      <c r="P958" s="262">
        <v>1</v>
      </c>
      <c r="Q958" s="262">
        <v>0</v>
      </c>
      <c r="R958" s="262">
        <v>0</v>
      </c>
      <c r="S958" s="262">
        <v>1</v>
      </c>
    </row>
    <row r="959" spans="1:19" ht="15.6">
      <c r="A959">
        <f t="shared" si="113"/>
        <v>9</v>
      </c>
      <c r="B959" s="191" t="str">
        <f>C959&amp;":"&amp;COUNTIF($C$6:C959,C959)</f>
        <v>9:22</v>
      </c>
      <c r="C959" s="148">
        <f t="shared" si="114"/>
        <v>9</v>
      </c>
      <c r="D959" s="262">
        <v>0</v>
      </c>
      <c r="E959" s="262">
        <v>0</v>
      </c>
      <c r="F959" s="262">
        <v>0</v>
      </c>
      <c r="G959" s="262">
        <v>0</v>
      </c>
      <c r="H959" s="262">
        <v>0</v>
      </c>
      <c r="I959" s="262">
        <v>0</v>
      </c>
      <c r="J959" s="262">
        <v>1</v>
      </c>
      <c r="K959" s="262">
        <v>0</v>
      </c>
      <c r="L959" s="262">
        <v>1</v>
      </c>
      <c r="M959" s="262">
        <v>1</v>
      </c>
      <c r="N959" s="262">
        <v>2</v>
      </c>
      <c r="O959" s="262">
        <v>2</v>
      </c>
      <c r="P959" s="262">
        <v>0</v>
      </c>
      <c r="Q959" s="262">
        <v>0</v>
      </c>
      <c r="R959" s="262">
        <v>2</v>
      </c>
      <c r="S959" s="262">
        <v>0</v>
      </c>
    </row>
    <row r="960" spans="1:19" ht="15.6">
      <c r="A960">
        <f t="shared" si="113"/>
        <v>6</v>
      </c>
      <c r="B960" s="191" t="str">
        <f>C960&amp;":"&amp;COUNTIF($C$6:C960,C960)</f>
        <v>6:4</v>
      </c>
      <c r="C960" s="148">
        <f t="shared" si="114"/>
        <v>6</v>
      </c>
      <c r="D960" s="262">
        <v>0</v>
      </c>
      <c r="E960" s="262">
        <v>1</v>
      </c>
      <c r="F960" s="262">
        <v>0</v>
      </c>
      <c r="G960" s="262">
        <v>0</v>
      </c>
      <c r="H960" s="262">
        <v>0</v>
      </c>
      <c r="I960" s="262">
        <v>1</v>
      </c>
      <c r="J960" s="262">
        <v>0</v>
      </c>
      <c r="K960" s="262">
        <v>0</v>
      </c>
      <c r="L960" s="262">
        <v>0</v>
      </c>
      <c r="M960" s="262">
        <v>1</v>
      </c>
      <c r="N960" s="262">
        <v>0</v>
      </c>
      <c r="O960" s="262">
        <v>1</v>
      </c>
      <c r="P960" s="262">
        <v>0</v>
      </c>
      <c r="Q960" s="262">
        <v>2</v>
      </c>
      <c r="R960" s="262">
        <v>0</v>
      </c>
      <c r="S960" s="262">
        <v>0</v>
      </c>
    </row>
    <row r="961" spans="1:19" ht="15.6">
      <c r="A961">
        <f t="shared" si="113"/>
        <v>10</v>
      </c>
      <c r="B961" s="191" t="str">
        <f>C961&amp;":"&amp;COUNTIF($C$6:C961,C961)</f>
        <v>10:14</v>
      </c>
      <c r="C961" s="148">
        <f t="shared" si="114"/>
        <v>10</v>
      </c>
      <c r="D961" s="262">
        <v>1</v>
      </c>
      <c r="E961" s="262">
        <v>0</v>
      </c>
      <c r="F961" s="262">
        <v>0</v>
      </c>
      <c r="G961" s="262">
        <v>0</v>
      </c>
      <c r="H961" s="262">
        <v>1</v>
      </c>
      <c r="I961" s="262">
        <v>0</v>
      </c>
      <c r="J961" s="262">
        <v>0</v>
      </c>
      <c r="K961" s="262">
        <v>0</v>
      </c>
      <c r="L961" s="262">
        <v>0</v>
      </c>
      <c r="M961" s="262">
        <v>0</v>
      </c>
      <c r="N961" s="262">
        <v>0</v>
      </c>
      <c r="O961" s="262">
        <v>2</v>
      </c>
      <c r="P961" s="262">
        <v>2</v>
      </c>
      <c r="Q961" s="262">
        <v>1</v>
      </c>
      <c r="R961" s="262">
        <v>2</v>
      </c>
      <c r="S961" s="262">
        <v>1</v>
      </c>
    </row>
    <row r="962" spans="1:19" ht="15.6">
      <c r="A962">
        <f t="shared" si="113"/>
        <v>13</v>
      </c>
      <c r="B962" s="191" t="str">
        <f>C962&amp;":"&amp;COUNTIF($C$6:C962,C962)</f>
        <v>13:18</v>
      </c>
      <c r="C962" s="148">
        <f t="shared" si="114"/>
        <v>13</v>
      </c>
      <c r="D962" s="262">
        <v>1</v>
      </c>
      <c r="E962" s="262">
        <v>1</v>
      </c>
      <c r="F962" s="262">
        <v>1</v>
      </c>
      <c r="G962" s="262">
        <v>1</v>
      </c>
      <c r="H962" s="262">
        <v>1</v>
      </c>
      <c r="I962" s="262">
        <v>0</v>
      </c>
      <c r="J962" s="262">
        <v>1</v>
      </c>
      <c r="K962" s="262">
        <v>0</v>
      </c>
      <c r="L962" s="262">
        <v>1</v>
      </c>
      <c r="M962" s="262">
        <v>1</v>
      </c>
      <c r="N962" s="262">
        <v>0</v>
      </c>
      <c r="O962" s="262">
        <v>1</v>
      </c>
      <c r="P962" s="262">
        <v>2</v>
      </c>
      <c r="Q962" s="262">
        <v>1</v>
      </c>
      <c r="R962" s="262">
        <v>1</v>
      </c>
      <c r="S962" s="262">
        <v>0</v>
      </c>
    </row>
    <row r="963" spans="1:19" ht="15.6">
      <c r="A963">
        <f t="shared" si="113"/>
        <v>9</v>
      </c>
      <c r="B963" s="191" t="str">
        <f>C963&amp;":"&amp;COUNTIF($C$6:C963,C963)</f>
        <v>9:23</v>
      </c>
      <c r="C963" s="148">
        <f t="shared" si="114"/>
        <v>9</v>
      </c>
      <c r="D963" s="262">
        <v>0</v>
      </c>
      <c r="E963" s="262">
        <v>0</v>
      </c>
      <c r="F963" s="262">
        <v>0</v>
      </c>
      <c r="G963" s="262">
        <v>0</v>
      </c>
      <c r="H963" s="262">
        <v>0</v>
      </c>
      <c r="I963" s="262">
        <v>0</v>
      </c>
      <c r="J963" s="262">
        <v>0</v>
      </c>
      <c r="K963" s="262">
        <v>0</v>
      </c>
      <c r="L963" s="262">
        <v>0</v>
      </c>
      <c r="M963" s="262">
        <v>1</v>
      </c>
      <c r="N963" s="262">
        <v>1</v>
      </c>
      <c r="O963" s="262">
        <v>2</v>
      </c>
      <c r="P963" s="262">
        <v>1</v>
      </c>
      <c r="Q963" s="262">
        <v>0</v>
      </c>
      <c r="R963" s="262">
        <v>2</v>
      </c>
      <c r="S963" s="262">
        <v>2</v>
      </c>
    </row>
    <row r="964" spans="1:19" ht="15.6">
      <c r="A964">
        <f t="shared" si="113"/>
        <v>5</v>
      </c>
      <c r="B964" s="191" t="str">
        <f>C964&amp;":"&amp;COUNTIF($C$6:C964,C964)</f>
        <v>5:5</v>
      </c>
      <c r="C964" s="148">
        <f t="shared" si="114"/>
        <v>5</v>
      </c>
      <c r="D964" s="262">
        <v>0</v>
      </c>
      <c r="E964" s="262">
        <v>0</v>
      </c>
      <c r="F964" s="262">
        <v>0</v>
      </c>
      <c r="G964" s="262">
        <v>0</v>
      </c>
      <c r="H964" s="262">
        <v>0</v>
      </c>
      <c r="I964" s="262">
        <v>0</v>
      </c>
      <c r="J964" s="262">
        <v>0</v>
      </c>
      <c r="K964" s="262">
        <v>1</v>
      </c>
      <c r="L964" s="262">
        <v>0</v>
      </c>
      <c r="M964" s="262">
        <v>1</v>
      </c>
      <c r="N964" s="262">
        <v>0</v>
      </c>
      <c r="O964" s="262">
        <v>0</v>
      </c>
      <c r="P964" s="262">
        <v>1</v>
      </c>
      <c r="Q964" s="262">
        <v>1</v>
      </c>
      <c r="R964" s="262">
        <v>1</v>
      </c>
      <c r="S964" s="262">
        <v>0</v>
      </c>
    </row>
    <row r="965" spans="1:19" ht="15.6">
      <c r="A965">
        <f t="shared" si="113"/>
        <v>14</v>
      </c>
      <c r="B965" s="191" t="str">
        <f>C965&amp;":"&amp;COUNTIF($C$6:C965,C965)</f>
        <v>14:13</v>
      </c>
      <c r="C965" s="148">
        <f t="shared" si="114"/>
        <v>14</v>
      </c>
      <c r="D965" s="262">
        <v>1</v>
      </c>
      <c r="E965" s="262">
        <v>1</v>
      </c>
      <c r="F965" s="262">
        <v>1</v>
      </c>
      <c r="G965" s="262">
        <v>0</v>
      </c>
      <c r="H965" s="262">
        <v>1</v>
      </c>
      <c r="I965" s="262">
        <v>0</v>
      </c>
      <c r="J965" s="262">
        <v>1</v>
      </c>
      <c r="K965" s="262">
        <v>0</v>
      </c>
      <c r="L965" s="262">
        <v>1</v>
      </c>
      <c r="M965" s="262">
        <v>0</v>
      </c>
      <c r="N965" s="262">
        <v>2</v>
      </c>
      <c r="O965" s="262">
        <v>1</v>
      </c>
      <c r="P965" s="262">
        <v>2</v>
      </c>
      <c r="Q965" s="262">
        <v>2</v>
      </c>
      <c r="R965" s="262">
        <v>1</v>
      </c>
      <c r="S965" s="262">
        <v>0</v>
      </c>
    </row>
    <row r="966" spans="1:19" ht="15.6">
      <c r="A966">
        <f t="shared" ref="A966:A1029" si="115">SUM(D966:S966)</f>
        <v>13</v>
      </c>
      <c r="B966" s="191" t="str">
        <f>C966&amp;":"&amp;COUNTIF($C$6:C966,C966)</f>
        <v>13:19</v>
      </c>
      <c r="C966" s="148">
        <f t="shared" ref="C966:C1029" si="116">SUM(D966:S966)</f>
        <v>13</v>
      </c>
      <c r="D966" s="262">
        <v>0</v>
      </c>
      <c r="E966" s="262">
        <v>0</v>
      </c>
      <c r="F966" s="262">
        <v>0</v>
      </c>
      <c r="G966" s="262">
        <v>1</v>
      </c>
      <c r="H966" s="262">
        <v>1</v>
      </c>
      <c r="I966" s="262">
        <v>0</v>
      </c>
      <c r="J966" s="262">
        <v>0</v>
      </c>
      <c r="K966" s="262">
        <v>0</v>
      </c>
      <c r="L966" s="262">
        <v>0</v>
      </c>
      <c r="M966" s="262">
        <v>1</v>
      </c>
      <c r="N966" s="262">
        <v>2</v>
      </c>
      <c r="O966" s="262">
        <v>2</v>
      </c>
      <c r="P966" s="262">
        <v>1</v>
      </c>
      <c r="Q966" s="262">
        <v>2</v>
      </c>
      <c r="R966" s="262">
        <v>1</v>
      </c>
      <c r="S966" s="262">
        <v>2</v>
      </c>
    </row>
    <row r="967" spans="1:19" ht="15.6">
      <c r="A967">
        <f t="shared" si="115"/>
        <v>12</v>
      </c>
      <c r="B967" s="191" t="str">
        <f>C967&amp;":"&amp;COUNTIF($C$6:C967,C967)</f>
        <v>12:20</v>
      </c>
      <c r="C967" s="148">
        <f t="shared" si="116"/>
        <v>12</v>
      </c>
      <c r="D967" s="262">
        <v>1</v>
      </c>
      <c r="E967" s="262">
        <v>1</v>
      </c>
      <c r="F967" s="262">
        <v>1</v>
      </c>
      <c r="G967" s="262">
        <v>1</v>
      </c>
      <c r="H967" s="262">
        <v>0</v>
      </c>
      <c r="I967" s="262">
        <v>0</v>
      </c>
      <c r="J967" s="262">
        <v>1</v>
      </c>
      <c r="K967" s="262">
        <v>0</v>
      </c>
      <c r="L967" s="262">
        <v>0</v>
      </c>
      <c r="M967" s="262">
        <v>1</v>
      </c>
      <c r="N967" s="262">
        <v>0</v>
      </c>
      <c r="O967" s="262">
        <v>0</v>
      </c>
      <c r="P967" s="262">
        <v>2</v>
      </c>
      <c r="Q967" s="262">
        <v>1</v>
      </c>
      <c r="R967" s="262">
        <v>2</v>
      </c>
      <c r="S967" s="262">
        <v>1</v>
      </c>
    </row>
    <row r="968" spans="1:19" ht="15.6">
      <c r="A968">
        <f t="shared" si="115"/>
        <v>1</v>
      </c>
      <c r="B968" s="191" t="str">
        <f>C968&amp;":"&amp;COUNTIF($C$6:C968,C968)</f>
        <v>1:2</v>
      </c>
      <c r="C968" s="148">
        <f t="shared" si="116"/>
        <v>1</v>
      </c>
      <c r="D968" s="262">
        <v>0</v>
      </c>
      <c r="E968" s="262">
        <v>0</v>
      </c>
      <c r="F968" s="262">
        <v>0</v>
      </c>
      <c r="G968" s="262">
        <v>0</v>
      </c>
      <c r="H968" s="262">
        <v>0</v>
      </c>
      <c r="I968" s="262">
        <v>0</v>
      </c>
      <c r="J968" s="262">
        <v>0</v>
      </c>
      <c r="K968" s="262">
        <v>0</v>
      </c>
      <c r="L968" s="262">
        <v>0</v>
      </c>
      <c r="M968" s="262">
        <v>0</v>
      </c>
      <c r="N968" s="262">
        <v>1</v>
      </c>
      <c r="O968" s="262">
        <v>0</v>
      </c>
      <c r="P968" s="262">
        <v>0</v>
      </c>
      <c r="Q968" s="262">
        <v>0</v>
      </c>
      <c r="R968" s="262">
        <v>0</v>
      </c>
      <c r="S968" s="262">
        <v>0</v>
      </c>
    </row>
    <row r="969" spans="1:19" ht="15.6">
      <c r="A969">
        <f t="shared" si="115"/>
        <v>10</v>
      </c>
      <c r="B969" s="191" t="str">
        <f>C969&amp;":"&amp;COUNTIF($C$6:C969,C969)</f>
        <v>10:15</v>
      </c>
      <c r="C969" s="148">
        <f t="shared" si="116"/>
        <v>10</v>
      </c>
      <c r="D969" s="262">
        <v>0</v>
      </c>
      <c r="E969" s="262">
        <v>0</v>
      </c>
      <c r="F969" s="262">
        <v>1</v>
      </c>
      <c r="G969" s="262">
        <v>0</v>
      </c>
      <c r="H969" s="262">
        <v>0</v>
      </c>
      <c r="I969" s="262">
        <v>0</v>
      </c>
      <c r="J969" s="262">
        <v>1</v>
      </c>
      <c r="K969" s="262">
        <v>1</v>
      </c>
      <c r="L969" s="262">
        <v>0</v>
      </c>
      <c r="M969" s="262">
        <v>1</v>
      </c>
      <c r="N969" s="262">
        <v>1</v>
      </c>
      <c r="O969" s="262">
        <v>1</v>
      </c>
      <c r="P969" s="262">
        <v>1</v>
      </c>
      <c r="Q969" s="262">
        <v>1</v>
      </c>
      <c r="R969" s="262">
        <v>0</v>
      </c>
      <c r="S969" s="262">
        <v>2</v>
      </c>
    </row>
    <row r="970" spans="1:19" ht="15.6">
      <c r="A970">
        <f t="shared" si="115"/>
        <v>6</v>
      </c>
      <c r="B970" s="191" t="str">
        <f>C970&amp;":"&amp;COUNTIF($C$6:C970,C970)</f>
        <v>6:5</v>
      </c>
      <c r="C970" s="148">
        <f t="shared" si="116"/>
        <v>6</v>
      </c>
      <c r="D970" s="262">
        <v>0</v>
      </c>
      <c r="E970" s="262">
        <v>1</v>
      </c>
      <c r="F970" s="262">
        <v>1</v>
      </c>
      <c r="G970" s="262">
        <v>0</v>
      </c>
      <c r="H970" s="262">
        <v>0</v>
      </c>
      <c r="I970" s="262">
        <v>0</v>
      </c>
      <c r="J970" s="262">
        <v>0</v>
      </c>
      <c r="K970" s="262">
        <v>0</v>
      </c>
      <c r="L970" s="262">
        <v>0</v>
      </c>
      <c r="M970" s="262">
        <v>0</v>
      </c>
      <c r="N970" s="262">
        <v>2</v>
      </c>
      <c r="O970" s="262">
        <v>0</v>
      </c>
      <c r="P970" s="262">
        <v>0</v>
      </c>
      <c r="Q970" s="262">
        <v>0</v>
      </c>
      <c r="R970" s="262">
        <v>0</v>
      </c>
      <c r="S970" s="262">
        <v>2</v>
      </c>
    </row>
    <row r="971" spans="1:19" ht="15.6">
      <c r="A971">
        <f t="shared" si="115"/>
        <v>8</v>
      </c>
      <c r="B971" s="191" t="str">
        <f>C971&amp;":"&amp;COUNTIF($C$6:C971,C971)</f>
        <v>8:22</v>
      </c>
      <c r="C971" s="148">
        <f t="shared" si="116"/>
        <v>8</v>
      </c>
      <c r="D971" s="262">
        <v>1</v>
      </c>
      <c r="E971" s="262">
        <v>1</v>
      </c>
      <c r="F971" s="262">
        <v>0</v>
      </c>
      <c r="G971" s="262">
        <v>0</v>
      </c>
      <c r="H971" s="262">
        <v>1</v>
      </c>
      <c r="I971" s="262">
        <v>0</v>
      </c>
      <c r="J971" s="262">
        <v>1</v>
      </c>
      <c r="K971" s="262">
        <v>0</v>
      </c>
      <c r="L971" s="262">
        <v>0</v>
      </c>
      <c r="M971" s="262">
        <v>1</v>
      </c>
      <c r="N971" s="262">
        <v>1</v>
      </c>
      <c r="O971" s="262">
        <v>0</v>
      </c>
      <c r="P971" s="262">
        <v>2</v>
      </c>
      <c r="Q971" s="262">
        <v>0</v>
      </c>
      <c r="R971" s="262">
        <v>0</v>
      </c>
      <c r="S971" s="262">
        <v>0</v>
      </c>
    </row>
    <row r="972" spans="1:19" ht="15.6">
      <c r="A972">
        <f t="shared" si="115"/>
        <v>8</v>
      </c>
      <c r="B972" s="191" t="str">
        <f>C972&amp;":"&amp;COUNTIF($C$6:C972,C972)</f>
        <v>8:23</v>
      </c>
      <c r="C972" s="148">
        <f t="shared" si="116"/>
        <v>8</v>
      </c>
      <c r="D972" s="262">
        <v>1</v>
      </c>
      <c r="E972" s="262">
        <v>1</v>
      </c>
      <c r="F972" s="262">
        <v>1</v>
      </c>
      <c r="G972" s="262">
        <v>1</v>
      </c>
      <c r="H972" s="262">
        <v>0</v>
      </c>
      <c r="I972" s="262">
        <v>1</v>
      </c>
      <c r="J972" s="262">
        <v>0</v>
      </c>
      <c r="K972" s="262">
        <v>0</v>
      </c>
      <c r="L972" s="262">
        <v>0</v>
      </c>
      <c r="M972" s="262">
        <v>1</v>
      </c>
      <c r="N972" s="262">
        <v>0</v>
      </c>
      <c r="O972" s="262">
        <v>0</v>
      </c>
      <c r="P972" s="262">
        <v>2</v>
      </c>
      <c r="Q972" s="262">
        <v>0</v>
      </c>
      <c r="R972" s="262">
        <v>0</v>
      </c>
      <c r="S972" s="262">
        <v>0</v>
      </c>
    </row>
    <row r="973" spans="1:19" ht="15.6">
      <c r="A973">
        <f t="shared" si="115"/>
        <v>7</v>
      </c>
      <c r="B973" s="191" t="str">
        <f>C973&amp;":"&amp;COUNTIF($C$6:C973,C973)</f>
        <v>7:24</v>
      </c>
      <c r="C973" s="148">
        <f t="shared" si="116"/>
        <v>7</v>
      </c>
      <c r="D973" s="262">
        <v>0</v>
      </c>
      <c r="E973" s="262">
        <v>0</v>
      </c>
      <c r="F973" s="262">
        <v>0</v>
      </c>
      <c r="G973" s="262">
        <v>0</v>
      </c>
      <c r="H973" s="262">
        <v>0</v>
      </c>
      <c r="I973" s="262">
        <v>0</v>
      </c>
      <c r="J973" s="262">
        <v>1</v>
      </c>
      <c r="K973" s="262">
        <v>0</v>
      </c>
      <c r="L973" s="262">
        <v>0</v>
      </c>
      <c r="M973" s="262">
        <v>0</v>
      </c>
      <c r="N973" s="262">
        <v>2</v>
      </c>
      <c r="O973" s="262">
        <v>2</v>
      </c>
      <c r="P973" s="262">
        <v>0</v>
      </c>
      <c r="Q973" s="262">
        <v>1</v>
      </c>
      <c r="R973" s="262">
        <v>1</v>
      </c>
      <c r="S973" s="262">
        <v>0</v>
      </c>
    </row>
    <row r="974" spans="1:19" ht="15.6">
      <c r="A974">
        <f t="shared" si="115"/>
        <v>9</v>
      </c>
      <c r="B974" s="191" t="str">
        <f>C974&amp;":"&amp;COUNTIF($C$6:C974,C974)</f>
        <v>9:24</v>
      </c>
      <c r="C974" s="148">
        <f t="shared" si="116"/>
        <v>9</v>
      </c>
      <c r="D974" s="262">
        <v>0</v>
      </c>
      <c r="E974" s="262">
        <v>0</v>
      </c>
      <c r="F974" s="262">
        <v>1</v>
      </c>
      <c r="G974" s="262">
        <v>0</v>
      </c>
      <c r="H974" s="262">
        <v>0</v>
      </c>
      <c r="I974" s="262">
        <v>0</v>
      </c>
      <c r="J974" s="262">
        <v>1</v>
      </c>
      <c r="K974" s="262">
        <v>0</v>
      </c>
      <c r="L974" s="262">
        <v>0</v>
      </c>
      <c r="M974" s="262">
        <v>0</v>
      </c>
      <c r="N974" s="262">
        <v>2</v>
      </c>
      <c r="O974" s="262">
        <v>2</v>
      </c>
      <c r="P974" s="262">
        <v>2</v>
      </c>
      <c r="Q974" s="262">
        <v>1</v>
      </c>
      <c r="R974" s="262">
        <v>0</v>
      </c>
      <c r="S974" s="262">
        <v>0</v>
      </c>
    </row>
    <row r="975" spans="1:19" ht="15.6">
      <c r="A975">
        <f t="shared" si="115"/>
        <v>11</v>
      </c>
      <c r="B975" s="191" t="str">
        <f>C975&amp;":"&amp;COUNTIF($C$6:C975,C975)</f>
        <v>11:28</v>
      </c>
      <c r="C975" s="148">
        <f t="shared" si="116"/>
        <v>11</v>
      </c>
      <c r="D975" s="262">
        <v>1</v>
      </c>
      <c r="E975" s="262">
        <v>0</v>
      </c>
      <c r="F975" s="262">
        <v>0</v>
      </c>
      <c r="G975" s="262">
        <v>1</v>
      </c>
      <c r="H975" s="262">
        <v>1</v>
      </c>
      <c r="I975" s="262">
        <v>1</v>
      </c>
      <c r="J975" s="262">
        <v>0</v>
      </c>
      <c r="K975" s="262">
        <v>1</v>
      </c>
      <c r="L975" s="262">
        <v>1</v>
      </c>
      <c r="M975" s="262">
        <v>1</v>
      </c>
      <c r="N975" s="262">
        <v>2</v>
      </c>
      <c r="O975" s="262">
        <v>0</v>
      </c>
      <c r="P975" s="262">
        <v>1</v>
      </c>
      <c r="Q975" s="262">
        <v>0</v>
      </c>
      <c r="R975" s="262">
        <v>0</v>
      </c>
      <c r="S975" s="262">
        <v>1</v>
      </c>
    </row>
    <row r="976" spans="1:19" ht="15.6">
      <c r="A976">
        <f t="shared" si="115"/>
        <v>0</v>
      </c>
      <c r="B976" s="191" t="str">
        <f>C976&amp;":"&amp;COUNTIF($C$6:C976,C976)</f>
        <v>0:1</v>
      </c>
      <c r="C976" s="148">
        <f t="shared" si="116"/>
        <v>0</v>
      </c>
      <c r="D976" s="262">
        <v>0</v>
      </c>
      <c r="E976" s="262">
        <v>0</v>
      </c>
      <c r="F976" s="262">
        <v>0</v>
      </c>
      <c r="G976" s="262">
        <v>0</v>
      </c>
      <c r="H976" s="262">
        <v>0</v>
      </c>
      <c r="I976" s="262">
        <v>0</v>
      </c>
      <c r="J976" s="262">
        <v>0</v>
      </c>
      <c r="K976" s="262">
        <v>0</v>
      </c>
      <c r="L976" s="262">
        <v>0</v>
      </c>
      <c r="M976" s="262">
        <v>0</v>
      </c>
      <c r="N976" s="262">
        <v>0</v>
      </c>
      <c r="O976" s="262">
        <v>0</v>
      </c>
      <c r="P976" s="262">
        <v>0</v>
      </c>
      <c r="Q976" s="262">
        <v>0</v>
      </c>
      <c r="R976" s="262">
        <v>0</v>
      </c>
      <c r="S976" s="262">
        <v>0</v>
      </c>
    </row>
    <row r="977" spans="1:19" ht="15.6">
      <c r="A977">
        <f t="shared" si="115"/>
        <v>0</v>
      </c>
      <c r="B977" s="191" t="str">
        <f>C977&amp;":"&amp;COUNTIF($C$6:C977,C977)</f>
        <v>0:2</v>
      </c>
      <c r="C977" s="148">
        <f t="shared" si="116"/>
        <v>0</v>
      </c>
      <c r="D977" s="262">
        <v>0</v>
      </c>
      <c r="E977" s="262">
        <v>0</v>
      </c>
      <c r="F977" s="262">
        <v>0</v>
      </c>
      <c r="G977" s="262">
        <v>0</v>
      </c>
      <c r="H977" s="262">
        <v>0</v>
      </c>
      <c r="I977" s="262">
        <v>0</v>
      </c>
      <c r="J977" s="262">
        <v>0</v>
      </c>
      <c r="K977" s="262">
        <v>0</v>
      </c>
      <c r="L977" s="262">
        <v>0</v>
      </c>
      <c r="M977" s="262">
        <v>0</v>
      </c>
      <c r="N977" s="262">
        <v>0</v>
      </c>
      <c r="O977" s="262">
        <v>0</v>
      </c>
      <c r="P977" s="262">
        <v>0</v>
      </c>
      <c r="Q977" s="262">
        <v>0</v>
      </c>
      <c r="R977" s="262">
        <v>0</v>
      </c>
      <c r="S977" s="262">
        <v>0</v>
      </c>
    </row>
    <row r="978" spans="1:19" ht="15.6">
      <c r="A978">
        <f t="shared" si="115"/>
        <v>0</v>
      </c>
      <c r="B978" s="191" t="str">
        <f>C978&amp;":"&amp;COUNTIF($C$6:C978,C978)</f>
        <v>0:3</v>
      </c>
      <c r="C978" s="148">
        <f t="shared" si="116"/>
        <v>0</v>
      </c>
      <c r="D978" s="262">
        <v>0</v>
      </c>
      <c r="E978" s="262">
        <v>0</v>
      </c>
      <c r="F978" s="262">
        <v>0</v>
      </c>
      <c r="G978" s="262">
        <v>0</v>
      </c>
      <c r="H978" s="262">
        <v>0</v>
      </c>
      <c r="I978" s="262">
        <v>0</v>
      </c>
      <c r="J978" s="262">
        <v>0</v>
      </c>
      <c r="K978" s="262">
        <v>0</v>
      </c>
      <c r="L978" s="262">
        <v>0</v>
      </c>
      <c r="M978" s="262">
        <v>0</v>
      </c>
      <c r="N978" s="262">
        <v>0</v>
      </c>
      <c r="O978" s="262">
        <v>0</v>
      </c>
      <c r="P978" s="262">
        <v>0</v>
      </c>
      <c r="Q978" s="262">
        <v>0</v>
      </c>
      <c r="R978" s="262">
        <v>0</v>
      </c>
      <c r="S978" s="262">
        <v>0</v>
      </c>
    </row>
    <row r="979" spans="1:19" ht="15.6">
      <c r="A979">
        <f t="shared" si="115"/>
        <v>0</v>
      </c>
      <c r="B979" s="191" t="str">
        <f>C979&amp;":"&amp;COUNTIF($C$6:C979,C979)</f>
        <v>0:4</v>
      </c>
      <c r="C979" s="148">
        <f t="shared" si="116"/>
        <v>0</v>
      </c>
      <c r="D979" s="262">
        <v>0</v>
      </c>
      <c r="E979" s="262">
        <v>0</v>
      </c>
      <c r="F979" s="262">
        <v>0</v>
      </c>
      <c r="G979" s="262">
        <v>0</v>
      </c>
      <c r="H979" s="262">
        <v>0</v>
      </c>
      <c r="I979" s="262">
        <v>0</v>
      </c>
      <c r="J979" s="262">
        <v>0</v>
      </c>
      <c r="K979" s="262">
        <v>0</v>
      </c>
      <c r="L979" s="262">
        <v>0</v>
      </c>
      <c r="M979" s="262">
        <v>0</v>
      </c>
      <c r="N979" s="262">
        <v>0</v>
      </c>
      <c r="O979" s="262">
        <v>0</v>
      </c>
      <c r="P979" s="262">
        <v>0</v>
      </c>
      <c r="Q979" s="262">
        <v>0</v>
      </c>
      <c r="R979" s="262">
        <v>0</v>
      </c>
      <c r="S979" s="262">
        <v>0</v>
      </c>
    </row>
    <row r="980" spans="1:19" ht="15.6">
      <c r="A980">
        <f t="shared" si="115"/>
        <v>0</v>
      </c>
      <c r="B980" s="191" t="str">
        <f>C980&amp;":"&amp;COUNTIF($C$6:C980,C980)</f>
        <v>0:5</v>
      </c>
      <c r="C980" s="148">
        <f t="shared" si="116"/>
        <v>0</v>
      </c>
    </row>
    <row r="981" spans="1:19" ht="15.6">
      <c r="A981">
        <f t="shared" si="115"/>
        <v>0</v>
      </c>
      <c r="B981" s="191" t="str">
        <f>C981&amp;":"&amp;COUNTIF($C$6:C981,C981)</f>
        <v>0:6</v>
      </c>
      <c r="C981" s="148">
        <f t="shared" si="116"/>
        <v>0</v>
      </c>
    </row>
    <row r="982" spans="1:19" ht="15.6">
      <c r="A982">
        <f t="shared" si="115"/>
        <v>0</v>
      </c>
      <c r="B982" s="191" t="str">
        <f>C982&amp;":"&amp;COUNTIF($C$6:C982,C982)</f>
        <v>0:7</v>
      </c>
      <c r="C982" s="148">
        <f t="shared" si="116"/>
        <v>0</v>
      </c>
    </row>
    <row r="983" spans="1:19" ht="15.6">
      <c r="A983">
        <f t="shared" si="115"/>
        <v>0</v>
      </c>
      <c r="B983" s="191" t="str">
        <f>C983&amp;":"&amp;COUNTIF($C$6:C983,C983)</f>
        <v>0:8</v>
      </c>
      <c r="C983" s="148">
        <f t="shared" si="116"/>
        <v>0</v>
      </c>
    </row>
    <row r="984" spans="1:19" ht="15.6">
      <c r="A984">
        <f t="shared" si="115"/>
        <v>0</v>
      </c>
      <c r="B984" s="191" t="str">
        <f>C984&amp;":"&amp;COUNTIF($C$6:C984,C984)</f>
        <v>0:9</v>
      </c>
      <c r="C984" s="148">
        <f t="shared" si="116"/>
        <v>0</v>
      </c>
    </row>
    <row r="985" spans="1:19" ht="15.6">
      <c r="A985">
        <f t="shared" si="115"/>
        <v>0</v>
      </c>
      <c r="B985" s="191" t="str">
        <f>C985&amp;":"&amp;COUNTIF($C$6:C985,C985)</f>
        <v>0:10</v>
      </c>
      <c r="C985" s="148">
        <f t="shared" si="116"/>
        <v>0</v>
      </c>
    </row>
    <row r="986" spans="1:19" ht="15.6">
      <c r="A986">
        <f t="shared" si="115"/>
        <v>0</v>
      </c>
      <c r="B986" s="191" t="str">
        <f>C986&amp;":"&amp;COUNTIF($C$6:C986,C986)</f>
        <v>0:11</v>
      </c>
      <c r="C986" s="148">
        <f t="shared" si="116"/>
        <v>0</v>
      </c>
    </row>
    <row r="987" spans="1:19" ht="15.6">
      <c r="A987">
        <f t="shared" si="115"/>
        <v>0</v>
      </c>
      <c r="B987" s="191" t="str">
        <f>C987&amp;":"&amp;COUNTIF($C$6:C987,C987)</f>
        <v>0:12</v>
      </c>
      <c r="C987" s="148">
        <f t="shared" si="116"/>
        <v>0</v>
      </c>
    </row>
    <row r="988" spans="1:19" ht="15.6">
      <c r="A988">
        <f t="shared" si="115"/>
        <v>0</v>
      </c>
      <c r="B988" s="191" t="str">
        <f>C988&amp;":"&amp;COUNTIF($C$6:C988,C988)</f>
        <v>0:13</v>
      </c>
      <c r="C988" s="148">
        <f t="shared" si="116"/>
        <v>0</v>
      </c>
    </row>
    <row r="989" spans="1:19" ht="15.6">
      <c r="A989">
        <f t="shared" si="115"/>
        <v>0</v>
      </c>
      <c r="B989" s="191" t="str">
        <f>C989&amp;":"&amp;COUNTIF($C$6:C989,C989)</f>
        <v>0:14</v>
      </c>
      <c r="C989" s="148">
        <f t="shared" si="116"/>
        <v>0</v>
      </c>
    </row>
    <row r="990" spans="1:19" ht="15.6">
      <c r="A990">
        <f t="shared" si="115"/>
        <v>0</v>
      </c>
      <c r="B990" s="191" t="str">
        <f>C990&amp;":"&amp;COUNTIF($C$6:C990,C990)</f>
        <v>0:15</v>
      </c>
      <c r="C990" s="148">
        <f t="shared" si="116"/>
        <v>0</v>
      </c>
    </row>
    <row r="991" spans="1:19" ht="15.6">
      <c r="A991">
        <f t="shared" si="115"/>
        <v>0</v>
      </c>
      <c r="B991" s="191" t="str">
        <f>C991&amp;":"&amp;COUNTIF($C$6:C991,C991)</f>
        <v>0:16</v>
      </c>
      <c r="C991" s="148">
        <f t="shared" si="116"/>
        <v>0</v>
      </c>
    </row>
    <row r="992" spans="1:19" ht="15.6">
      <c r="A992">
        <f t="shared" si="115"/>
        <v>0</v>
      </c>
      <c r="B992" s="191" t="str">
        <f>C992&amp;":"&amp;COUNTIF($C$6:C992,C992)</f>
        <v>0:17</v>
      </c>
      <c r="C992" s="148">
        <f t="shared" si="116"/>
        <v>0</v>
      </c>
    </row>
    <row r="993" spans="1:3" ht="15.6">
      <c r="A993">
        <f t="shared" si="115"/>
        <v>0</v>
      </c>
      <c r="B993" s="191" t="str">
        <f>C993&amp;":"&amp;COUNTIF($C$6:C993,C993)</f>
        <v>0:18</v>
      </c>
      <c r="C993" s="148">
        <f t="shared" si="116"/>
        <v>0</v>
      </c>
    </row>
    <row r="994" spans="1:3" ht="15.6">
      <c r="A994">
        <f t="shared" si="115"/>
        <v>0</v>
      </c>
      <c r="B994" s="191" t="str">
        <f>C994&amp;":"&amp;COUNTIF($C$6:C994,C994)</f>
        <v>0:19</v>
      </c>
      <c r="C994" s="148">
        <f t="shared" si="116"/>
        <v>0</v>
      </c>
    </row>
    <row r="995" spans="1:3" ht="15.6">
      <c r="A995">
        <f t="shared" si="115"/>
        <v>0</v>
      </c>
      <c r="B995" s="191" t="str">
        <f>C995&amp;":"&amp;COUNTIF($C$6:C995,C995)</f>
        <v>0:20</v>
      </c>
      <c r="C995" s="148">
        <f t="shared" si="116"/>
        <v>0</v>
      </c>
    </row>
    <row r="996" spans="1:3" ht="15.6">
      <c r="A996">
        <f t="shared" si="115"/>
        <v>0</v>
      </c>
      <c r="B996" s="191" t="str">
        <f>C996&amp;":"&amp;COUNTIF($C$6:C996,C996)</f>
        <v>0:21</v>
      </c>
      <c r="C996" s="148">
        <f t="shared" si="116"/>
        <v>0</v>
      </c>
    </row>
    <row r="997" spans="1:3" ht="15.6">
      <c r="A997">
        <f t="shared" si="115"/>
        <v>0</v>
      </c>
      <c r="B997" s="191" t="str">
        <f>C997&amp;":"&amp;COUNTIF($C$6:C997,C997)</f>
        <v>0:22</v>
      </c>
      <c r="C997" s="148">
        <f t="shared" si="116"/>
        <v>0</v>
      </c>
    </row>
    <row r="998" spans="1:3" ht="15.6">
      <c r="A998">
        <f t="shared" si="115"/>
        <v>0</v>
      </c>
      <c r="B998" s="191" t="str">
        <f>C998&amp;":"&amp;COUNTIF($C$6:C998,C998)</f>
        <v>0:23</v>
      </c>
      <c r="C998" s="148">
        <f t="shared" si="116"/>
        <v>0</v>
      </c>
    </row>
    <row r="999" spans="1:3" ht="15.6">
      <c r="A999">
        <f t="shared" si="115"/>
        <v>0</v>
      </c>
      <c r="B999" s="191" t="str">
        <f>C999&amp;":"&amp;COUNTIF($C$6:C999,C999)</f>
        <v>0:24</v>
      </c>
      <c r="C999" s="148">
        <f t="shared" si="116"/>
        <v>0</v>
      </c>
    </row>
    <row r="1000" spans="1:3" ht="15.6">
      <c r="A1000">
        <f t="shared" si="115"/>
        <v>0</v>
      </c>
      <c r="B1000" s="191" t="str">
        <f>C1000&amp;":"&amp;COUNTIF($C$6:C1000,C1000)</f>
        <v>0:25</v>
      </c>
      <c r="C1000" s="148">
        <f t="shared" si="116"/>
        <v>0</v>
      </c>
    </row>
    <row r="1001" spans="1:3" ht="15.6">
      <c r="A1001">
        <f t="shared" si="115"/>
        <v>0</v>
      </c>
      <c r="B1001" s="191" t="str">
        <f>C1001&amp;":"&amp;COUNTIF($C$6:C1001,C1001)</f>
        <v>0:26</v>
      </c>
      <c r="C1001" s="148">
        <f t="shared" si="116"/>
        <v>0</v>
      </c>
    </row>
    <row r="1002" spans="1:3" ht="15.6">
      <c r="A1002">
        <f t="shared" si="115"/>
        <v>0</v>
      </c>
      <c r="B1002" s="191" t="str">
        <f>C1002&amp;":"&amp;COUNTIF($C$6:C1002,C1002)</f>
        <v>0:27</v>
      </c>
      <c r="C1002" s="148">
        <f t="shared" si="116"/>
        <v>0</v>
      </c>
    </row>
    <row r="1003" spans="1:3" ht="15.6">
      <c r="A1003">
        <f t="shared" si="115"/>
        <v>0</v>
      </c>
      <c r="B1003" s="191" t="str">
        <f>C1003&amp;":"&amp;COUNTIF($C$6:C1003,C1003)</f>
        <v>0:28</v>
      </c>
      <c r="C1003" s="148">
        <f t="shared" si="116"/>
        <v>0</v>
      </c>
    </row>
    <row r="1004" spans="1:3" ht="15.6">
      <c r="A1004">
        <f t="shared" si="115"/>
        <v>0</v>
      </c>
      <c r="B1004" s="191" t="str">
        <f>C1004&amp;":"&amp;COUNTIF($C$6:C1004,C1004)</f>
        <v>0:29</v>
      </c>
      <c r="C1004" s="148">
        <f t="shared" si="116"/>
        <v>0</v>
      </c>
    </row>
    <row r="1005" spans="1:3" ht="15.6">
      <c r="A1005">
        <f t="shared" si="115"/>
        <v>0</v>
      </c>
      <c r="B1005" s="191" t="str">
        <f>C1005&amp;":"&amp;COUNTIF($C$6:C1005,C1005)</f>
        <v>0:30</v>
      </c>
      <c r="C1005" s="148">
        <f t="shared" si="116"/>
        <v>0</v>
      </c>
    </row>
    <row r="1006" spans="1:3" ht="15.6">
      <c r="A1006">
        <f t="shared" si="115"/>
        <v>0</v>
      </c>
      <c r="B1006" s="191" t="str">
        <f>C1006&amp;":"&amp;COUNTIF($C$6:C1006,C1006)</f>
        <v>0:31</v>
      </c>
      <c r="C1006" s="148">
        <f t="shared" si="116"/>
        <v>0</v>
      </c>
    </row>
    <row r="1007" spans="1:3" ht="15.6">
      <c r="A1007">
        <f t="shared" si="115"/>
        <v>0</v>
      </c>
      <c r="B1007" s="191" t="str">
        <f>C1007&amp;":"&amp;COUNTIF($C$6:C1007,C1007)</f>
        <v>0:32</v>
      </c>
      <c r="C1007" s="148">
        <f t="shared" si="116"/>
        <v>0</v>
      </c>
    </row>
    <row r="1008" spans="1:3" ht="15.6">
      <c r="A1008">
        <f t="shared" si="115"/>
        <v>0</v>
      </c>
      <c r="B1008" s="191" t="str">
        <f>C1008&amp;":"&amp;COUNTIF($C$6:C1008,C1008)</f>
        <v>0:33</v>
      </c>
      <c r="C1008" s="148">
        <f t="shared" si="116"/>
        <v>0</v>
      </c>
    </row>
    <row r="1009" spans="1:3" ht="15.6">
      <c r="A1009">
        <f t="shared" si="115"/>
        <v>0</v>
      </c>
      <c r="B1009" s="191" t="str">
        <f>C1009&amp;":"&amp;COUNTIF($C$6:C1009,C1009)</f>
        <v>0:34</v>
      </c>
      <c r="C1009" s="148">
        <f t="shared" si="116"/>
        <v>0</v>
      </c>
    </row>
    <row r="1010" spans="1:3" ht="15.6">
      <c r="A1010">
        <f t="shared" si="115"/>
        <v>0</v>
      </c>
      <c r="B1010" s="191" t="str">
        <f>C1010&amp;":"&amp;COUNTIF($C$6:C1010,C1010)</f>
        <v>0:35</v>
      </c>
      <c r="C1010" s="148">
        <f t="shared" si="116"/>
        <v>0</v>
      </c>
    </row>
    <row r="1011" spans="1:3" ht="15.6">
      <c r="A1011">
        <f t="shared" si="115"/>
        <v>0</v>
      </c>
      <c r="B1011" s="191" t="str">
        <f>C1011&amp;":"&amp;COUNTIF($C$6:C1011,C1011)</f>
        <v>0:36</v>
      </c>
      <c r="C1011" s="148">
        <f t="shared" si="116"/>
        <v>0</v>
      </c>
    </row>
    <row r="1012" spans="1:3" ht="15.6">
      <c r="A1012">
        <f t="shared" si="115"/>
        <v>0</v>
      </c>
      <c r="B1012" s="191" t="str">
        <f>C1012&amp;":"&amp;COUNTIF($C$6:C1012,C1012)</f>
        <v>0:37</v>
      </c>
      <c r="C1012" s="148">
        <f t="shared" si="116"/>
        <v>0</v>
      </c>
    </row>
    <row r="1013" spans="1:3" ht="15.6">
      <c r="A1013">
        <f t="shared" si="115"/>
        <v>0</v>
      </c>
      <c r="B1013" s="191" t="str">
        <f>C1013&amp;":"&amp;COUNTIF($C$6:C1013,C1013)</f>
        <v>0:38</v>
      </c>
      <c r="C1013" s="148">
        <f t="shared" si="116"/>
        <v>0</v>
      </c>
    </row>
    <row r="1014" spans="1:3" ht="15.6">
      <c r="A1014">
        <f t="shared" si="115"/>
        <v>0</v>
      </c>
      <c r="B1014" s="191" t="str">
        <f>C1014&amp;":"&amp;COUNTIF($C$6:C1014,C1014)</f>
        <v>0:39</v>
      </c>
      <c r="C1014" s="148">
        <f t="shared" si="116"/>
        <v>0</v>
      </c>
    </row>
    <row r="1015" spans="1:3" ht="15.6">
      <c r="A1015">
        <f t="shared" si="115"/>
        <v>0</v>
      </c>
      <c r="B1015" s="191" t="str">
        <f>C1015&amp;":"&amp;COUNTIF($C$6:C1015,C1015)</f>
        <v>0:40</v>
      </c>
      <c r="C1015" s="148">
        <f t="shared" si="116"/>
        <v>0</v>
      </c>
    </row>
    <row r="1016" spans="1:3" ht="15.6">
      <c r="A1016">
        <f t="shared" si="115"/>
        <v>0</v>
      </c>
      <c r="B1016" s="191" t="str">
        <f>C1016&amp;":"&amp;COUNTIF($C$6:C1016,C1016)</f>
        <v>0:41</v>
      </c>
      <c r="C1016" s="148">
        <f t="shared" si="116"/>
        <v>0</v>
      </c>
    </row>
    <row r="1017" spans="1:3" ht="15.6">
      <c r="A1017">
        <f t="shared" si="115"/>
        <v>0</v>
      </c>
      <c r="B1017" s="191" t="str">
        <f>C1017&amp;":"&amp;COUNTIF($C$6:C1017,C1017)</f>
        <v>0:42</v>
      </c>
      <c r="C1017" s="148">
        <f t="shared" si="116"/>
        <v>0</v>
      </c>
    </row>
    <row r="1018" spans="1:3" ht="15.6">
      <c r="A1018">
        <f t="shared" si="115"/>
        <v>0</v>
      </c>
      <c r="B1018" s="191" t="str">
        <f>C1018&amp;":"&amp;COUNTIF($C$6:C1018,C1018)</f>
        <v>0:43</v>
      </c>
      <c r="C1018" s="148">
        <f t="shared" si="116"/>
        <v>0</v>
      </c>
    </row>
    <row r="1019" spans="1:3" ht="15.6">
      <c r="A1019">
        <f t="shared" si="115"/>
        <v>0</v>
      </c>
      <c r="B1019" s="191" t="str">
        <f>C1019&amp;":"&amp;COUNTIF($C$6:C1019,C1019)</f>
        <v>0:44</v>
      </c>
      <c r="C1019" s="148">
        <f t="shared" si="116"/>
        <v>0</v>
      </c>
    </row>
    <row r="1020" spans="1:3" ht="15.6">
      <c r="A1020">
        <f t="shared" si="115"/>
        <v>0</v>
      </c>
      <c r="B1020" s="191" t="str">
        <f>C1020&amp;":"&amp;COUNTIF($C$6:C1020,C1020)</f>
        <v>0:45</v>
      </c>
      <c r="C1020" s="148">
        <f t="shared" si="116"/>
        <v>0</v>
      </c>
    </row>
    <row r="1021" spans="1:3" ht="15.6">
      <c r="A1021">
        <f t="shared" si="115"/>
        <v>0</v>
      </c>
      <c r="B1021" s="191" t="str">
        <f>C1021&amp;":"&amp;COUNTIF($C$6:C1021,C1021)</f>
        <v>0:46</v>
      </c>
      <c r="C1021" s="148">
        <f t="shared" si="116"/>
        <v>0</v>
      </c>
    </row>
    <row r="1022" spans="1:3" ht="15.6">
      <c r="A1022">
        <f t="shared" si="115"/>
        <v>0</v>
      </c>
      <c r="B1022" s="191" t="str">
        <f>C1022&amp;":"&amp;COUNTIF($C$6:C1022,C1022)</f>
        <v>0:47</v>
      </c>
      <c r="C1022" s="148">
        <f t="shared" si="116"/>
        <v>0</v>
      </c>
    </row>
    <row r="1023" spans="1:3" ht="15.6">
      <c r="A1023">
        <f t="shared" si="115"/>
        <v>0</v>
      </c>
      <c r="B1023" s="191" t="str">
        <f>C1023&amp;":"&amp;COUNTIF($C$6:C1023,C1023)</f>
        <v>0:48</v>
      </c>
      <c r="C1023" s="148">
        <f t="shared" si="116"/>
        <v>0</v>
      </c>
    </row>
    <row r="1024" spans="1:3" ht="15.6">
      <c r="A1024">
        <f t="shared" si="115"/>
        <v>0</v>
      </c>
      <c r="B1024" s="191" t="str">
        <f>C1024&amp;":"&amp;COUNTIF($C$6:C1024,C1024)</f>
        <v>0:49</v>
      </c>
      <c r="C1024" s="148">
        <f t="shared" si="116"/>
        <v>0</v>
      </c>
    </row>
    <row r="1025" spans="1:3" ht="15.6">
      <c r="A1025">
        <f t="shared" si="115"/>
        <v>0</v>
      </c>
      <c r="B1025" s="191" t="str">
        <f>C1025&amp;":"&amp;COUNTIF($C$6:C1025,C1025)</f>
        <v>0:50</v>
      </c>
      <c r="C1025" s="148">
        <f t="shared" si="116"/>
        <v>0</v>
      </c>
    </row>
    <row r="1026" spans="1:3" ht="15.6">
      <c r="A1026">
        <f t="shared" si="115"/>
        <v>0</v>
      </c>
      <c r="B1026" s="191" t="str">
        <f>C1026&amp;":"&amp;COUNTIF($C$6:C1026,C1026)</f>
        <v>0:51</v>
      </c>
      <c r="C1026" s="148">
        <f t="shared" si="116"/>
        <v>0</v>
      </c>
    </row>
    <row r="1027" spans="1:3" ht="15.6">
      <c r="A1027">
        <f t="shared" si="115"/>
        <v>0</v>
      </c>
      <c r="B1027" s="191" t="str">
        <f>C1027&amp;":"&amp;COUNTIF($C$6:C1027,C1027)</f>
        <v>0:52</v>
      </c>
      <c r="C1027" s="148">
        <f t="shared" si="116"/>
        <v>0</v>
      </c>
    </row>
    <row r="1028" spans="1:3" ht="15.6">
      <c r="A1028">
        <f t="shared" si="115"/>
        <v>0</v>
      </c>
      <c r="B1028" s="191" t="str">
        <f>C1028&amp;":"&amp;COUNTIF($C$6:C1028,C1028)</f>
        <v>0:53</v>
      </c>
      <c r="C1028" s="148">
        <f t="shared" si="116"/>
        <v>0</v>
      </c>
    </row>
    <row r="1029" spans="1:3" ht="15.6">
      <c r="A1029">
        <f t="shared" si="115"/>
        <v>0</v>
      </c>
      <c r="B1029" s="191" t="str">
        <f>C1029&amp;":"&amp;COUNTIF($C$6:C1029,C1029)</f>
        <v>0:54</v>
      </c>
      <c r="C1029" s="148">
        <f t="shared" si="116"/>
        <v>0</v>
      </c>
    </row>
    <row r="1030" spans="1:3" ht="15.6">
      <c r="A1030">
        <f t="shared" ref="A1030:A1093" si="117">SUM(D1030:S1030)</f>
        <v>0</v>
      </c>
      <c r="B1030" s="191" t="str">
        <f>C1030&amp;":"&amp;COUNTIF($C$6:C1030,C1030)</f>
        <v>0:55</v>
      </c>
      <c r="C1030" s="148">
        <f t="shared" ref="C1030:C1093" si="118">SUM(D1030:S1030)</f>
        <v>0</v>
      </c>
    </row>
    <row r="1031" spans="1:3" ht="15.6">
      <c r="A1031">
        <f t="shared" si="117"/>
        <v>0</v>
      </c>
      <c r="B1031" s="191" t="str">
        <f>C1031&amp;":"&amp;COUNTIF($C$6:C1031,C1031)</f>
        <v>0:56</v>
      </c>
      <c r="C1031" s="148">
        <f t="shared" si="118"/>
        <v>0</v>
      </c>
    </row>
    <row r="1032" spans="1:3" ht="15.6">
      <c r="A1032">
        <f t="shared" si="117"/>
        <v>0</v>
      </c>
      <c r="B1032" s="191" t="str">
        <f>C1032&amp;":"&amp;COUNTIF($C$6:C1032,C1032)</f>
        <v>0:57</v>
      </c>
      <c r="C1032" s="148">
        <f t="shared" si="118"/>
        <v>0</v>
      </c>
    </row>
    <row r="1033" spans="1:3" ht="15.6">
      <c r="A1033">
        <f t="shared" si="117"/>
        <v>0</v>
      </c>
      <c r="B1033" s="191" t="str">
        <f>C1033&amp;":"&amp;COUNTIF($C$6:C1033,C1033)</f>
        <v>0:58</v>
      </c>
      <c r="C1033" s="148">
        <f t="shared" si="118"/>
        <v>0</v>
      </c>
    </row>
    <row r="1034" spans="1:3" ht="15.6">
      <c r="A1034">
        <f t="shared" si="117"/>
        <v>0</v>
      </c>
      <c r="B1034" s="191" t="str">
        <f>C1034&amp;":"&amp;COUNTIF($C$6:C1034,C1034)</f>
        <v>0:59</v>
      </c>
      <c r="C1034" s="148">
        <f t="shared" si="118"/>
        <v>0</v>
      </c>
    </row>
    <row r="1035" spans="1:3" ht="15.6">
      <c r="A1035">
        <f t="shared" si="117"/>
        <v>0</v>
      </c>
      <c r="B1035" s="191" t="str">
        <f>C1035&amp;":"&amp;COUNTIF($C$6:C1035,C1035)</f>
        <v>0:60</v>
      </c>
      <c r="C1035" s="148">
        <f t="shared" si="118"/>
        <v>0</v>
      </c>
    </row>
    <row r="1036" spans="1:3" ht="15.6">
      <c r="A1036">
        <f t="shared" si="117"/>
        <v>0</v>
      </c>
      <c r="B1036" s="191" t="str">
        <f>C1036&amp;":"&amp;COUNTIF($C$6:C1036,C1036)</f>
        <v>0:61</v>
      </c>
      <c r="C1036" s="148">
        <f t="shared" si="118"/>
        <v>0</v>
      </c>
    </row>
    <row r="1037" spans="1:3" ht="15.6">
      <c r="A1037">
        <f t="shared" si="117"/>
        <v>0</v>
      </c>
      <c r="B1037" s="191" t="str">
        <f>C1037&amp;":"&amp;COUNTIF($C$6:C1037,C1037)</f>
        <v>0:62</v>
      </c>
      <c r="C1037" s="148">
        <f t="shared" si="118"/>
        <v>0</v>
      </c>
    </row>
    <row r="1038" spans="1:3" ht="15.6">
      <c r="A1038">
        <f t="shared" si="117"/>
        <v>0</v>
      </c>
      <c r="B1038" s="191" t="str">
        <f>C1038&amp;":"&amp;COUNTIF($C$6:C1038,C1038)</f>
        <v>0:63</v>
      </c>
      <c r="C1038" s="148">
        <f t="shared" si="118"/>
        <v>0</v>
      </c>
    </row>
    <row r="1039" spans="1:3" ht="15.6">
      <c r="A1039">
        <f t="shared" si="117"/>
        <v>0</v>
      </c>
      <c r="B1039" s="191" t="str">
        <f>C1039&amp;":"&amp;COUNTIF($C$6:C1039,C1039)</f>
        <v>0:64</v>
      </c>
      <c r="C1039" s="148">
        <f t="shared" si="118"/>
        <v>0</v>
      </c>
    </row>
    <row r="1040" spans="1:3" ht="15.6">
      <c r="A1040">
        <f t="shared" si="117"/>
        <v>0</v>
      </c>
      <c r="B1040" s="191" t="str">
        <f>C1040&amp;":"&amp;COUNTIF($C$6:C1040,C1040)</f>
        <v>0:65</v>
      </c>
      <c r="C1040" s="148">
        <f t="shared" si="118"/>
        <v>0</v>
      </c>
    </row>
    <row r="1041" spans="1:3" ht="15.6">
      <c r="A1041">
        <f t="shared" si="117"/>
        <v>0</v>
      </c>
      <c r="B1041" s="191" t="str">
        <f>C1041&amp;":"&amp;COUNTIF($C$6:C1041,C1041)</f>
        <v>0:66</v>
      </c>
      <c r="C1041" s="148">
        <f t="shared" si="118"/>
        <v>0</v>
      </c>
    </row>
    <row r="1042" spans="1:3" ht="15.6">
      <c r="A1042">
        <f t="shared" si="117"/>
        <v>0</v>
      </c>
      <c r="B1042" s="191" t="str">
        <f>C1042&amp;":"&amp;COUNTIF($C$6:C1042,C1042)</f>
        <v>0:67</v>
      </c>
      <c r="C1042" s="148">
        <f t="shared" si="118"/>
        <v>0</v>
      </c>
    </row>
    <row r="1043" spans="1:3" ht="15.6">
      <c r="A1043">
        <f t="shared" si="117"/>
        <v>0</v>
      </c>
      <c r="B1043" s="191" t="str">
        <f>C1043&amp;":"&amp;COUNTIF($C$6:C1043,C1043)</f>
        <v>0:68</v>
      </c>
      <c r="C1043" s="148">
        <f t="shared" si="118"/>
        <v>0</v>
      </c>
    </row>
    <row r="1044" spans="1:3" ht="15.6">
      <c r="A1044">
        <f t="shared" si="117"/>
        <v>0</v>
      </c>
      <c r="B1044" s="191" t="str">
        <f>C1044&amp;":"&amp;COUNTIF($C$6:C1044,C1044)</f>
        <v>0:69</v>
      </c>
      <c r="C1044" s="148">
        <f t="shared" si="118"/>
        <v>0</v>
      </c>
    </row>
    <row r="1045" spans="1:3" ht="15.6">
      <c r="A1045">
        <f t="shared" si="117"/>
        <v>0</v>
      </c>
      <c r="B1045" s="191" t="str">
        <f>C1045&amp;":"&amp;COUNTIF($C$6:C1045,C1045)</f>
        <v>0:70</v>
      </c>
      <c r="C1045" s="148">
        <f t="shared" si="118"/>
        <v>0</v>
      </c>
    </row>
    <row r="1046" spans="1:3" ht="15.6">
      <c r="A1046">
        <f t="shared" si="117"/>
        <v>0</v>
      </c>
      <c r="B1046" s="191" t="str">
        <f>C1046&amp;":"&amp;COUNTIF($C$6:C1046,C1046)</f>
        <v>0:71</v>
      </c>
      <c r="C1046" s="148">
        <f t="shared" si="118"/>
        <v>0</v>
      </c>
    </row>
    <row r="1047" spans="1:3" ht="15.6">
      <c r="A1047">
        <f t="shared" si="117"/>
        <v>0</v>
      </c>
      <c r="B1047" s="191" t="str">
        <f>C1047&amp;":"&amp;COUNTIF($C$6:C1047,C1047)</f>
        <v>0:72</v>
      </c>
      <c r="C1047" s="148">
        <f t="shared" si="118"/>
        <v>0</v>
      </c>
    </row>
    <row r="1048" spans="1:3" ht="15.6">
      <c r="A1048">
        <f t="shared" si="117"/>
        <v>0</v>
      </c>
      <c r="B1048" s="191" t="str">
        <f>C1048&amp;":"&amp;COUNTIF($C$6:C1048,C1048)</f>
        <v>0:73</v>
      </c>
      <c r="C1048" s="148">
        <f t="shared" si="118"/>
        <v>0</v>
      </c>
    </row>
    <row r="1049" spans="1:3" ht="15.6">
      <c r="A1049">
        <f t="shared" si="117"/>
        <v>0</v>
      </c>
      <c r="B1049" s="191" t="str">
        <f>C1049&amp;":"&amp;COUNTIF($C$6:C1049,C1049)</f>
        <v>0:74</v>
      </c>
      <c r="C1049" s="148">
        <f t="shared" si="118"/>
        <v>0</v>
      </c>
    </row>
    <row r="1050" spans="1:3" ht="15.6">
      <c r="A1050">
        <f t="shared" si="117"/>
        <v>0</v>
      </c>
      <c r="B1050" s="191" t="str">
        <f>C1050&amp;":"&amp;COUNTIF($C$6:C1050,C1050)</f>
        <v>0:75</v>
      </c>
      <c r="C1050" s="148">
        <f t="shared" si="118"/>
        <v>0</v>
      </c>
    </row>
    <row r="1051" spans="1:3" ht="15.6">
      <c r="A1051">
        <f t="shared" si="117"/>
        <v>0</v>
      </c>
      <c r="B1051" s="191" t="str">
        <f>C1051&amp;":"&amp;COUNTIF($C$6:C1051,C1051)</f>
        <v>0:76</v>
      </c>
      <c r="C1051" s="148">
        <f t="shared" si="118"/>
        <v>0</v>
      </c>
    </row>
    <row r="1052" spans="1:3" ht="15.6">
      <c r="A1052">
        <f t="shared" si="117"/>
        <v>0</v>
      </c>
      <c r="B1052" s="191" t="str">
        <f>C1052&amp;":"&amp;COUNTIF($C$6:C1052,C1052)</f>
        <v>0:77</v>
      </c>
      <c r="C1052" s="148">
        <f t="shared" si="118"/>
        <v>0</v>
      </c>
    </row>
    <row r="1053" spans="1:3" ht="15.6">
      <c r="A1053">
        <f t="shared" si="117"/>
        <v>0</v>
      </c>
      <c r="B1053" s="191" t="str">
        <f>C1053&amp;":"&amp;COUNTIF($C$6:C1053,C1053)</f>
        <v>0:78</v>
      </c>
      <c r="C1053" s="148">
        <f t="shared" si="118"/>
        <v>0</v>
      </c>
    </row>
    <row r="1054" spans="1:3" ht="15.6">
      <c r="A1054">
        <f t="shared" si="117"/>
        <v>0</v>
      </c>
      <c r="B1054" s="191" t="str">
        <f>C1054&amp;":"&amp;COUNTIF($C$6:C1054,C1054)</f>
        <v>0:79</v>
      </c>
      <c r="C1054" s="148">
        <f t="shared" si="118"/>
        <v>0</v>
      </c>
    </row>
    <row r="1055" spans="1:3" ht="15.6">
      <c r="A1055">
        <f t="shared" si="117"/>
        <v>0</v>
      </c>
      <c r="B1055" s="191" t="str">
        <f>C1055&amp;":"&amp;COUNTIF($C$6:C1055,C1055)</f>
        <v>0:80</v>
      </c>
      <c r="C1055" s="148">
        <f t="shared" si="118"/>
        <v>0</v>
      </c>
    </row>
    <row r="1056" spans="1:3" ht="15.6">
      <c r="A1056">
        <f t="shared" si="117"/>
        <v>0</v>
      </c>
      <c r="B1056" s="191" t="str">
        <f>C1056&amp;":"&amp;COUNTIF($C$6:C1056,C1056)</f>
        <v>0:81</v>
      </c>
      <c r="C1056" s="148">
        <f t="shared" si="118"/>
        <v>0</v>
      </c>
    </row>
    <row r="1057" spans="1:3" ht="15.6">
      <c r="A1057">
        <f t="shared" si="117"/>
        <v>0</v>
      </c>
      <c r="B1057" s="191" t="str">
        <f>C1057&amp;":"&amp;COUNTIF($C$6:C1057,C1057)</f>
        <v>0:82</v>
      </c>
      <c r="C1057" s="148">
        <f t="shared" si="118"/>
        <v>0</v>
      </c>
    </row>
    <row r="1058" spans="1:3" ht="15.6">
      <c r="A1058">
        <f t="shared" si="117"/>
        <v>0</v>
      </c>
      <c r="B1058" s="191" t="str">
        <f>C1058&amp;":"&amp;COUNTIF($C$6:C1058,C1058)</f>
        <v>0:83</v>
      </c>
      <c r="C1058" s="148">
        <f t="shared" si="118"/>
        <v>0</v>
      </c>
    </row>
    <row r="1059" spans="1:3" ht="15.6">
      <c r="A1059">
        <f t="shared" si="117"/>
        <v>0</v>
      </c>
      <c r="B1059" s="191" t="str">
        <f>C1059&amp;":"&amp;COUNTIF($C$6:C1059,C1059)</f>
        <v>0:84</v>
      </c>
      <c r="C1059" s="148">
        <f t="shared" si="118"/>
        <v>0</v>
      </c>
    </row>
    <row r="1060" spans="1:3" ht="15.6">
      <c r="A1060">
        <f t="shared" si="117"/>
        <v>0</v>
      </c>
      <c r="B1060" s="191" t="str">
        <f>C1060&amp;":"&amp;COUNTIF($C$6:C1060,C1060)</f>
        <v>0:85</v>
      </c>
      <c r="C1060" s="148">
        <f t="shared" si="118"/>
        <v>0</v>
      </c>
    </row>
    <row r="1061" spans="1:3" ht="15.6">
      <c r="A1061">
        <f t="shared" si="117"/>
        <v>0</v>
      </c>
      <c r="B1061" s="191" t="str">
        <f>C1061&amp;":"&amp;COUNTIF($C$6:C1061,C1061)</f>
        <v>0:86</v>
      </c>
      <c r="C1061" s="148">
        <f t="shared" si="118"/>
        <v>0</v>
      </c>
    </row>
    <row r="1062" spans="1:3" ht="15.6">
      <c r="A1062">
        <f t="shared" si="117"/>
        <v>0</v>
      </c>
      <c r="B1062" s="191" t="str">
        <f>C1062&amp;":"&amp;COUNTIF($C$6:C1062,C1062)</f>
        <v>0:87</v>
      </c>
      <c r="C1062" s="148">
        <f t="shared" si="118"/>
        <v>0</v>
      </c>
    </row>
    <row r="1063" spans="1:3" ht="15.6">
      <c r="A1063">
        <f t="shared" si="117"/>
        <v>0</v>
      </c>
      <c r="B1063" s="191" t="str">
        <f>C1063&amp;":"&amp;COUNTIF($C$6:C1063,C1063)</f>
        <v>0:88</v>
      </c>
      <c r="C1063" s="148">
        <f t="shared" si="118"/>
        <v>0</v>
      </c>
    </row>
    <row r="1064" spans="1:3" ht="15.6">
      <c r="A1064">
        <f t="shared" si="117"/>
        <v>0</v>
      </c>
      <c r="B1064" s="191" t="str">
        <f>C1064&amp;":"&amp;COUNTIF($C$6:C1064,C1064)</f>
        <v>0:89</v>
      </c>
      <c r="C1064" s="148">
        <f t="shared" si="118"/>
        <v>0</v>
      </c>
    </row>
    <row r="1065" spans="1:3" ht="15.6">
      <c r="A1065">
        <f t="shared" si="117"/>
        <v>0</v>
      </c>
      <c r="B1065" s="191" t="str">
        <f>C1065&amp;":"&amp;COUNTIF($C$6:C1065,C1065)</f>
        <v>0:90</v>
      </c>
      <c r="C1065" s="148">
        <f t="shared" si="118"/>
        <v>0</v>
      </c>
    </row>
    <row r="1066" spans="1:3" ht="15.6">
      <c r="A1066">
        <f t="shared" si="117"/>
        <v>0</v>
      </c>
      <c r="B1066" s="191" t="str">
        <f>C1066&amp;":"&amp;COUNTIF($C$6:C1066,C1066)</f>
        <v>0:91</v>
      </c>
      <c r="C1066" s="148">
        <f t="shared" si="118"/>
        <v>0</v>
      </c>
    </row>
    <row r="1067" spans="1:3" ht="15.6">
      <c r="A1067">
        <f t="shared" si="117"/>
        <v>0</v>
      </c>
      <c r="B1067" s="191" t="str">
        <f>C1067&amp;":"&amp;COUNTIF($C$6:C1067,C1067)</f>
        <v>0:92</v>
      </c>
      <c r="C1067" s="148">
        <f t="shared" si="118"/>
        <v>0</v>
      </c>
    </row>
    <row r="1068" spans="1:3" ht="15.6">
      <c r="A1068">
        <f t="shared" si="117"/>
        <v>0</v>
      </c>
      <c r="B1068" s="191" t="str">
        <f>C1068&amp;":"&amp;COUNTIF($C$6:C1068,C1068)</f>
        <v>0:93</v>
      </c>
      <c r="C1068" s="148">
        <f t="shared" si="118"/>
        <v>0</v>
      </c>
    </row>
    <row r="1069" spans="1:3" ht="15.6">
      <c r="A1069">
        <f t="shared" si="117"/>
        <v>0</v>
      </c>
      <c r="B1069" s="191" t="str">
        <f>C1069&amp;":"&amp;COUNTIF($C$6:C1069,C1069)</f>
        <v>0:94</v>
      </c>
      <c r="C1069" s="148">
        <f t="shared" si="118"/>
        <v>0</v>
      </c>
    </row>
    <row r="1070" spans="1:3" ht="15.6">
      <c r="A1070">
        <f t="shared" si="117"/>
        <v>0</v>
      </c>
      <c r="B1070" s="191" t="str">
        <f>C1070&amp;":"&amp;COUNTIF($C$6:C1070,C1070)</f>
        <v>0:95</v>
      </c>
      <c r="C1070" s="148">
        <f t="shared" si="118"/>
        <v>0</v>
      </c>
    </row>
    <row r="1071" spans="1:3" ht="15.6">
      <c r="A1071">
        <f t="shared" si="117"/>
        <v>0</v>
      </c>
      <c r="B1071" s="191" t="str">
        <f>C1071&amp;":"&amp;COUNTIF($C$6:C1071,C1071)</f>
        <v>0:96</v>
      </c>
      <c r="C1071" s="148">
        <f t="shared" si="118"/>
        <v>0</v>
      </c>
    </row>
    <row r="1072" spans="1:3" ht="15.6">
      <c r="A1072">
        <f t="shared" si="117"/>
        <v>0</v>
      </c>
      <c r="B1072" s="191" t="str">
        <f>C1072&amp;":"&amp;COUNTIF($C$6:C1072,C1072)</f>
        <v>0:97</v>
      </c>
      <c r="C1072" s="148">
        <f t="shared" si="118"/>
        <v>0</v>
      </c>
    </row>
    <row r="1073" spans="1:3" ht="15.6">
      <c r="A1073">
        <f t="shared" si="117"/>
        <v>0</v>
      </c>
      <c r="B1073" s="191" t="str">
        <f>C1073&amp;":"&amp;COUNTIF($C$6:C1073,C1073)</f>
        <v>0:98</v>
      </c>
      <c r="C1073" s="148">
        <f t="shared" si="118"/>
        <v>0</v>
      </c>
    </row>
    <row r="1074" spans="1:3" ht="15.6">
      <c r="A1074">
        <f t="shared" si="117"/>
        <v>0</v>
      </c>
      <c r="B1074" s="191" t="str">
        <f>C1074&amp;":"&amp;COUNTIF($C$6:C1074,C1074)</f>
        <v>0:99</v>
      </c>
      <c r="C1074" s="148">
        <f t="shared" si="118"/>
        <v>0</v>
      </c>
    </row>
    <row r="1075" spans="1:3" ht="15.6">
      <c r="A1075">
        <f t="shared" si="117"/>
        <v>0</v>
      </c>
      <c r="B1075" s="191" t="str">
        <f>C1075&amp;":"&amp;COUNTIF($C$6:C1075,C1075)</f>
        <v>0:100</v>
      </c>
      <c r="C1075" s="148">
        <f t="shared" si="118"/>
        <v>0</v>
      </c>
    </row>
    <row r="1076" spans="1:3" ht="15.6">
      <c r="A1076">
        <f t="shared" si="117"/>
        <v>0</v>
      </c>
      <c r="B1076" s="191" t="str">
        <f>C1076&amp;":"&amp;COUNTIF($C$6:C1076,C1076)</f>
        <v>0:101</v>
      </c>
      <c r="C1076" s="148">
        <f t="shared" si="118"/>
        <v>0</v>
      </c>
    </row>
    <row r="1077" spans="1:3" ht="15.6">
      <c r="A1077">
        <f t="shared" si="117"/>
        <v>0</v>
      </c>
      <c r="B1077" s="191" t="str">
        <f>C1077&amp;":"&amp;COUNTIF($C$6:C1077,C1077)</f>
        <v>0:102</v>
      </c>
      <c r="C1077" s="148">
        <f t="shared" si="118"/>
        <v>0</v>
      </c>
    </row>
    <row r="1078" spans="1:3" ht="15.6">
      <c r="A1078">
        <f t="shared" si="117"/>
        <v>0</v>
      </c>
      <c r="B1078" s="191" t="str">
        <f>C1078&amp;":"&amp;COUNTIF($C$6:C1078,C1078)</f>
        <v>0:103</v>
      </c>
      <c r="C1078" s="148">
        <f t="shared" si="118"/>
        <v>0</v>
      </c>
    </row>
    <row r="1079" spans="1:3" ht="15.6">
      <c r="A1079">
        <f t="shared" si="117"/>
        <v>0</v>
      </c>
      <c r="B1079" s="191" t="str">
        <f>C1079&amp;":"&amp;COUNTIF($C$6:C1079,C1079)</f>
        <v>0:104</v>
      </c>
      <c r="C1079" s="148">
        <f t="shared" si="118"/>
        <v>0</v>
      </c>
    </row>
    <row r="1080" spans="1:3" ht="15.6">
      <c r="A1080">
        <f t="shared" si="117"/>
        <v>0</v>
      </c>
      <c r="B1080" s="191" t="str">
        <f>C1080&amp;":"&amp;COUNTIF($C$6:C1080,C1080)</f>
        <v>0:105</v>
      </c>
      <c r="C1080" s="148">
        <f t="shared" si="118"/>
        <v>0</v>
      </c>
    </row>
    <row r="1081" spans="1:3" ht="15.6">
      <c r="A1081">
        <f t="shared" si="117"/>
        <v>0</v>
      </c>
      <c r="B1081" s="191" t="str">
        <f>C1081&amp;":"&amp;COUNTIF($C$6:C1081,C1081)</f>
        <v>0:106</v>
      </c>
      <c r="C1081" s="148">
        <f t="shared" si="118"/>
        <v>0</v>
      </c>
    </row>
    <row r="1082" spans="1:3" ht="15.6">
      <c r="A1082">
        <f t="shared" si="117"/>
        <v>0</v>
      </c>
      <c r="B1082" s="191" t="str">
        <f>C1082&amp;":"&amp;COUNTIF($C$6:C1082,C1082)</f>
        <v>0:107</v>
      </c>
      <c r="C1082" s="148">
        <f t="shared" si="118"/>
        <v>0</v>
      </c>
    </row>
    <row r="1083" spans="1:3" ht="15.6">
      <c r="A1083">
        <f t="shared" si="117"/>
        <v>0</v>
      </c>
      <c r="B1083" s="191" t="str">
        <f>C1083&amp;":"&amp;COUNTIF($C$6:C1083,C1083)</f>
        <v>0:108</v>
      </c>
      <c r="C1083" s="148">
        <f t="shared" si="118"/>
        <v>0</v>
      </c>
    </row>
    <row r="1084" spans="1:3" ht="15.6">
      <c r="A1084">
        <f t="shared" si="117"/>
        <v>0</v>
      </c>
      <c r="B1084" s="191" t="str">
        <f>C1084&amp;":"&amp;COUNTIF($C$6:C1084,C1084)</f>
        <v>0:109</v>
      </c>
      <c r="C1084" s="148">
        <f t="shared" si="118"/>
        <v>0</v>
      </c>
    </row>
    <row r="1085" spans="1:3" ht="15.6">
      <c r="A1085">
        <f t="shared" si="117"/>
        <v>0</v>
      </c>
      <c r="B1085" s="191" t="str">
        <f>C1085&amp;":"&amp;COUNTIF($C$6:C1085,C1085)</f>
        <v>0:110</v>
      </c>
      <c r="C1085" s="148">
        <f t="shared" si="118"/>
        <v>0</v>
      </c>
    </row>
    <row r="1086" spans="1:3" ht="15.6">
      <c r="A1086">
        <f t="shared" si="117"/>
        <v>0</v>
      </c>
      <c r="B1086" s="191" t="str">
        <f>C1086&amp;":"&amp;COUNTIF($C$6:C1086,C1086)</f>
        <v>0:111</v>
      </c>
      <c r="C1086" s="148">
        <f t="shared" si="118"/>
        <v>0</v>
      </c>
    </row>
    <row r="1087" spans="1:3" ht="15.6">
      <c r="A1087">
        <f t="shared" si="117"/>
        <v>0</v>
      </c>
      <c r="B1087" s="191" t="str">
        <f>C1087&amp;":"&amp;COUNTIF($C$6:C1087,C1087)</f>
        <v>0:112</v>
      </c>
      <c r="C1087" s="148">
        <f t="shared" si="118"/>
        <v>0</v>
      </c>
    </row>
    <row r="1088" spans="1:3" ht="15.6">
      <c r="A1088">
        <f t="shared" si="117"/>
        <v>0</v>
      </c>
      <c r="B1088" s="191" t="str">
        <f>C1088&amp;":"&amp;COUNTIF($C$6:C1088,C1088)</f>
        <v>0:113</v>
      </c>
      <c r="C1088" s="148">
        <f t="shared" si="118"/>
        <v>0</v>
      </c>
    </row>
    <row r="1089" spans="1:3" ht="15.6">
      <c r="A1089">
        <f t="shared" si="117"/>
        <v>0</v>
      </c>
      <c r="B1089" s="191" t="str">
        <f>C1089&amp;":"&amp;COUNTIF($C$6:C1089,C1089)</f>
        <v>0:114</v>
      </c>
      <c r="C1089" s="148">
        <f t="shared" si="118"/>
        <v>0</v>
      </c>
    </row>
    <row r="1090" spans="1:3" ht="15.6">
      <c r="A1090">
        <f t="shared" si="117"/>
        <v>0</v>
      </c>
      <c r="B1090" s="191" t="str">
        <f>C1090&amp;":"&amp;COUNTIF($C$6:C1090,C1090)</f>
        <v>0:115</v>
      </c>
      <c r="C1090" s="148">
        <f t="shared" si="118"/>
        <v>0</v>
      </c>
    </row>
    <row r="1091" spans="1:3" ht="15.6">
      <c r="A1091">
        <f t="shared" si="117"/>
        <v>0</v>
      </c>
      <c r="B1091" s="191" t="str">
        <f>C1091&amp;":"&amp;COUNTIF($C$6:C1091,C1091)</f>
        <v>0:116</v>
      </c>
      <c r="C1091" s="148">
        <f t="shared" si="118"/>
        <v>0</v>
      </c>
    </row>
    <row r="1092" spans="1:3" ht="15.6">
      <c r="A1092">
        <f t="shared" si="117"/>
        <v>0</v>
      </c>
      <c r="B1092" s="191" t="str">
        <f>C1092&amp;":"&amp;COUNTIF($C$6:C1092,C1092)</f>
        <v>0:117</v>
      </c>
      <c r="C1092" s="148">
        <f t="shared" si="118"/>
        <v>0</v>
      </c>
    </row>
    <row r="1093" spans="1:3" ht="15.6">
      <c r="A1093">
        <f t="shared" si="117"/>
        <v>0</v>
      </c>
      <c r="B1093" s="191" t="str">
        <f>C1093&amp;":"&amp;COUNTIF($C$6:C1093,C1093)</f>
        <v>0:118</v>
      </c>
      <c r="C1093" s="148">
        <f t="shared" si="118"/>
        <v>0</v>
      </c>
    </row>
    <row r="1094" spans="1:3" ht="15.6">
      <c r="A1094">
        <f t="shared" ref="A1094:A1157" si="119">SUM(D1094:S1094)</f>
        <v>0</v>
      </c>
      <c r="B1094" s="191" t="str">
        <f>C1094&amp;":"&amp;COUNTIF($C$6:C1094,C1094)</f>
        <v>0:119</v>
      </c>
      <c r="C1094" s="148">
        <f t="shared" ref="C1094:C1157" si="120">SUM(D1094:S1094)</f>
        <v>0</v>
      </c>
    </row>
    <row r="1095" spans="1:3" ht="15.6">
      <c r="A1095">
        <f t="shared" si="119"/>
        <v>0</v>
      </c>
      <c r="B1095" s="191" t="str">
        <f>C1095&amp;":"&amp;COUNTIF($C$6:C1095,C1095)</f>
        <v>0:120</v>
      </c>
      <c r="C1095" s="148">
        <f t="shared" si="120"/>
        <v>0</v>
      </c>
    </row>
    <row r="1096" spans="1:3" ht="15.6">
      <c r="A1096">
        <f t="shared" si="119"/>
        <v>0</v>
      </c>
      <c r="B1096" s="191" t="str">
        <f>C1096&amp;":"&amp;COUNTIF($C$6:C1096,C1096)</f>
        <v>0:121</v>
      </c>
      <c r="C1096" s="148">
        <f t="shared" si="120"/>
        <v>0</v>
      </c>
    </row>
    <row r="1097" spans="1:3" ht="15.6">
      <c r="A1097">
        <f t="shared" si="119"/>
        <v>0</v>
      </c>
      <c r="B1097" s="191" t="str">
        <f>C1097&amp;":"&amp;COUNTIF($C$6:C1097,C1097)</f>
        <v>0:122</v>
      </c>
      <c r="C1097" s="148">
        <f t="shared" si="120"/>
        <v>0</v>
      </c>
    </row>
    <row r="1098" spans="1:3" ht="15.6">
      <c r="A1098">
        <f t="shared" si="119"/>
        <v>0</v>
      </c>
      <c r="B1098" s="191" t="str">
        <f>C1098&amp;":"&amp;COUNTIF($C$6:C1098,C1098)</f>
        <v>0:123</v>
      </c>
      <c r="C1098" s="148">
        <f t="shared" si="120"/>
        <v>0</v>
      </c>
    </row>
    <row r="1099" spans="1:3" ht="15.6">
      <c r="A1099">
        <f t="shared" si="119"/>
        <v>0</v>
      </c>
      <c r="B1099" s="191" t="str">
        <f>C1099&amp;":"&amp;COUNTIF($C$6:C1099,C1099)</f>
        <v>0:124</v>
      </c>
      <c r="C1099" s="148">
        <f t="shared" si="120"/>
        <v>0</v>
      </c>
    </row>
    <row r="1100" spans="1:3" ht="15.6">
      <c r="A1100">
        <f t="shared" si="119"/>
        <v>0</v>
      </c>
      <c r="B1100" s="191" t="str">
        <f>C1100&amp;":"&amp;COUNTIF($C$6:C1100,C1100)</f>
        <v>0:125</v>
      </c>
      <c r="C1100" s="148">
        <f t="shared" si="120"/>
        <v>0</v>
      </c>
    </row>
    <row r="1101" spans="1:3" ht="15.6">
      <c r="A1101">
        <f t="shared" si="119"/>
        <v>0</v>
      </c>
      <c r="B1101" s="191" t="str">
        <f>C1101&amp;":"&amp;COUNTIF($C$6:C1101,C1101)</f>
        <v>0:126</v>
      </c>
      <c r="C1101" s="148">
        <f t="shared" si="120"/>
        <v>0</v>
      </c>
    </row>
    <row r="1102" spans="1:3" ht="15.6">
      <c r="A1102">
        <f t="shared" si="119"/>
        <v>0</v>
      </c>
      <c r="B1102" s="191" t="str">
        <f>C1102&amp;":"&amp;COUNTIF($C$6:C1102,C1102)</f>
        <v>0:127</v>
      </c>
      <c r="C1102" s="148">
        <f t="shared" si="120"/>
        <v>0</v>
      </c>
    </row>
    <row r="1103" spans="1:3" ht="15.6">
      <c r="A1103">
        <f t="shared" si="119"/>
        <v>0</v>
      </c>
      <c r="B1103" s="191" t="str">
        <f>C1103&amp;":"&amp;COUNTIF($C$6:C1103,C1103)</f>
        <v>0:128</v>
      </c>
      <c r="C1103" s="148">
        <f t="shared" si="120"/>
        <v>0</v>
      </c>
    </row>
    <row r="1104" spans="1:3" ht="15.6">
      <c r="A1104">
        <f t="shared" si="119"/>
        <v>0</v>
      </c>
      <c r="B1104" s="191" t="str">
        <f>C1104&amp;":"&amp;COUNTIF($C$6:C1104,C1104)</f>
        <v>0:129</v>
      </c>
      <c r="C1104" s="148">
        <f t="shared" si="120"/>
        <v>0</v>
      </c>
    </row>
    <row r="1105" spans="1:3" ht="15.6">
      <c r="A1105">
        <f t="shared" si="119"/>
        <v>0</v>
      </c>
      <c r="B1105" s="191" t="str">
        <f>C1105&amp;":"&amp;COUNTIF($C$6:C1105,C1105)</f>
        <v>0:130</v>
      </c>
      <c r="C1105" s="148">
        <f t="shared" si="120"/>
        <v>0</v>
      </c>
    </row>
    <row r="1106" spans="1:3" ht="15.6">
      <c r="A1106">
        <f t="shared" si="119"/>
        <v>0</v>
      </c>
      <c r="B1106" s="191" t="str">
        <f>C1106&amp;":"&amp;COUNTIF($C$6:C1106,C1106)</f>
        <v>0:131</v>
      </c>
      <c r="C1106" s="148">
        <f t="shared" si="120"/>
        <v>0</v>
      </c>
    </row>
    <row r="1107" spans="1:3" ht="15.6">
      <c r="A1107">
        <f t="shared" si="119"/>
        <v>0</v>
      </c>
      <c r="B1107" s="191" t="str">
        <f>C1107&amp;":"&amp;COUNTIF($C$6:C1107,C1107)</f>
        <v>0:132</v>
      </c>
      <c r="C1107" s="148">
        <f t="shared" si="120"/>
        <v>0</v>
      </c>
    </row>
    <row r="1108" spans="1:3" ht="15.6">
      <c r="A1108">
        <f t="shared" si="119"/>
        <v>0</v>
      </c>
      <c r="B1108" s="191" t="str">
        <f>C1108&amp;":"&amp;COUNTIF($C$6:C1108,C1108)</f>
        <v>0:133</v>
      </c>
      <c r="C1108" s="148">
        <f t="shared" si="120"/>
        <v>0</v>
      </c>
    </row>
    <row r="1109" spans="1:3" ht="15.6">
      <c r="A1109">
        <f t="shared" si="119"/>
        <v>0</v>
      </c>
      <c r="B1109" s="191" t="str">
        <f>C1109&amp;":"&amp;COUNTIF($C$6:C1109,C1109)</f>
        <v>0:134</v>
      </c>
      <c r="C1109" s="148">
        <f t="shared" si="120"/>
        <v>0</v>
      </c>
    </row>
    <row r="1110" spans="1:3" ht="15.6">
      <c r="A1110">
        <f t="shared" si="119"/>
        <v>0</v>
      </c>
      <c r="B1110" s="191" t="str">
        <f>C1110&amp;":"&amp;COUNTIF($C$6:C1110,C1110)</f>
        <v>0:135</v>
      </c>
      <c r="C1110" s="148">
        <f t="shared" si="120"/>
        <v>0</v>
      </c>
    </row>
    <row r="1111" spans="1:3" ht="15.6">
      <c r="A1111">
        <f t="shared" si="119"/>
        <v>0</v>
      </c>
      <c r="B1111" s="191" t="str">
        <f>C1111&amp;":"&amp;COUNTIF($C$6:C1111,C1111)</f>
        <v>0:136</v>
      </c>
      <c r="C1111" s="148">
        <f t="shared" si="120"/>
        <v>0</v>
      </c>
    </row>
    <row r="1112" spans="1:3" ht="15.6">
      <c r="A1112">
        <f t="shared" si="119"/>
        <v>0</v>
      </c>
      <c r="B1112" s="191" t="str">
        <f>C1112&amp;":"&amp;COUNTIF($C$6:C1112,C1112)</f>
        <v>0:137</v>
      </c>
      <c r="C1112" s="148">
        <f t="shared" si="120"/>
        <v>0</v>
      </c>
    </row>
    <row r="1113" spans="1:3" ht="15.6">
      <c r="A1113">
        <f t="shared" si="119"/>
        <v>0</v>
      </c>
      <c r="B1113" s="191" t="str">
        <f>C1113&amp;":"&amp;COUNTIF($C$6:C1113,C1113)</f>
        <v>0:138</v>
      </c>
      <c r="C1113" s="148">
        <f t="shared" si="120"/>
        <v>0</v>
      </c>
    </row>
    <row r="1114" spans="1:3" ht="15.6">
      <c r="A1114">
        <f t="shared" si="119"/>
        <v>0</v>
      </c>
      <c r="B1114" s="191" t="str">
        <f>C1114&amp;":"&amp;COUNTIF($C$6:C1114,C1114)</f>
        <v>0:139</v>
      </c>
      <c r="C1114" s="148">
        <f t="shared" si="120"/>
        <v>0</v>
      </c>
    </row>
    <row r="1115" spans="1:3" ht="15.6">
      <c r="A1115">
        <f t="shared" si="119"/>
        <v>0</v>
      </c>
      <c r="B1115" s="191" t="str">
        <f>C1115&amp;":"&amp;COUNTIF($C$6:C1115,C1115)</f>
        <v>0:140</v>
      </c>
      <c r="C1115" s="148">
        <f t="shared" si="120"/>
        <v>0</v>
      </c>
    </row>
    <row r="1116" spans="1:3" ht="15.6">
      <c r="A1116">
        <f t="shared" si="119"/>
        <v>0</v>
      </c>
      <c r="B1116" s="191" t="str">
        <f>C1116&amp;":"&amp;COUNTIF($C$6:C1116,C1116)</f>
        <v>0:141</v>
      </c>
      <c r="C1116" s="148">
        <f t="shared" si="120"/>
        <v>0</v>
      </c>
    </row>
    <row r="1117" spans="1:3" ht="15.6">
      <c r="A1117">
        <f t="shared" si="119"/>
        <v>0</v>
      </c>
      <c r="B1117" s="191" t="str">
        <f>C1117&amp;":"&amp;COUNTIF($C$6:C1117,C1117)</f>
        <v>0:142</v>
      </c>
      <c r="C1117" s="148">
        <f t="shared" si="120"/>
        <v>0</v>
      </c>
    </row>
    <row r="1118" spans="1:3" ht="15.6">
      <c r="A1118">
        <f t="shared" si="119"/>
        <v>0</v>
      </c>
      <c r="B1118" s="191" t="str">
        <f>C1118&amp;":"&amp;COUNTIF($C$6:C1118,C1118)</f>
        <v>0:143</v>
      </c>
      <c r="C1118" s="148">
        <f t="shared" si="120"/>
        <v>0</v>
      </c>
    </row>
    <row r="1119" spans="1:3" ht="15.6">
      <c r="A1119">
        <f t="shared" si="119"/>
        <v>0</v>
      </c>
      <c r="B1119" s="191" t="str">
        <f>C1119&amp;":"&amp;COUNTIF($C$6:C1119,C1119)</f>
        <v>0:144</v>
      </c>
      <c r="C1119" s="148">
        <f t="shared" si="120"/>
        <v>0</v>
      </c>
    </row>
    <row r="1120" spans="1:3" ht="15.6">
      <c r="A1120">
        <f t="shared" si="119"/>
        <v>0</v>
      </c>
      <c r="B1120" s="191" t="str">
        <f>C1120&amp;":"&amp;COUNTIF($C$6:C1120,C1120)</f>
        <v>0:145</v>
      </c>
      <c r="C1120" s="148">
        <f t="shared" si="120"/>
        <v>0</v>
      </c>
    </row>
    <row r="1121" spans="1:3" ht="15.6">
      <c r="A1121">
        <f t="shared" si="119"/>
        <v>0</v>
      </c>
      <c r="B1121" s="191" t="str">
        <f>C1121&amp;":"&amp;COUNTIF($C$6:C1121,C1121)</f>
        <v>0:146</v>
      </c>
      <c r="C1121" s="148">
        <f t="shared" si="120"/>
        <v>0</v>
      </c>
    </row>
    <row r="1122" spans="1:3" ht="15.6">
      <c r="A1122">
        <f t="shared" si="119"/>
        <v>0</v>
      </c>
      <c r="B1122" s="191" t="str">
        <f>C1122&amp;":"&amp;COUNTIF($C$6:C1122,C1122)</f>
        <v>0:147</v>
      </c>
      <c r="C1122" s="148">
        <f t="shared" si="120"/>
        <v>0</v>
      </c>
    </row>
    <row r="1123" spans="1:3" ht="15.6">
      <c r="A1123">
        <f t="shared" si="119"/>
        <v>0</v>
      </c>
      <c r="B1123" s="191" t="str">
        <f>C1123&amp;":"&amp;COUNTIF($C$6:C1123,C1123)</f>
        <v>0:148</v>
      </c>
      <c r="C1123" s="148">
        <f t="shared" si="120"/>
        <v>0</v>
      </c>
    </row>
    <row r="1124" spans="1:3" ht="15.6">
      <c r="A1124">
        <f t="shared" si="119"/>
        <v>0</v>
      </c>
      <c r="B1124" s="191" t="str">
        <f>C1124&amp;":"&amp;COUNTIF($C$6:C1124,C1124)</f>
        <v>0:149</v>
      </c>
      <c r="C1124" s="148">
        <f t="shared" si="120"/>
        <v>0</v>
      </c>
    </row>
    <row r="1125" spans="1:3" ht="15.6">
      <c r="A1125">
        <f t="shared" si="119"/>
        <v>0</v>
      </c>
      <c r="B1125" s="191" t="str">
        <f>C1125&amp;":"&amp;COUNTIF($C$6:C1125,C1125)</f>
        <v>0:150</v>
      </c>
      <c r="C1125" s="148">
        <f t="shared" si="120"/>
        <v>0</v>
      </c>
    </row>
    <row r="1126" spans="1:3" ht="15.6">
      <c r="A1126">
        <f t="shared" si="119"/>
        <v>0</v>
      </c>
      <c r="B1126" s="191" t="str">
        <f>C1126&amp;":"&amp;COUNTIF($C$6:C1126,C1126)</f>
        <v>0:151</v>
      </c>
      <c r="C1126" s="148">
        <f t="shared" si="120"/>
        <v>0</v>
      </c>
    </row>
    <row r="1127" spans="1:3" ht="15.6">
      <c r="A1127">
        <f t="shared" si="119"/>
        <v>0</v>
      </c>
      <c r="B1127" s="191" t="str">
        <f>C1127&amp;":"&amp;COUNTIF($C$6:C1127,C1127)</f>
        <v>0:152</v>
      </c>
      <c r="C1127" s="148">
        <f t="shared" si="120"/>
        <v>0</v>
      </c>
    </row>
    <row r="1128" spans="1:3" ht="15.6">
      <c r="A1128">
        <f t="shared" si="119"/>
        <v>0</v>
      </c>
      <c r="B1128" s="191" t="str">
        <f>C1128&amp;":"&amp;COUNTIF($C$6:C1128,C1128)</f>
        <v>0:153</v>
      </c>
      <c r="C1128" s="148">
        <f t="shared" si="120"/>
        <v>0</v>
      </c>
    </row>
    <row r="1129" spans="1:3" ht="15.6">
      <c r="A1129">
        <f t="shared" si="119"/>
        <v>0</v>
      </c>
      <c r="B1129" s="191" t="str">
        <f>C1129&amp;":"&amp;COUNTIF($C$6:C1129,C1129)</f>
        <v>0:154</v>
      </c>
      <c r="C1129" s="148">
        <f t="shared" si="120"/>
        <v>0</v>
      </c>
    </row>
    <row r="1130" spans="1:3" ht="15.6">
      <c r="A1130">
        <f t="shared" si="119"/>
        <v>0</v>
      </c>
      <c r="B1130" s="191" t="str">
        <f>C1130&amp;":"&amp;COUNTIF($C$6:C1130,C1130)</f>
        <v>0:155</v>
      </c>
      <c r="C1130" s="148">
        <f t="shared" si="120"/>
        <v>0</v>
      </c>
    </row>
    <row r="1131" spans="1:3" ht="15.6">
      <c r="A1131">
        <f t="shared" si="119"/>
        <v>0</v>
      </c>
      <c r="B1131" s="191" t="str">
        <f>C1131&amp;":"&amp;COUNTIF($C$6:C1131,C1131)</f>
        <v>0:156</v>
      </c>
      <c r="C1131" s="148">
        <f t="shared" si="120"/>
        <v>0</v>
      </c>
    </row>
    <row r="1132" spans="1:3" ht="15.6">
      <c r="A1132">
        <f t="shared" si="119"/>
        <v>0</v>
      </c>
      <c r="B1132" s="191" t="str">
        <f>C1132&amp;":"&amp;COUNTIF($C$6:C1132,C1132)</f>
        <v>0:157</v>
      </c>
      <c r="C1132" s="148">
        <f t="shared" si="120"/>
        <v>0</v>
      </c>
    </row>
    <row r="1133" spans="1:3" ht="15.6">
      <c r="A1133">
        <f t="shared" si="119"/>
        <v>0</v>
      </c>
      <c r="B1133" s="191" t="str">
        <f>C1133&amp;":"&amp;COUNTIF($C$6:C1133,C1133)</f>
        <v>0:158</v>
      </c>
      <c r="C1133" s="148">
        <f t="shared" si="120"/>
        <v>0</v>
      </c>
    </row>
    <row r="1134" spans="1:3" ht="15.6">
      <c r="A1134">
        <f t="shared" si="119"/>
        <v>0</v>
      </c>
      <c r="B1134" s="191" t="str">
        <f>C1134&amp;":"&amp;COUNTIF($C$6:C1134,C1134)</f>
        <v>0:159</v>
      </c>
      <c r="C1134" s="148">
        <f t="shared" si="120"/>
        <v>0</v>
      </c>
    </row>
    <row r="1135" spans="1:3" ht="15.6">
      <c r="A1135">
        <f t="shared" si="119"/>
        <v>0</v>
      </c>
      <c r="B1135" s="191" t="str">
        <f>C1135&amp;":"&amp;COUNTIF($C$6:C1135,C1135)</f>
        <v>0:160</v>
      </c>
      <c r="C1135" s="148">
        <f t="shared" si="120"/>
        <v>0</v>
      </c>
    </row>
    <row r="1136" spans="1:3" ht="15.6">
      <c r="A1136">
        <f t="shared" si="119"/>
        <v>0</v>
      </c>
      <c r="B1136" s="191" t="str">
        <f>C1136&amp;":"&amp;COUNTIF($C$6:C1136,C1136)</f>
        <v>0:161</v>
      </c>
      <c r="C1136" s="148">
        <f t="shared" si="120"/>
        <v>0</v>
      </c>
    </row>
    <row r="1137" spans="1:3" ht="15.6">
      <c r="A1137">
        <f t="shared" si="119"/>
        <v>0</v>
      </c>
      <c r="B1137" s="191" t="str">
        <f>C1137&amp;":"&amp;COUNTIF($C$6:C1137,C1137)</f>
        <v>0:162</v>
      </c>
      <c r="C1137" s="148">
        <f t="shared" si="120"/>
        <v>0</v>
      </c>
    </row>
    <row r="1138" spans="1:3" ht="15.6">
      <c r="A1138">
        <f t="shared" si="119"/>
        <v>0</v>
      </c>
      <c r="B1138" s="191" t="str">
        <f>C1138&amp;":"&amp;COUNTIF($C$6:C1138,C1138)</f>
        <v>0:163</v>
      </c>
      <c r="C1138" s="148">
        <f t="shared" si="120"/>
        <v>0</v>
      </c>
    </row>
    <row r="1139" spans="1:3" ht="15.6">
      <c r="A1139">
        <f t="shared" si="119"/>
        <v>0</v>
      </c>
      <c r="B1139" s="191" t="str">
        <f>C1139&amp;":"&amp;COUNTIF($C$6:C1139,C1139)</f>
        <v>0:164</v>
      </c>
      <c r="C1139" s="148">
        <f t="shared" si="120"/>
        <v>0</v>
      </c>
    </row>
    <row r="1140" spans="1:3" ht="15.6">
      <c r="A1140">
        <f t="shared" si="119"/>
        <v>0</v>
      </c>
      <c r="B1140" s="191" t="str">
        <f>C1140&amp;":"&amp;COUNTIF($C$6:C1140,C1140)</f>
        <v>0:165</v>
      </c>
      <c r="C1140" s="148">
        <f t="shared" si="120"/>
        <v>0</v>
      </c>
    </row>
    <row r="1141" spans="1:3" ht="15.6">
      <c r="A1141">
        <f t="shared" si="119"/>
        <v>0</v>
      </c>
      <c r="B1141" s="191" t="str">
        <f>C1141&amp;":"&amp;COUNTIF($C$6:C1141,C1141)</f>
        <v>0:166</v>
      </c>
      <c r="C1141" s="148">
        <f t="shared" si="120"/>
        <v>0</v>
      </c>
    </row>
    <row r="1142" spans="1:3" ht="15.6">
      <c r="A1142">
        <f t="shared" si="119"/>
        <v>0</v>
      </c>
      <c r="B1142" s="191" t="str">
        <f>C1142&amp;":"&amp;COUNTIF($C$6:C1142,C1142)</f>
        <v>0:167</v>
      </c>
      <c r="C1142" s="148">
        <f t="shared" si="120"/>
        <v>0</v>
      </c>
    </row>
    <row r="1143" spans="1:3" ht="15.6">
      <c r="A1143">
        <f t="shared" si="119"/>
        <v>0</v>
      </c>
      <c r="B1143" s="191" t="str">
        <f>C1143&amp;":"&amp;COUNTIF($C$6:C1143,C1143)</f>
        <v>0:168</v>
      </c>
      <c r="C1143" s="148">
        <f t="shared" si="120"/>
        <v>0</v>
      </c>
    </row>
    <row r="1144" spans="1:3" ht="15.6">
      <c r="A1144">
        <f t="shared" si="119"/>
        <v>0</v>
      </c>
      <c r="B1144" s="191" t="str">
        <f>C1144&amp;":"&amp;COUNTIF($C$6:C1144,C1144)</f>
        <v>0:169</v>
      </c>
      <c r="C1144" s="148">
        <f t="shared" si="120"/>
        <v>0</v>
      </c>
    </row>
    <row r="1145" spans="1:3" ht="15.6">
      <c r="A1145">
        <f t="shared" si="119"/>
        <v>0</v>
      </c>
      <c r="B1145" s="191" t="str">
        <f>C1145&amp;":"&amp;COUNTIF($C$6:C1145,C1145)</f>
        <v>0:170</v>
      </c>
      <c r="C1145" s="148">
        <f t="shared" si="120"/>
        <v>0</v>
      </c>
    </row>
    <row r="1146" spans="1:3" ht="15.6">
      <c r="A1146">
        <f t="shared" si="119"/>
        <v>0</v>
      </c>
      <c r="B1146" s="191" t="str">
        <f>C1146&amp;":"&amp;COUNTIF($C$6:C1146,C1146)</f>
        <v>0:171</v>
      </c>
      <c r="C1146" s="148">
        <f t="shared" si="120"/>
        <v>0</v>
      </c>
    </row>
    <row r="1147" spans="1:3" ht="15.6">
      <c r="A1147">
        <f t="shared" si="119"/>
        <v>0</v>
      </c>
      <c r="B1147" s="191" t="str">
        <f>C1147&amp;":"&amp;COUNTIF($C$6:C1147,C1147)</f>
        <v>0:172</v>
      </c>
      <c r="C1147" s="148">
        <f t="shared" si="120"/>
        <v>0</v>
      </c>
    </row>
    <row r="1148" spans="1:3" ht="15.6">
      <c r="A1148">
        <f t="shared" si="119"/>
        <v>0</v>
      </c>
      <c r="B1148" s="191" t="str">
        <f>C1148&amp;":"&amp;COUNTIF($C$6:C1148,C1148)</f>
        <v>0:173</v>
      </c>
      <c r="C1148" s="148">
        <f t="shared" si="120"/>
        <v>0</v>
      </c>
    </row>
    <row r="1149" spans="1:3" ht="15.6">
      <c r="A1149">
        <f t="shared" si="119"/>
        <v>0</v>
      </c>
      <c r="B1149" s="191" t="str">
        <f>C1149&amp;":"&amp;COUNTIF($C$6:C1149,C1149)</f>
        <v>0:174</v>
      </c>
      <c r="C1149" s="148">
        <f t="shared" si="120"/>
        <v>0</v>
      </c>
    </row>
    <row r="1150" spans="1:3" ht="15.6">
      <c r="A1150">
        <f t="shared" si="119"/>
        <v>0</v>
      </c>
      <c r="B1150" s="191" t="str">
        <f>C1150&amp;":"&amp;COUNTIF($C$6:C1150,C1150)</f>
        <v>0:175</v>
      </c>
      <c r="C1150" s="148">
        <f t="shared" si="120"/>
        <v>0</v>
      </c>
    </row>
    <row r="1151" spans="1:3" ht="15.6">
      <c r="A1151">
        <f t="shared" si="119"/>
        <v>0</v>
      </c>
      <c r="B1151" s="191" t="str">
        <f>C1151&amp;":"&amp;COUNTIF($C$6:C1151,C1151)</f>
        <v>0:176</v>
      </c>
      <c r="C1151" s="148">
        <f t="shared" si="120"/>
        <v>0</v>
      </c>
    </row>
    <row r="1152" spans="1:3" ht="15.6">
      <c r="A1152">
        <f t="shared" si="119"/>
        <v>0</v>
      </c>
      <c r="B1152" s="191" t="str">
        <f>C1152&amp;":"&amp;COUNTIF($C$6:C1152,C1152)</f>
        <v>0:177</v>
      </c>
      <c r="C1152" s="148">
        <f t="shared" si="120"/>
        <v>0</v>
      </c>
    </row>
    <row r="1153" spans="1:3" ht="15.6">
      <c r="A1153">
        <f t="shared" si="119"/>
        <v>0</v>
      </c>
      <c r="B1153" s="191" t="str">
        <f>C1153&amp;":"&amp;COUNTIF($C$6:C1153,C1153)</f>
        <v>0:178</v>
      </c>
      <c r="C1153" s="148">
        <f t="shared" si="120"/>
        <v>0</v>
      </c>
    </row>
    <row r="1154" spans="1:3" ht="15.6">
      <c r="A1154">
        <f t="shared" si="119"/>
        <v>0</v>
      </c>
      <c r="B1154" s="191" t="str">
        <f>C1154&amp;":"&amp;COUNTIF($C$6:C1154,C1154)</f>
        <v>0:179</v>
      </c>
      <c r="C1154" s="148">
        <f t="shared" si="120"/>
        <v>0</v>
      </c>
    </row>
    <row r="1155" spans="1:3" ht="15.6">
      <c r="A1155">
        <f t="shared" si="119"/>
        <v>0</v>
      </c>
      <c r="B1155" s="191" t="str">
        <f>C1155&amp;":"&amp;COUNTIF($C$6:C1155,C1155)</f>
        <v>0:180</v>
      </c>
      <c r="C1155" s="148">
        <f t="shared" si="120"/>
        <v>0</v>
      </c>
    </row>
    <row r="1156" spans="1:3" ht="15.6">
      <c r="A1156">
        <f t="shared" si="119"/>
        <v>0</v>
      </c>
      <c r="B1156" s="191" t="str">
        <f>C1156&amp;":"&amp;COUNTIF($C$6:C1156,C1156)</f>
        <v>0:181</v>
      </c>
      <c r="C1156" s="148">
        <f t="shared" si="120"/>
        <v>0</v>
      </c>
    </row>
    <row r="1157" spans="1:3" ht="15.6">
      <c r="A1157">
        <f t="shared" si="119"/>
        <v>0</v>
      </c>
      <c r="B1157" s="191" t="str">
        <f>C1157&amp;":"&amp;COUNTIF($C$6:C1157,C1157)</f>
        <v>0:182</v>
      </c>
      <c r="C1157" s="148">
        <f t="shared" si="120"/>
        <v>0</v>
      </c>
    </row>
    <row r="1158" spans="1:3" ht="15.6">
      <c r="A1158">
        <f t="shared" ref="A1158:A1209" si="121">SUM(D1158:S1158)</f>
        <v>0</v>
      </c>
      <c r="B1158" s="191" t="str">
        <f>C1158&amp;":"&amp;COUNTIF($C$6:C1158,C1158)</f>
        <v>0:183</v>
      </c>
      <c r="C1158" s="148">
        <f t="shared" ref="C1158:C1209" si="122">SUM(D1158:S1158)</f>
        <v>0</v>
      </c>
    </row>
    <row r="1159" spans="1:3" ht="15.6">
      <c r="A1159">
        <f t="shared" si="121"/>
        <v>0</v>
      </c>
      <c r="B1159" s="191" t="str">
        <f>C1159&amp;":"&amp;COUNTIF($C$6:C1159,C1159)</f>
        <v>0:184</v>
      </c>
      <c r="C1159" s="148">
        <f t="shared" si="122"/>
        <v>0</v>
      </c>
    </row>
    <row r="1160" spans="1:3" ht="15.6">
      <c r="A1160">
        <f t="shared" si="121"/>
        <v>0</v>
      </c>
      <c r="B1160" s="191" t="str">
        <f>C1160&amp;":"&amp;COUNTIF($C$6:C1160,C1160)</f>
        <v>0:185</v>
      </c>
      <c r="C1160" s="148">
        <f t="shared" si="122"/>
        <v>0</v>
      </c>
    </row>
    <row r="1161" spans="1:3" ht="15.6">
      <c r="A1161">
        <f t="shared" si="121"/>
        <v>0</v>
      </c>
      <c r="B1161" s="191" t="str">
        <f>C1161&amp;":"&amp;COUNTIF($C$6:C1161,C1161)</f>
        <v>0:186</v>
      </c>
      <c r="C1161" s="148">
        <f t="shared" si="122"/>
        <v>0</v>
      </c>
    </row>
    <row r="1162" spans="1:3" ht="15.6">
      <c r="A1162">
        <f t="shared" si="121"/>
        <v>0</v>
      </c>
      <c r="B1162" s="191" t="str">
        <f>C1162&amp;":"&amp;COUNTIF($C$6:C1162,C1162)</f>
        <v>0:187</v>
      </c>
      <c r="C1162" s="148">
        <f t="shared" si="122"/>
        <v>0</v>
      </c>
    </row>
    <row r="1163" spans="1:3" ht="15.6">
      <c r="A1163">
        <f t="shared" si="121"/>
        <v>0</v>
      </c>
      <c r="B1163" s="191" t="str">
        <f>C1163&amp;":"&amp;COUNTIF($C$6:C1163,C1163)</f>
        <v>0:188</v>
      </c>
      <c r="C1163" s="148">
        <f t="shared" si="122"/>
        <v>0</v>
      </c>
    </row>
    <row r="1164" spans="1:3" ht="15.6">
      <c r="A1164">
        <f t="shared" si="121"/>
        <v>0</v>
      </c>
      <c r="B1164" s="191" t="str">
        <f>C1164&amp;":"&amp;COUNTIF($C$6:C1164,C1164)</f>
        <v>0:189</v>
      </c>
      <c r="C1164" s="148">
        <f t="shared" si="122"/>
        <v>0</v>
      </c>
    </row>
    <row r="1165" spans="1:3" ht="15.6">
      <c r="A1165">
        <f t="shared" si="121"/>
        <v>0</v>
      </c>
      <c r="B1165" s="191" t="str">
        <f>C1165&amp;":"&amp;COUNTIF($C$6:C1165,C1165)</f>
        <v>0:190</v>
      </c>
      <c r="C1165" s="148">
        <f t="shared" si="122"/>
        <v>0</v>
      </c>
    </row>
    <row r="1166" spans="1:3" ht="15.6">
      <c r="A1166">
        <f t="shared" si="121"/>
        <v>0</v>
      </c>
      <c r="B1166" s="191" t="str">
        <f>C1166&amp;":"&amp;COUNTIF($C$6:C1166,C1166)</f>
        <v>0:191</v>
      </c>
      <c r="C1166" s="148">
        <f t="shared" si="122"/>
        <v>0</v>
      </c>
    </row>
    <row r="1167" spans="1:3" ht="15.6">
      <c r="A1167">
        <f t="shared" si="121"/>
        <v>0</v>
      </c>
      <c r="B1167" s="191" t="str">
        <f>C1167&amp;":"&amp;COUNTIF($C$6:C1167,C1167)</f>
        <v>0:192</v>
      </c>
      <c r="C1167" s="148">
        <f t="shared" si="122"/>
        <v>0</v>
      </c>
    </row>
    <row r="1168" spans="1:3" ht="15.6">
      <c r="A1168">
        <f t="shared" si="121"/>
        <v>0</v>
      </c>
      <c r="B1168" s="191" t="str">
        <f>C1168&amp;":"&amp;COUNTIF($C$6:C1168,C1168)</f>
        <v>0:193</v>
      </c>
      <c r="C1168" s="148">
        <f t="shared" si="122"/>
        <v>0</v>
      </c>
    </row>
    <row r="1169" spans="1:3" ht="15.6">
      <c r="A1169">
        <f t="shared" si="121"/>
        <v>0</v>
      </c>
      <c r="B1169" s="191" t="str">
        <f>C1169&amp;":"&amp;COUNTIF($C$6:C1169,C1169)</f>
        <v>0:194</v>
      </c>
      <c r="C1169" s="148">
        <f t="shared" si="122"/>
        <v>0</v>
      </c>
    </row>
    <row r="1170" spans="1:3" ht="15.6">
      <c r="A1170">
        <f t="shared" si="121"/>
        <v>0</v>
      </c>
      <c r="B1170" s="191" t="str">
        <f>C1170&amp;":"&amp;COUNTIF($C$6:C1170,C1170)</f>
        <v>0:195</v>
      </c>
      <c r="C1170" s="148">
        <f t="shared" si="122"/>
        <v>0</v>
      </c>
    </row>
    <row r="1171" spans="1:3" ht="15.6">
      <c r="A1171">
        <f t="shared" si="121"/>
        <v>0</v>
      </c>
      <c r="B1171" s="191" t="str">
        <f>C1171&amp;":"&amp;COUNTIF($C$6:C1171,C1171)</f>
        <v>0:196</v>
      </c>
      <c r="C1171" s="148">
        <f t="shared" si="122"/>
        <v>0</v>
      </c>
    </row>
    <row r="1172" spans="1:3" ht="15.6">
      <c r="A1172">
        <f t="shared" si="121"/>
        <v>0</v>
      </c>
      <c r="B1172" s="191" t="str">
        <f>C1172&amp;":"&amp;COUNTIF($C$6:C1172,C1172)</f>
        <v>0:197</v>
      </c>
      <c r="C1172" s="148">
        <f t="shared" si="122"/>
        <v>0</v>
      </c>
    </row>
    <row r="1173" spans="1:3" ht="15.6">
      <c r="A1173">
        <f t="shared" si="121"/>
        <v>0</v>
      </c>
      <c r="B1173" s="191" t="str">
        <f>C1173&amp;":"&amp;COUNTIF($C$6:C1173,C1173)</f>
        <v>0:198</v>
      </c>
      <c r="C1173" s="148">
        <f t="shared" si="122"/>
        <v>0</v>
      </c>
    </row>
    <row r="1174" spans="1:3" ht="15.6">
      <c r="A1174">
        <f t="shared" si="121"/>
        <v>0</v>
      </c>
      <c r="B1174" s="191" t="str">
        <f>C1174&amp;":"&amp;COUNTIF($C$6:C1174,C1174)</f>
        <v>0:199</v>
      </c>
      <c r="C1174" s="148">
        <f t="shared" si="122"/>
        <v>0</v>
      </c>
    </row>
    <row r="1175" spans="1:3" ht="15.6">
      <c r="A1175">
        <f t="shared" si="121"/>
        <v>0</v>
      </c>
      <c r="B1175" s="191" t="str">
        <f>C1175&amp;":"&amp;COUNTIF($C$6:C1175,C1175)</f>
        <v>0:200</v>
      </c>
      <c r="C1175" s="148">
        <f t="shared" si="122"/>
        <v>0</v>
      </c>
    </row>
    <row r="1176" spans="1:3" ht="15.6">
      <c r="A1176">
        <f t="shared" si="121"/>
        <v>0</v>
      </c>
      <c r="B1176" s="191" t="str">
        <f>C1176&amp;":"&amp;COUNTIF($C$6:C1176,C1176)</f>
        <v>0:201</v>
      </c>
      <c r="C1176" s="148">
        <f t="shared" si="122"/>
        <v>0</v>
      </c>
    </row>
    <row r="1177" spans="1:3" ht="15.6">
      <c r="A1177">
        <f t="shared" si="121"/>
        <v>0</v>
      </c>
      <c r="B1177" s="191" t="str">
        <f>C1177&amp;":"&amp;COUNTIF($C$6:C1177,C1177)</f>
        <v>0:202</v>
      </c>
      <c r="C1177" s="148">
        <f t="shared" si="122"/>
        <v>0</v>
      </c>
    </row>
    <row r="1178" spans="1:3" ht="15.6">
      <c r="A1178">
        <f t="shared" si="121"/>
        <v>0</v>
      </c>
      <c r="B1178" s="191" t="str">
        <f>C1178&amp;":"&amp;COUNTIF($C$6:C1178,C1178)</f>
        <v>0:203</v>
      </c>
      <c r="C1178" s="148">
        <f t="shared" si="122"/>
        <v>0</v>
      </c>
    </row>
    <row r="1179" spans="1:3" ht="15.6">
      <c r="A1179">
        <f t="shared" si="121"/>
        <v>0</v>
      </c>
      <c r="B1179" s="191" t="str">
        <f>C1179&amp;":"&amp;COUNTIF($C$6:C1179,C1179)</f>
        <v>0:204</v>
      </c>
      <c r="C1179" s="148">
        <f t="shared" si="122"/>
        <v>0</v>
      </c>
    </row>
    <row r="1180" spans="1:3" ht="15.6">
      <c r="A1180">
        <f t="shared" si="121"/>
        <v>0</v>
      </c>
      <c r="B1180" s="191" t="str">
        <f>C1180&amp;":"&amp;COUNTIF($C$6:C1180,C1180)</f>
        <v>0:205</v>
      </c>
      <c r="C1180" s="148">
        <f t="shared" si="122"/>
        <v>0</v>
      </c>
    </row>
    <row r="1181" spans="1:3" ht="15.6">
      <c r="A1181">
        <f t="shared" si="121"/>
        <v>0</v>
      </c>
      <c r="B1181" s="191" t="str">
        <f>C1181&amp;":"&amp;COUNTIF($C$6:C1181,C1181)</f>
        <v>0:206</v>
      </c>
      <c r="C1181" s="148">
        <f t="shared" si="122"/>
        <v>0</v>
      </c>
    </row>
    <row r="1182" spans="1:3" ht="15.6">
      <c r="A1182">
        <f t="shared" si="121"/>
        <v>0</v>
      </c>
      <c r="B1182" s="191" t="str">
        <f>C1182&amp;":"&amp;COUNTIF($C$6:C1182,C1182)</f>
        <v>0:207</v>
      </c>
      <c r="C1182" s="148">
        <f t="shared" si="122"/>
        <v>0</v>
      </c>
    </row>
    <row r="1183" spans="1:3" ht="15.6">
      <c r="A1183">
        <f t="shared" si="121"/>
        <v>0</v>
      </c>
      <c r="B1183" s="191" t="str">
        <f>C1183&amp;":"&amp;COUNTIF($C$6:C1183,C1183)</f>
        <v>0:208</v>
      </c>
      <c r="C1183" s="148">
        <f t="shared" si="122"/>
        <v>0</v>
      </c>
    </row>
    <row r="1184" spans="1:3" ht="15.6">
      <c r="A1184">
        <f t="shared" si="121"/>
        <v>0</v>
      </c>
      <c r="B1184" s="191" t="str">
        <f>C1184&amp;":"&amp;COUNTIF($C$6:C1184,C1184)</f>
        <v>0:209</v>
      </c>
      <c r="C1184" s="148">
        <f t="shared" si="122"/>
        <v>0</v>
      </c>
    </row>
    <row r="1185" spans="1:3" ht="15.6">
      <c r="A1185">
        <f t="shared" si="121"/>
        <v>0</v>
      </c>
      <c r="B1185" s="191" t="str">
        <f>C1185&amp;":"&amp;COUNTIF($C$6:C1185,C1185)</f>
        <v>0:210</v>
      </c>
      <c r="C1185" s="148">
        <f t="shared" si="122"/>
        <v>0</v>
      </c>
    </row>
    <row r="1186" spans="1:3" ht="15.6">
      <c r="A1186">
        <f t="shared" si="121"/>
        <v>0</v>
      </c>
      <c r="B1186" s="191" t="str">
        <f>C1186&amp;":"&amp;COUNTIF($C$6:C1186,C1186)</f>
        <v>0:211</v>
      </c>
      <c r="C1186" s="148">
        <f t="shared" si="122"/>
        <v>0</v>
      </c>
    </row>
    <row r="1187" spans="1:3" ht="15.6">
      <c r="A1187">
        <f t="shared" si="121"/>
        <v>0</v>
      </c>
      <c r="B1187" s="191" t="str">
        <f>C1187&amp;":"&amp;COUNTIF($C$6:C1187,C1187)</f>
        <v>0:212</v>
      </c>
      <c r="C1187" s="148">
        <f t="shared" si="122"/>
        <v>0</v>
      </c>
    </row>
    <row r="1188" spans="1:3" ht="15.6">
      <c r="A1188">
        <f t="shared" si="121"/>
        <v>0</v>
      </c>
      <c r="B1188" s="191" t="str">
        <f>C1188&amp;":"&amp;COUNTIF($C$6:C1188,C1188)</f>
        <v>0:213</v>
      </c>
      <c r="C1188" s="148">
        <f t="shared" si="122"/>
        <v>0</v>
      </c>
    </row>
    <row r="1189" spans="1:3" ht="15.6">
      <c r="A1189">
        <f t="shared" si="121"/>
        <v>0</v>
      </c>
      <c r="B1189" s="191" t="str">
        <f>C1189&amp;":"&amp;COUNTIF($C$6:C1189,C1189)</f>
        <v>0:214</v>
      </c>
      <c r="C1189" s="148">
        <f t="shared" si="122"/>
        <v>0</v>
      </c>
    </row>
    <row r="1190" spans="1:3" ht="15.6">
      <c r="A1190">
        <f t="shared" si="121"/>
        <v>0</v>
      </c>
      <c r="B1190" s="191" t="str">
        <f>C1190&amp;":"&amp;COUNTIF($C$6:C1190,C1190)</f>
        <v>0:215</v>
      </c>
      <c r="C1190" s="148">
        <f t="shared" si="122"/>
        <v>0</v>
      </c>
    </row>
    <row r="1191" spans="1:3" ht="15.6">
      <c r="A1191">
        <f t="shared" si="121"/>
        <v>0</v>
      </c>
      <c r="B1191" s="191" t="str">
        <f>C1191&amp;":"&amp;COUNTIF($C$6:C1191,C1191)</f>
        <v>0:216</v>
      </c>
      <c r="C1191" s="148">
        <f t="shared" si="122"/>
        <v>0</v>
      </c>
    </row>
    <row r="1192" spans="1:3" ht="15.6">
      <c r="A1192">
        <f t="shared" si="121"/>
        <v>0</v>
      </c>
      <c r="B1192" s="191" t="str">
        <f>C1192&amp;":"&amp;COUNTIF($C$6:C1192,C1192)</f>
        <v>0:217</v>
      </c>
      <c r="C1192" s="148">
        <f t="shared" si="122"/>
        <v>0</v>
      </c>
    </row>
    <row r="1193" spans="1:3" ht="15.6">
      <c r="A1193">
        <f t="shared" si="121"/>
        <v>0</v>
      </c>
      <c r="B1193" s="191" t="str">
        <f>C1193&amp;":"&amp;COUNTIF($C$6:C1193,C1193)</f>
        <v>0:218</v>
      </c>
      <c r="C1193" s="148">
        <f t="shared" si="122"/>
        <v>0</v>
      </c>
    </row>
    <row r="1194" spans="1:3" ht="15.6">
      <c r="A1194">
        <f t="shared" si="121"/>
        <v>0</v>
      </c>
      <c r="B1194" s="191" t="str">
        <f>C1194&amp;":"&amp;COUNTIF($C$6:C1194,C1194)</f>
        <v>0:219</v>
      </c>
      <c r="C1194" s="148">
        <f t="shared" si="122"/>
        <v>0</v>
      </c>
    </row>
    <row r="1195" spans="1:3" ht="15.6">
      <c r="A1195">
        <f t="shared" si="121"/>
        <v>0</v>
      </c>
      <c r="B1195" s="191" t="str">
        <f>C1195&amp;":"&amp;COUNTIF($C$6:C1195,C1195)</f>
        <v>0:220</v>
      </c>
      <c r="C1195" s="148">
        <f t="shared" si="122"/>
        <v>0</v>
      </c>
    </row>
    <row r="1196" spans="1:3" ht="15.6">
      <c r="A1196">
        <f t="shared" si="121"/>
        <v>0</v>
      </c>
      <c r="B1196" s="191" t="str">
        <f>C1196&amp;":"&amp;COUNTIF($C$6:C1196,C1196)</f>
        <v>0:221</v>
      </c>
      <c r="C1196" s="148">
        <f t="shared" si="122"/>
        <v>0</v>
      </c>
    </row>
    <row r="1197" spans="1:3" ht="15.6">
      <c r="A1197">
        <f t="shared" si="121"/>
        <v>0</v>
      </c>
      <c r="B1197" s="191" t="str">
        <f>C1197&amp;":"&amp;COUNTIF($C$6:C1197,C1197)</f>
        <v>0:222</v>
      </c>
      <c r="C1197" s="148">
        <f t="shared" si="122"/>
        <v>0</v>
      </c>
    </row>
    <row r="1198" spans="1:3" ht="15.6">
      <c r="A1198">
        <f t="shared" si="121"/>
        <v>0</v>
      </c>
      <c r="B1198" s="191" t="str">
        <f>C1198&amp;":"&amp;COUNTIF($C$6:C1198,C1198)</f>
        <v>0:223</v>
      </c>
      <c r="C1198" s="148">
        <f t="shared" si="122"/>
        <v>0</v>
      </c>
    </row>
    <row r="1199" spans="1:3" ht="15.6">
      <c r="A1199">
        <f t="shared" si="121"/>
        <v>0</v>
      </c>
      <c r="B1199" s="191" t="str">
        <f>C1199&amp;":"&amp;COUNTIF($C$6:C1199,C1199)</f>
        <v>0:224</v>
      </c>
      <c r="C1199" s="148">
        <f t="shared" si="122"/>
        <v>0</v>
      </c>
    </row>
    <row r="1200" spans="1:3" ht="15.6">
      <c r="A1200">
        <f t="shared" si="121"/>
        <v>0</v>
      </c>
      <c r="B1200" s="191" t="str">
        <f>C1200&amp;":"&amp;COUNTIF($C$6:C1200,C1200)</f>
        <v>0:225</v>
      </c>
      <c r="C1200" s="148">
        <f t="shared" si="122"/>
        <v>0</v>
      </c>
    </row>
    <row r="1201" spans="1:3" ht="15.6">
      <c r="A1201">
        <f t="shared" si="121"/>
        <v>0</v>
      </c>
      <c r="B1201" s="191" t="str">
        <f>C1201&amp;":"&amp;COUNTIF($C$6:C1201,C1201)</f>
        <v>0:226</v>
      </c>
      <c r="C1201" s="148">
        <f t="shared" si="122"/>
        <v>0</v>
      </c>
    </row>
    <row r="1202" spans="1:3" ht="15.6">
      <c r="A1202">
        <f t="shared" si="121"/>
        <v>0</v>
      </c>
      <c r="B1202" s="191" t="str">
        <f>C1202&amp;":"&amp;COUNTIF($C$6:C1202,C1202)</f>
        <v>0:227</v>
      </c>
      <c r="C1202" s="148">
        <f t="shared" si="122"/>
        <v>0</v>
      </c>
    </row>
    <row r="1203" spans="1:3" ht="15.6">
      <c r="A1203">
        <f t="shared" si="121"/>
        <v>0</v>
      </c>
      <c r="B1203" s="191" t="str">
        <f>C1203&amp;":"&amp;COUNTIF($C$6:C1203,C1203)</f>
        <v>0:228</v>
      </c>
      <c r="C1203" s="148">
        <f t="shared" si="122"/>
        <v>0</v>
      </c>
    </row>
    <row r="1204" spans="1:3" ht="15.6">
      <c r="A1204">
        <f t="shared" si="121"/>
        <v>0</v>
      </c>
      <c r="B1204" s="191" t="str">
        <f>C1204&amp;":"&amp;COUNTIF($C$6:C1204,C1204)</f>
        <v>0:229</v>
      </c>
      <c r="C1204" s="148">
        <f t="shared" si="122"/>
        <v>0</v>
      </c>
    </row>
    <row r="1205" spans="1:3" ht="15.6">
      <c r="A1205">
        <f t="shared" si="121"/>
        <v>0</v>
      </c>
      <c r="B1205" s="191" t="str">
        <f>C1205&amp;":"&amp;COUNTIF($C$6:C1205,C1205)</f>
        <v>0:230</v>
      </c>
      <c r="C1205" s="148">
        <f t="shared" si="122"/>
        <v>0</v>
      </c>
    </row>
    <row r="1206" spans="1:3" ht="15.6">
      <c r="A1206">
        <f t="shared" si="121"/>
        <v>0</v>
      </c>
      <c r="B1206" s="191" t="str">
        <f>C1206&amp;":"&amp;COUNTIF($C$6:C1206,C1206)</f>
        <v>0:231</v>
      </c>
      <c r="C1206" s="148">
        <f t="shared" si="122"/>
        <v>0</v>
      </c>
    </row>
    <row r="1207" spans="1:3" ht="15.6">
      <c r="A1207">
        <f t="shared" si="121"/>
        <v>0</v>
      </c>
      <c r="B1207" s="191" t="str">
        <f>C1207&amp;":"&amp;COUNTIF($C$6:C1207,C1207)</f>
        <v>0:232</v>
      </c>
      <c r="C1207" s="148">
        <f t="shared" si="122"/>
        <v>0</v>
      </c>
    </row>
    <row r="1208" spans="1:3" ht="15.6">
      <c r="A1208">
        <f t="shared" si="121"/>
        <v>0</v>
      </c>
      <c r="B1208" s="191" t="str">
        <f>C1208&amp;":"&amp;COUNTIF($C$6:C1208,C1208)</f>
        <v>0:233</v>
      </c>
      <c r="C1208" s="148">
        <f t="shared" si="122"/>
        <v>0</v>
      </c>
    </row>
    <row r="1209" spans="1:3" ht="15.6">
      <c r="A1209">
        <f t="shared" si="121"/>
        <v>0</v>
      </c>
      <c r="B1209" s="191" t="str">
        <f>C1209&amp;":"&amp;COUNTIF($C$6:C1209,C1209)</f>
        <v>0:234</v>
      </c>
      <c r="C1209" s="148">
        <f t="shared" si="122"/>
        <v>0</v>
      </c>
    </row>
    <row r="2187" spans="3:41" s="216" customFormat="1">
      <c r="C2187" s="68"/>
      <c r="D2187"/>
      <c r="E2187"/>
      <c r="F2187"/>
      <c r="G2187"/>
      <c r="H2187"/>
      <c r="I2187"/>
      <c r="J2187"/>
      <c r="K2187"/>
      <c r="L2187"/>
      <c r="M2187"/>
      <c r="N2187" s="265"/>
      <c r="O2187"/>
      <c r="P2187"/>
      <c r="Q2187"/>
      <c r="R2187"/>
      <c r="S2187" s="262"/>
      <c r="T2187" s="263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253"/>
    </row>
    <row r="2188" spans="3:41" s="216" customFormat="1">
      <c r="C2188" s="68"/>
      <c r="D2188"/>
      <c r="E2188"/>
      <c r="F2188"/>
      <c r="G2188"/>
      <c r="H2188"/>
      <c r="I2188"/>
      <c r="J2188"/>
      <c r="K2188"/>
      <c r="L2188"/>
      <c r="M2188"/>
      <c r="N2188" s="265"/>
      <c r="O2188"/>
      <c r="P2188"/>
      <c r="Q2188"/>
      <c r="R2188"/>
      <c r="S2188" s="262"/>
      <c r="T2188" s="263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253"/>
    </row>
    <row r="2189" spans="3:41" s="216" customFormat="1">
      <c r="C2189" s="68"/>
      <c r="D2189"/>
      <c r="E2189"/>
      <c r="F2189"/>
      <c r="G2189"/>
      <c r="H2189"/>
      <c r="I2189"/>
      <c r="J2189"/>
      <c r="K2189"/>
      <c r="L2189"/>
      <c r="M2189"/>
      <c r="N2189" s="265"/>
      <c r="O2189"/>
      <c r="P2189"/>
      <c r="Q2189"/>
      <c r="R2189"/>
      <c r="S2189" s="262"/>
      <c r="T2189" s="263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253"/>
    </row>
    <row r="2190" spans="3:41" s="216" customFormat="1">
      <c r="C2190" s="68"/>
      <c r="D2190"/>
      <c r="E2190"/>
      <c r="F2190"/>
      <c r="G2190"/>
      <c r="H2190"/>
      <c r="I2190"/>
      <c r="J2190"/>
      <c r="K2190"/>
      <c r="L2190"/>
      <c r="M2190"/>
      <c r="N2190" s="265"/>
      <c r="O2190"/>
      <c r="P2190"/>
      <c r="Q2190"/>
      <c r="R2190"/>
      <c r="S2190" s="262"/>
      <c r="T2190" s="263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253"/>
    </row>
    <row r="2191" spans="3:41" s="216" customFormat="1">
      <c r="C2191" s="68"/>
      <c r="D2191"/>
      <c r="E2191"/>
      <c r="F2191"/>
      <c r="G2191"/>
      <c r="H2191"/>
      <c r="I2191"/>
      <c r="J2191"/>
      <c r="K2191"/>
      <c r="L2191"/>
      <c r="M2191"/>
      <c r="N2191" s="265"/>
      <c r="O2191"/>
      <c r="P2191"/>
      <c r="Q2191"/>
      <c r="R2191"/>
      <c r="S2191" s="262"/>
      <c r="T2191" s="263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253"/>
    </row>
    <row r="2192" spans="3:41" s="216" customFormat="1">
      <c r="C2192" s="68"/>
      <c r="D2192"/>
      <c r="E2192"/>
      <c r="F2192"/>
      <c r="G2192"/>
      <c r="H2192"/>
      <c r="I2192"/>
      <c r="J2192"/>
      <c r="K2192"/>
      <c r="L2192"/>
      <c r="M2192"/>
      <c r="N2192" s="265"/>
      <c r="O2192"/>
      <c r="P2192"/>
      <c r="Q2192"/>
      <c r="R2192"/>
      <c r="S2192" s="262"/>
      <c r="T2192" s="263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253"/>
    </row>
    <row r="2193" spans="3:41" s="216" customFormat="1">
      <c r="C2193" s="68"/>
      <c r="D2193"/>
      <c r="E2193"/>
      <c r="F2193"/>
      <c r="G2193"/>
      <c r="H2193"/>
      <c r="I2193"/>
      <c r="J2193"/>
      <c r="K2193"/>
      <c r="L2193"/>
      <c r="M2193"/>
      <c r="N2193" s="265"/>
      <c r="O2193"/>
      <c r="P2193"/>
      <c r="Q2193"/>
      <c r="R2193"/>
      <c r="S2193" s="262"/>
      <c r="T2193" s="26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253"/>
    </row>
    <row r="2194" spans="3:41" s="216" customFormat="1">
      <c r="C2194" s="68"/>
      <c r="D2194"/>
      <c r="E2194"/>
      <c r="F2194"/>
      <c r="G2194"/>
      <c r="H2194"/>
      <c r="I2194"/>
      <c r="J2194"/>
      <c r="K2194"/>
      <c r="L2194"/>
      <c r="M2194"/>
      <c r="N2194" s="265"/>
      <c r="O2194"/>
      <c r="P2194"/>
      <c r="Q2194"/>
      <c r="R2194"/>
      <c r="S2194" s="262"/>
      <c r="T2194" s="263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253"/>
    </row>
    <row r="2195" spans="3:41" s="216" customFormat="1">
      <c r="C2195" s="68"/>
      <c r="D2195"/>
      <c r="E2195"/>
      <c r="F2195"/>
      <c r="G2195"/>
      <c r="H2195"/>
      <c r="I2195"/>
      <c r="J2195"/>
      <c r="K2195"/>
      <c r="L2195"/>
      <c r="M2195"/>
      <c r="N2195" s="265"/>
      <c r="O2195"/>
      <c r="P2195"/>
      <c r="Q2195"/>
      <c r="R2195"/>
      <c r="S2195" s="262"/>
      <c r="T2195" s="263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253"/>
    </row>
    <row r="2196" spans="3:41" s="216" customFormat="1">
      <c r="C2196" s="68"/>
      <c r="D2196"/>
      <c r="E2196"/>
      <c r="F2196"/>
      <c r="G2196"/>
      <c r="H2196"/>
      <c r="I2196"/>
      <c r="J2196"/>
      <c r="K2196"/>
      <c r="L2196"/>
      <c r="M2196"/>
      <c r="N2196" s="265"/>
      <c r="O2196"/>
      <c r="P2196"/>
      <c r="Q2196"/>
      <c r="R2196"/>
      <c r="S2196" s="262"/>
      <c r="T2196" s="263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253"/>
    </row>
    <row r="2197" spans="3:41" s="216" customFormat="1">
      <c r="C2197" s="68"/>
      <c r="D2197"/>
      <c r="E2197"/>
      <c r="F2197"/>
      <c r="G2197"/>
      <c r="H2197"/>
      <c r="I2197"/>
      <c r="J2197"/>
      <c r="K2197"/>
      <c r="L2197"/>
      <c r="M2197"/>
      <c r="N2197" s="265"/>
      <c r="O2197"/>
      <c r="P2197"/>
      <c r="Q2197"/>
      <c r="R2197"/>
      <c r="S2197" s="262"/>
      <c r="T2197" s="263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253"/>
    </row>
    <row r="2198" spans="3:41" s="216" customFormat="1">
      <c r="C2198" s="68"/>
      <c r="D2198"/>
      <c r="E2198"/>
      <c r="F2198"/>
      <c r="G2198"/>
      <c r="H2198"/>
      <c r="I2198"/>
      <c r="J2198"/>
      <c r="K2198"/>
      <c r="L2198"/>
      <c r="M2198"/>
      <c r="N2198" s="265"/>
      <c r="O2198"/>
      <c r="P2198"/>
      <c r="Q2198"/>
      <c r="R2198"/>
      <c r="S2198" s="262"/>
      <c r="T2198" s="263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253"/>
    </row>
    <row r="2199" spans="3:41" s="216" customFormat="1">
      <c r="C2199" s="68"/>
      <c r="D2199"/>
      <c r="E2199"/>
      <c r="F2199"/>
      <c r="G2199"/>
      <c r="H2199"/>
      <c r="I2199"/>
      <c r="J2199"/>
      <c r="K2199"/>
      <c r="L2199"/>
      <c r="M2199"/>
      <c r="N2199" s="265"/>
      <c r="O2199"/>
      <c r="P2199"/>
      <c r="Q2199"/>
      <c r="R2199"/>
      <c r="S2199" s="262"/>
      <c r="T2199" s="263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253"/>
    </row>
    <row r="2200" spans="3:41" s="216" customFormat="1">
      <c r="C2200" s="68"/>
      <c r="D2200"/>
      <c r="E2200"/>
      <c r="F2200"/>
      <c r="G2200"/>
      <c r="H2200"/>
      <c r="I2200"/>
      <c r="J2200"/>
      <c r="K2200"/>
      <c r="L2200"/>
      <c r="M2200"/>
      <c r="N2200" s="265"/>
      <c r="O2200"/>
      <c r="P2200"/>
      <c r="Q2200"/>
      <c r="R2200"/>
      <c r="S2200" s="262"/>
      <c r="T2200" s="263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253"/>
    </row>
    <row r="2201" spans="3:41" s="216" customFormat="1">
      <c r="C2201" s="68"/>
      <c r="D2201"/>
      <c r="E2201"/>
      <c r="F2201"/>
      <c r="G2201"/>
      <c r="H2201"/>
      <c r="I2201"/>
      <c r="J2201"/>
      <c r="K2201"/>
      <c r="L2201"/>
      <c r="M2201"/>
      <c r="N2201" s="265"/>
      <c r="O2201"/>
      <c r="P2201"/>
      <c r="Q2201"/>
      <c r="R2201"/>
      <c r="S2201" s="262"/>
      <c r="T2201" s="263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253"/>
    </row>
    <row r="2202" spans="3:41" s="216" customFormat="1">
      <c r="C2202" s="68"/>
      <c r="D2202"/>
      <c r="E2202"/>
      <c r="F2202"/>
      <c r="G2202"/>
      <c r="H2202"/>
      <c r="I2202"/>
      <c r="J2202"/>
      <c r="K2202"/>
      <c r="L2202"/>
      <c r="M2202"/>
      <c r="N2202" s="265"/>
      <c r="O2202"/>
      <c r="P2202"/>
      <c r="Q2202"/>
      <c r="R2202"/>
      <c r="S2202" s="262"/>
      <c r="T2202" s="263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253"/>
    </row>
    <row r="2203" spans="3:41" s="216" customFormat="1">
      <c r="C2203" s="68"/>
      <c r="D2203"/>
      <c r="E2203"/>
      <c r="F2203"/>
      <c r="G2203"/>
      <c r="H2203"/>
      <c r="I2203"/>
      <c r="J2203"/>
      <c r="K2203"/>
      <c r="L2203"/>
      <c r="M2203"/>
      <c r="N2203" s="265"/>
      <c r="O2203"/>
      <c r="P2203"/>
      <c r="Q2203"/>
      <c r="R2203"/>
      <c r="S2203" s="262"/>
      <c r="T2203" s="26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253"/>
    </row>
    <row r="2204" spans="3:41" s="216" customFormat="1">
      <c r="C2204" s="68"/>
      <c r="D2204"/>
      <c r="E2204"/>
      <c r="F2204"/>
      <c r="G2204"/>
      <c r="H2204"/>
      <c r="I2204"/>
      <c r="J2204"/>
      <c r="K2204"/>
      <c r="L2204"/>
      <c r="M2204"/>
      <c r="N2204" s="265"/>
      <c r="O2204"/>
      <c r="P2204"/>
      <c r="Q2204"/>
      <c r="R2204"/>
      <c r="S2204" s="262"/>
      <c r="T2204" s="263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253"/>
    </row>
    <row r="2205" spans="3:41" s="216" customFormat="1">
      <c r="C2205" s="68"/>
      <c r="D2205"/>
      <c r="E2205"/>
      <c r="F2205"/>
      <c r="G2205"/>
      <c r="H2205"/>
      <c r="I2205"/>
      <c r="J2205"/>
      <c r="K2205"/>
      <c r="L2205"/>
      <c r="M2205"/>
      <c r="N2205" s="265"/>
      <c r="O2205"/>
      <c r="P2205"/>
      <c r="Q2205"/>
      <c r="R2205"/>
      <c r="S2205" s="262"/>
      <c r="T2205" s="263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253"/>
    </row>
    <row r="2206" spans="3:41" s="216" customFormat="1">
      <c r="C2206" s="68"/>
      <c r="D2206"/>
      <c r="E2206"/>
      <c r="F2206"/>
      <c r="G2206"/>
      <c r="H2206"/>
      <c r="I2206"/>
      <c r="J2206"/>
      <c r="K2206"/>
      <c r="L2206"/>
      <c r="M2206"/>
      <c r="N2206" s="265"/>
      <c r="O2206"/>
      <c r="P2206"/>
      <c r="Q2206"/>
      <c r="R2206"/>
      <c r="S2206" s="262"/>
      <c r="T2206" s="263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253"/>
    </row>
    <row r="2207" spans="3:41" s="216" customFormat="1">
      <c r="C2207" s="68"/>
      <c r="D2207"/>
      <c r="E2207"/>
      <c r="F2207"/>
      <c r="G2207"/>
      <c r="H2207"/>
      <c r="I2207"/>
      <c r="J2207"/>
      <c r="K2207"/>
      <c r="L2207"/>
      <c r="M2207"/>
      <c r="N2207" s="265"/>
      <c r="O2207"/>
      <c r="P2207"/>
      <c r="Q2207"/>
      <c r="R2207"/>
      <c r="S2207" s="262"/>
      <c r="T2207" s="263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253"/>
    </row>
    <row r="2208" spans="3:41" s="216" customFormat="1">
      <c r="C2208" s="68"/>
      <c r="D2208"/>
      <c r="E2208"/>
      <c r="F2208"/>
      <c r="G2208"/>
      <c r="H2208"/>
      <c r="I2208"/>
      <c r="J2208"/>
      <c r="K2208"/>
      <c r="L2208"/>
      <c r="M2208"/>
      <c r="N2208" s="265"/>
      <c r="O2208"/>
      <c r="P2208"/>
      <c r="Q2208"/>
      <c r="R2208"/>
      <c r="S2208" s="262"/>
      <c r="T2208" s="263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253"/>
    </row>
    <row r="2209" spans="3:41" s="216" customFormat="1">
      <c r="C2209" s="68"/>
      <c r="D2209"/>
      <c r="E2209"/>
      <c r="F2209"/>
      <c r="G2209"/>
      <c r="H2209"/>
      <c r="I2209"/>
      <c r="J2209"/>
      <c r="K2209"/>
      <c r="L2209"/>
      <c r="M2209"/>
      <c r="N2209" s="265"/>
      <c r="O2209"/>
      <c r="P2209"/>
      <c r="Q2209"/>
      <c r="R2209"/>
      <c r="S2209" s="262"/>
      <c r="T2209" s="263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253"/>
    </row>
    <row r="2210" spans="3:41" s="216" customFormat="1">
      <c r="C2210" s="68"/>
      <c r="D2210"/>
      <c r="E2210"/>
      <c r="F2210"/>
      <c r="G2210"/>
      <c r="H2210"/>
      <c r="I2210"/>
      <c r="J2210"/>
      <c r="K2210"/>
      <c r="L2210"/>
      <c r="M2210"/>
      <c r="N2210" s="265"/>
      <c r="O2210"/>
      <c r="P2210"/>
      <c r="Q2210"/>
      <c r="R2210"/>
      <c r="S2210" s="262"/>
      <c r="T2210" s="263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253"/>
    </row>
    <row r="2211" spans="3:41" s="216" customFormat="1">
      <c r="C2211" s="68"/>
      <c r="D2211"/>
      <c r="E2211"/>
      <c r="F2211"/>
      <c r="G2211"/>
      <c r="H2211"/>
      <c r="I2211"/>
      <c r="J2211"/>
      <c r="K2211"/>
      <c r="L2211"/>
      <c r="M2211"/>
      <c r="N2211" s="265"/>
      <c r="O2211"/>
      <c r="P2211"/>
      <c r="Q2211"/>
      <c r="R2211"/>
      <c r="S2211" s="262"/>
      <c r="T2211" s="263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253"/>
    </row>
    <row r="2212" spans="3:41" s="216" customFormat="1">
      <c r="C2212" s="68"/>
      <c r="D2212"/>
      <c r="E2212"/>
      <c r="F2212"/>
      <c r="G2212"/>
      <c r="H2212"/>
      <c r="I2212"/>
      <c r="J2212"/>
      <c r="K2212"/>
      <c r="L2212"/>
      <c r="M2212"/>
      <c r="N2212" s="265"/>
      <c r="O2212"/>
      <c r="P2212"/>
      <c r="Q2212"/>
      <c r="R2212"/>
      <c r="S2212" s="262"/>
      <c r="T2212" s="263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253"/>
    </row>
    <row r="2213" spans="3:41" s="216" customFormat="1">
      <c r="C2213" s="68"/>
      <c r="D2213"/>
      <c r="E2213"/>
      <c r="F2213"/>
      <c r="G2213"/>
      <c r="H2213"/>
      <c r="I2213"/>
      <c r="J2213"/>
      <c r="K2213"/>
      <c r="L2213"/>
      <c r="M2213"/>
      <c r="N2213" s="265"/>
      <c r="O2213"/>
      <c r="P2213"/>
      <c r="Q2213"/>
      <c r="R2213"/>
      <c r="S2213" s="262"/>
      <c r="T2213" s="26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253"/>
    </row>
    <row r="2214" spans="3:41" s="216" customFormat="1">
      <c r="C2214" s="68"/>
      <c r="D2214"/>
      <c r="E2214"/>
      <c r="F2214"/>
      <c r="G2214"/>
      <c r="H2214"/>
      <c r="I2214"/>
      <c r="J2214"/>
      <c r="K2214"/>
      <c r="L2214"/>
      <c r="M2214"/>
      <c r="N2214" s="265"/>
      <c r="O2214"/>
      <c r="P2214"/>
      <c r="Q2214"/>
      <c r="R2214"/>
      <c r="S2214" s="262"/>
      <c r="T2214" s="263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253"/>
    </row>
    <row r="2215" spans="3:41" s="216" customFormat="1">
      <c r="C2215" s="68"/>
      <c r="D2215"/>
      <c r="E2215"/>
      <c r="F2215"/>
      <c r="G2215"/>
      <c r="H2215"/>
      <c r="I2215"/>
      <c r="J2215"/>
      <c r="K2215"/>
      <c r="L2215"/>
      <c r="M2215"/>
      <c r="N2215" s="265"/>
      <c r="O2215"/>
      <c r="P2215"/>
      <c r="Q2215"/>
      <c r="R2215"/>
      <c r="S2215" s="262"/>
      <c r="T2215" s="263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253"/>
    </row>
    <row r="2216" spans="3:41" s="216" customFormat="1">
      <c r="C2216" s="68"/>
      <c r="D2216"/>
      <c r="E2216"/>
      <c r="F2216"/>
      <c r="G2216"/>
      <c r="H2216"/>
      <c r="I2216"/>
      <c r="J2216"/>
      <c r="K2216"/>
      <c r="L2216"/>
      <c r="M2216"/>
      <c r="N2216" s="265"/>
      <c r="O2216"/>
      <c r="P2216"/>
      <c r="Q2216"/>
      <c r="R2216"/>
      <c r="S2216" s="262"/>
      <c r="T2216" s="263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253"/>
    </row>
    <row r="2217" spans="3:41" s="216" customFormat="1">
      <c r="C2217" s="68"/>
      <c r="D2217"/>
      <c r="E2217"/>
      <c r="F2217"/>
      <c r="G2217"/>
      <c r="H2217"/>
      <c r="I2217"/>
      <c r="J2217"/>
      <c r="K2217"/>
      <c r="L2217"/>
      <c r="M2217"/>
      <c r="N2217" s="265"/>
      <c r="O2217"/>
      <c r="P2217"/>
      <c r="Q2217"/>
      <c r="R2217"/>
      <c r="S2217" s="262"/>
      <c r="T2217" s="263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253"/>
    </row>
    <row r="2218" spans="3:41" s="216" customFormat="1">
      <c r="C2218" s="68"/>
      <c r="D2218"/>
      <c r="E2218"/>
      <c r="F2218"/>
      <c r="G2218"/>
      <c r="H2218"/>
      <c r="I2218"/>
      <c r="J2218"/>
      <c r="K2218"/>
      <c r="L2218"/>
      <c r="M2218"/>
      <c r="N2218" s="265"/>
      <c r="O2218"/>
      <c r="P2218"/>
      <c r="Q2218"/>
      <c r="R2218"/>
      <c r="S2218" s="262"/>
      <c r="T2218" s="263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253"/>
    </row>
  </sheetData>
  <mergeCells count="1">
    <mergeCell ref="A2:D2"/>
  </mergeCells>
  <conditionalFormatting sqref="O1:P3 O980:P65536">
    <cfRule type="expression" dxfId="23" priority="2" stopIfTrue="1">
      <formula>AND($O1&gt;0,$P1&gt;0)</formula>
    </cfRule>
  </conditionalFormatting>
  <conditionalFormatting sqref="Q1:R3 Q980:R65536">
    <cfRule type="expression" dxfId="22" priority="3" stopIfTrue="1">
      <formula>AND($Q1&gt;0,$R1&gt;0)</formula>
    </cfRule>
  </conditionalFormatting>
  <conditionalFormatting sqref="S1:S5 S980:S65536">
    <cfRule type="expression" dxfId="21" priority="5" stopIfTrue="1">
      <formula>AND($S1&gt;0,#REF!&gt;0)</formula>
    </cfRule>
  </conditionalFormatting>
  <conditionalFormatting sqref="T1:T10 T46:T65536">
    <cfRule type="expression" dxfId="20" priority="4" stopIfTrue="1">
      <formula>AND(#REF!&gt;0,#REF!&gt;0)</formula>
    </cfRule>
  </conditionalFormatting>
  <conditionalFormatting sqref="AN4">
    <cfRule type="expression" dxfId="19" priority="1" stopIfTrue="1">
      <formula>AND($S4&gt;0,#REF!&gt;0)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234"/>
  <sheetViews>
    <sheetView zoomScale="90" zoomScaleNormal="90" workbookViewId="0">
      <selection activeCell="I21" sqref="I21"/>
    </sheetView>
  </sheetViews>
  <sheetFormatPr defaultColWidth="9" defaultRowHeight="14.4"/>
  <cols>
    <col min="2" max="2" width="26.109375" customWidth="1"/>
    <col min="3" max="3" width="38" customWidth="1"/>
    <col min="4" max="4" width="8.33203125" customWidth="1"/>
    <col min="5" max="5" width="10.88671875" customWidth="1"/>
    <col min="6" max="6" width="10.33203125" customWidth="1"/>
    <col min="7" max="7" width="10.44140625" customWidth="1"/>
    <col min="8" max="8" width="9.109375" customWidth="1"/>
    <col min="9" max="13" width="6.6640625" customWidth="1"/>
    <col min="14" max="14" width="8.33203125" customWidth="1"/>
    <col min="15" max="19" width="8.44140625" customWidth="1"/>
    <col min="20" max="20" width="7.6640625" customWidth="1"/>
    <col min="21" max="26" width="13.5546875" style="68" customWidth="1"/>
  </cols>
  <sheetData>
    <row r="1" spans="1:45" ht="30" customHeight="1">
      <c r="A1" s="69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144"/>
      <c r="U1" s="145"/>
      <c r="V1" s="145"/>
      <c r="W1" s="145"/>
      <c r="X1" s="145"/>
      <c r="Y1" s="145"/>
      <c r="Z1" s="145"/>
    </row>
    <row r="2" spans="1:45" ht="15.6">
      <c r="A2" s="69"/>
      <c r="B2" s="39" t="s">
        <v>0</v>
      </c>
      <c r="C2" s="305" t="str">
        <f>'CAT I'!$C$2</f>
        <v>COMPUTER SCIENCE ENGINEERING</v>
      </c>
      <c r="D2" s="305"/>
      <c r="E2" s="306" t="s">
        <v>1</v>
      </c>
      <c r="F2" s="306"/>
      <c r="G2" s="307" t="str">
        <f>'CAT I'!G2:H2</f>
        <v>CSE</v>
      </c>
      <c r="H2" s="307"/>
      <c r="I2" s="308" t="s">
        <v>2</v>
      </c>
      <c r="J2" s="308"/>
      <c r="K2" s="308"/>
      <c r="L2" s="308"/>
      <c r="M2" s="309">
        <f>'CAT I'!$M$2</f>
        <v>0</v>
      </c>
      <c r="N2" s="309"/>
      <c r="O2" s="309"/>
      <c r="P2" s="309"/>
      <c r="Q2" s="45"/>
      <c r="R2" s="45"/>
      <c r="S2" s="45"/>
      <c r="T2" s="145"/>
      <c r="U2" s="145"/>
      <c r="V2" s="145"/>
      <c r="W2" s="145"/>
      <c r="X2" s="145"/>
      <c r="Y2" s="145"/>
      <c r="Z2" s="145"/>
    </row>
    <row r="3" spans="1:45" ht="15.6">
      <c r="A3" s="69"/>
      <c r="B3" s="39" t="s">
        <v>3</v>
      </c>
      <c r="C3" s="307" t="str">
        <f>'CAT I'!C3:D3</f>
        <v>I/II</v>
      </c>
      <c r="D3" s="307"/>
      <c r="E3" s="306" t="s">
        <v>4</v>
      </c>
      <c r="F3" s="306"/>
      <c r="G3" s="307" t="str">
        <f>'CAT I'!G3:H3</f>
        <v>2023-2027</v>
      </c>
      <c r="H3" s="307"/>
      <c r="I3" s="308"/>
      <c r="J3" s="308"/>
      <c r="K3" s="308"/>
      <c r="L3" s="308"/>
      <c r="M3" s="309"/>
      <c r="N3" s="309"/>
      <c r="O3" s="309"/>
      <c r="P3" s="309"/>
      <c r="Q3" s="45"/>
      <c r="R3" s="45"/>
      <c r="S3" s="45"/>
      <c r="T3" s="145"/>
      <c r="U3" s="145"/>
      <c r="V3" s="145"/>
      <c r="W3" s="145"/>
      <c r="X3" s="145"/>
      <c r="Y3" s="145"/>
      <c r="Z3" s="145"/>
    </row>
    <row r="4" spans="1:45" ht="15.6">
      <c r="A4" s="69"/>
      <c r="B4" s="39" t="s">
        <v>5</v>
      </c>
      <c r="C4" s="307" t="str">
        <f>'CAT I'!C4:D4</f>
        <v>Data Science</v>
      </c>
      <c r="D4" s="307"/>
      <c r="E4" s="70" t="s">
        <v>6</v>
      </c>
      <c r="F4" s="70"/>
      <c r="G4" s="307" t="str">
        <f>'CAT I'!G4:H4</f>
        <v>2023-2024</v>
      </c>
      <c r="H4" s="307"/>
      <c r="I4" s="310"/>
      <c r="J4" s="310"/>
      <c r="K4" s="310"/>
      <c r="L4" s="310"/>
      <c r="M4" s="310"/>
      <c r="N4" s="310"/>
      <c r="O4" s="75"/>
      <c r="P4" s="75"/>
      <c r="Q4" s="75"/>
      <c r="R4" s="75"/>
      <c r="S4" s="75"/>
      <c r="U4" s="145"/>
      <c r="V4" s="145"/>
      <c r="W4" s="145"/>
      <c r="X4" s="145"/>
      <c r="Y4" s="145"/>
      <c r="Z4" s="145"/>
    </row>
    <row r="5" spans="1:45" ht="15.6">
      <c r="A5" s="69"/>
      <c r="B5" s="40" t="s">
        <v>7</v>
      </c>
      <c r="C5" s="312">
        <f>'CAT I'!C5:D5</f>
        <v>0.80359042663019586</v>
      </c>
      <c r="D5" s="312"/>
      <c r="E5" s="41" t="s">
        <v>8</v>
      </c>
      <c r="F5" s="41" t="s">
        <v>9</v>
      </c>
      <c r="G5" s="41" t="s">
        <v>10</v>
      </c>
      <c r="H5" s="42"/>
      <c r="I5" s="311"/>
      <c r="J5" s="311"/>
      <c r="K5" s="311"/>
      <c r="L5" s="311"/>
      <c r="M5" s="311"/>
      <c r="N5" s="311"/>
      <c r="O5" s="75"/>
      <c r="P5" s="75"/>
      <c r="Q5" s="75"/>
      <c r="R5" s="75"/>
      <c r="S5" s="75"/>
      <c r="U5" s="145"/>
      <c r="V5" s="145"/>
      <c r="W5" s="145"/>
      <c r="X5" s="145"/>
      <c r="Y5" s="145"/>
      <c r="Z5" s="145"/>
    </row>
    <row r="6" spans="1:45" ht="15.6">
      <c r="A6" s="69"/>
      <c r="B6" s="43" t="s">
        <v>11</v>
      </c>
      <c r="C6" s="307">
        <f>'CAT I'!C6:D6</f>
        <v>221</v>
      </c>
      <c r="D6" s="307"/>
      <c r="E6" s="44">
        <f>'CAT I'!E6</f>
        <v>0.85344262295081963</v>
      </c>
      <c r="F6" s="44">
        <f>'CAT I'!F6</f>
        <v>0.86786363636363628</v>
      </c>
      <c r="G6" s="44">
        <f>'CAT I'!G6</f>
        <v>0.68946502057613168</v>
      </c>
      <c r="H6" s="45"/>
      <c r="I6" s="311"/>
      <c r="J6" s="311"/>
      <c r="K6" s="311"/>
      <c r="L6" s="311"/>
      <c r="M6" s="311"/>
      <c r="N6" s="311"/>
      <c r="O6" s="75"/>
      <c r="P6" s="75"/>
      <c r="Q6" s="75"/>
      <c r="R6" s="75"/>
      <c r="S6" s="75"/>
      <c r="U6" s="145"/>
      <c r="V6" s="145"/>
      <c r="W6" s="145"/>
      <c r="X6" s="145"/>
      <c r="Y6" s="145"/>
      <c r="Z6" s="145"/>
    </row>
    <row r="7" spans="1:45" ht="18.75" customHeight="1">
      <c r="A7" s="296" t="s">
        <v>12</v>
      </c>
      <c r="B7" s="296" t="s">
        <v>13</v>
      </c>
      <c r="C7" s="141" t="s">
        <v>14</v>
      </c>
      <c r="D7" s="296" t="s">
        <v>57</v>
      </c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315" t="s">
        <v>58</v>
      </c>
      <c r="V7" s="316"/>
      <c r="W7" s="316"/>
      <c r="X7" s="316"/>
      <c r="Y7" s="316"/>
      <c r="Z7" s="317"/>
    </row>
    <row r="8" spans="1:45" s="139" customFormat="1" ht="15.75" customHeight="1">
      <c r="A8" s="296"/>
      <c r="B8" s="296"/>
      <c r="C8" s="141" t="s">
        <v>18</v>
      </c>
      <c r="D8" s="141" t="s">
        <v>19</v>
      </c>
      <c r="E8" s="141" t="s">
        <v>20</v>
      </c>
      <c r="F8" s="141" t="s">
        <v>21</v>
      </c>
      <c r="G8" s="141" t="s">
        <v>22</v>
      </c>
      <c r="H8" s="141" t="s">
        <v>23</v>
      </c>
      <c r="I8" s="141" t="s">
        <v>24</v>
      </c>
      <c r="J8" s="141" t="s">
        <v>45</v>
      </c>
      <c r="K8" s="141" t="s">
        <v>46</v>
      </c>
      <c r="L8" s="141" t="s">
        <v>47</v>
      </c>
      <c r="M8" s="141" t="s">
        <v>48</v>
      </c>
      <c r="N8" s="141" t="s">
        <v>49</v>
      </c>
      <c r="O8" s="141" t="s">
        <v>50</v>
      </c>
      <c r="P8" s="141" t="s">
        <v>51</v>
      </c>
      <c r="Q8" s="141" t="s">
        <v>52</v>
      </c>
      <c r="R8" s="141" t="s">
        <v>53</v>
      </c>
      <c r="S8" s="141" t="s">
        <v>54</v>
      </c>
      <c r="T8" s="300" t="s">
        <v>28</v>
      </c>
      <c r="U8" s="315" t="s">
        <v>33</v>
      </c>
      <c r="V8" s="316"/>
      <c r="W8" s="316"/>
      <c r="X8" s="316"/>
      <c r="Y8" s="316"/>
      <c r="Z8" s="317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</row>
    <row r="9" spans="1:45" s="140" customFormat="1" ht="15.75" customHeight="1">
      <c r="A9" s="296"/>
      <c r="B9" s="296"/>
      <c r="C9" s="141" t="s">
        <v>33</v>
      </c>
      <c r="D9" s="142">
        <v>1</v>
      </c>
      <c r="E9" s="142">
        <v>1</v>
      </c>
      <c r="F9" s="142">
        <v>2</v>
      </c>
      <c r="G9" s="142">
        <v>2</v>
      </c>
      <c r="H9" s="142">
        <v>3</v>
      </c>
      <c r="I9" s="142">
        <v>3</v>
      </c>
      <c r="J9" s="142">
        <v>4</v>
      </c>
      <c r="K9" s="142">
        <v>4</v>
      </c>
      <c r="L9" s="142">
        <v>5</v>
      </c>
      <c r="M9" s="142">
        <v>5</v>
      </c>
      <c r="N9" s="142">
        <v>6</v>
      </c>
      <c r="O9" s="142">
        <v>1</v>
      </c>
      <c r="P9" s="142">
        <v>2</v>
      </c>
      <c r="Q9" s="146">
        <v>3</v>
      </c>
      <c r="R9" s="146">
        <v>4</v>
      </c>
      <c r="S9" s="146">
        <v>5</v>
      </c>
      <c r="T9" s="301"/>
      <c r="U9" s="86">
        <v>1</v>
      </c>
      <c r="V9" s="86">
        <v>2</v>
      </c>
      <c r="W9" s="86">
        <v>3</v>
      </c>
      <c r="X9" s="86">
        <v>4</v>
      </c>
      <c r="Y9" s="86">
        <v>5</v>
      </c>
      <c r="Z9" s="86">
        <v>6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</row>
    <row r="10" spans="1:45" s="139" customFormat="1" ht="15.6">
      <c r="A10" s="296"/>
      <c r="B10" s="296"/>
      <c r="C10" s="141" t="s">
        <v>34</v>
      </c>
      <c r="D10" s="141">
        <v>2</v>
      </c>
      <c r="E10" s="141">
        <v>2</v>
      </c>
      <c r="F10" s="141">
        <v>2</v>
      </c>
      <c r="G10" s="141">
        <v>2</v>
      </c>
      <c r="H10" s="141">
        <v>2</v>
      </c>
      <c r="I10" s="141">
        <v>2</v>
      </c>
      <c r="J10" s="141">
        <v>2</v>
      </c>
      <c r="K10" s="141">
        <v>2</v>
      </c>
      <c r="L10" s="141">
        <v>2</v>
      </c>
      <c r="M10" s="141">
        <v>2</v>
      </c>
      <c r="N10" s="141">
        <v>10</v>
      </c>
      <c r="O10" s="141">
        <v>14</v>
      </c>
      <c r="P10" s="141">
        <v>14</v>
      </c>
      <c r="Q10" s="141">
        <v>14</v>
      </c>
      <c r="R10" s="141">
        <v>14</v>
      </c>
      <c r="S10" s="141">
        <v>14</v>
      </c>
      <c r="T10" s="147">
        <v>100</v>
      </c>
      <c r="U10" s="87">
        <f>SUMIF(($D$9:$S$9),U$9,($D$10:$S$10))</f>
        <v>18</v>
      </c>
      <c r="V10" s="87">
        <f t="shared" ref="V10:Y10" si="0">SUMIF(($D$9:$S$9),V$9,($D$10:$S$10))</f>
        <v>18</v>
      </c>
      <c r="W10" s="87">
        <f t="shared" si="0"/>
        <v>18</v>
      </c>
      <c r="X10" s="87">
        <f t="shared" si="0"/>
        <v>18</v>
      </c>
      <c r="Y10" s="87">
        <f t="shared" si="0"/>
        <v>18</v>
      </c>
      <c r="Z10" s="87">
        <f>IF(SUMIF(($D$9:$S$9),Z$9,($D$10:$S$10))=0," ",SUMIF(($D$9:$S$9),Z$9,($D$10:$S$10)))</f>
        <v>10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</row>
    <row r="11" spans="1:45" ht="15.75" customHeight="1">
      <c r="A11" s="143">
        <v>1</v>
      </c>
      <c r="B11" s="73" t="str">
        <f>'CAT I'!B11</f>
        <v>AME19206LR</v>
      </c>
      <c r="C11" s="171" t="str">
        <f>'CAT I'!C11</f>
        <v>RAGUL.P</v>
      </c>
      <c r="D11" s="74">
        <f>ESE!Y6</f>
        <v>0</v>
      </c>
      <c r="E11" s="74">
        <f>ESE!Z6</f>
        <v>0</v>
      </c>
      <c r="F11" s="74">
        <f>ESE!AA6</f>
        <v>0</v>
      </c>
      <c r="G11" s="74">
        <f>ESE!AB6</f>
        <v>0</v>
      </c>
      <c r="H11" s="74">
        <f>ESE!AC6</f>
        <v>0</v>
      </c>
      <c r="I11" s="74">
        <f>ESE!AD6</f>
        <v>0</v>
      </c>
      <c r="J11" s="74">
        <f>ESE!AE6</f>
        <v>0</v>
      </c>
      <c r="K11" s="74">
        <f>ESE!AF6</f>
        <v>0</v>
      </c>
      <c r="L11" s="74">
        <f>ESE!AG6</f>
        <v>0</v>
      </c>
      <c r="M11" s="74">
        <f>ESE!AH6</f>
        <v>0</v>
      </c>
      <c r="N11" s="74">
        <f>ESE!AI6</f>
        <v>0</v>
      </c>
      <c r="O11" s="74">
        <f>ESE!AJ6</f>
        <v>0</v>
      </c>
      <c r="P11" s="74">
        <f>ESE!AK6</f>
        <v>0</v>
      </c>
      <c r="Q11" s="74">
        <f>ESE!AL6</f>
        <v>0</v>
      </c>
      <c r="R11" s="74">
        <f>ESE!AM6</f>
        <v>0</v>
      </c>
      <c r="S11" s="74">
        <f>ESE!AN6</f>
        <v>0</v>
      </c>
      <c r="T11" s="148">
        <f>SUM(D11:S11)</f>
        <v>0</v>
      </c>
      <c r="U11" s="149">
        <f t="shared" ref="U11:Z40" si="1">SUMIF(($D$9:$S$9),U$9,($D11:$S11))/U$10</f>
        <v>0</v>
      </c>
      <c r="V11" s="149">
        <f t="shared" si="1"/>
        <v>0</v>
      </c>
      <c r="W11" s="149">
        <f t="shared" si="1"/>
        <v>0</v>
      </c>
      <c r="X11" s="149">
        <f t="shared" si="1"/>
        <v>0</v>
      </c>
      <c r="Y11" s="149">
        <f t="shared" si="1"/>
        <v>0</v>
      </c>
      <c r="Z11" s="149">
        <f t="shared" si="1"/>
        <v>0</v>
      </c>
    </row>
    <row r="12" spans="1:45" ht="15.6">
      <c r="A12" s="143">
        <v>2</v>
      </c>
      <c r="B12" s="73" t="str">
        <f>'CAT I'!B12</f>
        <v>AME19239LR</v>
      </c>
      <c r="C12" s="171" t="str">
        <f>'CAT I'!C12</f>
        <v>SURYA L</v>
      </c>
      <c r="D12" s="74">
        <f>ESE!Y7</f>
        <v>0</v>
      </c>
      <c r="E12" s="74">
        <f>ESE!Z7</f>
        <v>0</v>
      </c>
      <c r="F12" s="74">
        <f>ESE!AA7</f>
        <v>0</v>
      </c>
      <c r="G12" s="74">
        <f>ESE!AB7</f>
        <v>0</v>
      </c>
      <c r="H12" s="74">
        <f>ESE!AC7</f>
        <v>0</v>
      </c>
      <c r="I12" s="74">
        <f>ESE!AD7</f>
        <v>0</v>
      </c>
      <c r="J12" s="74">
        <f>ESE!AE7</f>
        <v>0</v>
      </c>
      <c r="K12" s="74">
        <f>ESE!AF7</f>
        <v>0</v>
      </c>
      <c r="L12" s="74">
        <f>ESE!AG7</f>
        <v>0</v>
      </c>
      <c r="M12" s="74">
        <f>ESE!AH7</f>
        <v>0</v>
      </c>
      <c r="N12" s="74">
        <f>ESE!AI7</f>
        <v>0</v>
      </c>
      <c r="O12" s="74">
        <f>ESE!AJ7</f>
        <v>0</v>
      </c>
      <c r="P12" s="74">
        <f>ESE!AK7</f>
        <v>0</v>
      </c>
      <c r="Q12" s="74">
        <f>ESE!AL7</f>
        <v>0</v>
      </c>
      <c r="R12" s="74">
        <f>ESE!AM7</f>
        <v>0</v>
      </c>
      <c r="S12" s="74">
        <f>ESE!AN7</f>
        <v>0</v>
      </c>
      <c r="T12" s="148">
        <f t="shared" ref="T12" si="2">SUM(D12:S12)</f>
        <v>0</v>
      </c>
      <c r="U12" s="149">
        <f t="shared" si="1"/>
        <v>0</v>
      </c>
      <c r="V12" s="149">
        <f t="shared" si="1"/>
        <v>0</v>
      </c>
      <c r="W12" s="149">
        <f t="shared" si="1"/>
        <v>0</v>
      </c>
      <c r="X12" s="149">
        <f t="shared" si="1"/>
        <v>0</v>
      </c>
      <c r="Y12" s="149">
        <f t="shared" si="1"/>
        <v>0</v>
      </c>
      <c r="Z12" s="149">
        <f t="shared" si="1"/>
        <v>0</v>
      </c>
    </row>
    <row r="13" spans="1:45" ht="15.6">
      <c r="A13" s="143">
        <v>3</v>
      </c>
      <c r="B13" s="73" t="str">
        <f>'CAT I'!B13</f>
        <v>AME20004</v>
      </c>
      <c r="C13" s="171" t="str">
        <f>'CAT I'!C13</f>
        <v>ADARSH ANIL</v>
      </c>
      <c r="D13" s="74">
        <f>ESE!Y8</f>
        <v>2</v>
      </c>
      <c r="E13" s="74">
        <f>ESE!Z8</f>
        <v>2</v>
      </c>
      <c r="F13" s="74">
        <f>ESE!AA8</f>
        <v>2</v>
      </c>
      <c r="G13" s="74">
        <f>ESE!AB8</f>
        <v>2</v>
      </c>
      <c r="H13" s="74">
        <f>ESE!AC8</f>
        <v>2</v>
      </c>
      <c r="I13" s="74">
        <f>ESE!AD8</f>
        <v>2</v>
      </c>
      <c r="J13" s="74">
        <f>ESE!AE8</f>
        <v>2</v>
      </c>
      <c r="K13" s="74">
        <f>ESE!AF8</f>
        <v>2</v>
      </c>
      <c r="L13" s="74">
        <f>ESE!AG8</f>
        <v>2</v>
      </c>
      <c r="M13" s="74">
        <f>ESE!AH8</f>
        <v>2</v>
      </c>
      <c r="N13" s="74">
        <f>ESE!AI8</f>
        <v>8</v>
      </c>
      <c r="O13" s="74">
        <f>ESE!AJ8</f>
        <v>2</v>
      </c>
      <c r="P13" s="74">
        <f>ESE!AK8</f>
        <v>13</v>
      </c>
      <c r="Q13" s="74">
        <f>ESE!AL8</f>
        <v>11</v>
      </c>
      <c r="R13" s="74">
        <f>ESE!AM8</f>
        <v>7</v>
      </c>
      <c r="S13" s="74">
        <f>ESE!AN8</f>
        <v>2</v>
      </c>
      <c r="T13" s="148">
        <f t="shared" ref="T13:T15" si="3">SUM(D13:S13)</f>
        <v>63</v>
      </c>
      <c r="U13" s="149">
        <f t="shared" si="1"/>
        <v>0.33333333333333331</v>
      </c>
      <c r="V13" s="149">
        <f t="shared" si="1"/>
        <v>0.94444444444444442</v>
      </c>
      <c r="W13" s="149">
        <f t="shared" si="1"/>
        <v>0.83333333333333337</v>
      </c>
      <c r="X13" s="149">
        <f t="shared" si="1"/>
        <v>0.61111111111111116</v>
      </c>
      <c r="Y13" s="149">
        <f t="shared" si="1"/>
        <v>0.33333333333333331</v>
      </c>
      <c r="Z13" s="149">
        <f t="shared" si="1"/>
        <v>0.8</v>
      </c>
    </row>
    <row r="14" spans="1:45" ht="15.6">
      <c r="A14" s="143">
        <v>4</v>
      </c>
      <c r="B14" s="73" t="str">
        <f>'CAT I'!B14</f>
        <v>AME20005</v>
      </c>
      <c r="C14" s="171" t="str">
        <f>'CAT I'!C14</f>
        <v>ADVAITH</v>
      </c>
      <c r="D14" s="74">
        <f>ESE!Y9</f>
        <v>2</v>
      </c>
      <c r="E14" s="74">
        <f>ESE!Z9</f>
        <v>2</v>
      </c>
      <c r="F14" s="74">
        <f>ESE!AA9</f>
        <v>2</v>
      </c>
      <c r="G14" s="74">
        <f>ESE!AB9</f>
        <v>2</v>
      </c>
      <c r="H14" s="74">
        <f>ESE!AC9</f>
        <v>2</v>
      </c>
      <c r="I14" s="74">
        <f>ESE!AD9</f>
        <v>2</v>
      </c>
      <c r="J14" s="74">
        <f>ESE!AE9</f>
        <v>2</v>
      </c>
      <c r="K14" s="74">
        <f>ESE!AF9</f>
        <v>2</v>
      </c>
      <c r="L14" s="74">
        <f>ESE!AG9</f>
        <v>2</v>
      </c>
      <c r="M14" s="74">
        <f>ESE!AH9</f>
        <v>2</v>
      </c>
      <c r="N14" s="74">
        <f>ESE!AI9</f>
        <v>6</v>
      </c>
      <c r="O14" s="74">
        <f>ESE!AJ9</f>
        <v>8</v>
      </c>
      <c r="P14" s="74">
        <f>ESE!AK9</f>
        <v>9</v>
      </c>
      <c r="Q14" s="74">
        <f>ESE!AL9</f>
        <v>9</v>
      </c>
      <c r="R14" s="74">
        <f>ESE!AM9</f>
        <v>2</v>
      </c>
      <c r="S14" s="74">
        <f>ESE!AN9</f>
        <v>6</v>
      </c>
      <c r="T14" s="148">
        <f t="shared" si="3"/>
        <v>60</v>
      </c>
      <c r="U14" s="149">
        <f t="shared" si="1"/>
        <v>0.66666666666666663</v>
      </c>
      <c r="V14" s="149">
        <f t="shared" si="1"/>
        <v>0.72222222222222221</v>
      </c>
      <c r="W14" s="149">
        <f t="shared" si="1"/>
        <v>0.72222222222222221</v>
      </c>
      <c r="X14" s="149">
        <f t="shared" si="1"/>
        <v>0.33333333333333331</v>
      </c>
      <c r="Y14" s="149">
        <f t="shared" si="1"/>
        <v>0.55555555555555558</v>
      </c>
      <c r="Z14" s="149">
        <f t="shared" si="1"/>
        <v>0.6</v>
      </c>
    </row>
    <row r="15" spans="1:45" ht="15.6">
      <c r="A15" s="143">
        <v>5</v>
      </c>
      <c r="B15" s="73" t="str">
        <f>'CAT I'!B15</f>
        <v>AME20006</v>
      </c>
      <c r="C15" s="171" t="str">
        <f>'CAT I'!C15</f>
        <v>AMOLAK SHARMA</v>
      </c>
      <c r="D15" s="74">
        <f>ESE!Y10</f>
        <v>0</v>
      </c>
      <c r="E15" s="74">
        <f>ESE!Z10</f>
        <v>0</v>
      </c>
      <c r="F15" s="74">
        <f>ESE!AA10</f>
        <v>0</v>
      </c>
      <c r="G15" s="74">
        <f>ESE!AB10</f>
        <v>0</v>
      </c>
      <c r="H15" s="74">
        <f>ESE!AC10</f>
        <v>0</v>
      </c>
      <c r="I15" s="74">
        <f>ESE!AD10</f>
        <v>0</v>
      </c>
      <c r="J15" s="74">
        <f>ESE!AE10</f>
        <v>0</v>
      </c>
      <c r="K15" s="74">
        <f>ESE!AF10</f>
        <v>0</v>
      </c>
      <c r="L15" s="74">
        <f>ESE!AG10</f>
        <v>0</v>
      </c>
      <c r="M15" s="74">
        <f>ESE!AH10</f>
        <v>0</v>
      </c>
      <c r="N15" s="74">
        <f>ESE!AI10</f>
        <v>0</v>
      </c>
      <c r="O15" s="74">
        <f>ESE!AJ10</f>
        <v>0</v>
      </c>
      <c r="P15" s="74">
        <f>ESE!AK10</f>
        <v>0</v>
      </c>
      <c r="Q15" s="74">
        <f>ESE!AL10</f>
        <v>0</v>
      </c>
      <c r="R15" s="74">
        <f>ESE!AM10</f>
        <v>0</v>
      </c>
      <c r="S15" s="74">
        <f>ESE!AN10</f>
        <v>0</v>
      </c>
      <c r="T15" s="148">
        <f t="shared" si="3"/>
        <v>0</v>
      </c>
      <c r="U15" s="149">
        <f t="shared" si="1"/>
        <v>0</v>
      </c>
      <c r="V15" s="149">
        <f t="shared" si="1"/>
        <v>0</v>
      </c>
      <c r="W15" s="149">
        <f t="shared" si="1"/>
        <v>0</v>
      </c>
      <c r="X15" s="149">
        <f t="shared" si="1"/>
        <v>0</v>
      </c>
      <c r="Y15" s="149">
        <f t="shared" si="1"/>
        <v>0</v>
      </c>
      <c r="Z15" s="149">
        <f t="shared" si="1"/>
        <v>0</v>
      </c>
    </row>
    <row r="16" spans="1:45" ht="15.6">
      <c r="A16" s="143">
        <v>6</v>
      </c>
      <c r="B16" s="73" t="str">
        <f>'CAT I'!B16</f>
        <v>AME20007</v>
      </c>
      <c r="C16" s="171" t="str">
        <f>'CAT I'!C16</f>
        <v>ANSFRED AJAY</v>
      </c>
      <c r="D16" s="74">
        <f>ESE!Y11</f>
        <v>2</v>
      </c>
      <c r="E16" s="74">
        <f>ESE!Z11</f>
        <v>2</v>
      </c>
      <c r="F16" s="74">
        <f>ESE!AA11</f>
        <v>2</v>
      </c>
      <c r="G16" s="74">
        <f>ESE!AB11</f>
        <v>1</v>
      </c>
      <c r="H16" s="74">
        <f>ESE!AC11</f>
        <v>2</v>
      </c>
      <c r="I16" s="74">
        <f>ESE!AD11</f>
        <v>2</v>
      </c>
      <c r="J16" s="74">
        <f>ESE!AE11</f>
        <v>2</v>
      </c>
      <c r="K16" s="74">
        <f>ESE!AF11</f>
        <v>2</v>
      </c>
      <c r="L16" s="74">
        <f>ESE!AG11</f>
        <v>2</v>
      </c>
      <c r="M16" s="74">
        <f>ESE!AH11</f>
        <v>2</v>
      </c>
      <c r="N16" s="74">
        <f>ESE!AI11</f>
        <v>9</v>
      </c>
      <c r="O16" s="74">
        <f>ESE!AJ11</f>
        <v>12</v>
      </c>
      <c r="P16" s="74">
        <f>ESE!AK11</f>
        <v>3</v>
      </c>
      <c r="Q16" s="74">
        <f>ESE!AL11</f>
        <v>9</v>
      </c>
      <c r="R16" s="74">
        <f>ESE!AM11</f>
        <v>14</v>
      </c>
      <c r="S16" s="74">
        <f>ESE!AN11</f>
        <v>9</v>
      </c>
      <c r="T16" s="148">
        <f t="shared" ref="T16:T79" si="4">SUM(D16:S16)</f>
        <v>75</v>
      </c>
      <c r="U16" s="149">
        <f t="shared" si="1"/>
        <v>0.88888888888888884</v>
      </c>
      <c r="V16" s="149">
        <f t="shared" si="1"/>
        <v>0.33333333333333331</v>
      </c>
      <c r="W16" s="149">
        <f t="shared" si="1"/>
        <v>0.72222222222222221</v>
      </c>
      <c r="X16" s="149">
        <f t="shared" si="1"/>
        <v>1</v>
      </c>
      <c r="Y16" s="149">
        <f t="shared" si="1"/>
        <v>0.72222222222222221</v>
      </c>
      <c r="Z16" s="149">
        <f t="shared" si="1"/>
        <v>0.9</v>
      </c>
    </row>
    <row r="17" spans="1:26" ht="15.6">
      <c r="A17" s="143">
        <v>7</v>
      </c>
      <c r="B17" s="73" t="str">
        <f>'CAT I'!B17</f>
        <v>AME20008</v>
      </c>
      <c r="C17" s="171" t="str">
        <f>'CAT I'!C17</f>
        <v>ANU JOSEPH</v>
      </c>
      <c r="D17" s="74">
        <f>ESE!Y12</f>
        <v>2</v>
      </c>
      <c r="E17" s="74">
        <f>ESE!Z12</f>
        <v>2</v>
      </c>
      <c r="F17" s="74">
        <f>ESE!AA12</f>
        <v>2</v>
      </c>
      <c r="G17" s="74">
        <f>ESE!AB12</f>
        <v>1</v>
      </c>
      <c r="H17" s="74">
        <f>ESE!AC12</f>
        <v>2</v>
      </c>
      <c r="I17" s="74">
        <f>ESE!AD12</f>
        <v>2</v>
      </c>
      <c r="J17" s="74">
        <f>ESE!AE12</f>
        <v>2</v>
      </c>
      <c r="K17" s="74">
        <f>ESE!AF12</f>
        <v>2</v>
      </c>
      <c r="L17" s="74">
        <f>ESE!AG12</f>
        <v>2</v>
      </c>
      <c r="M17" s="74">
        <f>ESE!AH12</f>
        <v>2</v>
      </c>
      <c r="N17" s="74">
        <f>ESE!AI12</f>
        <v>6</v>
      </c>
      <c r="O17" s="74">
        <f>ESE!AJ12</f>
        <v>11</v>
      </c>
      <c r="P17" s="74">
        <f>ESE!AK12</f>
        <v>13</v>
      </c>
      <c r="Q17" s="74">
        <f>ESE!AL12</f>
        <v>10</v>
      </c>
      <c r="R17" s="74">
        <f>ESE!AM12</f>
        <v>13</v>
      </c>
      <c r="S17" s="74">
        <f>ESE!AN12</f>
        <v>5</v>
      </c>
      <c r="T17" s="148">
        <f t="shared" si="4"/>
        <v>77</v>
      </c>
      <c r="U17" s="149">
        <f t="shared" si="1"/>
        <v>0.83333333333333337</v>
      </c>
      <c r="V17" s="149">
        <f t="shared" si="1"/>
        <v>0.88888888888888884</v>
      </c>
      <c r="W17" s="149">
        <f t="shared" si="1"/>
        <v>0.77777777777777779</v>
      </c>
      <c r="X17" s="149">
        <f t="shared" si="1"/>
        <v>0.94444444444444442</v>
      </c>
      <c r="Y17" s="149">
        <f t="shared" si="1"/>
        <v>0.5</v>
      </c>
      <c r="Z17" s="149">
        <f t="shared" si="1"/>
        <v>0.6</v>
      </c>
    </row>
    <row r="18" spans="1:26" ht="15.6">
      <c r="A18" s="143">
        <v>8</v>
      </c>
      <c r="B18" s="73" t="str">
        <f>'CAT I'!B18</f>
        <v>AME20009</v>
      </c>
      <c r="C18" s="171" t="str">
        <f>'CAT I'!C18</f>
        <v>APOORVA SRIVASTAVA</v>
      </c>
      <c r="D18" s="74">
        <f>ESE!Y13</f>
        <v>2</v>
      </c>
      <c r="E18" s="74">
        <f>ESE!Z13</f>
        <v>2</v>
      </c>
      <c r="F18" s="74">
        <f>ESE!AA13</f>
        <v>2</v>
      </c>
      <c r="G18" s="74">
        <f>ESE!AB13</f>
        <v>2</v>
      </c>
      <c r="H18" s="74">
        <f>ESE!AC13</f>
        <v>2</v>
      </c>
      <c r="I18" s="74">
        <f>ESE!AD13</f>
        <v>2</v>
      </c>
      <c r="J18" s="74">
        <f>ESE!AE13</f>
        <v>2</v>
      </c>
      <c r="K18" s="74">
        <f>ESE!AF13</f>
        <v>2</v>
      </c>
      <c r="L18" s="74">
        <f>ESE!AG13</f>
        <v>2</v>
      </c>
      <c r="M18" s="74">
        <f>ESE!AH13</f>
        <v>2</v>
      </c>
      <c r="N18" s="74">
        <f>ESE!AI13</f>
        <v>7</v>
      </c>
      <c r="O18" s="74">
        <f>ESE!AJ13</f>
        <v>14</v>
      </c>
      <c r="P18" s="74">
        <f>ESE!AK13</f>
        <v>7</v>
      </c>
      <c r="Q18" s="74">
        <f>ESE!AL13</f>
        <v>9</v>
      </c>
      <c r="R18" s="74">
        <f>ESE!AM13</f>
        <v>3</v>
      </c>
      <c r="S18" s="74">
        <f>ESE!AN13</f>
        <v>13</v>
      </c>
      <c r="T18" s="148">
        <f t="shared" si="4"/>
        <v>73</v>
      </c>
      <c r="U18" s="149">
        <f t="shared" si="1"/>
        <v>1</v>
      </c>
      <c r="V18" s="149">
        <f t="shared" si="1"/>
        <v>0.61111111111111116</v>
      </c>
      <c r="W18" s="149">
        <f t="shared" si="1"/>
        <v>0.72222222222222221</v>
      </c>
      <c r="X18" s="149">
        <f t="shared" si="1"/>
        <v>0.3888888888888889</v>
      </c>
      <c r="Y18" s="149">
        <f t="shared" si="1"/>
        <v>0.94444444444444442</v>
      </c>
      <c r="Z18" s="149">
        <f t="shared" si="1"/>
        <v>0.7</v>
      </c>
    </row>
    <row r="19" spans="1:26" ht="15.6">
      <c r="A19" s="143">
        <v>9</v>
      </c>
      <c r="B19" s="73" t="str">
        <f>'CAT I'!B19</f>
        <v>AME20010</v>
      </c>
      <c r="C19" s="171" t="str">
        <f>'CAT I'!C19</f>
        <v>ARIKRISHNAN</v>
      </c>
      <c r="D19" s="74">
        <f>ESE!Y14</f>
        <v>2</v>
      </c>
      <c r="E19" s="74">
        <f>ESE!Z14</f>
        <v>1</v>
      </c>
      <c r="F19" s="74">
        <f>ESE!AA14</f>
        <v>2</v>
      </c>
      <c r="G19" s="74">
        <f>ESE!AB14</f>
        <v>2</v>
      </c>
      <c r="H19" s="74">
        <f>ESE!AC14</f>
        <v>2</v>
      </c>
      <c r="I19" s="74">
        <f>ESE!AD14</f>
        <v>2</v>
      </c>
      <c r="J19" s="74">
        <f>ESE!AE14</f>
        <v>2</v>
      </c>
      <c r="K19" s="74">
        <f>ESE!AF14</f>
        <v>2</v>
      </c>
      <c r="L19" s="74">
        <f>ESE!AG14</f>
        <v>2</v>
      </c>
      <c r="M19" s="74">
        <f>ESE!AH14</f>
        <v>2</v>
      </c>
      <c r="N19" s="74">
        <f>ESE!AI14</f>
        <v>7</v>
      </c>
      <c r="O19" s="74">
        <f>ESE!AJ14</f>
        <v>6</v>
      </c>
      <c r="P19" s="74">
        <f>ESE!AK14</f>
        <v>4</v>
      </c>
      <c r="Q19" s="74">
        <f>ESE!AL14</f>
        <v>2</v>
      </c>
      <c r="R19" s="74">
        <f>ESE!AM14</f>
        <v>11</v>
      </c>
      <c r="S19" s="74">
        <f>ESE!AN14</f>
        <v>9</v>
      </c>
      <c r="T19" s="148">
        <f t="shared" si="4"/>
        <v>58</v>
      </c>
      <c r="U19" s="149">
        <f t="shared" si="1"/>
        <v>0.5</v>
      </c>
      <c r="V19" s="149">
        <f t="shared" si="1"/>
        <v>0.44444444444444442</v>
      </c>
      <c r="W19" s="149">
        <f t="shared" si="1"/>
        <v>0.33333333333333331</v>
      </c>
      <c r="X19" s="149">
        <f t="shared" si="1"/>
        <v>0.83333333333333337</v>
      </c>
      <c r="Y19" s="149">
        <f t="shared" si="1"/>
        <v>0.72222222222222221</v>
      </c>
      <c r="Z19" s="149">
        <f t="shared" si="1"/>
        <v>0.7</v>
      </c>
    </row>
    <row r="20" spans="1:26" ht="15.6">
      <c r="A20" s="143">
        <v>10</v>
      </c>
      <c r="B20" s="73" t="str">
        <f>'CAT I'!B20</f>
        <v>AME20011</v>
      </c>
      <c r="C20" s="171" t="str">
        <f>'CAT I'!C20</f>
        <v>ARIVUSELVAN</v>
      </c>
      <c r="D20" s="74">
        <f>ESE!Y15</f>
        <v>2</v>
      </c>
      <c r="E20" s="74">
        <f>ESE!Z15</f>
        <v>2</v>
      </c>
      <c r="F20" s="74">
        <f>ESE!AA15</f>
        <v>2</v>
      </c>
      <c r="G20" s="74">
        <f>ESE!AB15</f>
        <v>1</v>
      </c>
      <c r="H20" s="74">
        <f>ESE!AC15</f>
        <v>2</v>
      </c>
      <c r="I20" s="74">
        <f>ESE!AD15</f>
        <v>2</v>
      </c>
      <c r="J20" s="74">
        <f>ESE!AE15</f>
        <v>2</v>
      </c>
      <c r="K20" s="74">
        <f>ESE!AF15</f>
        <v>2</v>
      </c>
      <c r="L20" s="74">
        <f>ESE!AG15</f>
        <v>2</v>
      </c>
      <c r="M20" s="74">
        <f>ESE!AH15</f>
        <v>2</v>
      </c>
      <c r="N20" s="74">
        <f>ESE!AI15</f>
        <v>6</v>
      </c>
      <c r="O20" s="74">
        <f>ESE!AJ15</f>
        <v>14</v>
      </c>
      <c r="P20" s="74">
        <f>ESE!AK15</f>
        <v>10</v>
      </c>
      <c r="Q20" s="74">
        <f>ESE!AL15</f>
        <v>7</v>
      </c>
      <c r="R20" s="74">
        <f>ESE!AM15</f>
        <v>11</v>
      </c>
      <c r="S20" s="74">
        <f>ESE!AN15</f>
        <v>11</v>
      </c>
      <c r="T20" s="148">
        <f t="shared" si="4"/>
        <v>78</v>
      </c>
      <c r="U20" s="149">
        <f t="shared" si="1"/>
        <v>1</v>
      </c>
      <c r="V20" s="149">
        <f t="shared" si="1"/>
        <v>0.72222222222222221</v>
      </c>
      <c r="W20" s="149">
        <f t="shared" si="1"/>
        <v>0.61111111111111116</v>
      </c>
      <c r="X20" s="149">
        <f t="shared" si="1"/>
        <v>0.83333333333333337</v>
      </c>
      <c r="Y20" s="149">
        <f t="shared" si="1"/>
        <v>0.83333333333333337</v>
      </c>
      <c r="Z20" s="149">
        <f t="shared" si="1"/>
        <v>0.6</v>
      </c>
    </row>
    <row r="21" spans="1:26" ht="15.6">
      <c r="A21" s="143">
        <v>11</v>
      </c>
      <c r="B21" s="73" t="str">
        <f>'CAT I'!B21</f>
        <v>AME20012</v>
      </c>
      <c r="C21" s="171" t="str">
        <f>'CAT I'!C21</f>
        <v>ARJUN KRISHNA A P</v>
      </c>
      <c r="D21" s="74">
        <f>ESE!Y16</f>
        <v>2</v>
      </c>
      <c r="E21" s="74">
        <f>ESE!Z16</f>
        <v>1</v>
      </c>
      <c r="F21" s="74">
        <f>ESE!AA16</f>
        <v>2</v>
      </c>
      <c r="G21" s="74">
        <f>ESE!AB16</f>
        <v>1</v>
      </c>
      <c r="H21" s="74">
        <f>ESE!AC16</f>
        <v>2</v>
      </c>
      <c r="I21" s="74">
        <f>ESE!AD16</f>
        <v>2</v>
      </c>
      <c r="J21" s="74">
        <f>ESE!AE16</f>
        <v>2</v>
      </c>
      <c r="K21" s="74">
        <f>ESE!AF16</f>
        <v>2</v>
      </c>
      <c r="L21" s="74">
        <f>ESE!AG16</f>
        <v>2</v>
      </c>
      <c r="M21" s="74">
        <f>ESE!AH16</f>
        <v>2</v>
      </c>
      <c r="N21" s="74">
        <f>ESE!AI16</f>
        <v>9</v>
      </c>
      <c r="O21" s="74">
        <f>ESE!AJ16</f>
        <v>13</v>
      </c>
      <c r="P21" s="74">
        <f>ESE!AK16</f>
        <v>4</v>
      </c>
      <c r="Q21" s="74">
        <f>ESE!AL16</f>
        <v>8</v>
      </c>
      <c r="R21" s="74">
        <f>ESE!AM16</f>
        <v>7</v>
      </c>
      <c r="S21" s="74">
        <f>ESE!AN16</f>
        <v>13</v>
      </c>
      <c r="T21" s="148">
        <f t="shared" si="4"/>
        <v>72</v>
      </c>
      <c r="U21" s="149">
        <f t="shared" si="1"/>
        <v>0.88888888888888884</v>
      </c>
      <c r="V21" s="149">
        <f t="shared" si="1"/>
        <v>0.3888888888888889</v>
      </c>
      <c r="W21" s="149">
        <f t="shared" si="1"/>
        <v>0.66666666666666663</v>
      </c>
      <c r="X21" s="149">
        <f t="shared" si="1"/>
        <v>0.61111111111111116</v>
      </c>
      <c r="Y21" s="149">
        <f t="shared" si="1"/>
        <v>0.94444444444444442</v>
      </c>
      <c r="Z21" s="149">
        <f t="shared" si="1"/>
        <v>0.9</v>
      </c>
    </row>
    <row r="22" spans="1:26" ht="15.6">
      <c r="A22" s="143">
        <v>12</v>
      </c>
      <c r="B22" s="73" t="str">
        <f>'CAT I'!B22</f>
        <v>AME20013</v>
      </c>
      <c r="C22" s="171" t="str">
        <f>'CAT I'!C22</f>
        <v>ASTERICK MELROY MENEZES</v>
      </c>
      <c r="D22" s="74">
        <f>ESE!Y17</f>
        <v>2</v>
      </c>
      <c r="E22" s="74">
        <f>ESE!Z17</f>
        <v>2</v>
      </c>
      <c r="F22" s="74">
        <f>ESE!AA17</f>
        <v>2</v>
      </c>
      <c r="G22" s="74">
        <f>ESE!AB17</f>
        <v>1</v>
      </c>
      <c r="H22" s="74">
        <f>ESE!AC17</f>
        <v>2</v>
      </c>
      <c r="I22" s="74">
        <f>ESE!AD17</f>
        <v>2</v>
      </c>
      <c r="J22" s="74">
        <f>ESE!AE17</f>
        <v>2</v>
      </c>
      <c r="K22" s="74">
        <f>ESE!AF17</f>
        <v>2</v>
      </c>
      <c r="L22" s="74">
        <f>ESE!AG17</f>
        <v>2</v>
      </c>
      <c r="M22" s="74">
        <f>ESE!AH17</f>
        <v>2</v>
      </c>
      <c r="N22" s="74">
        <f>ESE!AI17</f>
        <v>7</v>
      </c>
      <c r="O22" s="74">
        <f>ESE!AJ17</f>
        <v>0</v>
      </c>
      <c r="P22" s="74">
        <f>ESE!AK17</f>
        <v>4</v>
      </c>
      <c r="Q22" s="74">
        <f>ESE!AL17</f>
        <v>5</v>
      </c>
      <c r="R22" s="74">
        <f>ESE!AM17</f>
        <v>12</v>
      </c>
      <c r="S22" s="74">
        <f>ESE!AN17</f>
        <v>1</v>
      </c>
      <c r="T22" s="148">
        <f t="shared" si="4"/>
        <v>48</v>
      </c>
      <c r="U22" s="149">
        <f t="shared" si="1"/>
        <v>0.22222222222222221</v>
      </c>
      <c r="V22" s="149">
        <f t="shared" si="1"/>
        <v>0.3888888888888889</v>
      </c>
      <c r="W22" s="149">
        <f t="shared" si="1"/>
        <v>0.5</v>
      </c>
      <c r="X22" s="149">
        <f t="shared" si="1"/>
        <v>0.88888888888888884</v>
      </c>
      <c r="Y22" s="149">
        <f t="shared" si="1"/>
        <v>0.27777777777777779</v>
      </c>
      <c r="Z22" s="149">
        <f t="shared" si="1"/>
        <v>0.7</v>
      </c>
    </row>
    <row r="23" spans="1:26" ht="15.6">
      <c r="A23" s="143">
        <v>13</v>
      </c>
      <c r="B23" s="73" t="str">
        <f>'CAT I'!B23</f>
        <v>AME20014</v>
      </c>
      <c r="C23" s="171" t="str">
        <f>'CAT I'!C23</f>
        <v>BALAJI YESWANTH REDDY</v>
      </c>
      <c r="D23" s="74">
        <f>ESE!Y18</f>
        <v>2</v>
      </c>
      <c r="E23" s="74">
        <f>ESE!Z18</f>
        <v>1</v>
      </c>
      <c r="F23" s="74">
        <f>ESE!AA18</f>
        <v>2</v>
      </c>
      <c r="G23" s="74">
        <f>ESE!AB18</f>
        <v>2</v>
      </c>
      <c r="H23" s="74">
        <f>ESE!AC18</f>
        <v>2</v>
      </c>
      <c r="I23" s="74">
        <f>ESE!AD18</f>
        <v>2</v>
      </c>
      <c r="J23" s="74">
        <f>ESE!AE18</f>
        <v>2</v>
      </c>
      <c r="K23" s="74">
        <f>ESE!AF18</f>
        <v>2</v>
      </c>
      <c r="L23" s="74">
        <f>ESE!AG18</f>
        <v>2</v>
      </c>
      <c r="M23" s="74">
        <f>ESE!AH18</f>
        <v>2</v>
      </c>
      <c r="N23" s="74">
        <f>ESE!AI18</f>
        <v>7</v>
      </c>
      <c r="O23" s="74">
        <f>ESE!AJ18</f>
        <v>6</v>
      </c>
      <c r="P23" s="74">
        <f>ESE!AK18</f>
        <v>4</v>
      </c>
      <c r="Q23" s="74">
        <f>ESE!AL18</f>
        <v>2</v>
      </c>
      <c r="R23" s="74">
        <f>ESE!AM18</f>
        <v>11</v>
      </c>
      <c r="S23" s="74">
        <f>ESE!AN18</f>
        <v>9</v>
      </c>
      <c r="T23" s="148">
        <f t="shared" si="4"/>
        <v>58</v>
      </c>
      <c r="U23" s="149">
        <f t="shared" si="1"/>
        <v>0.5</v>
      </c>
      <c r="V23" s="149">
        <f t="shared" si="1"/>
        <v>0.44444444444444442</v>
      </c>
      <c r="W23" s="149">
        <f t="shared" si="1"/>
        <v>0.33333333333333331</v>
      </c>
      <c r="X23" s="149">
        <f t="shared" si="1"/>
        <v>0.83333333333333337</v>
      </c>
      <c r="Y23" s="149">
        <f t="shared" si="1"/>
        <v>0.72222222222222221</v>
      </c>
      <c r="Z23" s="149">
        <f t="shared" si="1"/>
        <v>0.7</v>
      </c>
    </row>
    <row r="24" spans="1:26" ht="15.6">
      <c r="A24" s="143">
        <v>14</v>
      </c>
      <c r="B24" s="73" t="str">
        <f>'CAT I'!B24</f>
        <v>AME20015</v>
      </c>
      <c r="C24" s="171" t="str">
        <f>'CAT I'!C24</f>
        <v>BALAKRISHNAA RAO R.R.</v>
      </c>
      <c r="D24" s="74">
        <f>ESE!Y19</f>
        <v>2</v>
      </c>
      <c r="E24" s="74">
        <f>ESE!Z19</f>
        <v>2</v>
      </c>
      <c r="F24" s="74">
        <f>ESE!AA19</f>
        <v>2</v>
      </c>
      <c r="G24" s="74">
        <f>ESE!AB19</f>
        <v>2</v>
      </c>
      <c r="H24" s="74">
        <f>ESE!AC19</f>
        <v>2</v>
      </c>
      <c r="I24" s="74">
        <f>ESE!AD19</f>
        <v>2</v>
      </c>
      <c r="J24" s="74">
        <f>ESE!AE19</f>
        <v>2</v>
      </c>
      <c r="K24" s="74">
        <f>ESE!AF19</f>
        <v>2</v>
      </c>
      <c r="L24" s="74">
        <f>ESE!AG19</f>
        <v>2</v>
      </c>
      <c r="M24" s="74">
        <f>ESE!AH19</f>
        <v>2</v>
      </c>
      <c r="N24" s="74">
        <f>ESE!AI19</f>
        <v>5</v>
      </c>
      <c r="O24" s="74">
        <f>ESE!AJ19</f>
        <v>3</v>
      </c>
      <c r="P24" s="74">
        <f>ESE!AK19</f>
        <v>6</v>
      </c>
      <c r="Q24" s="74">
        <f>ESE!AL19</f>
        <v>6</v>
      </c>
      <c r="R24" s="74">
        <f>ESE!AM19</f>
        <v>6</v>
      </c>
      <c r="S24" s="74">
        <f>ESE!AN19</f>
        <v>12</v>
      </c>
      <c r="T24" s="148">
        <f t="shared" si="4"/>
        <v>58</v>
      </c>
      <c r="U24" s="149">
        <f t="shared" si="1"/>
        <v>0.3888888888888889</v>
      </c>
      <c r="V24" s="149">
        <f t="shared" si="1"/>
        <v>0.55555555555555558</v>
      </c>
      <c r="W24" s="149">
        <f t="shared" si="1"/>
        <v>0.55555555555555558</v>
      </c>
      <c r="X24" s="149">
        <f t="shared" si="1"/>
        <v>0.55555555555555558</v>
      </c>
      <c r="Y24" s="149">
        <f t="shared" si="1"/>
        <v>0.88888888888888884</v>
      </c>
      <c r="Z24" s="149">
        <f t="shared" si="1"/>
        <v>0.5</v>
      </c>
    </row>
    <row r="25" spans="1:26" ht="15.6">
      <c r="A25" s="143">
        <v>15</v>
      </c>
      <c r="B25" s="73" t="str">
        <f>'CAT I'!B25</f>
        <v>AME20016</v>
      </c>
      <c r="C25" s="171" t="str">
        <f>'CAT I'!C25</f>
        <v>BASKAR P</v>
      </c>
      <c r="D25" s="74">
        <f>ESE!Y20</f>
        <v>2</v>
      </c>
      <c r="E25" s="74">
        <f>ESE!Z20</f>
        <v>1</v>
      </c>
      <c r="F25" s="74">
        <f>ESE!AA20</f>
        <v>2</v>
      </c>
      <c r="G25" s="74">
        <f>ESE!AB20</f>
        <v>1</v>
      </c>
      <c r="H25" s="74">
        <f>ESE!AC20</f>
        <v>2</v>
      </c>
      <c r="I25" s="74">
        <f>ESE!AD20</f>
        <v>2</v>
      </c>
      <c r="J25" s="74">
        <f>ESE!AE20</f>
        <v>2</v>
      </c>
      <c r="K25" s="74">
        <f>ESE!AF20</f>
        <v>2</v>
      </c>
      <c r="L25" s="74">
        <f>ESE!AG20</f>
        <v>2</v>
      </c>
      <c r="M25" s="74">
        <f>ESE!AH20</f>
        <v>2</v>
      </c>
      <c r="N25" s="74">
        <f>ESE!AI20</f>
        <v>5</v>
      </c>
      <c r="O25" s="74">
        <f>ESE!AJ20</f>
        <v>12</v>
      </c>
      <c r="P25" s="74">
        <f>ESE!AK20</f>
        <v>7</v>
      </c>
      <c r="Q25" s="74">
        <f>ESE!AL20</f>
        <v>12</v>
      </c>
      <c r="R25" s="74">
        <f>ESE!AM20</f>
        <v>7</v>
      </c>
      <c r="S25" s="74">
        <f>ESE!AN20</f>
        <v>11</v>
      </c>
      <c r="T25" s="148">
        <f t="shared" si="4"/>
        <v>72</v>
      </c>
      <c r="U25" s="149">
        <f t="shared" si="1"/>
        <v>0.83333333333333337</v>
      </c>
      <c r="V25" s="149">
        <f t="shared" si="1"/>
        <v>0.55555555555555558</v>
      </c>
      <c r="W25" s="149">
        <f t="shared" si="1"/>
        <v>0.88888888888888884</v>
      </c>
      <c r="X25" s="149">
        <f t="shared" si="1"/>
        <v>0.61111111111111116</v>
      </c>
      <c r="Y25" s="149">
        <f t="shared" si="1"/>
        <v>0.83333333333333337</v>
      </c>
      <c r="Z25" s="149">
        <f t="shared" si="1"/>
        <v>0.5</v>
      </c>
    </row>
    <row r="26" spans="1:26" ht="15.6">
      <c r="A26" s="143">
        <v>16</v>
      </c>
      <c r="B26" s="73" t="str">
        <f>'CAT I'!B26</f>
        <v>AME20017</v>
      </c>
      <c r="C26" s="171" t="str">
        <f>'CAT I'!C26</f>
        <v>BHARATH KUMAR</v>
      </c>
      <c r="D26" s="74">
        <f>ESE!Y21</f>
        <v>2</v>
      </c>
      <c r="E26" s="74">
        <f>ESE!Z21</f>
        <v>1</v>
      </c>
      <c r="F26" s="74">
        <f>ESE!AA21</f>
        <v>2</v>
      </c>
      <c r="G26" s="74">
        <f>ESE!AB21</f>
        <v>2</v>
      </c>
      <c r="H26" s="74">
        <f>ESE!AC21</f>
        <v>2</v>
      </c>
      <c r="I26" s="74">
        <f>ESE!AD21</f>
        <v>2</v>
      </c>
      <c r="J26" s="74">
        <f>ESE!AE21</f>
        <v>2</v>
      </c>
      <c r="K26" s="74">
        <f>ESE!AF21</f>
        <v>2</v>
      </c>
      <c r="L26" s="74">
        <f>ESE!AG21</f>
        <v>2</v>
      </c>
      <c r="M26" s="74">
        <f>ESE!AH21</f>
        <v>2</v>
      </c>
      <c r="N26" s="74">
        <f>ESE!AI21</f>
        <v>6</v>
      </c>
      <c r="O26" s="74">
        <f>ESE!AJ21</f>
        <v>11</v>
      </c>
      <c r="P26" s="74">
        <f>ESE!AK21</f>
        <v>2</v>
      </c>
      <c r="Q26" s="74">
        <f>ESE!AL21</f>
        <v>9</v>
      </c>
      <c r="R26" s="74">
        <f>ESE!AM21</f>
        <v>2</v>
      </c>
      <c r="S26" s="74">
        <f>ESE!AN21</f>
        <v>4</v>
      </c>
      <c r="T26" s="148">
        <f t="shared" si="4"/>
        <v>53</v>
      </c>
      <c r="U26" s="149">
        <f t="shared" si="1"/>
        <v>0.77777777777777779</v>
      </c>
      <c r="V26" s="149">
        <f t="shared" si="1"/>
        <v>0.33333333333333331</v>
      </c>
      <c r="W26" s="149">
        <f t="shared" si="1"/>
        <v>0.72222222222222221</v>
      </c>
      <c r="X26" s="149">
        <f t="shared" si="1"/>
        <v>0.33333333333333331</v>
      </c>
      <c r="Y26" s="149">
        <f t="shared" si="1"/>
        <v>0.44444444444444442</v>
      </c>
      <c r="Z26" s="149">
        <f t="shared" si="1"/>
        <v>0.6</v>
      </c>
    </row>
    <row r="27" spans="1:26" ht="15.6">
      <c r="A27" s="143">
        <v>17</v>
      </c>
      <c r="B27" s="73" t="str">
        <f>'CAT I'!B27</f>
        <v>AME20018</v>
      </c>
      <c r="C27" s="171" t="str">
        <f>'CAT I'!C27</f>
        <v>BALAJI.C</v>
      </c>
      <c r="D27" s="74">
        <f>ESE!Y22</f>
        <v>2</v>
      </c>
      <c r="E27" s="74">
        <f>ESE!Z22</f>
        <v>1</v>
      </c>
      <c r="F27" s="74">
        <f>ESE!AA22</f>
        <v>2</v>
      </c>
      <c r="G27" s="74">
        <f>ESE!AB22</f>
        <v>1</v>
      </c>
      <c r="H27" s="74">
        <f>ESE!AC22</f>
        <v>2</v>
      </c>
      <c r="I27" s="74">
        <f>ESE!AD22</f>
        <v>2</v>
      </c>
      <c r="J27" s="74">
        <f>ESE!AE22</f>
        <v>2</v>
      </c>
      <c r="K27" s="74">
        <f>ESE!AF22</f>
        <v>2</v>
      </c>
      <c r="L27" s="74">
        <f>ESE!AG22</f>
        <v>2</v>
      </c>
      <c r="M27" s="74">
        <f>ESE!AH22</f>
        <v>2</v>
      </c>
      <c r="N27" s="74">
        <f>ESE!AI22</f>
        <v>10</v>
      </c>
      <c r="O27" s="74">
        <f>ESE!AJ22</f>
        <v>10</v>
      </c>
      <c r="P27" s="74">
        <f>ESE!AK22</f>
        <v>5</v>
      </c>
      <c r="Q27" s="74">
        <f>ESE!AL22</f>
        <v>9</v>
      </c>
      <c r="R27" s="74">
        <f>ESE!AM22</f>
        <v>13</v>
      </c>
      <c r="S27" s="74">
        <f>ESE!AN22</f>
        <v>8</v>
      </c>
      <c r="T27" s="148">
        <f t="shared" si="4"/>
        <v>73</v>
      </c>
      <c r="U27" s="149">
        <f t="shared" si="1"/>
        <v>0.72222222222222221</v>
      </c>
      <c r="V27" s="149">
        <f t="shared" si="1"/>
        <v>0.44444444444444442</v>
      </c>
      <c r="W27" s="149">
        <f t="shared" si="1"/>
        <v>0.72222222222222221</v>
      </c>
      <c r="X27" s="149">
        <f t="shared" si="1"/>
        <v>0.94444444444444442</v>
      </c>
      <c r="Y27" s="149">
        <f t="shared" si="1"/>
        <v>0.66666666666666663</v>
      </c>
      <c r="Z27" s="149">
        <f t="shared" si="1"/>
        <v>1</v>
      </c>
    </row>
    <row r="28" spans="1:26" ht="15.6">
      <c r="A28" s="143">
        <v>18</v>
      </c>
      <c r="B28" s="73" t="str">
        <f>'CAT I'!B28</f>
        <v>AME20019</v>
      </c>
      <c r="C28" s="171" t="str">
        <f>'CAT I'!C28</f>
        <v>CHIRAG</v>
      </c>
      <c r="D28" s="74">
        <f>ESE!Y23</f>
        <v>2</v>
      </c>
      <c r="E28" s="74">
        <f>ESE!Z23</f>
        <v>1</v>
      </c>
      <c r="F28" s="74">
        <f>ESE!AA23</f>
        <v>2</v>
      </c>
      <c r="G28" s="74">
        <f>ESE!AB23</f>
        <v>1</v>
      </c>
      <c r="H28" s="74">
        <f>ESE!AC23</f>
        <v>2</v>
      </c>
      <c r="I28" s="74">
        <f>ESE!AD23</f>
        <v>2</v>
      </c>
      <c r="J28" s="74">
        <f>ESE!AE23</f>
        <v>2</v>
      </c>
      <c r="K28" s="74">
        <f>ESE!AF23</f>
        <v>2</v>
      </c>
      <c r="L28" s="74">
        <f>ESE!AG23</f>
        <v>2</v>
      </c>
      <c r="M28" s="74">
        <f>ESE!AH23</f>
        <v>2</v>
      </c>
      <c r="N28" s="74">
        <f>ESE!AI23</f>
        <v>8</v>
      </c>
      <c r="O28" s="74">
        <f>ESE!AJ23</f>
        <v>11</v>
      </c>
      <c r="P28" s="74">
        <f>ESE!AK23</f>
        <v>3</v>
      </c>
      <c r="Q28" s="74">
        <f>ESE!AL23</f>
        <v>9</v>
      </c>
      <c r="R28" s="74">
        <f>ESE!AM23</f>
        <v>7</v>
      </c>
      <c r="S28" s="74">
        <f>ESE!AN23</f>
        <v>1</v>
      </c>
      <c r="T28" s="148">
        <f t="shared" si="4"/>
        <v>57</v>
      </c>
      <c r="U28" s="149">
        <f t="shared" si="1"/>
        <v>0.77777777777777779</v>
      </c>
      <c r="V28" s="149">
        <f t="shared" si="1"/>
        <v>0.33333333333333331</v>
      </c>
      <c r="W28" s="149">
        <f t="shared" si="1"/>
        <v>0.72222222222222221</v>
      </c>
      <c r="X28" s="149">
        <f t="shared" si="1"/>
        <v>0.61111111111111116</v>
      </c>
      <c r="Y28" s="149">
        <f t="shared" si="1"/>
        <v>0.27777777777777779</v>
      </c>
      <c r="Z28" s="149">
        <f t="shared" si="1"/>
        <v>0.8</v>
      </c>
    </row>
    <row r="29" spans="1:26" ht="15.6">
      <c r="A29" s="143">
        <v>19</v>
      </c>
      <c r="B29" s="73" t="str">
        <f>'CAT I'!B29</f>
        <v>AME20020</v>
      </c>
      <c r="C29" s="171" t="str">
        <f>'CAT I'!C29</f>
        <v>DEVAN</v>
      </c>
      <c r="D29" s="74">
        <f>ESE!Y24</f>
        <v>2</v>
      </c>
      <c r="E29" s="74">
        <f>ESE!Z24</f>
        <v>1</v>
      </c>
      <c r="F29" s="74">
        <f>ESE!AA24</f>
        <v>2</v>
      </c>
      <c r="G29" s="74">
        <f>ESE!AB24</f>
        <v>1</v>
      </c>
      <c r="H29" s="74">
        <f>ESE!AC24</f>
        <v>2</v>
      </c>
      <c r="I29" s="74">
        <f>ESE!AD24</f>
        <v>1</v>
      </c>
      <c r="J29" s="74">
        <f>ESE!AE24</f>
        <v>1</v>
      </c>
      <c r="K29" s="74">
        <f>ESE!AF24</f>
        <v>1</v>
      </c>
      <c r="L29" s="74">
        <f>ESE!AG24</f>
        <v>2</v>
      </c>
      <c r="M29" s="74">
        <f>ESE!AH24</f>
        <v>2</v>
      </c>
      <c r="N29" s="74">
        <f>ESE!AI24</f>
        <v>9</v>
      </c>
      <c r="O29" s="74">
        <f>ESE!AJ24</f>
        <v>13</v>
      </c>
      <c r="P29" s="74">
        <f>ESE!AK24</f>
        <v>14</v>
      </c>
      <c r="Q29" s="74">
        <f>ESE!AL24</f>
        <v>11</v>
      </c>
      <c r="R29" s="74">
        <f>ESE!AM24</f>
        <v>14</v>
      </c>
      <c r="S29" s="74">
        <f>ESE!AN24</f>
        <v>12</v>
      </c>
      <c r="T29" s="148">
        <f t="shared" si="4"/>
        <v>88</v>
      </c>
      <c r="U29" s="149">
        <f t="shared" si="1"/>
        <v>0.88888888888888884</v>
      </c>
      <c r="V29" s="149">
        <f t="shared" si="1"/>
        <v>0.94444444444444442</v>
      </c>
      <c r="W29" s="149">
        <f t="shared" si="1"/>
        <v>0.77777777777777779</v>
      </c>
      <c r="X29" s="149">
        <f t="shared" si="1"/>
        <v>0.88888888888888884</v>
      </c>
      <c r="Y29" s="149">
        <f t="shared" si="1"/>
        <v>0.88888888888888884</v>
      </c>
      <c r="Z29" s="149">
        <f t="shared" si="1"/>
        <v>0.9</v>
      </c>
    </row>
    <row r="30" spans="1:26" ht="15.6">
      <c r="A30" s="143">
        <v>20</v>
      </c>
      <c r="B30" s="73" t="str">
        <f>'CAT I'!B30</f>
        <v>AME20021</v>
      </c>
      <c r="C30" s="171" t="str">
        <f>'CAT I'!C30</f>
        <v>DHARSHAN</v>
      </c>
      <c r="D30" s="74">
        <f>ESE!Y25</f>
        <v>2</v>
      </c>
      <c r="E30" s="74">
        <f>ESE!Z25</f>
        <v>2</v>
      </c>
      <c r="F30" s="74">
        <f>ESE!AA25</f>
        <v>2</v>
      </c>
      <c r="G30" s="74">
        <f>ESE!AB25</f>
        <v>1</v>
      </c>
      <c r="H30" s="74">
        <f>ESE!AC25</f>
        <v>2</v>
      </c>
      <c r="I30" s="74">
        <f>ESE!AD25</f>
        <v>2</v>
      </c>
      <c r="J30" s="74">
        <f>ESE!AE25</f>
        <v>2</v>
      </c>
      <c r="K30" s="74">
        <f>ESE!AF25</f>
        <v>2</v>
      </c>
      <c r="L30" s="74">
        <f>ESE!AG25</f>
        <v>2</v>
      </c>
      <c r="M30" s="74">
        <f>ESE!AH25</f>
        <v>2</v>
      </c>
      <c r="N30" s="74">
        <f>ESE!AI25</f>
        <v>9</v>
      </c>
      <c r="O30" s="74">
        <f>ESE!AJ25</f>
        <v>4</v>
      </c>
      <c r="P30" s="74">
        <f>ESE!AK25</f>
        <v>13</v>
      </c>
      <c r="Q30" s="74">
        <f>ESE!AL25</f>
        <v>5</v>
      </c>
      <c r="R30" s="74">
        <f>ESE!AM25</f>
        <v>10</v>
      </c>
      <c r="S30" s="74">
        <f>ESE!AN25</f>
        <v>5</v>
      </c>
      <c r="T30" s="148">
        <f t="shared" si="4"/>
        <v>65</v>
      </c>
      <c r="U30" s="149">
        <f t="shared" si="1"/>
        <v>0.44444444444444442</v>
      </c>
      <c r="V30" s="149">
        <f t="shared" si="1"/>
        <v>0.88888888888888884</v>
      </c>
      <c r="W30" s="149">
        <f t="shared" si="1"/>
        <v>0.5</v>
      </c>
      <c r="X30" s="149">
        <f t="shared" si="1"/>
        <v>0.77777777777777779</v>
      </c>
      <c r="Y30" s="149">
        <f t="shared" si="1"/>
        <v>0.5</v>
      </c>
      <c r="Z30" s="149">
        <f t="shared" si="1"/>
        <v>0.9</v>
      </c>
    </row>
    <row r="31" spans="1:26" ht="15.6">
      <c r="A31" s="143">
        <v>21</v>
      </c>
      <c r="B31" s="73" t="str">
        <f>'CAT I'!B31</f>
        <v>AME20023</v>
      </c>
      <c r="C31" s="171" t="str">
        <f>'CAT I'!C31</f>
        <v>DHATCHANAMOORTHY</v>
      </c>
      <c r="D31" s="74">
        <f>ESE!Y26</f>
        <v>2</v>
      </c>
      <c r="E31" s="74">
        <f>ESE!Z26</f>
        <v>1</v>
      </c>
      <c r="F31" s="74">
        <f>ESE!AA26</f>
        <v>2</v>
      </c>
      <c r="G31" s="74">
        <f>ESE!AB26</f>
        <v>2</v>
      </c>
      <c r="H31" s="74">
        <f>ESE!AC26</f>
        <v>2</v>
      </c>
      <c r="I31" s="74">
        <f>ESE!AD26</f>
        <v>2</v>
      </c>
      <c r="J31" s="74">
        <f>ESE!AE26</f>
        <v>2</v>
      </c>
      <c r="K31" s="74">
        <f>ESE!AF26</f>
        <v>2</v>
      </c>
      <c r="L31" s="74">
        <f>ESE!AG26</f>
        <v>2</v>
      </c>
      <c r="M31" s="74">
        <f>ESE!AH26</f>
        <v>2</v>
      </c>
      <c r="N31" s="74">
        <f>ESE!AI26</f>
        <v>8</v>
      </c>
      <c r="O31" s="74">
        <f>ESE!AJ26</f>
        <v>14</v>
      </c>
      <c r="P31" s="74">
        <f>ESE!AK26</f>
        <v>10</v>
      </c>
      <c r="Q31" s="74">
        <f>ESE!AL26</f>
        <v>11</v>
      </c>
      <c r="R31" s="74">
        <f>ESE!AM26</f>
        <v>9</v>
      </c>
      <c r="S31" s="74">
        <f>ESE!AN26</f>
        <v>7</v>
      </c>
      <c r="T31" s="148">
        <f t="shared" si="4"/>
        <v>78</v>
      </c>
      <c r="U31" s="149">
        <f t="shared" si="1"/>
        <v>0.94444444444444442</v>
      </c>
      <c r="V31" s="149">
        <f t="shared" si="1"/>
        <v>0.77777777777777779</v>
      </c>
      <c r="W31" s="149">
        <f t="shared" si="1"/>
        <v>0.83333333333333337</v>
      </c>
      <c r="X31" s="149">
        <f t="shared" si="1"/>
        <v>0.72222222222222221</v>
      </c>
      <c r="Y31" s="149">
        <f t="shared" si="1"/>
        <v>0.61111111111111116</v>
      </c>
      <c r="Z31" s="149">
        <f t="shared" si="1"/>
        <v>0.8</v>
      </c>
    </row>
    <row r="32" spans="1:26" ht="15.6">
      <c r="A32" s="143">
        <v>22</v>
      </c>
      <c r="B32" s="73" t="str">
        <f>'CAT I'!B32</f>
        <v>AME20025</v>
      </c>
      <c r="C32" s="171" t="str">
        <f>'CAT I'!C32</f>
        <v>ELDHO ELIAS</v>
      </c>
      <c r="D32" s="74">
        <f>ESE!Y27</f>
        <v>2</v>
      </c>
      <c r="E32" s="74">
        <f>ESE!Z27</f>
        <v>2</v>
      </c>
      <c r="F32" s="74">
        <f>ESE!AA27</f>
        <v>2</v>
      </c>
      <c r="G32" s="74">
        <f>ESE!AB27</f>
        <v>1</v>
      </c>
      <c r="H32" s="74">
        <f>ESE!AC27</f>
        <v>2</v>
      </c>
      <c r="I32" s="74">
        <f>ESE!AD27</f>
        <v>2</v>
      </c>
      <c r="J32" s="74">
        <f>ESE!AE27</f>
        <v>2</v>
      </c>
      <c r="K32" s="74">
        <f>ESE!AF27</f>
        <v>2</v>
      </c>
      <c r="L32" s="74">
        <f>ESE!AG27</f>
        <v>2</v>
      </c>
      <c r="M32" s="74">
        <f>ESE!AH27</f>
        <v>2</v>
      </c>
      <c r="N32" s="74">
        <f>ESE!AI27</f>
        <v>5</v>
      </c>
      <c r="O32" s="74">
        <f>ESE!AJ27</f>
        <v>2</v>
      </c>
      <c r="P32" s="74">
        <f>ESE!AK27</f>
        <v>11</v>
      </c>
      <c r="Q32" s="74">
        <f>ESE!AL27</f>
        <v>8</v>
      </c>
      <c r="R32" s="74">
        <f>ESE!AM27</f>
        <v>2</v>
      </c>
      <c r="S32" s="74">
        <f>ESE!AN27</f>
        <v>13</v>
      </c>
      <c r="T32" s="148">
        <f t="shared" si="4"/>
        <v>60</v>
      </c>
      <c r="U32" s="149">
        <f t="shared" si="1"/>
        <v>0.33333333333333331</v>
      </c>
      <c r="V32" s="149">
        <f t="shared" si="1"/>
        <v>0.77777777777777779</v>
      </c>
      <c r="W32" s="149">
        <f t="shared" si="1"/>
        <v>0.66666666666666663</v>
      </c>
      <c r="X32" s="149">
        <f t="shared" si="1"/>
        <v>0.33333333333333331</v>
      </c>
      <c r="Y32" s="149">
        <f t="shared" si="1"/>
        <v>0.94444444444444442</v>
      </c>
      <c r="Z32" s="149">
        <f t="shared" si="1"/>
        <v>0.5</v>
      </c>
    </row>
    <row r="33" spans="1:26" ht="15.6">
      <c r="A33" s="143">
        <v>23</v>
      </c>
      <c r="B33" s="73" t="str">
        <f>'CAT I'!B33</f>
        <v>AME20026</v>
      </c>
      <c r="C33" s="171" t="str">
        <f>'CAT I'!C33</f>
        <v>ESVAR S</v>
      </c>
      <c r="D33" s="74">
        <f>ESE!Y28</f>
        <v>2</v>
      </c>
      <c r="E33" s="74">
        <f>ESE!Z28</f>
        <v>2</v>
      </c>
      <c r="F33" s="74">
        <f>ESE!AA28</f>
        <v>2</v>
      </c>
      <c r="G33" s="74">
        <f>ESE!AB28</f>
        <v>1</v>
      </c>
      <c r="H33" s="74">
        <f>ESE!AC28</f>
        <v>2</v>
      </c>
      <c r="I33" s="74">
        <f>ESE!AD28</f>
        <v>2</v>
      </c>
      <c r="J33" s="74">
        <f>ESE!AE28</f>
        <v>2</v>
      </c>
      <c r="K33" s="74">
        <f>ESE!AF28</f>
        <v>2</v>
      </c>
      <c r="L33" s="74">
        <f>ESE!AG28</f>
        <v>2</v>
      </c>
      <c r="M33" s="74">
        <f>ESE!AH28</f>
        <v>2</v>
      </c>
      <c r="N33" s="74">
        <f>ESE!AI28</f>
        <v>9</v>
      </c>
      <c r="O33" s="74">
        <f>ESE!AJ28</f>
        <v>4</v>
      </c>
      <c r="P33" s="74">
        <f>ESE!AK28</f>
        <v>13</v>
      </c>
      <c r="Q33" s="74">
        <f>ESE!AL28</f>
        <v>5</v>
      </c>
      <c r="R33" s="74">
        <f>ESE!AM28</f>
        <v>10</v>
      </c>
      <c r="S33" s="74">
        <f>ESE!AN28</f>
        <v>5</v>
      </c>
      <c r="T33" s="148">
        <f t="shared" si="4"/>
        <v>65</v>
      </c>
      <c r="U33" s="149">
        <f t="shared" si="1"/>
        <v>0.44444444444444442</v>
      </c>
      <c r="V33" s="149">
        <f t="shared" si="1"/>
        <v>0.88888888888888884</v>
      </c>
      <c r="W33" s="149">
        <f t="shared" si="1"/>
        <v>0.5</v>
      </c>
      <c r="X33" s="149">
        <f t="shared" si="1"/>
        <v>0.77777777777777779</v>
      </c>
      <c r="Y33" s="149">
        <f t="shared" si="1"/>
        <v>0.5</v>
      </c>
      <c r="Z33" s="149">
        <f t="shared" si="1"/>
        <v>0.9</v>
      </c>
    </row>
    <row r="34" spans="1:26" ht="15.6">
      <c r="A34" s="143">
        <v>24</v>
      </c>
      <c r="B34" s="73" t="str">
        <f>'CAT I'!B34</f>
        <v>AME20027</v>
      </c>
      <c r="C34" s="171" t="str">
        <f>'CAT I'!C34</f>
        <v>ESWAR B</v>
      </c>
      <c r="D34" s="74">
        <f>ESE!Y29</f>
        <v>2</v>
      </c>
      <c r="E34" s="74">
        <f>ESE!Z29</f>
        <v>1</v>
      </c>
      <c r="F34" s="74">
        <f>ESE!AA29</f>
        <v>2</v>
      </c>
      <c r="G34" s="74">
        <f>ESE!AB29</f>
        <v>2</v>
      </c>
      <c r="H34" s="74">
        <f>ESE!AC29</f>
        <v>2</v>
      </c>
      <c r="I34" s="74">
        <f>ESE!AD29</f>
        <v>2</v>
      </c>
      <c r="J34" s="74">
        <f>ESE!AE29</f>
        <v>2</v>
      </c>
      <c r="K34" s="74">
        <f>ESE!AF29</f>
        <v>2</v>
      </c>
      <c r="L34" s="74">
        <f>ESE!AG29</f>
        <v>2</v>
      </c>
      <c r="M34" s="74">
        <f>ESE!AH29</f>
        <v>2</v>
      </c>
      <c r="N34" s="74">
        <f>ESE!AI29</f>
        <v>9</v>
      </c>
      <c r="O34" s="74">
        <f>ESE!AJ29</f>
        <v>2</v>
      </c>
      <c r="P34" s="74">
        <f>ESE!AK29</f>
        <v>14</v>
      </c>
      <c r="Q34" s="74">
        <f>ESE!AL29</f>
        <v>8</v>
      </c>
      <c r="R34" s="74">
        <f>ESE!AM29</f>
        <v>9</v>
      </c>
      <c r="S34" s="74">
        <f>ESE!AN29</f>
        <v>11</v>
      </c>
      <c r="T34" s="148">
        <f t="shared" si="4"/>
        <v>72</v>
      </c>
      <c r="U34" s="149">
        <f t="shared" si="1"/>
        <v>0.27777777777777779</v>
      </c>
      <c r="V34" s="149">
        <f t="shared" si="1"/>
        <v>1</v>
      </c>
      <c r="W34" s="149">
        <f t="shared" si="1"/>
        <v>0.66666666666666663</v>
      </c>
      <c r="X34" s="149">
        <f t="shared" si="1"/>
        <v>0.72222222222222221</v>
      </c>
      <c r="Y34" s="149">
        <f t="shared" si="1"/>
        <v>0.83333333333333337</v>
      </c>
      <c r="Z34" s="149">
        <f t="shared" si="1"/>
        <v>0.9</v>
      </c>
    </row>
    <row r="35" spans="1:26" ht="15.6">
      <c r="A35" s="143">
        <v>25</v>
      </c>
      <c r="B35" s="73" t="str">
        <f>'CAT I'!B35</f>
        <v>AME20028</v>
      </c>
      <c r="C35" s="171" t="str">
        <f>'CAT I'!C35</f>
        <v>FAYZ</v>
      </c>
      <c r="D35" s="74">
        <f>ESE!Y30</f>
        <v>2</v>
      </c>
      <c r="E35" s="74">
        <f>ESE!Z30</f>
        <v>2</v>
      </c>
      <c r="F35" s="74">
        <f>ESE!AA30</f>
        <v>1</v>
      </c>
      <c r="G35" s="74">
        <f>ESE!AB30</f>
        <v>2</v>
      </c>
      <c r="H35" s="74">
        <f>ESE!AC30</f>
        <v>2</v>
      </c>
      <c r="I35" s="74">
        <f>ESE!AD30</f>
        <v>2</v>
      </c>
      <c r="J35" s="74">
        <f>ESE!AE30</f>
        <v>2</v>
      </c>
      <c r="K35" s="74">
        <f>ESE!AF30</f>
        <v>2</v>
      </c>
      <c r="L35" s="74">
        <f>ESE!AG30</f>
        <v>1</v>
      </c>
      <c r="M35" s="74">
        <f>ESE!AH30</f>
        <v>2</v>
      </c>
      <c r="N35" s="74">
        <f>ESE!AI30</f>
        <v>10</v>
      </c>
      <c r="O35" s="74">
        <f>ESE!AJ30</f>
        <v>10</v>
      </c>
      <c r="P35" s="74">
        <f>ESE!AK30</f>
        <v>11</v>
      </c>
      <c r="Q35" s="74">
        <f>ESE!AL30</f>
        <v>12</v>
      </c>
      <c r="R35" s="74">
        <f>ESE!AM30</f>
        <v>14</v>
      </c>
      <c r="S35" s="74">
        <f>ESE!AN30</f>
        <v>12</v>
      </c>
      <c r="T35" s="148">
        <f t="shared" si="4"/>
        <v>87</v>
      </c>
      <c r="U35" s="149">
        <f t="shared" si="1"/>
        <v>0.77777777777777779</v>
      </c>
      <c r="V35" s="149">
        <f t="shared" si="1"/>
        <v>0.77777777777777779</v>
      </c>
      <c r="W35" s="149">
        <f t="shared" si="1"/>
        <v>0.88888888888888884</v>
      </c>
      <c r="X35" s="149">
        <f t="shared" si="1"/>
        <v>1</v>
      </c>
      <c r="Y35" s="149">
        <f t="shared" si="1"/>
        <v>0.83333333333333337</v>
      </c>
      <c r="Z35" s="149">
        <f t="shared" si="1"/>
        <v>1</v>
      </c>
    </row>
    <row r="36" spans="1:26" ht="15.6">
      <c r="A36" s="143">
        <v>26</v>
      </c>
      <c r="B36" s="73" t="str">
        <f>'CAT I'!B36</f>
        <v>AME20029</v>
      </c>
      <c r="C36" s="171" t="str">
        <f>'CAT I'!C36</f>
        <v>GNANAPRAKASH.P</v>
      </c>
      <c r="D36" s="74">
        <f>ESE!Y31</f>
        <v>2</v>
      </c>
      <c r="E36" s="74">
        <f>ESE!Z31</f>
        <v>1</v>
      </c>
      <c r="F36" s="74">
        <f>ESE!AA31</f>
        <v>2</v>
      </c>
      <c r="G36" s="74">
        <f>ESE!AB31</f>
        <v>1</v>
      </c>
      <c r="H36" s="74">
        <f>ESE!AC31</f>
        <v>2</v>
      </c>
      <c r="I36" s="74">
        <f>ESE!AD31</f>
        <v>2</v>
      </c>
      <c r="J36" s="74">
        <f>ESE!AE31</f>
        <v>2</v>
      </c>
      <c r="K36" s="74">
        <f>ESE!AF31</f>
        <v>2</v>
      </c>
      <c r="L36" s="74">
        <f>ESE!AG31</f>
        <v>2</v>
      </c>
      <c r="M36" s="74">
        <f>ESE!AH31</f>
        <v>2</v>
      </c>
      <c r="N36" s="74">
        <f>ESE!AI31</f>
        <v>9</v>
      </c>
      <c r="O36" s="74">
        <f>ESE!AJ31</f>
        <v>8</v>
      </c>
      <c r="P36" s="74">
        <f>ESE!AK31</f>
        <v>12</v>
      </c>
      <c r="Q36" s="74">
        <f>ESE!AL31</f>
        <v>11</v>
      </c>
      <c r="R36" s="74">
        <f>ESE!AM31</f>
        <v>9</v>
      </c>
      <c r="S36" s="74">
        <f>ESE!AN31</f>
        <v>10</v>
      </c>
      <c r="T36" s="148">
        <f t="shared" si="4"/>
        <v>77</v>
      </c>
      <c r="U36" s="149">
        <f t="shared" si="1"/>
        <v>0.61111111111111116</v>
      </c>
      <c r="V36" s="149">
        <f t="shared" si="1"/>
        <v>0.83333333333333337</v>
      </c>
      <c r="W36" s="149">
        <f t="shared" si="1"/>
        <v>0.83333333333333337</v>
      </c>
      <c r="X36" s="149">
        <f t="shared" si="1"/>
        <v>0.72222222222222221</v>
      </c>
      <c r="Y36" s="149">
        <f t="shared" si="1"/>
        <v>0.77777777777777779</v>
      </c>
      <c r="Z36" s="149">
        <f t="shared" si="1"/>
        <v>0.9</v>
      </c>
    </row>
    <row r="37" spans="1:26" ht="15.6">
      <c r="A37" s="143">
        <v>27</v>
      </c>
      <c r="B37" s="73" t="str">
        <f>'CAT I'!B37</f>
        <v>AME20030</v>
      </c>
      <c r="C37" s="171" t="str">
        <f>'CAT I'!C37</f>
        <v>GOKULRAJ R</v>
      </c>
      <c r="D37" s="74">
        <f>ESE!Y32</f>
        <v>2</v>
      </c>
      <c r="E37" s="74">
        <f>ESE!Z32</f>
        <v>2</v>
      </c>
      <c r="F37" s="74">
        <f>ESE!AA32</f>
        <v>2</v>
      </c>
      <c r="G37" s="74">
        <f>ESE!AB32</f>
        <v>2</v>
      </c>
      <c r="H37" s="74">
        <f>ESE!AC32</f>
        <v>2</v>
      </c>
      <c r="I37" s="74">
        <f>ESE!AD32</f>
        <v>2</v>
      </c>
      <c r="J37" s="74">
        <f>ESE!AE32</f>
        <v>2</v>
      </c>
      <c r="K37" s="74">
        <f>ESE!AF32</f>
        <v>2</v>
      </c>
      <c r="L37" s="74">
        <f>ESE!AG32</f>
        <v>2</v>
      </c>
      <c r="M37" s="74">
        <f>ESE!AH32</f>
        <v>2</v>
      </c>
      <c r="N37" s="74">
        <f>ESE!AI32</f>
        <v>7</v>
      </c>
      <c r="O37" s="74">
        <f>ESE!AJ32</f>
        <v>11</v>
      </c>
      <c r="P37" s="74">
        <f>ESE!AK32</f>
        <v>11</v>
      </c>
      <c r="Q37" s="74">
        <f>ESE!AL32</f>
        <v>13</v>
      </c>
      <c r="R37" s="74">
        <f>ESE!AM32</f>
        <v>12</v>
      </c>
      <c r="S37" s="74">
        <f>ESE!AN32</f>
        <v>9</v>
      </c>
      <c r="T37" s="148">
        <f t="shared" si="4"/>
        <v>83</v>
      </c>
      <c r="U37" s="149">
        <f t="shared" si="1"/>
        <v>0.83333333333333337</v>
      </c>
      <c r="V37" s="149">
        <f t="shared" si="1"/>
        <v>0.83333333333333337</v>
      </c>
      <c r="W37" s="149">
        <f t="shared" si="1"/>
        <v>0.94444444444444442</v>
      </c>
      <c r="X37" s="149">
        <f t="shared" si="1"/>
        <v>0.88888888888888884</v>
      </c>
      <c r="Y37" s="149">
        <f t="shared" si="1"/>
        <v>0.72222222222222221</v>
      </c>
      <c r="Z37" s="149">
        <f t="shared" si="1"/>
        <v>0.7</v>
      </c>
    </row>
    <row r="38" spans="1:26" ht="15.6">
      <c r="A38" s="143">
        <v>28</v>
      </c>
      <c r="B38" s="73" t="str">
        <f>'CAT I'!B38</f>
        <v>AME20031</v>
      </c>
      <c r="C38" s="171" t="str">
        <f>'CAT I'!C38</f>
        <v>GOKUL RAJAN S</v>
      </c>
      <c r="D38" s="74">
        <f>ESE!Y33</f>
        <v>2</v>
      </c>
      <c r="E38" s="74">
        <f>ESE!Z33</f>
        <v>2</v>
      </c>
      <c r="F38" s="74">
        <f>ESE!AA33</f>
        <v>2</v>
      </c>
      <c r="G38" s="74">
        <f>ESE!AB33</f>
        <v>2</v>
      </c>
      <c r="H38" s="74">
        <f>ESE!AC33</f>
        <v>2</v>
      </c>
      <c r="I38" s="74">
        <f>ESE!AD33</f>
        <v>2</v>
      </c>
      <c r="J38" s="74">
        <f>ESE!AE33</f>
        <v>2</v>
      </c>
      <c r="K38" s="74">
        <f>ESE!AF33</f>
        <v>2</v>
      </c>
      <c r="L38" s="74">
        <f>ESE!AG33</f>
        <v>2</v>
      </c>
      <c r="M38" s="74">
        <f>ESE!AH33</f>
        <v>2</v>
      </c>
      <c r="N38" s="74">
        <f>ESE!AI33</f>
        <v>7</v>
      </c>
      <c r="O38" s="74">
        <f>ESE!AJ33</f>
        <v>2</v>
      </c>
      <c r="P38" s="74">
        <f>ESE!AK33</f>
        <v>13</v>
      </c>
      <c r="Q38" s="74">
        <f>ESE!AL33</f>
        <v>5</v>
      </c>
      <c r="R38" s="74">
        <f>ESE!AM33</f>
        <v>0</v>
      </c>
      <c r="S38" s="74">
        <f>ESE!AN33</f>
        <v>6</v>
      </c>
      <c r="T38" s="148">
        <f t="shared" si="4"/>
        <v>53</v>
      </c>
      <c r="U38" s="149">
        <f t="shared" si="1"/>
        <v>0.33333333333333331</v>
      </c>
      <c r="V38" s="149">
        <f t="shared" si="1"/>
        <v>0.94444444444444442</v>
      </c>
      <c r="W38" s="149">
        <f t="shared" si="1"/>
        <v>0.5</v>
      </c>
      <c r="X38" s="149">
        <f t="shared" si="1"/>
        <v>0.22222222222222221</v>
      </c>
      <c r="Y38" s="149">
        <f t="shared" si="1"/>
        <v>0.55555555555555558</v>
      </c>
      <c r="Z38" s="149">
        <f t="shared" si="1"/>
        <v>0.7</v>
      </c>
    </row>
    <row r="39" spans="1:26" ht="15.6">
      <c r="A39" s="143">
        <v>29</v>
      </c>
      <c r="B39" s="73" t="str">
        <f>'CAT I'!B39</f>
        <v>AME20033</v>
      </c>
      <c r="C39" s="171" t="str">
        <f>'CAT I'!C39</f>
        <v>T.GURU PRASAD</v>
      </c>
      <c r="D39" s="74">
        <f>ESE!Y34</f>
        <v>2</v>
      </c>
      <c r="E39" s="74">
        <f>ESE!Z34</f>
        <v>1</v>
      </c>
      <c r="F39" s="74">
        <f>ESE!AA34</f>
        <v>2</v>
      </c>
      <c r="G39" s="74">
        <f>ESE!AB34</f>
        <v>1</v>
      </c>
      <c r="H39" s="74">
        <f>ESE!AC34</f>
        <v>2</v>
      </c>
      <c r="I39" s="74">
        <f>ESE!AD34</f>
        <v>2</v>
      </c>
      <c r="J39" s="74">
        <f>ESE!AE34</f>
        <v>2</v>
      </c>
      <c r="K39" s="74">
        <f>ESE!AF34</f>
        <v>2</v>
      </c>
      <c r="L39" s="74">
        <f>ESE!AG34</f>
        <v>2</v>
      </c>
      <c r="M39" s="74">
        <f>ESE!AH34</f>
        <v>2</v>
      </c>
      <c r="N39" s="74">
        <f>ESE!AI34</f>
        <v>6</v>
      </c>
      <c r="O39" s="74">
        <f>ESE!AJ34</f>
        <v>13</v>
      </c>
      <c r="P39" s="74">
        <f>ESE!AK34</f>
        <v>1</v>
      </c>
      <c r="Q39" s="74">
        <f>ESE!AL34</f>
        <v>7</v>
      </c>
      <c r="R39" s="74">
        <f>ESE!AM34</f>
        <v>10</v>
      </c>
      <c r="S39" s="74">
        <f>ESE!AN34</f>
        <v>13</v>
      </c>
      <c r="T39" s="148">
        <f t="shared" si="4"/>
        <v>68</v>
      </c>
      <c r="U39" s="149">
        <f t="shared" si="1"/>
        <v>0.88888888888888884</v>
      </c>
      <c r="V39" s="149">
        <f t="shared" si="1"/>
        <v>0.22222222222222221</v>
      </c>
      <c r="W39" s="149">
        <f t="shared" si="1"/>
        <v>0.61111111111111116</v>
      </c>
      <c r="X39" s="149">
        <f t="shared" si="1"/>
        <v>0.77777777777777779</v>
      </c>
      <c r="Y39" s="149">
        <f t="shared" si="1"/>
        <v>0.94444444444444442</v>
      </c>
      <c r="Z39" s="149">
        <f t="shared" si="1"/>
        <v>0.6</v>
      </c>
    </row>
    <row r="40" spans="1:26" ht="15.6">
      <c r="A40" s="143">
        <v>30</v>
      </c>
      <c r="B40" s="73" t="str">
        <f>'CAT I'!B40</f>
        <v>AME20034</v>
      </c>
      <c r="C40" s="171" t="str">
        <f>'CAT I'!C40</f>
        <v>GURUPRASANTH</v>
      </c>
      <c r="D40" s="74">
        <f>ESE!Y35</f>
        <v>2</v>
      </c>
      <c r="E40" s="74">
        <f>ESE!Z35</f>
        <v>2</v>
      </c>
      <c r="F40" s="74">
        <f>ESE!AA35</f>
        <v>2</v>
      </c>
      <c r="G40" s="74">
        <f>ESE!AB35</f>
        <v>2</v>
      </c>
      <c r="H40" s="74">
        <f>ESE!AC35</f>
        <v>2</v>
      </c>
      <c r="I40" s="74">
        <f>ESE!AD35</f>
        <v>2</v>
      </c>
      <c r="J40" s="74">
        <f>ESE!AE35</f>
        <v>2</v>
      </c>
      <c r="K40" s="74">
        <f>ESE!AF35</f>
        <v>2</v>
      </c>
      <c r="L40" s="74">
        <f>ESE!AG35</f>
        <v>2</v>
      </c>
      <c r="M40" s="74">
        <f>ESE!AH35</f>
        <v>2</v>
      </c>
      <c r="N40" s="74">
        <f>ESE!AI35</f>
        <v>8</v>
      </c>
      <c r="O40" s="74">
        <f>ESE!AJ35</f>
        <v>13</v>
      </c>
      <c r="P40" s="74">
        <f>ESE!AK35</f>
        <v>4</v>
      </c>
      <c r="Q40" s="74">
        <f>ESE!AL35</f>
        <v>10</v>
      </c>
      <c r="R40" s="74">
        <f>ESE!AM35</f>
        <v>11</v>
      </c>
      <c r="S40" s="74">
        <f>ESE!AN35</f>
        <v>1</v>
      </c>
      <c r="T40" s="148">
        <f t="shared" si="4"/>
        <v>67</v>
      </c>
      <c r="U40" s="149">
        <f t="shared" si="1"/>
        <v>0.94444444444444442</v>
      </c>
      <c r="V40" s="149">
        <f t="shared" si="1"/>
        <v>0.44444444444444442</v>
      </c>
      <c r="W40" s="149">
        <f t="shared" si="1"/>
        <v>0.77777777777777779</v>
      </c>
      <c r="X40" s="149">
        <f t="shared" ref="U40:Z82" si="5">SUMIF(($D$9:$S$9),X$9,($D40:$S40))/X$10</f>
        <v>0.83333333333333337</v>
      </c>
      <c r="Y40" s="149">
        <f t="shared" si="5"/>
        <v>0.27777777777777779</v>
      </c>
      <c r="Z40" s="149">
        <f t="shared" si="5"/>
        <v>0.8</v>
      </c>
    </row>
    <row r="41" spans="1:26" ht="15.6">
      <c r="A41" s="143">
        <v>31</v>
      </c>
      <c r="B41" s="73" t="str">
        <f>'CAT I'!B41</f>
        <v>AME20035</v>
      </c>
      <c r="C41" s="171" t="str">
        <f>'CAT I'!C41</f>
        <v>D. HARISHKUMAR</v>
      </c>
      <c r="D41" s="74">
        <f>ESE!Y36</f>
        <v>2</v>
      </c>
      <c r="E41" s="74">
        <f>ESE!Z36</f>
        <v>1</v>
      </c>
      <c r="F41" s="74">
        <f>ESE!AA36</f>
        <v>2</v>
      </c>
      <c r="G41" s="74">
        <f>ESE!AB36</f>
        <v>2</v>
      </c>
      <c r="H41" s="74">
        <f>ESE!AC36</f>
        <v>2</v>
      </c>
      <c r="I41" s="74">
        <f>ESE!AD36</f>
        <v>2</v>
      </c>
      <c r="J41" s="74">
        <f>ESE!AE36</f>
        <v>2</v>
      </c>
      <c r="K41" s="74">
        <f>ESE!AF36</f>
        <v>2</v>
      </c>
      <c r="L41" s="74">
        <f>ESE!AG36</f>
        <v>2</v>
      </c>
      <c r="M41" s="74">
        <f>ESE!AH36</f>
        <v>2</v>
      </c>
      <c r="N41" s="74">
        <f>ESE!AI36</f>
        <v>7</v>
      </c>
      <c r="O41" s="74">
        <f>ESE!AJ36</f>
        <v>2</v>
      </c>
      <c r="P41" s="74">
        <f>ESE!AK36</f>
        <v>14</v>
      </c>
      <c r="Q41" s="74">
        <f>ESE!AL36</f>
        <v>4</v>
      </c>
      <c r="R41" s="74">
        <f>ESE!AM36</f>
        <v>5</v>
      </c>
      <c r="S41" s="74">
        <f>ESE!AN36</f>
        <v>11</v>
      </c>
      <c r="T41" s="148">
        <f t="shared" si="4"/>
        <v>62</v>
      </c>
      <c r="U41" s="149">
        <f t="shared" si="5"/>
        <v>0.27777777777777779</v>
      </c>
      <c r="V41" s="149">
        <f t="shared" si="5"/>
        <v>1</v>
      </c>
      <c r="W41" s="149">
        <f t="shared" si="5"/>
        <v>0.44444444444444442</v>
      </c>
      <c r="X41" s="149">
        <f t="shared" si="5"/>
        <v>0.5</v>
      </c>
      <c r="Y41" s="149">
        <f t="shared" si="5"/>
        <v>0.83333333333333337</v>
      </c>
      <c r="Z41" s="149">
        <f t="shared" si="5"/>
        <v>0.7</v>
      </c>
    </row>
    <row r="42" spans="1:26" ht="15.6">
      <c r="A42" s="143">
        <v>32</v>
      </c>
      <c r="B42" s="73" t="str">
        <f>'CAT I'!B42</f>
        <v>AME20038</v>
      </c>
      <c r="C42" s="171" t="str">
        <f>'CAT I'!C42</f>
        <v>HRITIK RANJAN</v>
      </c>
      <c r="D42" s="74">
        <f>ESE!Y37</f>
        <v>2</v>
      </c>
      <c r="E42" s="74">
        <f>ESE!Z37</f>
        <v>1</v>
      </c>
      <c r="F42" s="74">
        <f>ESE!AA37</f>
        <v>2</v>
      </c>
      <c r="G42" s="74">
        <f>ESE!AB37</f>
        <v>2</v>
      </c>
      <c r="H42" s="74">
        <f>ESE!AC37</f>
        <v>2</v>
      </c>
      <c r="I42" s="74">
        <f>ESE!AD37</f>
        <v>2</v>
      </c>
      <c r="J42" s="74">
        <f>ESE!AE37</f>
        <v>2</v>
      </c>
      <c r="K42" s="74">
        <f>ESE!AF37</f>
        <v>2</v>
      </c>
      <c r="L42" s="74">
        <f>ESE!AG37</f>
        <v>2</v>
      </c>
      <c r="M42" s="74">
        <f>ESE!AH37</f>
        <v>2</v>
      </c>
      <c r="N42" s="74">
        <f>ESE!AI37</f>
        <v>10</v>
      </c>
      <c r="O42" s="74">
        <f>ESE!AJ37</f>
        <v>5</v>
      </c>
      <c r="P42" s="74">
        <f>ESE!AK37</f>
        <v>13</v>
      </c>
      <c r="Q42" s="74">
        <f>ESE!AL37</f>
        <v>6</v>
      </c>
      <c r="R42" s="74">
        <f>ESE!AM37</f>
        <v>8</v>
      </c>
      <c r="S42" s="74">
        <f>ESE!AN37</f>
        <v>12</v>
      </c>
      <c r="T42" s="148">
        <f t="shared" si="4"/>
        <v>73</v>
      </c>
      <c r="U42" s="149">
        <f t="shared" si="5"/>
        <v>0.44444444444444442</v>
      </c>
      <c r="V42" s="149">
        <f t="shared" si="5"/>
        <v>0.94444444444444442</v>
      </c>
      <c r="W42" s="149">
        <f t="shared" si="5"/>
        <v>0.55555555555555558</v>
      </c>
      <c r="X42" s="149">
        <f t="shared" si="5"/>
        <v>0.66666666666666663</v>
      </c>
      <c r="Y42" s="149">
        <f t="shared" si="5"/>
        <v>0.88888888888888884</v>
      </c>
      <c r="Z42" s="149">
        <f t="shared" si="5"/>
        <v>1</v>
      </c>
    </row>
    <row r="43" spans="1:26" ht="15.6">
      <c r="A43" s="143">
        <v>33</v>
      </c>
      <c r="B43" s="73" t="str">
        <f>'CAT I'!B43</f>
        <v>AME20040</v>
      </c>
      <c r="C43" s="171" t="str">
        <f>'CAT I'!C43</f>
        <v>ISHAN SRIVASTAVA</v>
      </c>
      <c r="D43" s="74">
        <f>ESE!Y38</f>
        <v>2</v>
      </c>
      <c r="E43" s="74">
        <f>ESE!Z38</f>
        <v>1</v>
      </c>
      <c r="F43" s="74">
        <f>ESE!AA38</f>
        <v>2</v>
      </c>
      <c r="G43" s="74">
        <f>ESE!AB38</f>
        <v>1</v>
      </c>
      <c r="H43" s="74">
        <f>ESE!AC38</f>
        <v>2</v>
      </c>
      <c r="I43" s="74">
        <f>ESE!AD38</f>
        <v>2</v>
      </c>
      <c r="J43" s="74">
        <f>ESE!AE38</f>
        <v>2</v>
      </c>
      <c r="K43" s="74">
        <f>ESE!AF38</f>
        <v>2</v>
      </c>
      <c r="L43" s="74">
        <f>ESE!AG38</f>
        <v>2</v>
      </c>
      <c r="M43" s="74">
        <f>ESE!AH38</f>
        <v>2</v>
      </c>
      <c r="N43" s="74">
        <f>ESE!AI38</f>
        <v>5</v>
      </c>
      <c r="O43" s="74">
        <f>ESE!AJ38</f>
        <v>3</v>
      </c>
      <c r="P43" s="74">
        <f>ESE!AK38</f>
        <v>8</v>
      </c>
      <c r="Q43" s="74">
        <f>ESE!AL38</f>
        <v>4</v>
      </c>
      <c r="R43" s="74">
        <f>ESE!AM38</f>
        <v>8</v>
      </c>
      <c r="S43" s="74">
        <f>ESE!AN38</f>
        <v>6</v>
      </c>
      <c r="T43" s="148">
        <f t="shared" si="4"/>
        <v>52</v>
      </c>
      <c r="U43" s="149">
        <f t="shared" si="5"/>
        <v>0.33333333333333331</v>
      </c>
      <c r="V43" s="149">
        <f t="shared" si="5"/>
        <v>0.61111111111111116</v>
      </c>
      <c r="W43" s="149">
        <f t="shared" si="5"/>
        <v>0.44444444444444442</v>
      </c>
      <c r="X43" s="149">
        <f t="shared" si="5"/>
        <v>0.66666666666666663</v>
      </c>
      <c r="Y43" s="149">
        <f t="shared" si="5"/>
        <v>0.55555555555555558</v>
      </c>
      <c r="Z43" s="149">
        <f t="shared" si="5"/>
        <v>0.5</v>
      </c>
    </row>
    <row r="44" spans="1:26" ht="15.6">
      <c r="A44" s="143">
        <v>34</v>
      </c>
      <c r="B44" s="73" t="str">
        <f>'CAT I'!B44</f>
        <v>AME20041</v>
      </c>
      <c r="C44" s="171" t="str">
        <f>'CAT I'!C44</f>
        <v>ITTYMATHEW JOSE</v>
      </c>
      <c r="D44" s="74">
        <f>ESE!Y39</f>
        <v>2</v>
      </c>
      <c r="E44" s="74">
        <f>ESE!Z39</f>
        <v>1</v>
      </c>
      <c r="F44" s="74">
        <f>ESE!AA39</f>
        <v>2</v>
      </c>
      <c r="G44" s="74">
        <f>ESE!AB39</f>
        <v>1</v>
      </c>
      <c r="H44" s="74">
        <f>ESE!AC39</f>
        <v>2</v>
      </c>
      <c r="I44" s="74">
        <f>ESE!AD39</f>
        <v>2</v>
      </c>
      <c r="J44" s="74">
        <f>ESE!AE39</f>
        <v>2</v>
      </c>
      <c r="K44" s="74">
        <f>ESE!AF39</f>
        <v>2</v>
      </c>
      <c r="L44" s="74">
        <f>ESE!AG39</f>
        <v>2</v>
      </c>
      <c r="M44" s="74">
        <f>ESE!AH39</f>
        <v>2</v>
      </c>
      <c r="N44" s="74">
        <f>ESE!AI39</f>
        <v>6</v>
      </c>
      <c r="O44" s="74">
        <f>ESE!AJ39</f>
        <v>8</v>
      </c>
      <c r="P44" s="74">
        <f>ESE!AK39</f>
        <v>2</v>
      </c>
      <c r="Q44" s="74">
        <f>ESE!AL39</f>
        <v>11</v>
      </c>
      <c r="R44" s="74">
        <f>ESE!AM39</f>
        <v>9</v>
      </c>
      <c r="S44" s="74">
        <f>ESE!AN39</f>
        <v>8</v>
      </c>
      <c r="T44" s="148">
        <f t="shared" si="4"/>
        <v>62</v>
      </c>
      <c r="U44" s="149">
        <f t="shared" si="5"/>
        <v>0.61111111111111116</v>
      </c>
      <c r="V44" s="149">
        <f t="shared" si="5"/>
        <v>0.27777777777777779</v>
      </c>
      <c r="W44" s="149">
        <f t="shared" si="5"/>
        <v>0.83333333333333337</v>
      </c>
      <c r="X44" s="149">
        <f t="shared" si="5"/>
        <v>0.72222222222222221</v>
      </c>
      <c r="Y44" s="149">
        <f t="shared" si="5"/>
        <v>0.66666666666666663</v>
      </c>
      <c r="Z44" s="149">
        <f t="shared" si="5"/>
        <v>0.6</v>
      </c>
    </row>
    <row r="45" spans="1:26" ht="15.6">
      <c r="A45" s="143">
        <v>35</v>
      </c>
      <c r="B45" s="73" t="str">
        <f>'CAT I'!B45</f>
        <v>AME20042</v>
      </c>
      <c r="C45" s="171" t="str">
        <f>'CAT I'!C45</f>
        <v>JAI VISHNU</v>
      </c>
      <c r="D45" s="74">
        <f>ESE!Y40</f>
        <v>2</v>
      </c>
      <c r="E45" s="74">
        <f>ESE!Z40</f>
        <v>1</v>
      </c>
      <c r="F45" s="74">
        <f>ESE!AA40</f>
        <v>2</v>
      </c>
      <c r="G45" s="74">
        <f>ESE!AB40</f>
        <v>1</v>
      </c>
      <c r="H45" s="74">
        <f>ESE!AC40</f>
        <v>2</v>
      </c>
      <c r="I45" s="74">
        <f>ESE!AD40</f>
        <v>2</v>
      </c>
      <c r="J45" s="74">
        <f>ESE!AE40</f>
        <v>2</v>
      </c>
      <c r="K45" s="74">
        <f>ESE!AF40</f>
        <v>2</v>
      </c>
      <c r="L45" s="74">
        <f>ESE!AG40</f>
        <v>2</v>
      </c>
      <c r="M45" s="74">
        <f>ESE!AH40</f>
        <v>2</v>
      </c>
      <c r="N45" s="74">
        <f>ESE!AI40</f>
        <v>7</v>
      </c>
      <c r="O45" s="74">
        <f>ESE!AJ40</f>
        <v>14</v>
      </c>
      <c r="P45" s="74">
        <f>ESE!AK40</f>
        <v>10</v>
      </c>
      <c r="Q45" s="74">
        <f>ESE!AL40</f>
        <v>9</v>
      </c>
      <c r="R45" s="74">
        <f>ESE!AM40</f>
        <v>3</v>
      </c>
      <c r="S45" s="74">
        <f>ESE!AN40</f>
        <v>11</v>
      </c>
      <c r="T45" s="148">
        <f t="shared" si="4"/>
        <v>72</v>
      </c>
      <c r="U45" s="149">
        <f t="shared" si="5"/>
        <v>0.94444444444444442</v>
      </c>
      <c r="V45" s="149">
        <f t="shared" si="5"/>
        <v>0.72222222222222221</v>
      </c>
      <c r="W45" s="149">
        <f t="shared" si="5"/>
        <v>0.72222222222222221</v>
      </c>
      <c r="X45" s="149">
        <f t="shared" si="5"/>
        <v>0.3888888888888889</v>
      </c>
      <c r="Y45" s="149">
        <f t="shared" si="5"/>
        <v>0.83333333333333337</v>
      </c>
      <c r="Z45" s="149">
        <f t="shared" si="5"/>
        <v>0.7</v>
      </c>
    </row>
    <row r="46" spans="1:26" ht="15.6">
      <c r="A46" s="143">
        <v>36</v>
      </c>
      <c r="B46" s="73" t="str">
        <f>'CAT I'!B46</f>
        <v>AME20043</v>
      </c>
      <c r="C46" s="171" t="str">
        <f>'CAT I'!C46</f>
        <v>JAYASHANTHAN</v>
      </c>
      <c r="D46" s="74">
        <f>ESE!Y41</f>
        <v>2</v>
      </c>
      <c r="E46" s="74">
        <f>ESE!Z41</f>
        <v>2</v>
      </c>
      <c r="F46" s="74">
        <f>ESE!AA41</f>
        <v>2</v>
      </c>
      <c r="G46" s="74">
        <f>ESE!AB41</f>
        <v>2</v>
      </c>
      <c r="H46" s="74">
        <f>ESE!AC41</f>
        <v>2</v>
      </c>
      <c r="I46" s="74">
        <f>ESE!AD41</f>
        <v>2</v>
      </c>
      <c r="J46" s="74">
        <f>ESE!AE41</f>
        <v>2</v>
      </c>
      <c r="K46" s="74">
        <f>ESE!AF41</f>
        <v>2</v>
      </c>
      <c r="L46" s="74">
        <f>ESE!AG41</f>
        <v>2</v>
      </c>
      <c r="M46" s="74">
        <f>ESE!AH41</f>
        <v>2</v>
      </c>
      <c r="N46" s="74">
        <f>ESE!AI41</f>
        <v>5</v>
      </c>
      <c r="O46" s="74">
        <f>ESE!AJ41</f>
        <v>3</v>
      </c>
      <c r="P46" s="74">
        <f>ESE!AK41</f>
        <v>2</v>
      </c>
      <c r="Q46" s="74">
        <f>ESE!AL41</f>
        <v>7</v>
      </c>
      <c r="R46" s="74">
        <f>ESE!AM41</f>
        <v>14</v>
      </c>
      <c r="S46" s="74">
        <f>ESE!AN41</f>
        <v>14</v>
      </c>
      <c r="T46" s="148">
        <f t="shared" si="4"/>
        <v>65</v>
      </c>
      <c r="U46" s="149">
        <f t="shared" si="5"/>
        <v>0.3888888888888889</v>
      </c>
      <c r="V46" s="149">
        <f t="shared" si="5"/>
        <v>0.33333333333333331</v>
      </c>
      <c r="W46" s="149">
        <f t="shared" si="5"/>
        <v>0.61111111111111116</v>
      </c>
      <c r="X46" s="149">
        <f t="shared" si="5"/>
        <v>1</v>
      </c>
      <c r="Y46" s="149">
        <f t="shared" si="5"/>
        <v>1</v>
      </c>
      <c r="Z46" s="149">
        <f t="shared" si="5"/>
        <v>0.5</v>
      </c>
    </row>
    <row r="47" spans="1:26" ht="15.6">
      <c r="A47" s="143">
        <v>37</v>
      </c>
      <c r="B47" s="73" t="str">
        <f>'CAT I'!B47</f>
        <v>AME20044</v>
      </c>
      <c r="C47" s="171" t="str">
        <f>'CAT I'!C47</f>
        <v>JEEVA. R</v>
      </c>
      <c r="D47" s="74">
        <f>ESE!Y42</f>
        <v>2</v>
      </c>
      <c r="E47" s="74">
        <f>ESE!Z42</f>
        <v>1</v>
      </c>
      <c r="F47" s="74">
        <f>ESE!AA42</f>
        <v>2</v>
      </c>
      <c r="G47" s="74">
        <f>ESE!AB42</f>
        <v>1</v>
      </c>
      <c r="H47" s="74">
        <f>ESE!AC42</f>
        <v>2</v>
      </c>
      <c r="I47" s="74">
        <f>ESE!AD42</f>
        <v>2</v>
      </c>
      <c r="J47" s="74">
        <f>ESE!AE42</f>
        <v>2</v>
      </c>
      <c r="K47" s="74">
        <f>ESE!AF42</f>
        <v>2</v>
      </c>
      <c r="L47" s="74">
        <f>ESE!AG42</f>
        <v>2</v>
      </c>
      <c r="M47" s="74">
        <f>ESE!AH42</f>
        <v>2</v>
      </c>
      <c r="N47" s="74">
        <f>ESE!AI42</f>
        <v>7</v>
      </c>
      <c r="O47" s="74">
        <f>ESE!AJ42</f>
        <v>4</v>
      </c>
      <c r="P47" s="74">
        <f>ESE!AK42</f>
        <v>11</v>
      </c>
      <c r="Q47" s="74">
        <f>ESE!AL42</f>
        <v>2</v>
      </c>
      <c r="R47" s="74">
        <f>ESE!AM42</f>
        <v>9</v>
      </c>
      <c r="S47" s="74">
        <f>ESE!AN42</f>
        <v>2</v>
      </c>
      <c r="T47" s="148">
        <f t="shared" si="4"/>
        <v>53</v>
      </c>
      <c r="U47" s="149">
        <f t="shared" si="5"/>
        <v>0.3888888888888889</v>
      </c>
      <c r="V47" s="149">
        <f t="shared" si="5"/>
        <v>0.77777777777777779</v>
      </c>
      <c r="W47" s="149">
        <f t="shared" si="5"/>
        <v>0.33333333333333331</v>
      </c>
      <c r="X47" s="149">
        <f t="shared" si="5"/>
        <v>0.72222222222222221</v>
      </c>
      <c r="Y47" s="149">
        <f t="shared" si="5"/>
        <v>0.33333333333333331</v>
      </c>
      <c r="Z47" s="149">
        <f t="shared" si="5"/>
        <v>0.7</v>
      </c>
    </row>
    <row r="48" spans="1:26" ht="15.6">
      <c r="A48" s="143">
        <v>38</v>
      </c>
      <c r="B48" s="73" t="str">
        <f>'CAT I'!B48</f>
        <v>AME20045</v>
      </c>
      <c r="C48" s="171" t="str">
        <f>'CAT I'!C48</f>
        <v>JESTIN V YOHANNAN</v>
      </c>
      <c r="D48" s="74">
        <f>ESE!Y43</f>
        <v>2</v>
      </c>
      <c r="E48" s="74">
        <f>ESE!Z43</f>
        <v>1</v>
      </c>
      <c r="F48" s="74">
        <f>ESE!AA43</f>
        <v>2</v>
      </c>
      <c r="G48" s="74">
        <f>ESE!AB43</f>
        <v>2</v>
      </c>
      <c r="H48" s="74">
        <f>ESE!AC43</f>
        <v>2</v>
      </c>
      <c r="I48" s="74">
        <f>ESE!AD43</f>
        <v>2</v>
      </c>
      <c r="J48" s="74">
        <f>ESE!AE43</f>
        <v>2</v>
      </c>
      <c r="K48" s="74">
        <f>ESE!AF43</f>
        <v>2</v>
      </c>
      <c r="L48" s="74">
        <f>ESE!AG43</f>
        <v>2</v>
      </c>
      <c r="M48" s="74">
        <f>ESE!AH43</f>
        <v>2</v>
      </c>
      <c r="N48" s="74">
        <f>ESE!AI43</f>
        <v>8</v>
      </c>
      <c r="O48" s="74">
        <f>ESE!AJ43</f>
        <v>11</v>
      </c>
      <c r="P48" s="74">
        <f>ESE!AK43</f>
        <v>14</v>
      </c>
      <c r="Q48" s="74">
        <f>ESE!AL43</f>
        <v>6</v>
      </c>
      <c r="R48" s="74">
        <f>ESE!AM43</f>
        <v>5</v>
      </c>
      <c r="S48" s="74">
        <f>ESE!AN43</f>
        <v>5</v>
      </c>
      <c r="T48" s="148">
        <f t="shared" si="4"/>
        <v>68</v>
      </c>
      <c r="U48" s="149">
        <f t="shared" si="5"/>
        <v>0.77777777777777779</v>
      </c>
      <c r="V48" s="149">
        <f t="shared" si="5"/>
        <v>1</v>
      </c>
      <c r="W48" s="149">
        <f t="shared" si="5"/>
        <v>0.55555555555555558</v>
      </c>
      <c r="X48" s="149">
        <f t="shared" si="5"/>
        <v>0.5</v>
      </c>
      <c r="Y48" s="149">
        <f t="shared" si="5"/>
        <v>0.5</v>
      </c>
      <c r="Z48" s="149">
        <f t="shared" si="5"/>
        <v>0.8</v>
      </c>
    </row>
    <row r="49" spans="1:26" ht="15.6">
      <c r="A49" s="143">
        <v>39</v>
      </c>
      <c r="B49" s="73" t="str">
        <f>'CAT I'!B49</f>
        <v>AME20046</v>
      </c>
      <c r="C49" s="171" t="str">
        <f>'CAT I'!C49</f>
        <v>JOE MERVIN</v>
      </c>
      <c r="D49" s="74">
        <f>ESE!Y44</f>
        <v>2</v>
      </c>
      <c r="E49" s="74">
        <f>ESE!Z44</f>
        <v>1</v>
      </c>
      <c r="F49" s="74">
        <f>ESE!AA44</f>
        <v>2</v>
      </c>
      <c r="G49" s="74">
        <f>ESE!AB44</f>
        <v>1</v>
      </c>
      <c r="H49" s="74">
        <f>ESE!AC44</f>
        <v>2</v>
      </c>
      <c r="I49" s="74">
        <f>ESE!AD44</f>
        <v>2</v>
      </c>
      <c r="J49" s="74">
        <f>ESE!AE44</f>
        <v>2</v>
      </c>
      <c r="K49" s="74">
        <f>ESE!AF44</f>
        <v>2</v>
      </c>
      <c r="L49" s="74">
        <f>ESE!AG44</f>
        <v>2</v>
      </c>
      <c r="M49" s="74">
        <f>ESE!AH44</f>
        <v>2</v>
      </c>
      <c r="N49" s="74">
        <f>ESE!AI44</f>
        <v>8</v>
      </c>
      <c r="O49" s="74">
        <f>ESE!AJ44</f>
        <v>3</v>
      </c>
      <c r="P49" s="74">
        <f>ESE!AK44</f>
        <v>9</v>
      </c>
      <c r="Q49" s="74">
        <f>ESE!AL44</f>
        <v>6</v>
      </c>
      <c r="R49" s="74">
        <f>ESE!AM44</f>
        <v>9</v>
      </c>
      <c r="S49" s="74">
        <f>ESE!AN44</f>
        <v>5</v>
      </c>
      <c r="T49" s="148">
        <f t="shared" si="4"/>
        <v>58</v>
      </c>
      <c r="U49" s="149">
        <f t="shared" si="5"/>
        <v>0.33333333333333331</v>
      </c>
      <c r="V49" s="149">
        <f t="shared" si="5"/>
        <v>0.66666666666666663</v>
      </c>
      <c r="W49" s="149">
        <f t="shared" si="5"/>
        <v>0.55555555555555558</v>
      </c>
      <c r="X49" s="149">
        <f t="shared" si="5"/>
        <v>0.72222222222222221</v>
      </c>
      <c r="Y49" s="149">
        <f t="shared" si="5"/>
        <v>0.5</v>
      </c>
      <c r="Z49" s="149">
        <f t="shared" si="5"/>
        <v>0.8</v>
      </c>
    </row>
    <row r="50" spans="1:26" ht="15.6">
      <c r="A50" s="143">
        <v>40</v>
      </c>
      <c r="B50" s="73" t="str">
        <f>'CAT I'!B50</f>
        <v>AME20047</v>
      </c>
      <c r="C50" s="171" t="str">
        <f>'CAT I'!C50</f>
        <v>JOEL SAJI KOKKAPARAMPIL</v>
      </c>
      <c r="D50" s="74">
        <f>ESE!Y45</f>
        <v>2</v>
      </c>
      <c r="E50" s="74">
        <f>ESE!Z45</f>
        <v>2</v>
      </c>
      <c r="F50" s="74">
        <f>ESE!AA45</f>
        <v>2</v>
      </c>
      <c r="G50" s="74">
        <f>ESE!AB45</f>
        <v>2</v>
      </c>
      <c r="H50" s="74">
        <f>ESE!AC45</f>
        <v>2</v>
      </c>
      <c r="I50" s="74">
        <f>ESE!AD45</f>
        <v>2</v>
      </c>
      <c r="J50" s="74">
        <f>ESE!AE45</f>
        <v>2</v>
      </c>
      <c r="K50" s="74">
        <f>ESE!AF45</f>
        <v>2</v>
      </c>
      <c r="L50" s="74">
        <f>ESE!AG45</f>
        <v>2</v>
      </c>
      <c r="M50" s="74">
        <f>ESE!AH45</f>
        <v>2</v>
      </c>
      <c r="N50" s="74">
        <f>ESE!AI45</f>
        <v>7</v>
      </c>
      <c r="O50" s="74">
        <f>ESE!AJ45</f>
        <v>13</v>
      </c>
      <c r="P50" s="74">
        <f>ESE!AK45</f>
        <v>9</v>
      </c>
      <c r="Q50" s="74">
        <f>ESE!AL45</f>
        <v>11</v>
      </c>
      <c r="R50" s="74">
        <f>ESE!AM45</f>
        <v>11</v>
      </c>
      <c r="S50" s="74">
        <f>ESE!AN45</f>
        <v>11</v>
      </c>
      <c r="T50" s="148">
        <f t="shared" si="4"/>
        <v>82</v>
      </c>
      <c r="U50" s="149">
        <f t="shared" si="5"/>
        <v>0.94444444444444442</v>
      </c>
      <c r="V50" s="149">
        <f t="shared" si="5"/>
        <v>0.72222222222222221</v>
      </c>
      <c r="W50" s="149">
        <f t="shared" si="5"/>
        <v>0.83333333333333337</v>
      </c>
      <c r="X50" s="149">
        <f t="shared" si="5"/>
        <v>0.83333333333333337</v>
      </c>
      <c r="Y50" s="149">
        <f t="shared" si="5"/>
        <v>0.83333333333333337</v>
      </c>
      <c r="Z50" s="149">
        <f t="shared" si="5"/>
        <v>0.7</v>
      </c>
    </row>
    <row r="51" spans="1:26" ht="15.6">
      <c r="A51" s="143">
        <v>41</v>
      </c>
      <c r="B51" s="73" t="str">
        <f>'CAT I'!B51</f>
        <v>AME20048</v>
      </c>
      <c r="C51" s="171" t="str">
        <f>'CAT I'!C51</f>
        <v>JOHN JOBY</v>
      </c>
      <c r="D51" s="74">
        <f>ESE!Y46</f>
        <v>2</v>
      </c>
      <c r="E51" s="74">
        <f>ESE!Z46</f>
        <v>1</v>
      </c>
      <c r="F51" s="74">
        <f>ESE!AA46</f>
        <v>2</v>
      </c>
      <c r="G51" s="74">
        <f>ESE!AB46</f>
        <v>1</v>
      </c>
      <c r="H51" s="74">
        <f>ESE!AC46</f>
        <v>2</v>
      </c>
      <c r="I51" s="74">
        <f>ESE!AD46</f>
        <v>2</v>
      </c>
      <c r="J51" s="74">
        <f>ESE!AE46</f>
        <v>2</v>
      </c>
      <c r="K51" s="74">
        <f>ESE!AF46</f>
        <v>2</v>
      </c>
      <c r="L51" s="74">
        <f>ESE!AG46</f>
        <v>2</v>
      </c>
      <c r="M51" s="74">
        <f>ESE!AH46</f>
        <v>2</v>
      </c>
      <c r="N51" s="74">
        <f>ESE!AI46</f>
        <v>9</v>
      </c>
      <c r="O51" s="74">
        <f>ESE!AJ46</f>
        <v>5</v>
      </c>
      <c r="P51" s="74">
        <f>ESE!AK46</f>
        <v>10</v>
      </c>
      <c r="Q51" s="74">
        <f>ESE!AL46</f>
        <v>10</v>
      </c>
      <c r="R51" s="74">
        <f>ESE!AM46</f>
        <v>1</v>
      </c>
      <c r="S51" s="74">
        <f>ESE!AN46</f>
        <v>10</v>
      </c>
      <c r="T51" s="148">
        <f t="shared" si="4"/>
        <v>63</v>
      </c>
      <c r="U51" s="149">
        <f t="shared" si="5"/>
        <v>0.44444444444444442</v>
      </c>
      <c r="V51" s="149">
        <f t="shared" si="5"/>
        <v>0.72222222222222221</v>
      </c>
      <c r="W51" s="149">
        <f t="shared" si="5"/>
        <v>0.77777777777777779</v>
      </c>
      <c r="X51" s="149">
        <f t="shared" si="5"/>
        <v>0.27777777777777779</v>
      </c>
      <c r="Y51" s="149">
        <f t="shared" si="5"/>
        <v>0.77777777777777779</v>
      </c>
      <c r="Z51" s="149">
        <f t="shared" si="5"/>
        <v>0.9</v>
      </c>
    </row>
    <row r="52" spans="1:26" ht="15.6">
      <c r="A52" s="143">
        <v>42</v>
      </c>
      <c r="B52" s="73" t="str">
        <f>'CAT I'!B52</f>
        <v>AME20049</v>
      </c>
      <c r="C52" s="171" t="str">
        <f>'CAT I'!C52</f>
        <v>KANNAN T</v>
      </c>
      <c r="D52" s="74">
        <f>ESE!Y47</f>
        <v>2</v>
      </c>
      <c r="E52" s="74">
        <f>ESE!Z47</f>
        <v>2</v>
      </c>
      <c r="F52" s="74">
        <f>ESE!AA47</f>
        <v>2</v>
      </c>
      <c r="G52" s="74">
        <f>ESE!AB47</f>
        <v>1</v>
      </c>
      <c r="H52" s="74">
        <f>ESE!AC47</f>
        <v>2</v>
      </c>
      <c r="I52" s="74">
        <f>ESE!AD47</f>
        <v>2</v>
      </c>
      <c r="J52" s="74">
        <f>ESE!AE47</f>
        <v>2</v>
      </c>
      <c r="K52" s="74">
        <f>ESE!AF47</f>
        <v>2</v>
      </c>
      <c r="L52" s="74">
        <f>ESE!AG47</f>
        <v>2</v>
      </c>
      <c r="M52" s="74">
        <f>ESE!AH47</f>
        <v>2</v>
      </c>
      <c r="N52" s="74">
        <f>ESE!AI47</f>
        <v>7</v>
      </c>
      <c r="O52" s="74">
        <f>ESE!AJ47</f>
        <v>6</v>
      </c>
      <c r="P52" s="74">
        <f>ESE!AK47</f>
        <v>4</v>
      </c>
      <c r="Q52" s="74">
        <f>ESE!AL47</f>
        <v>7</v>
      </c>
      <c r="R52" s="74">
        <f>ESE!AM47</f>
        <v>8</v>
      </c>
      <c r="S52" s="74">
        <f>ESE!AN47</f>
        <v>9</v>
      </c>
      <c r="T52" s="148">
        <f t="shared" si="4"/>
        <v>60</v>
      </c>
      <c r="U52" s="149">
        <f t="shared" si="5"/>
        <v>0.55555555555555558</v>
      </c>
      <c r="V52" s="149">
        <f t="shared" si="5"/>
        <v>0.3888888888888889</v>
      </c>
      <c r="W52" s="149">
        <f t="shared" si="5"/>
        <v>0.61111111111111116</v>
      </c>
      <c r="X52" s="149">
        <f t="shared" si="5"/>
        <v>0.66666666666666663</v>
      </c>
      <c r="Y52" s="149">
        <f t="shared" si="5"/>
        <v>0.72222222222222221</v>
      </c>
      <c r="Z52" s="149">
        <f t="shared" si="5"/>
        <v>0.7</v>
      </c>
    </row>
    <row r="53" spans="1:26" ht="15.6">
      <c r="A53" s="143">
        <v>43</v>
      </c>
      <c r="B53" s="73" t="str">
        <f>'CAT I'!B53</f>
        <v>AME20050</v>
      </c>
      <c r="C53" s="171" t="str">
        <f>'CAT I'!C53</f>
        <v>KASIVISWANATHA KUMAR A</v>
      </c>
      <c r="D53" s="74">
        <f>ESE!Y48</f>
        <v>2</v>
      </c>
      <c r="E53" s="74">
        <f>ESE!Z48</f>
        <v>1</v>
      </c>
      <c r="F53" s="74">
        <f>ESE!AA48</f>
        <v>2</v>
      </c>
      <c r="G53" s="74">
        <f>ESE!AB48</f>
        <v>2</v>
      </c>
      <c r="H53" s="74">
        <f>ESE!AC48</f>
        <v>2</v>
      </c>
      <c r="I53" s="74">
        <f>ESE!AD48</f>
        <v>2</v>
      </c>
      <c r="J53" s="74">
        <f>ESE!AE48</f>
        <v>2</v>
      </c>
      <c r="K53" s="74">
        <f>ESE!AF48</f>
        <v>2</v>
      </c>
      <c r="L53" s="74">
        <f>ESE!AG48</f>
        <v>2</v>
      </c>
      <c r="M53" s="74">
        <f>ESE!AH48</f>
        <v>2</v>
      </c>
      <c r="N53" s="74">
        <f>ESE!AI48</f>
        <v>6</v>
      </c>
      <c r="O53" s="74">
        <f>ESE!AJ48</f>
        <v>11</v>
      </c>
      <c r="P53" s="74">
        <f>ESE!AK48</f>
        <v>2</v>
      </c>
      <c r="Q53" s="74">
        <f>ESE!AL48</f>
        <v>9</v>
      </c>
      <c r="R53" s="74">
        <f>ESE!AM48</f>
        <v>2</v>
      </c>
      <c r="S53" s="74">
        <f>ESE!AN48</f>
        <v>4</v>
      </c>
      <c r="T53" s="148">
        <f t="shared" si="4"/>
        <v>53</v>
      </c>
      <c r="U53" s="149">
        <f t="shared" si="5"/>
        <v>0.77777777777777779</v>
      </c>
      <c r="V53" s="149">
        <f t="shared" si="5"/>
        <v>0.33333333333333331</v>
      </c>
      <c r="W53" s="149">
        <f t="shared" si="5"/>
        <v>0.72222222222222221</v>
      </c>
      <c r="X53" s="149">
        <f t="shared" si="5"/>
        <v>0.33333333333333331</v>
      </c>
      <c r="Y53" s="149">
        <f t="shared" si="5"/>
        <v>0.44444444444444442</v>
      </c>
      <c r="Z53" s="149">
        <f t="shared" si="5"/>
        <v>0.6</v>
      </c>
    </row>
    <row r="54" spans="1:26" ht="15.6">
      <c r="A54" s="143">
        <v>44</v>
      </c>
      <c r="B54" s="73" t="str">
        <f>'CAT I'!B54</f>
        <v>AME20051</v>
      </c>
      <c r="C54" s="171" t="str">
        <f>'CAT I'!C54</f>
        <v>K KEERTHIVAASAN</v>
      </c>
      <c r="D54" s="74">
        <f>ESE!Y49</f>
        <v>1</v>
      </c>
      <c r="E54" s="74">
        <f>ESE!Z49</f>
        <v>1</v>
      </c>
      <c r="F54" s="74">
        <f>ESE!AA49</f>
        <v>1</v>
      </c>
      <c r="G54" s="74">
        <f>ESE!AB49</f>
        <v>2</v>
      </c>
      <c r="H54" s="74">
        <f>ESE!AC49</f>
        <v>2</v>
      </c>
      <c r="I54" s="74">
        <f>ESE!AD49</f>
        <v>2</v>
      </c>
      <c r="J54" s="74">
        <f>ESE!AE49</f>
        <v>1</v>
      </c>
      <c r="K54" s="74">
        <f>ESE!AF49</f>
        <v>1</v>
      </c>
      <c r="L54" s="74">
        <f>ESE!AG49</f>
        <v>2</v>
      </c>
      <c r="M54" s="74">
        <f>ESE!AH49</f>
        <v>2</v>
      </c>
      <c r="N54" s="74">
        <f>ESE!AI49</f>
        <v>10</v>
      </c>
      <c r="O54" s="74">
        <f>ESE!AJ49</f>
        <v>14</v>
      </c>
      <c r="P54" s="74">
        <f>ESE!AK49</f>
        <v>14</v>
      </c>
      <c r="Q54" s="74">
        <f>ESE!AL49</f>
        <v>14</v>
      </c>
      <c r="R54" s="74">
        <f>ESE!AM49</f>
        <v>14</v>
      </c>
      <c r="S54" s="74">
        <f>ESE!AN49</f>
        <v>11</v>
      </c>
      <c r="T54" s="148">
        <f t="shared" si="4"/>
        <v>92</v>
      </c>
      <c r="U54" s="149">
        <f t="shared" si="5"/>
        <v>0.88888888888888884</v>
      </c>
      <c r="V54" s="149">
        <f t="shared" si="5"/>
        <v>0.94444444444444442</v>
      </c>
      <c r="W54" s="149">
        <f t="shared" si="5"/>
        <v>1</v>
      </c>
      <c r="X54" s="149">
        <f t="shared" si="5"/>
        <v>0.88888888888888884</v>
      </c>
      <c r="Y54" s="149">
        <f t="shared" si="5"/>
        <v>0.83333333333333337</v>
      </c>
      <c r="Z54" s="149">
        <f t="shared" si="5"/>
        <v>1</v>
      </c>
    </row>
    <row r="55" spans="1:26" ht="15.6">
      <c r="A55" s="143">
        <v>45</v>
      </c>
      <c r="B55" s="73" t="str">
        <f>'CAT I'!B55</f>
        <v>AME20052</v>
      </c>
      <c r="C55" s="171" t="str">
        <f>'CAT I'!C55</f>
        <v>KHARSHIV PREETH K</v>
      </c>
      <c r="D55" s="74">
        <f>ESE!Y50</f>
        <v>2</v>
      </c>
      <c r="E55" s="74">
        <f>ESE!Z50</f>
        <v>1</v>
      </c>
      <c r="F55" s="74">
        <f>ESE!AA50</f>
        <v>2</v>
      </c>
      <c r="G55" s="74">
        <f>ESE!AB50</f>
        <v>2</v>
      </c>
      <c r="H55" s="74">
        <f>ESE!AC50</f>
        <v>2</v>
      </c>
      <c r="I55" s="74">
        <f>ESE!AD50</f>
        <v>2</v>
      </c>
      <c r="J55" s="74">
        <f>ESE!AE50</f>
        <v>2</v>
      </c>
      <c r="K55" s="74">
        <f>ESE!AF50</f>
        <v>2</v>
      </c>
      <c r="L55" s="74">
        <f>ESE!AG50</f>
        <v>2</v>
      </c>
      <c r="M55" s="74">
        <f>ESE!AH50</f>
        <v>2</v>
      </c>
      <c r="N55" s="74">
        <f>ESE!AI50</f>
        <v>9</v>
      </c>
      <c r="O55" s="74">
        <f>ESE!AJ50</f>
        <v>6</v>
      </c>
      <c r="P55" s="74">
        <f>ESE!AK50</f>
        <v>7</v>
      </c>
      <c r="Q55" s="74">
        <f>ESE!AL50</f>
        <v>12</v>
      </c>
      <c r="R55" s="74">
        <f>ESE!AM50</f>
        <v>13</v>
      </c>
      <c r="S55" s="74">
        <f>ESE!AN50</f>
        <v>1</v>
      </c>
      <c r="T55" s="148">
        <f t="shared" si="4"/>
        <v>67</v>
      </c>
      <c r="U55" s="149">
        <f t="shared" si="5"/>
        <v>0.5</v>
      </c>
      <c r="V55" s="149">
        <f t="shared" si="5"/>
        <v>0.61111111111111116</v>
      </c>
      <c r="W55" s="149">
        <f t="shared" si="5"/>
        <v>0.88888888888888884</v>
      </c>
      <c r="X55" s="149">
        <f t="shared" si="5"/>
        <v>0.94444444444444442</v>
      </c>
      <c r="Y55" s="149">
        <f t="shared" si="5"/>
        <v>0.27777777777777779</v>
      </c>
      <c r="Z55" s="149">
        <f t="shared" si="5"/>
        <v>0.9</v>
      </c>
    </row>
    <row r="56" spans="1:26" ht="15.6">
      <c r="A56" s="143">
        <v>46</v>
      </c>
      <c r="B56" s="73" t="str">
        <f>'CAT I'!B56</f>
        <v>AME20053</v>
      </c>
      <c r="C56" s="171" t="str">
        <f>'CAT I'!C56</f>
        <v>KIRTHIK RAJ.K</v>
      </c>
      <c r="D56" s="74">
        <f>ESE!Y51</f>
        <v>2</v>
      </c>
      <c r="E56" s="74">
        <f>ESE!Z51</f>
        <v>1</v>
      </c>
      <c r="F56" s="74">
        <f>ESE!AA51</f>
        <v>2</v>
      </c>
      <c r="G56" s="74">
        <f>ESE!AB51</f>
        <v>2</v>
      </c>
      <c r="H56" s="74">
        <f>ESE!AC51</f>
        <v>2</v>
      </c>
      <c r="I56" s="74">
        <f>ESE!AD51</f>
        <v>2</v>
      </c>
      <c r="J56" s="74">
        <f>ESE!AE51</f>
        <v>2</v>
      </c>
      <c r="K56" s="74">
        <f>ESE!AF51</f>
        <v>2</v>
      </c>
      <c r="L56" s="74">
        <f>ESE!AG51</f>
        <v>2</v>
      </c>
      <c r="M56" s="74">
        <f>ESE!AH51</f>
        <v>2</v>
      </c>
      <c r="N56" s="74">
        <f>ESE!AI51</f>
        <v>7</v>
      </c>
      <c r="O56" s="74">
        <f>ESE!AJ51</f>
        <v>1</v>
      </c>
      <c r="P56" s="74">
        <f>ESE!AK51</f>
        <v>8</v>
      </c>
      <c r="Q56" s="74">
        <f>ESE!AL51</f>
        <v>10</v>
      </c>
      <c r="R56" s="74">
        <f>ESE!AM51</f>
        <v>14</v>
      </c>
      <c r="S56" s="74">
        <f>ESE!AN51</f>
        <v>3</v>
      </c>
      <c r="T56" s="148">
        <f t="shared" si="4"/>
        <v>62</v>
      </c>
      <c r="U56" s="149">
        <f t="shared" si="5"/>
        <v>0.22222222222222221</v>
      </c>
      <c r="V56" s="149">
        <f t="shared" si="5"/>
        <v>0.66666666666666663</v>
      </c>
      <c r="W56" s="149">
        <f t="shared" si="5"/>
        <v>0.77777777777777779</v>
      </c>
      <c r="X56" s="149">
        <f t="shared" si="5"/>
        <v>1</v>
      </c>
      <c r="Y56" s="149">
        <f t="shared" si="5"/>
        <v>0.3888888888888889</v>
      </c>
      <c r="Z56" s="149">
        <f t="shared" si="5"/>
        <v>0.7</v>
      </c>
    </row>
    <row r="57" spans="1:26" ht="15.6">
      <c r="A57" s="143">
        <v>47</v>
      </c>
      <c r="B57" s="73" t="str">
        <f>'CAT I'!B57</f>
        <v>AME20054</v>
      </c>
      <c r="C57" s="171" t="str">
        <f>'CAT I'!C57</f>
        <v>KOUSTUBH KUMAR CHOUDHARY</v>
      </c>
      <c r="D57" s="74">
        <f>ESE!Y52</f>
        <v>2</v>
      </c>
      <c r="E57" s="74">
        <f>ESE!Z52</f>
        <v>2</v>
      </c>
      <c r="F57" s="74">
        <f>ESE!AA52</f>
        <v>2</v>
      </c>
      <c r="G57" s="74">
        <f>ESE!AB52</f>
        <v>2</v>
      </c>
      <c r="H57" s="74">
        <f>ESE!AC52</f>
        <v>2</v>
      </c>
      <c r="I57" s="74">
        <f>ESE!AD52</f>
        <v>2</v>
      </c>
      <c r="J57" s="74">
        <f>ESE!AE52</f>
        <v>2</v>
      </c>
      <c r="K57" s="74">
        <f>ESE!AF52</f>
        <v>2</v>
      </c>
      <c r="L57" s="74">
        <f>ESE!AG52</f>
        <v>2</v>
      </c>
      <c r="M57" s="74">
        <f>ESE!AH52</f>
        <v>2</v>
      </c>
      <c r="N57" s="74">
        <f>ESE!AI52</f>
        <v>5</v>
      </c>
      <c r="O57" s="74">
        <f>ESE!AJ52</f>
        <v>13</v>
      </c>
      <c r="P57" s="74">
        <f>ESE!AK52</f>
        <v>9</v>
      </c>
      <c r="Q57" s="74">
        <f>ESE!AL52</f>
        <v>2</v>
      </c>
      <c r="R57" s="74">
        <f>ESE!AM52</f>
        <v>13</v>
      </c>
      <c r="S57" s="74">
        <f>ESE!AN52</f>
        <v>0</v>
      </c>
      <c r="T57" s="148">
        <f t="shared" si="4"/>
        <v>62</v>
      </c>
      <c r="U57" s="149">
        <f t="shared" si="5"/>
        <v>0.94444444444444442</v>
      </c>
      <c r="V57" s="149">
        <f t="shared" si="5"/>
        <v>0.72222222222222221</v>
      </c>
      <c r="W57" s="149">
        <f t="shared" si="5"/>
        <v>0.33333333333333331</v>
      </c>
      <c r="X57" s="149">
        <f t="shared" si="5"/>
        <v>0.94444444444444442</v>
      </c>
      <c r="Y57" s="149">
        <f t="shared" si="5"/>
        <v>0.22222222222222221</v>
      </c>
      <c r="Z57" s="149">
        <f t="shared" si="5"/>
        <v>0.5</v>
      </c>
    </row>
    <row r="58" spans="1:26" ht="15.6">
      <c r="A58" s="143">
        <v>48</v>
      </c>
      <c r="B58" s="73" t="str">
        <f>'CAT I'!B58</f>
        <v>AME20055</v>
      </c>
      <c r="C58" s="171" t="str">
        <f>'CAT I'!C58</f>
        <v>MADASAMY.S</v>
      </c>
      <c r="D58" s="74">
        <f>ESE!Y53</f>
        <v>2</v>
      </c>
      <c r="E58" s="74">
        <f>ESE!Z53</f>
        <v>1</v>
      </c>
      <c r="F58" s="74">
        <f>ESE!AA53</f>
        <v>2</v>
      </c>
      <c r="G58" s="74">
        <f>ESE!AB53</f>
        <v>1</v>
      </c>
      <c r="H58" s="74">
        <f>ESE!AC53</f>
        <v>2</v>
      </c>
      <c r="I58" s="74">
        <f>ESE!AD53</f>
        <v>2</v>
      </c>
      <c r="J58" s="74">
        <f>ESE!AE53</f>
        <v>2</v>
      </c>
      <c r="K58" s="74">
        <f>ESE!AF53</f>
        <v>2</v>
      </c>
      <c r="L58" s="74">
        <f>ESE!AG53</f>
        <v>2</v>
      </c>
      <c r="M58" s="74">
        <f>ESE!AH53</f>
        <v>2</v>
      </c>
      <c r="N58" s="74">
        <f>ESE!AI53</f>
        <v>8</v>
      </c>
      <c r="O58" s="74">
        <f>ESE!AJ53</f>
        <v>10</v>
      </c>
      <c r="P58" s="74">
        <f>ESE!AK53</f>
        <v>13</v>
      </c>
      <c r="Q58" s="74">
        <f>ESE!AL53</f>
        <v>2</v>
      </c>
      <c r="R58" s="74">
        <f>ESE!AM53</f>
        <v>12</v>
      </c>
      <c r="S58" s="74">
        <f>ESE!AN53</f>
        <v>12</v>
      </c>
      <c r="T58" s="148">
        <f t="shared" si="4"/>
        <v>75</v>
      </c>
      <c r="U58" s="149">
        <f t="shared" si="5"/>
        <v>0.72222222222222221</v>
      </c>
      <c r="V58" s="149">
        <f t="shared" si="5"/>
        <v>0.88888888888888884</v>
      </c>
      <c r="W58" s="149">
        <f t="shared" si="5"/>
        <v>0.33333333333333331</v>
      </c>
      <c r="X58" s="149">
        <f t="shared" si="5"/>
        <v>0.88888888888888884</v>
      </c>
      <c r="Y58" s="149">
        <f t="shared" si="5"/>
        <v>0.88888888888888884</v>
      </c>
      <c r="Z58" s="149">
        <f t="shared" si="5"/>
        <v>0.8</v>
      </c>
    </row>
    <row r="59" spans="1:26" ht="15.6">
      <c r="A59" s="143">
        <v>49</v>
      </c>
      <c r="B59" s="73" t="str">
        <f>'CAT I'!B59</f>
        <v>AME20057</v>
      </c>
      <c r="C59" s="171" t="str">
        <f>'CAT I'!C59</f>
        <v>MANOHARLAL S</v>
      </c>
      <c r="D59" s="74">
        <f>ESE!Y54</f>
        <v>2</v>
      </c>
      <c r="E59" s="74">
        <f>ESE!Z54</f>
        <v>1</v>
      </c>
      <c r="F59" s="74">
        <f>ESE!AA54</f>
        <v>2</v>
      </c>
      <c r="G59" s="74">
        <f>ESE!AB54</f>
        <v>1</v>
      </c>
      <c r="H59" s="74">
        <f>ESE!AC54</f>
        <v>2</v>
      </c>
      <c r="I59" s="74">
        <f>ESE!AD54</f>
        <v>2</v>
      </c>
      <c r="J59" s="74">
        <f>ESE!AE54</f>
        <v>2</v>
      </c>
      <c r="K59" s="74">
        <f>ESE!AF54</f>
        <v>2</v>
      </c>
      <c r="L59" s="74">
        <f>ESE!AG54</f>
        <v>2</v>
      </c>
      <c r="M59" s="74">
        <f>ESE!AH54</f>
        <v>2</v>
      </c>
      <c r="N59" s="74">
        <f>ESE!AI54</f>
        <v>6</v>
      </c>
      <c r="O59" s="74">
        <f>ESE!AJ54</f>
        <v>9</v>
      </c>
      <c r="P59" s="74">
        <f>ESE!AK54</f>
        <v>2</v>
      </c>
      <c r="Q59" s="74">
        <f>ESE!AL54</f>
        <v>10</v>
      </c>
      <c r="R59" s="74">
        <f>ESE!AM54</f>
        <v>10</v>
      </c>
      <c r="S59" s="74">
        <f>ESE!AN54</f>
        <v>0</v>
      </c>
      <c r="T59" s="148">
        <f t="shared" si="4"/>
        <v>55</v>
      </c>
      <c r="U59" s="149">
        <f t="shared" si="5"/>
        <v>0.66666666666666663</v>
      </c>
      <c r="V59" s="149">
        <f t="shared" si="5"/>
        <v>0.27777777777777779</v>
      </c>
      <c r="W59" s="149">
        <f t="shared" si="5"/>
        <v>0.77777777777777779</v>
      </c>
      <c r="X59" s="149">
        <f t="shared" si="5"/>
        <v>0.77777777777777779</v>
      </c>
      <c r="Y59" s="149">
        <f t="shared" si="5"/>
        <v>0.22222222222222221</v>
      </c>
      <c r="Z59" s="149">
        <f t="shared" si="5"/>
        <v>0.6</v>
      </c>
    </row>
    <row r="60" spans="1:26" ht="15.6">
      <c r="A60" s="143">
        <v>50</v>
      </c>
      <c r="B60" s="73" t="str">
        <f>'CAT I'!B60</f>
        <v>AME20058</v>
      </c>
      <c r="C60" s="171" t="str">
        <f>'CAT I'!C60</f>
        <v>MATHEW SHARON</v>
      </c>
      <c r="D60" s="74">
        <f>ESE!Y55</f>
        <v>2</v>
      </c>
      <c r="E60" s="74">
        <f>ESE!Z55</f>
        <v>1</v>
      </c>
      <c r="F60" s="74">
        <f>ESE!AA55</f>
        <v>2</v>
      </c>
      <c r="G60" s="74">
        <f>ESE!AB55</f>
        <v>2</v>
      </c>
      <c r="H60" s="74">
        <f>ESE!AC55</f>
        <v>2</v>
      </c>
      <c r="I60" s="74">
        <f>ESE!AD55</f>
        <v>2</v>
      </c>
      <c r="J60" s="74">
        <f>ESE!AE55</f>
        <v>2</v>
      </c>
      <c r="K60" s="74">
        <f>ESE!AF55</f>
        <v>2</v>
      </c>
      <c r="L60" s="74">
        <f>ESE!AG55</f>
        <v>2</v>
      </c>
      <c r="M60" s="74">
        <f>ESE!AH55</f>
        <v>2</v>
      </c>
      <c r="N60" s="74">
        <f>ESE!AI55</f>
        <v>10</v>
      </c>
      <c r="O60" s="74">
        <f>ESE!AJ55</f>
        <v>11</v>
      </c>
      <c r="P60" s="74">
        <f>ESE!AK55</f>
        <v>11</v>
      </c>
      <c r="Q60" s="74">
        <f>ESE!AL55</f>
        <v>2</v>
      </c>
      <c r="R60" s="74">
        <f>ESE!AM55</f>
        <v>5</v>
      </c>
      <c r="S60" s="74">
        <f>ESE!AN55</f>
        <v>7</v>
      </c>
      <c r="T60" s="148">
        <f t="shared" si="4"/>
        <v>65</v>
      </c>
      <c r="U60" s="149">
        <f t="shared" si="5"/>
        <v>0.77777777777777779</v>
      </c>
      <c r="V60" s="149">
        <f t="shared" si="5"/>
        <v>0.83333333333333337</v>
      </c>
      <c r="W60" s="149">
        <f t="shared" si="5"/>
        <v>0.33333333333333331</v>
      </c>
      <c r="X60" s="149">
        <f t="shared" si="5"/>
        <v>0.5</v>
      </c>
      <c r="Y60" s="149">
        <f t="shared" si="5"/>
        <v>0.61111111111111116</v>
      </c>
      <c r="Z60" s="149">
        <f t="shared" si="5"/>
        <v>1</v>
      </c>
    </row>
    <row r="61" spans="1:26" ht="15.6">
      <c r="A61" s="143">
        <v>51</v>
      </c>
      <c r="B61" s="73" t="str">
        <f>'CAT I'!B61</f>
        <v>AME20059</v>
      </c>
      <c r="C61" s="171" t="str">
        <f>'CAT I'!C61</f>
        <v>MINNALRAJA</v>
      </c>
      <c r="D61" s="74">
        <f>ESE!Y56</f>
        <v>0</v>
      </c>
      <c r="E61" s="74">
        <f>ESE!Z56</f>
        <v>0</v>
      </c>
      <c r="F61" s="74">
        <f>ESE!AA56</f>
        <v>0</v>
      </c>
      <c r="G61" s="74">
        <f>ESE!AB56</f>
        <v>0</v>
      </c>
      <c r="H61" s="74">
        <f>ESE!AC56</f>
        <v>0</v>
      </c>
      <c r="I61" s="74">
        <f>ESE!AD56</f>
        <v>0</v>
      </c>
      <c r="J61" s="74">
        <f>ESE!AE56</f>
        <v>0</v>
      </c>
      <c r="K61" s="74">
        <f>ESE!AF56</f>
        <v>0</v>
      </c>
      <c r="L61" s="74">
        <f>ESE!AG56</f>
        <v>0</v>
      </c>
      <c r="M61" s="74">
        <f>ESE!AH56</f>
        <v>0</v>
      </c>
      <c r="N61" s="74">
        <f>ESE!AI56</f>
        <v>0</v>
      </c>
      <c r="O61" s="74">
        <f>ESE!AJ56</f>
        <v>0</v>
      </c>
      <c r="P61" s="74">
        <f>ESE!AK56</f>
        <v>0</v>
      </c>
      <c r="Q61" s="74">
        <f>ESE!AL56</f>
        <v>0</v>
      </c>
      <c r="R61" s="74">
        <f>ESE!AM56</f>
        <v>0</v>
      </c>
      <c r="S61" s="74">
        <f>ESE!AN56</f>
        <v>0</v>
      </c>
      <c r="T61" s="148">
        <f t="shared" si="4"/>
        <v>0</v>
      </c>
      <c r="U61" s="149">
        <f t="shared" si="5"/>
        <v>0</v>
      </c>
      <c r="V61" s="149">
        <f t="shared" si="5"/>
        <v>0</v>
      </c>
      <c r="W61" s="149">
        <f t="shared" si="5"/>
        <v>0</v>
      </c>
      <c r="X61" s="149">
        <f t="shared" si="5"/>
        <v>0</v>
      </c>
      <c r="Y61" s="149">
        <f t="shared" si="5"/>
        <v>0</v>
      </c>
      <c r="Z61" s="149">
        <f t="shared" si="5"/>
        <v>0</v>
      </c>
    </row>
    <row r="62" spans="1:26" ht="15.6">
      <c r="A62" s="143">
        <v>52</v>
      </c>
      <c r="B62" s="73" t="str">
        <f>'CAT I'!B62</f>
        <v>AME20060</v>
      </c>
      <c r="C62" s="171" t="str">
        <f>'CAT I'!C62</f>
        <v>MOHAMMED ARHAM SHARIFF</v>
      </c>
      <c r="D62" s="74">
        <f>ESE!Y57</f>
        <v>0</v>
      </c>
      <c r="E62" s="74">
        <f>ESE!Z57</f>
        <v>0</v>
      </c>
      <c r="F62" s="74">
        <f>ESE!AA57</f>
        <v>0</v>
      </c>
      <c r="G62" s="74">
        <f>ESE!AB57</f>
        <v>0</v>
      </c>
      <c r="H62" s="74">
        <f>ESE!AC57</f>
        <v>0</v>
      </c>
      <c r="I62" s="74">
        <f>ESE!AD57</f>
        <v>0</v>
      </c>
      <c r="J62" s="74">
        <f>ESE!AE57</f>
        <v>0</v>
      </c>
      <c r="K62" s="74">
        <f>ESE!AF57</f>
        <v>0</v>
      </c>
      <c r="L62" s="74">
        <f>ESE!AG57</f>
        <v>0</v>
      </c>
      <c r="M62" s="74">
        <f>ESE!AH57</f>
        <v>0</v>
      </c>
      <c r="N62" s="74">
        <f>ESE!AI57</f>
        <v>0</v>
      </c>
      <c r="O62" s="74">
        <f>ESE!AJ57</f>
        <v>0</v>
      </c>
      <c r="P62" s="74">
        <f>ESE!AK57</f>
        <v>0</v>
      </c>
      <c r="Q62" s="74">
        <f>ESE!AL57</f>
        <v>0</v>
      </c>
      <c r="R62" s="74">
        <f>ESE!AM57</f>
        <v>0</v>
      </c>
      <c r="S62" s="74">
        <f>ESE!AN57</f>
        <v>0</v>
      </c>
      <c r="T62" s="148">
        <f t="shared" si="4"/>
        <v>0</v>
      </c>
      <c r="U62" s="149">
        <f t="shared" si="5"/>
        <v>0</v>
      </c>
      <c r="V62" s="149">
        <f t="shared" si="5"/>
        <v>0</v>
      </c>
      <c r="W62" s="149">
        <f t="shared" si="5"/>
        <v>0</v>
      </c>
      <c r="X62" s="149">
        <f t="shared" si="5"/>
        <v>0</v>
      </c>
      <c r="Y62" s="149">
        <f t="shared" si="5"/>
        <v>0</v>
      </c>
      <c r="Z62" s="149">
        <f t="shared" si="5"/>
        <v>0</v>
      </c>
    </row>
    <row r="63" spans="1:26" ht="15.6">
      <c r="A63" s="143">
        <v>53</v>
      </c>
      <c r="B63" s="73" t="str">
        <f>'CAT I'!B63</f>
        <v>AME20063</v>
      </c>
      <c r="C63" s="171" t="str">
        <f>'CAT I'!C63</f>
        <v>MOUNIKANTH. K. S</v>
      </c>
      <c r="D63" s="74">
        <f>ESE!Y58</f>
        <v>2</v>
      </c>
      <c r="E63" s="74">
        <f>ESE!Z58</f>
        <v>1</v>
      </c>
      <c r="F63" s="74">
        <f>ESE!AA58</f>
        <v>2</v>
      </c>
      <c r="G63" s="74">
        <f>ESE!AB58</f>
        <v>1</v>
      </c>
      <c r="H63" s="74">
        <f>ESE!AC58</f>
        <v>2</v>
      </c>
      <c r="I63" s="74">
        <f>ESE!AD58</f>
        <v>1</v>
      </c>
      <c r="J63" s="74">
        <f>ESE!AE58</f>
        <v>1</v>
      </c>
      <c r="K63" s="74">
        <f>ESE!AF58</f>
        <v>1</v>
      </c>
      <c r="L63" s="74">
        <f>ESE!AG58</f>
        <v>2</v>
      </c>
      <c r="M63" s="74">
        <f>ESE!AH58</f>
        <v>2</v>
      </c>
      <c r="N63" s="74">
        <f>ESE!AI58</f>
        <v>9</v>
      </c>
      <c r="O63" s="74">
        <f>ESE!AJ58</f>
        <v>13</v>
      </c>
      <c r="P63" s="74">
        <f>ESE!AK58</f>
        <v>14</v>
      </c>
      <c r="Q63" s="74">
        <f>ESE!AL58</f>
        <v>11</v>
      </c>
      <c r="R63" s="74">
        <f>ESE!AM58</f>
        <v>14</v>
      </c>
      <c r="S63" s="74">
        <f>ESE!AN58</f>
        <v>12</v>
      </c>
      <c r="T63" s="148">
        <f t="shared" si="4"/>
        <v>88</v>
      </c>
      <c r="U63" s="149">
        <f t="shared" si="5"/>
        <v>0.88888888888888884</v>
      </c>
      <c r="V63" s="149">
        <f t="shared" si="5"/>
        <v>0.94444444444444442</v>
      </c>
      <c r="W63" s="149">
        <f t="shared" si="5"/>
        <v>0.77777777777777779</v>
      </c>
      <c r="X63" s="149">
        <f t="shared" si="5"/>
        <v>0.88888888888888884</v>
      </c>
      <c r="Y63" s="149">
        <f t="shared" si="5"/>
        <v>0.88888888888888884</v>
      </c>
      <c r="Z63" s="149">
        <f t="shared" si="5"/>
        <v>0.9</v>
      </c>
    </row>
    <row r="64" spans="1:26" ht="15.6">
      <c r="A64" s="143">
        <v>54</v>
      </c>
      <c r="B64" s="73" t="str">
        <f>'CAT I'!B64</f>
        <v>AME20064</v>
      </c>
      <c r="C64" s="171" t="str">
        <f>'CAT I'!C64</f>
        <v>MUHAMED YACIN</v>
      </c>
      <c r="D64" s="74">
        <f>ESE!Y59</f>
        <v>2</v>
      </c>
      <c r="E64" s="74">
        <f>ESE!Z59</f>
        <v>1</v>
      </c>
      <c r="F64" s="74">
        <f>ESE!AA59</f>
        <v>2</v>
      </c>
      <c r="G64" s="74">
        <f>ESE!AB59</f>
        <v>1</v>
      </c>
      <c r="H64" s="74">
        <f>ESE!AC59</f>
        <v>2</v>
      </c>
      <c r="I64" s="74">
        <f>ESE!AD59</f>
        <v>2</v>
      </c>
      <c r="J64" s="74">
        <f>ESE!AE59</f>
        <v>2</v>
      </c>
      <c r="K64" s="74">
        <f>ESE!AF59</f>
        <v>2</v>
      </c>
      <c r="L64" s="74">
        <f>ESE!AG59</f>
        <v>2</v>
      </c>
      <c r="M64" s="74">
        <f>ESE!AH59</f>
        <v>2</v>
      </c>
      <c r="N64" s="74">
        <f>ESE!AI59</f>
        <v>9</v>
      </c>
      <c r="O64" s="74">
        <f>ESE!AJ59</f>
        <v>9</v>
      </c>
      <c r="P64" s="74">
        <f>ESE!AK59</f>
        <v>13</v>
      </c>
      <c r="Q64" s="74">
        <f>ESE!AL59</f>
        <v>9</v>
      </c>
      <c r="R64" s="74">
        <f>ESE!AM59</f>
        <v>5</v>
      </c>
      <c r="S64" s="74">
        <f>ESE!AN59</f>
        <v>9</v>
      </c>
      <c r="T64" s="148">
        <f t="shared" si="4"/>
        <v>72</v>
      </c>
      <c r="U64" s="149">
        <f t="shared" si="5"/>
        <v>0.66666666666666663</v>
      </c>
      <c r="V64" s="149">
        <f t="shared" si="5"/>
        <v>0.88888888888888884</v>
      </c>
      <c r="W64" s="149">
        <f t="shared" si="5"/>
        <v>0.72222222222222221</v>
      </c>
      <c r="X64" s="149">
        <f t="shared" si="5"/>
        <v>0.5</v>
      </c>
      <c r="Y64" s="149">
        <f t="shared" si="5"/>
        <v>0.72222222222222221</v>
      </c>
      <c r="Z64" s="149">
        <f t="shared" si="5"/>
        <v>0.9</v>
      </c>
    </row>
    <row r="65" spans="1:26" ht="15.6">
      <c r="A65" s="143">
        <v>55</v>
      </c>
      <c r="B65" s="73" t="str">
        <f>'CAT I'!B65</f>
        <v>AME20065</v>
      </c>
      <c r="C65" s="171" t="str">
        <f>'CAT I'!C65</f>
        <v>MUTHURAMALINGAM</v>
      </c>
      <c r="D65" s="74">
        <f>ESE!Y60</f>
        <v>2</v>
      </c>
      <c r="E65" s="74">
        <f>ESE!Z60</f>
        <v>2</v>
      </c>
      <c r="F65" s="74">
        <f>ESE!AA60</f>
        <v>2</v>
      </c>
      <c r="G65" s="74">
        <f>ESE!AB60</f>
        <v>2</v>
      </c>
      <c r="H65" s="74">
        <f>ESE!AC60</f>
        <v>2</v>
      </c>
      <c r="I65" s="74">
        <f>ESE!AD60</f>
        <v>2</v>
      </c>
      <c r="J65" s="74">
        <f>ESE!AE60</f>
        <v>2</v>
      </c>
      <c r="K65" s="74">
        <f>ESE!AF60</f>
        <v>2</v>
      </c>
      <c r="L65" s="74">
        <f>ESE!AG60</f>
        <v>2</v>
      </c>
      <c r="M65" s="74">
        <f>ESE!AH60</f>
        <v>2</v>
      </c>
      <c r="N65" s="74">
        <f>ESE!AI60</f>
        <v>6</v>
      </c>
      <c r="O65" s="74">
        <f>ESE!AJ60</f>
        <v>13</v>
      </c>
      <c r="P65" s="74">
        <f>ESE!AK60</f>
        <v>0</v>
      </c>
      <c r="Q65" s="74">
        <f>ESE!AL60</f>
        <v>14</v>
      </c>
      <c r="R65" s="74">
        <f>ESE!AM60</f>
        <v>3</v>
      </c>
      <c r="S65" s="74">
        <f>ESE!AN60</f>
        <v>14</v>
      </c>
      <c r="T65" s="148">
        <f t="shared" si="4"/>
        <v>70</v>
      </c>
      <c r="U65" s="149">
        <f t="shared" si="5"/>
        <v>0.94444444444444442</v>
      </c>
      <c r="V65" s="149">
        <f t="shared" si="5"/>
        <v>0.22222222222222221</v>
      </c>
      <c r="W65" s="149">
        <f t="shared" si="5"/>
        <v>1</v>
      </c>
      <c r="X65" s="149">
        <f t="shared" si="5"/>
        <v>0.3888888888888889</v>
      </c>
      <c r="Y65" s="149">
        <f t="shared" si="5"/>
        <v>1</v>
      </c>
      <c r="Z65" s="149">
        <f t="shared" si="5"/>
        <v>0.6</v>
      </c>
    </row>
    <row r="66" spans="1:26" ht="15.6">
      <c r="A66" s="143">
        <v>56</v>
      </c>
      <c r="B66" s="73" t="str">
        <f>'CAT I'!B66</f>
        <v>AME20067</v>
      </c>
      <c r="C66" s="171" t="str">
        <f>'CAT I'!C66</f>
        <v>NANDU</v>
      </c>
      <c r="D66" s="74">
        <f>ESE!Y61</f>
        <v>1</v>
      </c>
      <c r="E66" s="74">
        <f>ESE!Z61</f>
        <v>1</v>
      </c>
      <c r="F66" s="74">
        <f>ESE!AA61</f>
        <v>2</v>
      </c>
      <c r="G66" s="74">
        <f>ESE!AB61</f>
        <v>1</v>
      </c>
      <c r="H66" s="74">
        <f>ESE!AC61</f>
        <v>1</v>
      </c>
      <c r="I66" s="74">
        <f>ESE!AD61</f>
        <v>1</v>
      </c>
      <c r="J66" s="74">
        <f>ESE!AE61</f>
        <v>2</v>
      </c>
      <c r="K66" s="74">
        <f>ESE!AF61</f>
        <v>1</v>
      </c>
      <c r="L66" s="74">
        <f>ESE!AG61</f>
        <v>1</v>
      </c>
      <c r="M66" s="74">
        <f>ESE!AH61</f>
        <v>2</v>
      </c>
      <c r="N66" s="74">
        <f>ESE!AI61</f>
        <v>5</v>
      </c>
      <c r="O66" s="74">
        <f>ESE!AJ61</f>
        <v>10</v>
      </c>
      <c r="P66" s="74">
        <f>ESE!AK61</f>
        <v>10</v>
      </c>
      <c r="Q66" s="74">
        <f>ESE!AL61</f>
        <v>12</v>
      </c>
      <c r="R66" s="74">
        <f>ESE!AM61</f>
        <v>14</v>
      </c>
      <c r="S66" s="74">
        <f>ESE!AN61</f>
        <v>9</v>
      </c>
      <c r="T66" s="148">
        <f t="shared" si="4"/>
        <v>73</v>
      </c>
      <c r="U66" s="149">
        <f t="shared" si="5"/>
        <v>0.66666666666666663</v>
      </c>
      <c r="V66" s="149">
        <f t="shared" si="5"/>
        <v>0.72222222222222221</v>
      </c>
      <c r="W66" s="149">
        <f t="shared" si="5"/>
        <v>0.77777777777777779</v>
      </c>
      <c r="X66" s="149">
        <f t="shared" si="5"/>
        <v>0.94444444444444442</v>
      </c>
      <c r="Y66" s="149">
        <f t="shared" si="5"/>
        <v>0.66666666666666663</v>
      </c>
      <c r="Z66" s="149">
        <f t="shared" si="5"/>
        <v>0.5</v>
      </c>
    </row>
    <row r="67" spans="1:26" ht="15.6">
      <c r="A67" s="143">
        <v>57</v>
      </c>
      <c r="B67" s="73" t="str">
        <f>'CAT I'!B67</f>
        <v>AME20068</v>
      </c>
      <c r="C67" s="171" t="str">
        <f>'CAT I'!C67</f>
        <v>NAVEEN KUMAR M</v>
      </c>
      <c r="D67" s="74">
        <f>ESE!Y62</f>
        <v>2</v>
      </c>
      <c r="E67" s="74">
        <f>ESE!Z62</f>
        <v>2</v>
      </c>
      <c r="F67" s="74">
        <f>ESE!AA62</f>
        <v>2</v>
      </c>
      <c r="G67" s="74">
        <f>ESE!AB62</f>
        <v>2</v>
      </c>
      <c r="H67" s="74">
        <f>ESE!AC62</f>
        <v>2</v>
      </c>
      <c r="I67" s="74">
        <f>ESE!AD62</f>
        <v>2</v>
      </c>
      <c r="J67" s="74">
        <f>ESE!AE62</f>
        <v>2</v>
      </c>
      <c r="K67" s="74">
        <f>ESE!AF62</f>
        <v>2</v>
      </c>
      <c r="L67" s="74">
        <f>ESE!AG62</f>
        <v>2</v>
      </c>
      <c r="M67" s="74">
        <f>ESE!AH62</f>
        <v>2</v>
      </c>
      <c r="N67" s="74">
        <f>ESE!AI62</f>
        <v>6</v>
      </c>
      <c r="O67" s="74">
        <f>ESE!AJ62</f>
        <v>10</v>
      </c>
      <c r="P67" s="74">
        <f>ESE!AK62</f>
        <v>6</v>
      </c>
      <c r="Q67" s="74">
        <f>ESE!AL62</f>
        <v>6</v>
      </c>
      <c r="R67" s="74">
        <f>ESE!AM62</f>
        <v>9</v>
      </c>
      <c r="S67" s="74">
        <f>ESE!AN62</f>
        <v>13</v>
      </c>
      <c r="T67" s="148">
        <f t="shared" si="4"/>
        <v>70</v>
      </c>
      <c r="U67" s="149">
        <f t="shared" si="5"/>
        <v>0.77777777777777779</v>
      </c>
      <c r="V67" s="149">
        <f t="shared" si="5"/>
        <v>0.55555555555555558</v>
      </c>
      <c r="W67" s="149">
        <f t="shared" si="5"/>
        <v>0.55555555555555558</v>
      </c>
      <c r="X67" s="149">
        <f t="shared" si="5"/>
        <v>0.72222222222222221</v>
      </c>
      <c r="Y67" s="149">
        <f t="shared" si="5"/>
        <v>0.94444444444444442</v>
      </c>
      <c r="Z67" s="149">
        <f t="shared" si="5"/>
        <v>0.6</v>
      </c>
    </row>
    <row r="68" spans="1:26" ht="15.6">
      <c r="A68" s="143">
        <v>58</v>
      </c>
      <c r="B68" s="73" t="str">
        <f>'CAT I'!B68</f>
        <v>AME20069</v>
      </c>
      <c r="C68" s="171" t="str">
        <f>'CAT I'!C68</f>
        <v>NIRANJAN R</v>
      </c>
      <c r="D68" s="74">
        <f>ESE!Y63</f>
        <v>1</v>
      </c>
      <c r="E68" s="74">
        <f>ESE!Z63</f>
        <v>1</v>
      </c>
      <c r="F68" s="74">
        <f>ESE!AA63</f>
        <v>2</v>
      </c>
      <c r="G68" s="74">
        <f>ESE!AB63</f>
        <v>2</v>
      </c>
      <c r="H68" s="74">
        <f>ESE!AC63</f>
        <v>2</v>
      </c>
      <c r="I68" s="74">
        <f>ESE!AD63</f>
        <v>2</v>
      </c>
      <c r="J68" s="74">
        <f>ESE!AE63</f>
        <v>2</v>
      </c>
      <c r="K68" s="74">
        <f>ESE!AF63</f>
        <v>1</v>
      </c>
      <c r="L68" s="74">
        <f>ESE!AG63</f>
        <v>1</v>
      </c>
      <c r="M68" s="74">
        <f>ESE!AH63</f>
        <v>2</v>
      </c>
      <c r="N68" s="74">
        <f>ESE!AI63</f>
        <v>10</v>
      </c>
      <c r="O68" s="74">
        <f>ESE!AJ63</f>
        <v>12</v>
      </c>
      <c r="P68" s="74">
        <f>ESE!AK63</f>
        <v>13</v>
      </c>
      <c r="Q68" s="74">
        <f>ESE!AL63</f>
        <v>14</v>
      </c>
      <c r="R68" s="74">
        <f>ESE!AM63</f>
        <v>13</v>
      </c>
      <c r="S68" s="74">
        <f>ESE!AN63</f>
        <v>10</v>
      </c>
      <c r="T68" s="148">
        <f t="shared" si="4"/>
        <v>88</v>
      </c>
      <c r="U68" s="149">
        <f t="shared" si="5"/>
        <v>0.77777777777777779</v>
      </c>
      <c r="V68" s="149">
        <f t="shared" si="5"/>
        <v>0.94444444444444442</v>
      </c>
      <c r="W68" s="149">
        <f t="shared" si="5"/>
        <v>1</v>
      </c>
      <c r="X68" s="149">
        <f t="shared" si="5"/>
        <v>0.88888888888888884</v>
      </c>
      <c r="Y68" s="149">
        <f t="shared" si="5"/>
        <v>0.72222222222222221</v>
      </c>
      <c r="Z68" s="149">
        <f t="shared" si="5"/>
        <v>1</v>
      </c>
    </row>
    <row r="69" spans="1:26" ht="15.6">
      <c r="A69" s="143">
        <v>59</v>
      </c>
      <c r="B69" s="73" t="str">
        <f>'CAT I'!B69</f>
        <v>AME20071</v>
      </c>
      <c r="C69" s="171" t="str">
        <f>'CAT I'!C69</f>
        <v>L.D. PARAMESH</v>
      </c>
      <c r="D69" s="74">
        <f>ESE!Y64</f>
        <v>1</v>
      </c>
      <c r="E69" s="74">
        <f>ESE!Z64</f>
        <v>2</v>
      </c>
      <c r="F69" s="74">
        <f>ESE!AA64</f>
        <v>2</v>
      </c>
      <c r="G69" s="74">
        <f>ESE!AB64</f>
        <v>2</v>
      </c>
      <c r="H69" s="74">
        <f>ESE!AC64</f>
        <v>2</v>
      </c>
      <c r="I69" s="74">
        <f>ESE!AD64</f>
        <v>1</v>
      </c>
      <c r="J69" s="74">
        <f>ESE!AE64</f>
        <v>1</v>
      </c>
      <c r="K69" s="74">
        <f>ESE!AF64</f>
        <v>1</v>
      </c>
      <c r="L69" s="74">
        <f>ESE!AG64</f>
        <v>2</v>
      </c>
      <c r="M69" s="74">
        <f>ESE!AH64</f>
        <v>2</v>
      </c>
      <c r="N69" s="74">
        <f>ESE!AI64</f>
        <v>8</v>
      </c>
      <c r="O69" s="74">
        <f>ESE!AJ64</f>
        <v>11</v>
      </c>
      <c r="P69" s="74">
        <f>ESE!AK64</f>
        <v>14</v>
      </c>
      <c r="Q69" s="74">
        <f>ESE!AL64</f>
        <v>13</v>
      </c>
      <c r="R69" s="74">
        <f>ESE!AM64</f>
        <v>12</v>
      </c>
      <c r="S69" s="74">
        <f>ESE!AN64</f>
        <v>11</v>
      </c>
      <c r="T69" s="148">
        <f t="shared" si="4"/>
        <v>85</v>
      </c>
      <c r="U69" s="149">
        <f t="shared" si="5"/>
        <v>0.77777777777777779</v>
      </c>
      <c r="V69" s="149">
        <f t="shared" si="5"/>
        <v>1</v>
      </c>
      <c r="W69" s="149">
        <f t="shared" si="5"/>
        <v>0.88888888888888884</v>
      </c>
      <c r="X69" s="149">
        <f t="shared" si="5"/>
        <v>0.77777777777777779</v>
      </c>
      <c r="Y69" s="149">
        <f t="shared" si="5"/>
        <v>0.83333333333333337</v>
      </c>
      <c r="Z69" s="149">
        <f t="shared" si="5"/>
        <v>0.8</v>
      </c>
    </row>
    <row r="70" spans="1:26" ht="15.6">
      <c r="A70" s="143">
        <v>60</v>
      </c>
      <c r="B70" s="73" t="str">
        <f>'CAT I'!B70</f>
        <v>AME20072</v>
      </c>
      <c r="C70" s="171" t="str">
        <f>'CAT I'!C70</f>
        <v>PRAMAIYA</v>
      </c>
      <c r="D70" s="74">
        <f>ESE!Y65</f>
        <v>2</v>
      </c>
      <c r="E70" s="74">
        <f>ESE!Z65</f>
        <v>1</v>
      </c>
      <c r="F70" s="74">
        <f>ESE!AA65</f>
        <v>2</v>
      </c>
      <c r="G70" s="74">
        <f>ESE!AB65</f>
        <v>2</v>
      </c>
      <c r="H70" s="74">
        <f>ESE!AC65</f>
        <v>2</v>
      </c>
      <c r="I70" s="74">
        <f>ESE!AD65</f>
        <v>2</v>
      </c>
      <c r="J70" s="74">
        <f>ESE!AE65</f>
        <v>2</v>
      </c>
      <c r="K70" s="74">
        <f>ESE!AF65</f>
        <v>2</v>
      </c>
      <c r="L70" s="74">
        <f>ESE!AG65</f>
        <v>2</v>
      </c>
      <c r="M70" s="74">
        <f>ESE!AH65</f>
        <v>2</v>
      </c>
      <c r="N70" s="74">
        <f>ESE!AI65</f>
        <v>6</v>
      </c>
      <c r="O70" s="74">
        <f>ESE!AJ65</f>
        <v>12</v>
      </c>
      <c r="P70" s="74">
        <f>ESE!AK65</f>
        <v>1</v>
      </c>
      <c r="Q70" s="74">
        <f>ESE!AL65</f>
        <v>2</v>
      </c>
      <c r="R70" s="74">
        <f>ESE!AM65</f>
        <v>9</v>
      </c>
      <c r="S70" s="74">
        <f>ESE!AN65</f>
        <v>3</v>
      </c>
      <c r="T70" s="148">
        <f t="shared" si="4"/>
        <v>52</v>
      </c>
      <c r="U70" s="149">
        <f t="shared" si="5"/>
        <v>0.83333333333333337</v>
      </c>
      <c r="V70" s="149">
        <f t="shared" si="5"/>
        <v>0.27777777777777779</v>
      </c>
      <c r="W70" s="149">
        <f t="shared" si="5"/>
        <v>0.33333333333333331</v>
      </c>
      <c r="X70" s="149">
        <f t="shared" si="5"/>
        <v>0.72222222222222221</v>
      </c>
      <c r="Y70" s="149">
        <f t="shared" si="5"/>
        <v>0.3888888888888889</v>
      </c>
      <c r="Z70" s="149">
        <f t="shared" si="5"/>
        <v>0.6</v>
      </c>
    </row>
    <row r="71" spans="1:26" ht="15.6">
      <c r="A71" s="143">
        <v>61</v>
      </c>
      <c r="B71" s="73" t="str">
        <f>'CAT I'!B71</f>
        <v>AME20074</v>
      </c>
      <c r="C71" s="171" t="str">
        <f>'CAT I'!C71</f>
        <v>PRASANTH</v>
      </c>
      <c r="D71" s="74">
        <f>ESE!Y66</f>
        <v>2</v>
      </c>
      <c r="E71" s="74">
        <f>ESE!Z66</f>
        <v>2</v>
      </c>
      <c r="F71" s="74">
        <f>ESE!AA66</f>
        <v>2</v>
      </c>
      <c r="G71" s="74">
        <f>ESE!AB66</f>
        <v>2</v>
      </c>
      <c r="H71" s="74">
        <f>ESE!AC66</f>
        <v>2</v>
      </c>
      <c r="I71" s="74">
        <f>ESE!AD66</f>
        <v>2</v>
      </c>
      <c r="J71" s="74">
        <f>ESE!AE66</f>
        <v>2</v>
      </c>
      <c r="K71" s="74">
        <f>ESE!AF66</f>
        <v>2</v>
      </c>
      <c r="L71" s="74">
        <f>ESE!AG66</f>
        <v>2</v>
      </c>
      <c r="M71" s="74">
        <f>ESE!AH66</f>
        <v>2</v>
      </c>
      <c r="N71" s="74">
        <f>ESE!AI66</f>
        <v>9</v>
      </c>
      <c r="O71" s="74">
        <f>ESE!AJ66</f>
        <v>11</v>
      </c>
      <c r="P71" s="74">
        <f>ESE!AK66</f>
        <v>9</v>
      </c>
      <c r="Q71" s="74">
        <f>ESE!AL66</f>
        <v>11</v>
      </c>
      <c r="R71" s="74">
        <f>ESE!AM66</f>
        <v>8</v>
      </c>
      <c r="S71" s="74">
        <f>ESE!AN66</f>
        <v>0</v>
      </c>
      <c r="T71" s="148">
        <f t="shared" si="4"/>
        <v>68</v>
      </c>
      <c r="U71" s="149">
        <f t="shared" si="5"/>
        <v>0.83333333333333337</v>
      </c>
      <c r="V71" s="149">
        <f t="shared" si="5"/>
        <v>0.72222222222222221</v>
      </c>
      <c r="W71" s="149">
        <f t="shared" si="5"/>
        <v>0.83333333333333337</v>
      </c>
      <c r="X71" s="149">
        <f t="shared" si="5"/>
        <v>0.66666666666666663</v>
      </c>
      <c r="Y71" s="149">
        <f t="shared" si="5"/>
        <v>0.22222222222222221</v>
      </c>
      <c r="Z71" s="149">
        <f t="shared" si="5"/>
        <v>0.9</v>
      </c>
    </row>
    <row r="72" spans="1:26" ht="15.6">
      <c r="A72" s="143">
        <v>62</v>
      </c>
      <c r="B72" s="73" t="str">
        <f>'CAT I'!B72</f>
        <v>AME20075</v>
      </c>
      <c r="C72" s="171" t="str">
        <f>'CAT I'!C72</f>
        <v>RAVIKUMAR L</v>
      </c>
      <c r="D72" s="74">
        <f>ESE!Y67</f>
        <v>1</v>
      </c>
      <c r="E72" s="74">
        <f>ESE!Z67</f>
        <v>1</v>
      </c>
      <c r="F72" s="74">
        <f>ESE!AA67</f>
        <v>1</v>
      </c>
      <c r="G72" s="74">
        <f>ESE!AB67</f>
        <v>1</v>
      </c>
      <c r="H72" s="74">
        <f>ESE!AC67</f>
        <v>1</v>
      </c>
      <c r="I72" s="74">
        <f>ESE!AD67</f>
        <v>1</v>
      </c>
      <c r="J72" s="74">
        <f>ESE!AE67</f>
        <v>1</v>
      </c>
      <c r="K72" s="74">
        <f>ESE!AF67</f>
        <v>1</v>
      </c>
      <c r="L72" s="74">
        <f>ESE!AG67</f>
        <v>2</v>
      </c>
      <c r="M72" s="74">
        <f>ESE!AH67</f>
        <v>2</v>
      </c>
      <c r="N72" s="74">
        <f>ESE!AI67</f>
        <v>9</v>
      </c>
      <c r="O72" s="74">
        <f>ESE!AJ67</f>
        <v>8</v>
      </c>
      <c r="P72" s="74">
        <f>ESE!AK67</f>
        <v>14</v>
      </c>
      <c r="Q72" s="74">
        <f>ESE!AL67</f>
        <v>12</v>
      </c>
      <c r="R72" s="74">
        <f>ESE!AM67</f>
        <v>13</v>
      </c>
      <c r="S72" s="74">
        <f>ESE!AN67</f>
        <v>7</v>
      </c>
      <c r="T72" s="148">
        <f t="shared" si="4"/>
        <v>75</v>
      </c>
      <c r="U72" s="149">
        <f t="shared" si="5"/>
        <v>0.55555555555555558</v>
      </c>
      <c r="V72" s="149">
        <f t="shared" si="5"/>
        <v>0.88888888888888884</v>
      </c>
      <c r="W72" s="149">
        <f t="shared" si="5"/>
        <v>0.77777777777777779</v>
      </c>
      <c r="X72" s="149">
        <f t="shared" si="5"/>
        <v>0.83333333333333337</v>
      </c>
      <c r="Y72" s="149">
        <f t="shared" si="5"/>
        <v>0.61111111111111116</v>
      </c>
      <c r="Z72" s="149">
        <f t="shared" si="5"/>
        <v>0.9</v>
      </c>
    </row>
    <row r="73" spans="1:26" ht="15.6">
      <c r="A73" s="143">
        <v>63</v>
      </c>
      <c r="B73" s="73" t="str">
        <f>'CAT I'!B73</f>
        <v>AME20076</v>
      </c>
      <c r="C73" s="171" t="str">
        <f>'CAT I'!C73</f>
        <v>ROHITH K</v>
      </c>
      <c r="D73" s="74">
        <f>ESE!Y68</f>
        <v>2</v>
      </c>
      <c r="E73" s="74">
        <f>ESE!Z68</f>
        <v>2</v>
      </c>
      <c r="F73" s="74">
        <f>ESE!AA68</f>
        <v>2</v>
      </c>
      <c r="G73" s="74">
        <f>ESE!AB68</f>
        <v>1</v>
      </c>
      <c r="H73" s="74">
        <f>ESE!AC68</f>
        <v>2</v>
      </c>
      <c r="I73" s="74">
        <f>ESE!AD68</f>
        <v>2</v>
      </c>
      <c r="J73" s="74">
        <f>ESE!AE68</f>
        <v>2</v>
      </c>
      <c r="K73" s="74">
        <f>ESE!AF68</f>
        <v>2</v>
      </c>
      <c r="L73" s="74">
        <f>ESE!AG68</f>
        <v>2</v>
      </c>
      <c r="M73" s="74">
        <f>ESE!AH68</f>
        <v>2</v>
      </c>
      <c r="N73" s="74">
        <f>ESE!AI68</f>
        <v>7</v>
      </c>
      <c r="O73" s="74">
        <f>ESE!AJ68</f>
        <v>0</v>
      </c>
      <c r="P73" s="74">
        <f>ESE!AK68</f>
        <v>4</v>
      </c>
      <c r="Q73" s="74">
        <f>ESE!AL68</f>
        <v>5</v>
      </c>
      <c r="R73" s="74">
        <f>ESE!AM68</f>
        <v>12</v>
      </c>
      <c r="S73" s="74">
        <f>ESE!AN68</f>
        <v>1</v>
      </c>
      <c r="T73" s="148">
        <f t="shared" si="4"/>
        <v>48</v>
      </c>
      <c r="U73" s="149">
        <f t="shared" si="5"/>
        <v>0.22222222222222221</v>
      </c>
      <c r="V73" s="149">
        <f t="shared" si="5"/>
        <v>0.3888888888888889</v>
      </c>
      <c r="W73" s="149">
        <f t="shared" si="5"/>
        <v>0.5</v>
      </c>
      <c r="X73" s="149">
        <f t="shared" si="5"/>
        <v>0.88888888888888884</v>
      </c>
      <c r="Y73" s="149">
        <f t="shared" si="5"/>
        <v>0.27777777777777779</v>
      </c>
      <c r="Z73" s="149">
        <f t="shared" si="5"/>
        <v>0.7</v>
      </c>
    </row>
    <row r="74" spans="1:26" ht="15.6">
      <c r="A74" s="143">
        <v>64</v>
      </c>
      <c r="B74" s="73" t="str">
        <f>'CAT I'!B74</f>
        <v>AME20078</v>
      </c>
      <c r="C74" s="171" t="str">
        <f>'CAT I'!C74</f>
        <v>ROSHAN</v>
      </c>
      <c r="D74" s="74">
        <f>ESE!Y69</f>
        <v>2</v>
      </c>
      <c r="E74" s="74">
        <f>ESE!Z69</f>
        <v>2</v>
      </c>
      <c r="F74" s="74">
        <f>ESE!AA69</f>
        <v>2</v>
      </c>
      <c r="G74" s="74">
        <f>ESE!AB69</f>
        <v>2</v>
      </c>
      <c r="H74" s="74">
        <f>ESE!AC69</f>
        <v>2</v>
      </c>
      <c r="I74" s="74">
        <f>ESE!AD69</f>
        <v>2</v>
      </c>
      <c r="J74" s="74">
        <f>ESE!AE69</f>
        <v>2</v>
      </c>
      <c r="K74" s="74">
        <f>ESE!AF69</f>
        <v>2</v>
      </c>
      <c r="L74" s="74">
        <f>ESE!AG69</f>
        <v>2</v>
      </c>
      <c r="M74" s="74">
        <f>ESE!AH69</f>
        <v>2</v>
      </c>
      <c r="N74" s="74">
        <f>ESE!AI69</f>
        <v>8</v>
      </c>
      <c r="O74" s="74">
        <f>ESE!AJ69</f>
        <v>2</v>
      </c>
      <c r="P74" s="74">
        <f>ESE!AK69</f>
        <v>13</v>
      </c>
      <c r="Q74" s="74">
        <f>ESE!AL69</f>
        <v>11</v>
      </c>
      <c r="R74" s="74">
        <f>ESE!AM69</f>
        <v>7</v>
      </c>
      <c r="S74" s="74">
        <f>ESE!AN69</f>
        <v>2</v>
      </c>
      <c r="T74" s="148">
        <f t="shared" si="4"/>
        <v>63</v>
      </c>
      <c r="U74" s="149">
        <f t="shared" si="5"/>
        <v>0.33333333333333331</v>
      </c>
      <c r="V74" s="149">
        <f t="shared" si="5"/>
        <v>0.94444444444444442</v>
      </c>
      <c r="W74" s="149">
        <f t="shared" si="5"/>
        <v>0.83333333333333337</v>
      </c>
      <c r="X74" s="149">
        <f t="shared" si="5"/>
        <v>0.61111111111111116</v>
      </c>
      <c r="Y74" s="149">
        <f t="shared" si="5"/>
        <v>0.33333333333333331</v>
      </c>
      <c r="Z74" s="149">
        <f t="shared" si="5"/>
        <v>0.8</v>
      </c>
    </row>
    <row r="75" spans="1:26" ht="15.6">
      <c r="A75" s="143">
        <v>65</v>
      </c>
      <c r="B75" s="73" t="str">
        <f>'CAT I'!B75</f>
        <v>AME20079</v>
      </c>
      <c r="C75" s="171" t="str">
        <f>'CAT I'!C75</f>
        <v>SABARENATH KAILASH</v>
      </c>
      <c r="D75" s="74">
        <f>ESE!Y70</f>
        <v>2</v>
      </c>
      <c r="E75" s="74">
        <f>ESE!Z70</f>
        <v>1</v>
      </c>
      <c r="F75" s="74">
        <f>ESE!AA70</f>
        <v>2</v>
      </c>
      <c r="G75" s="74">
        <f>ESE!AB70</f>
        <v>2</v>
      </c>
      <c r="H75" s="74">
        <f>ESE!AC70</f>
        <v>2</v>
      </c>
      <c r="I75" s="74">
        <f>ESE!AD70</f>
        <v>2</v>
      </c>
      <c r="J75" s="74">
        <f>ESE!AE70</f>
        <v>2</v>
      </c>
      <c r="K75" s="74">
        <f>ESE!AF70</f>
        <v>2</v>
      </c>
      <c r="L75" s="74">
        <f>ESE!AG70</f>
        <v>2</v>
      </c>
      <c r="M75" s="74">
        <f>ESE!AH70</f>
        <v>2</v>
      </c>
      <c r="N75" s="74">
        <f>ESE!AI70</f>
        <v>9</v>
      </c>
      <c r="O75" s="74">
        <f>ESE!AJ70</f>
        <v>12</v>
      </c>
      <c r="P75" s="74">
        <f>ESE!AK70</f>
        <v>13</v>
      </c>
      <c r="Q75" s="74">
        <f>ESE!AL70</f>
        <v>6</v>
      </c>
      <c r="R75" s="74">
        <f>ESE!AM70</f>
        <v>4</v>
      </c>
      <c r="S75" s="74">
        <f>ESE!AN70</f>
        <v>2</v>
      </c>
      <c r="T75" s="148">
        <f t="shared" si="4"/>
        <v>65</v>
      </c>
      <c r="U75" s="149">
        <f t="shared" si="5"/>
        <v>0.83333333333333337</v>
      </c>
      <c r="V75" s="149">
        <f t="shared" si="5"/>
        <v>0.94444444444444442</v>
      </c>
      <c r="W75" s="149">
        <f t="shared" si="5"/>
        <v>0.55555555555555558</v>
      </c>
      <c r="X75" s="149">
        <f t="shared" si="5"/>
        <v>0.44444444444444442</v>
      </c>
      <c r="Y75" s="149">
        <f t="shared" si="5"/>
        <v>0.33333333333333331</v>
      </c>
      <c r="Z75" s="149">
        <f t="shared" si="5"/>
        <v>0.9</v>
      </c>
    </row>
    <row r="76" spans="1:26" ht="15.6">
      <c r="A76" s="143">
        <v>66</v>
      </c>
      <c r="B76" s="73" t="str">
        <f>'CAT I'!B76</f>
        <v>AME20080</v>
      </c>
      <c r="C76" s="171" t="str">
        <f>'CAT I'!C76</f>
        <v>N D SAI SUJAY</v>
      </c>
      <c r="D76" s="74">
        <f>ESE!Y71</f>
        <v>2</v>
      </c>
      <c r="E76" s="74">
        <f>ESE!Z71</f>
        <v>1</v>
      </c>
      <c r="F76" s="74">
        <f>ESE!AA71</f>
        <v>2</v>
      </c>
      <c r="G76" s="74">
        <f>ESE!AB71</f>
        <v>2</v>
      </c>
      <c r="H76" s="74">
        <f>ESE!AC71</f>
        <v>2</v>
      </c>
      <c r="I76" s="74">
        <f>ESE!AD71</f>
        <v>2</v>
      </c>
      <c r="J76" s="74">
        <f>ESE!AE71</f>
        <v>2</v>
      </c>
      <c r="K76" s="74">
        <f>ESE!AF71</f>
        <v>2</v>
      </c>
      <c r="L76" s="74">
        <f>ESE!AG71</f>
        <v>2</v>
      </c>
      <c r="M76" s="74">
        <f>ESE!AH71</f>
        <v>2</v>
      </c>
      <c r="N76" s="74">
        <f>ESE!AI71</f>
        <v>10</v>
      </c>
      <c r="O76" s="74">
        <f>ESE!AJ71</f>
        <v>9</v>
      </c>
      <c r="P76" s="74">
        <f>ESE!AK71</f>
        <v>5</v>
      </c>
      <c r="Q76" s="74">
        <f>ESE!AL71</f>
        <v>12</v>
      </c>
      <c r="R76" s="74">
        <f>ESE!AM71</f>
        <v>10</v>
      </c>
      <c r="S76" s="74">
        <f>ESE!AN71</f>
        <v>12</v>
      </c>
      <c r="T76" s="148">
        <f t="shared" si="4"/>
        <v>77</v>
      </c>
      <c r="U76" s="149">
        <f t="shared" si="5"/>
        <v>0.66666666666666663</v>
      </c>
      <c r="V76" s="149">
        <f t="shared" si="5"/>
        <v>0.5</v>
      </c>
      <c r="W76" s="149">
        <f t="shared" si="5"/>
        <v>0.88888888888888884</v>
      </c>
      <c r="X76" s="149">
        <f t="shared" si="5"/>
        <v>0.77777777777777779</v>
      </c>
      <c r="Y76" s="149">
        <f t="shared" si="5"/>
        <v>0.88888888888888884</v>
      </c>
      <c r="Z76" s="149">
        <f t="shared" si="5"/>
        <v>1</v>
      </c>
    </row>
    <row r="77" spans="1:26" ht="15.6">
      <c r="A77" s="143">
        <v>67</v>
      </c>
      <c r="B77" s="73" t="str">
        <f>'CAT I'!B77</f>
        <v>AME20081</v>
      </c>
      <c r="C77" s="171" t="str">
        <f>'CAT I'!C77</f>
        <v>SAMRIDHYA DAS</v>
      </c>
      <c r="D77" s="74">
        <f>ESE!Y72</f>
        <v>2</v>
      </c>
      <c r="E77" s="74">
        <f>ESE!Z72</f>
        <v>2</v>
      </c>
      <c r="F77" s="74">
        <f>ESE!AA72</f>
        <v>2</v>
      </c>
      <c r="G77" s="74">
        <f>ESE!AB72</f>
        <v>2</v>
      </c>
      <c r="H77" s="74">
        <f>ESE!AC72</f>
        <v>2</v>
      </c>
      <c r="I77" s="74">
        <f>ESE!AD72</f>
        <v>2</v>
      </c>
      <c r="J77" s="74">
        <f>ESE!AE72</f>
        <v>2</v>
      </c>
      <c r="K77" s="74">
        <f>ESE!AF72</f>
        <v>2</v>
      </c>
      <c r="L77" s="74">
        <f>ESE!AG72</f>
        <v>2</v>
      </c>
      <c r="M77" s="74">
        <f>ESE!AH72</f>
        <v>2</v>
      </c>
      <c r="N77" s="74">
        <f>ESE!AI72</f>
        <v>5</v>
      </c>
      <c r="O77" s="74">
        <f>ESE!AJ72</f>
        <v>0</v>
      </c>
      <c r="P77" s="74">
        <f>ESE!AK72</f>
        <v>6</v>
      </c>
      <c r="Q77" s="74">
        <f>ESE!AL72</f>
        <v>5</v>
      </c>
      <c r="R77" s="74">
        <f>ESE!AM72</f>
        <v>13</v>
      </c>
      <c r="S77" s="74">
        <f>ESE!AN72</f>
        <v>11</v>
      </c>
      <c r="T77" s="148">
        <f t="shared" si="4"/>
        <v>60</v>
      </c>
      <c r="U77" s="149">
        <f t="shared" si="5"/>
        <v>0.22222222222222221</v>
      </c>
      <c r="V77" s="149">
        <f t="shared" si="5"/>
        <v>0.55555555555555558</v>
      </c>
      <c r="W77" s="149">
        <f t="shared" si="5"/>
        <v>0.5</v>
      </c>
      <c r="X77" s="149">
        <f t="shared" si="5"/>
        <v>0.94444444444444442</v>
      </c>
      <c r="Y77" s="149">
        <f t="shared" si="5"/>
        <v>0.83333333333333337</v>
      </c>
      <c r="Z77" s="149">
        <f t="shared" si="5"/>
        <v>0.5</v>
      </c>
    </row>
    <row r="78" spans="1:26" ht="15.6">
      <c r="A78" s="143">
        <v>68</v>
      </c>
      <c r="B78" s="73" t="str">
        <f>'CAT I'!B78</f>
        <v>AME20082</v>
      </c>
      <c r="C78" s="171" t="str">
        <f>'CAT I'!C78</f>
        <v>SANGEETH SAROV JOSHY</v>
      </c>
      <c r="D78" s="74">
        <f>ESE!Y73</f>
        <v>2</v>
      </c>
      <c r="E78" s="74">
        <f>ESE!Z73</f>
        <v>1</v>
      </c>
      <c r="F78" s="74">
        <f>ESE!AA73</f>
        <v>2</v>
      </c>
      <c r="G78" s="74">
        <f>ESE!AB73</f>
        <v>2</v>
      </c>
      <c r="H78" s="74">
        <f>ESE!AC73</f>
        <v>2</v>
      </c>
      <c r="I78" s="74">
        <f>ESE!AD73</f>
        <v>2</v>
      </c>
      <c r="J78" s="74">
        <f>ESE!AE73</f>
        <v>2</v>
      </c>
      <c r="K78" s="74">
        <f>ESE!AF73</f>
        <v>2</v>
      </c>
      <c r="L78" s="74">
        <f>ESE!AG73</f>
        <v>2</v>
      </c>
      <c r="M78" s="74">
        <f>ESE!AH73</f>
        <v>2</v>
      </c>
      <c r="N78" s="74">
        <f>ESE!AI73</f>
        <v>9</v>
      </c>
      <c r="O78" s="74">
        <f>ESE!AJ73</f>
        <v>4</v>
      </c>
      <c r="P78" s="74">
        <f>ESE!AK73</f>
        <v>11</v>
      </c>
      <c r="Q78" s="74">
        <f>ESE!AL73</f>
        <v>8</v>
      </c>
      <c r="R78" s="74">
        <f>ESE!AM73</f>
        <v>0</v>
      </c>
      <c r="S78" s="74">
        <f>ESE!AN73</f>
        <v>12</v>
      </c>
      <c r="T78" s="148">
        <f t="shared" si="4"/>
        <v>63</v>
      </c>
      <c r="U78" s="149">
        <f t="shared" si="5"/>
        <v>0.3888888888888889</v>
      </c>
      <c r="V78" s="149">
        <f t="shared" si="5"/>
        <v>0.83333333333333337</v>
      </c>
      <c r="W78" s="149">
        <f t="shared" si="5"/>
        <v>0.66666666666666663</v>
      </c>
      <c r="X78" s="149">
        <f t="shared" si="5"/>
        <v>0.22222222222222221</v>
      </c>
      <c r="Y78" s="149">
        <f t="shared" si="5"/>
        <v>0.88888888888888884</v>
      </c>
      <c r="Z78" s="149">
        <f t="shared" si="5"/>
        <v>0.9</v>
      </c>
    </row>
    <row r="79" spans="1:26" ht="15.6">
      <c r="A79" s="143">
        <v>69</v>
      </c>
      <c r="B79" s="73" t="str">
        <f>'CAT I'!B79</f>
        <v>AME20083</v>
      </c>
      <c r="C79" s="171" t="str">
        <f>'CAT I'!C79</f>
        <v>SANGEETH SYAM M</v>
      </c>
      <c r="D79" s="74">
        <f>ESE!Y74</f>
        <v>2</v>
      </c>
      <c r="E79" s="74">
        <f>ESE!Z74</f>
        <v>2</v>
      </c>
      <c r="F79" s="74">
        <f>ESE!AA74</f>
        <v>2</v>
      </c>
      <c r="G79" s="74">
        <f>ESE!AB74</f>
        <v>1</v>
      </c>
      <c r="H79" s="74">
        <f>ESE!AC74</f>
        <v>2</v>
      </c>
      <c r="I79" s="74">
        <f>ESE!AD74</f>
        <v>2</v>
      </c>
      <c r="J79" s="74">
        <f>ESE!AE74</f>
        <v>2</v>
      </c>
      <c r="K79" s="74">
        <f>ESE!AF74</f>
        <v>2</v>
      </c>
      <c r="L79" s="74">
        <f>ESE!AG74</f>
        <v>2</v>
      </c>
      <c r="M79" s="74">
        <f>ESE!AH74</f>
        <v>2</v>
      </c>
      <c r="N79" s="74">
        <f>ESE!AI74</f>
        <v>6</v>
      </c>
      <c r="O79" s="74">
        <f>ESE!AJ74</f>
        <v>11</v>
      </c>
      <c r="P79" s="74">
        <f>ESE!AK74</f>
        <v>13</v>
      </c>
      <c r="Q79" s="74">
        <f>ESE!AL74</f>
        <v>10</v>
      </c>
      <c r="R79" s="74">
        <f>ESE!AM74</f>
        <v>13</v>
      </c>
      <c r="S79" s="74">
        <f>ESE!AN74</f>
        <v>5</v>
      </c>
      <c r="T79" s="148">
        <f t="shared" si="4"/>
        <v>77</v>
      </c>
      <c r="U79" s="149">
        <f t="shared" si="5"/>
        <v>0.83333333333333337</v>
      </c>
      <c r="V79" s="149">
        <f t="shared" si="5"/>
        <v>0.88888888888888884</v>
      </c>
      <c r="W79" s="149">
        <f t="shared" si="5"/>
        <v>0.77777777777777779</v>
      </c>
      <c r="X79" s="149">
        <f t="shared" si="5"/>
        <v>0.94444444444444442</v>
      </c>
      <c r="Y79" s="149">
        <f t="shared" si="5"/>
        <v>0.5</v>
      </c>
      <c r="Z79" s="149">
        <f t="shared" si="5"/>
        <v>0.6</v>
      </c>
    </row>
    <row r="80" spans="1:26" ht="15.6">
      <c r="A80" s="143">
        <v>70</v>
      </c>
      <c r="B80" s="73" t="str">
        <f>'CAT I'!B80</f>
        <v>AME20084</v>
      </c>
      <c r="C80" s="171" t="str">
        <f>'CAT I'!C80</f>
        <v>SERMA RAJA D</v>
      </c>
      <c r="D80" s="74">
        <f>ESE!Y75</f>
        <v>2</v>
      </c>
      <c r="E80" s="74">
        <f>ESE!Z75</f>
        <v>1</v>
      </c>
      <c r="F80" s="74">
        <f>ESE!AA75</f>
        <v>2</v>
      </c>
      <c r="G80" s="74">
        <f>ESE!AB75</f>
        <v>2</v>
      </c>
      <c r="H80" s="74">
        <f>ESE!AC75</f>
        <v>2</v>
      </c>
      <c r="I80" s="74">
        <f>ESE!AD75</f>
        <v>2</v>
      </c>
      <c r="J80" s="74">
        <f>ESE!AE75</f>
        <v>2</v>
      </c>
      <c r="K80" s="74">
        <f>ESE!AF75</f>
        <v>2</v>
      </c>
      <c r="L80" s="74">
        <f>ESE!AG75</f>
        <v>2</v>
      </c>
      <c r="M80" s="74">
        <f>ESE!AH75</f>
        <v>2</v>
      </c>
      <c r="N80" s="74">
        <f>ESE!AI75</f>
        <v>10</v>
      </c>
      <c r="O80" s="74">
        <f>ESE!AJ75</f>
        <v>6</v>
      </c>
      <c r="P80" s="74">
        <f>ESE!AK75</f>
        <v>7</v>
      </c>
      <c r="Q80" s="74">
        <f>ESE!AL75</f>
        <v>12</v>
      </c>
      <c r="R80" s="74">
        <f>ESE!AM75</f>
        <v>4</v>
      </c>
      <c r="S80" s="74">
        <f>ESE!AN75</f>
        <v>9</v>
      </c>
      <c r="T80" s="148">
        <f t="shared" ref="T80:T143" si="6">SUM(D80:S80)</f>
        <v>67</v>
      </c>
      <c r="U80" s="149">
        <f t="shared" si="5"/>
        <v>0.5</v>
      </c>
      <c r="V80" s="149">
        <f t="shared" si="5"/>
        <v>0.61111111111111116</v>
      </c>
      <c r="W80" s="149">
        <f t="shared" si="5"/>
        <v>0.88888888888888884</v>
      </c>
      <c r="X80" s="149">
        <f t="shared" si="5"/>
        <v>0.44444444444444442</v>
      </c>
      <c r="Y80" s="149">
        <f t="shared" si="5"/>
        <v>0.72222222222222221</v>
      </c>
      <c r="Z80" s="149">
        <f t="shared" si="5"/>
        <v>1</v>
      </c>
    </row>
    <row r="81" spans="1:26" ht="15.6">
      <c r="A81" s="143">
        <v>71</v>
      </c>
      <c r="B81" s="73" t="str">
        <f>'CAT I'!B81</f>
        <v>AME20085</v>
      </c>
      <c r="C81" s="171" t="str">
        <f>'CAT I'!C81</f>
        <v>SHARUN P</v>
      </c>
      <c r="D81" s="74">
        <f>ESE!Y76</f>
        <v>2</v>
      </c>
      <c r="E81" s="74">
        <f>ESE!Z76</f>
        <v>1</v>
      </c>
      <c r="F81" s="74">
        <f>ESE!AA76</f>
        <v>2</v>
      </c>
      <c r="G81" s="74">
        <f>ESE!AB76</f>
        <v>2</v>
      </c>
      <c r="H81" s="74">
        <f>ESE!AC76</f>
        <v>2</v>
      </c>
      <c r="I81" s="74">
        <f>ESE!AD76</f>
        <v>2</v>
      </c>
      <c r="J81" s="74">
        <f>ESE!AE76</f>
        <v>2</v>
      </c>
      <c r="K81" s="74">
        <f>ESE!AF76</f>
        <v>2</v>
      </c>
      <c r="L81" s="74">
        <f>ESE!AG76</f>
        <v>2</v>
      </c>
      <c r="M81" s="74">
        <f>ESE!AH76</f>
        <v>2</v>
      </c>
      <c r="N81" s="74">
        <f>ESE!AI76</f>
        <v>8</v>
      </c>
      <c r="O81" s="74">
        <f>ESE!AJ76</f>
        <v>7</v>
      </c>
      <c r="P81" s="74">
        <f>ESE!AK76</f>
        <v>13</v>
      </c>
      <c r="Q81" s="74">
        <f>ESE!AL76</f>
        <v>7</v>
      </c>
      <c r="R81" s="74">
        <f>ESE!AM76</f>
        <v>13</v>
      </c>
      <c r="S81" s="74">
        <f>ESE!AN76</f>
        <v>10</v>
      </c>
      <c r="T81" s="148">
        <f t="shared" si="6"/>
        <v>77</v>
      </c>
      <c r="U81" s="149">
        <f t="shared" si="5"/>
        <v>0.55555555555555558</v>
      </c>
      <c r="V81" s="149">
        <f t="shared" si="5"/>
        <v>0.94444444444444442</v>
      </c>
      <c r="W81" s="149">
        <f t="shared" si="5"/>
        <v>0.61111111111111116</v>
      </c>
      <c r="X81" s="149">
        <f t="shared" si="5"/>
        <v>0.94444444444444442</v>
      </c>
      <c r="Y81" s="149">
        <f t="shared" si="5"/>
        <v>0.77777777777777779</v>
      </c>
      <c r="Z81" s="149">
        <f t="shared" si="5"/>
        <v>0.8</v>
      </c>
    </row>
    <row r="82" spans="1:26" ht="15.6">
      <c r="A82" s="143">
        <v>72</v>
      </c>
      <c r="B82" s="73" t="str">
        <f>'CAT I'!B82</f>
        <v>AME20086</v>
      </c>
      <c r="C82" s="171" t="str">
        <f>'CAT I'!C82</f>
        <v>SHRAVAN B NAMBIAR</v>
      </c>
      <c r="D82" s="74">
        <f>ESE!Y77</f>
        <v>2</v>
      </c>
      <c r="E82" s="74">
        <f>ESE!Z77</f>
        <v>2</v>
      </c>
      <c r="F82" s="74">
        <f>ESE!AA77</f>
        <v>2</v>
      </c>
      <c r="G82" s="74">
        <f>ESE!AB77</f>
        <v>2</v>
      </c>
      <c r="H82" s="74">
        <f>ESE!AC77</f>
        <v>2</v>
      </c>
      <c r="I82" s="74">
        <f>ESE!AD77</f>
        <v>2</v>
      </c>
      <c r="J82" s="74">
        <f>ESE!AE77</f>
        <v>2</v>
      </c>
      <c r="K82" s="74">
        <f>ESE!AF77</f>
        <v>2</v>
      </c>
      <c r="L82" s="74">
        <f>ESE!AG77</f>
        <v>2</v>
      </c>
      <c r="M82" s="74">
        <f>ESE!AH77</f>
        <v>2</v>
      </c>
      <c r="N82" s="74">
        <f>ESE!AI77</f>
        <v>7</v>
      </c>
      <c r="O82" s="74">
        <f>ESE!AJ77</f>
        <v>4</v>
      </c>
      <c r="P82" s="74">
        <f>ESE!AK77</f>
        <v>7</v>
      </c>
      <c r="Q82" s="74">
        <f>ESE!AL77</f>
        <v>0</v>
      </c>
      <c r="R82" s="74">
        <f>ESE!AM77</f>
        <v>4</v>
      </c>
      <c r="S82" s="74">
        <f>ESE!AN77</f>
        <v>8</v>
      </c>
      <c r="T82" s="148">
        <f t="shared" si="6"/>
        <v>50</v>
      </c>
      <c r="U82" s="149">
        <f t="shared" si="5"/>
        <v>0.44444444444444442</v>
      </c>
      <c r="V82" s="149">
        <f t="shared" si="5"/>
        <v>0.61111111111111116</v>
      </c>
      <c r="W82" s="149">
        <f t="shared" si="5"/>
        <v>0.22222222222222221</v>
      </c>
      <c r="X82" s="149">
        <f t="shared" si="5"/>
        <v>0.44444444444444442</v>
      </c>
      <c r="Y82" s="149">
        <f t="shared" si="5"/>
        <v>0.66666666666666663</v>
      </c>
      <c r="Z82" s="149">
        <f t="shared" si="5"/>
        <v>0.7</v>
      </c>
    </row>
    <row r="83" spans="1:26" ht="15.6">
      <c r="A83" s="143">
        <v>73</v>
      </c>
      <c r="B83" s="73" t="str">
        <f>'CAT I'!B83</f>
        <v>AME20087</v>
      </c>
      <c r="C83" s="171" t="str">
        <f>'CAT I'!C83</f>
        <v>SRI VENKATESH</v>
      </c>
      <c r="D83" s="74">
        <f>ESE!Y78</f>
        <v>2</v>
      </c>
      <c r="E83" s="74">
        <f>ESE!Z78</f>
        <v>1</v>
      </c>
      <c r="F83" s="74">
        <f>ESE!AA78</f>
        <v>2</v>
      </c>
      <c r="G83" s="74">
        <f>ESE!AB78</f>
        <v>1</v>
      </c>
      <c r="H83" s="74">
        <f>ESE!AC78</f>
        <v>2</v>
      </c>
      <c r="I83" s="74">
        <f>ESE!AD78</f>
        <v>2</v>
      </c>
      <c r="J83" s="74">
        <f>ESE!AE78</f>
        <v>2</v>
      </c>
      <c r="K83" s="74">
        <f>ESE!AF78</f>
        <v>2</v>
      </c>
      <c r="L83" s="74">
        <f>ESE!AG78</f>
        <v>2</v>
      </c>
      <c r="M83" s="74">
        <f>ESE!AH78</f>
        <v>2</v>
      </c>
      <c r="N83" s="74">
        <f>ESE!AI78</f>
        <v>8</v>
      </c>
      <c r="O83" s="74">
        <f>ESE!AJ78</f>
        <v>11</v>
      </c>
      <c r="P83" s="74">
        <f>ESE!AK78</f>
        <v>3</v>
      </c>
      <c r="Q83" s="74">
        <f>ESE!AL78</f>
        <v>9</v>
      </c>
      <c r="R83" s="74">
        <f>ESE!AM78</f>
        <v>7</v>
      </c>
      <c r="S83" s="74">
        <f>ESE!AN78</f>
        <v>1</v>
      </c>
      <c r="T83" s="148">
        <f t="shared" si="6"/>
        <v>57</v>
      </c>
      <c r="U83" s="149">
        <f t="shared" ref="U83:Z125" si="7">SUMIF(($D$9:$S$9),U$9,($D83:$S83))/U$10</f>
        <v>0.77777777777777779</v>
      </c>
      <c r="V83" s="149">
        <f t="shared" si="7"/>
        <v>0.33333333333333331</v>
      </c>
      <c r="W83" s="149">
        <f t="shared" si="7"/>
        <v>0.72222222222222221</v>
      </c>
      <c r="X83" s="149">
        <f t="shared" si="7"/>
        <v>0.61111111111111116</v>
      </c>
      <c r="Y83" s="149">
        <f t="shared" si="7"/>
        <v>0.27777777777777779</v>
      </c>
      <c r="Z83" s="149">
        <f t="shared" si="7"/>
        <v>0.8</v>
      </c>
    </row>
    <row r="84" spans="1:26" ht="15.6">
      <c r="A84" s="143">
        <v>74</v>
      </c>
      <c r="B84" s="73" t="str">
        <f>'CAT I'!B84</f>
        <v>AME20088</v>
      </c>
      <c r="C84" s="171" t="str">
        <f>'CAT I'!C84</f>
        <v>SIVA SUBRAMANIAN</v>
      </c>
      <c r="D84" s="74">
        <f>ESE!Y79</f>
        <v>2</v>
      </c>
      <c r="E84" s="74">
        <f>ESE!Z79</f>
        <v>1</v>
      </c>
      <c r="F84" s="74">
        <f>ESE!AA79</f>
        <v>2</v>
      </c>
      <c r="G84" s="74">
        <f>ESE!AB79</f>
        <v>2</v>
      </c>
      <c r="H84" s="74">
        <f>ESE!AC79</f>
        <v>2</v>
      </c>
      <c r="I84" s="74">
        <f>ESE!AD79</f>
        <v>2</v>
      </c>
      <c r="J84" s="74">
        <f>ESE!AE79</f>
        <v>2</v>
      </c>
      <c r="K84" s="74">
        <f>ESE!AF79</f>
        <v>2</v>
      </c>
      <c r="L84" s="74">
        <f>ESE!AG79</f>
        <v>2</v>
      </c>
      <c r="M84" s="74">
        <f>ESE!AH79</f>
        <v>2</v>
      </c>
      <c r="N84" s="74">
        <f>ESE!AI79</f>
        <v>8</v>
      </c>
      <c r="O84" s="74">
        <f>ESE!AJ79</f>
        <v>6</v>
      </c>
      <c r="P84" s="74">
        <f>ESE!AK79</f>
        <v>4</v>
      </c>
      <c r="Q84" s="74">
        <f>ESE!AL79</f>
        <v>0</v>
      </c>
      <c r="R84" s="74">
        <f>ESE!AM79</f>
        <v>11</v>
      </c>
      <c r="S84" s="74">
        <f>ESE!AN79</f>
        <v>4</v>
      </c>
      <c r="T84" s="148">
        <f t="shared" si="6"/>
        <v>52</v>
      </c>
      <c r="U84" s="149">
        <f t="shared" si="7"/>
        <v>0.5</v>
      </c>
      <c r="V84" s="149">
        <f t="shared" si="7"/>
        <v>0.44444444444444442</v>
      </c>
      <c r="W84" s="149">
        <f t="shared" si="7"/>
        <v>0.22222222222222221</v>
      </c>
      <c r="X84" s="149">
        <f t="shared" si="7"/>
        <v>0.83333333333333337</v>
      </c>
      <c r="Y84" s="149">
        <f t="shared" si="7"/>
        <v>0.44444444444444442</v>
      </c>
      <c r="Z84" s="149">
        <f t="shared" si="7"/>
        <v>0.8</v>
      </c>
    </row>
    <row r="85" spans="1:26" ht="15.6">
      <c r="A85" s="143">
        <v>75</v>
      </c>
      <c r="B85" s="73" t="str">
        <f>'CAT I'!B85</f>
        <v>AME20090</v>
      </c>
      <c r="C85" s="171" t="str">
        <f>'CAT I'!C85</f>
        <v>SUBRAMANIAN V</v>
      </c>
      <c r="D85" s="74">
        <f>ESE!Y80</f>
        <v>2</v>
      </c>
      <c r="E85" s="74">
        <f>ESE!Z80</f>
        <v>2</v>
      </c>
      <c r="F85" s="74">
        <f>ESE!AA80</f>
        <v>2</v>
      </c>
      <c r="G85" s="74">
        <f>ESE!AB80</f>
        <v>1</v>
      </c>
      <c r="H85" s="74">
        <f>ESE!AC80</f>
        <v>2</v>
      </c>
      <c r="I85" s="74">
        <f>ESE!AD80</f>
        <v>2</v>
      </c>
      <c r="J85" s="74">
        <f>ESE!AE80</f>
        <v>2</v>
      </c>
      <c r="K85" s="74">
        <f>ESE!AF80</f>
        <v>2</v>
      </c>
      <c r="L85" s="74">
        <f>ESE!AG80</f>
        <v>2</v>
      </c>
      <c r="M85" s="74">
        <f>ESE!AH80</f>
        <v>2</v>
      </c>
      <c r="N85" s="74">
        <f>ESE!AI80</f>
        <v>9</v>
      </c>
      <c r="O85" s="74">
        <f>ESE!AJ80</f>
        <v>5</v>
      </c>
      <c r="P85" s="74">
        <f>ESE!AK80</f>
        <v>10</v>
      </c>
      <c r="Q85" s="74">
        <f>ESE!AL80</f>
        <v>1</v>
      </c>
      <c r="R85" s="74">
        <f>ESE!AM80</f>
        <v>1</v>
      </c>
      <c r="S85" s="74">
        <f>ESE!AN80</f>
        <v>3</v>
      </c>
      <c r="T85" s="148">
        <f t="shared" si="6"/>
        <v>48</v>
      </c>
      <c r="U85" s="149">
        <f t="shared" si="7"/>
        <v>0.5</v>
      </c>
      <c r="V85" s="149">
        <f t="shared" si="7"/>
        <v>0.72222222222222221</v>
      </c>
      <c r="W85" s="149">
        <f t="shared" si="7"/>
        <v>0.27777777777777779</v>
      </c>
      <c r="X85" s="149">
        <f t="shared" si="7"/>
        <v>0.27777777777777779</v>
      </c>
      <c r="Y85" s="149">
        <f t="shared" si="7"/>
        <v>0.3888888888888889</v>
      </c>
      <c r="Z85" s="149">
        <f t="shared" si="7"/>
        <v>0.9</v>
      </c>
    </row>
    <row r="86" spans="1:26" ht="15.6">
      <c r="A86" s="143">
        <v>76</v>
      </c>
      <c r="B86" s="73" t="str">
        <f>'CAT I'!B86</f>
        <v>AME20091</v>
      </c>
      <c r="C86" s="171" t="str">
        <f>'CAT I'!C86</f>
        <v>SUJAY U M</v>
      </c>
      <c r="D86" s="74">
        <f>ESE!Y81</f>
        <v>2</v>
      </c>
      <c r="E86" s="74">
        <f>ESE!Z81</f>
        <v>1</v>
      </c>
      <c r="F86" s="74">
        <f>ESE!AA81</f>
        <v>2</v>
      </c>
      <c r="G86" s="74">
        <f>ESE!AB81</f>
        <v>2</v>
      </c>
      <c r="H86" s="74">
        <f>ESE!AC81</f>
        <v>2</v>
      </c>
      <c r="I86" s="74">
        <f>ESE!AD81</f>
        <v>2</v>
      </c>
      <c r="J86" s="74">
        <f>ESE!AE81</f>
        <v>2</v>
      </c>
      <c r="K86" s="74">
        <f>ESE!AF81</f>
        <v>2</v>
      </c>
      <c r="L86" s="74">
        <f>ESE!AG81</f>
        <v>2</v>
      </c>
      <c r="M86" s="74">
        <f>ESE!AH81</f>
        <v>2</v>
      </c>
      <c r="N86" s="74">
        <f>ESE!AI81</f>
        <v>9</v>
      </c>
      <c r="O86" s="74">
        <f>ESE!AJ81</f>
        <v>1</v>
      </c>
      <c r="P86" s="74">
        <f>ESE!AK81</f>
        <v>14</v>
      </c>
      <c r="Q86" s="74">
        <f>ESE!AL81</f>
        <v>6</v>
      </c>
      <c r="R86" s="74">
        <f>ESE!AM81</f>
        <v>0</v>
      </c>
      <c r="S86" s="74">
        <f>ESE!AN81</f>
        <v>8</v>
      </c>
      <c r="T86" s="148">
        <f t="shared" si="6"/>
        <v>57</v>
      </c>
      <c r="U86" s="149">
        <f t="shared" si="7"/>
        <v>0.22222222222222221</v>
      </c>
      <c r="V86" s="149">
        <f t="shared" si="7"/>
        <v>1</v>
      </c>
      <c r="W86" s="149">
        <f t="shared" si="7"/>
        <v>0.55555555555555558</v>
      </c>
      <c r="X86" s="149">
        <f t="shared" si="7"/>
        <v>0.22222222222222221</v>
      </c>
      <c r="Y86" s="149">
        <f t="shared" si="7"/>
        <v>0.66666666666666663</v>
      </c>
      <c r="Z86" s="149">
        <f t="shared" si="7"/>
        <v>0.9</v>
      </c>
    </row>
    <row r="87" spans="1:26" ht="15.6">
      <c r="A87" s="143">
        <v>77</v>
      </c>
      <c r="B87" s="73" t="str">
        <f>'CAT I'!B87</f>
        <v>AME20092</v>
      </c>
      <c r="C87" s="171" t="str">
        <f>'CAT I'!C87</f>
        <v>SUJITHIRAN N</v>
      </c>
      <c r="D87" s="74">
        <f>ESE!Y82</f>
        <v>2</v>
      </c>
      <c r="E87" s="74">
        <f>ESE!Z82</f>
        <v>2</v>
      </c>
      <c r="F87" s="74">
        <f>ESE!AA82</f>
        <v>2</v>
      </c>
      <c r="G87" s="74">
        <f>ESE!AB82</f>
        <v>1</v>
      </c>
      <c r="H87" s="74">
        <f>ESE!AC82</f>
        <v>2</v>
      </c>
      <c r="I87" s="74">
        <f>ESE!AD82</f>
        <v>2</v>
      </c>
      <c r="J87" s="74">
        <f>ESE!AE82</f>
        <v>2</v>
      </c>
      <c r="K87" s="74">
        <f>ESE!AF82</f>
        <v>2</v>
      </c>
      <c r="L87" s="74">
        <f>ESE!AG82</f>
        <v>2</v>
      </c>
      <c r="M87" s="74">
        <f>ESE!AH82</f>
        <v>2</v>
      </c>
      <c r="N87" s="74">
        <f>ESE!AI82</f>
        <v>9</v>
      </c>
      <c r="O87" s="74">
        <f>ESE!AJ82</f>
        <v>0</v>
      </c>
      <c r="P87" s="74">
        <f>ESE!AK82</f>
        <v>12</v>
      </c>
      <c r="Q87" s="74">
        <f>ESE!AL82</f>
        <v>5</v>
      </c>
      <c r="R87" s="74">
        <f>ESE!AM82</f>
        <v>8</v>
      </c>
      <c r="S87" s="74">
        <f>ESE!AN82</f>
        <v>2</v>
      </c>
      <c r="T87" s="148">
        <f t="shared" si="6"/>
        <v>55</v>
      </c>
      <c r="U87" s="149">
        <f t="shared" si="7"/>
        <v>0.22222222222222221</v>
      </c>
      <c r="V87" s="149">
        <f t="shared" si="7"/>
        <v>0.83333333333333337</v>
      </c>
      <c r="W87" s="149">
        <f t="shared" si="7"/>
        <v>0.5</v>
      </c>
      <c r="X87" s="149">
        <f t="shared" si="7"/>
        <v>0.66666666666666663</v>
      </c>
      <c r="Y87" s="149">
        <f t="shared" si="7"/>
        <v>0.33333333333333331</v>
      </c>
      <c r="Z87" s="149">
        <f t="shared" si="7"/>
        <v>0.9</v>
      </c>
    </row>
    <row r="88" spans="1:26" ht="15.6">
      <c r="A88" s="143">
        <v>78</v>
      </c>
      <c r="B88" s="73" t="str">
        <f>'CAT I'!B88</f>
        <v>AME20093</v>
      </c>
      <c r="C88" s="171" t="str">
        <f>'CAT I'!C88</f>
        <v>SURYA SIVADAS</v>
      </c>
      <c r="D88" s="74">
        <f>ESE!Y83</f>
        <v>2</v>
      </c>
      <c r="E88" s="74">
        <f>ESE!Z83</f>
        <v>2</v>
      </c>
      <c r="F88" s="74">
        <f>ESE!AA83</f>
        <v>2</v>
      </c>
      <c r="G88" s="74">
        <f>ESE!AB83</f>
        <v>2</v>
      </c>
      <c r="H88" s="74">
        <f>ESE!AC83</f>
        <v>2</v>
      </c>
      <c r="I88" s="74">
        <f>ESE!AD83</f>
        <v>2</v>
      </c>
      <c r="J88" s="74">
        <f>ESE!AE83</f>
        <v>2</v>
      </c>
      <c r="K88" s="74">
        <f>ESE!AF83</f>
        <v>2</v>
      </c>
      <c r="L88" s="74">
        <f>ESE!AG83</f>
        <v>2</v>
      </c>
      <c r="M88" s="74">
        <f>ESE!AH83</f>
        <v>2</v>
      </c>
      <c r="N88" s="74">
        <f>ESE!AI83</f>
        <v>9</v>
      </c>
      <c r="O88" s="74">
        <f>ESE!AJ83</f>
        <v>13</v>
      </c>
      <c r="P88" s="74">
        <f>ESE!AK83</f>
        <v>7</v>
      </c>
      <c r="Q88" s="74">
        <f>ESE!AL83</f>
        <v>8</v>
      </c>
      <c r="R88" s="74">
        <f>ESE!AM83</f>
        <v>9</v>
      </c>
      <c r="S88" s="74">
        <f>ESE!AN83</f>
        <v>1</v>
      </c>
      <c r="T88" s="148">
        <f t="shared" si="6"/>
        <v>67</v>
      </c>
      <c r="U88" s="149">
        <f t="shared" si="7"/>
        <v>0.94444444444444442</v>
      </c>
      <c r="V88" s="149">
        <f t="shared" si="7"/>
        <v>0.61111111111111116</v>
      </c>
      <c r="W88" s="149">
        <f t="shared" si="7"/>
        <v>0.66666666666666663</v>
      </c>
      <c r="X88" s="149">
        <f t="shared" si="7"/>
        <v>0.72222222222222221</v>
      </c>
      <c r="Y88" s="149">
        <f t="shared" si="7"/>
        <v>0.27777777777777779</v>
      </c>
      <c r="Z88" s="149">
        <f t="shared" si="7"/>
        <v>0.9</v>
      </c>
    </row>
    <row r="89" spans="1:26" ht="15.6">
      <c r="A89" s="143">
        <v>79</v>
      </c>
      <c r="B89" s="73" t="str">
        <f>'CAT I'!B89</f>
        <v>AME20094</v>
      </c>
      <c r="C89" s="171" t="str">
        <f>'CAT I'!C89</f>
        <v>UJJWAL KAPOOR</v>
      </c>
      <c r="D89" s="74">
        <f>ESE!Y84</f>
        <v>2</v>
      </c>
      <c r="E89" s="74">
        <f>ESE!Z84</f>
        <v>1</v>
      </c>
      <c r="F89" s="74">
        <f>ESE!AA84</f>
        <v>2</v>
      </c>
      <c r="G89" s="74">
        <f>ESE!AB84</f>
        <v>2</v>
      </c>
      <c r="H89" s="74">
        <f>ESE!AC84</f>
        <v>2</v>
      </c>
      <c r="I89" s="74">
        <f>ESE!AD84</f>
        <v>2</v>
      </c>
      <c r="J89" s="74">
        <f>ESE!AE84</f>
        <v>2</v>
      </c>
      <c r="K89" s="74">
        <f>ESE!AF84</f>
        <v>2</v>
      </c>
      <c r="L89" s="74">
        <f>ESE!AG84</f>
        <v>2</v>
      </c>
      <c r="M89" s="74">
        <f>ESE!AH84</f>
        <v>2</v>
      </c>
      <c r="N89" s="74">
        <f>ESE!AI84</f>
        <v>5</v>
      </c>
      <c r="O89" s="74">
        <f>ESE!AJ84</f>
        <v>2</v>
      </c>
      <c r="P89" s="74">
        <f>ESE!AK84</f>
        <v>13</v>
      </c>
      <c r="Q89" s="74">
        <f>ESE!AL84</f>
        <v>5</v>
      </c>
      <c r="R89" s="74">
        <f>ESE!AM84</f>
        <v>10</v>
      </c>
      <c r="S89" s="74">
        <f>ESE!AN84</f>
        <v>8</v>
      </c>
      <c r="T89" s="148">
        <f t="shared" si="6"/>
        <v>62</v>
      </c>
      <c r="U89" s="149">
        <f t="shared" si="7"/>
        <v>0.27777777777777779</v>
      </c>
      <c r="V89" s="149">
        <f t="shared" si="7"/>
        <v>0.94444444444444442</v>
      </c>
      <c r="W89" s="149">
        <f t="shared" si="7"/>
        <v>0.5</v>
      </c>
      <c r="X89" s="149">
        <f t="shared" si="7"/>
        <v>0.77777777777777779</v>
      </c>
      <c r="Y89" s="149">
        <f t="shared" si="7"/>
        <v>0.66666666666666663</v>
      </c>
      <c r="Z89" s="149">
        <f t="shared" si="7"/>
        <v>0.5</v>
      </c>
    </row>
    <row r="90" spans="1:26" ht="15.6">
      <c r="A90" s="143">
        <v>80</v>
      </c>
      <c r="B90" s="73" t="str">
        <f>'CAT I'!B90</f>
        <v>AME20096</v>
      </c>
      <c r="C90" s="171" t="str">
        <f>'CAT I'!C90</f>
        <v>VIJAYARAGUNATH</v>
      </c>
      <c r="D90" s="74">
        <f>ESE!Y85</f>
        <v>2</v>
      </c>
      <c r="E90" s="74">
        <f>ESE!Z85</f>
        <v>2</v>
      </c>
      <c r="F90" s="74">
        <f>ESE!AA85</f>
        <v>2</v>
      </c>
      <c r="G90" s="74">
        <f>ESE!AB85</f>
        <v>1</v>
      </c>
      <c r="H90" s="74">
        <f>ESE!AC85</f>
        <v>2</v>
      </c>
      <c r="I90" s="74">
        <f>ESE!AD85</f>
        <v>2</v>
      </c>
      <c r="J90" s="74">
        <f>ESE!AE85</f>
        <v>2</v>
      </c>
      <c r="K90" s="74">
        <f>ESE!AF85</f>
        <v>2</v>
      </c>
      <c r="L90" s="74">
        <f>ESE!AG85</f>
        <v>2</v>
      </c>
      <c r="M90" s="74">
        <f>ESE!AH85</f>
        <v>2</v>
      </c>
      <c r="N90" s="74">
        <f>ESE!AI85</f>
        <v>5</v>
      </c>
      <c r="O90" s="74">
        <f>ESE!AJ85</f>
        <v>10</v>
      </c>
      <c r="P90" s="74">
        <f>ESE!AK85</f>
        <v>13</v>
      </c>
      <c r="Q90" s="74">
        <f>ESE!AL85</f>
        <v>5</v>
      </c>
      <c r="R90" s="74">
        <f>ESE!AM85</f>
        <v>3</v>
      </c>
      <c r="S90" s="74">
        <f>ESE!AN85</f>
        <v>8</v>
      </c>
      <c r="T90" s="148">
        <f t="shared" si="6"/>
        <v>63</v>
      </c>
      <c r="U90" s="149">
        <f t="shared" si="7"/>
        <v>0.77777777777777779</v>
      </c>
      <c r="V90" s="149">
        <f t="shared" si="7"/>
        <v>0.88888888888888884</v>
      </c>
      <c r="W90" s="149">
        <f t="shared" si="7"/>
        <v>0.5</v>
      </c>
      <c r="X90" s="149">
        <f t="shared" si="7"/>
        <v>0.3888888888888889</v>
      </c>
      <c r="Y90" s="149">
        <f t="shared" si="7"/>
        <v>0.66666666666666663</v>
      </c>
      <c r="Z90" s="149">
        <f t="shared" si="7"/>
        <v>0.5</v>
      </c>
    </row>
    <row r="91" spans="1:26" ht="15.6">
      <c r="A91" s="143">
        <v>81</v>
      </c>
      <c r="B91" s="73" t="str">
        <f>'CAT I'!B91</f>
        <v>AME20097</v>
      </c>
      <c r="C91" s="171" t="str">
        <f>'CAT I'!C91</f>
        <v>VISHNU PANICKER</v>
      </c>
      <c r="D91" s="74">
        <f>ESE!Y86</f>
        <v>2</v>
      </c>
      <c r="E91" s="74">
        <f>ESE!Z86</f>
        <v>1</v>
      </c>
      <c r="F91" s="74">
        <f>ESE!AA86</f>
        <v>2</v>
      </c>
      <c r="G91" s="74">
        <f>ESE!AB86</f>
        <v>1</v>
      </c>
      <c r="H91" s="74">
        <f>ESE!AC86</f>
        <v>2</v>
      </c>
      <c r="I91" s="74">
        <f>ESE!AD86</f>
        <v>2</v>
      </c>
      <c r="J91" s="74">
        <f>ESE!AE86</f>
        <v>2</v>
      </c>
      <c r="K91" s="74">
        <f>ESE!AF86</f>
        <v>2</v>
      </c>
      <c r="L91" s="74">
        <f>ESE!AG86</f>
        <v>2</v>
      </c>
      <c r="M91" s="74">
        <f>ESE!AH86</f>
        <v>2</v>
      </c>
      <c r="N91" s="74">
        <f>ESE!AI86</f>
        <v>7</v>
      </c>
      <c r="O91" s="74">
        <f>ESE!AJ86</f>
        <v>14</v>
      </c>
      <c r="P91" s="74">
        <f>ESE!AK86</f>
        <v>2</v>
      </c>
      <c r="Q91" s="74">
        <f>ESE!AL86</f>
        <v>3</v>
      </c>
      <c r="R91" s="74">
        <f>ESE!AM86</f>
        <v>14</v>
      </c>
      <c r="S91" s="74">
        <f>ESE!AN86</f>
        <v>5</v>
      </c>
      <c r="T91" s="148">
        <f t="shared" si="6"/>
        <v>63</v>
      </c>
      <c r="U91" s="149">
        <f t="shared" si="7"/>
        <v>0.94444444444444442</v>
      </c>
      <c r="V91" s="149">
        <f t="shared" si="7"/>
        <v>0.27777777777777779</v>
      </c>
      <c r="W91" s="149">
        <f t="shared" si="7"/>
        <v>0.3888888888888889</v>
      </c>
      <c r="X91" s="149">
        <f t="shared" si="7"/>
        <v>1</v>
      </c>
      <c r="Y91" s="149">
        <f t="shared" si="7"/>
        <v>0.5</v>
      </c>
      <c r="Z91" s="149">
        <f t="shared" si="7"/>
        <v>0.7</v>
      </c>
    </row>
    <row r="92" spans="1:26" ht="15.6">
      <c r="A92" s="143">
        <v>82</v>
      </c>
      <c r="B92" s="73" t="str">
        <f>'CAT I'!B92</f>
        <v>AME20098</v>
      </c>
      <c r="C92" s="171" t="str">
        <f>'CAT I'!C92</f>
        <v>VIVEK AJAYAN</v>
      </c>
      <c r="D92" s="74">
        <f>ESE!Y87</f>
        <v>2</v>
      </c>
      <c r="E92" s="74">
        <f>ESE!Z87</f>
        <v>2</v>
      </c>
      <c r="F92" s="74">
        <f>ESE!AA87</f>
        <v>2</v>
      </c>
      <c r="G92" s="74">
        <f>ESE!AB87</f>
        <v>1</v>
      </c>
      <c r="H92" s="74">
        <f>ESE!AC87</f>
        <v>2</v>
      </c>
      <c r="I92" s="74">
        <f>ESE!AD87</f>
        <v>2</v>
      </c>
      <c r="J92" s="74">
        <f>ESE!AE87</f>
        <v>2</v>
      </c>
      <c r="K92" s="74">
        <f>ESE!AF87</f>
        <v>2</v>
      </c>
      <c r="L92" s="74">
        <f>ESE!AG87</f>
        <v>2</v>
      </c>
      <c r="M92" s="74">
        <f>ESE!AH87</f>
        <v>2</v>
      </c>
      <c r="N92" s="74">
        <f>ESE!AI87</f>
        <v>10</v>
      </c>
      <c r="O92" s="74">
        <f>ESE!AJ87</f>
        <v>10</v>
      </c>
      <c r="P92" s="74">
        <f>ESE!AK87</f>
        <v>6</v>
      </c>
      <c r="Q92" s="74">
        <f>ESE!AL87</f>
        <v>8</v>
      </c>
      <c r="R92" s="74">
        <f>ESE!AM87</f>
        <v>11</v>
      </c>
      <c r="S92" s="74">
        <f>ESE!AN87</f>
        <v>8</v>
      </c>
      <c r="T92" s="148">
        <f t="shared" si="6"/>
        <v>72</v>
      </c>
      <c r="U92" s="149">
        <f t="shared" si="7"/>
        <v>0.77777777777777779</v>
      </c>
      <c r="V92" s="149">
        <f t="shared" si="7"/>
        <v>0.5</v>
      </c>
      <c r="W92" s="149">
        <f t="shared" si="7"/>
        <v>0.66666666666666663</v>
      </c>
      <c r="X92" s="149">
        <f t="shared" si="7"/>
        <v>0.83333333333333337</v>
      </c>
      <c r="Y92" s="149">
        <f t="shared" si="7"/>
        <v>0.66666666666666663</v>
      </c>
      <c r="Z92" s="149">
        <f t="shared" si="7"/>
        <v>1</v>
      </c>
    </row>
    <row r="93" spans="1:26" ht="15.6">
      <c r="A93" s="143">
        <v>83</v>
      </c>
      <c r="B93" s="73" t="str">
        <f>'CAT I'!B93</f>
        <v>AME20099</v>
      </c>
      <c r="C93" s="171" t="str">
        <f>'CAT I'!C93</f>
        <v>YAGHYAVRAT SHEKHAWAT</v>
      </c>
      <c r="D93" s="74">
        <f>ESE!Y88</f>
        <v>2</v>
      </c>
      <c r="E93" s="74">
        <f>ESE!Z88</f>
        <v>1</v>
      </c>
      <c r="F93" s="74">
        <f>ESE!AA88</f>
        <v>2</v>
      </c>
      <c r="G93" s="74">
        <f>ESE!AB88</f>
        <v>1</v>
      </c>
      <c r="H93" s="74">
        <f>ESE!AC88</f>
        <v>2</v>
      </c>
      <c r="I93" s="74">
        <f>ESE!AD88</f>
        <v>2</v>
      </c>
      <c r="J93" s="74">
        <f>ESE!AE88</f>
        <v>2</v>
      </c>
      <c r="K93" s="74">
        <f>ESE!AF88</f>
        <v>2</v>
      </c>
      <c r="L93" s="74">
        <f>ESE!AG88</f>
        <v>2</v>
      </c>
      <c r="M93" s="74">
        <f>ESE!AH88</f>
        <v>2</v>
      </c>
      <c r="N93" s="74">
        <f>ESE!AI88</f>
        <v>6</v>
      </c>
      <c r="O93" s="74">
        <f>ESE!AJ88</f>
        <v>13</v>
      </c>
      <c r="P93" s="74">
        <f>ESE!AK88</f>
        <v>1</v>
      </c>
      <c r="Q93" s="74">
        <f>ESE!AL88</f>
        <v>7</v>
      </c>
      <c r="R93" s="74">
        <f>ESE!AM88</f>
        <v>10</v>
      </c>
      <c r="S93" s="74">
        <f>ESE!AN88</f>
        <v>13</v>
      </c>
      <c r="T93" s="148">
        <f t="shared" si="6"/>
        <v>68</v>
      </c>
      <c r="U93" s="149">
        <f t="shared" si="7"/>
        <v>0.88888888888888884</v>
      </c>
      <c r="V93" s="149">
        <f t="shared" si="7"/>
        <v>0.22222222222222221</v>
      </c>
      <c r="W93" s="149">
        <f t="shared" si="7"/>
        <v>0.61111111111111116</v>
      </c>
      <c r="X93" s="149">
        <f t="shared" si="7"/>
        <v>0.77777777777777779</v>
      </c>
      <c r="Y93" s="149">
        <f t="shared" si="7"/>
        <v>0.94444444444444442</v>
      </c>
      <c r="Z93" s="149">
        <f t="shared" si="7"/>
        <v>0.6</v>
      </c>
    </row>
    <row r="94" spans="1:26" ht="15.6">
      <c r="A94" s="143">
        <v>84</v>
      </c>
      <c r="B94" s="73" t="str">
        <f>'CAT I'!B94</f>
        <v>AME20100</v>
      </c>
      <c r="C94" s="171" t="str">
        <f>'CAT I'!C94</f>
        <v>MOHAMMED SAMEERKHAN S</v>
      </c>
      <c r="D94" s="74">
        <f>ESE!Y89</f>
        <v>2</v>
      </c>
      <c r="E94" s="74">
        <f>ESE!Z89</f>
        <v>2</v>
      </c>
      <c r="F94" s="74">
        <f>ESE!AA89</f>
        <v>2</v>
      </c>
      <c r="G94" s="74">
        <f>ESE!AB89</f>
        <v>1</v>
      </c>
      <c r="H94" s="74">
        <f>ESE!AC89</f>
        <v>2</v>
      </c>
      <c r="I94" s="74">
        <f>ESE!AD89</f>
        <v>2</v>
      </c>
      <c r="J94" s="74">
        <f>ESE!AE89</f>
        <v>2</v>
      </c>
      <c r="K94" s="74">
        <f>ESE!AF89</f>
        <v>2</v>
      </c>
      <c r="L94" s="74">
        <f>ESE!AG89</f>
        <v>2</v>
      </c>
      <c r="M94" s="74">
        <f>ESE!AH89</f>
        <v>2</v>
      </c>
      <c r="N94" s="74">
        <f>ESE!AI89</f>
        <v>10</v>
      </c>
      <c r="O94" s="74">
        <f>ESE!AJ89</f>
        <v>13</v>
      </c>
      <c r="P94" s="74">
        <f>ESE!AK89</f>
        <v>5</v>
      </c>
      <c r="Q94" s="74">
        <f>ESE!AL89</f>
        <v>14</v>
      </c>
      <c r="R94" s="74">
        <f>ESE!AM89</f>
        <v>10</v>
      </c>
      <c r="S94" s="74">
        <f>ESE!AN89</f>
        <v>9</v>
      </c>
      <c r="T94" s="148">
        <f t="shared" si="6"/>
        <v>80</v>
      </c>
      <c r="U94" s="149">
        <f t="shared" si="7"/>
        <v>0.94444444444444442</v>
      </c>
      <c r="V94" s="149">
        <f t="shared" si="7"/>
        <v>0.44444444444444442</v>
      </c>
      <c r="W94" s="149">
        <f t="shared" si="7"/>
        <v>1</v>
      </c>
      <c r="X94" s="149">
        <f t="shared" si="7"/>
        <v>0.77777777777777779</v>
      </c>
      <c r="Y94" s="149">
        <f t="shared" si="7"/>
        <v>0.72222222222222221</v>
      </c>
      <c r="Z94" s="149">
        <f t="shared" si="7"/>
        <v>1</v>
      </c>
    </row>
    <row r="95" spans="1:26" ht="15.6">
      <c r="A95" s="143">
        <v>85</v>
      </c>
      <c r="B95" s="73" t="str">
        <f>'CAT I'!B95</f>
        <v>AME20101</v>
      </c>
      <c r="C95" s="171" t="str">
        <f>'CAT I'!C95</f>
        <v>SACHIN R NAIR</v>
      </c>
      <c r="D95" s="74">
        <f>ESE!Y90</f>
        <v>2</v>
      </c>
      <c r="E95" s="74">
        <f>ESE!Z90</f>
        <v>2</v>
      </c>
      <c r="F95" s="74">
        <f>ESE!AA90</f>
        <v>2</v>
      </c>
      <c r="G95" s="74">
        <f>ESE!AB90</f>
        <v>2</v>
      </c>
      <c r="H95" s="74">
        <f>ESE!AC90</f>
        <v>2</v>
      </c>
      <c r="I95" s="74">
        <f>ESE!AD90</f>
        <v>2</v>
      </c>
      <c r="J95" s="74">
        <f>ESE!AE90</f>
        <v>2</v>
      </c>
      <c r="K95" s="74">
        <f>ESE!AF90</f>
        <v>2</v>
      </c>
      <c r="L95" s="74">
        <f>ESE!AG90</f>
        <v>2</v>
      </c>
      <c r="M95" s="74">
        <f>ESE!AH90</f>
        <v>2</v>
      </c>
      <c r="N95" s="74">
        <f>ESE!AI90</f>
        <v>9</v>
      </c>
      <c r="O95" s="74">
        <f>ESE!AJ90</f>
        <v>3</v>
      </c>
      <c r="P95" s="74">
        <f>ESE!AK90</f>
        <v>6</v>
      </c>
      <c r="Q95" s="74">
        <f>ESE!AL90</f>
        <v>11</v>
      </c>
      <c r="R95" s="74">
        <f>ESE!AM90</f>
        <v>11</v>
      </c>
      <c r="S95" s="74">
        <f>ESE!AN90</f>
        <v>3</v>
      </c>
      <c r="T95" s="148">
        <f t="shared" si="6"/>
        <v>63</v>
      </c>
      <c r="U95" s="149">
        <f t="shared" si="7"/>
        <v>0.3888888888888889</v>
      </c>
      <c r="V95" s="149">
        <f t="shared" si="7"/>
        <v>0.55555555555555558</v>
      </c>
      <c r="W95" s="149">
        <f t="shared" si="7"/>
        <v>0.83333333333333337</v>
      </c>
      <c r="X95" s="149">
        <f t="shared" si="7"/>
        <v>0.83333333333333337</v>
      </c>
      <c r="Y95" s="149">
        <f t="shared" si="7"/>
        <v>0.3888888888888889</v>
      </c>
      <c r="Z95" s="149">
        <f t="shared" si="7"/>
        <v>0.9</v>
      </c>
    </row>
    <row r="96" spans="1:26" ht="15.6">
      <c r="A96" s="143">
        <v>86</v>
      </c>
      <c r="B96" s="73" t="str">
        <f>'CAT I'!B96</f>
        <v>AME20102</v>
      </c>
      <c r="C96" s="171" t="str">
        <f>'CAT I'!C96</f>
        <v>YAJJAVARAPU SIVA SURYA</v>
      </c>
      <c r="D96" s="74">
        <f>ESE!Y91</f>
        <v>2</v>
      </c>
      <c r="E96" s="74">
        <f>ESE!Z91</f>
        <v>2</v>
      </c>
      <c r="F96" s="74">
        <f>ESE!AA91</f>
        <v>2</v>
      </c>
      <c r="G96" s="74">
        <f>ESE!AB91</f>
        <v>1</v>
      </c>
      <c r="H96" s="74">
        <f>ESE!AC91</f>
        <v>2</v>
      </c>
      <c r="I96" s="74">
        <f>ESE!AD91</f>
        <v>2</v>
      </c>
      <c r="J96" s="74">
        <f>ESE!AE91</f>
        <v>2</v>
      </c>
      <c r="K96" s="74">
        <f>ESE!AF91</f>
        <v>2</v>
      </c>
      <c r="L96" s="74">
        <f>ESE!AG91</f>
        <v>2</v>
      </c>
      <c r="M96" s="74">
        <f>ESE!AH91</f>
        <v>2</v>
      </c>
      <c r="N96" s="74">
        <f>ESE!AI91</f>
        <v>5</v>
      </c>
      <c r="O96" s="74">
        <f>ESE!AJ91</f>
        <v>8</v>
      </c>
      <c r="P96" s="74">
        <f>ESE!AK91</f>
        <v>4</v>
      </c>
      <c r="Q96" s="74">
        <f>ESE!AL91</f>
        <v>14</v>
      </c>
      <c r="R96" s="74">
        <f>ESE!AM91</f>
        <v>0</v>
      </c>
      <c r="S96" s="74">
        <f>ESE!AN91</f>
        <v>5</v>
      </c>
      <c r="T96" s="148">
        <f t="shared" si="6"/>
        <v>55</v>
      </c>
      <c r="U96" s="149">
        <f t="shared" si="7"/>
        <v>0.66666666666666663</v>
      </c>
      <c r="V96" s="149">
        <f t="shared" si="7"/>
        <v>0.3888888888888889</v>
      </c>
      <c r="W96" s="149">
        <f t="shared" si="7"/>
        <v>1</v>
      </c>
      <c r="X96" s="149">
        <f t="shared" si="7"/>
        <v>0.22222222222222221</v>
      </c>
      <c r="Y96" s="149">
        <f t="shared" si="7"/>
        <v>0.5</v>
      </c>
      <c r="Z96" s="149">
        <f t="shared" si="7"/>
        <v>0.5</v>
      </c>
    </row>
    <row r="97" spans="1:26" ht="15.6">
      <c r="A97" s="143">
        <v>87</v>
      </c>
      <c r="B97" s="73" t="str">
        <f>'CAT I'!B97</f>
        <v>AME20104</v>
      </c>
      <c r="C97" s="171" t="str">
        <f>'CAT I'!C97</f>
        <v>ASHISH THOMAS</v>
      </c>
      <c r="D97" s="74">
        <f>ESE!Y92</f>
        <v>2</v>
      </c>
      <c r="E97" s="74">
        <f>ESE!Z92</f>
        <v>1</v>
      </c>
      <c r="F97" s="74">
        <f>ESE!AA92</f>
        <v>2</v>
      </c>
      <c r="G97" s="74">
        <f>ESE!AB92</f>
        <v>1</v>
      </c>
      <c r="H97" s="74">
        <f>ESE!AC92</f>
        <v>2</v>
      </c>
      <c r="I97" s="74">
        <f>ESE!AD92</f>
        <v>2</v>
      </c>
      <c r="J97" s="74">
        <f>ESE!AE92</f>
        <v>2</v>
      </c>
      <c r="K97" s="74">
        <f>ESE!AF92</f>
        <v>2</v>
      </c>
      <c r="L97" s="74">
        <f>ESE!AG92</f>
        <v>2</v>
      </c>
      <c r="M97" s="74">
        <f>ESE!AH92</f>
        <v>2</v>
      </c>
      <c r="N97" s="74">
        <f>ESE!AI92</f>
        <v>5</v>
      </c>
      <c r="O97" s="74">
        <f>ESE!AJ92</f>
        <v>6</v>
      </c>
      <c r="P97" s="74">
        <f>ESE!AK92</f>
        <v>5</v>
      </c>
      <c r="Q97" s="74">
        <f>ESE!AL92</f>
        <v>8</v>
      </c>
      <c r="R97" s="74">
        <f>ESE!AM92</f>
        <v>13</v>
      </c>
      <c r="S97" s="74">
        <f>ESE!AN92</f>
        <v>2</v>
      </c>
      <c r="T97" s="148">
        <f t="shared" si="6"/>
        <v>57</v>
      </c>
      <c r="U97" s="149">
        <f t="shared" si="7"/>
        <v>0.5</v>
      </c>
      <c r="V97" s="149">
        <f t="shared" si="7"/>
        <v>0.44444444444444442</v>
      </c>
      <c r="W97" s="149">
        <f t="shared" si="7"/>
        <v>0.66666666666666663</v>
      </c>
      <c r="X97" s="149">
        <f t="shared" si="7"/>
        <v>0.94444444444444442</v>
      </c>
      <c r="Y97" s="149">
        <f t="shared" si="7"/>
        <v>0.33333333333333331</v>
      </c>
      <c r="Z97" s="149">
        <f t="shared" si="7"/>
        <v>0.5</v>
      </c>
    </row>
    <row r="98" spans="1:26" ht="15.6">
      <c r="A98" s="143">
        <v>88</v>
      </c>
      <c r="B98" s="73" t="str">
        <f>'CAT I'!B98</f>
        <v>AME20105</v>
      </c>
      <c r="C98" s="171" t="str">
        <f>'CAT I'!C98</f>
        <v>ANURAG R</v>
      </c>
      <c r="D98" s="74">
        <f>ESE!Y93</f>
        <v>2</v>
      </c>
      <c r="E98" s="74">
        <f>ESE!Z93</f>
        <v>2</v>
      </c>
      <c r="F98" s="74">
        <f>ESE!AA93</f>
        <v>2</v>
      </c>
      <c r="G98" s="74">
        <f>ESE!AB93</f>
        <v>2</v>
      </c>
      <c r="H98" s="74">
        <f>ESE!AC93</f>
        <v>1</v>
      </c>
      <c r="I98" s="74">
        <f>ESE!AD93</f>
        <v>1</v>
      </c>
      <c r="J98" s="74">
        <f>ESE!AE93</f>
        <v>1</v>
      </c>
      <c r="K98" s="74">
        <f>ESE!AF93</f>
        <v>2</v>
      </c>
      <c r="L98" s="74">
        <f>ESE!AG93</f>
        <v>2</v>
      </c>
      <c r="M98" s="74">
        <f>ESE!AH93</f>
        <v>2</v>
      </c>
      <c r="N98" s="74">
        <f>ESE!AI93</f>
        <v>2</v>
      </c>
      <c r="O98" s="74">
        <f>ESE!AJ93</f>
        <v>3</v>
      </c>
      <c r="P98" s="74">
        <f>ESE!AK93</f>
        <v>8</v>
      </c>
      <c r="Q98" s="74">
        <f>ESE!AL93</f>
        <v>9</v>
      </c>
      <c r="R98" s="74">
        <f>ESE!AM93</f>
        <v>12</v>
      </c>
      <c r="S98" s="74">
        <f>ESE!AN93</f>
        <v>2</v>
      </c>
      <c r="T98" s="148">
        <f t="shared" si="6"/>
        <v>53</v>
      </c>
      <c r="U98" s="149">
        <f t="shared" si="7"/>
        <v>0.3888888888888889</v>
      </c>
      <c r="V98" s="149">
        <f t="shared" si="7"/>
        <v>0.66666666666666663</v>
      </c>
      <c r="W98" s="149">
        <f t="shared" si="7"/>
        <v>0.61111111111111116</v>
      </c>
      <c r="X98" s="149">
        <f t="shared" si="7"/>
        <v>0.83333333333333337</v>
      </c>
      <c r="Y98" s="149">
        <f t="shared" si="7"/>
        <v>0.33333333333333331</v>
      </c>
      <c r="Z98" s="149">
        <f t="shared" si="7"/>
        <v>0.2</v>
      </c>
    </row>
    <row r="99" spans="1:26" ht="15.6">
      <c r="A99" s="143">
        <v>89</v>
      </c>
      <c r="B99" s="73" t="str">
        <f>'CAT I'!B99</f>
        <v>AME20106</v>
      </c>
      <c r="C99" s="171" t="str">
        <f>'CAT I'!C99</f>
        <v>SANTU KUMAR</v>
      </c>
      <c r="D99" s="74">
        <f>ESE!Y94</f>
        <v>1</v>
      </c>
      <c r="E99" s="74">
        <f>ESE!Z94</f>
        <v>2</v>
      </c>
      <c r="F99" s="74">
        <f>ESE!AA94</f>
        <v>2</v>
      </c>
      <c r="G99" s="74">
        <f>ESE!AB94</f>
        <v>1</v>
      </c>
      <c r="H99" s="74">
        <f>ESE!AC94</f>
        <v>1</v>
      </c>
      <c r="I99" s="74">
        <f>ESE!AD94</f>
        <v>1</v>
      </c>
      <c r="J99" s="74">
        <f>ESE!AE94</f>
        <v>1</v>
      </c>
      <c r="K99" s="74">
        <f>ESE!AF94</f>
        <v>1</v>
      </c>
      <c r="L99" s="74">
        <f>ESE!AG94</f>
        <v>1</v>
      </c>
      <c r="M99" s="74">
        <f>ESE!AH94</f>
        <v>1</v>
      </c>
      <c r="N99" s="74">
        <f>ESE!AI94</f>
        <v>5</v>
      </c>
      <c r="O99" s="74">
        <f>ESE!AJ94</f>
        <v>5</v>
      </c>
      <c r="P99" s="74">
        <f>ESE!AK94</f>
        <v>9</v>
      </c>
      <c r="Q99" s="74">
        <f>ESE!AL94</f>
        <v>5</v>
      </c>
      <c r="R99" s="74">
        <f>ESE!AM94</f>
        <v>11</v>
      </c>
      <c r="S99" s="74">
        <f>ESE!AN94</f>
        <v>1</v>
      </c>
      <c r="T99" s="148">
        <f t="shared" si="6"/>
        <v>48</v>
      </c>
      <c r="U99" s="149">
        <f t="shared" si="7"/>
        <v>0.44444444444444442</v>
      </c>
      <c r="V99" s="149">
        <f t="shared" si="7"/>
        <v>0.66666666666666663</v>
      </c>
      <c r="W99" s="149">
        <f t="shared" si="7"/>
        <v>0.3888888888888889</v>
      </c>
      <c r="X99" s="149">
        <f t="shared" si="7"/>
        <v>0.72222222222222221</v>
      </c>
      <c r="Y99" s="149">
        <f t="shared" si="7"/>
        <v>0.16666666666666666</v>
      </c>
      <c r="Z99" s="149">
        <f t="shared" si="7"/>
        <v>0.5</v>
      </c>
    </row>
    <row r="100" spans="1:26" ht="15.6">
      <c r="A100" s="143">
        <v>90</v>
      </c>
      <c r="B100" s="73" t="str">
        <f>'CAT I'!B100</f>
        <v>AME20107</v>
      </c>
      <c r="C100" s="171" t="str">
        <f>'CAT I'!C100</f>
        <v>M MOHAMED UMAR</v>
      </c>
      <c r="D100" s="74">
        <f>ESE!Y95</f>
        <v>2</v>
      </c>
      <c r="E100" s="74">
        <f>ESE!Z95</f>
        <v>1</v>
      </c>
      <c r="F100" s="74">
        <f>ESE!AA95</f>
        <v>2</v>
      </c>
      <c r="G100" s="74">
        <f>ESE!AB95</f>
        <v>1</v>
      </c>
      <c r="H100" s="74">
        <f>ESE!AC95</f>
        <v>2</v>
      </c>
      <c r="I100" s="74">
        <f>ESE!AD95</f>
        <v>1</v>
      </c>
      <c r="J100" s="74">
        <f>ESE!AE95</f>
        <v>2</v>
      </c>
      <c r="K100" s="74">
        <f>ESE!AF95</f>
        <v>2</v>
      </c>
      <c r="L100" s="74">
        <f>ESE!AG95</f>
        <v>2</v>
      </c>
      <c r="M100" s="74">
        <f>ESE!AH95</f>
        <v>2</v>
      </c>
      <c r="N100" s="74">
        <f>ESE!AI95</f>
        <v>7</v>
      </c>
      <c r="O100" s="74">
        <f>ESE!AJ95</f>
        <v>14</v>
      </c>
      <c r="P100" s="74">
        <f>ESE!AK95</f>
        <v>10</v>
      </c>
      <c r="Q100" s="74">
        <f>ESE!AL95</f>
        <v>12</v>
      </c>
      <c r="R100" s="74">
        <f>ESE!AM95</f>
        <v>14</v>
      </c>
      <c r="S100" s="74">
        <f>ESE!AN95</f>
        <v>13</v>
      </c>
      <c r="T100" s="148">
        <f t="shared" si="6"/>
        <v>87</v>
      </c>
      <c r="U100" s="149">
        <f t="shared" si="7"/>
        <v>0.94444444444444442</v>
      </c>
      <c r="V100" s="149">
        <f t="shared" si="7"/>
        <v>0.72222222222222221</v>
      </c>
      <c r="W100" s="149">
        <f t="shared" si="7"/>
        <v>0.83333333333333337</v>
      </c>
      <c r="X100" s="149">
        <f t="shared" si="7"/>
        <v>1</v>
      </c>
      <c r="Y100" s="149">
        <f t="shared" si="7"/>
        <v>0.94444444444444442</v>
      </c>
      <c r="Z100" s="149">
        <f t="shared" si="7"/>
        <v>0.7</v>
      </c>
    </row>
    <row r="101" spans="1:26" ht="15.6">
      <c r="A101" s="143">
        <v>91</v>
      </c>
      <c r="B101" s="73" t="str">
        <f>'CAT I'!B101</f>
        <v>AME20108</v>
      </c>
      <c r="C101" s="171" t="str">
        <f>'CAT I'!C101</f>
        <v>RIFANA N</v>
      </c>
      <c r="D101" s="74">
        <f>ESE!Y96</f>
        <v>2</v>
      </c>
      <c r="E101" s="74">
        <f>ESE!Z96</f>
        <v>1</v>
      </c>
      <c r="F101" s="74">
        <f>ESE!AA96</f>
        <v>2</v>
      </c>
      <c r="G101" s="74">
        <f>ESE!AB96</f>
        <v>1</v>
      </c>
      <c r="H101" s="74">
        <f>ESE!AC96</f>
        <v>2</v>
      </c>
      <c r="I101" s="74">
        <f>ESE!AD96</f>
        <v>2</v>
      </c>
      <c r="J101" s="74">
        <f>ESE!AE96</f>
        <v>2</v>
      </c>
      <c r="K101" s="74">
        <f>ESE!AF96</f>
        <v>2</v>
      </c>
      <c r="L101" s="74">
        <f>ESE!AG96</f>
        <v>2</v>
      </c>
      <c r="M101" s="74">
        <f>ESE!AH96</f>
        <v>2</v>
      </c>
      <c r="N101" s="74">
        <f>ESE!AI96</f>
        <v>8</v>
      </c>
      <c r="O101" s="74">
        <f>ESE!AJ96</f>
        <v>14</v>
      </c>
      <c r="P101" s="74">
        <f>ESE!AK96</f>
        <v>14</v>
      </c>
      <c r="Q101" s="74">
        <f>ESE!AL96</f>
        <v>12</v>
      </c>
      <c r="R101" s="74">
        <f>ESE!AM96</f>
        <v>10</v>
      </c>
      <c r="S101" s="74">
        <f>ESE!AN96</f>
        <v>14</v>
      </c>
      <c r="T101" s="148">
        <f t="shared" si="6"/>
        <v>90</v>
      </c>
      <c r="U101" s="149">
        <f t="shared" si="7"/>
        <v>0.94444444444444442</v>
      </c>
      <c r="V101" s="149">
        <f t="shared" si="7"/>
        <v>0.94444444444444442</v>
      </c>
      <c r="W101" s="149">
        <f t="shared" si="7"/>
        <v>0.88888888888888884</v>
      </c>
      <c r="X101" s="149">
        <f t="shared" si="7"/>
        <v>0.77777777777777779</v>
      </c>
      <c r="Y101" s="149">
        <f t="shared" si="7"/>
        <v>1</v>
      </c>
      <c r="Z101" s="149">
        <f t="shared" si="7"/>
        <v>0.8</v>
      </c>
    </row>
    <row r="102" spans="1:26" ht="15.6">
      <c r="A102" s="143">
        <v>92</v>
      </c>
      <c r="B102" s="73" t="str">
        <f>'CAT I'!B102</f>
        <v>AME20109</v>
      </c>
      <c r="C102" s="171" t="str">
        <f>'CAT I'!C102</f>
        <v>SARTHAK A PILLAI</v>
      </c>
      <c r="D102" s="74">
        <f>ESE!Y97</f>
        <v>2</v>
      </c>
      <c r="E102" s="74">
        <f>ESE!Z97</f>
        <v>2</v>
      </c>
      <c r="F102" s="74">
        <f>ESE!AA97</f>
        <v>2</v>
      </c>
      <c r="G102" s="74">
        <f>ESE!AB97</f>
        <v>1</v>
      </c>
      <c r="H102" s="74">
        <f>ESE!AC97</f>
        <v>2</v>
      </c>
      <c r="I102" s="74">
        <f>ESE!AD97</f>
        <v>2</v>
      </c>
      <c r="J102" s="74">
        <f>ESE!AE97</f>
        <v>2</v>
      </c>
      <c r="K102" s="74">
        <f>ESE!AF97</f>
        <v>2</v>
      </c>
      <c r="L102" s="74">
        <f>ESE!AG97</f>
        <v>2</v>
      </c>
      <c r="M102" s="74">
        <f>ESE!AH97</f>
        <v>2</v>
      </c>
      <c r="N102" s="74">
        <f>ESE!AI97</f>
        <v>8</v>
      </c>
      <c r="O102" s="74">
        <f>ESE!AJ97</f>
        <v>0</v>
      </c>
      <c r="P102" s="74">
        <f>ESE!AK97</f>
        <v>4</v>
      </c>
      <c r="Q102" s="74">
        <f>ESE!AL97</f>
        <v>13</v>
      </c>
      <c r="R102" s="74">
        <f>ESE!AM97</f>
        <v>3</v>
      </c>
      <c r="S102" s="74">
        <f>ESE!AN97</f>
        <v>5</v>
      </c>
      <c r="T102" s="148">
        <f t="shared" si="6"/>
        <v>52</v>
      </c>
      <c r="U102" s="149">
        <f t="shared" si="7"/>
        <v>0.22222222222222221</v>
      </c>
      <c r="V102" s="149">
        <f t="shared" si="7"/>
        <v>0.3888888888888889</v>
      </c>
      <c r="W102" s="149">
        <f t="shared" si="7"/>
        <v>0.94444444444444442</v>
      </c>
      <c r="X102" s="149">
        <f t="shared" si="7"/>
        <v>0.3888888888888889</v>
      </c>
      <c r="Y102" s="149">
        <f t="shared" si="7"/>
        <v>0.5</v>
      </c>
      <c r="Z102" s="149">
        <f t="shared" si="7"/>
        <v>0.8</v>
      </c>
    </row>
    <row r="103" spans="1:26" ht="15.6">
      <c r="A103" s="143">
        <v>93</v>
      </c>
      <c r="B103" s="73" t="str">
        <f>'CAT I'!B103</f>
        <v>AME20110</v>
      </c>
      <c r="C103" s="171" t="str">
        <f>'CAT I'!C103</f>
        <v>NIKHIL I J</v>
      </c>
      <c r="D103" s="74">
        <f>ESE!Y98</f>
        <v>2</v>
      </c>
      <c r="E103" s="74">
        <f>ESE!Z98</f>
        <v>2</v>
      </c>
      <c r="F103" s="74">
        <f>ESE!AA98</f>
        <v>2</v>
      </c>
      <c r="G103" s="74">
        <f>ESE!AB98</f>
        <v>1</v>
      </c>
      <c r="H103" s="74">
        <f>ESE!AC98</f>
        <v>2</v>
      </c>
      <c r="I103" s="74">
        <f>ESE!AD98</f>
        <v>2</v>
      </c>
      <c r="J103" s="74">
        <f>ESE!AE98</f>
        <v>2</v>
      </c>
      <c r="K103" s="74">
        <f>ESE!AF98</f>
        <v>2</v>
      </c>
      <c r="L103" s="74">
        <f>ESE!AG98</f>
        <v>2</v>
      </c>
      <c r="M103" s="74">
        <f>ESE!AH98</f>
        <v>2</v>
      </c>
      <c r="N103" s="74">
        <f>ESE!AI98</f>
        <v>7</v>
      </c>
      <c r="O103" s="74">
        <f>ESE!AJ98</f>
        <v>0</v>
      </c>
      <c r="P103" s="74">
        <f>ESE!AK98</f>
        <v>4</v>
      </c>
      <c r="Q103" s="74">
        <f>ESE!AL98</f>
        <v>5</v>
      </c>
      <c r="R103" s="74">
        <f>ESE!AM98</f>
        <v>12</v>
      </c>
      <c r="S103" s="74">
        <f>ESE!AN98</f>
        <v>1</v>
      </c>
      <c r="T103" s="148">
        <f t="shared" si="6"/>
        <v>48</v>
      </c>
      <c r="U103" s="149">
        <f t="shared" si="7"/>
        <v>0.22222222222222221</v>
      </c>
      <c r="V103" s="149">
        <f t="shared" si="7"/>
        <v>0.3888888888888889</v>
      </c>
      <c r="W103" s="149">
        <f t="shared" si="7"/>
        <v>0.5</v>
      </c>
      <c r="X103" s="149">
        <f t="shared" si="7"/>
        <v>0.88888888888888884</v>
      </c>
      <c r="Y103" s="149">
        <f t="shared" si="7"/>
        <v>0.27777777777777779</v>
      </c>
      <c r="Z103" s="149">
        <f t="shared" si="7"/>
        <v>0.7</v>
      </c>
    </row>
    <row r="104" spans="1:26" ht="15.6">
      <c r="A104" s="143">
        <v>94</v>
      </c>
      <c r="B104" s="73" t="str">
        <f>'CAT I'!B104</f>
        <v>AME20111</v>
      </c>
      <c r="C104" s="171" t="str">
        <f>'CAT I'!C104</f>
        <v>ARJUN B KURUP</v>
      </c>
      <c r="D104" s="74">
        <f>ESE!Y99</f>
        <v>2</v>
      </c>
      <c r="E104" s="74">
        <f>ESE!Z99</f>
        <v>1</v>
      </c>
      <c r="F104" s="74">
        <f>ESE!AA99</f>
        <v>2</v>
      </c>
      <c r="G104" s="74">
        <f>ESE!AB99</f>
        <v>2</v>
      </c>
      <c r="H104" s="74">
        <f>ESE!AC99</f>
        <v>2</v>
      </c>
      <c r="I104" s="74">
        <f>ESE!AD99</f>
        <v>2</v>
      </c>
      <c r="J104" s="74">
        <f>ESE!AE99</f>
        <v>2</v>
      </c>
      <c r="K104" s="74">
        <f>ESE!AF99</f>
        <v>2</v>
      </c>
      <c r="L104" s="74">
        <f>ESE!AG99</f>
        <v>1</v>
      </c>
      <c r="M104" s="74">
        <f>ESE!AH99</f>
        <v>2</v>
      </c>
      <c r="N104" s="74">
        <f>ESE!AI99</f>
        <v>10</v>
      </c>
      <c r="O104" s="74">
        <f>ESE!AJ99</f>
        <v>7</v>
      </c>
      <c r="P104" s="74">
        <f>ESE!AK99</f>
        <v>14</v>
      </c>
      <c r="Q104" s="74">
        <f>ESE!AL99</f>
        <v>11</v>
      </c>
      <c r="R104" s="74">
        <f>ESE!AM99</f>
        <v>11</v>
      </c>
      <c r="S104" s="74">
        <f>ESE!AN99</f>
        <v>12</v>
      </c>
      <c r="T104" s="148">
        <f t="shared" si="6"/>
        <v>83</v>
      </c>
      <c r="U104" s="149">
        <f t="shared" si="7"/>
        <v>0.55555555555555558</v>
      </c>
      <c r="V104" s="149">
        <f t="shared" si="7"/>
        <v>1</v>
      </c>
      <c r="W104" s="149">
        <f t="shared" si="7"/>
        <v>0.83333333333333337</v>
      </c>
      <c r="X104" s="149">
        <f t="shared" si="7"/>
        <v>0.83333333333333337</v>
      </c>
      <c r="Y104" s="149">
        <f t="shared" si="7"/>
        <v>0.83333333333333337</v>
      </c>
      <c r="Z104" s="149">
        <f t="shared" si="7"/>
        <v>1</v>
      </c>
    </row>
    <row r="105" spans="1:26" ht="15.6">
      <c r="A105" s="143">
        <v>95</v>
      </c>
      <c r="B105" s="73" t="str">
        <f>'CAT I'!B105</f>
        <v>AME20112</v>
      </c>
      <c r="C105" s="171" t="str">
        <f>'CAT I'!C105</f>
        <v>MOHAMMED SAFWAN</v>
      </c>
      <c r="D105" s="74">
        <f>ESE!Y100</f>
        <v>0</v>
      </c>
      <c r="E105" s="74">
        <f>ESE!Z100</f>
        <v>0</v>
      </c>
      <c r="F105" s="74">
        <f>ESE!AA100</f>
        <v>0</v>
      </c>
      <c r="G105" s="74">
        <f>ESE!AB100</f>
        <v>0</v>
      </c>
      <c r="H105" s="74">
        <f>ESE!AC100</f>
        <v>0</v>
      </c>
      <c r="I105" s="74">
        <f>ESE!AD100</f>
        <v>0</v>
      </c>
      <c r="J105" s="74">
        <f>ESE!AE100</f>
        <v>0</v>
      </c>
      <c r="K105" s="74">
        <f>ESE!AF100</f>
        <v>0</v>
      </c>
      <c r="L105" s="74">
        <f>ESE!AG100</f>
        <v>0</v>
      </c>
      <c r="M105" s="74">
        <f>ESE!AH100</f>
        <v>0</v>
      </c>
      <c r="N105" s="74">
        <f>ESE!AI100</f>
        <v>0</v>
      </c>
      <c r="O105" s="74">
        <f>ESE!AJ100</f>
        <v>0</v>
      </c>
      <c r="P105" s="74">
        <f>ESE!AK100</f>
        <v>0</v>
      </c>
      <c r="Q105" s="74">
        <f>ESE!AL100</f>
        <v>0</v>
      </c>
      <c r="R105" s="74">
        <f>ESE!AM100</f>
        <v>0</v>
      </c>
      <c r="S105" s="74">
        <f>ESE!AN100</f>
        <v>0</v>
      </c>
      <c r="T105" s="148">
        <f t="shared" si="6"/>
        <v>0</v>
      </c>
      <c r="U105" s="149">
        <f t="shared" si="7"/>
        <v>0</v>
      </c>
      <c r="V105" s="149">
        <f t="shared" si="7"/>
        <v>0</v>
      </c>
      <c r="W105" s="149">
        <f t="shared" si="7"/>
        <v>0</v>
      </c>
      <c r="X105" s="149">
        <f t="shared" si="7"/>
        <v>0</v>
      </c>
      <c r="Y105" s="149">
        <f t="shared" si="7"/>
        <v>0</v>
      </c>
      <c r="Z105" s="149">
        <f t="shared" si="7"/>
        <v>0</v>
      </c>
    </row>
    <row r="106" spans="1:26" ht="15.6">
      <c r="A106" s="143">
        <v>96</v>
      </c>
      <c r="B106" s="73" t="str">
        <f>'CAT I'!B106</f>
        <v>AME20113</v>
      </c>
      <c r="C106" s="171" t="str">
        <f>'CAT I'!C106</f>
        <v>BILAAL NAUSHADALI PATANKAR</v>
      </c>
      <c r="D106" s="74">
        <f>ESE!Y101</f>
        <v>2</v>
      </c>
      <c r="E106" s="74">
        <f>ESE!Z101</f>
        <v>1</v>
      </c>
      <c r="F106" s="74">
        <f>ESE!AA101</f>
        <v>2</v>
      </c>
      <c r="G106" s="74">
        <f>ESE!AB101</f>
        <v>2</v>
      </c>
      <c r="H106" s="74">
        <f>ESE!AC101</f>
        <v>2</v>
      </c>
      <c r="I106" s="74">
        <f>ESE!AD101</f>
        <v>2</v>
      </c>
      <c r="J106" s="74">
        <f>ESE!AE101</f>
        <v>2</v>
      </c>
      <c r="K106" s="74">
        <f>ESE!AF101</f>
        <v>2</v>
      </c>
      <c r="L106" s="74">
        <f>ESE!AG101</f>
        <v>2</v>
      </c>
      <c r="M106" s="74">
        <f>ESE!AH101</f>
        <v>2</v>
      </c>
      <c r="N106" s="74">
        <f>ESE!AI101</f>
        <v>9</v>
      </c>
      <c r="O106" s="74">
        <f>ESE!AJ101</f>
        <v>14</v>
      </c>
      <c r="P106" s="74">
        <f>ESE!AK101</f>
        <v>5</v>
      </c>
      <c r="Q106" s="74">
        <f>ESE!AL101</f>
        <v>14</v>
      </c>
      <c r="R106" s="74">
        <f>ESE!AM101</f>
        <v>14</v>
      </c>
      <c r="S106" s="74">
        <f>ESE!AN101</f>
        <v>5</v>
      </c>
      <c r="T106" s="148">
        <f t="shared" si="6"/>
        <v>80</v>
      </c>
      <c r="U106" s="149">
        <f t="shared" si="7"/>
        <v>0.94444444444444442</v>
      </c>
      <c r="V106" s="149">
        <f t="shared" si="7"/>
        <v>0.5</v>
      </c>
      <c r="W106" s="149">
        <f t="shared" si="7"/>
        <v>1</v>
      </c>
      <c r="X106" s="149">
        <f t="shared" si="7"/>
        <v>1</v>
      </c>
      <c r="Y106" s="149">
        <f t="shared" si="7"/>
        <v>0.5</v>
      </c>
      <c r="Z106" s="149">
        <f t="shared" si="7"/>
        <v>0.9</v>
      </c>
    </row>
    <row r="107" spans="1:26" ht="15.6">
      <c r="A107" s="143">
        <v>97</v>
      </c>
      <c r="B107" s="73" t="str">
        <f>'CAT I'!B107</f>
        <v>AME20114</v>
      </c>
      <c r="C107" s="171" t="str">
        <f>'CAT I'!C107</f>
        <v>KRITHIK JOSE BABY</v>
      </c>
      <c r="D107" s="74">
        <f>ESE!Y102</f>
        <v>2</v>
      </c>
      <c r="E107" s="74">
        <f>ESE!Z102</f>
        <v>1</v>
      </c>
      <c r="F107" s="74">
        <f>ESE!AA102</f>
        <v>2</v>
      </c>
      <c r="G107" s="74">
        <f>ESE!AB102</f>
        <v>1</v>
      </c>
      <c r="H107" s="74">
        <f>ESE!AC102</f>
        <v>2</v>
      </c>
      <c r="I107" s="74">
        <f>ESE!AD102</f>
        <v>2</v>
      </c>
      <c r="J107" s="74">
        <f>ESE!AE102</f>
        <v>2</v>
      </c>
      <c r="K107" s="74">
        <f>ESE!AF102</f>
        <v>2</v>
      </c>
      <c r="L107" s="74">
        <f>ESE!AG102</f>
        <v>2</v>
      </c>
      <c r="M107" s="74">
        <f>ESE!AH102</f>
        <v>2</v>
      </c>
      <c r="N107" s="74">
        <f>ESE!AI102</f>
        <v>9</v>
      </c>
      <c r="O107" s="74">
        <f>ESE!AJ102</f>
        <v>8</v>
      </c>
      <c r="P107" s="74">
        <f>ESE!AK102</f>
        <v>6</v>
      </c>
      <c r="Q107" s="74">
        <f>ESE!AL102</f>
        <v>11</v>
      </c>
      <c r="R107" s="74">
        <f>ESE!AM102</f>
        <v>7</v>
      </c>
      <c r="S107" s="74">
        <f>ESE!AN102</f>
        <v>9</v>
      </c>
      <c r="T107" s="148">
        <f t="shared" si="6"/>
        <v>68</v>
      </c>
      <c r="U107" s="149">
        <f t="shared" si="7"/>
        <v>0.61111111111111116</v>
      </c>
      <c r="V107" s="149">
        <f t="shared" si="7"/>
        <v>0.5</v>
      </c>
      <c r="W107" s="149">
        <f t="shared" si="7"/>
        <v>0.83333333333333337</v>
      </c>
      <c r="X107" s="149">
        <f t="shared" si="7"/>
        <v>0.61111111111111116</v>
      </c>
      <c r="Y107" s="149">
        <f t="shared" si="7"/>
        <v>0.72222222222222221</v>
      </c>
      <c r="Z107" s="149">
        <f t="shared" si="7"/>
        <v>0.9</v>
      </c>
    </row>
    <row r="108" spans="1:26" ht="15.6">
      <c r="A108" s="143">
        <v>98</v>
      </c>
      <c r="B108" s="73" t="str">
        <f>'CAT I'!B108</f>
        <v>AME20115</v>
      </c>
      <c r="C108" s="171" t="str">
        <f>'CAT I'!C108</f>
        <v>ADDHYAN SONKER</v>
      </c>
      <c r="D108" s="74">
        <f>ESE!Y103</f>
        <v>2</v>
      </c>
      <c r="E108" s="74">
        <f>ESE!Z103</f>
        <v>2</v>
      </c>
      <c r="F108" s="74">
        <f>ESE!AA103</f>
        <v>2</v>
      </c>
      <c r="G108" s="74">
        <f>ESE!AB103</f>
        <v>2</v>
      </c>
      <c r="H108" s="74">
        <f>ESE!AC103</f>
        <v>2</v>
      </c>
      <c r="I108" s="74">
        <f>ESE!AD103</f>
        <v>2</v>
      </c>
      <c r="J108" s="74">
        <f>ESE!AE103</f>
        <v>2</v>
      </c>
      <c r="K108" s="74">
        <f>ESE!AF103</f>
        <v>2</v>
      </c>
      <c r="L108" s="74">
        <f>ESE!AG103</f>
        <v>2</v>
      </c>
      <c r="M108" s="74">
        <f>ESE!AH103</f>
        <v>2</v>
      </c>
      <c r="N108" s="74">
        <f>ESE!AI103</f>
        <v>10</v>
      </c>
      <c r="O108" s="74">
        <f>ESE!AJ103</f>
        <v>6</v>
      </c>
      <c r="P108" s="74">
        <f>ESE!AK103</f>
        <v>13</v>
      </c>
      <c r="Q108" s="74">
        <f>ESE!AL103</f>
        <v>3</v>
      </c>
      <c r="R108" s="74">
        <f>ESE!AM103</f>
        <v>7</v>
      </c>
      <c r="S108" s="74">
        <f>ESE!AN103</f>
        <v>3</v>
      </c>
      <c r="T108" s="148">
        <f t="shared" si="6"/>
        <v>62</v>
      </c>
      <c r="U108" s="149">
        <f t="shared" si="7"/>
        <v>0.55555555555555558</v>
      </c>
      <c r="V108" s="149">
        <f t="shared" si="7"/>
        <v>0.94444444444444442</v>
      </c>
      <c r="W108" s="149">
        <f t="shared" si="7"/>
        <v>0.3888888888888889</v>
      </c>
      <c r="X108" s="149">
        <f t="shared" si="7"/>
        <v>0.61111111111111116</v>
      </c>
      <c r="Y108" s="149">
        <f t="shared" si="7"/>
        <v>0.3888888888888889</v>
      </c>
      <c r="Z108" s="149">
        <f t="shared" si="7"/>
        <v>1</v>
      </c>
    </row>
    <row r="109" spans="1:26" ht="15.6">
      <c r="A109" s="143">
        <v>99</v>
      </c>
      <c r="B109" s="73" t="str">
        <f>'CAT I'!B109</f>
        <v>AME20116</v>
      </c>
      <c r="C109" s="171" t="str">
        <f>'CAT I'!C109</f>
        <v>MAYANK TYAGI</v>
      </c>
      <c r="D109" s="74">
        <f>ESE!Y104</f>
        <v>2</v>
      </c>
      <c r="E109" s="74">
        <f>ESE!Z104</f>
        <v>1</v>
      </c>
      <c r="F109" s="74">
        <f>ESE!AA104</f>
        <v>2</v>
      </c>
      <c r="G109" s="74">
        <f>ESE!AB104</f>
        <v>2</v>
      </c>
      <c r="H109" s="74">
        <f>ESE!AC104</f>
        <v>2</v>
      </c>
      <c r="I109" s="74">
        <f>ESE!AD104</f>
        <v>2</v>
      </c>
      <c r="J109" s="74">
        <f>ESE!AE104</f>
        <v>2</v>
      </c>
      <c r="K109" s="74">
        <f>ESE!AF104</f>
        <v>2</v>
      </c>
      <c r="L109" s="74">
        <f>ESE!AG104</f>
        <v>2</v>
      </c>
      <c r="M109" s="74">
        <f>ESE!AH104</f>
        <v>2</v>
      </c>
      <c r="N109" s="74">
        <f>ESE!AI104</f>
        <v>7</v>
      </c>
      <c r="O109" s="74">
        <f>ESE!AJ104</f>
        <v>9</v>
      </c>
      <c r="P109" s="74">
        <f>ESE!AK104</f>
        <v>14</v>
      </c>
      <c r="Q109" s="74">
        <f>ESE!AL104</f>
        <v>1</v>
      </c>
      <c r="R109" s="74">
        <f>ESE!AM104</f>
        <v>14</v>
      </c>
      <c r="S109" s="74">
        <f>ESE!AN104</f>
        <v>8</v>
      </c>
      <c r="T109" s="148">
        <f t="shared" si="6"/>
        <v>72</v>
      </c>
      <c r="U109" s="149">
        <f t="shared" si="7"/>
        <v>0.66666666666666663</v>
      </c>
      <c r="V109" s="149">
        <f t="shared" si="7"/>
        <v>1</v>
      </c>
      <c r="W109" s="149">
        <f t="shared" si="7"/>
        <v>0.27777777777777779</v>
      </c>
      <c r="X109" s="149">
        <f t="shared" si="7"/>
        <v>1</v>
      </c>
      <c r="Y109" s="149">
        <f t="shared" si="7"/>
        <v>0.66666666666666663</v>
      </c>
      <c r="Z109" s="149">
        <f t="shared" si="7"/>
        <v>0.7</v>
      </c>
    </row>
    <row r="110" spans="1:26" ht="15.6">
      <c r="A110" s="143">
        <v>100</v>
      </c>
      <c r="B110" s="73" t="str">
        <f>'CAT I'!B110</f>
        <v>AME20117</v>
      </c>
      <c r="C110" s="171" t="str">
        <f>'CAT I'!C110</f>
        <v>PRATHAM C V</v>
      </c>
      <c r="D110" s="74">
        <f>ESE!Y105</f>
        <v>2</v>
      </c>
      <c r="E110" s="74">
        <f>ESE!Z105</f>
        <v>1</v>
      </c>
      <c r="F110" s="74">
        <f>ESE!AA105</f>
        <v>1</v>
      </c>
      <c r="G110" s="74">
        <f>ESE!AB105</f>
        <v>1</v>
      </c>
      <c r="H110" s="74">
        <f>ESE!AC105</f>
        <v>1</v>
      </c>
      <c r="I110" s="74">
        <f>ESE!AD105</f>
        <v>1</v>
      </c>
      <c r="J110" s="74">
        <f>ESE!AE105</f>
        <v>2</v>
      </c>
      <c r="K110" s="74">
        <f>ESE!AF105</f>
        <v>2</v>
      </c>
      <c r="L110" s="74">
        <f>ESE!AG105</f>
        <v>1</v>
      </c>
      <c r="M110" s="74">
        <f>ESE!AH105</f>
        <v>2</v>
      </c>
      <c r="N110" s="74">
        <f>ESE!AI105</f>
        <v>8</v>
      </c>
      <c r="O110" s="74">
        <f>ESE!AJ105</f>
        <v>12</v>
      </c>
      <c r="P110" s="74">
        <f>ESE!AK105</f>
        <v>10</v>
      </c>
      <c r="Q110" s="74">
        <f>ESE!AL105</f>
        <v>13</v>
      </c>
      <c r="R110" s="74">
        <f>ESE!AM105</f>
        <v>12</v>
      </c>
      <c r="S110" s="74">
        <f>ESE!AN105</f>
        <v>13</v>
      </c>
      <c r="T110" s="148">
        <f t="shared" si="6"/>
        <v>82</v>
      </c>
      <c r="U110" s="149">
        <f t="shared" si="7"/>
        <v>0.83333333333333337</v>
      </c>
      <c r="V110" s="149">
        <f t="shared" si="7"/>
        <v>0.66666666666666663</v>
      </c>
      <c r="W110" s="149">
        <f t="shared" si="7"/>
        <v>0.83333333333333337</v>
      </c>
      <c r="X110" s="149">
        <f t="shared" si="7"/>
        <v>0.88888888888888884</v>
      </c>
      <c r="Y110" s="149">
        <f t="shared" si="7"/>
        <v>0.88888888888888884</v>
      </c>
      <c r="Z110" s="149">
        <f t="shared" si="7"/>
        <v>0.8</v>
      </c>
    </row>
    <row r="111" spans="1:26" ht="15.6">
      <c r="A111" s="143">
        <v>101</v>
      </c>
      <c r="B111" s="73" t="str">
        <f>'CAT I'!B111</f>
        <v>AME20118</v>
      </c>
      <c r="C111" s="171" t="str">
        <f>'CAT I'!C111</f>
        <v>SOURABH SANTHOSH</v>
      </c>
      <c r="D111" s="74">
        <f>ESE!Y106</f>
        <v>2</v>
      </c>
      <c r="E111" s="74">
        <f>ESE!Z106</f>
        <v>1</v>
      </c>
      <c r="F111" s="74">
        <f>ESE!AA106</f>
        <v>2</v>
      </c>
      <c r="G111" s="74">
        <f>ESE!AB106</f>
        <v>1</v>
      </c>
      <c r="H111" s="74">
        <f>ESE!AC106</f>
        <v>2</v>
      </c>
      <c r="I111" s="74">
        <f>ESE!AD106</f>
        <v>2</v>
      </c>
      <c r="J111" s="74">
        <f>ESE!AE106</f>
        <v>2</v>
      </c>
      <c r="K111" s="74">
        <f>ESE!AF106</f>
        <v>2</v>
      </c>
      <c r="L111" s="74">
        <f>ESE!AG106</f>
        <v>2</v>
      </c>
      <c r="M111" s="74">
        <f>ESE!AH106</f>
        <v>2</v>
      </c>
      <c r="N111" s="74">
        <f>ESE!AI106</f>
        <v>6</v>
      </c>
      <c r="O111" s="74">
        <f>ESE!AJ106</f>
        <v>14</v>
      </c>
      <c r="P111" s="74">
        <f>ESE!AK106</f>
        <v>12</v>
      </c>
      <c r="Q111" s="74">
        <f>ESE!AL106</f>
        <v>5</v>
      </c>
      <c r="R111" s="74">
        <f>ESE!AM106</f>
        <v>1</v>
      </c>
      <c r="S111" s="74">
        <f>ESE!AN106</f>
        <v>12</v>
      </c>
      <c r="T111" s="148">
        <f t="shared" si="6"/>
        <v>68</v>
      </c>
      <c r="U111" s="149">
        <f t="shared" si="7"/>
        <v>0.94444444444444442</v>
      </c>
      <c r="V111" s="149">
        <f t="shared" si="7"/>
        <v>0.83333333333333337</v>
      </c>
      <c r="W111" s="149">
        <f t="shared" si="7"/>
        <v>0.5</v>
      </c>
      <c r="X111" s="149">
        <f t="shared" si="7"/>
        <v>0.27777777777777779</v>
      </c>
      <c r="Y111" s="149">
        <f t="shared" si="7"/>
        <v>0.88888888888888884</v>
      </c>
      <c r="Z111" s="149">
        <f t="shared" si="7"/>
        <v>0.6</v>
      </c>
    </row>
    <row r="112" spans="1:26" ht="15.6">
      <c r="A112" s="143">
        <v>102</v>
      </c>
      <c r="B112" s="73" t="str">
        <f>'CAT I'!B112</f>
        <v>AME20119</v>
      </c>
      <c r="C112" s="171" t="str">
        <f>'CAT I'!C112</f>
        <v>KARAN NARAYAN R B</v>
      </c>
      <c r="D112" s="74">
        <f>ESE!Y107</f>
        <v>2</v>
      </c>
      <c r="E112" s="74">
        <f>ESE!Z107</f>
        <v>2</v>
      </c>
      <c r="F112" s="74">
        <f>ESE!AA107</f>
        <v>2</v>
      </c>
      <c r="G112" s="74">
        <f>ESE!AB107</f>
        <v>2</v>
      </c>
      <c r="H112" s="74">
        <f>ESE!AC107</f>
        <v>2</v>
      </c>
      <c r="I112" s="74">
        <f>ESE!AD107</f>
        <v>2</v>
      </c>
      <c r="J112" s="74">
        <f>ESE!AE107</f>
        <v>2</v>
      </c>
      <c r="K112" s="74">
        <f>ESE!AF107</f>
        <v>2</v>
      </c>
      <c r="L112" s="74">
        <f>ESE!AG107</f>
        <v>2</v>
      </c>
      <c r="M112" s="74">
        <f>ESE!AH107</f>
        <v>2</v>
      </c>
      <c r="N112" s="74">
        <f>ESE!AI107</f>
        <v>8</v>
      </c>
      <c r="O112" s="74">
        <f>ESE!AJ107</f>
        <v>13</v>
      </c>
      <c r="P112" s="74">
        <f>ESE!AK107</f>
        <v>6</v>
      </c>
      <c r="Q112" s="74">
        <f>ESE!AL107</f>
        <v>1</v>
      </c>
      <c r="R112" s="74">
        <f>ESE!AM107</f>
        <v>0</v>
      </c>
      <c r="S112" s="74">
        <f>ESE!AN107</f>
        <v>2</v>
      </c>
      <c r="T112" s="148">
        <f t="shared" si="6"/>
        <v>50</v>
      </c>
      <c r="U112" s="149">
        <f t="shared" si="7"/>
        <v>0.94444444444444442</v>
      </c>
      <c r="V112" s="149">
        <f t="shared" si="7"/>
        <v>0.55555555555555558</v>
      </c>
      <c r="W112" s="149">
        <f t="shared" si="7"/>
        <v>0.27777777777777779</v>
      </c>
      <c r="X112" s="149">
        <f t="shared" si="7"/>
        <v>0.22222222222222221</v>
      </c>
      <c r="Y112" s="149">
        <f t="shared" si="7"/>
        <v>0.33333333333333331</v>
      </c>
      <c r="Z112" s="149">
        <f t="shared" si="7"/>
        <v>0.8</v>
      </c>
    </row>
    <row r="113" spans="1:26" ht="15.6">
      <c r="A113" s="143">
        <v>103</v>
      </c>
      <c r="B113" s="73" t="str">
        <f>'CAT I'!B113</f>
        <v>AME20120</v>
      </c>
      <c r="C113" s="171" t="str">
        <f>'CAT I'!C113</f>
        <v>ABDUL SAMAD</v>
      </c>
      <c r="D113" s="74">
        <f>ESE!Y108</f>
        <v>2</v>
      </c>
      <c r="E113" s="74">
        <f>ESE!Z108</f>
        <v>2</v>
      </c>
      <c r="F113" s="74">
        <f>ESE!AA108</f>
        <v>2</v>
      </c>
      <c r="G113" s="74">
        <f>ESE!AB108</f>
        <v>2</v>
      </c>
      <c r="H113" s="74">
        <f>ESE!AC108</f>
        <v>2</v>
      </c>
      <c r="I113" s="74">
        <f>ESE!AD108</f>
        <v>2</v>
      </c>
      <c r="J113" s="74">
        <f>ESE!AE108</f>
        <v>2</v>
      </c>
      <c r="K113" s="74">
        <f>ESE!AF108</f>
        <v>2</v>
      </c>
      <c r="L113" s="74">
        <f>ESE!AG108</f>
        <v>2</v>
      </c>
      <c r="M113" s="74">
        <f>ESE!AH108</f>
        <v>2</v>
      </c>
      <c r="N113" s="74">
        <f>ESE!AI108</f>
        <v>7</v>
      </c>
      <c r="O113" s="74">
        <f>ESE!AJ108</f>
        <v>13</v>
      </c>
      <c r="P113" s="74">
        <f>ESE!AK108</f>
        <v>9</v>
      </c>
      <c r="Q113" s="74">
        <f>ESE!AL108</f>
        <v>11</v>
      </c>
      <c r="R113" s="74">
        <f>ESE!AM108</f>
        <v>11</v>
      </c>
      <c r="S113" s="74">
        <f>ESE!AN108</f>
        <v>11</v>
      </c>
      <c r="T113" s="148">
        <f t="shared" si="6"/>
        <v>82</v>
      </c>
      <c r="U113" s="149">
        <f t="shared" si="7"/>
        <v>0.94444444444444442</v>
      </c>
      <c r="V113" s="149">
        <f t="shared" si="7"/>
        <v>0.72222222222222221</v>
      </c>
      <c r="W113" s="149">
        <f t="shared" si="7"/>
        <v>0.83333333333333337</v>
      </c>
      <c r="X113" s="149">
        <f t="shared" si="7"/>
        <v>0.83333333333333337</v>
      </c>
      <c r="Y113" s="149">
        <f t="shared" si="7"/>
        <v>0.83333333333333337</v>
      </c>
      <c r="Z113" s="149">
        <f t="shared" si="7"/>
        <v>0.7</v>
      </c>
    </row>
    <row r="114" spans="1:26" ht="15.6">
      <c r="A114" s="143">
        <v>104</v>
      </c>
      <c r="B114" s="73" t="str">
        <f>'CAT I'!B114</f>
        <v>AME20121</v>
      </c>
      <c r="C114" s="171" t="str">
        <f>'CAT I'!C114</f>
        <v>FLOYD D MELLO</v>
      </c>
      <c r="D114" s="74">
        <f>ESE!Y109</f>
        <v>1</v>
      </c>
      <c r="E114" s="74">
        <f>ESE!Z109</f>
        <v>1</v>
      </c>
      <c r="F114" s="74">
        <f>ESE!AA109</f>
        <v>1</v>
      </c>
      <c r="G114" s="74">
        <f>ESE!AB109</f>
        <v>2</v>
      </c>
      <c r="H114" s="74">
        <f>ESE!AC109</f>
        <v>1</v>
      </c>
      <c r="I114" s="74">
        <f>ESE!AD109</f>
        <v>1</v>
      </c>
      <c r="J114" s="74">
        <f>ESE!AE109</f>
        <v>2</v>
      </c>
      <c r="K114" s="74">
        <f>ESE!AF109</f>
        <v>2</v>
      </c>
      <c r="L114" s="74">
        <f>ESE!AG109</f>
        <v>1</v>
      </c>
      <c r="M114" s="74">
        <f>ESE!AH109</f>
        <v>1</v>
      </c>
      <c r="N114" s="74">
        <f>ESE!AI109</f>
        <v>10</v>
      </c>
      <c r="O114" s="74">
        <f>ESE!AJ109</f>
        <v>13</v>
      </c>
      <c r="P114" s="74">
        <f>ESE!AK109</f>
        <v>8</v>
      </c>
      <c r="Q114" s="74">
        <f>ESE!AL109</f>
        <v>13</v>
      </c>
      <c r="R114" s="74">
        <f>ESE!AM109</f>
        <v>7</v>
      </c>
      <c r="S114" s="74">
        <f>ESE!AN109</f>
        <v>11</v>
      </c>
      <c r="T114" s="148">
        <f t="shared" si="6"/>
        <v>75</v>
      </c>
      <c r="U114" s="149">
        <f t="shared" si="7"/>
        <v>0.83333333333333337</v>
      </c>
      <c r="V114" s="149">
        <f t="shared" si="7"/>
        <v>0.61111111111111116</v>
      </c>
      <c r="W114" s="149">
        <f t="shared" si="7"/>
        <v>0.83333333333333337</v>
      </c>
      <c r="X114" s="149">
        <f t="shared" si="7"/>
        <v>0.61111111111111116</v>
      </c>
      <c r="Y114" s="149">
        <f t="shared" si="7"/>
        <v>0.72222222222222221</v>
      </c>
      <c r="Z114" s="149">
        <f t="shared" si="7"/>
        <v>1</v>
      </c>
    </row>
    <row r="115" spans="1:26" ht="15.6">
      <c r="A115" s="143">
        <v>105</v>
      </c>
      <c r="B115" s="73" t="str">
        <f>'CAT I'!B115</f>
        <v>AME20122</v>
      </c>
      <c r="C115" s="171" t="str">
        <f>'CAT I'!C115</f>
        <v>PRANAY KUMAR BR</v>
      </c>
      <c r="D115" s="74">
        <f>ESE!Y110</f>
        <v>2</v>
      </c>
      <c r="E115" s="74">
        <f>ESE!Z110</f>
        <v>1</v>
      </c>
      <c r="F115" s="74">
        <f>ESE!AA110</f>
        <v>2</v>
      </c>
      <c r="G115" s="74">
        <f>ESE!AB110</f>
        <v>2</v>
      </c>
      <c r="H115" s="74">
        <f>ESE!AC110</f>
        <v>2</v>
      </c>
      <c r="I115" s="74">
        <f>ESE!AD110</f>
        <v>2</v>
      </c>
      <c r="J115" s="74">
        <f>ESE!AE110</f>
        <v>2</v>
      </c>
      <c r="K115" s="74">
        <f>ESE!AF110</f>
        <v>2</v>
      </c>
      <c r="L115" s="74">
        <f>ESE!AG110</f>
        <v>2</v>
      </c>
      <c r="M115" s="74">
        <f>ESE!AH110</f>
        <v>2</v>
      </c>
      <c r="N115" s="74">
        <f>ESE!AI110</f>
        <v>10</v>
      </c>
      <c r="O115" s="74">
        <f>ESE!AJ110</f>
        <v>9</v>
      </c>
      <c r="P115" s="74">
        <f>ESE!AK110</f>
        <v>5</v>
      </c>
      <c r="Q115" s="74">
        <f>ESE!AL110</f>
        <v>14</v>
      </c>
      <c r="R115" s="74">
        <f>ESE!AM110</f>
        <v>4</v>
      </c>
      <c r="S115" s="74">
        <f>ESE!AN110</f>
        <v>11</v>
      </c>
      <c r="T115" s="148">
        <f t="shared" si="6"/>
        <v>72</v>
      </c>
      <c r="U115" s="149">
        <f t="shared" si="7"/>
        <v>0.66666666666666663</v>
      </c>
      <c r="V115" s="149">
        <f t="shared" si="7"/>
        <v>0.5</v>
      </c>
      <c r="W115" s="149">
        <f t="shared" si="7"/>
        <v>1</v>
      </c>
      <c r="X115" s="149">
        <f t="shared" si="7"/>
        <v>0.44444444444444442</v>
      </c>
      <c r="Y115" s="149">
        <f t="shared" si="7"/>
        <v>0.83333333333333337</v>
      </c>
      <c r="Z115" s="149">
        <f t="shared" si="7"/>
        <v>1</v>
      </c>
    </row>
    <row r="116" spans="1:26" ht="15.6">
      <c r="A116" s="143">
        <v>106</v>
      </c>
      <c r="B116" s="73" t="str">
        <f>'CAT I'!B116</f>
        <v>AME20123</v>
      </c>
      <c r="C116" s="171" t="str">
        <f>'CAT I'!C116</f>
        <v>JOHAAN A</v>
      </c>
      <c r="D116" s="74">
        <f>ESE!Y111</f>
        <v>2</v>
      </c>
      <c r="E116" s="74">
        <f>ESE!Z111</f>
        <v>1</v>
      </c>
      <c r="F116" s="74">
        <f>ESE!AA111</f>
        <v>2</v>
      </c>
      <c r="G116" s="74">
        <f>ESE!AB111</f>
        <v>2</v>
      </c>
      <c r="H116" s="74">
        <f>ESE!AC111</f>
        <v>2</v>
      </c>
      <c r="I116" s="74">
        <f>ESE!AD111</f>
        <v>2</v>
      </c>
      <c r="J116" s="74">
        <f>ESE!AE111</f>
        <v>2</v>
      </c>
      <c r="K116" s="74">
        <f>ESE!AF111</f>
        <v>2</v>
      </c>
      <c r="L116" s="74">
        <f>ESE!AG111</f>
        <v>2</v>
      </c>
      <c r="M116" s="74">
        <f>ESE!AH111</f>
        <v>2</v>
      </c>
      <c r="N116" s="74">
        <f>ESE!AI111</f>
        <v>6</v>
      </c>
      <c r="O116" s="74">
        <f>ESE!AJ111</f>
        <v>11</v>
      </c>
      <c r="P116" s="74">
        <f>ESE!AK111</f>
        <v>5</v>
      </c>
      <c r="Q116" s="74">
        <f>ESE!AL111</f>
        <v>11</v>
      </c>
      <c r="R116" s="74">
        <f>ESE!AM111</f>
        <v>5</v>
      </c>
      <c r="S116" s="74">
        <f>ESE!AN111</f>
        <v>10</v>
      </c>
      <c r="T116" s="148">
        <f t="shared" si="6"/>
        <v>67</v>
      </c>
      <c r="U116" s="149">
        <f t="shared" si="7"/>
        <v>0.77777777777777779</v>
      </c>
      <c r="V116" s="149">
        <f t="shared" si="7"/>
        <v>0.5</v>
      </c>
      <c r="W116" s="149">
        <f t="shared" si="7"/>
        <v>0.83333333333333337</v>
      </c>
      <c r="X116" s="149">
        <f t="shared" si="7"/>
        <v>0.5</v>
      </c>
      <c r="Y116" s="149">
        <f t="shared" si="7"/>
        <v>0.77777777777777779</v>
      </c>
      <c r="Z116" s="149">
        <f t="shared" si="7"/>
        <v>0.6</v>
      </c>
    </row>
    <row r="117" spans="1:26" ht="15.6">
      <c r="A117" s="143">
        <v>107</v>
      </c>
      <c r="B117" s="73" t="str">
        <f>'CAT I'!B117</f>
        <v>AME20124</v>
      </c>
      <c r="C117" s="171" t="str">
        <f>'CAT I'!C117</f>
        <v>NIKHIL S</v>
      </c>
      <c r="D117" s="74">
        <f>ESE!Y112</f>
        <v>2</v>
      </c>
      <c r="E117" s="74">
        <f>ESE!Z112</f>
        <v>1</v>
      </c>
      <c r="F117" s="74">
        <f>ESE!AA112</f>
        <v>2</v>
      </c>
      <c r="G117" s="74">
        <f>ESE!AB112</f>
        <v>1</v>
      </c>
      <c r="H117" s="74">
        <f>ESE!AC112</f>
        <v>2</v>
      </c>
      <c r="I117" s="74">
        <f>ESE!AD112</f>
        <v>2</v>
      </c>
      <c r="J117" s="74">
        <f>ESE!AE112</f>
        <v>2</v>
      </c>
      <c r="K117" s="74">
        <f>ESE!AF112</f>
        <v>2</v>
      </c>
      <c r="L117" s="74">
        <f>ESE!AG112</f>
        <v>2</v>
      </c>
      <c r="M117" s="74">
        <f>ESE!AH112</f>
        <v>2</v>
      </c>
      <c r="N117" s="74">
        <f>ESE!AI112</f>
        <v>10</v>
      </c>
      <c r="O117" s="74">
        <f>ESE!AJ112</f>
        <v>0</v>
      </c>
      <c r="P117" s="74">
        <f>ESE!AK112</f>
        <v>0</v>
      </c>
      <c r="Q117" s="74">
        <f>ESE!AL112</f>
        <v>2</v>
      </c>
      <c r="R117" s="74">
        <f>ESE!AM112</f>
        <v>10</v>
      </c>
      <c r="S117" s="74">
        <f>ESE!AN112</f>
        <v>5</v>
      </c>
      <c r="T117" s="148">
        <f t="shared" si="6"/>
        <v>45</v>
      </c>
      <c r="U117" s="149">
        <f t="shared" si="7"/>
        <v>0.16666666666666666</v>
      </c>
      <c r="V117" s="149">
        <f t="shared" si="7"/>
        <v>0.16666666666666666</v>
      </c>
      <c r="W117" s="149">
        <f t="shared" si="7"/>
        <v>0.33333333333333331</v>
      </c>
      <c r="X117" s="149">
        <f t="shared" si="7"/>
        <v>0.77777777777777779</v>
      </c>
      <c r="Y117" s="149">
        <f t="shared" si="7"/>
        <v>0.5</v>
      </c>
      <c r="Z117" s="149">
        <f t="shared" si="7"/>
        <v>1</v>
      </c>
    </row>
    <row r="118" spans="1:26" ht="15.6">
      <c r="A118" s="143">
        <v>108</v>
      </c>
      <c r="B118" s="73" t="str">
        <f>'CAT I'!B118</f>
        <v>AME20125</v>
      </c>
      <c r="C118" s="171" t="str">
        <f>'CAT I'!C118</f>
        <v>NITHISHNARAYANAN R</v>
      </c>
      <c r="D118" s="74">
        <f>ESE!Y113</f>
        <v>2</v>
      </c>
      <c r="E118" s="74">
        <f>ESE!Z113</f>
        <v>1</v>
      </c>
      <c r="F118" s="74">
        <f>ESE!AA113</f>
        <v>2</v>
      </c>
      <c r="G118" s="74">
        <f>ESE!AB113</f>
        <v>2</v>
      </c>
      <c r="H118" s="74">
        <f>ESE!AC113</f>
        <v>2</v>
      </c>
      <c r="I118" s="74">
        <f>ESE!AD113</f>
        <v>2</v>
      </c>
      <c r="J118" s="74">
        <f>ESE!AE113</f>
        <v>2</v>
      </c>
      <c r="K118" s="74">
        <f>ESE!AF113</f>
        <v>2</v>
      </c>
      <c r="L118" s="74">
        <f>ESE!AG113</f>
        <v>2</v>
      </c>
      <c r="M118" s="74">
        <f>ESE!AH113</f>
        <v>2</v>
      </c>
      <c r="N118" s="74">
        <f>ESE!AI113</f>
        <v>6</v>
      </c>
      <c r="O118" s="74">
        <f>ESE!AJ113</f>
        <v>10</v>
      </c>
      <c r="P118" s="74">
        <f>ESE!AK113</f>
        <v>12</v>
      </c>
      <c r="Q118" s="74">
        <f>ESE!AL113</f>
        <v>12</v>
      </c>
      <c r="R118" s="74">
        <f>ESE!AM113</f>
        <v>12</v>
      </c>
      <c r="S118" s="74">
        <f>ESE!AN113</f>
        <v>1</v>
      </c>
      <c r="T118" s="148">
        <f t="shared" si="6"/>
        <v>72</v>
      </c>
      <c r="U118" s="149">
        <f t="shared" si="7"/>
        <v>0.72222222222222221</v>
      </c>
      <c r="V118" s="149">
        <f t="shared" si="7"/>
        <v>0.88888888888888884</v>
      </c>
      <c r="W118" s="149">
        <f t="shared" si="7"/>
        <v>0.88888888888888884</v>
      </c>
      <c r="X118" s="149">
        <f t="shared" si="7"/>
        <v>0.88888888888888884</v>
      </c>
      <c r="Y118" s="149">
        <f t="shared" si="7"/>
        <v>0.27777777777777779</v>
      </c>
      <c r="Z118" s="149">
        <f t="shared" si="7"/>
        <v>0.6</v>
      </c>
    </row>
    <row r="119" spans="1:26" ht="15.6">
      <c r="A119" s="143">
        <v>109</v>
      </c>
      <c r="B119" s="73" t="str">
        <f>'CAT I'!B119</f>
        <v>AME20126</v>
      </c>
      <c r="C119" s="171" t="str">
        <f>'CAT I'!C119</f>
        <v>MAGANTI DEEPAK</v>
      </c>
      <c r="D119" s="74">
        <f>ESE!Y114</f>
        <v>2</v>
      </c>
      <c r="E119" s="74">
        <f>ESE!Z114</f>
        <v>1</v>
      </c>
      <c r="F119" s="74">
        <f>ESE!AA114</f>
        <v>2</v>
      </c>
      <c r="G119" s="74">
        <f>ESE!AB114</f>
        <v>1</v>
      </c>
      <c r="H119" s="74">
        <f>ESE!AC114</f>
        <v>2</v>
      </c>
      <c r="I119" s="74">
        <f>ESE!AD114</f>
        <v>2</v>
      </c>
      <c r="J119" s="74">
        <f>ESE!AE114</f>
        <v>2</v>
      </c>
      <c r="K119" s="74">
        <f>ESE!AF114</f>
        <v>2</v>
      </c>
      <c r="L119" s="74">
        <f>ESE!AG114</f>
        <v>2</v>
      </c>
      <c r="M119" s="74">
        <f>ESE!AH114</f>
        <v>2</v>
      </c>
      <c r="N119" s="74">
        <f>ESE!AI114</f>
        <v>6</v>
      </c>
      <c r="O119" s="74">
        <f>ESE!AJ114</f>
        <v>10</v>
      </c>
      <c r="P119" s="74">
        <f>ESE!AK114</f>
        <v>9</v>
      </c>
      <c r="Q119" s="74">
        <f>ESE!AL114</f>
        <v>7</v>
      </c>
      <c r="R119" s="74">
        <f>ESE!AM114</f>
        <v>10</v>
      </c>
      <c r="S119" s="74">
        <f>ESE!AN114</f>
        <v>2</v>
      </c>
      <c r="T119" s="148">
        <f t="shared" si="6"/>
        <v>62</v>
      </c>
      <c r="U119" s="149">
        <f t="shared" si="7"/>
        <v>0.72222222222222221</v>
      </c>
      <c r="V119" s="149">
        <f t="shared" si="7"/>
        <v>0.66666666666666663</v>
      </c>
      <c r="W119" s="149">
        <f t="shared" si="7"/>
        <v>0.61111111111111116</v>
      </c>
      <c r="X119" s="149">
        <f t="shared" si="7"/>
        <v>0.77777777777777779</v>
      </c>
      <c r="Y119" s="149">
        <f t="shared" si="7"/>
        <v>0.33333333333333331</v>
      </c>
      <c r="Z119" s="149">
        <f t="shared" si="7"/>
        <v>0.6</v>
      </c>
    </row>
    <row r="120" spans="1:26" ht="15.6">
      <c r="A120" s="143">
        <v>110</v>
      </c>
      <c r="B120" s="73" t="str">
        <f>'CAT I'!B120</f>
        <v>AME20127</v>
      </c>
      <c r="C120" s="171" t="str">
        <f>'CAT I'!C120</f>
        <v>SANJAY S</v>
      </c>
      <c r="D120" s="74">
        <f>ESE!Y115</f>
        <v>1</v>
      </c>
      <c r="E120" s="74">
        <f>ESE!Z115</f>
        <v>1</v>
      </c>
      <c r="F120" s="74">
        <f>ESE!AA115</f>
        <v>2</v>
      </c>
      <c r="G120" s="74">
        <f>ESE!AB115</f>
        <v>1</v>
      </c>
      <c r="H120" s="74">
        <f>ESE!AC115</f>
        <v>1</v>
      </c>
      <c r="I120" s="74">
        <f>ESE!AD115</f>
        <v>1</v>
      </c>
      <c r="J120" s="74">
        <f>ESE!AE115</f>
        <v>2</v>
      </c>
      <c r="K120" s="74">
        <f>ESE!AF115</f>
        <v>2</v>
      </c>
      <c r="L120" s="74">
        <f>ESE!AG115</f>
        <v>2</v>
      </c>
      <c r="M120" s="74">
        <f>ESE!AH115</f>
        <v>2</v>
      </c>
      <c r="N120" s="74">
        <f>ESE!AI115</f>
        <v>7</v>
      </c>
      <c r="O120" s="74">
        <f>ESE!AJ115</f>
        <v>9</v>
      </c>
      <c r="P120" s="74">
        <f>ESE!AK115</f>
        <v>12</v>
      </c>
      <c r="Q120" s="74">
        <f>ESE!AL115</f>
        <v>10</v>
      </c>
      <c r="R120" s="74">
        <f>ESE!AM115</f>
        <v>11</v>
      </c>
      <c r="S120" s="74">
        <f>ESE!AN115</f>
        <v>14</v>
      </c>
      <c r="T120" s="148">
        <f t="shared" si="6"/>
        <v>78</v>
      </c>
      <c r="U120" s="149">
        <f t="shared" si="7"/>
        <v>0.61111111111111116</v>
      </c>
      <c r="V120" s="149">
        <f t="shared" si="7"/>
        <v>0.83333333333333337</v>
      </c>
      <c r="W120" s="149">
        <f t="shared" si="7"/>
        <v>0.66666666666666663</v>
      </c>
      <c r="X120" s="149">
        <f t="shared" si="7"/>
        <v>0.83333333333333337</v>
      </c>
      <c r="Y120" s="149">
        <f t="shared" si="7"/>
        <v>1</v>
      </c>
      <c r="Z120" s="149">
        <f t="shared" si="7"/>
        <v>0.7</v>
      </c>
    </row>
    <row r="121" spans="1:26" ht="15.6">
      <c r="A121" s="143">
        <v>111</v>
      </c>
      <c r="B121" s="73" t="str">
        <f>'CAT I'!B121</f>
        <v>AME20129</v>
      </c>
      <c r="C121" s="171" t="str">
        <f>'CAT I'!C121</f>
        <v>RUSSEL N HASAN</v>
      </c>
      <c r="D121" s="74">
        <f>ESE!Y116</f>
        <v>2</v>
      </c>
      <c r="E121" s="74">
        <f>ESE!Z116</f>
        <v>1</v>
      </c>
      <c r="F121" s="74">
        <f>ESE!AA116</f>
        <v>2</v>
      </c>
      <c r="G121" s="74">
        <f>ESE!AB116</f>
        <v>2</v>
      </c>
      <c r="H121" s="74">
        <f>ESE!AC116</f>
        <v>2</v>
      </c>
      <c r="I121" s="74">
        <f>ESE!AD116</f>
        <v>2</v>
      </c>
      <c r="J121" s="74">
        <f>ESE!AE116</f>
        <v>2</v>
      </c>
      <c r="K121" s="74">
        <f>ESE!AF116</f>
        <v>2</v>
      </c>
      <c r="L121" s="74">
        <f>ESE!AG116</f>
        <v>2</v>
      </c>
      <c r="M121" s="74">
        <f>ESE!AH116</f>
        <v>2</v>
      </c>
      <c r="N121" s="74">
        <f>ESE!AI116</f>
        <v>5</v>
      </c>
      <c r="O121" s="74">
        <f>ESE!AJ116</f>
        <v>11</v>
      </c>
      <c r="P121" s="74">
        <f>ESE!AK116</f>
        <v>12</v>
      </c>
      <c r="Q121" s="74">
        <f>ESE!AL116</f>
        <v>12</v>
      </c>
      <c r="R121" s="74">
        <f>ESE!AM116</f>
        <v>2</v>
      </c>
      <c r="S121" s="74">
        <f>ESE!AN116</f>
        <v>7</v>
      </c>
      <c r="T121" s="148">
        <f t="shared" si="6"/>
        <v>68</v>
      </c>
      <c r="U121" s="149">
        <f t="shared" si="7"/>
        <v>0.77777777777777779</v>
      </c>
      <c r="V121" s="149">
        <f t="shared" si="7"/>
        <v>0.88888888888888884</v>
      </c>
      <c r="W121" s="149">
        <f t="shared" si="7"/>
        <v>0.88888888888888884</v>
      </c>
      <c r="X121" s="149">
        <f t="shared" si="7"/>
        <v>0.33333333333333331</v>
      </c>
      <c r="Y121" s="149">
        <f t="shared" si="7"/>
        <v>0.61111111111111116</v>
      </c>
      <c r="Z121" s="149">
        <f t="shared" si="7"/>
        <v>0.5</v>
      </c>
    </row>
    <row r="122" spans="1:26" ht="15.6">
      <c r="A122" s="143">
        <v>112</v>
      </c>
      <c r="B122" s="73" t="str">
        <f>'CAT I'!B122</f>
        <v>AME20130</v>
      </c>
      <c r="C122" s="171" t="str">
        <f>'CAT I'!C122</f>
        <v>HARISH.E</v>
      </c>
      <c r="D122" s="74">
        <f>ESE!Y117</f>
        <v>2</v>
      </c>
      <c r="E122" s="74">
        <f>ESE!Z117</f>
        <v>2</v>
      </c>
      <c r="F122" s="74">
        <f>ESE!AA117</f>
        <v>2</v>
      </c>
      <c r="G122" s="74">
        <f>ESE!AB117</f>
        <v>1</v>
      </c>
      <c r="H122" s="74">
        <f>ESE!AC117</f>
        <v>2</v>
      </c>
      <c r="I122" s="74">
        <f>ESE!AD117</f>
        <v>2</v>
      </c>
      <c r="J122" s="74">
        <f>ESE!AE117</f>
        <v>2</v>
      </c>
      <c r="K122" s="74">
        <f>ESE!AF117</f>
        <v>2</v>
      </c>
      <c r="L122" s="74">
        <f>ESE!AG117</f>
        <v>2</v>
      </c>
      <c r="M122" s="74">
        <f>ESE!AH117</f>
        <v>2</v>
      </c>
      <c r="N122" s="74">
        <f>ESE!AI117</f>
        <v>7</v>
      </c>
      <c r="O122" s="74">
        <f>ESE!AJ117</f>
        <v>14</v>
      </c>
      <c r="P122" s="74">
        <f>ESE!AK117</f>
        <v>8</v>
      </c>
      <c r="Q122" s="74">
        <f>ESE!AL117</f>
        <v>11</v>
      </c>
      <c r="R122" s="74">
        <f>ESE!AM117</f>
        <v>9</v>
      </c>
      <c r="S122" s="74">
        <f>ESE!AN117</f>
        <v>4</v>
      </c>
      <c r="T122" s="148">
        <f t="shared" si="6"/>
        <v>72</v>
      </c>
      <c r="U122" s="149">
        <f t="shared" si="7"/>
        <v>1</v>
      </c>
      <c r="V122" s="149">
        <f t="shared" si="7"/>
        <v>0.61111111111111116</v>
      </c>
      <c r="W122" s="149">
        <f t="shared" si="7"/>
        <v>0.83333333333333337</v>
      </c>
      <c r="X122" s="149">
        <f t="shared" si="7"/>
        <v>0.72222222222222221</v>
      </c>
      <c r="Y122" s="149">
        <f t="shared" si="7"/>
        <v>0.44444444444444442</v>
      </c>
      <c r="Z122" s="149">
        <f t="shared" si="7"/>
        <v>0.7</v>
      </c>
    </row>
    <row r="123" spans="1:26" ht="15.6">
      <c r="A123" s="143">
        <v>113</v>
      </c>
      <c r="B123" s="73" t="str">
        <f>'CAT I'!B123</f>
        <v>AME20131</v>
      </c>
      <c r="C123" s="171" t="str">
        <f>'CAT I'!C123</f>
        <v>ADAM FERNANDEZ</v>
      </c>
      <c r="D123" s="74">
        <f>ESE!Y118</f>
        <v>2</v>
      </c>
      <c r="E123" s="74">
        <f>ESE!Z118</f>
        <v>2</v>
      </c>
      <c r="F123" s="74">
        <f>ESE!AA118</f>
        <v>2</v>
      </c>
      <c r="G123" s="74">
        <f>ESE!AB118</f>
        <v>2</v>
      </c>
      <c r="H123" s="74">
        <f>ESE!AC118</f>
        <v>2</v>
      </c>
      <c r="I123" s="74">
        <f>ESE!AD118</f>
        <v>2</v>
      </c>
      <c r="J123" s="74">
        <f>ESE!AE118</f>
        <v>2</v>
      </c>
      <c r="K123" s="74">
        <f>ESE!AF118</f>
        <v>2</v>
      </c>
      <c r="L123" s="74">
        <f>ESE!AG118</f>
        <v>2</v>
      </c>
      <c r="M123" s="74">
        <f>ESE!AH118</f>
        <v>2</v>
      </c>
      <c r="N123" s="74">
        <f>ESE!AI118</f>
        <v>6</v>
      </c>
      <c r="O123" s="74">
        <f>ESE!AJ118</f>
        <v>13</v>
      </c>
      <c r="P123" s="74">
        <f>ESE!AK118</f>
        <v>0</v>
      </c>
      <c r="Q123" s="74">
        <f>ESE!AL118</f>
        <v>14</v>
      </c>
      <c r="R123" s="74">
        <f>ESE!AM118</f>
        <v>3</v>
      </c>
      <c r="S123" s="74">
        <f>ESE!AN118</f>
        <v>14</v>
      </c>
      <c r="T123" s="148">
        <f t="shared" si="6"/>
        <v>70</v>
      </c>
      <c r="U123" s="149">
        <f t="shared" si="7"/>
        <v>0.94444444444444442</v>
      </c>
      <c r="V123" s="149">
        <f t="shared" si="7"/>
        <v>0.22222222222222221</v>
      </c>
      <c r="W123" s="149">
        <f t="shared" si="7"/>
        <v>1</v>
      </c>
      <c r="X123" s="149">
        <f t="shared" si="7"/>
        <v>0.3888888888888889</v>
      </c>
      <c r="Y123" s="149">
        <f t="shared" si="7"/>
        <v>1</v>
      </c>
      <c r="Z123" s="149">
        <f t="shared" si="7"/>
        <v>0.6</v>
      </c>
    </row>
    <row r="124" spans="1:26" ht="15.6">
      <c r="A124" s="143">
        <v>114</v>
      </c>
      <c r="B124" s="73" t="str">
        <f>'CAT I'!B124</f>
        <v>AME20132</v>
      </c>
      <c r="C124" s="171" t="str">
        <f>'CAT I'!C124</f>
        <v>VISHNU</v>
      </c>
      <c r="D124" s="74">
        <f>ESE!Y119</f>
        <v>0</v>
      </c>
      <c r="E124" s="74">
        <f>ESE!Z119</f>
        <v>0</v>
      </c>
      <c r="F124" s="74">
        <f>ESE!AA119</f>
        <v>0</v>
      </c>
      <c r="G124" s="74">
        <f>ESE!AB119</f>
        <v>0</v>
      </c>
      <c r="H124" s="74">
        <f>ESE!AC119</f>
        <v>0</v>
      </c>
      <c r="I124" s="74">
        <f>ESE!AD119</f>
        <v>0</v>
      </c>
      <c r="J124" s="74">
        <f>ESE!AE119</f>
        <v>0</v>
      </c>
      <c r="K124" s="74">
        <f>ESE!AF119</f>
        <v>0</v>
      </c>
      <c r="L124" s="74">
        <f>ESE!AG119</f>
        <v>0</v>
      </c>
      <c r="M124" s="74">
        <f>ESE!AH119</f>
        <v>0</v>
      </c>
      <c r="N124" s="74">
        <f>ESE!AI119</f>
        <v>0</v>
      </c>
      <c r="O124" s="74">
        <f>ESE!AJ119</f>
        <v>0</v>
      </c>
      <c r="P124" s="74">
        <f>ESE!AK119</f>
        <v>0</v>
      </c>
      <c r="Q124" s="74">
        <f>ESE!AL119</f>
        <v>0</v>
      </c>
      <c r="R124" s="74">
        <f>ESE!AM119</f>
        <v>0</v>
      </c>
      <c r="S124" s="74">
        <f>ESE!AN119</f>
        <v>0</v>
      </c>
      <c r="T124" s="148">
        <f t="shared" si="6"/>
        <v>0</v>
      </c>
      <c r="U124" s="149">
        <f t="shared" si="7"/>
        <v>0</v>
      </c>
      <c r="V124" s="149">
        <f t="shared" si="7"/>
        <v>0</v>
      </c>
      <c r="W124" s="149">
        <f t="shared" si="7"/>
        <v>0</v>
      </c>
      <c r="X124" s="149">
        <f t="shared" si="7"/>
        <v>0</v>
      </c>
      <c r="Y124" s="149">
        <f t="shared" si="7"/>
        <v>0</v>
      </c>
      <c r="Z124" s="149">
        <f t="shared" si="7"/>
        <v>0</v>
      </c>
    </row>
    <row r="125" spans="1:26" ht="15.6">
      <c r="A125" s="143">
        <v>115</v>
      </c>
      <c r="B125" s="73" t="str">
        <f>'CAT I'!B125</f>
        <v>AME20133</v>
      </c>
      <c r="C125" s="171" t="str">
        <f>'CAT I'!C125</f>
        <v>KARTHIK VIJAYAN</v>
      </c>
      <c r="D125" s="74">
        <f>ESE!Y120</f>
        <v>2</v>
      </c>
      <c r="E125" s="74">
        <f>ESE!Z120</f>
        <v>1</v>
      </c>
      <c r="F125" s="74">
        <f>ESE!AA120</f>
        <v>2</v>
      </c>
      <c r="G125" s="74">
        <f>ESE!AB120</f>
        <v>2</v>
      </c>
      <c r="H125" s="74">
        <f>ESE!AC120</f>
        <v>2</v>
      </c>
      <c r="I125" s="74">
        <f>ESE!AD120</f>
        <v>2</v>
      </c>
      <c r="J125" s="74">
        <f>ESE!AE120</f>
        <v>2</v>
      </c>
      <c r="K125" s="74">
        <f>ESE!AF120</f>
        <v>2</v>
      </c>
      <c r="L125" s="74">
        <f>ESE!AG120</f>
        <v>2</v>
      </c>
      <c r="M125" s="74">
        <f>ESE!AH120</f>
        <v>2</v>
      </c>
      <c r="N125" s="74">
        <f>ESE!AI120</f>
        <v>5</v>
      </c>
      <c r="O125" s="74">
        <f>ESE!AJ120</f>
        <v>13</v>
      </c>
      <c r="P125" s="74">
        <f>ESE!AK120</f>
        <v>13</v>
      </c>
      <c r="Q125" s="74">
        <f>ESE!AL120</f>
        <v>0</v>
      </c>
      <c r="R125" s="74">
        <f>ESE!AM120</f>
        <v>10</v>
      </c>
      <c r="S125" s="74">
        <f>ESE!AN120</f>
        <v>8</v>
      </c>
      <c r="T125" s="148">
        <f t="shared" si="6"/>
        <v>68</v>
      </c>
      <c r="U125" s="149">
        <f t="shared" si="7"/>
        <v>0.88888888888888884</v>
      </c>
      <c r="V125" s="149">
        <f t="shared" si="7"/>
        <v>0.94444444444444442</v>
      </c>
      <c r="W125" s="149">
        <f t="shared" si="7"/>
        <v>0.22222222222222221</v>
      </c>
      <c r="X125" s="149">
        <f t="shared" ref="U125:Z167" si="8">SUMIF(($D$9:$S$9),X$9,($D125:$S125))/X$10</f>
        <v>0.77777777777777779</v>
      </c>
      <c r="Y125" s="149">
        <f t="shared" si="8"/>
        <v>0.66666666666666663</v>
      </c>
      <c r="Z125" s="149">
        <f t="shared" si="8"/>
        <v>0.5</v>
      </c>
    </row>
    <row r="126" spans="1:26" ht="15.6">
      <c r="A126" s="143">
        <v>116</v>
      </c>
      <c r="B126" s="73" t="str">
        <f>'CAT I'!B126</f>
        <v>AME20134L</v>
      </c>
      <c r="C126" s="171" t="str">
        <f>'CAT I'!C126</f>
        <v>ABHIJEET ATMARAM THORAT</v>
      </c>
      <c r="D126" s="74">
        <f>ESE!Y121</f>
        <v>1</v>
      </c>
      <c r="E126" s="74">
        <f>ESE!Z121</f>
        <v>1</v>
      </c>
      <c r="F126" s="74">
        <f>ESE!AA121</f>
        <v>2</v>
      </c>
      <c r="G126" s="74">
        <f>ESE!AB121</f>
        <v>1</v>
      </c>
      <c r="H126" s="74">
        <f>ESE!AC121</f>
        <v>2</v>
      </c>
      <c r="I126" s="74">
        <f>ESE!AD121</f>
        <v>2</v>
      </c>
      <c r="J126" s="74">
        <f>ESE!AE121</f>
        <v>1</v>
      </c>
      <c r="K126" s="74">
        <f>ESE!AF121</f>
        <v>1</v>
      </c>
      <c r="L126" s="74">
        <f>ESE!AG121</f>
        <v>2</v>
      </c>
      <c r="M126" s="74">
        <f>ESE!AH121</f>
        <v>2</v>
      </c>
      <c r="N126" s="74">
        <f>ESE!AI121</f>
        <v>6</v>
      </c>
      <c r="O126" s="74">
        <f>ESE!AJ121</f>
        <v>9</v>
      </c>
      <c r="P126" s="74">
        <f>ESE!AK121</f>
        <v>8</v>
      </c>
      <c r="Q126" s="74">
        <f>ESE!AL121</f>
        <v>7</v>
      </c>
      <c r="R126" s="74">
        <f>ESE!AM121</f>
        <v>12</v>
      </c>
      <c r="S126" s="74">
        <f>ESE!AN121</f>
        <v>8</v>
      </c>
      <c r="T126" s="148">
        <f t="shared" si="6"/>
        <v>65</v>
      </c>
      <c r="U126" s="149">
        <f t="shared" si="8"/>
        <v>0.61111111111111116</v>
      </c>
      <c r="V126" s="149">
        <f t="shared" si="8"/>
        <v>0.61111111111111116</v>
      </c>
      <c r="W126" s="149">
        <f t="shared" si="8"/>
        <v>0.61111111111111116</v>
      </c>
      <c r="X126" s="149">
        <f t="shared" si="8"/>
        <v>0.77777777777777779</v>
      </c>
      <c r="Y126" s="149">
        <f t="shared" si="8"/>
        <v>0.66666666666666663</v>
      </c>
      <c r="Z126" s="149">
        <f t="shared" si="8"/>
        <v>0.6</v>
      </c>
    </row>
    <row r="127" spans="1:26" ht="15.6">
      <c r="A127" s="143">
        <v>117</v>
      </c>
      <c r="B127" s="73" t="str">
        <f>'CAT I'!B127</f>
        <v>AME20135L</v>
      </c>
      <c r="C127" s="171" t="str">
        <f>'CAT I'!C127</f>
        <v>ABHIJITH AJAY</v>
      </c>
      <c r="D127" s="74">
        <f>ESE!Y122</f>
        <v>0</v>
      </c>
      <c r="E127" s="74">
        <f>ESE!Z122</f>
        <v>0</v>
      </c>
      <c r="F127" s="74">
        <f>ESE!AA122</f>
        <v>0</v>
      </c>
      <c r="G127" s="74">
        <f>ESE!AB122</f>
        <v>0</v>
      </c>
      <c r="H127" s="74">
        <f>ESE!AC122</f>
        <v>0</v>
      </c>
      <c r="I127" s="74">
        <f>ESE!AD122</f>
        <v>0</v>
      </c>
      <c r="J127" s="74">
        <f>ESE!AE122</f>
        <v>0</v>
      </c>
      <c r="K127" s="74">
        <f>ESE!AF122</f>
        <v>0</v>
      </c>
      <c r="L127" s="74">
        <f>ESE!AG122</f>
        <v>0</v>
      </c>
      <c r="M127" s="74">
        <f>ESE!AH122</f>
        <v>0</v>
      </c>
      <c r="N127" s="74">
        <f>ESE!AI122</f>
        <v>0</v>
      </c>
      <c r="O127" s="74">
        <f>ESE!AJ122</f>
        <v>0</v>
      </c>
      <c r="P127" s="74">
        <f>ESE!AK122</f>
        <v>0</v>
      </c>
      <c r="Q127" s="74">
        <f>ESE!AL122</f>
        <v>0</v>
      </c>
      <c r="R127" s="74">
        <f>ESE!AM122</f>
        <v>0</v>
      </c>
      <c r="S127" s="74">
        <f>ESE!AN122</f>
        <v>0</v>
      </c>
      <c r="T127" s="148">
        <f t="shared" si="6"/>
        <v>0</v>
      </c>
      <c r="U127" s="149">
        <f t="shared" si="8"/>
        <v>0</v>
      </c>
      <c r="V127" s="149">
        <f t="shared" si="8"/>
        <v>0</v>
      </c>
      <c r="W127" s="149">
        <f t="shared" si="8"/>
        <v>0</v>
      </c>
      <c r="X127" s="149">
        <f t="shared" si="8"/>
        <v>0</v>
      </c>
      <c r="Y127" s="149">
        <f t="shared" si="8"/>
        <v>0</v>
      </c>
      <c r="Z127" s="149">
        <f t="shared" si="8"/>
        <v>0</v>
      </c>
    </row>
    <row r="128" spans="1:26" ht="15.6">
      <c r="A128" s="143">
        <v>118</v>
      </c>
      <c r="B128" s="73" t="str">
        <f>'CAT I'!B128</f>
        <v>AME20136L</v>
      </c>
      <c r="C128" s="171" t="str">
        <f>'CAT I'!C128</f>
        <v>ABHINAV P M</v>
      </c>
      <c r="D128" s="74">
        <f>ESE!Y123</f>
        <v>1</v>
      </c>
      <c r="E128" s="74">
        <f>ESE!Z123</f>
        <v>1</v>
      </c>
      <c r="F128" s="74">
        <f>ESE!AA123</f>
        <v>1</v>
      </c>
      <c r="G128" s="74">
        <f>ESE!AB123</f>
        <v>1</v>
      </c>
      <c r="H128" s="74">
        <f>ESE!AC123</f>
        <v>1</v>
      </c>
      <c r="I128" s="74">
        <f>ESE!AD123</f>
        <v>1</v>
      </c>
      <c r="J128" s="74">
        <f>ESE!AE123</f>
        <v>1</v>
      </c>
      <c r="K128" s="74">
        <f>ESE!AF123</f>
        <v>1</v>
      </c>
      <c r="L128" s="74">
        <f>ESE!AG123</f>
        <v>1</v>
      </c>
      <c r="M128" s="74">
        <f>ESE!AH123</f>
        <v>2</v>
      </c>
      <c r="N128" s="74">
        <f>ESE!AI123</f>
        <v>7</v>
      </c>
      <c r="O128" s="74">
        <f>ESE!AJ123</f>
        <v>7</v>
      </c>
      <c r="P128" s="74">
        <f>ESE!AK123</f>
        <v>12</v>
      </c>
      <c r="Q128" s="74">
        <f>ESE!AL123</f>
        <v>11</v>
      </c>
      <c r="R128" s="74">
        <f>ESE!AM123</f>
        <v>7</v>
      </c>
      <c r="S128" s="74">
        <f>ESE!AN123</f>
        <v>10</v>
      </c>
      <c r="T128" s="148">
        <f t="shared" si="6"/>
        <v>65</v>
      </c>
      <c r="U128" s="149">
        <f t="shared" si="8"/>
        <v>0.5</v>
      </c>
      <c r="V128" s="149">
        <f t="shared" si="8"/>
        <v>0.77777777777777779</v>
      </c>
      <c r="W128" s="149">
        <f t="shared" si="8"/>
        <v>0.72222222222222221</v>
      </c>
      <c r="X128" s="149">
        <f t="shared" si="8"/>
        <v>0.5</v>
      </c>
      <c r="Y128" s="149">
        <f t="shared" si="8"/>
        <v>0.72222222222222221</v>
      </c>
      <c r="Z128" s="149">
        <f t="shared" si="8"/>
        <v>0.7</v>
      </c>
    </row>
    <row r="129" spans="1:26" ht="15.6">
      <c r="A129" s="143">
        <v>119</v>
      </c>
      <c r="B129" s="73" t="str">
        <f>'CAT I'!B129</f>
        <v>AME20137L</v>
      </c>
      <c r="C129" s="171" t="str">
        <f>'CAT I'!C129</f>
        <v>ADERSH D</v>
      </c>
      <c r="D129" s="74">
        <f>ESE!Y124</f>
        <v>2</v>
      </c>
      <c r="E129" s="74">
        <f>ESE!Z124</f>
        <v>1</v>
      </c>
      <c r="F129" s="74">
        <f>ESE!AA124</f>
        <v>2</v>
      </c>
      <c r="G129" s="74">
        <f>ESE!AB124</f>
        <v>1</v>
      </c>
      <c r="H129" s="74">
        <f>ESE!AC124</f>
        <v>2</v>
      </c>
      <c r="I129" s="74">
        <f>ESE!AD124</f>
        <v>2</v>
      </c>
      <c r="J129" s="74">
        <f>ESE!AE124</f>
        <v>2</v>
      </c>
      <c r="K129" s="74">
        <f>ESE!AF124</f>
        <v>2</v>
      </c>
      <c r="L129" s="74">
        <f>ESE!AG124</f>
        <v>2</v>
      </c>
      <c r="M129" s="74">
        <f>ESE!AH124</f>
        <v>2</v>
      </c>
      <c r="N129" s="74">
        <f>ESE!AI124</f>
        <v>7</v>
      </c>
      <c r="O129" s="74">
        <f>ESE!AJ124</f>
        <v>5</v>
      </c>
      <c r="P129" s="74">
        <f>ESE!AK124</f>
        <v>6</v>
      </c>
      <c r="Q129" s="74">
        <f>ESE!AL124</f>
        <v>1</v>
      </c>
      <c r="R129" s="74">
        <f>ESE!AM124</f>
        <v>8</v>
      </c>
      <c r="S129" s="74">
        <f>ESE!AN124</f>
        <v>0</v>
      </c>
      <c r="T129" s="148">
        <f t="shared" si="6"/>
        <v>45</v>
      </c>
      <c r="U129" s="149">
        <f t="shared" si="8"/>
        <v>0.44444444444444442</v>
      </c>
      <c r="V129" s="149">
        <f t="shared" si="8"/>
        <v>0.5</v>
      </c>
      <c r="W129" s="149">
        <f t="shared" si="8"/>
        <v>0.27777777777777779</v>
      </c>
      <c r="X129" s="149">
        <f t="shared" si="8"/>
        <v>0.66666666666666663</v>
      </c>
      <c r="Y129" s="149">
        <f t="shared" si="8"/>
        <v>0.22222222222222221</v>
      </c>
      <c r="Z129" s="149">
        <f t="shared" si="8"/>
        <v>0.7</v>
      </c>
    </row>
    <row r="130" spans="1:26" ht="15.6">
      <c r="A130" s="143">
        <v>120</v>
      </c>
      <c r="B130" s="73" t="str">
        <f>'CAT I'!B130</f>
        <v>AME20139L</v>
      </c>
      <c r="C130" s="171" t="str">
        <f>'CAT I'!C130</f>
        <v>AGNEL JOY R</v>
      </c>
      <c r="D130" s="74">
        <f>ESE!Y125</f>
        <v>2</v>
      </c>
      <c r="E130" s="74">
        <f>ESE!Z125</f>
        <v>2</v>
      </c>
      <c r="F130" s="74">
        <f>ESE!AA125</f>
        <v>1</v>
      </c>
      <c r="G130" s="74">
        <f>ESE!AB125</f>
        <v>1</v>
      </c>
      <c r="H130" s="74">
        <f>ESE!AC125</f>
        <v>1</v>
      </c>
      <c r="I130" s="74">
        <f>ESE!AD125</f>
        <v>1</v>
      </c>
      <c r="J130" s="74">
        <f>ESE!AE125</f>
        <v>2</v>
      </c>
      <c r="K130" s="74">
        <f>ESE!AF125</f>
        <v>2</v>
      </c>
      <c r="L130" s="74">
        <f>ESE!AG125</f>
        <v>1</v>
      </c>
      <c r="M130" s="74">
        <f>ESE!AH125</f>
        <v>1</v>
      </c>
      <c r="N130" s="74">
        <f>ESE!AI125</f>
        <v>10</v>
      </c>
      <c r="O130" s="74">
        <f>ESE!AJ125</f>
        <v>1</v>
      </c>
      <c r="P130" s="74">
        <f>ESE!AK125</f>
        <v>3</v>
      </c>
      <c r="Q130" s="74">
        <f>ESE!AL125</f>
        <v>8</v>
      </c>
      <c r="R130" s="74">
        <f>ESE!AM125</f>
        <v>10</v>
      </c>
      <c r="S130" s="74">
        <f>ESE!AN125</f>
        <v>4</v>
      </c>
      <c r="T130" s="148">
        <f t="shared" si="6"/>
        <v>50</v>
      </c>
      <c r="U130" s="149">
        <f t="shared" si="8"/>
        <v>0.27777777777777779</v>
      </c>
      <c r="V130" s="149">
        <f t="shared" si="8"/>
        <v>0.27777777777777779</v>
      </c>
      <c r="W130" s="149">
        <f t="shared" si="8"/>
        <v>0.55555555555555558</v>
      </c>
      <c r="X130" s="149">
        <f t="shared" si="8"/>
        <v>0.77777777777777779</v>
      </c>
      <c r="Y130" s="149">
        <f t="shared" si="8"/>
        <v>0.33333333333333331</v>
      </c>
      <c r="Z130" s="149">
        <f t="shared" si="8"/>
        <v>1</v>
      </c>
    </row>
    <row r="131" spans="1:26" ht="15.6">
      <c r="A131" s="143">
        <v>121</v>
      </c>
      <c r="B131" s="73" t="str">
        <f>'CAT I'!B131</f>
        <v>AME20140L</v>
      </c>
      <c r="C131" s="171" t="str">
        <f>'CAT I'!C131</f>
        <v>AJITH XAVIER</v>
      </c>
      <c r="D131" s="74">
        <f>ESE!Y126</f>
        <v>1</v>
      </c>
      <c r="E131" s="74">
        <f>ESE!Z126</f>
        <v>1</v>
      </c>
      <c r="F131" s="74">
        <f>ESE!AA126</f>
        <v>1</v>
      </c>
      <c r="G131" s="74">
        <f>ESE!AB126</f>
        <v>1</v>
      </c>
      <c r="H131" s="74">
        <f>ESE!AC126</f>
        <v>1</v>
      </c>
      <c r="I131" s="74">
        <f>ESE!AD126</f>
        <v>1</v>
      </c>
      <c r="J131" s="74">
        <f>ESE!AE126</f>
        <v>1</v>
      </c>
      <c r="K131" s="74">
        <f>ESE!AF126</f>
        <v>2</v>
      </c>
      <c r="L131" s="74">
        <f>ESE!AG126</f>
        <v>2</v>
      </c>
      <c r="M131" s="74">
        <f>ESE!AH126</f>
        <v>1</v>
      </c>
      <c r="N131" s="74">
        <f>ESE!AI126</f>
        <v>5</v>
      </c>
      <c r="O131" s="74">
        <f>ESE!AJ126</f>
        <v>12</v>
      </c>
      <c r="P131" s="74">
        <f>ESE!AK126</f>
        <v>10</v>
      </c>
      <c r="Q131" s="74">
        <f>ESE!AL126</f>
        <v>14</v>
      </c>
      <c r="R131" s="74">
        <f>ESE!AM126</f>
        <v>11</v>
      </c>
      <c r="S131" s="74">
        <f>ESE!AN126</f>
        <v>8</v>
      </c>
      <c r="T131" s="148">
        <f t="shared" si="6"/>
        <v>72</v>
      </c>
      <c r="U131" s="149">
        <f t="shared" si="8"/>
        <v>0.77777777777777779</v>
      </c>
      <c r="V131" s="149">
        <f t="shared" si="8"/>
        <v>0.66666666666666663</v>
      </c>
      <c r="W131" s="149">
        <f t="shared" si="8"/>
        <v>0.88888888888888884</v>
      </c>
      <c r="X131" s="149">
        <f t="shared" si="8"/>
        <v>0.77777777777777779</v>
      </c>
      <c r="Y131" s="149">
        <f t="shared" si="8"/>
        <v>0.61111111111111116</v>
      </c>
      <c r="Z131" s="149">
        <f t="shared" si="8"/>
        <v>0.5</v>
      </c>
    </row>
    <row r="132" spans="1:26" ht="15.6">
      <c r="A132" s="143">
        <v>122</v>
      </c>
      <c r="B132" s="73" t="str">
        <f>'CAT I'!B132</f>
        <v>AME20141L</v>
      </c>
      <c r="C132" s="171" t="str">
        <f>'CAT I'!C132</f>
        <v>AKASH S L</v>
      </c>
      <c r="D132" s="74">
        <f>ESE!Y127</f>
        <v>2</v>
      </c>
      <c r="E132" s="74">
        <f>ESE!Z127</f>
        <v>2</v>
      </c>
      <c r="F132" s="74">
        <f>ESE!AA127</f>
        <v>2</v>
      </c>
      <c r="G132" s="74">
        <f>ESE!AB127</f>
        <v>1</v>
      </c>
      <c r="H132" s="74">
        <f>ESE!AC127</f>
        <v>2</v>
      </c>
      <c r="I132" s="74">
        <f>ESE!AD127</f>
        <v>2</v>
      </c>
      <c r="J132" s="74">
        <f>ESE!AE127</f>
        <v>2</v>
      </c>
      <c r="K132" s="74">
        <f>ESE!AF127</f>
        <v>2</v>
      </c>
      <c r="L132" s="74">
        <f>ESE!AG127</f>
        <v>2</v>
      </c>
      <c r="M132" s="74">
        <f>ESE!AH127</f>
        <v>2</v>
      </c>
      <c r="N132" s="74">
        <f>ESE!AI127</f>
        <v>9</v>
      </c>
      <c r="O132" s="74">
        <f>ESE!AJ127</f>
        <v>14</v>
      </c>
      <c r="P132" s="74">
        <f>ESE!AK127</f>
        <v>0</v>
      </c>
      <c r="Q132" s="74">
        <f>ESE!AL127</f>
        <v>0</v>
      </c>
      <c r="R132" s="74">
        <f>ESE!AM127</f>
        <v>11</v>
      </c>
      <c r="S132" s="74">
        <f>ESE!AN127</f>
        <v>2</v>
      </c>
      <c r="T132" s="148">
        <f t="shared" si="6"/>
        <v>55</v>
      </c>
      <c r="U132" s="149">
        <f t="shared" si="8"/>
        <v>1</v>
      </c>
      <c r="V132" s="149">
        <f t="shared" si="8"/>
        <v>0.16666666666666666</v>
      </c>
      <c r="W132" s="149">
        <f t="shared" si="8"/>
        <v>0.22222222222222221</v>
      </c>
      <c r="X132" s="149">
        <f t="shared" si="8"/>
        <v>0.83333333333333337</v>
      </c>
      <c r="Y132" s="149">
        <f t="shared" si="8"/>
        <v>0.33333333333333331</v>
      </c>
      <c r="Z132" s="149">
        <f t="shared" si="8"/>
        <v>0.9</v>
      </c>
    </row>
    <row r="133" spans="1:26" ht="15.6">
      <c r="A133" s="143">
        <v>123</v>
      </c>
      <c r="B133" s="73" t="str">
        <f>'CAT I'!B133</f>
        <v>AME20142L</v>
      </c>
      <c r="C133" s="171" t="str">
        <f>'CAT I'!C133</f>
        <v>ALAN JOEMON MATHEW</v>
      </c>
      <c r="D133" s="74">
        <f>ESE!Y128</f>
        <v>2</v>
      </c>
      <c r="E133" s="74">
        <f>ESE!Z128</f>
        <v>2</v>
      </c>
      <c r="F133" s="74">
        <f>ESE!AA128</f>
        <v>2</v>
      </c>
      <c r="G133" s="74">
        <f>ESE!AB128</f>
        <v>2</v>
      </c>
      <c r="H133" s="74">
        <f>ESE!AC128</f>
        <v>2</v>
      </c>
      <c r="I133" s="74">
        <f>ESE!AD128</f>
        <v>2</v>
      </c>
      <c r="J133" s="74">
        <f>ESE!AE128</f>
        <v>2</v>
      </c>
      <c r="K133" s="74">
        <f>ESE!AF128</f>
        <v>2</v>
      </c>
      <c r="L133" s="74">
        <f>ESE!AG128</f>
        <v>2</v>
      </c>
      <c r="M133" s="74">
        <f>ESE!AH128</f>
        <v>2</v>
      </c>
      <c r="N133" s="74">
        <f>ESE!AI128</f>
        <v>8</v>
      </c>
      <c r="O133" s="74">
        <f>ESE!AJ128</f>
        <v>2</v>
      </c>
      <c r="P133" s="74">
        <f>ESE!AK128</f>
        <v>13</v>
      </c>
      <c r="Q133" s="74">
        <f>ESE!AL128</f>
        <v>11</v>
      </c>
      <c r="R133" s="74">
        <f>ESE!AM128</f>
        <v>7</v>
      </c>
      <c r="S133" s="74">
        <f>ESE!AN128</f>
        <v>2</v>
      </c>
      <c r="T133" s="148">
        <f t="shared" si="6"/>
        <v>63</v>
      </c>
      <c r="U133" s="149">
        <f t="shared" si="8"/>
        <v>0.33333333333333331</v>
      </c>
      <c r="V133" s="149">
        <f t="shared" si="8"/>
        <v>0.94444444444444442</v>
      </c>
      <c r="W133" s="149">
        <f t="shared" si="8"/>
        <v>0.83333333333333337</v>
      </c>
      <c r="X133" s="149">
        <f t="shared" si="8"/>
        <v>0.61111111111111116</v>
      </c>
      <c r="Y133" s="149">
        <f t="shared" si="8"/>
        <v>0.33333333333333331</v>
      </c>
      <c r="Z133" s="149">
        <f t="shared" si="8"/>
        <v>0.8</v>
      </c>
    </row>
    <row r="134" spans="1:26" ht="15.6">
      <c r="A134" s="143">
        <v>124</v>
      </c>
      <c r="B134" s="73" t="str">
        <f>'CAT I'!B134</f>
        <v>AME20144L</v>
      </c>
      <c r="C134" s="171" t="str">
        <f>'CAT I'!C134</f>
        <v>ANURANJ K K</v>
      </c>
      <c r="D134" s="74">
        <f>ESE!Y129</f>
        <v>1</v>
      </c>
      <c r="E134" s="74">
        <f>ESE!Z129</f>
        <v>2</v>
      </c>
      <c r="F134" s="74">
        <f>ESE!AA129</f>
        <v>1</v>
      </c>
      <c r="G134" s="74">
        <f>ESE!AB129</f>
        <v>2</v>
      </c>
      <c r="H134" s="74">
        <f>ESE!AC129</f>
        <v>2</v>
      </c>
      <c r="I134" s="74">
        <f>ESE!AD129</f>
        <v>2</v>
      </c>
      <c r="J134" s="74">
        <f>ESE!AE129</f>
        <v>1</v>
      </c>
      <c r="K134" s="74">
        <f>ESE!AF129</f>
        <v>1</v>
      </c>
      <c r="L134" s="74">
        <f>ESE!AG129</f>
        <v>2</v>
      </c>
      <c r="M134" s="74">
        <f>ESE!AH129</f>
        <v>1</v>
      </c>
      <c r="N134" s="74">
        <f>ESE!AI129</f>
        <v>3</v>
      </c>
      <c r="O134" s="74">
        <f>ESE!AJ129</f>
        <v>6</v>
      </c>
      <c r="P134" s="74">
        <f>ESE!AK129</f>
        <v>5</v>
      </c>
      <c r="Q134" s="74">
        <f>ESE!AL129</f>
        <v>6</v>
      </c>
      <c r="R134" s="74">
        <f>ESE!AM129</f>
        <v>3</v>
      </c>
      <c r="S134" s="74">
        <f>ESE!AN129</f>
        <v>12</v>
      </c>
      <c r="T134" s="148">
        <f t="shared" si="6"/>
        <v>50</v>
      </c>
      <c r="U134" s="149">
        <f t="shared" si="8"/>
        <v>0.5</v>
      </c>
      <c r="V134" s="149">
        <f t="shared" si="8"/>
        <v>0.44444444444444442</v>
      </c>
      <c r="W134" s="149">
        <f t="shared" si="8"/>
        <v>0.55555555555555558</v>
      </c>
      <c r="X134" s="149">
        <f t="shared" si="8"/>
        <v>0.27777777777777779</v>
      </c>
      <c r="Y134" s="149">
        <f t="shared" si="8"/>
        <v>0.83333333333333337</v>
      </c>
      <c r="Z134" s="149">
        <f t="shared" si="8"/>
        <v>0.3</v>
      </c>
    </row>
    <row r="135" spans="1:26" ht="15.6">
      <c r="A135" s="143">
        <v>125</v>
      </c>
      <c r="B135" s="73" t="str">
        <f>'CAT I'!B135</f>
        <v>AME20145L</v>
      </c>
      <c r="C135" s="171" t="str">
        <f>'CAT I'!C135</f>
        <v>Arjun Francis</v>
      </c>
      <c r="D135" s="74">
        <f>ESE!Y130</f>
        <v>1</v>
      </c>
      <c r="E135" s="74">
        <f>ESE!Z130</f>
        <v>1</v>
      </c>
      <c r="F135" s="74">
        <f>ESE!AA130</f>
        <v>1</v>
      </c>
      <c r="G135" s="74">
        <f>ESE!AB130</f>
        <v>2</v>
      </c>
      <c r="H135" s="74">
        <f>ESE!AC130</f>
        <v>2</v>
      </c>
      <c r="I135" s="74">
        <f>ESE!AD130</f>
        <v>1</v>
      </c>
      <c r="J135" s="74">
        <f>ESE!AE130</f>
        <v>1</v>
      </c>
      <c r="K135" s="74">
        <f>ESE!AF130</f>
        <v>1</v>
      </c>
      <c r="L135" s="74">
        <f>ESE!AG130</f>
        <v>1</v>
      </c>
      <c r="M135" s="74">
        <f>ESE!AH130</f>
        <v>2</v>
      </c>
      <c r="N135" s="74">
        <f>ESE!AI130</f>
        <v>7</v>
      </c>
      <c r="O135" s="74">
        <f>ESE!AJ130</f>
        <v>12</v>
      </c>
      <c r="P135" s="74">
        <f>ESE!AK130</f>
        <v>11</v>
      </c>
      <c r="Q135" s="74">
        <f>ESE!AL130</f>
        <v>9</v>
      </c>
      <c r="R135" s="74">
        <f>ESE!AM130</f>
        <v>11</v>
      </c>
      <c r="S135" s="74">
        <f>ESE!AN130</f>
        <v>10</v>
      </c>
      <c r="T135" s="148">
        <f t="shared" si="6"/>
        <v>73</v>
      </c>
      <c r="U135" s="149">
        <f t="shared" si="8"/>
        <v>0.77777777777777779</v>
      </c>
      <c r="V135" s="149">
        <f t="shared" si="8"/>
        <v>0.77777777777777779</v>
      </c>
      <c r="W135" s="149">
        <f t="shared" si="8"/>
        <v>0.66666666666666663</v>
      </c>
      <c r="X135" s="149">
        <f t="shared" si="8"/>
        <v>0.72222222222222221</v>
      </c>
      <c r="Y135" s="149">
        <f t="shared" si="8"/>
        <v>0.72222222222222221</v>
      </c>
      <c r="Z135" s="149">
        <f t="shared" si="8"/>
        <v>0.7</v>
      </c>
    </row>
    <row r="136" spans="1:26" ht="15.6">
      <c r="A136" s="143">
        <v>126</v>
      </c>
      <c r="B136" s="73" t="str">
        <f>'CAT I'!B136</f>
        <v>AME20146L</v>
      </c>
      <c r="C136" s="171" t="str">
        <f>'CAT I'!C136</f>
        <v>ARJYA PRAKAS PRUSTY</v>
      </c>
      <c r="D136" s="74">
        <f>ESE!Y131</f>
        <v>2</v>
      </c>
      <c r="E136" s="74">
        <f>ESE!Z131</f>
        <v>1</v>
      </c>
      <c r="F136" s="74">
        <f>ESE!AA131</f>
        <v>2</v>
      </c>
      <c r="G136" s="74">
        <f>ESE!AB131</f>
        <v>1</v>
      </c>
      <c r="H136" s="74">
        <f>ESE!AC131</f>
        <v>2</v>
      </c>
      <c r="I136" s="74">
        <f>ESE!AD131</f>
        <v>2</v>
      </c>
      <c r="J136" s="74">
        <f>ESE!AE131</f>
        <v>2</v>
      </c>
      <c r="K136" s="74">
        <f>ESE!AF131</f>
        <v>2</v>
      </c>
      <c r="L136" s="74">
        <f>ESE!AG131</f>
        <v>2</v>
      </c>
      <c r="M136" s="74">
        <f>ESE!AH131</f>
        <v>2</v>
      </c>
      <c r="N136" s="74">
        <f>ESE!AI131</f>
        <v>10</v>
      </c>
      <c r="O136" s="74">
        <f>ESE!AJ131</f>
        <v>4</v>
      </c>
      <c r="P136" s="74">
        <f>ESE!AK131</f>
        <v>11</v>
      </c>
      <c r="Q136" s="74">
        <f>ESE!AL131</f>
        <v>9</v>
      </c>
      <c r="R136" s="74">
        <f>ESE!AM131</f>
        <v>3</v>
      </c>
      <c r="S136" s="74">
        <f>ESE!AN131</f>
        <v>2</v>
      </c>
      <c r="T136" s="148">
        <f t="shared" si="6"/>
        <v>57</v>
      </c>
      <c r="U136" s="149">
        <f t="shared" si="8"/>
        <v>0.3888888888888889</v>
      </c>
      <c r="V136" s="149">
        <f t="shared" si="8"/>
        <v>0.77777777777777779</v>
      </c>
      <c r="W136" s="149">
        <f t="shared" si="8"/>
        <v>0.72222222222222221</v>
      </c>
      <c r="X136" s="149">
        <f t="shared" si="8"/>
        <v>0.3888888888888889</v>
      </c>
      <c r="Y136" s="149">
        <f t="shared" si="8"/>
        <v>0.33333333333333331</v>
      </c>
      <c r="Z136" s="149">
        <f t="shared" si="8"/>
        <v>1</v>
      </c>
    </row>
    <row r="137" spans="1:26" ht="15.6">
      <c r="A137" s="143">
        <v>127</v>
      </c>
      <c r="B137" s="73" t="str">
        <f>'CAT I'!B137</f>
        <v>AME20147L</v>
      </c>
      <c r="C137" s="171" t="str">
        <f>'CAT I'!C137</f>
        <v>BARANIGURU N</v>
      </c>
      <c r="D137" s="74">
        <f>ESE!Y132</f>
        <v>1</v>
      </c>
      <c r="E137" s="74">
        <f>ESE!Z132</f>
        <v>1</v>
      </c>
      <c r="F137" s="74">
        <f>ESE!AA132</f>
        <v>1</v>
      </c>
      <c r="G137" s="74">
        <f>ESE!AB132</f>
        <v>1</v>
      </c>
      <c r="H137" s="74">
        <f>ESE!AC132</f>
        <v>1</v>
      </c>
      <c r="I137" s="74">
        <f>ESE!AD132</f>
        <v>1</v>
      </c>
      <c r="J137" s="74">
        <f>ESE!AE132</f>
        <v>1</v>
      </c>
      <c r="K137" s="74">
        <f>ESE!AF132</f>
        <v>2</v>
      </c>
      <c r="L137" s="74">
        <f>ESE!AG132</f>
        <v>2</v>
      </c>
      <c r="M137" s="74">
        <f>ESE!AH132</f>
        <v>1</v>
      </c>
      <c r="N137" s="74">
        <f>ESE!AI132</f>
        <v>6</v>
      </c>
      <c r="O137" s="74">
        <f>ESE!AJ132</f>
        <v>8</v>
      </c>
      <c r="P137" s="74">
        <f>ESE!AK132</f>
        <v>11</v>
      </c>
      <c r="Q137" s="74">
        <f>ESE!AL132</f>
        <v>7</v>
      </c>
      <c r="R137" s="74">
        <f>ESE!AM132</f>
        <v>7</v>
      </c>
      <c r="S137" s="74">
        <f>ESE!AN132</f>
        <v>14</v>
      </c>
      <c r="T137" s="148">
        <f t="shared" si="6"/>
        <v>65</v>
      </c>
      <c r="U137" s="149">
        <f t="shared" si="8"/>
        <v>0.55555555555555558</v>
      </c>
      <c r="V137" s="149">
        <f t="shared" si="8"/>
        <v>0.72222222222222221</v>
      </c>
      <c r="W137" s="149">
        <f t="shared" si="8"/>
        <v>0.5</v>
      </c>
      <c r="X137" s="149">
        <f t="shared" si="8"/>
        <v>0.55555555555555558</v>
      </c>
      <c r="Y137" s="149">
        <f t="shared" si="8"/>
        <v>0.94444444444444442</v>
      </c>
      <c r="Z137" s="149">
        <f t="shared" si="8"/>
        <v>0.6</v>
      </c>
    </row>
    <row r="138" spans="1:26" ht="15.6">
      <c r="A138" s="143">
        <v>128</v>
      </c>
      <c r="B138" s="73" t="str">
        <f>'CAT I'!B138</f>
        <v>AME20148L</v>
      </c>
      <c r="C138" s="171" t="str">
        <f>'CAT I'!C138</f>
        <v>CHAUDANKAR AJINKYA NISHIN</v>
      </c>
      <c r="D138" s="74">
        <f>ESE!Y133</f>
        <v>2</v>
      </c>
      <c r="E138" s="74">
        <f>ESE!Z133</f>
        <v>2</v>
      </c>
      <c r="F138" s="74">
        <f>ESE!AA133</f>
        <v>2</v>
      </c>
      <c r="G138" s="74">
        <f>ESE!AB133</f>
        <v>2</v>
      </c>
      <c r="H138" s="74">
        <f>ESE!AC133</f>
        <v>2</v>
      </c>
      <c r="I138" s="74">
        <f>ESE!AD133</f>
        <v>2</v>
      </c>
      <c r="J138" s="74">
        <f>ESE!AE133</f>
        <v>2</v>
      </c>
      <c r="K138" s="74">
        <f>ESE!AF133</f>
        <v>2</v>
      </c>
      <c r="L138" s="74">
        <f>ESE!AG133</f>
        <v>2</v>
      </c>
      <c r="M138" s="74">
        <f>ESE!AH133</f>
        <v>2</v>
      </c>
      <c r="N138" s="74">
        <f>ESE!AI133</f>
        <v>5</v>
      </c>
      <c r="O138" s="74">
        <f>ESE!AJ133</f>
        <v>0</v>
      </c>
      <c r="P138" s="74">
        <f>ESE!AK133</f>
        <v>13</v>
      </c>
      <c r="Q138" s="74">
        <f>ESE!AL133</f>
        <v>1</v>
      </c>
      <c r="R138" s="74">
        <f>ESE!AM133</f>
        <v>5</v>
      </c>
      <c r="S138" s="74">
        <f>ESE!AN133</f>
        <v>13</v>
      </c>
      <c r="T138" s="148">
        <f t="shared" si="6"/>
        <v>57</v>
      </c>
      <c r="U138" s="149">
        <f t="shared" si="8"/>
        <v>0.22222222222222221</v>
      </c>
      <c r="V138" s="149">
        <f t="shared" si="8"/>
        <v>0.94444444444444442</v>
      </c>
      <c r="W138" s="149">
        <f t="shared" si="8"/>
        <v>0.27777777777777779</v>
      </c>
      <c r="X138" s="149">
        <f t="shared" si="8"/>
        <v>0.5</v>
      </c>
      <c r="Y138" s="149">
        <f t="shared" si="8"/>
        <v>0.94444444444444442</v>
      </c>
      <c r="Z138" s="149">
        <f t="shared" si="8"/>
        <v>0.5</v>
      </c>
    </row>
    <row r="139" spans="1:26" ht="15.6">
      <c r="A139" s="143">
        <v>129</v>
      </c>
      <c r="B139" s="73" t="str">
        <f>'CAT I'!B139</f>
        <v>AME20149L</v>
      </c>
      <c r="C139" s="171" t="str">
        <f>'CAT I'!C139</f>
        <v>DHANUS MATHAVAN J</v>
      </c>
      <c r="D139" s="74">
        <f>ESE!Y134</f>
        <v>2</v>
      </c>
      <c r="E139" s="74">
        <f>ESE!Z134</f>
        <v>0</v>
      </c>
      <c r="F139" s="74">
        <f>ESE!AA134</f>
        <v>2</v>
      </c>
      <c r="G139" s="74">
        <f>ESE!AB134</f>
        <v>1</v>
      </c>
      <c r="H139" s="74">
        <f>ESE!AC134</f>
        <v>1</v>
      </c>
      <c r="I139" s="74">
        <f>ESE!AD134</f>
        <v>2</v>
      </c>
      <c r="J139" s="74">
        <f>ESE!AE134</f>
        <v>2</v>
      </c>
      <c r="K139" s="74">
        <f>ESE!AF134</f>
        <v>2</v>
      </c>
      <c r="L139" s="74">
        <f>ESE!AG134</f>
        <v>2</v>
      </c>
      <c r="M139" s="74">
        <f>ESE!AH134</f>
        <v>2</v>
      </c>
      <c r="N139" s="74">
        <f>ESE!AI134</f>
        <v>9</v>
      </c>
      <c r="O139" s="74">
        <f>ESE!AJ134</f>
        <v>14</v>
      </c>
      <c r="P139" s="74">
        <f>ESE!AK134</f>
        <v>14</v>
      </c>
      <c r="Q139" s="74">
        <f>ESE!AL134</f>
        <v>13</v>
      </c>
      <c r="R139" s="74">
        <f>ESE!AM134</f>
        <v>13</v>
      </c>
      <c r="S139" s="74">
        <f>ESE!AN134</f>
        <v>13</v>
      </c>
      <c r="T139" s="148">
        <f t="shared" si="6"/>
        <v>92</v>
      </c>
      <c r="U139" s="149">
        <f t="shared" si="8"/>
        <v>0.88888888888888884</v>
      </c>
      <c r="V139" s="149">
        <f t="shared" si="8"/>
        <v>0.94444444444444442</v>
      </c>
      <c r="W139" s="149">
        <f t="shared" si="8"/>
        <v>0.88888888888888884</v>
      </c>
      <c r="X139" s="149">
        <f t="shared" si="8"/>
        <v>0.94444444444444442</v>
      </c>
      <c r="Y139" s="149">
        <f t="shared" si="8"/>
        <v>0.94444444444444442</v>
      </c>
      <c r="Z139" s="149">
        <f t="shared" si="8"/>
        <v>0.9</v>
      </c>
    </row>
    <row r="140" spans="1:26" ht="15.6">
      <c r="A140" s="143">
        <v>130</v>
      </c>
      <c r="B140" s="73" t="str">
        <f>'CAT I'!B140</f>
        <v>AME20150L</v>
      </c>
      <c r="C140" s="171" t="str">
        <f>'CAT I'!C140</f>
        <v>DINESH GUPTA</v>
      </c>
      <c r="D140" s="74">
        <f>ESE!Y135</f>
        <v>1</v>
      </c>
      <c r="E140" s="74">
        <f>ESE!Z135</f>
        <v>2</v>
      </c>
      <c r="F140" s="74">
        <f>ESE!AA135</f>
        <v>1</v>
      </c>
      <c r="G140" s="74">
        <f>ESE!AB135</f>
        <v>2</v>
      </c>
      <c r="H140" s="74">
        <f>ESE!AC135</f>
        <v>2</v>
      </c>
      <c r="I140" s="74">
        <f>ESE!AD135</f>
        <v>1</v>
      </c>
      <c r="J140" s="74">
        <f>ESE!AE135</f>
        <v>2</v>
      </c>
      <c r="K140" s="74">
        <f>ESE!AF135</f>
        <v>2</v>
      </c>
      <c r="L140" s="74">
        <f>ESE!AG135</f>
        <v>2</v>
      </c>
      <c r="M140" s="74">
        <f>ESE!AH135</f>
        <v>2</v>
      </c>
      <c r="N140" s="74">
        <f>ESE!AI135</f>
        <v>8</v>
      </c>
      <c r="O140" s="74">
        <f>ESE!AJ135</f>
        <v>12</v>
      </c>
      <c r="P140" s="74">
        <f>ESE!AK135</f>
        <v>7</v>
      </c>
      <c r="Q140" s="74">
        <f>ESE!AL135</f>
        <v>13</v>
      </c>
      <c r="R140" s="74">
        <f>ESE!AM135</f>
        <v>11</v>
      </c>
      <c r="S140" s="74">
        <f>ESE!AN135</f>
        <v>14</v>
      </c>
      <c r="T140" s="148">
        <f t="shared" si="6"/>
        <v>82</v>
      </c>
      <c r="U140" s="149">
        <f t="shared" si="8"/>
        <v>0.83333333333333337</v>
      </c>
      <c r="V140" s="149">
        <f t="shared" si="8"/>
        <v>0.55555555555555558</v>
      </c>
      <c r="W140" s="149">
        <f t="shared" si="8"/>
        <v>0.88888888888888884</v>
      </c>
      <c r="X140" s="149">
        <f t="shared" si="8"/>
        <v>0.83333333333333337</v>
      </c>
      <c r="Y140" s="149">
        <f t="shared" si="8"/>
        <v>1</v>
      </c>
      <c r="Z140" s="149">
        <f t="shared" si="8"/>
        <v>0.8</v>
      </c>
    </row>
    <row r="141" spans="1:26" ht="15.6">
      <c r="A141" s="143">
        <v>131</v>
      </c>
      <c r="B141" s="73" t="str">
        <f>'CAT I'!B141</f>
        <v>AME20151L</v>
      </c>
      <c r="C141" s="171" t="str">
        <f>'CAT I'!C141</f>
        <v>DINESH KUMAR P</v>
      </c>
      <c r="D141" s="74">
        <f>ESE!Y136</f>
        <v>2</v>
      </c>
      <c r="E141" s="74">
        <f>ESE!Z136</f>
        <v>2</v>
      </c>
      <c r="F141" s="74">
        <f>ESE!AA136</f>
        <v>2</v>
      </c>
      <c r="G141" s="74">
        <f>ESE!AB136</f>
        <v>1</v>
      </c>
      <c r="H141" s="74">
        <f>ESE!AC136</f>
        <v>2</v>
      </c>
      <c r="I141" s="74">
        <f>ESE!AD136</f>
        <v>2</v>
      </c>
      <c r="J141" s="74">
        <f>ESE!AE136</f>
        <v>2</v>
      </c>
      <c r="K141" s="74">
        <f>ESE!AF136</f>
        <v>2</v>
      </c>
      <c r="L141" s="74">
        <f>ESE!AG136</f>
        <v>2</v>
      </c>
      <c r="M141" s="74">
        <f>ESE!AH136</f>
        <v>2</v>
      </c>
      <c r="N141" s="74">
        <f>ESE!AI136</f>
        <v>7</v>
      </c>
      <c r="O141" s="74">
        <f>ESE!AJ136</f>
        <v>4</v>
      </c>
      <c r="P141" s="74">
        <f>ESE!AK136</f>
        <v>14</v>
      </c>
      <c r="Q141" s="74">
        <f>ESE!AL136</f>
        <v>3</v>
      </c>
      <c r="R141" s="74">
        <f>ESE!AM136</f>
        <v>14</v>
      </c>
      <c r="S141" s="74">
        <f>ESE!AN136</f>
        <v>1</v>
      </c>
      <c r="T141" s="148">
        <f t="shared" si="6"/>
        <v>62</v>
      </c>
      <c r="U141" s="149">
        <f t="shared" si="8"/>
        <v>0.44444444444444442</v>
      </c>
      <c r="V141" s="149">
        <f t="shared" si="8"/>
        <v>0.94444444444444442</v>
      </c>
      <c r="W141" s="149">
        <f t="shared" si="8"/>
        <v>0.3888888888888889</v>
      </c>
      <c r="X141" s="149">
        <f t="shared" si="8"/>
        <v>1</v>
      </c>
      <c r="Y141" s="149">
        <f t="shared" si="8"/>
        <v>0.27777777777777779</v>
      </c>
      <c r="Z141" s="149">
        <f t="shared" si="8"/>
        <v>0.7</v>
      </c>
    </row>
    <row r="142" spans="1:26" ht="15.6">
      <c r="A142" s="143">
        <v>132</v>
      </c>
      <c r="B142" s="73" t="str">
        <f>'CAT I'!B142</f>
        <v>AME20152L</v>
      </c>
      <c r="C142" s="171" t="str">
        <f>'CAT I'!C142</f>
        <v>E FRANKLIN DITTO</v>
      </c>
      <c r="D142" s="74">
        <f>ESE!Y137</f>
        <v>1</v>
      </c>
      <c r="E142" s="74">
        <f>ESE!Z137</f>
        <v>1</v>
      </c>
      <c r="F142" s="74">
        <f>ESE!AA137</f>
        <v>2</v>
      </c>
      <c r="G142" s="74">
        <f>ESE!AB137</f>
        <v>1</v>
      </c>
      <c r="H142" s="74">
        <f>ESE!AC137</f>
        <v>1</v>
      </c>
      <c r="I142" s="74">
        <f>ESE!AD137</f>
        <v>1</v>
      </c>
      <c r="J142" s="74">
        <f>ESE!AE137</f>
        <v>2</v>
      </c>
      <c r="K142" s="74">
        <f>ESE!AF137</f>
        <v>2</v>
      </c>
      <c r="L142" s="74">
        <f>ESE!AG137</f>
        <v>1</v>
      </c>
      <c r="M142" s="74">
        <f>ESE!AH137</f>
        <v>1</v>
      </c>
      <c r="N142" s="74">
        <f>ESE!AI137</f>
        <v>7</v>
      </c>
      <c r="O142" s="74">
        <f>ESE!AJ137</f>
        <v>7</v>
      </c>
      <c r="P142" s="74">
        <f>ESE!AK137</f>
        <v>8</v>
      </c>
      <c r="Q142" s="74">
        <f>ESE!AL137</f>
        <v>8</v>
      </c>
      <c r="R142" s="74">
        <f>ESE!AM137</f>
        <v>13</v>
      </c>
      <c r="S142" s="74">
        <f>ESE!AN137</f>
        <v>9</v>
      </c>
      <c r="T142" s="148">
        <f t="shared" si="6"/>
        <v>65</v>
      </c>
      <c r="U142" s="149">
        <f t="shared" si="8"/>
        <v>0.5</v>
      </c>
      <c r="V142" s="149">
        <f t="shared" si="8"/>
        <v>0.61111111111111116</v>
      </c>
      <c r="W142" s="149">
        <f t="shared" si="8"/>
        <v>0.55555555555555558</v>
      </c>
      <c r="X142" s="149">
        <f t="shared" si="8"/>
        <v>0.94444444444444442</v>
      </c>
      <c r="Y142" s="149">
        <f t="shared" si="8"/>
        <v>0.61111111111111116</v>
      </c>
      <c r="Z142" s="149">
        <f t="shared" si="8"/>
        <v>0.7</v>
      </c>
    </row>
    <row r="143" spans="1:26" ht="15.6">
      <c r="A143" s="143">
        <v>133</v>
      </c>
      <c r="B143" s="73" t="str">
        <f>'CAT I'!B143</f>
        <v>AME20153L</v>
      </c>
      <c r="C143" s="171" t="str">
        <f>'CAT I'!C143</f>
        <v>GOKUL S</v>
      </c>
      <c r="D143" s="74">
        <f>ESE!Y138</f>
        <v>2</v>
      </c>
      <c r="E143" s="74">
        <f>ESE!Z138</f>
        <v>2</v>
      </c>
      <c r="F143" s="74">
        <f>ESE!AA138</f>
        <v>2</v>
      </c>
      <c r="G143" s="74">
        <f>ESE!AB138</f>
        <v>2</v>
      </c>
      <c r="H143" s="74">
        <f>ESE!AC138</f>
        <v>2</v>
      </c>
      <c r="I143" s="74">
        <f>ESE!AD138</f>
        <v>2</v>
      </c>
      <c r="J143" s="74">
        <f>ESE!AE138</f>
        <v>2</v>
      </c>
      <c r="K143" s="74">
        <f>ESE!AF138</f>
        <v>2</v>
      </c>
      <c r="L143" s="74">
        <f>ESE!AG138</f>
        <v>2</v>
      </c>
      <c r="M143" s="74">
        <f>ESE!AH138</f>
        <v>2</v>
      </c>
      <c r="N143" s="74">
        <f>ESE!AI138</f>
        <v>8</v>
      </c>
      <c r="O143" s="74">
        <f>ESE!AJ138</f>
        <v>2</v>
      </c>
      <c r="P143" s="74">
        <f>ESE!AK138</f>
        <v>13</v>
      </c>
      <c r="Q143" s="74">
        <f>ESE!AL138</f>
        <v>11</v>
      </c>
      <c r="R143" s="74">
        <f>ESE!AM138</f>
        <v>7</v>
      </c>
      <c r="S143" s="74">
        <f>ESE!AN138</f>
        <v>2</v>
      </c>
      <c r="T143" s="148">
        <f t="shared" si="6"/>
        <v>63</v>
      </c>
      <c r="U143" s="149">
        <f t="shared" si="8"/>
        <v>0.33333333333333331</v>
      </c>
      <c r="V143" s="149">
        <f t="shared" si="8"/>
        <v>0.94444444444444442</v>
      </c>
      <c r="W143" s="149">
        <f t="shared" si="8"/>
        <v>0.83333333333333337</v>
      </c>
      <c r="X143" s="149">
        <f t="shared" si="8"/>
        <v>0.61111111111111116</v>
      </c>
      <c r="Y143" s="149">
        <f t="shared" si="8"/>
        <v>0.33333333333333331</v>
      </c>
      <c r="Z143" s="149">
        <f t="shared" si="8"/>
        <v>0.8</v>
      </c>
    </row>
    <row r="144" spans="1:26" ht="15.6">
      <c r="A144" s="143">
        <v>134</v>
      </c>
      <c r="B144" s="73" t="str">
        <f>'CAT I'!B144</f>
        <v>AME20154L</v>
      </c>
      <c r="C144" s="171" t="str">
        <f>'CAT I'!C144</f>
        <v>GOKUL KRISHNA S</v>
      </c>
      <c r="D144" s="74">
        <f>ESE!Y139</f>
        <v>2</v>
      </c>
      <c r="E144" s="74">
        <f>ESE!Z139</f>
        <v>1</v>
      </c>
      <c r="F144" s="74">
        <f>ESE!AA139</f>
        <v>2</v>
      </c>
      <c r="G144" s="74">
        <f>ESE!AB139</f>
        <v>2</v>
      </c>
      <c r="H144" s="74">
        <f>ESE!AC139</f>
        <v>2</v>
      </c>
      <c r="I144" s="74">
        <f>ESE!AD139</f>
        <v>2</v>
      </c>
      <c r="J144" s="74">
        <f>ESE!AE139</f>
        <v>2</v>
      </c>
      <c r="K144" s="74">
        <f>ESE!AF139</f>
        <v>2</v>
      </c>
      <c r="L144" s="74">
        <f>ESE!AG139</f>
        <v>2</v>
      </c>
      <c r="M144" s="74">
        <f>ESE!AH139</f>
        <v>2</v>
      </c>
      <c r="N144" s="74">
        <f>ESE!AI139</f>
        <v>7</v>
      </c>
      <c r="O144" s="74">
        <f>ESE!AJ139</f>
        <v>10</v>
      </c>
      <c r="P144" s="74">
        <f>ESE!AK139</f>
        <v>0</v>
      </c>
      <c r="Q144" s="74">
        <f>ESE!AL139</f>
        <v>1</v>
      </c>
      <c r="R144" s="74">
        <f>ESE!AM139</f>
        <v>6</v>
      </c>
      <c r="S144" s="74">
        <f>ESE!AN139</f>
        <v>4</v>
      </c>
      <c r="T144" s="148">
        <f t="shared" ref="T144:T207" si="9">SUM(D144:S144)</f>
        <v>47</v>
      </c>
      <c r="U144" s="149">
        <f t="shared" si="8"/>
        <v>0.72222222222222221</v>
      </c>
      <c r="V144" s="149">
        <f t="shared" si="8"/>
        <v>0.22222222222222221</v>
      </c>
      <c r="W144" s="149">
        <f t="shared" si="8"/>
        <v>0.27777777777777779</v>
      </c>
      <c r="X144" s="149">
        <f t="shared" si="8"/>
        <v>0.55555555555555558</v>
      </c>
      <c r="Y144" s="149">
        <f t="shared" si="8"/>
        <v>0.44444444444444442</v>
      </c>
      <c r="Z144" s="149">
        <f t="shared" si="8"/>
        <v>0.7</v>
      </c>
    </row>
    <row r="145" spans="1:26" ht="15.6">
      <c r="A145" s="143">
        <v>135</v>
      </c>
      <c r="B145" s="73" t="str">
        <f>'CAT I'!B145</f>
        <v>AME20155L</v>
      </c>
      <c r="C145" s="171" t="str">
        <f>'CAT I'!C145</f>
        <v>Gokulakannan.M</v>
      </c>
      <c r="D145" s="74">
        <f>ESE!Y140</f>
        <v>2</v>
      </c>
      <c r="E145" s="74">
        <f>ESE!Z140</f>
        <v>2</v>
      </c>
      <c r="F145" s="74">
        <f>ESE!AA140</f>
        <v>2</v>
      </c>
      <c r="G145" s="74">
        <f>ESE!AB140</f>
        <v>2</v>
      </c>
      <c r="H145" s="74">
        <f>ESE!AC140</f>
        <v>2</v>
      </c>
      <c r="I145" s="74">
        <f>ESE!AD140</f>
        <v>2</v>
      </c>
      <c r="J145" s="74">
        <f>ESE!AE140</f>
        <v>2</v>
      </c>
      <c r="K145" s="74">
        <f>ESE!AF140</f>
        <v>2</v>
      </c>
      <c r="L145" s="74">
        <f>ESE!AG140</f>
        <v>2</v>
      </c>
      <c r="M145" s="74">
        <f>ESE!AH140</f>
        <v>2</v>
      </c>
      <c r="N145" s="74">
        <f>ESE!AI140</f>
        <v>10</v>
      </c>
      <c r="O145" s="74">
        <f>ESE!AJ140</f>
        <v>5</v>
      </c>
      <c r="P145" s="74">
        <f>ESE!AK140</f>
        <v>7</v>
      </c>
      <c r="Q145" s="74">
        <f>ESE!AL140</f>
        <v>0</v>
      </c>
      <c r="R145" s="74">
        <f>ESE!AM140</f>
        <v>13</v>
      </c>
      <c r="S145" s="74">
        <f>ESE!AN140</f>
        <v>12</v>
      </c>
      <c r="T145" s="148">
        <f t="shared" si="9"/>
        <v>67</v>
      </c>
      <c r="U145" s="149">
        <f t="shared" si="8"/>
        <v>0.5</v>
      </c>
      <c r="V145" s="149">
        <f t="shared" si="8"/>
        <v>0.61111111111111116</v>
      </c>
      <c r="W145" s="149">
        <f t="shared" si="8"/>
        <v>0.22222222222222221</v>
      </c>
      <c r="X145" s="149">
        <f t="shared" si="8"/>
        <v>0.94444444444444442</v>
      </c>
      <c r="Y145" s="149">
        <f t="shared" si="8"/>
        <v>0.88888888888888884</v>
      </c>
      <c r="Z145" s="149">
        <f t="shared" si="8"/>
        <v>1</v>
      </c>
    </row>
    <row r="146" spans="1:26" ht="15.6">
      <c r="A146" s="143">
        <v>136</v>
      </c>
      <c r="B146" s="73" t="str">
        <f>'CAT I'!B146</f>
        <v>AME20156L</v>
      </c>
      <c r="C146" s="171" t="str">
        <f>'CAT I'!C146</f>
        <v>HARISHRAGAVENDRA S</v>
      </c>
      <c r="D146" s="74">
        <f>ESE!Y141</f>
        <v>1</v>
      </c>
      <c r="E146" s="74">
        <f>ESE!Z141</f>
        <v>2</v>
      </c>
      <c r="F146" s="74">
        <f>ESE!AA141</f>
        <v>1</v>
      </c>
      <c r="G146" s="74">
        <f>ESE!AB141</f>
        <v>1</v>
      </c>
      <c r="H146" s="74">
        <f>ESE!AC141</f>
        <v>1</v>
      </c>
      <c r="I146" s="74">
        <f>ESE!AD141</f>
        <v>2</v>
      </c>
      <c r="J146" s="74">
        <f>ESE!AE141</f>
        <v>2</v>
      </c>
      <c r="K146" s="74">
        <f>ESE!AF141</f>
        <v>2</v>
      </c>
      <c r="L146" s="74">
        <f>ESE!AG141</f>
        <v>2</v>
      </c>
      <c r="M146" s="74">
        <f>ESE!AH141</f>
        <v>1</v>
      </c>
      <c r="N146" s="74">
        <f>ESE!AI141</f>
        <v>1</v>
      </c>
      <c r="O146" s="74">
        <f>ESE!AJ141</f>
        <v>10</v>
      </c>
      <c r="P146" s="74">
        <f>ESE!AK141</f>
        <v>10</v>
      </c>
      <c r="Q146" s="74">
        <f>ESE!AL141</f>
        <v>0</v>
      </c>
      <c r="R146" s="74">
        <f>ESE!AM141</f>
        <v>9</v>
      </c>
      <c r="S146" s="74">
        <f>ESE!AN141</f>
        <v>3</v>
      </c>
      <c r="T146" s="148">
        <f t="shared" si="9"/>
        <v>48</v>
      </c>
      <c r="U146" s="149">
        <f t="shared" si="8"/>
        <v>0.72222222222222221</v>
      </c>
      <c r="V146" s="149">
        <f t="shared" si="8"/>
        <v>0.66666666666666663</v>
      </c>
      <c r="W146" s="149">
        <f t="shared" si="8"/>
        <v>0.16666666666666666</v>
      </c>
      <c r="X146" s="149">
        <f t="shared" si="8"/>
        <v>0.72222222222222221</v>
      </c>
      <c r="Y146" s="149">
        <f t="shared" si="8"/>
        <v>0.33333333333333331</v>
      </c>
      <c r="Z146" s="149">
        <f t="shared" si="8"/>
        <v>0.1</v>
      </c>
    </row>
    <row r="147" spans="1:26" ht="15.6">
      <c r="A147" s="143">
        <v>137</v>
      </c>
      <c r="B147" s="73" t="str">
        <f>'CAT I'!B147</f>
        <v>AME20157L</v>
      </c>
      <c r="C147" s="171" t="str">
        <f>'CAT I'!C147</f>
        <v>HARSH KUMAR SINGH</v>
      </c>
      <c r="D147" s="74">
        <f>ESE!Y142</f>
        <v>1</v>
      </c>
      <c r="E147" s="74">
        <f>ESE!Z142</f>
        <v>0</v>
      </c>
      <c r="F147" s="74">
        <f>ESE!AA142</f>
        <v>2</v>
      </c>
      <c r="G147" s="74">
        <f>ESE!AB142</f>
        <v>1</v>
      </c>
      <c r="H147" s="74">
        <f>ESE!AC142</f>
        <v>1</v>
      </c>
      <c r="I147" s="74">
        <f>ESE!AD142</f>
        <v>1</v>
      </c>
      <c r="J147" s="74">
        <f>ESE!AE142</f>
        <v>1</v>
      </c>
      <c r="K147" s="74">
        <f>ESE!AF142</f>
        <v>2</v>
      </c>
      <c r="L147" s="74">
        <f>ESE!AG142</f>
        <v>1</v>
      </c>
      <c r="M147" s="74">
        <f>ESE!AH142</f>
        <v>2</v>
      </c>
      <c r="N147" s="74">
        <f>ESE!AI142</f>
        <v>9</v>
      </c>
      <c r="O147" s="74">
        <f>ESE!AJ142</f>
        <v>14</v>
      </c>
      <c r="P147" s="74">
        <f>ESE!AK142</f>
        <v>12</v>
      </c>
      <c r="Q147" s="74">
        <f>ESE!AL142</f>
        <v>14</v>
      </c>
      <c r="R147" s="74">
        <f>ESE!AM142</f>
        <v>13</v>
      </c>
      <c r="S147" s="74">
        <f>ESE!AN142</f>
        <v>11</v>
      </c>
      <c r="T147" s="148">
        <f t="shared" si="9"/>
        <v>85</v>
      </c>
      <c r="U147" s="149">
        <f t="shared" si="8"/>
        <v>0.83333333333333337</v>
      </c>
      <c r="V147" s="149">
        <f t="shared" si="8"/>
        <v>0.83333333333333337</v>
      </c>
      <c r="W147" s="149">
        <f t="shared" si="8"/>
        <v>0.88888888888888884</v>
      </c>
      <c r="X147" s="149">
        <f t="shared" si="8"/>
        <v>0.88888888888888884</v>
      </c>
      <c r="Y147" s="149">
        <f t="shared" si="8"/>
        <v>0.77777777777777779</v>
      </c>
      <c r="Z147" s="149">
        <f t="shared" si="8"/>
        <v>0.9</v>
      </c>
    </row>
    <row r="148" spans="1:26" ht="15.6">
      <c r="A148" s="143">
        <v>138</v>
      </c>
      <c r="B148" s="73" t="str">
        <f>'CAT I'!B148</f>
        <v>AME20158L</v>
      </c>
      <c r="C148" s="171" t="str">
        <f>'CAT I'!C148</f>
        <v>HERSON</v>
      </c>
      <c r="D148" s="74">
        <f>ESE!Y143</f>
        <v>1</v>
      </c>
      <c r="E148" s="74">
        <f>ESE!Z143</f>
        <v>1</v>
      </c>
      <c r="F148" s="74">
        <f>ESE!AA143</f>
        <v>1</v>
      </c>
      <c r="G148" s="74">
        <f>ESE!AB143</f>
        <v>1</v>
      </c>
      <c r="H148" s="74">
        <f>ESE!AC143</f>
        <v>1</v>
      </c>
      <c r="I148" s="74">
        <f>ESE!AD143</f>
        <v>1</v>
      </c>
      <c r="J148" s="74">
        <f>ESE!AE143</f>
        <v>2</v>
      </c>
      <c r="K148" s="74">
        <f>ESE!AF143</f>
        <v>2</v>
      </c>
      <c r="L148" s="74">
        <f>ESE!AG143</f>
        <v>1</v>
      </c>
      <c r="M148" s="74">
        <f>ESE!AH143</f>
        <v>1</v>
      </c>
      <c r="N148" s="74">
        <f>ESE!AI143</f>
        <v>10</v>
      </c>
      <c r="O148" s="74">
        <f>ESE!AJ143</f>
        <v>10</v>
      </c>
      <c r="P148" s="74">
        <f>ESE!AK143</f>
        <v>7</v>
      </c>
      <c r="Q148" s="74">
        <f>ESE!AL143</f>
        <v>12</v>
      </c>
      <c r="R148" s="74">
        <f>ESE!AM143</f>
        <v>14</v>
      </c>
      <c r="S148" s="74">
        <f>ESE!AN143</f>
        <v>7</v>
      </c>
      <c r="T148" s="148">
        <f t="shared" si="9"/>
        <v>72</v>
      </c>
      <c r="U148" s="149">
        <f t="shared" si="8"/>
        <v>0.66666666666666663</v>
      </c>
      <c r="V148" s="149">
        <f t="shared" si="8"/>
        <v>0.5</v>
      </c>
      <c r="W148" s="149">
        <f t="shared" si="8"/>
        <v>0.77777777777777779</v>
      </c>
      <c r="X148" s="149">
        <f t="shared" si="8"/>
        <v>1</v>
      </c>
      <c r="Y148" s="149">
        <f t="shared" si="8"/>
        <v>0.5</v>
      </c>
      <c r="Z148" s="149">
        <f t="shared" si="8"/>
        <v>1</v>
      </c>
    </row>
    <row r="149" spans="1:26" ht="15.6">
      <c r="A149" s="143">
        <v>139</v>
      </c>
      <c r="B149" s="73" t="str">
        <f>'CAT I'!B149</f>
        <v>AME20159L</v>
      </c>
      <c r="C149" s="171" t="str">
        <f>'CAT I'!C149</f>
        <v>JAFFRIEN</v>
      </c>
      <c r="D149" s="74">
        <f>ESE!Y144</f>
        <v>2</v>
      </c>
      <c r="E149" s="74">
        <f>ESE!Z144</f>
        <v>1</v>
      </c>
      <c r="F149" s="74">
        <f>ESE!AA144</f>
        <v>2</v>
      </c>
      <c r="G149" s="74">
        <f>ESE!AB144</f>
        <v>2</v>
      </c>
      <c r="H149" s="74">
        <f>ESE!AC144</f>
        <v>1</v>
      </c>
      <c r="I149" s="74">
        <f>ESE!AD144</f>
        <v>1</v>
      </c>
      <c r="J149" s="74">
        <f>ESE!AE144</f>
        <v>1</v>
      </c>
      <c r="K149" s="74">
        <f>ESE!AF144</f>
        <v>1</v>
      </c>
      <c r="L149" s="74">
        <f>ESE!AG144</f>
        <v>2</v>
      </c>
      <c r="M149" s="74">
        <f>ESE!AH144</f>
        <v>2</v>
      </c>
      <c r="N149" s="74">
        <f>ESE!AI144</f>
        <v>7</v>
      </c>
      <c r="O149" s="74">
        <f>ESE!AJ144</f>
        <v>8</v>
      </c>
      <c r="P149" s="74">
        <f>ESE!AK144</f>
        <v>14</v>
      </c>
      <c r="Q149" s="74">
        <f>ESE!AL144</f>
        <v>10</v>
      </c>
      <c r="R149" s="74">
        <f>ESE!AM144</f>
        <v>4</v>
      </c>
      <c r="S149" s="74">
        <f>ESE!AN144</f>
        <v>7</v>
      </c>
      <c r="T149" s="148">
        <f t="shared" si="9"/>
        <v>65</v>
      </c>
      <c r="U149" s="149">
        <f t="shared" si="8"/>
        <v>0.61111111111111116</v>
      </c>
      <c r="V149" s="149">
        <f t="shared" si="8"/>
        <v>1</v>
      </c>
      <c r="W149" s="149">
        <f t="shared" si="8"/>
        <v>0.66666666666666663</v>
      </c>
      <c r="X149" s="149">
        <f t="shared" si="8"/>
        <v>0.33333333333333331</v>
      </c>
      <c r="Y149" s="149">
        <f t="shared" si="8"/>
        <v>0.61111111111111116</v>
      </c>
      <c r="Z149" s="149">
        <f t="shared" si="8"/>
        <v>0.7</v>
      </c>
    </row>
    <row r="150" spans="1:26" ht="15.6">
      <c r="A150" s="143">
        <v>140</v>
      </c>
      <c r="B150" s="73" t="str">
        <f>'CAT I'!B150</f>
        <v>AME20160L</v>
      </c>
      <c r="C150" s="171" t="str">
        <f>'CAT I'!C150</f>
        <v>MANIGANDAPRABHU V</v>
      </c>
      <c r="D150" s="74">
        <f>ESE!Y145</f>
        <v>1</v>
      </c>
      <c r="E150" s="74">
        <f>ESE!Z145</f>
        <v>1</v>
      </c>
      <c r="F150" s="74">
        <f>ESE!AA145</f>
        <v>2</v>
      </c>
      <c r="G150" s="74">
        <f>ESE!AB145</f>
        <v>1</v>
      </c>
      <c r="H150" s="74">
        <f>ESE!AC145</f>
        <v>1</v>
      </c>
      <c r="I150" s="74">
        <f>ESE!AD145</f>
        <v>1</v>
      </c>
      <c r="J150" s="74">
        <f>ESE!AE145</f>
        <v>2</v>
      </c>
      <c r="K150" s="74">
        <f>ESE!AF145</f>
        <v>1</v>
      </c>
      <c r="L150" s="74">
        <f>ESE!AG145</f>
        <v>1</v>
      </c>
      <c r="M150" s="74">
        <f>ESE!AH145</f>
        <v>1</v>
      </c>
      <c r="N150" s="74">
        <f>ESE!AI145</f>
        <v>6</v>
      </c>
      <c r="O150" s="74">
        <f>ESE!AJ145</f>
        <v>10</v>
      </c>
      <c r="P150" s="74">
        <f>ESE!AK145</f>
        <v>13</v>
      </c>
      <c r="Q150" s="74">
        <f>ESE!AL145</f>
        <v>9</v>
      </c>
      <c r="R150" s="74">
        <f>ESE!AM145</f>
        <v>8</v>
      </c>
      <c r="S150" s="74">
        <f>ESE!AN145</f>
        <v>14</v>
      </c>
      <c r="T150" s="148">
        <f t="shared" si="9"/>
        <v>72</v>
      </c>
      <c r="U150" s="149">
        <f t="shared" si="8"/>
        <v>0.66666666666666663</v>
      </c>
      <c r="V150" s="149">
        <f t="shared" si="8"/>
        <v>0.88888888888888884</v>
      </c>
      <c r="W150" s="149">
        <f t="shared" si="8"/>
        <v>0.61111111111111116</v>
      </c>
      <c r="X150" s="149">
        <f t="shared" si="8"/>
        <v>0.61111111111111116</v>
      </c>
      <c r="Y150" s="149">
        <f t="shared" si="8"/>
        <v>0.88888888888888884</v>
      </c>
      <c r="Z150" s="149">
        <f t="shared" si="8"/>
        <v>0.6</v>
      </c>
    </row>
    <row r="151" spans="1:26" ht="15.6">
      <c r="A151" s="143">
        <v>141</v>
      </c>
      <c r="B151" s="73" t="str">
        <f>'CAT I'!B151</f>
        <v>AME20161L</v>
      </c>
      <c r="C151" s="171" t="str">
        <f>'CAT I'!C151</f>
        <v>MOHAMED FAIZ R</v>
      </c>
      <c r="D151" s="74">
        <f>ESE!Y146</f>
        <v>2</v>
      </c>
      <c r="E151" s="74">
        <f>ESE!Z146</f>
        <v>2</v>
      </c>
      <c r="F151" s="74">
        <f>ESE!AA146</f>
        <v>2</v>
      </c>
      <c r="G151" s="74">
        <f>ESE!AB146</f>
        <v>1</v>
      </c>
      <c r="H151" s="74">
        <f>ESE!AC146</f>
        <v>2</v>
      </c>
      <c r="I151" s="74">
        <f>ESE!AD146</f>
        <v>2</v>
      </c>
      <c r="J151" s="74">
        <f>ESE!AE146</f>
        <v>2</v>
      </c>
      <c r="K151" s="74">
        <f>ESE!AF146</f>
        <v>2</v>
      </c>
      <c r="L151" s="74">
        <f>ESE!AG146</f>
        <v>2</v>
      </c>
      <c r="M151" s="74">
        <f>ESE!AH146</f>
        <v>2</v>
      </c>
      <c r="N151" s="74">
        <f>ESE!AI146</f>
        <v>7</v>
      </c>
      <c r="O151" s="74">
        <f>ESE!AJ146</f>
        <v>11</v>
      </c>
      <c r="P151" s="74">
        <f>ESE!AK146</f>
        <v>1</v>
      </c>
      <c r="Q151" s="74">
        <f>ESE!AL146</f>
        <v>14</v>
      </c>
      <c r="R151" s="74">
        <f>ESE!AM146</f>
        <v>4</v>
      </c>
      <c r="S151" s="74">
        <f>ESE!AN146</f>
        <v>12</v>
      </c>
      <c r="T151" s="148">
        <f t="shared" si="9"/>
        <v>68</v>
      </c>
      <c r="U151" s="149">
        <f t="shared" si="8"/>
        <v>0.83333333333333337</v>
      </c>
      <c r="V151" s="149">
        <f t="shared" si="8"/>
        <v>0.22222222222222221</v>
      </c>
      <c r="W151" s="149">
        <f t="shared" si="8"/>
        <v>1</v>
      </c>
      <c r="X151" s="149">
        <f t="shared" si="8"/>
        <v>0.44444444444444442</v>
      </c>
      <c r="Y151" s="149">
        <f t="shared" si="8"/>
        <v>0.88888888888888884</v>
      </c>
      <c r="Z151" s="149">
        <f t="shared" si="8"/>
        <v>0.7</v>
      </c>
    </row>
    <row r="152" spans="1:26" ht="15.6">
      <c r="A152" s="143">
        <v>142</v>
      </c>
      <c r="B152" s="73" t="str">
        <f>'CAT I'!B152</f>
        <v>AME20163L</v>
      </c>
      <c r="C152" s="171" t="str">
        <f>'CAT I'!C152</f>
        <v>MOHAMMED FAWAZ</v>
      </c>
      <c r="D152" s="74">
        <f>ESE!Y147</f>
        <v>0</v>
      </c>
      <c r="E152" s="74">
        <f>ESE!Z147</f>
        <v>0</v>
      </c>
      <c r="F152" s="74">
        <f>ESE!AA147</f>
        <v>1</v>
      </c>
      <c r="G152" s="74">
        <f>ESE!AB147</f>
        <v>0</v>
      </c>
      <c r="H152" s="74">
        <f>ESE!AC147</f>
        <v>2</v>
      </c>
      <c r="I152" s="74">
        <f>ESE!AD147</f>
        <v>1</v>
      </c>
      <c r="J152" s="74">
        <f>ESE!AE147</f>
        <v>1</v>
      </c>
      <c r="K152" s="74">
        <f>ESE!AF147</f>
        <v>1</v>
      </c>
      <c r="L152" s="74">
        <f>ESE!AG147</f>
        <v>1</v>
      </c>
      <c r="M152" s="74">
        <f>ESE!AH147</f>
        <v>2</v>
      </c>
      <c r="N152" s="74">
        <f>ESE!AI147</f>
        <v>7</v>
      </c>
      <c r="O152" s="74">
        <f>ESE!AJ147</f>
        <v>13</v>
      </c>
      <c r="P152" s="74">
        <f>ESE!AK147</f>
        <v>10</v>
      </c>
      <c r="Q152" s="74">
        <f>ESE!AL147</f>
        <v>6</v>
      </c>
      <c r="R152" s="74">
        <f>ESE!AM147</f>
        <v>6</v>
      </c>
      <c r="S152" s="74">
        <f>ESE!AN147</f>
        <v>12</v>
      </c>
      <c r="T152" s="148">
        <f t="shared" si="9"/>
        <v>63</v>
      </c>
      <c r="U152" s="149">
        <f t="shared" si="8"/>
        <v>0.72222222222222221</v>
      </c>
      <c r="V152" s="149">
        <f t="shared" si="8"/>
        <v>0.61111111111111116</v>
      </c>
      <c r="W152" s="149">
        <f t="shared" si="8"/>
        <v>0.5</v>
      </c>
      <c r="X152" s="149">
        <f t="shared" si="8"/>
        <v>0.44444444444444442</v>
      </c>
      <c r="Y152" s="149">
        <f t="shared" si="8"/>
        <v>0.83333333333333337</v>
      </c>
      <c r="Z152" s="149">
        <f t="shared" si="8"/>
        <v>0.7</v>
      </c>
    </row>
    <row r="153" spans="1:26" ht="15.6">
      <c r="A153" s="143">
        <v>143</v>
      </c>
      <c r="B153" s="73" t="str">
        <f>'CAT I'!B153</f>
        <v>AME20164L</v>
      </c>
      <c r="C153" s="171" t="str">
        <f>'CAT I'!C153</f>
        <v>NAIR KHUSHAAL RATISH</v>
      </c>
      <c r="D153" s="74">
        <f>ESE!Y148</f>
        <v>2</v>
      </c>
      <c r="E153" s="74">
        <f>ESE!Z148</f>
        <v>1</v>
      </c>
      <c r="F153" s="74">
        <f>ESE!AA148</f>
        <v>2</v>
      </c>
      <c r="G153" s="74">
        <f>ESE!AB148</f>
        <v>1</v>
      </c>
      <c r="H153" s="74">
        <f>ESE!AC148</f>
        <v>2</v>
      </c>
      <c r="I153" s="74">
        <f>ESE!AD148</f>
        <v>2</v>
      </c>
      <c r="J153" s="74">
        <f>ESE!AE148</f>
        <v>2</v>
      </c>
      <c r="K153" s="74">
        <f>ESE!AF148</f>
        <v>2</v>
      </c>
      <c r="L153" s="74">
        <f>ESE!AG148</f>
        <v>2</v>
      </c>
      <c r="M153" s="74">
        <f>ESE!AH148</f>
        <v>2</v>
      </c>
      <c r="N153" s="74">
        <f>ESE!AI148</f>
        <v>6</v>
      </c>
      <c r="O153" s="74">
        <f>ESE!AJ148</f>
        <v>9</v>
      </c>
      <c r="P153" s="74">
        <f>ESE!AK148</f>
        <v>2</v>
      </c>
      <c r="Q153" s="74">
        <f>ESE!AL148</f>
        <v>10</v>
      </c>
      <c r="R153" s="74">
        <f>ESE!AM148</f>
        <v>10</v>
      </c>
      <c r="S153" s="74">
        <f>ESE!AN148</f>
        <v>0</v>
      </c>
      <c r="T153" s="148">
        <f t="shared" si="9"/>
        <v>55</v>
      </c>
      <c r="U153" s="149">
        <f t="shared" si="8"/>
        <v>0.66666666666666663</v>
      </c>
      <c r="V153" s="149">
        <f t="shared" si="8"/>
        <v>0.27777777777777779</v>
      </c>
      <c r="W153" s="149">
        <f t="shared" si="8"/>
        <v>0.77777777777777779</v>
      </c>
      <c r="X153" s="149">
        <f t="shared" si="8"/>
        <v>0.77777777777777779</v>
      </c>
      <c r="Y153" s="149">
        <f t="shared" si="8"/>
        <v>0.22222222222222221</v>
      </c>
      <c r="Z153" s="149">
        <f t="shared" si="8"/>
        <v>0.6</v>
      </c>
    </row>
    <row r="154" spans="1:26" ht="15.6">
      <c r="A154" s="143">
        <v>144</v>
      </c>
      <c r="B154" s="73" t="str">
        <f>'CAT I'!B154</f>
        <v>AME20165L</v>
      </c>
      <c r="C154" s="171" t="str">
        <f>'CAT I'!C154</f>
        <v>NAVEENKUMAR G</v>
      </c>
      <c r="D154" s="74">
        <f>ESE!Y149</f>
        <v>2</v>
      </c>
      <c r="E154" s="74">
        <f>ESE!Z149</f>
        <v>2</v>
      </c>
      <c r="F154" s="74">
        <f>ESE!AA149</f>
        <v>2</v>
      </c>
      <c r="G154" s="74">
        <f>ESE!AB149</f>
        <v>1</v>
      </c>
      <c r="H154" s="74">
        <f>ESE!AC149</f>
        <v>2</v>
      </c>
      <c r="I154" s="74">
        <f>ESE!AD149</f>
        <v>2</v>
      </c>
      <c r="J154" s="74">
        <f>ESE!AE149</f>
        <v>2</v>
      </c>
      <c r="K154" s="74">
        <f>ESE!AF149</f>
        <v>2</v>
      </c>
      <c r="L154" s="74">
        <f>ESE!AG149</f>
        <v>2</v>
      </c>
      <c r="M154" s="74">
        <f>ESE!AH149</f>
        <v>2</v>
      </c>
      <c r="N154" s="74">
        <f>ESE!AI149</f>
        <v>10</v>
      </c>
      <c r="O154" s="74">
        <f>ESE!AJ149</f>
        <v>11</v>
      </c>
      <c r="P154" s="74">
        <f>ESE!AK149</f>
        <v>12</v>
      </c>
      <c r="Q154" s="74">
        <f>ESE!AL149</f>
        <v>12</v>
      </c>
      <c r="R154" s="74">
        <f>ESE!AM149</f>
        <v>1</v>
      </c>
      <c r="S154" s="74">
        <f>ESE!AN149</f>
        <v>3</v>
      </c>
      <c r="T154" s="148">
        <f t="shared" si="9"/>
        <v>68</v>
      </c>
      <c r="U154" s="149">
        <f t="shared" si="8"/>
        <v>0.83333333333333337</v>
      </c>
      <c r="V154" s="149">
        <f t="shared" si="8"/>
        <v>0.83333333333333337</v>
      </c>
      <c r="W154" s="149">
        <f t="shared" si="8"/>
        <v>0.88888888888888884</v>
      </c>
      <c r="X154" s="149">
        <f t="shared" si="8"/>
        <v>0.27777777777777779</v>
      </c>
      <c r="Y154" s="149">
        <f t="shared" si="8"/>
        <v>0.3888888888888889</v>
      </c>
      <c r="Z154" s="149">
        <f t="shared" si="8"/>
        <v>1</v>
      </c>
    </row>
    <row r="155" spans="1:26" ht="15.6">
      <c r="A155" s="143">
        <v>145</v>
      </c>
      <c r="B155" s="73" t="str">
        <f>'CAT I'!B155</f>
        <v>AME20166L</v>
      </c>
      <c r="C155" s="171" t="str">
        <f>'CAT I'!C155</f>
        <v>NAVIN KUMAR</v>
      </c>
      <c r="D155" s="74">
        <f>ESE!Y150</f>
        <v>1</v>
      </c>
      <c r="E155" s="74">
        <f>ESE!Z150</f>
        <v>0</v>
      </c>
      <c r="F155" s="74">
        <f>ESE!AA150</f>
        <v>2</v>
      </c>
      <c r="G155" s="74">
        <f>ESE!AB150</f>
        <v>1</v>
      </c>
      <c r="H155" s="74">
        <f>ESE!AC150</f>
        <v>0</v>
      </c>
      <c r="I155" s="74">
        <f>ESE!AD150</f>
        <v>1</v>
      </c>
      <c r="J155" s="74">
        <f>ESE!AE150</f>
        <v>2</v>
      </c>
      <c r="K155" s="74">
        <f>ESE!AF150</f>
        <v>2</v>
      </c>
      <c r="L155" s="74">
        <f>ESE!AG150</f>
        <v>1</v>
      </c>
      <c r="M155" s="74">
        <f>ESE!AH150</f>
        <v>1</v>
      </c>
      <c r="N155" s="74">
        <f>ESE!AI150</f>
        <v>7</v>
      </c>
      <c r="O155" s="74">
        <f>ESE!AJ150</f>
        <v>5</v>
      </c>
      <c r="P155" s="74">
        <f>ESE!AK150</f>
        <v>0</v>
      </c>
      <c r="Q155" s="74">
        <f>ESE!AL150</f>
        <v>3</v>
      </c>
      <c r="R155" s="74">
        <f>ESE!AM150</f>
        <v>0</v>
      </c>
      <c r="S155" s="74">
        <f>ESE!AN150</f>
        <v>2</v>
      </c>
      <c r="T155" s="148">
        <f t="shared" si="9"/>
        <v>28</v>
      </c>
      <c r="U155" s="149">
        <f t="shared" si="8"/>
        <v>0.33333333333333331</v>
      </c>
      <c r="V155" s="149">
        <f t="shared" si="8"/>
        <v>0.16666666666666666</v>
      </c>
      <c r="W155" s="149">
        <f t="shared" si="8"/>
        <v>0.22222222222222221</v>
      </c>
      <c r="X155" s="149">
        <f t="shared" si="8"/>
        <v>0.22222222222222221</v>
      </c>
      <c r="Y155" s="149">
        <f t="shared" si="8"/>
        <v>0.22222222222222221</v>
      </c>
      <c r="Z155" s="149">
        <f t="shared" si="8"/>
        <v>0.7</v>
      </c>
    </row>
    <row r="156" spans="1:26" ht="15.6">
      <c r="A156" s="143">
        <v>146</v>
      </c>
      <c r="B156" s="73" t="str">
        <f>'CAT I'!B156</f>
        <v>AME20167L</v>
      </c>
      <c r="C156" s="171" t="str">
        <f>'CAT I'!C156</f>
        <v>NISHANTH I</v>
      </c>
      <c r="D156" s="74">
        <f>ESE!Y151</f>
        <v>1</v>
      </c>
      <c r="E156" s="74">
        <f>ESE!Z151</f>
        <v>1</v>
      </c>
      <c r="F156" s="74">
        <f>ESE!AA151</f>
        <v>1</v>
      </c>
      <c r="G156" s="74">
        <f>ESE!AB151</f>
        <v>1</v>
      </c>
      <c r="H156" s="74">
        <f>ESE!AC151</f>
        <v>1</v>
      </c>
      <c r="I156" s="74">
        <f>ESE!AD151</f>
        <v>1</v>
      </c>
      <c r="J156" s="74">
        <f>ESE!AE151</f>
        <v>2</v>
      </c>
      <c r="K156" s="74">
        <f>ESE!AF151</f>
        <v>2</v>
      </c>
      <c r="L156" s="74">
        <f>ESE!AG151</f>
        <v>1</v>
      </c>
      <c r="M156" s="74">
        <f>ESE!AH151</f>
        <v>1</v>
      </c>
      <c r="N156" s="74">
        <f>ESE!AI151</f>
        <v>6</v>
      </c>
      <c r="O156" s="74">
        <f>ESE!AJ151</f>
        <v>10</v>
      </c>
      <c r="P156" s="74">
        <f>ESE!AK151</f>
        <v>13</v>
      </c>
      <c r="Q156" s="74">
        <f>ESE!AL151</f>
        <v>8</v>
      </c>
      <c r="R156" s="74">
        <f>ESE!AM151</f>
        <v>11</v>
      </c>
      <c r="S156" s="74">
        <f>ESE!AN151</f>
        <v>7</v>
      </c>
      <c r="T156" s="148">
        <f t="shared" si="9"/>
        <v>67</v>
      </c>
      <c r="U156" s="149">
        <f t="shared" si="8"/>
        <v>0.66666666666666663</v>
      </c>
      <c r="V156" s="149">
        <f t="shared" si="8"/>
        <v>0.83333333333333337</v>
      </c>
      <c r="W156" s="149">
        <f t="shared" si="8"/>
        <v>0.55555555555555558</v>
      </c>
      <c r="X156" s="149">
        <f t="shared" si="8"/>
        <v>0.83333333333333337</v>
      </c>
      <c r="Y156" s="149">
        <f t="shared" si="8"/>
        <v>0.5</v>
      </c>
      <c r="Z156" s="149">
        <f t="shared" si="8"/>
        <v>0.6</v>
      </c>
    </row>
    <row r="157" spans="1:26" ht="15.6">
      <c r="A157" s="143">
        <v>147</v>
      </c>
      <c r="B157" s="73" t="str">
        <f>'CAT I'!B157</f>
        <v>AME20168L</v>
      </c>
      <c r="C157" s="171" t="str">
        <f>'CAT I'!C157</f>
        <v>OMAR MUKTHAR A S</v>
      </c>
      <c r="D157" s="74">
        <f>ESE!Y152</f>
        <v>1</v>
      </c>
      <c r="E157" s="74">
        <f>ESE!Z152</f>
        <v>1</v>
      </c>
      <c r="F157" s="74">
        <f>ESE!AA152</f>
        <v>1</v>
      </c>
      <c r="G157" s="74">
        <f>ESE!AB152</f>
        <v>1</v>
      </c>
      <c r="H157" s="74">
        <f>ESE!AC152</f>
        <v>1</v>
      </c>
      <c r="I157" s="74">
        <f>ESE!AD152</f>
        <v>1</v>
      </c>
      <c r="J157" s="74">
        <f>ESE!AE152</f>
        <v>2</v>
      </c>
      <c r="K157" s="74">
        <f>ESE!AF152</f>
        <v>2</v>
      </c>
      <c r="L157" s="74">
        <f>ESE!AG152</f>
        <v>2</v>
      </c>
      <c r="M157" s="74">
        <f>ESE!AH152</f>
        <v>2</v>
      </c>
      <c r="N157" s="74">
        <f>ESE!AI152</f>
        <v>8</v>
      </c>
      <c r="O157" s="74">
        <f>ESE!AJ152</f>
        <v>13</v>
      </c>
      <c r="P157" s="74">
        <f>ESE!AK152</f>
        <v>12</v>
      </c>
      <c r="Q157" s="74">
        <f>ESE!AL152</f>
        <v>10</v>
      </c>
      <c r="R157" s="74">
        <f>ESE!AM152</f>
        <v>14</v>
      </c>
      <c r="S157" s="74">
        <f>ESE!AN152</f>
        <v>9</v>
      </c>
      <c r="T157" s="148">
        <f t="shared" si="9"/>
        <v>80</v>
      </c>
      <c r="U157" s="149">
        <f t="shared" si="8"/>
        <v>0.83333333333333337</v>
      </c>
      <c r="V157" s="149">
        <f t="shared" si="8"/>
        <v>0.77777777777777779</v>
      </c>
      <c r="W157" s="149">
        <f t="shared" si="8"/>
        <v>0.66666666666666663</v>
      </c>
      <c r="X157" s="149">
        <f t="shared" si="8"/>
        <v>1</v>
      </c>
      <c r="Y157" s="149">
        <f t="shared" si="8"/>
        <v>0.72222222222222221</v>
      </c>
      <c r="Z157" s="149">
        <f t="shared" si="8"/>
        <v>0.8</v>
      </c>
    </row>
    <row r="158" spans="1:26" ht="15.6">
      <c r="A158" s="143">
        <v>148</v>
      </c>
      <c r="B158" s="73" t="str">
        <f>'CAT I'!B158</f>
        <v>AME20169L</v>
      </c>
      <c r="C158" s="171" t="str">
        <f>'CAT I'!C158</f>
        <v>PRADEEP R</v>
      </c>
      <c r="D158" s="74">
        <f>ESE!Y153</f>
        <v>1</v>
      </c>
      <c r="E158" s="74">
        <f>ESE!Z153</f>
        <v>1</v>
      </c>
      <c r="F158" s="74">
        <f>ESE!AA153</f>
        <v>2</v>
      </c>
      <c r="G158" s="74">
        <f>ESE!AB153</f>
        <v>1</v>
      </c>
      <c r="H158" s="74">
        <f>ESE!AC153</f>
        <v>0</v>
      </c>
      <c r="I158" s="74">
        <f>ESE!AD153</f>
        <v>1</v>
      </c>
      <c r="J158" s="74">
        <f>ESE!AE153</f>
        <v>2</v>
      </c>
      <c r="K158" s="74">
        <f>ESE!AF153</f>
        <v>2</v>
      </c>
      <c r="L158" s="74">
        <f>ESE!AG153</f>
        <v>2</v>
      </c>
      <c r="M158" s="74">
        <f>ESE!AH153</f>
        <v>1</v>
      </c>
      <c r="N158" s="74">
        <f>ESE!AI153</f>
        <v>10</v>
      </c>
      <c r="O158" s="74">
        <f>ESE!AJ153</f>
        <v>12</v>
      </c>
      <c r="P158" s="74">
        <f>ESE!AK153</f>
        <v>13</v>
      </c>
      <c r="Q158" s="74">
        <f>ESE!AL153</f>
        <v>11</v>
      </c>
      <c r="R158" s="74">
        <f>ESE!AM153</f>
        <v>14</v>
      </c>
      <c r="S158" s="74">
        <f>ESE!AN153</f>
        <v>14</v>
      </c>
      <c r="T158" s="148">
        <f t="shared" si="9"/>
        <v>87</v>
      </c>
      <c r="U158" s="149">
        <f t="shared" si="8"/>
        <v>0.77777777777777779</v>
      </c>
      <c r="V158" s="149">
        <f t="shared" si="8"/>
        <v>0.88888888888888884</v>
      </c>
      <c r="W158" s="149">
        <f t="shared" si="8"/>
        <v>0.66666666666666663</v>
      </c>
      <c r="X158" s="149">
        <f t="shared" si="8"/>
        <v>1</v>
      </c>
      <c r="Y158" s="149">
        <f t="shared" si="8"/>
        <v>0.94444444444444442</v>
      </c>
      <c r="Z158" s="149">
        <f t="shared" si="8"/>
        <v>1</v>
      </c>
    </row>
    <row r="159" spans="1:26" ht="15.6">
      <c r="A159" s="143">
        <v>149</v>
      </c>
      <c r="B159" s="73" t="str">
        <f>'CAT I'!B159</f>
        <v>AME20170L</v>
      </c>
      <c r="C159" s="171" t="str">
        <f>'CAT I'!C159</f>
        <v>Pragatheshwaran</v>
      </c>
      <c r="D159" s="74">
        <f>ESE!Y154</f>
        <v>1</v>
      </c>
      <c r="E159" s="74">
        <f>ESE!Z154</f>
        <v>1</v>
      </c>
      <c r="F159" s="74">
        <f>ESE!AA154</f>
        <v>2</v>
      </c>
      <c r="G159" s="74">
        <f>ESE!AB154</f>
        <v>1</v>
      </c>
      <c r="H159" s="74">
        <f>ESE!AC154</f>
        <v>1</v>
      </c>
      <c r="I159" s="74">
        <f>ESE!AD154</f>
        <v>1</v>
      </c>
      <c r="J159" s="74">
        <f>ESE!AE154</f>
        <v>2</v>
      </c>
      <c r="K159" s="74">
        <f>ESE!AF154</f>
        <v>2</v>
      </c>
      <c r="L159" s="74">
        <f>ESE!AG154</f>
        <v>2</v>
      </c>
      <c r="M159" s="74">
        <f>ESE!AH154</f>
        <v>1</v>
      </c>
      <c r="N159" s="74">
        <f>ESE!AI154</f>
        <v>5</v>
      </c>
      <c r="O159" s="74">
        <f>ESE!AJ154</f>
        <v>9</v>
      </c>
      <c r="P159" s="74">
        <f>ESE!AK154</f>
        <v>14</v>
      </c>
      <c r="Q159" s="74">
        <f>ESE!AL154</f>
        <v>13</v>
      </c>
      <c r="R159" s="74">
        <f>ESE!AM154</f>
        <v>12</v>
      </c>
      <c r="S159" s="74">
        <f>ESE!AN154</f>
        <v>10</v>
      </c>
      <c r="T159" s="148">
        <f t="shared" si="9"/>
        <v>77</v>
      </c>
      <c r="U159" s="149">
        <f t="shared" si="8"/>
        <v>0.61111111111111116</v>
      </c>
      <c r="V159" s="149">
        <f t="shared" si="8"/>
        <v>0.94444444444444442</v>
      </c>
      <c r="W159" s="149">
        <f t="shared" si="8"/>
        <v>0.83333333333333337</v>
      </c>
      <c r="X159" s="149">
        <f t="shared" si="8"/>
        <v>0.88888888888888884</v>
      </c>
      <c r="Y159" s="149">
        <f t="shared" si="8"/>
        <v>0.72222222222222221</v>
      </c>
      <c r="Z159" s="149">
        <f t="shared" si="8"/>
        <v>0.5</v>
      </c>
    </row>
    <row r="160" spans="1:26" ht="15.6">
      <c r="A160" s="143">
        <v>150</v>
      </c>
      <c r="B160" s="73" t="str">
        <f>'CAT I'!B160</f>
        <v>AME20171L</v>
      </c>
      <c r="C160" s="171" t="str">
        <f>'CAT I'!C160</f>
        <v>RAFIL</v>
      </c>
      <c r="D160" s="74">
        <f>ESE!Y155</f>
        <v>1</v>
      </c>
      <c r="E160" s="74">
        <f>ESE!Z155</f>
        <v>1</v>
      </c>
      <c r="F160" s="74">
        <f>ESE!AA155</f>
        <v>1</v>
      </c>
      <c r="G160" s="74">
        <f>ESE!AB155</f>
        <v>1</v>
      </c>
      <c r="H160" s="74">
        <f>ESE!AC155</f>
        <v>1</v>
      </c>
      <c r="I160" s="74">
        <f>ESE!AD155</f>
        <v>1</v>
      </c>
      <c r="J160" s="74">
        <f>ESE!AE155</f>
        <v>2</v>
      </c>
      <c r="K160" s="74">
        <f>ESE!AF155</f>
        <v>2</v>
      </c>
      <c r="L160" s="74">
        <f>ESE!AG155</f>
        <v>2</v>
      </c>
      <c r="M160" s="74">
        <f>ESE!AH155</f>
        <v>1</v>
      </c>
      <c r="N160" s="74">
        <f>ESE!AI155</f>
        <v>7</v>
      </c>
      <c r="O160" s="74">
        <f>ESE!AJ155</f>
        <v>8</v>
      </c>
      <c r="P160" s="74">
        <f>ESE!AK155</f>
        <v>7</v>
      </c>
      <c r="Q160" s="74">
        <f>ESE!AL155</f>
        <v>14</v>
      </c>
      <c r="R160" s="74">
        <f>ESE!AM155</f>
        <v>10</v>
      </c>
      <c r="S160" s="74">
        <f>ESE!AN155</f>
        <v>13</v>
      </c>
      <c r="T160" s="148">
        <f t="shared" si="9"/>
        <v>72</v>
      </c>
      <c r="U160" s="149">
        <f t="shared" si="8"/>
        <v>0.55555555555555558</v>
      </c>
      <c r="V160" s="149">
        <f t="shared" si="8"/>
        <v>0.5</v>
      </c>
      <c r="W160" s="149">
        <f t="shared" si="8"/>
        <v>0.88888888888888884</v>
      </c>
      <c r="X160" s="149">
        <f t="shared" si="8"/>
        <v>0.77777777777777779</v>
      </c>
      <c r="Y160" s="149">
        <f t="shared" si="8"/>
        <v>0.88888888888888884</v>
      </c>
      <c r="Z160" s="149">
        <f t="shared" si="8"/>
        <v>0.7</v>
      </c>
    </row>
    <row r="161" spans="1:26" ht="15.6">
      <c r="A161" s="143">
        <v>151</v>
      </c>
      <c r="B161" s="73" t="str">
        <f>'CAT I'!B161</f>
        <v>AME20172L</v>
      </c>
      <c r="C161" s="171" t="str">
        <f>'CAT I'!C161</f>
        <v>RAJA SURYA R</v>
      </c>
      <c r="D161" s="74">
        <f>ESE!Y156</f>
        <v>1</v>
      </c>
      <c r="E161" s="74">
        <f>ESE!Z156</f>
        <v>1</v>
      </c>
      <c r="F161" s="74">
        <f>ESE!AA156</f>
        <v>1</v>
      </c>
      <c r="G161" s="74">
        <f>ESE!AB156</f>
        <v>1</v>
      </c>
      <c r="H161" s="74">
        <f>ESE!AC156</f>
        <v>2</v>
      </c>
      <c r="I161" s="74">
        <f>ESE!AD156</f>
        <v>1</v>
      </c>
      <c r="J161" s="74">
        <f>ESE!AE156</f>
        <v>1</v>
      </c>
      <c r="K161" s="74">
        <f>ESE!AF156</f>
        <v>2</v>
      </c>
      <c r="L161" s="74">
        <f>ESE!AG156</f>
        <v>1</v>
      </c>
      <c r="M161" s="74">
        <f>ESE!AH156</f>
        <v>1</v>
      </c>
      <c r="N161" s="74">
        <f>ESE!AI156</f>
        <v>8</v>
      </c>
      <c r="O161" s="74">
        <f>ESE!AJ156</f>
        <v>14</v>
      </c>
      <c r="P161" s="74">
        <f>ESE!AK156</f>
        <v>6</v>
      </c>
      <c r="Q161" s="74">
        <f>ESE!AL156</f>
        <v>12</v>
      </c>
      <c r="R161" s="74">
        <f>ESE!AM156</f>
        <v>6</v>
      </c>
      <c r="S161" s="74">
        <f>ESE!AN156</f>
        <v>10</v>
      </c>
      <c r="T161" s="148">
        <f t="shared" si="9"/>
        <v>68</v>
      </c>
      <c r="U161" s="149">
        <f t="shared" si="8"/>
        <v>0.88888888888888884</v>
      </c>
      <c r="V161" s="149">
        <f t="shared" si="8"/>
        <v>0.44444444444444442</v>
      </c>
      <c r="W161" s="149">
        <f t="shared" si="8"/>
        <v>0.83333333333333337</v>
      </c>
      <c r="X161" s="149">
        <f t="shared" si="8"/>
        <v>0.5</v>
      </c>
      <c r="Y161" s="149">
        <f t="shared" si="8"/>
        <v>0.66666666666666663</v>
      </c>
      <c r="Z161" s="149">
        <f t="shared" si="8"/>
        <v>0.8</v>
      </c>
    </row>
    <row r="162" spans="1:26" ht="15.6">
      <c r="A162" s="143">
        <v>152</v>
      </c>
      <c r="B162" s="73" t="str">
        <f>'CAT I'!B162</f>
        <v>AME20173L</v>
      </c>
      <c r="C162" s="171" t="str">
        <f>'CAT I'!C162</f>
        <v>RAKESH M NIKAM</v>
      </c>
      <c r="D162" s="74">
        <f>ESE!Y157</f>
        <v>2</v>
      </c>
      <c r="E162" s="74">
        <f>ESE!Z157</f>
        <v>1</v>
      </c>
      <c r="F162" s="74">
        <f>ESE!AA157</f>
        <v>2</v>
      </c>
      <c r="G162" s="74">
        <f>ESE!AB157</f>
        <v>0</v>
      </c>
      <c r="H162" s="74">
        <f>ESE!AC157</f>
        <v>1</v>
      </c>
      <c r="I162" s="74">
        <f>ESE!AD157</f>
        <v>2</v>
      </c>
      <c r="J162" s="74">
        <f>ESE!AE157</f>
        <v>2</v>
      </c>
      <c r="K162" s="74">
        <f>ESE!AF157</f>
        <v>2</v>
      </c>
      <c r="L162" s="74">
        <f>ESE!AG157</f>
        <v>2</v>
      </c>
      <c r="M162" s="74">
        <f>ESE!AH157</f>
        <v>2</v>
      </c>
      <c r="N162" s="74">
        <f>ESE!AI157</f>
        <v>10</v>
      </c>
      <c r="O162" s="74">
        <f>ESE!AJ157</f>
        <v>13</v>
      </c>
      <c r="P162" s="74">
        <f>ESE!AK157</f>
        <v>13</v>
      </c>
      <c r="Q162" s="74">
        <f>ESE!AL157</f>
        <v>13</v>
      </c>
      <c r="R162" s="74">
        <f>ESE!AM157</f>
        <v>14</v>
      </c>
      <c r="S162" s="74">
        <f>ESE!AN157</f>
        <v>13</v>
      </c>
      <c r="T162" s="148">
        <f t="shared" si="9"/>
        <v>92</v>
      </c>
      <c r="U162" s="149">
        <f t="shared" si="8"/>
        <v>0.88888888888888884</v>
      </c>
      <c r="V162" s="149">
        <f t="shared" si="8"/>
        <v>0.83333333333333337</v>
      </c>
      <c r="W162" s="149">
        <f t="shared" si="8"/>
        <v>0.88888888888888884</v>
      </c>
      <c r="X162" s="149">
        <f t="shared" si="8"/>
        <v>1</v>
      </c>
      <c r="Y162" s="149">
        <f t="shared" si="8"/>
        <v>0.94444444444444442</v>
      </c>
      <c r="Z162" s="149">
        <f t="shared" si="8"/>
        <v>1</v>
      </c>
    </row>
    <row r="163" spans="1:26" ht="15.6">
      <c r="A163" s="143">
        <v>153</v>
      </c>
      <c r="B163" s="73" t="str">
        <f>'CAT I'!B163</f>
        <v>AME20174L</v>
      </c>
      <c r="C163" s="171" t="str">
        <f>'CAT I'!C163</f>
        <v>RANJITH KUMAR R</v>
      </c>
      <c r="D163" s="74">
        <f>ESE!Y158</f>
        <v>2</v>
      </c>
      <c r="E163" s="74">
        <f>ESE!Z158</f>
        <v>1</v>
      </c>
      <c r="F163" s="74">
        <f>ESE!AA158</f>
        <v>2</v>
      </c>
      <c r="G163" s="74">
        <f>ESE!AB158</f>
        <v>1</v>
      </c>
      <c r="H163" s="74">
        <f>ESE!AC158</f>
        <v>2</v>
      </c>
      <c r="I163" s="74">
        <f>ESE!AD158</f>
        <v>2</v>
      </c>
      <c r="J163" s="74">
        <f>ESE!AE158</f>
        <v>2</v>
      </c>
      <c r="K163" s="74">
        <f>ESE!AF158</f>
        <v>2</v>
      </c>
      <c r="L163" s="74">
        <f>ESE!AG158</f>
        <v>2</v>
      </c>
      <c r="M163" s="74">
        <f>ESE!AH158</f>
        <v>2</v>
      </c>
      <c r="N163" s="74">
        <f>ESE!AI158</f>
        <v>5</v>
      </c>
      <c r="O163" s="74">
        <f>ESE!AJ158</f>
        <v>3</v>
      </c>
      <c r="P163" s="74">
        <f>ESE!AK158</f>
        <v>8</v>
      </c>
      <c r="Q163" s="74">
        <f>ESE!AL158</f>
        <v>4</v>
      </c>
      <c r="R163" s="74">
        <f>ESE!AM158</f>
        <v>8</v>
      </c>
      <c r="S163" s="74">
        <f>ESE!AN158</f>
        <v>6</v>
      </c>
      <c r="T163" s="148">
        <f t="shared" si="9"/>
        <v>52</v>
      </c>
      <c r="U163" s="149">
        <f t="shared" si="8"/>
        <v>0.33333333333333331</v>
      </c>
      <c r="V163" s="149">
        <f t="shared" si="8"/>
        <v>0.61111111111111116</v>
      </c>
      <c r="W163" s="149">
        <f t="shared" si="8"/>
        <v>0.44444444444444442</v>
      </c>
      <c r="X163" s="149">
        <f t="shared" si="8"/>
        <v>0.66666666666666663</v>
      </c>
      <c r="Y163" s="149">
        <f t="shared" si="8"/>
        <v>0.55555555555555558</v>
      </c>
      <c r="Z163" s="149">
        <f t="shared" si="8"/>
        <v>0.5</v>
      </c>
    </row>
    <row r="164" spans="1:26" ht="15.6">
      <c r="A164" s="143">
        <v>154</v>
      </c>
      <c r="B164" s="73" t="str">
        <f>'CAT I'!B164</f>
        <v>AME20175L</v>
      </c>
      <c r="C164" s="171" t="str">
        <f>'CAT I'!C164</f>
        <v>RATHEESH</v>
      </c>
      <c r="D164" s="74">
        <f>ESE!Y159</f>
        <v>1</v>
      </c>
      <c r="E164" s="74">
        <f>ESE!Z159</f>
        <v>1</v>
      </c>
      <c r="F164" s="74">
        <f>ESE!AA159</f>
        <v>2</v>
      </c>
      <c r="G164" s="74">
        <f>ESE!AB159</f>
        <v>1</v>
      </c>
      <c r="H164" s="74">
        <f>ESE!AC159</f>
        <v>1</v>
      </c>
      <c r="I164" s="74">
        <f>ESE!AD159</f>
        <v>1</v>
      </c>
      <c r="J164" s="74">
        <f>ESE!AE159</f>
        <v>1</v>
      </c>
      <c r="K164" s="74">
        <f>ESE!AF159</f>
        <v>1</v>
      </c>
      <c r="L164" s="74">
        <f>ESE!AG159</f>
        <v>1</v>
      </c>
      <c r="M164" s="74">
        <f>ESE!AH159</f>
        <v>1</v>
      </c>
      <c r="N164" s="74">
        <f>ESE!AI159</f>
        <v>9</v>
      </c>
      <c r="O164" s="74">
        <f>ESE!AJ159</f>
        <v>14</v>
      </c>
      <c r="P164" s="74">
        <f>ESE!AK159</f>
        <v>11</v>
      </c>
      <c r="Q164" s="74">
        <f>ESE!AL159</f>
        <v>14</v>
      </c>
      <c r="R164" s="74">
        <f>ESE!AM159</f>
        <v>7</v>
      </c>
      <c r="S164" s="74">
        <f>ESE!AN159</f>
        <v>11</v>
      </c>
      <c r="T164" s="148">
        <f t="shared" si="9"/>
        <v>77</v>
      </c>
      <c r="U164" s="149">
        <f t="shared" si="8"/>
        <v>0.88888888888888884</v>
      </c>
      <c r="V164" s="149">
        <f t="shared" si="8"/>
        <v>0.77777777777777779</v>
      </c>
      <c r="W164" s="149">
        <f t="shared" si="8"/>
        <v>0.88888888888888884</v>
      </c>
      <c r="X164" s="149">
        <f t="shared" si="8"/>
        <v>0.5</v>
      </c>
      <c r="Y164" s="149">
        <f t="shared" si="8"/>
        <v>0.72222222222222221</v>
      </c>
      <c r="Z164" s="149">
        <f t="shared" si="8"/>
        <v>0.9</v>
      </c>
    </row>
    <row r="165" spans="1:26" ht="15.6">
      <c r="A165" s="143">
        <v>155</v>
      </c>
      <c r="B165" s="73" t="str">
        <f>'CAT I'!B165</f>
        <v>AME20176L</v>
      </c>
      <c r="C165" s="171" t="str">
        <f>'CAT I'!C165</f>
        <v>ROSHAN AJIM</v>
      </c>
      <c r="D165" s="74">
        <f>ESE!Y160</f>
        <v>1</v>
      </c>
      <c r="E165" s="74">
        <f>ESE!Z160</f>
        <v>1</v>
      </c>
      <c r="F165" s="74">
        <f>ESE!AA160</f>
        <v>2</v>
      </c>
      <c r="G165" s="74">
        <f>ESE!AB160</f>
        <v>1</v>
      </c>
      <c r="H165" s="74">
        <f>ESE!AC160</f>
        <v>1</v>
      </c>
      <c r="I165" s="74">
        <f>ESE!AD160</f>
        <v>1</v>
      </c>
      <c r="J165" s="74">
        <f>ESE!AE160</f>
        <v>1</v>
      </c>
      <c r="K165" s="74">
        <f>ESE!AF160</f>
        <v>1</v>
      </c>
      <c r="L165" s="74">
        <f>ESE!AG160</f>
        <v>1</v>
      </c>
      <c r="M165" s="74">
        <f>ESE!AH160</f>
        <v>2</v>
      </c>
      <c r="N165" s="74">
        <f>ESE!AI160</f>
        <v>10</v>
      </c>
      <c r="O165" s="74">
        <f>ESE!AJ160</f>
        <v>9</v>
      </c>
      <c r="P165" s="74">
        <f>ESE!AK160</f>
        <v>11</v>
      </c>
      <c r="Q165" s="74">
        <f>ESE!AL160</f>
        <v>9</v>
      </c>
      <c r="R165" s="74">
        <f>ESE!AM160</f>
        <v>14</v>
      </c>
      <c r="S165" s="74">
        <f>ESE!AN160</f>
        <v>10</v>
      </c>
      <c r="T165" s="148">
        <f t="shared" si="9"/>
        <v>75</v>
      </c>
      <c r="U165" s="149">
        <f t="shared" si="8"/>
        <v>0.61111111111111116</v>
      </c>
      <c r="V165" s="149">
        <f t="shared" si="8"/>
        <v>0.77777777777777779</v>
      </c>
      <c r="W165" s="149">
        <f t="shared" si="8"/>
        <v>0.61111111111111116</v>
      </c>
      <c r="X165" s="149">
        <f t="shared" si="8"/>
        <v>0.88888888888888884</v>
      </c>
      <c r="Y165" s="149">
        <f t="shared" si="8"/>
        <v>0.72222222222222221</v>
      </c>
      <c r="Z165" s="149">
        <f t="shared" si="8"/>
        <v>1</v>
      </c>
    </row>
    <row r="166" spans="1:26" ht="15.6">
      <c r="A166" s="143">
        <v>156</v>
      </c>
      <c r="B166" s="73" t="str">
        <f>'CAT I'!B166</f>
        <v>AME20177L</v>
      </c>
      <c r="C166" s="171" t="str">
        <f>'CAT I'!C166</f>
        <v>SABARINATHAN V</v>
      </c>
      <c r="D166" s="74">
        <f>ESE!Y161</f>
        <v>2</v>
      </c>
      <c r="E166" s="74">
        <f>ESE!Z161</f>
        <v>2</v>
      </c>
      <c r="F166" s="74">
        <f>ESE!AA161</f>
        <v>1</v>
      </c>
      <c r="G166" s="74">
        <f>ESE!AB161</f>
        <v>2</v>
      </c>
      <c r="H166" s="74">
        <f>ESE!AC161</f>
        <v>2</v>
      </c>
      <c r="I166" s="74">
        <f>ESE!AD161</f>
        <v>2</v>
      </c>
      <c r="J166" s="74">
        <f>ESE!AE161</f>
        <v>2</v>
      </c>
      <c r="K166" s="74">
        <f>ESE!AF161</f>
        <v>1</v>
      </c>
      <c r="L166" s="74">
        <f>ESE!AG161</f>
        <v>2</v>
      </c>
      <c r="M166" s="74">
        <f>ESE!AH161</f>
        <v>2</v>
      </c>
      <c r="N166" s="74">
        <f>ESE!AI161</f>
        <v>3</v>
      </c>
      <c r="O166" s="74">
        <f>ESE!AJ161</f>
        <v>10</v>
      </c>
      <c r="P166" s="74">
        <f>ESE!AK161</f>
        <v>10</v>
      </c>
      <c r="Q166" s="74">
        <f>ESE!AL161</f>
        <v>5</v>
      </c>
      <c r="R166" s="74">
        <f>ESE!AM161</f>
        <v>12</v>
      </c>
      <c r="S166" s="74">
        <f>ESE!AN161</f>
        <v>4</v>
      </c>
      <c r="T166" s="148">
        <f t="shared" si="9"/>
        <v>62</v>
      </c>
      <c r="U166" s="149">
        <f t="shared" si="8"/>
        <v>0.77777777777777779</v>
      </c>
      <c r="V166" s="149">
        <f t="shared" si="8"/>
        <v>0.72222222222222221</v>
      </c>
      <c r="W166" s="149">
        <f t="shared" si="8"/>
        <v>0.5</v>
      </c>
      <c r="X166" s="149">
        <f t="shared" si="8"/>
        <v>0.83333333333333337</v>
      </c>
      <c r="Y166" s="149">
        <f t="shared" si="8"/>
        <v>0.44444444444444442</v>
      </c>
      <c r="Z166" s="149">
        <f t="shared" si="8"/>
        <v>0.3</v>
      </c>
    </row>
    <row r="167" spans="1:26" ht="15.6">
      <c r="A167" s="143">
        <v>157</v>
      </c>
      <c r="B167" s="73" t="str">
        <f>'CAT I'!B167</f>
        <v>AME20178L</v>
      </c>
      <c r="C167" s="171" t="str">
        <f>'CAT I'!C167</f>
        <v>SAJITH SASI RANI</v>
      </c>
      <c r="D167" s="74">
        <f>ESE!Y162</f>
        <v>0</v>
      </c>
      <c r="E167" s="74">
        <f>ESE!Z162</f>
        <v>0</v>
      </c>
      <c r="F167" s="74">
        <f>ESE!AA162</f>
        <v>0</v>
      </c>
      <c r="G167" s="74">
        <f>ESE!AB162</f>
        <v>0</v>
      </c>
      <c r="H167" s="74">
        <f>ESE!AC162</f>
        <v>0</v>
      </c>
      <c r="I167" s="74">
        <f>ESE!AD162</f>
        <v>0</v>
      </c>
      <c r="J167" s="74">
        <f>ESE!AE162</f>
        <v>0</v>
      </c>
      <c r="K167" s="74">
        <f>ESE!AF162</f>
        <v>0</v>
      </c>
      <c r="L167" s="74">
        <f>ESE!AG162</f>
        <v>0</v>
      </c>
      <c r="M167" s="74">
        <f>ESE!AH162</f>
        <v>0</v>
      </c>
      <c r="N167" s="74">
        <f>ESE!AI162</f>
        <v>0</v>
      </c>
      <c r="O167" s="74">
        <f>ESE!AJ162</f>
        <v>0</v>
      </c>
      <c r="P167" s="74">
        <f>ESE!AK162</f>
        <v>0</v>
      </c>
      <c r="Q167" s="74">
        <f>ESE!AL162</f>
        <v>0</v>
      </c>
      <c r="R167" s="74">
        <f>ESE!AM162</f>
        <v>0</v>
      </c>
      <c r="S167" s="74">
        <f>ESE!AN162</f>
        <v>0</v>
      </c>
      <c r="T167" s="148">
        <f t="shared" si="9"/>
        <v>0</v>
      </c>
      <c r="U167" s="149">
        <f t="shared" si="8"/>
        <v>0</v>
      </c>
      <c r="V167" s="149">
        <f t="shared" si="8"/>
        <v>0</v>
      </c>
      <c r="W167" s="149">
        <f t="shared" si="8"/>
        <v>0</v>
      </c>
      <c r="X167" s="149">
        <f t="shared" si="8"/>
        <v>0</v>
      </c>
      <c r="Y167" s="149">
        <f t="shared" si="8"/>
        <v>0</v>
      </c>
      <c r="Z167" s="149">
        <f t="shared" si="8"/>
        <v>0</v>
      </c>
    </row>
    <row r="168" spans="1:26" ht="15.6">
      <c r="A168" s="143">
        <v>158</v>
      </c>
      <c r="B168" s="73" t="str">
        <f>'CAT I'!B168</f>
        <v>AME20179L</v>
      </c>
      <c r="C168" s="171" t="str">
        <f>'CAT I'!C168</f>
        <v>SAKTHIVEL ARUMUGHAM</v>
      </c>
      <c r="D168" s="74">
        <f>ESE!Y163</f>
        <v>2</v>
      </c>
      <c r="E168" s="74">
        <f>ESE!Z163</f>
        <v>2</v>
      </c>
      <c r="F168" s="74">
        <f>ESE!AA163</f>
        <v>2</v>
      </c>
      <c r="G168" s="74">
        <f>ESE!AB163</f>
        <v>1</v>
      </c>
      <c r="H168" s="74">
        <f>ESE!AC163</f>
        <v>1</v>
      </c>
      <c r="I168" s="74">
        <f>ESE!AD163</f>
        <v>1</v>
      </c>
      <c r="J168" s="74">
        <f>ESE!AE163</f>
        <v>1</v>
      </c>
      <c r="K168" s="74">
        <f>ESE!AF163</f>
        <v>1</v>
      </c>
      <c r="L168" s="74">
        <f>ESE!AG163</f>
        <v>2</v>
      </c>
      <c r="M168" s="74">
        <f>ESE!AH163</f>
        <v>2</v>
      </c>
      <c r="N168" s="74">
        <f>ESE!AI163</f>
        <v>8</v>
      </c>
      <c r="O168" s="74">
        <f>ESE!AJ163</f>
        <v>12</v>
      </c>
      <c r="P168" s="74">
        <f>ESE!AK163</f>
        <v>7</v>
      </c>
      <c r="Q168" s="74">
        <f>ESE!AL163</f>
        <v>8</v>
      </c>
      <c r="R168" s="74">
        <f>ESE!AM163</f>
        <v>10</v>
      </c>
      <c r="S168" s="74">
        <f>ESE!AN163</f>
        <v>12</v>
      </c>
      <c r="T168" s="148">
        <f t="shared" si="9"/>
        <v>72</v>
      </c>
      <c r="U168" s="149">
        <f t="shared" ref="U168:Z210" si="10">SUMIF(($D$9:$S$9),U$9,($D168:$S168))/U$10</f>
        <v>0.88888888888888884</v>
      </c>
      <c r="V168" s="149">
        <f t="shared" si="10"/>
        <v>0.55555555555555558</v>
      </c>
      <c r="W168" s="149">
        <f t="shared" si="10"/>
        <v>0.55555555555555558</v>
      </c>
      <c r="X168" s="149">
        <f t="shared" si="10"/>
        <v>0.66666666666666663</v>
      </c>
      <c r="Y168" s="149">
        <f t="shared" si="10"/>
        <v>0.88888888888888884</v>
      </c>
      <c r="Z168" s="149">
        <f t="shared" si="10"/>
        <v>0.8</v>
      </c>
    </row>
    <row r="169" spans="1:26" ht="15.6">
      <c r="A169" s="143">
        <v>159</v>
      </c>
      <c r="B169" s="73" t="str">
        <f>'CAT I'!B169</f>
        <v>AME20180L</v>
      </c>
      <c r="C169" s="171" t="str">
        <f>'CAT I'!C169</f>
        <v>SANJAY V</v>
      </c>
      <c r="D169" s="74">
        <f>ESE!Y164</f>
        <v>1</v>
      </c>
      <c r="E169" s="74">
        <f>ESE!Z164</f>
        <v>1</v>
      </c>
      <c r="F169" s="74">
        <f>ESE!AA164</f>
        <v>2</v>
      </c>
      <c r="G169" s="74">
        <f>ESE!AB164</f>
        <v>2</v>
      </c>
      <c r="H169" s="74">
        <f>ESE!AC164</f>
        <v>1</v>
      </c>
      <c r="I169" s="74">
        <f>ESE!AD164</f>
        <v>2</v>
      </c>
      <c r="J169" s="74">
        <f>ESE!AE164</f>
        <v>2</v>
      </c>
      <c r="K169" s="74">
        <f>ESE!AF164</f>
        <v>1</v>
      </c>
      <c r="L169" s="74">
        <f>ESE!AG164</f>
        <v>1</v>
      </c>
      <c r="M169" s="74">
        <f>ESE!AH164</f>
        <v>1</v>
      </c>
      <c r="N169" s="74">
        <f>ESE!AI164</f>
        <v>5</v>
      </c>
      <c r="O169" s="74">
        <f>ESE!AJ164</f>
        <v>11</v>
      </c>
      <c r="P169" s="74">
        <f>ESE!AK164</f>
        <v>7</v>
      </c>
      <c r="Q169" s="74">
        <f>ESE!AL164</f>
        <v>7</v>
      </c>
      <c r="R169" s="74">
        <f>ESE!AM164</f>
        <v>9</v>
      </c>
      <c r="S169" s="74">
        <f>ESE!AN164</f>
        <v>9</v>
      </c>
      <c r="T169" s="148">
        <f t="shared" si="9"/>
        <v>62</v>
      </c>
      <c r="U169" s="149">
        <f t="shared" si="10"/>
        <v>0.72222222222222221</v>
      </c>
      <c r="V169" s="149">
        <f t="shared" si="10"/>
        <v>0.61111111111111116</v>
      </c>
      <c r="W169" s="149">
        <f t="shared" si="10"/>
        <v>0.55555555555555558</v>
      </c>
      <c r="X169" s="149">
        <f t="shared" si="10"/>
        <v>0.66666666666666663</v>
      </c>
      <c r="Y169" s="149">
        <f t="shared" si="10"/>
        <v>0.61111111111111116</v>
      </c>
      <c r="Z169" s="149">
        <f t="shared" si="10"/>
        <v>0.5</v>
      </c>
    </row>
    <row r="170" spans="1:26" ht="15.6">
      <c r="A170" s="143">
        <v>160</v>
      </c>
      <c r="B170" s="73" t="str">
        <f>'CAT I'!B170</f>
        <v>AME20182L</v>
      </c>
      <c r="C170" s="171" t="str">
        <f>'CAT I'!C170</f>
        <v>SARVESHWAR B</v>
      </c>
      <c r="D170" s="74">
        <f>ESE!Y165</f>
        <v>1</v>
      </c>
      <c r="E170" s="74">
        <f>ESE!Z165</f>
        <v>1</v>
      </c>
      <c r="F170" s="74">
        <f>ESE!AA165</f>
        <v>2</v>
      </c>
      <c r="G170" s="74">
        <f>ESE!AB165</f>
        <v>2</v>
      </c>
      <c r="H170" s="74">
        <f>ESE!AC165</f>
        <v>2</v>
      </c>
      <c r="I170" s="74">
        <f>ESE!AD165</f>
        <v>1</v>
      </c>
      <c r="J170" s="74">
        <f>ESE!AE165</f>
        <v>1</v>
      </c>
      <c r="K170" s="74">
        <f>ESE!AF165</f>
        <v>1</v>
      </c>
      <c r="L170" s="74">
        <f>ESE!AG165</f>
        <v>1</v>
      </c>
      <c r="M170" s="74">
        <f>ESE!AH165</f>
        <v>1</v>
      </c>
      <c r="N170" s="74">
        <f>ESE!AI165</f>
        <v>5</v>
      </c>
      <c r="O170" s="74">
        <f>ESE!AJ165</f>
        <v>2</v>
      </c>
      <c r="P170" s="74">
        <f>ESE!AK165</f>
        <v>13</v>
      </c>
      <c r="Q170" s="74">
        <f>ESE!AL165</f>
        <v>7</v>
      </c>
      <c r="R170" s="74">
        <f>ESE!AM165</f>
        <v>9</v>
      </c>
      <c r="S170" s="74">
        <f>ESE!AN165</f>
        <v>13</v>
      </c>
      <c r="T170" s="148">
        <f t="shared" si="9"/>
        <v>62</v>
      </c>
      <c r="U170" s="149">
        <f t="shared" si="10"/>
        <v>0.22222222222222221</v>
      </c>
      <c r="V170" s="149">
        <f t="shared" si="10"/>
        <v>0.94444444444444442</v>
      </c>
      <c r="W170" s="149">
        <f t="shared" si="10"/>
        <v>0.55555555555555558</v>
      </c>
      <c r="X170" s="149">
        <f t="shared" si="10"/>
        <v>0.61111111111111116</v>
      </c>
      <c r="Y170" s="149">
        <f t="shared" si="10"/>
        <v>0.83333333333333337</v>
      </c>
      <c r="Z170" s="149">
        <f t="shared" si="10"/>
        <v>0.5</v>
      </c>
    </row>
    <row r="171" spans="1:26" ht="15.6">
      <c r="A171" s="143">
        <v>161</v>
      </c>
      <c r="B171" s="73" t="str">
        <f>'CAT I'!B171</f>
        <v>AME20184L</v>
      </c>
      <c r="C171" s="171" t="str">
        <f>'CAT I'!C171</f>
        <v>SATHIYAMOORTHY J</v>
      </c>
      <c r="D171" s="74">
        <f>ESE!Y166</f>
        <v>2</v>
      </c>
      <c r="E171" s="74">
        <f>ESE!Z166</f>
        <v>2</v>
      </c>
      <c r="F171" s="74">
        <f>ESE!AA166</f>
        <v>2</v>
      </c>
      <c r="G171" s="74">
        <f>ESE!AB166</f>
        <v>2</v>
      </c>
      <c r="H171" s="74">
        <f>ESE!AC166</f>
        <v>2</v>
      </c>
      <c r="I171" s="74">
        <f>ESE!AD166</f>
        <v>2</v>
      </c>
      <c r="J171" s="74">
        <f>ESE!AE166</f>
        <v>2</v>
      </c>
      <c r="K171" s="74">
        <f>ESE!AF166</f>
        <v>2</v>
      </c>
      <c r="L171" s="74">
        <f>ESE!AG166</f>
        <v>2</v>
      </c>
      <c r="M171" s="74">
        <f>ESE!AH166</f>
        <v>2</v>
      </c>
      <c r="N171" s="74">
        <f>ESE!AI166</f>
        <v>8</v>
      </c>
      <c r="O171" s="74">
        <f>ESE!AJ166</f>
        <v>2</v>
      </c>
      <c r="P171" s="74">
        <f>ESE!AK166</f>
        <v>13</v>
      </c>
      <c r="Q171" s="74">
        <f>ESE!AL166</f>
        <v>11</v>
      </c>
      <c r="R171" s="74">
        <f>ESE!AM166</f>
        <v>7</v>
      </c>
      <c r="S171" s="74">
        <f>ESE!AN166</f>
        <v>2</v>
      </c>
      <c r="T171" s="148">
        <f t="shared" si="9"/>
        <v>63</v>
      </c>
      <c r="U171" s="149">
        <f t="shared" si="10"/>
        <v>0.33333333333333331</v>
      </c>
      <c r="V171" s="149">
        <f t="shared" si="10"/>
        <v>0.94444444444444442</v>
      </c>
      <c r="W171" s="149">
        <f t="shared" si="10"/>
        <v>0.83333333333333337</v>
      </c>
      <c r="X171" s="149">
        <f t="shared" si="10"/>
        <v>0.61111111111111116</v>
      </c>
      <c r="Y171" s="149">
        <f t="shared" si="10"/>
        <v>0.33333333333333331</v>
      </c>
      <c r="Z171" s="149">
        <f t="shared" si="10"/>
        <v>0.8</v>
      </c>
    </row>
    <row r="172" spans="1:26" ht="15.6">
      <c r="A172" s="143">
        <v>162</v>
      </c>
      <c r="B172" s="73" t="str">
        <f>'CAT I'!B172</f>
        <v>AME20185L</v>
      </c>
      <c r="C172" s="171" t="str">
        <f>'CAT I'!C172</f>
        <v>SHASWAT SHAHI</v>
      </c>
      <c r="D172" s="74">
        <f>ESE!Y167</f>
        <v>2</v>
      </c>
      <c r="E172" s="74">
        <f>ESE!Z167</f>
        <v>2</v>
      </c>
      <c r="F172" s="74">
        <f>ESE!AA167</f>
        <v>1</v>
      </c>
      <c r="G172" s="74">
        <f>ESE!AB167</f>
        <v>2</v>
      </c>
      <c r="H172" s="74">
        <f>ESE!AC167</f>
        <v>1</v>
      </c>
      <c r="I172" s="74">
        <f>ESE!AD167</f>
        <v>2</v>
      </c>
      <c r="J172" s="74">
        <f>ESE!AE167</f>
        <v>2</v>
      </c>
      <c r="K172" s="74">
        <f>ESE!AF167</f>
        <v>1</v>
      </c>
      <c r="L172" s="74">
        <f>ESE!AG167</f>
        <v>1</v>
      </c>
      <c r="M172" s="74">
        <f>ESE!AH167</f>
        <v>1</v>
      </c>
      <c r="N172" s="74">
        <f>ESE!AI167</f>
        <v>9</v>
      </c>
      <c r="O172" s="74">
        <f>ESE!AJ167</f>
        <v>6</v>
      </c>
      <c r="P172" s="74">
        <f>ESE!AK167</f>
        <v>11</v>
      </c>
      <c r="Q172" s="74">
        <f>ESE!AL167</f>
        <v>13</v>
      </c>
      <c r="R172" s="74">
        <f>ESE!AM167</f>
        <v>1</v>
      </c>
      <c r="S172" s="74">
        <f>ESE!AN167</f>
        <v>12</v>
      </c>
      <c r="T172" s="148">
        <f t="shared" si="9"/>
        <v>67</v>
      </c>
      <c r="U172" s="149">
        <f t="shared" si="10"/>
        <v>0.55555555555555558</v>
      </c>
      <c r="V172" s="149">
        <f t="shared" si="10"/>
        <v>0.77777777777777779</v>
      </c>
      <c r="W172" s="149">
        <f t="shared" si="10"/>
        <v>0.88888888888888884</v>
      </c>
      <c r="X172" s="149">
        <f t="shared" si="10"/>
        <v>0.22222222222222221</v>
      </c>
      <c r="Y172" s="149">
        <f t="shared" si="10"/>
        <v>0.77777777777777779</v>
      </c>
      <c r="Z172" s="149">
        <f t="shared" si="10"/>
        <v>0.9</v>
      </c>
    </row>
    <row r="173" spans="1:26" ht="15.6">
      <c r="A173" s="143">
        <v>163</v>
      </c>
      <c r="B173" s="73" t="str">
        <f>'CAT I'!B173</f>
        <v>AME20186L</v>
      </c>
      <c r="C173" s="171" t="str">
        <f>'CAT I'!C173</f>
        <v>SRIKANTH J</v>
      </c>
      <c r="D173" s="74">
        <f>ESE!Y168</f>
        <v>2</v>
      </c>
      <c r="E173" s="74">
        <f>ESE!Z168</f>
        <v>2</v>
      </c>
      <c r="F173" s="74">
        <f>ESE!AA168</f>
        <v>2</v>
      </c>
      <c r="G173" s="74">
        <f>ESE!AB168</f>
        <v>2</v>
      </c>
      <c r="H173" s="74">
        <f>ESE!AC168</f>
        <v>2</v>
      </c>
      <c r="I173" s="74">
        <f>ESE!AD168</f>
        <v>2</v>
      </c>
      <c r="J173" s="74">
        <f>ESE!AE168</f>
        <v>2</v>
      </c>
      <c r="K173" s="74">
        <f>ESE!AF168</f>
        <v>2</v>
      </c>
      <c r="L173" s="74">
        <f>ESE!AG168</f>
        <v>2</v>
      </c>
      <c r="M173" s="74">
        <f>ESE!AH168</f>
        <v>2</v>
      </c>
      <c r="N173" s="74">
        <f>ESE!AI168</f>
        <v>8</v>
      </c>
      <c r="O173" s="74">
        <f>ESE!AJ168</f>
        <v>2</v>
      </c>
      <c r="P173" s="74">
        <f>ESE!AK168</f>
        <v>13</v>
      </c>
      <c r="Q173" s="74">
        <f>ESE!AL168</f>
        <v>11</v>
      </c>
      <c r="R173" s="74">
        <f>ESE!AM168</f>
        <v>7</v>
      </c>
      <c r="S173" s="74">
        <f>ESE!AN168</f>
        <v>2</v>
      </c>
      <c r="T173" s="148">
        <f t="shared" si="9"/>
        <v>63</v>
      </c>
      <c r="U173" s="149">
        <f t="shared" si="10"/>
        <v>0.33333333333333331</v>
      </c>
      <c r="V173" s="149">
        <f t="shared" si="10"/>
        <v>0.94444444444444442</v>
      </c>
      <c r="W173" s="149">
        <f t="shared" si="10"/>
        <v>0.83333333333333337</v>
      </c>
      <c r="X173" s="149">
        <f t="shared" si="10"/>
        <v>0.61111111111111116</v>
      </c>
      <c r="Y173" s="149">
        <f t="shared" si="10"/>
        <v>0.33333333333333331</v>
      </c>
      <c r="Z173" s="149">
        <f t="shared" si="10"/>
        <v>0.8</v>
      </c>
    </row>
    <row r="174" spans="1:26" ht="15.6">
      <c r="A174" s="143">
        <v>164</v>
      </c>
      <c r="B174" s="73" t="str">
        <f>'CAT I'!B174</f>
        <v>AME20187L</v>
      </c>
      <c r="C174" s="171" t="str">
        <f>'CAT I'!C174</f>
        <v>SRIKANTH K</v>
      </c>
      <c r="D174" s="74">
        <f>ESE!Y169</f>
        <v>1</v>
      </c>
      <c r="E174" s="74">
        <f>ESE!Z169</f>
        <v>2</v>
      </c>
      <c r="F174" s="74">
        <f>ESE!AA169</f>
        <v>1</v>
      </c>
      <c r="G174" s="74">
        <f>ESE!AB169</f>
        <v>2</v>
      </c>
      <c r="H174" s="74">
        <f>ESE!AC169</f>
        <v>1</v>
      </c>
      <c r="I174" s="74">
        <f>ESE!AD169</f>
        <v>2</v>
      </c>
      <c r="J174" s="74">
        <f>ESE!AE169</f>
        <v>1</v>
      </c>
      <c r="K174" s="74">
        <f>ESE!AF169</f>
        <v>2</v>
      </c>
      <c r="L174" s="74">
        <f>ESE!AG169</f>
        <v>1</v>
      </c>
      <c r="M174" s="74">
        <f>ESE!AH169</f>
        <v>1</v>
      </c>
      <c r="N174" s="74">
        <f>ESE!AI169</f>
        <v>0</v>
      </c>
      <c r="O174" s="74">
        <f>ESE!AJ169</f>
        <v>5</v>
      </c>
      <c r="P174" s="74">
        <f>ESE!AK169</f>
        <v>12</v>
      </c>
      <c r="Q174" s="74">
        <f>ESE!AL169</f>
        <v>6</v>
      </c>
      <c r="R174" s="74">
        <f>ESE!AM169</f>
        <v>3</v>
      </c>
      <c r="S174" s="74">
        <f>ESE!AN169</f>
        <v>8</v>
      </c>
      <c r="T174" s="148">
        <f t="shared" si="9"/>
        <v>48</v>
      </c>
      <c r="U174" s="149">
        <f t="shared" si="10"/>
        <v>0.44444444444444442</v>
      </c>
      <c r="V174" s="149">
        <f t="shared" si="10"/>
        <v>0.83333333333333337</v>
      </c>
      <c r="W174" s="149">
        <f t="shared" si="10"/>
        <v>0.5</v>
      </c>
      <c r="X174" s="149">
        <f t="shared" si="10"/>
        <v>0.33333333333333331</v>
      </c>
      <c r="Y174" s="149">
        <f t="shared" si="10"/>
        <v>0.55555555555555558</v>
      </c>
      <c r="Z174" s="149">
        <f t="shared" si="10"/>
        <v>0</v>
      </c>
    </row>
    <row r="175" spans="1:26" ht="15.6">
      <c r="A175" s="143">
        <v>165</v>
      </c>
      <c r="B175" s="73" t="str">
        <f>'CAT I'!B175</f>
        <v>AME20188L</v>
      </c>
      <c r="C175" s="171" t="str">
        <f>'CAT I'!C175</f>
        <v>SRINATH P</v>
      </c>
      <c r="D175" s="74">
        <f>ESE!Y170</f>
        <v>1</v>
      </c>
      <c r="E175" s="74">
        <f>ESE!Z170</f>
        <v>1</v>
      </c>
      <c r="F175" s="74">
        <f>ESE!AA170</f>
        <v>1</v>
      </c>
      <c r="G175" s="74">
        <f>ESE!AB170</f>
        <v>1</v>
      </c>
      <c r="H175" s="74">
        <f>ESE!AC170</f>
        <v>1</v>
      </c>
      <c r="I175" s="74">
        <f>ESE!AD170</f>
        <v>1</v>
      </c>
      <c r="J175" s="74">
        <f>ESE!AE170</f>
        <v>1</v>
      </c>
      <c r="K175" s="74">
        <f>ESE!AF170</f>
        <v>1</v>
      </c>
      <c r="L175" s="74">
        <f>ESE!AG170</f>
        <v>1</v>
      </c>
      <c r="M175" s="74">
        <f>ESE!AH170</f>
        <v>2</v>
      </c>
      <c r="N175" s="74">
        <f>ESE!AI170</f>
        <v>7</v>
      </c>
      <c r="O175" s="74">
        <f>ESE!AJ170</f>
        <v>9</v>
      </c>
      <c r="P175" s="74">
        <f>ESE!AK170</f>
        <v>9</v>
      </c>
      <c r="Q175" s="74">
        <f>ESE!AL170</f>
        <v>7</v>
      </c>
      <c r="R175" s="74">
        <f>ESE!AM170</f>
        <v>7</v>
      </c>
      <c r="S175" s="74">
        <f>ESE!AN170</f>
        <v>8</v>
      </c>
      <c r="T175" s="148">
        <f t="shared" si="9"/>
        <v>58</v>
      </c>
      <c r="U175" s="149">
        <f t="shared" si="10"/>
        <v>0.61111111111111116</v>
      </c>
      <c r="V175" s="149">
        <f t="shared" si="10"/>
        <v>0.61111111111111116</v>
      </c>
      <c r="W175" s="149">
        <f t="shared" si="10"/>
        <v>0.5</v>
      </c>
      <c r="X175" s="149">
        <f t="shared" si="10"/>
        <v>0.5</v>
      </c>
      <c r="Y175" s="149">
        <f t="shared" si="10"/>
        <v>0.61111111111111116</v>
      </c>
      <c r="Z175" s="149">
        <f t="shared" si="10"/>
        <v>0.7</v>
      </c>
    </row>
    <row r="176" spans="1:26" ht="15.6">
      <c r="A176" s="143">
        <v>166</v>
      </c>
      <c r="B176" s="73" t="str">
        <f>'CAT I'!B176</f>
        <v>AME20189L</v>
      </c>
      <c r="C176" s="171" t="str">
        <f>'CAT I'!C176</f>
        <v>SRIVARSHAN M</v>
      </c>
      <c r="D176" s="74">
        <f>ESE!Y171</f>
        <v>1</v>
      </c>
      <c r="E176" s="74">
        <f>ESE!Z171</f>
        <v>1</v>
      </c>
      <c r="F176" s="74">
        <f>ESE!AA171</f>
        <v>1</v>
      </c>
      <c r="G176" s="74">
        <f>ESE!AB171</f>
        <v>1</v>
      </c>
      <c r="H176" s="74">
        <f>ESE!AC171</f>
        <v>1</v>
      </c>
      <c r="I176" s="74">
        <f>ESE!AD171</f>
        <v>1</v>
      </c>
      <c r="J176" s="74">
        <f>ESE!AE171</f>
        <v>2</v>
      </c>
      <c r="K176" s="74">
        <f>ESE!AF171</f>
        <v>1</v>
      </c>
      <c r="L176" s="74">
        <f>ESE!AG171</f>
        <v>2</v>
      </c>
      <c r="M176" s="74">
        <f>ESE!AH171</f>
        <v>2</v>
      </c>
      <c r="N176" s="74">
        <f>ESE!AI171</f>
        <v>6</v>
      </c>
      <c r="O176" s="74">
        <f>ESE!AJ171</f>
        <v>13</v>
      </c>
      <c r="P176" s="74">
        <f>ESE!AK171</f>
        <v>14</v>
      </c>
      <c r="Q176" s="74">
        <f>ESE!AL171</f>
        <v>9</v>
      </c>
      <c r="R176" s="74">
        <f>ESE!AM171</f>
        <v>9</v>
      </c>
      <c r="S176" s="74">
        <f>ESE!AN171</f>
        <v>11</v>
      </c>
      <c r="T176" s="148">
        <f t="shared" si="9"/>
        <v>75</v>
      </c>
      <c r="U176" s="149">
        <f t="shared" si="10"/>
        <v>0.83333333333333337</v>
      </c>
      <c r="V176" s="149">
        <f t="shared" si="10"/>
        <v>0.88888888888888884</v>
      </c>
      <c r="W176" s="149">
        <f t="shared" si="10"/>
        <v>0.61111111111111116</v>
      </c>
      <c r="X176" s="149">
        <f t="shared" si="10"/>
        <v>0.66666666666666663</v>
      </c>
      <c r="Y176" s="149">
        <f t="shared" si="10"/>
        <v>0.83333333333333337</v>
      </c>
      <c r="Z176" s="149">
        <f t="shared" si="10"/>
        <v>0.6</v>
      </c>
    </row>
    <row r="177" spans="1:26" ht="15.6">
      <c r="A177" s="143">
        <v>167</v>
      </c>
      <c r="B177" s="73" t="str">
        <f>'CAT I'!B177</f>
        <v>AME20190L</v>
      </c>
      <c r="C177" s="171" t="str">
        <f>'CAT I'!C177</f>
        <v>SURAJ KUMAR</v>
      </c>
      <c r="D177" s="74">
        <f>ESE!Y172</f>
        <v>2</v>
      </c>
      <c r="E177" s="74">
        <f>ESE!Z172</f>
        <v>2</v>
      </c>
      <c r="F177" s="74">
        <f>ESE!AA172</f>
        <v>2</v>
      </c>
      <c r="G177" s="74">
        <f>ESE!AB172</f>
        <v>2</v>
      </c>
      <c r="H177" s="74">
        <f>ESE!AC172</f>
        <v>2</v>
      </c>
      <c r="I177" s="74">
        <f>ESE!AD172</f>
        <v>2</v>
      </c>
      <c r="J177" s="74">
        <f>ESE!AE172</f>
        <v>2</v>
      </c>
      <c r="K177" s="74">
        <f>ESE!AF172</f>
        <v>2</v>
      </c>
      <c r="L177" s="74">
        <f>ESE!AG172</f>
        <v>2</v>
      </c>
      <c r="M177" s="74">
        <f>ESE!AH172</f>
        <v>2</v>
      </c>
      <c r="N177" s="74">
        <f>ESE!AI172</f>
        <v>8</v>
      </c>
      <c r="O177" s="74">
        <f>ESE!AJ172</f>
        <v>2</v>
      </c>
      <c r="P177" s="74">
        <f>ESE!AK172</f>
        <v>13</v>
      </c>
      <c r="Q177" s="74">
        <f>ESE!AL172</f>
        <v>11</v>
      </c>
      <c r="R177" s="74">
        <f>ESE!AM172</f>
        <v>7</v>
      </c>
      <c r="S177" s="74">
        <f>ESE!AN172</f>
        <v>2</v>
      </c>
      <c r="T177" s="148">
        <f t="shared" si="9"/>
        <v>63</v>
      </c>
      <c r="U177" s="149">
        <f t="shared" si="10"/>
        <v>0.33333333333333331</v>
      </c>
      <c r="V177" s="149">
        <f t="shared" si="10"/>
        <v>0.94444444444444442</v>
      </c>
      <c r="W177" s="149">
        <f t="shared" si="10"/>
        <v>0.83333333333333337</v>
      </c>
      <c r="X177" s="149">
        <f t="shared" si="10"/>
        <v>0.61111111111111116</v>
      </c>
      <c r="Y177" s="149">
        <f t="shared" si="10"/>
        <v>0.33333333333333331</v>
      </c>
      <c r="Z177" s="149">
        <f t="shared" si="10"/>
        <v>0.8</v>
      </c>
    </row>
    <row r="178" spans="1:26" ht="15.6">
      <c r="A178" s="143">
        <v>168</v>
      </c>
      <c r="B178" s="73" t="str">
        <f>'CAT I'!B178</f>
        <v>AME20191L</v>
      </c>
      <c r="C178" s="171" t="str">
        <f>'CAT I'!C178</f>
        <v>SURESH BALAJI</v>
      </c>
      <c r="D178" s="74">
        <f>ESE!Y173</f>
        <v>1</v>
      </c>
      <c r="E178" s="74">
        <f>ESE!Z173</f>
        <v>2</v>
      </c>
      <c r="F178" s="74">
        <f>ESE!AA173</f>
        <v>1</v>
      </c>
      <c r="G178" s="74">
        <f>ESE!AB173</f>
        <v>1</v>
      </c>
      <c r="H178" s="74">
        <f>ESE!AC173</f>
        <v>1</v>
      </c>
      <c r="I178" s="74">
        <f>ESE!AD173</f>
        <v>1</v>
      </c>
      <c r="J178" s="74">
        <f>ESE!AE173</f>
        <v>2</v>
      </c>
      <c r="K178" s="74">
        <f>ESE!AF173</f>
        <v>2</v>
      </c>
      <c r="L178" s="74">
        <f>ESE!AG173</f>
        <v>2</v>
      </c>
      <c r="M178" s="74">
        <f>ESE!AH173</f>
        <v>2</v>
      </c>
      <c r="N178" s="74">
        <f>ESE!AI173</f>
        <v>9</v>
      </c>
      <c r="O178" s="74">
        <f>ESE!AJ173</f>
        <v>3</v>
      </c>
      <c r="P178" s="74">
        <f>ESE!AK173</f>
        <v>6</v>
      </c>
      <c r="Q178" s="74">
        <f>ESE!AL173</f>
        <v>2</v>
      </c>
      <c r="R178" s="74">
        <f>ESE!AM173</f>
        <v>14</v>
      </c>
      <c r="S178" s="74">
        <f>ESE!AN173</f>
        <v>1</v>
      </c>
      <c r="T178" s="148">
        <f t="shared" si="9"/>
        <v>50</v>
      </c>
      <c r="U178" s="149">
        <f t="shared" si="10"/>
        <v>0.33333333333333331</v>
      </c>
      <c r="V178" s="149">
        <f t="shared" si="10"/>
        <v>0.44444444444444442</v>
      </c>
      <c r="W178" s="149">
        <f t="shared" si="10"/>
        <v>0.22222222222222221</v>
      </c>
      <c r="X178" s="149">
        <f t="shared" si="10"/>
        <v>1</v>
      </c>
      <c r="Y178" s="149">
        <f t="shared" si="10"/>
        <v>0.27777777777777779</v>
      </c>
      <c r="Z178" s="149">
        <f t="shared" si="10"/>
        <v>0.9</v>
      </c>
    </row>
    <row r="179" spans="1:26" ht="15.6">
      <c r="A179" s="143">
        <v>169</v>
      </c>
      <c r="B179" s="73" t="str">
        <f>'CAT I'!B179</f>
        <v>AME20193L</v>
      </c>
      <c r="C179" s="171" t="str">
        <f>'CAT I'!C179</f>
        <v>TEKENDRA THAPA</v>
      </c>
      <c r="D179" s="74">
        <f>ESE!Y174</f>
        <v>1</v>
      </c>
      <c r="E179" s="74">
        <f>ESE!Z174</f>
        <v>1</v>
      </c>
      <c r="F179" s="74">
        <f>ESE!AA174</f>
        <v>2</v>
      </c>
      <c r="G179" s="74">
        <f>ESE!AB174</f>
        <v>2</v>
      </c>
      <c r="H179" s="74">
        <f>ESE!AC174</f>
        <v>2</v>
      </c>
      <c r="I179" s="74">
        <f>ESE!AD174</f>
        <v>1</v>
      </c>
      <c r="J179" s="74">
        <f>ESE!AE174</f>
        <v>1</v>
      </c>
      <c r="K179" s="74">
        <f>ESE!AF174</f>
        <v>2</v>
      </c>
      <c r="L179" s="74">
        <f>ESE!AG174</f>
        <v>2</v>
      </c>
      <c r="M179" s="74">
        <f>ESE!AH174</f>
        <v>2</v>
      </c>
      <c r="N179" s="74">
        <f>ESE!AI174</f>
        <v>4</v>
      </c>
      <c r="O179" s="74">
        <f>ESE!AJ174</f>
        <v>13</v>
      </c>
      <c r="P179" s="74">
        <f>ESE!AK174</f>
        <v>8</v>
      </c>
      <c r="Q179" s="74">
        <f>ESE!AL174</f>
        <v>14</v>
      </c>
      <c r="R179" s="74">
        <f>ESE!AM174</f>
        <v>8</v>
      </c>
      <c r="S179" s="74">
        <f>ESE!AN174</f>
        <v>9</v>
      </c>
      <c r="T179" s="148">
        <f t="shared" si="9"/>
        <v>72</v>
      </c>
      <c r="U179" s="149">
        <f t="shared" si="10"/>
        <v>0.83333333333333337</v>
      </c>
      <c r="V179" s="149">
        <f t="shared" si="10"/>
        <v>0.66666666666666663</v>
      </c>
      <c r="W179" s="149">
        <f t="shared" si="10"/>
        <v>0.94444444444444442</v>
      </c>
      <c r="X179" s="149">
        <f t="shared" si="10"/>
        <v>0.61111111111111116</v>
      </c>
      <c r="Y179" s="149">
        <f t="shared" si="10"/>
        <v>0.72222222222222221</v>
      </c>
      <c r="Z179" s="149">
        <f t="shared" si="10"/>
        <v>0.4</v>
      </c>
    </row>
    <row r="180" spans="1:26" ht="15.6">
      <c r="A180" s="143">
        <v>170</v>
      </c>
      <c r="B180" s="73" t="str">
        <f>'CAT I'!B180</f>
        <v>AME20194L</v>
      </c>
      <c r="C180" s="171" t="str">
        <f>'CAT I'!C180</f>
        <v>THABRAZ AHMED</v>
      </c>
      <c r="D180" s="74">
        <f>ESE!Y175</f>
        <v>2</v>
      </c>
      <c r="E180" s="74">
        <f>ESE!Z175</f>
        <v>2</v>
      </c>
      <c r="F180" s="74">
        <f>ESE!AA175</f>
        <v>2</v>
      </c>
      <c r="G180" s="74">
        <f>ESE!AB175</f>
        <v>1</v>
      </c>
      <c r="H180" s="74">
        <f>ESE!AC175</f>
        <v>2</v>
      </c>
      <c r="I180" s="74">
        <f>ESE!AD175</f>
        <v>2</v>
      </c>
      <c r="J180" s="74">
        <f>ESE!AE175</f>
        <v>2</v>
      </c>
      <c r="K180" s="74">
        <f>ESE!AF175</f>
        <v>2</v>
      </c>
      <c r="L180" s="74">
        <f>ESE!AG175</f>
        <v>2</v>
      </c>
      <c r="M180" s="74">
        <f>ESE!AH175</f>
        <v>2</v>
      </c>
      <c r="N180" s="74">
        <f>ESE!AI175</f>
        <v>10</v>
      </c>
      <c r="O180" s="74">
        <f>ESE!AJ175</f>
        <v>3</v>
      </c>
      <c r="P180" s="74">
        <f>ESE!AK175</f>
        <v>2</v>
      </c>
      <c r="Q180" s="74">
        <f>ESE!AL175</f>
        <v>9</v>
      </c>
      <c r="R180" s="74">
        <f>ESE!AM175</f>
        <v>5</v>
      </c>
      <c r="S180" s="74">
        <f>ESE!AN175</f>
        <v>4</v>
      </c>
      <c r="T180" s="148">
        <f t="shared" si="9"/>
        <v>52</v>
      </c>
      <c r="U180" s="149">
        <f t="shared" si="10"/>
        <v>0.3888888888888889</v>
      </c>
      <c r="V180" s="149">
        <f t="shared" si="10"/>
        <v>0.27777777777777779</v>
      </c>
      <c r="W180" s="149">
        <f t="shared" si="10"/>
        <v>0.72222222222222221</v>
      </c>
      <c r="X180" s="149">
        <f t="shared" si="10"/>
        <v>0.5</v>
      </c>
      <c r="Y180" s="149">
        <f t="shared" si="10"/>
        <v>0.44444444444444442</v>
      </c>
      <c r="Z180" s="149">
        <f t="shared" si="10"/>
        <v>1</v>
      </c>
    </row>
    <row r="181" spans="1:26" ht="15.6">
      <c r="A181" s="143">
        <v>171</v>
      </c>
      <c r="B181" s="73" t="str">
        <f>'CAT I'!B181</f>
        <v>AME20195L</v>
      </c>
      <c r="C181" s="171" t="str">
        <f>'CAT I'!C181</f>
        <v>THEJESHWARAN</v>
      </c>
      <c r="D181" s="74">
        <f>ESE!Y176</f>
        <v>2</v>
      </c>
      <c r="E181" s="74">
        <f>ESE!Z176</f>
        <v>1</v>
      </c>
      <c r="F181" s="74">
        <f>ESE!AA176</f>
        <v>2</v>
      </c>
      <c r="G181" s="74">
        <f>ESE!AB176</f>
        <v>2</v>
      </c>
      <c r="H181" s="74">
        <f>ESE!AC176</f>
        <v>2</v>
      </c>
      <c r="I181" s="74">
        <f>ESE!AD176</f>
        <v>2</v>
      </c>
      <c r="J181" s="74">
        <f>ESE!AE176</f>
        <v>2</v>
      </c>
      <c r="K181" s="74">
        <f>ESE!AF176</f>
        <v>2</v>
      </c>
      <c r="L181" s="74">
        <f>ESE!AG176</f>
        <v>2</v>
      </c>
      <c r="M181" s="74">
        <f>ESE!AH176</f>
        <v>2</v>
      </c>
      <c r="N181" s="74">
        <f>ESE!AI176</f>
        <v>6</v>
      </c>
      <c r="O181" s="74">
        <f>ESE!AJ176</f>
        <v>8</v>
      </c>
      <c r="P181" s="74">
        <f>ESE!AK176</f>
        <v>13</v>
      </c>
      <c r="Q181" s="74">
        <f>ESE!AL176</f>
        <v>4</v>
      </c>
      <c r="R181" s="74">
        <f>ESE!AM176</f>
        <v>6</v>
      </c>
      <c r="S181" s="74">
        <f>ESE!AN176</f>
        <v>1</v>
      </c>
      <c r="T181" s="148">
        <f t="shared" si="9"/>
        <v>57</v>
      </c>
      <c r="U181" s="149">
        <f t="shared" si="10"/>
        <v>0.61111111111111116</v>
      </c>
      <c r="V181" s="149">
        <f t="shared" si="10"/>
        <v>0.94444444444444442</v>
      </c>
      <c r="W181" s="149">
        <f t="shared" si="10"/>
        <v>0.44444444444444442</v>
      </c>
      <c r="X181" s="149">
        <f t="shared" si="10"/>
        <v>0.55555555555555558</v>
      </c>
      <c r="Y181" s="149">
        <f t="shared" si="10"/>
        <v>0.27777777777777779</v>
      </c>
      <c r="Z181" s="149">
        <f t="shared" si="10"/>
        <v>0.6</v>
      </c>
    </row>
    <row r="182" spans="1:26" ht="15.6">
      <c r="A182" s="143">
        <v>172</v>
      </c>
      <c r="B182" s="73" t="str">
        <f>'CAT I'!B182</f>
        <v>AME20196L</v>
      </c>
      <c r="C182" s="171" t="str">
        <f>'CAT I'!C182</f>
        <v>TONY PLAYER M</v>
      </c>
      <c r="D182" s="74">
        <f>ESE!Y177</f>
        <v>1</v>
      </c>
      <c r="E182" s="74">
        <f>ESE!Z177</f>
        <v>1</v>
      </c>
      <c r="F182" s="74">
        <f>ESE!AA177</f>
        <v>2</v>
      </c>
      <c r="G182" s="74">
        <f>ESE!AB177</f>
        <v>2</v>
      </c>
      <c r="H182" s="74">
        <f>ESE!AC177</f>
        <v>2</v>
      </c>
      <c r="I182" s="74">
        <f>ESE!AD177</f>
        <v>2</v>
      </c>
      <c r="J182" s="74">
        <f>ESE!AE177</f>
        <v>2</v>
      </c>
      <c r="K182" s="74">
        <f>ESE!AF177</f>
        <v>2</v>
      </c>
      <c r="L182" s="74">
        <f>ESE!AG177</f>
        <v>2</v>
      </c>
      <c r="M182" s="74">
        <f>ESE!AH177</f>
        <v>2</v>
      </c>
      <c r="N182" s="74">
        <f>ESE!AI177</f>
        <v>1</v>
      </c>
      <c r="O182" s="74">
        <f>ESE!AJ177</f>
        <v>11</v>
      </c>
      <c r="P182" s="74">
        <f>ESE!AK177</f>
        <v>6</v>
      </c>
      <c r="Q182" s="74">
        <f>ESE!AL177</f>
        <v>4</v>
      </c>
      <c r="R182" s="74">
        <f>ESE!AM177</f>
        <v>12</v>
      </c>
      <c r="S182" s="74">
        <f>ESE!AN177</f>
        <v>1</v>
      </c>
      <c r="T182" s="148">
        <f t="shared" si="9"/>
        <v>53</v>
      </c>
      <c r="U182" s="149">
        <f t="shared" si="10"/>
        <v>0.72222222222222221</v>
      </c>
      <c r="V182" s="149">
        <f t="shared" si="10"/>
        <v>0.55555555555555558</v>
      </c>
      <c r="W182" s="149">
        <f t="shared" si="10"/>
        <v>0.44444444444444442</v>
      </c>
      <c r="X182" s="149">
        <f t="shared" si="10"/>
        <v>0.88888888888888884</v>
      </c>
      <c r="Y182" s="149">
        <f t="shared" si="10"/>
        <v>0.27777777777777779</v>
      </c>
      <c r="Z182" s="149">
        <f t="shared" si="10"/>
        <v>0.1</v>
      </c>
    </row>
    <row r="183" spans="1:26" ht="15.6">
      <c r="A183" s="143">
        <v>173</v>
      </c>
      <c r="B183" s="73" t="str">
        <f>'CAT I'!B183</f>
        <v>AME20197L</v>
      </c>
      <c r="C183" s="171" t="str">
        <f>'CAT I'!C183</f>
        <v>VIMAL P S</v>
      </c>
      <c r="D183" s="74">
        <f>ESE!Y178</f>
        <v>2</v>
      </c>
      <c r="E183" s="74">
        <f>ESE!Z178</f>
        <v>1</v>
      </c>
      <c r="F183" s="74">
        <f>ESE!AA178</f>
        <v>2</v>
      </c>
      <c r="G183" s="74">
        <f>ESE!AB178</f>
        <v>2</v>
      </c>
      <c r="H183" s="74">
        <f>ESE!AC178</f>
        <v>2</v>
      </c>
      <c r="I183" s="74">
        <f>ESE!AD178</f>
        <v>2</v>
      </c>
      <c r="J183" s="74">
        <f>ESE!AE178</f>
        <v>2</v>
      </c>
      <c r="K183" s="74">
        <f>ESE!AF178</f>
        <v>2</v>
      </c>
      <c r="L183" s="74">
        <f>ESE!AG178</f>
        <v>2</v>
      </c>
      <c r="M183" s="74">
        <f>ESE!AH178</f>
        <v>2</v>
      </c>
      <c r="N183" s="74">
        <f>ESE!AI178</f>
        <v>7</v>
      </c>
      <c r="O183" s="74">
        <f>ESE!AJ178</f>
        <v>6</v>
      </c>
      <c r="P183" s="74">
        <f>ESE!AK178</f>
        <v>4</v>
      </c>
      <c r="Q183" s="74">
        <f>ESE!AL178</f>
        <v>2</v>
      </c>
      <c r="R183" s="74">
        <f>ESE!AM178</f>
        <v>11</v>
      </c>
      <c r="S183" s="74">
        <f>ESE!AN178</f>
        <v>9</v>
      </c>
      <c r="T183" s="148">
        <f t="shared" si="9"/>
        <v>58</v>
      </c>
      <c r="U183" s="149">
        <f t="shared" si="10"/>
        <v>0.5</v>
      </c>
      <c r="V183" s="149">
        <f t="shared" si="10"/>
        <v>0.44444444444444442</v>
      </c>
      <c r="W183" s="149">
        <f t="shared" si="10"/>
        <v>0.33333333333333331</v>
      </c>
      <c r="X183" s="149">
        <f t="shared" si="10"/>
        <v>0.83333333333333337</v>
      </c>
      <c r="Y183" s="149">
        <f t="shared" si="10"/>
        <v>0.72222222222222221</v>
      </c>
      <c r="Z183" s="149">
        <f t="shared" si="10"/>
        <v>0.7</v>
      </c>
    </row>
    <row r="184" spans="1:26" ht="15.6">
      <c r="A184" s="143">
        <v>174</v>
      </c>
      <c r="B184" s="73" t="str">
        <f>'CAT I'!B184</f>
        <v>AME20198L</v>
      </c>
      <c r="C184" s="171" t="str">
        <f>'CAT I'!C184</f>
        <v>VISWABALAN M</v>
      </c>
      <c r="D184" s="74">
        <f>ESE!Y179</f>
        <v>2</v>
      </c>
      <c r="E184" s="74">
        <f>ESE!Z179</f>
        <v>1</v>
      </c>
      <c r="F184" s="74">
        <f>ESE!AA179</f>
        <v>2</v>
      </c>
      <c r="G184" s="74">
        <f>ESE!AB179</f>
        <v>2</v>
      </c>
      <c r="H184" s="74">
        <f>ESE!AC179</f>
        <v>2</v>
      </c>
      <c r="I184" s="74">
        <f>ESE!AD179</f>
        <v>2</v>
      </c>
      <c r="J184" s="74">
        <f>ESE!AE179</f>
        <v>2</v>
      </c>
      <c r="K184" s="74">
        <f>ESE!AF179</f>
        <v>2</v>
      </c>
      <c r="L184" s="74">
        <f>ESE!AG179</f>
        <v>2</v>
      </c>
      <c r="M184" s="74">
        <f>ESE!AH179</f>
        <v>2</v>
      </c>
      <c r="N184" s="74">
        <f>ESE!AI179</f>
        <v>5</v>
      </c>
      <c r="O184" s="74">
        <f>ESE!AJ179</f>
        <v>4</v>
      </c>
      <c r="P184" s="74">
        <f>ESE!AK179</f>
        <v>0</v>
      </c>
      <c r="Q184" s="74">
        <f>ESE!AL179</f>
        <v>2</v>
      </c>
      <c r="R184" s="74">
        <f>ESE!AM179</f>
        <v>13</v>
      </c>
      <c r="S184" s="74">
        <f>ESE!AN179</f>
        <v>12</v>
      </c>
      <c r="T184" s="148">
        <f t="shared" si="9"/>
        <v>55</v>
      </c>
      <c r="U184" s="149">
        <f t="shared" si="10"/>
        <v>0.3888888888888889</v>
      </c>
      <c r="V184" s="149">
        <f t="shared" si="10"/>
        <v>0.22222222222222221</v>
      </c>
      <c r="W184" s="149">
        <f t="shared" si="10"/>
        <v>0.33333333333333331</v>
      </c>
      <c r="X184" s="149">
        <f t="shared" si="10"/>
        <v>0.94444444444444442</v>
      </c>
      <c r="Y184" s="149">
        <f t="shared" si="10"/>
        <v>0.88888888888888884</v>
      </c>
      <c r="Z184" s="149">
        <f t="shared" si="10"/>
        <v>0.5</v>
      </c>
    </row>
    <row r="185" spans="1:26" ht="15.6">
      <c r="A185" s="143">
        <v>175</v>
      </c>
      <c r="B185" s="73" t="str">
        <f>'CAT I'!B185</f>
        <v>AME20199L</v>
      </c>
      <c r="C185" s="171" t="str">
        <f>'CAT I'!C185</f>
        <v>SHIVAM KUMAR SINGH</v>
      </c>
      <c r="D185" s="74">
        <f>ESE!Y180</f>
        <v>0</v>
      </c>
      <c r="E185" s="74">
        <f>ESE!Z180</f>
        <v>2</v>
      </c>
      <c r="F185" s="74">
        <f>ESE!AA180</f>
        <v>2</v>
      </c>
      <c r="G185" s="74">
        <f>ESE!AB180</f>
        <v>1</v>
      </c>
      <c r="H185" s="74">
        <f>ESE!AC180</f>
        <v>0</v>
      </c>
      <c r="I185" s="74">
        <f>ESE!AD180</f>
        <v>1</v>
      </c>
      <c r="J185" s="74">
        <f>ESE!AE180</f>
        <v>0</v>
      </c>
      <c r="K185" s="74">
        <f>ESE!AF180</f>
        <v>1</v>
      </c>
      <c r="L185" s="74">
        <f>ESE!AG180</f>
        <v>0</v>
      </c>
      <c r="M185" s="74">
        <f>ESE!AH180</f>
        <v>1</v>
      </c>
      <c r="N185" s="74">
        <f>ESE!AI180</f>
        <v>9</v>
      </c>
      <c r="O185" s="74">
        <f>ESE!AJ180</f>
        <v>10</v>
      </c>
      <c r="P185" s="74">
        <f>ESE!AK180</f>
        <v>3</v>
      </c>
      <c r="Q185" s="74">
        <f>ESE!AL180</f>
        <v>13</v>
      </c>
      <c r="R185" s="74">
        <f>ESE!AM180</f>
        <v>11</v>
      </c>
      <c r="S185" s="74">
        <f>ESE!AN180</f>
        <v>8</v>
      </c>
      <c r="T185" s="148">
        <f t="shared" si="9"/>
        <v>62</v>
      </c>
      <c r="U185" s="149">
        <f t="shared" si="10"/>
        <v>0.66666666666666663</v>
      </c>
      <c r="V185" s="149">
        <f t="shared" si="10"/>
        <v>0.33333333333333331</v>
      </c>
      <c r="W185" s="149">
        <f t="shared" si="10"/>
        <v>0.77777777777777779</v>
      </c>
      <c r="X185" s="149">
        <f t="shared" si="10"/>
        <v>0.66666666666666663</v>
      </c>
      <c r="Y185" s="149">
        <f t="shared" si="10"/>
        <v>0.5</v>
      </c>
      <c r="Z185" s="149">
        <f t="shared" si="10"/>
        <v>0.9</v>
      </c>
    </row>
    <row r="186" spans="1:26" ht="15.6">
      <c r="A186" s="143">
        <v>176</v>
      </c>
      <c r="B186" s="73" t="str">
        <f>'CAT I'!B186</f>
        <v>AME20200L</v>
      </c>
      <c r="C186" s="171" t="str">
        <f>'CAT I'!C186</f>
        <v>BENJAMIN GARRYSTON B</v>
      </c>
      <c r="D186" s="74">
        <f>ESE!Y181</f>
        <v>1</v>
      </c>
      <c r="E186" s="74">
        <f>ESE!Z181</f>
        <v>1</v>
      </c>
      <c r="F186" s="74">
        <f>ESE!AA181</f>
        <v>1</v>
      </c>
      <c r="G186" s="74">
        <f>ESE!AB181</f>
        <v>1</v>
      </c>
      <c r="H186" s="74">
        <f>ESE!AC181</f>
        <v>1</v>
      </c>
      <c r="I186" s="74">
        <f>ESE!AD181</f>
        <v>1</v>
      </c>
      <c r="J186" s="74">
        <f>ESE!AE181</f>
        <v>1</v>
      </c>
      <c r="K186" s="74">
        <f>ESE!AF181</f>
        <v>2</v>
      </c>
      <c r="L186" s="74">
        <f>ESE!AG181</f>
        <v>2</v>
      </c>
      <c r="M186" s="74">
        <f>ESE!AH181</f>
        <v>2</v>
      </c>
      <c r="N186" s="74">
        <f>ESE!AI181</f>
        <v>9</v>
      </c>
      <c r="O186" s="74">
        <f>ESE!AJ181</f>
        <v>11</v>
      </c>
      <c r="P186" s="74">
        <f>ESE!AK181</f>
        <v>8</v>
      </c>
      <c r="Q186" s="74">
        <f>ESE!AL181</f>
        <v>14</v>
      </c>
      <c r="R186" s="74">
        <f>ESE!AM181</f>
        <v>14</v>
      </c>
      <c r="S186" s="74">
        <f>ESE!AN181</f>
        <v>8</v>
      </c>
      <c r="T186" s="148">
        <f t="shared" si="9"/>
        <v>77</v>
      </c>
      <c r="U186" s="149">
        <f t="shared" si="10"/>
        <v>0.72222222222222221</v>
      </c>
      <c r="V186" s="149">
        <f t="shared" si="10"/>
        <v>0.55555555555555558</v>
      </c>
      <c r="W186" s="149">
        <f t="shared" si="10"/>
        <v>0.88888888888888884</v>
      </c>
      <c r="X186" s="149">
        <f t="shared" si="10"/>
        <v>0.94444444444444442</v>
      </c>
      <c r="Y186" s="149">
        <f t="shared" si="10"/>
        <v>0.66666666666666663</v>
      </c>
      <c r="Z186" s="149">
        <f t="shared" si="10"/>
        <v>0.9</v>
      </c>
    </row>
    <row r="187" spans="1:26" ht="15.6">
      <c r="A187" s="143">
        <v>177</v>
      </c>
      <c r="B187" s="73" t="str">
        <f>'CAT I'!B187</f>
        <v>AME20202L</v>
      </c>
      <c r="C187" s="171" t="str">
        <f>'CAT I'!C187</f>
        <v>SIVASAKTHI SRINIVASAN</v>
      </c>
      <c r="D187" s="74">
        <f>ESE!Y182</f>
        <v>1</v>
      </c>
      <c r="E187" s="74">
        <f>ESE!Z182</f>
        <v>1</v>
      </c>
      <c r="F187" s="74">
        <f>ESE!AA182</f>
        <v>1</v>
      </c>
      <c r="G187" s="74">
        <f>ESE!AB182</f>
        <v>1</v>
      </c>
      <c r="H187" s="74">
        <f>ESE!AC182</f>
        <v>1</v>
      </c>
      <c r="I187" s="74">
        <f>ESE!AD182</f>
        <v>1</v>
      </c>
      <c r="J187" s="74">
        <f>ESE!AE182</f>
        <v>1</v>
      </c>
      <c r="K187" s="74">
        <f>ESE!AF182</f>
        <v>1</v>
      </c>
      <c r="L187" s="74">
        <f>ESE!AG182</f>
        <v>2</v>
      </c>
      <c r="M187" s="74">
        <f>ESE!AH182</f>
        <v>1</v>
      </c>
      <c r="N187" s="74">
        <f>ESE!AI182</f>
        <v>6</v>
      </c>
      <c r="O187" s="74">
        <f>ESE!AJ182</f>
        <v>10</v>
      </c>
      <c r="P187" s="74">
        <f>ESE!AK182</f>
        <v>8</v>
      </c>
      <c r="Q187" s="74">
        <f>ESE!AL182</f>
        <v>11</v>
      </c>
      <c r="R187" s="74">
        <f>ESE!AM182</f>
        <v>7</v>
      </c>
      <c r="S187" s="74">
        <f>ESE!AN182</f>
        <v>7</v>
      </c>
      <c r="T187" s="148">
        <f t="shared" si="9"/>
        <v>60</v>
      </c>
      <c r="U187" s="149">
        <f t="shared" si="10"/>
        <v>0.66666666666666663</v>
      </c>
      <c r="V187" s="149">
        <f t="shared" si="10"/>
        <v>0.55555555555555558</v>
      </c>
      <c r="W187" s="149">
        <f t="shared" si="10"/>
        <v>0.72222222222222221</v>
      </c>
      <c r="X187" s="149">
        <f t="shared" si="10"/>
        <v>0.5</v>
      </c>
      <c r="Y187" s="149">
        <f t="shared" si="10"/>
        <v>0.55555555555555558</v>
      </c>
      <c r="Z187" s="149">
        <f t="shared" si="10"/>
        <v>0.6</v>
      </c>
    </row>
    <row r="188" spans="1:26" ht="15.6">
      <c r="A188" s="143">
        <v>178</v>
      </c>
      <c r="B188" s="73" t="str">
        <f>'CAT I'!B188</f>
        <v>AME20203L</v>
      </c>
      <c r="C188" s="171" t="str">
        <f>'CAT I'!C188</f>
        <v>RAJESH KUMAR R R</v>
      </c>
      <c r="D188" s="74">
        <f>ESE!Y183</f>
        <v>2</v>
      </c>
      <c r="E188" s="74">
        <f>ESE!Z183</f>
        <v>2</v>
      </c>
      <c r="F188" s="74">
        <f>ESE!AA183</f>
        <v>1</v>
      </c>
      <c r="G188" s="74">
        <f>ESE!AB183</f>
        <v>2</v>
      </c>
      <c r="H188" s="74">
        <f>ESE!AC183</f>
        <v>0</v>
      </c>
      <c r="I188" s="74">
        <f>ESE!AD183</f>
        <v>2</v>
      </c>
      <c r="J188" s="74">
        <f>ESE!AE183</f>
        <v>0</v>
      </c>
      <c r="K188" s="74">
        <f>ESE!AF183</f>
        <v>2</v>
      </c>
      <c r="L188" s="74">
        <f>ESE!AG183</f>
        <v>1</v>
      </c>
      <c r="M188" s="74">
        <f>ESE!AH183</f>
        <v>0</v>
      </c>
      <c r="N188" s="74">
        <f>ESE!AI183</f>
        <v>7</v>
      </c>
      <c r="O188" s="74">
        <f>ESE!AJ183</f>
        <v>2</v>
      </c>
      <c r="P188" s="74">
        <f>ESE!AK183</f>
        <v>8</v>
      </c>
      <c r="Q188" s="74">
        <f>ESE!AL183</f>
        <v>5</v>
      </c>
      <c r="R188" s="74">
        <f>ESE!AM183</f>
        <v>2</v>
      </c>
      <c r="S188" s="74">
        <f>ESE!AN183</f>
        <v>12</v>
      </c>
      <c r="T188" s="148">
        <f t="shared" si="9"/>
        <v>48</v>
      </c>
      <c r="U188" s="149">
        <f t="shared" si="10"/>
        <v>0.33333333333333331</v>
      </c>
      <c r="V188" s="149">
        <f t="shared" si="10"/>
        <v>0.61111111111111116</v>
      </c>
      <c r="W188" s="149">
        <f t="shared" si="10"/>
        <v>0.3888888888888889</v>
      </c>
      <c r="X188" s="149">
        <f t="shared" si="10"/>
        <v>0.22222222222222221</v>
      </c>
      <c r="Y188" s="149">
        <f t="shared" si="10"/>
        <v>0.72222222222222221</v>
      </c>
      <c r="Z188" s="149">
        <f t="shared" si="10"/>
        <v>0.7</v>
      </c>
    </row>
    <row r="189" spans="1:26" ht="15.6">
      <c r="A189" s="143">
        <v>179</v>
      </c>
      <c r="B189" s="73" t="str">
        <f>'CAT I'!B189</f>
        <v>AME20204L</v>
      </c>
      <c r="C189" s="171" t="str">
        <f>'CAT I'!C189</f>
        <v>ANRAJ SRICHANDAN</v>
      </c>
      <c r="D189" s="74">
        <f>ESE!Y184</f>
        <v>0</v>
      </c>
      <c r="E189" s="74">
        <f>ESE!Z184</f>
        <v>1</v>
      </c>
      <c r="F189" s="74">
        <f>ESE!AA184</f>
        <v>2</v>
      </c>
      <c r="G189" s="74">
        <f>ESE!AB184</f>
        <v>0</v>
      </c>
      <c r="H189" s="74">
        <f>ESE!AC184</f>
        <v>0</v>
      </c>
      <c r="I189" s="74">
        <f>ESE!AD184</f>
        <v>1</v>
      </c>
      <c r="J189" s="74">
        <f>ESE!AE184</f>
        <v>1</v>
      </c>
      <c r="K189" s="74">
        <f>ESE!AF184</f>
        <v>0</v>
      </c>
      <c r="L189" s="74">
        <f>ESE!AG184</f>
        <v>1</v>
      </c>
      <c r="M189" s="74">
        <f>ESE!AH184</f>
        <v>2</v>
      </c>
      <c r="N189" s="74">
        <f>ESE!AI184</f>
        <v>1</v>
      </c>
      <c r="O189" s="74">
        <f>ESE!AJ184</f>
        <v>10</v>
      </c>
      <c r="P189" s="74">
        <f>ESE!AK184</f>
        <v>6</v>
      </c>
      <c r="Q189" s="74">
        <f>ESE!AL184</f>
        <v>13</v>
      </c>
      <c r="R189" s="74">
        <f>ESE!AM184</f>
        <v>13</v>
      </c>
      <c r="S189" s="74">
        <f>ESE!AN184</f>
        <v>14</v>
      </c>
      <c r="T189" s="148">
        <f t="shared" si="9"/>
        <v>65</v>
      </c>
      <c r="U189" s="149">
        <f t="shared" si="10"/>
        <v>0.61111111111111116</v>
      </c>
      <c r="V189" s="149">
        <f t="shared" si="10"/>
        <v>0.44444444444444442</v>
      </c>
      <c r="W189" s="149">
        <f t="shared" si="10"/>
        <v>0.77777777777777779</v>
      </c>
      <c r="X189" s="149">
        <f t="shared" si="10"/>
        <v>0.77777777777777779</v>
      </c>
      <c r="Y189" s="149">
        <f t="shared" si="10"/>
        <v>0.94444444444444442</v>
      </c>
      <c r="Z189" s="149">
        <f t="shared" si="10"/>
        <v>0.1</v>
      </c>
    </row>
    <row r="190" spans="1:26" ht="15.6">
      <c r="A190" s="143">
        <v>180</v>
      </c>
      <c r="B190" s="73" t="str">
        <f>'CAT I'!B190</f>
        <v>AME20205L</v>
      </c>
      <c r="C190" s="171" t="str">
        <f>'CAT I'!C190</f>
        <v>GOWTHAMKUMAR M</v>
      </c>
      <c r="D190" s="74">
        <f>ESE!Y185</f>
        <v>1</v>
      </c>
      <c r="E190" s="74">
        <f>ESE!Z185</f>
        <v>1</v>
      </c>
      <c r="F190" s="74">
        <f>ESE!AA185</f>
        <v>1</v>
      </c>
      <c r="G190" s="74">
        <f>ESE!AB185</f>
        <v>1</v>
      </c>
      <c r="H190" s="74">
        <f>ESE!AC185</f>
        <v>1</v>
      </c>
      <c r="I190" s="74">
        <f>ESE!AD185</f>
        <v>1</v>
      </c>
      <c r="J190" s="74">
        <f>ESE!AE185</f>
        <v>1</v>
      </c>
      <c r="K190" s="74">
        <f>ESE!AF185</f>
        <v>1</v>
      </c>
      <c r="L190" s="74">
        <f>ESE!AG185</f>
        <v>1</v>
      </c>
      <c r="M190" s="74">
        <f>ESE!AH185</f>
        <v>1</v>
      </c>
      <c r="N190" s="74">
        <f>ESE!AI185</f>
        <v>6</v>
      </c>
      <c r="O190" s="74">
        <f>ESE!AJ185</f>
        <v>7</v>
      </c>
      <c r="P190" s="74">
        <f>ESE!AK185</f>
        <v>9</v>
      </c>
      <c r="Q190" s="74">
        <f>ESE!AL185</f>
        <v>9</v>
      </c>
      <c r="R190" s="74">
        <f>ESE!AM185</f>
        <v>8</v>
      </c>
      <c r="S190" s="74">
        <f>ESE!AN185</f>
        <v>9</v>
      </c>
      <c r="T190" s="148">
        <f t="shared" si="9"/>
        <v>58</v>
      </c>
      <c r="U190" s="149">
        <f t="shared" si="10"/>
        <v>0.5</v>
      </c>
      <c r="V190" s="149">
        <f t="shared" si="10"/>
        <v>0.61111111111111116</v>
      </c>
      <c r="W190" s="149">
        <f t="shared" si="10"/>
        <v>0.61111111111111116</v>
      </c>
      <c r="X190" s="149">
        <f t="shared" si="10"/>
        <v>0.55555555555555558</v>
      </c>
      <c r="Y190" s="149">
        <f t="shared" si="10"/>
        <v>0.61111111111111116</v>
      </c>
      <c r="Z190" s="149">
        <f t="shared" si="10"/>
        <v>0.6</v>
      </c>
    </row>
    <row r="191" spans="1:26" ht="15.6">
      <c r="A191" s="143">
        <v>181</v>
      </c>
      <c r="B191" s="73" t="str">
        <f>'CAT I'!B191</f>
        <v>AME20206L</v>
      </c>
      <c r="C191" s="171" t="str">
        <f>'CAT I'!C191</f>
        <v>MUHAMMED AZAN N</v>
      </c>
      <c r="D191" s="74">
        <f>ESE!Y186</f>
        <v>2</v>
      </c>
      <c r="E191" s="74">
        <f>ESE!Z186</f>
        <v>2</v>
      </c>
      <c r="F191" s="74">
        <f>ESE!AA186</f>
        <v>2</v>
      </c>
      <c r="G191" s="74">
        <f>ESE!AB186</f>
        <v>1</v>
      </c>
      <c r="H191" s="74">
        <f>ESE!AC186</f>
        <v>2</v>
      </c>
      <c r="I191" s="74">
        <f>ESE!AD186</f>
        <v>2</v>
      </c>
      <c r="J191" s="74">
        <f>ESE!AE186</f>
        <v>2</v>
      </c>
      <c r="K191" s="74">
        <f>ESE!AF186</f>
        <v>2</v>
      </c>
      <c r="L191" s="74">
        <f>ESE!AG186</f>
        <v>2</v>
      </c>
      <c r="M191" s="74">
        <f>ESE!AH186</f>
        <v>2</v>
      </c>
      <c r="N191" s="74">
        <f>ESE!AI186</f>
        <v>10</v>
      </c>
      <c r="O191" s="74">
        <f>ESE!AJ186</f>
        <v>9</v>
      </c>
      <c r="P191" s="74">
        <f>ESE!AK186</f>
        <v>4</v>
      </c>
      <c r="Q191" s="74">
        <f>ESE!AL186</f>
        <v>0</v>
      </c>
      <c r="R191" s="74">
        <f>ESE!AM186</f>
        <v>3</v>
      </c>
      <c r="S191" s="74">
        <f>ESE!AN186</f>
        <v>2</v>
      </c>
      <c r="T191" s="148">
        <f t="shared" si="9"/>
        <v>47</v>
      </c>
      <c r="U191" s="149">
        <f t="shared" si="10"/>
        <v>0.72222222222222221</v>
      </c>
      <c r="V191" s="149">
        <f t="shared" si="10"/>
        <v>0.3888888888888889</v>
      </c>
      <c r="W191" s="149">
        <f t="shared" si="10"/>
        <v>0.22222222222222221</v>
      </c>
      <c r="X191" s="149">
        <f t="shared" si="10"/>
        <v>0.3888888888888889</v>
      </c>
      <c r="Y191" s="149">
        <f t="shared" si="10"/>
        <v>0.33333333333333331</v>
      </c>
      <c r="Z191" s="149">
        <f t="shared" si="10"/>
        <v>1</v>
      </c>
    </row>
    <row r="192" spans="1:26" ht="15.6">
      <c r="A192" s="143">
        <v>182</v>
      </c>
      <c r="B192" s="73" t="str">
        <f>'CAT I'!B192</f>
        <v>AME20207L</v>
      </c>
      <c r="C192" s="171" t="str">
        <f>'CAT I'!C192</f>
        <v>YOGESHWARAN U U</v>
      </c>
      <c r="D192" s="74">
        <f>ESE!Y187</f>
        <v>0</v>
      </c>
      <c r="E192" s="74">
        <f>ESE!Z187</f>
        <v>0</v>
      </c>
      <c r="F192" s="74">
        <f>ESE!AA187</f>
        <v>2</v>
      </c>
      <c r="G192" s="74">
        <f>ESE!AB187</f>
        <v>0</v>
      </c>
      <c r="H192" s="74">
        <f>ESE!AC187</f>
        <v>0</v>
      </c>
      <c r="I192" s="74">
        <f>ESE!AD187</f>
        <v>1</v>
      </c>
      <c r="J192" s="74">
        <f>ESE!AE187</f>
        <v>2</v>
      </c>
      <c r="K192" s="74">
        <f>ESE!AF187</f>
        <v>1</v>
      </c>
      <c r="L192" s="74">
        <f>ESE!AG187</f>
        <v>1</v>
      </c>
      <c r="M192" s="74">
        <f>ESE!AH187</f>
        <v>2</v>
      </c>
      <c r="N192" s="74">
        <f>ESE!AI187</f>
        <v>8</v>
      </c>
      <c r="O192" s="74">
        <f>ESE!AJ187</f>
        <v>10</v>
      </c>
      <c r="P192" s="74">
        <f>ESE!AK187</f>
        <v>12</v>
      </c>
      <c r="Q192" s="74">
        <f>ESE!AL187</f>
        <v>10</v>
      </c>
      <c r="R192" s="74">
        <f>ESE!AM187</f>
        <v>12</v>
      </c>
      <c r="S192" s="74">
        <f>ESE!AN187</f>
        <v>11</v>
      </c>
      <c r="T192" s="148">
        <f t="shared" si="9"/>
        <v>72</v>
      </c>
      <c r="U192" s="149">
        <f t="shared" si="10"/>
        <v>0.55555555555555558</v>
      </c>
      <c r="V192" s="149">
        <f t="shared" si="10"/>
        <v>0.77777777777777779</v>
      </c>
      <c r="W192" s="149">
        <f t="shared" si="10"/>
        <v>0.61111111111111116</v>
      </c>
      <c r="X192" s="149">
        <f t="shared" si="10"/>
        <v>0.83333333333333337</v>
      </c>
      <c r="Y192" s="149">
        <f t="shared" si="10"/>
        <v>0.77777777777777779</v>
      </c>
      <c r="Z192" s="149">
        <f t="shared" si="10"/>
        <v>0.8</v>
      </c>
    </row>
    <row r="193" spans="1:26" ht="15.6">
      <c r="A193" s="143">
        <v>183</v>
      </c>
      <c r="B193" s="73" t="str">
        <f>'CAT I'!B193</f>
        <v>AME20208L</v>
      </c>
      <c r="C193" s="171" t="str">
        <f>'CAT I'!C193</f>
        <v>SWAYAM PAWAR</v>
      </c>
      <c r="D193" s="74">
        <f>ESE!Y188</f>
        <v>2</v>
      </c>
      <c r="E193" s="74">
        <f>ESE!Z188</f>
        <v>1</v>
      </c>
      <c r="F193" s="74">
        <f>ESE!AA188</f>
        <v>2</v>
      </c>
      <c r="G193" s="74">
        <f>ESE!AB188</f>
        <v>1</v>
      </c>
      <c r="H193" s="74">
        <f>ESE!AC188</f>
        <v>1</v>
      </c>
      <c r="I193" s="74">
        <f>ESE!AD188</f>
        <v>1</v>
      </c>
      <c r="J193" s="74">
        <f>ESE!AE188</f>
        <v>2</v>
      </c>
      <c r="K193" s="74">
        <f>ESE!AF188</f>
        <v>1</v>
      </c>
      <c r="L193" s="74">
        <f>ESE!AG188</f>
        <v>1</v>
      </c>
      <c r="M193" s="74">
        <f>ESE!AH188</f>
        <v>1</v>
      </c>
      <c r="N193" s="74">
        <f>ESE!AI188</f>
        <v>3</v>
      </c>
      <c r="O193" s="74">
        <f>ESE!AJ188</f>
        <v>3</v>
      </c>
      <c r="P193" s="74">
        <f>ESE!AK188</f>
        <v>3</v>
      </c>
      <c r="Q193" s="74">
        <f>ESE!AL188</f>
        <v>2</v>
      </c>
      <c r="R193" s="74">
        <f>ESE!AM188</f>
        <v>12</v>
      </c>
      <c r="S193" s="74">
        <f>ESE!AN188</f>
        <v>2</v>
      </c>
      <c r="T193" s="148">
        <f t="shared" si="9"/>
        <v>38</v>
      </c>
      <c r="U193" s="149">
        <f t="shared" si="10"/>
        <v>0.33333333333333331</v>
      </c>
      <c r="V193" s="149">
        <f t="shared" si="10"/>
        <v>0.33333333333333331</v>
      </c>
      <c r="W193" s="149">
        <f t="shared" si="10"/>
        <v>0.22222222222222221</v>
      </c>
      <c r="X193" s="149">
        <f t="shared" si="10"/>
        <v>0.83333333333333337</v>
      </c>
      <c r="Y193" s="149">
        <f t="shared" si="10"/>
        <v>0.22222222222222221</v>
      </c>
      <c r="Z193" s="149">
        <f t="shared" si="10"/>
        <v>0.3</v>
      </c>
    </row>
    <row r="194" spans="1:26" ht="15.6">
      <c r="A194" s="143">
        <v>184</v>
      </c>
      <c r="B194" s="73" t="str">
        <f>'CAT I'!B194</f>
        <v>AME20209L</v>
      </c>
      <c r="C194" s="171" t="str">
        <f>'CAT I'!C194</f>
        <v>DEEPAK S</v>
      </c>
      <c r="D194" s="74">
        <f>ESE!Y189</f>
        <v>2</v>
      </c>
      <c r="E194" s="74">
        <f>ESE!Z189</f>
        <v>2</v>
      </c>
      <c r="F194" s="74">
        <f>ESE!AA189</f>
        <v>2</v>
      </c>
      <c r="G194" s="74">
        <f>ESE!AB189</f>
        <v>1</v>
      </c>
      <c r="H194" s="74">
        <f>ESE!AC189</f>
        <v>2</v>
      </c>
      <c r="I194" s="74">
        <f>ESE!AD189</f>
        <v>2</v>
      </c>
      <c r="J194" s="74">
        <f>ESE!AE189</f>
        <v>2</v>
      </c>
      <c r="K194" s="74">
        <f>ESE!AF189</f>
        <v>2</v>
      </c>
      <c r="L194" s="74">
        <f>ESE!AG189</f>
        <v>2</v>
      </c>
      <c r="M194" s="74">
        <f>ESE!AH189</f>
        <v>2</v>
      </c>
      <c r="N194" s="74">
        <f>ESE!AI189</f>
        <v>6</v>
      </c>
      <c r="O194" s="74">
        <f>ESE!AJ189</f>
        <v>2</v>
      </c>
      <c r="P194" s="74">
        <f>ESE!AK189</f>
        <v>5</v>
      </c>
      <c r="Q194" s="74">
        <f>ESE!AL189</f>
        <v>7</v>
      </c>
      <c r="R194" s="74">
        <f>ESE!AM189</f>
        <v>3</v>
      </c>
      <c r="S194" s="74">
        <f>ESE!AN189</f>
        <v>5</v>
      </c>
      <c r="T194" s="148">
        <f t="shared" si="9"/>
        <v>47</v>
      </c>
      <c r="U194" s="149">
        <f t="shared" si="10"/>
        <v>0.33333333333333331</v>
      </c>
      <c r="V194" s="149">
        <f t="shared" si="10"/>
        <v>0.44444444444444442</v>
      </c>
      <c r="W194" s="149">
        <f t="shared" si="10"/>
        <v>0.61111111111111116</v>
      </c>
      <c r="X194" s="149">
        <f t="shared" si="10"/>
        <v>0.3888888888888889</v>
      </c>
      <c r="Y194" s="149">
        <f t="shared" si="10"/>
        <v>0.5</v>
      </c>
      <c r="Z194" s="149">
        <f t="shared" si="10"/>
        <v>0.6</v>
      </c>
    </row>
    <row r="195" spans="1:26" ht="15.6">
      <c r="A195" s="143">
        <v>185</v>
      </c>
      <c r="B195" s="73" t="str">
        <f>'CAT I'!B195</f>
        <v>AME20210L</v>
      </c>
      <c r="C195" s="171" t="str">
        <f>'CAT I'!C195</f>
        <v>MOHAN RAJ S</v>
      </c>
      <c r="D195" s="74">
        <f>ESE!Y190</f>
        <v>2</v>
      </c>
      <c r="E195" s="74">
        <f>ESE!Z190</f>
        <v>1</v>
      </c>
      <c r="F195" s="74">
        <f>ESE!AA190</f>
        <v>2</v>
      </c>
      <c r="G195" s="74">
        <f>ESE!AB190</f>
        <v>1</v>
      </c>
      <c r="H195" s="74">
        <f>ESE!AC190</f>
        <v>2</v>
      </c>
      <c r="I195" s="74">
        <f>ESE!AD190</f>
        <v>2</v>
      </c>
      <c r="J195" s="74">
        <f>ESE!AE190</f>
        <v>2</v>
      </c>
      <c r="K195" s="74">
        <f>ESE!AF190</f>
        <v>2</v>
      </c>
      <c r="L195" s="74">
        <f>ESE!AG190</f>
        <v>2</v>
      </c>
      <c r="M195" s="74">
        <f>ESE!AH190</f>
        <v>2</v>
      </c>
      <c r="N195" s="74">
        <f>ESE!AI190</f>
        <v>6</v>
      </c>
      <c r="O195" s="74">
        <f>ESE!AJ190</f>
        <v>9</v>
      </c>
      <c r="P195" s="74">
        <f>ESE!AK190</f>
        <v>8</v>
      </c>
      <c r="Q195" s="74">
        <f>ESE!AL190</f>
        <v>11</v>
      </c>
      <c r="R195" s="74">
        <f>ESE!AM190</f>
        <v>8</v>
      </c>
      <c r="S195" s="74">
        <f>ESE!AN190</f>
        <v>10</v>
      </c>
      <c r="T195" s="148">
        <f t="shared" si="9"/>
        <v>70</v>
      </c>
      <c r="U195" s="149">
        <f t="shared" si="10"/>
        <v>0.66666666666666663</v>
      </c>
      <c r="V195" s="149">
        <f t="shared" si="10"/>
        <v>0.61111111111111116</v>
      </c>
      <c r="W195" s="149">
        <f t="shared" si="10"/>
        <v>0.83333333333333337</v>
      </c>
      <c r="X195" s="149">
        <f t="shared" si="10"/>
        <v>0.66666666666666663</v>
      </c>
      <c r="Y195" s="149">
        <f t="shared" si="10"/>
        <v>0.77777777777777779</v>
      </c>
      <c r="Z195" s="149">
        <f t="shared" si="10"/>
        <v>0.6</v>
      </c>
    </row>
    <row r="196" spans="1:26" ht="15.6">
      <c r="A196" s="143">
        <v>186</v>
      </c>
      <c r="B196" s="73" t="str">
        <f>'CAT I'!B196</f>
        <v>AME20211L</v>
      </c>
      <c r="C196" s="171" t="str">
        <f>'CAT I'!C196</f>
        <v>SANJAY V</v>
      </c>
      <c r="D196" s="74">
        <f>ESE!Y191</f>
        <v>2</v>
      </c>
      <c r="E196" s="74">
        <f>ESE!Z191</f>
        <v>1</v>
      </c>
      <c r="F196" s="74">
        <f>ESE!AA191</f>
        <v>1</v>
      </c>
      <c r="G196" s="74">
        <f>ESE!AB191</f>
        <v>1</v>
      </c>
      <c r="H196" s="74">
        <f>ESE!AC191</f>
        <v>2</v>
      </c>
      <c r="I196" s="74">
        <f>ESE!AD191</f>
        <v>1</v>
      </c>
      <c r="J196" s="74">
        <f>ESE!AE191</f>
        <v>2</v>
      </c>
      <c r="K196" s="74">
        <f>ESE!AF191</f>
        <v>1</v>
      </c>
      <c r="L196" s="74">
        <f>ESE!AG191</f>
        <v>1</v>
      </c>
      <c r="M196" s="74">
        <f>ESE!AH191</f>
        <v>1</v>
      </c>
      <c r="N196" s="74">
        <f>ESE!AI191</f>
        <v>1</v>
      </c>
      <c r="O196" s="74">
        <f>ESE!AJ191</f>
        <v>1</v>
      </c>
      <c r="P196" s="74">
        <f>ESE!AK191</f>
        <v>11</v>
      </c>
      <c r="Q196" s="74">
        <f>ESE!AL191</f>
        <v>7</v>
      </c>
      <c r="R196" s="74">
        <f>ESE!AM191</f>
        <v>11</v>
      </c>
      <c r="S196" s="74">
        <f>ESE!AN191</f>
        <v>9</v>
      </c>
      <c r="T196" s="148">
        <f t="shared" si="9"/>
        <v>53</v>
      </c>
      <c r="U196" s="149">
        <f t="shared" si="10"/>
        <v>0.22222222222222221</v>
      </c>
      <c r="V196" s="149">
        <f t="shared" si="10"/>
        <v>0.72222222222222221</v>
      </c>
      <c r="W196" s="149">
        <f t="shared" si="10"/>
        <v>0.55555555555555558</v>
      </c>
      <c r="X196" s="149">
        <f t="shared" si="10"/>
        <v>0.77777777777777779</v>
      </c>
      <c r="Y196" s="149">
        <f t="shared" si="10"/>
        <v>0.61111111111111116</v>
      </c>
      <c r="Z196" s="149">
        <f t="shared" si="10"/>
        <v>0.1</v>
      </c>
    </row>
    <row r="197" spans="1:26" ht="15.6">
      <c r="A197" s="143">
        <v>187</v>
      </c>
      <c r="B197" s="73" t="str">
        <f>'CAT I'!B197</f>
        <v>AME20213L</v>
      </c>
      <c r="C197" s="171" t="str">
        <f>'CAT I'!C197</f>
        <v>MANOKARAN R</v>
      </c>
      <c r="D197" s="74">
        <f>ESE!Y192</f>
        <v>2</v>
      </c>
      <c r="E197" s="74">
        <f>ESE!Z192</f>
        <v>1</v>
      </c>
      <c r="F197" s="74">
        <f>ESE!AA192</f>
        <v>2</v>
      </c>
      <c r="G197" s="74">
        <f>ESE!AB192</f>
        <v>2</v>
      </c>
      <c r="H197" s="74">
        <f>ESE!AC192</f>
        <v>2</v>
      </c>
      <c r="I197" s="74">
        <f>ESE!AD192</f>
        <v>2</v>
      </c>
      <c r="J197" s="74">
        <f>ESE!AE192</f>
        <v>2</v>
      </c>
      <c r="K197" s="74">
        <f>ESE!AF192</f>
        <v>2</v>
      </c>
      <c r="L197" s="74">
        <f>ESE!AG192</f>
        <v>2</v>
      </c>
      <c r="M197" s="74">
        <f>ESE!AH192</f>
        <v>2</v>
      </c>
      <c r="N197" s="74">
        <f>ESE!AI192</f>
        <v>5</v>
      </c>
      <c r="O197" s="74">
        <f>ESE!AJ192</f>
        <v>6</v>
      </c>
      <c r="P197" s="74">
        <f>ESE!AK192</f>
        <v>2</v>
      </c>
      <c r="Q197" s="74">
        <f>ESE!AL192</f>
        <v>4</v>
      </c>
      <c r="R197" s="74">
        <f>ESE!AM192</f>
        <v>4</v>
      </c>
      <c r="S197" s="74">
        <f>ESE!AN192</f>
        <v>7</v>
      </c>
      <c r="T197" s="148">
        <f t="shared" si="9"/>
        <v>47</v>
      </c>
      <c r="U197" s="149">
        <f t="shared" si="10"/>
        <v>0.5</v>
      </c>
      <c r="V197" s="149">
        <f t="shared" si="10"/>
        <v>0.33333333333333331</v>
      </c>
      <c r="W197" s="149">
        <f t="shared" si="10"/>
        <v>0.44444444444444442</v>
      </c>
      <c r="X197" s="149">
        <f t="shared" si="10"/>
        <v>0.44444444444444442</v>
      </c>
      <c r="Y197" s="149">
        <f t="shared" si="10"/>
        <v>0.61111111111111116</v>
      </c>
      <c r="Z197" s="149">
        <f t="shared" si="10"/>
        <v>0.5</v>
      </c>
    </row>
    <row r="198" spans="1:26" ht="15.6">
      <c r="A198" s="143">
        <v>188</v>
      </c>
      <c r="B198" s="73" t="str">
        <f>'CAT I'!B198</f>
        <v>AME20214L</v>
      </c>
      <c r="C198" s="171" t="str">
        <f>'CAT I'!C198</f>
        <v>VISHAL S E</v>
      </c>
      <c r="D198" s="74">
        <f>ESE!Y193</f>
        <v>2</v>
      </c>
      <c r="E198" s="74">
        <f>ESE!Z193</f>
        <v>0</v>
      </c>
      <c r="F198" s="74">
        <f>ESE!AA193</f>
        <v>2</v>
      </c>
      <c r="G198" s="74">
        <f>ESE!AB193</f>
        <v>0</v>
      </c>
      <c r="H198" s="74">
        <f>ESE!AC193</f>
        <v>2</v>
      </c>
      <c r="I198" s="74">
        <f>ESE!AD193</f>
        <v>1</v>
      </c>
      <c r="J198" s="74">
        <f>ESE!AE193</f>
        <v>0</v>
      </c>
      <c r="K198" s="74">
        <f>ESE!AF193</f>
        <v>2</v>
      </c>
      <c r="L198" s="74">
        <f>ESE!AG193</f>
        <v>2</v>
      </c>
      <c r="M198" s="74">
        <f>ESE!AH193</f>
        <v>2</v>
      </c>
      <c r="N198" s="74">
        <f>ESE!AI193</f>
        <v>1</v>
      </c>
      <c r="O198" s="74">
        <f>ESE!AJ193</f>
        <v>14</v>
      </c>
      <c r="P198" s="74">
        <f>ESE!AK193</f>
        <v>5</v>
      </c>
      <c r="Q198" s="74">
        <f>ESE!AL193</f>
        <v>8</v>
      </c>
      <c r="R198" s="74">
        <f>ESE!AM193</f>
        <v>6</v>
      </c>
      <c r="S198" s="74">
        <f>ESE!AN193</f>
        <v>1</v>
      </c>
      <c r="T198" s="148">
        <f t="shared" si="9"/>
        <v>48</v>
      </c>
      <c r="U198" s="149">
        <f t="shared" si="10"/>
        <v>0.88888888888888884</v>
      </c>
      <c r="V198" s="149">
        <f t="shared" si="10"/>
        <v>0.3888888888888889</v>
      </c>
      <c r="W198" s="149">
        <f t="shared" si="10"/>
        <v>0.61111111111111116</v>
      </c>
      <c r="X198" s="149">
        <f t="shared" si="10"/>
        <v>0.44444444444444442</v>
      </c>
      <c r="Y198" s="149">
        <f t="shared" si="10"/>
        <v>0.27777777777777779</v>
      </c>
      <c r="Z198" s="149">
        <f t="shared" si="10"/>
        <v>0.1</v>
      </c>
    </row>
    <row r="199" spans="1:26" ht="15.6">
      <c r="A199" s="143">
        <v>189</v>
      </c>
      <c r="B199" s="73" t="str">
        <f>'CAT I'!B199</f>
        <v>AME20215L</v>
      </c>
      <c r="C199" s="171" t="str">
        <f>'CAT I'!C199</f>
        <v>STEPHENSON K</v>
      </c>
      <c r="D199" s="74">
        <f>ESE!Y194</f>
        <v>1</v>
      </c>
      <c r="E199" s="74">
        <f>ESE!Z194</f>
        <v>2</v>
      </c>
      <c r="F199" s="74">
        <f>ESE!AA194</f>
        <v>1</v>
      </c>
      <c r="G199" s="74">
        <f>ESE!AB194</f>
        <v>2</v>
      </c>
      <c r="H199" s="74">
        <f>ESE!AC194</f>
        <v>2</v>
      </c>
      <c r="I199" s="74">
        <f>ESE!AD194</f>
        <v>1</v>
      </c>
      <c r="J199" s="74">
        <f>ESE!AE194</f>
        <v>1</v>
      </c>
      <c r="K199" s="74">
        <f>ESE!AF194</f>
        <v>1</v>
      </c>
      <c r="L199" s="74">
        <f>ESE!AG194</f>
        <v>1</v>
      </c>
      <c r="M199" s="74">
        <f>ESE!AH194</f>
        <v>2</v>
      </c>
      <c r="N199" s="74">
        <f>ESE!AI194</f>
        <v>7</v>
      </c>
      <c r="O199" s="74">
        <f>ESE!AJ194</f>
        <v>10</v>
      </c>
      <c r="P199" s="74">
        <f>ESE!AK194</f>
        <v>13</v>
      </c>
      <c r="Q199" s="74">
        <f>ESE!AL194</f>
        <v>7</v>
      </c>
      <c r="R199" s="74">
        <f>ESE!AM194</f>
        <v>14</v>
      </c>
      <c r="S199" s="74">
        <f>ESE!AN194</f>
        <v>13</v>
      </c>
      <c r="T199" s="148">
        <f t="shared" si="9"/>
        <v>78</v>
      </c>
      <c r="U199" s="149">
        <f t="shared" si="10"/>
        <v>0.72222222222222221</v>
      </c>
      <c r="V199" s="149">
        <f t="shared" si="10"/>
        <v>0.88888888888888884</v>
      </c>
      <c r="W199" s="149">
        <f t="shared" si="10"/>
        <v>0.55555555555555558</v>
      </c>
      <c r="X199" s="149">
        <f t="shared" si="10"/>
        <v>0.88888888888888884</v>
      </c>
      <c r="Y199" s="149">
        <f t="shared" si="10"/>
        <v>0.88888888888888884</v>
      </c>
      <c r="Z199" s="149">
        <f t="shared" si="10"/>
        <v>0.7</v>
      </c>
    </row>
    <row r="200" spans="1:26" ht="15.6">
      <c r="A200" s="143">
        <v>190</v>
      </c>
      <c r="B200" s="73" t="str">
        <f>'CAT I'!B200</f>
        <v>AME20217L</v>
      </c>
      <c r="C200" s="171" t="str">
        <f>'CAT I'!C200</f>
        <v>Dinesh Kumar</v>
      </c>
      <c r="D200" s="74">
        <f>ESE!Y195</f>
        <v>2</v>
      </c>
      <c r="E200" s="74">
        <f>ESE!Z195</f>
        <v>2</v>
      </c>
      <c r="F200" s="74">
        <f>ESE!AA195</f>
        <v>1</v>
      </c>
      <c r="G200" s="74">
        <f>ESE!AB195</f>
        <v>1</v>
      </c>
      <c r="H200" s="74">
        <f>ESE!AC195</f>
        <v>1</v>
      </c>
      <c r="I200" s="74">
        <f>ESE!AD195</f>
        <v>1</v>
      </c>
      <c r="J200" s="74">
        <f>ESE!AE195</f>
        <v>2</v>
      </c>
      <c r="K200" s="74">
        <f>ESE!AF195</f>
        <v>1</v>
      </c>
      <c r="L200" s="74">
        <f>ESE!AG195</f>
        <v>2</v>
      </c>
      <c r="M200" s="74">
        <f>ESE!AH195</f>
        <v>2</v>
      </c>
      <c r="N200" s="74">
        <f>ESE!AI195</f>
        <v>7</v>
      </c>
      <c r="O200" s="74">
        <f>ESE!AJ195</f>
        <v>14</v>
      </c>
      <c r="P200" s="74">
        <f>ESE!AK195</f>
        <v>11</v>
      </c>
      <c r="Q200" s="74">
        <f>ESE!AL195</f>
        <v>13</v>
      </c>
      <c r="R200" s="74">
        <f>ESE!AM195</f>
        <v>14</v>
      </c>
      <c r="S200" s="74">
        <f>ESE!AN195</f>
        <v>14</v>
      </c>
      <c r="T200" s="148">
        <f t="shared" si="9"/>
        <v>88</v>
      </c>
      <c r="U200" s="149">
        <f t="shared" si="10"/>
        <v>1</v>
      </c>
      <c r="V200" s="149">
        <f t="shared" si="10"/>
        <v>0.72222222222222221</v>
      </c>
      <c r="W200" s="149">
        <f t="shared" si="10"/>
        <v>0.83333333333333337</v>
      </c>
      <c r="X200" s="149">
        <f t="shared" si="10"/>
        <v>0.94444444444444442</v>
      </c>
      <c r="Y200" s="149">
        <f t="shared" si="10"/>
        <v>1</v>
      </c>
      <c r="Z200" s="149">
        <f t="shared" si="10"/>
        <v>0.7</v>
      </c>
    </row>
    <row r="201" spans="1:26" ht="15.6">
      <c r="A201" s="143">
        <v>191</v>
      </c>
      <c r="B201" s="73" t="str">
        <f>'CAT I'!B201</f>
        <v>AME20218L</v>
      </c>
      <c r="C201" s="171" t="str">
        <f>'CAT I'!C201</f>
        <v>Vignesh. P</v>
      </c>
      <c r="D201" s="74">
        <f>ESE!Y196</f>
        <v>0</v>
      </c>
      <c r="E201" s="74">
        <f>ESE!Z196</f>
        <v>2</v>
      </c>
      <c r="F201" s="74">
        <f>ESE!AA196</f>
        <v>1</v>
      </c>
      <c r="G201" s="74">
        <f>ESE!AB196</f>
        <v>0</v>
      </c>
      <c r="H201" s="74">
        <f>ESE!AC196</f>
        <v>2</v>
      </c>
      <c r="I201" s="74">
        <f>ESE!AD196</f>
        <v>0</v>
      </c>
      <c r="J201" s="74">
        <f>ESE!AE196</f>
        <v>2</v>
      </c>
      <c r="K201" s="74">
        <f>ESE!AF196</f>
        <v>1</v>
      </c>
      <c r="L201" s="74">
        <f>ESE!AG196</f>
        <v>0</v>
      </c>
      <c r="M201" s="74">
        <f>ESE!AH196</f>
        <v>2</v>
      </c>
      <c r="N201" s="74">
        <f>ESE!AI196</f>
        <v>6</v>
      </c>
      <c r="O201" s="74">
        <f>ESE!AJ196</f>
        <v>14</v>
      </c>
      <c r="P201" s="74">
        <f>ESE!AK196</f>
        <v>14</v>
      </c>
      <c r="Q201" s="74">
        <f>ESE!AL196</f>
        <v>9</v>
      </c>
      <c r="R201" s="74">
        <f>ESE!AM196</f>
        <v>3</v>
      </c>
      <c r="S201" s="74">
        <f>ESE!AN196</f>
        <v>9</v>
      </c>
      <c r="T201" s="148">
        <f t="shared" si="9"/>
        <v>65</v>
      </c>
      <c r="U201" s="149">
        <f t="shared" si="10"/>
        <v>0.88888888888888884</v>
      </c>
      <c r="V201" s="149">
        <f t="shared" si="10"/>
        <v>0.83333333333333337</v>
      </c>
      <c r="W201" s="149">
        <f t="shared" si="10"/>
        <v>0.61111111111111116</v>
      </c>
      <c r="X201" s="149">
        <f t="shared" si="10"/>
        <v>0.33333333333333331</v>
      </c>
      <c r="Y201" s="149">
        <f t="shared" si="10"/>
        <v>0.61111111111111116</v>
      </c>
      <c r="Z201" s="149">
        <f t="shared" si="10"/>
        <v>0.6</v>
      </c>
    </row>
    <row r="202" spans="1:26" ht="15.6">
      <c r="A202" s="143">
        <v>192</v>
      </c>
      <c r="B202" s="73" t="str">
        <f>'CAT I'!B202</f>
        <v>AME20219L</v>
      </c>
      <c r="C202" s="171" t="str">
        <f>'CAT I'!C202</f>
        <v>JOBIN J</v>
      </c>
      <c r="D202" s="74">
        <f>ESE!Y197</f>
        <v>1</v>
      </c>
      <c r="E202" s="74">
        <f>ESE!Z197</f>
        <v>1</v>
      </c>
      <c r="F202" s="74">
        <f>ESE!AA197</f>
        <v>2</v>
      </c>
      <c r="G202" s="74">
        <f>ESE!AB197</f>
        <v>1</v>
      </c>
      <c r="H202" s="74">
        <f>ESE!AC197</f>
        <v>1</v>
      </c>
      <c r="I202" s="74">
        <f>ESE!AD197</f>
        <v>1</v>
      </c>
      <c r="J202" s="74">
        <f>ESE!AE197</f>
        <v>2</v>
      </c>
      <c r="K202" s="74">
        <f>ESE!AF197</f>
        <v>1</v>
      </c>
      <c r="L202" s="74">
        <f>ESE!AG197</f>
        <v>2</v>
      </c>
      <c r="M202" s="74">
        <f>ESE!AH197</f>
        <v>1</v>
      </c>
      <c r="N202" s="74">
        <f>ESE!AI197</f>
        <v>9</v>
      </c>
      <c r="O202" s="74">
        <f>ESE!AJ197</f>
        <v>10</v>
      </c>
      <c r="P202" s="74">
        <f>ESE!AK197</f>
        <v>8</v>
      </c>
      <c r="Q202" s="74">
        <f>ESE!AL197</f>
        <v>8</v>
      </c>
      <c r="R202" s="74">
        <f>ESE!AM197</f>
        <v>9</v>
      </c>
      <c r="S202" s="74">
        <f>ESE!AN197</f>
        <v>10</v>
      </c>
      <c r="T202" s="148">
        <f t="shared" si="9"/>
        <v>67</v>
      </c>
      <c r="U202" s="149">
        <f t="shared" si="10"/>
        <v>0.66666666666666663</v>
      </c>
      <c r="V202" s="149">
        <f t="shared" si="10"/>
        <v>0.61111111111111116</v>
      </c>
      <c r="W202" s="149">
        <f t="shared" si="10"/>
        <v>0.55555555555555558</v>
      </c>
      <c r="X202" s="149">
        <f t="shared" si="10"/>
        <v>0.66666666666666663</v>
      </c>
      <c r="Y202" s="149">
        <f t="shared" si="10"/>
        <v>0.72222222222222221</v>
      </c>
      <c r="Z202" s="149">
        <f t="shared" si="10"/>
        <v>0.9</v>
      </c>
    </row>
    <row r="203" spans="1:26" ht="15.6">
      <c r="A203" s="143">
        <v>193</v>
      </c>
      <c r="B203" s="73" t="str">
        <f>'CAT I'!B203</f>
        <v>AME20220L</v>
      </c>
      <c r="C203" s="171" t="str">
        <f>'CAT I'!C203</f>
        <v>ANGELICO CLIFFORD P RAYEN L</v>
      </c>
      <c r="D203" s="74">
        <f>ESE!Y198</f>
        <v>2</v>
      </c>
      <c r="E203" s="74">
        <f>ESE!Z198</f>
        <v>1</v>
      </c>
      <c r="F203" s="74">
        <f>ESE!AA198</f>
        <v>2</v>
      </c>
      <c r="G203" s="74">
        <f>ESE!AB198</f>
        <v>1</v>
      </c>
      <c r="H203" s="74">
        <f>ESE!AC198</f>
        <v>2</v>
      </c>
      <c r="I203" s="74">
        <f>ESE!AD198</f>
        <v>2</v>
      </c>
      <c r="J203" s="74">
        <f>ESE!AE198</f>
        <v>2</v>
      </c>
      <c r="K203" s="74">
        <f>ESE!AF198</f>
        <v>2</v>
      </c>
      <c r="L203" s="74">
        <f>ESE!AG198</f>
        <v>2</v>
      </c>
      <c r="M203" s="74">
        <f>ESE!AH198</f>
        <v>2</v>
      </c>
      <c r="N203" s="74">
        <f>ESE!AI198</f>
        <v>9</v>
      </c>
      <c r="O203" s="74">
        <f>ESE!AJ198</f>
        <v>13</v>
      </c>
      <c r="P203" s="74">
        <f>ESE!AK198</f>
        <v>4</v>
      </c>
      <c r="Q203" s="74">
        <f>ESE!AL198</f>
        <v>8</v>
      </c>
      <c r="R203" s="74">
        <f>ESE!AM198</f>
        <v>7</v>
      </c>
      <c r="S203" s="74">
        <f>ESE!AN198</f>
        <v>13</v>
      </c>
      <c r="T203" s="148">
        <f t="shared" si="9"/>
        <v>72</v>
      </c>
      <c r="U203" s="149">
        <f t="shared" si="10"/>
        <v>0.88888888888888884</v>
      </c>
      <c r="V203" s="149">
        <f t="shared" si="10"/>
        <v>0.3888888888888889</v>
      </c>
      <c r="W203" s="149">
        <f t="shared" si="10"/>
        <v>0.66666666666666663</v>
      </c>
      <c r="X203" s="149">
        <f t="shared" si="10"/>
        <v>0.61111111111111116</v>
      </c>
      <c r="Y203" s="149">
        <f t="shared" si="10"/>
        <v>0.94444444444444442</v>
      </c>
      <c r="Z203" s="149">
        <f t="shared" si="10"/>
        <v>0.9</v>
      </c>
    </row>
    <row r="204" spans="1:26" ht="15.6">
      <c r="A204" s="143">
        <v>194</v>
      </c>
      <c r="B204" s="73" t="str">
        <f>'CAT I'!B204</f>
        <v>AME20221L</v>
      </c>
      <c r="C204" s="171" t="str">
        <f>'CAT I'!C204</f>
        <v>SIBI R</v>
      </c>
      <c r="D204" s="74">
        <f>ESE!Y199</f>
        <v>2</v>
      </c>
      <c r="E204" s="74">
        <f>ESE!Z199</f>
        <v>2</v>
      </c>
      <c r="F204" s="74">
        <f>ESE!AA199</f>
        <v>2</v>
      </c>
      <c r="G204" s="74">
        <f>ESE!AB199</f>
        <v>2</v>
      </c>
      <c r="H204" s="74">
        <f>ESE!AC199</f>
        <v>2</v>
      </c>
      <c r="I204" s="74">
        <f>ESE!AD199</f>
        <v>2</v>
      </c>
      <c r="J204" s="74">
        <f>ESE!AE199</f>
        <v>2</v>
      </c>
      <c r="K204" s="74">
        <f>ESE!AF199</f>
        <v>2</v>
      </c>
      <c r="L204" s="74">
        <f>ESE!AG199</f>
        <v>2</v>
      </c>
      <c r="M204" s="74">
        <f>ESE!AH199</f>
        <v>2</v>
      </c>
      <c r="N204" s="74">
        <f>ESE!AI199</f>
        <v>8</v>
      </c>
      <c r="O204" s="74">
        <f>ESE!AJ199</f>
        <v>2</v>
      </c>
      <c r="P204" s="74">
        <f>ESE!AK199</f>
        <v>13</v>
      </c>
      <c r="Q204" s="74">
        <f>ESE!AL199</f>
        <v>11</v>
      </c>
      <c r="R204" s="74">
        <f>ESE!AM199</f>
        <v>7</v>
      </c>
      <c r="S204" s="74">
        <f>ESE!AN199</f>
        <v>2</v>
      </c>
      <c r="T204" s="148">
        <f t="shared" si="9"/>
        <v>63</v>
      </c>
      <c r="U204" s="149">
        <f t="shared" si="10"/>
        <v>0.33333333333333331</v>
      </c>
      <c r="V204" s="149">
        <f t="shared" si="10"/>
        <v>0.94444444444444442</v>
      </c>
      <c r="W204" s="149">
        <f t="shared" si="10"/>
        <v>0.83333333333333337</v>
      </c>
      <c r="X204" s="149">
        <f t="shared" si="10"/>
        <v>0.61111111111111116</v>
      </c>
      <c r="Y204" s="149">
        <f t="shared" si="10"/>
        <v>0.33333333333333331</v>
      </c>
      <c r="Z204" s="149">
        <f t="shared" si="10"/>
        <v>0.8</v>
      </c>
    </row>
    <row r="205" spans="1:26" ht="15.6">
      <c r="A205" s="143">
        <v>195</v>
      </c>
      <c r="B205" s="73" t="str">
        <f>'CAT I'!B205</f>
        <v>AME20222L</v>
      </c>
      <c r="C205" s="171" t="str">
        <f>'CAT I'!C205</f>
        <v>A.MOHAMED ASIK</v>
      </c>
      <c r="D205" s="74">
        <f>ESE!Y200</f>
        <v>2</v>
      </c>
      <c r="E205" s="74">
        <f>ESE!Z200</f>
        <v>2</v>
      </c>
      <c r="F205" s="74">
        <f>ESE!AA200</f>
        <v>2</v>
      </c>
      <c r="G205" s="74">
        <f>ESE!AB200</f>
        <v>2</v>
      </c>
      <c r="H205" s="74">
        <f>ESE!AC200</f>
        <v>2</v>
      </c>
      <c r="I205" s="74">
        <f>ESE!AD200</f>
        <v>2</v>
      </c>
      <c r="J205" s="74">
        <f>ESE!AE200</f>
        <v>2</v>
      </c>
      <c r="K205" s="74">
        <f>ESE!AF200</f>
        <v>1</v>
      </c>
      <c r="L205" s="74">
        <f>ESE!AG200</f>
        <v>1</v>
      </c>
      <c r="M205" s="74">
        <f>ESE!AH200</f>
        <v>2</v>
      </c>
      <c r="N205" s="74">
        <f>ESE!AI200</f>
        <v>8</v>
      </c>
      <c r="O205" s="74">
        <f>ESE!AJ200</f>
        <v>11</v>
      </c>
      <c r="P205" s="74">
        <f>ESE!AK200</f>
        <v>13</v>
      </c>
      <c r="Q205" s="74">
        <f>ESE!AL200</f>
        <v>14</v>
      </c>
      <c r="R205" s="74">
        <f>ESE!AM200</f>
        <v>12</v>
      </c>
      <c r="S205" s="74">
        <f>ESE!AN200</f>
        <v>12</v>
      </c>
      <c r="T205" s="148">
        <f t="shared" si="9"/>
        <v>88</v>
      </c>
      <c r="U205" s="149">
        <f t="shared" si="10"/>
        <v>0.83333333333333337</v>
      </c>
      <c r="V205" s="149">
        <f t="shared" si="10"/>
        <v>0.94444444444444442</v>
      </c>
      <c r="W205" s="149">
        <f t="shared" si="10"/>
        <v>1</v>
      </c>
      <c r="X205" s="149">
        <f t="shared" si="10"/>
        <v>0.83333333333333337</v>
      </c>
      <c r="Y205" s="149">
        <f t="shared" si="10"/>
        <v>0.83333333333333337</v>
      </c>
      <c r="Z205" s="149">
        <f t="shared" si="10"/>
        <v>0.8</v>
      </c>
    </row>
    <row r="206" spans="1:26" ht="15.6">
      <c r="A206" s="143">
        <v>196</v>
      </c>
      <c r="B206" s="73" t="str">
        <f>'CAT I'!B206</f>
        <v>AME20223L</v>
      </c>
      <c r="C206" s="171" t="str">
        <f>'CAT I'!C206</f>
        <v>GUHAN S</v>
      </c>
      <c r="D206" s="74">
        <f>ESE!Y201</f>
        <v>1</v>
      </c>
      <c r="E206" s="74">
        <f>ESE!Z201</f>
        <v>1</v>
      </c>
      <c r="F206" s="74">
        <f>ESE!AA201</f>
        <v>2</v>
      </c>
      <c r="G206" s="74">
        <f>ESE!AB201</f>
        <v>1</v>
      </c>
      <c r="H206" s="74">
        <f>ESE!AC201</f>
        <v>2</v>
      </c>
      <c r="I206" s="74">
        <f>ESE!AD201</f>
        <v>1</v>
      </c>
      <c r="J206" s="74">
        <f>ESE!AE201</f>
        <v>2</v>
      </c>
      <c r="K206" s="74">
        <f>ESE!AF201</f>
        <v>2</v>
      </c>
      <c r="L206" s="74">
        <f>ESE!AG201</f>
        <v>2</v>
      </c>
      <c r="M206" s="74">
        <f>ESE!AH201</f>
        <v>1</v>
      </c>
      <c r="N206" s="74">
        <f>ESE!AI201</f>
        <v>0</v>
      </c>
      <c r="O206" s="74">
        <f>ESE!AJ201</f>
        <v>9</v>
      </c>
      <c r="P206" s="74">
        <f>ESE!AK201</f>
        <v>7</v>
      </c>
      <c r="Q206" s="74">
        <f>ESE!AL201</f>
        <v>12</v>
      </c>
      <c r="R206" s="74">
        <f>ESE!AM201</f>
        <v>2</v>
      </c>
      <c r="S206" s="74">
        <f>ESE!AN201</f>
        <v>7</v>
      </c>
      <c r="T206" s="148">
        <f t="shared" si="9"/>
        <v>52</v>
      </c>
      <c r="U206" s="149">
        <f t="shared" si="10"/>
        <v>0.61111111111111116</v>
      </c>
      <c r="V206" s="149">
        <f t="shared" si="10"/>
        <v>0.55555555555555558</v>
      </c>
      <c r="W206" s="149">
        <f t="shared" si="10"/>
        <v>0.83333333333333337</v>
      </c>
      <c r="X206" s="149">
        <f t="shared" si="10"/>
        <v>0.33333333333333331</v>
      </c>
      <c r="Y206" s="149">
        <f t="shared" si="10"/>
        <v>0.55555555555555558</v>
      </c>
      <c r="Z206" s="149">
        <f t="shared" si="10"/>
        <v>0</v>
      </c>
    </row>
    <row r="207" spans="1:26" ht="15.6">
      <c r="A207" s="143">
        <v>197</v>
      </c>
      <c r="B207" s="73" t="str">
        <f>'CAT I'!B207</f>
        <v>AME20224L</v>
      </c>
      <c r="C207" s="171" t="str">
        <f>'CAT I'!C207</f>
        <v>DEEPAK KUMAR.S</v>
      </c>
      <c r="D207" s="74">
        <f>ESE!Y202</f>
        <v>2</v>
      </c>
      <c r="E207" s="74">
        <f>ESE!Z202</f>
        <v>2</v>
      </c>
      <c r="F207" s="74">
        <f>ESE!AA202</f>
        <v>2</v>
      </c>
      <c r="G207" s="74">
        <f>ESE!AB202</f>
        <v>2</v>
      </c>
      <c r="H207" s="74">
        <f>ESE!AC202</f>
        <v>2</v>
      </c>
      <c r="I207" s="74">
        <f>ESE!AD202</f>
        <v>2</v>
      </c>
      <c r="J207" s="74">
        <f>ESE!AE202</f>
        <v>2</v>
      </c>
      <c r="K207" s="74">
        <f>ESE!AF202</f>
        <v>2</v>
      </c>
      <c r="L207" s="74">
        <f>ESE!AG202</f>
        <v>2</v>
      </c>
      <c r="M207" s="74">
        <f>ESE!AH202</f>
        <v>2</v>
      </c>
      <c r="N207" s="74">
        <f>ESE!AI202</f>
        <v>8</v>
      </c>
      <c r="O207" s="74">
        <f>ESE!AJ202</f>
        <v>2</v>
      </c>
      <c r="P207" s="74">
        <f>ESE!AK202</f>
        <v>13</v>
      </c>
      <c r="Q207" s="74">
        <f>ESE!AL202</f>
        <v>11</v>
      </c>
      <c r="R207" s="74">
        <f>ESE!AM202</f>
        <v>7</v>
      </c>
      <c r="S207" s="74">
        <f>ESE!AN202</f>
        <v>2</v>
      </c>
      <c r="T207" s="148">
        <f t="shared" si="9"/>
        <v>63</v>
      </c>
      <c r="U207" s="149">
        <f t="shared" si="10"/>
        <v>0.33333333333333331</v>
      </c>
      <c r="V207" s="149">
        <f t="shared" si="10"/>
        <v>0.94444444444444442</v>
      </c>
      <c r="W207" s="149">
        <f t="shared" si="10"/>
        <v>0.83333333333333337</v>
      </c>
      <c r="X207" s="149">
        <f t="shared" si="10"/>
        <v>0.61111111111111116</v>
      </c>
      <c r="Y207" s="149">
        <f t="shared" si="10"/>
        <v>0.33333333333333331</v>
      </c>
      <c r="Z207" s="149">
        <f t="shared" si="10"/>
        <v>0.8</v>
      </c>
    </row>
    <row r="208" spans="1:26" ht="15.6">
      <c r="A208" s="143">
        <v>198</v>
      </c>
      <c r="B208" s="73" t="str">
        <f>'CAT I'!B208</f>
        <v>AME20225L</v>
      </c>
      <c r="C208" s="171" t="str">
        <f>'CAT I'!C208</f>
        <v>BALAJI R</v>
      </c>
      <c r="D208" s="74">
        <f>ESE!Y203</f>
        <v>1</v>
      </c>
      <c r="E208" s="74">
        <f>ESE!Z203</f>
        <v>1</v>
      </c>
      <c r="F208" s="74">
        <f>ESE!AA203</f>
        <v>1</v>
      </c>
      <c r="G208" s="74">
        <f>ESE!AB203</f>
        <v>2</v>
      </c>
      <c r="H208" s="74">
        <f>ESE!AC203</f>
        <v>2</v>
      </c>
      <c r="I208" s="74">
        <f>ESE!AD203</f>
        <v>1</v>
      </c>
      <c r="J208" s="74">
        <f>ESE!AE203</f>
        <v>2</v>
      </c>
      <c r="K208" s="74">
        <f>ESE!AF203</f>
        <v>2</v>
      </c>
      <c r="L208" s="74">
        <f>ESE!AG203</f>
        <v>2</v>
      </c>
      <c r="M208" s="74">
        <f>ESE!AH203</f>
        <v>1</v>
      </c>
      <c r="N208" s="74">
        <f>ESE!AI203</f>
        <v>10</v>
      </c>
      <c r="O208" s="74">
        <f>ESE!AJ203</f>
        <v>13</v>
      </c>
      <c r="P208" s="74">
        <f>ESE!AK203</f>
        <v>14</v>
      </c>
      <c r="Q208" s="74">
        <f>ESE!AL203</f>
        <v>10</v>
      </c>
      <c r="R208" s="74">
        <f>ESE!AM203</f>
        <v>13</v>
      </c>
      <c r="S208" s="74">
        <f>ESE!AN203</f>
        <v>13</v>
      </c>
      <c r="T208" s="148">
        <f t="shared" ref="T208:T230" si="11">SUM(D208:S208)</f>
        <v>88</v>
      </c>
      <c r="U208" s="149">
        <f t="shared" si="10"/>
        <v>0.83333333333333337</v>
      </c>
      <c r="V208" s="149">
        <f t="shared" si="10"/>
        <v>0.94444444444444442</v>
      </c>
      <c r="W208" s="149">
        <f t="shared" si="10"/>
        <v>0.72222222222222221</v>
      </c>
      <c r="X208" s="149">
        <f t="shared" si="10"/>
        <v>0.94444444444444442</v>
      </c>
      <c r="Y208" s="149">
        <f t="shared" si="10"/>
        <v>0.88888888888888884</v>
      </c>
      <c r="Z208" s="149">
        <f t="shared" si="10"/>
        <v>1</v>
      </c>
    </row>
    <row r="209" spans="1:26" ht="15.6">
      <c r="A209" s="143">
        <v>199</v>
      </c>
      <c r="B209" s="73" t="str">
        <f>'CAT I'!B209</f>
        <v>AME20226L</v>
      </c>
      <c r="C209" s="171" t="str">
        <f>'CAT I'!C209</f>
        <v>JOEL STANLEY JONES</v>
      </c>
      <c r="D209" s="74">
        <f>ESE!Y204</f>
        <v>1</v>
      </c>
      <c r="E209" s="74">
        <f>ESE!Z204</f>
        <v>2</v>
      </c>
      <c r="F209" s="74">
        <f>ESE!AA204</f>
        <v>2</v>
      </c>
      <c r="G209" s="74">
        <f>ESE!AB204</f>
        <v>1</v>
      </c>
      <c r="H209" s="74">
        <f>ESE!AC204</f>
        <v>1</v>
      </c>
      <c r="I209" s="74">
        <f>ESE!AD204</f>
        <v>2</v>
      </c>
      <c r="J209" s="74">
        <f>ESE!AE204</f>
        <v>1</v>
      </c>
      <c r="K209" s="74">
        <f>ESE!AF204</f>
        <v>1</v>
      </c>
      <c r="L209" s="74">
        <f>ESE!AG204</f>
        <v>1</v>
      </c>
      <c r="M209" s="74">
        <f>ESE!AH204</f>
        <v>1</v>
      </c>
      <c r="N209" s="74">
        <f>ESE!AI204</f>
        <v>10</v>
      </c>
      <c r="O209" s="74">
        <f>ESE!AJ204</f>
        <v>13</v>
      </c>
      <c r="P209" s="74">
        <f>ESE!AK204</f>
        <v>5</v>
      </c>
      <c r="Q209" s="74">
        <f>ESE!AL204</f>
        <v>0</v>
      </c>
      <c r="R209" s="74">
        <f>ESE!AM204</f>
        <v>6</v>
      </c>
      <c r="S209" s="74">
        <f>ESE!AN204</f>
        <v>13</v>
      </c>
      <c r="T209" s="148">
        <f t="shared" si="11"/>
        <v>60</v>
      </c>
      <c r="U209" s="149">
        <f t="shared" si="10"/>
        <v>0.88888888888888884</v>
      </c>
      <c r="V209" s="149">
        <f t="shared" si="10"/>
        <v>0.44444444444444442</v>
      </c>
      <c r="W209" s="149">
        <f t="shared" si="10"/>
        <v>0.16666666666666666</v>
      </c>
      <c r="X209" s="149">
        <f t="shared" si="10"/>
        <v>0.44444444444444442</v>
      </c>
      <c r="Y209" s="149">
        <f t="shared" si="10"/>
        <v>0.83333333333333337</v>
      </c>
      <c r="Z209" s="149">
        <f t="shared" si="10"/>
        <v>1</v>
      </c>
    </row>
    <row r="210" spans="1:26" ht="15.6">
      <c r="A210" s="143">
        <v>200</v>
      </c>
      <c r="B210" s="73" t="str">
        <f>'CAT I'!B210</f>
        <v>AME20227L</v>
      </c>
      <c r="C210" s="171" t="str">
        <f>'CAT I'!C210</f>
        <v>AMS VARGHEES</v>
      </c>
      <c r="D210" s="74">
        <f>ESE!Y205</f>
        <v>1</v>
      </c>
      <c r="E210" s="74">
        <f>ESE!Z205</f>
        <v>2</v>
      </c>
      <c r="F210" s="74">
        <f>ESE!AA205</f>
        <v>2</v>
      </c>
      <c r="G210" s="74">
        <f>ESE!AB205</f>
        <v>1</v>
      </c>
      <c r="H210" s="74">
        <f>ESE!AC205</f>
        <v>1</v>
      </c>
      <c r="I210" s="74">
        <f>ESE!AD205</f>
        <v>2</v>
      </c>
      <c r="J210" s="74">
        <f>ESE!AE205</f>
        <v>2</v>
      </c>
      <c r="K210" s="74">
        <f>ESE!AF205</f>
        <v>2</v>
      </c>
      <c r="L210" s="74">
        <f>ESE!AG205</f>
        <v>2</v>
      </c>
      <c r="M210" s="74">
        <f>ESE!AH205</f>
        <v>2</v>
      </c>
      <c r="N210" s="74">
        <f>ESE!AI205</f>
        <v>1</v>
      </c>
      <c r="O210" s="74">
        <f>ESE!AJ205</f>
        <v>12</v>
      </c>
      <c r="P210" s="74">
        <f>ESE!AK205</f>
        <v>0</v>
      </c>
      <c r="Q210" s="74">
        <f>ESE!AL205</f>
        <v>13</v>
      </c>
      <c r="R210" s="74">
        <f>ESE!AM205</f>
        <v>5</v>
      </c>
      <c r="S210" s="74">
        <f>ESE!AN205</f>
        <v>10</v>
      </c>
      <c r="T210" s="148">
        <f t="shared" si="11"/>
        <v>58</v>
      </c>
      <c r="U210" s="149">
        <f t="shared" si="10"/>
        <v>0.83333333333333337</v>
      </c>
      <c r="V210" s="149">
        <f t="shared" si="10"/>
        <v>0.16666666666666666</v>
      </c>
      <c r="W210" s="149">
        <f t="shared" si="10"/>
        <v>0.88888888888888884</v>
      </c>
      <c r="X210" s="149">
        <f t="shared" ref="U210:Z231" si="12">SUMIF(($D$9:$S$9),X$9,($D210:$S210))/X$10</f>
        <v>0.5</v>
      </c>
      <c r="Y210" s="149">
        <f t="shared" si="12"/>
        <v>0.77777777777777779</v>
      </c>
      <c r="Z210" s="149">
        <f t="shared" si="12"/>
        <v>0.1</v>
      </c>
    </row>
    <row r="211" spans="1:26" ht="15.6">
      <c r="A211" s="143">
        <v>201</v>
      </c>
      <c r="B211" s="73" t="str">
        <f>'CAT I'!B211</f>
        <v>AME20228L</v>
      </c>
      <c r="C211" s="171" t="str">
        <f>'CAT I'!C211</f>
        <v>ROJES J</v>
      </c>
      <c r="D211" s="74">
        <f>ESE!Y206</f>
        <v>2</v>
      </c>
      <c r="E211" s="74">
        <f>ESE!Z206</f>
        <v>2</v>
      </c>
      <c r="F211" s="74">
        <f>ESE!AA206</f>
        <v>2</v>
      </c>
      <c r="G211" s="74">
        <f>ESE!AB206</f>
        <v>2</v>
      </c>
      <c r="H211" s="74">
        <f>ESE!AC206</f>
        <v>1</v>
      </c>
      <c r="I211" s="74">
        <f>ESE!AD206</f>
        <v>2</v>
      </c>
      <c r="J211" s="74">
        <f>ESE!AE206</f>
        <v>1</v>
      </c>
      <c r="K211" s="74">
        <f>ESE!AF206</f>
        <v>2</v>
      </c>
      <c r="L211" s="74">
        <f>ESE!AG206</f>
        <v>1</v>
      </c>
      <c r="M211" s="74">
        <f>ESE!AH206</f>
        <v>2</v>
      </c>
      <c r="N211" s="74">
        <f>ESE!AI206</f>
        <v>8</v>
      </c>
      <c r="O211" s="74">
        <f>ESE!AJ206</f>
        <v>8</v>
      </c>
      <c r="P211" s="74">
        <f>ESE!AK206</f>
        <v>8</v>
      </c>
      <c r="Q211" s="74">
        <f>ESE!AL206</f>
        <v>14</v>
      </c>
      <c r="R211" s="74">
        <f>ESE!AM206</f>
        <v>10</v>
      </c>
      <c r="S211" s="74">
        <f>ESE!AN206</f>
        <v>12</v>
      </c>
      <c r="T211" s="148">
        <f t="shared" si="11"/>
        <v>77</v>
      </c>
      <c r="U211" s="149">
        <f t="shared" si="12"/>
        <v>0.66666666666666663</v>
      </c>
      <c r="V211" s="149">
        <f t="shared" si="12"/>
        <v>0.66666666666666663</v>
      </c>
      <c r="W211" s="149">
        <f t="shared" si="12"/>
        <v>0.94444444444444442</v>
      </c>
      <c r="X211" s="149">
        <f t="shared" si="12"/>
        <v>0.72222222222222221</v>
      </c>
      <c r="Y211" s="149">
        <f t="shared" si="12"/>
        <v>0.83333333333333337</v>
      </c>
      <c r="Z211" s="149">
        <f t="shared" si="12"/>
        <v>0.8</v>
      </c>
    </row>
    <row r="212" spans="1:26" ht="15.6">
      <c r="A212" s="143">
        <v>202</v>
      </c>
      <c r="B212" s="73" t="str">
        <f>'CAT I'!B212</f>
        <v>AME20229L</v>
      </c>
      <c r="C212" s="171" t="str">
        <f>'CAT I'!C212</f>
        <v>SANKARA NARAYANAN E</v>
      </c>
      <c r="D212" s="74">
        <f>ESE!Y207</f>
        <v>2</v>
      </c>
      <c r="E212" s="74">
        <f>ESE!Z207</f>
        <v>1</v>
      </c>
      <c r="F212" s="74">
        <f>ESE!AA207</f>
        <v>2</v>
      </c>
      <c r="G212" s="74">
        <f>ESE!AB207</f>
        <v>1</v>
      </c>
      <c r="H212" s="74">
        <f>ESE!AC207</f>
        <v>2</v>
      </c>
      <c r="I212" s="74">
        <f>ESE!AD207</f>
        <v>1</v>
      </c>
      <c r="J212" s="74">
        <f>ESE!AE207</f>
        <v>1</v>
      </c>
      <c r="K212" s="74">
        <f>ESE!AF207</f>
        <v>1</v>
      </c>
      <c r="L212" s="74">
        <f>ESE!AG207</f>
        <v>2</v>
      </c>
      <c r="M212" s="74">
        <f>ESE!AH207</f>
        <v>2</v>
      </c>
      <c r="N212" s="74">
        <f>ESE!AI207</f>
        <v>9</v>
      </c>
      <c r="O212" s="74">
        <f>ESE!AJ207</f>
        <v>13</v>
      </c>
      <c r="P212" s="74">
        <f>ESE!AK207</f>
        <v>14</v>
      </c>
      <c r="Q212" s="74">
        <f>ESE!AL207</f>
        <v>11</v>
      </c>
      <c r="R212" s="74">
        <f>ESE!AM207</f>
        <v>14</v>
      </c>
      <c r="S212" s="74">
        <f>ESE!AN207</f>
        <v>12</v>
      </c>
      <c r="T212" s="148">
        <f t="shared" si="11"/>
        <v>88</v>
      </c>
      <c r="U212" s="149">
        <f t="shared" si="12"/>
        <v>0.88888888888888884</v>
      </c>
      <c r="V212" s="149">
        <f t="shared" si="12"/>
        <v>0.94444444444444442</v>
      </c>
      <c r="W212" s="149">
        <f t="shared" si="12"/>
        <v>0.77777777777777779</v>
      </c>
      <c r="X212" s="149">
        <f t="shared" si="12"/>
        <v>0.88888888888888884</v>
      </c>
      <c r="Y212" s="149">
        <f t="shared" si="12"/>
        <v>0.88888888888888884</v>
      </c>
      <c r="Z212" s="149">
        <f t="shared" si="12"/>
        <v>0.9</v>
      </c>
    </row>
    <row r="213" spans="1:26" ht="15.6">
      <c r="A213" s="143">
        <v>203</v>
      </c>
      <c r="B213" s="73" t="str">
        <f>'CAT I'!B213</f>
        <v>AME20230L</v>
      </c>
      <c r="C213" s="171" t="str">
        <f>'CAT I'!C213</f>
        <v>SARAVANA RAJAN M</v>
      </c>
      <c r="D213" s="74">
        <f>ESE!Y208</f>
        <v>2</v>
      </c>
      <c r="E213" s="74">
        <f>ESE!Z208</f>
        <v>2</v>
      </c>
      <c r="F213" s="74">
        <f>ESE!AA208</f>
        <v>2</v>
      </c>
      <c r="G213" s="74">
        <f>ESE!AB208</f>
        <v>2</v>
      </c>
      <c r="H213" s="74">
        <f>ESE!AC208</f>
        <v>2</v>
      </c>
      <c r="I213" s="74">
        <f>ESE!AD208</f>
        <v>2</v>
      </c>
      <c r="J213" s="74">
        <f>ESE!AE208</f>
        <v>2</v>
      </c>
      <c r="K213" s="74">
        <f>ESE!AF208</f>
        <v>2</v>
      </c>
      <c r="L213" s="74">
        <f>ESE!AG208</f>
        <v>2</v>
      </c>
      <c r="M213" s="74">
        <f>ESE!AH208</f>
        <v>2</v>
      </c>
      <c r="N213" s="74">
        <f>ESE!AI208</f>
        <v>7</v>
      </c>
      <c r="O213" s="74">
        <f>ESE!AJ208</f>
        <v>4</v>
      </c>
      <c r="P213" s="74">
        <f>ESE!AK208</f>
        <v>7</v>
      </c>
      <c r="Q213" s="74">
        <f>ESE!AL208</f>
        <v>0</v>
      </c>
      <c r="R213" s="74">
        <f>ESE!AM208</f>
        <v>4</v>
      </c>
      <c r="S213" s="74">
        <f>ESE!AN208</f>
        <v>8</v>
      </c>
      <c r="T213" s="148">
        <f t="shared" si="11"/>
        <v>50</v>
      </c>
      <c r="U213" s="149">
        <f t="shared" si="12"/>
        <v>0.44444444444444442</v>
      </c>
      <c r="V213" s="149">
        <f t="shared" si="12"/>
        <v>0.61111111111111116</v>
      </c>
      <c r="W213" s="149">
        <f t="shared" si="12"/>
        <v>0.22222222222222221</v>
      </c>
      <c r="X213" s="149">
        <f t="shared" si="12"/>
        <v>0.44444444444444442</v>
      </c>
      <c r="Y213" s="149">
        <f t="shared" si="12"/>
        <v>0.66666666666666663</v>
      </c>
      <c r="Z213" s="149">
        <f t="shared" si="12"/>
        <v>0.7</v>
      </c>
    </row>
    <row r="214" spans="1:26" ht="15.6">
      <c r="A214" s="143">
        <v>204</v>
      </c>
      <c r="B214" s="73" t="str">
        <f>'CAT I'!B214</f>
        <v>AME20231L</v>
      </c>
      <c r="C214" s="171" t="str">
        <f>'CAT I'!C214</f>
        <v>RAKESH N</v>
      </c>
      <c r="D214" s="74">
        <f>ESE!Y209</f>
        <v>2</v>
      </c>
      <c r="E214" s="74">
        <f>ESE!Z209</f>
        <v>2</v>
      </c>
      <c r="F214" s="74">
        <f>ESE!AA209</f>
        <v>1</v>
      </c>
      <c r="G214" s="74">
        <f>ESE!AB209</f>
        <v>2</v>
      </c>
      <c r="H214" s="74">
        <f>ESE!AC209</f>
        <v>1</v>
      </c>
      <c r="I214" s="74">
        <f>ESE!AD209</f>
        <v>2</v>
      </c>
      <c r="J214" s="74">
        <f>ESE!AE209</f>
        <v>2</v>
      </c>
      <c r="K214" s="74">
        <f>ESE!AF209</f>
        <v>1</v>
      </c>
      <c r="L214" s="74">
        <f>ESE!AG209</f>
        <v>2</v>
      </c>
      <c r="M214" s="74">
        <f>ESE!AH209</f>
        <v>2</v>
      </c>
      <c r="N214" s="74">
        <f>ESE!AI209</f>
        <v>4</v>
      </c>
      <c r="O214" s="74">
        <f>ESE!AJ209</f>
        <v>4</v>
      </c>
      <c r="P214" s="74">
        <f>ESE!AK209</f>
        <v>7</v>
      </c>
      <c r="Q214" s="74">
        <f>ESE!AL209</f>
        <v>5</v>
      </c>
      <c r="R214" s="74">
        <f>ESE!AM209</f>
        <v>6</v>
      </c>
      <c r="S214" s="74">
        <f>ESE!AN209</f>
        <v>9</v>
      </c>
      <c r="T214" s="148">
        <f t="shared" si="11"/>
        <v>52</v>
      </c>
      <c r="U214" s="149">
        <f t="shared" si="12"/>
        <v>0.44444444444444442</v>
      </c>
      <c r="V214" s="149">
        <f t="shared" si="12"/>
        <v>0.55555555555555558</v>
      </c>
      <c r="W214" s="149">
        <f t="shared" si="12"/>
        <v>0.44444444444444442</v>
      </c>
      <c r="X214" s="149">
        <f t="shared" si="12"/>
        <v>0.5</v>
      </c>
      <c r="Y214" s="149">
        <f t="shared" si="12"/>
        <v>0.72222222222222221</v>
      </c>
      <c r="Z214" s="149">
        <f t="shared" si="12"/>
        <v>0.4</v>
      </c>
    </row>
    <row r="215" spans="1:26" ht="15.6">
      <c r="A215" s="143">
        <v>205</v>
      </c>
      <c r="B215" s="73" t="str">
        <f>'CAT I'!B215</f>
        <v>AME20233L</v>
      </c>
      <c r="C215" s="171" t="str">
        <f>'CAT I'!C215</f>
        <v>RONIT ARORA</v>
      </c>
      <c r="D215" s="74">
        <f>ESE!Y210</f>
        <v>2</v>
      </c>
      <c r="E215" s="74">
        <f>ESE!Z210</f>
        <v>1</v>
      </c>
      <c r="F215" s="74">
        <f>ESE!AA210</f>
        <v>2</v>
      </c>
      <c r="G215" s="74">
        <f>ESE!AB210</f>
        <v>0</v>
      </c>
      <c r="H215" s="74">
        <f>ESE!AC210</f>
        <v>0</v>
      </c>
      <c r="I215" s="74">
        <f>ESE!AD210</f>
        <v>0</v>
      </c>
      <c r="J215" s="74">
        <f>ESE!AE210</f>
        <v>2</v>
      </c>
      <c r="K215" s="74">
        <f>ESE!AF210</f>
        <v>2</v>
      </c>
      <c r="L215" s="74">
        <f>ESE!AG210</f>
        <v>2</v>
      </c>
      <c r="M215" s="74">
        <f>ESE!AH210</f>
        <v>2</v>
      </c>
      <c r="N215" s="74">
        <f>ESE!AI210</f>
        <v>9</v>
      </c>
      <c r="O215" s="74">
        <f>ESE!AJ210</f>
        <v>14</v>
      </c>
      <c r="P215" s="74">
        <f>ESE!AK210</f>
        <v>14</v>
      </c>
      <c r="Q215" s="74">
        <f>ESE!AL210</f>
        <v>14</v>
      </c>
      <c r="R215" s="74">
        <f>ESE!AM210</f>
        <v>14</v>
      </c>
      <c r="S215" s="74">
        <f>ESE!AN210</f>
        <v>14</v>
      </c>
      <c r="T215" s="148">
        <f t="shared" si="11"/>
        <v>92</v>
      </c>
      <c r="U215" s="149">
        <f t="shared" si="12"/>
        <v>0.94444444444444442</v>
      </c>
      <c r="V215" s="149">
        <f t="shared" si="12"/>
        <v>0.88888888888888884</v>
      </c>
      <c r="W215" s="149">
        <f t="shared" si="12"/>
        <v>0.77777777777777779</v>
      </c>
      <c r="X215" s="149">
        <f t="shared" si="12"/>
        <v>1</v>
      </c>
      <c r="Y215" s="149">
        <f t="shared" si="12"/>
        <v>1</v>
      </c>
      <c r="Z215" s="149">
        <f t="shared" si="12"/>
        <v>0.9</v>
      </c>
    </row>
    <row r="216" spans="1:26" ht="15.6">
      <c r="A216" s="143">
        <v>206</v>
      </c>
      <c r="B216" s="73" t="str">
        <f>'CAT I'!B216</f>
        <v>AME20234L</v>
      </c>
      <c r="C216" s="171" t="str">
        <f>'CAT I'!C216</f>
        <v>KARTHIKEYAN H</v>
      </c>
      <c r="D216" s="74">
        <f>ESE!Y211</f>
        <v>0</v>
      </c>
      <c r="E216" s="74">
        <f>ESE!Z211</f>
        <v>1</v>
      </c>
      <c r="F216" s="74">
        <f>ESE!AA211</f>
        <v>2</v>
      </c>
      <c r="G216" s="74">
        <f>ESE!AB211</f>
        <v>0</v>
      </c>
      <c r="H216" s="74">
        <f>ESE!AC211</f>
        <v>0</v>
      </c>
      <c r="I216" s="74">
        <f>ESE!AD211</f>
        <v>1</v>
      </c>
      <c r="J216" s="74">
        <f>ESE!AE211</f>
        <v>1</v>
      </c>
      <c r="K216" s="74">
        <f>ESE!AF211</f>
        <v>1</v>
      </c>
      <c r="L216" s="74">
        <f>ESE!AG211</f>
        <v>1</v>
      </c>
      <c r="M216" s="74">
        <f>ESE!AH211</f>
        <v>1</v>
      </c>
      <c r="N216" s="74">
        <f>ESE!AI211</f>
        <v>10</v>
      </c>
      <c r="O216" s="74">
        <f>ESE!AJ211</f>
        <v>12</v>
      </c>
      <c r="P216" s="74">
        <f>ESE!AK211</f>
        <v>12</v>
      </c>
      <c r="Q216" s="74">
        <f>ESE!AL211</f>
        <v>10</v>
      </c>
      <c r="R216" s="74">
        <f>ESE!AM211</f>
        <v>10</v>
      </c>
      <c r="S216" s="74">
        <f>ESE!AN211</f>
        <v>10</v>
      </c>
      <c r="T216" s="148">
        <f t="shared" si="11"/>
        <v>72</v>
      </c>
      <c r="U216" s="149">
        <f t="shared" si="12"/>
        <v>0.72222222222222221</v>
      </c>
      <c r="V216" s="149">
        <f t="shared" si="12"/>
        <v>0.77777777777777779</v>
      </c>
      <c r="W216" s="149">
        <f t="shared" si="12"/>
        <v>0.61111111111111116</v>
      </c>
      <c r="X216" s="149">
        <f t="shared" si="12"/>
        <v>0.66666666666666663</v>
      </c>
      <c r="Y216" s="149">
        <f t="shared" si="12"/>
        <v>0.66666666666666663</v>
      </c>
      <c r="Z216" s="149">
        <f t="shared" si="12"/>
        <v>1</v>
      </c>
    </row>
    <row r="217" spans="1:26" ht="15.6">
      <c r="A217" s="143">
        <v>207</v>
      </c>
      <c r="B217" s="73" t="str">
        <f>'CAT I'!B217</f>
        <v>AME20235L</v>
      </c>
      <c r="C217" s="171" t="str">
        <f>'CAT I'!C217</f>
        <v>BALAJI R</v>
      </c>
      <c r="D217" s="74">
        <f>ESE!Y212</f>
        <v>2</v>
      </c>
      <c r="E217" s="74">
        <f>ESE!Z212</f>
        <v>2</v>
      </c>
      <c r="F217" s="74">
        <f>ESE!AA212</f>
        <v>1</v>
      </c>
      <c r="G217" s="74">
        <f>ESE!AB212</f>
        <v>2</v>
      </c>
      <c r="H217" s="74">
        <f>ESE!AC212</f>
        <v>2</v>
      </c>
      <c r="I217" s="74">
        <f>ESE!AD212</f>
        <v>1</v>
      </c>
      <c r="J217" s="74">
        <f>ESE!AE212</f>
        <v>2</v>
      </c>
      <c r="K217" s="74">
        <f>ESE!AF212</f>
        <v>2</v>
      </c>
      <c r="L217" s="74">
        <f>ESE!AG212</f>
        <v>1</v>
      </c>
      <c r="M217" s="74">
        <f>ESE!AH212</f>
        <v>1</v>
      </c>
      <c r="N217" s="74">
        <f>ESE!AI212</f>
        <v>7</v>
      </c>
      <c r="O217" s="74">
        <f>ESE!AJ212</f>
        <v>10</v>
      </c>
      <c r="P217" s="74">
        <f>ESE!AK212</f>
        <v>14</v>
      </c>
      <c r="Q217" s="74">
        <f>ESE!AL212</f>
        <v>13</v>
      </c>
      <c r="R217" s="74">
        <f>ESE!AM212</f>
        <v>11</v>
      </c>
      <c r="S217" s="74">
        <f>ESE!AN212</f>
        <v>14</v>
      </c>
      <c r="T217" s="148">
        <f t="shared" si="11"/>
        <v>85</v>
      </c>
      <c r="U217" s="149">
        <f t="shared" si="12"/>
        <v>0.77777777777777779</v>
      </c>
      <c r="V217" s="149">
        <f t="shared" si="12"/>
        <v>0.94444444444444442</v>
      </c>
      <c r="W217" s="149">
        <f t="shared" si="12"/>
        <v>0.88888888888888884</v>
      </c>
      <c r="X217" s="149">
        <f t="shared" si="12"/>
        <v>0.83333333333333337</v>
      </c>
      <c r="Y217" s="149">
        <f t="shared" si="12"/>
        <v>0.88888888888888884</v>
      </c>
      <c r="Z217" s="149">
        <f t="shared" si="12"/>
        <v>0.7</v>
      </c>
    </row>
    <row r="218" spans="1:26" ht="15.6">
      <c r="A218" s="143">
        <v>208</v>
      </c>
      <c r="B218" s="73" t="str">
        <f>'CAT I'!B218</f>
        <v>AME20236L</v>
      </c>
      <c r="C218" s="171" t="str">
        <f>'CAT I'!C218</f>
        <v>KRISHNAKANTH</v>
      </c>
      <c r="D218" s="74">
        <f>ESE!Y213</f>
        <v>1</v>
      </c>
      <c r="E218" s="74">
        <f>ESE!Z213</f>
        <v>1</v>
      </c>
      <c r="F218" s="74">
        <f>ESE!AA213</f>
        <v>1</v>
      </c>
      <c r="G218" s="74">
        <f>ESE!AB213</f>
        <v>1</v>
      </c>
      <c r="H218" s="74">
        <f>ESE!AC213</f>
        <v>1</v>
      </c>
      <c r="I218" s="74">
        <f>ESE!AD213</f>
        <v>1</v>
      </c>
      <c r="J218" s="74">
        <f>ESE!AE213</f>
        <v>2</v>
      </c>
      <c r="K218" s="74">
        <f>ESE!AF213</f>
        <v>1</v>
      </c>
      <c r="L218" s="74">
        <f>ESE!AG213</f>
        <v>1</v>
      </c>
      <c r="M218" s="74">
        <f>ESE!AH213</f>
        <v>1</v>
      </c>
      <c r="N218" s="74">
        <f>ESE!AI213</f>
        <v>5</v>
      </c>
      <c r="O218" s="74">
        <f>ESE!AJ213</f>
        <v>7</v>
      </c>
      <c r="P218" s="74">
        <f>ESE!AK213</f>
        <v>14</v>
      </c>
      <c r="Q218" s="74">
        <f>ESE!AL213</f>
        <v>9</v>
      </c>
      <c r="R218" s="74">
        <f>ESE!AM213</f>
        <v>14</v>
      </c>
      <c r="S218" s="74">
        <f>ESE!AN213</f>
        <v>7</v>
      </c>
      <c r="T218" s="148">
        <f t="shared" si="11"/>
        <v>67</v>
      </c>
      <c r="U218" s="149">
        <f t="shared" si="12"/>
        <v>0.5</v>
      </c>
      <c r="V218" s="149">
        <f t="shared" si="12"/>
        <v>0.88888888888888884</v>
      </c>
      <c r="W218" s="149">
        <f t="shared" si="12"/>
        <v>0.61111111111111116</v>
      </c>
      <c r="X218" s="149">
        <f t="shared" si="12"/>
        <v>0.94444444444444442</v>
      </c>
      <c r="Y218" s="149">
        <f t="shared" si="12"/>
        <v>0.5</v>
      </c>
      <c r="Z218" s="149">
        <f t="shared" si="12"/>
        <v>0.5</v>
      </c>
    </row>
    <row r="219" spans="1:26" ht="15.6">
      <c r="A219" s="143">
        <v>209</v>
      </c>
      <c r="B219" s="73" t="str">
        <f>'CAT I'!B219</f>
        <v>AME20237L</v>
      </c>
      <c r="C219" s="171" t="str">
        <f>'CAT I'!C219</f>
        <v>AROCKIA ROHIN</v>
      </c>
      <c r="D219" s="74">
        <f>ESE!Y214</f>
        <v>2</v>
      </c>
      <c r="E219" s="74">
        <f>ESE!Z214</f>
        <v>1</v>
      </c>
      <c r="F219" s="74">
        <f>ESE!AA214</f>
        <v>2</v>
      </c>
      <c r="G219" s="74">
        <f>ESE!AB214</f>
        <v>1</v>
      </c>
      <c r="H219" s="74">
        <f>ESE!AC214</f>
        <v>2</v>
      </c>
      <c r="I219" s="74">
        <f>ESE!AD214</f>
        <v>1</v>
      </c>
      <c r="J219" s="74">
        <f>ESE!AE214</f>
        <v>1</v>
      </c>
      <c r="K219" s="74">
        <f>ESE!AF214</f>
        <v>1</v>
      </c>
      <c r="L219" s="74">
        <f>ESE!AG214</f>
        <v>2</v>
      </c>
      <c r="M219" s="74">
        <f>ESE!AH214</f>
        <v>2</v>
      </c>
      <c r="N219" s="74">
        <f>ESE!AI214</f>
        <v>9</v>
      </c>
      <c r="O219" s="74">
        <f>ESE!AJ214</f>
        <v>13</v>
      </c>
      <c r="P219" s="74">
        <f>ESE!AK214</f>
        <v>14</v>
      </c>
      <c r="Q219" s="74">
        <f>ESE!AL214</f>
        <v>11</v>
      </c>
      <c r="R219" s="74">
        <f>ESE!AM214</f>
        <v>14</v>
      </c>
      <c r="S219" s="74">
        <f>ESE!AN214</f>
        <v>12</v>
      </c>
      <c r="T219" s="148">
        <f t="shared" si="11"/>
        <v>88</v>
      </c>
      <c r="U219" s="149">
        <f t="shared" si="12"/>
        <v>0.88888888888888884</v>
      </c>
      <c r="V219" s="149">
        <f t="shared" si="12"/>
        <v>0.94444444444444442</v>
      </c>
      <c r="W219" s="149">
        <f t="shared" si="12"/>
        <v>0.77777777777777779</v>
      </c>
      <c r="X219" s="149">
        <f t="shared" si="12"/>
        <v>0.88888888888888884</v>
      </c>
      <c r="Y219" s="149">
        <f t="shared" si="12"/>
        <v>0.88888888888888884</v>
      </c>
      <c r="Z219" s="149">
        <f t="shared" si="12"/>
        <v>0.9</v>
      </c>
    </row>
    <row r="220" spans="1:26" ht="15.6">
      <c r="A220" s="143">
        <v>210</v>
      </c>
      <c r="B220" s="73" t="str">
        <f>'CAT I'!B220</f>
        <v>AME20238L</v>
      </c>
      <c r="C220" s="171" t="str">
        <f>'CAT I'!C220</f>
        <v>YOGESHWARAN</v>
      </c>
      <c r="D220" s="74">
        <f>ESE!Y215</f>
        <v>0</v>
      </c>
      <c r="E220" s="74">
        <f>ESE!Z215</f>
        <v>0</v>
      </c>
      <c r="F220" s="74">
        <f>ESE!AA215</f>
        <v>0</v>
      </c>
      <c r="G220" s="74">
        <f>ESE!AB215</f>
        <v>0</v>
      </c>
      <c r="H220" s="74">
        <f>ESE!AC215</f>
        <v>0</v>
      </c>
      <c r="I220" s="74">
        <f>ESE!AD215</f>
        <v>0</v>
      </c>
      <c r="J220" s="74">
        <f>ESE!AE215</f>
        <v>0</v>
      </c>
      <c r="K220" s="74">
        <f>ESE!AF215</f>
        <v>0</v>
      </c>
      <c r="L220" s="74">
        <f>ESE!AG215</f>
        <v>0</v>
      </c>
      <c r="M220" s="74">
        <f>ESE!AH215</f>
        <v>0</v>
      </c>
      <c r="N220" s="74">
        <f>ESE!AI215</f>
        <v>0</v>
      </c>
      <c r="O220" s="74">
        <f>ESE!AJ215</f>
        <v>0</v>
      </c>
      <c r="P220" s="74">
        <f>ESE!AK215</f>
        <v>0</v>
      </c>
      <c r="Q220" s="74">
        <f>ESE!AL215</f>
        <v>0</v>
      </c>
      <c r="R220" s="74">
        <f>ESE!AM215</f>
        <v>0</v>
      </c>
      <c r="S220" s="74">
        <f>ESE!AN215</f>
        <v>0</v>
      </c>
      <c r="T220" s="148">
        <f t="shared" si="11"/>
        <v>0</v>
      </c>
      <c r="U220" s="149">
        <f t="shared" si="12"/>
        <v>0</v>
      </c>
      <c r="V220" s="149">
        <f t="shared" si="12"/>
        <v>0</v>
      </c>
      <c r="W220" s="149">
        <f t="shared" si="12"/>
        <v>0</v>
      </c>
      <c r="X220" s="149">
        <f t="shared" si="12"/>
        <v>0</v>
      </c>
      <c r="Y220" s="149">
        <f t="shared" si="12"/>
        <v>0</v>
      </c>
      <c r="Z220" s="149">
        <f t="shared" si="12"/>
        <v>0</v>
      </c>
    </row>
    <row r="221" spans="1:26" ht="15.6">
      <c r="A221" s="143">
        <v>211</v>
      </c>
      <c r="B221" s="73" t="str">
        <f>'CAT I'!B221</f>
        <v>AME20239L</v>
      </c>
      <c r="C221" s="171" t="str">
        <f>'CAT I'!C221</f>
        <v>SHREERAM V</v>
      </c>
      <c r="D221" s="74">
        <f>ESE!Y216</f>
        <v>2</v>
      </c>
      <c r="E221" s="74">
        <f>ESE!Z216</f>
        <v>0</v>
      </c>
      <c r="F221" s="74">
        <f>ESE!AA216</f>
        <v>2</v>
      </c>
      <c r="G221" s="74">
        <f>ESE!AB216</f>
        <v>2</v>
      </c>
      <c r="H221" s="74">
        <f>ESE!AC216</f>
        <v>1</v>
      </c>
      <c r="I221" s="74">
        <f>ESE!AD216</f>
        <v>0</v>
      </c>
      <c r="J221" s="74">
        <f>ESE!AE216</f>
        <v>2</v>
      </c>
      <c r="K221" s="74">
        <f>ESE!AF216</f>
        <v>2</v>
      </c>
      <c r="L221" s="74">
        <f>ESE!AG216</f>
        <v>2</v>
      </c>
      <c r="M221" s="74">
        <f>ESE!AH216</f>
        <v>2</v>
      </c>
      <c r="N221" s="74">
        <f>ESE!AI216</f>
        <v>10</v>
      </c>
      <c r="O221" s="74">
        <f>ESE!AJ216</f>
        <v>14</v>
      </c>
      <c r="P221" s="74">
        <f>ESE!AK216</f>
        <v>14</v>
      </c>
      <c r="Q221" s="74">
        <f>ESE!AL216</f>
        <v>13</v>
      </c>
      <c r="R221" s="74">
        <f>ESE!AM216</f>
        <v>13</v>
      </c>
      <c r="S221" s="74">
        <f>ESE!AN216</f>
        <v>13</v>
      </c>
      <c r="T221" s="148">
        <f t="shared" si="11"/>
        <v>92</v>
      </c>
      <c r="U221" s="149">
        <f t="shared" si="12"/>
        <v>0.88888888888888884</v>
      </c>
      <c r="V221" s="149">
        <f t="shared" si="12"/>
        <v>1</v>
      </c>
      <c r="W221" s="149">
        <f t="shared" si="12"/>
        <v>0.77777777777777779</v>
      </c>
      <c r="X221" s="149">
        <f t="shared" si="12"/>
        <v>0.94444444444444442</v>
      </c>
      <c r="Y221" s="149">
        <f t="shared" si="12"/>
        <v>0.94444444444444442</v>
      </c>
      <c r="Z221" s="149">
        <f t="shared" si="12"/>
        <v>1</v>
      </c>
    </row>
    <row r="222" spans="1:26" ht="15.6">
      <c r="A222" s="143">
        <v>212</v>
      </c>
      <c r="B222" s="73" t="str">
        <f>'CAT I'!B222</f>
        <v>AME20240L</v>
      </c>
      <c r="C222" s="171" t="str">
        <f>'CAT I'!C222</f>
        <v>ANTONY JOEHAIL</v>
      </c>
      <c r="D222" s="74">
        <f>ESE!Y217</f>
        <v>2</v>
      </c>
      <c r="E222" s="74">
        <f>ESE!Z217</f>
        <v>2</v>
      </c>
      <c r="F222" s="74">
        <f>ESE!AA217</f>
        <v>1</v>
      </c>
      <c r="G222" s="74">
        <f>ESE!AB217</f>
        <v>1</v>
      </c>
      <c r="H222" s="74">
        <f>ESE!AC217</f>
        <v>1</v>
      </c>
      <c r="I222" s="74">
        <f>ESE!AD217</f>
        <v>1</v>
      </c>
      <c r="J222" s="74">
        <f>ESE!AE217</f>
        <v>1</v>
      </c>
      <c r="K222" s="74">
        <f>ESE!AF217</f>
        <v>2</v>
      </c>
      <c r="L222" s="74">
        <f>ESE!AG217</f>
        <v>1</v>
      </c>
      <c r="M222" s="74">
        <f>ESE!AH217</f>
        <v>2</v>
      </c>
      <c r="N222" s="74">
        <f>ESE!AI217</f>
        <v>8</v>
      </c>
      <c r="O222" s="74">
        <f>ESE!AJ217</f>
        <v>6</v>
      </c>
      <c r="P222" s="74">
        <f>ESE!AK217</f>
        <v>2</v>
      </c>
      <c r="Q222" s="74">
        <f>ESE!AL217</f>
        <v>6</v>
      </c>
      <c r="R222" s="74">
        <f>ESE!AM217</f>
        <v>14</v>
      </c>
      <c r="S222" s="74">
        <f>ESE!AN217</f>
        <v>3</v>
      </c>
      <c r="T222" s="148">
        <f t="shared" si="11"/>
        <v>53</v>
      </c>
      <c r="U222" s="149">
        <f t="shared" si="12"/>
        <v>0.55555555555555558</v>
      </c>
      <c r="V222" s="149">
        <f t="shared" si="12"/>
        <v>0.22222222222222221</v>
      </c>
      <c r="W222" s="149">
        <f t="shared" si="12"/>
        <v>0.44444444444444442</v>
      </c>
      <c r="X222" s="149">
        <f t="shared" si="12"/>
        <v>0.94444444444444442</v>
      </c>
      <c r="Y222" s="149">
        <f t="shared" si="12"/>
        <v>0.33333333333333331</v>
      </c>
      <c r="Z222" s="149">
        <f t="shared" si="12"/>
        <v>0.8</v>
      </c>
    </row>
    <row r="223" spans="1:26" ht="15.6">
      <c r="A223" s="143">
        <v>213</v>
      </c>
      <c r="B223" s="73" t="str">
        <f>'CAT I'!B223</f>
        <v>AME20241L</v>
      </c>
      <c r="C223" s="171" t="str">
        <f>'CAT I'!C223</f>
        <v>SAHAYA RAHUL S</v>
      </c>
      <c r="D223" s="74">
        <f>ESE!Y218</f>
        <v>2</v>
      </c>
      <c r="E223" s="74">
        <f>ESE!Z218</f>
        <v>1</v>
      </c>
      <c r="F223" s="74">
        <f>ESE!AA218</f>
        <v>2</v>
      </c>
      <c r="G223" s="74">
        <f>ESE!AB218</f>
        <v>1</v>
      </c>
      <c r="H223" s="74">
        <f>ESE!AC218</f>
        <v>2</v>
      </c>
      <c r="I223" s="74">
        <f>ESE!AD218</f>
        <v>2</v>
      </c>
      <c r="J223" s="74">
        <f>ESE!AE218</f>
        <v>2</v>
      </c>
      <c r="K223" s="74">
        <f>ESE!AF218</f>
        <v>2</v>
      </c>
      <c r="L223" s="74">
        <f>ESE!AG218</f>
        <v>2</v>
      </c>
      <c r="M223" s="74">
        <f>ESE!AH218</f>
        <v>2</v>
      </c>
      <c r="N223" s="74">
        <f>ESE!AI218</f>
        <v>6</v>
      </c>
      <c r="O223" s="74">
        <f>ESE!AJ218</f>
        <v>13</v>
      </c>
      <c r="P223" s="74">
        <f>ESE!AK218</f>
        <v>1</v>
      </c>
      <c r="Q223" s="74">
        <f>ESE!AL218</f>
        <v>7</v>
      </c>
      <c r="R223" s="74">
        <f>ESE!AM218</f>
        <v>10</v>
      </c>
      <c r="S223" s="74">
        <f>ESE!AN218</f>
        <v>13</v>
      </c>
      <c r="T223" s="148">
        <f t="shared" si="11"/>
        <v>68</v>
      </c>
      <c r="U223" s="149">
        <f t="shared" si="12"/>
        <v>0.88888888888888884</v>
      </c>
      <c r="V223" s="149">
        <f t="shared" si="12"/>
        <v>0.22222222222222221</v>
      </c>
      <c r="W223" s="149">
        <f t="shared" si="12"/>
        <v>0.61111111111111116</v>
      </c>
      <c r="X223" s="149">
        <f t="shared" si="12"/>
        <v>0.77777777777777779</v>
      </c>
      <c r="Y223" s="149">
        <f t="shared" si="12"/>
        <v>0.94444444444444442</v>
      </c>
      <c r="Z223" s="149">
        <f t="shared" si="12"/>
        <v>0.6</v>
      </c>
    </row>
    <row r="224" spans="1:26" ht="15.6">
      <c r="A224" s="143">
        <v>214</v>
      </c>
      <c r="B224" s="73" t="str">
        <f>'CAT I'!B224</f>
        <v>AME20242L</v>
      </c>
      <c r="C224" s="171" t="str">
        <f>'CAT I'!C224</f>
        <v>MAHADIR MOHAMED P</v>
      </c>
      <c r="D224" s="74">
        <f>ESE!Y219</f>
        <v>2</v>
      </c>
      <c r="E224" s="74">
        <f>ESE!Z219</f>
        <v>1</v>
      </c>
      <c r="F224" s="74">
        <f>ESE!AA219</f>
        <v>2</v>
      </c>
      <c r="G224" s="74">
        <f>ESE!AB219</f>
        <v>2</v>
      </c>
      <c r="H224" s="74">
        <f>ESE!AC219</f>
        <v>2</v>
      </c>
      <c r="I224" s="74">
        <f>ESE!AD219</f>
        <v>2</v>
      </c>
      <c r="J224" s="74">
        <f>ESE!AE219</f>
        <v>2</v>
      </c>
      <c r="K224" s="74">
        <f>ESE!AF219</f>
        <v>2</v>
      </c>
      <c r="L224" s="74">
        <f>ESE!AG219</f>
        <v>2</v>
      </c>
      <c r="M224" s="74">
        <f>ESE!AH219</f>
        <v>2</v>
      </c>
      <c r="N224" s="74">
        <f>ESE!AI219</f>
        <v>7</v>
      </c>
      <c r="O224" s="74">
        <f>ESE!AJ219</f>
        <v>2</v>
      </c>
      <c r="P224" s="74">
        <f>ESE!AK219</f>
        <v>14</v>
      </c>
      <c r="Q224" s="74">
        <f>ESE!AL219</f>
        <v>4</v>
      </c>
      <c r="R224" s="74">
        <f>ESE!AM219</f>
        <v>5</v>
      </c>
      <c r="S224" s="74">
        <f>ESE!AN219</f>
        <v>11</v>
      </c>
      <c r="T224" s="148">
        <f t="shared" si="11"/>
        <v>62</v>
      </c>
      <c r="U224" s="149">
        <f t="shared" si="12"/>
        <v>0.27777777777777779</v>
      </c>
      <c r="V224" s="149">
        <f t="shared" si="12"/>
        <v>1</v>
      </c>
      <c r="W224" s="149">
        <f t="shared" si="12"/>
        <v>0.44444444444444442</v>
      </c>
      <c r="X224" s="149">
        <f t="shared" si="12"/>
        <v>0.5</v>
      </c>
      <c r="Y224" s="149">
        <f t="shared" si="12"/>
        <v>0.83333333333333337</v>
      </c>
      <c r="Z224" s="149">
        <f t="shared" si="12"/>
        <v>0.7</v>
      </c>
    </row>
    <row r="225" spans="1:26" ht="15.6">
      <c r="A225" s="143">
        <v>215</v>
      </c>
      <c r="B225" s="73" t="str">
        <f>'CAT I'!B225</f>
        <v>AME20243L</v>
      </c>
      <c r="C225" s="171" t="str">
        <f>'CAT I'!C225</f>
        <v>VISHNU S</v>
      </c>
      <c r="D225" s="74">
        <f>ESE!Y220</f>
        <v>0</v>
      </c>
      <c r="E225" s="74">
        <f>ESE!Z220</f>
        <v>2</v>
      </c>
      <c r="F225" s="74">
        <f>ESE!AA220</f>
        <v>2</v>
      </c>
      <c r="G225" s="74">
        <f>ESE!AB220</f>
        <v>0</v>
      </c>
      <c r="H225" s="74">
        <f>ESE!AC220</f>
        <v>2</v>
      </c>
      <c r="I225" s="74">
        <f>ESE!AD220</f>
        <v>0</v>
      </c>
      <c r="J225" s="74">
        <f>ESE!AE220</f>
        <v>2</v>
      </c>
      <c r="K225" s="74">
        <f>ESE!AF220</f>
        <v>0</v>
      </c>
      <c r="L225" s="74">
        <f>ESE!AG220</f>
        <v>1</v>
      </c>
      <c r="M225" s="74">
        <f>ESE!AH220</f>
        <v>1</v>
      </c>
      <c r="N225" s="74">
        <f>ESE!AI220</f>
        <v>1</v>
      </c>
      <c r="O225" s="74">
        <f>ESE!AJ220</f>
        <v>8</v>
      </c>
      <c r="P225" s="74">
        <f>ESE!AK220</f>
        <v>14</v>
      </c>
      <c r="Q225" s="74">
        <f>ESE!AL220</f>
        <v>8</v>
      </c>
      <c r="R225" s="74">
        <f>ESE!AM220</f>
        <v>4</v>
      </c>
      <c r="S225" s="74">
        <f>ESE!AN220</f>
        <v>3</v>
      </c>
      <c r="T225" s="148">
        <f t="shared" si="11"/>
        <v>48</v>
      </c>
      <c r="U225" s="149">
        <f t="shared" si="12"/>
        <v>0.55555555555555558</v>
      </c>
      <c r="V225" s="149">
        <f t="shared" si="12"/>
        <v>0.88888888888888884</v>
      </c>
      <c r="W225" s="149">
        <f t="shared" si="12"/>
        <v>0.55555555555555558</v>
      </c>
      <c r="X225" s="149">
        <f t="shared" si="12"/>
        <v>0.33333333333333331</v>
      </c>
      <c r="Y225" s="149">
        <f t="shared" si="12"/>
        <v>0.27777777777777779</v>
      </c>
      <c r="Z225" s="149">
        <f t="shared" si="12"/>
        <v>0.1</v>
      </c>
    </row>
    <row r="226" spans="1:26" ht="15.6">
      <c r="A226" s="143">
        <v>216</v>
      </c>
      <c r="B226" s="73" t="str">
        <f>'CAT I'!B226</f>
        <v>AME20244L</v>
      </c>
      <c r="C226" s="171" t="str">
        <f>'CAT I'!C226</f>
        <v>MATHIARASAN K</v>
      </c>
      <c r="D226" s="74">
        <f>ESE!Y221</f>
        <v>2</v>
      </c>
      <c r="E226" s="74">
        <f>ESE!Z221</f>
        <v>2</v>
      </c>
      <c r="F226" s="74">
        <f>ESE!AA221</f>
        <v>2</v>
      </c>
      <c r="G226" s="74">
        <f>ESE!AB221</f>
        <v>2</v>
      </c>
      <c r="H226" s="74">
        <f>ESE!AC221</f>
        <v>2</v>
      </c>
      <c r="I226" s="74">
        <f>ESE!AD221</f>
        <v>2</v>
      </c>
      <c r="J226" s="74">
        <f>ESE!AE221</f>
        <v>2</v>
      </c>
      <c r="K226" s="74">
        <f>ESE!AF221</f>
        <v>2</v>
      </c>
      <c r="L226" s="74">
        <f>ESE!AG221</f>
        <v>2</v>
      </c>
      <c r="M226" s="74">
        <f>ESE!AH221</f>
        <v>2</v>
      </c>
      <c r="N226" s="74">
        <f>ESE!AI221</f>
        <v>8</v>
      </c>
      <c r="O226" s="74">
        <f>ESE!AJ221</f>
        <v>2</v>
      </c>
      <c r="P226" s="74">
        <f>ESE!AK221</f>
        <v>13</v>
      </c>
      <c r="Q226" s="74">
        <f>ESE!AL221</f>
        <v>11</v>
      </c>
      <c r="R226" s="74">
        <f>ESE!AM221</f>
        <v>7</v>
      </c>
      <c r="S226" s="74">
        <f>ESE!AN221</f>
        <v>2</v>
      </c>
      <c r="T226" s="148">
        <f t="shared" si="11"/>
        <v>63</v>
      </c>
      <c r="U226" s="149">
        <f t="shared" si="12"/>
        <v>0.33333333333333331</v>
      </c>
      <c r="V226" s="149">
        <f t="shared" si="12"/>
        <v>0.94444444444444442</v>
      </c>
      <c r="W226" s="149">
        <f t="shared" si="12"/>
        <v>0.83333333333333337</v>
      </c>
      <c r="X226" s="149">
        <f t="shared" si="12"/>
        <v>0.61111111111111116</v>
      </c>
      <c r="Y226" s="149">
        <f t="shared" si="12"/>
        <v>0.33333333333333331</v>
      </c>
      <c r="Z226" s="149">
        <f t="shared" si="12"/>
        <v>0.8</v>
      </c>
    </row>
    <row r="227" spans="1:26" ht="15.6">
      <c r="A227" s="143">
        <v>217</v>
      </c>
      <c r="B227" s="73" t="str">
        <f>'CAT I'!B227</f>
        <v>AME20245L</v>
      </c>
      <c r="C227" s="171" t="str">
        <f>'CAT I'!C227</f>
        <v>SYED HABEEB N</v>
      </c>
      <c r="D227" s="74">
        <f>ESE!Y222</f>
        <v>1</v>
      </c>
      <c r="E227" s="74">
        <f>ESE!Z222</f>
        <v>1</v>
      </c>
      <c r="F227" s="74">
        <f>ESE!AA222</f>
        <v>2</v>
      </c>
      <c r="G227" s="74">
        <f>ESE!AB222</f>
        <v>1</v>
      </c>
      <c r="H227" s="74">
        <f>ESE!AC222</f>
        <v>1</v>
      </c>
      <c r="I227" s="74">
        <f>ESE!AD222</f>
        <v>1</v>
      </c>
      <c r="J227" s="74">
        <f>ESE!AE222</f>
        <v>1</v>
      </c>
      <c r="K227" s="74">
        <f>ESE!AF222</f>
        <v>1</v>
      </c>
      <c r="L227" s="74">
        <f>ESE!AG222</f>
        <v>1</v>
      </c>
      <c r="M227" s="74">
        <f>ESE!AH222</f>
        <v>1</v>
      </c>
      <c r="N227" s="74">
        <f>ESE!AI222</f>
        <v>6</v>
      </c>
      <c r="O227" s="74">
        <f>ESE!AJ222</f>
        <v>9</v>
      </c>
      <c r="P227" s="74">
        <f>ESE!AK222</f>
        <v>11</v>
      </c>
      <c r="Q227" s="74">
        <f>ESE!AL222</f>
        <v>11</v>
      </c>
      <c r="R227" s="74">
        <f>ESE!AM222</f>
        <v>12</v>
      </c>
      <c r="S227" s="74">
        <f>ESE!AN222</f>
        <v>13</v>
      </c>
      <c r="T227" s="148">
        <f t="shared" si="11"/>
        <v>73</v>
      </c>
      <c r="U227" s="149">
        <f t="shared" si="12"/>
        <v>0.61111111111111116</v>
      </c>
      <c r="V227" s="149">
        <f t="shared" si="12"/>
        <v>0.77777777777777779</v>
      </c>
      <c r="W227" s="149">
        <f t="shared" si="12"/>
        <v>0.72222222222222221</v>
      </c>
      <c r="X227" s="149">
        <f t="shared" si="12"/>
        <v>0.77777777777777779</v>
      </c>
      <c r="Y227" s="149">
        <f t="shared" si="12"/>
        <v>0.83333333333333337</v>
      </c>
      <c r="Z227" s="149">
        <f t="shared" si="12"/>
        <v>0.6</v>
      </c>
    </row>
    <row r="228" spans="1:26" ht="15.6">
      <c r="A228" s="143">
        <v>218</v>
      </c>
      <c r="B228" s="73" t="str">
        <f>'CAT I'!B228</f>
        <v>AME20246L</v>
      </c>
      <c r="C228" s="171" t="str">
        <f>'CAT I'!C228</f>
        <v>ARUN PANDIYAN R</v>
      </c>
      <c r="D228" s="74">
        <f>ESE!Y223</f>
        <v>1</v>
      </c>
      <c r="E228" s="74">
        <f>ESE!Z223</f>
        <v>1</v>
      </c>
      <c r="F228" s="74">
        <f>ESE!AA223</f>
        <v>2</v>
      </c>
      <c r="G228" s="74">
        <f>ESE!AB223</f>
        <v>1</v>
      </c>
      <c r="H228" s="74">
        <f>ESE!AC223</f>
        <v>1</v>
      </c>
      <c r="I228" s="74">
        <f>ESE!AD223</f>
        <v>1</v>
      </c>
      <c r="J228" s="74">
        <f>ESE!AE223</f>
        <v>2</v>
      </c>
      <c r="K228" s="74">
        <f>ESE!AF223</f>
        <v>1</v>
      </c>
      <c r="L228" s="74">
        <f>ESE!AG223</f>
        <v>2</v>
      </c>
      <c r="M228" s="74">
        <f>ESE!AH223</f>
        <v>1</v>
      </c>
      <c r="N228" s="74">
        <f>ESE!AI223</f>
        <v>6</v>
      </c>
      <c r="O228" s="74">
        <f>ESE!AJ223</f>
        <v>11</v>
      </c>
      <c r="P228" s="74">
        <f>ESE!AK223</f>
        <v>9</v>
      </c>
      <c r="Q228" s="74">
        <f>ESE!AL223</f>
        <v>10</v>
      </c>
      <c r="R228" s="74">
        <f>ESE!AM223</f>
        <v>9</v>
      </c>
      <c r="S228" s="74">
        <f>ESE!AN223</f>
        <v>9</v>
      </c>
      <c r="T228" s="148">
        <f t="shared" si="11"/>
        <v>67</v>
      </c>
      <c r="U228" s="149">
        <f t="shared" si="12"/>
        <v>0.72222222222222221</v>
      </c>
      <c r="V228" s="149">
        <f t="shared" si="12"/>
        <v>0.66666666666666663</v>
      </c>
      <c r="W228" s="149">
        <f t="shared" si="12"/>
        <v>0.66666666666666663</v>
      </c>
      <c r="X228" s="149">
        <f t="shared" si="12"/>
        <v>0.66666666666666663</v>
      </c>
      <c r="Y228" s="149">
        <f t="shared" si="12"/>
        <v>0.66666666666666663</v>
      </c>
      <c r="Z228" s="149">
        <f t="shared" si="12"/>
        <v>0.6</v>
      </c>
    </row>
    <row r="229" spans="1:26" ht="15.6">
      <c r="A229" s="143">
        <v>219</v>
      </c>
      <c r="B229" s="73" t="str">
        <f>'CAT I'!B229</f>
        <v>AME20247L</v>
      </c>
      <c r="C229" s="171" t="str">
        <f>'CAT I'!C229</f>
        <v>PRAVEEN KUAMR.M</v>
      </c>
      <c r="D229" s="74">
        <f>ESE!Y224</f>
        <v>2</v>
      </c>
      <c r="E229" s="74">
        <f>ESE!Z224</f>
        <v>2</v>
      </c>
      <c r="F229" s="74">
        <f>ESE!AA224</f>
        <v>2</v>
      </c>
      <c r="G229" s="74">
        <f>ESE!AB224</f>
        <v>2</v>
      </c>
      <c r="H229" s="74">
        <f>ESE!AC224</f>
        <v>2</v>
      </c>
      <c r="I229" s="74">
        <f>ESE!AD224</f>
        <v>2</v>
      </c>
      <c r="J229" s="74">
        <f>ESE!AE224</f>
        <v>2</v>
      </c>
      <c r="K229" s="74">
        <f>ESE!AF224</f>
        <v>2</v>
      </c>
      <c r="L229" s="74">
        <f>ESE!AG224</f>
        <v>2</v>
      </c>
      <c r="M229" s="74">
        <f>ESE!AH224</f>
        <v>2</v>
      </c>
      <c r="N229" s="74">
        <f>ESE!AI224</f>
        <v>7</v>
      </c>
      <c r="O229" s="74">
        <f>ESE!AJ224</f>
        <v>0</v>
      </c>
      <c r="P229" s="74">
        <f>ESE!AK224</f>
        <v>2</v>
      </c>
      <c r="Q229" s="74">
        <f>ESE!AL224</f>
        <v>6</v>
      </c>
      <c r="R229" s="74">
        <f>ESE!AM224</f>
        <v>7</v>
      </c>
      <c r="S229" s="74">
        <f>ESE!AN224</f>
        <v>3</v>
      </c>
      <c r="T229" s="148">
        <f t="shared" si="11"/>
        <v>45</v>
      </c>
      <c r="U229" s="149">
        <f t="shared" si="12"/>
        <v>0.22222222222222221</v>
      </c>
      <c r="V229" s="149">
        <f t="shared" si="12"/>
        <v>0.33333333333333331</v>
      </c>
      <c r="W229" s="149">
        <f t="shared" si="12"/>
        <v>0.55555555555555558</v>
      </c>
      <c r="X229" s="149">
        <f t="shared" si="12"/>
        <v>0.61111111111111116</v>
      </c>
      <c r="Y229" s="149">
        <f t="shared" si="12"/>
        <v>0.3888888888888889</v>
      </c>
      <c r="Z229" s="149">
        <f t="shared" si="12"/>
        <v>0.7</v>
      </c>
    </row>
    <row r="230" spans="1:26" ht="15.6">
      <c r="A230" s="143">
        <v>220</v>
      </c>
      <c r="B230" s="73" t="str">
        <f>'CAT I'!B230</f>
        <v>AME20248L</v>
      </c>
      <c r="C230" s="171" t="str">
        <f>'CAT I'!C230</f>
        <v>PRAVEEN E</v>
      </c>
      <c r="D230" s="74">
        <f>ESE!Y225</f>
        <v>2</v>
      </c>
      <c r="E230" s="74">
        <f>ESE!Z225</f>
        <v>2</v>
      </c>
      <c r="F230" s="74">
        <f>ESE!AA225</f>
        <v>2</v>
      </c>
      <c r="G230" s="74">
        <f>ESE!AB225</f>
        <v>1</v>
      </c>
      <c r="H230" s="74">
        <f>ESE!AC225</f>
        <v>2</v>
      </c>
      <c r="I230" s="74">
        <f>ESE!AD225</f>
        <v>2</v>
      </c>
      <c r="J230" s="74">
        <f>ESE!AE225</f>
        <v>2</v>
      </c>
      <c r="K230" s="74">
        <f>ESE!AF225</f>
        <v>2</v>
      </c>
      <c r="L230" s="74">
        <f>ESE!AG225</f>
        <v>2</v>
      </c>
      <c r="M230" s="74">
        <f>ESE!AH225</f>
        <v>2</v>
      </c>
      <c r="N230" s="74">
        <f>ESE!AI225</f>
        <v>7</v>
      </c>
      <c r="O230" s="74">
        <f>ESE!AJ225</f>
        <v>0</v>
      </c>
      <c r="P230" s="74">
        <f>ESE!AK225</f>
        <v>4</v>
      </c>
      <c r="Q230" s="74">
        <f>ESE!AL225</f>
        <v>5</v>
      </c>
      <c r="R230" s="74">
        <f>ESE!AM225</f>
        <v>12</v>
      </c>
      <c r="S230" s="74">
        <f>ESE!AN225</f>
        <v>1</v>
      </c>
      <c r="T230" s="148">
        <f t="shared" si="11"/>
        <v>48</v>
      </c>
      <c r="U230" s="149">
        <f t="shared" si="12"/>
        <v>0.22222222222222221</v>
      </c>
      <c r="V230" s="149">
        <f t="shared" si="12"/>
        <v>0.3888888888888889</v>
      </c>
      <c r="W230" s="149">
        <f t="shared" si="12"/>
        <v>0.5</v>
      </c>
      <c r="X230" s="149">
        <f t="shared" si="12"/>
        <v>0.88888888888888884</v>
      </c>
      <c r="Y230" s="149">
        <f t="shared" si="12"/>
        <v>0.27777777777777779</v>
      </c>
      <c r="Z230" s="149">
        <f t="shared" si="12"/>
        <v>0.7</v>
      </c>
    </row>
    <row r="231" spans="1:26" ht="15.6">
      <c r="A231" s="143">
        <v>221</v>
      </c>
      <c r="B231" s="73" t="str">
        <f>'CAT I'!B231</f>
        <v>AME20249L</v>
      </c>
      <c r="C231" s="171" t="str">
        <f>'CAT I'!C231</f>
        <v>RAJYAGURU RAJ BHARATHBHAI</v>
      </c>
      <c r="D231" s="74">
        <f>ESE!Y226</f>
        <v>2</v>
      </c>
      <c r="E231" s="74">
        <f>ESE!Z226</f>
        <v>1</v>
      </c>
      <c r="F231" s="74">
        <f>ESE!AA226</f>
        <v>2</v>
      </c>
      <c r="G231" s="74">
        <f>ESE!AB226</f>
        <v>2</v>
      </c>
      <c r="H231" s="74">
        <f>ESE!AC226</f>
        <v>2</v>
      </c>
      <c r="I231" s="74">
        <f>ESE!AD226</f>
        <v>2</v>
      </c>
      <c r="J231" s="74">
        <f>ESE!AE226</f>
        <v>2</v>
      </c>
      <c r="K231" s="74">
        <f>ESE!AF226</f>
        <v>2</v>
      </c>
      <c r="L231" s="74">
        <f>ESE!AG226</f>
        <v>2</v>
      </c>
      <c r="M231" s="74">
        <f>ESE!AH226</f>
        <v>2</v>
      </c>
      <c r="N231" s="74">
        <f>ESE!AI226</f>
        <v>7</v>
      </c>
      <c r="O231" s="74">
        <f>ESE!AJ226</f>
        <v>2</v>
      </c>
      <c r="P231" s="74">
        <f>ESE!AK226</f>
        <v>14</v>
      </c>
      <c r="Q231" s="74">
        <f>ESE!AL226</f>
        <v>4</v>
      </c>
      <c r="R231" s="74">
        <f>ESE!AM226</f>
        <v>5</v>
      </c>
      <c r="S231" s="74">
        <f>ESE!AN226</f>
        <v>11</v>
      </c>
      <c r="T231" s="148">
        <f t="shared" ref="T231" si="13">SUM(D231:S231)</f>
        <v>62</v>
      </c>
      <c r="U231" s="149">
        <f t="shared" si="12"/>
        <v>0.27777777777777779</v>
      </c>
      <c r="V231" s="149">
        <f t="shared" si="12"/>
        <v>1</v>
      </c>
      <c r="W231" s="149">
        <f t="shared" si="12"/>
        <v>0.44444444444444442</v>
      </c>
      <c r="X231" s="149">
        <f t="shared" si="12"/>
        <v>0.5</v>
      </c>
      <c r="Y231" s="149">
        <f t="shared" si="12"/>
        <v>0.83333333333333337</v>
      </c>
      <c r="Z231" s="149">
        <f t="shared" si="12"/>
        <v>0.7</v>
      </c>
    </row>
    <row r="232" spans="1:26" ht="15.6">
      <c r="A232" s="150"/>
      <c r="B232" s="150"/>
      <c r="C232" s="150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298" t="s">
        <v>35</v>
      </c>
      <c r="O232" s="298"/>
      <c r="P232" s="298"/>
      <c r="Q232" s="298"/>
      <c r="R232" s="298"/>
      <c r="S232" s="298"/>
      <c r="T232" s="298"/>
      <c r="U232" s="115">
        <f t="shared" ref="U232:Z232" si="14">COUNTIF(U11:U231,"&gt;="&amp;subTar)</f>
        <v>62</v>
      </c>
      <c r="V232" s="115">
        <f t="shared" si="14"/>
        <v>74</v>
      </c>
      <c r="W232" s="115">
        <f t="shared" si="14"/>
        <v>64</v>
      </c>
      <c r="X232" s="115">
        <f t="shared" si="14"/>
        <v>75</v>
      </c>
      <c r="Y232" s="115">
        <f t="shared" si="14"/>
        <v>67</v>
      </c>
      <c r="Z232" s="115">
        <f t="shared" si="14"/>
        <v>64</v>
      </c>
    </row>
    <row r="233" spans="1:26" ht="15.6">
      <c r="A233" s="150"/>
      <c r="B233" s="150"/>
      <c r="C233" s="150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298" t="s">
        <v>36</v>
      </c>
      <c r="O233" s="298"/>
      <c r="P233" s="298"/>
      <c r="Q233" s="298"/>
      <c r="R233" s="298"/>
      <c r="S233" s="298"/>
      <c r="T233" s="298"/>
      <c r="U233" s="115">
        <f>COUNT(A11:A254)</f>
        <v>221</v>
      </c>
      <c r="V233" s="115">
        <f>COUNT(A11:A254)</f>
        <v>221</v>
      </c>
      <c r="W233" s="115">
        <f>COUNT(A11:A254)</f>
        <v>221</v>
      </c>
      <c r="X233" s="115">
        <f>COUNT(A11:A254)</f>
        <v>221</v>
      </c>
      <c r="Y233" s="115">
        <f>COUNT(A11:A254)</f>
        <v>221</v>
      </c>
      <c r="Z233" s="115">
        <f>COUNT(A11:A254)</f>
        <v>221</v>
      </c>
    </row>
    <row r="234" spans="1:26" ht="15.6">
      <c r="A234" s="150"/>
      <c r="B234" s="150"/>
      <c r="C234" s="150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299" t="s">
        <v>37</v>
      </c>
      <c r="O234" s="299"/>
      <c r="P234" s="299"/>
      <c r="Q234" s="299"/>
      <c r="R234" s="299"/>
      <c r="S234" s="299"/>
      <c r="T234" s="299"/>
      <c r="U234" s="116">
        <f>U232/U233</f>
        <v>0.28054298642533937</v>
      </c>
      <c r="V234" s="116">
        <f t="shared" ref="V234:Z234" si="15">V232/V233</f>
        <v>0.33484162895927599</v>
      </c>
      <c r="W234" s="116">
        <f t="shared" si="15"/>
        <v>0.2895927601809955</v>
      </c>
      <c r="X234" s="116">
        <f t="shared" si="15"/>
        <v>0.33936651583710409</v>
      </c>
      <c r="Y234" s="116">
        <f t="shared" si="15"/>
        <v>0.30316742081447962</v>
      </c>
      <c r="Z234" s="116">
        <f t="shared" si="15"/>
        <v>0.2895927601809955</v>
      </c>
    </row>
  </sheetData>
  <mergeCells count="29">
    <mergeCell ref="U8:Z8"/>
    <mergeCell ref="N232:T232"/>
    <mergeCell ref="N233:T233"/>
    <mergeCell ref="N234:T234"/>
    <mergeCell ref="A7:A10"/>
    <mergeCell ref="B7:B10"/>
    <mergeCell ref="T8:T9"/>
    <mergeCell ref="I6:J6"/>
    <mergeCell ref="K6:L6"/>
    <mergeCell ref="M6:N6"/>
    <mergeCell ref="D7:T7"/>
    <mergeCell ref="U7:Z7"/>
    <mergeCell ref="C6:D6"/>
    <mergeCell ref="C4:D4"/>
    <mergeCell ref="G4:H4"/>
    <mergeCell ref="I4:N4"/>
    <mergeCell ref="I5:J5"/>
    <mergeCell ref="K5:L5"/>
    <mergeCell ref="M5:N5"/>
    <mergeCell ref="C5:D5"/>
    <mergeCell ref="B1:S1"/>
    <mergeCell ref="C2:D2"/>
    <mergeCell ref="E2:F2"/>
    <mergeCell ref="G2:H2"/>
    <mergeCell ref="C3:D3"/>
    <mergeCell ref="E3:F3"/>
    <mergeCell ref="G3:H3"/>
    <mergeCell ref="I2:L3"/>
    <mergeCell ref="M2:P3"/>
  </mergeCells>
  <dataValidations count="3">
    <dataValidation type="decimal" allowBlank="1" showInputMessage="1" showErrorMessage="1" sqref="E6:G6" xr:uid="{00000000-0002-0000-0600-000000000000}">
      <formula1>0</formula1>
      <formula2>1</formula2>
    </dataValidation>
    <dataValidation type="whole" allowBlank="1" showInputMessage="1" showErrorMessage="1" sqref="D11:S231" xr:uid="{00000000-0002-0000-0600-000001000000}">
      <formula1>0</formula1>
      <formula2>2</formula2>
    </dataValidation>
    <dataValidation type="decimal" allowBlank="1" showInputMessage="1" showErrorMessage="1" sqref="T11:T231" xr:uid="{00000000-0002-0000-0600-000002000000}">
      <formula1>0</formula1>
      <formula2>100</formula2>
    </dataValidation>
  </dataValidation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2218"/>
  <sheetViews>
    <sheetView topLeftCell="K265" zoomScale="70" zoomScaleNormal="70" workbookViewId="0">
      <selection activeCell="Y102" sqref="Y102"/>
    </sheetView>
  </sheetViews>
  <sheetFormatPr defaultColWidth="9" defaultRowHeight="14.4"/>
  <cols>
    <col min="2" max="2" width="9" hidden="1" customWidth="1"/>
    <col min="3" max="3" width="9" style="68"/>
    <col min="14" max="14" width="9" style="265"/>
    <col min="20" max="20" width="9" style="252"/>
    <col min="21" max="21" width="9" style="216"/>
    <col min="23" max="23" width="9" hidden="1" customWidth="1"/>
    <col min="24" max="24" width="17.88671875" customWidth="1"/>
    <col min="41" max="41" width="9" style="253"/>
  </cols>
  <sheetData>
    <row r="1" spans="1:41" ht="17.25" customHeight="1">
      <c r="N1"/>
    </row>
    <row r="2" spans="1:41" ht="60.75" customHeight="1">
      <c r="A2" s="302" t="s">
        <v>167</v>
      </c>
      <c r="B2" s="302"/>
      <c r="C2" s="302"/>
      <c r="D2" s="302"/>
      <c r="I2" t="s">
        <v>241</v>
      </c>
      <c r="N2"/>
      <c r="X2" s="190" t="s">
        <v>242</v>
      </c>
      <c r="Y2">
        <v>3</v>
      </c>
      <c r="Z2">
        <v>4</v>
      </c>
      <c r="AA2">
        <v>5</v>
      </c>
      <c r="AB2">
        <v>6</v>
      </c>
      <c r="AC2">
        <v>7</v>
      </c>
      <c r="AD2">
        <v>8</v>
      </c>
      <c r="AE2">
        <v>9</v>
      </c>
      <c r="AF2">
        <v>10</v>
      </c>
      <c r="AG2">
        <v>11</v>
      </c>
      <c r="AH2">
        <v>12</v>
      </c>
      <c r="AI2">
        <v>13</v>
      </c>
      <c r="AJ2">
        <v>14</v>
      </c>
      <c r="AK2">
        <v>15</v>
      </c>
      <c r="AL2">
        <v>16</v>
      </c>
      <c r="AM2">
        <v>17</v>
      </c>
      <c r="AN2">
        <v>18</v>
      </c>
    </row>
    <row r="3" spans="1:41" ht="59.25" customHeight="1">
      <c r="H3" s="188" t="s">
        <v>168</v>
      </c>
      <c r="I3" s="189"/>
      <c r="J3" s="189"/>
      <c r="K3" s="189"/>
      <c r="N3"/>
      <c r="AB3" t="s">
        <v>170</v>
      </c>
    </row>
    <row r="4" spans="1:41" ht="18">
      <c r="A4" s="191" t="s">
        <v>171</v>
      </c>
      <c r="B4" s="191"/>
      <c r="C4" s="192" t="s">
        <v>172</v>
      </c>
      <c r="D4" s="254">
        <v>1</v>
      </c>
      <c r="E4" s="254">
        <v>2</v>
      </c>
      <c r="F4" s="254">
        <v>3</v>
      </c>
      <c r="G4" s="254">
        <v>4</v>
      </c>
      <c r="H4" s="254">
        <v>5</v>
      </c>
      <c r="I4" s="255">
        <v>6</v>
      </c>
      <c r="J4" s="255">
        <v>7</v>
      </c>
      <c r="K4" s="255">
        <v>8</v>
      </c>
      <c r="L4" s="255">
        <v>9</v>
      </c>
      <c r="M4" s="255">
        <v>10</v>
      </c>
      <c r="N4" s="256">
        <v>11</v>
      </c>
      <c r="O4" s="257">
        <v>12</v>
      </c>
      <c r="P4" s="257">
        <v>13</v>
      </c>
      <c r="Q4" s="257">
        <v>14</v>
      </c>
      <c r="R4" s="257">
        <v>15</v>
      </c>
      <c r="S4" s="257">
        <v>16</v>
      </c>
      <c r="T4" s="258"/>
      <c r="X4" s="192" t="s">
        <v>172</v>
      </c>
      <c r="Y4" s="254">
        <v>1</v>
      </c>
      <c r="Z4" s="254">
        <v>2</v>
      </c>
      <c r="AA4" s="254">
        <v>3</v>
      </c>
      <c r="AB4" s="254">
        <v>4</v>
      </c>
      <c r="AC4" s="254">
        <v>5</v>
      </c>
      <c r="AD4" s="255">
        <v>6</v>
      </c>
      <c r="AE4" s="255">
        <v>7</v>
      </c>
      <c r="AF4" s="255">
        <v>8</v>
      </c>
      <c r="AG4" s="255">
        <v>9</v>
      </c>
      <c r="AH4" s="255">
        <v>10</v>
      </c>
      <c r="AI4" s="256">
        <v>11</v>
      </c>
      <c r="AJ4" s="257">
        <v>12</v>
      </c>
      <c r="AK4" s="257">
        <v>13</v>
      </c>
      <c r="AL4" s="257">
        <v>14</v>
      </c>
      <c r="AM4" s="257">
        <v>15</v>
      </c>
      <c r="AN4" s="257">
        <v>16</v>
      </c>
    </row>
    <row r="5" spans="1:41" ht="18">
      <c r="A5" s="191"/>
      <c r="B5" s="191"/>
      <c r="C5" s="192" t="s">
        <v>175</v>
      </c>
      <c r="D5" s="254">
        <v>2</v>
      </c>
      <c r="E5" s="254">
        <v>2</v>
      </c>
      <c r="F5" s="254">
        <v>2</v>
      </c>
      <c r="G5" s="254">
        <v>2</v>
      </c>
      <c r="H5" s="254">
        <v>2</v>
      </c>
      <c r="I5" s="255">
        <v>2</v>
      </c>
      <c r="J5" s="255">
        <v>2</v>
      </c>
      <c r="K5" s="255">
        <v>2</v>
      </c>
      <c r="L5" s="255">
        <v>2</v>
      </c>
      <c r="M5" s="255">
        <v>2</v>
      </c>
      <c r="N5" s="256">
        <v>10</v>
      </c>
      <c r="O5" s="257">
        <v>14</v>
      </c>
      <c r="P5" s="257">
        <v>14</v>
      </c>
      <c r="Q5" s="257">
        <v>14</v>
      </c>
      <c r="R5" s="257">
        <v>14</v>
      </c>
      <c r="S5" s="257">
        <v>14</v>
      </c>
      <c r="T5" s="258"/>
      <c r="V5" s="259" t="s">
        <v>163</v>
      </c>
      <c r="W5" s="260"/>
      <c r="X5" s="192" t="s">
        <v>175</v>
      </c>
      <c r="Y5" s="254">
        <v>2</v>
      </c>
      <c r="Z5" s="254">
        <v>2</v>
      </c>
      <c r="AA5" s="254">
        <v>2</v>
      </c>
      <c r="AB5" s="254">
        <v>2</v>
      </c>
      <c r="AC5" s="254">
        <v>2</v>
      </c>
      <c r="AD5" s="255">
        <v>2</v>
      </c>
      <c r="AE5" s="255">
        <v>2</v>
      </c>
      <c r="AF5" s="255">
        <v>2</v>
      </c>
      <c r="AG5" s="255">
        <v>2</v>
      </c>
      <c r="AH5" s="255">
        <v>2</v>
      </c>
      <c r="AI5" s="256">
        <v>10</v>
      </c>
      <c r="AJ5" s="256">
        <v>14</v>
      </c>
      <c r="AK5" s="256">
        <v>14</v>
      </c>
      <c r="AL5" s="256">
        <v>14</v>
      </c>
      <c r="AM5" s="256">
        <v>14</v>
      </c>
      <c r="AN5" s="256">
        <v>14</v>
      </c>
      <c r="AO5" s="261" t="s">
        <v>171</v>
      </c>
    </row>
    <row r="6" spans="1:41" ht="15.6">
      <c r="A6">
        <f>SUM(D6:S6)</f>
        <v>55</v>
      </c>
      <c r="B6" s="191" t="str">
        <f>C6&amp;":"&amp;COUNTIF($C6:C$6,C6)</f>
        <v>55:1</v>
      </c>
      <c r="C6" s="148">
        <f>SUM(D6:S6)</f>
        <v>55</v>
      </c>
      <c r="D6" s="262">
        <f>'model (2)'!D6</f>
        <v>2</v>
      </c>
      <c r="E6" s="262">
        <f>'model (2)'!E6</f>
        <v>1</v>
      </c>
      <c r="F6" s="262">
        <f>'model (2)'!F6</f>
        <v>2</v>
      </c>
      <c r="G6" s="262">
        <f>'model (2)'!G6</f>
        <v>1</v>
      </c>
      <c r="H6" s="262">
        <f>'model (2)'!H6</f>
        <v>2</v>
      </c>
      <c r="I6" s="262">
        <f>'model (2)'!I6</f>
        <v>2</v>
      </c>
      <c r="J6" s="262">
        <f>'model (2)'!J6</f>
        <v>2</v>
      </c>
      <c r="K6" s="262">
        <f>'model (2)'!K6</f>
        <v>2</v>
      </c>
      <c r="L6" s="262">
        <f>'model (2)'!L6</f>
        <v>2</v>
      </c>
      <c r="M6" s="262">
        <f>'model (2)'!M6</f>
        <v>2</v>
      </c>
      <c r="N6" s="262">
        <f>'model (2)'!N6</f>
        <v>6</v>
      </c>
      <c r="O6" s="262">
        <f>'model (2)'!O6</f>
        <v>9</v>
      </c>
      <c r="P6" s="262">
        <f>'model (2)'!P6</f>
        <v>2</v>
      </c>
      <c r="Q6" s="262">
        <f>'model (2)'!Q6</f>
        <v>10</v>
      </c>
      <c r="R6" s="262">
        <f>'model (2)'!R6</f>
        <v>10</v>
      </c>
      <c r="S6" s="262">
        <f>'model (2)'!S6</f>
        <v>0</v>
      </c>
      <c r="T6" s="263"/>
      <c r="V6" s="2">
        <v>1</v>
      </c>
      <c r="W6" s="1" t="str">
        <f>X6&amp;":"&amp;COUNTIF($X6:X$6,X6)</f>
        <v>0:1</v>
      </c>
      <c r="X6" s="264">
        <f>Entry!U9</f>
        <v>0</v>
      </c>
      <c r="Y6" s="227">
        <f>IFERROR(VLOOKUP($W6,$B$6:$S$3008,3,FALSE),VLOOKUP($X6,$C$6:$S$3008,2,FALSE))</f>
        <v>0</v>
      </c>
      <c r="Z6" s="227">
        <f t="shared" ref="Z6:Z69" si="0">IFERROR(VLOOKUP($W6,$B$6:$S$3008,4,FALSE),VLOOKUP($X6,$C$6:$S$3008,3,FALSE))</f>
        <v>0</v>
      </c>
      <c r="AA6" s="227">
        <f t="shared" ref="AA6:AA69" si="1">IFERROR(VLOOKUP($W6,$B$6:$S$3008,5,FALSE),VLOOKUP($X6,$C$6:$S$3008,4,FALSE))</f>
        <v>0</v>
      </c>
      <c r="AB6" s="227">
        <f t="shared" ref="AB6:AB15" si="2">IFERROR(VLOOKUP($W6,$B$6:$S$3008,6,FALSE),VLOOKUP(X6,$C$6:$S$3008,5,FALSE))</f>
        <v>0</v>
      </c>
      <c r="AC6" s="227">
        <f t="shared" ref="AC6:AC69" si="3">IFERROR(VLOOKUP($W6,$B$6:$S$3008,7,FALSE),VLOOKUP($X6,$C$6:$S$3008,6,FALSE))</f>
        <v>0</v>
      </c>
      <c r="AD6" s="227">
        <f t="shared" ref="AD6:AD69" si="4">IFERROR(VLOOKUP($W6,$B$6:$S$3008,8,FALSE),VLOOKUP($X6,$C$6:$S$3008,7,FALSE))</f>
        <v>0</v>
      </c>
      <c r="AE6" s="227">
        <f t="shared" ref="AE6:AE69" si="5">IFERROR(VLOOKUP($W6,$B$6:$S$3008,9,FALSE),VLOOKUP($X6,$C$6:$S$3008,8,FALSE))</f>
        <v>0</v>
      </c>
      <c r="AF6" s="227">
        <f t="shared" ref="AF6:AF69" si="6">IFERROR(VLOOKUP($W6,$B$6:$S$3008,10,FALSE),VLOOKUP($X6,$C$6:$S$3008,9,FALSE))</f>
        <v>0</v>
      </c>
      <c r="AG6" s="227">
        <f t="shared" ref="AG6:AG69" si="7">IFERROR(VLOOKUP($W6,$B$6:$S$3008,11,FALSE),VLOOKUP($X6,$C$6:$S$3008,10,FALSE))</f>
        <v>0</v>
      </c>
      <c r="AH6" s="227">
        <f t="shared" ref="AH6:AH69" si="8">IFERROR(VLOOKUP($W6,$B$6:$S$3008,12,FALSE),VLOOKUP($X6,$C$6:$S$3008,11,FALSE))</f>
        <v>0</v>
      </c>
      <c r="AI6" s="227">
        <f t="shared" ref="AI6:AI69" si="9">IFERROR(VLOOKUP($W6,$B$6:$S$3008,13,FALSE),VLOOKUP($X6,$C$6:$S$3008,12,FALSE))</f>
        <v>0</v>
      </c>
      <c r="AJ6" s="227">
        <f t="shared" ref="AJ6:AJ69" si="10">IFERROR(VLOOKUP($W6,$B$6:$S$3008,14,FALSE),VLOOKUP($X6,$C$6:$S$3008,13,FALSE))</f>
        <v>0</v>
      </c>
      <c r="AK6" s="227">
        <f t="shared" ref="AK6:AK69" si="11">IFERROR(VLOOKUP($W6,$B$6:$S$3008,15,FALSE),VLOOKUP($X6,$C$6:$S$3008,14,FALSE))</f>
        <v>0</v>
      </c>
      <c r="AL6" s="227">
        <f t="shared" ref="AL6:AL69" si="12">IFERROR(VLOOKUP($W6,$B$6:$S$3008,16,FALSE),VLOOKUP($X6,$C$6:$S$3008,15,FALSE))</f>
        <v>0</v>
      </c>
      <c r="AM6" s="227">
        <f t="shared" ref="AM6:AM69" si="13">IFERROR(VLOOKUP($W6,$B$6:$S$3008,17,FALSE),VLOOKUP($X6,$C$6:$S$3008,16,FALSE))</f>
        <v>0</v>
      </c>
      <c r="AN6" s="227">
        <f t="shared" ref="AN6:AN69" si="14">IFERROR(VLOOKUP($W6,$B$6:$S$3008,18,FALSE),VLOOKUP($X6,$C$6:$S$3008,17,FALSE))</f>
        <v>0</v>
      </c>
      <c r="AO6" s="261">
        <f t="shared" ref="AO6:AO15" si="15">SUM(Y6:AN6)</f>
        <v>0</v>
      </c>
    </row>
    <row r="7" spans="1:41" ht="15.6">
      <c r="A7">
        <f t="shared" ref="A7:A70" si="16">SUM(D7:S7)</f>
        <v>20</v>
      </c>
      <c r="B7" s="191" t="str">
        <f>C7&amp;":"&amp;COUNTIF($C$6:C7,C7)</f>
        <v>20:1</v>
      </c>
      <c r="C7" s="148">
        <f t="shared" ref="C7:C70" si="17">SUM(D7:S7)</f>
        <v>20</v>
      </c>
      <c r="D7" s="262">
        <f>'model (2)'!D7</f>
        <v>0</v>
      </c>
      <c r="E7" s="262">
        <f>'model (2)'!E7</f>
        <v>1</v>
      </c>
      <c r="F7" s="262">
        <f>'model (2)'!F7</f>
        <v>1</v>
      </c>
      <c r="G7" s="262">
        <f>'model (2)'!G7</f>
        <v>1</v>
      </c>
      <c r="H7" s="262">
        <f>'model (2)'!H7</f>
        <v>1</v>
      </c>
      <c r="I7" s="262">
        <f>'model (2)'!I7</f>
        <v>0</v>
      </c>
      <c r="J7" s="262">
        <f>'model (2)'!J7</f>
        <v>0</v>
      </c>
      <c r="K7" s="262">
        <f>'model (2)'!K7</f>
        <v>0</v>
      </c>
      <c r="L7" s="262">
        <f>'model (2)'!L7</f>
        <v>0</v>
      </c>
      <c r="M7" s="262">
        <f>'model (2)'!M7</f>
        <v>0</v>
      </c>
      <c r="N7" s="262">
        <f>'model (2)'!N7</f>
        <v>5</v>
      </c>
      <c r="O7" s="262">
        <f>'model (2)'!O7</f>
        <v>3</v>
      </c>
      <c r="P7" s="262">
        <f>'model (2)'!P7</f>
        <v>1</v>
      </c>
      <c r="Q7" s="262">
        <f>'model (2)'!Q7</f>
        <v>1</v>
      </c>
      <c r="R7" s="262">
        <f>'model (2)'!R7</f>
        <v>3</v>
      </c>
      <c r="S7" s="262">
        <f>'model (2)'!S7</f>
        <v>3</v>
      </c>
      <c r="V7" s="2">
        <v>2</v>
      </c>
      <c r="W7" s="1" t="str">
        <f>X7&amp;":"&amp;COUNTIF($X$6:X7,X7)</f>
        <v>0:2</v>
      </c>
      <c r="X7" s="264">
        <f>Entry!U10</f>
        <v>0</v>
      </c>
      <c r="Y7" s="227">
        <f t="shared" ref="Y7:Y70" si="18">IFERROR(VLOOKUP($W7,$B$6:$S$3008,3,FALSE),VLOOKUP($X7,$C$6:$S$3008,2,FALSE))</f>
        <v>0</v>
      </c>
      <c r="Z7" s="227">
        <f t="shared" si="0"/>
        <v>0</v>
      </c>
      <c r="AA7" s="227">
        <f t="shared" si="1"/>
        <v>0</v>
      </c>
      <c r="AB7" s="227">
        <f t="shared" si="2"/>
        <v>0</v>
      </c>
      <c r="AC7" s="227">
        <f t="shared" si="3"/>
        <v>0</v>
      </c>
      <c r="AD7" s="227">
        <f t="shared" si="4"/>
        <v>0</v>
      </c>
      <c r="AE7" s="227">
        <f t="shared" si="5"/>
        <v>0</v>
      </c>
      <c r="AF7" s="227">
        <f t="shared" si="6"/>
        <v>0</v>
      </c>
      <c r="AG7" s="227">
        <f t="shared" si="7"/>
        <v>0</v>
      </c>
      <c r="AH7" s="227">
        <f t="shared" si="8"/>
        <v>0</v>
      </c>
      <c r="AI7" s="227">
        <f t="shared" si="9"/>
        <v>0</v>
      </c>
      <c r="AJ7" s="227">
        <f t="shared" si="10"/>
        <v>0</v>
      </c>
      <c r="AK7" s="227">
        <f t="shared" si="11"/>
        <v>0</v>
      </c>
      <c r="AL7" s="227">
        <f t="shared" si="12"/>
        <v>0</v>
      </c>
      <c r="AM7" s="227">
        <f t="shared" si="13"/>
        <v>0</v>
      </c>
      <c r="AN7" s="227">
        <f t="shared" si="14"/>
        <v>0</v>
      </c>
      <c r="AO7" s="261">
        <f t="shared" si="15"/>
        <v>0</v>
      </c>
    </row>
    <row r="8" spans="1:41" ht="15.6">
      <c r="A8">
        <f t="shared" si="16"/>
        <v>79</v>
      </c>
      <c r="B8" s="191" t="str">
        <f>C8&amp;":"&amp;COUNTIF($C$6:C8,C8)</f>
        <v>79:1</v>
      </c>
      <c r="C8" s="148">
        <f t="shared" si="17"/>
        <v>79</v>
      </c>
      <c r="D8" s="262">
        <f>'model (2)'!D8</f>
        <v>2</v>
      </c>
      <c r="E8" s="262">
        <f>'model (2)'!E8</f>
        <v>2</v>
      </c>
      <c r="F8" s="262">
        <f>'model (2)'!F8</f>
        <v>2</v>
      </c>
      <c r="G8" s="262">
        <f>'model (2)'!G8</f>
        <v>2</v>
      </c>
      <c r="H8" s="262">
        <f>'model (2)'!H8</f>
        <v>2</v>
      </c>
      <c r="I8" s="262">
        <f>'model (2)'!I8</f>
        <v>2</v>
      </c>
      <c r="J8" s="262">
        <f>'model (2)'!J8</f>
        <v>2</v>
      </c>
      <c r="K8" s="262">
        <f>'model (2)'!K8</f>
        <v>2</v>
      </c>
      <c r="L8" s="262">
        <f>'model (2)'!L8</f>
        <v>2</v>
      </c>
      <c r="M8" s="262">
        <f>'model (2)'!M8</f>
        <v>2</v>
      </c>
      <c r="N8" s="262">
        <f>'model (2)'!N8</f>
        <v>6</v>
      </c>
      <c r="O8" s="262">
        <f>'model (2)'!O8</f>
        <v>9</v>
      </c>
      <c r="P8" s="262">
        <f>'model (2)'!P8</f>
        <v>5</v>
      </c>
      <c r="Q8" s="262">
        <f>'model (2)'!Q8</f>
        <v>11</v>
      </c>
      <c r="R8" s="262">
        <f>'model (2)'!R8</f>
        <v>14</v>
      </c>
      <c r="S8" s="262">
        <f>'model (2)'!S8</f>
        <v>14</v>
      </c>
      <c r="V8" s="2">
        <v>3</v>
      </c>
      <c r="W8" s="1"/>
      <c r="X8" s="264">
        <f>Entry!U11</f>
        <v>63</v>
      </c>
      <c r="Y8" s="227">
        <f t="shared" si="18"/>
        <v>2</v>
      </c>
      <c r="Z8" s="227">
        <f t="shared" si="0"/>
        <v>2</v>
      </c>
      <c r="AA8" s="227">
        <f t="shared" si="1"/>
        <v>2</v>
      </c>
      <c r="AB8" s="227">
        <f t="shared" si="2"/>
        <v>2</v>
      </c>
      <c r="AC8" s="227">
        <f t="shared" si="3"/>
        <v>2</v>
      </c>
      <c r="AD8" s="227">
        <f t="shared" si="4"/>
        <v>2</v>
      </c>
      <c r="AE8" s="227">
        <f t="shared" si="5"/>
        <v>2</v>
      </c>
      <c r="AF8" s="227">
        <f t="shared" si="6"/>
        <v>2</v>
      </c>
      <c r="AG8" s="227">
        <f t="shared" si="7"/>
        <v>2</v>
      </c>
      <c r="AH8" s="227">
        <f t="shared" si="8"/>
        <v>2</v>
      </c>
      <c r="AI8" s="227">
        <f t="shared" si="9"/>
        <v>8</v>
      </c>
      <c r="AJ8" s="227">
        <f t="shared" si="10"/>
        <v>2</v>
      </c>
      <c r="AK8" s="227">
        <f t="shared" si="11"/>
        <v>13</v>
      </c>
      <c r="AL8" s="227">
        <f t="shared" si="12"/>
        <v>11</v>
      </c>
      <c r="AM8" s="227">
        <f t="shared" si="13"/>
        <v>7</v>
      </c>
      <c r="AN8" s="227">
        <f t="shared" si="14"/>
        <v>2</v>
      </c>
      <c r="AO8" s="261">
        <f t="shared" si="15"/>
        <v>63</v>
      </c>
    </row>
    <row r="9" spans="1:41" ht="15.6">
      <c r="A9">
        <f t="shared" si="16"/>
        <v>49</v>
      </c>
      <c r="B9" s="191" t="str">
        <f>C9&amp;":"&amp;COUNTIF($C$6:C9,C9)</f>
        <v>49:1</v>
      </c>
      <c r="C9" s="148">
        <f t="shared" si="17"/>
        <v>49</v>
      </c>
      <c r="D9" s="262">
        <f>'model (2)'!D9</f>
        <v>2</v>
      </c>
      <c r="E9" s="262">
        <f>'model (2)'!E9</f>
        <v>1</v>
      </c>
      <c r="F9" s="262">
        <f>'model (2)'!F9</f>
        <v>2</v>
      </c>
      <c r="G9" s="262">
        <f>'model (2)'!G9</f>
        <v>1</v>
      </c>
      <c r="H9" s="262">
        <f>'model (2)'!H9</f>
        <v>2</v>
      </c>
      <c r="I9" s="262">
        <f>'model (2)'!I9</f>
        <v>2</v>
      </c>
      <c r="J9" s="262">
        <f>'model (2)'!J9</f>
        <v>2</v>
      </c>
      <c r="K9" s="262">
        <f>'model (2)'!K9</f>
        <v>2</v>
      </c>
      <c r="L9" s="262">
        <f>'model (2)'!L9</f>
        <v>2</v>
      </c>
      <c r="M9" s="262">
        <f>'model (2)'!M9</f>
        <v>2</v>
      </c>
      <c r="N9" s="262">
        <f>'model (2)'!N9</f>
        <v>5</v>
      </c>
      <c r="O9" s="262">
        <f>'model (2)'!O9</f>
        <v>1</v>
      </c>
      <c r="P9" s="262">
        <f>'model (2)'!P9</f>
        <v>13</v>
      </c>
      <c r="Q9" s="262">
        <f>'model (2)'!Q9</f>
        <v>1</v>
      </c>
      <c r="R9" s="262">
        <f>'model (2)'!R9</f>
        <v>8</v>
      </c>
      <c r="S9" s="262">
        <f>'model (2)'!S9</f>
        <v>3</v>
      </c>
      <c r="V9" s="2">
        <v>4</v>
      </c>
      <c r="W9" s="1" t="str">
        <f>X9&amp;":"&amp;COUNTIF($X$6:X9,X9)</f>
        <v>60:1</v>
      </c>
      <c r="X9" s="264">
        <f>Entry!U12</f>
        <v>60</v>
      </c>
      <c r="Y9" s="227">
        <f t="shared" si="18"/>
        <v>2</v>
      </c>
      <c r="Z9" s="227">
        <f t="shared" si="0"/>
        <v>2</v>
      </c>
      <c r="AA9" s="227">
        <f t="shared" si="1"/>
        <v>2</v>
      </c>
      <c r="AB9" s="227">
        <f t="shared" si="2"/>
        <v>2</v>
      </c>
      <c r="AC9" s="227">
        <f t="shared" si="3"/>
        <v>2</v>
      </c>
      <c r="AD9" s="227">
        <f t="shared" si="4"/>
        <v>2</v>
      </c>
      <c r="AE9" s="227">
        <f t="shared" si="5"/>
        <v>2</v>
      </c>
      <c r="AF9" s="227">
        <f t="shared" si="6"/>
        <v>2</v>
      </c>
      <c r="AG9" s="227">
        <f t="shared" si="7"/>
        <v>2</v>
      </c>
      <c r="AH9" s="227">
        <f t="shared" si="8"/>
        <v>2</v>
      </c>
      <c r="AI9" s="227">
        <f t="shared" si="9"/>
        <v>6</v>
      </c>
      <c r="AJ9" s="227">
        <f t="shared" si="10"/>
        <v>8</v>
      </c>
      <c r="AK9" s="227">
        <f t="shared" si="11"/>
        <v>9</v>
      </c>
      <c r="AL9" s="227">
        <f t="shared" si="12"/>
        <v>9</v>
      </c>
      <c r="AM9" s="227">
        <f t="shared" si="13"/>
        <v>2</v>
      </c>
      <c r="AN9" s="227">
        <f t="shared" si="14"/>
        <v>6</v>
      </c>
      <c r="AO9" s="261">
        <f t="shared" si="15"/>
        <v>60</v>
      </c>
    </row>
    <row r="10" spans="1:41" ht="15.6">
      <c r="A10">
        <f t="shared" si="16"/>
        <v>51</v>
      </c>
      <c r="B10" s="191" t="str">
        <f>C10&amp;":"&amp;COUNTIF($C$6:C10,C10)</f>
        <v>51:1</v>
      </c>
      <c r="C10" s="148">
        <f t="shared" si="17"/>
        <v>51</v>
      </c>
      <c r="D10" s="262">
        <f>'model (2)'!D10</f>
        <v>2</v>
      </c>
      <c r="E10" s="262">
        <f>'model (2)'!E10</f>
        <v>2</v>
      </c>
      <c r="F10" s="262">
        <f>'model (2)'!F10</f>
        <v>2</v>
      </c>
      <c r="G10" s="262">
        <f>'model (2)'!G10</f>
        <v>1</v>
      </c>
      <c r="H10" s="262">
        <f>'model (2)'!H10</f>
        <v>2</v>
      </c>
      <c r="I10" s="262">
        <f>'model (2)'!I10</f>
        <v>2</v>
      </c>
      <c r="J10" s="262">
        <f>'model (2)'!J10</f>
        <v>2</v>
      </c>
      <c r="K10" s="262">
        <f>'model (2)'!K10</f>
        <v>2</v>
      </c>
      <c r="L10" s="262">
        <f>'model (2)'!L10</f>
        <v>2</v>
      </c>
      <c r="M10" s="262">
        <f>'model (2)'!M10</f>
        <v>2</v>
      </c>
      <c r="N10" s="262">
        <f>'model (2)'!N10</f>
        <v>5</v>
      </c>
      <c r="O10" s="262">
        <f>'model (2)'!O10</f>
        <v>4</v>
      </c>
      <c r="P10" s="262">
        <f>'model (2)'!P10</f>
        <v>10</v>
      </c>
      <c r="Q10" s="262">
        <f>'model (2)'!Q10</f>
        <v>1</v>
      </c>
      <c r="R10" s="262">
        <f>'model (2)'!R10</f>
        <v>11</v>
      </c>
      <c r="S10" s="262">
        <f>'model (2)'!S10</f>
        <v>1</v>
      </c>
      <c r="V10" s="2">
        <v>5</v>
      </c>
      <c r="W10" s="1" t="str">
        <f>X10&amp;":"&amp;COUNTIF($X$6:X10,X10)</f>
        <v>0:3</v>
      </c>
      <c r="X10" s="264">
        <f>Entry!U13</f>
        <v>0</v>
      </c>
      <c r="Y10" s="227">
        <f t="shared" si="18"/>
        <v>0</v>
      </c>
      <c r="Z10" s="227">
        <f t="shared" si="0"/>
        <v>0</v>
      </c>
      <c r="AA10" s="227">
        <f t="shared" si="1"/>
        <v>0</v>
      </c>
      <c r="AB10" s="227">
        <f t="shared" si="2"/>
        <v>0</v>
      </c>
      <c r="AC10" s="227">
        <f t="shared" si="3"/>
        <v>0</v>
      </c>
      <c r="AD10" s="227">
        <f t="shared" si="4"/>
        <v>0</v>
      </c>
      <c r="AE10" s="227">
        <f t="shared" si="5"/>
        <v>0</v>
      </c>
      <c r="AF10" s="227">
        <f t="shared" si="6"/>
        <v>0</v>
      </c>
      <c r="AG10" s="227">
        <f t="shared" si="7"/>
        <v>0</v>
      </c>
      <c r="AH10" s="227">
        <f t="shared" si="8"/>
        <v>0</v>
      </c>
      <c r="AI10" s="227">
        <f t="shared" si="9"/>
        <v>0</v>
      </c>
      <c r="AJ10" s="227">
        <f t="shared" si="10"/>
        <v>0</v>
      </c>
      <c r="AK10" s="227">
        <f t="shared" si="11"/>
        <v>0</v>
      </c>
      <c r="AL10" s="227">
        <f t="shared" si="12"/>
        <v>0</v>
      </c>
      <c r="AM10" s="227">
        <f t="shared" si="13"/>
        <v>0</v>
      </c>
      <c r="AN10" s="227">
        <f t="shared" si="14"/>
        <v>0</v>
      </c>
      <c r="AO10" s="261">
        <f t="shared" si="15"/>
        <v>0</v>
      </c>
    </row>
    <row r="11" spans="1:41" ht="15.6">
      <c r="A11">
        <f t="shared" si="16"/>
        <v>68</v>
      </c>
      <c r="B11" s="191" t="str">
        <f>C11&amp;":"&amp;COUNTIF($C$6:C11,C11)</f>
        <v>68:1</v>
      </c>
      <c r="C11" s="148">
        <f t="shared" si="17"/>
        <v>68</v>
      </c>
      <c r="D11" s="262">
        <f>'model (2)'!D11</f>
        <v>2</v>
      </c>
      <c r="E11" s="262">
        <f>'model (2)'!E11</f>
        <v>1</v>
      </c>
      <c r="F11" s="262">
        <f>'model (2)'!F11</f>
        <v>2</v>
      </c>
      <c r="G11" s="262">
        <f>'model (2)'!G11</f>
        <v>1</v>
      </c>
      <c r="H11" s="262">
        <f>'model (2)'!H11</f>
        <v>2</v>
      </c>
      <c r="I11" s="262">
        <f>'model (2)'!I11</f>
        <v>2</v>
      </c>
      <c r="J11" s="262">
        <f>'model (2)'!J11</f>
        <v>2</v>
      </c>
      <c r="K11" s="262">
        <f>'model (2)'!K11</f>
        <v>2</v>
      </c>
      <c r="L11" s="262">
        <f>'model (2)'!L11</f>
        <v>2</v>
      </c>
      <c r="M11" s="262">
        <f>'model (2)'!M11</f>
        <v>2</v>
      </c>
      <c r="N11" s="262">
        <f>'model (2)'!N11</f>
        <v>6</v>
      </c>
      <c r="O11" s="262">
        <f>'model (2)'!O11</f>
        <v>13</v>
      </c>
      <c r="P11" s="262">
        <f>'model (2)'!P11</f>
        <v>1</v>
      </c>
      <c r="Q11" s="262">
        <f>'model (2)'!Q11</f>
        <v>7</v>
      </c>
      <c r="R11" s="262">
        <f>'model (2)'!R11</f>
        <v>10</v>
      </c>
      <c r="S11" s="262">
        <f>'model (2)'!S11</f>
        <v>13</v>
      </c>
      <c r="V11" s="2">
        <v>6</v>
      </c>
      <c r="W11" s="1" t="str">
        <f>X11&amp;":"&amp;COUNTIF($X$6:X11,X11)</f>
        <v>75:1</v>
      </c>
      <c r="X11" s="264">
        <f>Entry!U14</f>
        <v>75</v>
      </c>
      <c r="Y11" s="227">
        <f t="shared" si="18"/>
        <v>2</v>
      </c>
      <c r="Z11" s="227">
        <f t="shared" si="0"/>
        <v>2</v>
      </c>
      <c r="AA11" s="227">
        <f t="shared" si="1"/>
        <v>2</v>
      </c>
      <c r="AB11" s="227">
        <f t="shared" si="2"/>
        <v>1</v>
      </c>
      <c r="AC11" s="227">
        <f t="shared" si="3"/>
        <v>2</v>
      </c>
      <c r="AD11" s="227">
        <f t="shared" si="4"/>
        <v>2</v>
      </c>
      <c r="AE11" s="227">
        <f t="shared" si="5"/>
        <v>2</v>
      </c>
      <c r="AF11" s="227">
        <f t="shared" si="6"/>
        <v>2</v>
      </c>
      <c r="AG11" s="227">
        <f t="shared" si="7"/>
        <v>2</v>
      </c>
      <c r="AH11" s="227">
        <f t="shared" si="8"/>
        <v>2</v>
      </c>
      <c r="AI11" s="227">
        <f t="shared" si="9"/>
        <v>9</v>
      </c>
      <c r="AJ11" s="227">
        <f t="shared" si="10"/>
        <v>12</v>
      </c>
      <c r="AK11" s="227">
        <f t="shared" si="11"/>
        <v>3</v>
      </c>
      <c r="AL11" s="227">
        <f t="shared" si="12"/>
        <v>9</v>
      </c>
      <c r="AM11" s="227">
        <f t="shared" si="13"/>
        <v>14</v>
      </c>
      <c r="AN11" s="227">
        <f t="shared" si="14"/>
        <v>9</v>
      </c>
      <c r="AO11" s="261">
        <f t="shared" si="15"/>
        <v>75</v>
      </c>
    </row>
    <row r="12" spans="1:41" ht="15.6">
      <c r="A12">
        <f t="shared" si="16"/>
        <v>72</v>
      </c>
      <c r="B12" s="191" t="str">
        <f>C12&amp;":"&amp;COUNTIF($C$6:C12,C12)</f>
        <v>72:1</v>
      </c>
      <c r="C12" s="148">
        <f t="shared" si="17"/>
        <v>72</v>
      </c>
      <c r="D12" s="262">
        <f>'model (2)'!D12</f>
        <v>2</v>
      </c>
      <c r="E12" s="262">
        <f>'model (2)'!E12</f>
        <v>1</v>
      </c>
      <c r="F12" s="262">
        <f>'model (2)'!F12</f>
        <v>2</v>
      </c>
      <c r="G12" s="262">
        <f>'model (2)'!G12</f>
        <v>1</v>
      </c>
      <c r="H12" s="262">
        <f>'model (2)'!H12</f>
        <v>2</v>
      </c>
      <c r="I12" s="262">
        <f>'model (2)'!I12</f>
        <v>2</v>
      </c>
      <c r="J12" s="262">
        <f>'model (2)'!J12</f>
        <v>2</v>
      </c>
      <c r="K12" s="262">
        <f>'model (2)'!K12</f>
        <v>2</v>
      </c>
      <c r="L12" s="262">
        <f>'model (2)'!L12</f>
        <v>2</v>
      </c>
      <c r="M12" s="262">
        <f>'model (2)'!M12</f>
        <v>2</v>
      </c>
      <c r="N12" s="262">
        <f>'model (2)'!N12</f>
        <v>9</v>
      </c>
      <c r="O12" s="262">
        <f>'model (2)'!O12</f>
        <v>13</v>
      </c>
      <c r="P12" s="262">
        <f>'model (2)'!P12</f>
        <v>4</v>
      </c>
      <c r="Q12" s="262">
        <f>'model (2)'!Q12</f>
        <v>8</v>
      </c>
      <c r="R12" s="262">
        <f>'model (2)'!R12</f>
        <v>7</v>
      </c>
      <c r="S12" s="262">
        <f>'model (2)'!S12</f>
        <v>13</v>
      </c>
      <c r="V12" s="2">
        <v>7</v>
      </c>
      <c r="W12" s="1" t="str">
        <f>X12&amp;":"&amp;COUNTIF($X$6:X12,X12)</f>
        <v>77:1</v>
      </c>
      <c r="X12" s="264">
        <f>Entry!U15</f>
        <v>77</v>
      </c>
      <c r="Y12" s="227">
        <f t="shared" si="18"/>
        <v>2</v>
      </c>
      <c r="Z12" s="227">
        <f t="shared" si="0"/>
        <v>2</v>
      </c>
      <c r="AA12" s="227">
        <f t="shared" si="1"/>
        <v>2</v>
      </c>
      <c r="AB12" s="227">
        <f t="shared" si="2"/>
        <v>1</v>
      </c>
      <c r="AC12" s="227">
        <f t="shared" si="3"/>
        <v>2</v>
      </c>
      <c r="AD12" s="227">
        <f t="shared" si="4"/>
        <v>2</v>
      </c>
      <c r="AE12" s="227">
        <f t="shared" si="5"/>
        <v>2</v>
      </c>
      <c r="AF12" s="227">
        <f t="shared" si="6"/>
        <v>2</v>
      </c>
      <c r="AG12" s="227">
        <f t="shared" si="7"/>
        <v>2</v>
      </c>
      <c r="AH12" s="227">
        <f t="shared" si="8"/>
        <v>2</v>
      </c>
      <c r="AI12" s="227">
        <f t="shared" si="9"/>
        <v>6</v>
      </c>
      <c r="AJ12" s="227">
        <f t="shared" si="10"/>
        <v>11</v>
      </c>
      <c r="AK12" s="227">
        <f t="shared" si="11"/>
        <v>13</v>
      </c>
      <c r="AL12" s="227">
        <f t="shared" si="12"/>
        <v>10</v>
      </c>
      <c r="AM12" s="227">
        <f t="shared" si="13"/>
        <v>13</v>
      </c>
      <c r="AN12" s="227">
        <f t="shared" si="14"/>
        <v>5</v>
      </c>
      <c r="AO12" s="261">
        <f t="shared" si="15"/>
        <v>77</v>
      </c>
    </row>
    <row r="13" spans="1:41" ht="15.6">
      <c r="A13">
        <f t="shared" si="16"/>
        <v>57</v>
      </c>
      <c r="B13" s="191" t="str">
        <f>C13&amp;":"&amp;COUNTIF($C$6:C13,C13)</f>
        <v>57:1</v>
      </c>
      <c r="C13" s="148">
        <f t="shared" si="17"/>
        <v>57</v>
      </c>
      <c r="D13" s="262">
        <f>'model (2)'!D13</f>
        <v>2</v>
      </c>
      <c r="E13" s="262">
        <f>'model (2)'!E13</f>
        <v>1</v>
      </c>
      <c r="F13" s="262">
        <f>'model (2)'!F13</f>
        <v>2</v>
      </c>
      <c r="G13" s="262">
        <f>'model (2)'!G13</f>
        <v>1</v>
      </c>
      <c r="H13" s="262">
        <f>'model (2)'!H13</f>
        <v>2</v>
      </c>
      <c r="I13" s="262">
        <f>'model (2)'!I13</f>
        <v>2</v>
      </c>
      <c r="J13" s="262">
        <f>'model (2)'!J13</f>
        <v>2</v>
      </c>
      <c r="K13" s="262">
        <f>'model (2)'!K13</f>
        <v>2</v>
      </c>
      <c r="L13" s="262">
        <f>'model (2)'!L13</f>
        <v>2</v>
      </c>
      <c r="M13" s="262">
        <f>'model (2)'!M13</f>
        <v>2</v>
      </c>
      <c r="N13" s="262">
        <f>'model (2)'!N13</f>
        <v>8</v>
      </c>
      <c r="O13" s="262">
        <f>'model (2)'!O13</f>
        <v>11</v>
      </c>
      <c r="P13" s="262">
        <f>'model (2)'!P13</f>
        <v>3</v>
      </c>
      <c r="Q13" s="262">
        <f>'model (2)'!Q13</f>
        <v>9</v>
      </c>
      <c r="R13" s="262">
        <f>'model (2)'!R13</f>
        <v>7</v>
      </c>
      <c r="S13" s="262">
        <f>'model (2)'!S13</f>
        <v>1</v>
      </c>
      <c r="V13" s="2">
        <v>8</v>
      </c>
      <c r="W13" s="1" t="str">
        <f>X13&amp;":"&amp;COUNTIF($X$6:X13,X13)</f>
        <v>73:1</v>
      </c>
      <c r="X13" s="264">
        <f>Entry!U16</f>
        <v>73</v>
      </c>
      <c r="Y13" s="227">
        <f t="shared" si="18"/>
        <v>2</v>
      </c>
      <c r="Z13" s="227">
        <f t="shared" si="0"/>
        <v>2</v>
      </c>
      <c r="AA13" s="227">
        <f t="shared" si="1"/>
        <v>2</v>
      </c>
      <c r="AB13" s="227">
        <f t="shared" si="2"/>
        <v>2</v>
      </c>
      <c r="AC13" s="227">
        <f t="shared" si="3"/>
        <v>2</v>
      </c>
      <c r="AD13" s="227">
        <f t="shared" si="4"/>
        <v>2</v>
      </c>
      <c r="AE13" s="227">
        <f t="shared" si="5"/>
        <v>2</v>
      </c>
      <c r="AF13" s="227">
        <f t="shared" si="6"/>
        <v>2</v>
      </c>
      <c r="AG13" s="227">
        <f t="shared" si="7"/>
        <v>2</v>
      </c>
      <c r="AH13" s="227">
        <f t="shared" si="8"/>
        <v>2</v>
      </c>
      <c r="AI13" s="227">
        <f t="shared" si="9"/>
        <v>7</v>
      </c>
      <c r="AJ13" s="227">
        <f t="shared" si="10"/>
        <v>14</v>
      </c>
      <c r="AK13" s="227">
        <f t="shared" si="11"/>
        <v>7</v>
      </c>
      <c r="AL13" s="227">
        <f t="shared" si="12"/>
        <v>9</v>
      </c>
      <c r="AM13" s="227">
        <f t="shared" si="13"/>
        <v>3</v>
      </c>
      <c r="AN13" s="227">
        <f t="shared" si="14"/>
        <v>13</v>
      </c>
      <c r="AO13" s="261">
        <f t="shared" si="15"/>
        <v>73</v>
      </c>
    </row>
    <row r="14" spans="1:41" ht="15.6">
      <c r="A14">
        <f t="shared" si="16"/>
        <v>72</v>
      </c>
      <c r="B14" s="191" t="str">
        <f>C14&amp;":"&amp;COUNTIF($C$6:C14,C14)</f>
        <v>72:2</v>
      </c>
      <c r="C14" s="148">
        <f t="shared" si="17"/>
        <v>72</v>
      </c>
      <c r="D14" s="262">
        <f>'model (2)'!D14</f>
        <v>2</v>
      </c>
      <c r="E14" s="262">
        <f>'model (2)'!E14</f>
        <v>1</v>
      </c>
      <c r="F14" s="262">
        <f>'model (2)'!F14</f>
        <v>2</v>
      </c>
      <c r="G14" s="262">
        <f>'model (2)'!G14</f>
        <v>1</v>
      </c>
      <c r="H14" s="262">
        <f>'model (2)'!H14</f>
        <v>2</v>
      </c>
      <c r="I14" s="262">
        <f>'model (2)'!I14</f>
        <v>2</v>
      </c>
      <c r="J14" s="262">
        <f>'model (2)'!J14</f>
        <v>2</v>
      </c>
      <c r="K14" s="262">
        <f>'model (2)'!K14</f>
        <v>2</v>
      </c>
      <c r="L14" s="262">
        <f>'model (2)'!L14</f>
        <v>2</v>
      </c>
      <c r="M14" s="262">
        <f>'model (2)'!M14</f>
        <v>2</v>
      </c>
      <c r="N14" s="262">
        <f>'model (2)'!N14</f>
        <v>5</v>
      </c>
      <c r="O14" s="262">
        <f>'model (2)'!O14</f>
        <v>12</v>
      </c>
      <c r="P14" s="262">
        <f>'model (2)'!P14</f>
        <v>7</v>
      </c>
      <c r="Q14" s="262">
        <f>'model (2)'!Q14</f>
        <v>12</v>
      </c>
      <c r="R14" s="262">
        <f>'model (2)'!R14</f>
        <v>7</v>
      </c>
      <c r="S14" s="262">
        <f>'model (2)'!S14</f>
        <v>11</v>
      </c>
      <c r="T14" s="263"/>
      <c r="V14" s="2">
        <v>9</v>
      </c>
      <c r="W14" s="1" t="str">
        <f>X14&amp;":"&amp;COUNTIF($X$6:X14,X14)</f>
        <v>58:1</v>
      </c>
      <c r="X14" s="264">
        <f>Entry!U17</f>
        <v>58</v>
      </c>
      <c r="Y14" s="227">
        <f t="shared" si="18"/>
        <v>2</v>
      </c>
      <c r="Z14" s="227">
        <f t="shared" si="0"/>
        <v>1</v>
      </c>
      <c r="AA14" s="227">
        <f t="shared" si="1"/>
        <v>2</v>
      </c>
      <c r="AB14" s="227">
        <f t="shared" si="2"/>
        <v>2</v>
      </c>
      <c r="AC14" s="227">
        <f t="shared" si="3"/>
        <v>2</v>
      </c>
      <c r="AD14" s="227">
        <f t="shared" si="4"/>
        <v>2</v>
      </c>
      <c r="AE14" s="227">
        <f t="shared" si="5"/>
        <v>2</v>
      </c>
      <c r="AF14" s="227">
        <f t="shared" si="6"/>
        <v>2</v>
      </c>
      <c r="AG14" s="227">
        <f t="shared" si="7"/>
        <v>2</v>
      </c>
      <c r="AH14" s="227">
        <f t="shared" si="8"/>
        <v>2</v>
      </c>
      <c r="AI14" s="227">
        <f t="shared" si="9"/>
        <v>7</v>
      </c>
      <c r="AJ14" s="227">
        <f t="shared" si="10"/>
        <v>6</v>
      </c>
      <c r="AK14" s="227">
        <f t="shared" si="11"/>
        <v>4</v>
      </c>
      <c r="AL14" s="227">
        <f t="shared" si="12"/>
        <v>2</v>
      </c>
      <c r="AM14" s="227">
        <f t="shared" si="13"/>
        <v>11</v>
      </c>
      <c r="AN14" s="227">
        <f t="shared" si="14"/>
        <v>9</v>
      </c>
      <c r="AO14" s="261">
        <f t="shared" si="15"/>
        <v>58</v>
      </c>
    </row>
    <row r="15" spans="1:41" ht="15.6">
      <c r="A15">
        <f t="shared" si="16"/>
        <v>49</v>
      </c>
      <c r="B15" s="191" t="str">
        <f>C15&amp;":"&amp;COUNTIF($C$6:C15,C15)</f>
        <v>49:2</v>
      </c>
      <c r="C15" s="148">
        <f t="shared" si="17"/>
        <v>49</v>
      </c>
      <c r="D15" s="262">
        <f>'model (2)'!D15</f>
        <v>2</v>
      </c>
      <c r="E15" s="262">
        <f>'model (2)'!E15</f>
        <v>2</v>
      </c>
      <c r="F15" s="262">
        <f>'model (2)'!F15</f>
        <v>2</v>
      </c>
      <c r="G15" s="262">
        <f>'model (2)'!G15</f>
        <v>1</v>
      </c>
      <c r="H15" s="262">
        <f>'model (2)'!H15</f>
        <v>2</v>
      </c>
      <c r="I15" s="262">
        <f>'model (2)'!I15</f>
        <v>2</v>
      </c>
      <c r="J15" s="262">
        <f>'model (2)'!J15</f>
        <v>2</v>
      </c>
      <c r="K15" s="262">
        <f>'model (2)'!K15</f>
        <v>2</v>
      </c>
      <c r="L15" s="262">
        <f>'model (2)'!L15</f>
        <v>2</v>
      </c>
      <c r="M15" s="262">
        <f>'model (2)'!M15</f>
        <v>2</v>
      </c>
      <c r="N15" s="262">
        <f>'model (2)'!N15</f>
        <v>9</v>
      </c>
      <c r="O15" s="262">
        <f>'model (2)'!O15</f>
        <v>6</v>
      </c>
      <c r="P15" s="262">
        <f>'model (2)'!P15</f>
        <v>3</v>
      </c>
      <c r="Q15" s="262">
        <f>'model (2)'!Q15</f>
        <v>5</v>
      </c>
      <c r="R15" s="262">
        <f>'model (2)'!R15</f>
        <v>4</v>
      </c>
      <c r="S15" s="262">
        <f>'model (2)'!S15</f>
        <v>3</v>
      </c>
      <c r="V15" s="2">
        <v>10</v>
      </c>
      <c r="W15" s="1" t="str">
        <f>X15&amp;":"&amp;COUNTIF($X$6:X15,X15)</f>
        <v>78:1</v>
      </c>
      <c r="X15" s="264">
        <f>Entry!U18</f>
        <v>78</v>
      </c>
      <c r="Y15" s="227">
        <f t="shared" si="18"/>
        <v>2</v>
      </c>
      <c r="Z15" s="227">
        <f t="shared" si="0"/>
        <v>2</v>
      </c>
      <c r="AA15" s="227">
        <f t="shared" si="1"/>
        <v>2</v>
      </c>
      <c r="AB15" s="227">
        <f t="shared" si="2"/>
        <v>1</v>
      </c>
      <c r="AC15" s="227">
        <f t="shared" si="3"/>
        <v>2</v>
      </c>
      <c r="AD15" s="227">
        <f t="shared" si="4"/>
        <v>2</v>
      </c>
      <c r="AE15" s="227">
        <f t="shared" si="5"/>
        <v>2</v>
      </c>
      <c r="AF15" s="227">
        <f t="shared" si="6"/>
        <v>2</v>
      </c>
      <c r="AG15" s="227">
        <f t="shared" si="7"/>
        <v>2</v>
      </c>
      <c r="AH15" s="227">
        <f t="shared" si="8"/>
        <v>2</v>
      </c>
      <c r="AI15" s="227">
        <f t="shared" si="9"/>
        <v>6</v>
      </c>
      <c r="AJ15" s="227">
        <f t="shared" si="10"/>
        <v>14</v>
      </c>
      <c r="AK15" s="227">
        <f t="shared" si="11"/>
        <v>10</v>
      </c>
      <c r="AL15" s="227">
        <f t="shared" si="12"/>
        <v>7</v>
      </c>
      <c r="AM15" s="227">
        <f t="shared" si="13"/>
        <v>11</v>
      </c>
      <c r="AN15" s="227">
        <f t="shared" si="14"/>
        <v>11</v>
      </c>
      <c r="AO15" s="261">
        <f t="shared" si="15"/>
        <v>78</v>
      </c>
    </row>
    <row r="16" spans="1:41" ht="15.6">
      <c r="A16">
        <f t="shared" si="16"/>
        <v>80</v>
      </c>
      <c r="B16" s="191" t="str">
        <f>C16&amp;":"&amp;COUNTIF($C$6:C16,C16)</f>
        <v>80:1</v>
      </c>
      <c r="C16" s="148">
        <f t="shared" si="17"/>
        <v>80</v>
      </c>
      <c r="D16" s="262">
        <f>'model (2)'!D16</f>
        <v>2</v>
      </c>
      <c r="E16" s="262">
        <f>'model (2)'!E16</f>
        <v>2</v>
      </c>
      <c r="F16" s="262">
        <f>'model (2)'!F16</f>
        <v>2</v>
      </c>
      <c r="G16" s="262">
        <f>'model (2)'!G16</f>
        <v>1</v>
      </c>
      <c r="H16" s="262">
        <f>'model (2)'!H16</f>
        <v>2</v>
      </c>
      <c r="I16" s="262">
        <f>'model (2)'!I16</f>
        <v>2</v>
      </c>
      <c r="J16" s="262">
        <f>'model (2)'!J16</f>
        <v>2</v>
      </c>
      <c r="K16" s="262">
        <f>'model (2)'!K16</f>
        <v>2</v>
      </c>
      <c r="L16" s="262">
        <f>'model (2)'!L16</f>
        <v>2</v>
      </c>
      <c r="M16" s="262">
        <f>'model (2)'!M16</f>
        <v>2</v>
      </c>
      <c r="N16" s="262">
        <f>'model (2)'!N16</f>
        <v>10</v>
      </c>
      <c r="O16" s="262">
        <f>'model (2)'!O16</f>
        <v>13</v>
      </c>
      <c r="P16" s="262">
        <f>'model (2)'!P16</f>
        <v>5</v>
      </c>
      <c r="Q16" s="262">
        <f>'model (2)'!Q16</f>
        <v>14</v>
      </c>
      <c r="R16" s="262">
        <f>'model (2)'!R16</f>
        <v>10</v>
      </c>
      <c r="S16" s="262">
        <f>'model (2)'!S16</f>
        <v>9</v>
      </c>
      <c r="T16" s="263"/>
      <c r="V16" s="2">
        <v>11</v>
      </c>
      <c r="W16" s="1" t="str">
        <f>X16&amp;":"&amp;COUNTIF($X$6:X16,X16)</f>
        <v>72:1</v>
      </c>
      <c r="X16" s="264">
        <f>Entry!U19</f>
        <v>72</v>
      </c>
      <c r="Y16" s="227">
        <f t="shared" si="18"/>
        <v>2</v>
      </c>
      <c r="Z16" s="227">
        <f t="shared" si="0"/>
        <v>1</v>
      </c>
      <c r="AA16" s="227">
        <f t="shared" si="1"/>
        <v>2</v>
      </c>
      <c r="AB16" s="227">
        <f t="shared" ref="AB16:AB79" si="19">IFERROR(VLOOKUP($W16,$B$6:$S$3008,6,FALSE),VLOOKUP(X16,$C$6:$S$3008,5,FALSE))</f>
        <v>1</v>
      </c>
      <c r="AC16" s="227">
        <f t="shared" si="3"/>
        <v>2</v>
      </c>
      <c r="AD16" s="227">
        <f t="shared" si="4"/>
        <v>2</v>
      </c>
      <c r="AE16" s="227">
        <f t="shared" si="5"/>
        <v>2</v>
      </c>
      <c r="AF16" s="227">
        <f t="shared" si="6"/>
        <v>2</v>
      </c>
      <c r="AG16" s="227">
        <f t="shared" si="7"/>
        <v>2</v>
      </c>
      <c r="AH16" s="227">
        <f t="shared" si="8"/>
        <v>2</v>
      </c>
      <c r="AI16" s="227">
        <f t="shared" si="9"/>
        <v>9</v>
      </c>
      <c r="AJ16" s="227">
        <f t="shared" si="10"/>
        <v>13</v>
      </c>
      <c r="AK16" s="227">
        <f t="shared" si="11"/>
        <v>4</v>
      </c>
      <c r="AL16" s="227">
        <f t="shared" si="12"/>
        <v>8</v>
      </c>
      <c r="AM16" s="227">
        <f t="shared" si="13"/>
        <v>7</v>
      </c>
      <c r="AN16" s="227">
        <f t="shared" si="14"/>
        <v>13</v>
      </c>
      <c r="AO16" s="261">
        <f t="shared" ref="AO16:AO79" si="20">SUM(Y16:AN16)</f>
        <v>72</v>
      </c>
    </row>
    <row r="17" spans="1:41" ht="15.6">
      <c r="A17">
        <f t="shared" si="16"/>
        <v>59</v>
      </c>
      <c r="B17" s="191" t="str">
        <f>C17&amp;":"&amp;COUNTIF($C$6:C17,C17)</f>
        <v>59:1</v>
      </c>
      <c r="C17" s="148">
        <f t="shared" si="17"/>
        <v>59</v>
      </c>
      <c r="D17" s="262">
        <f>'model (2)'!D17</f>
        <v>2</v>
      </c>
      <c r="E17" s="262">
        <f>'model (2)'!E17</f>
        <v>1</v>
      </c>
      <c r="F17" s="262">
        <f>'model (2)'!F17</f>
        <v>2</v>
      </c>
      <c r="G17" s="262">
        <f>'model (2)'!G17</f>
        <v>2</v>
      </c>
      <c r="H17" s="262">
        <f>'model (2)'!H17</f>
        <v>2</v>
      </c>
      <c r="I17" s="262">
        <f>'model (2)'!I17</f>
        <v>2</v>
      </c>
      <c r="J17" s="262">
        <f>'model (2)'!J17</f>
        <v>2</v>
      </c>
      <c r="K17" s="262">
        <f>'model (2)'!K17</f>
        <v>2</v>
      </c>
      <c r="L17" s="262">
        <f>'model (2)'!L17</f>
        <v>2</v>
      </c>
      <c r="M17" s="262">
        <f>'model (2)'!M17</f>
        <v>2</v>
      </c>
      <c r="N17" s="262">
        <f>'model (2)'!N17</f>
        <v>9</v>
      </c>
      <c r="O17" s="262">
        <f>'model (2)'!O17</f>
        <v>8</v>
      </c>
      <c r="P17" s="262">
        <f>'model (2)'!P17</f>
        <v>1</v>
      </c>
      <c r="Q17" s="262">
        <f>'model (2)'!Q17</f>
        <v>12</v>
      </c>
      <c r="R17" s="262">
        <f>'model (2)'!R17</f>
        <v>8</v>
      </c>
      <c r="S17" s="262">
        <f>'model (2)'!S17</f>
        <v>2</v>
      </c>
      <c r="V17" s="2">
        <v>12</v>
      </c>
      <c r="W17" s="1" t="str">
        <f>X17&amp;":"&amp;COUNTIF($X$6:X17,X17)</f>
        <v>48:1</v>
      </c>
      <c r="X17" s="264">
        <f>Entry!U20</f>
        <v>48</v>
      </c>
      <c r="Y17" s="227">
        <f t="shared" si="18"/>
        <v>2</v>
      </c>
      <c r="Z17" s="227">
        <f t="shared" si="0"/>
        <v>2</v>
      </c>
      <c r="AA17" s="227">
        <f t="shared" si="1"/>
        <v>2</v>
      </c>
      <c r="AB17" s="227">
        <f t="shared" si="19"/>
        <v>1</v>
      </c>
      <c r="AC17" s="227">
        <f t="shared" si="3"/>
        <v>2</v>
      </c>
      <c r="AD17" s="227">
        <f t="shared" si="4"/>
        <v>2</v>
      </c>
      <c r="AE17" s="227">
        <f t="shared" si="5"/>
        <v>2</v>
      </c>
      <c r="AF17" s="227">
        <f t="shared" si="6"/>
        <v>2</v>
      </c>
      <c r="AG17" s="227">
        <f t="shared" si="7"/>
        <v>2</v>
      </c>
      <c r="AH17" s="227">
        <f t="shared" si="8"/>
        <v>2</v>
      </c>
      <c r="AI17" s="227">
        <f t="shared" si="9"/>
        <v>7</v>
      </c>
      <c r="AJ17" s="227">
        <f t="shared" si="10"/>
        <v>0</v>
      </c>
      <c r="AK17" s="227">
        <f t="shared" si="11"/>
        <v>4</v>
      </c>
      <c r="AL17" s="227">
        <f t="shared" si="12"/>
        <v>5</v>
      </c>
      <c r="AM17" s="227">
        <f t="shared" si="13"/>
        <v>12</v>
      </c>
      <c r="AN17" s="227">
        <f t="shared" si="14"/>
        <v>1</v>
      </c>
      <c r="AO17" s="261">
        <f t="shared" si="20"/>
        <v>48</v>
      </c>
    </row>
    <row r="18" spans="1:41" ht="15.6">
      <c r="A18">
        <f t="shared" si="16"/>
        <v>19</v>
      </c>
      <c r="B18" s="191" t="str">
        <f>C18&amp;":"&amp;COUNTIF($C$6:C18,C18)</f>
        <v>19:1</v>
      </c>
      <c r="C18" s="148">
        <f t="shared" si="17"/>
        <v>19</v>
      </c>
      <c r="D18" s="262">
        <f>'model (2)'!D18</f>
        <v>0</v>
      </c>
      <c r="E18" s="262">
        <f>'model (2)'!E18</f>
        <v>1</v>
      </c>
      <c r="F18" s="262">
        <f>'model (2)'!F18</f>
        <v>1</v>
      </c>
      <c r="G18" s="262">
        <f>'model (2)'!G18</f>
        <v>1</v>
      </c>
      <c r="H18" s="262">
        <f>'model (2)'!H18</f>
        <v>1</v>
      </c>
      <c r="I18" s="262">
        <f>'model (2)'!I18</f>
        <v>0</v>
      </c>
      <c r="J18" s="262">
        <f>'model (2)'!J18</f>
        <v>0</v>
      </c>
      <c r="K18" s="262">
        <f>'model (2)'!K18</f>
        <v>0</v>
      </c>
      <c r="L18" s="262">
        <f>'model (2)'!L18</f>
        <v>0</v>
      </c>
      <c r="M18" s="262">
        <f>'model (2)'!M18</f>
        <v>0</v>
      </c>
      <c r="N18" s="262">
        <f>'model (2)'!N18</f>
        <v>5</v>
      </c>
      <c r="O18" s="262">
        <f>'model (2)'!O18</f>
        <v>3</v>
      </c>
      <c r="P18" s="262">
        <f>'model (2)'!P18</f>
        <v>0</v>
      </c>
      <c r="Q18" s="262">
        <f>'model (2)'!Q18</f>
        <v>1</v>
      </c>
      <c r="R18" s="262">
        <f>'model (2)'!R18</f>
        <v>3</v>
      </c>
      <c r="S18" s="262">
        <f>'model (2)'!S18</f>
        <v>3</v>
      </c>
      <c r="V18" s="2">
        <v>13</v>
      </c>
      <c r="W18" s="1"/>
      <c r="X18" s="264">
        <f>Entry!U21</f>
        <v>58</v>
      </c>
      <c r="Y18" s="227">
        <f t="shared" si="18"/>
        <v>2</v>
      </c>
      <c r="Z18" s="227">
        <f t="shared" si="0"/>
        <v>1</v>
      </c>
      <c r="AA18" s="227">
        <f t="shared" si="1"/>
        <v>2</v>
      </c>
      <c r="AB18" s="227">
        <f t="shared" si="19"/>
        <v>2</v>
      </c>
      <c r="AC18" s="227">
        <f t="shared" si="3"/>
        <v>2</v>
      </c>
      <c r="AD18" s="227">
        <f t="shared" si="4"/>
        <v>2</v>
      </c>
      <c r="AE18" s="227">
        <f t="shared" si="5"/>
        <v>2</v>
      </c>
      <c r="AF18" s="227">
        <f t="shared" si="6"/>
        <v>2</v>
      </c>
      <c r="AG18" s="227">
        <f t="shared" si="7"/>
        <v>2</v>
      </c>
      <c r="AH18" s="227">
        <f t="shared" si="8"/>
        <v>2</v>
      </c>
      <c r="AI18" s="227">
        <f t="shared" si="9"/>
        <v>7</v>
      </c>
      <c r="AJ18" s="227">
        <f t="shared" si="10"/>
        <v>6</v>
      </c>
      <c r="AK18" s="227">
        <f t="shared" si="11"/>
        <v>4</v>
      </c>
      <c r="AL18" s="227">
        <f t="shared" si="12"/>
        <v>2</v>
      </c>
      <c r="AM18" s="227">
        <f t="shared" si="13"/>
        <v>11</v>
      </c>
      <c r="AN18" s="227">
        <f t="shared" si="14"/>
        <v>9</v>
      </c>
      <c r="AO18" s="261">
        <f t="shared" si="20"/>
        <v>58</v>
      </c>
    </row>
    <row r="19" spans="1:41" ht="15.6">
      <c r="A19">
        <f t="shared" si="16"/>
        <v>70</v>
      </c>
      <c r="B19" s="191" t="str">
        <f>C19&amp;":"&amp;COUNTIF($C$6:C19,C19)</f>
        <v>70:1</v>
      </c>
      <c r="C19" s="148">
        <f t="shared" si="17"/>
        <v>70</v>
      </c>
      <c r="D19" s="262">
        <f>'model (2)'!D19</f>
        <v>2</v>
      </c>
      <c r="E19" s="262">
        <f>'model (2)'!E19</f>
        <v>2</v>
      </c>
      <c r="F19" s="262">
        <f>'model (2)'!F19</f>
        <v>2</v>
      </c>
      <c r="G19" s="262">
        <f>'model (2)'!G19</f>
        <v>2</v>
      </c>
      <c r="H19" s="262">
        <f>'model (2)'!H19</f>
        <v>2</v>
      </c>
      <c r="I19" s="262">
        <f>'model (2)'!I19</f>
        <v>2</v>
      </c>
      <c r="J19" s="262">
        <f>'model (2)'!J19</f>
        <v>2</v>
      </c>
      <c r="K19" s="262">
        <f>'model (2)'!K19</f>
        <v>2</v>
      </c>
      <c r="L19" s="262">
        <f>'model (2)'!L19</f>
        <v>2</v>
      </c>
      <c r="M19" s="262">
        <f>'model (2)'!M19</f>
        <v>2</v>
      </c>
      <c r="N19" s="262">
        <f>'model (2)'!N19</f>
        <v>6</v>
      </c>
      <c r="O19" s="262">
        <f>'model (2)'!O19</f>
        <v>13</v>
      </c>
      <c r="P19" s="262">
        <f>'model (2)'!P19</f>
        <v>0</v>
      </c>
      <c r="Q19" s="262">
        <f>'model (2)'!Q19</f>
        <v>14</v>
      </c>
      <c r="R19" s="262">
        <f>'model (2)'!R19</f>
        <v>3</v>
      </c>
      <c r="S19" s="262">
        <f>'model (2)'!S19</f>
        <v>14</v>
      </c>
      <c r="T19" s="263"/>
      <c r="V19" s="2">
        <v>14</v>
      </c>
      <c r="W19" s="1" t="str">
        <f>X19&amp;":"&amp;COUNTIF($X$6:X19,X19)</f>
        <v>58:3</v>
      </c>
      <c r="X19" s="264">
        <f>Entry!U22</f>
        <v>58</v>
      </c>
      <c r="Y19" s="227">
        <f t="shared" si="18"/>
        <v>2</v>
      </c>
      <c r="Z19" s="227">
        <f t="shared" si="0"/>
        <v>2</v>
      </c>
      <c r="AA19" s="227">
        <f t="shared" si="1"/>
        <v>2</v>
      </c>
      <c r="AB19" s="227">
        <f t="shared" si="19"/>
        <v>2</v>
      </c>
      <c r="AC19" s="227">
        <f t="shared" si="3"/>
        <v>2</v>
      </c>
      <c r="AD19" s="227">
        <f t="shared" si="4"/>
        <v>2</v>
      </c>
      <c r="AE19" s="227">
        <f t="shared" si="5"/>
        <v>2</v>
      </c>
      <c r="AF19" s="227">
        <f t="shared" si="6"/>
        <v>2</v>
      </c>
      <c r="AG19" s="227">
        <f t="shared" si="7"/>
        <v>2</v>
      </c>
      <c r="AH19" s="227">
        <f t="shared" si="8"/>
        <v>2</v>
      </c>
      <c r="AI19" s="227">
        <f t="shared" si="9"/>
        <v>5</v>
      </c>
      <c r="AJ19" s="227">
        <f t="shared" si="10"/>
        <v>3</v>
      </c>
      <c r="AK19" s="227">
        <f t="shared" si="11"/>
        <v>6</v>
      </c>
      <c r="AL19" s="227">
        <f t="shared" si="12"/>
        <v>6</v>
      </c>
      <c r="AM19" s="227">
        <f t="shared" si="13"/>
        <v>6</v>
      </c>
      <c r="AN19" s="227">
        <f t="shared" si="14"/>
        <v>12</v>
      </c>
      <c r="AO19" s="261">
        <f t="shared" si="20"/>
        <v>58</v>
      </c>
    </row>
    <row r="20" spans="1:41" ht="15.6">
      <c r="A20">
        <f t="shared" si="16"/>
        <v>18</v>
      </c>
      <c r="B20" s="191" t="str">
        <f>C20&amp;":"&amp;COUNTIF($C$6:C20,C20)</f>
        <v>18:1</v>
      </c>
      <c r="C20" s="148">
        <f t="shared" si="17"/>
        <v>18</v>
      </c>
      <c r="D20" s="262">
        <f>'model (2)'!D20</f>
        <v>0</v>
      </c>
      <c r="E20" s="262">
        <f>'model (2)'!E20</f>
        <v>1</v>
      </c>
      <c r="F20" s="262">
        <f>'model (2)'!F20</f>
        <v>1</v>
      </c>
      <c r="G20" s="262">
        <f>'model (2)'!G20</f>
        <v>1</v>
      </c>
      <c r="H20" s="262">
        <f>'model (2)'!H20</f>
        <v>1</v>
      </c>
      <c r="I20" s="262">
        <f>'model (2)'!I20</f>
        <v>0</v>
      </c>
      <c r="J20" s="262">
        <f>'model (2)'!J20</f>
        <v>0</v>
      </c>
      <c r="K20" s="262">
        <f>'model (2)'!K20</f>
        <v>0</v>
      </c>
      <c r="L20" s="262">
        <f>'model (2)'!L20</f>
        <v>0</v>
      </c>
      <c r="M20" s="262">
        <f>'model (2)'!M20</f>
        <v>0</v>
      </c>
      <c r="N20" s="262">
        <f>'model (2)'!N20</f>
        <v>5</v>
      </c>
      <c r="O20" s="262">
        <f>'model (2)'!O20</f>
        <v>3</v>
      </c>
      <c r="P20" s="262">
        <f>'model (2)'!P20</f>
        <v>0</v>
      </c>
      <c r="Q20" s="262">
        <f>'model (2)'!Q20</f>
        <v>0</v>
      </c>
      <c r="R20" s="262">
        <f>'model (2)'!R20</f>
        <v>3</v>
      </c>
      <c r="S20" s="262">
        <f>'model (2)'!S20</f>
        <v>3</v>
      </c>
      <c r="V20" s="2">
        <v>15</v>
      </c>
      <c r="W20" s="1" t="str">
        <f>X20&amp;":"&amp;COUNTIF($X$6:X20,X20)</f>
        <v>72:2</v>
      </c>
      <c r="X20" s="264">
        <f>Entry!U23</f>
        <v>72</v>
      </c>
      <c r="Y20" s="227">
        <f t="shared" si="18"/>
        <v>2</v>
      </c>
      <c r="Z20" s="227">
        <f t="shared" si="0"/>
        <v>1</v>
      </c>
      <c r="AA20" s="227">
        <f t="shared" si="1"/>
        <v>2</v>
      </c>
      <c r="AB20" s="227">
        <f t="shared" si="19"/>
        <v>1</v>
      </c>
      <c r="AC20" s="227">
        <f t="shared" si="3"/>
        <v>2</v>
      </c>
      <c r="AD20" s="227">
        <f t="shared" si="4"/>
        <v>2</v>
      </c>
      <c r="AE20" s="227">
        <f t="shared" si="5"/>
        <v>2</v>
      </c>
      <c r="AF20" s="227">
        <f t="shared" si="6"/>
        <v>2</v>
      </c>
      <c r="AG20" s="227">
        <f t="shared" si="7"/>
        <v>2</v>
      </c>
      <c r="AH20" s="227">
        <f t="shared" si="8"/>
        <v>2</v>
      </c>
      <c r="AI20" s="227">
        <f t="shared" si="9"/>
        <v>5</v>
      </c>
      <c r="AJ20" s="227">
        <f t="shared" si="10"/>
        <v>12</v>
      </c>
      <c r="AK20" s="227">
        <f t="shared" si="11"/>
        <v>7</v>
      </c>
      <c r="AL20" s="227">
        <f t="shared" si="12"/>
        <v>12</v>
      </c>
      <c r="AM20" s="227">
        <f t="shared" si="13"/>
        <v>7</v>
      </c>
      <c r="AN20" s="227">
        <f t="shared" si="14"/>
        <v>11</v>
      </c>
      <c r="AO20" s="261">
        <f t="shared" si="20"/>
        <v>72</v>
      </c>
    </row>
    <row r="21" spans="1:41" ht="15.6">
      <c r="A21">
        <f t="shared" si="16"/>
        <v>79</v>
      </c>
      <c r="B21" s="191" t="str">
        <f>C21&amp;":"&amp;COUNTIF($C$6:C21,C21)</f>
        <v>79:2</v>
      </c>
      <c r="C21" s="148">
        <f t="shared" si="17"/>
        <v>79</v>
      </c>
      <c r="D21" s="262">
        <f>'model (2)'!D21</f>
        <v>2</v>
      </c>
      <c r="E21" s="262">
        <f>'model (2)'!E21</f>
        <v>2</v>
      </c>
      <c r="F21" s="262">
        <f>'model (2)'!F21</f>
        <v>2</v>
      </c>
      <c r="G21" s="262">
        <f>'model (2)'!G21</f>
        <v>2</v>
      </c>
      <c r="H21" s="262">
        <f>'model (2)'!H21</f>
        <v>2</v>
      </c>
      <c r="I21" s="262">
        <f>'model (2)'!I21</f>
        <v>2</v>
      </c>
      <c r="J21" s="262">
        <f>'model (2)'!J21</f>
        <v>2</v>
      </c>
      <c r="K21" s="262">
        <f>'model (2)'!K21</f>
        <v>2</v>
      </c>
      <c r="L21" s="262">
        <f>'model (2)'!L21</f>
        <v>2</v>
      </c>
      <c r="M21" s="262">
        <f>'model (2)'!M21</f>
        <v>2</v>
      </c>
      <c r="N21" s="262">
        <f>'model (2)'!N21</f>
        <v>10</v>
      </c>
      <c r="O21" s="262">
        <f>'model (2)'!O21</f>
        <v>6</v>
      </c>
      <c r="P21" s="262">
        <f>'model (2)'!P21</f>
        <v>8</v>
      </c>
      <c r="Q21" s="262">
        <f>'model (2)'!Q21</f>
        <v>14</v>
      </c>
      <c r="R21" s="262">
        <f>'model (2)'!R21</f>
        <v>9</v>
      </c>
      <c r="S21" s="262">
        <f>'model (2)'!S21</f>
        <v>12</v>
      </c>
      <c r="T21" s="263"/>
      <c r="V21" s="2">
        <v>16</v>
      </c>
      <c r="W21" s="1" t="str">
        <f>X21&amp;":"&amp;COUNTIF($X$6:X21,X21)</f>
        <v>53:1</v>
      </c>
      <c r="X21" s="264">
        <f>Entry!U24</f>
        <v>53</v>
      </c>
      <c r="Y21" s="227">
        <f t="shared" si="18"/>
        <v>2</v>
      </c>
      <c r="Z21" s="227">
        <f t="shared" si="0"/>
        <v>1</v>
      </c>
      <c r="AA21" s="227">
        <f t="shared" si="1"/>
        <v>2</v>
      </c>
      <c r="AB21" s="227">
        <f t="shared" si="19"/>
        <v>2</v>
      </c>
      <c r="AC21" s="227">
        <f t="shared" si="3"/>
        <v>2</v>
      </c>
      <c r="AD21" s="227">
        <f t="shared" si="4"/>
        <v>2</v>
      </c>
      <c r="AE21" s="227">
        <f t="shared" si="5"/>
        <v>2</v>
      </c>
      <c r="AF21" s="227">
        <f t="shared" si="6"/>
        <v>2</v>
      </c>
      <c r="AG21" s="227">
        <f t="shared" si="7"/>
        <v>2</v>
      </c>
      <c r="AH21" s="227">
        <f t="shared" si="8"/>
        <v>2</v>
      </c>
      <c r="AI21" s="227">
        <f t="shared" si="9"/>
        <v>6</v>
      </c>
      <c r="AJ21" s="227">
        <f t="shared" si="10"/>
        <v>11</v>
      </c>
      <c r="AK21" s="227">
        <f t="shared" si="11"/>
        <v>2</v>
      </c>
      <c r="AL21" s="227">
        <f t="shared" si="12"/>
        <v>9</v>
      </c>
      <c r="AM21" s="227">
        <f t="shared" si="13"/>
        <v>2</v>
      </c>
      <c r="AN21" s="227">
        <f t="shared" si="14"/>
        <v>4</v>
      </c>
      <c r="AO21" s="261">
        <f t="shared" si="20"/>
        <v>53</v>
      </c>
    </row>
    <row r="22" spans="1:41" ht="15.6">
      <c r="A22">
        <f t="shared" si="16"/>
        <v>17</v>
      </c>
      <c r="B22" s="191" t="str">
        <f>C22&amp;":"&amp;COUNTIF($C$6:C22,C22)</f>
        <v>17:1</v>
      </c>
      <c r="C22" s="148">
        <f t="shared" si="17"/>
        <v>17</v>
      </c>
      <c r="D22" s="262">
        <f>'model (2)'!D22</f>
        <v>0</v>
      </c>
      <c r="E22" s="262">
        <f>'model (2)'!E22</f>
        <v>1</v>
      </c>
      <c r="F22" s="262">
        <f>'model (2)'!F22</f>
        <v>1</v>
      </c>
      <c r="G22" s="262">
        <f>'model (2)'!G22</f>
        <v>1</v>
      </c>
      <c r="H22" s="262">
        <f>'model (2)'!H22</f>
        <v>1</v>
      </c>
      <c r="I22" s="262">
        <f>'model (2)'!I22</f>
        <v>0</v>
      </c>
      <c r="J22" s="262">
        <f>'model (2)'!J22</f>
        <v>0</v>
      </c>
      <c r="K22" s="262">
        <f>'model (2)'!K22</f>
        <v>0</v>
      </c>
      <c r="L22" s="262">
        <f>'model (2)'!L22</f>
        <v>0</v>
      </c>
      <c r="M22" s="262">
        <f>'model (2)'!M22</f>
        <v>0</v>
      </c>
      <c r="N22" s="262">
        <f>'model (2)'!N22</f>
        <v>5</v>
      </c>
      <c r="O22" s="262">
        <f>'model (2)'!O22</f>
        <v>3</v>
      </c>
      <c r="P22" s="262">
        <f>'model (2)'!P22</f>
        <v>0</v>
      </c>
      <c r="Q22" s="262">
        <f>'model (2)'!Q22</f>
        <v>0</v>
      </c>
      <c r="R22" s="262">
        <f>'model (2)'!R22</f>
        <v>3</v>
      </c>
      <c r="S22" s="262">
        <f>'model (2)'!S22</f>
        <v>2</v>
      </c>
      <c r="V22" s="2">
        <v>17</v>
      </c>
      <c r="W22" s="1" t="str">
        <f>X22&amp;":"&amp;COUNTIF($X$6:X22,X22)</f>
        <v>73:2</v>
      </c>
      <c r="X22" s="264">
        <f>Entry!U25</f>
        <v>73</v>
      </c>
      <c r="Y22" s="227">
        <f t="shared" si="18"/>
        <v>2</v>
      </c>
      <c r="Z22" s="227">
        <f t="shared" si="0"/>
        <v>1</v>
      </c>
      <c r="AA22" s="227">
        <f t="shared" si="1"/>
        <v>2</v>
      </c>
      <c r="AB22" s="227">
        <f t="shared" si="19"/>
        <v>1</v>
      </c>
      <c r="AC22" s="227">
        <f t="shared" si="3"/>
        <v>2</v>
      </c>
      <c r="AD22" s="227">
        <f t="shared" si="4"/>
        <v>2</v>
      </c>
      <c r="AE22" s="227">
        <f t="shared" si="5"/>
        <v>2</v>
      </c>
      <c r="AF22" s="227">
        <f t="shared" si="6"/>
        <v>2</v>
      </c>
      <c r="AG22" s="227">
        <f t="shared" si="7"/>
        <v>2</v>
      </c>
      <c r="AH22" s="227">
        <f t="shared" si="8"/>
        <v>2</v>
      </c>
      <c r="AI22" s="227">
        <f t="shared" si="9"/>
        <v>10</v>
      </c>
      <c r="AJ22" s="227">
        <f t="shared" si="10"/>
        <v>10</v>
      </c>
      <c r="AK22" s="227">
        <f t="shared" si="11"/>
        <v>5</v>
      </c>
      <c r="AL22" s="227">
        <f t="shared" si="12"/>
        <v>9</v>
      </c>
      <c r="AM22" s="227">
        <f t="shared" si="13"/>
        <v>13</v>
      </c>
      <c r="AN22" s="227">
        <f t="shared" si="14"/>
        <v>8</v>
      </c>
      <c r="AO22" s="261">
        <f t="shared" si="20"/>
        <v>73</v>
      </c>
    </row>
    <row r="23" spans="1:41" ht="15.6">
      <c r="A23">
        <f t="shared" si="16"/>
        <v>18</v>
      </c>
      <c r="B23" s="191" t="str">
        <f>C23&amp;":"&amp;COUNTIF($C$6:C23,C23)</f>
        <v>18:2</v>
      </c>
      <c r="C23" s="148">
        <f t="shared" si="17"/>
        <v>18</v>
      </c>
      <c r="D23" s="262">
        <f>'model (2)'!D23</f>
        <v>0</v>
      </c>
      <c r="E23" s="262">
        <f>'model (2)'!E23</f>
        <v>1</v>
      </c>
      <c r="F23" s="262">
        <f>'model (2)'!F23</f>
        <v>1</v>
      </c>
      <c r="G23" s="262">
        <f>'model (2)'!G23</f>
        <v>1</v>
      </c>
      <c r="H23" s="262">
        <f>'model (2)'!H23</f>
        <v>1</v>
      </c>
      <c r="I23" s="262">
        <f>'model (2)'!I23</f>
        <v>0</v>
      </c>
      <c r="J23" s="262">
        <f>'model (2)'!J23</f>
        <v>0</v>
      </c>
      <c r="K23" s="262">
        <f>'model (2)'!K23</f>
        <v>0</v>
      </c>
      <c r="L23" s="262">
        <f>'model (2)'!L23</f>
        <v>0</v>
      </c>
      <c r="M23" s="262">
        <f>'model (2)'!M23</f>
        <v>0</v>
      </c>
      <c r="N23" s="262">
        <f>'model (2)'!N23</f>
        <v>5</v>
      </c>
      <c r="O23" s="262">
        <f>'model (2)'!O23</f>
        <v>3</v>
      </c>
      <c r="P23" s="262">
        <f>'model (2)'!P23</f>
        <v>0</v>
      </c>
      <c r="Q23" s="262">
        <f>'model (2)'!Q23</f>
        <v>0</v>
      </c>
      <c r="R23" s="262">
        <f>'model (2)'!R23</f>
        <v>3</v>
      </c>
      <c r="S23" s="262">
        <f>'model (2)'!S23</f>
        <v>3</v>
      </c>
      <c r="V23" s="2">
        <v>18</v>
      </c>
      <c r="W23" s="1" t="str">
        <f>X23&amp;":"&amp;COUNTIF($X$6:X23,X23)</f>
        <v>57:1</v>
      </c>
      <c r="X23" s="264">
        <f>Entry!U26</f>
        <v>57</v>
      </c>
      <c r="Y23" s="227">
        <f t="shared" si="18"/>
        <v>2</v>
      </c>
      <c r="Z23" s="227">
        <f t="shared" si="0"/>
        <v>1</v>
      </c>
      <c r="AA23" s="227">
        <f t="shared" si="1"/>
        <v>2</v>
      </c>
      <c r="AB23" s="227">
        <f t="shared" si="19"/>
        <v>1</v>
      </c>
      <c r="AC23" s="227">
        <f t="shared" si="3"/>
        <v>2</v>
      </c>
      <c r="AD23" s="227">
        <f t="shared" si="4"/>
        <v>2</v>
      </c>
      <c r="AE23" s="227">
        <f t="shared" si="5"/>
        <v>2</v>
      </c>
      <c r="AF23" s="227">
        <f t="shared" si="6"/>
        <v>2</v>
      </c>
      <c r="AG23" s="227">
        <f t="shared" si="7"/>
        <v>2</v>
      </c>
      <c r="AH23" s="227">
        <f t="shared" si="8"/>
        <v>2</v>
      </c>
      <c r="AI23" s="227">
        <f t="shared" si="9"/>
        <v>8</v>
      </c>
      <c r="AJ23" s="227">
        <f t="shared" si="10"/>
        <v>11</v>
      </c>
      <c r="AK23" s="227">
        <f t="shared" si="11"/>
        <v>3</v>
      </c>
      <c r="AL23" s="227">
        <f t="shared" si="12"/>
        <v>9</v>
      </c>
      <c r="AM23" s="227">
        <f t="shared" si="13"/>
        <v>7</v>
      </c>
      <c r="AN23" s="227">
        <f t="shared" si="14"/>
        <v>1</v>
      </c>
      <c r="AO23" s="261">
        <f t="shared" si="20"/>
        <v>57</v>
      </c>
    </row>
    <row r="24" spans="1:41" ht="15.6">
      <c r="A24">
        <f t="shared" si="16"/>
        <v>39</v>
      </c>
      <c r="B24" s="191" t="str">
        <f>C24&amp;":"&amp;COUNTIF($C$6:C24,C24)</f>
        <v>39:1</v>
      </c>
      <c r="C24" s="148">
        <f t="shared" si="17"/>
        <v>39</v>
      </c>
      <c r="D24" s="262">
        <f>'model (2)'!D24</f>
        <v>2</v>
      </c>
      <c r="E24" s="262">
        <f>'model (2)'!E24</f>
        <v>2</v>
      </c>
      <c r="F24" s="262">
        <f>'model (2)'!F24</f>
        <v>2</v>
      </c>
      <c r="G24" s="262">
        <f>'model (2)'!G24</f>
        <v>2</v>
      </c>
      <c r="H24" s="262">
        <f>'model (2)'!H24</f>
        <v>2</v>
      </c>
      <c r="I24" s="262">
        <f>'model (2)'!I24</f>
        <v>2</v>
      </c>
      <c r="J24" s="262">
        <f>'model (2)'!J24</f>
        <v>2</v>
      </c>
      <c r="K24" s="262">
        <f>'model (2)'!K24</f>
        <v>1</v>
      </c>
      <c r="L24" s="262">
        <f>'model (2)'!L24</f>
        <v>2</v>
      </c>
      <c r="M24" s="262">
        <f>'model (2)'!M24</f>
        <v>2</v>
      </c>
      <c r="N24" s="262">
        <f>'model (2)'!N24</f>
        <v>1</v>
      </c>
      <c r="O24" s="262">
        <f>'model (2)'!O24</f>
        <v>1</v>
      </c>
      <c r="P24" s="262">
        <f>'model (2)'!P24</f>
        <v>4</v>
      </c>
      <c r="Q24" s="262">
        <f>'model (2)'!Q24</f>
        <v>5</v>
      </c>
      <c r="R24" s="262">
        <f>'model (2)'!R24</f>
        <v>4</v>
      </c>
      <c r="S24" s="262">
        <f>'model (2)'!S24</f>
        <v>5</v>
      </c>
      <c r="V24" s="2">
        <v>19</v>
      </c>
      <c r="W24" s="1" t="str">
        <f>X24&amp;":"&amp;COUNTIF($X$6:X24,X24)</f>
        <v>88:1</v>
      </c>
      <c r="X24" s="264">
        <f>Entry!U27</f>
        <v>88</v>
      </c>
      <c r="Y24" s="227">
        <f t="shared" si="18"/>
        <v>2</v>
      </c>
      <c r="Z24" s="227">
        <f t="shared" si="0"/>
        <v>1</v>
      </c>
      <c r="AA24" s="227">
        <f t="shared" si="1"/>
        <v>2</v>
      </c>
      <c r="AB24" s="227">
        <f t="shared" si="19"/>
        <v>1</v>
      </c>
      <c r="AC24" s="227">
        <f t="shared" si="3"/>
        <v>2</v>
      </c>
      <c r="AD24" s="227">
        <f t="shared" si="4"/>
        <v>1</v>
      </c>
      <c r="AE24" s="227">
        <f t="shared" si="5"/>
        <v>1</v>
      </c>
      <c r="AF24" s="227">
        <f t="shared" si="6"/>
        <v>1</v>
      </c>
      <c r="AG24" s="227">
        <f t="shared" si="7"/>
        <v>2</v>
      </c>
      <c r="AH24" s="227">
        <f t="shared" si="8"/>
        <v>2</v>
      </c>
      <c r="AI24" s="227">
        <f t="shared" si="9"/>
        <v>9</v>
      </c>
      <c r="AJ24" s="227">
        <f t="shared" si="10"/>
        <v>13</v>
      </c>
      <c r="AK24" s="227">
        <f t="shared" si="11"/>
        <v>14</v>
      </c>
      <c r="AL24" s="227">
        <f t="shared" si="12"/>
        <v>11</v>
      </c>
      <c r="AM24" s="227">
        <f t="shared" si="13"/>
        <v>14</v>
      </c>
      <c r="AN24" s="227">
        <f t="shared" si="14"/>
        <v>12</v>
      </c>
      <c r="AO24" s="261">
        <f t="shared" si="20"/>
        <v>88</v>
      </c>
    </row>
    <row r="25" spans="1:41" ht="15.6">
      <c r="A25">
        <f t="shared" si="16"/>
        <v>62</v>
      </c>
      <c r="B25" s="191" t="str">
        <f>C25&amp;":"&amp;COUNTIF($C$6:C25,C25)</f>
        <v>62:1</v>
      </c>
      <c r="C25" s="148">
        <f t="shared" si="17"/>
        <v>62</v>
      </c>
      <c r="D25" s="262">
        <f>'model (2)'!D25</f>
        <v>2</v>
      </c>
      <c r="E25" s="262">
        <f>'model (2)'!E25</f>
        <v>1</v>
      </c>
      <c r="F25" s="262">
        <f>'model (2)'!F25</f>
        <v>2</v>
      </c>
      <c r="G25" s="262">
        <f>'model (2)'!G25</f>
        <v>2</v>
      </c>
      <c r="H25" s="262">
        <f>'model (2)'!H25</f>
        <v>2</v>
      </c>
      <c r="I25" s="262">
        <f>'model (2)'!I25</f>
        <v>2</v>
      </c>
      <c r="J25" s="262">
        <f>'model (2)'!J25</f>
        <v>2</v>
      </c>
      <c r="K25" s="262">
        <f>'model (2)'!K25</f>
        <v>2</v>
      </c>
      <c r="L25" s="262">
        <f>'model (2)'!L25</f>
        <v>2</v>
      </c>
      <c r="M25" s="262">
        <f>'model (2)'!M25</f>
        <v>2</v>
      </c>
      <c r="N25" s="262">
        <f>'model (2)'!N25</f>
        <v>7</v>
      </c>
      <c r="O25" s="262">
        <f>'model (2)'!O25</f>
        <v>2</v>
      </c>
      <c r="P25" s="262">
        <f>'model (2)'!P25</f>
        <v>14</v>
      </c>
      <c r="Q25" s="262">
        <f>'model (2)'!Q25</f>
        <v>4</v>
      </c>
      <c r="R25" s="262">
        <f>'model (2)'!R25</f>
        <v>5</v>
      </c>
      <c r="S25" s="262">
        <f>'model (2)'!S25</f>
        <v>11</v>
      </c>
      <c r="T25" s="263"/>
      <c r="V25" s="2">
        <v>20</v>
      </c>
      <c r="W25" s="1" t="str">
        <f>X25&amp;":"&amp;COUNTIF($X$6:X25,X25)</f>
        <v>65:1</v>
      </c>
      <c r="X25" s="264">
        <f>Entry!U28</f>
        <v>65</v>
      </c>
      <c r="Y25" s="227">
        <f t="shared" si="18"/>
        <v>2</v>
      </c>
      <c r="Z25" s="227">
        <f t="shared" si="0"/>
        <v>2</v>
      </c>
      <c r="AA25" s="227">
        <f t="shared" si="1"/>
        <v>2</v>
      </c>
      <c r="AB25" s="227">
        <f t="shared" si="19"/>
        <v>1</v>
      </c>
      <c r="AC25" s="227">
        <f t="shared" si="3"/>
        <v>2</v>
      </c>
      <c r="AD25" s="227">
        <f t="shared" si="4"/>
        <v>2</v>
      </c>
      <c r="AE25" s="227">
        <f t="shared" si="5"/>
        <v>2</v>
      </c>
      <c r="AF25" s="227">
        <f t="shared" si="6"/>
        <v>2</v>
      </c>
      <c r="AG25" s="227">
        <f t="shared" si="7"/>
        <v>2</v>
      </c>
      <c r="AH25" s="227">
        <f t="shared" si="8"/>
        <v>2</v>
      </c>
      <c r="AI25" s="227">
        <f t="shared" si="9"/>
        <v>9</v>
      </c>
      <c r="AJ25" s="227">
        <f t="shared" si="10"/>
        <v>4</v>
      </c>
      <c r="AK25" s="227">
        <f t="shared" si="11"/>
        <v>13</v>
      </c>
      <c r="AL25" s="227">
        <f t="shared" si="12"/>
        <v>5</v>
      </c>
      <c r="AM25" s="227">
        <f t="shared" si="13"/>
        <v>10</v>
      </c>
      <c r="AN25" s="227">
        <f t="shared" si="14"/>
        <v>5</v>
      </c>
      <c r="AO25" s="261">
        <f t="shared" si="20"/>
        <v>65</v>
      </c>
    </row>
    <row r="26" spans="1:41" ht="15.6">
      <c r="A26">
        <f t="shared" si="16"/>
        <v>26</v>
      </c>
      <c r="B26" s="191" t="str">
        <f>C26&amp;":"&amp;COUNTIF($C$6:C26,C26)</f>
        <v>26:1</v>
      </c>
      <c r="C26" s="148">
        <f t="shared" si="17"/>
        <v>26</v>
      </c>
      <c r="D26" s="262">
        <f>'model (2)'!D26</f>
        <v>2</v>
      </c>
      <c r="E26" s="262">
        <f>'model (2)'!E26</f>
        <v>1</v>
      </c>
      <c r="F26" s="262">
        <f>'model (2)'!F26</f>
        <v>1</v>
      </c>
      <c r="G26" s="262">
        <f>'model (2)'!G26</f>
        <v>0</v>
      </c>
      <c r="H26" s="262">
        <f>'model (2)'!H26</f>
        <v>1</v>
      </c>
      <c r="I26" s="262">
        <f>'model (2)'!I26</f>
        <v>2</v>
      </c>
      <c r="J26" s="262">
        <f>'model (2)'!J26</f>
        <v>1</v>
      </c>
      <c r="K26" s="262">
        <f>'model (2)'!K26</f>
        <v>0</v>
      </c>
      <c r="L26" s="262">
        <f>'model (2)'!L26</f>
        <v>0</v>
      </c>
      <c r="M26" s="262">
        <f>'model (2)'!M26</f>
        <v>0</v>
      </c>
      <c r="N26" s="262">
        <f>'model (2)'!N26</f>
        <v>4</v>
      </c>
      <c r="O26" s="262">
        <f>'model (2)'!O26</f>
        <v>5</v>
      </c>
      <c r="P26" s="262">
        <f>'model (2)'!P26</f>
        <v>4</v>
      </c>
      <c r="Q26" s="262">
        <f>'model (2)'!Q26</f>
        <v>1</v>
      </c>
      <c r="R26" s="262">
        <f>'model (2)'!R26</f>
        <v>2</v>
      </c>
      <c r="S26" s="262">
        <f>'model (2)'!S26</f>
        <v>2</v>
      </c>
      <c r="V26" s="2">
        <v>21</v>
      </c>
      <c r="W26" s="1" t="str">
        <f>X26&amp;":"&amp;COUNTIF($X$6:X26,X26)</f>
        <v>78:2</v>
      </c>
      <c r="X26" s="264">
        <f>Entry!U29</f>
        <v>78</v>
      </c>
      <c r="Y26" s="227">
        <f t="shared" si="18"/>
        <v>2</v>
      </c>
      <c r="Z26" s="227">
        <f t="shared" si="0"/>
        <v>1</v>
      </c>
      <c r="AA26" s="227">
        <f t="shared" si="1"/>
        <v>2</v>
      </c>
      <c r="AB26" s="227">
        <f t="shared" si="19"/>
        <v>2</v>
      </c>
      <c r="AC26" s="227">
        <f t="shared" si="3"/>
        <v>2</v>
      </c>
      <c r="AD26" s="227">
        <f t="shared" si="4"/>
        <v>2</v>
      </c>
      <c r="AE26" s="227">
        <f t="shared" si="5"/>
        <v>2</v>
      </c>
      <c r="AF26" s="227">
        <f t="shared" si="6"/>
        <v>2</v>
      </c>
      <c r="AG26" s="227">
        <f t="shared" si="7"/>
        <v>2</v>
      </c>
      <c r="AH26" s="227">
        <f t="shared" si="8"/>
        <v>2</v>
      </c>
      <c r="AI26" s="227">
        <f t="shared" si="9"/>
        <v>8</v>
      </c>
      <c r="AJ26" s="227">
        <f t="shared" si="10"/>
        <v>14</v>
      </c>
      <c r="AK26" s="227">
        <f t="shared" si="11"/>
        <v>10</v>
      </c>
      <c r="AL26" s="227">
        <f t="shared" si="12"/>
        <v>11</v>
      </c>
      <c r="AM26" s="227">
        <f t="shared" si="13"/>
        <v>9</v>
      </c>
      <c r="AN26" s="227">
        <f t="shared" si="14"/>
        <v>7</v>
      </c>
      <c r="AO26" s="261">
        <f t="shared" si="20"/>
        <v>78</v>
      </c>
    </row>
    <row r="27" spans="1:41" ht="15.6">
      <c r="A27">
        <f t="shared" si="16"/>
        <v>29</v>
      </c>
      <c r="B27" s="191" t="str">
        <f>C27&amp;":"&amp;COUNTIF($C$6:C27,C27)</f>
        <v>29:1</v>
      </c>
      <c r="C27" s="148">
        <f t="shared" si="17"/>
        <v>29</v>
      </c>
      <c r="D27" s="262">
        <f>'model (2)'!D27</f>
        <v>2</v>
      </c>
      <c r="E27" s="262">
        <f>'model (2)'!E27</f>
        <v>1</v>
      </c>
      <c r="F27" s="262">
        <f>'model (2)'!F27</f>
        <v>1</v>
      </c>
      <c r="G27" s="262">
        <f>'model (2)'!G27</f>
        <v>0</v>
      </c>
      <c r="H27" s="262">
        <f>'model (2)'!H27</f>
        <v>1</v>
      </c>
      <c r="I27" s="262">
        <f>'model (2)'!I27</f>
        <v>2</v>
      </c>
      <c r="J27" s="262">
        <f>'model (2)'!J27</f>
        <v>1</v>
      </c>
      <c r="K27" s="262">
        <f>'model (2)'!K27</f>
        <v>0</v>
      </c>
      <c r="L27" s="262">
        <f>'model (2)'!L27</f>
        <v>0</v>
      </c>
      <c r="M27" s="262">
        <f>'model (2)'!M27</f>
        <v>0</v>
      </c>
      <c r="N27" s="262">
        <f>'model (2)'!N27</f>
        <v>4</v>
      </c>
      <c r="O27" s="262">
        <f>'model (2)'!O27</f>
        <v>5</v>
      </c>
      <c r="P27" s="262">
        <f>'model (2)'!P27</f>
        <v>4</v>
      </c>
      <c r="Q27" s="262">
        <f>'model (2)'!Q27</f>
        <v>1</v>
      </c>
      <c r="R27" s="262">
        <f>'model (2)'!R27</f>
        <v>2</v>
      </c>
      <c r="S27" s="262">
        <f>'model (2)'!S27</f>
        <v>5</v>
      </c>
      <c r="T27" s="263"/>
      <c r="V27" s="2">
        <v>22</v>
      </c>
      <c r="W27" s="1" t="str">
        <f>X27&amp;":"&amp;COUNTIF($X$6:X27,X27)</f>
        <v>60:2</v>
      </c>
      <c r="X27" s="264">
        <f>Entry!U30</f>
        <v>60</v>
      </c>
      <c r="Y27" s="227">
        <f t="shared" si="18"/>
        <v>2</v>
      </c>
      <c r="Z27" s="227">
        <f t="shared" si="0"/>
        <v>2</v>
      </c>
      <c r="AA27" s="227">
        <f t="shared" si="1"/>
        <v>2</v>
      </c>
      <c r="AB27" s="227">
        <f t="shared" si="19"/>
        <v>1</v>
      </c>
      <c r="AC27" s="227">
        <f t="shared" si="3"/>
        <v>2</v>
      </c>
      <c r="AD27" s="227">
        <f t="shared" si="4"/>
        <v>2</v>
      </c>
      <c r="AE27" s="227">
        <f t="shared" si="5"/>
        <v>2</v>
      </c>
      <c r="AF27" s="227">
        <f t="shared" si="6"/>
        <v>2</v>
      </c>
      <c r="AG27" s="227">
        <f t="shared" si="7"/>
        <v>2</v>
      </c>
      <c r="AH27" s="227">
        <f t="shared" si="8"/>
        <v>2</v>
      </c>
      <c r="AI27" s="227">
        <f t="shared" si="9"/>
        <v>5</v>
      </c>
      <c r="AJ27" s="227">
        <f t="shared" si="10"/>
        <v>2</v>
      </c>
      <c r="AK27" s="227">
        <f t="shared" si="11"/>
        <v>11</v>
      </c>
      <c r="AL27" s="227">
        <f t="shared" si="12"/>
        <v>8</v>
      </c>
      <c r="AM27" s="227">
        <f t="shared" si="13"/>
        <v>2</v>
      </c>
      <c r="AN27" s="227">
        <f t="shared" si="14"/>
        <v>13</v>
      </c>
      <c r="AO27" s="261">
        <f t="shared" si="20"/>
        <v>60</v>
      </c>
    </row>
    <row r="28" spans="1:41" ht="15.6">
      <c r="A28">
        <f t="shared" si="16"/>
        <v>47</v>
      </c>
      <c r="B28" s="191" t="str">
        <f>C28&amp;":"&amp;COUNTIF($C$6:C28,C28)</f>
        <v>47:1</v>
      </c>
      <c r="C28" s="148">
        <f t="shared" si="17"/>
        <v>47</v>
      </c>
      <c r="D28" s="262">
        <f>'model (2)'!D28</f>
        <v>2</v>
      </c>
      <c r="E28" s="262">
        <f>'model (2)'!E28</f>
        <v>1</v>
      </c>
      <c r="F28" s="262">
        <f>'model (2)'!F28</f>
        <v>2</v>
      </c>
      <c r="G28" s="262">
        <f>'model (2)'!G28</f>
        <v>2</v>
      </c>
      <c r="H28" s="262">
        <f>'model (2)'!H28</f>
        <v>2</v>
      </c>
      <c r="I28" s="262">
        <f>'model (2)'!I28</f>
        <v>2</v>
      </c>
      <c r="J28" s="262">
        <f>'model (2)'!J28</f>
        <v>2</v>
      </c>
      <c r="K28" s="262">
        <f>'model (2)'!K28</f>
        <v>2</v>
      </c>
      <c r="L28" s="262">
        <f>'model (2)'!L28</f>
        <v>2</v>
      </c>
      <c r="M28" s="262">
        <f>'model (2)'!M28</f>
        <v>2</v>
      </c>
      <c r="N28" s="262">
        <f>'model (2)'!N28</f>
        <v>7</v>
      </c>
      <c r="O28" s="262">
        <f>'model (2)'!O28</f>
        <v>10</v>
      </c>
      <c r="P28" s="262">
        <f>'model (2)'!P28</f>
        <v>0</v>
      </c>
      <c r="Q28" s="262">
        <f>'model (2)'!Q28</f>
        <v>1</v>
      </c>
      <c r="R28" s="262">
        <f>'model (2)'!R28</f>
        <v>6</v>
      </c>
      <c r="S28" s="262">
        <f>'model (2)'!S28</f>
        <v>4</v>
      </c>
      <c r="T28" s="263"/>
      <c r="V28" s="2">
        <v>23</v>
      </c>
      <c r="W28" s="1"/>
      <c r="X28" s="264">
        <f>Entry!U31</f>
        <v>65</v>
      </c>
      <c r="Y28" s="227">
        <f t="shared" si="18"/>
        <v>2</v>
      </c>
      <c r="Z28" s="227">
        <f t="shared" si="0"/>
        <v>2</v>
      </c>
      <c r="AA28" s="227">
        <f t="shared" si="1"/>
        <v>2</v>
      </c>
      <c r="AB28" s="227">
        <f t="shared" si="19"/>
        <v>1</v>
      </c>
      <c r="AC28" s="227">
        <f t="shared" si="3"/>
        <v>2</v>
      </c>
      <c r="AD28" s="227">
        <f t="shared" si="4"/>
        <v>2</v>
      </c>
      <c r="AE28" s="227">
        <f t="shared" si="5"/>
        <v>2</v>
      </c>
      <c r="AF28" s="227">
        <f t="shared" si="6"/>
        <v>2</v>
      </c>
      <c r="AG28" s="227">
        <f t="shared" si="7"/>
        <v>2</v>
      </c>
      <c r="AH28" s="227">
        <f t="shared" si="8"/>
        <v>2</v>
      </c>
      <c r="AI28" s="227">
        <f t="shared" si="9"/>
        <v>9</v>
      </c>
      <c r="AJ28" s="227">
        <f t="shared" si="10"/>
        <v>4</v>
      </c>
      <c r="AK28" s="227">
        <f t="shared" si="11"/>
        <v>13</v>
      </c>
      <c r="AL28" s="227">
        <f t="shared" si="12"/>
        <v>5</v>
      </c>
      <c r="AM28" s="227">
        <f t="shared" si="13"/>
        <v>10</v>
      </c>
      <c r="AN28" s="227">
        <f t="shared" si="14"/>
        <v>5</v>
      </c>
      <c r="AO28" s="261">
        <f t="shared" si="20"/>
        <v>65</v>
      </c>
    </row>
    <row r="29" spans="1:41" ht="15.6">
      <c r="A29">
        <f t="shared" si="16"/>
        <v>77</v>
      </c>
      <c r="B29" s="191" t="str">
        <f>C29&amp;":"&amp;COUNTIF($C$6:C29,C29)</f>
        <v>77:1</v>
      </c>
      <c r="C29" s="148">
        <f t="shared" si="17"/>
        <v>77</v>
      </c>
      <c r="D29" s="262">
        <f>'model (2)'!D29</f>
        <v>2</v>
      </c>
      <c r="E29" s="262">
        <f>'model (2)'!E29</f>
        <v>2</v>
      </c>
      <c r="F29" s="262">
        <f>'model (2)'!F29</f>
        <v>2</v>
      </c>
      <c r="G29" s="262">
        <f>'model (2)'!G29</f>
        <v>1</v>
      </c>
      <c r="H29" s="262">
        <f>'model (2)'!H29</f>
        <v>2</v>
      </c>
      <c r="I29" s="262">
        <f>'model (2)'!I29</f>
        <v>2</v>
      </c>
      <c r="J29" s="262">
        <f>'model (2)'!J29</f>
        <v>2</v>
      </c>
      <c r="K29" s="262">
        <f>'model (2)'!K29</f>
        <v>2</v>
      </c>
      <c r="L29" s="262">
        <f>'model (2)'!L29</f>
        <v>2</v>
      </c>
      <c r="M29" s="262">
        <f>'model (2)'!M29</f>
        <v>2</v>
      </c>
      <c r="N29" s="262">
        <f>'model (2)'!N29</f>
        <v>6</v>
      </c>
      <c r="O29" s="262">
        <f>'model (2)'!O29</f>
        <v>11</v>
      </c>
      <c r="P29" s="262">
        <f>'model (2)'!P29</f>
        <v>13</v>
      </c>
      <c r="Q29" s="262">
        <f>'model (2)'!Q29</f>
        <v>10</v>
      </c>
      <c r="R29" s="262">
        <f>'model (2)'!R29</f>
        <v>13</v>
      </c>
      <c r="S29" s="262">
        <f>'model (2)'!S29</f>
        <v>5</v>
      </c>
      <c r="V29" s="2">
        <v>24</v>
      </c>
      <c r="W29" s="1" t="str">
        <f>X29&amp;":"&amp;COUNTIF($X$6:X29,X29)</f>
        <v>72:3</v>
      </c>
      <c r="X29" s="264">
        <f>Entry!U32</f>
        <v>72</v>
      </c>
      <c r="Y29" s="227">
        <f t="shared" si="18"/>
        <v>2</v>
      </c>
      <c r="Z29" s="227">
        <f t="shared" si="0"/>
        <v>1</v>
      </c>
      <c r="AA29" s="227">
        <f t="shared" si="1"/>
        <v>2</v>
      </c>
      <c r="AB29" s="227">
        <f t="shared" si="19"/>
        <v>2</v>
      </c>
      <c r="AC29" s="227">
        <f t="shared" si="3"/>
        <v>2</v>
      </c>
      <c r="AD29" s="227">
        <f t="shared" si="4"/>
        <v>2</v>
      </c>
      <c r="AE29" s="227">
        <f t="shared" si="5"/>
        <v>2</v>
      </c>
      <c r="AF29" s="227">
        <f t="shared" si="6"/>
        <v>2</v>
      </c>
      <c r="AG29" s="227">
        <f t="shared" si="7"/>
        <v>2</v>
      </c>
      <c r="AH29" s="227">
        <f t="shared" si="8"/>
        <v>2</v>
      </c>
      <c r="AI29" s="227">
        <f t="shared" si="9"/>
        <v>9</v>
      </c>
      <c r="AJ29" s="227">
        <f t="shared" si="10"/>
        <v>2</v>
      </c>
      <c r="AK29" s="227">
        <f t="shared" si="11"/>
        <v>14</v>
      </c>
      <c r="AL29" s="227">
        <f t="shared" si="12"/>
        <v>8</v>
      </c>
      <c r="AM29" s="227">
        <f t="shared" si="13"/>
        <v>9</v>
      </c>
      <c r="AN29" s="227">
        <f t="shared" si="14"/>
        <v>11</v>
      </c>
      <c r="AO29" s="261">
        <f t="shared" si="20"/>
        <v>72</v>
      </c>
    </row>
    <row r="30" spans="1:41" ht="15.6">
      <c r="A30">
        <f t="shared" si="16"/>
        <v>63</v>
      </c>
      <c r="B30" s="191" t="str">
        <f>C30&amp;":"&amp;COUNTIF($C$6:C30,C30)</f>
        <v>63:1</v>
      </c>
      <c r="C30" s="148">
        <f t="shared" si="17"/>
        <v>63</v>
      </c>
      <c r="D30" s="262">
        <f>'model (2)'!D30</f>
        <v>2</v>
      </c>
      <c r="E30" s="262">
        <f>'model (2)'!E30</f>
        <v>2</v>
      </c>
      <c r="F30" s="262">
        <f>'model (2)'!F30</f>
        <v>2</v>
      </c>
      <c r="G30" s="262">
        <f>'model (2)'!G30</f>
        <v>2</v>
      </c>
      <c r="H30" s="262">
        <f>'model (2)'!H30</f>
        <v>2</v>
      </c>
      <c r="I30" s="262">
        <f>'model (2)'!I30</f>
        <v>2</v>
      </c>
      <c r="J30" s="262">
        <f>'model (2)'!J30</f>
        <v>2</v>
      </c>
      <c r="K30" s="262">
        <f>'model (2)'!K30</f>
        <v>2</v>
      </c>
      <c r="L30" s="262">
        <f>'model (2)'!L30</f>
        <v>2</v>
      </c>
      <c r="M30" s="262">
        <f>'model (2)'!M30</f>
        <v>2</v>
      </c>
      <c r="N30" s="262">
        <f>'model (2)'!N30</f>
        <v>8</v>
      </c>
      <c r="O30" s="262">
        <f>'model (2)'!O30</f>
        <v>2</v>
      </c>
      <c r="P30" s="262">
        <f>'model (2)'!P30</f>
        <v>13</v>
      </c>
      <c r="Q30" s="262">
        <f>'model (2)'!Q30</f>
        <v>11</v>
      </c>
      <c r="R30" s="262">
        <f>'model (2)'!R30</f>
        <v>7</v>
      </c>
      <c r="S30" s="262">
        <f>'model (2)'!S30</f>
        <v>2</v>
      </c>
      <c r="T30" s="263"/>
      <c r="V30" s="2">
        <v>25</v>
      </c>
      <c r="W30" s="1" t="str">
        <f>X30&amp;":"&amp;COUNTIF($X$6:X30,X30)</f>
        <v>87:1</v>
      </c>
      <c r="X30" s="264">
        <f>Entry!U33</f>
        <v>87</v>
      </c>
      <c r="Y30" s="227">
        <f t="shared" si="18"/>
        <v>2</v>
      </c>
      <c r="Z30" s="227">
        <f t="shared" si="0"/>
        <v>2</v>
      </c>
      <c r="AA30" s="227">
        <f t="shared" si="1"/>
        <v>1</v>
      </c>
      <c r="AB30" s="227">
        <f t="shared" si="19"/>
        <v>2</v>
      </c>
      <c r="AC30" s="227">
        <f t="shared" si="3"/>
        <v>2</v>
      </c>
      <c r="AD30" s="227">
        <f t="shared" si="4"/>
        <v>2</v>
      </c>
      <c r="AE30" s="227">
        <f t="shared" si="5"/>
        <v>2</v>
      </c>
      <c r="AF30" s="227">
        <f t="shared" si="6"/>
        <v>2</v>
      </c>
      <c r="AG30" s="227">
        <f t="shared" si="7"/>
        <v>1</v>
      </c>
      <c r="AH30" s="227">
        <f t="shared" si="8"/>
        <v>2</v>
      </c>
      <c r="AI30" s="227">
        <f t="shared" si="9"/>
        <v>10</v>
      </c>
      <c r="AJ30" s="227">
        <f t="shared" si="10"/>
        <v>10</v>
      </c>
      <c r="AK30" s="227">
        <f t="shared" si="11"/>
        <v>11</v>
      </c>
      <c r="AL30" s="227">
        <f t="shared" si="12"/>
        <v>12</v>
      </c>
      <c r="AM30" s="227">
        <f t="shared" si="13"/>
        <v>14</v>
      </c>
      <c r="AN30" s="227">
        <f t="shared" si="14"/>
        <v>12</v>
      </c>
      <c r="AO30" s="261">
        <f t="shared" si="20"/>
        <v>87</v>
      </c>
    </row>
    <row r="31" spans="1:41" ht="15.6">
      <c r="A31">
        <f t="shared" si="16"/>
        <v>50</v>
      </c>
      <c r="B31" s="191" t="str">
        <f>C31&amp;":"&amp;COUNTIF($C$6:C31,C31)</f>
        <v>50:1</v>
      </c>
      <c r="C31" s="148">
        <f t="shared" si="17"/>
        <v>50</v>
      </c>
      <c r="D31" s="262">
        <f>'model (2)'!D31</f>
        <v>2</v>
      </c>
      <c r="E31" s="262">
        <f>'model (2)'!E31</f>
        <v>2</v>
      </c>
      <c r="F31" s="262">
        <f>'model (2)'!F31</f>
        <v>2</v>
      </c>
      <c r="G31" s="262">
        <f>'model (2)'!G31</f>
        <v>2</v>
      </c>
      <c r="H31" s="262">
        <f>'model (2)'!H31</f>
        <v>2</v>
      </c>
      <c r="I31" s="262">
        <f>'model (2)'!I31</f>
        <v>2</v>
      </c>
      <c r="J31" s="262">
        <f>'model (2)'!J31</f>
        <v>2</v>
      </c>
      <c r="K31" s="262">
        <f>'model (2)'!K31</f>
        <v>2</v>
      </c>
      <c r="L31" s="262">
        <f>'model (2)'!L31</f>
        <v>2</v>
      </c>
      <c r="M31" s="262">
        <f>'model (2)'!M31</f>
        <v>2</v>
      </c>
      <c r="N31" s="262">
        <f>'model (2)'!N31</f>
        <v>7</v>
      </c>
      <c r="O31" s="262">
        <f>'model (2)'!O31</f>
        <v>4</v>
      </c>
      <c r="P31" s="262">
        <f>'model (2)'!P31</f>
        <v>7</v>
      </c>
      <c r="Q31" s="262">
        <f>'model (2)'!Q31</f>
        <v>0</v>
      </c>
      <c r="R31" s="262">
        <f>'model (2)'!R31</f>
        <v>4</v>
      </c>
      <c r="S31" s="262">
        <f>'model (2)'!S31</f>
        <v>8</v>
      </c>
      <c r="T31" s="263"/>
      <c r="V31" s="2">
        <v>26</v>
      </c>
      <c r="W31" s="1" t="str">
        <f>X31&amp;":"&amp;COUNTIF($X$6:X31,X31)</f>
        <v>77:2</v>
      </c>
      <c r="X31" s="264">
        <f>Entry!U34</f>
        <v>77</v>
      </c>
      <c r="Y31" s="227">
        <f t="shared" si="18"/>
        <v>2</v>
      </c>
      <c r="Z31" s="227">
        <f t="shared" si="0"/>
        <v>1</v>
      </c>
      <c r="AA31" s="227">
        <f t="shared" si="1"/>
        <v>2</v>
      </c>
      <c r="AB31" s="227">
        <f t="shared" si="19"/>
        <v>1</v>
      </c>
      <c r="AC31" s="227">
        <f t="shared" si="3"/>
        <v>2</v>
      </c>
      <c r="AD31" s="227">
        <f t="shared" si="4"/>
        <v>2</v>
      </c>
      <c r="AE31" s="227">
        <f t="shared" si="5"/>
        <v>2</v>
      </c>
      <c r="AF31" s="227">
        <f t="shared" si="6"/>
        <v>2</v>
      </c>
      <c r="AG31" s="227">
        <f t="shared" si="7"/>
        <v>2</v>
      </c>
      <c r="AH31" s="227">
        <f t="shared" si="8"/>
        <v>2</v>
      </c>
      <c r="AI31" s="227">
        <f t="shared" si="9"/>
        <v>9</v>
      </c>
      <c r="AJ31" s="227">
        <f t="shared" si="10"/>
        <v>8</v>
      </c>
      <c r="AK31" s="227">
        <f t="shared" si="11"/>
        <v>12</v>
      </c>
      <c r="AL31" s="227">
        <f t="shared" si="12"/>
        <v>11</v>
      </c>
      <c r="AM31" s="227">
        <f t="shared" si="13"/>
        <v>9</v>
      </c>
      <c r="AN31" s="227">
        <f t="shared" si="14"/>
        <v>10</v>
      </c>
      <c r="AO31" s="261">
        <f t="shared" si="20"/>
        <v>77</v>
      </c>
    </row>
    <row r="32" spans="1:41" ht="15.6">
      <c r="A32">
        <f t="shared" si="16"/>
        <v>53</v>
      </c>
      <c r="B32" s="191" t="str">
        <f>C32&amp;":"&amp;COUNTIF($C$6:C32,C32)</f>
        <v>53:1</v>
      </c>
      <c r="C32" s="148">
        <f t="shared" si="17"/>
        <v>53</v>
      </c>
      <c r="D32" s="262">
        <f>'model (2)'!D32</f>
        <v>2</v>
      </c>
      <c r="E32" s="262">
        <f>'model (2)'!E32</f>
        <v>1</v>
      </c>
      <c r="F32" s="262">
        <f>'model (2)'!F32</f>
        <v>2</v>
      </c>
      <c r="G32" s="262">
        <f>'model (2)'!G32</f>
        <v>2</v>
      </c>
      <c r="H32" s="262">
        <f>'model (2)'!H32</f>
        <v>2</v>
      </c>
      <c r="I32" s="262">
        <f>'model (2)'!I32</f>
        <v>2</v>
      </c>
      <c r="J32" s="262">
        <f>'model (2)'!J32</f>
        <v>2</v>
      </c>
      <c r="K32" s="262">
        <f>'model (2)'!K32</f>
        <v>2</v>
      </c>
      <c r="L32" s="262">
        <f>'model (2)'!L32</f>
        <v>2</v>
      </c>
      <c r="M32" s="262">
        <f>'model (2)'!M32</f>
        <v>2</v>
      </c>
      <c r="N32" s="262">
        <f>'model (2)'!N32</f>
        <v>6</v>
      </c>
      <c r="O32" s="262">
        <f>'model (2)'!O32</f>
        <v>11</v>
      </c>
      <c r="P32" s="262">
        <f>'model (2)'!P32</f>
        <v>2</v>
      </c>
      <c r="Q32" s="262">
        <f>'model (2)'!Q32</f>
        <v>9</v>
      </c>
      <c r="R32" s="262">
        <f>'model (2)'!R32</f>
        <v>2</v>
      </c>
      <c r="S32" s="262">
        <f>'model (2)'!S32</f>
        <v>4</v>
      </c>
      <c r="V32" s="2">
        <v>27</v>
      </c>
      <c r="W32" s="1" t="str">
        <f>X32&amp;":"&amp;COUNTIF($X$6:X32,X32)</f>
        <v>83:1</v>
      </c>
      <c r="X32" s="264">
        <f>Entry!U35</f>
        <v>83</v>
      </c>
      <c r="Y32" s="227">
        <f t="shared" si="18"/>
        <v>2</v>
      </c>
      <c r="Z32" s="227">
        <f t="shared" si="0"/>
        <v>2</v>
      </c>
      <c r="AA32" s="227">
        <f t="shared" si="1"/>
        <v>2</v>
      </c>
      <c r="AB32" s="227">
        <f t="shared" si="19"/>
        <v>2</v>
      </c>
      <c r="AC32" s="227">
        <f t="shared" si="3"/>
        <v>2</v>
      </c>
      <c r="AD32" s="227">
        <f t="shared" si="4"/>
        <v>2</v>
      </c>
      <c r="AE32" s="227">
        <f t="shared" si="5"/>
        <v>2</v>
      </c>
      <c r="AF32" s="227">
        <f t="shared" si="6"/>
        <v>2</v>
      </c>
      <c r="AG32" s="227">
        <f t="shared" si="7"/>
        <v>2</v>
      </c>
      <c r="AH32" s="227">
        <f t="shared" si="8"/>
        <v>2</v>
      </c>
      <c r="AI32" s="227">
        <f t="shared" si="9"/>
        <v>7</v>
      </c>
      <c r="AJ32" s="227">
        <f t="shared" si="10"/>
        <v>11</v>
      </c>
      <c r="AK32" s="227">
        <f t="shared" si="11"/>
        <v>11</v>
      </c>
      <c r="AL32" s="227">
        <f t="shared" si="12"/>
        <v>13</v>
      </c>
      <c r="AM32" s="227">
        <f t="shared" si="13"/>
        <v>12</v>
      </c>
      <c r="AN32" s="227">
        <f t="shared" si="14"/>
        <v>9</v>
      </c>
      <c r="AO32" s="261">
        <f t="shared" si="20"/>
        <v>83</v>
      </c>
    </row>
    <row r="33" spans="1:41" ht="15.6">
      <c r="A33">
        <f t="shared" si="16"/>
        <v>59</v>
      </c>
      <c r="B33" s="191" t="str">
        <f>C33&amp;":"&amp;COUNTIF($C$6:C33,C33)</f>
        <v>59:2</v>
      </c>
      <c r="C33" s="148">
        <f t="shared" si="17"/>
        <v>59</v>
      </c>
      <c r="D33" s="262">
        <f>'model (2)'!D33</f>
        <v>2</v>
      </c>
      <c r="E33" s="262">
        <f>'model (2)'!E33</f>
        <v>2</v>
      </c>
      <c r="F33" s="262">
        <f>'model (2)'!F33</f>
        <v>2</v>
      </c>
      <c r="G33" s="262">
        <f>'model (2)'!G33</f>
        <v>2</v>
      </c>
      <c r="H33" s="262">
        <f>'model (2)'!H33</f>
        <v>2</v>
      </c>
      <c r="I33" s="262">
        <f>'model (2)'!I33</f>
        <v>2</v>
      </c>
      <c r="J33" s="262">
        <f>'model (2)'!J33</f>
        <v>2</v>
      </c>
      <c r="K33" s="262">
        <f>'model (2)'!K33</f>
        <v>2</v>
      </c>
      <c r="L33" s="262">
        <f>'model (2)'!L33</f>
        <v>2</v>
      </c>
      <c r="M33" s="262">
        <f>'model (2)'!M33</f>
        <v>2</v>
      </c>
      <c r="N33" s="262">
        <f>'model (2)'!N33</f>
        <v>7</v>
      </c>
      <c r="O33" s="262">
        <f>'model (2)'!O33</f>
        <v>6</v>
      </c>
      <c r="P33" s="262">
        <f>'model (2)'!P33</f>
        <v>6</v>
      </c>
      <c r="Q33" s="262">
        <f>'model (2)'!Q33</f>
        <v>6</v>
      </c>
      <c r="R33" s="262">
        <f>'model (2)'!R33</f>
        <v>12</v>
      </c>
      <c r="S33" s="262">
        <f>'model (2)'!S33</f>
        <v>2</v>
      </c>
      <c r="V33" s="2">
        <v>28</v>
      </c>
      <c r="W33" s="1" t="str">
        <f>X33&amp;":"&amp;COUNTIF($X$6:X33,X33)</f>
        <v>53:2</v>
      </c>
      <c r="X33" s="264">
        <f>Entry!U36</f>
        <v>53</v>
      </c>
      <c r="Y33" s="227">
        <f t="shared" si="18"/>
        <v>2</v>
      </c>
      <c r="Z33" s="227">
        <f t="shared" si="0"/>
        <v>2</v>
      </c>
      <c r="AA33" s="227">
        <f t="shared" si="1"/>
        <v>2</v>
      </c>
      <c r="AB33" s="227">
        <f t="shared" si="19"/>
        <v>2</v>
      </c>
      <c r="AC33" s="227">
        <f t="shared" si="3"/>
        <v>2</v>
      </c>
      <c r="AD33" s="227">
        <f t="shared" si="4"/>
        <v>2</v>
      </c>
      <c r="AE33" s="227">
        <f t="shared" si="5"/>
        <v>2</v>
      </c>
      <c r="AF33" s="227">
        <f t="shared" si="6"/>
        <v>2</v>
      </c>
      <c r="AG33" s="227">
        <f t="shared" si="7"/>
        <v>2</v>
      </c>
      <c r="AH33" s="227">
        <f t="shared" si="8"/>
        <v>2</v>
      </c>
      <c r="AI33" s="227">
        <f t="shared" si="9"/>
        <v>7</v>
      </c>
      <c r="AJ33" s="227">
        <f t="shared" si="10"/>
        <v>2</v>
      </c>
      <c r="AK33" s="227">
        <f t="shared" si="11"/>
        <v>13</v>
      </c>
      <c r="AL33" s="227">
        <f t="shared" si="12"/>
        <v>5</v>
      </c>
      <c r="AM33" s="227">
        <f t="shared" si="13"/>
        <v>0</v>
      </c>
      <c r="AN33" s="227">
        <f t="shared" si="14"/>
        <v>6</v>
      </c>
      <c r="AO33" s="261">
        <f t="shared" si="20"/>
        <v>53</v>
      </c>
    </row>
    <row r="34" spans="1:41" ht="15.6">
      <c r="A34">
        <f t="shared" si="16"/>
        <v>61</v>
      </c>
      <c r="B34" s="191" t="str">
        <f>C34&amp;":"&amp;COUNTIF($C$6:C34,C34)</f>
        <v>61:1</v>
      </c>
      <c r="C34" s="148">
        <f t="shared" si="17"/>
        <v>61</v>
      </c>
      <c r="D34" s="262">
        <f>'model (2)'!D34</f>
        <v>2</v>
      </c>
      <c r="E34" s="262">
        <f>'model (2)'!E34</f>
        <v>2</v>
      </c>
      <c r="F34" s="262">
        <f>'model (2)'!F34</f>
        <v>2</v>
      </c>
      <c r="G34" s="262">
        <f>'model (2)'!G34</f>
        <v>1</v>
      </c>
      <c r="H34" s="262">
        <f>'model (2)'!H34</f>
        <v>2</v>
      </c>
      <c r="I34" s="262">
        <f>'model (2)'!I34</f>
        <v>2</v>
      </c>
      <c r="J34" s="262">
        <f>'model (2)'!J34</f>
        <v>2</v>
      </c>
      <c r="K34" s="262">
        <f>'model (2)'!K34</f>
        <v>2</v>
      </c>
      <c r="L34" s="262">
        <f>'model (2)'!L34</f>
        <v>2</v>
      </c>
      <c r="M34" s="262">
        <f>'model (2)'!M34</f>
        <v>2</v>
      </c>
      <c r="N34" s="262">
        <f>'model (2)'!N34</f>
        <v>5</v>
      </c>
      <c r="O34" s="262">
        <f>'model (2)'!O34</f>
        <v>9</v>
      </c>
      <c r="P34" s="262">
        <f>'model (2)'!P34</f>
        <v>9</v>
      </c>
      <c r="Q34" s="262">
        <f>'model (2)'!Q34</f>
        <v>1</v>
      </c>
      <c r="R34" s="262">
        <f>'model (2)'!R34</f>
        <v>8</v>
      </c>
      <c r="S34" s="262">
        <f>'model (2)'!S34</f>
        <v>10</v>
      </c>
      <c r="T34" s="263"/>
      <c r="V34" s="2">
        <v>29</v>
      </c>
      <c r="W34" s="1" t="str">
        <f>X34&amp;":"&amp;COUNTIF($X$6:X34,X34)</f>
        <v>68:1</v>
      </c>
      <c r="X34" s="264">
        <f>Entry!U37</f>
        <v>68</v>
      </c>
      <c r="Y34" s="227">
        <f t="shared" si="18"/>
        <v>2</v>
      </c>
      <c r="Z34" s="227">
        <f t="shared" si="0"/>
        <v>1</v>
      </c>
      <c r="AA34" s="227">
        <f t="shared" si="1"/>
        <v>2</v>
      </c>
      <c r="AB34" s="227">
        <f t="shared" si="19"/>
        <v>1</v>
      </c>
      <c r="AC34" s="227">
        <f t="shared" si="3"/>
        <v>2</v>
      </c>
      <c r="AD34" s="227">
        <f t="shared" si="4"/>
        <v>2</v>
      </c>
      <c r="AE34" s="227">
        <f t="shared" si="5"/>
        <v>2</v>
      </c>
      <c r="AF34" s="227">
        <f t="shared" si="6"/>
        <v>2</v>
      </c>
      <c r="AG34" s="227">
        <f t="shared" si="7"/>
        <v>2</v>
      </c>
      <c r="AH34" s="227">
        <f t="shared" si="8"/>
        <v>2</v>
      </c>
      <c r="AI34" s="227">
        <f t="shared" si="9"/>
        <v>6</v>
      </c>
      <c r="AJ34" s="227">
        <f t="shared" si="10"/>
        <v>13</v>
      </c>
      <c r="AK34" s="227">
        <f t="shared" si="11"/>
        <v>1</v>
      </c>
      <c r="AL34" s="227">
        <f t="shared" si="12"/>
        <v>7</v>
      </c>
      <c r="AM34" s="227">
        <f t="shared" si="13"/>
        <v>10</v>
      </c>
      <c r="AN34" s="227">
        <f t="shared" si="14"/>
        <v>13</v>
      </c>
      <c r="AO34" s="261">
        <f t="shared" si="20"/>
        <v>68</v>
      </c>
    </row>
    <row r="35" spans="1:41" ht="15.6">
      <c r="A35">
        <f t="shared" si="16"/>
        <v>68</v>
      </c>
      <c r="B35" s="191" t="str">
        <f>C35&amp;":"&amp;COUNTIF($C$6:C35,C35)</f>
        <v>68:2</v>
      </c>
      <c r="C35" s="148">
        <f t="shared" si="17"/>
        <v>68</v>
      </c>
      <c r="D35" s="262">
        <f>'model (2)'!D35</f>
        <v>2</v>
      </c>
      <c r="E35" s="262">
        <f>'model (2)'!E35</f>
        <v>1</v>
      </c>
      <c r="F35" s="262">
        <f>'model (2)'!F35</f>
        <v>2</v>
      </c>
      <c r="G35" s="262">
        <f>'model (2)'!G35</f>
        <v>2</v>
      </c>
      <c r="H35" s="262">
        <f>'model (2)'!H35</f>
        <v>2</v>
      </c>
      <c r="I35" s="262">
        <f>'model (2)'!I35</f>
        <v>2</v>
      </c>
      <c r="J35" s="262">
        <f>'model (2)'!J35</f>
        <v>2</v>
      </c>
      <c r="K35" s="262">
        <f>'model (2)'!K35</f>
        <v>2</v>
      </c>
      <c r="L35" s="262">
        <f>'model (2)'!L35</f>
        <v>2</v>
      </c>
      <c r="M35" s="262">
        <f>'model (2)'!M35</f>
        <v>2</v>
      </c>
      <c r="N35" s="262">
        <f>'model (2)'!N35</f>
        <v>8</v>
      </c>
      <c r="O35" s="262">
        <f>'model (2)'!O35</f>
        <v>11</v>
      </c>
      <c r="P35" s="262">
        <f>'model (2)'!P35</f>
        <v>14</v>
      </c>
      <c r="Q35" s="262">
        <f>'model (2)'!Q35</f>
        <v>6</v>
      </c>
      <c r="R35" s="262">
        <f>'model (2)'!R35</f>
        <v>5</v>
      </c>
      <c r="S35" s="262">
        <f>'model (2)'!S35</f>
        <v>5</v>
      </c>
      <c r="T35" s="263"/>
      <c r="V35" s="2">
        <v>30</v>
      </c>
      <c r="W35" s="1" t="str">
        <f>X35&amp;":"&amp;COUNTIF($X$6:X35,X35)</f>
        <v>67:1</v>
      </c>
      <c r="X35" s="264">
        <f>Entry!U38</f>
        <v>67</v>
      </c>
      <c r="Y35" s="227">
        <f t="shared" si="18"/>
        <v>2</v>
      </c>
      <c r="Z35" s="227">
        <f t="shared" si="0"/>
        <v>2</v>
      </c>
      <c r="AA35" s="227">
        <f t="shared" si="1"/>
        <v>2</v>
      </c>
      <c r="AB35" s="227">
        <f t="shared" si="19"/>
        <v>2</v>
      </c>
      <c r="AC35" s="227">
        <f t="shared" si="3"/>
        <v>2</v>
      </c>
      <c r="AD35" s="227">
        <f t="shared" si="4"/>
        <v>2</v>
      </c>
      <c r="AE35" s="227">
        <f t="shared" si="5"/>
        <v>2</v>
      </c>
      <c r="AF35" s="227">
        <f t="shared" si="6"/>
        <v>2</v>
      </c>
      <c r="AG35" s="227">
        <f t="shared" si="7"/>
        <v>2</v>
      </c>
      <c r="AH35" s="227">
        <f t="shared" si="8"/>
        <v>2</v>
      </c>
      <c r="AI35" s="227">
        <f t="shared" si="9"/>
        <v>8</v>
      </c>
      <c r="AJ35" s="227">
        <f t="shared" si="10"/>
        <v>13</v>
      </c>
      <c r="AK35" s="227">
        <f t="shared" si="11"/>
        <v>4</v>
      </c>
      <c r="AL35" s="227">
        <f t="shared" si="12"/>
        <v>10</v>
      </c>
      <c r="AM35" s="227">
        <f t="shared" si="13"/>
        <v>11</v>
      </c>
      <c r="AN35" s="227">
        <f t="shared" si="14"/>
        <v>1</v>
      </c>
      <c r="AO35" s="261">
        <f t="shared" si="20"/>
        <v>67</v>
      </c>
    </row>
    <row r="36" spans="1:41" ht="15.6">
      <c r="A36">
        <f t="shared" si="16"/>
        <v>68</v>
      </c>
      <c r="B36" s="191" t="str">
        <f>C36&amp;":"&amp;COUNTIF($C$6:C36,C36)</f>
        <v>68:3</v>
      </c>
      <c r="C36" s="148">
        <f t="shared" si="17"/>
        <v>68</v>
      </c>
      <c r="D36" s="262">
        <f>'model (2)'!D36</f>
        <v>2</v>
      </c>
      <c r="E36" s="262">
        <f>'model (2)'!E36</f>
        <v>2</v>
      </c>
      <c r="F36" s="262">
        <f>'model (2)'!F36</f>
        <v>2</v>
      </c>
      <c r="G36" s="262">
        <f>'model (2)'!G36</f>
        <v>2</v>
      </c>
      <c r="H36" s="262">
        <f>'model (2)'!H36</f>
        <v>2</v>
      </c>
      <c r="I36" s="262">
        <f>'model (2)'!I36</f>
        <v>2</v>
      </c>
      <c r="J36" s="262">
        <f>'model (2)'!J36</f>
        <v>2</v>
      </c>
      <c r="K36" s="262">
        <f>'model (2)'!K36</f>
        <v>2</v>
      </c>
      <c r="L36" s="262">
        <f>'model (2)'!L36</f>
        <v>2</v>
      </c>
      <c r="M36" s="262">
        <f>'model (2)'!M36</f>
        <v>2</v>
      </c>
      <c r="N36" s="262">
        <f>'model (2)'!N36</f>
        <v>9</v>
      </c>
      <c r="O36" s="262">
        <f>'model (2)'!O36</f>
        <v>11</v>
      </c>
      <c r="P36" s="262">
        <f>'model (2)'!P36</f>
        <v>9</v>
      </c>
      <c r="Q36" s="262">
        <f>'model (2)'!Q36</f>
        <v>11</v>
      </c>
      <c r="R36" s="262">
        <f>'model (2)'!R36</f>
        <v>8</v>
      </c>
      <c r="S36" s="262">
        <f>'model (2)'!S36</f>
        <v>0</v>
      </c>
      <c r="V36" s="2">
        <v>31</v>
      </c>
      <c r="W36" s="1" t="str">
        <f>X36&amp;":"&amp;COUNTIF($X$6:X36,X36)</f>
        <v>62:1</v>
      </c>
      <c r="X36" s="264">
        <f>Entry!U39</f>
        <v>62</v>
      </c>
      <c r="Y36" s="227">
        <f t="shared" si="18"/>
        <v>2</v>
      </c>
      <c r="Z36" s="227">
        <f t="shared" si="0"/>
        <v>1</v>
      </c>
      <c r="AA36" s="227">
        <f t="shared" si="1"/>
        <v>2</v>
      </c>
      <c r="AB36" s="227">
        <f t="shared" si="19"/>
        <v>2</v>
      </c>
      <c r="AC36" s="227">
        <f t="shared" si="3"/>
        <v>2</v>
      </c>
      <c r="AD36" s="227">
        <f t="shared" si="4"/>
        <v>2</v>
      </c>
      <c r="AE36" s="227">
        <f t="shared" si="5"/>
        <v>2</v>
      </c>
      <c r="AF36" s="227">
        <f t="shared" si="6"/>
        <v>2</v>
      </c>
      <c r="AG36" s="227">
        <f t="shared" si="7"/>
        <v>2</v>
      </c>
      <c r="AH36" s="227">
        <f t="shared" si="8"/>
        <v>2</v>
      </c>
      <c r="AI36" s="227">
        <f t="shared" si="9"/>
        <v>7</v>
      </c>
      <c r="AJ36" s="227">
        <f t="shared" si="10"/>
        <v>2</v>
      </c>
      <c r="AK36" s="227">
        <f t="shared" si="11"/>
        <v>14</v>
      </c>
      <c r="AL36" s="227">
        <f t="shared" si="12"/>
        <v>4</v>
      </c>
      <c r="AM36" s="227">
        <f t="shared" si="13"/>
        <v>5</v>
      </c>
      <c r="AN36" s="227">
        <f t="shared" si="14"/>
        <v>11</v>
      </c>
      <c r="AO36" s="261">
        <f t="shared" si="20"/>
        <v>62</v>
      </c>
    </row>
    <row r="37" spans="1:41" ht="15.6">
      <c r="A37">
        <f t="shared" si="16"/>
        <v>75</v>
      </c>
      <c r="B37" s="191" t="str">
        <f>C37&amp;":"&amp;COUNTIF($C$6:C37,C37)</f>
        <v>75:1</v>
      </c>
      <c r="C37" s="148">
        <f t="shared" si="17"/>
        <v>75</v>
      </c>
      <c r="D37" s="262">
        <f>'model (2)'!D37</f>
        <v>2</v>
      </c>
      <c r="E37" s="262">
        <f>'model (2)'!E37</f>
        <v>2</v>
      </c>
      <c r="F37" s="262">
        <f>'model (2)'!F37</f>
        <v>2</v>
      </c>
      <c r="G37" s="262">
        <f>'model (2)'!G37</f>
        <v>1</v>
      </c>
      <c r="H37" s="262">
        <f>'model (2)'!H37</f>
        <v>2</v>
      </c>
      <c r="I37" s="262">
        <f>'model (2)'!I37</f>
        <v>2</v>
      </c>
      <c r="J37" s="262">
        <f>'model (2)'!J37</f>
        <v>2</v>
      </c>
      <c r="K37" s="262">
        <f>'model (2)'!K37</f>
        <v>2</v>
      </c>
      <c r="L37" s="262">
        <f>'model (2)'!L37</f>
        <v>2</v>
      </c>
      <c r="M37" s="262">
        <f>'model (2)'!M37</f>
        <v>2</v>
      </c>
      <c r="N37" s="262">
        <f>'model (2)'!N37</f>
        <v>9</v>
      </c>
      <c r="O37" s="262">
        <f>'model (2)'!O37</f>
        <v>12</v>
      </c>
      <c r="P37" s="262">
        <f>'model (2)'!P37</f>
        <v>3</v>
      </c>
      <c r="Q37" s="262">
        <f>'model (2)'!Q37</f>
        <v>9</v>
      </c>
      <c r="R37" s="262">
        <f>'model (2)'!R37</f>
        <v>14</v>
      </c>
      <c r="S37" s="262">
        <f>'model (2)'!S37</f>
        <v>9</v>
      </c>
      <c r="T37" s="263"/>
      <c r="V37" s="2">
        <v>32</v>
      </c>
      <c r="W37" s="1" t="str">
        <f>X37&amp;":"&amp;COUNTIF($X$6:X37,X37)</f>
        <v>73:3</v>
      </c>
      <c r="X37" s="264">
        <f>Entry!U40</f>
        <v>73</v>
      </c>
      <c r="Y37" s="227">
        <f t="shared" si="18"/>
        <v>2</v>
      </c>
      <c r="Z37" s="227">
        <f t="shared" si="0"/>
        <v>1</v>
      </c>
      <c r="AA37" s="227">
        <f t="shared" si="1"/>
        <v>2</v>
      </c>
      <c r="AB37" s="227">
        <f t="shared" si="19"/>
        <v>2</v>
      </c>
      <c r="AC37" s="227">
        <f t="shared" si="3"/>
        <v>2</v>
      </c>
      <c r="AD37" s="227">
        <f t="shared" si="4"/>
        <v>2</v>
      </c>
      <c r="AE37" s="227">
        <f t="shared" si="5"/>
        <v>2</v>
      </c>
      <c r="AF37" s="227">
        <f t="shared" si="6"/>
        <v>2</v>
      </c>
      <c r="AG37" s="227">
        <f t="shared" si="7"/>
        <v>2</v>
      </c>
      <c r="AH37" s="227">
        <f t="shared" si="8"/>
        <v>2</v>
      </c>
      <c r="AI37" s="227">
        <f t="shared" si="9"/>
        <v>10</v>
      </c>
      <c r="AJ37" s="227">
        <f t="shared" si="10"/>
        <v>5</v>
      </c>
      <c r="AK37" s="227">
        <f t="shared" si="11"/>
        <v>13</v>
      </c>
      <c r="AL37" s="227">
        <f t="shared" si="12"/>
        <v>6</v>
      </c>
      <c r="AM37" s="227">
        <f t="shared" si="13"/>
        <v>8</v>
      </c>
      <c r="AN37" s="227">
        <f t="shared" si="14"/>
        <v>12</v>
      </c>
      <c r="AO37" s="261">
        <f t="shared" si="20"/>
        <v>73</v>
      </c>
    </row>
    <row r="38" spans="1:41" ht="15.6">
      <c r="A38">
        <f t="shared" si="16"/>
        <v>69</v>
      </c>
      <c r="B38" s="191" t="str">
        <f>C38&amp;":"&amp;COUNTIF($C$6:C38,C38)</f>
        <v>69:1</v>
      </c>
      <c r="C38" s="148">
        <f t="shared" si="17"/>
        <v>69</v>
      </c>
      <c r="D38" s="262">
        <f>'model (2)'!D38</f>
        <v>2</v>
      </c>
      <c r="E38" s="262">
        <f>'model (2)'!E38</f>
        <v>1</v>
      </c>
      <c r="F38" s="262">
        <f>'model (2)'!F38</f>
        <v>2</v>
      </c>
      <c r="G38" s="262">
        <f>'model (2)'!G38</f>
        <v>2</v>
      </c>
      <c r="H38" s="262">
        <f>'model (2)'!H38</f>
        <v>2</v>
      </c>
      <c r="I38" s="262">
        <f>'model (2)'!I38</f>
        <v>2</v>
      </c>
      <c r="J38" s="262">
        <f>'model (2)'!J38</f>
        <v>2</v>
      </c>
      <c r="K38" s="262">
        <f>'model (2)'!K38</f>
        <v>2</v>
      </c>
      <c r="L38" s="262">
        <f>'model (2)'!L38</f>
        <v>2</v>
      </c>
      <c r="M38" s="262">
        <f>'model (2)'!M38</f>
        <v>2</v>
      </c>
      <c r="N38" s="262">
        <f>'model (2)'!N38</f>
        <v>10</v>
      </c>
      <c r="O38" s="262">
        <f>'model (2)'!O38</f>
        <v>1</v>
      </c>
      <c r="P38" s="262">
        <f>'model (2)'!P38</f>
        <v>4</v>
      </c>
      <c r="Q38" s="262">
        <f>'model (2)'!Q38</f>
        <v>14</v>
      </c>
      <c r="R38" s="262">
        <f>'model (2)'!R38</f>
        <v>9</v>
      </c>
      <c r="S38" s="262">
        <f>'model (2)'!S38</f>
        <v>12</v>
      </c>
      <c r="T38" s="263"/>
      <c r="V38" s="2">
        <v>33</v>
      </c>
      <c r="W38" s="1"/>
      <c r="X38" s="264">
        <f>Entry!U41</f>
        <v>52</v>
      </c>
      <c r="Y38" s="227">
        <f t="shared" si="18"/>
        <v>2</v>
      </c>
      <c r="Z38" s="227">
        <f t="shared" si="0"/>
        <v>1</v>
      </c>
      <c r="AA38" s="227">
        <f t="shared" si="1"/>
        <v>2</v>
      </c>
      <c r="AB38" s="227">
        <f t="shared" si="19"/>
        <v>1</v>
      </c>
      <c r="AC38" s="227">
        <f t="shared" si="3"/>
        <v>2</v>
      </c>
      <c r="AD38" s="227">
        <f t="shared" si="4"/>
        <v>2</v>
      </c>
      <c r="AE38" s="227">
        <f t="shared" si="5"/>
        <v>2</v>
      </c>
      <c r="AF38" s="227">
        <f t="shared" si="6"/>
        <v>2</v>
      </c>
      <c r="AG38" s="227">
        <f t="shared" si="7"/>
        <v>2</v>
      </c>
      <c r="AH38" s="227">
        <f t="shared" si="8"/>
        <v>2</v>
      </c>
      <c r="AI38" s="227">
        <f t="shared" si="9"/>
        <v>5</v>
      </c>
      <c r="AJ38" s="227">
        <f t="shared" si="10"/>
        <v>3</v>
      </c>
      <c r="AK38" s="227">
        <f t="shared" si="11"/>
        <v>8</v>
      </c>
      <c r="AL38" s="227">
        <f t="shared" si="12"/>
        <v>4</v>
      </c>
      <c r="AM38" s="227">
        <f t="shared" si="13"/>
        <v>8</v>
      </c>
      <c r="AN38" s="227">
        <f t="shared" si="14"/>
        <v>6</v>
      </c>
      <c r="AO38" s="261">
        <f t="shared" si="20"/>
        <v>52</v>
      </c>
    </row>
    <row r="39" spans="1:41" ht="15.6">
      <c r="A39">
        <f t="shared" si="16"/>
        <v>73</v>
      </c>
      <c r="B39" s="191" t="str">
        <f>C39&amp;":"&amp;COUNTIF($C$6:C39,C39)</f>
        <v>73:1</v>
      </c>
      <c r="C39" s="148">
        <f t="shared" si="17"/>
        <v>73</v>
      </c>
      <c r="D39" s="262">
        <f>'model (2)'!D39</f>
        <v>2</v>
      </c>
      <c r="E39" s="262">
        <f>'model (2)'!E39</f>
        <v>2</v>
      </c>
      <c r="F39" s="262">
        <f>'model (2)'!F39</f>
        <v>2</v>
      </c>
      <c r="G39" s="262">
        <f>'model (2)'!G39</f>
        <v>2</v>
      </c>
      <c r="H39" s="262">
        <f>'model (2)'!H39</f>
        <v>2</v>
      </c>
      <c r="I39" s="262">
        <f>'model (2)'!I39</f>
        <v>2</v>
      </c>
      <c r="J39" s="262">
        <f>'model (2)'!J39</f>
        <v>2</v>
      </c>
      <c r="K39" s="262">
        <f>'model (2)'!K39</f>
        <v>2</v>
      </c>
      <c r="L39" s="262">
        <f>'model (2)'!L39</f>
        <v>2</v>
      </c>
      <c r="M39" s="262">
        <f>'model (2)'!M39</f>
        <v>2</v>
      </c>
      <c r="N39" s="262">
        <f>'model (2)'!N39</f>
        <v>7</v>
      </c>
      <c r="O39" s="262">
        <f>'model (2)'!O39</f>
        <v>14</v>
      </c>
      <c r="P39" s="262">
        <f>'model (2)'!P39</f>
        <v>7</v>
      </c>
      <c r="Q39" s="262">
        <f>'model (2)'!Q39</f>
        <v>9</v>
      </c>
      <c r="R39" s="262">
        <f>'model (2)'!R39</f>
        <v>3</v>
      </c>
      <c r="S39" s="262">
        <f>'model (2)'!S39</f>
        <v>13</v>
      </c>
      <c r="V39" s="2">
        <v>34</v>
      </c>
      <c r="W39" s="1" t="str">
        <f>X39&amp;":"&amp;COUNTIF($X$6:X39,X39)</f>
        <v>62:2</v>
      </c>
      <c r="X39" s="264">
        <f>Entry!U42</f>
        <v>62</v>
      </c>
      <c r="Y39" s="227">
        <f t="shared" si="18"/>
        <v>2</v>
      </c>
      <c r="Z39" s="227">
        <f t="shared" si="0"/>
        <v>1</v>
      </c>
      <c r="AA39" s="227">
        <f t="shared" si="1"/>
        <v>2</v>
      </c>
      <c r="AB39" s="227">
        <f t="shared" si="19"/>
        <v>1</v>
      </c>
      <c r="AC39" s="227">
        <f t="shared" si="3"/>
        <v>2</v>
      </c>
      <c r="AD39" s="227">
        <f t="shared" si="4"/>
        <v>2</v>
      </c>
      <c r="AE39" s="227">
        <f t="shared" si="5"/>
        <v>2</v>
      </c>
      <c r="AF39" s="227">
        <f t="shared" si="6"/>
        <v>2</v>
      </c>
      <c r="AG39" s="227">
        <f t="shared" si="7"/>
        <v>2</v>
      </c>
      <c r="AH39" s="227">
        <f t="shared" si="8"/>
        <v>2</v>
      </c>
      <c r="AI39" s="227">
        <f t="shared" si="9"/>
        <v>6</v>
      </c>
      <c r="AJ39" s="227">
        <f t="shared" si="10"/>
        <v>8</v>
      </c>
      <c r="AK39" s="227">
        <f t="shared" si="11"/>
        <v>2</v>
      </c>
      <c r="AL39" s="227">
        <f t="shared" si="12"/>
        <v>11</v>
      </c>
      <c r="AM39" s="227">
        <f t="shared" si="13"/>
        <v>9</v>
      </c>
      <c r="AN39" s="227">
        <f t="shared" si="14"/>
        <v>8</v>
      </c>
      <c r="AO39" s="261">
        <f t="shared" si="20"/>
        <v>62</v>
      </c>
    </row>
    <row r="40" spans="1:41" ht="15.6">
      <c r="A40">
        <f t="shared" si="16"/>
        <v>68</v>
      </c>
      <c r="B40" s="191" t="str">
        <f>C40&amp;":"&amp;COUNTIF($C$6:C40,C40)</f>
        <v>68:4</v>
      </c>
      <c r="C40" s="148">
        <f t="shared" si="17"/>
        <v>68</v>
      </c>
      <c r="D40" s="262">
        <f>'model (2)'!D40</f>
        <v>2</v>
      </c>
      <c r="E40" s="262">
        <f>'model (2)'!E40</f>
        <v>1</v>
      </c>
      <c r="F40" s="262">
        <f>'model (2)'!F40</f>
        <v>2</v>
      </c>
      <c r="G40" s="262">
        <f>'model (2)'!G40</f>
        <v>1</v>
      </c>
      <c r="H40" s="262">
        <f>'model (2)'!H40</f>
        <v>2</v>
      </c>
      <c r="I40" s="262">
        <f>'model (2)'!I40</f>
        <v>2</v>
      </c>
      <c r="J40" s="262">
        <f>'model (2)'!J40</f>
        <v>2</v>
      </c>
      <c r="K40" s="262">
        <f>'model (2)'!K40</f>
        <v>2</v>
      </c>
      <c r="L40" s="262">
        <f>'model (2)'!L40</f>
        <v>2</v>
      </c>
      <c r="M40" s="262">
        <f>'model (2)'!M40</f>
        <v>2</v>
      </c>
      <c r="N40" s="262">
        <f>'model (2)'!N40</f>
        <v>8</v>
      </c>
      <c r="O40" s="262">
        <f>'model (2)'!O40</f>
        <v>7</v>
      </c>
      <c r="P40" s="262">
        <f>'model (2)'!P40</f>
        <v>2</v>
      </c>
      <c r="Q40" s="262">
        <f>'model (2)'!Q40</f>
        <v>12</v>
      </c>
      <c r="R40" s="262">
        <f>'model (2)'!R40</f>
        <v>10</v>
      </c>
      <c r="S40" s="262">
        <f>'model (2)'!S40</f>
        <v>11</v>
      </c>
      <c r="V40" s="2">
        <v>35</v>
      </c>
      <c r="W40" s="1" t="str">
        <f>X40&amp;":"&amp;COUNTIF($X$6:X40,X40)</f>
        <v>72:4</v>
      </c>
      <c r="X40" s="264">
        <f>Entry!U43</f>
        <v>72</v>
      </c>
      <c r="Y40" s="227">
        <f t="shared" si="18"/>
        <v>2</v>
      </c>
      <c r="Z40" s="227">
        <f t="shared" si="0"/>
        <v>1</v>
      </c>
      <c r="AA40" s="227">
        <f t="shared" si="1"/>
        <v>2</v>
      </c>
      <c r="AB40" s="227">
        <f t="shared" si="19"/>
        <v>1</v>
      </c>
      <c r="AC40" s="227">
        <f t="shared" si="3"/>
        <v>2</v>
      </c>
      <c r="AD40" s="227">
        <f t="shared" si="4"/>
        <v>2</v>
      </c>
      <c r="AE40" s="227">
        <f t="shared" si="5"/>
        <v>2</v>
      </c>
      <c r="AF40" s="227">
        <f t="shared" si="6"/>
        <v>2</v>
      </c>
      <c r="AG40" s="227">
        <f t="shared" si="7"/>
        <v>2</v>
      </c>
      <c r="AH40" s="227">
        <f t="shared" si="8"/>
        <v>2</v>
      </c>
      <c r="AI40" s="227">
        <f t="shared" si="9"/>
        <v>7</v>
      </c>
      <c r="AJ40" s="227">
        <f t="shared" si="10"/>
        <v>14</v>
      </c>
      <c r="AK40" s="227">
        <f t="shared" si="11"/>
        <v>10</v>
      </c>
      <c r="AL40" s="227">
        <f t="shared" si="12"/>
        <v>9</v>
      </c>
      <c r="AM40" s="227">
        <f t="shared" si="13"/>
        <v>3</v>
      </c>
      <c r="AN40" s="227">
        <f t="shared" si="14"/>
        <v>11</v>
      </c>
      <c r="AO40" s="261">
        <f t="shared" si="20"/>
        <v>72</v>
      </c>
    </row>
    <row r="41" spans="1:41" ht="15.6">
      <c r="A41">
        <f t="shared" si="16"/>
        <v>48</v>
      </c>
      <c r="B41" s="191" t="str">
        <f>C41&amp;":"&amp;COUNTIF($C$6:C41,C41)</f>
        <v>48:1</v>
      </c>
      <c r="C41" s="148">
        <f t="shared" si="17"/>
        <v>48</v>
      </c>
      <c r="D41" s="262">
        <f>'model (2)'!D41</f>
        <v>2</v>
      </c>
      <c r="E41" s="262">
        <f>'model (2)'!E41</f>
        <v>2</v>
      </c>
      <c r="F41" s="262">
        <f>'model (2)'!F41</f>
        <v>2</v>
      </c>
      <c r="G41" s="262">
        <f>'model (2)'!G41</f>
        <v>1</v>
      </c>
      <c r="H41" s="262">
        <f>'model (2)'!H41</f>
        <v>2</v>
      </c>
      <c r="I41" s="262">
        <f>'model (2)'!I41</f>
        <v>2</v>
      </c>
      <c r="J41" s="262">
        <f>'model (2)'!J41</f>
        <v>2</v>
      </c>
      <c r="K41" s="262">
        <f>'model (2)'!K41</f>
        <v>2</v>
      </c>
      <c r="L41" s="262">
        <f>'model (2)'!L41</f>
        <v>2</v>
      </c>
      <c r="M41" s="262">
        <f>'model (2)'!M41</f>
        <v>2</v>
      </c>
      <c r="N41" s="262">
        <f>'model (2)'!N41</f>
        <v>7</v>
      </c>
      <c r="O41" s="262">
        <f>'model (2)'!O41</f>
        <v>0</v>
      </c>
      <c r="P41" s="262">
        <f>'model (2)'!P41</f>
        <v>4</v>
      </c>
      <c r="Q41" s="262">
        <f>'model (2)'!Q41</f>
        <v>5</v>
      </c>
      <c r="R41" s="262">
        <f>'model (2)'!R41</f>
        <v>12</v>
      </c>
      <c r="S41" s="262">
        <f>'model (2)'!S41</f>
        <v>1</v>
      </c>
      <c r="T41" s="263"/>
      <c r="V41" s="2">
        <v>36</v>
      </c>
      <c r="W41" s="1" t="str">
        <f>X41&amp;":"&amp;COUNTIF($X$6:X41,X41)</f>
        <v>65:3</v>
      </c>
      <c r="X41" s="264">
        <f>Entry!U44</f>
        <v>65</v>
      </c>
      <c r="Y41" s="227">
        <f t="shared" si="18"/>
        <v>2</v>
      </c>
      <c r="Z41" s="227">
        <f t="shared" si="0"/>
        <v>2</v>
      </c>
      <c r="AA41" s="227">
        <f t="shared" si="1"/>
        <v>2</v>
      </c>
      <c r="AB41" s="227">
        <f t="shared" si="19"/>
        <v>2</v>
      </c>
      <c r="AC41" s="227">
        <f t="shared" si="3"/>
        <v>2</v>
      </c>
      <c r="AD41" s="227">
        <f t="shared" si="4"/>
        <v>2</v>
      </c>
      <c r="AE41" s="227">
        <f t="shared" si="5"/>
        <v>2</v>
      </c>
      <c r="AF41" s="227">
        <f t="shared" si="6"/>
        <v>2</v>
      </c>
      <c r="AG41" s="227">
        <f t="shared" si="7"/>
        <v>2</v>
      </c>
      <c r="AH41" s="227">
        <f t="shared" si="8"/>
        <v>2</v>
      </c>
      <c r="AI41" s="227">
        <f t="shared" si="9"/>
        <v>5</v>
      </c>
      <c r="AJ41" s="227">
        <f t="shared" si="10"/>
        <v>3</v>
      </c>
      <c r="AK41" s="227">
        <f t="shared" si="11"/>
        <v>2</v>
      </c>
      <c r="AL41" s="227">
        <f t="shared" si="12"/>
        <v>7</v>
      </c>
      <c r="AM41" s="227">
        <f t="shared" si="13"/>
        <v>14</v>
      </c>
      <c r="AN41" s="227">
        <f t="shared" si="14"/>
        <v>14</v>
      </c>
      <c r="AO41" s="261">
        <f t="shared" si="20"/>
        <v>65</v>
      </c>
    </row>
    <row r="42" spans="1:41" ht="15.6">
      <c r="A42">
        <f t="shared" si="16"/>
        <v>57</v>
      </c>
      <c r="B42" s="191" t="str">
        <f>C42&amp;":"&amp;COUNTIF($C$6:C42,C42)</f>
        <v>57:2</v>
      </c>
      <c r="C42" s="148">
        <f t="shared" si="17"/>
        <v>57</v>
      </c>
      <c r="D42" s="262">
        <f>'model (2)'!D42</f>
        <v>2</v>
      </c>
      <c r="E42" s="262">
        <f>'model (2)'!E42</f>
        <v>1</v>
      </c>
      <c r="F42" s="262">
        <f>'model (2)'!F42</f>
        <v>2</v>
      </c>
      <c r="G42" s="262">
        <f>'model (2)'!G42</f>
        <v>2</v>
      </c>
      <c r="H42" s="262">
        <f>'model (2)'!H42</f>
        <v>2</v>
      </c>
      <c r="I42" s="262">
        <f>'model (2)'!I42</f>
        <v>2</v>
      </c>
      <c r="J42" s="262">
        <f>'model (2)'!J42</f>
        <v>2</v>
      </c>
      <c r="K42" s="262">
        <f>'model (2)'!K42</f>
        <v>2</v>
      </c>
      <c r="L42" s="262">
        <f>'model (2)'!L42</f>
        <v>2</v>
      </c>
      <c r="M42" s="262">
        <f>'model (2)'!M42</f>
        <v>2</v>
      </c>
      <c r="N42" s="262">
        <f>'model (2)'!N42</f>
        <v>9</v>
      </c>
      <c r="O42" s="262">
        <f>'model (2)'!O42</f>
        <v>4</v>
      </c>
      <c r="P42" s="262">
        <f>'model (2)'!P42</f>
        <v>8</v>
      </c>
      <c r="Q42" s="262">
        <f>'model (2)'!Q42</f>
        <v>4</v>
      </c>
      <c r="R42" s="262">
        <f>'model (2)'!R42</f>
        <v>7</v>
      </c>
      <c r="S42" s="262">
        <f>'model (2)'!S42</f>
        <v>6</v>
      </c>
      <c r="V42" s="2">
        <v>37</v>
      </c>
      <c r="W42" s="1" t="str">
        <f>X42&amp;":"&amp;COUNTIF($X$6:X42,X42)</f>
        <v>53:3</v>
      </c>
      <c r="X42" s="264">
        <f>Entry!U45</f>
        <v>53</v>
      </c>
      <c r="Y42" s="227">
        <f t="shared" si="18"/>
        <v>2</v>
      </c>
      <c r="Z42" s="227">
        <f t="shared" si="0"/>
        <v>1</v>
      </c>
      <c r="AA42" s="227">
        <f t="shared" si="1"/>
        <v>2</v>
      </c>
      <c r="AB42" s="227">
        <f t="shared" si="19"/>
        <v>1</v>
      </c>
      <c r="AC42" s="227">
        <f t="shared" si="3"/>
        <v>2</v>
      </c>
      <c r="AD42" s="227">
        <f t="shared" si="4"/>
        <v>2</v>
      </c>
      <c r="AE42" s="227">
        <f t="shared" si="5"/>
        <v>2</v>
      </c>
      <c r="AF42" s="227">
        <f t="shared" si="6"/>
        <v>2</v>
      </c>
      <c r="AG42" s="227">
        <f t="shared" si="7"/>
        <v>2</v>
      </c>
      <c r="AH42" s="227">
        <f t="shared" si="8"/>
        <v>2</v>
      </c>
      <c r="AI42" s="227">
        <f t="shared" si="9"/>
        <v>7</v>
      </c>
      <c r="AJ42" s="227">
        <f t="shared" si="10"/>
        <v>4</v>
      </c>
      <c r="AK42" s="227">
        <f t="shared" si="11"/>
        <v>11</v>
      </c>
      <c r="AL42" s="227">
        <f t="shared" si="12"/>
        <v>2</v>
      </c>
      <c r="AM42" s="227">
        <f t="shared" si="13"/>
        <v>9</v>
      </c>
      <c r="AN42" s="227">
        <f t="shared" si="14"/>
        <v>2</v>
      </c>
      <c r="AO42" s="261">
        <f t="shared" si="20"/>
        <v>53</v>
      </c>
    </row>
    <row r="43" spans="1:41" ht="15.6">
      <c r="A43">
        <f t="shared" si="16"/>
        <v>44</v>
      </c>
      <c r="B43" s="191" t="str">
        <f>C43&amp;":"&amp;COUNTIF($C$6:C43,C43)</f>
        <v>44:1</v>
      </c>
      <c r="C43" s="148">
        <f t="shared" si="17"/>
        <v>44</v>
      </c>
      <c r="D43" s="262">
        <f>'model (2)'!D43</f>
        <v>2</v>
      </c>
      <c r="E43" s="262">
        <f>'model (2)'!E43</f>
        <v>2</v>
      </c>
      <c r="F43" s="262">
        <f>'model (2)'!F43</f>
        <v>2</v>
      </c>
      <c r="G43" s="262">
        <f>'model (2)'!G43</f>
        <v>1</v>
      </c>
      <c r="H43" s="262">
        <f>'model (2)'!H43</f>
        <v>2</v>
      </c>
      <c r="I43" s="262">
        <f>'model (2)'!I43</f>
        <v>2</v>
      </c>
      <c r="J43" s="262">
        <f>'model (2)'!J43</f>
        <v>2</v>
      </c>
      <c r="K43" s="262">
        <f>'model (2)'!K43</f>
        <v>2</v>
      </c>
      <c r="L43" s="262">
        <f>'model (2)'!L43</f>
        <v>2</v>
      </c>
      <c r="M43" s="262">
        <f>'model (2)'!M43</f>
        <v>2</v>
      </c>
      <c r="N43" s="262">
        <f>'model (2)'!N43</f>
        <v>10</v>
      </c>
      <c r="O43" s="262">
        <f>'model (2)'!O43</f>
        <v>3</v>
      </c>
      <c r="P43" s="262">
        <f>'model (2)'!P43</f>
        <v>2</v>
      </c>
      <c r="Q43" s="262">
        <f>'model (2)'!Q43</f>
        <v>4</v>
      </c>
      <c r="R43" s="262">
        <f>'model (2)'!R43</f>
        <v>6</v>
      </c>
      <c r="S43" s="262">
        <f>'model (2)'!S43</f>
        <v>0</v>
      </c>
      <c r="V43" s="2">
        <v>38</v>
      </c>
      <c r="W43" s="1" t="str">
        <f>X43&amp;":"&amp;COUNTIF($X$6:X43,X43)</f>
        <v>68:2</v>
      </c>
      <c r="X43" s="264">
        <f>Entry!U46</f>
        <v>68</v>
      </c>
      <c r="Y43" s="227">
        <f t="shared" si="18"/>
        <v>2</v>
      </c>
      <c r="Z43" s="227">
        <f t="shared" si="0"/>
        <v>1</v>
      </c>
      <c r="AA43" s="227">
        <f t="shared" si="1"/>
        <v>2</v>
      </c>
      <c r="AB43" s="227">
        <f t="shared" si="19"/>
        <v>2</v>
      </c>
      <c r="AC43" s="227">
        <f t="shared" si="3"/>
        <v>2</v>
      </c>
      <c r="AD43" s="227">
        <f t="shared" si="4"/>
        <v>2</v>
      </c>
      <c r="AE43" s="227">
        <f t="shared" si="5"/>
        <v>2</v>
      </c>
      <c r="AF43" s="227">
        <f t="shared" si="6"/>
        <v>2</v>
      </c>
      <c r="AG43" s="227">
        <f t="shared" si="7"/>
        <v>2</v>
      </c>
      <c r="AH43" s="227">
        <f t="shared" si="8"/>
        <v>2</v>
      </c>
      <c r="AI43" s="227">
        <f t="shared" si="9"/>
        <v>8</v>
      </c>
      <c r="AJ43" s="227">
        <f t="shared" si="10"/>
        <v>11</v>
      </c>
      <c r="AK43" s="227">
        <f t="shared" si="11"/>
        <v>14</v>
      </c>
      <c r="AL43" s="227">
        <f t="shared" si="12"/>
        <v>6</v>
      </c>
      <c r="AM43" s="227">
        <f t="shared" si="13"/>
        <v>5</v>
      </c>
      <c r="AN43" s="227">
        <f t="shared" si="14"/>
        <v>5</v>
      </c>
      <c r="AO43" s="261">
        <f t="shared" si="20"/>
        <v>68</v>
      </c>
    </row>
    <row r="44" spans="1:41" ht="15.6">
      <c r="A44">
        <f t="shared" si="16"/>
        <v>61</v>
      </c>
      <c r="B44" s="191" t="str">
        <f>C44&amp;":"&amp;COUNTIF($C$6:C44,C44)</f>
        <v>61:2</v>
      </c>
      <c r="C44" s="148">
        <f t="shared" si="17"/>
        <v>61</v>
      </c>
      <c r="D44" s="262">
        <f>'model (2)'!D44</f>
        <v>2</v>
      </c>
      <c r="E44" s="262">
        <f>'model (2)'!E44</f>
        <v>2</v>
      </c>
      <c r="F44" s="262">
        <f>'model (2)'!F44</f>
        <v>2</v>
      </c>
      <c r="G44" s="262">
        <f>'model (2)'!G44</f>
        <v>1</v>
      </c>
      <c r="H44" s="262">
        <f>'model (2)'!H44</f>
        <v>2</v>
      </c>
      <c r="I44" s="262">
        <f>'model (2)'!I44</f>
        <v>2</v>
      </c>
      <c r="J44" s="262">
        <f>'model (2)'!J44</f>
        <v>2</v>
      </c>
      <c r="K44" s="262">
        <f>'model (2)'!K44</f>
        <v>2</v>
      </c>
      <c r="L44" s="262">
        <f>'model (2)'!L44</f>
        <v>2</v>
      </c>
      <c r="M44" s="262">
        <f>'model (2)'!M44</f>
        <v>2</v>
      </c>
      <c r="N44" s="262">
        <f>'model (2)'!N44</f>
        <v>5</v>
      </c>
      <c r="O44" s="262">
        <f>'model (2)'!O44</f>
        <v>8</v>
      </c>
      <c r="P44" s="262">
        <f>'model (2)'!P44</f>
        <v>2</v>
      </c>
      <c r="Q44" s="262">
        <f>'model (2)'!Q44</f>
        <v>7</v>
      </c>
      <c r="R44" s="262">
        <f>'model (2)'!R44</f>
        <v>8</v>
      </c>
      <c r="S44" s="262">
        <f>'model (2)'!S44</f>
        <v>12</v>
      </c>
      <c r="T44" s="263"/>
      <c r="V44" s="2">
        <v>39</v>
      </c>
      <c r="W44" s="1" t="str">
        <f>X44&amp;":"&amp;COUNTIF($X$6:X44,X44)</f>
        <v>58:4</v>
      </c>
      <c r="X44" s="264">
        <f>Entry!U47</f>
        <v>58</v>
      </c>
      <c r="Y44" s="227">
        <f t="shared" si="18"/>
        <v>2</v>
      </c>
      <c r="Z44" s="227">
        <f t="shared" si="0"/>
        <v>1</v>
      </c>
      <c r="AA44" s="227">
        <f t="shared" si="1"/>
        <v>2</v>
      </c>
      <c r="AB44" s="227">
        <f t="shared" si="19"/>
        <v>1</v>
      </c>
      <c r="AC44" s="227">
        <f t="shared" si="3"/>
        <v>2</v>
      </c>
      <c r="AD44" s="227">
        <f t="shared" si="4"/>
        <v>2</v>
      </c>
      <c r="AE44" s="227">
        <f t="shared" si="5"/>
        <v>2</v>
      </c>
      <c r="AF44" s="227">
        <f t="shared" si="6"/>
        <v>2</v>
      </c>
      <c r="AG44" s="227">
        <f t="shared" si="7"/>
        <v>2</v>
      </c>
      <c r="AH44" s="227">
        <f t="shared" si="8"/>
        <v>2</v>
      </c>
      <c r="AI44" s="227">
        <f t="shared" si="9"/>
        <v>8</v>
      </c>
      <c r="AJ44" s="227">
        <f t="shared" si="10"/>
        <v>3</v>
      </c>
      <c r="AK44" s="227">
        <f t="shared" si="11"/>
        <v>9</v>
      </c>
      <c r="AL44" s="227">
        <f t="shared" si="12"/>
        <v>6</v>
      </c>
      <c r="AM44" s="227">
        <f t="shared" si="13"/>
        <v>9</v>
      </c>
      <c r="AN44" s="227">
        <f t="shared" si="14"/>
        <v>5</v>
      </c>
      <c r="AO44" s="261">
        <f t="shared" si="20"/>
        <v>58</v>
      </c>
    </row>
    <row r="45" spans="1:41" ht="15.6">
      <c r="A45">
        <f t="shared" si="16"/>
        <v>66</v>
      </c>
      <c r="B45" s="191" t="str">
        <f>C45&amp;":"&amp;COUNTIF($C$6:C45,C45)</f>
        <v>66:1</v>
      </c>
      <c r="C45" s="148">
        <f t="shared" si="17"/>
        <v>66</v>
      </c>
      <c r="D45" s="262">
        <f>'model (2)'!D45</f>
        <v>2</v>
      </c>
      <c r="E45" s="262">
        <f>'model (2)'!E45</f>
        <v>1</v>
      </c>
      <c r="F45" s="262">
        <f>'model (2)'!F45</f>
        <v>2</v>
      </c>
      <c r="G45" s="262">
        <f>'model (2)'!G45</f>
        <v>1</v>
      </c>
      <c r="H45" s="262">
        <f>'model (2)'!H45</f>
        <v>2</v>
      </c>
      <c r="I45" s="262">
        <f>'model (2)'!I45</f>
        <v>2</v>
      </c>
      <c r="J45" s="262">
        <f>'model (2)'!J45</f>
        <v>2</v>
      </c>
      <c r="K45" s="262">
        <f>'model (2)'!K45</f>
        <v>2</v>
      </c>
      <c r="L45" s="262">
        <f>'model (2)'!L45</f>
        <v>2</v>
      </c>
      <c r="M45" s="262">
        <f>'model (2)'!M45</f>
        <v>2</v>
      </c>
      <c r="N45" s="262">
        <f>'model (2)'!N45</f>
        <v>10</v>
      </c>
      <c r="O45" s="262">
        <f>'model (2)'!O45</f>
        <v>7</v>
      </c>
      <c r="P45" s="262">
        <f>'model (2)'!P45</f>
        <v>7</v>
      </c>
      <c r="Q45" s="262">
        <f>'model (2)'!Q45</f>
        <v>8</v>
      </c>
      <c r="R45" s="262">
        <f>'model (2)'!R45</f>
        <v>3</v>
      </c>
      <c r="S45" s="262">
        <f>'model (2)'!S45</f>
        <v>13</v>
      </c>
      <c r="T45" s="263"/>
      <c r="V45" s="2">
        <v>40</v>
      </c>
      <c r="W45" s="1" t="str">
        <f>X45&amp;":"&amp;COUNTIF($X$6:X45,X45)</f>
        <v>82:1</v>
      </c>
      <c r="X45" s="264">
        <f>Entry!U48</f>
        <v>82</v>
      </c>
      <c r="Y45" s="227">
        <f t="shared" si="18"/>
        <v>2</v>
      </c>
      <c r="Z45" s="227">
        <f t="shared" si="0"/>
        <v>2</v>
      </c>
      <c r="AA45" s="227">
        <f t="shared" si="1"/>
        <v>2</v>
      </c>
      <c r="AB45" s="227">
        <f t="shared" si="19"/>
        <v>2</v>
      </c>
      <c r="AC45" s="227">
        <f t="shared" si="3"/>
        <v>2</v>
      </c>
      <c r="AD45" s="227">
        <f t="shared" si="4"/>
        <v>2</v>
      </c>
      <c r="AE45" s="227">
        <f t="shared" si="5"/>
        <v>2</v>
      </c>
      <c r="AF45" s="227">
        <f t="shared" si="6"/>
        <v>2</v>
      </c>
      <c r="AG45" s="227">
        <f t="shared" si="7"/>
        <v>2</v>
      </c>
      <c r="AH45" s="227">
        <f t="shared" si="8"/>
        <v>2</v>
      </c>
      <c r="AI45" s="227">
        <f t="shared" si="9"/>
        <v>7</v>
      </c>
      <c r="AJ45" s="227">
        <f t="shared" si="10"/>
        <v>13</v>
      </c>
      <c r="AK45" s="227">
        <f t="shared" si="11"/>
        <v>9</v>
      </c>
      <c r="AL45" s="227">
        <f t="shared" si="12"/>
        <v>11</v>
      </c>
      <c r="AM45" s="227">
        <f t="shared" si="13"/>
        <v>11</v>
      </c>
      <c r="AN45" s="227">
        <f t="shared" si="14"/>
        <v>11</v>
      </c>
      <c r="AO45" s="261">
        <f t="shared" si="20"/>
        <v>82</v>
      </c>
    </row>
    <row r="46" spans="1:41" ht="15.6">
      <c r="A46">
        <f t="shared" si="16"/>
        <v>68</v>
      </c>
      <c r="B46" s="191" t="str">
        <f>C46&amp;":"&amp;COUNTIF($C$6:C46,C46)</f>
        <v>68:5</v>
      </c>
      <c r="C46" s="148">
        <f t="shared" si="17"/>
        <v>68</v>
      </c>
      <c r="D46" s="262">
        <f>'model (2)'!D46</f>
        <v>2</v>
      </c>
      <c r="E46" s="262">
        <f>'model (2)'!E46</f>
        <v>1</v>
      </c>
      <c r="F46" s="262">
        <f>'model (2)'!F46</f>
        <v>2</v>
      </c>
      <c r="G46" s="262">
        <f>'model (2)'!G46</f>
        <v>1</v>
      </c>
      <c r="H46" s="262">
        <f>'model (2)'!H46</f>
        <v>2</v>
      </c>
      <c r="I46" s="262">
        <f>'model (2)'!I46</f>
        <v>2</v>
      </c>
      <c r="J46" s="262">
        <f>'model (2)'!J46</f>
        <v>2</v>
      </c>
      <c r="K46" s="262">
        <f>'model (2)'!K46</f>
        <v>2</v>
      </c>
      <c r="L46" s="262">
        <f>'model (2)'!L46</f>
        <v>2</v>
      </c>
      <c r="M46" s="262">
        <f>'model (2)'!M46</f>
        <v>2</v>
      </c>
      <c r="N46" s="262">
        <f>'model (2)'!N46</f>
        <v>9</v>
      </c>
      <c r="O46" s="262">
        <f>'model (2)'!O46</f>
        <v>8</v>
      </c>
      <c r="P46" s="262">
        <f>'model (2)'!P46</f>
        <v>6</v>
      </c>
      <c r="Q46" s="262">
        <f>'model (2)'!Q46</f>
        <v>11</v>
      </c>
      <c r="R46" s="262">
        <f>'model (2)'!R46</f>
        <v>7</v>
      </c>
      <c r="S46" s="262">
        <f>'model (2)'!S46</f>
        <v>9</v>
      </c>
      <c r="T46" s="263"/>
      <c r="V46" s="2">
        <v>41</v>
      </c>
      <c r="W46" s="1" t="str">
        <f>X46&amp;":"&amp;COUNTIF($X$6:X46,X46)</f>
        <v>63:2</v>
      </c>
      <c r="X46" s="264">
        <f>Entry!U49</f>
        <v>63</v>
      </c>
      <c r="Y46" s="227">
        <f t="shared" si="18"/>
        <v>2</v>
      </c>
      <c r="Z46" s="227">
        <f t="shared" si="0"/>
        <v>1</v>
      </c>
      <c r="AA46" s="227">
        <f t="shared" si="1"/>
        <v>2</v>
      </c>
      <c r="AB46" s="227">
        <f t="shared" si="19"/>
        <v>1</v>
      </c>
      <c r="AC46" s="227">
        <f t="shared" si="3"/>
        <v>2</v>
      </c>
      <c r="AD46" s="227">
        <f t="shared" si="4"/>
        <v>2</v>
      </c>
      <c r="AE46" s="227">
        <f t="shared" si="5"/>
        <v>2</v>
      </c>
      <c r="AF46" s="227">
        <f t="shared" si="6"/>
        <v>2</v>
      </c>
      <c r="AG46" s="227">
        <f t="shared" si="7"/>
        <v>2</v>
      </c>
      <c r="AH46" s="227">
        <f t="shared" si="8"/>
        <v>2</v>
      </c>
      <c r="AI46" s="227">
        <f t="shared" si="9"/>
        <v>9</v>
      </c>
      <c r="AJ46" s="227">
        <f t="shared" si="10"/>
        <v>5</v>
      </c>
      <c r="AK46" s="227">
        <f t="shared" si="11"/>
        <v>10</v>
      </c>
      <c r="AL46" s="227">
        <f t="shared" si="12"/>
        <v>10</v>
      </c>
      <c r="AM46" s="227">
        <f t="shared" si="13"/>
        <v>1</v>
      </c>
      <c r="AN46" s="227">
        <f t="shared" si="14"/>
        <v>10</v>
      </c>
      <c r="AO46" s="261">
        <f t="shared" si="20"/>
        <v>63</v>
      </c>
    </row>
    <row r="47" spans="1:41" ht="15.6">
      <c r="A47">
        <f t="shared" si="16"/>
        <v>64</v>
      </c>
      <c r="B47" s="191" t="str">
        <f>C47&amp;":"&amp;COUNTIF($C$6:C47,C47)</f>
        <v>64:1</v>
      </c>
      <c r="C47" s="148">
        <f t="shared" si="17"/>
        <v>64</v>
      </c>
      <c r="D47" s="262">
        <f>'model (2)'!D47</f>
        <v>2</v>
      </c>
      <c r="E47" s="262">
        <f>'model (2)'!E47</f>
        <v>1</v>
      </c>
      <c r="F47" s="262">
        <f>'model (2)'!F47</f>
        <v>2</v>
      </c>
      <c r="G47" s="262">
        <f>'model (2)'!G47</f>
        <v>2</v>
      </c>
      <c r="H47" s="262">
        <f>'model (2)'!H47</f>
        <v>2</v>
      </c>
      <c r="I47" s="262">
        <f>'model (2)'!I47</f>
        <v>2</v>
      </c>
      <c r="J47" s="262">
        <f>'model (2)'!J47</f>
        <v>2</v>
      </c>
      <c r="K47" s="262">
        <f>'model (2)'!K47</f>
        <v>2</v>
      </c>
      <c r="L47" s="262">
        <f>'model (2)'!L47</f>
        <v>2</v>
      </c>
      <c r="M47" s="262">
        <f>'model (2)'!M47</f>
        <v>2</v>
      </c>
      <c r="N47" s="262">
        <f>'model (2)'!N47</f>
        <v>8</v>
      </c>
      <c r="O47" s="262">
        <f>'model (2)'!O47</f>
        <v>13</v>
      </c>
      <c r="P47" s="262">
        <f>'model (2)'!P47</f>
        <v>4</v>
      </c>
      <c r="Q47" s="262">
        <f>'model (2)'!Q47</f>
        <v>14</v>
      </c>
      <c r="R47" s="262">
        <f>'model (2)'!R47</f>
        <v>4</v>
      </c>
      <c r="S47" s="262">
        <f>'model (2)'!S47</f>
        <v>2</v>
      </c>
      <c r="V47" s="2">
        <v>42</v>
      </c>
      <c r="W47" s="1" t="str">
        <f>X47&amp;":"&amp;COUNTIF($X$6:X47,X47)</f>
        <v>60:3</v>
      </c>
      <c r="X47" s="264">
        <f>Entry!U50</f>
        <v>60</v>
      </c>
      <c r="Y47" s="227">
        <f t="shared" si="18"/>
        <v>2</v>
      </c>
      <c r="Z47" s="227">
        <f t="shared" si="0"/>
        <v>2</v>
      </c>
      <c r="AA47" s="227">
        <f t="shared" si="1"/>
        <v>2</v>
      </c>
      <c r="AB47" s="227">
        <f t="shared" si="19"/>
        <v>1</v>
      </c>
      <c r="AC47" s="227">
        <f t="shared" si="3"/>
        <v>2</v>
      </c>
      <c r="AD47" s="227">
        <f t="shared" si="4"/>
        <v>2</v>
      </c>
      <c r="AE47" s="227">
        <f t="shared" si="5"/>
        <v>2</v>
      </c>
      <c r="AF47" s="227">
        <f t="shared" si="6"/>
        <v>2</v>
      </c>
      <c r="AG47" s="227">
        <f t="shared" si="7"/>
        <v>2</v>
      </c>
      <c r="AH47" s="227">
        <f t="shared" si="8"/>
        <v>2</v>
      </c>
      <c r="AI47" s="227">
        <f t="shared" si="9"/>
        <v>7</v>
      </c>
      <c r="AJ47" s="227">
        <f t="shared" si="10"/>
        <v>6</v>
      </c>
      <c r="AK47" s="227">
        <f t="shared" si="11"/>
        <v>4</v>
      </c>
      <c r="AL47" s="227">
        <f t="shared" si="12"/>
        <v>7</v>
      </c>
      <c r="AM47" s="227">
        <f t="shared" si="13"/>
        <v>8</v>
      </c>
      <c r="AN47" s="227">
        <f t="shared" si="14"/>
        <v>9</v>
      </c>
      <c r="AO47" s="261">
        <f t="shared" si="20"/>
        <v>60</v>
      </c>
    </row>
    <row r="48" spans="1:41" ht="15.6">
      <c r="A48">
        <f t="shared" si="16"/>
        <v>90</v>
      </c>
      <c r="B48" s="191" t="str">
        <f>C48&amp;":"&amp;COUNTIF($C$6:C48,C48)</f>
        <v>90:1</v>
      </c>
      <c r="C48" s="148">
        <f t="shared" si="17"/>
        <v>90</v>
      </c>
      <c r="D48" s="262">
        <f>'model (2)'!D48</f>
        <v>2</v>
      </c>
      <c r="E48" s="262">
        <f>'model (2)'!E48</f>
        <v>1</v>
      </c>
      <c r="F48" s="262">
        <f>'model (2)'!F48</f>
        <v>2</v>
      </c>
      <c r="G48" s="262">
        <f>'model (2)'!G48</f>
        <v>1</v>
      </c>
      <c r="H48" s="262">
        <f>'model (2)'!H48</f>
        <v>2</v>
      </c>
      <c r="I48" s="262">
        <f>'model (2)'!I48</f>
        <v>2</v>
      </c>
      <c r="J48" s="262">
        <f>'model (2)'!J48</f>
        <v>2</v>
      </c>
      <c r="K48" s="262">
        <f>'model (2)'!K48</f>
        <v>2</v>
      </c>
      <c r="L48" s="262">
        <f>'model (2)'!L48</f>
        <v>2</v>
      </c>
      <c r="M48" s="262">
        <f>'model (2)'!M48</f>
        <v>2</v>
      </c>
      <c r="N48" s="262">
        <f>'model (2)'!N48</f>
        <v>8</v>
      </c>
      <c r="O48" s="262">
        <f>'model (2)'!O48</f>
        <v>14</v>
      </c>
      <c r="P48" s="262">
        <f>'model (2)'!P48</f>
        <v>14</v>
      </c>
      <c r="Q48" s="262">
        <f>'model (2)'!Q48</f>
        <v>12</v>
      </c>
      <c r="R48" s="262">
        <f>'model (2)'!R48</f>
        <v>10</v>
      </c>
      <c r="S48" s="262">
        <f>'model (2)'!S48</f>
        <v>14</v>
      </c>
      <c r="V48" s="2">
        <v>43</v>
      </c>
      <c r="W48" s="1"/>
      <c r="X48" s="264">
        <f>Entry!U51</f>
        <v>53</v>
      </c>
      <c r="Y48" s="227">
        <f t="shared" si="18"/>
        <v>2</v>
      </c>
      <c r="Z48" s="227">
        <f t="shared" si="0"/>
        <v>1</v>
      </c>
      <c r="AA48" s="227">
        <f t="shared" si="1"/>
        <v>2</v>
      </c>
      <c r="AB48" s="227">
        <f t="shared" si="19"/>
        <v>2</v>
      </c>
      <c r="AC48" s="227">
        <f t="shared" si="3"/>
        <v>2</v>
      </c>
      <c r="AD48" s="227">
        <f t="shared" si="4"/>
        <v>2</v>
      </c>
      <c r="AE48" s="227">
        <f t="shared" si="5"/>
        <v>2</v>
      </c>
      <c r="AF48" s="227">
        <f t="shared" si="6"/>
        <v>2</v>
      </c>
      <c r="AG48" s="227">
        <f t="shared" si="7"/>
        <v>2</v>
      </c>
      <c r="AH48" s="227">
        <f t="shared" si="8"/>
        <v>2</v>
      </c>
      <c r="AI48" s="227">
        <f t="shared" si="9"/>
        <v>6</v>
      </c>
      <c r="AJ48" s="227">
        <f t="shared" si="10"/>
        <v>11</v>
      </c>
      <c r="AK48" s="227">
        <f t="shared" si="11"/>
        <v>2</v>
      </c>
      <c r="AL48" s="227">
        <f t="shared" si="12"/>
        <v>9</v>
      </c>
      <c r="AM48" s="227">
        <f t="shared" si="13"/>
        <v>2</v>
      </c>
      <c r="AN48" s="227">
        <f t="shared" si="14"/>
        <v>4</v>
      </c>
      <c r="AO48" s="261">
        <f t="shared" si="20"/>
        <v>53</v>
      </c>
    </row>
    <row r="49" spans="1:41" ht="15.6">
      <c r="A49">
        <f t="shared" si="16"/>
        <v>22</v>
      </c>
      <c r="B49" s="191" t="str">
        <f>C49&amp;":"&amp;COUNTIF($C$6:C49,C49)</f>
        <v>22:1</v>
      </c>
      <c r="C49" s="148">
        <f t="shared" si="17"/>
        <v>22</v>
      </c>
      <c r="D49" s="262">
        <f>'model (2)'!D49</f>
        <v>2</v>
      </c>
      <c r="E49" s="262">
        <f>'model (2)'!E49</f>
        <v>1</v>
      </c>
      <c r="F49" s="262">
        <f>'model (2)'!F49</f>
        <v>1</v>
      </c>
      <c r="G49" s="262">
        <f>'model (2)'!G49</f>
        <v>0</v>
      </c>
      <c r="H49" s="262">
        <f>'model (2)'!H49</f>
        <v>1</v>
      </c>
      <c r="I49" s="262">
        <f>'model (2)'!I49</f>
        <v>2</v>
      </c>
      <c r="J49" s="262">
        <f>'model (2)'!J49</f>
        <v>1</v>
      </c>
      <c r="K49" s="262">
        <f>'model (2)'!K49</f>
        <v>0</v>
      </c>
      <c r="L49" s="262">
        <f>'model (2)'!L49</f>
        <v>0</v>
      </c>
      <c r="M49" s="262">
        <f>'model (2)'!M49</f>
        <v>0</v>
      </c>
      <c r="N49" s="262">
        <f>'model (2)'!N49</f>
        <v>2</v>
      </c>
      <c r="O49" s="262">
        <f>'model (2)'!O49</f>
        <v>4</v>
      </c>
      <c r="P49" s="262">
        <f>'model (2)'!P49</f>
        <v>4</v>
      </c>
      <c r="Q49" s="262">
        <f>'model (2)'!Q49</f>
        <v>1</v>
      </c>
      <c r="R49" s="262">
        <f>'model (2)'!R49</f>
        <v>1</v>
      </c>
      <c r="S49" s="262">
        <f>'model (2)'!S49</f>
        <v>2</v>
      </c>
      <c r="T49" s="263"/>
      <c r="V49" s="2">
        <v>44</v>
      </c>
      <c r="W49" s="1" t="str">
        <f>X49&amp;":"&amp;COUNTIF($X$6:X49,X49)</f>
        <v>92:1</v>
      </c>
      <c r="X49" s="264">
        <f>Entry!U52</f>
        <v>92</v>
      </c>
      <c r="Y49" s="227">
        <f t="shared" si="18"/>
        <v>1</v>
      </c>
      <c r="Z49" s="227">
        <f t="shared" si="0"/>
        <v>1</v>
      </c>
      <c r="AA49" s="227">
        <f t="shared" si="1"/>
        <v>1</v>
      </c>
      <c r="AB49" s="227">
        <f t="shared" si="19"/>
        <v>2</v>
      </c>
      <c r="AC49" s="227">
        <f t="shared" si="3"/>
        <v>2</v>
      </c>
      <c r="AD49" s="227">
        <f t="shared" si="4"/>
        <v>2</v>
      </c>
      <c r="AE49" s="227">
        <f t="shared" si="5"/>
        <v>1</v>
      </c>
      <c r="AF49" s="227">
        <f t="shared" si="6"/>
        <v>1</v>
      </c>
      <c r="AG49" s="227">
        <f t="shared" si="7"/>
        <v>2</v>
      </c>
      <c r="AH49" s="227">
        <f t="shared" si="8"/>
        <v>2</v>
      </c>
      <c r="AI49" s="227">
        <f t="shared" si="9"/>
        <v>10</v>
      </c>
      <c r="AJ49" s="227">
        <f t="shared" si="10"/>
        <v>14</v>
      </c>
      <c r="AK49" s="227">
        <f t="shared" si="11"/>
        <v>14</v>
      </c>
      <c r="AL49" s="227">
        <f t="shared" si="12"/>
        <v>14</v>
      </c>
      <c r="AM49" s="227">
        <f t="shared" si="13"/>
        <v>14</v>
      </c>
      <c r="AN49" s="227">
        <f t="shared" si="14"/>
        <v>11</v>
      </c>
      <c r="AO49" s="261">
        <f t="shared" si="20"/>
        <v>92</v>
      </c>
    </row>
    <row r="50" spans="1:41" ht="15.6">
      <c r="A50">
        <f t="shared" si="16"/>
        <v>57</v>
      </c>
      <c r="B50" s="191" t="str">
        <f>C50&amp;":"&amp;COUNTIF($C$6:C50,C50)</f>
        <v>57:3</v>
      </c>
      <c r="C50" s="148">
        <f t="shared" si="17"/>
        <v>57</v>
      </c>
      <c r="D50" s="262">
        <f>'model (2)'!D50</f>
        <v>2</v>
      </c>
      <c r="E50" s="262">
        <f>'model (2)'!E50</f>
        <v>1</v>
      </c>
      <c r="F50" s="262">
        <f>'model (2)'!F50</f>
        <v>2</v>
      </c>
      <c r="G50" s="262">
        <f>'model (2)'!G50</f>
        <v>2</v>
      </c>
      <c r="H50" s="262">
        <f>'model (2)'!H50</f>
        <v>2</v>
      </c>
      <c r="I50" s="262">
        <f>'model (2)'!I50</f>
        <v>2</v>
      </c>
      <c r="J50" s="262">
        <f>'model (2)'!J50</f>
        <v>2</v>
      </c>
      <c r="K50" s="262">
        <f>'model (2)'!K50</f>
        <v>2</v>
      </c>
      <c r="L50" s="262">
        <f>'model (2)'!L50</f>
        <v>2</v>
      </c>
      <c r="M50" s="262">
        <f>'model (2)'!M50</f>
        <v>2</v>
      </c>
      <c r="N50" s="262">
        <f>'model (2)'!N50</f>
        <v>9</v>
      </c>
      <c r="O50" s="262">
        <f>'model (2)'!O50</f>
        <v>1</v>
      </c>
      <c r="P50" s="262">
        <f>'model (2)'!P50</f>
        <v>14</v>
      </c>
      <c r="Q50" s="262">
        <f>'model (2)'!Q50</f>
        <v>6</v>
      </c>
      <c r="R50" s="262">
        <f>'model (2)'!R50</f>
        <v>0</v>
      </c>
      <c r="S50" s="262">
        <f>'model (2)'!S50</f>
        <v>8</v>
      </c>
      <c r="T50" s="263"/>
      <c r="V50" s="2">
        <v>45</v>
      </c>
      <c r="W50" s="1" t="str">
        <f>X50&amp;":"&amp;COUNTIF($X$6:X50,X50)</f>
        <v>67:2</v>
      </c>
      <c r="X50" s="264">
        <f>Entry!U53</f>
        <v>67</v>
      </c>
      <c r="Y50" s="227">
        <f t="shared" si="18"/>
        <v>2</v>
      </c>
      <c r="Z50" s="227">
        <f t="shared" si="0"/>
        <v>1</v>
      </c>
      <c r="AA50" s="227">
        <f t="shared" si="1"/>
        <v>2</v>
      </c>
      <c r="AB50" s="227">
        <f t="shared" si="19"/>
        <v>2</v>
      </c>
      <c r="AC50" s="227">
        <f t="shared" si="3"/>
        <v>2</v>
      </c>
      <c r="AD50" s="227">
        <f t="shared" si="4"/>
        <v>2</v>
      </c>
      <c r="AE50" s="227">
        <f t="shared" si="5"/>
        <v>2</v>
      </c>
      <c r="AF50" s="227">
        <f t="shared" si="6"/>
        <v>2</v>
      </c>
      <c r="AG50" s="227">
        <f t="shared" si="7"/>
        <v>2</v>
      </c>
      <c r="AH50" s="227">
        <f t="shared" si="8"/>
        <v>2</v>
      </c>
      <c r="AI50" s="227">
        <f t="shared" si="9"/>
        <v>9</v>
      </c>
      <c r="AJ50" s="227">
        <f t="shared" si="10"/>
        <v>6</v>
      </c>
      <c r="AK50" s="227">
        <f t="shared" si="11"/>
        <v>7</v>
      </c>
      <c r="AL50" s="227">
        <f t="shared" si="12"/>
        <v>12</v>
      </c>
      <c r="AM50" s="227">
        <f t="shared" si="13"/>
        <v>13</v>
      </c>
      <c r="AN50" s="227">
        <f t="shared" si="14"/>
        <v>1</v>
      </c>
      <c r="AO50" s="261">
        <f t="shared" si="20"/>
        <v>67</v>
      </c>
    </row>
    <row r="51" spans="1:41" ht="15.6">
      <c r="A51">
        <f t="shared" si="16"/>
        <v>62</v>
      </c>
      <c r="B51" s="191" t="str">
        <f>C51&amp;":"&amp;COUNTIF($C$6:C51,C51)</f>
        <v>62:2</v>
      </c>
      <c r="C51" s="148">
        <f t="shared" si="17"/>
        <v>62</v>
      </c>
      <c r="D51" s="262">
        <f>'model (2)'!D51</f>
        <v>2</v>
      </c>
      <c r="E51" s="262">
        <f>'model (2)'!E51</f>
        <v>1</v>
      </c>
      <c r="F51" s="262">
        <f>'model (2)'!F51</f>
        <v>2</v>
      </c>
      <c r="G51" s="262">
        <f>'model (2)'!G51</f>
        <v>1</v>
      </c>
      <c r="H51" s="262">
        <f>'model (2)'!H51</f>
        <v>2</v>
      </c>
      <c r="I51" s="262">
        <f>'model (2)'!I51</f>
        <v>2</v>
      </c>
      <c r="J51" s="262">
        <f>'model (2)'!J51</f>
        <v>2</v>
      </c>
      <c r="K51" s="262">
        <f>'model (2)'!K51</f>
        <v>2</v>
      </c>
      <c r="L51" s="262">
        <f>'model (2)'!L51</f>
        <v>2</v>
      </c>
      <c r="M51" s="262">
        <f>'model (2)'!M51</f>
        <v>2</v>
      </c>
      <c r="N51" s="262">
        <f>'model (2)'!N51</f>
        <v>6</v>
      </c>
      <c r="O51" s="262">
        <f>'model (2)'!O51</f>
        <v>8</v>
      </c>
      <c r="P51" s="262">
        <f>'model (2)'!P51</f>
        <v>2</v>
      </c>
      <c r="Q51" s="262">
        <f>'model (2)'!Q51</f>
        <v>11</v>
      </c>
      <c r="R51" s="262">
        <f>'model (2)'!R51</f>
        <v>9</v>
      </c>
      <c r="S51" s="262">
        <f>'model (2)'!S51</f>
        <v>8</v>
      </c>
      <c r="T51" s="263"/>
      <c r="V51" s="2">
        <v>46</v>
      </c>
      <c r="W51" s="1" t="str">
        <f>X51&amp;":"&amp;COUNTIF($X$6:X51,X51)</f>
        <v>62:3</v>
      </c>
      <c r="X51" s="264">
        <f>Entry!U54</f>
        <v>62</v>
      </c>
      <c r="Y51" s="227">
        <f t="shared" si="18"/>
        <v>2</v>
      </c>
      <c r="Z51" s="227">
        <f t="shared" si="0"/>
        <v>1</v>
      </c>
      <c r="AA51" s="227">
        <f t="shared" si="1"/>
        <v>2</v>
      </c>
      <c r="AB51" s="227">
        <f t="shared" si="19"/>
        <v>2</v>
      </c>
      <c r="AC51" s="227">
        <f t="shared" si="3"/>
        <v>2</v>
      </c>
      <c r="AD51" s="227">
        <f t="shared" si="4"/>
        <v>2</v>
      </c>
      <c r="AE51" s="227">
        <f t="shared" si="5"/>
        <v>2</v>
      </c>
      <c r="AF51" s="227">
        <f t="shared" si="6"/>
        <v>2</v>
      </c>
      <c r="AG51" s="227">
        <f t="shared" si="7"/>
        <v>2</v>
      </c>
      <c r="AH51" s="227">
        <f t="shared" si="8"/>
        <v>2</v>
      </c>
      <c r="AI51" s="227">
        <f t="shared" si="9"/>
        <v>7</v>
      </c>
      <c r="AJ51" s="227">
        <f t="shared" si="10"/>
        <v>1</v>
      </c>
      <c r="AK51" s="227">
        <f t="shared" si="11"/>
        <v>8</v>
      </c>
      <c r="AL51" s="227">
        <f t="shared" si="12"/>
        <v>10</v>
      </c>
      <c r="AM51" s="227">
        <f t="shared" si="13"/>
        <v>14</v>
      </c>
      <c r="AN51" s="227">
        <f t="shared" si="14"/>
        <v>3</v>
      </c>
      <c r="AO51" s="261">
        <f t="shared" si="20"/>
        <v>62</v>
      </c>
    </row>
    <row r="52" spans="1:41" ht="15.6">
      <c r="A52">
        <f t="shared" si="16"/>
        <v>74</v>
      </c>
      <c r="B52" s="191" t="str">
        <f>C52&amp;":"&amp;COUNTIF($C$6:C52,C52)</f>
        <v>74:1</v>
      </c>
      <c r="C52" s="148">
        <f t="shared" si="17"/>
        <v>74</v>
      </c>
      <c r="D52" s="262">
        <f>'model (2)'!D52</f>
        <v>2</v>
      </c>
      <c r="E52" s="262">
        <f>'model (2)'!E52</f>
        <v>2</v>
      </c>
      <c r="F52" s="262">
        <f>'model (2)'!F52</f>
        <v>2</v>
      </c>
      <c r="G52" s="262">
        <f>'model (2)'!G52</f>
        <v>2</v>
      </c>
      <c r="H52" s="262">
        <f>'model (2)'!H52</f>
        <v>2</v>
      </c>
      <c r="I52" s="262">
        <f>'model (2)'!I52</f>
        <v>2</v>
      </c>
      <c r="J52" s="262">
        <f>'model (2)'!J52</f>
        <v>2</v>
      </c>
      <c r="K52" s="262">
        <f>'model (2)'!K52</f>
        <v>2</v>
      </c>
      <c r="L52" s="262">
        <f>'model (2)'!L52</f>
        <v>2</v>
      </c>
      <c r="M52" s="262">
        <f>'model (2)'!M52</f>
        <v>2</v>
      </c>
      <c r="N52" s="262">
        <f>'model (2)'!N52</f>
        <v>9</v>
      </c>
      <c r="O52" s="262">
        <f>'model (2)'!O52</f>
        <v>7</v>
      </c>
      <c r="P52" s="262">
        <f>'model (2)'!P52</f>
        <v>5</v>
      </c>
      <c r="Q52" s="262">
        <f>'model (2)'!Q52</f>
        <v>11</v>
      </c>
      <c r="R52" s="262">
        <f>'model (2)'!R52</f>
        <v>10</v>
      </c>
      <c r="S52" s="262">
        <f>'model (2)'!S52</f>
        <v>12</v>
      </c>
      <c r="T52" s="263"/>
      <c r="V52" s="2">
        <v>47</v>
      </c>
      <c r="W52" s="1" t="str">
        <f>X52&amp;":"&amp;COUNTIF($X$6:X52,X52)</f>
        <v>62:4</v>
      </c>
      <c r="X52" s="264">
        <f>Entry!U55</f>
        <v>62</v>
      </c>
      <c r="Y52" s="227">
        <f t="shared" si="18"/>
        <v>2</v>
      </c>
      <c r="Z52" s="227">
        <f t="shared" si="0"/>
        <v>2</v>
      </c>
      <c r="AA52" s="227">
        <f t="shared" si="1"/>
        <v>2</v>
      </c>
      <c r="AB52" s="227">
        <f t="shared" si="19"/>
        <v>2</v>
      </c>
      <c r="AC52" s="227">
        <f t="shared" si="3"/>
        <v>2</v>
      </c>
      <c r="AD52" s="227">
        <f t="shared" si="4"/>
        <v>2</v>
      </c>
      <c r="AE52" s="227">
        <f t="shared" si="5"/>
        <v>2</v>
      </c>
      <c r="AF52" s="227">
        <f t="shared" si="6"/>
        <v>2</v>
      </c>
      <c r="AG52" s="227">
        <f t="shared" si="7"/>
        <v>2</v>
      </c>
      <c r="AH52" s="227">
        <f t="shared" si="8"/>
        <v>2</v>
      </c>
      <c r="AI52" s="227">
        <f t="shared" si="9"/>
        <v>5</v>
      </c>
      <c r="AJ52" s="227">
        <f t="shared" si="10"/>
        <v>13</v>
      </c>
      <c r="AK52" s="227">
        <f t="shared" si="11"/>
        <v>9</v>
      </c>
      <c r="AL52" s="227">
        <f t="shared" si="12"/>
        <v>2</v>
      </c>
      <c r="AM52" s="227">
        <f t="shared" si="13"/>
        <v>13</v>
      </c>
      <c r="AN52" s="227">
        <f t="shared" si="14"/>
        <v>0</v>
      </c>
      <c r="AO52" s="261">
        <f t="shared" si="20"/>
        <v>62</v>
      </c>
    </row>
    <row r="53" spans="1:41" ht="15.6">
      <c r="A53">
        <f t="shared" si="16"/>
        <v>26</v>
      </c>
      <c r="B53" s="191" t="str">
        <f>C53&amp;":"&amp;COUNTIF($C$6:C53,C53)</f>
        <v>26:2</v>
      </c>
      <c r="C53" s="148">
        <f t="shared" si="17"/>
        <v>26</v>
      </c>
      <c r="D53" s="262">
        <f>'model (2)'!D53</f>
        <v>2</v>
      </c>
      <c r="E53" s="262">
        <f>'model (2)'!E53</f>
        <v>1</v>
      </c>
      <c r="F53" s="262">
        <f>'model (2)'!F53</f>
        <v>1</v>
      </c>
      <c r="G53" s="262">
        <f>'model (2)'!G53</f>
        <v>0</v>
      </c>
      <c r="H53" s="262">
        <f>'model (2)'!H53</f>
        <v>1</v>
      </c>
      <c r="I53" s="262">
        <f>'model (2)'!I53</f>
        <v>2</v>
      </c>
      <c r="J53" s="262">
        <f>'model (2)'!J53</f>
        <v>1</v>
      </c>
      <c r="K53" s="262">
        <f>'model (2)'!K53</f>
        <v>0</v>
      </c>
      <c r="L53" s="262">
        <f>'model (2)'!L53</f>
        <v>0</v>
      </c>
      <c r="M53" s="262">
        <f>'model (2)'!M53</f>
        <v>0</v>
      </c>
      <c r="N53" s="262">
        <f>'model (2)'!N53</f>
        <v>2</v>
      </c>
      <c r="O53" s="262">
        <f>'model (2)'!O53</f>
        <v>4</v>
      </c>
      <c r="P53" s="262">
        <f>'model (2)'!P53</f>
        <v>4</v>
      </c>
      <c r="Q53" s="262">
        <f>'model (2)'!Q53</f>
        <v>1</v>
      </c>
      <c r="R53" s="262">
        <f>'model (2)'!R53</f>
        <v>2</v>
      </c>
      <c r="S53" s="262">
        <f>'model (2)'!S53</f>
        <v>5</v>
      </c>
      <c r="T53" s="263"/>
      <c r="V53" s="2">
        <v>48</v>
      </c>
      <c r="W53" s="1" t="str">
        <f>X53&amp;":"&amp;COUNTIF($X$6:X53,X53)</f>
        <v>75:2</v>
      </c>
      <c r="X53" s="264">
        <f>Entry!U56</f>
        <v>75</v>
      </c>
      <c r="Y53" s="227">
        <f t="shared" si="18"/>
        <v>2</v>
      </c>
      <c r="Z53" s="227">
        <f t="shared" si="0"/>
        <v>1</v>
      </c>
      <c r="AA53" s="227">
        <f t="shared" si="1"/>
        <v>2</v>
      </c>
      <c r="AB53" s="227">
        <f t="shared" si="19"/>
        <v>1</v>
      </c>
      <c r="AC53" s="227">
        <f t="shared" si="3"/>
        <v>2</v>
      </c>
      <c r="AD53" s="227">
        <f t="shared" si="4"/>
        <v>2</v>
      </c>
      <c r="AE53" s="227">
        <f t="shared" si="5"/>
        <v>2</v>
      </c>
      <c r="AF53" s="227">
        <f t="shared" si="6"/>
        <v>2</v>
      </c>
      <c r="AG53" s="227">
        <f t="shared" si="7"/>
        <v>2</v>
      </c>
      <c r="AH53" s="227">
        <f t="shared" si="8"/>
        <v>2</v>
      </c>
      <c r="AI53" s="227">
        <f t="shared" si="9"/>
        <v>8</v>
      </c>
      <c r="AJ53" s="227">
        <f t="shared" si="10"/>
        <v>10</v>
      </c>
      <c r="AK53" s="227">
        <f t="shared" si="11"/>
        <v>13</v>
      </c>
      <c r="AL53" s="227">
        <f t="shared" si="12"/>
        <v>2</v>
      </c>
      <c r="AM53" s="227">
        <f t="shared" si="13"/>
        <v>12</v>
      </c>
      <c r="AN53" s="227">
        <f t="shared" si="14"/>
        <v>12</v>
      </c>
      <c r="AO53" s="261">
        <f t="shared" si="20"/>
        <v>75</v>
      </c>
    </row>
    <row r="54" spans="1:41" ht="15.6">
      <c r="A54">
        <f t="shared" si="16"/>
        <v>24</v>
      </c>
      <c r="B54" s="191" t="str">
        <f>C54&amp;":"&amp;COUNTIF($C$6:C54,C54)</f>
        <v>24:1</v>
      </c>
      <c r="C54" s="148">
        <f t="shared" si="17"/>
        <v>24</v>
      </c>
      <c r="D54" s="262">
        <f>'model (2)'!D54</f>
        <v>2</v>
      </c>
      <c r="E54" s="262">
        <f>'model (2)'!E54</f>
        <v>1</v>
      </c>
      <c r="F54" s="262">
        <f>'model (2)'!F54</f>
        <v>1</v>
      </c>
      <c r="G54" s="262">
        <f>'model (2)'!G54</f>
        <v>0</v>
      </c>
      <c r="H54" s="262">
        <f>'model (2)'!H54</f>
        <v>1</v>
      </c>
      <c r="I54" s="262">
        <f>'model (2)'!I54</f>
        <v>2</v>
      </c>
      <c r="J54" s="262">
        <f>'model (2)'!J54</f>
        <v>1</v>
      </c>
      <c r="K54" s="262">
        <f>'model (2)'!K54</f>
        <v>0</v>
      </c>
      <c r="L54" s="262">
        <f>'model (2)'!L54</f>
        <v>0</v>
      </c>
      <c r="M54" s="262">
        <f>'model (2)'!M54</f>
        <v>0</v>
      </c>
      <c r="N54" s="262">
        <f>'model (2)'!N54</f>
        <v>2</v>
      </c>
      <c r="O54" s="262">
        <f>'model (2)'!O54</f>
        <v>4</v>
      </c>
      <c r="P54" s="262">
        <f>'model (2)'!P54</f>
        <v>4</v>
      </c>
      <c r="Q54" s="262">
        <f>'model (2)'!Q54</f>
        <v>1</v>
      </c>
      <c r="R54" s="262">
        <f>'model (2)'!R54</f>
        <v>2</v>
      </c>
      <c r="S54" s="262">
        <f>'model (2)'!S54</f>
        <v>3</v>
      </c>
      <c r="T54" s="263"/>
      <c r="V54" s="2">
        <v>49</v>
      </c>
      <c r="W54" s="1" t="str">
        <f>X54&amp;":"&amp;COUNTIF($X$6:X54,X54)</f>
        <v>55:1</v>
      </c>
      <c r="X54" s="264">
        <f>Entry!U57</f>
        <v>55</v>
      </c>
      <c r="Y54" s="227">
        <f t="shared" si="18"/>
        <v>2</v>
      </c>
      <c r="Z54" s="227">
        <f t="shared" si="0"/>
        <v>1</v>
      </c>
      <c r="AA54" s="227">
        <f t="shared" si="1"/>
        <v>2</v>
      </c>
      <c r="AB54" s="227">
        <f t="shared" si="19"/>
        <v>1</v>
      </c>
      <c r="AC54" s="227">
        <f t="shared" si="3"/>
        <v>2</v>
      </c>
      <c r="AD54" s="227">
        <f t="shared" si="4"/>
        <v>2</v>
      </c>
      <c r="AE54" s="227">
        <f t="shared" si="5"/>
        <v>2</v>
      </c>
      <c r="AF54" s="227">
        <f t="shared" si="6"/>
        <v>2</v>
      </c>
      <c r="AG54" s="227">
        <f t="shared" si="7"/>
        <v>2</v>
      </c>
      <c r="AH54" s="227">
        <f t="shared" si="8"/>
        <v>2</v>
      </c>
      <c r="AI54" s="227">
        <f t="shared" si="9"/>
        <v>6</v>
      </c>
      <c r="AJ54" s="227">
        <f t="shared" si="10"/>
        <v>9</v>
      </c>
      <c r="AK54" s="227">
        <f t="shared" si="11"/>
        <v>2</v>
      </c>
      <c r="AL54" s="227">
        <f t="shared" si="12"/>
        <v>10</v>
      </c>
      <c r="AM54" s="227">
        <f t="shared" si="13"/>
        <v>10</v>
      </c>
      <c r="AN54" s="227">
        <f t="shared" si="14"/>
        <v>0</v>
      </c>
      <c r="AO54" s="261">
        <f t="shared" si="20"/>
        <v>55</v>
      </c>
    </row>
    <row r="55" spans="1:41" ht="15.6">
      <c r="A55">
        <f t="shared" si="16"/>
        <v>57</v>
      </c>
      <c r="B55" s="191" t="str">
        <f>C55&amp;":"&amp;COUNTIF($C$6:C55,C55)</f>
        <v>57:4</v>
      </c>
      <c r="C55" s="148">
        <f t="shared" si="17"/>
        <v>57</v>
      </c>
      <c r="D55" s="262">
        <f>'model (2)'!D55</f>
        <v>2</v>
      </c>
      <c r="E55" s="262">
        <f>'model (2)'!E55</f>
        <v>1</v>
      </c>
      <c r="F55" s="262">
        <f>'model (2)'!F55</f>
        <v>2</v>
      </c>
      <c r="G55" s="262">
        <f>'model (2)'!G55</f>
        <v>1</v>
      </c>
      <c r="H55" s="262">
        <f>'model (2)'!H55</f>
        <v>2</v>
      </c>
      <c r="I55" s="262">
        <f>'model (2)'!I55</f>
        <v>2</v>
      </c>
      <c r="J55" s="262">
        <f>'model (2)'!J55</f>
        <v>2</v>
      </c>
      <c r="K55" s="262">
        <f>'model (2)'!K55</f>
        <v>2</v>
      </c>
      <c r="L55" s="262">
        <f>'model (2)'!L55</f>
        <v>2</v>
      </c>
      <c r="M55" s="262">
        <f>'model (2)'!M55</f>
        <v>2</v>
      </c>
      <c r="N55" s="262">
        <f>'model (2)'!N55</f>
        <v>5</v>
      </c>
      <c r="O55" s="262">
        <f>'model (2)'!O55</f>
        <v>6</v>
      </c>
      <c r="P55" s="262">
        <f>'model (2)'!P55</f>
        <v>5</v>
      </c>
      <c r="Q55" s="262">
        <f>'model (2)'!Q55</f>
        <v>8</v>
      </c>
      <c r="R55" s="262">
        <f>'model (2)'!R55</f>
        <v>13</v>
      </c>
      <c r="S55" s="262">
        <f>'model (2)'!S55</f>
        <v>2</v>
      </c>
      <c r="T55" s="263"/>
      <c r="V55" s="2">
        <v>50</v>
      </c>
      <c r="W55" s="1" t="str">
        <f>X55&amp;":"&amp;COUNTIF($X$6:X55,X55)</f>
        <v>65:4</v>
      </c>
      <c r="X55" s="264">
        <f>Entry!U58</f>
        <v>65</v>
      </c>
      <c r="Y55" s="227">
        <f t="shared" si="18"/>
        <v>2</v>
      </c>
      <c r="Z55" s="227">
        <f t="shared" si="0"/>
        <v>1</v>
      </c>
      <c r="AA55" s="227">
        <f t="shared" si="1"/>
        <v>2</v>
      </c>
      <c r="AB55" s="227">
        <f t="shared" si="19"/>
        <v>2</v>
      </c>
      <c r="AC55" s="227">
        <f t="shared" si="3"/>
        <v>2</v>
      </c>
      <c r="AD55" s="227">
        <f t="shared" si="4"/>
        <v>2</v>
      </c>
      <c r="AE55" s="227">
        <f t="shared" si="5"/>
        <v>2</v>
      </c>
      <c r="AF55" s="227">
        <f t="shared" si="6"/>
        <v>2</v>
      </c>
      <c r="AG55" s="227">
        <f t="shared" si="7"/>
        <v>2</v>
      </c>
      <c r="AH55" s="227">
        <f t="shared" si="8"/>
        <v>2</v>
      </c>
      <c r="AI55" s="227">
        <f t="shared" si="9"/>
        <v>10</v>
      </c>
      <c r="AJ55" s="227">
        <f t="shared" si="10"/>
        <v>11</v>
      </c>
      <c r="AK55" s="227">
        <f t="shared" si="11"/>
        <v>11</v>
      </c>
      <c r="AL55" s="227">
        <f t="shared" si="12"/>
        <v>2</v>
      </c>
      <c r="AM55" s="227">
        <f t="shared" si="13"/>
        <v>5</v>
      </c>
      <c r="AN55" s="227">
        <f t="shared" si="14"/>
        <v>7</v>
      </c>
      <c r="AO55" s="261">
        <f t="shared" si="20"/>
        <v>65</v>
      </c>
    </row>
    <row r="56" spans="1:41" ht="15.6">
      <c r="A56">
        <f t="shared" si="16"/>
        <v>23</v>
      </c>
      <c r="B56" s="191" t="str">
        <f>C56&amp;":"&amp;COUNTIF($C$6:C56,C56)</f>
        <v>23:1</v>
      </c>
      <c r="C56" s="148">
        <f t="shared" si="17"/>
        <v>23</v>
      </c>
      <c r="D56" s="262">
        <f>'model (2)'!D56</f>
        <v>2</v>
      </c>
      <c r="E56" s="262">
        <f>'model (2)'!E56</f>
        <v>1</v>
      </c>
      <c r="F56" s="262">
        <f>'model (2)'!F56</f>
        <v>1</v>
      </c>
      <c r="G56" s="262">
        <f>'model (2)'!G56</f>
        <v>0</v>
      </c>
      <c r="H56" s="262">
        <f>'model (2)'!H56</f>
        <v>1</v>
      </c>
      <c r="I56" s="262">
        <f>'model (2)'!I56</f>
        <v>2</v>
      </c>
      <c r="J56" s="262">
        <f>'model (2)'!J56</f>
        <v>1</v>
      </c>
      <c r="K56" s="262">
        <f>'model (2)'!K56</f>
        <v>0</v>
      </c>
      <c r="L56" s="262">
        <f>'model (2)'!L56</f>
        <v>0</v>
      </c>
      <c r="M56" s="262">
        <f>'model (2)'!M56</f>
        <v>0</v>
      </c>
      <c r="N56" s="262">
        <f>'model (2)'!N56</f>
        <v>2</v>
      </c>
      <c r="O56" s="262">
        <f>'model (2)'!O56</f>
        <v>4</v>
      </c>
      <c r="P56" s="262">
        <f>'model (2)'!P56</f>
        <v>4</v>
      </c>
      <c r="Q56" s="262">
        <f>'model (2)'!Q56</f>
        <v>1</v>
      </c>
      <c r="R56" s="262">
        <f>'model (2)'!R56</f>
        <v>1</v>
      </c>
      <c r="S56" s="262">
        <f>'model (2)'!S56</f>
        <v>3</v>
      </c>
      <c r="T56" s="263"/>
      <c r="V56" s="2">
        <v>51</v>
      </c>
      <c r="W56" s="1" t="str">
        <f>X56&amp;":"&amp;COUNTIF($X$6:X56,X56)</f>
        <v>0:4</v>
      </c>
      <c r="X56" s="264">
        <f>Entry!U59</f>
        <v>0</v>
      </c>
      <c r="Y56" s="227">
        <f t="shared" si="18"/>
        <v>0</v>
      </c>
      <c r="Z56" s="227">
        <f t="shared" si="0"/>
        <v>0</v>
      </c>
      <c r="AA56" s="227">
        <f t="shared" si="1"/>
        <v>0</v>
      </c>
      <c r="AB56" s="227">
        <f t="shared" si="19"/>
        <v>0</v>
      </c>
      <c r="AC56" s="227">
        <f t="shared" si="3"/>
        <v>0</v>
      </c>
      <c r="AD56" s="227">
        <f t="shared" si="4"/>
        <v>0</v>
      </c>
      <c r="AE56" s="227">
        <f t="shared" si="5"/>
        <v>0</v>
      </c>
      <c r="AF56" s="227">
        <f t="shared" si="6"/>
        <v>0</v>
      </c>
      <c r="AG56" s="227">
        <f t="shared" si="7"/>
        <v>0</v>
      </c>
      <c r="AH56" s="227">
        <f t="shared" si="8"/>
        <v>0</v>
      </c>
      <c r="AI56" s="227">
        <f t="shared" si="9"/>
        <v>0</v>
      </c>
      <c r="AJ56" s="227">
        <f t="shared" si="10"/>
        <v>0</v>
      </c>
      <c r="AK56" s="227">
        <f t="shared" si="11"/>
        <v>0</v>
      </c>
      <c r="AL56" s="227">
        <f t="shared" si="12"/>
        <v>0</v>
      </c>
      <c r="AM56" s="227">
        <f t="shared" si="13"/>
        <v>0</v>
      </c>
      <c r="AN56" s="227">
        <f t="shared" si="14"/>
        <v>0</v>
      </c>
      <c r="AO56" s="261">
        <f t="shared" si="20"/>
        <v>0</v>
      </c>
    </row>
    <row r="57" spans="1:41" ht="15.6">
      <c r="A57">
        <f t="shared" si="16"/>
        <v>47</v>
      </c>
      <c r="B57" s="191" t="str">
        <f>C57&amp;":"&amp;COUNTIF($C$6:C57,C57)</f>
        <v>47:2</v>
      </c>
      <c r="C57" s="148">
        <f t="shared" si="17"/>
        <v>47</v>
      </c>
      <c r="D57" s="262">
        <f>'model (2)'!D57</f>
        <v>2</v>
      </c>
      <c r="E57" s="262">
        <f>'model (2)'!E57</f>
        <v>2</v>
      </c>
      <c r="F57" s="262">
        <f>'model (2)'!F57</f>
        <v>2</v>
      </c>
      <c r="G57" s="262">
        <f>'model (2)'!G57</f>
        <v>1</v>
      </c>
      <c r="H57" s="262">
        <f>'model (2)'!H57</f>
        <v>2</v>
      </c>
      <c r="I57" s="262">
        <f>'model (2)'!I57</f>
        <v>2</v>
      </c>
      <c r="J57" s="262">
        <f>'model (2)'!J57</f>
        <v>2</v>
      </c>
      <c r="K57" s="262">
        <f>'model (2)'!K57</f>
        <v>2</v>
      </c>
      <c r="L57" s="262">
        <f>'model (2)'!L57</f>
        <v>2</v>
      </c>
      <c r="M57" s="262">
        <f>'model (2)'!M57</f>
        <v>2</v>
      </c>
      <c r="N57" s="262">
        <f>'model (2)'!N57</f>
        <v>10</v>
      </c>
      <c r="O57" s="262">
        <f>'model (2)'!O57</f>
        <v>9</v>
      </c>
      <c r="P57" s="262">
        <f>'model (2)'!P57</f>
        <v>4</v>
      </c>
      <c r="Q57" s="262">
        <f>'model (2)'!Q57</f>
        <v>0</v>
      </c>
      <c r="R57" s="262">
        <f>'model (2)'!R57</f>
        <v>3</v>
      </c>
      <c r="S57" s="262">
        <f>'model (2)'!S57</f>
        <v>2</v>
      </c>
      <c r="T57" s="263"/>
      <c r="V57" s="2">
        <v>52</v>
      </c>
      <c r="W57" s="1" t="str">
        <f>X57&amp;":"&amp;COUNTIF($X$6:X57,X57)</f>
        <v>0:5</v>
      </c>
      <c r="X57" s="264">
        <f>Entry!U60</f>
        <v>0</v>
      </c>
      <c r="Y57" s="227">
        <f t="shared" si="18"/>
        <v>0</v>
      </c>
      <c r="Z57" s="227">
        <f t="shared" si="0"/>
        <v>0</v>
      </c>
      <c r="AA57" s="227">
        <f t="shared" si="1"/>
        <v>0</v>
      </c>
      <c r="AB57" s="227">
        <f t="shared" si="19"/>
        <v>0</v>
      </c>
      <c r="AC57" s="227">
        <f t="shared" si="3"/>
        <v>0</v>
      </c>
      <c r="AD57" s="227">
        <f t="shared" si="4"/>
        <v>0</v>
      </c>
      <c r="AE57" s="227">
        <f t="shared" si="5"/>
        <v>0</v>
      </c>
      <c r="AF57" s="227">
        <f t="shared" si="6"/>
        <v>0</v>
      </c>
      <c r="AG57" s="227">
        <f t="shared" si="7"/>
        <v>0</v>
      </c>
      <c r="AH57" s="227">
        <f t="shared" si="8"/>
        <v>0</v>
      </c>
      <c r="AI57" s="227">
        <f t="shared" si="9"/>
        <v>0</v>
      </c>
      <c r="AJ57" s="227">
        <f t="shared" si="10"/>
        <v>0</v>
      </c>
      <c r="AK57" s="227">
        <f t="shared" si="11"/>
        <v>0</v>
      </c>
      <c r="AL57" s="227">
        <f t="shared" si="12"/>
        <v>0</v>
      </c>
      <c r="AM57" s="227">
        <f t="shared" si="13"/>
        <v>0</v>
      </c>
      <c r="AN57" s="227">
        <f t="shared" si="14"/>
        <v>0</v>
      </c>
      <c r="AO57" s="261">
        <f t="shared" si="20"/>
        <v>0</v>
      </c>
    </row>
    <row r="58" spans="1:41" ht="15.6">
      <c r="A58">
        <f t="shared" si="16"/>
        <v>58</v>
      </c>
      <c r="B58" s="191" t="str">
        <f>C58&amp;":"&amp;COUNTIF($C$6:C58,C58)</f>
        <v>58:1</v>
      </c>
      <c r="C58" s="148">
        <f t="shared" si="17"/>
        <v>58</v>
      </c>
      <c r="D58" s="262">
        <f>'model (2)'!D58</f>
        <v>2</v>
      </c>
      <c r="E58" s="262">
        <f>'model (2)'!E58</f>
        <v>1</v>
      </c>
      <c r="F58" s="262">
        <f>'model (2)'!F58</f>
        <v>2</v>
      </c>
      <c r="G58" s="262">
        <f>'model (2)'!G58</f>
        <v>2</v>
      </c>
      <c r="H58" s="262">
        <f>'model (2)'!H58</f>
        <v>2</v>
      </c>
      <c r="I58" s="262">
        <f>'model (2)'!I58</f>
        <v>2</v>
      </c>
      <c r="J58" s="262">
        <f>'model (2)'!J58</f>
        <v>2</v>
      </c>
      <c r="K58" s="262">
        <f>'model (2)'!K58</f>
        <v>2</v>
      </c>
      <c r="L58" s="262">
        <f>'model (2)'!L58</f>
        <v>2</v>
      </c>
      <c r="M58" s="262">
        <f>'model (2)'!M58</f>
        <v>2</v>
      </c>
      <c r="N58" s="262">
        <f>'model (2)'!N58</f>
        <v>7</v>
      </c>
      <c r="O58" s="262">
        <f>'model (2)'!O58</f>
        <v>6</v>
      </c>
      <c r="P58" s="262">
        <f>'model (2)'!P58</f>
        <v>4</v>
      </c>
      <c r="Q58" s="262">
        <f>'model (2)'!Q58</f>
        <v>2</v>
      </c>
      <c r="R58" s="262">
        <f>'model (2)'!R58</f>
        <v>11</v>
      </c>
      <c r="S58" s="262">
        <f>'model (2)'!S58</f>
        <v>9</v>
      </c>
      <c r="T58" s="263"/>
      <c r="V58" s="2">
        <v>53</v>
      </c>
      <c r="W58" s="1"/>
      <c r="X58" s="264">
        <f>Entry!U61</f>
        <v>88</v>
      </c>
      <c r="Y58" s="227">
        <f t="shared" si="18"/>
        <v>2</v>
      </c>
      <c r="Z58" s="227">
        <f t="shared" si="0"/>
        <v>1</v>
      </c>
      <c r="AA58" s="227">
        <f t="shared" si="1"/>
        <v>2</v>
      </c>
      <c r="AB58" s="227">
        <f t="shared" si="19"/>
        <v>1</v>
      </c>
      <c r="AC58" s="227">
        <f t="shared" si="3"/>
        <v>2</v>
      </c>
      <c r="AD58" s="227">
        <f t="shared" si="4"/>
        <v>1</v>
      </c>
      <c r="AE58" s="227">
        <f t="shared" si="5"/>
        <v>1</v>
      </c>
      <c r="AF58" s="227">
        <f t="shared" si="6"/>
        <v>1</v>
      </c>
      <c r="AG58" s="227">
        <f t="shared" si="7"/>
        <v>2</v>
      </c>
      <c r="AH58" s="227">
        <f t="shared" si="8"/>
        <v>2</v>
      </c>
      <c r="AI58" s="227">
        <f t="shared" si="9"/>
        <v>9</v>
      </c>
      <c r="AJ58" s="227">
        <f t="shared" si="10"/>
        <v>13</v>
      </c>
      <c r="AK58" s="227">
        <f t="shared" si="11"/>
        <v>14</v>
      </c>
      <c r="AL58" s="227">
        <f t="shared" si="12"/>
        <v>11</v>
      </c>
      <c r="AM58" s="227">
        <f t="shared" si="13"/>
        <v>14</v>
      </c>
      <c r="AN58" s="227">
        <f t="shared" si="14"/>
        <v>12</v>
      </c>
      <c r="AO58" s="261">
        <f t="shared" si="20"/>
        <v>88</v>
      </c>
    </row>
    <row r="59" spans="1:41" ht="15.6">
      <c r="A59">
        <f t="shared" si="16"/>
        <v>61</v>
      </c>
      <c r="B59" s="191" t="str">
        <f>C59&amp;":"&amp;COUNTIF($C$6:C59,C59)</f>
        <v>61:3</v>
      </c>
      <c r="C59" s="148">
        <f t="shared" si="17"/>
        <v>61</v>
      </c>
      <c r="D59" s="262">
        <f>'model (2)'!D59</f>
        <v>2</v>
      </c>
      <c r="E59" s="262">
        <f>'model (2)'!E59</f>
        <v>1</v>
      </c>
      <c r="F59" s="262">
        <f>'model (2)'!F59</f>
        <v>2</v>
      </c>
      <c r="G59" s="262">
        <f>'model (2)'!G59</f>
        <v>2</v>
      </c>
      <c r="H59" s="262">
        <f>'model (2)'!H59</f>
        <v>2</v>
      </c>
      <c r="I59" s="262">
        <f>'model (2)'!I59</f>
        <v>2</v>
      </c>
      <c r="J59" s="262">
        <f>'model (2)'!J59</f>
        <v>2</v>
      </c>
      <c r="K59" s="262">
        <f>'model (2)'!K59</f>
        <v>2</v>
      </c>
      <c r="L59" s="262">
        <f>'model (2)'!L59</f>
        <v>2</v>
      </c>
      <c r="M59" s="262">
        <f>'model (2)'!M59</f>
        <v>2</v>
      </c>
      <c r="N59" s="262">
        <f>'model (2)'!N59</f>
        <v>8</v>
      </c>
      <c r="O59" s="262">
        <f>'model (2)'!O59</f>
        <v>14</v>
      </c>
      <c r="P59" s="262">
        <f>'model (2)'!P59</f>
        <v>13</v>
      </c>
      <c r="Q59" s="262">
        <f>'model (2)'!Q59</f>
        <v>0</v>
      </c>
      <c r="R59" s="262">
        <f>'model (2)'!R59</f>
        <v>4</v>
      </c>
      <c r="S59" s="262">
        <f>'model (2)'!S59</f>
        <v>3</v>
      </c>
      <c r="V59" s="2">
        <v>54</v>
      </c>
      <c r="W59" s="1" t="str">
        <f>X59&amp;":"&amp;COUNTIF($X$6:X59,X59)</f>
        <v>72:5</v>
      </c>
      <c r="X59" s="264">
        <f>Entry!U62</f>
        <v>72</v>
      </c>
      <c r="Y59" s="227">
        <f t="shared" si="18"/>
        <v>2</v>
      </c>
      <c r="Z59" s="227">
        <f t="shared" si="0"/>
        <v>1</v>
      </c>
      <c r="AA59" s="227">
        <f t="shared" si="1"/>
        <v>2</v>
      </c>
      <c r="AB59" s="227">
        <f t="shared" si="19"/>
        <v>1</v>
      </c>
      <c r="AC59" s="227">
        <f t="shared" si="3"/>
        <v>2</v>
      </c>
      <c r="AD59" s="227">
        <f t="shared" si="4"/>
        <v>2</v>
      </c>
      <c r="AE59" s="227">
        <f t="shared" si="5"/>
        <v>2</v>
      </c>
      <c r="AF59" s="227">
        <f t="shared" si="6"/>
        <v>2</v>
      </c>
      <c r="AG59" s="227">
        <f t="shared" si="7"/>
        <v>2</v>
      </c>
      <c r="AH59" s="227">
        <f t="shared" si="8"/>
        <v>2</v>
      </c>
      <c r="AI59" s="227">
        <f t="shared" si="9"/>
        <v>9</v>
      </c>
      <c r="AJ59" s="227">
        <f t="shared" si="10"/>
        <v>9</v>
      </c>
      <c r="AK59" s="227">
        <f t="shared" si="11"/>
        <v>13</v>
      </c>
      <c r="AL59" s="227">
        <f t="shared" si="12"/>
        <v>9</v>
      </c>
      <c r="AM59" s="227">
        <f t="shared" si="13"/>
        <v>5</v>
      </c>
      <c r="AN59" s="227">
        <f t="shared" si="14"/>
        <v>9</v>
      </c>
      <c r="AO59" s="261">
        <f t="shared" si="20"/>
        <v>72</v>
      </c>
    </row>
    <row r="60" spans="1:41" ht="15.6">
      <c r="A60">
        <f t="shared" si="16"/>
        <v>15</v>
      </c>
      <c r="B60" s="191" t="str">
        <f>C60&amp;":"&amp;COUNTIF($C$6:C60,C60)</f>
        <v>15:1</v>
      </c>
      <c r="C60" s="148">
        <f t="shared" si="17"/>
        <v>15</v>
      </c>
      <c r="D60" s="262">
        <f>'model (2)'!D60</f>
        <v>0</v>
      </c>
      <c r="E60" s="262">
        <f>'model (2)'!E60</f>
        <v>0</v>
      </c>
      <c r="F60" s="262">
        <f>'model (2)'!F60</f>
        <v>0</v>
      </c>
      <c r="G60" s="262">
        <f>'model (2)'!G60</f>
        <v>0</v>
      </c>
      <c r="H60" s="262">
        <f>'model (2)'!H60</f>
        <v>1</v>
      </c>
      <c r="I60" s="262">
        <f>'model (2)'!I60</f>
        <v>1</v>
      </c>
      <c r="J60" s="262">
        <f>'model (2)'!J60</f>
        <v>1</v>
      </c>
      <c r="K60" s="262">
        <f>'model (2)'!K60</f>
        <v>1</v>
      </c>
      <c r="L60" s="262">
        <f>'model (2)'!L60</f>
        <v>1</v>
      </c>
      <c r="M60" s="262">
        <f>'model (2)'!M60</f>
        <v>0</v>
      </c>
      <c r="N60" s="262">
        <f>'model (2)'!N60</f>
        <v>2</v>
      </c>
      <c r="O60" s="262">
        <f>'model (2)'!O60</f>
        <v>2</v>
      </c>
      <c r="P60" s="262">
        <f>'model (2)'!P60</f>
        <v>2</v>
      </c>
      <c r="Q60" s="262">
        <f>'model (2)'!Q60</f>
        <v>2</v>
      </c>
      <c r="R60" s="262">
        <f>'model (2)'!R60</f>
        <v>1</v>
      </c>
      <c r="S60" s="262">
        <f>'model (2)'!S60</f>
        <v>1</v>
      </c>
      <c r="T60" s="263"/>
      <c r="V60" s="2">
        <v>55</v>
      </c>
      <c r="W60" s="1" t="str">
        <f>X60&amp;":"&amp;COUNTIF($X$6:X60,X60)</f>
        <v>70:1</v>
      </c>
      <c r="X60" s="264">
        <f>Entry!U63</f>
        <v>70</v>
      </c>
      <c r="Y60" s="227">
        <f t="shared" si="18"/>
        <v>2</v>
      </c>
      <c r="Z60" s="227">
        <f t="shared" si="0"/>
        <v>2</v>
      </c>
      <c r="AA60" s="227">
        <f t="shared" si="1"/>
        <v>2</v>
      </c>
      <c r="AB60" s="227">
        <f t="shared" si="19"/>
        <v>2</v>
      </c>
      <c r="AC60" s="227">
        <f t="shared" si="3"/>
        <v>2</v>
      </c>
      <c r="AD60" s="227">
        <f t="shared" si="4"/>
        <v>2</v>
      </c>
      <c r="AE60" s="227">
        <f t="shared" si="5"/>
        <v>2</v>
      </c>
      <c r="AF60" s="227">
        <f t="shared" si="6"/>
        <v>2</v>
      </c>
      <c r="AG60" s="227">
        <f t="shared" si="7"/>
        <v>2</v>
      </c>
      <c r="AH60" s="227">
        <f t="shared" si="8"/>
        <v>2</v>
      </c>
      <c r="AI60" s="227">
        <f t="shared" si="9"/>
        <v>6</v>
      </c>
      <c r="AJ60" s="227">
        <f t="shared" si="10"/>
        <v>13</v>
      </c>
      <c r="AK60" s="227">
        <f t="shared" si="11"/>
        <v>0</v>
      </c>
      <c r="AL60" s="227">
        <f t="shared" si="12"/>
        <v>14</v>
      </c>
      <c r="AM60" s="227">
        <f t="shared" si="13"/>
        <v>3</v>
      </c>
      <c r="AN60" s="227">
        <f t="shared" si="14"/>
        <v>14</v>
      </c>
      <c r="AO60" s="261">
        <f t="shared" si="20"/>
        <v>70</v>
      </c>
    </row>
    <row r="61" spans="1:41" ht="15.6">
      <c r="A61">
        <f t="shared" si="16"/>
        <v>42</v>
      </c>
      <c r="B61" s="191" t="str">
        <f>C61&amp;":"&amp;COUNTIF($C$6:C61,C61)</f>
        <v>42:1</v>
      </c>
      <c r="C61" s="148">
        <f t="shared" si="17"/>
        <v>42</v>
      </c>
      <c r="D61" s="262">
        <f>'model (2)'!D61</f>
        <v>2</v>
      </c>
      <c r="E61" s="262">
        <f>'model (2)'!E61</f>
        <v>1</v>
      </c>
      <c r="F61" s="262">
        <f>'model (2)'!F61</f>
        <v>2</v>
      </c>
      <c r="G61" s="262">
        <f>'model (2)'!G61</f>
        <v>2</v>
      </c>
      <c r="H61" s="262">
        <f>'model (2)'!H61</f>
        <v>2</v>
      </c>
      <c r="I61" s="262">
        <f>'model (2)'!I61</f>
        <v>2</v>
      </c>
      <c r="J61" s="262">
        <f>'model (2)'!J61</f>
        <v>2</v>
      </c>
      <c r="K61" s="262">
        <f>'model (2)'!K61</f>
        <v>2</v>
      </c>
      <c r="L61" s="262">
        <f>'model (2)'!L61</f>
        <v>2</v>
      </c>
      <c r="M61" s="262">
        <f>'model (2)'!M61</f>
        <v>2</v>
      </c>
      <c r="N61" s="262">
        <f>'model (2)'!N61</f>
        <v>6</v>
      </c>
      <c r="O61" s="262">
        <f>'model (2)'!O61</f>
        <v>0</v>
      </c>
      <c r="P61" s="262">
        <f>'model (2)'!P61</f>
        <v>3</v>
      </c>
      <c r="Q61" s="262">
        <f>'model (2)'!Q61</f>
        <v>2</v>
      </c>
      <c r="R61" s="262">
        <f>'model (2)'!R61</f>
        <v>12</v>
      </c>
      <c r="S61" s="262">
        <f>'model (2)'!S61</f>
        <v>0</v>
      </c>
      <c r="V61" s="2">
        <v>56</v>
      </c>
      <c r="W61" s="1" t="str">
        <f>X61&amp;":"&amp;COUNTIF($X$6:X61,X61)</f>
        <v>73:4</v>
      </c>
      <c r="X61" s="264">
        <f>Entry!U64</f>
        <v>73</v>
      </c>
      <c r="Y61" s="227">
        <f t="shared" si="18"/>
        <v>1</v>
      </c>
      <c r="Z61" s="227">
        <f t="shared" si="0"/>
        <v>1</v>
      </c>
      <c r="AA61" s="227">
        <f t="shared" si="1"/>
        <v>2</v>
      </c>
      <c r="AB61" s="227">
        <f t="shared" si="19"/>
        <v>1</v>
      </c>
      <c r="AC61" s="227">
        <f t="shared" si="3"/>
        <v>1</v>
      </c>
      <c r="AD61" s="227">
        <f t="shared" si="4"/>
        <v>1</v>
      </c>
      <c r="AE61" s="227">
        <f t="shared" si="5"/>
        <v>2</v>
      </c>
      <c r="AF61" s="227">
        <f t="shared" si="6"/>
        <v>1</v>
      </c>
      <c r="AG61" s="227">
        <f t="shared" si="7"/>
        <v>1</v>
      </c>
      <c r="AH61" s="227">
        <f t="shared" si="8"/>
        <v>2</v>
      </c>
      <c r="AI61" s="227">
        <f t="shared" si="9"/>
        <v>5</v>
      </c>
      <c r="AJ61" s="227">
        <f t="shared" si="10"/>
        <v>10</v>
      </c>
      <c r="AK61" s="227">
        <f t="shared" si="11"/>
        <v>10</v>
      </c>
      <c r="AL61" s="227">
        <f t="shared" si="12"/>
        <v>12</v>
      </c>
      <c r="AM61" s="227">
        <f t="shared" si="13"/>
        <v>14</v>
      </c>
      <c r="AN61" s="227">
        <f t="shared" si="14"/>
        <v>9</v>
      </c>
      <c r="AO61" s="261">
        <f t="shared" si="20"/>
        <v>73</v>
      </c>
    </row>
    <row r="62" spans="1:41" ht="15.6">
      <c r="A62">
        <f t="shared" si="16"/>
        <v>62</v>
      </c>
      <c r="B62" s="191" t="str">
        <f>C62&amp;":"&amp;COUNTIF($C$6:C62,C62)</f>
        <v>62:3</v>
      </c>
      <c r="C62" s="148">
        <f t="shared" si="17"/>
        <v>62</v>
      </c>
      <c r="D62" s="262">
        <f>'model (2)'!D62</f>
        <v>2</v>
      </c>
      <c r="E62" s="262">
        <f>'model (2)'!E62</f>
        <v>1</v>
      </c>
      <c r="F62" s="262">
        <f>'model (2)'!F62</f>
        <v>2</v>
      </c>
      <c r="G62" s="262">
        <f>'model (2)'!G62</f>
        <v>2</v>
      </c>
      <c r="H62" s="262">
        <f>'model (2)'!H62</f>
        <v>2</v>
      </c>
      <c r="I62" s="262">
        <f>'model (2)'!I62</f>
        <v>2</v>
      </c>
      <c r="J62" s="262">
        <f>'model (2)'!J62</f>
        <v>2</v>
      </c>
      <c r="K62" s="262">
        <f>'model (2)'!K62</f>
        <v>2</v>
      </c>
      <c r="L62" s="262">
        <f>'model (2)'!L62</f>
        <v>2</v>
      </c>
      <c r="M62" s="262">
        <f>'model (2)'!M62</f>
        <v>2</v>
      </c>
      <c r="N62" s="262">
        <f>'model (2)'!N62</f>
        <v>7</v>
      </c>
      <c r="O62" s="262">
        <f>'model (2)'!O62</f>
        <v>1</v>
      </c>
      <c r="P62" s="262">
        <f>'model (2)'!P62</f>
        <v>8</v>
      </c>
      <c r="Q62" s="262">
        <f>'model (2)'!Q62</f>
        <v>10</v>
      </c>
      <c r="R62" s="262">
        <f>'model (2)'!R62</f>
        <v>14</v>
      </c>
      <c r="S62" s="262">
        <f>'model (2)'!S62</f>
        <v>3</v>
      </c>
      <c r="T62" s="263"/>
      <c r="V62" s="2">
        <v>57</v>
      </c>
      <c r="W62" s="1" t="str">
        <f>X62&amp;":"&amp;COUNTIF($X$6:X62,X62)</f>
        <v>70:2</v>
      </c>
      <c r="X62" s="264">
        <f>Entry!U65</f>
        <v>70</v>
      </c>
      <c r="Y62" s="227">
        <f t="shared" si="18"/>
        <v>2</v>
      </c>
      <c r="Z62" s="227">
        <f t="shared" si="0"/>
        <v>2</v>
      </c>
      <c r="AA62" s="227">
        <f t="shared" si="1"/>
        <v>2</v>
      </c>
      <c r="AB62" s="227">
        <f t="shared" si="19"/>
        <v>2</v>
      </c>
      <c r="AC62" s="227">
        <f t="shared" si="3"/>
        <v>2</v>
      </c>
      <c r="AD62" s="227">
        <f t="shared" si="4"/>
        <v>2</v>
      </c>
      <c r="AE62" s="227">
        <f t="shared" si="5"/>
        <v>2</v>
      </c>
      <c r="AF62" s="227">
        <f t="shared" si="6"/>
        <v>2</v>
      </c>
      <c r="AG62" s="227">
        <f t="shared" si="7"/>
        <v>2</v>
      </c>
      <c r="AH62" s="227">
        <f t="shared" si="8"/>
        <v>2</v>
      </c>
      <c r="AI62" s="227">
        <f t="shared" si="9"/>
        <v>6</v>
      </c>
      <c r="AJ62" s="227">
        <f t="shared" si="10"/>
        <v>10</v>
      </c>
      <c r="AK62" s="227">
        <f t="shared" si="11"/>
        <v>6</v>
      </c>
      <c r="AL62" s="227">
        <f t="shared" si="12"/>
        <v>6</v>
      </c>
      <c r="AM62" s="227">
        <f t="shared" si="13"/>
        <v>9</v>
      </c>
      <c r="AN62" s="227">
        <f t="shared" si="14"/>
        <v>13</v>
      </c>
      <c r="AO62" s="261">
        <f t="shared" si="20"/>
        <v>70</v>
      </c>
    </row>
    <row r="63" spans="1:41" ht="15.6">
      <c r="A63">
        <f t="shared" si="16"/>
        <v>79</v>
      </c>
      <c r="B63" s="191" t="str">
        <f>C63&amp;":"&amp;COUNTIF($C$6:C63,C63)</f>
        <v>79:3</v>
      </c>
      <c r="C63" s="148">
        <f t="shared" si="17"/>
        <v>79</v>
      </c>
      <c r="D63" s="262">
        <f>'model (2)'!D63</f>
        <v>2</v>
      </c>
      <c r="E63" s="262">
        <f>'model (2)'!E63</f>
        <v>1</v>
      </c>
      <c r="F63" s="262">
        <f>'model (2)'!F63</f>
        <v>2</v>
      </c>
      <c r="G63" s="262">
        <f>'model (2)'!G63</f>
        <v>2</v>
      </c>
      <c r="H63" s="262">
        <f>'model (2)'!H63</f>
        <v>2</v>
      </c>
      <c r="I63" s="262">
        <f>'model (2)'!I63</f>
        <v>2</v>
      </c>
      <c r="J63" s="262">
        <f>'model (2)'!J63</f>
        <v>2</v>
      </c>
      <c r="K63" s="262">
        <f>'model (2)'!K63</f>
        <v>2</v>
      </c>
      <c r="L63" s="262">
        <f>'model (2)'!L63</f>
        <v>2</v>
      </c>
      <c r="M63" s="262">
        <f>'model (2)'!M63</f>
        <v>2</v>
      </c>
      <c r="N63" s="262">
        <f>'model (2)'!N63</f>
        <v>5</v>
      </c>
      <c r="O63" s="262">
        <f>'model (2)'!O63</f>
        <v>9</v>
      </c>
      <c r="P63" s="262">
        <f>'model (2)'!P63</f>
        <v>6</v>
      </c>
      <c r="Q63" s="262">
        <f>'model (2)'!Q63</f>
        <v>12</v>
      </c>
      <c r="R63" s="262">
        <f>'model (2)'!R63</f>
        <v>14</v>
      </c>
      <c r="S63" s="262">
        <f>'model (2)'!S63</f>
        <v>14</v>
      </c>
      <c r="T63" s="263"/>
      <c r="V63" s="2">
        <v>58</v>
      </c>
      <c r="W63" s="1" t="str">
        <f>X63&amp;":"&amp;COUNTIF($X$6:X63,X63)</f>
        <v>88:3</v>
      </c>
      <c r="X63" s="264">
        <f>Entry!U66</f>
        <v>88</v>
      </c>
      <c r="Y63" s="227">
        <f t="shared" si="18"/>
        <v>1</v>
      </c>
      <c r="Z63" s="227">
        <f t="shared" si="0"/>
        <v>1</v>
      </c>
      <c r="AA63" s="227">
        <f t="shared" si="1"/>
        <v>2</v>
      </c>
      <c r="AB63" s="227">
        <f t="shared" si="19"/>
        <v>2</v>
      </c>
      <c r="AC63" s="227">
        <f t="shared" si="3"/>
        <v>2</v>
      </c>
      <c r="AD63" s="227">
        <f t="shared" si="4"/>
        <v>2</v>
      </c>
      <c r="AE63" s="227">
        <f t="shared" si="5"/>
        <v>2</v>
      </c>
      <c r="AF63" s="227">
        <f t="shared" si="6"/>
        <v>1</v>
      </c>
      <c r="AG63" s="227">
        <f t="shared" si="7"/>
        <v>1</v>
      </c>
      <c r="AH63" s="227">
        <f t="shared" si="8"/>
        <v>2</v>
      </c>
      <c r="AI63" s="227">
        <f t="shared" si="9"/>
        <v>10</v>
      </c>
      <c r="AJ63" s="227">
        <f t="shared" si="10"/>
        <v>12</v>
      </c>
      <c r="AK63" s="227">
        <f t="shared" si="11"/>
        <v>13</v>
      </c>
      <c r="AL63" s="227">
        <f t="shared" si="12"/>
        <v>14</v>
      </c>
      <c r="AM63" s="227">
        <f t="shared" si="13"/>
        <v>13</v>
      </c>
      <c r="AN63" s="227">
        <f t="shared" si="14"/>
        <v>10</v>
      </c>
      <c r="AO63" s="261">
        <f t="shared" si="20"/>
        <v>88</v>
      </c>
    </row>
    <row r="64" spans="1:41" ht="15.6">
      <c r="A64">
        <f t="shared" si="16"/>
        <v>48</v>
      </c>
      <c r="B64" s="191"/>
      <c r="C64" s="148">
        <f t="shared" si="17"/>
        <v>48</v>
      </c>
      <c r="D64" s="262">
        <f>'model (2)'!D64</f>
        <v>2</v>
      </c>
      <c r="E64" s="262">
        <f>'model (2)'!E64</f>
        <v>1</v>
      </c>
      <c r="F64" s="262">
        <f>'model (2)'!F64</f>
        <v>2</v>
      </c>
      <c r="G64" s="262">
        <f>'model (2)'!G64</f>
        <v>1</v>
      </c>
      <c r="H64" s="262">
        <f>'model (2)'!H64</f>
        <v>2</v>
      </c>
      <c r="I64" s="262">
        <f>'model (2)'!I64</f>
        <v>2</v>
      </c>
      <c r="J64" s="262">
        <f>'model (2)'!J64</f>
        <v>2</v>
      </c>
      <c r="K64" s="262">
        <f>'model (2)'!K64</f>
        <v>2</v>
      </c>
      <c r="L64" s="262">
        <f>'model (2)'!L64</f>
        <v>2</v>
      </c>
      <c r="M64" s="262">
        <f>'model (2)'!M64</f>
        <v>2</v>
      </c>
      <c r="N64" s="262">
        <f>'model (2)'!N64</f>
        <v>9</v>
      </c>
      <c r="O64" s="262">
        <f>'model (2)'!O64</f>
        <v>9</v>
      </c>
      <c r="P64" s="262">
        <f>'model (2)'!P64</f>
        <v>9</v>
      </c>
      <c r="Q64" s="262">
        <f>'model (2)'!Q64</f>
        <v>2</v>
      </c>
      <c r="R64" s="262">
        <f>'model (2)'!R64</f>
        <v>0</v>
      </c>
      <c r="S64" s="262">
        <f>'model (2)'!S64</f>
        <v>1</v>
      </c>
      <c r="T64" s="263"/>
      <c r="V64" s="2">
        <v>59</v>
      </c>
      <c r="W64" s="1" t="str">
        <f>X64&amp;":"&amp;COUNTIF($X$6:X64,X64)</f>
        <v>85:1</v>
      </c>
      <c r="X64" s="264">
        <f>Entry!U67</f>
        <v>85</v>
      </c>
      <c r="Y64" s="227">
        <f t="shared" si="18"/>
        <v>1</v>
      </c>
      <c r="Z64" s="227">
        <f t="shared" si="0"/>
        <v>2</v>
      </c>
      <c r="AA64" s="227">
        <f t="shared" si="1"/>
        <v>2</v>
      </c>
      <c r="AB64" s="227">
        <f t="shared" si="19"/>
        <v>2</v>
      </c>
      <c r="AC64" s="227">
        <f t="shared" si="3"/>
        <v>2</v>
      </c>
      <c r="AD64" s="227">
        <f t="shared" si="4"/>
        <v>1</v>
      </c>
      <c r="AE64" s="227">
        <f t="shared" si="5"/>
        <v>1</v>
      </c>
      <c r="AF64" s="227">
        <f t="shared" si="6"/>
        <v>1</v>
      </c>
      <c r="AG64" s="227">
        <f t="shared" si="7"/>
        <v>2</v>
      </c>
      <c r="AH64" s="227">
        <f t="shared" si="8"/>
        <v>2</v>
      </c>
      <c r="AI64" s="227">
        <f t="shared" si="9"/>
        <v>8</v>
      </c>
      <c r="AJ64" s="227">
        <f t="shared" si="10"/>
        <v>11</v>
      </c>
      <c r="AK64" s="227">
        <f t="shared" si="11"/>
        <v>14</v>
      </c>
      <c r="AL64" s="227">
        <f t="shared" si="12"/>
        <v>13</v>
      </c>
      <c r="AM64" s="227">
        <f t="shared" si="13"/>
        <v>12</v>
      </c>
      <c r="AN64" s="227">
        <f t="shared" si="14"/>
        <v>11</v>
      </c>
      <c r="AO64" s="261">
        <f t="shared" si="20"/>
        <v>85</v>
      </c>
    </row>
    <row r="65" spans="1:41" ht="15.6">
      <c r="A65">
        <f t="shared" si="16"/>
        <v>59</v>
      </c>
      <c r="B65" s="191" t="str">
        <f>C65&amp;":"&amp;COUNTIF($C$6:C65,C65)</f>
        <v>59:3</v>
      </c>
      <c r="C65" s="148">
        <f t="shared" si="17"/>
        <v>59</v>
      </c>
      <c r="D65" s="262">
        <f>'model (2)'!D65</f>
        <v>2</v>
      </c>
      <c r="E65" s="262">
        <f>'model (2)'!E65</f>
        <v>1</v>
      </c>
      <c r="F65" s="262">
        <f>'model (2)'!F65</f>
        <v>2</v>
      </c>
      <c r="G65" s="262">
        <f>'model (2)'!G65</f>
        <v>1</v>
      </c>
      <c r="H65" s="262">
        <f>'model (2)'!H65</f>
        <v>2</v>
      </c>
      <c r="I65" s="262">
        <f>'model (2)'!I65</f>
        <v>2</v>
      </c>
      <c r="J65" s="262">
        <f>'model (2)'!J65</f>
        <v>2</v>
      </c>
      <c r="K65" s="262">
        <f>'model (2)'!K65</f>
        <v>2</v>
      </c>
      <c r="L65" s="262">
        <f>'model (2)'!L65</f>
        <v>2</v>
      </c>
      <c r="M65" s="262">
        <f>'model (2)'!M65</f>
        <v>2</v>
      </c>
      <c r="N65" s="262">
        <f>'model (2)'!N65</f>
        <v>10</v>
      </c>
      <c r="O65" s="262">
        <f>'model (2)'!O65</f>
        <v>3</v>
      </c>
      <c r="P65" s="262">
        <f>'model (2)'!P65</f>
        <v>8</v>
      </c>
      <c r="Q65" s="262">
        <f>'model (2)'!Q65</f>
        <v>14</v>
      </c>
      <c r="R65" s="262">
        <f>'model (2)'!R65</f>
        <v>5</v>
      </c>
      <c r="S65" s="262">
        <f>'model (2)'!S65</f>
        <v>1</v>
      </c>
      <c r="T65" s="263"/>
      <c r="V65" s="2">
        <v>60</v>
      </c>
      <c r="W65" s="1" t="str">
        <f>X65&amp;":"&amp;COUNTIF($X$6:X65,X65)</f>
        <v>52:2</v>
      </c>
      <c r="X65" s="264">
        <f>Entry!U68</f>
        <v>52</v>
      </c>
      <c r="Y65" s="227">
        <f t="shared" si="18"/>
        <v>2</v>
      </c>
      <c r="Z65" s="227">
        <f t="shared" si="0"/>
        <v>1</v>
      </c>
      <c r="AA65" s="227">
        <f t="shared" si="1"/>
        <v>2</v>
      </c>
      <c r="AB65" s="227">
        <f t="shared" si="19"/>
        <v>2</v>
      </c>
      <c r="AC65" s="227">
        <f t="shared" si="3"/>
        <v>2</v>
      </c>
      <c r="AD65" s="227">
        <f t="shared" si="4"/>
        <v>2</v>
      </c>
      <c r="AE65" s="227">
        <f t="shared" si="5"/>
        <v>2</v>
      </c>
      <c r="AF65" s="227">
        <f t="shared" si="6"/>
        <v>2</v>
      </c>
      <c r="AG65" s="227">
        <f t="shared" si="7"/>
        <v>2</v>
      </c>
      <c r="AH65" s="227">
        <f t="shared" si="8"/>
        <v>2</v>
      </c>
      <c r="AI65" s="227">
        <f t="shared" si="9"/>
        <v>6</v>
      </c>
      <c r="AJ65" s="227">
        <f t="shared" si="10"/>
        <v>12</v>
      </c>
      <c r="AK65" s="227">
        <f t="shared" si="11"/>
        <v>1</v>
      </c>
      <c r="AL65" s="227">
        <f t="shared" si="12"/>
        <v>2</v>
      </c>
      <c r="AM65" s="227">
        <f t="shared" si="13"/>
        <v>9</v>
      </c>
      <c r="AN65" s="227">
        <f t="shared" si="14"/>
        <v>3</v>
      </c>
      <c r="AO65" s="261">
        <f t="shared" si="20"/>
        <v>52</v>
      </c>
    </row>
    <row r="66" spans="1:41" ht="15.6">
      <c r="A66">
        <f t="shared" si="16"/>
        <v>63</v>
      </c>
      <c r="B66" s="191" t="str">
        <f>C66&amp;":"&amp;COUNTIF($C$6:C66,C66)</f>
        <v>63:2</v>
      </c>
      <c r="C66" s="148">
        <f t="shared" si="17"/>
        <v>63</v>
      </c>
      <c r="D66" s="262">
        <f>'model (2)'!D66</f>
        <v>2</v>
      </c>
      <c r="E66" s="262">
        <f>'model (2)'!E66</f>
        <v>1</v>
      </c>
      <c r="F66" s="262">
        <f>'model (2)'!F66</f>
        <v>2</v>
      </c>
      <c r="G66" s="262">
        <f>'model (2)'!G66</f>
        <v>1</v>
      </c>
      <c r="H66" s="262">
        <f>'model (2)'!H66</f>
        <v>2</v>
      </c>
      <c r="I66" s="262">
        <f>'model (2)'!I66</f>
        <v>2</v>
      </c>
      <c r="J66" s="262">
        <f>'model (2)'!J66</f>
        <v>2</v>
      </c>
      <c r="K66" s="262">
        <f>'model (2)'!K66</f>
        <v>2</v>
      </c>
      <c r="L66" s="262">
        <f>'model (2)'!L66</f>
        <v>2</v>
      </c>
      <c r="M66" s="262">
        <f>'model (2)'!M66</f>
        <v>2</v>
      </c>
      <c r="N66" s="262">
        <f>'model (2)'!N66</f>
        <v>9</v>
      </c>
      <c r="O66" s="262">
        <f>'model (2)'!O66</f>
        <v>5</v>
      </c>
      <c r="P66" s="262">
        <f>'model (2)'!P66</f>
        <v>10</v>
      </c>
      <c r="Q66" s="262">
        <f>'model (2)'!Q66</f>
        <v>10</v>
      </c>
      <c r="R66" s="262">
        <f>'model (2)'!R66</f>
        <v>1</v>
      </c>
      <c r="S66" s="262">
        <f>'model (2)'!S66</f>
        <v>10</v>
      </c>
      <c r="T66" s="263"/>
      <c r="V66" s="2">
        <v>61</v>
      </c>
      <c r="W66" s="1" t="str">
        <f>X66&amp;":"&amp;COUNTIF($X$6:X66,X66)</f>
        <v>68:3</v>
      </c>
      <c r="X66" s="264">
        <f>Entry!U69</f>
        <v>68</v>
      </c>
      <c r="Y66" s="227">
        <f t="shared" si="18"/>
        <v>2</v>
      </c>
      <c r="Z66" s="227">
        <f t="shared" si="0"/>
        <v>2</v>
      </c>
      <c r="AA66" s="227">
        <f t="shared" si="1"/>
        <v>2</v>
      </c>
      <c r="AB66" s="227">
        <f t="shared" si="19"/>
        <v>2</v>
      </c>
      <c r="AC66" s="227">
        <f t="shared" si="3"/>
        <v>2</v>
      </c>
      <c r="AD66" s="227">
        <f t="shared" si="4"/>
        <v>2</v>
      </c>
      <c r="AE66" s="227">
        <f t="shared" si="5"/>
        <v>2</v>
      </c>
      <c r="AF66" s="227">
        <f t="shared" si="6"/>
        <v>2</v>
      </c>
      <c r="AG66" s="227">
        <f t="shared" si="7"/>
        <v>2</v>
      </c>
      <c r="AH66" s="227">
        <f t="shared" si="8"/>
        <v>2</v>
      </c>
      <c r="AI66" s="227">
        <f t="shared" si="9"/>
        <v>9</v>
      </c>
      <c r="AJ66" s="227">
        <f t="shared" si="10"/>
        <v>11</v>
      </c>
      <c r="AK66" s="227">
        <f t="shared" si="11"/>
        <v>9</v>
      </c>
      <c r="AL66" s="227">
        <f t="shared" si="12"/>
        <v>11</v>
      </c>
      <c r="AM66" s="227">
        <f t="shared" si="13"/>
        <v>8</v>
      </c>
      <c r="AN66" s="227">
        <f t="shared" si="14"/>
        <v>0</v>
      </c>
      <c r="AO66" s="261">
        <f t="shared" si="20"/>
        <v>68</v>
      </c>
    </row>
    <row r="67" spans="1:41" ht="15.6">
      <c r="A67">
        <f t="shared" si="16"/>
        <v>47</v>
      </c>
      <c r="B67" s="191" t="str">
        <f>C67&amp;":"&amp;COUNTIF($C$6:C67,C67)</f>
        <v>47:3</v>
      </c>
      <c r="C67" s="148">
        <f t="shared" si="17"/>
        <v>47</v>
      </c>
      <c r="D67" s="262">
        <f>'model (2)'!D67</f>
        <v>2</v>
      </c>
      <c r="E67" s="262">
        <f>'model (2)'!E67</f>
        <v>2</v>
      </c>
      <c r="F67" s="262">
        <f>'model (2)'!F67</f>
        <v>2</v>
      </c>
      <c r="G67" s="262">
        <f>'model (2)'!G67</f>
        <v>1</v>
      </c>
      <c r="H67" s="262">
        <f>'model (2)'!H67</f>
        <v>2</v>
      </c>
      <c r="I67" s="262">
        <f>'model (2)'!I67</f>
        <v>2</v>
      </c>
      <c r="J67" s="262">
        <f>'model (2)'!J67</f>
        <v>2</v>
      </c>
      <c r="K67" s="262">
        <f>'model (2)'!K67</f>
        <v>2</v>
      </c>
      <c r="L67" s="262">
        <f>'model (2)'!L67</f>
        <v>2</v>
      </c>
      <c r="M67" s="262">
        <f>'model (2)'!M67</f>
        <v>2</v>
      </c>
      <c r="N67" s="262">
        <f>'model (2)'!N67</f>
        <v>6</v>
      </c>
      <c r="O67" s="262">
        <f>'model (2)'!O67</f>
        <v>2</v>
      </c>
      <c r="P67" s="262">
        <f>'model (2)'!P67</f>
        <v>5</v>
      </c>
      <c r="Q67" s="262">
        <f>'model (2)'!Q67</f>
        <v>7</v>
      </c>
      <c r="R67" s="262">
        <f>'model (2)'!R67</f>
        <v>3</v>
      </c>
      <c r="S67" s="262">
        <f>'model (2)'!S67</f>
        <v>5</v>
      </c>
      <c r="T67" s="263"/>
      <c r="V67" s="2">
        <v>62</v>
      </c>
      <c r="W67" s="1" t="str">
        <f>X67&amp;":"&amp;COUNTIF($X$6:X67,X67)</f>
        <v>75:3</v>
      </c>
      <c r="X67" s="264">
        <f>Entry!U70</f>
        <v>75</v>
      </c>
      <c r="Y67" s="227">
        <f t="shared" si="18"/>
        <v>1</v>
      </c>
      <c r="Z67" s="227">
        <f t="shared" si="0"/>
        <v>1</v>
      </c>
      <c r="AA67" s="227">
        <f t="shared" si="1"/>
        <v>1</v>
      </c>
      <c r="AB67" s="227">
        <f t="shared" si="19"/>
        <v>1</v>
      </c>
      <c r="AC67" s="227">
        <f t="shared" si="3"/>
        <v>1</v>
      </c>
      <c r="AD67" s="227">
        <f t="shared" si="4"/>
        <v>1</v>
      </c>
      <c r="AE67" s="227">
        <f t="shared" si="5"/>
        <v>1</v>
      </c>
      <c r="AF67" s="227">
        <f t="shared" si="6"/>
        <v>1</v>
      </c>
      <c r="AG67" s="227">
        <f t="shared" si="7"/>
        <v>2</v>
      </c>
      <c r="AH67" s="227">
        <f t="shared" si="8"/>
        <v>2</v>
      </c>
      <c r="AI67" s="227">
        <f t="shared" si="9"/>
        <v>9</v>
      </c>
      <c r="AJ67" s="227">
        <f t="shared" si="10"/>
        <v>8</v>
      </c>
      <c r="AK67" s="227">
        <f t="shared" si="11"/>
        <v>14</v>
      </c>
      <c r="AL67" s="227">
        <f t="shared" si="12"/>
        <v>12</v>
      </c>
      <c r="AM67" s="227">
        <f t="shared" si="13"/>
        <v>13</v>
      </c>
      <c r="AN67" s="227">
        <f t="shared" si="14"/>
        <v>7</v>
      </c>
      <c r="AO67" s="261">
        <f t="shared" si="20"/>
        <v>75</v>
      </c>
    </row>
    <row r="68" spans="1:41" ht="15.6">
      <c r="A68">
        <f t="shared" si="16"/>
        <v>29</v>
      </c>
      <c r="B68" s="191" t="str">
        <f>C68&amp;":"&amp;COUNTIF($C$6:C68,C68)</f>
        <v>29:2</v>
      </c>
      <c r="C68" s="148">
        <f t="shared" si="17"/>
        <v>29</v>
      </c>
      <c r="D68" s="262">
        <f>'model (2)'!D68</f>
        <v>2</v>
      </c>
      <c r="E68" s="262">
        <f>'model (2)'!E68</f>
        <v>1</v>
      </c>
      <c r="F68" s="262">
        <f>'model (2)'!F68</f>
        <v>1</v>
      </c>
      <c r="G68" s="262">
        <f>'model (2)'!G68</f>
        <v>0</v>
      </c>
      <c r="H68" s="262">
        <f>'model (2)'!H68</f>
        <v>1</v>
      </c>
      <c r="I68" s="262">
        <f>'model (2)'!I68</f>
        <v>2</v>
      </c>
      <c r="J68" s="262">
        <f>'model (2)'!J68</f>
        <v>1</v>
      </c>
      <c r="K68" s="262">
        <f>'model (2)'!K68</f>
        <v>0</v>
      </c>
      <c r="L68" s="262">
        <f>'model (2)'!L68</f>
        <v>0</v>
      </c>
      <c r="M68" s="262">
        <f>'model (2)'!M68</f>
        <v>0</v>
      </c>
      <c r="N68" s="262">
        <f>'model (2)'!N68</f>
        <v>4</v>
      </c>
      <c r="O68" s="262">
        <f>'model (2)'!O68</f>
        <v>5</v>
      </c>
      <c r="P68" s="262">
        <f>'model (2)'!P68</f>
        <v>4</v>
      </c>
      <c r="Q68" s="262">
        <f>'model (2)'!Q68</f>
        <v>1</v>
      </c>
      <c r="R68" s="262">
        <f>'model (2)'!R68</f>
        <v>2</v>
      </c>
      <c r="S68" s="262">
        <f>'model (2)'!S68</f>
        <v>5</v>
      </c>
      <c r="T68" s="263"/>
      <c r="V68" s="2">
        <v>63</v>
      </c>
      <c r="W68" s="1"/>
      <c r="X68" s="264">
        <f>Entry!U71</f>
        <v>48</v>
      </c>
      <c r="Y68" s="227">
        <f t="shared" si="18"/>
        <v>2</v>
      </c>
      <c r="Z68" s="227">
        <f t="shared" si="0"/>
        <v>2</v>
      </c>
      <c r="AA68" s="227">
        <f t="shared" si="1"/>
        <v>2</v>
      </c>
      <c r="AB68" s="227">
        <f t="shared" si="19"/>
        <v>1</v>
      </c>
      <c r="AC68" s="227">
        <f t="shared" si="3"/>
        <v>2</v>
      </c>
      <c r="AD68" s="227">
        <f t="shared" si="4"/>
        <v>2</v>
      </c>
      <c r="AE68" s="227">
        <f t="shared" si="5"/>
        <v>2</v>
      </c>
      <c r="AF68" s="227">
        <f t="shared" si="6"/>
        <v>2</v>
      </c>
      <c r="AG68" s="227">
        <f t="shared" si="7"/>
        <v>2</v>
      </c>
      <c r="AH68" s="227">
        <f t="shared" si="8"/>
        <v>2</v>
      </c>
      <c r="AI68" s="227">
        <f t="shared" si="9"/>
        <v>7</v>
      </c>
      <c r="AJ68" s="227">
        <f t="shared" si="10"/>
        <v>0</v>
      </c>
      <c r="AK68" s="227">
        <f t="shared" si="11"/>
        <v>4</v>
      </c>
      <c r="AL68" s="227">
        <f t="shared" si="12"/>
        <v>5</v>
      </c>
      <c r="AM68" s="227">
        <f t="shared" si="13"/>
        <v>12</v>
      </c>
      <c r="AN68" s="227">
        <f t="shared" si="14"/>
        <v>1</v>
      </c>
      <c r="AO68" s="261">
        <f t="shared" si="20"/>
        <v>48</v>
      </c>
    </row>
    <row r="69" spans="1:41" ht="15.6">
      <c r="A69">
        <f t="shared" si="16"/>
        <v>43</v>
      </c>
      <c r="B69" s="191" t="str">
        <f>C69&amp;":"&amp;COUNTIF($C$6:C69,C69)</f>
        <v>43:1</v>
      </c>
      <c r="C69" s="148">
        <f t="shared" si="17"/>
        <v>43</v>
      </c>
      <c r="D69" s="262">
        <f>'model (2)'!D69</f>
        <v>2</v>
      </c>
      <c r="E69" s="262">
        <f>'model (2)'!E69</f>
        <v>2</v>
      </c>
      <c r="F69" s="262">
        <f>'model (2)'!F69</f>
        <v>2</v>
      </c>
      <c r="G69" s="262">
        <f>'model (2)'!G69</f>
        <v>2</v>
      </c>
      <c r="H69" s="262">
        <f>'model (2)'!H69</f>
        <v>2</v>
      </c>
      <c r="I69" s="262">
        <f>'model (2)'!I69</f>
        <v>2</v>
      </c>
      <c r="J69" s="262">
        <f>'model (2)'!J69</f>
        <v>2</v>
      </c>
      <c r="K69" s="262">
        <f>'model (2)'!K69</f>
        <v>2</v>
      </c>
      <c r="L69" s="262">
        <f>'model (2)'!L69</f>
        <v>2</v>
      </c>
      <c r="M69" s="262">
        <f>'model (2)'!M69</f>
        <v>2</v>
      </c>
      <c r="N69" s="262">
        <f>'model (2)'!N69</f>
        <v>5</v>
      </c>
      <c r="O69" s="262">
        <f>'model (2)'!O69</f>
        <v>12</v>
      </c>
      <c r="P69" s="262">
        <f>'model (2)'!P69</f>
        <v>3</v>
      </c>
      <c r="Q69" s="262">
        <f>'model (2)'!Q69</f>
        <v>1</v>
      </c>
      <c r="R69" s="262">
        <f>'model (2)'!R69</f>
        <v>1</v>
      </c>
      <c r="S69" s="262">
        <f>'model (2)'!S69</f>
        <v>1</v>
      </c>
      <c r="T69" s="263"/>
      <c r="V69" s="2">
        <v>64</v>
      </c>
      <c r="W69" s="1" t="str">
        <f>X69&amp;":"&amp;COUNTIF($X$6:X69,X69)</f>
        <v>63:3</v>
      </c>
      <c r="X69" s="264">
        <f>Entry!U72</f>
        <v>63</v>
      </c>
      <c r="Y69" s="227">
        <f t="shared" si="18"/>
        <v>2</v>
      </c>
      <c r="Z69" s="227">
        <f t="shared" si="0"/>
        <v>2</v>
      </c>
      <c r="AA69" s="227">
        <f t="shared" si="1"/>
        <v>2</v>
      </c>
      <c r="AB69" s="227">
        <f t="shared" si="19"/>
        <v>2</v>
      </c>
      <c r="AC69" s="227">
        <f t="shared" si="3"/>
        <v>2</v>
      </c>
      <c r="AD69" s="227">
        <f t="shared" si="4"/>
        <v>2</v>
      </c>
      <c r="AE69" s="227">
        <f t="shared" si="5"/>
        <v>2</v>
      </c>
      <c r="AF69" s="227">
        <f t="shared" si="6"/>
        <v>2</v>
      </c>
      <c r="AG69" s="227">
        <f t="shared" si="7"/>
        <v>2</v>
      </c>
      <c r="AH69" s="227">
        <f t="shared" si="8"/>
        <v>2</v>
      </c>
      <c r="AI69" s="227">
        <f t="shared" si="9"/>
        <v>8</v>
      </c>
      <c r="AJ69" s="227">
        <f t="shared" si="10"/>
        <v>2</v>
      </c>
      <c r="AK69" s="227">
        <f t="shared" si="11"/>
        <v>13</v>
      </c>
      <c r="AL69" s="227">
        <f t="shared" si="12"/>
        <v>11</v>
      </c>
      <c r="AM69" s="227">
        <f t="shared" si="13"/>
        <v>7</v>
      </c>
      <c r="AN69" s="227">
        <f t="shared" si="14"/>
        <v>2</v>
      </c>
      <c r="AO69" s="261">
        <f t="shared" si="20"/>
        <v>63</v>
      </c>
    </row>
    <row r="70" spans="1:41" ht="15.6">
      <c r="A70">
        <f t="shared" si="16"/>
        <v>45</v>
      </c>
      <c r="B70" s="191" t="str">
        <f>C70&amp;":"&amp;COUNTIF($C$6:C70,C70)</f>
        <v>45:1</v>
      </c>
      <c r="C70" s="148">
        <f t="shared" si="17"/>
        <v>45</v>
      </c>
      <c r="D70" s="262">
        <f>'model (2)'!D70</f>
        <v>2</v>
      </c>
      <c r="E70" s="262">
        <f>'model (2)'!E70</f>
        <v>1</v>
      </c>
      <c r="F70" s="262">
        <f>'model (2)'!F70</f>
        <v>2</v>
      </c>
      <c r="G70" s="262">
        <f>'model (2)'!G70</f>
        <v>1</v>
      </c>
      <c r="H70" s="262">
        <f>'model (2)'!H70</f>
        <v>2</v>
      </c>
      <c r="I70" s="262">
        <f>'model (2)'!I70</f>
        <v>2</v>
      </c>
      <c r="J70" s="262">
        <f>'model (2)'!J70</f>
        <v>2</v>
      </c>
      <c r="K70" s="262">
        <f>'model (2)'!K70</f>
        <v>2</v>
      </c>
      <c r="L70" s="262">
        <f>'model (2)'!L70</f>
        <v>2</v>
      </c>
      <c r="M70" s="262">
        <f>'model (2)'!M70</f>
        <v>2</v>
      </c>
      <c r="N70" s="262">
        <f>'model (2)'!N70</f>
        <v>10</v>
      </c>
      <c r="O70" s="262">
        <f>'model (2)'!O70</f>
        <v>0</v>
      </c>
      <c r="P70" s="262">
        <f>'model (2)'!P70</f>
        <v>0</v>
      </c>
      <c r="Q70" s="262">
        <f>'model (2)'!Q70</f>
        <v>2</v>
      </c>
      <c r="R70" s="262">
        <f>'model (2)'!R70</f>
        <v>10</v>
      </c>
      <c r="S70" s="262">
        <f>'model (2)'!S70</f>
        <v>5</v>
      </c>
      <c r="T70" s="263"/>
      <c r="V70" s="2">
        <v>65</v>
      </c>
      <c r="W70" s="1" t="str">
        <f>X70&amp;":"&amp;COUNTIF($X$6:X70,X70)</f>
        <v>65:5</v>
      </c>
      <c r="X70" s="264">
        <f>Entry!U73</f>
        <v>65</v>
      </c>
      <c r="Y70" s="227">
        <f t="shared" si="18"/>
        <v>2</v>
      </c>
      <c r="Z70" s="227">
        <f t="shared" ref="Z70:Z133" si="21">IFERROR(VLOOKUP($W70,$B$6:$S$3008,4,FALSE),VLOOKUP($X70,$C$6:$S$3008,3,FALSE))</f>
        <v>1</v>
      </c>
      <c r="AA70" s="227">
        <f t="shared" ref="AA70:AA133" si="22">IFERROR(VLOOKUP($W70,$B$6:$S$3008,5,FALSE),VLOOKUP($X70,$C$6:$S$3008,4,FALSE))</f>
        <v>2</v>
      </c>
      <c r="AB70" s="227">
        <f t="shared" si="19"/>
        <v>2</v>
      </c>
      <c r="AC70" s="227">
        <f t="shared" ref="AC70:AC133" si="23">IFERROR(VLOOKUP($W70,$B$6:$S$3008,7,FALSE),VLOOKUP($X70,$C$6:$S$3008,6,FALSE))</f>
        <v>2</v>
      </c>
      <c r="AD70" s="227">
        <f t="shared" ref="AD70:AD133" si="24">IFERROR(VLOOKUP($W70,$B$6:$S$3008,8,FALSE),VLOOKUP($X70,$C$6:$S$3008,7,FALSE))</f>
        <v>2</v>
      </c>
      <c r="AE70" s="227">
        <f t="shared" ref="AE70:AE133" si="25">IFERROR(VLOOKUP($W70,$B$6:$S$3008,9,FALSE),VLOOKUP($X70,$C$6:$S$3008,8,FALSE))</f>
        <v>2</v>
      </c>
      <c r="AF70" s="227">
        <f t="shared" ref="AF70:AF133" si="26">IFERROR(VLOOKUP($W70,$B$6:$S$3008,10,FALSE),VLOOKUP($X70,$C$6:$S$3008,9,FALSE))</f>
        <v>2</v>
      </c>
      <c r="AG70" s="227">
        <f t="shared" ref="AG70:AG133" si="27">IFERROR(VLOOKUP($W70,$B$6:$S$3008,11,FALSE),VLOOKUP($X70,$C$6:$S$3008,10,FALSE))</f>
        <v>2</v>
      </c>
      <c r="AH70" s="227">
        <f t="shared" ref="AH70:AH133" si="28">IFERROR(VLOOKUP($W70,$B$6:$S$3008,12,FALSE),VLOOKUP($X70,$C$6:$S$3008,11,FALSE))</f>
        <v>2</v>
      </c>
      <c r="AI70" s="227">
        <f t="shared" ref="AI70:AI133" si="29">IFERROR(VLOOKUP($W70,$B$6:$S$3008,13,FALSE),VLOOKUP($X70,$C$6:$S$3008,12,FALSE))</f>
        <v>9</v>
      </c>
      <c r="AJ70" s="227">
        <f t="shared" ref="AJ70:AJ133" si="30">IFERROR(VLOOKUP($W70,$B$6:$S$3008,14,FALSE),VLOOKUP($X70,$C$6:$S$3008,13,FALSE))</f>
        <v>12</v>
      </c>
      <c r="AK70" s="227">
        <f t="shared" ref="AK70:AK133" si="31">IFERROR(VLOOKUP($W70,$B$6:$S$3008,15,FALSE),VLOOKUP($X70,$C$6:$S$3008,14,FALSE))</f>
        <v>13</v>
      </c>
      <c r="AL70" s="227">
        <f t="shared" ref="AL70:AL133" si="32">IFERROR(VLOOKUP($W70,$B$6:$S$3008,16,FALSE),VLOOKUP($X70,$C$6:$S$3008,15,FALSE))</f>
        <v>6</v>
      </c>
      <c r="AM70" s="227">
        <f t="shared" ref="AM70:AM133" si="33">IFERROR(VLOOKUP($W70,$B$6:$S$3008,17,FALSE),VLOOKUP($X70,$C$6:$S$3008,16,FALSE))</f>
        <v>4</v>
      </c>
      <c r="AN70" s="227">
        <f t="shared" ref="AN70:AN133" si="34">IFERROR(VLOOKUP($W70,$B$6:$S$3008,18,FALSE),VLOOKUP($X70,$C$6:$S$3008,17,FALSE))</f>
        <v>2</v>
      </c>
      <c r="AO70" s="261">
        <f t="shared" si="20"/>
        <v>65</v>
      </c>
    </row>
    <row r="71" spans="1:41" ht="15.6">
      <c r="A71">
        <f t="shared" ref="A71:A134" si="35">SUM(D71:S71)</f>
        <v>72</v>
      </c>
      <c r="B71" s="191" t="str">
        <f>C71&amp;":"&amp;COUNTIF($C$6:C71,C71)</f>
        <v>72:3</v>
      </c>
      <c r="C71" s="148">
        <f t="shared" ref="C71:C134" si="36">SUM(D71:S71)</f>
        <v>72</v>
      </c>
      <c r="D71" s="262">
        <f>'model (2)'!D71</f>
        <v>2</v>
      </c>
      <c r="E71" s="262">
        <f>'model (2)'!E71</f>
        <v>1</v>
      </c>
      <c r="F71" s="262">
        <f>'model (2)'!F71</f>
        <v>2</v>
      </c>
      <c r="G71" s="262">
        <f>'model (2)'!G71</f>
        <v>2</v>
      </c>
      <c r="H71" s="262">
        <f>'model (2)'!H71</f>
        <v>2</v>
      </c>
      <c r="I71" s="262">
        <f>'model (2)'!I71</f>
        <v>2</v>
      </c>
      <c r="J71" s="262">
        <f>'model (2)'!J71</f>
        <v>2</v>
      </c>
      <c r="K71" s="262">
        <f>'model (2)'!K71</f>
        <v>2</v>
      </c>
      <c r="L71" s="262">
        <f>'model (2)'!L71</f>
        <v>2</v>
      </c>
      <c r="M71" s="262">
        <f>'model (2)'!M71</f>
        <v>2</v>
      </c>
      <c r="N71" s="262">
        <f>'model (2)'!N71</f>
        <v>9</v>
      </c>
      <c r="O71" s="262">
        <f>'model (2)'!O71</f>
        <v>2</v>
      </c>
      <c r="P71" s="262">
        <f>'model (2)'!P71</f>
        <v>14</v>
      </c>
      <c r="Q71" s="262">
        <f>'model (2)'!Q71</f>
        <v>8</v>
      </c>
      <c r="R71" s="262">
        <f>'model (2)'!R71</f>
        <v>9</v>
      </c>
      <c r="S71" s="262">
        <f>'model (2)'!S71</f>
        <v>11</v>
      </c>
      <c r="T71" s="263"/>
      <c r="V71" s="2">
        <v>66</v>
      </c>
      <c r="W71" s="1" t="str">
        <f>X71&amp;":"&amp;COUNTIF($X$6:X71,X71)</f>
        <v>77:3</v>
      </c>
      <c r="X71" s="264">
        <f>Entry!U74</f>
        <v>77</v>
      </c>
      <c r="Y71" s="227">
        <f t="shared" ref="Y71:Y134" si="37">IFERROR(VLOOKUP($W71,$B$6:$S$3008,3,FALSE),VLOOKUP($X71,$C$6:$S$3008,2,FALSE))</f>
        <v>2</v>
      </c>
      <c r="Z71" s="227">
        <f t="shared" si="21"/>
        <v>1</v>
      </c>
      <c r="AA71" s="227">
        <f t="shared" si="22"/>
        <v>2</v>
      </c>
      <c r="AB71" s="227">
        <f t="shared" si="19"/>
        <v>2</v>
      </c>
      <c r="AC71" s="227">
        <f t="shared" si="23"/>
        <v>2</v>
      </c>
      <c r="AD71" s="227">
        <f t="shared" si="24"/>
        <v>2</v>
      </c>
      <c r="AE71" s="227">
        <f t="shared" si="25"/>
        <v>2</v>
      </c>
      <c r="AF71" s="227">
        <f t="shared" si="26"/>
        <v>2</v>
      </c>
      <c r="AG71" s="227">
        <f t="shared" si="27"/>
        <v>2</v>
      </c>
      <c r="AH71" s="227">
        <f t="shared" si="28"/>
        <v>2</v>
      </c>
      <c r="AI71" s="227">
        <f t="shared" si="29"/>
        <v>10</v>
      </c>
      <c r="AJ71" s="227">
        <f t="shared" si="30"/>
        <v>9</v>
      </c>
      <c r="AK71" s="227">
        <f t="shared" si="31"/>
        <v>5</v>
      </c>
      <c r="AL71" s="227">
        <f t="shared" si="32"/>
        <v>12</v>
      </c>
      <c r="AM71" s="227">
        <f t="shared" si="33"/>
        <v>10</v>
      </c>
      <c r="AN71" s="227">
        <f t="shared" si="34"/>
        <v>12</v>
      </c>
      <c r="AO71" s="261">
        <f t="shared" si="20"/>
        <v>77</v>
      </c>
    </row>
    <row r="72" spans="1:41" ht="15.6">
      <c r="A72">
        <f t="shared" si="35"/>
        <v>49</v>
      </c>
      <c r="B72" s="191" t="str">
        <f>C72&amp;":"&amp;COUNTIF($C$6:C72,C72)</f>
        <v>49:3</v>
      </c>
      <c r="C72" s="148">
        <f t="shared" si="36"/>
        <v>49</v>
      </c>
      <c r="D72" s="262">
        <f>'model (2)'!D72</f>
        <v>2</v>
      </c>
      <c r="E72" s="262">
        <f>'model (2)'!E72</f>
        <v>1</v>
      </c>
      <c r="F72" s="262">
        <f>'model (2)'!F72</f>
        <v>2</v>
      </c>
      <c r="G72" s="262">
        <f>'model (2)'!G72</f>
        <v>1</v>
      </c>
      <c r="H72" s="262">
        <f>'model (2)'!H72</f>
        <v>2</v>
      </c>
      <c r="I72" s="262">
        <f>'model (2)'!I72</f>
        <v>2</v>
      </c>
      <c r="J72" s="262">
        <f>'model (2)'!J72</f>
        <v>2</v>
      </c>
      <c r="K72" s="262">
        <f>'model (2)'!K72</f>
        <v>2</v>
      </c>
      <c r="L72" s="262">
        <f>'model (2)'!L72</f>
        <v>2</v>
      </c>
      <c r="M72" s="262">
        <f>'model (2)'!M72</f>
        <v>2</v>
      </c>
      <c r="N72" s="262">
        <f>'model (2)'!N72</f>
        <v>5</v>
      </c>
      <c r="O72" s="262">
        <f>'model (2)'!O72</f>
        <v>0</v>
      </c>
      <c r="P72" s="262">
        <f>'model (2)'!P72</f>
        <v>4</v>
      </c>
      <c r="Q72" s="262">
        <f>'model (2)'!Q72</f>
        <v>5</v>
      </c>
      <c r="R72" s="262">
        <f>'model (2)'!R72</f>
        <v>3</v>
      </c>
      <c r="S72" s="262">
        <f>'model (2)'!S72</f>
        <v>14</v>
      </c>
      <c r="T72" s="263"/>
      <c r="V72" s="2">
        <v>67</v>
      </c>
      <c r="W72" s="1" t="str">
        <f>X72&amp;":"&amp;COUNTIF($X$6:X72,X72)</f>
        <v>60:4</v>
      </c>
      <c r="X72" s="264">
        <f>Entry!U75</f>
        <v>60</v>
      </c>
      <c r="Y72" s="227">
        <f t="shared" si="37"/>
        <v>2</v>
      </c>
      <c r="Z72" s="227">
        <f t="shared" si="21"/>
        <v>2</v>
      </c>
      <c r="AA72" s="227">
        <f t="shared" si="22"/>
        <v>2</v>
      </c>
      <c r="AB72" s="227">
        <f t="shared" si="19"/>
        <v>2</v>
      </c>
      <c r="AC72" s="227">
        <f t="shared" si="23"/>
        <v>2</v>
      </c>
      <c r="AD72" s="227">
        <f t="shared" si="24"/>
        <v>2</v>
      </c>
      <c r="AE72" s="227">
        <f t="shared" si="25"/>
        <v>2</v>
      </c>
      <c r="AF72" s="227">
        <f t="shared" si="26"/>
        <v>2</v>
      </c>
      <c r="AG72" s="227">
        <f t="shared" si="27"/>
        <v>2</v>
      </c>
      <c r="AH72" s="227">
        <f t="shared" si="28"/>
        <v>2</v>
      </c>
      <c r="AI72" s="227">
        <f t="shared" si="29"/>
        <v>5</v>
      </c>
      <c r="AJ72" s="227">
        <f t="shared" si="30"/>
        <v>0</v>
      </c>
      <c r="AK72" s="227">
        <f t="shared" si="31"/>
        <v>6</v>
      </c>
      <c r="AL72" s="227">
        <f t="shared" si="32"/>
        <v>5</v>
      </c>
      <c r="AM72" s="227">
        <f t="shared" si="33"/>
        <v>13</v>
      </c>
      <c r="AN72" s="227">
        <f t="shared" si="34"/>
        <v>11</v>
      </c>
      <c r="AO72" s="261">
        <f t="shared" si="20"/>
        <v>60</v>
      </c>
    </row>
    <row r="73" spans="1:41" ht="15.6">
      <c r="A73">
        <f t="shared" si="35"/>
        <v>61</v>
      </c>
      <c r="B73" s="191" t="str">
        <f>C73&amp;":"&amp;COUNTIF($C$6:C73,C73)</f>
        <v>61:4</v>
      </c>
      <c r="C73" s="148">
        <f t="shared" si="36"/>
        <v>61</v>
      </c>
      <c r="D73" s="262">
        <f>'model (2)'!D73</f>
        <v>2</v>
      </c>
      <c r="E73" s="262">
        <f>'model (2)'!E73</f>
        <v>1</v>
      </c>
      <c r="F73" s="262">
        <f>'model (2)'!F73</f>
        <v>2</v>
      </c>
      <c r="G73" s="262">
        <f>'model (2)'!G73</f>
        <v>1</v>
      </c>
      <c r="H73" s="262">
        <f>'model (2)'!H73</f>
        <v>2</v>
      </c>
      <c r="I73" s="262">
        <f>'model (2)'!I73</f>
        <v>2</v>
      </c>
      <c r="J73" s="262">
        <f>'model (2)'!J73</f>
        <v>2</v>
      </c>
      <c r="K73" s="262">
        <f>'model (2)'!K73</f>
        <v>2</v>
      </c>
      <c r="L73" s="262">
        <f>'model (2)'!L73</f>
        <v>2</v>
      </c>
      <c r="M73" s="262">
        <f>'model (2)'!M73</f>
        <v>2</v>
      </c>
      <c r="N73" s="262">
        <f>'model (2)'!N73</f>
        <v>6</v>
      </c>
      <c r="O73" s="262">
        <f>'model (2)'!O73</f>
        <v>10</v>
      </c>
      <c r="P73" s="262">
        <f>'model (2)'!P73</f>
        <v>14</v>
      </c>
      <c r="Q73" s="262">
        <f>'model (2)'!Q73</f>
        <v>7</v>
      </c>
      <c r="R73" s="262">
        <f>'model (2)'!R73</f>
        <v>4</v>
      </c>
      <c r="S73" s="262">
        <f>'model (2)'!S73</f>
        <v>2</v>
      </c>
      <c r="V73" s="2">
        <v>68</v>
      </c>
      <c r="W73" s="1" t="str">
        <f>X73&amp;":"&amp;COUNTIF($X$6:X73,X73)</f>
        <v>63:4</v>
      </c>
      <c r="X73" s="264">
        <f>Entry!U76</f>
        <v>63</v>
      </c>
      <c r="Y73" s="227">
        <f t="shared" si="37"/>
        <v>2</v>
      </c>
      <c r="Z73" s="227">
        <f t="shared" si="21"/>
        <v>1</v>
      </c>
      <c r="AA73" s="227">
        <f t="shared" si="22"/>
        <v>2</v>
      </c>
      <c r="AB73" s="227">
        <f t="shared" si="19"/>
        <v>2</v>
      </c>
      <c r="AC73" s="227">
        <f t="shared" si="23"/>
        <v>2</v>
      </c>
      <c r="AD73" s="227">
        <f t="shared" si="24"/>
        <v>2</v>
      </c>
      <c r="AE73" s="227">
        <f t="shared" si="25"/>
        <v>2</v>
      </c>
      <c r="AF73" s="227">
        <f t="shared" si="26"/>
        <v>2</v>
      </c>
      <c r="AG73" s="227">
        <f t="shared" si="27"/>
        <v>2</v>
      </c>
      <c r="AH73" s="227">
        <f t="shared" si="28"/>
        <v>2</v>
      </c>
      <c r="AI73" s="227">
        <f t="shared" si="29"/>
        <v>9</v>
      </c>
      <c r="AJ73" s="227">
        <f t="shared" si="30"/>
        <v>4</v>
      </c>
      <c r="AK73" s="227">
        <f t="shared" si="31"/>
        <v>11</v>
      </c>
      <c r="AL73" s="227">
        <f t="shared" si="32"/>
        <v>8</v>
      </c>
      <c r="AM73" s="227">
        <f t="shared" si="33"/>
        <v>0</v>
      </c>
      <c r="AN73" s="227">
        <f t="shared" si="34"/>
        <v>12</v>
      </c>
      <c r="AO73" s="261">
        <f t="shared" si="20"/>
        <v>63</v>
      </c>
    </row>
    <row r="74" spans="1:41" ht="15.6">
      <c r="A74">
        <f t="shared" si="35"/>
        <v>68</v>
      </c>
      <c r="B74" s="191" t="str">
        <f>C74&amp;":"&amp;COUNTIF($C$6:C74,C74)</f>
        <v>68:6</v>
      </c>
      <c r="C74" s="148">
        <f t="shared" si="36"/>
        <v>68</v>
      </c>
      <c r="D74" s="262">
        <f>'model (2)'!D74</f>
        <v>2</v>
      </c>
      <c r="E74" s="262">
        <f>'model (2)'!E74</f>
        <v>1</v>
      </c>
      <c r="F74" s="262">
        <f>'model (2)'!F74</f>
        <v>2</v>
      </c>
      <c r="G74" s="262">
        <f>'model (2)'!G74</f>
        <v>1</v>
      </c>
      <c r="H74" s="262">
        <f>'model (2)'!H74</f>
        <v>2</v>
      </c>
      <c r="I74" s="262">
        <f>'model (2)'!I74</f>
        <v>2</v>
      </c>
      <c r="J74" s="262">
        <f>'model (2)'!J74</f>
        <v>2</v>
      </c>
      <c r="K74" s="262">
        <f>'model (2)'!K74</f>
        <v>2</v>
      </c>
      <c r="L74" s="262">
        <f>'model (2)'!L74</f>
        <v>2</v>
      </c>
      <c r="M74" s="262">
        <f>'model (2)'!M74</f>
        <v>2</v>
      </c>
      <c r="N74" s="262">
        <f>'model (2)'!N74</f>
        <v>6</v>
      </c>
      <c r="O74" s="262">
        <f>'model (2)'!O74</f>
        <v>14</v>
      </c>
      <c r="P74" s="262">
        <f>'model (2)'!P74</f>
        <v>12</v>
      </c>
      <c r="Q74" s="262">
        <f>'model (2)'!Q74</f>
        <v>5</v>
      </c>
      <c r="R74" s="262">
        <f>'model (2)'!R74</f>
        <v>1</v>
      </c>
      <c r="S74" s="262">
        <f>'model (2)'!S74</f>
        <v>12</v>
      </c>
      <c r="T74" s="263"/>
      <c r="V74" s="2">
        <v>69</v>
      </c>
      <c r="W74" s="1" t="str">
        <f>X74&amp;":"&amp;COUNTIF($X$6:X74,X74)</f>
        <v>77:4</v>
      </c>
      <c r="X74" s="264">
        <f>Entry!U77</f>
        <v>77</v>
      </c>
      <c r="Y74" s="227">
        <f t="shared" si="37"/>
        <v>2</v>
      </c>
      <c r="Z74" s="227">
        <f t="shared" si="21"/>
        <v>2</v>
      </c>
      <c r="AA74" s="227">
        <f t="shared" si="22"/>
        <v>2</v>
      </c>
      <c r="AB74" s="227">
        <f t="shared" si="19"/>
        <v>1</v>
      </c>
      <c r="AC74" s="227">
        <f t="shared" si="23"/>
        <v>2</v>
      </c>
      <c r="AD74" s="227">
        <f t="shared" si="24"/>
        <v>2</v>
      </c>
      <c r="AE74" s="227">
        <f t="shared" si="25"/>
        <v>2</v>
      </c>
      <c r="AF74" s="227">
        <f t="shared" si="26"/>
        <v>2</v>
      </c>
      <c r="AG74" s="227">
        <f t="shared" si="27"/>
        <v>2</v>
      </c>
      <c r="AH74" s="227">
        <f t="shared" si="28"/>
        <v>2</v>
      </c>
      <c r="AI74" s="227">
        <f t="shared" si="29"/>
        <v>6</v>
      </c>
      <c r="AJ74" s="227">
        <f t="shared" si="30"/>
        <v>11</v>
      </c>
      <c r="AK74" s="227">
        <f t="shared" si="31"/>
        <v>13</v>
      </c>
      <c r="AL74" s="227">
        <f t="shared" si="32"/>
        <v>10</v>
      </c>
      <c r="AM74" s="227">
        <f t="shared" si="33"/>
        <v>13</v>
      </c>
      <c r="AN74" s="227">
        <f t="shared" si="34"/>
        <v>5</v>
      </c>
      <c r="AO74" s="261">
        <f t="shared" si="20"/>
        <v>77</v>
      </c>
    </row>
    <row r="75" spans="1:41" ht="15.6">
      <c r="A75">
        <f t="shared" si="35"/>
        <v>77</v>
      </c>
      <c r="B75" s="191" t="str">
        <f>C75&amp;":"&amp;COUNTIF($C$6:C75,C75)</f>
        <v>77:2</v>
      </c>
      <c r="C75" s="148">
        <f t="shared" si="36"/>
        <v>77</v>
      </c>
      <c r="D75" s="262">
        <f>'model (2)'!D75</f>
        <v>2</v>
      </c>
      <c r="E75" s="262">
        <f>'model (2)'!E75</f>
        <v>1</v>
      </c>
      <c r="F75" s="262">
        <f>'model (2)'!F75</f>
        <v>2</v>
      </c>
      <c r="G75" s="262">
        <f>'model (2)'!G75</f>
        <v>1</v>
      </c>
      <c r="H75" s="262">
        <f>'model (2)'!H75</f>
        <v>2</v>
      </c>
      <c r="I75" s="262">
        <f>'model (2)'!I75</f>
        <v>2</v>
      </c>
      <c r="J75" s="262">
        <f>'model (2)'!J75</f>
        <v>2</v>
      </c>
      <c r="K75" s="262">
        <f>'model (2)'!K75</f>
        <v>2</v>
      </c>
      <c r="L75" s="262">
        <f>'model (2)'!L75</f>
        <v>2</v>
      </c>
      <c r="M75" s="262">
        <f>'model (2)'!M75</f>
        <v>2</v>
      </c>
      <c r="N75" s="262">
        <f>'model (2)'!N75</f>
        <v>9</v>
      </c>
      <c r="O75" s="262">
        <f>'model (2)'!O75</f>
        <v>8</v>
      </c>
      <c r="P75" s="262">
        <f>'model (2)'!P75</f>
        <v>12</v>
      </c>
      <c r="Q75" s="262">
        <f>'model (2)'!Q75</f>
        <v>11</v>
      </c>
      <c r="R75" s="262">
        <f>'model (2)'!R75</f>
        <v>9</v>
      </c>
      <c r="S75" s="262">
        <f>'model (2)'!S75</f>
        <v>10</v>
      </c>
      <c r="V75" s="2">
        <v>70</v>
      </c>
      <c r="W75" s="1" t="str">
        <f>X75&amp;":"&amp;COUNTIF($X$6:X75,X75)</f>
        <v>67:3</v>
      </c>
      <c r="X75" s="264">
        <f>Entry!U78</f>
        <v>67</v>
      </c>
      <c r="Y75" s="227">
        <f t="shared" si="37"/>
        <v>2</v>
      </c>
      <c r="Z75" s="227">
        <f t="shared" si="21"/>
        <v>1</v>
      </c>
      <c r="AA75" s="227">
        <f t="shared" si="22"/>
        <v>2</v>
      </c>
      <c r="AB75" s="227">
        <f t="shared" si="19"/>
        <v>2</v>
      </c>
      <c r="AC75" s="227">
        <f t="shared" si="23"/>
        <v>2</v>
      </c>
      <c r="AD75" s="227">
        <f t="shared" si="24"/>
        <v>2</v>
      </c>
      <c r="AE75" s="227">
        <f t="shared" si="25"/>
        <v>2</v>
      </c>
      <c r="AF75" s="227">
        <f t="shared" si="26"/>
        <v>2</v>
      </c>
      <c r="AG75" s="227">
        <f t="shared" si="27"/>
        <v>2</v>
      </c>
      <c r="AH75" s="227">
        <f t="shared" si="28"/>
        <v>2</v>
      </c>
      <c r="AI75" s="227">
        <f t="shared" si="29"/>
        <v>10</v>
      </c>
      <c r="AJ75" s="227">
        <f t="shared" si="30"/>
        <v>6</v>
      </c>
      <c r="AK75" s="227">
        <f t="shared" si="31"/>
        <v>7</v>
      </c>
      <c r="AL75" s="227">
        <f t="shared" si="32"/>
        <v>12</v>
      </c>
      <c r="AM75" s="227">
        <f t="shared" si="33"/>
        <v>4</v>
      </c>
      <c r="AN75" s="227">
        <f t="shared" si="34"/>
        <v>9</v>
      </c>
      <c r="AO75" s="261">
        <f t="shared" si="20"/>
        <v>67</v>
      </c>
    </row>
    <row r="76" spans="1:41" ht="15.6">
      <c r="A76">
        <f t="shared" si="35"/>
        <v>76</v>
      </c>
      <c r="B76" s="191" t="str">
        <f>C76&amp;":"&amp;COUNTIF($C$6:C76,C76)</f>
        <v>76:1</v>
      </c>
      <c r="C76" s="148">
        <f t="shared" si="36"/>
        <v>76</v>
      </c>
      <c r="D76" s="262">
        <f>'model (2)'!D76</f>
        <v>2</v>
      </c>
      <c r="E76" s="262">
        <f>'model (2)'!E76</f>
        <v>2</v>
      </c>
      <c r="F76" s="262">
        <f>'model (2)'!F76</f>
        <v>2</v>
      </c>
      <c r="G76" s="262">
        <f>'model (2)'!G76</f>
        <v>2</v>
      </c>
      <c r="H76" s="262">
        <f>'model (2)'!H76</f>
        <v>2</v>
      </c>
      <c r="I76" s="262">
        <f>'model (2)'!I76</f>
        <v>2</v>
      </c>
      <c r="J76" s="262">
        <f>'model (2)'!J76</f>
        <v>2</v>
      </c>
      <c r="K76" s="262">
        <f>'model (2)'!K76</f>
        <v>2</v>
      </c>
      <c r="L76" s="262">
        <f>'model (2)'!L76</f>
        <v>2</v>
      </c>
      <c r="M76" s="262">
        <f>'model (2)'!M76</f>
        <v>2</v>
      </c>
      <c r="N76" s="262">
        <f>'model (2)'!N76</f>
        <v>10</v>
      </c>
      <c r="O76" s="262">
        <f>'model (2)'!O76</f>
        <v>12</v>
      </c>
      <c r="P76" s="262">
        <f>'model (2)'!P76</f>
        <v>8</v>
      </c>
      <c r="Q76" s="262">
        <f>'model (2)'!Q76</f>
        <v>14</v>
      </c>
      <c r="R76" s="262">
        <f>'model (2)'!R76</f>
        <v>2</v>
      </c>
      <c r="S76" s="262">
        <f>'model (2)'!S76</f>
        <v>10</v>
      </c>
      <c r="T76" s="263"/>
      <c r="V76" s="2">
        <v>71</v>
      </c>
      <c r="W76" s="1" t="str">
        <f>X76&amp;":"&amp;COUNTIF($X$6:X76,X76)</f>
        <v>77:5</v>
      </c>
      <c r="X76" s="264">
        <f>Entry!U79</f>
        <v>77</v>
      </c>
      <c r="Y76" s="227">
        <f t="shared" si="37"/>
        <v>2</v>
      </c>
      <c r="Z76" s="227">
        <f t="shared" si="21"/>
        <v>1</v>
      </c>
      <c r="AA76" s="227">
        <f t="shared" si="22"/>
        <v>2</v>
      </c>
      <c r="AB76" s="227">
        <f t="shared" si="19"/>
        <v>2</v>
      </c>
      <c r="AC76" s="227">
        <f t="shared" si="23"/>
        <v>2</v>
      </c>
      <c r="AD76" s="227">
        <f t="shared" si="24"/>
        <v>2</v>
      </c>
      <c r="AE76" s="227">
        <f t="shared" si="25"/>
        <v>2</v>
      </c>
      <c r="AF76" s="227">
        <f t="shared" si="26"/>
        <v>2</v>
      </c>
      <c r="AG76" s="227">
        <f t="shared" si="27"/>
        <v>2</v>
      </c>
      <c r="AH76" s="227">
        <f t="shared" si="28"/>
        <v>2</v>
      </c>
      <c r="AI76" s="227">
        <f t="shared" si="29"/>
        <v>8</v>
      </c>
      <c r="AJ76" s="227">
        <f t="shared" si="30"/>
        <v>7</v>
      </c>
      <c r="AK76" s="227">
        <f t="shared" si="31"/>
        <v>13</v>
      </c>
      <c r="AL76" s="227">
        <f t="shared" si="32"/>
        <v>7</v>
      </c>
      <c r="AM76" s="227">
        <f t="shared" si="33"/>
        <v>13</v>
      </c>
      <c r="AN76" s="227">
        <f t="shared" si="34"/>
        <v>10</v>
      </c>
      <c r="AO76" s="261">
        <f t="shared" si="20"/>
        <v>77</v>
      </c>
    </row>
    <row r="77" spans="1:41" ht="15.6">
      <c r="A77">
        <f t="shared" si="35"/>
        <v>59</v>
      </c>
      <c r="B77" s="191" t="str">
        <f>C77&amp;":"&amp;COUNTIF($C$6:C77,C77)</f>
        <v>59:4</v>
      </c>
      <c r="C77" s="148">
        <f t="shared" si="36"/>
        <v>59</v>
      </c>
      <c r="D77" s="262">
        <f>'model (2)'!D77</f>
        <v>2</v>
      </c>
      <c r="E77" s="262">
        <f>'model (2)'!E77</f>
        <v>1</v>
      </c>
      <c r="F77" s="262">
        <f>'model (2)'!F77</f>
        <v>2</v>
      </c>
      <c r="G77" s="262">
        <f>'model (2)'!G77</f>
        <v>1</v>
      </c>
      <c r="H77" s="262">
        <f>'model (2)'!H77</f>
        <v>2</v>
      </c>
      <c r="I77" s="262">
        <f>'model (2)'!I77</f>
        <v>2</v>
      </c>
      <c r="J77" s="262">
        <f>'model (2)'!J77</f>
        <v>2</v>
      </c>
      <c r="K77" s="262">
        <f>'model (2)'!K77</f>
        <v>2</v>
      </c>
      <c r="L77" s="262">
        <f>'model (2)'!L77</f>
        <v>2</v>
      </c>
      <c r="M77" s="262">
        <f>'model (2)'!M77</f>
        <v>2</v>
      </c>
      <c r="N77" s="262">
        <f>'model (2)'!N77</f>
        <v>7</v>
      </c>
      <c r="O77" s="262">
        <f>'model (2)'!O77</f>
        <v>5</v>
      </c>
      <c r="P77" s="262">
        <f>'model (2)'!P77</f>
        <v>2</v>
      </c>
      <c r="Q77" s="262">
        <f>'model (2)'!Q77</f>
        <v>13</v>
      </c>
      <c r="R77" s="262">
        <f>'model (2)'!R77</f>
        <v>14</v>
      </c>
      <c r="S77" s="262">
        <f>'model (2)'!S77</f>
        <v>0</v>
      </c>
      <c r="T77" s="263"/>
      <c r="V77" s="2">
        <v>72</v>
      </c>
      <c r="W77" s="1" t="str">
        <f>X77&amp;":"&amp;COUNTIF($X$6:X77,X77)</f>
        <v>50:1</v>
      </c>
      <c r="X77" s="264">
        <f>Entry!U80</f>
        <v>50</v>
      </c>
      <c r="Y77" s="227">
        <f t="shared" si="37"/>
        <v>2</v>
      </c>
      <c r="Z77" s="227">
        <f t="shared" si="21"/>
        <v>2</v>
      </c>
      <c r="AA77" s="227">
        <f t="shared" si="22"/>
        <v>2</v>
      </c>
      <c r="AB77" s="227">
        <f t="shared" si="19"/>
        <v>2</v>
      </c>
      <c r="AC77" s="227">
        <f t="shared" si="23"/>
        <v>2</v>
      </c>
      <c r="AD77" s="227">
        <f t="shared" si="24"/>
        <v>2</v>
      </c>
      <c r="AE77" s="227">
        <f t="shared" si="25"/>
        <v>2</v>
      </c>
      <c r="AF77" s="227">
        <f t="shared" si="26"/>
        <v>2</v>
      </c>
      <c r="AG77" s="227">
        <f t="shared" si="27"/>
        <v>2</v>
      </c>
      <c r="AH77" s="227">
        <f t="shared" si="28"/>
        <v>2</v>
      </c>
      <c r="AI77" s="227">
        <f t="shared" si="29"/>
        <v>7</v>
      </c>
      <c r="AJ77" s="227">
        <f t="shared" si="30"/>
        <v>4</v>
      </c>
      <c r="AK77" s="227">
        <f t="shared" si="31"/>
        <v>7</v>
      </c>
      <c r="AL77" s="227">
        <f t="shared" si="32"/>
        <v>0</v>
      </c>
      <c r="AM77" s="227">
        <f t="shared" si="33"/>
        <v>4</v>
      </c>
      <c r="AN77" s="227">
        <f t="shared" si="34"/>
        <v>8</v>
      </c>
      <c r="AO77" s="261">
        <f t="shared" si="20"/>
        <v>50</v>
      </c>
    </row>
    <row r="78" spans="1:41" ht="15.6">
      <c r="A78">
        <f t="shared" si="35"/>
        <v>61</v>
      </c>
      <c r="B78" s="191" t="str">
        <f>C78&amp;":"&amp;COUNTIF($C$6:C78,C78)</f>
        <v>61:5</v>
      </c>
      <c r="C78" s="148">
        <f t="shared" si="36"/>
        <v>61</v>
      </c>
      <c r="D78" s="262">
        <f>'model (2)'!D78</f>
        <v>2</v>
      </c>
      <c r="E78" s="262">
        <f>'model (2)'!E78</f>
        <v>1</v>
      </c>
      <c r="F78" s="262">
        <f>'model (2)'!F78</f>
        <v>2</v>
      </c>
      <c r="G78" s="262">
        <f>'model (2)'!G78</f>
        <v>2</v>
      </c>
      <c r="H78" s="262">
        <f>'model (2)'!H78</f>
        <v>2</v>
      </c>
      <c r="I78" s="262">
        <f>'model (2)'!I78</f>
        <v>2</v>
      </c>
      <c r="J78" s="262">
        <f>'model (2)'!J78</f>
        <v>2</v>
      </c>
      <c r="K78" s="262">
        <f>'model (2)'!K78</f>
        <v>2</v>
      </c>
      <c r="L78" s="262">
        <f>'model (2)'!L78</f>
        <v>2</v>
      </c>
      <c r="M78" s="262">
        <f>'model (2)'!M78</f>
        <v>2</v>
      </c>
      <c r="N78" s="262">
        <f>'model (2)'!N78</f>
        <v>9</v>
      </c>
      <c r="O78" s="262">
        <f>'model (2)'!O78</f>
        <v>11</v>
      </c>
      <c r="P78" s="262">
        <f>'model (2)'!P78</f>
        <v>0</v>
      </c>
      <c r="Q78" s="262">
        <f>'model (2)'!Q78</f>
        <v>5</v>
      </c>
      <c r="R78" s="262">
        <f>'model (2)'!R78</f>
        <v>13</v>
      </c>
      <c r="S78" s="262">
        <f>'model (2)'!S78</f>
        <v>4</v>
      </c>
      <c r="T78" s="263"/>
      <c r="V78" s="2">
        <v>73</v>
      </c>
      <c r="W78" s="1"/>
      <c r="X78" s="264">
        <f>Entry!U81</f>
        <v>57</v>
      </c>
      <c r="Y78" s="227">
        <f t="shared" si="37"/>
        <v>2</v>
      </c>
      <c r="Z78" s="227">
        <f t="shared" si="21"/>
        <v>1</v>
      </c>
      <c r="AA78" s="227">
        <f t="shared" si="22"/>
        <v>2</v>
      </c>
      <c r="AB78" s="227">
        <f t="shared" si="19"/>
        <v>1</v>
      </c>
      <c r="AC78" s="227">
        <f t="shared" si="23"/>
        <v>2</v>
      </c>
      <c r="AD78" s="227">
        <f t="shared" si="24"/>
        <v>2</v>
      </c>
      <c r="AE78" s="227">
        <f t="shared" si="25"/>
        <v>2</v>
      </c>
      <c r="AF78" s="227">
        <f t="shared" si="26"/>
        <v>2</v>
      </c>
      <c r="AG78" s="227">
        <f t="shared" si="27"/>
        <v>2</v>
      </c>
      <c r="AH78" s="227">
        <f t="shared" si="28"/>
        <v>2</v>
      </c>
      <c r="AI78" s="227">
        <f t="shared" si="29"/>
        <v>8</v>
      </c>
      <c r="AJ78" s="227">
        <f t="shared" si="30"/>
        <v>11</v>
      </c>
      <c r="AK78" s="227">
        <f t="shared" si="31"/>
        <v>3</v>
      </c>
      <c r="AL78" s="227">
        <f t="shared" si="32"/>
        <v>9</v>
      </c>
      <c r="AM78" s="227">
        <f t="shared" si="33"/>
        <v>7</v>
      </c>
      <c r="AN78" s="227">
        <f t="shared" si="34"/>
        <v>1</v>
      </c>
      <c r="AO78" s="261">
        <f t="shared" si="20"/>
        <v>57</v>
      </c>
    </row>
    <row r="79" spans="1:41" ht="15.6">
      <c r="A79">
        <f t="shared" si="35"/>
        <v>58</v>
      </c>
      <c r="B79" s="191" t="str">
        <f>C79&amp;":"&amp;COUNTIF($C$6:C79,C79)</f>
        <v>58:2</v>
      </c>
      <c r="C79" s="148">
        <f t="shared" si="36"/>
        <v>58</v>
      </c>
      <c r="D79" s="262">
        <f>'model (2)'!D79</f>
        <v>2</v>
      </c>
      <c r="E79" s="262">
        <f>'model (2)'!E79</f>
        <v>1</v>
      </c>
      <c r="F79" s="262">
        <f>'model (2)'!F79</f>
        <v>2</v>
      </c>
      <c r="G79" s="262">
        <f>'model (2)'!G79</f>
        <v>2</v>
      </c>
      <c r="H79" s="262">
        <f>'model (2)'!H79</f>
        <v>2</v>
      </c>
      <c r="I79" s="262">
        <f>'model (2)'!I79</f>
        <v>2</v>
      </c>
      <c r="J79" s="262">
        <f>'model (2)'!J79</f>
        <v>2</v>
      </c>
      <c r="K79" s="262">
        <f>'model (2)'!K79</f>
        <v>2</v>
      </c>
      <c r="L79" s="262">
        <f>'model (2)'!L79</f>
        <v>2</v>
      </c>
      <c r="M79" s="262">
        <f>'model (2)'!M79</f>
        <v>2</v>
      </c>
      <c r="N79" s="262">
        <f>'model (2)'!N79</f>
        <v>6</v>
      </c>
      <c r="O79" s="262">
        <f>'model (2)'!O79</f>
        <v>11</v>
      </c>
      <c r="P79" s="262">
        <f>'model (2)'!P79</f>
        <v>9</v>
      </c>
      <c r="Q79" s="262">
        <f>'model (2)'!Q79</f>
        <v>9</v>
      </c>
      <c r="R79" s="262">
        <f>'model (2)'!R79</f>
        <v>1</v>
      </c>
      <c r="S79" s="262">
        <f>'model (2)'!S79</f>
        <v>3</v>
      </c>
      <c r="V79" s="2">
        <v>74</v>
      </c>
      <c r="W79" s="1" t="str">
        <f>X79&amp;":"&amp;COUNTIF($X$6:X79,X79)</f>
        <v>52:3</v>
      </c>
      <c r="X79" s="264">
        <f>Entry!U82</f>
        <v>52</v>
      </c>
      <c r="Y79" s="227">
        <f t="shared" si="37"/>
        <v>2</v>
      </c>
      <c r="Z79" s="227">
        <f t="shared" si="21"/>
        <v>1</v>
      </c>
      <c r="AA79" s="227">
        <f t="shared" si="22"/>
        <v>2</v>
      </c>
      <c r="AB79" s="227">
        <f t="shared" si="19"/>
        <v>2</v>
      </c>
      <c r="AC79" s="227">
        <f t="shared" si="23"/>
        <v>2</v>
      </c>
      <c r="AD79" s="227">
        <f t="shared" si="24"/>
        <v>2</v>
      </c>
      <c r="AE79" s="227">
        <f t="shared" si="25"/>
        <v>2</v>
      </c>
      <c r="AF79" s="227">
        <f t="shared" si="26"/>
        <v>2</v>
      </c>
      <c r="AG79" s="227">
        <f t="shared" si="27"/>
        <v>2</v>
      </c>
      <c r="AH79" s="227">
        <f t="shared" si="28"/>
        <v>2</v>
      </c>
      <c r="AI79" s="227">
        <f t="shared" si="29"/>
        <v>8</v>
      </c>
      <c r="AJ79" s="227">
        <f t="shared" si="30"/>
        <v>6</v>
      </c>
      <c r="AK79" s="227">
        <f t="shared" si="31"/>
        <v>4</v>
      </c>
      <c r="AL79" s="227">
        <f t="shared" si="32"/>
        <v>0</v>
      </c>
      <c r="AM79" s="227">
        <f t="shared" si="33"/>
        <v>11</v>
      </c>
      <c r="AN79" s="227">
        <f t="shared" si="34"/>
        <v>4</v>
      </c>
      <c r="AO79" s="261">
        <f t="shared" si="20"/>
        <v>52</v>
      </c>
    </row>
    <row r="80" spans="1:41" ht="15.6">
      <c r="A80">
        <f t="shared" si="35"/>
        <v>64</v>
      </c>
      <c r="B80" s="191" t="str">
        <f>C80&amp;":"&amp;COUNTIF($C$6:C80,C80)</f>
        <v>64:2</v>
      </c>
      <c r="C80" s="148">
        <f t="shared" si="36"/>
        <v>64</v>
      </c>
      <c r="D80" s="262">
        <f>'model (2)'!D80</f>
        <v>2</v>
      </c>
      <c r="E80" s="262">
        <f>'model (2)'!E80</f>
        <v>1</v>
      </c>
      <c r="F80" s="262">
        <f>'model (2)'!F80</f>
        <v>2</v>
      </c>
      <c r="G80" s="262">
        <f>'model (2)'!G80</f>
        <v>1</v>
      </c>
      <c r="H80" s="262">
        <f>'model (2)'!H80</f>
        <v>2</v>
      </c>
      <c r="I80" s="262">
        <f>'model (2)'!I80</f>
        <v>2</v>
      </c>
      <c r="J80" s="262">
        <f>'model (2)'!J80</f>
        <v>2</v>
      </c>
      <c r="K80" s="262">
        <f>'model (2)'!K80</f>
        <v>2</v>
      </c>
      <c r="L80" s="262">
        <f>'model (2)'!L80</f>
        <v>2</v>
      </c>
      <c r="M80" s="262">
        <f>'model (2)'!M80</f>
        <v>2</v>
      </c>
      <c r="N80" s="262">
        <f>'model (2)'!N80</f>
        <v>10</v>
      </c>
      <c r="O80" s="262">
        <f>'model (2)'!O80</f>
        <v>9</v>
      </c>
      <c r="P80" s="262">
        <f>'model (2)'!P80</f>
        <v>13</v>
      </c>
      <c r="Q80" s="262">
        <f>'model (2)'!Q80</f>
        <v>12</v>
      </c>
      <c r="R80" s="262">
        <f>'model (2)'!R80</f>
        <v>0</v>
      </c>
      <c r="S80" s="262">
        <f>'model (2)'!S80</f>
        <v>2</v>
      </c>
      <c r="V80" s="2">
        <v>75</v>
      </c>
      <c r="W80" s="1" t="str">
        <f>X80&amp;":"&amp;COUNTIF($X$6:X80,X80)</f>
        <v>48:3</v>
      </c>
      <c r="X80" s="264">
        <f>Entry!U83</f>
        <v>48</v>
      </c>
      <c r="Y80" s="227">
        <f t="shared" si="37"/>
        <v>2</v>
      </c>
      <c r="Z80" s="227">
        <f t="shared" si="21"/>
        <v>2</v>
      </c>
      <c r="AA80" s="227">
        <f t="shared" si="22"/>
        <v>2</v>
      </c>
      <c r="AB80" s="227">
        <f t="shared" ref="AB80:AB143" si="38">IFERROR(VLOOKUP($W80,$B$6:$S$3008,6,FALSE),VLOOKUP(X80,$C$6:$S$3008,5,FALSE))</f>
        <v>1</v>
      </c>
      <c r="AC80" s="227">
        <f t="shared" si="23"/>
        <v>2</v>
      </c>
      <c r="AD80" s="227">
        <f t="shared" si="24"/>
        <v>2</v>
      </c>
      <c r="AE80" s="227">
        <f t="shared" si="25"/>
        <v>2</v>
      </c>
      <c r="AF80" s="227">
        <f t="shared" si="26"/>
        <v>2</v>
      </c>
      <c r="AG80" s="227">
        <f t="shared" si="27"/>
        <v>2</v>
      </c>
      <c r="AH80" s="227">
        <f t="shared" si="28"/>
        <v>2</v>
      </c>
      <c r="AI80" s="227">
        <f t="shared" si="29"/>
        <v>9</v>
      </c>
      <c r="AJ80" s="227">
        <f t="shared" si="30"/>
        <v>5</v>
      </c>
      <c r="AK80" s="227">
        <f t="shared" si="31"/>
        <v>10</v>
      </c>
      <c r="AL80" s="227">
        <f t="shared" si="32"/>
        <v>1</v>
      </c>
      <c r="AM80" s="227">
        <f t="shared" si="33"/>
        <v>1</v>
      </c>
      <c r="AN80" s="227">
        <f t="shared" si="34"/>
        <v>3</v>
      </c>
      <c r="AO80" s="261">
        <f t="shared" ref="AO80:AO143" si="39">SUM(Y80:AN80)</f>
        <v>48</v>
      </c>
    </row>
    <row r="81" spans="1:41" ht="15.6">
      <c r="A81">
        <f t="shared" si="35"/>
        <v>54</v>
      </c>
      <c r="B81" s="191"/>
      <c r="C81" s="148">
        <f t="shared" si="36"/>
        <v>54</v>
      </c>
      <c r="D81" s="262">
        <f>'model (2)'!D81</f>
        <v>2</v>
      </c>
      <c r="E81" s="262">
        <f>'model (2)'!E81</f>
        <v>2</v>
      </c>
      <c r="F81" s="262">
        <f>'model (2)'!F81</f>
        <v>2</v>
      </c>
      <c r="G81" s="262">
        <f>'model (2)'!G81</f>
        <v>2</v>
      </c>
      <c r="H81" s="262">
        <f>'model (2)'!H81</f>
        <v>2</v>
      </c>
      <c r="I81" s="262">
        <f>'model (2)'!I81</f>
        <v>2</v>
      </c>
      <c r="J81" s="262">
        <f>'model (2)'!J81</f>
        <v>2</v>
      </c>
      <c r="K81" s="262">
        <f>'model (2)'!K81</f>
        <v>2</v>
      </c>
      <c r="L81" s="262">
        <f>'model (2)'!L81</f>
        <v>2</v>
      </c>
      <c r="M81" s="262">
        <f>'model (2)'!M81</f>
        <v>2</v>
      </c>
      <c r="N81" s="262">
        <f>'model (2)'!N81</f>
        <v>6</v>
      </c>
      <c r="O81" s="262">
        <f>'model (2)'!O81</f>
        <v>2</v>
      </c>
      <c r="P81" s="262">
        <f>'model (2)'!P81</f>
        <v>2</v>
      </c>
      <c r="Q81" s="262">
        <f>'model (2)'!Q81</f>
        <v>14</v>
      </c>
      <c r="R81" s="262">
        <f>'model (2)'!R81</f>
        <v>0</v>
      </c>
      <c r="S81" s="262">
        <f>'model (2)'!S81</f>
        <v>10</v>
      </c>
      <c r="T81" s="263"/>
      <c r="V81" s="2">
        <v>76</v>
      </c>
      <c r="W81" s="1" t="str">
        <f>X81&amp;":"&amp;COUNTIF($X$6:X81,X81)</f>
        <v>57:3</v>
      </c>
      <c r="X81" s="264">
        <f>Entry!U84</f>
        <v>57</v>
      </c>
      <c r="Y81" s="227">
        <f t="shared" si="37"/>
        <v>2</v>
      </c>
      <c r="Z81" s="227">
        <f t="shared" si="21"/>
        <v>1</v>
      </c>
      <c r="AA81" s="227">
        <f t="shared" si="22"/>
        <v>2</v>
      </c>
      <c r="AB81" s="227">
        <f t="shared" si="38"/>
        <v>2</v>
      </c>
      <c r="AC81" s="227">
        <f t="shared" si="23"/>
        <v>2</v>
      </c>
      <c r="AD81" s="227">
        <f t="shared" si="24"/>
        <v>2</v>
      </c>
      <c r="AE81" s="227">
        <f t="shared" si="25"/>
        <v>2</v>
      </c>
      <c r="AF81" s="227">
        <f t="shared" si="26"/>
        <v>2</v>
      </c>
      <c r="AG81" s="227">
        <f t="shared" si="27"/>
        <v>2</v>
      </c>
      <c r="AH81" s="227">
        <f t="shared" si="28"/>
        <v>2</v>
      </c>
      <c r="AI81" s="227">
        <f t="shared" si="29"/>
        <v>9</v>
      </c>
      <c r="AJ81" s="227">
        <f t="shared" si="30"/>
        <v>1</v>
      </c>
      <c r="AK81" s="227">
        <f t="shared" si="31"/>
        <v>14</v>
      </c>
      <c r="AL81" s="227">
        <f t="shared" si="32"/>
        <v>6</v>
      </c>
      <c r="AM81" s="227">
        <f t="shared" si="33"/>
        <v>0</v>
      </c>
      <c r="AN81" s="227">
        <f t="shared" si="34"/>
        <v>8</v>
      </c>
      <c r="AO81" s="261">
        <f t="shared" si="39"/>
        <v>57</v>
      </c>
    </row>
    <row r="82" spans="1:41" ht="15.6">
      <c r="A82">
        <f t="shared" si="35"/>
        <v>61</v>
      </c>
      <c r="B82" s="191" t="str">
        <f>C82&amp;":"&amp;COUNTIF($C$6:C82,C82)</f>
        <v>61:6</v>
      </c>
      <c r="C82" s="148">
        <f t="shared" si="36"/>
        <v>61</v>
      </c>
      <c r="D82" s="262">
        <f>'model (2)'!D82</f>
        <v>2</v>
      </c>
      <c r="E82" s="262">
        <f>'model (2)'!E82</f>
        <v>1</v>
      </c>
      <c r="F82" s="262">
        <f>'model (2)'!F82</f>
        <v>2</v>
      </c>
      <c r="G82" s="262">
        <f>'model (2)'!G82</f>
        <v>2</v>
      </c>
      <c r="H82" s="262">
        <f>'model (2)'!H82</f>
        <v>2</v>
      </c>
      <c r="I82" s="262">
        <f>'model (2)'!I82</f>
        <v>2</v>
      </c>
      <c r="J82" s="262">
        <f>'model (2)'!J82</f>
        <v>2</v>
      </c>
      <c r="K82" s="262">
        <f>'model (2)'!K82</f>
        <v>2</v>
      </c>
      <c r="L82" s="262">
        <f>'model (2)'!L82</f>
        <v>2</v>
      </c>
      <c r="M82" s="262">
        <f>'model (2)'!M82</f>
        <v>2</v>
      </c>
      <c r="N82" s="262">
        <f>'model (2)'!N82</f>
        <v>9</v>
      </c>
      <c r="O82" s="262">
        <f>'model (2)'!O82</f>
        <v>1</v>
      </c>
      <c r="P82" s="262">
        <f>'model (2)'!P82</f>
        <v>12</v>
      </c>
      <c r="Q82" s="262">
        <f>'model (2)'!Q82</f>
        <v>9</v>
      </c>
      <c r="R82" s="262">
        <f>'model (2)'!R82</f>
        <v>4</v>
      </c>
      <c r="S82" s="262">
        <f>'model (2)'!S82</f>
        <v>7</v>
      </c>
      <c r="T82" s="263"/>
      <c r="V82" s="2">
        <v>77</v>
      </c>
      <c r="W82" s="1" t="str">
        <f>X82&amp;":"&amp;COUNTIF($X$6:X82,X82)</f>
        <v>55:2</v>
      </c>
      <c r="X82" s="264">
        <f>Entry!U85</f>
        <v>55</v>
      </c>
      <c r="Y82" s="227">
        <f t="shared" si="37"/>
        <v>2</v>
      </c>
      <c r="Z82" s="227">
        <f t="shared" si="21"/>
        <v>2</v>
      </c>
      <c r="AA82" s="227">
        <f t="shared" si="22"/>
        <v>2</v>
      </c>
      <c r="AB82" s="227">
        <f t="shared" si="38"/>
        <v>1</v>
      </c>
      <c r="AC82" s="227">
        <f t="shared" si="23"/>
        <v>2</v>
      </c>
      <c r="AD82" s="227">
        <f t="shared" si="24"/>
        <v>2</v>
      </c>
      <c r="AE82" s="227">
        <f t="shared" si="25"/>
        <v>2</v>
      </c>
      <c r="AF82" s="227">
        <f t="shared" si="26"/>
        <v>2</v>
      </c>
      <c r="AG82" s="227">
        <f t="shared" si="27"/>
        <v>2</v>
      </c>
      <c r="AH82" s="227">
        <f t="shared" si="28"/>
        <v>2</v>
      </c>
      <c r="AI82" s="227">
        <f t="shared" si="29"/>
        <v>9</v>
      </c>
      <c r="AJ82" s="227">
        <f t="shared" si="30"/>
        <v>0</v>
      </c>
      <c r="AK82" s="227">
        <f t="shared" si="31"/>
        <v>12</v>
      </c>
      <c r="AL82" s="227">
        <f t="shared" si="32"/>
        <v>5</v>
      </c>
      <c r="AM82" s="227">
        <f t="shared" si="33"/>
        <v>8</v>
      </c>
      <c r="AN82" s="227">
        <f t="shared" si="34"/>
        <v>2</v>
      </c>
      <c r="AO82" s="261">
        <f t="shared" si="39"/>
        <v>55</v>
      </c>
    </row>
    <row r="83" spans="1:41" ht="15.6">
      <c r="A83">
        <f t="shared" si="35"/>
        <v>65</v>
      </c>
      <c r="B83" s="191" t="str">
        <f>C83&amp;":"&amp;COUNTIF($C$6:C83,C83)</f>
        <v>65:1</v>
      </c>
      <c r="C83" s="148">
        <f t="shared" si="36"/>
        <v>65</v>
      </c>
      <c r="D83" s="262">
        <f>'model (2)'!D83</f>
        <v>2</v>
      </c>
      <c r="E83" s="262">
        <f>'model (2)'!E83</f>
        <v>2</v>
      </c>
      <c r="F83" s="262">
        <f>'model (2)'!F83</f>
        <v>2</v>
      </c>
      <c r="G83" s="262">
        <f>'model (2)'!G83</f>
        <v>1</v>
      </c>
      <c r="H83" s="262">
        <f>'model (2)'!H83</f>
        <v>2</v>
      </c>
      <c r="I83" s="262">
        <f>'model (2)'!I83</f>
        <v>2</v>
      </c>
      <c r="J83" s="262">
        <f>'model (2)'!J83</f>
        <v>2</v>
      </c>
      <c r="K83" s="262">
        <f>'model (2)'!K83</f>
        <v>2</v>
      </c>
      <c r="L83" s="262">
        <f>'model (2)'!L83</f>
        <v>2</v>
      </c>
      <c r="M83" s="262">
        <f>'model (2)'!M83</f>
        <v>2</v>
      </c>
      <c r="N83" s="262">
        <f>'model (2)'!N83</f>
        <v>9</v>
      </c>
      <c r="O83" s="262">
        <f>'model (2)'!O83</f>
        <v>4</v>
      </c>
      <c r="P83" s="262">
        <f>'model (2)'!P83</f>
        <v>13</v>
      </c>
      <c r="Q83" s="262">
        <f>'model (2)'!Q83</f>
        <v>5</v>
      </c>
      <c r="R83" s="262">
        <f>'model (2)'!R83</f>
        <v>10</v>
      </c>
      <c r="S83" s="262">
        <f>'model (2)'!S83</f>
        <v>5</v>
      </c>
      <c r="T83" s="263"/>
      <c r="V83" s="2">
        <v>78</v>
      </c>
      <c r="W83" s="1" t="str">
        <f>X83&amp;":"&amp;COUNTIF($X$6:X83,X83)</f>
        <v>67:4</v>
      </c>
      <c r="X83" s="264">
        <f>Entry!U86</f>
        <v>67</v>
      </c>
      <c r="Y83" s="227">
        <f t="shared" si="37"/>
        <v>2</v>
      </c>
      <c r="Z83" s="227">
        <f t="shared" si="21"/>
        <v>2</v>
      </c>
      <c r="AA83" s="227">
        <f t="shared" si="22"/>
        <v>2</v>
      </c>
      <c r="AB83" s="227">
        <f t="shared" si="38"/>
        <v>2</v>
      </c>
      <c r="AC83" s="227">
        <f t="shared" si="23"/>
        <v>2</v>
      </c>
      <c r="AD83" s="227">
        <f t="shared" si="24"/>
        <v>2</v>
      </c>
      <c r="AE83" s="227">
        <f t="shared" si="25"/>
        <v>2</v>
      </c>
      <c r="AF83" s="227">
        <f t="shared" si="26"/>
        <v>2</v>
      </c>
      <c r="AG83" s="227">
        <f t="shared" si="27"/>
        <v>2</v>
      </c>
      <c r="AH83" s="227">
        <f t="shared" si="28"/>
        <v>2</v>
      </c>
      <c r="AI83" s="227">
        <f t="shared" si="29"/>
        <v>9</v>
      </c>
      <c r="AJ83" s="227">
        <f t="shared" si="30"/>
        <v>13</v>
      </c>
      <c r="AK83" s="227">
        <f t="shared" si="31"/>
        <v>7</v>
      </c>
      <c r="AL83" s="227">
        <f t="shared" si="32"/>
        <v>8</v>
      </c>
      <c r="AM83" s="227">
        <f t="shared" si="33"/>
        <v>9</v>
      </c>
      <c r="AN83" s="227">
        <f t="shared" si="34"/>
        <v>1</v>
      </c>
      <c r="AO83" s="261">
        <f t="shared" si="39"/>
        <v>67</v>
      </c>
    </row>
    <row r="84" spans="1:41" ht="15.6">
      <c r="A84">
        <f t="shared" si="35"/>
        <v>67</v>
      </c>
      <c r="B84" s="191"/>
      <c r="C84" s="148">
        <f t="shared" si="36"/>
        <v>67</v>
      </c>
      <c r="D84" s="262">
        <f>'model (2)'!D84</f>
        <v>2</v>
      </c>
      <c r="E84" s="262">
        <f>'model (2)'!E84</f>
        <v>2</v>
      </c>
      <c r="F84" s="262">
        <f>'model (2)'!F84</f>
        <v>2</v>
      </c>
      <c r="G84" s="262">
        <f>'model (2)'!G84</f>
        <v>2</v>
      </c>
      <c r="H84" s="262">
        <f>'model (2)'!H84</f>
        <v>2</v>
      </c>
      <c r="I84" s="262">
        <f>'model (2)'!I84</f>
        <v>2</v>
      </c>
      <c r="J84" s="262">
        <f>'model (2)'!J84</f>
        <v>2</v>
      </c>
      <c r="K84" s="262">
        <f>'model (2)'!K84</f>
        <v>2</v>
      </c>
      <c r="L84" s="262">
        <f>'model (2)'!L84</f>
        <v>2</v>
      </c>
      <c r="M84" s="262">
        <f>'model (2)'!M84</f>
        <v>2</v>
      </c>
      <c r="N84" s="262">
        <f>'model (2)'!N84</f>
        <v>8</v>
      </c>
      <c r="O84" s="262">
        <f>'model (2)'!O84</f>
        <v>13</v>
      </c>
      <c r="P84" s="262">
        <f>'model (2)'!P84</f>
        <v>4</v>
      </c>
      <c r="Q84" s="262">
        <f>'model (2)'!Q84</f>
        <v>10</v>
      </c>
      <c r="R84" s="262">
        <f>'model (2)'!R84</f>
        <v>11</v>
      </c>
      <c r="S84" s="262">
        <f>'model (2)'!S84</f>
        <v>1</v>
      </c>
      <c r="T84" s="263"/>
      <c r="V84" s="2">
        <v>79</v>
      </c>
      <c r="W84" s="1" t="str">
        <f>X84&amp;":"&amp;COUNTIF($X$6:X84,X84)</f>
        <v>62:5</v>
      </c>
      <c r="X84" s="264">
        <f>Entry!U87</f>
        <v>62</v>
      </c>
      <c r="Y84" s="227">
        <f t="shared" si="37"/>
        <v>2</v>
      </c>
      <c r="Z84" s="227">
        <f t="shared" si="21"/>
        <v>1</v>
      </c>
      <c r="AA84" s="227">
        <f t="shared" si="22"/>
        <v>2</v>
      </c>
      <c r="AB84" s="227">
        <f t="shared" si="38"/>
        <v>2</v>
      </c>
      <c r="AC84" s="227">
        <f t="shared" si="23"/>
        <v>2</v>
      </c>
      <c r="AD84" s="227">
        <f t="shared" si="24"/>
        <v>2</v>
      </c>
      <c r="AE84" s="227">
        <f t="shared" si="25"/>
        <v>2</v>
      </c>
      <c r="AF84" s="227">
        <f t="shared" si="26"/>
        <v>2</v>
      </c>
      <c r="AG84" s="227">
        <f t="shared" si="27"/>
        <v>2</v>
      </c>
      <c r="AH84" s="227">
        <f t="shared" si="28"/>
        <v>2</v>
      </c>
      <c r="AI84" s="227">
        <f t="shared" si="29"/>
        <v>5</v>
      </c>
      <c r="AJ84" s="227">
        <f t="shared" si="30"/>
        <v>2</v>
      </c>
      <c r="AK84" s="227">
        <f t="shared" si="31"/>
        <v>13</v>
      </c>
      <c r="AL84" s="227">
        <f t="shared" si="32"/>
        <v>5</v>
      </c>
      <c r="AM84" s="227">
        <f t="shared" si="33"/>
        <v>10</v>
      </c>
      <c r="AN84" s="227">
        <f t="shared" si="34"/>
        <v>8</v>
      </c>
      <c r="AO84" s="261">
        <f t="shared" si="39"/>
        <v>62</v>
      </c>
    </row>
    <row r="85" spans="1:41" ht="15.6">
      <c r="A85">
        <f t="shared" si="35"/>
        <v>63</v>
      </c>
      <c r="B85" s="191"/>
      <c r="C85" s="148">
        <f t="shared" si="36"/>
        <v>63</v>
      </c>
      <c r="D85" s="262">
        <f>'model (2)'!D85</f>
        <v>2</v>
      </c>
      <c r="E85" s="262">
        <f>'model (2)'!E85</f>
        <v>2</v>
      </c>
      <c r="F85" s="262">
        <f>'model (2)'!F85</f>
        <v>2</v>
      </c>
      <c r="G85" s="262">
        <f>'model (2)'!G85</f>
        <v>2</v>
      </c>
      <c r="H85" s="262">
        <f>'model (2)'!H85</f>
        <v>2</v>
      </c>
      <c r="I85" s="262">
        <f>'model (2)'!I85</f>
        <v>2</v>
      </c>
      <c r="J85" s="262">
        <f>'model (2)'!J85</f>
        <v>2</v>
      </c>
      <c r="K85" s="262">
        <f>'model (2)'!K85</f>
        <v>2</v>
      </c>
      <c r="L85" s="262">
        <f>'model (2)'!L85</f>
        <v>2</v>
      </c>
      <c r="M85" s="262">
        <f>'model (2)'!M85</f>
        <v>2</v>
      </c>
      <c r="N85" s="262">
        <f>'model (2)'!N85</f>
        <v>5</v>
      </c>
      <c r="O85" s="262">
        <f>'model (2)'!O85</f>
        <v>7</v>
      </c>
      <c r="P85" s="262">
        <f>'model (2)'!P85</f>
        <v>14</v>
      </c>
      <c r="Q85" s="262">
        <f>'model (2)'!Q85</f>
        <v>4</v>
      </c>
      <c r="R85" s="262">
        <f>'model (2)'!R85</f>
        <v>9</v>
      </c>
      <c r="S85" s="262">
        <f>'model (2)'!S85</f>
        <v>4</v>
      </c>
      <c r="T85" s="263"/>
      <c r="V85" s="2">
        <v>80</v>
      </c>
      <c r="W85" s="1" t="str">
        <f>X85&amp;":"&amp;COUNTIF($X$6:X85,X85)</f>
        <v>63:5</v>
      </c>
      <c r="X85" s="264">
        <f>Entry!U88</f>
        <v>63</v>
      </c>
      <c r="Y85" s="227">
        <f t="shared" si="37"/>
        <v>2</v>
      </c>
      <c r="Z85" s="227">
        <f t="shared" si="21"/>
        <v>2</v>
      </c>
      <c r="AA85" s="227">
        <f t="shared" si="22"/>
        <v>2</v>
      </c>
      <c r="AB85" s="227">
        <f t="shared" si="38"/>
        <v>1</v>
      </c>
      <c r="AC85" s="227">
        <f t="shared" si="23"/>
        <v>2</v>
      </c>
      <c r="AD85" s="227">
        <f t="shared" si="24"/>
        <v>2</v>
      </c>
      <c r="AE85" s="227">
        <f t="shared" si="25"/>
        <v>2</v>
      </c>
      <c r="AF85" s="227">
        <f t="shared" si="26"/>
        <v>2</v>
      </c>
      <c r="AG85" s="227">
        <f t="shared" si="27"/>
        <v>2</v>
      </c>
      <c r="AH85" s="227">
        <f t="shared" si="28"/>
        <v>2</v>
      </c>
      <c r="AI85" s="227">
        <f t="shared" si="29"/>
        <v>5</v>
      </c>
      <c r="AJ85" s="227">
        <f t="shared" si="30"/>
        <v>10</v>
      </c>
      <c r="AK85" s="227">
        <f t="shared" si="31"/>
        <v>13</v>
      </c>
      <c r="AL85" s="227">
        <f t="shared" si="32"/>
        <v>5</v>
      </c>
      <c r="AM85" s="227">
        <f t="shared" si="33"/>
        <v>3</v>
      </c>
      <c r="AN85" s="227">
        <f t="shared" si="34"/>
        <v>8</v>
      </c>
      <c r="AO85" s="261">
        <f t="shared" si="39"/>
        <v>63</v>
      </c>
    </row>
    <row r="86" spans="1:41" ht="15.6">
      <c r="A86">
        <f t="shared" si="35"/>
        <v>55</v>
      </c>
      <c r="B86" s="191" t="str">
        <f>C86&amp;":"&amp;COUNTIF($C$6:C86,C86)</f>
        <v>55:2</v>
      </c>
      <c r="C86" s="148">
        <f t="shared" si="36"/>
        <v>55</v>
      </c>
      <c r="D86" s="262">
        <f>'model (2)'!D86</f>
        <v>2</v>
      </c>
      <c r="E86" s="262">
        <f>'model (2)'!E86</f>
        <v>2</v>
      </c>
      <c r="F86" s="262">
        <f>'model (2)'!F86</f>
        <v>2</v>
      </c>
      <c r="G86" s="262">
        <f>'model (2)'!G86</f>
        <v>1</v>
      </c>
      <c r="H86" s="262">
        <f>'model (2)'!H86</f>
        <v>2</v>
      </c>
      <c r="I86" s="262">
        <f>'model (2)'!I86</f>
        <v>2</v>
      </c>
      <c r="J86" s="262">
        <f>'model (2)'!J86</f>
        <v>2</v>
      </c>
      <c r="K86" s="262">
        <f>'model (2)'!K86</f>
        <v>2</v>
      </c>
      <c r="L86" s="262">
        <f>'model (2)'!L86</f>
        <v>2</v>
      </c>
      <c r="M86" s="262">
        <f>'model (2)'!M86</f>
        <v>2</v>
      </c>
      <c r="N86" s="262">
        <f>'model (2)'!N86</f>
        <v>9</v>
      </c>
      <c r="O86" s="262">
        <f>'model (2)'!O86</f>
        <v>0</v>
      </c>
      <c r="P86" s="262">
        <f>'model (2)'!P86</f>
        <v>12</v>
      </c>
      <c r="Q86" s="262">
        <f>'model (2)'!Q86</f>
        <v>5</v>
      </c>
      <c r="R86" s="262">
        <f>'model (2)'!R86</f>
        <v>8</v>
      </c>
      <c r="S86" s="262">
        <f>'model (2)'!S86</f>
        <v>2</v>
      </c>
      <c r="T86" s="263"/>
      <c r="V86" s="2">
        <v>81</v>
      </c>
      <c r="W86" s="1" t="str">
        <f>X86&amp;":"&amp;COUNTIF($X$6:X86,X86)</f>
        <v>63:6</v>
      </c>
      <c r="X86" s="264">
        <f>Entry!U89</f>
        <v>63</v>
      </c>
      <c r="Y86" s="227">
        <f t="shared" si="37"/>
        <v>2</v>
      </c>
      <c r="Z86" s="227">
        <f t="shared" si="21"/>
        <v>1</v>
      </c>
      <c r="AA86" s="227">
        <f t="shared" si="22"/>
        <v>2</v>
      </c>
      <c r="AB86" s="227">
        <f t="shared" si="38"/>
        <v>1</v>
      </c>
      <c r="AC86" s="227">
        <f t="shared" si="23"/>
        <v>2</v>
      </c>
      <c r="AD86" s="227">
        <f t="shared" si="24"/>
        <v>2</v>
      </c>
      <c r="AE86" s="227">
        <f t="shared" si="25"/>
        <v>2</v>
      </c>
      <c r="AF86" s="227">
        <f t="shared" si="26"/>
        <v>2</v>
      </c>
      <c r="AG86" s="227">
        <f t="shared" si="27"/>
        <v>2</v>
      </c>
      <c r="AH86" s="227">
        <f t="shared" si="28"/>
        <v>2</v>
      </c>
      <c r="AI86" s="227">
        <f t="shared" si="29"/>
        <v>7</v>
      </c>
      <c r="AJ86" s="227">
        <f t="shared" si="30"/>
        <v>14</v>
      </c>
      <c r="AK86" s="227">
        <f t="shared" si="31"/>
        <v>2</v>
      </c>
      <c r="AL86" s="227">
        <f t="shared" si="32"/>
        <v>3</v>
      </c>
      <c r="AM86" s="227">
        <f t="shared" si="33"/>
        <v>14</v>
      </c>
      <c r="AN86" s="227">
        <f t="shared" si="34"/>
        <v>5</v>
      </c>
      <c r="AO86" s="261">
        <f t="shared" si="39"/>
        <v>63</v>
      </c>
    </row>
    <row r="87" spans="1:41" ht="15.6">
      <c r="A87">
        <f t="shared" si="35"/>
        <v>53</v>
      </c>
      <c r="B87" s="191" t="str">
        <f>C87&amp;":"&amp;COUNTIF($C$6:C87,C87)</f>
        <v>53:2</v>
      </c>
      <c r="C87" s="148">
        <f t="shared" si="36"/>
        <v>53</v>
      </c>
      <c r="D87" s="262">
        <f>'model (2)'!D87</f>
        <v>2</v>
      </c>
      <c r="E87" s="262">
        <f>'model (2)'!E87</f>
        <v>2</v>
      </c>
      <c r="F87" s="262">
        <f>'model (2)'!F87</f>
        <v>2</v>
      </c>
      <c r="G87" s="262">
        <f>'model (2)'!G87</f>
        <v>2</v>
      </c>
      <c r="H87" s="262">
        <f>'model (2)'!H87</f>
        <v>2</v>
      </c>
      <c r="I87" s="262">
        <f>'model (2)'!I87</f>
        <v>2</v>
      </c>
      <c r="J87" s="262">
        <f>'model (2)'!J87</f>
        <v>2</v>
      </c>
      <c r="K87" s="262">
        <f>'model (2)'!K87</f>
        <v>2</v>
      </c>
      <c r="L87" s="262">
        <f>'model (2)'!L87</f>
        <v>2</v>
      </c>
      <c r="M87" s="262">
        <f>'model (2)'!M87</f>
        <v>2</v>
      </c>
      <c r="N87" s="262">
        <f>'model (2)'!N87</f>
        <v>7</v>
      </c>
      <c r="O87" s="262">
        <f>'model (2)'!O87</f>
        <v>2</v>
      </c>
      <c r="P87" s="262">
        <f>'model (2)'!P87</f>
        <v>13</v>
      </c>
      <c r="Q87" s="262">
        <f>'model (2)'!Q87</f>
        <v>5</v>
      </c>
      <c r="R87" s="262">
        <f>'model (2)'!R87</f>
        <v>0</v>
      </c>
      <c r="S87" s="262">
        <f>'model (2)'!S87</f>
        <v>6</v>
      </c>
      <c r="T87" s="263"/>
      <c r="V87" s="2">
        <v>82</v>
      </c>
      <c r="W87" s="1" t="str">
        <f>X87&amp;":"&amp;COUNTIF($X$6:X87,X87)</f>
        <v>72:6</v>
      </c>
      <c r="X87" s="264">
        <f>Entry!U90</f>
        <v>72</v>
      </c>
      <c r="Y87" s="227">
        <f t="shared" si="37"/>
        <v>2</v>
      </c>
      <c r="Z87" s="227">
        <f t="shared" si="21"/>
        <v>2</v>
      </c>
      <c r="AA87" s="227">
        <f t="shared" si="22"/>
        <v>2</v>
      </c>
      <c r="AB87" s="227">
        <f t="shared" si="38"/>
        <v>1</v>
      </c>
      <c r="AC87" s="227">
        <f t="shared" si="23"/>
        <v>2</v>
      </c>
      <c r="AD87" s="227">
        <f t="shared" si="24"/>
        <v>2</v>
      </c>
      <c r="AE87" s="227">
        <f t="shared" si="25"/>
        <v>2</v>
      </c>
      <c r="AF87" s="227">
        <f t="shared" si="26"/>
        <v>2</v>
      </c>
      <c r="AG87" s="227">
        <f t="shared" si="27"/>
        <v>2</v>
      </c>
      <c r="AH87" s="227">
        <f t="shared" si="28"/>
        <v>2</v>
      </c>
      <c r="AI87" s="227">
        <f t="shared" si="29"/>
        <v>10</v>
      </c>
      <c r="AJ87" s="227">
        <f t="shared" si="30"/>
        <v>10</v>
      </c>
      <c r="AK87" s="227">
        <f t="shared" si="31"/>
        <v>6</v>
      </c>
      <c r="AL87" s="227">
        <f t="shared" si="32"/>
        <v>8</v>
      </c>
      <c r="AM87" s="227">
        <f t="shared" si="33"/>
        <v>11</v>
      </c>
      <c r="AN87" s="227">
        <f t="shared" si="34"/>
        <v>8</v>
      </c>
      <c r="AO87" s="261">
        <f t="shared" si="39"/>
        <v>72</v>
      </c>
    </row>
    <row r="88" spans="1:41" ht="15.6">
      <c r="A88">
        <f t="shared" si="35"/>
        <v>51</v>
      </c>
      <c r="B88" s="191" t="str">
        <f>C88&amp;":"&amp;COUNTIF($C$6:C88,C88)</f>
        <v>51:2</v>
      </c>
      <c r="C88" s="148">
        <f t="shared" si="36"/>
        <v>51</v>
      </c>
      <c r="D88" s="262">
        <f>'model (2)'!D88</f>
        <v>2</v>
      </c>
      <c r="E88" s="262">
        <f>'model (2)'!E88</f>
        <v>2</v>
      </c>
      <c r="F88" s="262">
        <f>'model (2)'!F88</f>
        <v>2</v>
      </c>
      <c r="G88" s="262">
        <f>'model (2)'!G88</f>
        <v>1</v>
      </c>
      <c r="H88" s="262">
        <f>'model (2)'!H88</f>
        <v>2</v>
      </c>
      <c r="I88" s="262">
        <f>'model (2)'!I88</f>
        <v>2</v>
      </c>
      <c r="J88" s="262">
        <f>'model (2)'!J88</f>
        <v>2</v>
      </c>
      <c r="K88" s="262">
        <f>'model (2)'!K88</f>
        <v>2</v>
      </c>
      <c r="L88" s="262">
        <f>'model (2)'!L88</f>
        <v>2</v>
      </c>
      <c r="M88" s="262">
        <f>'model (2)'!M88</f>
        <v>2</v>
      </c>
      <c r="N88" s="262">
        <f>'model (2)'!N88</f>
        <v>9</v>
      </c>
      <c r="O88" s="262">
        <f>'model (2)'!O88</f>
        <v>7</v>
      </c>
      <c r="P88" s="262">
        <f>'model (2)'!P88</f>
        <v>5</v>
      </c>
      <c r="Q88" s="262">
        <f>'model (2)'!Q88</f>
        <v>7</v>
      </c>
      <c r="R88" s="262">
        <f>'model (2)'!R88</f>
        <v>4</v>
      </c>
      <c r="S88" s="262">
        <f>'model (2)'!S88</f>
        <v>0</v>
      </c>
      <c r="T88" s="263"/>
      <c r="V88" s="2">
        <v>83</v>
      </c>
      <c r="W88" s="1"/>
      <c r="X88" s="264">
        <f>Entry!U91</f>
        <v>68</v>
      </c>
      <c r="Y88" s="227">
        <f t="shared" si="37"/>
        <v>2</v>
      </c>
      <c r="Z88" s="227">
        <f t="shared" si="21"/>
        <v>1</v>
      </c>
      <c r="AA88" s="227">
        <f t="shared" si="22"/>
        <v>2</v>
      </c>
      <c r="AB88" s="227">
        <f t="shared" si="38"/>
        <v>1</v>
      </c>
      <c r="AC88" s="227">
        <f t="shared" si="23"/>
        <v>2</v>
      </c>
      <c r="AD88" s="227">
        <f t="shared" si="24"/>
        <v>2</v>
      </c>
      <c r="AE88" s="227">
        <f t="shared" si="25"/>
        <v>2</v>
      </c>
      <c r="AF88" s="227">
        <f t="shared" si="26"/>
        <v>2</v>
      </c>
      <c r="AG88" s="227">
        <f t="shared" si="27"/>
        <v>2</v>
      </c>
      <c r="AH88" s="227">
        <f t="shared" si="28"/>
        <v>2</v>
      </c>
      <c r="AI88" s="227">
        <f t="shared" si="29"/>
        <v>6</v>
      </c>
      <c r="AJ88" s="227">
        <f t="shared" si="30"/>
        <v>13</v>
      </c>
      <c r="AK88" s="227">
        <f t="shared" si="31"/>
        <v>1</v>
      </c>
      <c r="AL88" s="227">
        <f t="shared" si="32"/>
        <v>7</v>
      </c>
      <c r="AM88" s="227">
        <f t="shared" si="33"/>
        <v>10</v>
      </c>
      <c r="AN88" s="227">
        <f t="shared" si="34"/>
        <v>13</v>
      </c>
      <c r="AO88" s="261">
        <f t="shared" si="39"/>
        <v>68</v>
      </c>
    </row>
    <row r="89" spans="1:41" ht="15.6">
      <c r="A89">
        <f t="shared" si="35"/>
        <v>68</v>
      </c>
      <c r="B89" s="191" t="str">
        <f>C89&amp;":"&amp;COUNTIF($C$6:C89,C89)</f>
        <v>68:7</v>
      </c>
      <c r="C89" s="148">
        <f t="shared" si="36"/>
        <v>68</v>
      </c>
      <c r="D89" s="262">
        <f>'model (2)'!D89</f>
        <v>2</v>
      </c>
      <c r="E89" s="262">
        <f>'model (2)'!E89</f>
        <v>1</v>
      </c>
      <c r="F89" s="262">
        <f>'model (2)'!F89</f>
        <v>2</v>
      </c>
      <c r="G89" s="262">
        <f>'model (2)'!G89</f>
        <v>2</v>
      </c>
      <c r="H89" s="262">
        <f>'model (2)'!H89</f>
        <v>2</v>
      </c>
      <c r="I89" s="262">
        <f>'model (2)'!I89</f>
        <v>2</v>
      </c>
      <c r="J89" s="262">
        <f>'model (2)'!J89</f>
        <v>2</v>
      </c>
      <c r="K89" s="262">
        <f>'model (2)'!K89</f>
        <v>2</v>
      </c>
      <c r="L89" s="262">
        <f>'model (2)'!L89</f>
        <v>2</v>
      </c>
      <c r="M89" s="262">
        <f>'model (2)'!M89</f>
        <v>2</v>
      </c>
      <c r="N89" s="262">
        <f>'model (2)'!N89</f>
        <v>5</v>
      </c>
      <c r="O89" s="262">
        <f>'model (2)'!O89</f>
        <v>11</v>
      </c>
      <c r="P89" s="262">
        <f>'model (2)'!P89</f>
        <v>12</v>
      </c>
      <c r="Q89" s="262">
        <f>'model (2)'!Q89</f>
        <v>12</v>
      </c>
      <c r="R89" s="262">
        <f>'model (2)'!R89</f>
        <v>2</v>
      </c>
      <c r="S89" s="262">
        <f>'model (2)'!S89</f>
        <v>7</v>
      </c>
      <c r="T89" s="263"/>
      <c r="V89" s="2">
        <v>84</v>
      </c>
      <c r="W89" s="1" t="str">
        <f>X89&amp;":"&amp;COUNTIF($X$6:X89,X89)</f>
        <v>80:1</v>
      </c>
      <c r="X89" s="264">
        <f>Entry!U92</f>
        <v>80</v>
      </c>
      <c r="Y89" s="227">
        <f t="shared" si="37"/>
        <v>2</v>
      </c>
      <c r="Z89" s="227">
        <f t="shared" si="21"/>
        <v>2</v>
      </c>
      <c r="AA89" s="227">
        <f t="shared" si="22"/>
        <v>2</v>
      </c>
      <c r="AB89" s="227">
        <f t="shared" si="38"/>
        <v>1</v>
      </c>
      <c r="AC89" s="227">
        <f t="shared" si="23"/>
        <v>2</v>
      </c>
      <c r="AD89" s="227">
        <f t="shared" si="24"/>
        <v>2</v>
      </c>
      <c r="AE89" s="227">
        <f t="shared" si="25"/>
        <v>2</v>
      </c>
      <c r="AF89" s="227">
        <f t="shared" si="26"/>
        <v>2</v>
      </c>
      <c r="AG89" s="227">
        <f t="shared" si="27"/>
        <v>2</v>
      </c>
      <c r="AH89" s="227">
        <f t="shared" si="28"/>
        <v>2</v>
      </c>
      <c r="AI89" s="227">
        <f t="shared" si="29"/>
        <v>10</v>
      </c>
      <c r="AJ89" s="227">
        <f t="shared" si="30"/>
        <v>13</v>
      </c>
      <c r="AK89" s="227">
        <f t="shared" si="31"/>
        <v>5</v>
      </c>
      <c r="AL89" s="227">
        <f t="shared" si="32"/>
        <v>14</v>
      </c>
      <c r="AM89" s="227">
        <f t="shared" si="33"/>
        <v>10</v>
      </c>
      <c r="AN89" s="227">
        <f t="shared" si="34"/>
        <v>9</v>
      </c>
      <c r="AO89" s="261">
        <f t="shared" si="39"/>
        <v>80</v>
      </c>
    </row>
    <row r="90" spans="1:41" ht="15.6">
      <c r="A90">
        <f t="shared" si="35"/>
        <v>77</v>
      </c>
      <c r="B90" s="191" t="str">
        <f>C90&amp;":"&amp;COUNTIF($C$6:C90,C90)</f>
        <v>77:3</v>
      </c>
      <c r="C90" s="148">
        <f t="shared" si="36"/>
        <v>77</v>
      </c>
      <c r="D90" s="262">
        <f>'model (2)'!D90</f>
        <v>2</v>
      </c>
      <c r="E90" s="262">
        <f>'model (2)'!E90</f>
        <v>1</v>
      </c>
      <c r="F90" s="262">
        <f>'model (2)'!F90</f>
        <v>2</v>
      </c>
      <c r="G90" s="262">
        <f>'model (2)'!G90</f>
        <v>2</v>
      </c>
      <c r="H90" s="262">
        <f>'model (2)'!H90</f>
        <v>2</v>
      </c>
      <c r="I90" s="262">
        <f>'model (2)'!I90</f>
        <v>2</v>
      </c>
      <c r="J90" s="262">
        <f>'model (2)'!J90</f>
        <v>2</v>
      </c>
      <c r="K90" s="262">
        <f>'model (2)'!K90</f>
        <v>2</v>
      </c>
      <c r="L90" s="262">
        <f>'model (2)'!L90</f>
        <v>2</v>
      </c>
      <c r="M90" s="262">
        <f>'model (2)'!M90</f>
        <v>2</v>
      </c>
      <c r="N90" s="262">
        <f>'model (2)'!N90</f>
        <v>10</v>
      </c>
      <c r="O90" s="262">
        <f>'model (2)'!O90</f>
        <v>9</v>
      </c>
      <c r="P90" s="262">
        <f>'model (2)'!P90</f>
        <v>5</v>
      </c>
      <c r="Q90" s="262">
        <f>'model (2)'!Q90</f>
        <v>12</v>
      </c>
      <c r="R90" s="262">
        <f>'model (2)'!R90</f>
        <v>10</v>
      </c>
      <c r="S90" s="262">
        <f>'model (2)'!S90</f>
        <v>12</v>
      </c>
      <c r="T90" s="263"/>
      <c r="V90" s="2">
        <v>85</v>
      </c>
      <c r="W90" s="1" t="str">
        <f>X90&amp;":"&amp;COUNTIF($X$6:X90,X90)</f>
        <v>63:7</v>
      </c>
      <c r="X90" s="264">
        <f>Entry!U93</f>
        <v>63</v>
      </c>
      <c r="Y90" s="227">
        <f t="shared" si="37"/>
        <v>2</v>
      </c>
      <c r="Z90" s="227">
        <f t="shared" si="21"/>
        <v>2</v>
      </c>
      <c r="AA90" s="227">
        <f t="shared" si="22"/>
        <v>2</v>
      </c>
      <c r="AB90" s="227">
        <f t="shared" si="38"/>
        <v>2</v>
      </c>
      <c r="AC90" s="227">
        <f t="shared" si="23"/>
        <v>2</v>
      </c>
      <c r="AD90" s="227">
        <f t="shared" si="24"/>
        <v>2</v>
      </c>
      <c r="AE90" s="227">
        <f t="shared" si="25"/>
        <v>2</v>
      </c>
      <c r="AF90" s="227">
        <f t="shared" si="26"/>
        <v>2</v>
      </c>
      <c r="AG90" s="227">
        <f t="shared" si="27"/>
        <v>2</v>
      </c>
      <c r="AH90" s="227">
        <f t="shared" si="28"/>
        <v>2</v>
      </c>
      <c r="AI90" s="227">
        <f t="shared" si="29"/>
        <v>9</v>
      </c>
      <c r="AJ90" s="227">
        <f t="shared" si="30"/>
        <v>3</v>
      </c>
      <c r="AK90" s="227">
        <f t="shared" si="31"/>
        <v>6</v>
      </c>
      <c r="AL90" s="227">
        <f t="shared" si="32"/>
        <v>11</v>
      </c>
      <c r="AM90" s="227">
        <f t="shared" si="33"/>
        <v>11</v>
      </c>
      <c r="AN90" s="227">
        <f t="shared" si="34"/>
        <v>3</v>
      </c>
      <c r="AO90" s="261">
        <f t="shared" si="39"/>
        <v>63</v>
      </c>
    </row>
    <row r="91" spans="1:41" ht="15.6">
      <c r="A91">
        <f t="shared" si="35"/>
        <v>77</v>
      </c>
      <c r="B91" s="191"/>
      <c r="C91" s="148">
        <f t="shared" si="36"/>
        <v>77</v>
      </c>
      <c r="D91" s="262">
        <f>'model (2)'!D91</f>
        <v>2</v>
      </c>
      <c r="E91" s="262">
        <f>'model (2)'!E91</f>
        <v>1</v>
      </c>
      <c r="F91" s="262">
        <f>'model (2)'!F91</f>
        <v>2</v>
      </c>
      <c r="G91" s="262">
        <f>'model (2)'!G91</f>
        <v>2</v>
      </c>
      <c r="H91" s="262">
        <f>'model (2)'!H91</f>
        <v>2</v>
      </c>
      <c r="I91" s="262">
        <f>'model (2)'!I91</f>
        <v>2</v>
      </c>
      <c r="J91" s="262">
        <f>'model (2)'!J91</f>
        <v>2</v>
      </c>
      <c r="K91" s="262">
        <f>'model (2)'!K91</f>
        <v>2</v>
      </c>
      <c r="L91" s="262">
        <f>'model (2)'!L91</f>
        <v>2</v>
      </c>
      <c r="M91" s="262">
        <f>'model (2)'!M91</f>
        <v>2</v>
      </c>
      <c r="N91" s="262">
        <f>'model (2)'!N91</f>
        <v>8</v>
      </c>
      <c r="O91" s="262">
        <f>'model (2)'!O91</f>
        <v>12</v>
      </c>
      <c r="P91" s="262">
        <f>'model (2)'!P91</f>
        <v>14</v>
      </c>
      <c r="Q91" s="262">
        <f>'model (2)'!Q91</f>
        <v>9</v>
      </c>
      <c r="R91" s="262">
        <f>'model (2)'!R91</f>
        <v>10</v>
      </c>
      <c r="S91" s="262">
        <f>'model (2)'!S91</f>
        <v>5</v>
      </c>
      <c r="T91" s="263"/>
      <c r="V91" s="2">
        <v>86</v>
      </c>
      <c r="W91" s="1" t="str">
        <f>X91&amp;":"&amp;COUNTIF($X$6:X91,X91)</f>
        <v>55:3</v>
      </c>
      <c r="X91" s="264">
        <f>Entry!U94</f>
        <v>55</v>
      </c>
      <c r="Y91" s="227">
        <f t="shared" si="37"/>
        <v>2</v>
      </c>
      <c r="Z91" s="227">
        <f t="shared" si="21"/>
        <v>2</v>
      </c>
      <c r="AA91" s="227">
        <f t="shared" si="22"/>
        <v>2</v>
      </c>
      <c r="AB91" s="227">
        <f t="shared" si="38"/>
        <v>1</v>
      </c>
      <c r="AC91" s="227">
        <f t="shared" si="23"/>
        <v>2</v>
      </c>
      <c r="AD91" s="227">
        <f t="shared" si="24"/>
        <v>2</v>
      </c>
      <c r="AE91" s="227">
        <f t="shared" si="25"/>
        <v>2</v>
      </c>
      <c r="AF91" s="227">
        <f t="shared" si="26"/>
        <v>2</v>
      </c>
      <c r="AG91" s="227">
        <f t="shared" si="27"/>
        <v>2</v>
      </c>
      <c r="AH91" s="227">
        <f t="shared" si="28"/>
        <v>2</v>
      </c>
      <c r="AI91" s="227">
        <f t="shared" si="29"/>
        <v>5</v>
      </c>
      <c r="AJ91" s="227">
        <f t="shared" si="30"/>
        <v>8</v>
      </c>
      <c r="AK91" s="227">
        <f t="shared" si="31"/>
        <v>4</v>
      </c>
      <c r="AL91" s="227">
        <f t="shared" si="32"/>
        <v>14</v>
      </c>
      <c r="AM91" s="227">
        <f t="shared" si="33"/>
        <v>0</v>
      </c>
      <c r="AN91" s="227">
        <f t="shared" si="34"/>
        <v>5</v>
      </c>
      <c r="AO91" s="261">
        <f t="shared" si="39"/>
        <v>55</v>
      </c>
    </row>
    <row r="92" spans="1:41" ht="15.6">
      <c r="A92">
        <f t="shared" si="35"/>
        <v>55</v>
      </c>
      <c r="B92" s="191" t="str">
        <f>C92&amp;":"&amp;COUNTIF($C$6:C92,C92)</f>
        <v>55:3</v>
      </c>
      <c r="C92" s="148">
        <f t="shared" si="36"/>
        <v>55</v>
      </c>
      <c r="D92" s="262">
        <f>'model (2)'!D92</f>
        <v>2</v>
      </c>
      <c r="E92" s="262">
        <f>'model (2)'!E92</f>
        <v>2</v>
      </c>
      <c r="F92" s="262">
        <f>'model (2)'!F92</f>
        <v>2</v>
      </c>
      <c r="G92" s="262">
        <f>'model (2)'!G92</f>
        <v>1</v>
      </c>
      <c r="H92" s="262">
        <f>'model (2)'!H92</f>
        <v>2</v>
      </c>
      <c r="I92" s="262">
        <f>'model (2)'!I92</f>
        <v>2</v>
      </c>
      <c r="J92" s="262">
        <f>'model (2)'!J92</f>
        <v>2</v>
      </c>
      <c r="K92" s="262">
        <f>'model (2)'!K92</f>
        <v>2</v>
      </c>
      <c r="L92" s="262">
        <f>'model (2)'!L92</f>
        <v>2</v>
      </c>
      <c r="M92" s="262">
        <f>'model (2)'!M92</f>
        <v>2</v>
      </c>
      <c r="N92" s="262">
        <f>'model (2)'!N92</f>
        <v>5</v>
      </c>
      <c r="O92" s="262">
        <f>'model (2)'!O92</f>
        <v>8</v>
      </c>
      <c r="P92" s="262">
        <f>'model (2)'!P92</f>
        <v>4</v>
      </c>
      <c r="Q92" s="262">
        <f>'model (2)'!Q92</f>
        <v>14</v>
      </c>
      <c r="R92" s="262">
        <f>'model (2)'!R92</f>
        <v>0</v>
      </c>
      <c r="S92" s="262">
        <f>'model (2)'!S92</f>
        <v>5</v>
      </c>
      <c r="V92" s="2">
        <v>87</v>
      </c>
      <c r="W92" s="1" t="str">
        <f>X92&amp;":"&amp;COUNTIF($X$6:X92,X92)</f>
        <v>57:4</v>
      </c>
      <c r="X92" s="264">
        <f>Entry!U95</f>
        <v>57</v>
      </c>
      <c r="Y92" s="227">
        <f t="shared" si="37"/>
        <v>2</v>
      </c>
      <c r="Z92" s="227">
        <f t="shared" si="21"/>
        <v>1</v>
      </c>
      <c r="AA92" s="227">
        <f t="shared" si="22"/>
        <v>2</v>
      </c>
      <c r="AB92" s="227">
        <f t="shared" si="38"/>
        <v>1</v>
      </c>
      <c r="AC92" s="227">
        <f t="shared" si="23"/>
        <v>2</v>
      </c>
      <c r="AD92" s="227">
        <f t="shared" si="24"/>
        <v>2</v>
      </c>
      <c r="AE92" s="227">
        <f t="shared" si="25"/>
        <v>2</v>
      </c>
      <c r="AF92" s="227">
        <f t="shared" si="26"/>
        <v>2</v>
      </c>
      <c r="AG92" s="227">
        <f t="shared" si="27"/>
        <v>2</v>
      </c>
      <c r="AH92" s="227">
        <f t="shared" si="28"/>
        <v>2</v>
      </c>
      <c r="AI92" s="227">
        <f t="shared" si="29"/>
        <v>5</v>
      </c>
      <c r="AJ92" s="227">
        <f t="shared" si="30"/>
        <v>6</v>
      </c>
      <c r="AK92" s="227">
        <f t="shared" si="31"/>
        <v>5</v>
      </c>
      <c r="AL92" s="227">
        <f t="shared" si="32"/>
        <v>8</v>
      </c>
      <c r="AM92" s="227">
        <f t="shared" si="33"/>
        <v>13</v>
      </c>
      <c r="AN92" s="227">
        <f t="shared" si="34"/>
        <v>2</v>
      </c>
      <c r="AO92" s="261">
        <f t="shared" si="39"/>
        <v>57</v>
      </c>
    </row>
    <row r="93" spans="1:41" ht="15.6">
      <c r="A93">
        <f t="shared" si="35"/>
        <v>52</v>
      </c>
      <c r="B93" s="191" t="str">
        <f>C93&amp;":"&amp;COUNTIF($C$6:C93,C93)</f>
        <v>52:1</v>
      </c>
      <c r="C93" s="148">
        <f t="shared" si="36"/>
        <v>52</v>
      </c>
      <c r="D93" s="262">
        <f>'model (2)'!D93</f>
        <v>2</v>
      </c>
      <c r="E93" s="262">
        <f>'model (2)'!E93</f>
        <v>1</v>
      </c>
      <c r="F93" s="262">
        <f>'model (2)'!F93</f>
        <v>2</v>
      </c>
      <c r="G93" s="262">
        <f>'model (2)'!G93</f>
        <v>1</v>
      </c>
      <c r="H93" s="262">
        <f>'model (2)'!H93</f>
        <v>2</v>
      </c>
      <c r="I93" s="262">
        <f>'model (2)'!I93</f>
        <v>2</v>
      </c>
      <c r="J93" s="262">
        <f>'model (2)'!J93</f>
        <v>2</v>
      </c>
      <c r="K93" s="262">
        <f>'model (2)'!K93</f>
        <v>2</v>
      </c>
      <c r="L93" s="262">
        <f>'model (2)'!L93</f>
        <v>2</v>
      </c>
      <c r="M93" s="262">
        <f>'model (2)'!M93</f>
        <v>2</v>
      </c>
      <c r="N93" s="262">
        <f>'model (2)'!N93</f>
        <v>5</v>
      </c>
      <c r="O93" s="262">
        <f>'model (2)'!O93</f>
        <v>3</v>
      </c>
      <c r="P93" s="262">
        <f>'model (2)'!P93</f>
        <v>8</v>
      </c>
      <c r="Q93" s="262">
        <f>'model (2)'!Q93</f>
        <v>4</v>
      </c>
      <c r="R93" s="262">
        <f>'model (2)'!R93</f>
        <v>8</v>
      </c>
      <c r="S93" s="262">
        <f>'model (2)'!S93</f>
        <v>6</v>
      </c>
      <c r="T93" s="263"/>
      <c r="V93" s="2">
        <v>88</v>
      </c>
      <c r="W93" s="1" t="str">
        <f>X93&amp;":"&amp;COUNTIF($X$6:X93,X93)</f>
        <v>53:5</v>
      </c>
      <c r="X93" s="264">
        <f>Entry!U96</f>
        <v>53</v>
      </c>
      <c r="Y93" s="227">
        <f t="shared" si="37"/>
        <v>2</v>
      </c>
      <c r="Z93" s="227">
        <f t="shared" si="21"/>
        <v>2</v>
      </c>
      <c r="AA93" s="227">
        <f t="shared" si="22"/>
        <v>2</v>
      </c>
      <c r="AB93" s="227">
        <f t="shared" si="38"/>
        <v>2</v>
      </c>
      <c r="AC93" s="227">
        <f t="shared" si="23"/>
        <v>1</v>
      </c>
      <c r="AD93" s="227">
        <f t="shared" si="24"/>
        <v>1</v>
      </c>
      <c r="AE93" s="227">
        <f t="shared" si="25"/>
        <v>1</v>
      </c>
      <c r="AF93" s="227">
        <f t="shared" si="26"/>
        <v>2</v>
      </c>
      <c r="AG93" s="227">
        <f t="shared" si="27"/>
        <v>2</v>
      </c>
      <c r="AH93" s="227">
        <f t="shared" si="28"/>
        <v>2</v>
      </c>
      <c r="AI93" s="227">
        <f t="shared" si="29"/>
        <v>2</v>
      </c>
      <c r="AJ93" s="227">
        <f t="shared" si="30"/>
        <v>3</v>
      </c>
      <c r="AK93" s="227">
        <f t="shared" si="31"/>
        <v>8</v>
      </c>
      <c r="AL93" s="227">
        <f t="shared" si="32"/>
        <v>9</v>
      </c>
      <c r="AM93" s="227">
        <f t="shared" si="33"/>
        <v>12</v>
      </c>
      <c r="AN93" s="227">
        <f t="shared" si="34"/>
        <v>2</v>
      </c>
      <c r="AO93" s="261">
        <f t="shared" si="39"/>
        <v>53</v>
      </c>
    </row>
    <row r="94" spans="1:41" ht="15.6">
      <c r="A94">
        <f t="shared" si="35"/>
        <v>65</v>
      </c>
      <c r="B94" s="191" t="str">
        <f>C94&amp;":"&amp;COUNTIF($C$6:C94,C94)</f>
        <v>65:2</v>
      </c>
      <c r="C94" s="148">
        <f t="shared" si="36"/>
        <v>65</v>
      </c>
      <c r="D94" s="262">
        <f>'model (2)'!D94</f>
        <v>2</v>
      </c>
      <c r="E94" s="262">
        <f>'model (2)'!E94</f>
        <v>2</v>
      </c>
      <c r="F94" s="262">
        <f>'model (2)'!F94</f>
        <v>2</v>
      </c>
      <c r="G94" s="262">
        <f>'model (2)'!G94</f>
        <v>1</v>
      </c>
      <c r="H94" s="262">
        <f>'model (2)'!H94</f>
        <v>2</v>
      </c>
      <c r="I94" s="262">
        <f>'model (2)'!I94</f>
        <v>2</v>
      </c>
      <c r="J94" s="262">
        <f>'model (2)'!J94</f>
        <v>2</v>
      </c>
      <c r="K94" s="262">
        <f>'model (2)'!K94</f>
        <v>2</v>
      </c>
      <c r="L94" s="262">
        <f>'model (2)'!L94</f>
        <v>2</v>
      </c>
      <c r="M94" s="262">
        <f>'model (2)'!M94</f>
        <v>2</v>
      </c>
      <c r="N94" s="262">
        <f>'model (2)'!N94</f>
        <v>9</v>
      </c>
      <c r="O94" s="262">
        <f>'model (2)'!O94</f>
        <v>13</v>
      </c>
      <c r="P94" s="262">
        <f>'model (2)'!P94</f>
        <v>1</v>
      </c>
      <c r="Q94" s="262">
        <f>'model (2)'!Q94</f>
        <v>9</v>
      </c>
      <c r="R94" s="262">
        <f>'model (2)'!R94</f>
        <v>7</v>
      </c>
      <c r="S94" s="262">
        <f>'model (2)'!S94</f>
        <v>7</v>
      </c>
      <c r="V94" s="2">
        <v>89</v>
      </c>
      <c r="W94" s="1" t="str">
        <f>X94&amp;":"&amp;COUNTIF($X$6:X94,X94)</f>
        <v>48:4</v>
      </c>
      <c r="X94" s="264">
        <f>Entry!U97</f>
        <v>48</v>
      </c>
      <c r="Y94" s="227">
        <f t="shared" si="37"/>
        <v>1</v>
      </c>
      <c r="Z94" s="227">
        <f t="shared" si="21"/>
        <v>2</v>
      </c>
      <c r="AA94" s="227">
        <f t="shared" si="22"/>
        <v>2</v>
      </c>
      <c r="AB94" s="227">
        <f t="shared" si="38"/>
        <v>1</v>
      </c>
      <c r="AC94" s="227">
        <f t="shared" si="23"/>
        <v>1</v>
      </c>
      <c r="AD94" s="227">
        <f t="shared" si="24"/>
        <v>1</v>
      </c>
      <c r="AE94" s="227">
        <f t="shared" si="25"/>
        <v>1</v>
      </c>
      <c r="AF94" s="227">
        <f t="shared" si="26"/>
        <v>1</v>
      </c>
      <c r="AG94" s="227">
        <f t="shared" si="27"/>
        <v>1</v>
      </c>
      <c r="AH94" s="227">
        <f t="shared" si="28"/>
        <v>1</v>
      </c>
      <c r="AI94" s="227">
        <f t="shared" si="29"/>
        <v>5</v>
      </c>
      <c r="AJ94" s="227">
        <f t="shared" si="30"/>
        <v>5</v>
      </c>
      <c r="AK94" s="227">
        <f t="shared" si="31"/>
        <v>9</v>
      </c>
      <c r="AL94" s="227">
        <f t="shared" si="32"/>
        <v>5</v>
      </c>
      <c r="AM94" s="227">
        <f t="shared" si="33"/>
        <v>11</v>
      </c>
      <c r="AN94" s="227">
        <f t="shared" si="34"/>
        <v>1</v>
      </c>
      <c r="AO94" s="261">
        <f t="shared" si="39"/>
        <v>48</v>
      </c>
    </row>
    <row r="95" spans="1:41" ht="15.6">
      <c r="A95">
        <f t="shared" si="35"/>
        <v>64</v>
      </c>
      <c r="B95" s="191" t="str">
        <f>C95&amp;":"&amp;COUNTIF($C$6:C95,C95)</f>
        <v>64:3</v>
      </c>
      <c r="C95" s="148">
        <f t="shared" si="36"/>
        <v>64</v>
      </c>
      <c r="D95" s="262">
        <f>'model (2)'!D95</f>
        <v>2</v>
      </c>
      <c r="E95" s="262">
        <f>'model (2)'!E95</f>
        <v>1</v>
      </c>
      <c r="F95" s="262">
        <f>'model (2)'!F95</f>
        <v>2</v>
      </c>
      <c r="G95" s="262">
        <f>'model (2)'!G95</f>
        <v>2</v>
      </c>
      <c r="H95" s="262">
        <f>'model (2)'!H95</f>
        <v>2</v>
      </c>
      <c r="I95" s="262">
        <f>'model (2)'!I95</f>
        <v>2</v>
      </c>
      <c r="J95" s="262">
        <f>'model (2)'!J95</f>
        <v>2</v>
      </c>
      <c r="K95" s="262">
        <f>'model (2)'!K95</f>
        <v>2</v>
      </c>
      <c r="L95" s="262">
        <f>'model (2)'!L95</f>
        <v>2</v>
      </c>
      <c r="M95" s="262">
        <f>'model (2)'!M95</f>
        <v>2</v>
      </c>
      <c r="N95" s="262">
        <f>'model (2)'!N95</f>
        <v>7</v>
      </c>
      <c r="O95" s="262">
        <f>'model (2)'!O95</f>
        <v>7</v>
      </c>
      <c r="P95" s="262">
        <f>'model (2)'!P95</f>
        <v>8</v>
      </c>
      <c r="Q95" s="262">
        <f>'model (2)'!Q95</f>
        <v>7</v>
      </c>
      <c r="R95" s="262">
        <f>'model (2)'!R95</f>
        <v>9</v>
      </c>
      <c r="S95" s="262">
        <f>'model (2)'!S95</f>
        <v>7</v>
      </c>
      <c r="T95" s="263"/>
      <c r="V95" s="2">
        <v>90</v>
      </c>
      <c r="W95" s="1" t="str">
        <f>X95&amp;":"&amp;COUNTIF($X$6:X95,X95)</f>
        <v>87:2</v>
      </c>
      <c r="X95" s="264">
        <f>Entry!U98</f>
        <v>87</v>
      </c>
      <c r="Y95" s="227">
        <f t="shared" si="37"/>
        <v>2</v>
      </c>
      <c r="Z95" s="227">
        <f t="shared" si="21"/>
        <v>1</v>
      </c>
      <c r="AA95" s="227">
        <f t="shared" si="22"/>
        <v>2</v>
      </c>
      <c r="AB95" s="227">
        <f t="shared" si="38"/>
        <v>1</v>
      </c>
      <c r="AC95" s="227">
        <f t="shared" si="23"/>
        <v>2</v>
      </c>
      <c r="AD95" s="227">
        <f t="shared" si="24"/>
        <v>1</v>
      </c>
      <c r="AE95" s="227">
        <f t="shared" si="25"/>
        <v>2</v>
      </c>
      <c r="AF95" s="227">
        <f t="shared" si="26"/>
        <v>2</v>
      </c>
      <c r="AG95" s="227">
        <f t="shared" si="27"/>
        <v>2</v>
      </c>
      <c r="AH95" s="227">
        <f t="shared" si="28"/>
        <v>2</v>
      </c>
      <c r="AI95" s="227">
        <f t="shared" si="29"/>
        <v>7</v>
      </c>
      <c r="AJ95" s="227">
        <f t="shared" si="30"/>
        <v>14</v>
      </c>
      <c r="AK95" s="227">
        <f t="shared" si="31"/>
        <v>10</v>
      </c>
      <c r="AL95" s="227">
        <f t="shared" si="32"/>
        <v>12</v>
      </c>
      <c r="AM95" s="227">
        <f t="shared" si="33"/>
        <v>14</v>
      </c>
      <c r="AN95" s="227">
        <f t="shared" si="34"/>
        <v>13</v>
      </c>
      <c r="AO95" s="261">
        <f t="shared" si="39"/>
        <v>87</v>
      </c>
    </row>
    <row r="96" spans="1:41" ht="15.6">
      <c r="A96">
        <f t="shared" si="35"/>
        <v>63</v>
      </c>
      <c r="B96" s="191" t="str">
        <f>C96&amp;":"&amp;COUNTIF($C$6:C96,C96)</f>
        <v>63:4</v>
      </c>
      <c r="C96" s="148">
        <f t="shared" si="36"/>
        <v>63</v>
      </c>
      <c r="D96" s="262">
        <f>'model (2)'!D96</f>
        <v>2</v>
      </c>
      <c r="E96" s="262">
        <f>'model (2)'!E96</f>
        <v>1</v>
      </c>
      <c r="F96" s="262">
        <f>'model (2)'!F96</f>
        <v>2</v>
      </c>
      <c r="G96" s="262">
        <f>'model (2)'!G96</f>
        <v>2</v>
      </c>
      <c r="H96" s="262">
        <f>'model (2)'!H96</f>
        <v>2</v>
      </c>
      <c r="I96" s="262">
        <f>'model (2)'!I96</f>
        <v>2</v>
      </c>
      <c r="J96" s="262">
        <f>'model (2)'!J96</f>
        <v>2</v>
      </c>
      <c r="K96" s="262">
        <f>'model (2)'!K96</f>
        <v>2</v>
      </c>
      <c r="L96" s="262">
        <f>'model (2)'!L96</f>
        <v>2</v>
      </c>
      <c r="M96" s="262">
        <f>'model (2)'!M96</f>
        <v>2</v>
      </c>
      <c r="N96" s="262">
        <f>'model (2)'!N96</f>
        <v>9</v>
      </c>
      <c r="O96" s="262">
        <f>'model (2)'!O96</f>
        <v>4</v>
      </c>
      <c r="P96" s="262">
        <f>'model (2)'!P96</f>
        <v>11</v>
      </c>
      <c r="Q96" s="262">
        <f>'model (2)'!Q96</f>
        <v>8</v>
      </c>
      <c r="R96" s="262">
        <f>'model (2)'!R96</f>
        <v>0</v>
      </c>
      <c r="S96" s="262">
        <f>'model (2)'!S96</f>
        <v>12</v>
      </c>
      <c r="T96" s="263"/>
      <c r="V96" s="2">
        <v>91</v>
      </c>
      <c r="W96" s="1" t="str">
        <f>X96&amp;":"&amp;COUNTIF($X$6:X96,X96)</f>
        <v>90:1</v>
      </c>
      <c r="X96" s="264">
        <f>Entry!U99</f>
        <v>90</v>
      </c>
      <c r="Y96" s="227">
        <f t="shared" si="37"/>
        <v>2</v>
      </c>
      <c r="Z96" s="227">
        <f t="shared" si="21"/>
        <v>1</v>
      </c>
      <c r="AA96" s="227">
        <f t="shared" si="22"/>
        <v>2</v>
      </c>
      <c r="AB96" s="227">
        <f t="shared" si="38"/>
        <v>1</v>
      </c>
      <c r="AC96" s="227">
        <f t="shared" si="23"/>
        <v>2</v>
      </c>
      <c r="AD96" s="227">
        <f t="shared" si="24"/>
        <v>2</v>
      </c>
      <c r="AE96" s="227">
        <f t="shared" si="25"/>
        <v>2</v>
      </c>
      <c r="AF96" s="227">
        <f t="shared" si="26"/>
        <v>2</v>
      </c>
      <c r="AG96" s="227">
        <f t="shared" si="27"/>
        <v>2</v>
      </c>
      <c r="AH96" s="227">
        <f t="shared" si="28"/>
        <v>2</v>
      </c>
      <c r="AI96" s="227">
        <f t="shared" si="29"/>
        <v>8</v>
      </c>
      <c r="AJ96" s="227">
        <f t="shared" si="30"/>
        <v>14</v>
      </c>
      <c r="AK96" s="227">
        <f t="shared" si="31"/>
        <v>14</v>
      </c>
      <c r="AL96" s="227">
        <f t="shared" si="32"/>
        <v>12</v>
      </c>
      <c r="AM96" s="227">
        <f t="shared" si="33"/>
        <v>10</v>
      </c>
      <c r="AN96" s="227">
        <f t="shared" si="34"/>
        <v>14</v>
      </c>
      <c r="AO96" s="261">
        <f t="shared" si="39"/>
        <v>90</v>
      </c>
    </row>
    <row r="97" spans="1:41" ht="15.6">
      <c r="A97">
        <f t="shared" si="35"/>
        <v>71</v>
      </c>
      <c r="B97" s="191" t="str">
        <f>C97&amp;":"&amp;COUNTIF($C$6:C97,C97)</f>
        <v>71:1</v>
      </c>
      <c r="C97" s="148">
        <f t="shared" si="36"/>
        <v>71</v>
      </c>
      <c r="D97" s="262">
        <f>'model (2)'!D97</f>
        <v>2</v>
      </c>
      <c r="E97" s="262">
        <f>'model (2)'!E97</f>
        <v>1</v>
      </c>
      <c r="F97" s="262">
        <f>'model (2)'!F97</f>
        <v>2</v>
      </c>
      <c r="G97" s="262">
        <f>'model (2)'!G97</f>
        <v>2</v>
      </c>
      <c r="H97" s="262">
        <f>'model (2)'!H97</f>
        <v>2</v>
      </c>
      <c r="I97" s="262">
        <f>'model (2)'!I97</f>
        <v>2</v>
      </c>
      <c r="J97" s="262">
        <f>'model (2)'!J97</f>
        <v>2</v>
      </c>
      <c r="K97" s="262">
        <f>'model (2)'!K97</f>
        <v>2</v>
      </c>
      <c r="L97" s="262">
        <f>'model (2)'!L97</f>
        <v>2</v>
      </c>
      <c r="M97" s="262">
        <f>'model (2)'!M97</f>
        <v>2</v>
      </c>
      <c r="N97" s="262">
        <f>'model (2)'!N97</f>
        <v>10</v>
      </c>
      <c r="O97" s="262">
        <f>'model (2)'!O97</f>
        <v>11</v>
      </c>
      <c r="P97" s="262">
        <f>'model (2)'!P97</f>
        <v>6</v>
      </c>
      <c r="Q97" s="262">
        <f>'model (2)'!Q97</f>
        <v>7</v>
      </c>
      <c r="R97" s="262">
        <f>'model (2)'!R97</f>
        <v>11</v>
      </c>
      <c r="S97" s="262">
        <f>'model (2)'!S97</f>
        <v>7</v>
      </c>
      <c r="V97" s="2">
        <v>92</v>
      </c>
      <c r="W97" s="1" t="str">
        <f>X97&amp;":"&amp;COUNTIF($X$6:X97,X97)</f>
        <v>52:4</v>
      </c>
      <c r="X97" s="264">
        <f>Entry!U100</f>
        <v>52</v>
      </c>
      <c r="Y97" s="227">
        <f t="shared" si="37"/>
        <v>2</v>
      </c>
      <c r="Z97" s="227">
        <f t="shared" si="21"/>
        <v>2</v>
      </c>
      <c r="AA97" s="227">
        <f t="shared" si="22"/>
        <v>2</v>
      </c>
      <c r="AB97" s="227">
        <f t="shared" si="38"/>
        <v>1</v>
      </c>
      <c r="AC97" s="227">
        <f t="shared" si="23"/>
        <v>2</v>
      </c>
      <c r="AD97" s="227">
        <f t="shared" si="24"/>
        <v>2</v>
      </c>
      <c r="AE97" s="227">
        <f t="shared" si="25"/>
        <v>2</v>
      </c>
      <c r="AF97" s="227">
        <f t="shared" si="26"/>
        <v>2</v>
      </c>
      <c r="AG97" s="227">
        <f t="shared" si="27"/>
        <v>2</v>
      </c>
      <c r="AH97" s="227">
        <f t="shared" si="28"/>
        <v>2</v>
      </c>
      <c r="AI97" s="227">
        <f t="shared" si="29"/>
        <v>8</v>
      </c>
      <c r="AJ97" s="227">
        <f t="shared" si="30"/>
        <v>0</v>
      </c>
      <c r="AK97" s="227">
        <f t="shared" si="31"/>
        <v>4</v>
      </c>
      <c r="AL97" s="227">
        <f t="shared" si="32"/>
        <v>13</v>
      </c>
      <c r="AM97" s="227">
        <f t="shared" si="33"/>
        <v>3</v>
      </c>
      <c r="AN97" s="227">
        <f t="shared" si="34"/>
        <v>5</v>
      </c>
      <c r="AO97" s="261">
        <f t="shared" si="39"/>
        <v>52</v>
      </c>
    </row>
    <row r="98" spans="1:41" ht="15.6">
      <c r="A98">
        <f t="shared" si="35"/>
        <v>45</v>
      </c>
      <c r="B98" s="191" t="str">
        <f>C98&amp;":"&amp;COUNTIF($C$6:C98,C98)</f>
        <v>45:2</v>
      </c>
      <c r="C98" s="148">
        <f t="shared" si="36"/>
        <v>45</v>
      </c>
      <c r="D98" s="262">
        <f>'model (2)'!D98</f>
        <v>2</v>
      </c>
      <c r="E98" s="262">
        <f>'model (2)'!E98</f>
        <v>1</v>
      </c>
      <c r="F98" s="262">
        <f>'model (2)'!F98</f>
        <v>2</v>
      </c>
      <c r="G98" s="262">
        <f>'model (2)'!G98</f>
        <v>1</v>
      </c>
      <c r="H98" s="262">
        <f>'model (2)'!H98</f>
        <v>2</v>
      </c>
      <c r="I98" s="262">
        <f>'model (2)'!I98</f>
        <v>2</v>
      </c>
      <c r="J98" s="262">
        <f>'model (2)'!J98</f>
        <v>2</v>
      </c>
      <c r="K98" s="262">
        <f>'model (2)'!K98</f>
        <v>2</v>
      </c>
      <c r="L98" s="262">
        <f>'model (2)'!L98</f>
        <v>2</v>
      </c>
      <c r="M98" s="262">
        <f>'model (2)'!M98</f>
        <v>2</v>
      </c>
      <c r="N98" s="262">
        <f>'model (2)'!N98</f>
        <v>7</v>
      </c>
      <c r="O98" s="262">
        <f>'model (2)'!O98</f>
        <v>5</v>
      </c>
      <c r="P98" s="262">
        <f>'model (2)'!P98</f>
        <v>6</v>
      </c>
      <c r="Q98" s="262">
        <f>'model (2)'!Q98</f>
        <v>1</v>
      </c>
      <c r="R98" s="262">
        <f>'model (2)'!R98</f>
        <v>8</v>
      </c>
      <c r="S98" s="262">
        <f>'model (2)'!S98</f>
        <v>0</v>
      </c>
      <c r="T98" s="263"/>
      <c r="V98" s="2">
        <v>93</v>
      </c>
      <c r="W98" s="1"/>
      <c r="X98" s="264">
        <f>Entry!U101</f>
        <v>48</v>
      </c>
      <c r="Y98" s="227">
        <f t="shared" si="37"/>
        <v>2</v>
      </c>
      <c r="Z98" s="227">
        <f t="shared" si="21"/>
        <v>2</v>
      </c>
      <c r="AA98" s="227">
        <f t="shared" si="22"/>
        <v>2</v>
      </c>
      <c r="AB98" s="227">
        <f t="shared" si="38"/>
        <v>1</v>
      </c>
      <c r="AC98" s="227">
        <f t="shared" si="23"/>
        <v>2</v>
      </c>
      <c r="AD98" s="227">
        <f t="shared" si="24"/>
        <v>2</v>
      </c>
      <c r="AE98" s="227">
        <f t="shared" si="25"/>
        <v>2</v>
      </c>
      <c r="AF98" s="227">
        <f t="shared" si="26"/>
        <v>2</v>
      </c>
      <c r="AG98" s="227">
        <f t="shared" si="27"/>
        <v>2</v>
      </c>
      <c r="AH98" s="227">
        <f t="shared" si="28"/>
        <v>2</v>
      </c>
      <c r="AI98" s="227">
        <f t="shared" si="29"/>
        <v>7</v>
      </c>
      <c r="AJ98" s="227">
        <f t="shared" si="30"/>
        <v>0</v>
      </c>
      <c r="AK98" s="227">
        <f t="shared" si="31"/>
        <v>4</v>
      </c>
      <c r="AL98" s="227">
        <f t="shared" si="32"/>
        <v>5</v>
      </c>
      <c r="AM98" s="227">
        <f t="shared" si="33"/>
        <v>12</v>
      </c>
      <c r="AN98" s="227">
        <f t="shared" si="34"/>
        <v>1</v>
      </c>
      <c r="AO98" s="261">
        <f t="shared" si="39"/>
        <v>48</v>
      </c>
    </row>
    <row r="99" spans="1:41" ht="15.6">
      <c r="A99">
        <f t="shared" si="35"/>
        <v>57</v>
      </c>
      <c r="B99" s="191" t="str">
        <f>C99&amp;":"&amp;COUNTIF($C$6:C99,C99)</f>
        <v>57:5</v>
      </c>
      <c r="C99" s="148">
        <f t="shared" si="36"/>
        <v>57</v>
      </c>
      <c r="D99" s="262">
        <f>'model (2)'!D99</f>
        <v>2</v>
      </c>
      <c r="E99" s="262">
        <f>'model (2)'!E99</f>
        <v>1</v>
      </c>
      <c r="F99" s="262">
        <f>'model (2)'!F99</f>
        <v>2</v>
      </c>
      <c r="G99" s="262">
        <f>'model (2)'!G99</f>
        <v>1</v>
      </c>
      <c r="H99" s="262">
        <f>'model (2)'!H99</f>
        <v>2</v>
      </c>
      <c r="I99" s="262">
        <f>'model (2)'!I99</f>
        <v>2</v>
      </c>
      <c r="J99" s="262">
        <f>'model (2)'!J99</f>
        <v>2</v>
      </c>
      <c r="K99" s="262">
        <f>'model (2)'!K99</f>
        <v>2</v>
      </c>
      <c r="L99" s="262">
        <f>'model (2)'!L99</f>
        <v>2</v>
      </c>
      <c r="M99" s="262">
        <f>'model (2)'!M99</f>
        <v>2</v>
      </c>
      <c r="N99" s="262">
        <f>'model (2)'!N99</f>
        <v>10</v>
      </c>
      <c r="O99" s="262">
        <f>'model (2)'!O99</f>
        <v>4</v>
      </c>
      <c r="P99" s="262">
        <f>'model (2)'!P99</f>
        <v>11</v>
      </c>
      <c r="Q99" s="262">
        <f>'model (2)'!Q99</f>
        <v>9</v>
      </c>
      <c r="R99" s="262">
        <f>'model (2)'!R99</f>
        <v>3</v>
      </c>
      <c r="S99" s="262">
        <f>'model (2)'!S99</f>
        <v>2</v>
      </c>
      <c r="T99" s="263"/>
      <c r="V99" s="2">
        <v>94</v>
      </c>
      <c r="W99" s="1" t="str">
        <f>X99&amp;":"&amp;COUNTIF($X$6:X99,X99)</f>
        <v>83:2</v>
      </c>
      <c r="X99" s="264">
        <f>Entry!U102</f>
        <v>83</v>
      </c>
      <c r="Y99" s="227">
        <f t="shared" si="37"/>
        <v>2</v>
      </c>
      <c r="Z99" s="227">
        <f t="shared" si="21"/>
        <v>1</v>
      </c>
      <c r="AA99" s="227">
        <f t="shared" si="22"/>
        <v>2</v>
      </c>
      <c r="AB99" s="227">
        <f t="shared" si="38"/>
        <v>2</v>
      </c>
      <c r="AC99" s="227">
        <f t="shared" si="23"/>
        <v>2</v>
      </c>
      <c r="AD99" s="227">
        <f t="shared" si="24"/>
        <v>2</v>
      </c>
      <c r="AE99" s="227">
        <f t="shared" si="25"/>
        <v>2</v>
      </c>
      <c r="AF99" s="227">
        <f t="shared" si="26"/>
        <v>2</v>
      </c>
      <c r="AG99" s="227">
        <f t="shared" si="27"/>
        <v>1</v>
      </c>
      <c r="AH99" s="227">
        <f t="shared" si="28"/>
        <v>2</v>
      </c>
      <c r="AI99" s="227">
        <f t="shared" si="29"/>
        <v>10</v>
      </c>
      <c r="AJ99" s="227">
        <f t="shared" si="30"/>
        <v>7</v>
      </c>
      <c r="AK99" s="227">
        <f t="shared" si="31"/>
        <v>14</v>
      </c>
      <c r="AL99" s="227">
        <f t="shared" si="32"/>
        <v>11</v>
      </c>
      <c r="AM99" s="227">
        <f t="shared" si="33"/>
        <v>11</v>
      </c>
      <c r="AN99" s="227">
        <f t="shared" si="34"/>
        <v>12</v>
      </c>
      <c r="AO99" s="261">
        <f t="shared" si="39"/>
        <v>83</v>
      </c>
    </row>
    <row r="100" spans="1:41" ht="15.6">
      <c r="A100">
        <f t="shared" si="35"/>
        <v>42</v>
      </c>
      <c r="B100" s="191" t="str">
        <f>C100&amp;":"&amp;COUNTIF($C$6:C100,C100)</f>
        <v>42:2</v>
      </c>
      <c r="C100" s="148">
        <f t="shared" si="36"/>
        <v>42</v>
      </c>
      <c r="D100" s="262">
        <f>'model (2)'!D100</f>
        <v>2</v>
      </c>
      <c r="E100" s="262">
        <f>'model (2)'!E100</f>
        <v>2</v>
      </c>
      <c r="F100" s="262">
        <f>'model (2)'!F100</f>
        <v>2</v>
      </c>
      <c r="G100" s="262">
        <f>'model (2)'!G100</f>
        <v>2</v>
      </c>
      <c r="H100" s="262">
        <f>'model (2)'!H100</f>
        <v>2</v>
      </c>
      <c r="I100" s="262">
        <f>'model (2)'!I100</f>
        <v>2</v>
      </c>
      <c r="J100" s="262">
        <f>'model (2)'!J100</f>
        <v>2</v>
      </c>
      <c r="K100" s="262">
        <f>'model (2)'!K100</f>
        <v>2</v>
      </c>
      <c r="L100" s="262">
        <f>'model (2)'!L100</f>
        <v>2</v>
      </c>
      <c r="M100" s="262">
        <f>'model (2)'!M100</f>
        <v>2</v>
      </c>
      <c r="N100" s="262">
        <f>'model (2)'!N100</f>
        <v>6</v>
      </c>
      <c r="O100" s="262">
        <f>'model (2)'!O100</f>
        <v>9</v>
      </c>
      <c r="P100" s="262">
        <f>'model (2)'!P100</f>
        <v>5</v>
      </c>
      <c r="Q100" s="262">
        <f>'model (2)'!Q100</f>
        <v>0</v>
      </c>
      <c r="R100" s="262">
        <f>'model (2)'!R100</f>
        <v>2</v>
      </c>
      <c r="S100" s="262">
        <f>'model (2)'!S100</f>
        <v>0</v>
      </c>
      <c r="T100" s="263"/>
      <c r="V100" s="2">
        <v>95</v>
      </c>
      <c r="W100" s="1" t="str">
        <f>X100&amp;":"&amp;COUNTIF($X$6:X100,X100)</f>
        <v>0:6</v>
      </c>
      <c r="X100" s="264">
        <f>Entry!U103</f>
        <v>0</v>
      </c>
      <c r="Y100" s="227">
        <f t="shared" si="37"/>
        <v>0</v>
      </c>
      <c r="Z100" s="227">
        <f t="shared" si="21"/>
        <v>0</v>
      </c>
      <c r="AA100" s="227">
        <f t="shared" si="22"/>
        <v>0</v>
      </c>
      <c r="AB100" s="227">
        <f t="shared" si="38"/>
        <v>0</v>
      </c>
      <c r="AC100" s="227">
        <f t="shared" si="23"/>
        <v>0</v>
      </c>
      <c r="AD100" s="227">
        <f t="shared" si="24"/>
        <v>0</v>
      </c>
      <c r="AE100" s="227">
        <f t="shared" si="25"/>
        <v>0</v>
      </c>
      <c r="AF100" s="227">
        <f t="shared" si="26"/>
        <v>0</v>
      </c>
      <c r="AG100" s="227">
        <f t="shared" si="27"/>
        <v>0</v>
      </c>
      <c r="AH100" s="227">
        <f t="shared" si="28"/>
        <v>0</v>
      </c>
      <c r="AI100" s="227">
        <f t="shared" si="29"/>
        <v>0</v>
      </c>
      <c r="AJ100" s="227">
        <f t="shared" si="30"/>
        <v>0</v>
      </c>
      <c r="AK100" s="227">
        <f t="shared" si="31"/>
        <v>0</v>
      </c>
      <c r="AL100" s="227">
        <f t="shared" si="32"/>
        <v>0</v>
      </c>
      <c r="AM100" s="227">
        <f t="shared" si="33"/>
        <v>0</v>
      </c>
      <c r="AN100" s="227">
        <f t="shared" si="34"/>
        <v>0</v>
      </c>
      <c r="AO100" s="261">
        <f t="shared" si="39"/>
        <v>0</v>
      </c>
    </row>
    <row r="101" spans="1:41" ht="15.6">
      <c r="A101">
        <f t="shared" si="35"/>
        <v>72</v>
      </c>
      <c r="B101" s="191" t="str">
        <f>C101&amp;":"&amp;COUNTIF($C$6:C101,C101)</f>
        <v>72:4</v>
      </c>
      <c r="C101" s="148">
        <f t="shared" si="36"/>
        <v>72</v>
      </c>
      <c r="D101" s="262">
        <f>'model (2)'!D101</f>
        <v>2</v>
      </c>
      <c r="E101" s="262">
        <f>'model (2)'!E101</f>
        <v>1</v>
      </c>
      <c r="F101" s="262">
        <f>'model (2)'!F101</f>
        <v>2</v>
      </c>
      <c r="G101" s="262">
        <f>'model (2)'!G101</f>
        <v>1</v>
      </c>
      <c r="H101" s="262">
        <f>'model (2)'!H101</f>
        <v>2</v>
      </c>
      <c r="I101" s="262">
        <f>'model (2)'!I101</f>
        <v>2</v>
      </c>
      <c r="J101" s="262">
        <f>'model (2)'!J101</f>
        <v>2</v>
      </c>
      <c r="K101" s="262">
        <f>'model (2)'!K101</f>
        <v>2</v>
      </c>
      <c r="L101" s="262">
        <f>'model (2)'!L101</f>
        <v>2</v>
      </c>
      <c r="M101" s="262">
        <f>'model (2)'!M101</f>
        <v>2</v>
      </c>
      <c r="N101" s="262">
        <f>'model (2)'!N101</f>
        <v>7</v>
      </c>
      <c r="O101" s="262">
        <f>'model (2)'!O101</f>
        <v>14</v>
      </c>
      <c r="P101" s="262">
        <f>'model (2)'!P101</f>
        <v>10</v>
      </c>
      <c r="Q101" s="262">
        <f>'model (2)'!Q101</f>
        <v>9</v>
      </c>
      <c r="R101" s="262">
        <f>'model (2)'!R101</f>
        <v>3</v>
      </c>
      <c r="S101" s="262">
        <f>'model (2)'!S101</f>
        <v>11</v>
      </c>
      <c r="V101" s="2">
        <v>96</v>
      </c>
      <c r="W101" s="1" t="str">
        <f>X101&amp;":"&amp;COUNTIF($X$6:X101,X101)</f>
        <v>80:2</v>
      </c>
      <c r="X101" s="264">
        <f>Entry!U104</f>
        <v>80</v>
      </c>
      <c r="Y101" s="227">
        <f t="shared" si="37"/>
        <v>2</v>
      </c>
      <c r="Z101" s="227">
        <f t="shared" si="21"/>
        <v>1</v>
      </c>
      <c r="AA101" s="227">
        <f t="shared" si="22"/>
        <v>2</v>
      </c>
      <c r="AB101" s="227">
        <f t="shared" si="38"/>
        <v>2</v>
      </c>
      <c r="AC101" s="227">
        <f t="shared" si="23"/>
        <v>2</v>
      </c>
      <c r="AD101" s="227">
        <f t="shared" si="24"/>
        <v>2</v>
      </c>
      <c r="AE101" s="227">
        <f t="shared" si="25"/>
        <v>2</v>
      </c>
      <c r="AF101" s="227">
        <f t="shared" si="26"/>
        <v>2</v>
      </c>
      <c r="AG101" s="227">
        <f t="shared" si="27"/>
        <v>2</v>
      </c>
      <c r="AH101" s="227">
        <f t="shared" si="28"/>
        <v>2</v>
      </c>
      <c r="AI101" s="227">
        <f t="shared" si="29"/>
        <v>9</v>
      </c>
      <c r="AJ101" s="227">
        <f t="shared" si="30"/>
        <v>14</v>
      </c>
      <c r="AK101" s="227">
        <f t="shared" si="31"/>
        <v>5</v>
      </c>
      <c r="AL101" s="227">
        <f t="shared" si="32"/>
        <v>14</v>
      </c>
      <c r="AM101" s="227">
        <f t="shared" si="33"/>
        <v>14</v>
      </c>
      <c r="AN101" s="227">
        <f t="shared" si="34"/>
        <v>5</v>
      </c>
      <c r="AO101" s="261">
        <f t="shared" si="39"/>
        <v>80</v>
      </c>
    </row>
    <row r="102" spans="1:41" ht="15.6">
      <c r="A102">
        <f t="shared" si="35"/>
        <v>61</v>
      </c>
      <c r="B102" s="191" t="str">
        <f>C102&amp;":"&amp;COUNTIF($C$6:C102,C102)</f>
        <v>61:7</v>
      </c>
      <c r="C102" s="148">
        <f t="shared" si="36"/>
        <v>61</v>
      </c>
      <c r="D102" s="262">
        <f>'model (2)'!D102</f>
        <v>2</v>
      </c>
      <c r="E102" s="262">
        <f>'model (2)'!E102</f>
        <v>2</v>
      </c>
      <c r="F102" s="262">
        <f>'model (2)'!F102</f>
        <v>2</v>
      </c>
      <c r="G102" s="262">
        <f>'model (2)'!G102</f>
        <v>2</v>
      </c>
      <c r="H102" s="262">
        <f>'model (2)'!H102</f>
        <v>2</v>
      </c>
      <c r="I102" s="262">
        <f>'model (2)'!I102</f>
        <v>2</v>
      </c>
      <c r="J102" s="262">
        <f>'model (2)'!J102</f>
        <v>2</v>
      </c>
      <c r="K102" s="262">
        <f>'model (2)'!K102</f>
        <v>2</v>
      </c>
      <c r="L102" s="262">
        <f>'model (2)'!L102</f>
        <v>2</v>
      </c>
      <c r="M102" s="262">
        <f>'model (2)'!M102</f>
        <v>2</v>
      </c>
      <c r="N102" s="262">
        <f>'model (2)'!N102</f>
        <v>10</v>
      </c>
      <c r="O102" s="262">
        <f>'model (2)'!O102</f>
        <v>14</v>
      </c>
      <c r="P102" s="262">
        <f>'model (2)'!P102</f>
        <v>0</v>
      </c>
      <c r="Q102" s="262">
        <f>'model (2)'!Q102</f>
        <v>12</v>
      </c>
      <c r="R102" s="262">
        <f>'model (2)'!R102</f>
        <v>5</v>
      </c>
      <c r="S102" s="262">
        <f>'model (2)'!S102</f>
        <v>0</v>
      </c>
      <c r="T102" s="263"/>
      <c r="V102" s="2">
        <v>97</v>
      </c>
      <c r="W102" s="1" t="str">
        <f>X102&amp;":"&amp;COUNTIF($X$6:X102,X102)</f>
        <v>68:5</v>
      </c>
      <c r="X102" s="264">
        <f>Entry!U105</f>
        <v>68</v>
      </c>
      <c r="Y102" s="227">
        <f t="shared" si="37"/>
        <v>2</v>
      </c>
      <c r="Z102" s="227">
        <f t="shared" si="21"/>
        <v>1</v>
      </c>
      <c r="AA102" s="227">
        <f t="shared" si="22"/>
        <v>2</v>
      </c>
      <c r="AB102" s="227">
        <f t="shared" si="38"/>
        <v>1</v>
      </c>
      <c r="AC102" s="227">
        <f t="shared" si="23"/>
        <v>2</v>
      </c>
      <c r="AD102" s="227">
        <f t="shared" si="24"/>
        <v>2</v>
      </c>
      <c r="AE102" s="227">
        <f t="shared" si="25"/>
        <v>2</v>
      </c>
      <c r="AF102" s="227">
        <f t="shared" si="26"/>
        <v>2</v>
      </c>
      <c r="AG102" s="227">
        <f t="shared" si="27"/>
        <v>2</v>
      </c>
      <c r="AH102" s="227">
        <f t="shared" si="28"/>
        <v>2</v>
      </c>
      <c r="AI102" s="227">
        <f t="shared" si="29"/>
        <v>9</v>
      </c>
      <c r="AJ102" s="227">
        <f t="shared" si="30"/>
        <v>8</v>
      </c>
      <c r="AK102" s="227">
        <f t="shared" si="31"/>
        <v>6</v>
      </c>
      <c r="AL102" s="227">
        <f t="shared" si="32"/>
        <v>11</v>
      </c>
      <c r="AM102" s="227">
        <f t="shared" si="33"/>
        <v>7</v>
      </c>
      <c r="AN102" s="227">
        <f t="shared" si="34"/>
        <v>9</v>
      </c>
      <c r="AO102" s="261">
        <f t="shared" si="39"/>
        <v>68</v>
      </c>
    </row>
    <row r="103" spans="1:41" ht="15.6">
      <c r="A103">
        <f t="shared" si="35"/>
        <v>69</v>
      </c>
      <c r="B103" s="191" t="str">
        <f>C103&amp;":"&amp;COUNTIF($C$6:C103,C103)</f>
        <v>69:2</v>
      </c>
      <c r="C103" s="148">
        <f t="shared" si="36"/>
        <v>69</v>
      </c>
      <c r="D103" s="262">
        <f>'model (2)'!D103</f>
        <v>2</v>
      </c>
      <c r="E103" s="262">
        <f>'model (2)'!E103</f>
        <v>1</v>
      </c>
      <c r="F103" s="262">
        <f>'model (2)'!F103</f>
        <v>2</v>
      </c>
      <c r="G103" s="262">
        <f>'model (2)'!G103</f>
        <v>1</v>
      </c>
      <c r="H103" s="262">
        <f>'model (2)'!H103</f>
        <v>2</v>
      </c>
      <c r="I103" s="262">
        <f>'model (2)'!I103</f>
        <v>2</v>
      </c>
      <c r="J103" s="262">
        <f>'model (2)'!J103</f>
        <v>2</v>
      </c>
      <c r="K103" s="262">
        <f>'model (2)'!K103</f>
        <v>2</v>
      </c>
      <c r="L103" s="262">
        <f>'model (2)'!L103</f>
        <v>2</v>
      </c>
      <c r="M103" s="262">
        <f>'model (2)'!M103</f>
        <v>2</v>
      </c>
      <c r="N103" s="262">
        <f>'model (2)'!N103</f>
        <v>10</v>
      </c>
      <c r="O103" s="262">
        <f>'model (2)'!O103</f>
        <v>3</v>
      </c>
      <c r="P103" s="262">
        <f>'model (2)'!P103</f>
        <v>6</v>
      </c>
      <c r="Q103" s="262">
        <f>'model (2)'!Q103</f>
        <v>13</v>
      </c>
      <c r="R103" s="262">
        <f>'model (2)'!R103</f>
        <v>11</v>
      </c>
      <c r="S103" s="262">
        <f>'model (2)'!S103</f>
        <v>8</v>
      </c>
      <c r="T103" s="263"/>
      <c r="V103" s="2">
        <v>98</v>
      </c>
      <c r="W103" s="1" t="str">
        <f>X103&amp;":"&amp;COUNTIF($X$6:X103,X103)</f>
        <v>62:6</v>
      </c>
      <c r="X103" s="264">
        <f>Entry!U106</f>
        <v>62</v>
      </c>
      <c r="Y103" s="227">
        <f t="shared" si="37"/>
        <v>2</v>
      </c>
      <c r="Z103" s="227">
        <f t="shared" si="21"/>
        <v>2</v>
      </c>
      <c r="AA103" s="227">
        <f t="shared" si="22"/>
        <v>2</v>
      </c>
      <c r="AB103" s="227">
        <f t="shared" si="38"/>
        <v>2</v>
      </c>
      <c r="AC103" s="227">
        <f t="shared" si="23"/>
        <v>2</v>
      </c>
      <c r="AD103" s="227">
        <f t="shared" si="24"/>
        <v>2</v>
      </c>
      <c r="AE103" s="227">
        <f t="shared" si="25"/>
        <v>2</v>
      </c>
      <c r="AF103" s="227">
        <f t="shared" si="26"/>
        <v>2</v>
      </c>
      <c r="AG103" s="227">
        <f t="shared" si="27"/>
        <v>2</v>
      </c>
      <c r="AH103" s="227">
        <f t="shared" si="28"/>
        <v>2</v>
      </c>
      <c r="AI103" s="227">
        <f t="shared" si="29"/>
        <v>10</v>
      </c>
      <c r="AJ103" s="227">
        <f t="shared" si="30"/>
        <v>6</v>
      </c>
      <c r="AK103" s="227">
        <f t="shared" si="31"/>
        <v>13</v>
      </c>
      <c r="AL103" s="227">
        <f t="shared" si="32"/>
        <v>3</v>
      </c>
      <c r="AM103" s="227">
        <f t="shared" si="33"/>
        <v>7</v>
      </c>
      <c r="AN103" s="227">
        <f t="shared" si="34"/>
        <v>3</v>
      </c>
      <c r="AO103" s="261">
        <f t="shared" si="39"/>
        <v>62</v>
      </c>
    </row>
    <row r="104" spans="1:41" ht="15.6">
      <c r="A104">
        <f t="shared" si="35"/>
        <v>46</v>
      </c>
      <c r="B104" s="191" t="str">
        <f>C104&amp;":"&amp;COUNTIF($C$6:C104,C104)</f>
        <v>46:1</v>
      </c>
      <c r="C104" s="148">
        <f t="shared" si="36"/>
        <v>46</v>
      </c>
      <c r="D104" s="262">
        <f>'model (2)'!D104</f>
        <v>2</v>
      </c>
      <c r="E104" s="262">
        <f>'model (2)'!E104</f>
        <v>1</v>
      </c>
      <c r="F104" s="262">
        <f>'model (2)'!F104</f>
        <v>2</v>
      </c>
      <c r="G104" s="262">
        <f>'model (2)'!G104</f>
        <v>2</v>
      </c>
      <c r="H104" s="262">
        <f>'model (2)'!H104</f>
        <v>2</v>
      </c>
      <c r="I104" s="262">
        <f>'model (2)'!I104</f>
        <v>2</v>
      </c>
      <c r="J104" s="262">
        <f>'model (2)'!J104</f>
        <v>2</v>
      </c>
      <c r="K104" s="262">
        <f>'model (2)'!K104</f>
        <v>2</v>
      </c>
      <c r="L104" s="262">
        <f>'model (2)'!L104</f>
        <v>2</v>
      </c>
      <c r="M104" s="262">
        <f>'model (2)'!M104</f>
        <v>2</v>
      </c>
      <c r="N104" s="262">
        <f>'model (2)'!N104</f>
        <v>8</v>
      </c>
      <c r="O104" s="262">
        <f>'model (2)'!O104</f>
        <v>0</v>
      </c>
      <c r="P104" s="262">
        <f>'model (2)'!P104</f>
        <v>10</v>
      </c>
      <c r="Q104" s="262">
        <f>'model (2)'!Q104</f>
        <v>0</v>
      </c>
      <c r="R104" s="262">
        <f>'model (2)'!R104</f>
        <v>7</v>
      </c>
      <c r="S104" s="262">
        <f>'model (2)'!S104</f>
        <v>2</v>
      </c>
      <c r="T104" s="263"/>
      <c r="V104" s="2">
        <v>99</v>
      </c>
      <c r="W104" s="1" t="str">
        <f>X104&amp;":"&amp;COUNTIF($X$6:X104,X104)</f>
        <v>72:7</v>
      </c>
      <c r="X104" s="264">
        <f>Entry!U107</f>
        <v>72</v>
      </c>
      <c r="Y104" s="227">
        <f t="shared" si="37"/>
        <v>2</v>
      </c>
      <c r="Z104" s="227">
        <f t="shared" si="21"/>
        <v>1</v>
      </c>
      <c r="AA104" s="227">
        <f t="shared" si="22"/>
        <v>2</v>
      </c>
      <c r="AB104" s="227">
        <f t="shared" si="38"/>
        <v>2</v>
      </c>
      <c r="AC104" s="227">
        <f t="shared" si="23"/>
        <v>2</v>
      </c>
      <c r="AD104" s="227">
        <f t="shared" si="24"/>
        <v>2</v>
      </c>
      <c r="AE104" s="227">
        <f t="shared" si="25"/>
        <v>2</v>
      </c>
      <c r="AF104" s="227">
        <f t="shared" si="26"/>
        <v>2</v>
      </c>
      <c r="AG104" s="227">
        <f t="shared" si="27"/>
        <v>2</v>
      </c>
      <c r="AH104" s="227">
        <f t="shared" si="28"/>
        <v>2</v>
      </c>
      <c r="AI104" s="227">
        <f t="shared" si="29"/>
        <v>7</v>
      </c>
      <c r="AJ104" s="227">
        <f t="shared" si="30"/>
        <v>9</v>
      </c>
      <c r="AK104" s="227">
        <f t="shared" si="31"/>
        <v>14</v>
      </c>
      <c r="AL104" s="227">
        <f t="shared" si="32"/>
        <v>1</v>
      </c>
      <c r="AM104" s="227">
        <f t="shared" si="33"/>
        <v>14</v>
      </c>
      <c r="AN104" s="227">
        <f t="shared" si="34"/>
        <v>8</v>
      </c>
      <c r="AO104" s="261">
        <f t="shared" si="39"/>
        <v>72</v>
      </c>
    </row>
    <row r="105" spans="1:41" ht="15.6">
      <c r="A105">
        <f t="shared" si="35"/>
        <v>55</v>
      </c>
      <c r="B105" s="191" t="str">
        <f>C105&amp;":"&amp;COUNTIF($C$6:C105,C105)</f>
        <v>55:4</v>
      </c>
      <c r="C105" s="148">
        <f t="shared" si="36"/>
        <v>55</v>
      </c>
      <c r="D105" s="262">
        <f>'model (2)'!D105</f>
        <v>2</v>
      </c>
      <c r="E105" s="262">
        <f>'model (2)'!E105</f>
        <v>2</v>
      </c>
      <c r="F105" s="262">
        <f>'model (2)'!F105</f>
        <v>2</v>
      </c>
      <c r="G105" s="262">
        <f>'model (2)'!G105</f>
        <v>1</v>
      </c>
      <c r="H105" s="262">
        <f>'model (2)'!H105</f>
        <v>2</v>
      </c>
      <c r="I105" s="262">
        <f>'model (2)'!I105</f>
        <v>2</v>
      </c>
      <c r="J105" s="262">
        <f>'model (2)'!J105</f>
        <v>2</v>
      </c>
      <c r="K105" s="262">
        <f>'model (2)'!K105</f>
        <v>2</v>
      </c>
      <c r="L105" s="262">
        <f>'model (2)'!L105</f>
        <v>2</v>
      </c>
      <c r="M105" s="262">
        <f>'model (2)'!M105</f>
        <v>2</v>
      </c>
      <c r="N105" s="262">
        <f>'model (2)'!N105</f>
        <v>9</v>
      </c>
      <c r="O105" s="262">
        <f>'model (2)'!O105</f>
        <v>14</v>
      </c>
      <c r="P105" s="262">
        <f>'model (2)'!P105</f>
        <v>0</v>
      </c>
      <c r="Q105" s="262">
        <f>'model (2)'!Q105</f>
        <v>0</v>
      </c>
      <c r="R105" s="262">
        <f>'model (2)'!R105</f>
        <v>11</v>
      </c>
      <c r="S105" s="262">
        <f>'model (2)'!S105</f>
        <v>2</v>
      </c>
      <c r="T105" s="263"/>
      <c r="V105" s="2">
        <v>100</v>
      </c>
      <c r="W105" s="1" t="str">
        <f>X105&amp;":"&amp;COUNTIF($X$6:X105,X105)</f>
        <v>82:2</v>
      </c>
      <c r="X105" s="264">
        <f>Entry!U108</f>
        <v>82</v>
      </c>
      <c r="Y105" s="227">
        <f t="shared" si="37"/>
        <v>2</v>
      </c>
      <c r="Z105" s="227">
        <f t="shared" si="21"/>
        <v>1</v>
      </c>
      <c r="AA105" s="227">
        <f t="shared" si="22"/>
        <v>1</v>
      </c>
      <c r="AB105" s="227">
        <f t="shared" si="38"/>
        <v>1</v>
      </c>
      <c r="AC105" s="227">
        <f t="shared" si="23"/>
        <v>1</v>
      </c>
      <c r="AD105" s="227">
        <f t="shared" si="24"/>
        <v>1</v>
      </c>
      <c r="AE105" s="227">
        <f t="shared" si="25"/>
        <v>2</v>
      </c>
      <c r="AF105" s="227">
        <f t="shared" si="26"/>
        <v>2</v>
      </c>
      <c r="AG105" s="227">
        <f t="shared" si="27"/>
        <v>1</v>
      </c>
      <c r="AH105" s="227">
        <f t="shared" si="28"/>
        <v>2</v>
      </c>
      <c r="AI105" s="227">
        <f t="shared" si="29"/>
        <v>8</v>
      </c>
      <c r="AJ105" s="227">
        <f t="shared" si="30"/>
        <v>12</v>
      </c>
      <c r="AK105" s="227">
        <f t="shared" si="31"/>
        <v>10</v>
      </c>
      <c r="AL105" s="227">
        <f t="shared" si="32"/>
        <v>13</v>
      </c>
      <c r="AM105" s="227">
        <f t="shared" si="33"/>
        <v>12</v>
      </c>
      <c r="AN105" s="227">
        <f t="shared" si="34"/>
        <v>13</v>
      </c>
      <c r="AO105" s="261">
        <f t="shared" si="39"/>
        <v>82</v>
      </c>
    </row>
    <row r="106" spans="1:41" ht="15.6">
      <c r="A106">
        <f t="shared" si="35"/>
        <v>59</v>
      </c>
      <c r="B106" s="191" t="str">
        <f>C106&amp;":"&amp;COUNTIF($C$6:C106,C106)</f>
        <v>59:5</v>
      </c>
      <c r="C106" s="148">
        <f t="shared" si="36"/>
        <v>59</v>
      </c>
      <c r="D106" s="262">
        <f>'model (2)'!D106</f>
        <v>2</v>
      </c>
      <c r="E106" s="262">
        <f>'model (2)'!E106</f>
        <v>1</v>
      </c>
      <c r="F106" s="262">
        <f>'model (2)'!F106</f>
        <v>2</v>
      </c>
      <c r="G106" s="262">
        <f>'model (2)'!G106</f>
        <v>2</v>
      </c>
      <c r="H106" s="262">
        <f>'model (2)'!H106</f>
        <v>2</v>
      </c>
      <c r="I106" s="262">
        <f>'model (2)'!I106</f>
        <v>2</v>
      </c>
      <c r="J106" s="262">
        <f>'model (2)'!J106</f>
        <v>2</v>
      </c>
      <c r="K106" s="262">
        <f>'model (2)'!K106</f>
        <v>2</v>
      </c>
      <c r="L106" s="262">
        <f>'model (2)'!L106</f>
        <v>2</v>
      </c>
      <c r="M106" s="262">
        <f>'model (2)'!M106</f>
        <v>2</v>
      </c>
      <c r="N106" s="262">
        <f>'model (2)'!N106</f>
        <v>6</v>
      </c>
      <c r="O106" s="262">
        <f>'model (2)'!O106</f>
        <v>4</v>
      </c>
      <c r="P106" s="262">
        <f>'model (2)'!P106</f>
        <v>7</v>
      </c>
      <c r="Q106" s="262">
        <f>'model (2)'!Q106</f>
        <v>12</v>
      </c>
      <c r="R106" s="262">
        <f>'model (2)'!R106</f>
        <v>2</v>
      </c>
      <c r="S106" s="262">
        <f>'model (2)'!S106</f>
        <v>9</v>
      </c>
      <c r="T106" s="263"/>
      <c r="V106" s="2">
        <v>101</v>
      </c>
      <c r="W106" s="1" t="str">
        <f>X106&amp;":"&amp;COUNTIF($X$6:X106,X106)</f>
        <v>68:6</v>
      </c>
      <c r="X106" s="264">
        <f>Entry!U109</f>
        <v>68</v>
      </c>
      <c r="Y106" s="227">
        <f t="shared" si="37"/>
        <v>2</v>
      </c>
      <c r="Z106" s="227">
        <f t="shared" si="21"/>
        <v>1</v>
      </c>
      <c r="AA106" s="227">
        <f t="shared" si="22"/>
        <v>2</v>
      </c>
      <c r="AB106" s="227">
        <f t="shared" si="38"/>
        <v>1</v>
      </c>
      <c r="AC106" s="227">
        <f t="shared" si="23"/>
        <v>2</v>
      </c>
      <c r="AD106" s="227">
        <f t="shared" si="24"/>
        <v>2</v>
      </c>
      <c r="AE106" s="227">
        <f t="shared" si="25"/>
        <v>2</v>
      </c>
      <c r="AF106" s="227">
        <f t="shared" si="26"/>
        <v>2</v>
      </c>
      <c r="AG106" s="227">
        <f t="shared" si="27"/>
        <v>2</v>
      </c>
      <c r="AH106" s="227">
        <f t="shared" si="28"/>
        <v>2</v>
      </c>
      <c r="AI106" s="227">
        <f t="shared" si="29"/>
        <v>6</v>
      </c>
      <c r="AJ106" s="227">
        <f t="shared" si="30"/>
        <v>14</v>
      </c>
      <c r="AK106" s="227">
        <f t="shared" si="31"/>
        <v>12</v>
      </c>
      <c r="AL106" s="227">
        <f t="shared" si="32"/>
        <v>5</v>
      </c>
      <c r="AM106" s="227">
        <f t="shared" si="33"/>
        <v>1</v>
      </c>
      <c r="AN106" s="227">
        <f t="shared" si="34"/>
        <v>12</v>
      </c>
      <c r="AO106" s="261">
        <f t="shared" si="39"/>
        <v>68</v>
      </c>
    </row>
    <row r="107" spans="1:41" ht="15.6">
      <c r="A107">
        <f t="shared" si="35"/>
        <v>63</v>
      </c>
      <c r="B107" s="191" t="str">
        <f>C107&amp;":"&amp;COUNTIF($C$6:C107,C107)</f>
        <v>63:5</v>
      </c>
      <c r="C107" s="148">
        <f t="shared" si="36"/>
        <v>63</v>
      </c>
      <c r="D107" s="262">
        <f>'model (2)'!D107</f>
        <v>2</v>
      </c>
      <c r="E107" s="262">
        <f>'model (2)'!E107</f>
        <v>2</v>
      </c>
      <c r="F107" s="262">
        <f>'model (2)'!F107</f>
        <v>2</v>
      </c>
      <c r="G107" s="262">
        <f>'model (2)'!G107</f>
        <v>1</v>
      </c>
      <c r="H107" s="262">
        <f>'model (2)'!H107</f>
        <v>2</v>
      </c>
      <c r="I107" s="262">
        <f>'model (2)'!I107</f>
        <v>2</v>
      </c>
      <c r="J107" s="262">
        <f>'model (2)'!J107</f>
        <v>2</v>
      </c>
      <c r="K107" s="262">
        <f>'model (2)'!K107</f>
        <v>2</v>
      </c>
      <c r="L107" s="262">
        <f>'model (2)'!L107</f>
        <v>2</v>
      </c>
      <c r="M107" s="262">
        <f>'model (2)'!M107</f>
        <v>2</v>
      </c>
      <c r="N107" s="262">
        <f>'model (2)'!N107</f>
        <v>5</v>
      </c>
      <c r="O107" s="262">
        <f>'model (2)'!O107</f>
        <v>10</v>
      </c>
      <c r="P107" s="262">
        <f>'model (2)'!P107</f>
        <v>13</v>
      </c>
      <c r="Q107" s="262">
        <f>'model (2)'!Q107</f>
        <v>5</v>
      </c>
      <c r="R107" s="262">
        <f>'model (2)'!R107</f>
        <v>3</v>
      </c>
      <c r="S107" s="262">
        <f>'model (2)'!S107</f>
        <v>8</v>
      </c>
      <c r="T107" s="263"/>
      <c r="V107" s="2">
        <v>102</v>
      </c>
      <c r="W107" s="1" t="str">
        <f>X107&amp;":"&amp;COUNTIF($X$6:X107,X107)</f>
        <v>50:2</v>
      </c>
      <c r="X107" s="264">
        <f>Entry!U110</f>
        <v>50</v>
      </c>
      <c r="Y107" s="227">
        <f t="shared" si="37"/>
        <v>2</v>
      </c>
      <c r="Z107" s="227">
        <f t="shared" si="21"/>
        <v>2</v>
      </c>
      <c r="AA107" s="227">
        <f t="shared" si="22"/>
        <v>2</v>
      </c>
      <c r="AB107" s="227">
        <f t="shared" si="38"/>
        <v>2</v>
      </c>
      <c r="AC107" s="227">
        <f t="shared" si="23"/>
        <v>2</v>
      </c>
      <c r="AD107" s="227">
        <f t="shared" si="24"/>
        <v>2</v>
      </c>
      <c r="AE107" s="227">
        <f t="shared" si="25"/>
        <v>2</v>
      </c>
      <c r="AF107" s="227">
        <f t="shared" si="26"/>
        <v>2</v>
      </c>
      <c r="AG107" s="227">
        <f t="shared" si="27"/>
        <v>2</v>
      </c>
      <c r="AH107" s="227">
        <f t="shared" si="28"/>
        <v>2</v>
      </c>
      <c r="AI107" s="227">
        <f t="shared" si="29"/>
        <v>8</v>
      </c>
      <c r="AJ107" s="227">
        <f t="shared" si="30"/>
        <v>13</v>
      </c>
      <c r="AK107" s="227">
        <f t="shared" si="31"/>
        <v>6</v>
      </c>
      <c r="AL107" s="227">
        <f t="shared" si="32"/>
        <v>1</v>
      </c>
      <c r="AM107" s="227">
        <f t="shared" si="33"/>
        <v>0</v>
      </c>
      <c r="AN107" s="227">
        <f t="shared" si="34"/>
        <v>2</v>
      </c>
      <c r="AO107" s="261">
        <f t="shared" si="39"/>
        <v>50</v>
      </c>
    </row>
    <row r="108" spans="1:41" ht="15.6">
      <c r="A108">
        <f t="shared" si="35"/>
        <v>60</v>
      </c>
      <c r="B108" s="191" t="str">
        <f>C108&amp;":"&amp;COUNTIF($C$6:C108,C108)</f>
        <v>60:1</v>
      </c>
      <c r="C108" s="148">
        <f t="shared" si="36"/>
        <v>60</v>
      </c>
      <c r="D108" s="262">
        <f>'model (2)'!D108</f>
        <v>2</v>
      </c>
      <c r="E108" s="262">
        <f>'model (2)'!E108</f>
        <v>2</v>
      </c>
      <c r="F108" s="262">
        <f>'model (2)'!F108</f>
        <v>2</v>
      </c>
      <c r="G108" s="262">
        <f>'model (2)'!G108</f>
        <v>2</v>
      </c>
      <c r="H108" s="262">
        <f>'model (2)'!H108</f>
        <v>2</v>
      </c>
      <c r="I108" s="262">
        <f>'model (2)'!I108</f>
        <v>2</v>
      </c>
      <c r="J108" s="262">
        <f>'model (2)'!J108</f>
        <v>2</v>
      </c>
      <c r="K108" s="262">
        <f>'model (2)'!K108</f>
        <v>2</v>
      </c>
      <c r="L108" s="262">
        <f>'model (2)'!L108</f>
        <v>2</v>
      </c>
      <c r="M108" s="262">
        <f>'model (2)'!M108</f>
        <v>2</v>
      </c>
      <c r="N108" s="262">
        <f>'model (2)'!N108</f>
        <v>6</v>
      </c>
      <c r="O108" s="262">
        <f>'model (2)'!O108</f>
        <v>8</v>
      </c>
      <c r="P108" s="262">
        <f>'model (2)'!P108</f>
        <v>9</v>
      </c>
      <c r="Q108" s="262">
        <f>'model (2)'!Q108</f>
        <v>9</v>
      </c>
      <c r="R108" s="262">
        <f>'model (2)'!R108</f>
        <v>2</v>
      </c>
      <c r="S108" s="262">
        <f>'model (2)'!S108</f>
        <v>6</v>
      </c>
      <c r="T108" s="263"/>
      <c r="V108" s="2">
        <v>103</v>
      </c>
      <c r="W108" s="1"/>
      <c r="X108" s="264">
        <f>Entry!U111</f>
        <v>82</v>
      </c>
      <c r="Y108" s="227">
        <f t="shared" si="37"/>
        <v>2</v>
      </c>
      <c r="Z108" s="227">
        <f t="shared" si="21"/>
        <v>2</v>
      </c>
      <c r="AA108" s="227">
        <f t="shared" si="22"/>
        <v>2</v>
      </c>
      <c r="AB108" s="227">
        <f t="shared" si="38"/>
        <v>2</v>
      </c>
      <c r="AC108" s="227">
        <f t="shared" si="23"/>
        <v>2</v>
      </c>
      <c r="AD108" s="227">
        <f t="shared" si="24"/>
        <v>2</v>
      </c>
      <c r="AE108" s="227">
        <f t="shared" si="25"/>
        <v>2</v>
      </c>
      <c r="AF108" s="227">
        <f t="shared" si="26"/>
        <v>2</v>
      </c>
      <c r="AG108" s="227">
        <f t="shared" si="27"/>
        <v>2</v>
      </c>
      <c r="AH108" s="227">
        <f t="shared" si="28"/>
        <v>2</v>
      </c>
      <c r="AI108" s="227">
        <f t="shared" si="29"/>
        <v>7</v>
      </c>
      <c r="AJ108" s="227">
        <f t="shared" si="30"/>
        <v>13</v>
      </c>
      <c r="AK108" s="227">
        <f t="shared" si="31"/>
        <v>9</v>
      </c>
      <c r="AL108" s="227">
        <f t="shared" si="32"/>
        <v>11</v>
      </c>
      <c r="AM108" s="227">
        <f t="shared" si="33"/>
        <v>11</v>
      </c>
      <c r="AN108" s="227">
        <f t="shared" si="34"/>
        <v>11</v>
      </c>
      <c r="AO108" s="261">
        <f t="shared" si="39"/>
        <v>82</v>
      </c>
    </row>
    <row r="109" spans="1:41" ht="15.6">
      <c r="A109">
        <f t="shared" si="35"/>
        <v>62</v>
      </c>
      <c r="B109" s="191" t="str">
        <f>C109&amp;":"&amp;COUNTIF($C$6:C109,C109)</f>
        <v>62:4</v>
      </c>
      <c r="C109" s="148">
        <f t="shared" si="36"/>
        <v>62</v>
      </c>
      <c r="D109" s="262">
        <f>'model (2)'!D109</f>
        <v>2</v>
      </c>
      <c r="E109" s="262">
        <f>'model (2)'!E109</f>
        <v>2</v>
      </c>
      <c r="F109" s="262">
        <f>'model (2)'!F109</f>
        <v>2</v>
      </c>
      <c r="G109" s="262">
        <f>'model (2)'!G109</f>
        <v>2</v>
      </c>
      <c r="H109" s="262">
        <f>'model (2)'!H109</f>
        <v>2</v>
      </c>
      <c r="I109" s="262">
        <f>'model (2)'!I109</f>
        <v>2</v>
      </c>
      <c r="J109" s="262">
        <f>'model (2)'!J109</f>
        <v>2</v>
      </c>
      <c r="K109" s="262">
        <f>'model (2)'!K109</f>
        <v>2</v>
      </c>
      <c r="L109" s="262">
        <f>'model (2)'!L109</f>
        <v>2</v>
      </c>
      <c r="M109" s="262">
        <f>'model (2)'!M109</f>
        <v>2</v>
      </c>
      <c r="N109" s="262">
        <f>'model (2)'!N109</f>
        <v>5</v>
      </c>
      <c r="O109" s="262">
        <f>'model (2)'!O109</f>
        <v>13</v>
      </c>
      <c r="P109" s="262">
        <f>'model (2)'!P109</f>
        <v>9</v>
      </c>
      <c r="Q109" s="262">
        <f>'model (2)'!Q109</f>
        <v>2</v>
      </c>
      <c r="R109" s="262">
        <f>'model (2)'!R109</f>
        <v>13</v>
      </c>
      <c r="S109" s="262">
        <f>'model (2)'!S109</f>
        <v>0</v>
      </c>
      <c r="T109" s="263"/>
      <c r="V109" s="2">
        <v>104</v>
      </c>
      <c r="W109" s="1" t="str">
        <f>X109&amp;":"&amp;COUNTIF($X$6:X109,X109)</f>
        <v>75:4</v>
      </c>
      <c r="X109" s="264">
        <f>Entry!U112</f>
        <v>75</v>
      </c>
      <c r="Y109" s="227">
        <f t="shared" si="37"/>
        <v>1</v>
      </c>
      <c r="Z109" s="227">
        <f t="shared" si="21"/>
        <v>1</v>
      </c>
      <c r="AA109" s="227">
        <f t="shared" si="22"/>
        <v>1</v>
      </c>
      <c r="AB109" s="227">
        <f t="shared" si="38"/>
        <v>2</v>
      </c>
      <c r="AC109" s="227">
        <f t="shared" si="23"/>
        <v>1</v>
      </c>
      <c r="AD109" s="227">
        <f t="shared" si="24"/>
        <v>1</v>
      </c>
      <c r="AE109" s="227">
        <f t="shared" si="25"/>
        <v>2</v>
      </c>
      <c r="AF109" s="227">
        <f t="shared" si="26"/>
        <v>2</v>
      </c>
      <c r="AG109" s="227">
        <f t="shared" si="27"/>
        <v>1</v>
      </c>
      <c r="AH109" s="227">
        <f t="shared" si="28"/>
        <v>1</v>
      </c>
      <c r="AI109" s="227">
        <f t="shared" si="29"/>
        <v>10</v>
      </c>
      <c r="AJ109" s="227">
        <f t="shared" si="30"/>
        <v>13</v>
      </c>
      <c r="AK109" s="227">
        <f t="shared" si="31"/>
        <v>8</v>
      </c>
      <c r="AL109" s="227">
        <f t="shared" si="32"/>
        <v>13</v>
      </c>
      <c r="AM109" s="227">
        <f t="shared" si="33"/>
        <v>7</v>
      </c>
      <c r="AN109" s="227">
        <f t="shared" si="34"/>
        <v>11</v>
      </c>
      <c r="AO109" s="261">
        <f t="shared" si="39"/>
        <v>75</v>
      </c>
    </row>
    <row r="110" spans="1:41" ht="15.6">
      <c r="A110">
        <f t="shared" si="35"/>
        <v>45</v>
      </c>
      <c r="B110" s="191" t="str">
        <f>C110&amp;":"&amp;COUNTIF($C$6:C110,C110)</f>
        <v>45:3</v>
      </c>
      <c r="C110" s="148">
        <f t="shared" si="36"/>
        <v>45</v>
      </c>
      <c r="D110" s="262">
        <f>'model (2)'!D110</f>
        <v>2</v>
      </c>
      <c r="E110" s="262">
        <f>'model (2)'!E110</f>
        <v>2</v>
      </c>
      <c r="F110" s="262">
        <f>'model (2)'!F110</f>
        <v>2</v>
      </c>
      <c r="G110" s="262">
        <f>'model (2)'!G110</f>
        <v>2</v>
      </c>
      <c r="H110" s="262">
        <f>'model (2)'!H110</f>
        <v>2</v>
      </c>
      <c r="I110" s="262">
        <f>'model (2)'!I110</f>
        <v>2</v>
      </c>
      <c r="J110" s="262">
        <f>'model (2)'!J110</f>
        <v>2</v>
      </c>
      <c r="K110" s="262">
        <f>'model (2)'!K110</f>
        <v>2</v>
      </c>
      <c r="L110" s="262">
        <f>'model (2)'!L110</f>
        <v>2</v>
      </c>
      <c r="M110" s="262">
        <f>'model (2)'!M110</f>
        <v>2</v>
      </c>
      <c r="N110" s="262">
        <f>'model (2)'!N110</f>
        <v>7</v>
      </c>
      <c r="O110" s="262">
        <f>'model (2)'!O110</f>
        <v>0</v>
      </c>
      <c r="P110" s="262">
        <f>'model (2)'!P110</f>
        <v>2</v>
      </c>
      <c r="Q110" s="262">
        <f>'model (2)'!Q110</f>
        <v>6</v>
      </c>
      <c r="R110" s="262">
        <f>'model (2)'!R110</f>
        <v>7</v>
      </c>
      <c r="S110" s="262">
        <f>'model (2)'!S110</f>
        <v>3</v>
      </c>
      <c r="T110" s="263"/>
      <c r="V110" s="2">
        <v>105</v>
      </c>
      <c r="W110" s="1" t="str">
        <f>X110&amp;":"&amp;COUNTIF($X$6:X110,X110)</f>
        <v>72:8</v>
      </c>
      <c r="X110" s="264">
        <f>Entry!U113</f>
        <v>72</v>
      </c>
      <c r="Y110" s="227">
        <f t="shared" si="37"/>
        <v>2</v>
      </c>
      <c r="Z110" s="227">
        <f t="shared" si="21"/>
        <v>1</v>
      </c>
      <c r="AA110" s="227">
        <f t="shared" si="22"/>
        <v>2</v>
      </c>
      <c r="AB110" s="227">
        <f t="shared" si="38"/>
        <v>2</v>
      </c>
      <c r="AC110" s="227">
        <f t="shared" si="23"/>
        <v>2</v>
      </c>
      <c r="AD110" s="227">
        <f t="shared" si="24"/>
        <v>2</v>
      </c>
      <c r="AE110" s="227">
        <f t="shared" si="25"/>
        <v>2</v>
      </c>
      <c r="AF110" s="227">
        <f t="shared" si="26"/>
        <v>2</v>
      </c>
      <c r="AG110" s="227">
        <f t="shared" si="27"/>
        <v>2</v>
      </c>
      <c r="AH110" s="227">
        <f t="shared" si="28"/>
        <v>2</v>
      </c>
      <c r="AI110" s="227">
        <f t="shared" si="29"/>
        <v>10</v>
      </c>
      <c r="AJ110" s="227">
        <f t="shared" si="30"/>
        <v>9</v>
      </c>
      <c r="AK110" s="227">
        <f t="shared" si="31"/>
        <v>5</v>
      </c>
      <c r="AL110" s="227">
        <f t="shared" si="32"/>
        <v>14</v>
      </c>
      <c r="AM110" s="227">
        <f t="shared" si="33"/>
        <v>4</v>
      </c>
      <c r="AN110" s="227">
        <f t="shared" si="34"/>
        <v>11</v>
      </c>
      <c r="AO110" s="261">
        <f t="shared" si="39"/>
        <v>72</v>
      </c>
    </row>
    <row r="111" spans="1:41" ht="15.6">
      <c r="A111">
        <f t="shared" si="35"/>
        <v>49</v>
      </c>
      <c r="B111" s="191" t="str">
        <f>C111&amp;":"&amp;COUNTIF($C$6:C111,C111)</f>
        <v>49:4</v>
      </c>
      <c r="C111" s="148">
        <f t="shared" si="36"/>
        <v>49</v>
      </c>
      <c r="D111" s="262">
        <f>'model (2)'!D111</f>
        <v>2</v>
      </c>
      <c r="E111" s="262">
        <f>'model (2)'!E111</f>
        <v>1</v>
      </c>
      <c r="F111" s="262">
        <f>'model (2)'!F111</f>
        <v>2</v>
      </c>
      <c r="G111" s="262">
        <f>'model (2)'!G111</f>
        <v>2</v>
      </c>
      <c r="H111" s="262">
        <f>'model (2)'!H111</f>
        <v>2</v>
      </c>
      <c r="I111" s="262">
        <f>'model (2)'!I111</f>
        <v>2</v>
      </c>
      <c r="J111" s="262">
        <f>'model (2)'!J111</f>
        <v>2</v>
      </c>
      <c r="K111" s="262">
        <f>'model (2)'!K111</f>
        <v>2</v>
      </c>
      <c r="L111" s="262">
        <f>'model (2)'!L111</f>
        <v>2</v>
      </c>
      <c r="M111" s="262">
        <f>'model (2)'!M111</f>
        <v>2</v>
      </c>
      <c r="N111" s="262">
        <f>'model (2)'!N111</f>
        <v>10</v>
      </c>
      <c r="O111" s="262">
        <f>'model (2)'!O111</f>
        <v>4</v>
      </c>
      <c r="P111" s="262">
        <f>'model (2)'!P111</f>
        <v>0</v>
      </c>
      <c r="Q111" s="262">
        <f>'model (2)'!Q111</f>
        <v>1</v>
      </c>
      <c r="R111" s="262">
        <f>'model (2)'!R111</f>
        <v>3</v>
      </c>
      <c r="S111" s="262">
        <f>'model (2)'!S111</f>
        <v>12</v>
      </c>
      <c r="T111" s="263"/>
      <c r="V111" s="2">
        <v>106</v>
      </c>
      <c r="W111" s="1" t="str">
        <f>X111&amp;":"&amp;COUNTIF($X$6:X111,X111)</f>
        <v>67:5</v>
      </c>
      <c r="X111" s="264">
        <f>Entry!U114</f>
        <v>67</v>
      </c>
      <c r="Y111" s="227">
        <f t="shared" si="37"/>
        <v>2</v>
      </c>
      <c r="Z111" s="227">
        <f t="shared" si="21"/>
        <v>1</v>
      </c>
      <c r="AA111" s="227">
        <f t="shared" si="22"/>
        <v>2</v>
      </c>
      <c r="AB111" s="227">
        <f t="shared" si="38"/>
        <v>2</v>
      </c>
      <c r="AC111" s="227">
        <f t="shared" si="23"/>
        <v>2</v>
      </c>
      <c r="AD111" s="227">
        <f t="shared" si="24"/>
        <v>2</v>
      </c>
      <c r="AE111" s="227">
        <f t="shared" si="25"/>
        <v>2</v>
      </c>
      <c r="AF111" s="227">
        <f t="shared" si="26"/>
        <v>2</v>
      </c>
      <c r="AG111" s="227">
        <f t="shared" si="27"/>
        <v>2</v>
      </c>
      <c r="AH111" s="227">
        <f t="shared" si="28"/>
        <v>2</v>
      </c>
      <c r="AI111" s="227">
        <f t="shared" si="29"/>
        <v>6</v>
      </c>
      <c r="AJ111" s="227">
        <f t="shared" si="30"/>
        <v>11</v>
      </c>
      <c r="AK111" s="227">
        <f t="shared" si="31"/>
        <v>5</v>
      </c>
      <c r="AL111" s="227">
        <f t="shared" si="32"/>
        <v>11</v>
      </c>
      <c r="AM111" s="227">
        <f t="shared" si="33"/>
        <v>5</v>
      </c>
      <c r="AN111" s="227">
        <f t="shared" si="34"/>
        <v>10</v>
      </c>
      <c r="AO111" s="261">
        <f t="shared" si="39"/>
        <v>67</v>
      </c>
    </row>
    <row r="112" spans="1:41" ht="15.6">
      <c r="A112">
        <f t="shared" si="35"/>
        <v>64</v>
      </c>
      <c r="B112" s="191" t="str">
        <f>C112&amp;":"&amp;COUNTIF($C$6:C112,C112)</f>
        <v>64:4</v>
      </c>
      <c r="C112" s="148">
        <f t="shared" si="36"/>
        <v>64</v>
      </c>
      <c r="D112" s="262">
        <f>'model (2)'!D112</f>
        <v>2</v>
      </c>
      <c r="E112" s="262">
        <f>'model (2)'!E112</f>
        <v>1</v>
      </c>
      <c r="F112" s="262">
        <f>'model (2)'!F112</f>
        <v>2</v>
      </c>
      <c r="G112" s="262">
        <f>'model (2)'!G112</f>
        <v>1</v>
      </c>
      <c r="H112" s="262">
        <f>'model (2)'!H112</f>
        <v>2</v>
      </c>
      <c r="I112" s="262">
        <f>'model (2)'!I112</f>
        <v>2</v>
      </c>
      <c r="J112" s="262">
        <f>'model (2)'!J112</f>
        <v>2</v>
      </c>
      <c r="K112" s="262">
        <f>'model (2)'!K112</f>
        <v>2</v>
      </c>
      <c r="L112" s="262">
        <f>'model (2)'!L112</f>
        <v>2</v>
      </c>
      <c r="M112" s="262">
        <f>'model (2)'!M112</f>
        <v>2</v>
      </c>
      <c r="N112" s="262">
        <f>'model (2)'!N112</f>
        <v>5</v>
      </c>
      <c r="O112" s="262">
        <f>'model (2)'!O112</f>
        <v>6</v>
      </c>
      <c r="P112" s="262">
        <f>'model (2)'!P112</f>
        <v>5</v>
      </c>
      <c r="Q112" s="262">
        <f>'model (2)'!Q112</f>
        <v>12</v>
      </c>
      <c r="R112" s="262">
        <f>'model (2)'!R112</f>
        <v>14</v>
      </c>
      <c r="S112" s="262">
        <f>'model (2)'!S112</f>
        <v>4</v>
      </c>
      <c r="T112" s="263"/>
      <c r="V112" s="2">
        <v>107</v>
      </c>
      <c r="W112" s="1" t="str">
        <f>X112&amp;":"&amp;COUNTIF($X$6:X112,X112)</f>
        <v>45:1</v>
      </c>
      <c r="X112" s="264">
        <f>Entry!U115</f>
        <v>45</v>
      </c>
      <c r="Y112" s="227">
        <f t="shared" si="37"/>
        <v>2</v>
      </c>
      <c r="Z112" s="227">
        <f t="shared" si="21"/>
        <v>1</v>
      </c>
      <c r="AA112" s="227">
        <f t="shared" si="22"/>
        <v>2</v>
      </c>
      <c r="AB112" s="227">
        <f t="shared" si="38"/>
        <v>1</v>
      </c>
      <c r="AC112" s="227">
        <f t="shared" si="23"/>
        <v>2</v>
      </c>
      <c r="AD112" s="227">
        <f t="shared" si="24"/>
        <v>2</v>
      </c>
      <c r="AE112" s="227">
        <f t="shared" si="25"/>
        <v>2</v>
      </c>
      <c r="AF112" s="227">
        <f t="shared" si="26"/>
        <v>2</v>
      </c>
      <c r="AG112" s="227">
        <f t="shared" si="27"/>
        <v>2</v>
      </c>
      <c r="AH112" s="227">
        <f t="shared" si="28"/>
        <v>2</v>
      </c>
      <c r="AI112" s="227">
        <f t="shared" si="29"/>
        <v>10</v>
      </c>
      <c r="AJ112" s="227">
        <f t="shared" si="30"/>
        <v>0</v>
      </c>
      <c r="AK112" s="227">
        <f t="shared" si="31"/>
        <v>0</v>
      </c>
      <c r="AL112" s="227">
        <f t="shared" si="32"/>
        <v>2</v>
      </c>
      <c r="AM112" s="227">
        <f t="shared" si="33"/>
        <v>10</v>
      </c>
      <c r="AN112" s="227">
        <f t="shared" si="34"/>
        <v>5</v>
      </c>
      <c r="AO112" s="261">
        <f t="shared" si="39"/>
        <v>45</v>
      </c>
    </row>
    <row r="113" spans="1:41" ht="15.6">
      <c r="A113">
        <f t="shared" si="35"/>
        <v>63</v>
      </c>
      <c r="B113" s="191" t="str">
        <f>C113&amp;":"&amp;COUNTIF($C$6:C113,C113)</f>
        <v>63:6</v>
      </c>
      <c r="C113" s="148">
        <f t="shared" si="36"/>
        <v>63</v>
      </c>
      <c r="D113" s="262">
        <f>'model (2)'!D113</f>
        <v>2</v>
      </c>
      <c r="E113" s="262">
        <f>'model (2)'!E113</f>
        <v>1</v>
      </c>
      <c r="F113" s="262">
        <f>'model (2)'!F113</f>
        <v>2</v>
      </c>
      <c r="G113" s="262">
        <f>'model (2)'!G113</f>
        <v>1</v>
      </c>
      <c r="H113" s="262">
        <f>'model (2)'!H113</f>
        <v>2</v>
      </c>
      <c r="I113" s="262">
        <f>'model (2)'!I113</f>
        <v>2</v>
      </c>
      <c r="J113" s="262">
        <f>'model (2)'!J113</f>
        <v>2</v>
      </c>
      <c r="K113" s="262">
        <f>'model (2)'!K113</f>
        <v>2</v>
      </c>
      <c r="L113" s="262">
        <f>'model (2)'!L113</f>
        <v>2</v>
      </c>
      <c r="M113" s="262">
        <f>'model (2)'!M113</f>
        <v>2</v>
      </c>
      <c r="N113" s="262">
        <f>'model (2)'!N113</f>
        <v>7</v>
      </c>
      <c r="O113" s="262">
        <f>'model (2)'!O113</f>
        <v>14</v>
      </c>
      <c r="P113" s="262">
        <f>'model (2)'!P113</f>
        <v>2</v>
      </c>
      <c r="Q113" s="262">
        <f>'model (2)'!Q113</f>
        <v>3</v>
      </c>
      <c r="R113" s="262">
        <f>'model (2)'!R113</f>
        <v>14</v>
      </c>
      <c r="S113" s="262">
        <f>'model (2)'!S113</f>
        <v>5</v>
      </c>
      <c r="T113" s="263"/>
      <c r="V113" s="2">
        <v>108</v>
      </c>
      <c r="W113" s="1" t="str">
        <f>X113&amp;":"&amp;COUNTIF($X$6:X113,X113)</f>
        <v>72:9</v>
      </c>
      <c r="X113" s="264">
        <f>Entry!U116</f>
        <v>72</v>
      </c>
      <c r="Y113" s="227">
        <f t="shared" si="37"/>
        <v>2</v>
      </c>
      <c r="Z113" s="227">
        <f t="shared" si="21"/>
        <v>1</v>
      </c>
      <c r="AA113" s="227">
        <f t="shared" si="22"/>
        <v>2</v>
      </c>
      <c r="AB113" s="227">
        <f t="shared" si="38"/>
        <v>2</v>
      </c>
      <c r="AC113" s="227">
        <f t="shared" si="23"/>
        <v>2</v>
      </c>
      <c r="AD113" s="227">
        <f t="shared" si="24"/>
        <v>2</v>
      </c>
      <c r="AE113" s="227">
        <f t="shared" si="25"/>
        <v>2</v>
      </c>
      <c r="AF113" s="227">
        <f t="shared" si="26"/>
        <v>2</v>
      </c>
      <c r="AG113" s="227">
        <f t="shared" si="27"/>
        <v>2</v>
      </c>
      <c r="AH113" s="227">
        <f t="shared" si="28"/>
        <v>2</v>
      </c>
      <c r="AI113" s="227">
        <f t="shared" si="29"/>
        <v>6</v>
      </c>
      <c r="AJ113" s="227">
        <f t="shared" si="30"/>
        <v>10</v>
      </c>
      <c r="AK113" s="227">
        <f t="shared" si="31"/>
        <v>12</v>
      </c>
      <c r="AL113" s="227">
        <f t="shared" si="32"/>
        <v>12</v>
      </c>
      <c r="AM113" s="227">
        <f t="shared" si="33"/>
        <v>12</v>
      </c>
      <c r="AN113" s="227">
        <f t="shared" si="34"/>
        <v>1</v>
      </c>
      <c r="AO113" s="261">
        <f t="shared" si="39"/>
        <v>72</v>
      </c>
    </row>
    <row r="114" spans="1:41" ht="15.6">
      <c r="A114">
        <f t="shared" si="35"/>
        <v>70</v>
      </c>
      <c r="B114" s="191" t="str">
        <f>C114&amp;":"&amp;COUNTIF($C$6:C114,C114)</f>
        <v>70:2</v>
      </c>
      <c r="C114" s="148">
        <f t="shared" si="36"/>
        <v>70</v>
      </c>
      <c r="D114" s="262">
        <f>'model (2)'!D114</f>
        <v>2</v>
      </c>
      <c r="E114" s="262">
        <f>'model (2)'!E114</f>
        <v>2</v>
      </c>
      <c r="F114" s="262">
        <f>'model (2)'!F114</f>
        <v>2</v>
      </c>
      <c r="G114" s="262">
        <f>'model (2)'!G114</f>
        <v>2</v>
      </c>
      <c r="H114" s="262">
        <f>'model (2)'!H114</f>
        <v>2</v>
      </c>
      <c r="I114" s="262">
        <f>'model (2)'!I114</f>
        <v>2</v>
      </c>
      <c r="J114" s="262">
        <f>'model (2)'!J114</f>
        <v>2</v>
      </c>
      <c r="K114" s="262">
        <f>'model (2)'!K114</f>
        <v>2</v>
      </c>
      <c r="L114" s="262">
        <f>'model (2)'!L114</f>
        <v>2</v>
      </c>
      <c r="M114" s="262">
        <f>'model (2)'!M114</f>
        <v>2</v>
      </c>
      <c r="N114" s="262">
        <f>'model (2)'!N114</f>
        <v>6</v>
      </c>
      <c r="O114" s="262">
        <f>'model (2)'!O114</f>
        <v>10</v>
      </c>
      <c r="P114" s="262">
        <f>'model (2)'!P114</f>
        <v>6</v>
      </c>
      <c r="Q114" s="262">
        <f>'model (2)'!Q114</f>
        <v>6</v>
      </c>
      <c r="R114" s="262">
        <f>'model (2)'!R114</f>
        <v>9</v>
      </c>
      <c r="S114" s="262">
        <f>'model (2)'!S114</f>
        <v>13</v>
      </c>
      <c r="T114" s="263"/>
      <c r="V114" s="2">
        <v>109</v>
      </c>
      <c r="W114" s="1" t="str">
        <f>X114&amp;":"&amp;COUNTIF($X$6:X114,X114)</f>
        <v>62:7</v>
      </c>
      <c r="X114" s="264">
        <f>Entry!U117</f>
        <v>62</v>
      </c>
      <c r="Y114" s="227">
        <f t="shared" si="37"/>
        <v>2</v>
      </c>
      <c r="Z114" s="227">
        <f t="shared" si="21"/>
        <v>1</v>
      </c>
      <c r="AA114" s="227">
        <f t="shared" si="22"/>
        <v>2</v>
      </c>
      <c r="AB114" s="227">
        <f t="shared" si="38"/>
        <v>1</v>
      </c>
      <c r="AC114" s="227">
        <f t="shared" si="23"/>
        <v>2</v>
      </c>
      <c r="AD114" s="227">
        <f t="shared" si="24"/>
        <v>2</v>
      </c>
      <c r="AE114" s="227">
        <f t="shared" si="25"/>
        <v>2</v>
      </c>
      <c r="AF114" s="227">
        <f t="shared" si="26"/>
        <v>2</v>
      </c>
      <c r="AG114" s="227">
        <f t="shared" si="27"/>
        <v>2</v>
      </c>
      <c r="AH114" s="227">
        <f t="shared" si="28"/>
        <v>2</v>
      </c>
      <c r="AI114" s="227">
        <f t="shared" si="29"/>
        <v>6</v>
      </c>
      <c r="AJ114" s="227">
        <f t="shared" si="30"/>
        <v>10</v>
      </c>
      <c r="AK114" s="227">
        <f t="shared" si="31"/>
        <v>9</v>
      </c>
      <c r="AL114" s="227">
        <f t="shared" si="32"/>
        <v>7</v>
      </c>
      <c r="AM114" s="227">
        <f t="shared" si="33"/>
        <v>10</v>
      </c>
      <c r="AN114" s="227">
        <f t="shared" si="34"/>
        <v>2</v>
      </c>
      <c r="AO114" s="261">
        <f t="shared" si="39"/>
        <v>62</v>
      </c>
    </row>
    <row r="115" spans="1:41" ht="15.6">
      <c r="A115">
        <f t="shared" si="35"/>
        <v>57</v>
      </c>
      <c r="B115" s="191" t="str">
        <f>C115&amp;":"&amp;COUNTIF($C$6:C115,C115)</f>
        <v>57:6</v>
      </c>
      <c r="C115" s="148">
        <f t="shared" si="36"/>
        <v>57</v>
      </c>
      <c r="D115" s="262">
        <f>'model (2)'!D115</f>
        <v>2</v>
      </c>
      <c r="E115" s="262">
        <f>'model (2)'!E115</f>
        <v>2</v>
      </c>
      <c r="F115" s="262">
        <f>'model (2)'!F115</f>
        <v>2</v>
      </c>
      <c r="G115" s="262">
        <f>'model (2)'!G115</f>
        <v>2</v>
      </c>
      <c r="H115" s="262">
        <f>'model (2)'!H115</f>
        <v>2</v>
      </c>
      <c r="I115" s="262">
        <f>'model (2)'!I115</f>
        <v>2</v>
      </c>
      <c r="J115" s="262">
        <f>'model (2)'!J115</f>
        <v>2</v>
      </c>
      <c r="K115" s="262">
        <f>'model (2)'!K115</f>
        <v>2</v>
      </c>
      <c r="L115" s="262">
        <f>'model (2)'!L115</f>
        <v>2</v>
      </c>
      <c r="M115" s="262">
        <f>'model (2)'!M115</f>
        <v>2</v>
      </c>
      <c r="N115" s="262">
        <f>'model (2)'!N115</f>
        <v>5</v>
      </c>
      <c r="O115" s="262">
        <f>'model (2)'!O115</f>
        <v>0</v>
      </c>
      <c r="P115" s="262">
        <f>'model (2)'!P115</f>
        <v>13</v>
      </c>
      <c r="Q115" s="262">
        <f>'model (2)'!Q115</f>
        <v>1</v>
      </c>
      <c r="R115" s="262">
        <f>'model (2)'!R115</f>
        <v>5</v>
      </c>
      <c r="S115" s="262">
        <f>'model (2)'!S115</f>
        <v>13</v>
      </c>
      <c r="T115" s="263"/>
      <c r="V115" s="2">
        <v>110</v>
      </c>
      <c r="W115" s="1" t="str">
        <f>X115&amp;":"&amp;COUNTIF($X$6:X115,X115)</f>
        <v>78:3</v>
      </c>
      <c r="X115" s="264">
        <f>Entry!U118</f>
        <v>78</v>
      </c>
      <c r="Y115" s="227">
        <f t="shared" si="37"/>
        <v>1</v>
      </c>
      <c r="Z115" s="227">
        <f t="shared" si="21"/>
        <v>1</v>
      </c>
      <c r="AA115" s="227">
        <f t="shared" si="22"/>
        <v>2</v>
      </c>
      <c r="AB115" s="227">
        <f t="shared" si="38"/>
        <v>1</v>
      </c>
      <c r="AC115" s="227">
        <f t="shared" si="23"/>
        <v>1</v>
      </c>
      <c r="AD115" s="227">
        <f t="shared" si="24"/>
        <v>1</v>
      </c>
      <c r="AE115" s="227">
        <f t="shared" si="25"/>
        <v>2</v>
      </c>
      <c r="AF115" s="227">
        <f t="shared" si="26"/>
        <v>2</v>
      </c>
      <c r="AG115" s="227">
        <f t="shared" si="27"/>
        <v>2</v>
      </c>
      <c r="AH115" s="227">
        <f t="shared" si="28"/>
        <v>2</v>
      </c>
      <c r="AI115" s="227">
        <f t="shared" si="29"/>
        <v>7</v>
      </c>
      <c r="AJ115" s="227">
        <f t="shared" si="30"/>
        <v>9</v>
      </c>
      <c r="AK115" s="227">
        <f t="shared" si="31"/>
        <v>12</v>
      </c>
      <c r="AL115" s="227">
        <f t="shared" si="32"/>
        <v>10</v>
      </c>
      <c r="AM115" s="227">
        <f t="shared" si="33"/>
        <v>11</v>
      </c>
      <c r="AN115" s="227">
        <f t="shared" si="34"/>
        <v>14</v>
      </c>
      <c r="AO115" s="261">
        <f t="shared" si="39"/>
        <v>78</v>
      </c>
    </row>
    <row r="116" spans="1:41" ht="15.6">
      <c r="A116">
        <f t="shared" si="35"/>
        <v>52</v>
      </c>
      <c r="B116" s="191" t="str">
        <f>C116&amp;":"&amp;COUNTIF($C$6:C116,C116)</f>
        <v>52:2</v>
      </c>
      <c r="C116" s="148">
        <f t="shared" si="36"/>
        <v>52</v>
      </c>
      <c r="D116" s="262">
        <f>'model (2)'!D116</f>
        <v>2</v>
      </c>
      <c r="E116" s="262">
        <f>'model (2)'!E116</f>
        <v>1</v>
      </c>
      <c r="F116" s="262">
        <f>'model (2)'!F116</f>
        <v>2</v>
      </c>
      <c r="G116" s="262">
        <f>'model (2)'!G116</f>
        <v>2</v>
      </c>
      <c r="H116" s="262">
        <f>'model (2)'!H116</f>
        <v>2</v>
      </c>
      <c r="I116" s="262">
        <f>'model (2)'!I116</f>
        <v>2</v>
      </c>
      <c r="J116" s="262">
        <f>'model (2)'!J116</f>
        <v>2</v>
      </c>
      <c r="K116" s="262">
        <f>'model (2)'!K116</f>
        <v>2</v>
      </c>
      <c r="L116" s="262">
        <f>'model (2)'!L116</f>
        <v>2</v>
      </c>
      <c r="M116" s="262">
        <f>'model (2)'!M116</f>
        <v>2</v>
      </c>
      <c r="N116" s="262">
        <f>'model (2)'!N116</f>
        <v>6</v>
      </c>
      <c r="O116" s="262">
        <f>'model (2)'!O116</f>
        <v>12</v>
      </c>
      <c r="P116" s="262">
        <f>'model (2)'!P116</f>
        <v>1</v>
      </c>
      <c r="Q116" s="262">
        <f>'model (2)'!Q116</f>
        <v>2</v>
      </c>
      <c r="R116" s="262">
        <f>'model (2)'!R116</f>
        <v>9</v>
      </c>
      <c r="S116" s="262">
        <f>'model (2)'!S116</f>
        <v>3</v>
      </c>
      <c r="T116" s="263"/>
      <c r="V116" s="2">
        <v>111</v>
      </c>
      <c r="W116" s="1" t="str">
        <f>X116&amp;":"&amp;COUNTIF($X$6:X116,X116)</f>
        <v>68:7</v>
      </c>
      <c r="X116" s="264">
        <f>Entry!U119</f>
        <v>68</v>
      </c>
      <c r="Y116" s="227">
        <f t="shared" si="37"/>
        <v>2</v>
      </c>
      <c r="Z116" s="227">
        <f t="shared" si="21"/>
        <v>1</v>
      </c>
      <c r="AA116" s="227">
        <f t="shared" si="22"/>
        <v>2</v>
      </c>
      <c r="AB116" s="227">
        <f t="shared" si="38"/>
        <v>2</v>
      </c>
      <c r="AC116" s="227">
        <f t="shared" si="23"/>
        <v>2</v>
      </c>
      <c r="AD116" s="227">
        <f t="shared" si="24"/>
        <v>2</v>
      </c>
      <c r="AE116" s="227">
        <f t="shared" si="25"/>
        <v>2</v>
      </c>
      <c r="AF116" s="227">
        <f t="shared" si="26"/>
        <v>2</v>
      </c>
      <c r="AG116" s="227">
        <f t="shared" si="27"/>
        <v>2</v>
      </c>
      <c r="AH116" s="227">
        <f t="shared" si="28"/>
        <v>2</v>
      </c>
      <c r="AI116" s="227">
        <f t="shared" si="29"/>
        <v>5</v>
      </c>
      <c r="AJ116" s="227">
        <f t="shared" si="30"/>
        <v>11</v>
      </c>
      <c r="AK116" s="227">
        <f t="shared" si="31"/>
        <v>12</v>
      </c>
      <c r="AL116" s="227">
        <f t="shared" si="32"/>
        <v>12</v>
      </c>
      <c r="AM116" s="227">
        <f t="shared" si="33"/>
        <v>2</v>
      </c>
      <c r="AN116" s="227">
        <f t="shared" si="34"/>
        <v>7</v>
      </c>
      <c r="AO116" s="261">
        <f t="shared" si="39"/>
        <v>68</v>
      </c>
    </row>
    <row r="117" spans="1:41" ht="15.6">
      <c r="A117">
        <f t="shared" si="35"/>
        <v>43</v>
      </c>
      <c r="B117" s="191" t="str">
        <f>C117&amp;":"&amp;COUNTIF($C$6:C117,C117)</f>
        <v>43:2</v>
      </c>
      <c r="C117" s="148">
        <f t="shared" si="36"/>
        <v>43</v>
      </c>
      <c r="D117" s="262">
        <f>'model (2)'!D117</f>
        <v>2</v>
      </c>
      <c r="E117" s="262">
        <f>'model (2)'!E117</f>
        <v>1</v>
      </c>
      <c r="F117" s="262">
        <f>'model (2)'!F117</f>
        <v>2</v>
      </c>
      <c r="G117" s="262">
        <f>'model (2)'!G117</f>
        <v>2</v>
      </c>
      <c r="H117" s="262">
        <f>'model (2)'!H117</f>
        <v>2</v>
      </c>
      <c r="I117" s="262">
        <f>'model (2)'!I117</f>
        <v>2</v>
      </c>
      <c r="J117" s="262">
        <f>'model (2)'!J117</f>
        <v>2</v>
      </c>
      <c r="K117" s="262">
        <f>'model (2)'!K117</f>
        <v>2</v>
      </c>
      <c r="L117" s="262">
        <f>'model (2)'!L117</f>
        <v>2</v>
      </c>
      <c r="M117" s="262">
        <f>'model (2)'!M117</f>
        <v>2</v>
      </c>
      <c r="N117" s="262">
        <f>'model (2)'!N117</f>
        <v>7</v>
      </c>
      <c r="O117" s="262">
        <f>'model (2)'!O117</f>
        <v>1</v>
      </c>
      <c r="P117" s="262">
        <f>'model (2)'!P117</f>
        <v>3</v>
      </c>
      <c r="Q117" s="262">
        <f>'model (2)'!Q117</f>
        <v>1</v>
      </c>
      <c r="R117" s="262">
        <f>'model (2)'!R117</f>
        <v>4</v>
      </c>
      <c r="S117" s="262">
        <f>'model (2)'!S117</f>
        <v>8</v>
      </c>
      <c r="T117" s="263"/>
      <c r="V117" s="2">
        <v>112</v>
      </c>
      <c r="W117" s="1" t="str">
        <f>X117&amp;":"&amp;COUNTIF($X$6:X117,X117)</f>
        <v>72:10</v>
      </c>
      <c r="X117" s="264">
        <f>Entry!U120</f>
        <v>72</v>
      </c>
      <c r="Y117" s="227">
        <f t="shared" si="37"/>
        <v>2</v>
      </c>
      <c r="Z117" s="227">
        <f t="shared" si="21"/>
        <v>2</v>
      </c>
      <c r="AA117" s="227">
        <f t="shared" si="22"/>
        <v>2</v>
      </c>
      <c r="AB117" s="227">
        <f t="shared" si="38"/>
        <v>1</v>
      </c>
      <c r="AC117" s="227">
        <f t="shared" si="23"/>
        <v>2</v>
      </c>
      <c r="AD117" s="227">
        <f t="shared" si="24"/>
        <v>2</v>
      </c>
      <c r="AE117" s="227">
        <f t="shared" si="25"/>
        <v>2</v>
      </c>
      <c r="AF117" s="227">
        <f t="shared" si="26"/>
        <v>2</v>
      </c>
      <c r="AG117" s="227">
        <f t="shared" si="27"/>
        <v>2</v>
      </c>
      <c r="AH117" s="227">
        <f t="shared" si="28"/>
        <v>2</v>
      </c>
      <c r="AI117" s="227">
        <f t="shared" si="29"/>
        <v>7</v>
      </c>
      <c r="AJ117" s="227">
        <f t="shared" si="30"/>
        <v>14</v>
      </c>
      <c r="AK117" s="227">
        <f t="shared" si="31"/>
        <v>8</v>
      </c>
      <c r="AL117" s="227">
        <f t="shared" si="32"/>
        <v>11</v>
      </c>
      <c r="AM117" s="227">
        <f t="shared" si="33"/>
        <v>9</v>
      </c>
      <c r="AN117" s="227">
        <f t="shared" si="34"/>
        <v>4</v>
      </c>
      <c r="AO117" s="261">
        <f t="shared" si="39"/>
        <v>72</v>
      </c>
    </row>
    <row r="118" spans="1:41" ht="15.6">
      <c r="A118">
        <f t="shared" si="35"/>
        <v>52</v>
      </c>
      <c r="B118" s="191" t="str">
        <f>C118&amp;":"&amp;COUNTIF($C$6:C118,C118)</f>
        <v>52:3</v>
      </c>
      <c r="C118" s="148">
        <f t="shared" si="36"/>
        <v>52</v>
      </c>
      <c r="D118" s="262">
        <f>'model (2)'!D118</f>
        <v>2</v>
      </c>
      <c r="E118" s="262">
        <f>'model (2)'!E118</f>
        <v>1</v>
      </c>
      <c r="F118" s="262">
        <f>'model (2)'!F118</f>
        <v>2</v>
      </c>
      <c r="G118" s="262">
        <f>'model (2)'!G118</f>
        <v>2</v>
      </c>
      <c r="H118" s="262">
        <f>'model (2)'!H118</f>
        <v>2</v>
      </c>
      <c r="I118" s="262">
        <f>'model (2)'!I118</f>
        <v>2</v>
      </c>
      <c r="J118" s="262">
        <f>'model (2)'!J118</f>
        <v>2</v>
      </c>
      <c r="K118" s="262">
        <f>'model (2)'!K118</f>
        <v>2</v>
      </c>
      <c r="L118" s="262">
        <f>'model (2)'!L118</f>
        <v>2</v>
      </c>
      <c r="M118" s="262">
        <f>'model (2)'!M118</f>
        <v>2</v>
      </c>
      <c r="N118" s="262">
        <f>'model (2)'!N118</f>
        <v>8</v>
      </c>
      <c r="O118" s="262">
        <f>'model (2)'!O118</f>
        <v>6</v>
      </c>
      <c r="P118" s="262">
        <f>'model (2)'!P118</f>
        <v>4</v>
      </c>
      <c r="Q118" s="262">
        <f>'model (2)'!Q118</f>
        <v>0</v>
      </c>
      <c r="R118" s="262">
        <f>'model (2)'!R118</f>
        <v>11</v>
      </c>
      <c r="S118" s="262">
        <f>'model (2)'!S118</f>
        <v>4</v>
      </c>
      <c r="T118" s="263"/>
      <c r="V118" s="2">
        <v>113</v>
      </c>
      <c r="W118" s="1"/>
      <c r="X118" s="264">
        <f>Entry!U121</f>
        <v>70</v>
      </c>
      <c r="Y118" s="227">
        <f t="shared" si="37"/>
        <v>2</v>
      </c>
      <c r="Z118" s="227">
        <f t="shared" si="21"/>
        <v>2</v>
      </c>
      <c r="AA118" s="227">
        <f t="shared" si="22"/>
        <v>2</v>
      </c>
      <c r="AB118" s="227">
        <f t="shared" si="38"/>
        <v>2</v>
      </c>
      <c r="AC118" s="227">
        <f t="shared" si="23"/>
        <v>2</v>
      </c>
      <c r="AD118" s="227">
        <f t="shared" si="24"/>
        <v>2</v>
      </c>
      <c r="AE118" s="227">
        <f t="shared" si="25"/>
        <v>2</v>
      </c>
      <c r="AF118" s="227">
        <f t="shared" si="26"/>
        <v>2</v>
      </c>
      <c r="AG118" s="227">
        <f t="shared" si="27"/>
        <v>2</v>
      </c>
      <c r="AH118" s="227">
        <f t="shared" si="28"/>
        <v>2</v>
      </c>
      <c r="AI118" s="227">
        <f t="shared" si="29"/>
        <v>6</v>
      </c>
      <c r="AJ118" s="227">
        <f t="shared" si="30"/>
        <v>13</v>
      </c>
      <c r="AK118" s="227">
        <f t="shared" si="31"/>
        <v>0</v>
      </c>
      <c r="AL118" s="227">
        <f t="shared" si="32"/>
        <v>14</v>
      </c>
      <c r="AM118" s="227">
        <f t="shared" si="33"/>
        <v>3</v>
      </c>
      <c r="AN118" s="227">
        <f t="shared" si="34"/>
        <v>14</v>
      </c>
      <c r="AO118" s="261">
        <f t="shared" si="39"/>
        <v>70</v>
      </c>
    </row>
    <row r="119" spans="1:41" ht="15.6">
      <c r="A119">
        <f t="shared" si="35"/>
        <v>49</v>
      </c>
      <c r="B119" s="191" t="str">
        <f>C119&amp;":"&amp;COUNTIF($C$6:C119,C119)</f>
        <v>49:5</v>
      </c>
      <c r="C119" s="148">
        <f t="shared" si="36"/>
        <v>49</v>
      </c>
      <c r="D119" s="262">
        <f>'model (2)'!D119</f>
        <v>2</v>
      </c>
      <c r="E119" s="262">
        <f>'model (2)'!E119</f>
        <v>2</v>
      </c>
      <c r="F119" s="262">
        <f>'model (2)'!F119</f>
        <v>2</v>
      </c>
      <c r="G119" s="262">
        <f>'model (2)'!G119</f>
        <v>2</v>
      </c>
      <c r="H119" s="262">
        <f>'model (2)'!H119</f>
        <v>2</v>
      </c>
      <c r="I119" s="262">
        <f>'model (2)'!I119</f>
        <v>2</v>
      </c>
      <c r="J119" s="262">
        <f>'model (2)'!J119</f>
        <v>2</v>
      </c>
      <c r="K119" s="262">
        <f>'model (2)'!K119</f>
        <v>2</v>
      </c>
      <c r="L119" s="262">
        <f>'model (2)'!L119</f>
        <v>2</v>
      </c>
      <c r="M119" s="262">
        <f>'model (2)'!M119</f>
        <v>2</v>
      </c>
      <c r="N119" s="262">
        <f>'model (2)'!N119</f>
        <v>9</v>
      </c>
      <c r="O119" s="262">
        <f>'model (2)'!O119</f>
        <v>6</v>
      </c>
      <c r="P119" s="262">
        <f>'model (2)'!P119</f>
        <v>10</v>
      </c>
      <c r="Q119" s="262">
        <f>'model (2)'!Q119</f>
        <v>1</v>
      </c>
      <c r="R119" s="262">
        <f>'model (2)'!R119</f>
        <v>1</v>
      </c>
      <c r="S119" s="262">
        <f>'model (2)'!S119</f>
        <v>2</v>
      </c>
      <c r="T119" s="263"/>
      <c r="V119" s="2">
        <v>114</v>
      </c>
      <c r="W119" s="1" t="str">
        <f>X119&amp;":"&amp;COUNTIF($X$6:X119,X119)</f>
        <v>0:7</v>
      </c>
      <c r="X119" s="264">
        <f>Entry!U122</f>
        <v>0</v>
      </c>
      <c r="Y119" s="227">
        <f t="shared" si="37"/>
        <v>0</v>
      </c>
      <c r="Z119" s="227">
        <f t="shared" si="21"/>
        <v>0</v>
      </c>
      <c r="AA119" s="227">
        <f t="shared" si="22"/>
        <v>0</v>
      </c>
      <c r="AB119" s="227">
        <f t="shared" si="38"/>
        <v>0</v>
      </c>
      <c r="AC119" s="227">
        <f t="shared" si="23"/>
        <v>0</v>
      </c>
      <c r="AD119" s="227">
        <f t="shared" si="24"/>
        <v>0</v>
      </c>
      <c r="AE119" s="227">
        <f t="shared" si="25"/>
        <v>0</v>
      </c>
      <c r="AF119" s="227">
        <f t="shared" si="26"/>
        <v>0</v>
      </c>
      <c r="AG119" s="227">
        <f t="shared" si="27"/>
        <v>0</v>
      </c>
      <c r="AH119" s="227">
        <f t="shared" si="28"/>
        <v>0</v>
      </c>
      <c r="AI119" s="227">
        <f t="shared" si="29"/>
        <v>0</v>
      </c>
      <c r="AJ119" s="227">
        <f t="shared" si="30"/>
        <v>0</v>
      </c>
      <c r="AK119" s="227">
        <f t="shared" si="31"/>
        <v>0</v>
      </c>
      <c r="AL119" s="227">
        <f t="shared" si="32"/>
        <v>0</v>
      </c>
      <c r="AM119" s="227">
        <f t="shared" si="33"/>
        <v>0</v>
      </c>
      <c r="AN119" s="227">
        <f t="shared" si="34"/>
        <v>0</v>
      </c>
      <c r="AO119" s="261">
        <f t="shared" si="39"/>
        <v>0</v>
      </c>
    </row>
    <row r="120" spans="1:41" ht="15.6">
      <c r="A120">
        <f t="shared" si="35"/>
        <v>78</v>
      </c>
      <c r="B120" s="191" t="str">
        <f>C120&amp;":"&amp;COUNTIF($C$6:C120,C120)</f>
        <v>78:1</v>
      </c>
      <c r="C120" s="148">
        <f t="shared" si="36"/>
        <v>78</v>
      </c>
      <c r="D120" s="262">
        <f>'model (2)'!D120</f>
        <v>2</v>
      </c>
      <c r="E120" s="262">
        <f>'model (2)'!E120</f>
        <v>2</v>
      </c>
      <c r="F120" s="262">
        <f>'model (2)'!F120</f>
        <v>2</v>
      </c>
      <c r="G120" s="262">
        <f>'model (2)'!G120</f>
        <v>1</v>
      </c>
      <c r="H120" s="262">
        <f>'model (2)'!H120</f>
        <v>2</v>
      </c>
      <c r="I120" s="262">
        <f>'model (2)'!I120</f>
        <v>2</v>
      </c>
      <c r="J120" s="262">
        <f>'model (2)'!J120</f>
        <v>2</v>
      </c>
      <c r="K120" s="262">
        <f>'model (2)'!K120</f>
        <v>2</v>
      </c>
      <c r="L120" s="262">
        <f>'model (2)'!L120</f>
        <v>2</v>
      </c>
      <c r="M120" s="262">
        <f>'model (2)'!M120</f>
        <v>2</v>
      </c>
      <c r="N120" s="262">
        <f>'model (2)'!N120</f>
        <v>6</v>
      </c>
      <c r="O120" s="262">
        <f>'model (2)'!O120</f>
        <v>14</v>
      </c>
      <c r="P120" s="262">
        <f>'model (2)'!P120</f>
        <v>10</v>
      </c>
      <c r="Q120" s="262">
        <f>'model (2)'!Q120</f>
        <v>7</v>
      </c>
      <c r="R120" s="262">
        <f>'model (2)'!R120</f>
        <v>11</v>
      </c>
      <c r="S120" s="262">
        <f>'model (2)'!S120</f>
        <v>11</v>
      </c>
      <c r="T120" s="263"/>
      <c r="V120" s="2">
        <v>115</v>
      </c>
      <c r="W120" s="1" t="str">
        <f>X120&amp;":"&amp;COUNTIF($X$6:X120,X120)</f>
        <v>68:8</v>
      </c>
      <c r="X120" s="264">
        <f>Entry!U123</f>
        <v>68</v>
      </c>
      <c r="Y120" s="227">
        <f t="shared" si="37"/>
        <v>2</v>
      </c>
      <c r="Z120" s="227">
        <f t="shared" si="21"/>
        <v>1</v>
      </c>
      <c r="AA120" s="227">
        <f t="shared" si="22"/>
        <v>2</v>
      </c>
      <c r="AB120" s="227">
        <f t="shared" si="38"/>
        <v>2</v>
      </c>
      <c r="AC120" s="227">
        <f t="shared" si="23"/>
        <v>2</v>
      </c>
      <c r="AD120" s="227">
        <f t="shared" si="24"/>
        <v>2</v>
      </c>
      <c r="AE120" s="227">
        <f t="shared" si="25"/>
        <v>2</v>
      </c>
      <c r="AF120" s="227">
        <f t="shared" si="26"/>
        <v>2</v>
      </c>
      <c r="AG120" s="227">
        <f t="shared" si="27"/>
        <v>2</v>
      </c>
      <c r="AH120" s="227">
        <f t="shared" si="28"/>
        <v>2</v>
      </c>
      <c r="AI120" s="227">
        <f t="shared" si="29"/>
        <v>5</v>
      </c>
      <c r="AJ120" s="227">
        <f t="shared" si="30"/>
        <v>13</v>
      </c>
      <c r="AK120" s="227">
        <f t="shared" si="31"/>
        <v>13</v>
      </c>
      <c r="AL120" s="227">
        <f t="shared" si="32"/>
        <v>0</v>
      </c>
      <c r="AM120" s="227">
        <f t="shared" si="33"/>
        <v>10</v>
      </c>
      <c r="AN120" s="227">
        <f t="shared" si="34"/>
        <v>8</v>
      </c>
      <c r="AO120" s="261">
        <f t="shared" si="39"/>
        <v>68</v>
      </c>
    </row>
    <row r="121" spans="1:41" ht="15.6">
      <c r="A121">
        <f t="shared" si="35"/>
        <v>72</v>
      </c>
      <c r="B121" s="191" t="str">
        <f>C121&amp;":"&amp;COUNTIF($C$6:C121,C121)</f>
        <v>72:5</v>
      </c>
      <c r="C121" s="148">
        <f t="shared" si="36"/>
        <v>72</v>
      </c>
      <c r="D121" s="262">
        <f>'model (2)'!D121</f>
        <v>2</v>
      </c>
      <c r="E121" s="262">
        <f>'model (2)'!E121</f>
        <v>1</v>
      </c>
      <c r="F121" s="262">
        <f>'model (2)'!F121</f>
        <v>2</v>
      </c>
      <c r="G121" s="262">
        <f>'model (2)'!G121</f>
        <v>1</v>
      </c>
      <c r="H121" s="262">
        <f>'model (2)'!H121</f>
        <v>2</v>
      </c>
      <c r="I121" s="262">
        <f>'model (2)'!I121</f>
        <v>2</v>
      </c>
      <c r="J121" s="262">
        <f>'model (2)'!J121</f>
        <v>2</v>
      </c>
      <c r="K121" s="262">
        <f>'model (2)'!K121</f>
        <v>2</v>
      </c>
      <c r="L121" s="262">
        <f>'model (2)'!L121</f>
        <v>2</v>
      </c>
      <c r="M121" s="262">
        <f>'model (2)'!M121</f>
        <v>2</v>
      </c>
      <c r="N121" s="262">
        <f>'model (2)'!N121</f>
        <v>9</v>
      </c>
      <c r="O121" s="262">
        <f>'model (2)'!O121</f>
        <v>9</v>
      </c>
      <c r="P121" s="262">
        <f>'model (2)'!P121</f>
        <v>13</v>
      </c>
      <c r="Q121" s="262">
        <f>'model (2)'!Q121</f>
        <v>9</v>
      </c>
      <c r="R121" s="262">
        <f>'model (2)'!R121</f>
        <v>5</v>
      </c>
      <c r="S121" s="262">
        <f>'model (2)'!S121</f>
        <v>9</v>
      </c>
      <c r="T121" s="263"/>
      <c r="V121" s="2">
        <v>116</v>
      </c>
      <c r="W121" s="1" t="str">
        <f>X121&amp;":"&amp;COUNTIF($X$6:X121,X121)</f>
        <v>65:6</v>
      </c>
      <c r="X121" s="264">
        <f>Entry!U124</f>
        <v>65</v>
      </c>
      <c r="Y121" s="227">
        <f t="shared" si="37"/>
        <v>1</v>
      </c>
      <c r="Z121" s="227">
        <f t="shared" si="21"/>
        <v>1</v>
      </c>
      <c r="AA121" s="227">
        <f t="shared" si="22"/>
        <v>2</v>
      </c>
      <c r="AB121" s="227">
        <f t="shared" si="38"/>
        <v>1</v>
      </c>
      <c r="AC121" s="227">
        <f t="shared" si="23"/>
        <v>2</v>
      </c>
      <c r="AD121" s="227">
        <f t="shared" si="24"/>
        <v>2</v>
      </c>
      <c r="AE121" s="227">
        <f t="shared" si="25"/>
        <v>1</v>
      </c>
      <c r="AF121" s="227">
        <f t="shared" si="26"/>
        <v>1</v>
      </c>
      <c r="AG121" s="227">
        <f t="shared" si="27"/>
        <v>2</v>
      </c>
      <c r="AH121" s="227">
        <f t="shared" si="28"/>
        <v>2</v>
      </c>
      <c r="AI121" s="227">
        <f t="shared" si="29"/>
        <v>6</v>
      </c>
      <c r="AJ121" s="227">
        <f t="shared" si="30"/>
        <v>9</v>
      </c>
      <c r="AK121" s="227">
        <f t="shared" si="31"/>
        <v>8</v>
      </c>
      <c r="AL121" s="227">
        <f t="shared" si="32"/>
        <v>7</v>
      </c>
      <c r="AM121" s="227">
        <f t="shared" si="33"/>
        <v>12</v>
      </c>
      <c r="AN121" s="227">
        <f t="shared" si="34"/>
        <v>8</v>
      </c>
      <c r="AO121" s="261">
        <f t="shared" si="39"/>
        <v>65</v>
      </c>
    </row>
    <row r="122" spans="1:41" ht="15.6">
      <c r="A122">
        <f t="shared" si="35"/>
        <v>71</v>
      </c>
      <c r="B122" s="191" t="str">
        <f>C122&amp;":"&amp;COUNTIF($C$6:C122,C122)</f>
        <v>71:2</v>
      </c>
      <c r="C122" s="148">
        <f t="shared" si="36"/>
        <v>71</v>
      </c>
      <c r="D122" s="262">
        <f>'model (2)'!D122</f>
        <v>2</v>
      </c>
      <c r="E122" s="262">
        <f>'model (2)'!E122</f>
        <v>1</v>
      </c>
      <c r="F122" s="262">
        <f>'model (2)'!F122</f>
        <v>2</v>
      </c>
      <c r="G122" s="262">
        <f>'model (2)'!G122</f>
        <v>1</v>
      </c>
      <c r="H122" s="262">
        <f>'model (2)'!H122</f>
        <v>2</v>
      </c>
      <c r="I122" s="262">
        <f>'model (2)'!I122</f>
        <v>2</v>
      </c>
      <c r="J122" s="262">
        <f>'model (2)'!J122</f>
        <v>2</v>
      </c>
      <c r="K122" s="262">
        <f>'model (2)'!K122</f>
        <v>2</v>
      </c>
      <c r="L122" s="262">
        <f>'model (2)'!L122</f>
        <v>2</v>
      </c>
      <c r="M122" s="262">
        <f>'model (2)'!M122</f>
        <v>2</v>
      </c>
      <c r="N122" s="262">
        <f>'model (2)'!N122</f>
        <v>6</v>
      </c>
      <c r="O122" s="262">
        <f>'model (2)'!O122</f>
        <v>14</v>
      </c>
      <c r="P122" s="262">
        <f>'model (2)'!P122</f>
        <v>3</v>
      </c>
      <c r="Q122" s="262">
        <f>'model (2)'!Q122</f>
        <v>12</v>
      </c>
      <c r="R122" s="262">
        <f>'model (2)'!R122</f>
        <v>14</v>
      </c>
      <c r="S122" s="262">
        <f>'model (2)'!S122</f>
        <v>4</v>
      </c>
      <c r="T122" s="263"/>
      <c r="V122" s="2">
        <v>117</v>
      </c>
      <c r="W122" s="1" t="str">
        <f>X122&amp;":"&amp;COUNTIF($X$6:X122,X122)</f>
        <v>0:8</v>
      </c>
      <c r="X122" s="264">
        <f>Entry!U125</f>
        <v>0</v>
      </c>
      <c r="Y122" s="227">
        <f t="shared" si="37"/>
        <v>0</v>
      </c>
      <c r="Z122" s="227">
        <f t="shared" si="21"/>
        <v>0</v>
      </c>
      <c r="AA122" s="227">
        <f t="shared" si="22"/>
        <v>0</v>
      </c>
      <c r="AB122" s="227">
        <f t="shared" si="38"/>
        <v>0</v>
      </c>
      <c r="AC122" s="227">
        <f t="shared" si="23"/>
        <v>0</v>
      </c>
      <c r="AD122" s="227">
        <f t="shared" si="24"/>
        <v>0</v>
      </c>
      <c r="AE122" s="227">
        <f t="shared" si="25"/>
        <v>0</v>
      </c>
      <c r="AF122" s="227">
        <f t="shared" si="26"/>
        <v>0</v>
      </c>
      <c r="AG122" s="227">
        <f t="shared" si="27"/>
        <v>0</v>
      </c>
      <c r="AH122" s="227">
        <f t="shared" si="28"/>
        <v>0</v>
      </c>
      <c r="AI122" s="227">
        <f t="shared" si="29"/>
        <v>0</v>
      </c>
      <c r="AJ122" s="227">
        <f t="shared" si="30"/>
        <v>0</v>
      </c>
      <c r="AK122" s="227">
        <f t="shared" si="31"/>
        <v>0</v>
      </c>
      <c r="AL122" s="227">
        <f t="shared" si="32"/>
        <v>0</v>
      </c>
      <c r="AM122" s="227">
        <f t="shared" si="33"/>
        <v>0</v>
      </c>
      <c r="AN122" s="227">
        <f t="shared" si="34"/>
        <v>0</v>
      </c>
      <c r="AO122" s="261">
        <f t="shared" si="39"/>
        <v>0</v>
      </c>
    </row>
    <row r="123" spans="1:41" ht="15.6">
      <c r="A123">
        <f t="shared" si="35"/>
        <v>66</v>
      </c>
      <c r="B123" s="191" t="str">
        <f>C123&amp;":"&amp;COUNTIF($C$6:C123,C123)</f>
        <v>66:2</v>
      </c>
      <c r="C123" s="148">
        <f t="shared" si="36"/>
        <v>66</v>
      </c>
      <c r="D123" s="262">
        <f>'model (2)'!D123</f>
        <v>2</v>
      </c>
      <c r="E123" s="262">
        <f>'model (2)'!E123</f>
        <v>1</v>
      </c>
      <c r="F123" s="262">
        <f>'model (2)'!F123</f>
        <v>2</v>
      </c>
      <c r="G123" s="262">
        <f>'model (2)'!G123</f>
        <v>2</v>
      </c>
      <c r="H123" s="262">
        <f>'model (2)'!H123</f>
        <v>2</v>
      </c>
      <c r="I123" s="262">
        <f>'model (2)'!I123</f>
        <v>2</v>
      </c>
      <c r="J123" s="262">
        <f>'model (2)'!J123</f>
        <v>2</v>
      </c>
      <c r="K123" s="262">
        <f>'model (2)'!K123</f>
        <v>2</v>
      </c>
      <c r="L123" s="262">
        <f>'model (2)'!L123</f>
        <v>2</v>
      </c>
      <c r="M123" s="262">
        <f>'model (2)'!M123</f>
        <v>2</v>
      </c>
      <c r="N123" s="262">
        <f>'model (2)'!N123</f>
        <v>6</v>
      </c>
      <c r="O123" s="262">
        <f>'model (2)'!O123</f>
        <v>7</v>
      </c>
      <c r="P123" s="262">
        <f>'model (2)'!P123</f>
        <v>6</v>
      </c>
      <c r="Q123" s="262">
        <f>'model (2)'!Q123</f>
        <v>6</v>
      </c>
      <c r="R123" s="262">
        <f>'model (2)'!R123</f>
        <v>14</v>
      </c>
      <c r="S123" s="262">
        <f>'model (2)'!S123</f>
        <v>8</v>
      </c>
      <c r="T123" s="263"/>
      <c r="V123" s="2">
        <v>118</v>
      </c>
      <c r="W123" s="1" t="str">
        <f>X123&amp;":"&amp;COUNTIF($X$6:X123,X123)</f>
        <v>65:7</v>
      </c>
      <c r="X123" s="264">
        <f>Entry!U126</f>
        <v>65</v>
      </c>
      <c r="Y123" s="227">
        <f t="shared" si="37"/>
        <v>1</v>
      </c>
      <c r="Z123" s="227">
        <f t="shared" si="21"/>
        <v>1</v>
      </c>
      <c r="AA123" s="227">
        <f t="shared" si="22"/>
        <v>1</v>
      </c>
      <c r="AB123" s="227">
        <f t="shared" si="38"/>
        <v>1</v>
      </c>
      <c r="AC123" s="227">
        <f t="shared" si="23"/>
        <v>1</v>
      </c>
      <c r="AD123" s="227">
        <f t="shared" si="24"/>
        <v>1</v>
      </c>
      <c r="AE123" s="227">
        <f t="shared" si="25"/>
        <v>1</v>
      </c>
      <c r="AF123" s="227">
        <f t="shared" si="26"/>
        <v>1</v>
      </c>
      <c r="AG123" s="227">
        <f t="shared" si="27"/>
        <v>1</v>
      </c>
      <c r="AH123" s="227">
        <f t="shared" si="28"/>
        <v>2</v>
      </c>
      <c r="AI123" s="227">
        <f t="shared" si="29"/>
        <v>7</v>
      </c>
      <c r="AJ123" s="227">
        <f t="shared" si="30"/>
        <v>7</v>
      </c>
      <c r="AK123" s="227">
        <f t="shared" si="31"/>
        <v>12</v>
      </c>
      <c r="AL123" s="227">
        <f t="shared" si="32"/>
        <v>11</v>
      </c>
      <c r="AM123" s="227">
        <f t="shared" si="33"/>
        <v>7</v>
      </c>
      <c r="AN123" s="227">
        <f t="shared" si="34"/>
        <v>10</v>
      </c>
      <c r="AO123" s="261">
        <f t="shared" si="39"/>
        <v>65</v>
      </c>
    </row>
    <row r="124" spans="1:41" ht="15.6">
      <c r="A124">
        <f t="shared" si="35"/>
        <v>73</v>
      </c>
      <c r="B124" s="191" t="str">
        <f>C124&amp;":"&amp;COUNTIF($C$6:C124,C124)</f>
        <v>73:2</v>
      </c>
      <c r="C124" s="148">
        <f t="shared" si="36"/>
        <v>73</v>
      </c>
      <c r="D124" s="262">
        <f>'model (2)'!D124</f>
        <v>2</v>
      </c>
      <c r="E124" s="262">
        <f>'model (2)'!E124</f>
        <v>1</v>
      </c>
      <c r="F124" s="262">
        <f>'model (2)'!F124</f>
        <v>2</v>
      </c>
      <c r="G124" s="262">
        <f>'model (2)'!G124</f>
        <v>1</v>
      </c>
      <c r="H124" s="262">
        <f>'model (2)'!H124</f>
        <v>2</v>
      </c>
      <c r="I124" s="262">
        <f>'model (2)'!I124</f>
        <v>2</v>
      </c>
      <c r="J124" s="262">
        <f>'model (2)'!J124</f>
        <v>2</v>
      </c>
      <c r="K124" s="262">
        <f>'model (2)'!K124</f>
        <v>2</v>
      </c>
      <c r="L124" s="262">
        <f>'model (2)'!L124</f>
        <v>2</v>
      </c>
      <c r="M124" s="262">
        <f>'model (2)'!M124</f>
        <v>2</v>
      </c>
      <c r="N124" s="262">
        <f>'model (2)'!N124</f>
        <v>10</v>
      </c>
      <c r="O124" s="262">
        <f>'model (2)'!O124</f>
        <v>10</v>
      </c>
      <c r="P124" s="262">
        <f>'model (2)'!P124</f>
        <v>5</v>
      </c>
      <c r="Q124" s="262">
        <f>'model (2)'!Q124</f>
        <v>9</v>
      </c>
      <c r="R124" s="262">
        <f>'model (2)'!R124</f>
        <v>13</v>
      </c>
      <c r="S124" s="262">
        <f>'model (2)'!S124</f>
        <v>8</v>
      </c>
      <c r="T124" s="263"/>
      <c r="V124" s="2">
        <v>119</v>
      </c>
      <c r="W124" s="1" t="str">
        <f>X124&amp;":"&amp;COUNTIF($X$6:X124,X124)</f>
        <v>45:2</v>
      </c>
      <c r="X124" s="264">
        <f>Entry!U127</f>
        <v>45</v>
      </c>
      <c r="Y124" s="227">
        <f t="shared" si="37"/>
        <v>2</v>
      </c>
      <c r="Z124" s="227">
        <f t="shared" si="21"/>
        <v>1</v>
      </c>
      <c r="AA124" s="227">
        <f t="shared" si="22"/>
        <v>2</v>
      </c>
      <c r="AB124" s="227">
        <f t="shared" si="38"/>
        <v>1</v>
      </c>
      <c r="AC124" s="227">
        <f t="shared" si="23"/>
        <v>2</v>
      </c>
      <c r="AD124" s="227">
        <f t="shared" si="24"/>
        <v>2</v>
      </c>
      <c r="AE124" s="227">
        <f t="shared" si="25"/>
        <v>2</v>
      </c>
      <c r="AF124" s="227">
        <f t="shared" si="26"/>
        <v>2</v>
      </c>
      <c r="AG124" s="227">
        <f t="shared" si="27"/>
        <v>2</v>
      </c>
      <c r="AH124" s="227">
        <f t="shared" si="28"/>
        <v>2</v>
      </c>
      <c r="AI124" s="227">
        <f t="shared" si="29"/>
        <v>7</v>
      </c>
      <c r="AJ124" s="227">
        <f t="shared" si="30"/>
        <v>5</v>
      </c>
      <c r="AK124" s="227">
        <f t="shared" si="31"/>
        <v>6</v>
      </c>
      <c r="AL124" s="227">
        <f t="shared" si="32"/>
        <v>1</v>
      </c>
      <c r="AM124" s="227">
        <f t="shared" si="33"/>
        <v>8</v>
      </c>
      <c r="AN124" s="227">
        <f t="shared" si="34"/>
        <v>0</v>
      </c>
      <c r="AO124" s="261">
        <f t="shared" si="39"/>
        <v>45</v>
      </c>
    </row>
    <row r="125" spans="1:41" ht="15.6">
      <c r="A125">
        <f t="shared" si="35"/>
        <v>57</v>
      </c>
      <c r="B125" s="191" t="str">
        <f>C125&amp;":"&amp;COUNTIF($C$6:C125,C125)</f>
        <v>57:7</v>
      </c>
      <c r="C125" s="148">
        <f t="shared" si="36"/>
        <v>57</v>
      </c>
      <c r="D125" s="262">
        <f>'model (2)'!D125</f>
        <v>2</v>
      </c>
      <c r="E125" s="262">
        <f>'model (2)'!E125</f>
        <v>1</v>
      </c>
      <c r="F125" s="262">
        <f>'model (2)'!F125</f>
        <v>2</v>
      </c>
      <c r="G125" s="262">
        <f>'model (2)'!G125</f>
        <v>2</v>
      </c>
      <c r="H125" s="262">
        <f>'model (2)'!H125</f>
        <v>2</v>
      </c>
      <c r="I125" s="262">
        <f>'model (2)'!I125</f>
        <v>2</v>
      </c>
      <c r="J125" s="262">
        <f>'model (2)'!J125</f>
        <v>2</v>
      </c>
      <c r="K125" s="262">
        <f>'model (2)'!K125</f>
        <v>2</v>
      </c>
      <c r="L125" s="262">
        <f>'model (2)'!L125</f>
        <v>2</v>
      </c>
      <c r="M125" s="262">
        <f>'model (2)'!M125</f>
        <v>2</v>
      </c>
      <c r="N125" s="262">
        <f>'model (2)'!N125</f>
        <v>6</v>
      </c>
      <c r="O125" s="262">
        <f>'model (2)'!O125</f>
        <v>8</v>
      </c>
      <c r="P125" s="262">
        <f>'model (2)'!P125</f>
        <v>13</v>
      </c>
      <c r="Q125" s="262">
        <f>'model (2)'!Q125</f>
        <v>4</v>
      </c>
      <c r="R125" s="262">
        <f>'model (2)'!R125</f>
        <v>6</v>
      </c>
      <c r="S125" s="262">
        <f>'model (2)'!S125</f>
        <v>1</v>
      </c>
      <c r="T125" s="263"/>
      <c r="V125" s="2">
        <v>120</v>
      </c>
      <c r="W125" s="1" t="str">
        <f>X125&amp;":"&amp;COUNTIF($X$6:X125,X125)</f>
        <v>50:3</v>
      </c>
      <c r="X125" s="264">
        <f>Entry!U128</f>
        <v>50</v>
      </c>
      <c r="Y125" s="227">
        <f t="shared" si="37"/>
        <v>2</v>
      </c>
      <c r="Z125" s="227">
        <f t="shared" si="21"/>
        <v>2</v>
      </c>
      <c r="AA125" s="227">
        <f t="shared" si="22"/>
        <v>1</v>
      </c>
      <c r="AB125" s="227">
        <f t="shared" si="38"/>
        <v>1</v>
      </c>
      <c r="AC125" s="227">
        <f t="shared" si="23"/>
        <v>1</v>
      </c>
      <c r="AD125" s="227">
        <f t="shared" si="24"/>
        <v>1</v>
      </c>
      <c r="AE125" s="227">
        <f t="shared" si="25"/>
        <v>2</v>
      </c>
      <c r="AF125" s="227">
        <f t="shared" si="26"/>
        <v>2</v>
      </c>
      <c r="AG125" s="227">
        <f t="shared" si="27"/>
        <v>1</v>
      </c>
      <c r="AH125" s="227">
        <f t="shared" si="28"/>
        <v>1</v>
      </c>
      <c r="AI125" s="227">
        <f t="shared" si="29"/>
        <v>10</v>
      </c>
      <c r="AJ125" s="227">
        <f t="shared" si="30"/>
        <v>1</v>
      </c>
      <c r="AK125" s="227">
        <f t="shared" si="31"/>
        <v>3</v>
      </c>
      <c r="AL125" s="227">
        <f t="shared" si="32"/>
        <v>8</v>
      </c>
      <c r="AM125" s="227">
        <f t="shared" si="33"/>
        <v>10</v>
      </c>
      <c r="AN125" s="227">
        <f t="shared" si="34"/>
        <v>4</v>
      </c>
      <c r="AO125" s="261">
        <f t="shared" si="39"/>
        <v>50</v>
      </c>
    </row>
    <row r="126" spans="1:41" ht="15.6">
      <c r="A126">
        <f t="shared" si="35"/>
        <v>67</v>
      </c>
      <c r="B126" s="191" t="str">
        <f>C126&amp;":"&amp;COUNTIF($C$6:C126,C126)</f>
        <v>67:2</v>
      </c>
      <c r="C126" s="148">
        <f t="shared" si="36"/>
        <v>67</v>
      </c>
      <c r="D126" s="262">
        <f>'model (2)'!D126</f>
        <v>2</v>
      </c>
      <c r="E126" s="262">
        <f>'model (2)'!E126</f>
        <v>1</v>
      </c>
      <c r="F126" s="262">
        <f>'model (2)'!F126</f>
        <v>2</v>
      </c>
      <c r="G126" s="262">
        <f>'model (2)'!G126</f>
        <v>2</v>
      </c>
      <c r="H126" s="262">
        <f>'model (2)'!H126</f>
        <v>2</v>
      </c>
      <c r="I126" s="262">
        <f>'model (2)'!I126</f>
        <v>2</v>
      </c>
      <c r="J126" s="262">
        <f>'model (2)'!J126</f>
        <v>2</v>
      </c>
      <c r="K126" s="262">
        <f>'model (2)'!K126</f>
        <v>2</v>
      </c>
      <c r="L126" s="262">
        <f>'model (2)'!L126</f>
        <v>2</v>
      </c>
      <c r="M126" s="262">
        <f>'model (2)'!M126</f>
        <v>2</v>
      </c>
      <c r="N126" s="262">
        <f>'model (2)'!N126</f>
        <v>9</v>
      </c>
      <c r="O126" s="262">
        <f>'model (2)'!O126</f>
        <v>6</v>
      </c>
      <c r="P126" s="262">
        <f>'model (2)'!P126</f>
        <v>7</v>
      </c>
      <c r="Q126" s="262">
        <f>'model (2)'!Q126</f>
        <v>12</v>
      </c>
      <c r="R126" s="262">
        <f>'model (2)'!R126</f>
        <v>13</v>
      </c>
      <c r="S126" s="262">
        <f>'model (2)'!S126</f>
        <v>1</v>
      </c>
      <c r="T126" s="263"/>
      <c r="V126" s="2">
        <v>121</v>
      </c>
      <c r="W126" s="1" t="str">
        <f>X126&amp;":"&amp;COUNTIF($X$6:X126,X126)</f>
        <v>72:11</v>
      </c>
      <c r="X126" s="264">
        <f>Entry!U129</f>
        <v>72</v>
      </c>
      <c r="Y126" s="227">
        <f t="shared" si="37"/>
        <v>1</v>
      </c>
      <c r="Z126" s="227">
        <f t="shared" si="21"/>
        <v>1</v>
      </c>
      <c r="AA126" s="227">
        <f t="shared" si="22"/>
        <v>1</v>
      </c>
      <c r="AB126" s="227">
        <f t="shared" si="38"/>
        <v>1</v>
      </c>
      <c r="AC126" s="227">
        <f t="shared" si="23"/>
        <v>1</v>
      </c>
      <c r="AD126" s="227">
        <f t="shared" si="24"/>
        <v>1</v>
      </c>
      <c r="AE126" s="227">
        <f t="shared" si="25"/>
        <v>1</v>
      </c>
      <c r="AF126" s="227">
        <f t="shared" si="26"/>
        <v>2</v>
      </c>
      <c r="AG126" s="227">
        <f t="shared" si="27"/>
        <v>2</v>
      </c>
      <c r="AH126" s="227">
        <f t="shared" si="28"/>
        <v>1</v>
      </c>
      <c r="AI126" s="227">
        <f t="shared" si="29"/>
        <v>5</v>
      </c>
      <c r="AJ126" s="227">
        <f t="shared" si="30"/>
        <v>12</v>
      </c>
      <c r="AK126" s="227">
        <f t="shared" si="31"/>
        <v>10</v>
      </c>
      <c r="AL126" s="227">
        <f t="shared" si="32"/>
        <v>14</v>
      </c>
      <c r="AM126" s="227">
        <f t="shared" si="33"/>
        <v>11</v>
      </c>
      <c r="AN126" s="227">
        <f t="shared" si="34"/>
        <v>8</v>
      </c>
      <c r="AO126" s="261">
        <f t="shared" si="39"/>
        <v>72</v>
      </c>
    </row>
    <row r="127" spans="1:41" ht="15.6">
      <c r="A127">
        <f t="shared" si="35"/>
        <v>49</v>
      </c>
      <c r="B127" s="191" t="str">
        <f>C127&amp;":"&amp;COUNTIF($C$6:C127,C127)</f>
        <v>49:6</v>
      </c>
      <c r="C127" s="148">
        <f t="shared" si="36"/>
        <v>49</v>
      </c>
      <c r="D127" s="262">
        <f>'model (2)'!D127</f>
        <v>2</v>
      </c>
      <c r="E127" s="262">
        <f>'model (2)'!E127</f>
        <v>1</v>
      </c>
      <c r="F127" s="262">
        <f>'model (2)'!F127</f>
        <v>2</v>
      </c>
      <c r="G127" s="262">
        <f>'model (2)'!G127</f>
        <v>2</v>
      </c>
      <c r="H127" s="262">
        <f>'model (2)'!H127</f>
        <v>2</v>
      </c>
      <c r="I127" s="262">
        <f>'model (2)'!I127</f>
        <v>2</v>
      </c>
      <c r="J127" s="262">
        <f>'model (2)'!J127</f>
        <v>2</v>
      </c>
      <c r="K127" s="262">
        <f>'model (2)'!K127</f>
        <v>2</v>
      </c>
      <c r="L127" s="262">
        <f>'model (2)'!L127</f>
        <v>2</v>
      </c>
      <c r="M127" s="262">
        <f>'model (2)'!M127</f>
        <v>2</v>
      </c>
      <c r="N127" s="262">
        <f>'model (2)'!N127</f>
        <v>8</v>
      </c>
      <c r="O127" s="262">
        <f>'model (2)'!O127</f>
        <v>4</v>
      </c>
      <c r="P127" s="262">
        <f>'model (2)'!P127</f>
        <v>5</v>
      </c>
      <c r="Q127" s="262">
        <f>'model (2)'!Q127</f>
        <v>11</v>
      </c>
      <c r="R127" s="262">
        <f>'model (2)'!R127</f>
        <v>1</v>
      </c>
      <c r="S127" s="262">
        <f>'model (2)'!S127</f>
        <v>1</v>
      </c>
      <c r="T127" s="263"/>
      <c r="V127" s="2">
        <v>122</v>
      </c>
      <c r="W127" s="1" t="str">
        <f>X127&amp;":"&amp;COUNTIF($X$6:X127,X127)</f>
        <v>55:4</v>
      </c>
      <c r="X127" s="264">
        <f>Entry!U130</f>
        <v>55</v>
      </c>
      <c r="Y127" s="227">
        <f t="shared" si="37"/>
        <v>2</v>
      </c>
      <c r="Z127" s="227">
        <f t="shared" si="21"/>
        <v>2</v>
      </c>
      <c r="AA127" s="227">
        <f t="shared" si="22"/>
        <v>2</v>
      </c>
      <c r="AB127" s="227">
        <f t="shared" si="38"/>
        <v>1</v>
      </c>
      <c r="AC127" s="227">
        <f t="shared" si="23"/>
        <v>2</v>
      </c>
      <c r="AD127" s="227">
        <f t="shared" si="24"/>
        <v>2</v>
      </c>
      <c r="AE127" s="227">
        <f t="shared" si="25"/>
        <v>2</v>
      </c>
      <c r="AF127" s="227">
        <f t="shared" si="26"/>
        <v>2</v>
      </c>
      <c r="AG127" s="227">
        <f t="shared" si="27"/>
        <v>2</v>
      </c>
      <c r="AH127" s="227">
        <f t="shared" si="28"/>
        <v>2</v>
      </c>
      <c r="AI127" s="227">
        <f t="shared" si="29"/>
        <v>9</v>
      </c>
      <c r="AJ127" s="227">
        <f t="shared" si="30"/>
        <v>14</v>
      </c>
      <c r="AK127" s="227">
        <f t="shared" si="31"/>
        <v>0</v>
      </c>
      <c r="AL127" s="227">
        <f t="shared" si="32"/>
        <v>0</v>
      </c>
      <c r="AM127" s="227">
        <f t="shared" si="33"/>
        <v>11</v>
      </c>
      <c r="AN127" s="227">
        <f t="shared" si="34"/>
        <v>2</v>
      </c>
      <c r="AO127" s="261">
        <f t="shared" si="39"/>
        <v>55</v>
      </c>
    </row>
    <row r="128" spans="1:41" ht="15.6">
      <c r="A128">
        <f t="shared" si="35"/>
        <v>72</v>
      </c>
      <c r="B128" s="191" t="str">
        <f>C128&amp;":"&amp;COUNTIF($C$6:C128,C128)</f>
        <v>72:6</v>
      </c>
      <c r="C128" s="148">
        <f t="shared" si="36"/>
        <v>72</v>
      </c>
      <c r="D128" s="262">
        <f>'model (2)'!D128</f>
        <v>2</v>
      </c>
      <c r="E128" s="262">
        <f>'model (2)'!E128</f>
        <v>2</v>
      </c>
      <c r="F128" s="262">
        <f>'model (2)'!F128</f>
        <v>2</v>
      </c>
      <c r="G128" s="262">
        <f>'model (2)'!G128</f>
        <v>1</v>
      </c>
      <c r="H128" s="262">
        <f>'model (2)'!H128</f>
        <v>2</v>
      </c>
      <c r="I128" s="262">
        <f>'model (2)'!I128</f>
        <v>2</v>
      </c>
      <c r="J128" s="262">
        <f>'model (2)'!J128</f>
        <v>2</v>
      </c>
      <c r="K128" s="262">
        <f>'model (2)'!K128</f>
        <v>2</v>
      </c>
      <c r="L128" s="262">
        <f>'model (2)'!L128</f>
        <v>2</v>
      </c>
      <c r="M128" s="262">
        <f>'model (2)'!M128</f>
        <v>2</v>
      </c>
      <c r="N128" s="262">
        <f>'model (2)'!N128</f>
        <v>10</v>
      </c>
      <c r="O128" s="262">
        <f>'model (2)'!O128</f>
        <v>10</v>
      </c>
      <c r="P128" s="262">
        <f>'model (2)'!P128</f>
        <v>6</v>
      </c>
      <c r="Q128" s="262">
        <f>'model (2)'!Q128</f>
        <v>8</v>
      </c>
      <c r="R128" s="262">
        <f>'model (2)'!R128</f>
        <v>11</v>
      </c>
      <c r="S128" s="262">
        <f>'model (2)'!S128</f>
        <v>8</v>
      </c>
      <c r="T128" s="263"/>
      <c r="V128" s="2">
        <v>123</v>
      </c>
      <c r="W128" s="1"/>
      <c r="X128" s="264">
        <f>Entry!U131</f>
        <v>63</v>
      </c>
      <c r="Y128" s="227">
        <f t="shared" si="37"/>
        <v>2</v>
      </c>
      <c r="Z128" s="227">
        <f t="shared" si="21"/>
        <v>2</v>
      </c>
      <c r="AA128" s="227">
        <f t="shared" si="22"/>
        <v>2</v>
      </c>
      <c r="AB128" s="227">
        <f t="shared" si="38"/>
        <v>2</v>
      </c>
      <c r="AC128" s="227">
        <f t="shared" si="23"/>
        <v>2</v>
      </c>
      <c r="AD128" s="227">
        <f t="shared" si="24"/>
        <v>2</v>
      </c>
      <c r="AE128" s="227">
        <f t="shared" si="25"/>
        <v>2</v>
      </c>
      <c r="AF128" s="227">
        <f t="shared" si="26"/>
        <v>2</v>
      </c>
      <c r="AG128" s="227">
        <f t="shared" si="27"/>
        <v>2</v>
      </c>
      <c r="AH128" s="227">
        <f t="shared" si="28"/>
        <v>2</v>
      </c>
      <c r="AI128" s="227">
        <f t="shared" si="29"/>
        <v>8</v>
      </c>
      <c r="AJ128" s="227">
        <f t="shared" si="30"/>
        <v>2</v>
      </c>
      <c r="AK128" s="227">
        <f t="shared" si="31"/>
        <v>13</v>
      </c>
      <c r="AL128" s="227">
        <f t="shared" si="32"/>
        <v>11</v>
      </c>
      <c r="AM128" s="227">
        <f t="shared" si="33"/>
        <v>7</v>
      </c>
      <c r="AN128" s="227">
        <f t="shared" si="34"/>
        <v>2</v>
      </c>
      <c r="AO128" s="261">
        <f t="shared" si="39"/>
        <v>63</v>
      </c>
    </row>
    <row r="129" spans="1:41" ht="15.6">
      <c r="A129">
        <f t="shared" si="35"/>
        <v>72</v>
      </c>
      <c r="B129" s="191" t="str">
        <f>C129&amp;":"&amp;COUNTIF($C$6:C129,C129)</f>
        <v>72:7</v>
      </c>
      <c r="C129" s="148">
        <f t="shared" si="36"/>
        <v>72</v>
      </c>
      <c r="D129" s="262">
        <f>'model (2)'!D129</f>
        <v>2</v>
      </c>
      <c r="E129" s="262">
        <f>'model (2)'!E129</f>
        <v>1</v>
      </c>
      <c r="F129" s="262">
        <f>'model (2)'!F129</f>
        <v>2</v>
      </c>
      <c r="G129" s="262">
        <f>'model (2)'!G129</f>
        <v>2</v>
      </c>
      <c r="H129" s="262">
        <f>'model (2)'!H129</f>
        <v>2</v>
      </c>
      <c r="I129" s="262">
        <f>'model (2)'!I129</f>
        <v>2</v>
      </c>
      <c r="J129" s="262">
        <f>'model (2)'!J129</f>
        <v>2</v>
      </c>
      <c r="K129" s="262">
        <f>'model (2)'!K129</f>
        <v>2</v>
      </c>
      <c r="L129" s="262">
        <f>'model (2)'!L129</f>
        <v>2</v>
      </c>
      <c r="M129" s="262">
        <f>'model (2)'!M129</f>
        <v>2</v>
      </c>
      <c r="N129" s="262">
        <f>'model (2)'!N129</f>
        <v>7</v>
      </c>
      <c r="O129" s="262">
        <f>'model (2)'!O129</f>
        <v>9</v>
      </c>
      <c r="P129" s="262">
        <f>'model (2)'!P129</f>
        <v>14</v>
      </c>
      <c r="Q129" s="262">
        <f>'model (2)'!Q129</f>
        <v>1</v>
      </c>
      <c r="R129" s="262">
        <f>'model (2)'!R129</f>
        <v>14</v>
      </c>
      <c r="S129" s="262">
        <f>'model (2)'!S129</f>
        <v>8</v>
      </c>
      <c r="T129" s="263"/>
      <c r="V129" s="2">
        <v>124</v>
      </c>
      <c r="W129" s="1" t="str">
        <f>X129&amp;":"&amp;COUNTIF($X$6:X129,X129)</f>
        <v>50:4</v>
      </c>
      <c r="X129" s="264">
        <f>Entry!U132</f>
        <v>50</v>
      </c>
      <c r="Y129" s="227">
        <f t="shared" si="37"/>
        <v>1</v>
      </c>
      <c r="Z129" s="227">
        <f t="shared" si="21"/>
        <v>2</v>
      </c>
      <c r="AA129" s="227">
        <f t="shared" si="22"/>
        <v>1</v>
      </c>
      <c r="AB129" s="227">
        <f t="shared" si="38"/>
        <v>2</v>
      </c>
      <c r="AC129" s="227">
        <f t="shared" si="23"/>
        <v>2</v>
      </c>
      <c r="AD129" s="227">
        <f t="shared" si="24"/>
        <v>2</v>
      </c>
      <c r="AE129" s="227">
        <f t="shared" si="25"/>
        <v>1</v>
      </c>
      <c r="AF129" s="227">
        <f t="shared" si="26"/>
        <v>1</v>
      </c>
      <c r="AG129" s="227">
        <f t="shared" si="27"/>
        <v>2</v>
      </c>
      <c r="AH129" s="227">
        <f t="shared" si="28"/>
        <v>1</v>
      </c>
      <c r="AI129" s="227">
        <f t="shared" si="29"/>
        <v>3</v>
      </c>
      <c r="AJ129" s="227">
        <f t="shared" si="30"/>
        <v>6</v>
      </c>
      <c r="AK129" s="227">
        <f t="shared" si="31"/>
        <v>5</v>
      </c>
      <c r="AL129" s="227">
        <f t="shared" si="32"/>
        <v>6</v>
      </c>
      <c r="AM129" s="227">
        <f t="shared" si="33"/>
        <v>3</v>
      </c>
      <c r="AN129" s="227">
        <f t="shared" si="34"/>
        <v>12</v>
      </c>
      <c r="AO129" s="261">
        <f t="shared" si="39"/>
        <v>50</v>
      </c>
    </row>
    <row r="130" spans="1:41" ht="15.6">
      <c r="A130">
        <f t="shared" si="35"/>
        <v>51</v>
      </c>
      <c r="B130" s="191" t="str">
        <f>C130&amp;":"&amp;COUNTIF($C$6:C130,C130)</f>
        <v>51:3</v>
      </c>
      <c r="C130" s="148">
        <f t="shared" si="36"/>
        <v>51</v>
      </c>
      <c r="D130" s="262">
        <f>'model (2)'!D130</f>
        <v>2</v>
      </c>
      <c r="E130" s="262">
        <f>'model (2)'!E130</f>
        <v>1</v>
      </c>
      <c r="F130" s="262">
        <f>'model (2)'!F130</f>
        <v>2</v>
      </c>
      <c r="G130" s="262">
        <f>'model (2)'!G130</f>
        <v>2</v>
      </c>
      <c r="H130" s="262">
        <f>'model (2)'!H130</f>
        <v>2</v>
      </c>
      <c r="I130" s="262">
        <f>'model (2)'!I130</f>
        <v>2</v>
      </c>
      <c r="J130" s="262">
        <f>'model (2)'!J130</f>
        <v>2</v>
      </c>
      <c r="K130" s="262">
        <f>'model (2)'!K130</f>
        <v>2</v>
      </c>
      <c r="L130" s="262">
        <f>'model (2)'!L130</f>
        <v>2</v>
      </c>
      <c r="M130" s="262">
        <f>'model (2)'!M130</f>
        <v>2</v>
      </c>
      <c r="N130" s="262">
        <f>'model (2)'!N130</f>
        <v>7</v>
      </c>
      <c r="O130" s="262">
        <f>'model (2)'!O130</f>
        <v>13</v>
      </c>
      <c r="P130" s="262">
        <f>'model (2)'!P130</f>
        <v>2</v>
      </c>
      <c r="Q130" s="262">
        <f>'model (2)'!Q130</f>
        <v>4</v>
      </c>
      <c r="R130" s="262">
        <f>'model (2)'!R130</f>
        <v>2</v>
      </c>
      <c r="S130" s="262">
        <f>'model (2)'!S130</f>
        <v>4</v>
      </c>
      <c r="T130" s="263"/>
      <c r="V130" s="2">
        <v>125</v>
      </c>
      <c r="W130" s="1" t="str">
        <f>X130&amp;":"&amp;COUNTIF($X$6:X130,X130)</f>
        <v>73:5</v>
      </c>
      <c r="X130" s="264">
        <f>Entry!U133</f>
        <v>73</v>
      </c>
      <c r="Y130" s="227">
        <f t="shared" si="37"/>
        <v>1</v>
      </c>
      <c r="Z130" s="227">
        <f t="shared" si="21"/>
        <v>1</v>
      </c>
      <c r="AA130" s="227">
        <f t="shared" si="22"/>
        <v>1</v>
      </c>
      <c r="AB130" s="227">
        <f t="shared" si="38"/>
        <v>2</v>
      </c>
      <c r="AC130" s="227">
        <f t="shared" si="23"/>
        <v>2</v>
      </c>
      <c r="AD130" s="227">
        <f t="shared" si="24"/>
        <v>1</v>
      </c>
      <c r="AE130" s="227">
        <f t="shared" si="25"/>
        <v>1</v>
      </c>
      <c r="AF130" s="227">
        <f t="shared" si="26"/>
        <v>1</v>
      </c>
      <c r="AG130" s="227">
        <f t="shared" si="27"/>
        <v>1</v>
      </c>
      <c r="AH130" s="227">
        <f t="shared" si="28"/>
        <v>2</v>
      </c>
      <c r="AI130" s="227">
        <f t="shared" si="29"/>
        <v>7</v>
      </c>
      <c r="AJ130" s="227">
        <f t="shared" si="30"/>
        <v>12</v>
      </c>
      <c r="AK130" s="227">
        <f t="shared" si="31"/>
        <v>11</v>
      </c>
      <c r="AL130" s="227">
        <f t="shared" si="32"/>
        <v>9</v>
      </c>
      <c r="AM130" s="227">
        <f t="shared" si="33"/>
        <v>11</v>
      </c>
      <c r="AN130" s="227">
        <f t="shared" si="34"/>
        <v>10</v>
      </c>
      <c r="AO130" s="261">
        <f t="shared" si="39"/>
        <v>73</v>
      </c>
    </row>
    <row r="131" spans="1:41" ht="15.6">
      <c r="A131">
        <f t="shared" si="35"/>
        <v>70</v>
      </c>
      <c r="B131" s="191" t="str">
        <f>C131&amp;":"&amp;COUNTIF($C$6:C131,C131)</f>
        <v>70:3</v>
      </c>
      <c r="C131" s="148">
        <f t="shared" si="36"/>
        <v>70</v>
      </c>
      <c r="D131" s="262">
        <f>'model (2)'!D131</f>
        <v>2</v>
      </c>
      <c r="E131" s="262">
        <f>'model (2)'!E131</f>
        <v>1</v>
      </c>
      <c r="F131" s="262">
        <f>'model (2)'!F131</f>
        <v>2</v>
      </c>
      <c r="G131" s="262">
        <f>'model (2)'!G131</f>
        <v>1</v>
      </c>
      <c r="H131" s="262">
        <f>'model (2)'!H131</f>
        <v>2</v>
      </c>
      <c r="I131" s="262">
        <f>'model (2)'!I131</f>
        <v>2</v>
      </c>
      <c r="J131" s="262">
        <f>'model (2)'!J131</f>
        <v>2</v>
      </c>
      <c r="K131" s="262">
        <f>'model (2)'!K131</f>
        <v>2</v>
      </c>
      <c r="L131" s="262">
        <f>'model (2)'!L131</f>
        <v>2</v>
      </c>
      <c r="M131" s="262">
        <f>'model (2)'!M131</f>
        <v>2</v>
      </c>
      <c r="N131" s="262">
        <f>'model (2)'!N131</f>
        <v>8</v>
      </c>
      <c r="O131" s="262">
        <f>'model (2)'!O131</f>
        <v>7</v>
      </c>
      <c r="P131" s="262">
        <f>'model (2)'!P131</f>
        <v>1</v>
      </c>
      <c r="Q131" s="262">
        <f>'model (2)'!Q131</f>
        <v>14</v>
      </c>
      <c r="R131" s="262">
        <f>'model (2)'!R131</f>
        <v>12</v>
      </c>
      <c r="S131" s="262">
        <f>'model (2)'!S131</f>
        <v>10</v>
      </c>
      <c r="T131" s="263"/>
      <c r="V131" s="2">
        <v>126</v>
      </c>
      <c r="W131" s="1" t="str">
        <f>X131&amp;":"&amp;COUNTIF($X$6:X131,X131)</f>
        <v>57:5</v>
      </c>
      <c r="X131" s="264">
        <f>Entry!U134</f>
        <v>57</v>
      </c>
      <c r="Y131" s="227">
        <f t="shared" si="37"/>
        <v>2</v>
      </c>
      <c r="Z131" s="227">
        <f t="shared" si="21"/>
        <v>1</v>
      </c>
      <c r="AA131" s="227">
        <f t="shared" si="22"/>
        <v>2</v>
      </c>
      <c r="AB131" s="227">
        <f t="shared" si="38"/>
        <v>1</v>
      </c>
      <c r="AC131" s="227">
        <f t="shared" si="23"/>
        <v>2</v>
      </c>
      <c r="AD131" s="227">
        <f t="shared" si="24"/>
        <v>2</v>
      </c>
      <c r="AE131" s="227">
        <f t="shared" si="25"/>
        <v>2</v>
      </c>
      <c r="AF131" s="227">
        <f t="shared" si="26"/>
        <v>2</v>
      </c>
      <c r="AG131" s="227">
        <f t="shared" si="27"/>
        <v>2</v>
      </c>
      <c r="AH131" s="227">
        <f t="shared" si="28"/>
        <v>2</v>
      </c>
      <c r="AI131" s="227">
        <f t="shared" si="29"/>
        <v>10</v>
      </c>
      <c r="AJ131" s="227">
        <f t="shared" si="30"/>
        <v>4</v>
      </c>
      <c r="AK131" s="227">
        <f t="shared" si="31"/>
        <v>11</v>
      </c>
      <c r="AL131" s="227">
        <f t="shared" si="32"/>
        <v>9</v>
      </c>
      <c r="AM131" s="227">
        <f t="shared" si="33"/>
        <v>3</v>
      </c>
      <c r="AN131" s="227">
        <f t="shared" si="34"/>
        <v>2</v>
      </c>
      <c r="AO131" s="261">
        <f t="shared" si="39"/>
        <v>57</v>
      </c>
    </row>
    <row r="132" spans="1:41" ht="15.6">
      <c r="A132">
        <f t="shared" si="35"/>
        <v>58</v>
      </c>
      <c r="B132" s="191" t="str">
        <f>C132&amp;":"&amp;COUNTIF($C$6:C132,C132)</f>
        <v>58:3</v>
      </c>
      <c r="C132" s="148">
        <f t="shared" si="36"/>
        <v>58</v>
      </c>
      <c r="D132" s="262">
        <f>'model (2)'!D132</f>
        <v>2</v>
      </c>
      <c r="E132" s="262">
        <f>'model (2)'!E132</f>
        <v>2</v>
      </c>
      <c r="F132" s="262">
        <f>'model (2)'!F132</f>
        <v>2</v>
      </c>
      <c r="G132" s="262">
        <f>'model (2)'!G132</f>
        <v>2</v>
      </c>
      <c r="H132" s="262">
        <f>'model (2)'!H132</f>
        <v>2</v>
      </c>
      <c r="I132" s="262">
        <f>'model (2)'!I132</f>
        <v>2</v>
      </c>
      <c r="J132" s="262">
        <f>'model (2)'!J132</f>
        <v>2</v>
      </c>
      <c r="K132" s="262">
        <f>'model (2)'!K132</f>
        <v>2</v>
      </c>
      <c r="L132" s="262">
        <f>'model (2)'!L132</f>
        <v>2</v>
      </c>
      <c r="M132" s="262">
        <f>'model (2)'!M132</f>
        <v>2</v>
      </c>
      <c r="N132" s="262">
        <f>'model (2)'!N132</f>
        <v>5</v>
      </c>
      <c r="O132" s="262">
        <f>'model (2)'!O132</f>
        <v>3</v>
      </c>
      <c r="P132" s="262">
        <f>'model (2)'!P132</f>
        <v>6</v>
      </c>
      <c r="Q132" s="262">
        <f>'model (2)'!Q132</f>
        <v>6</v>
      </c>
      <c r="R132" s="262">
        <f>'model (2)'!R132</f>
        <v>6</v>
      </c>
      <c r="S132" s="262">
        <f>'model (2)'!S132</f>
        <v>12</v>
      </c>
      <c r="T132" s="263"/>
      <c r="V132" s="2">
        <v>127</v>
      </c>
      <c r="W132" s="1" t="str">
        <f>X132&amp;":"&amp;COUNTIF($X$6:X132,X132)</f>
        <v>65:8</v>
      </c>
      <c r="X132" s="264">
        <f>Entry!U135</f>
        <v>65</v>
      </c>
      <c r="Y132" s="227">
        <f t="shared" si="37"/>
        <v>1</v>
      </c>
      <c r="Z132" s="227">
        <f t="shared" si="21"/>
        <v>1</v>
      </c>
      <c r="AA132" s="227">
        <f t="shared" si="22"/>
        <v>1</v>
      </c>
      <c r="AB132" s="227">
        <f t="shared" si="38"/>
        <v>1</v>
      </c>
      <c r="AC132" s="227">
        <f t="shared" si="23"/>
        <v>1</v>
      </c>
      <c r="AD132" s="227">
        <f t="shared" si="24"/>
        <v>1</v>
      </c>
      <c r="AE132" s="227">
        <f t="shared" si="25"/>
        <v>1</v>
      </c>
      <c r="AF132" s="227">
        <f t="shared" si="26"/>
        <v>2</v>
      </c>
      <c r="AG132" s="227">
        <f t="shared" si="27"/>
        <v>2</v>
      </c>
      <c r="AH132" s="227">
        <f t="shared" si="28"/>
        <v>1</v>
      </c>
      <c r="AI132" s="227">
        <f t="shared" si="29"/>
        <v>6</v>
      </c>
      <c r="AJ132" s="227">
        <f t="shared" si="30"/>
        <v>8</v>
      </c>
      <c r="AK132" s="227">
        <f t="shared" si="31"/>
        <v>11</v>
      </c>
      <c r="AL132" s="227">
        <f t="shared" si="32"/>
        <v>7</v>
      </c>
      <c r="AM132" s="227">
        <f t="shared" si="33"/>
        <v>7</v>
      </c>
      <c r="AN132" s="227">
        <f t="shared" si="34"/>
        <v>14</v>
      </c>
      <c r="AO132" s="261">
        <f t="shared" si="39"/>
        <v>65</v>
      </c>
    </row>
    <row r="133" spans="1:41" ht="15.6">
      <c r="A133">
        <f t="shared" si="35"/>
        <v>51</v>
      </c>
      <c r="B133" s="191" t="str">
        <f>C133&amp;":"&amp;COUNTIF($C$6:C133,C133)</f>
        <v>51:4</v>
      </c>
      <c r="C133" s="148">
        <f t="shared" si="36"/>
        <v>51</v>
      </c>
      <c r="D133" s="262">
        <f>'model (2)'!D133</f>
        <v>2</v>
      </c>
      <c r="E133" s="262">
        <f>'model (2)'!E133</f>
        <v>2</v>
      </c>
      <c r="F133" s="262">
        <f>'model (2)'!F133</f>
        <v>2</v>
      </c>
      <c r="G133" s="262">
        <f>'model (2)'!G133</f>
        <v>1</v>
      </c>
      <c r="H133" s="262">
        <f>'model (2)'!H133</f>
        <v>2</v>
      </c>
      <c r="I133" s="262">
        <f>'model (2)'!I133</f>
        <v>2</v>
      </c>
      <c r="J133" s="262">
        <f>'model (2)'!J133</f>
        <v>2</v>
      </c>
      <c r="K133" s="262">
        <f>'model (2)'!K133</f>
        <v>2</v>
      </c>
      <c r="L133" s="262">
        <f>'model (2)'!L133</f>
        <v>2</v>
      </c>
      <c r="M133" s="262">
        <f>'model (2)'!M133</f>
        <v>2</v>
      </c>
      <c r="N133" s="262">
        <f>'model (2)'!N133</f>
        <v>6</v>
      </c>
      <c r="O133" s="262">
        <f>'model (2)'!O133</f>
        <v>3</v>
      </c>
      <c r="P133" s="262">
        <f>'model (2)'!P133</f>
        <v>4</v>
      </c>
      <c r="Q133" s="262">
        <f>'model (2)'!Q133</f>
        <v>2</v>
      </c>
      <c r="R133" s="262">
        <f>'model (2)'!R133</f>
        <v>7</v>
      </c>
      <c r="S133" s="262">
        <f>'model (2)'!S133</f>
        <v>10</v>
      </c>
      <c r="T133" s="263"/>
      <c r="V133" s="2">
        <v>128</v>
      </c>
      <c r="W133" s="1" t="str">
        <f>X133&amp;":"&amp;COUNTIF($X$6:X133,X133)</f>
        <v>57:6</v>
      </c>
      <c r="X133" s="264">
        <f>Entry!U136</f>
        <v>57</v>
      </c>
      <c r="Y133" s="227">
        <f t="shared" si="37"/>
        <v>2</v>
      </c>
      <c r="Z133" s="227">
        <f t="shared" si="21"/>
        <v>2</v>
      </c>
      <c r="AA133" s="227">
        <f t="shared" si="22"/>
        <v>2</v>
      </c>
      <c r="AB133" s="227">
        <f t="shared" si="38"/>
        <v>2</v>
      </c>
      <c r="AC133" s="227">
        <f t="shared" si="23"/>
        <v>2</v>
      </c>
      <c r="AD133" s="227">
        <f t="shared" si="24"/>
        <v>2</v>
      </c>
      <c r="AE133" s="227">
        <f t="shared" si="25"/>
        <v>2</v>
      </c>
      <c r="AF133" s="227">
        <f t="shared" si="26"/>
        <v>2</v>
      </c>
      <c r="AG133" s="227">
        <f t="shared" si="27"/>
        <v>2</v>
      </c>
      <c r="AH133" s="227">
        <f t="shared" si="28"/>
        <v>2</v>
      </c>
      <c r="AI133" s="227">
        <f t="shared" si="29"/>
        <v>5</v>
      </c>
      <c r="AJ133" s="227">
        <f t="shared" si="30"/>
        <v>0</v>
      </c>
      <c r="AK133" s="227">
        <f t="shared" si="31"/>
        <v>13</v>
      </c>
      <c r="AL133" s="227">
        <f t="shared" si="32"/>
        <v>1</v>
      </c>
      <c r="AM133" s="227">
        <f t="shared" si="33"/>
        <v>5</v>
      </c>
      <c r="AN133" s="227">
        <f t="shared" si="34"/>
        <v>13</v>
      </c>
      <c r="AO133" s="261">
        <f t="shared" si="39"/>
        <v>57</v>
      </c>
    </row>
    <row r="134" spans="1:41" ht="15.6">
      <c r="A134">
        <f t="shared" si="35"/>
        <v>57</v>
      </c>
      <c r="B134" s="191"/>
      <c r="C134" s="148">
        <f t="shared" si="36"/>
        <v>57</v>
      </c>
      <c r="D134" s="262">
        <f>'model (2)'!D134</f>
        <v>2</v>
      </c>
      <c r="E134" s="262">
        <f>'model (2)'!E134</f>
        <v>1</v>
      </c>
      <c r="F134" s="262">
        <f>'model (2)'!F134</f>
        <v>2</v>
      </c>
      <c r="G134" s="262">
        <f>'model (2)'!G134</f>
        <v>2</v>
      </c>
      <c r="H134" s="262">
        <f>'model (2)'!H134</f>
        <v>2</v>
      </c>
      <c r="I134" s="262">
        <f>'model (2)'!I134</f>
        <v>2</v>
      </c>
      <c r="J134" s="262">
        <f>'model (2)'!J134</f>
        <v>2</v>
      </c>
      <c r="K134" s="262">
        <f>'model (2)'!K134</f>
        <v>2</v>
      </c>
      <c r="L134" s="262">
        <f>'model (2)'!L134</f>
        <v>2</v>
      </c>
      <c r="M134" s="262">
        <f>'model (2)'!M134</f>
        <v>2</v>
      </c>
      <c r="N134" s="262">
        <f>'model (2)'!N134</f>
        <v>9</v>
      </c>
      <c r="O134" s="262">
        <f>'model (2)'!O134</f>
        <v>8</v>
      </c>
      <c r="P134" s="262">
        <f>'model (2)'!P134</f>
        <v>1</v>
      </c>
      <c r="Q134" s="262">
        <f>'model (2)'!Q134</f>
        <v>5</v>
      </c>
      <c r="R134" s="262">
        <f>'model (2)'!R134</f>
        <v>9</v>
      </c>
      <c r="S134" s="262">
        <f>'model (2)'!S134</f>
        <v>6</v>
      </c>
      <c r="T134" s="263"/>
      <c r="V134" s="2">
        <v>129</v>
      </c>
      <c r="W134" s="1" t="str">
        <f>X134&amp;":"&amp;COUNTIF($X$6:X134,X134)</f>
        <v>92:2</v>
      </c>
      <c r="X134" s="264">
        <f>Entry!U137</f>
        <v>92</v>
      </c>
      <c r="Y134" s="227">
        <f t="shared" si="37"/>
        <v>2</v>
      </c>
      <c r="Z134" s="227">
        <f t="shared" ref="Z134:Z197" si="40">IFERROR(VLOOKUP($W134,$B$6:$S$3008,4,FALSE),VLOOKUP($X134,$C$6:$S$3008,3,FALSE))</f>
        <v>0</v>
      </c>
      <c r="AA134" s="227">
        <f t="shared" ref="AA134:AA197" si="41">IFERROR(VLOOKUP($W134,$B$6:$S$3008,5,FALSE),VLOOKUP($X134,$C$6:$S$3008,4,FALSE))</f>
        <v>2</v>
      </c>
      <c r="AB134" s="227">
        <f t="shared" si="38"/>
        <v>1</v>
      </c>
      <c r="AC134" s="227">
        <f t="shared" ref="AC134:AC197" si="42">IFERROR(VLOOKUP($W134,$B$6:$S$3008,7,FALSE),VLOOKUP($X134,$C$6:$S$3008,6,FALSE))</f>
        <v>1</v>
      </c>
      <c r="AD134" s="227">
        <f t="shared" ref="AD134:AD197" si="43">IFERROR(VLOOKUP($W134,$B$6:$S$3008,8,FALSE),VLOOKUP($X134,$C$6:$S$3008,7,FALSE))</f>
        <v>2</v>
      </c>
      <c r="AE134" s="227">
        <f t="shared" ref="AE134:AE197" si="44">IFERROR(VLOOKUP($W134,$B$6:$S$3008,9,FALSE),VLOOKUP($X134,$C$6:$S$3008,8,FALSE))</f>
        <v>2</v>
      </c>
      <c r="AF134" s="227">
        <f t="shared" ref="AF134:AF197" si="45">IFERROR(VLOOKUP($W134,$B$6:$S$3008,10,FALSE),VLOOKUP($X134,$C$6:$S$3008,9,FALSE))</f>
        <v>2</v>
      </c>
      <c r="AG134" s="227">
        <f t="shared" ref="AG134:AG197" si="46">IFERROR(VLOOKUP($W134,$B$6:$S$3008,11,FALSE),VLOOKUP($X134,$C$6:$S$3008,10,FALSE))</f>
        <v>2</v>
      </c>
      <c r="AH134" s="227">
        <f t="shared" ref="AH134:AH197" si="47">IFERROR(VLOOKUP($W134,$B$6:$S$3008,12,FALSE),VLOOKUP($X134,$C$6:$S$3008,11,FALSE))</f>
        <v>2</v>
      </c>
      <c r="AI134" s="227">
        <f t="shared" ref="AI134:AI197" si="48">IFERROR(VLOOKUP($W134,$B$6:$S$3008,13,FALSE),VLOOKUP($X134,$C$6:$S$3008,12,FALSE))</f>
        <v>9</v>
      </c>
      <c r="AJ134" s="227">
        <f t="shared" ref="AJ134:AJ197" si="49">IFERROR(VLOOKUP($W134,$B$6:$S$3008,14,FALSE),VLOOKUP($X134,$C$6:$S$3008,13,FALSE))</f>
        <v>14</v>
      </c>
      <c r="AK134" s="227">
        <f t="shared" ref="AK134:AK197" si="50">IFERROR(VLOOKUP($W134,$B$6:$S$3008,15,FALSE),VLOOKUP($X134,$C$6:$S$3008,14,FALSE))</f>
        <v>14</v>
      </c>
      <c r="AL134" s="227">
        <f t="shared" ref="AL134:AL197" si="51">IFERROR(VLOOKUP($W134,$B$6:$S$3008,16,FALSE),VLOOKUP($X134,$C$6:$S$3008,15,FALSE))</f>
        <v>13</v>
      </c>
      <c r="AM134" s="227">
        <f t="shared" ref="AM134:AM197" si="52">IFERROR(VLOOKUP($W134,$B$6:$S$3008,17,FALSE),VLOOKUP($X134,$C$6:$S$3008,16,FALSE))</f>
        <v>13</v>
      </c>
      <c r="AN134" s="227">
        <f t="shared" ref="AN134:AN197" si="53">IFERROR(VLOOKUP($W134,$B$6:$S$3008,18,FALSE),VLOOKUP($X134,$C$6:$S$3008,17,FALSE))</f>
        <v>13</v>
      </c>
      <c r="AO134" s="261">
        <f t="shared" si="39"/>
        <v>92</v>
      </c>
    </row>
    <row r="135" spans="1:41" ht="15.6">
      <c r="A135">
        <f t="shared" ref="A135:A198" si="54">SUM(D135:S135)</f>
        <v>61</v>
      </c>
      <c r="B135" s="191" t="str">
        <f>C135&amp;":"&amp;COUNTIF($C$6:C135,C135)</f>
        <v>61:8</v>
      </c>
      <c r="C135" s="148">
        <f t="shared" ref="C135:C198" si="55">SUM(D135:S135)</f>
        <v>61</v>
      </c>
      <c r="D135" s="262">
        <f>'model (2)'!D135</f>
        <v>2</v>
      </c>
      <c r="E135" s="262">
        <f>'model (2)'!E135</f>
        <v>1</v>
      </c>
      <c r="F135" s="262">
        <f>'model (2)'!F135</f>
        <v>2</v>
      </c>
      <c r="G135" s="262">
        <f>'model (2)'!G135</f>
        <v>2</v>
      </c>
      <c r="H135" s="262">
        <f>'model (2)'!H135</f>
        <v>2</v>
      </c>
      <c r="I135" s="262">
        <f>'model (2)'!I135</f>
        <v>2</v>
      </c>
      <c r="J135" s="262">
        <f>'model (2)'!J135</f>
        <v>2</v>
      </c>
      <c r="K135" s="262">
        <f>'model (2)'!K135</f>
        <v>2</v>
      </c>
      <c r="L135" s="262">
        <f>'model (2)'!L135</f>
        <v>2</v>
      </c>
      <c r="M135" s="262">
        <f>'model (2)'!M135</f>
        <v>2</v>
      </c>
      <c r="N135" s="262">
        <f>'model (2)'!N135</f>
        <v>5</v>
      </c>
      <c r="O135" s="262">
        <f>'model (2)'!O135</f>
        <v>8</v>
      </c>
      <c r="P135" s="262">
        <f>'model (2)'!P135</f>
        <v>11</v>
      </c>
      <c r="Q135" s="262">
        <f>'model (2)'!Q135</f>
        <v>11</v>
      </c>
      <c r="R135" s="262">
        <f>'model (2)'!R135</f>
        <v>6</v>
      </c>
      <c r="S135" s="262">
        <f>'model (2)'!S135</f>
        <v>1</v>
      </c>
      <c r="T135" s="263"/>
      <c r="V135" s="2">
        <v>130</v>
      </c>
      <c r="W135" s="1" t="str">
        <f>X135&amp;":"&amp;COUNTIF($X$6:X135,X135)</f>
        <v>82:4</v>
      </c>
      <c r="X135" s="264">
        <f>Entry!U138</f>
        <v>82</v>
      </c>
      <c r="Y135" s="227">
        <f t="shared" ref="Y135:Y198" si="56">IFERROR(VLOOKUP($W135,$B$6:$S$3008,3,FALSE),VLOOKUP($X135,$C$6:$S$3008,2,FALSE))</f>
        <v>1</v>
      </c>
      <c r="Z135" s="227">
        <f t="shared" si="40"/>
        <v>2</v>
      </c>
      <c r="AA135" s="227">
        <f t="shared" si="41"/>
        <v>1</v>
      </c>
      <c r="AB135" s="227">
        <f t="shared" si="38"/>
        <v>2</v>
      </c>
      <c r="AC135" s="227">
        <f t="shared" si="42"/>
        <v>2</v>
      </c>
      <c r="AD135" s="227">
        <f t="shared" si="43"/>
        <v>1</v>
      </c>
      <c r="AE135" s="227">
        <f t="shared" si="44"/>
        <v>2</v>
      </c>
      <c r="AF135" s="227">
        <f t="shared" si="45"/>
        <v>2</v>
      </c>
      <c r="AG135" s="227">
        <f t="shared" si="46"/>
        <v>2</v>
      </c>
      <c r="AH135" s="227">
        <f t="shared" si="47"/>
        <v>2</v>
      </c>
      <c r="AI135" s="227">
        <f t="shared" si="48"/>
        <v>8</v>
      </c>
      <c r="AJ135" s="227">
        <f t="shared" si="49"/>
        <v>12</v>
      </c>
      <c r="AK135" s="227">
        <f t="shared" si="50"/>
        <v>7</v>
      </c>
      <c r="AL135" s="227">
        <f t="shared" si="51"/>
        <v>13</v>
      </c>
      <c r="AM135" s="227">
        <f t="shared" si="52"/>
        <v>11</v>
      </c>
      <c r="AN135" s="227">
        <f t="shared" si="53"/>
        <v>14</v>
      </c>
      <c r="AO135" s="261">
        <f t="shared" si="39"/>
        <v>82</v>
      </c>
    </row>
    <row r="136" spans="1:41" ht="15.6">
      <c r="A136">
        <f t="shared" si="54"/>
        <v>52</v>
      </c>
      <c r="B136" s="191" t="str">
        <f>C136&amp;":"&amp;COUNTIF($C$6:C136,C136)</f>
        <v>52:4</v>
      </c>
      <c r="C136" s="148">
        <f t="shared" si="55"/>
        <v>52</v>
      </c>
      <c r="D136" s="262">
        <f>'model (2)'!D136</f>
        <v>2</v>
      </c>
      <c r="E136" s="262">
        <f>'model (2)'!E136</f>
        <v>2</v>
      </c>
      <c r="F136" s="262">
        <f>'model (2)'!F136</f>
        <v>2</v>
      </c>
      <c r="G136" s="262">
        <f>'model (2)'!G136</f>
        <v>1</v>
      </c>
      <c r="H136" s="262">
        <f>'model (2)'!H136</f>
        <v>2</v>
      </c>
      <c r="I136" s="262">
        <f>'model (2)'!I136</f>
        <v>2</v>
      </c>
      <c r="J136" s="262">
        <f>'model (2)'!J136</f>
        <v>2</v>
      </c>
      <c r="K136" s="262">
        <f>'model (2)'!K136</f>
        <v>2</v>
      </c>
      <c r="L136" s="262">
        <f>'model (2)'!L136</f>
        <v>2</v>
      </c>
      <c r="M136" s="262">
        <f>'model (2)'!M136</f>
        <v>2</v>
      </c>
      <c r="N136" s="262">
        <f>'model (2)'!N136</f>
        <v>8</v>
      </c>
      <c r="O136" s="262">
        <f>'model (2)'!O136</f>
        <v>0</v>
      </c>
      <c r="P136" s="262">
        <f>'model (2)'!P136</f>
        <v>4</v>
      </c>
      <c r="Q136" s="262">
        <f>'model (2)'!Q136</f>
        <v>13</v>
      </c>
      <c r="R136" s="262">
        <f>'model (2)'!R136</f>
        <v>3</v>
      </c>
      <c r="S136" s="262">
        <f>'model (2)'!S136</f>
        <v>5</v>
      </c>
      <c r="T136" s="263"/>
      <c r="V136" s="2">
        <v>131</v>
      </c>
      <c r="W136" s="1" t="str">
        <f>X136&amp;":"&amp;COUNTIF($X$6:X136,X136)</f>
        <v>62:8</v>
      </c>
      <c r="X136" s="264">
        <f>Entry!U139</f>
        <v>62</v>
      </c>
      <c r="Y136" s="227">
        <f t="shared" si="56"/>
        <v>2</v>
      </c>
      <c r="Z136" s="227">
        <f t="shared" si="40"/>
        <v>2</v>
      </c>
      <c r="AA136" s="227">
        <f t="shared" si="41"/>
        <v>2</v>
      </c>
      <c r="AB136" s="227">
        <f t="shared" si="38"/>
        <v>1</v>
      </c>
      <c r="AC136" s="227">
        <f t="shared" si="42"/>
        <v>2</v>
      </c>
      <c r="AD136" s="227">
        <f t="shared" si="43"/>
        <v>2</v>
      </c>
      <c r="AE136" s="227">
        <f t="shared" si="44"/>
        <v>2</v>
      </c>
      <c r="AF136" s="227">
        <f t="shared" si="45"/>
        <v>2</v>
      </c>
      <c r="AG136" s="227">
        <f t="shared" si="46"/>
        <v>2</v>
      </c>
      <c r="AH136" s="227">
        <f t="shared" si="47"/>
        <v>2</v>
      </c>
      <c r="AI136" s="227">
        <f t="shared" si="48"/>
        <v>7</v>
      </c>
      <c r="AJ136" s="227">
        <f t="shared" si="49"/>
        <v>4</v>
      </c>
      <c r="AK136" s="227">
        <f t="shared" si="50"/>
        <v>14</v>
      </c>
      <c r="AL136" s="227">
        <f t="shared" si="51"/>
        <v>3</v>
      </c>
      <c r="AM136" s="227">
        <f t="shared" si="52"/>
        <v>14</v>
      </c>
      <c r="AN136" s="227">
        <f t="shared" si="53"/>
        <v>1</v>
      </c>
      <c r="AO136" s="261">
        <f t="shared" si="39"/>
        <v>62</v>
      </c>
    </row>
    <row r="137" spans="1:41" ht="15.6">
      <c r="A137">
        <f t="shared" si="54"/>
        <v>72</v>
      </c>
      <c r="B137" s="191" t="str">
        <f>C137&amp;":"&amp;COUNTIF($C$6:C137,C137)</f>
        <v>72:8</v>
      </c>
      <c r="C137" s="148">
        <f t="shared" si="55"/>
        <v>72</v>
      </c>
      <c r="D137" s="262">
        <f>'model (2)'!D137</f>
        <v>2</v>
      </c>
      <c r="E137" s="262">
        <f>'model (2)'!E137</f>
        <v>1</v>
      </c>
      <c r="F137" s="262">
        <f>'model (2)'!F137</f>
        <v>2</v>
      </c>
      <c r="G137" s="262">
        <f>'model (2)'!G137</f>
        <v>2</v>
      </c>
      <c r="H137" s="262">
        <f>'model (2)'!H137</f>
        <v>2</v>
      </c>
      <c r="I137" s="262">
        <f>'model (2)'!I137</f>
        <v>2</v>
      </c>
      <c r="J137" s="262">
        <f>'model (2)'!J137</f>
        <v>2</v>
      </c>
      <c r="K137" s="262">
        <f>'model (2)'!K137</f>
        <v>2</v>
      </c>
      <c r="L137" s="262">
        <f>'model (2)'!L137</f>
        <v>2</v>
      </c>
      <c r="M137" s="262">
        <f>'model (2)'!M137</f>
        <v>2</v>
      </c>
      <c r="N137" s="262">
        <f>'model (2)'!N137</f>
        <v>10</v>
      </c>
      <c r="O137" s="262">
        <f>'model (2)'!O137</f>
        <v>9</v>
      </c>
      <c r="P137" s="262">
        <f>'model (2)'!P137</f>
        <v>5</v>
      </c>
      <c r="Q137" s="262">
        <f>'model (2)'!Q137</f>
        <v>14</v>
      </c>
      <c r="R137" s="262">
        <f>'model (2)'!R137</f>
        <v>4</v>
      </c>
      <c r="S137" s="262">
        <f>'model (2)'!S137</f>
        <v>11</v>
      </c>
      <c r="T137" s="263"/>
      <c r="V137" s="2">
        <v>132</v>
      </c>
      <c r="W137" s="1" t="str">
        <f>X137&amp;":"&amp;COUNTIF($X$6:X137,X137)</f>
        <v>65:9</v>
      </c>
      <c r="X137" s="264">
        <f>Entry!U140</f>
        <v>65</v>
      </c>
      <c r="Y137" s="227">
        <f t="shared" si="56"/>
        <v>1</v>
      </c>
      <c r="Z137" s="227">
        <f t="shared" si="40"/>
        <v>1</v>
      </c>
      <c r="AA137" s="227">
        <f t="shared" si="41"/>
        <v>2</v>
      </c>
      <c r="AB137" s="227">
        <f t="shared" si="38"/>
        <v>1</v>
      </c>
      <c r="AC137" s="227">
        <f t="shared" si="42"/>
        <v>1</v>
      </c>
      <c r="AD137" s="227">
        <f t="shared" si="43"/>
        <v>1</v>
      </c>
      <c r="AE137" s="227">
        <f t="shared" si="44"/>
        <v>2</v>
      </c>
      <c r="AF137" s="227">
        <f t="shared" si="45"/>
        <v>2</v>
      </c>
      <c r="AG137" s="227">
        <f t="shared" si="46"/>
        <v>1</v>
      </c>
      <c r="AH137" s="227">
        <f t="shared" si="47"/>
        <v>1</v>
      </c>
      <c r="AI137" s="227">
        <f t="shared" si="48"/>
        <v>7</v>
      </c>
      <c r="AJ137" s="227">
        <f t="shared" si="49"/>
        <v>7</v>
      </c>
      <c r="AK137" s="227">
        <f t="shared" si="50"/>
        <v>8</v>
      </c>
      <c r="AL137" s="227">
        <f t="shared" si="51"/>
        <v>8</v>
      </c>
      <c r="AM137" s="227">
        <f t="shared" si="52"/>
        <v>13</v>
      </c>
      <c r="AN137" s="227">
        <f t="shared" si="53"/>
        <v>9</v>
      </c>
      <c r="AO137" s="261">
        <f t="shared" si="39"/>
        <v>65</v>
      </c>
    </row>
    <row r="138" spans="1:41" ht="15.6">
      <c r="A138">
        <f t="shared" si="54"/>
        <v>62</v>
      </c>
      <c r="B138" s="191" t="str">
        <f>C138&amp;":"&amp;COUNTIF($C$6:C138,C138)</f>
        <v>62:5</v>
      </c>
      <c r="C138" s="148">
        <f t="shared" si="55"/>
        <v>62</v>
      </c>
      <c r="D138" s="262">
        <f>'model (2)'!D138</f>
        <v>2</v>
      </c>
      <c r="E138" s="262">
        <f>'model (2)'!E138</f>
        <v>1</v>
      </c>
      <c r="F138" s="262">
        <f>'model (2)'!F138</f>
        <v>2</v>
      </c>
      <c r="G138" s="262">
        <f>'model (2)'!G138</f>
        <v>2</v>
      </c>
      <c r="H138" s="262">
        <f>'model (2)'!H138</f>
        <v>2</v>
      </c>
      <c r="I138" s="262">
        <f>'model (2)'!I138</f>
        <v>2</v>
      </c>
      <c r="J138" s="262">
        <f>'model (2)'!J138</f>
        <v>2</v>
      </c>
      <c r="K138" s="262">
        <f>'model (2)'!K138</f>
        <v>2</v>
      </c>
      <c r="L138" s="262">
        <f>'model (2)'!L138</f>
        <v>2</v>
      </c>
      <c r="M138" s="262">
        <f>'model (2)'!M138</f>
        <v>2</v>
      </c>
      <c r="N138" s="262">
        <f>'model (2)'!N138</f>
        <v>5</v>
      </c>
      <c r="O138" s="262">
        <f>'model (2)'!O138</f>
        <v>2</v>
      </c>
      <c r="P138" s="262">
        <f>'model (2)'!P138</f>
        <v>13</v>
      </c>
      <c r="Q138" s="262">
        <f>'model (2)'!Q138</f>
        <v>5</v>
      </c>
      <c r="R138" s="262">
        <f>'model (2)'!R138</f>
        <v>10</v>
      </c>
      <c r="S138" s="262">
        <f>'model (2)'!S138</f>
        <v>8</v>
      </c>
      <c r="T138" s="263"/>
      <c r="V138" s="2">
        <v>133</v>
      </c>
      <c r="W138" s="1"/>
      <c r="X138" s="264">
        <f>Entry!U141</f>
        <v>63</v>
      </c>
      <c r="Y138" s="227">
        <f t="shared" si="56"/>
        <v>2</v>
      </c>
      <c r="Z138" s="227">
        <f t="shared" si="40"/>
        <v>2</v>
      </c>
      <c r="AA138" s="227">
        <f t="shared" si="41"/>
        <v>2</v>
      </c>
      <c r="AB138" s="227">
        <f t="shared" si="38"/>
        <v>2</v>
      </c>
      <c r="AC138" s="227">
        <f t="shared" si="42"/>
        <v>2</v>
      </c>
      <c r="AD138" s="227">
        <f t="shared" si="43"/>
        <v>2</v>
      </c>
      <c r="AE138" s="227">
        <f t="shared" si="44"/>
        <v>2</v>
      </c>
      <c r="AF138" s="227">
        <f t="shared" si="45"/>
        <v>2</v>
      </c>
      <c r="AG138" s="227">
        <f t="shared" si="46"/>
        <v>2</v>
      </c>
      <c r="AH138" s="227">
        <f t="shared" si="47"/>
        <v>2</v>
      </c>
      <c r="AI138" s="227">
        <f t="shared" si="48"/>
        <v>8</v>
      </c>
      <c r="AJ138" s="227">
        <f t="shared" si="49"/>
        <v>2</v>
      </c>
      <c r="AK138" s="227">
        <f t="shared" si="50"/>
        <v>13</v>
      </c>
      <c r="AL138" s="227">
        <f t="shared" si="51"/>
        <v>11</v>
      </c>
      <c r="AM138" s="227">
        <f t="shared" si="52"/>
        <v>7</v>
      </c>
      <c r="AN138" s="227">
        <f t="shared" si="53"/>
        <v>2</v>
      </c>
      <c r="AO138" s="261">
        <f t="shared" si="39"/>
        <v>63</v>
      </c>
    </row>
    <row r="139" spans="1:41" ht="15.6">
      <c r="A139">
        <f t="shared" si="54"/>
        <v>61</v>
      </c>
      <c r="B139" s="191" t="str">
        <f>C139&amp;":"&amp;COUNTIF($C$6:C139,C139)</f>
        <v>61:9</v>
      </c>
      <c r="C139" s="148">
        <f t="shared" si="55"/>
        <v>61</v>
      </c>
      <c r="D139" s="262">
        <f>'model (2)'!D139</f>
        <v>2</v>
      </c>
      <c r="E139" s="262">
        <f>'model (2)'!E139</f>
        <v>1</v>
      </c>
      <c r="F139" s="262">
        <f>'model (2)'!F139</f>
        <v>2</v>
      </c>
      <c r="G139" s="262">
        <f>'model (2)'!G139</f>
        <v>1</v>
      </c>
      <c r="H139" s="262">
        <f>'model (2)'!H139</f>
        <v>2</v>
      </c>
      <c r="I139" s="262">
        <f>'model (2)'!I139</f>
        <v>2</v>
      </c>
      <c r="J139" s="262">
        <f>'model (2)'!J139</f>
        <v>2</v>
      </c>
      <c r="K139" s="262">
        <f>'model (2)'!K139</f>
        <v>2</v>
      </c>
      <c r="L139" s="262">
        <f>'model (2)'!L139</f>
        <v>2</v>
      </c>
      <c r="M139" s="262">
        <f>'model (2)'!M139</f>
        <v>2</v>
      </c>
      <c r="N139" s="262">
        <f>'model (2)'!N139</f>
        <v>8</v>
      </c>
      <c r="O139" s="262">
        <f>'model (2)'!O139</f>
        <v>14</v>
      </c>
      <c r="P139" s="262">
        <f>'model (2)'!P139</f>
        <v>3</v>
      </c>
      <c r="Q139" s="262">
        <f>'model (2)'!Q139</f>
        <v>8</v>
      </c>
      <c r="R139" s="262">
        <f>'model (2)'!R139</f>
        <v>8</v>
      </c>
      <c r="S139" s="262">
        <f>'model (2)'!S139</f>
        <v>2</v>
      </c>
      <c r="T139" s="263"/>
      <c r="V139" s="2">
        <v>134</v>
      </c>
      <c r="W139" s="1" t="str">
        <f>X139&amp;":"&amp;COUNTIF($X$6:X139,X139)</f>
        <v>47:1</v>
      </c>
      <c r="X139" s="264">
        <f>Entry!U142</f>
        <v>47</v>
      </c>
      <c r="Y139" s="227">
        <f t="shared" si="56"/>
        <v>2</v>
      </c>
      <c r="Z139" s="227">
        <f t="shared" si="40"/>
        <v>1</v>
      </c>
      <c r="AA139" s="227">
        <f t="shared" si="41"/>
        <v>2</v>
      </c>
      <c r="AB139" s="227">
        <f t="shared" si="38"/>
        <v>2</v>
      </c>
      <c r="AC139" s="227">
        <f t="shared" si="42"/>
        <v>2</v>
      </c>
      <c r="AD139" s="227">
        <f t="shared" si="43"/>
        <v>2</v>
      </c>
      <c r="AE139" s="227">
        <f t="shared" si="44"/>
        <v>2</v>
      </c>
      <c r="AF139" s="227">
        <f t="shared" si="45"/>
        <v>2</v>
      </c>
      <c r="AG139" s="227">
        <f t="shared" si="46"/>
        <v>2</v>
      </c>
      <c r="AH139" s="227">
        <f t="shared" si="47"/>
        <v>2</v>
      </c>
      <c r="AI139" s="227">
        <f t="shared" si="48"/>
        <v>7</v>
      </c>
      <c r="AJ139" s="227">
        <f t="shared" si="49"/>
        <v>10</v>
      </c>
      <c r="AK139" s="227">
        <f t="shared" si="50"/>
        <v>0</v>
      </c>
      <c r="AL139" s="227">
        <f t="shared" si="51"/>
        <v>1</v>
      </c>
      <c r="AM139" s="227">
        <f t="shared" si="52"/>
        <v>6</v>
      </c>
      <c r="AN139" s="227">
        <f t="shared" si="53"/>
        <v>4</v>
      </c>
      <c r="AO139" s="261">
        <f t="shared" si="39"/>
        <v>47</v>
      </c>
    </row>
    <row r="140" spans="1:41" ht="15.6">
      <c r="A140">
        <f t="shared" si="54"/>
        <v>67</v>
      </c>
      <c r="B140" s="191" t="str">
        <f>C140&amp;":"&amp;COUNTIF($C$6:C140,C140)</f>
        <v>67:3</v>
      </c>
      <c r="C140" s="148">
        <f t="shared" si="55"/>
        <v>67</v>
      </c>
      <c r="D140" s="262">
        <f>'model (2)'!D140</f>
        <v>2</v>
      </c>
      <c r="E140" s="262">
        <f>'model (2)'!E140</f>
        <v>1</v>
      </c>
      <c r="F140" s="262">
        <f>'model (2)'!F140</f>
        <v>2</v>
      </c>
      <c r="G140" s="262">
        <f>'model (2)'!G140</f>
        <v>2</v>
      </c>
      <c r="H140" s="262">
        <f>'model (2)'!H140</f>
        <v>2</v>
      </c>
      <c r="I140" s="262">
        <f>'model (2)'!I140</f>
        <v>2</v>
      </c>
      <c r="J140" s="262">
        <f>'model (2)'!J140</f>
        <v>2</v>
      </c>
      <c r="K140" s="262">
        <f>'model (2)'!K140</f>
        <v>2</v>
      </c>
      <c r="L140" s="262">
        <f>'model (2)'!L140</f>
        <v>2</v>
      </c>
      <c r="M140" s="262">
        <f>'model (2)'!M140</f>
        <v>2</v>
      </c>
      <c r="N140" s="262">
        <f>'model (2)'!N140</f>
        <v>10</v>
      </c>
      <c r="O140" s="262">
        <f>'model (2)'!O140</f>
        <v>6</v>
      </c>
      <c r="P140" s="262">
        <f>'model (2)'!P140</f>
        <v>7</v>
      </c>
      <c r="Q140" s="262">
        <f>'model (2)'!Q140</f>
        <v>12</v>
      </c>
      <c r="R140" s="262">
        <f>'model (2)'!R140</f>
        <v>4</v>
      </c>
      <c r="S140" s="262">
        <f>'model (2)'!S140</f>
        <v>9</v>
      </c>
      <c r="T140" s="263"/>
      <c r="V140" s="2">
        <v>135</v>
      </c>
      <c r="W140" s="1" t="str">
        <f>X140&amp;":"&amp;COUNTIF($X$6:X140,X140)</f>
        <v>67:6</v>
      </c>
      <c r="X140" s="264">
        <f>Entry!U143</f>
        <v>67</v>
      </c>
      <c r="Y140" s="227">
        <f t="shared" si="56"/>
        <v>2</v>
      </c>
      <c r="Z140" s="227">
        <f t="shared" si="40"/>
        <v>2</v>
      </c>
      <c r="AA140" s="227">
        <f t="shared" si="41"/>
        <v>2</v>
      </c>
      <c r="AB140" s="227">
        <f t="shared" si="38"/>
        <v>2</v>
      </c>
      <c r="AC140" s="227">
        <f t="shared" si="42"/>
        <v>2</v>
      </c>
      <c r="AD140" s="227">
        <f t="shared" si="43"/>
        <v>2</v>
      </c>
      <c r="AE140" s="227">
        <f t="shared" si="44"/>
        <v>2</v>
      </c>
      <c r="AF140" s="227">
        <f t="shared" si="45"/>
        <v>2</v>
      </c>
      <c r="AG140" s="227">
        <f t="shared" si="46"/>
        <v>2</v>
      </c>
      <c r="AH140" s="227">
        <f t="shared" si="47"/>
        <v>2</v>
      </c>
      <c r="AI140" s="227">
        <f t="shared" si="48"/>
        <v>10</v>
      </c>
      <c r="AJ140" s="227">
        <f t="shared" si="49"/>
        <v>5</v>
      </c>
      <c r="AK140" s="227">
        <f t="shared" si="50"/>
        <v>7</v>
      </c>
      <c r="AL140" s="227">
        <f t="shared" si="51"/>
        <v>0</v>
      </c>
      <c r="AM140" s="227">
        <f t="shared" si="52"/>
        <v>13</v>
      </c>
      <c r="AN140" s="227">
        <f t="shared" si="53"/>
        <v>12</v>
      </c>
      <c r="AO140" s="261">
        <f t="shared" si="39"/>
        <v>67</v>
      </c>
    </row>
    <row r="141" spans="1:41" ht="15.6">
      <c r="A141">
        <f t="shared" si="54"/>
        <v>52</v>
      </c>
      <c r="B141" s="191"/>
      <c r="C141" s="148">
        <f t="shared" si="55"/>
        <v>52</v>
      </c>
      <c r="D141" s="262">
        <f>'model (2)'!D141</f>
        <v>2</v>
      </c>
      <c r="E141" s="262">
        <f>'model (2)'!E141</f>
        <v>2</v>
      </c>
      <c r="F141" s="262">
        <f>'model (2)'!F141</f>
        <v>2</v>
      </c>
      <c r="G141" s="262">
        <f>'model (2)'!G141</f>
        <v>1</v>
      </c>
      <c r="H141" s="262">
        <f>'model (2)'!H141</f>
        <v>2</v>
      </c>
      <c r="I141" s="262">
        <f>'model (2)'!I141</f>
        <v>2</v>
      </c>
      <c r="J141" s="262">
        <f>'model (2)'!J141</f>
        <v>2</v>
      </c>
      <c r="K141" s="262">
        <f>'model (2)'!K141</f>
        <v>2</v>
      </c>
      <c r="L141" s="262">
        <f>'model (2)'!L141</f>
        <v>2</v>
      </c>
      <c r="M141" s="262">
        <f>'model (2)'!M141</f>
        <v>2</v>
      </c>
      <c r="N141" s="262">
        <f>'model (2)'!N141</f>
        <v>9</v>
      </c>
      <c r="O141" s="262">
        <f>'model (2)'!O141</f>
        <v>7</v>
      </c>
      <c r="P141" s="262">
        <f>'model (2)'!P141</f>
        <v>1</v>
      </c>
      <c r="Q141" s="262">
        <f>'model (2)'!Q141</f>
        <v>12</v>
      </c>
      <c r="R141" s="262">
        <f>'model (2)'!R141</f>
        <v>0</v>
      </c>
      <c r="S141" s="262">
        <f>'model (2)'!S141</f>
        <v>4</v>
      </c>
      <c r="T141" s="263"/>
      <c r="V141" s="2">
        <v>136</v>
      </c>
      <c r="W141" s="1" t="str">
        <f>X141&amp;":"&amp;COUNTIF($X$6:X141,X141)</f>
        <v>48:6</v>
      </c>
      <c r="X141" s="264">
        <f>Entry!U144</f>
        <v>48</v>
      </c>
      <c r="Y141" s="227">
        <f t="shared" si="56"/>
        <v>1</v>
      </c>
      <c r="Z141" s="227">
        <f t="shared" si="40"/>
        <v>2</v>
      </c>
      <c r="AA141" s="227">
        <f t="shared" si="41"/>
        <v>1</v>
      </c>
      <c r="AB141" s="227">
        <f t="shared" si="38"/>
        <v>1</v>
      </c>
      <c r="AC141" s="227">
        <f t="shared" si="42"/>
        <v>1</v>
      </c>
      <c r="AD141" s="227">
        <f t="shared" si="43"/>
        <v>2</v>
      </c>
      <c r="AE141" s="227">
        <f t="shared" si="44"/>
        <v>2</v>
      </c>
      <c r="AF141" s="227">
        <f t="shared" si="45"/>
        <v>2</v>
      </c>
      <c r="AG141" s="227">
        <f t="shared" si="46"/>
        <v>2</v>
      </c>
      <c r="AH141" s="227">
        <f t="shared" si="47"/>
        <v>1</v>
      </c>
      <c r="AI141" s="227">
        <f t="shared" si="48"/>
        <v>1</v>
      </c>
      <c r="AJ141" s="227">
        <f t="shared" si="49"/>
        <v>10</v>
      </c>
      <c r="AK141" s="227">
        <f t="shared" si="50"/>
        <v>10</v>
      </c>
      <c r="AL141" s="227">
        <f t="shared" si="51"/>
        <v>0</v>
      </c>
      <c r="AM141" s="227">
        <f t="shared" si="52"/>
        <v>9</v>
      </c>
      <c r="AN141" s="227">
        <f t="shared" si="53"/>
        <v>3</v>
      </c>
      <c r="AO141" s="261">
        <f t="shared" si="39"/>
        <v>48</v>
      </c>
    </row>
    <row r="142" spans="1:41" ht="15.6">
      <c r="A142">
        <f t="shared" si="54"/>
        <v>68</v>
      </c>
      <c r="B142" s="191" t="str">
        <f>C142&amp;":"&amp;COUNTIF($C$6:C142,C142)</f>
        <v>68:8</v>
      </c>
      <c r="C142" s="148">
        <f t="shared" si="55"/>
        <v>68</v>
      </c>
      <c r="D142" s="262">
        <f>'model (2)'!D142</f>
        <v>2</v>
      </c>
      <c r="E142" s="262">
        <f>'model (2)'!E142</f>
        <v>1</v>
      </c>
      <c r="F142" s="262">
        <f>'model (2)'!F142</f>
        <v>2</v>
      </c>
      <c r="G142" s="262">
        <f>'model (2)'!G142</f>
        <v>2</v>
      </c>
      <c r="H142" s="262">
        <f>'model (2)'!H142</f>
        <v>2</v>
      </c>
      <c r="I142" s="262">
        <f>'model (2)'!I142</f>
        <v>2</v>
      </c>
      <c r="J142" s="262">
        <f>'model (2)'!J142</f>
        <v>2</v>
      </c>
      <c r="K142" s="262">
        <f>'model (2)'!K142</f>
        <v>2</v>
      </c>
      <c r="L142" s="262">
        <f>'model (2)'!L142</f>
        <v>2</v>
      </c>
      <c r="M142" s="262">
        <f>'model (2)'!M142</f>
        <v>2</v>
      </c>
      <c r="N142" s="262">
        <f>'model (2)'!N142</f>
        <v>5</v>
      </c>
      <c r="O142" s="262">
        <f>'model (2)'!O142</f>
        <v>13</v>
      </c>
      <c r="P142" s="262">
        <f>'model (2)'!P142</f>
        <v>13</v>
      </c>
      <c r="Q142" s="262">
        <f>'model (2)'!Q142</f>
        <v>0</v>
      </c>
      <c r="R142" s="262">
        <f>'model (2)'!R142</f>
        <v>10</v>
      </c>
      <c r="S142" s="262">
        <f>'model (2)'!S142</f>
        <v>8</v>
      </c>
      <c r="T142" s="263"/>
      <c r="V142" s="2">
        <v>137</v>
      </c>
      <c r="W142" s="1" t="str">
        <f>X142&amp;":"&amp;COUNTIF($X$6:X142,X142)</f>
        <v>85:2</v>
      </c>
      <c r="X142" s="264">
        <f>Entry!U145</f>
        <v>85</v>
      </c>
      <c r="Y142" s="227">
        <f t="shared" si="56"/>
        <v>1</v>
      </c>
      <c r="Z142" s="227">
        <f t="shared" si="40"/>
        <v>0</v>
      </c>
      <c r="AA142" s="227">
        <f t="shared" si="41"/>
        <v>2</v>
      </c>
      <c r="AB142" s="227">
        <f t="shared" si="38"/>
        <v>1</v>
      </c>
      <c r="AC142" s="227">
        <f t="shared" si="42"/>
        <v>1</v>
      </c>
      <c r="AD142" s="227">
        <f t="shared" si="43"/>
        <v>1</v>
      </c>
      <c r="AE142" s="227">
        <f t="shared" si="44"/>
        <v>1</v>
      </c>
      <c r="AF142" s="227">
        <f t="shared" si="45"/>
        <v>2</v>
      </c>
      <c r="AG142" s="227">
        <f t="shared" si="46"/>
        <v>1</v>
      </c>
      <c r="AH142" s="227">
        <f t="shared" si="47"/>
        <v>2</v>
      </c>
      <c r="AI142" s="227">
        <f t="shared" si="48"/>
        <v>9</v>
      </c>
      <c r="AJ142" s="227">
        <f t="shared" si="49"/>
        <v>14</v>
      </c>
      <c r="AK142" s="227">
        <f t="shared" si="50"/>
        <v>12</v>
      </c>
      <c r="AL142" s="227">
        <f t="shared" si="51"/>
        <v>14</v>
      </c>
      <c r="AM142" s="227">
        <f t="shared" si="52"/>
        <v>13</v>
      </c>
      <c r="AN142" s="227">
        <f t="shared" si="53"/>
        <v>11</v>
      </c>
      <c r="AO142" s="261">
        <f t="shared" si="39"/>
        <v>85</v>
      </c>
    </row>
    <row r="143" spans="1:41" ht="15.6">
      <c r="A143">
        <f t="shared" si="54"/>
        <v>67</v>
      </c>
      <c r="B143" s="191" t="str">
        <f>C143&amp;":"&amp;COUNTIF($C$6:C143,C143)</f>
        <v>67:4</v>
      </c>
      <c r="C143" s="148">
        <f t="shared" si="55"/>
        <v>67</v>
      </c>
      <c r="D143" s="262">
        <f>'model (2)'!D143</f>
        <v>2</v>
      </c>
      <c r="E143" s="262">
        <f>'model (2)'!E143</f>
        <v>2</v>
      </c>
      <c r="F143" s="262">
        <f>'model (2)'!F143</f>
        <v>2</v>
      </c>
      <c r="G143" s="262">
        <f>'model (2)'!G143</f>
        <v>2</v>
      </c>
      <c r="H143" s="262">
        <f>'model (2)'!H143</f>
        <v>2</v>
      </c>
      <c r="I143" s="262">
        <f>'model (2)'!I143</f>
        <v>2</v>
      </c>
      <c r="J143" s="262">
        <f>'model (2)'!J143</f>
        <v>2</v>
      </c>
      <c r="K143" s="262">
        <f>'model (2)'!K143</f>
        <v>2</v>
      </c>
      <c r="L143" s="262">
        <f>'model (2)'!L143</f>
        <v>2</v>
      </c>
      <c r="M143" s="262">
        <f>'model (2)'!M143</f>
        <v>2</v>
      </c>
      <c r="N143" s="262">
        <f>'model (2)'!N143</f>
        <v>9</v>
      </c>
      <c r="O143" s="262">
        <f>'model (2)'!O143</f>
        <v>13</v>
      </c>
      <c r="P143" s="262">
        <f>'model (2)'!P143</f>
        <v>7</v>
      </c>
      <c r="Q143" s="262">
        <f>'model (2)'!Q143</f>
        <v>8</v>
      </c>
      <c r="R143" s="262">
        <f>'model (2)'!R143</f>
        <v>9</v>
      </c>
      <c r="S143" s="262">
        <f>'model (2)'!S143</f>
        <v>1</v>
      </c>
      <c r="T143" s="263"/>
      <c r="V143" s="2">
        <v>138</v>
      </c>
      <c r="W143" s="1" t="str">
        <f>X143&amp;":"&amp;COUNTIF($X$6:X143,X143)</f>
        <v>72:12</v>
      </c>
      <c r="X143" s="264">
        <f>Entry!U146</f>
        <v>72</v>
      </c>
      <c r="Y143" s="227">
        <f t="shared" si="56"/>
        <v>1</v>
      </c>
      <c r="Z143" s="227">
        <f t="shared" si="40"/>
        <v>1</v>
      </c>
      <c r="AA143" s="227">
        <f t="shared" si="41"/>
        <v>1</v>
      </c>
      <c r="AB143" s="227">
        <f t="shared" si="38"/>
        <v>1</v>
      </c>
      <c r="AC143" s="227">
        <f t="shared" si="42"/>
        <v>1</v>
      </c>
      <c r="AD143" s="227">
        <f t="shared" si="43"/>
        <v>1</v>
      </c>
      <c r="AE143" s="227">
        <f t="shared" si="44"/>
        <v>2</v>
      </c>
      <c r="AF143" s="227">
        <f t="shared" si="45"/>
        <v>2</v>
      </c>
      <c r="AG143" s="227">
        <f t="shared" si="46"/>
        <v>1</v>
      </c>
      <c r="AH143" s="227">
        <f t="shared" si="47"/>
        <v>1</v>
      </c>
      <c r="AI143" s="227">
        <f t="shared" si="48"/>
        <v>10</v>
      </c>
      <c r="AJ143" s="227">
        <f t="shared" si="49"/>
        <v>10</v>
      </c>
      <c r="AK143" s="227">
        <f t="shared" si="50"/>
        <v>7</v>
      </c>
      <c r="AL143" s="227">
        <f t="shared" si="51"/>
        <v>12</v>
      </c>
      <c r="AM143" s="227">
        <f t="shared" si="52"/>
        <v>14</v>
      </c>
      <c r="AN143" s="227">
        <f t="shared" si="53"/>
        <v>7</v>
      </c>
      <c r="AO143" s="261">
        <f t="shared" si="39"/>
        <v>72</v>
      </c>
    </row>
    <row r="144" spans="1:41" ht="15.6">
      <c r="A144">
        <f t="shared" si="54"/>
        <v>54</v>
      </c>
      <c r="B144" s="191" t="str">
        <f>C144&amp;":"&amp;COUNTIF($C$6:C144,C144)</f>
        <v>54:2</v>
      </c>
      <c r="C144" s="148">
        <f t="shared" si="55"/>
        <v>54</v>
      </c>
      <c r="D144" s="262">
        <f>'model (2)'!D144</f>
        <v>2</v>
      </c>
      <c r="E144" s="262">
        <f>'model (2)'!E144</f>
        <v>1</v>
      </c>
      <c r="F144" s="262">
        <f>'model (2)'!F144</f>
        <v>2</v>
      </c>
      <c r="G144" s="262">
        <f>'model (2)'!G144</f>
        <v>2</v>
      </c>
      <c r="H144" s="262">
        <f>'model (2)'!H144</f>
        <v>2</v>
      </c>
      <c r="I144" s="262">
        <f>'model (2)'!I144</f>
        <v>2</v>
      </c>
      <c r="J144" s="262">
        <f>'model (2)'!J144</f>
        <v>2</v>
      </c>
      <c r="K144" s="262">
        <f>'model (2)'!K144</f>
        <v>2</v>
      </c>
      <c r="L144" s="262">
        <f>'model (2)'!L144</f>
        <v>2</v>
      </c>
      <c r="M144" s="262">
        <f>'model (2)'!M144</f>
        <v>2</v>
      </c>
      <c r="N144" s="262">
        <f>'model (2)'!N144</f>
        <v>10</v>
      </c>
      <c r="O144" s="262">
        <f>'model (2)'!O144</f>
        <v>7</v>
      </c>
      <c r="P144" s="262">
        <f>'model (2)'!P144</f>
        <v>12</v>
      </c>
      <c r="Q144" s="262">
        <f>'model (2)'!Q144</f>
        <v>0</v>
      </c>
      <c r="R144" s="262">
        <f>'model (2)'!R144</f>
        <v>3</v>
      </c>
      <c r="S144" s="262">
        <f>'model (2)'!S144</f>
        <v>3</v>
      </c>
      <c r="T144" s="263"/>
      <c r="V144" s="2">
        <v>139</v>
      </c>
      <c r="W144" s="1" t="str">
        <f>X144&amp;":"&amp;COUNTIF($X$6:X144,X144)</f>
        <v>65:10</v>
      </c>
      <c r="X144" s="264">
        <f>Entry!U147</f>
        <v>65</v>
      </c>
      <c r="Y144" s="227">
        <f t="shared" si="56"/>
        <v>2</v>
      </c>
      <c r="Z144" s="227">
        <f t="shared" si="40"/>
        <v>1</v>
      </c>
      <c r="AA144" s="227">
        <f t="shared" si="41"/>
        <v>2</v>
      </c>
      <c r="AB144" s="227">
        <f t="shared" ref="AB144:AB207" si="57">IFERROR(VLOOKUP($W144,$B$6:$S$3008,6,FALSE),VLOOKUP(X144,$C$6:$S$3008,5,FALSE))</f>
        <v>2</v>
      </c>
      <c r="AC144" s="227">
        <f t="shared" si="42"/>
        <v>1</v>
      </c>
      <c r="AD144" s="227">
        <f t="shared" si="43"/>
        <v>1</v>
      </c>
      <c r="AE144" s="227">
        <f t="shared" si="44"/>
        <v>1</v>
      </c>
      <c r="AF144" s="227">
        <f t="shared" si="45"/>
        <v>1</v>
      </c>
      <c r="AG144" s="227">
        <f t="shared" si="46"/>
        <v>2</v>
      </c>
      <c r="AH144" s="227">
        <f t="shared" si="47"/>
        <v>2</v>
      </c>
      <c r="AI144" s="227">
        <f t="shared" si="48"/>
        <v>7</v>
      </c>
      <c r="AJ144" s="227">
        <f t="shared" si="49"/>
        <v>8</v>
      </c>
      <c r="AK144" s="227">
        <f t="shared" si="50"/>
        <v>14</v>
      </c>
      <c r="AL144" s="227">
        <f t="shared" si="51"/>
        <v>10</v>
      </c>
      <c r="AM144" s="227">
        <f t="shared" si="52"/>
        <v>4</v>
      </c>
      <c r="AN144" s="227">
        <f t="shared" si="53"/>
        <v>7</v>
      </c>
      <c r="AO144" s="261">
        <f t="shared" ref="AO144:AO207" si="58">SUM(Y144:AN144)</f>
        <v>65</v>
      </c>
    </row>
    <row r="145" spans="1:41" ht="15.6">
      <c r="A145">
        <f t="shared" si="54"/>
        <v>61</v>
      </c>
      <c r="B145" s="191" t="str">
        <f>C145&amp;":"&amp;COUNTIF($C$6:C145,C145)</f>
        <v>61:10</v>
      </c>
      <c r="C145" s="148">
        <f t="shared" si="55"/>
        <v>61</v>
      </c>
      <c r="D145" s="262">
        <f>'model (2)'!D145</f>
        <v>2</v>
      </c>
      <c r="E145" s="262">
        <f>'model (2)'!E145</f>
        <v>2</v>
      </c>
      <c r="F145" s="262">
        <f>'model (2)'!F145</f>
        <v>2</v>
      </c>
      <c r="G145" s="262">
        <f>'model (2)'!G145</f>
        <v>2</v>
      </c>
      <c r="H145" s="262">
        <f>'model (2)'!H145</f>
        <v>2</v>
      </c>
      <c r="I145" s="262">
        <f>'model (2)'!I145</f>
        <v>2</v>
      </c>
      <c r="J145" s="262">
        <f>'model (2)'!J145</f>
        <v>2</v>
      </c>
      <c r="K145" s="262">
        <f>'model (2)'!K145</f>
        <v>2</v>
      </c>
      <c r="L145" s="262">
        <f>'model (2)'!L145</f>
        <v>2</v>
      </c>
      <c r="M145" s="262">
        <f>'model (2)'!M145</f>
        <v>2</v>
      </c>
      <c r="N145" s="262">
        <f>'model (2)'!N145</f>
        <v>9</v>
      </c>
      <c r="O145" s="262">
        <f>'model (2)'!O145</f>
        <v>2</v>
      </c>
      <c r="P145" s="262">
        <f>'model (2)'!P145</f>
        <v>1</v>
      </c>
      <c r="Q145" s="262">
        <f>'model (2)'!Q145</f>
        <v>9</v>
      </c>
      <c r="R145" s="262">
        <f>'model (2)'!R145</f>
        <v>10</v>
      </c>
      <c r="S145" s="262">
        <f>'model (2)'!S145</f>
        <v>10</v>
      </c>
      <c r="T145" s="263"/>
      <c r="V145" s="2">
        <v>140</v>
      </c>
      <c r="W145" s="1" t="str">
        <f>X145&amp;":"&amp;COUNTIF($X$6:X145,X145)</f>
        <v>72:13</v>
      </c>
      <c r="X145" s="264">
        <f>Entry!U148</f>
        <v>72</v>
      </c>
      <c r="Y145" s="227">
        <f t="shared" si="56"/>
        <v>1</v>
      </c>
      <c r="Z145" s="227">
        <f t="shared" si="40"/>
        <v>1</v>
      </c>
      <c r="AA145" s="227">
        <f t="shared" si="41"/>
        <v>2</v>
      </c>
      <c r="AB145" s="227">
        <f t="shared" si="57"/>
        <v>1</v>
      </c>
      <c r="AC145" s="227">
        <f t="shared" si="42"/>
        <v>1</v>
      </c>
      <c r="AD145" s="227">
        <f t="shared" si="43"/>
        <v>1</v>
      </c>
      <c r="AE145" s="227">
        <f t="shared" si="44"/>
        <v>2</v>
      </c>
      <c r="AF145" s="227">
        <f t="shared" si="45"/>
        <v>1</v>
      </c>
      <c r="AG145" s="227">
        <f t="shared" si="46"/>
        <v>1</v>
      </c>
      <c r="AH145" s="227">
        <f t="shared" si="47"/>
        <v>1</v>
      </c>
      <c r="AI145" s="227">
        <f t="shared" si="48"/>
        <v>6</v>
      </c>
      <c r="AJ145" s="227">
        <f t="shared" si="49"/>
        <v>10</v>
      </c>
      <c r="AK145" s="227">
        <f t="shared" si="50"/>
        <v>13</v>
      </c>
      <c r="AL145" s="227">
        <f t="shared" si="51"/>
        <v>9</v>
      </c>
      <c r="AM145" s="227">
        <f t="shared" si="52"/>
        <v>8</v>
      </c>
      <c r="AN145" s="227">
        <f t="shared" si="53"/>
        <v>14</v>
      </c>
      <c r="AO145" s="261">
        <f t="shared" si="58"/>
        <v>72</v>
      </c>
    </row>
    <row r="146" spans="1:41" ht="15.6">
      <c r="A146">
        <f t="shared" si="54"/>
        <v>72</v>
      </c>
      <c r="B146" s="191" t="str">
        <f>C146&amp;":"&amp;COUNTIF($C$6:C146,C146)</f>
        <v>72:9</v>
      </c>
      <c r="C146" s="148">
        <f t="shared" si="55"/>
        <v>72</v>
      </c>
      <c r="D146" s="262">
        <f>'model (2)'!D146</f>
        <v>2</v>
      </c>
      <c r="E146" s="262">
        <f>'model (2)'!E146</f>
        <v>1</v>
      </c>
      <c r="F146" s="262">
        <f>'model (2)'!F146</f>
        <v>2</v>
      </c>
      <c r="G146" s="262">
        <f>'model (2)'!G146</f>
        <v>2</v>
      </c>
      <c r="H146" s="262">
        <f>'model (2)'!H146</f>
        <v>2</v>
      </c>
      <c r="I146" s="262">
        <f>'model (2)'!I146</f>
        <v>2</v>
      </c>
      <c r="J146" s="262">
        <f>'model (2)'!J146</f>
        <v>2</v>
      </c>
      <c r="K146" s="262">
        <f>'model (2)'!K146</f>
        <v>2</v>
      </c>
      <c r="L146" s="262">
        <f>'model (2)'!L146</f>
        <v>2</v>
      </c>
      <c r="M146" s="262">
        <f>'model (2)'!M146</f>
        <v>2</v>
      </c>
      <c r="N146" s="262">
        <f>'model (2)'!N146</f>
        <v>6</v>
      </c>
      <c r="O146" s="262">
        <f>'model (2)'!O146</f>
        <v>10</v>
      </c>
      <c r="P146" s="262">
        <f>'model (2)'!P146</f>
        <v>12</v>
      </c>
      <c r="Q146" s="262">
        <f>'model (2)'!Q146</f>
        <v>12</v>
      </c>
      <c r="R146" s="262">
        <f>'model (2)'!R146</f>
        <v>12</v>
      </c>
      <c r="S146" s="262">
        <f>'model (2)'!S146</f>
        <v>1</v>
      </c>
      <c r="T146" s="263"/>
      <c r="V146" s="2">
        <v>141</v>
      </c>
      <c r="W146" s="1" t="str">
        <f>X146&amp;":"&amp;COUNTIF($X$6:X146,X146)</f>
        <v>68:9</v>
      </c>
      <c r="X146" s="264">
        <f>Entry!U149</f>
        <v>68</v>
      </c>
      <c r="Y146" s="227">
        <f t="shared" si="56"/>
        <v>2</v>
      </c>
      <c r="Z146" s="227">
        <f t="shared" si="40"/>
        <v>2</v>
      </c>
      <c r="AA146" s="227">
        <f t="shared" si="41"/>
        <v>2</v>
      </c>
      <c r="AB146" s="227">
        <f t="shared" si="57"/>
        <v>1</v>
      </c>
      <c r="AC146" s="227">
        <f t="shared" si="42"/>
        <v>2</v>
      </c>
      <c r="AD146" s="227">
        <f t="shared" si="43"/>
        <v>2</v>
      </c>
      <c r="AE146" s="227">
        <f t="shared" si="44"/>
        <v>2</v>
      </c>
      <c r="AF146" s="227">
        <f t="shared" si="45"/>
        <v>2</v>
      </c>
      <c r="AG146" s="227">
        <f t="shared" si="46"/>
        <v>2</v>
      </c>
      <c r="AH146" s="227">
        <f t="shared" si="47"/>
        <v>2</v>
      </c>
      <c r="AI146" s="227">
        <f t="shared" si="48"/>
        <v>7</v>
      </c>
      <c r="AJ146" s="227">
        <f t="shared" si="49"/>
        <v>11</v>
      </c>
      <c r="AK146" s="227">
        <f t="shared" si="50"/>
        <v>1</v>
      </c>
      <c r="AL146" s="227">
        <f t="shared" si="51"/>
        <v>14</v>
      </c>
      <c r="AM146" s="227">
        <f t="shared" si="52"/>
        <v>4</v>
      </c>
      <c r="AN146" s="227">
        <f t="shared" si="53"/>
        <v>12</v>
      </c>
      <c r="AO146" s="261">
        <f t="shared" si="58"/>
        <v>68</v>
      </c>
    </row>
    <row r="147" spans="1:41" ht="15.6">
      <c r="A147">
        <f t="shared" si="54"/>
        <v>57</v>
      </c>
      <c r="B147" s="191" t="str">
        <f>C147&amp;":"&amp;COUNTIF($C$6:C147,C147)</f>
        <v>57:9</v>
      </c>
      <c r="C147" s="148">
        <f t="shared" si="55"/>
        <v>57</v>
      </c>
      <c r="D147" s="262">
        <f>'model (2)'!D147</f>
        <v>2</v>
      </c>
      <c r="E147" s="262">
        <f>'model (2)'!E147</f>
        <v>2</v>
      </c>
      <c r="F147" s="262">
        <f>'model (2)'!F147</f>
        <v>2</v>
      </c>
      <c r="G147" s="262">
        <f>'model (2)'!G147</f>
        <v>1</v>
      </c>
      <c r="H147" s="262">
        <f>'model (2)'!H147</f>
        <v>2</v>
      </c>
      <c r="I147" s="262">
        <f>'model (2)'!I147</f>
        <v>2</v>
      </c>
      <c r="J147" s="262">
        <f>'model (2)'!J147</f>
        <v>2</v>
      </c>
      <c r="K147" s="262">
        <f>'model (2)'!K147</f>
        <v>2</v>
      </c>
      <c r="L147" s="262">
        <f>'model (2)'!L147</f>
        <v>2</v>
      </c>
      <c r="M147" s="262">
        <f>'model (2)'!M147</f>
        <v>2</v>
      </c>
      <c r="N147" s="262">
        <f>'model (2)'!N147</f>
        <v>10</v>
      </c>
      <c r="O147" s="262">
        <f>'model (2)'!O147</f>
        <v>6</v>
      </c>
      <c r="P147" s="262">
        <f>'model (2)'!P147</f>
        <v>5</v>
      </c>
      <c r="Q147" s="262">
        <f>'model (2)'!Q147</f>
        <v>3</v>
      </c>
      <c r="R147" s="262">
        <f>'model (2)'!R147</f>
        <v>6</v>
      </c>
      <c r="S147" s="262">
        <f>'model (2)'!S147</f>
        <v>8</v>
      </c>
      <c r="T147" s="263"/>
      <c r="V147" s="2">
        <v>142</v>
      </c>
      <c r="W147" s="1" t="str">
        <f>X147&amp;":"&amp;COUNTIF($X$6:X147,X147)</f>
        <v>63:10</v>
      </c>
      <c r="X147" s="264">
        <f>Entry!U150</f>
        <v>63</v>
      </c>
      <c r="Y147" s="227">
        <f t="shared" si="56"/>
        <v>0</v>
      </c>
      <c r="Z147" s="227">
        <f t="shared" si="40"/>
        <v>0</v>
      </c>
      <c r="AA147" s="227">
        <f t="shared" si="41"/>
        <v>1</v>
      </c>
      <c r="AB147" s="227">
        <f t="shared" si="57"/>
        <v>0</v>
      </c>
      <c r="AC147" s="227">
        <f t="shared" si="42"/>
        <v>2</v>
      </c>
      <c r="AD147" s="227">
        <f t="shared" si="43"/>
        <v>1</v>
      </c>
      <c r="AE147" s="227">
        <f t="shared" si="44"/>
        <v>1</v>
      </c>
      <c r="AF147" s="227">
        <f t="shared" si="45"/>
        <v>1</v>
      </c>
      <c r="AG147" s="227">
        <f t="shared" si="46"/>
        <v>1</v>
      </c>
      <c r="AH147" s="227">
        <f t="shared" si="47"/>
        <v>2</v>
      </c>
      <c r="AI147" s="227">
        <f t="shared" si="48"/>
        <v>7</v>
      </c>
      <c r="AJ147" s="227">
        <f t="shared" si="49"/>
        <v>13</v>
      </c>
      <c r="AK147" s="227">
        <f t="shared" si="50"/>
        <v>10</v>
      </c>
      <c r="AL147" s="227">
        <f t="shared" si="51"/>
        <v>6</v>
      </c>
      <c r="AM147" s="227">
        <f t="shared" si="52"/>
        <v>6</v>
      </c>
      <c r="AN147" s="227">
        <f t="shared" si="53"/>
        <v>12</v>
      </c>
      <c r="AO147" s="261">
        <f t="shared" si="58"/>
        <v>63</v>
      </c>
    </row>
    <row r="148" spans="1:41" ht="15.6">
      <c r="A148">
        <f t="shared" si="54"/>
        <v>62</v>
      </c>
      <c r="B148" s="191" t="str">
        <f>C148&amp;":"&amp;COUNTIF($C$6:C148,C148)</f>
        <v>62:6</v>
      </c>
      <c r="C148" s="148">
        <f t="shared" si="55"/>
        <v>62</v>
      </c>
      <c r="D148" s="262">
        <f>'model (2)'!D148</f>
        <v>2</v>
      </c>
      <c r="E148" s="262">
        <f>'model (2)'!E148</f>
        <v>2</v>
      </c>
      <c r="F148" s="262">
        <f>'model (2)'!F148</f>
        <v>2</v>
      </c>
      <c r="G148" s="262">
        <f>'model (2)'!G148</f>
        <v>2</v>
      </c>
      <c r="H148" s="262">
        <f>'model (2)'!H148</f>
        <v>2</v>
      </c>
      <c r="I148" s="262">
        <f>'model (2)'!I148</f>
        <v>2</v>
      </c>
      <c r="J148" s="262">
        <f>'model (2)'!J148</f>
        <v>2</v>
      </c>
      <c r="K148" s="262">
        <f>'model (2)'!K148</f>
        <v>2</v>
      </c>
      <c r="L148" s="262">
        <f>'model (2)'!L148</f>
        <v>2</v>
      </c>
      <c r="M148" s="262">
        <f>'model (2)'!M148</f>
        <v>2</v>
      </c>
      <c r="N148" s="262">
        <f>'model (2)'!N148</f>
        <v>10</v>
      </c>
      <c r="O148" s="262">
        <f>'model (2)'!O148</f>
        <v>6</v>
      </c>
      <c r="P148" s="262">
        <f>'model (2)'!P148</f>
        <v>13</v>
      </c>
      <c r="Q148" s="262">
        <f>'model (2)'!Q148</f>
        <v>3</v>
      </c>
      <c r="R148" s="262">
        <f>'model (2)'!R148</f>
        <v>7</v>
      </c>
      <c r="S148" s="262">
        <f>'model (2)'!S148</f>
        <v>3</v>
      </c>
      <c r="T148" s="263"/>
      <c r="V148" s="2">
        <v>143</v>
      </c>
      <c r="W148" s="1"/>
      <c r="X148" s="264">
        <f>Entry!U151</f>
        <v>55</v>
      </c>
      <c r="Y148" s="227">
        <f t="shared" si="56"/>
        <v>2</v>
      </c>
      <c r="Z148" s="227">
        <f t="shared" si="40"/>
        <v>1</v>
      </c>
      <c r="AA148" s="227">
        <f t="shared" si="41"/>
        <v>2</v>
      </c>
      <c r="AB148" s="227">
        <f t="shared" si="57"/>
        <v>1</v>
      </c>
      <c r="AC148" s="227">
        <f t="shared" si="42"/>
        <v>2</v>
      </c>
      <c r="AD148" s="227">
        <f t="shared" si="43"/>
        <v>2</v>
      </c>
      <c r="AE148" s="227">
        <f t="shared" si="44"/>
        <v>2</v>
      </c>
      <c r="AF148" s="227">
        <f t="shared" si="45"/>
        <v>2</v>
      </c>
      <c r="AG148" s="227">
        <f t="shared" si="46"/>
        <v>2</v>
      </c>
      <c r="AH148" s="227">
        <f t="shared" si="47"/>
        <v>2</v>
      </c>
      <c r="AI148" s="227">
        <f t="shared" si="48"/>
        <v>6</v>
      </c>
      <c r="AJ148" s="227">
        <f t="shared" si="49"/>
        <v>9</v>
      </c>
      <c r="AK148" s="227">
        <f t="shared" si="50"/>
        <v>2</v>
      </c>
      <c r="AL148" s="227">
        <f t="shared" si="51"/>
        <v>10</v>
      </c>
      <c r="AM148" s="227">
        <f t="shared" si="52"/>
        <v>10</v>
      </c>
      <c r="AN148" s="227">
        <f t="shared" si="53"/>
        <v>0</v>
      </c>
      <c r="AO148" s="261">
        <f t="shared" si="58"/>
        <v>55</v>
      </c>
    </row>
    <row r="149" spans="1:41" ht="15.6">
      <c r="A149">
        <f t="shared" si="54"/>
        <v>62</v>
      </c>
      <c r="B149" s="191" t="str">
        <f>C149&amp;":"&amp;COUNTIF($C$6:C149,C149)</f>
        <v>62:7</v>
      </c>
      <c r="C149" s="148">
        <f t="shared" si="55"/>
        <v>62</v>
      </c>
      <c r="D149" s="262">
        <f>'model (2)'!D149</f>
        <v>2</v>
      </c>
      <c r="E149" s="262">
        <f>'model (2)'!E149</f>
        <v>1</v>
      </c>
      <c r="F149" s="262">
        <f>'model (2)'!F149</f>
        <v>2</v>
      </c>
      <c r="G149" s="262">
        <f>'model (2)'!G149</f>
        <v>1</v>
      </c>
      <c r="H149" s="262">
        <f>'model (2)'!H149</f>
        <v>2</v>
      </c>
      <c r="I149" s="262">
        <f>'model (2)'!I149</f>
        <v>2</v>
      </c>
      <c r="J149" s="262">
        <f>'model (2)'!J149</f>
        <v>2</v>
      </c>
      <c r="K149" s="262">
        <f>'model (2)'!K149</f>
        <v>2</v>
      </c>
      <c r="L149" s="262">
        <f>'model (2)'!L149</f>
        <v>2</v>
      </c>
      <c r="M149" s="262">
        <f>'model (2)'!M149</f>
        <v>2</v>
      </c>
      <c r="N149" s="262">
        <f>'model (2)'!N149</f>
        <v>6</v>
      </c>
      <c r="O149" s="262">
        <f>'model (2)'!O149</f>
        <v>10</v>
      </c>
      <c r="P149" s="262">
        <f>'model (2)'!P149</f>
        <v>9</v>
      </c>
      <c r="Q149" s="262">
        <f>'model (2)'!Q149</f>
        <v>7</v>
      </c>
      <c r="R149" s="262">
        <f>'model (2)'!R149</f>
        <v>10</v>
      </c>
      <c r="S149" s="262">
        <f>'model (2)'!S149</f>
        <v>2</v>
      </c>
      <c r="T149" s="263"/>
      <c r="V149" s="2">
        <v>144</v>
      </c>
      <c r="W149" s="1" t="str">
        <f>X149&amp;":"&amp;COUNTIF($X$6:X149,X149)</f>
        <v>68:10</v>
      </c>
      <c r="X149" s="264">
        <f>Entry!U152</f>
        <v>68</v>
      </c>
      <c r="Y149" s="227">
        <f t="shared" si="56"/>
        <v>2</v>
      </c>
      <c r="Z149" s="227">
        <f t="shared" si="40"/>
        <v>2</v>
      </c>
      <c r="AA149" s="227">
        <f t="shared" si="41"/>
        <v>2</v>
      </c>
      <c r="AB149" s="227">
        <f t="shared" si="57"/>
        <v>1</v>
      </c>
      <c r="AC149" s="227">
        <f t="shared" si="42"/>
        <v>2</v>
      </c>
      <c r="AD149" s="227">
        <f t="shared" si="43"/>
        <v>2</v>
      </c>
      <c r="AE149" s="227">
        <f t="shared" si="44"/>
        <v>2</v>
      </c>
      <c r="AF149" s="227">
        <f t="shared" si="45"/>
        <v>2</v>
      </c>
      <c r="AG149" s="227">
        <f t="shared" si="46"/>
        <v>2</v>
      </c>
      <c r="AH149" s="227">
        <f t="shared" si="47"/>
        <v>2</v>
      </c>
      <c r="AI149" s="227">
        <f t="shared" si="48"/>
        <v>10</v>
      </c>
      <c r="AJ149" s="227">
        <f t="shared" si="49"/>
        <v>11</v>
      </c>
      <c r="AK149" s="227">
        <f t="shared" si="50"/>
        <v>12</v>
      </c>
      <c r="AL149" s="227">
        <f t="shared" si="51"/>
        <v>12</v>
      </c>
      <c r="AM149" s="227">
        <f t="shared" si="52"/>
        <v>1</v>
      </c>
      <c r="AN149" s="227">
        <f t="shared" si="53"/>
        <v>3</v>
      </c>
      <c r="AO149" s="261">
        <f t="shared" si="58"/>
        <v>68</v>
      </c>
    </row>
    <row r="150" spans="1:41" ht="15.6">
      <c r="A150">
        <f t="shared" si="54"/>
        <v>77</v>
      </c>
      <c r="B150" s="191" t="str">
        <f>C150&amp;":"&amp;COUNTIF($C$6:C150,C150)</f>
        <v>77:5</v>
      </c>
      <c r="C150" s="148">
        <f t="shared" si="55"/>
        <v>77</v>
      </c>
      <c r="D150" s="262">
        <f>'model (2)'!D150</f>
        <v>2</v>
      </c>
      <c r="E150" s="262">
        <f>'model (2)'!E150</f>
        <v>1</v>
      </c>
      <c r="F150" s="262">
        <f>'model (2)'!F150</f>
        <v>2</v>
      </c>
      <c r="G150" s="262">
        <f>'model (2)'!G150</f>
        <v>2</v>
      </c>
      <c r="H150" s="262">
        <f>'model (2)'!H150</f>
        <v>2</v>
      </c>
      <c r="I150" s="262">
        <f>'model (2)'!I150</f>
        <v>2</v>
      </c>
      <c r="J150" s="262">
        <f>'model (2)'!J150</f>
        <v>2</v>
      </c>
      <c r="K150" s="262">
        <f>'model (2)'!K150</f>
        <v>2</v>
      </c>
      <c r="L150" s="262">
        <f>'model (2)'!L150</f>
        <v>2</v>
      </c>
      <c r="M150" s="262">
        <f>'model (2)'!M150</f>
        <v>2</v>
      </c>
      <c r="N150" s="262">
        <f>'model (2)'!N150</f>
        <v>8</v>
      </c>
      <c r="O150" s="262">
        <f>'model (2)'!O150</f>
        <v>7</v>
      </c>
      <c r="P150" s="262">
        <f>'model (2)'!P150</f>
        <v>13</v>
      </c>
      <c r="Q150" s="262">
        <f>'model (2)'!Q150</f>
        <v>7</v>
      </c>
      <c r="R150" s="262">
        <f>'model (2)'!R150</f>
        <v>13</v>
      </c>
      <c r="S150" s="262">
        <f>'model (2)'!S150</f>
        <v>10</v>
      </c>
      <c r="T150" s="263"/>
      <c r="V150" s="2">
        <v>145</v>
      </c>
      <c r="W150" s="1" t="str">
        <f>X150&amp;":"&amp;COUNTIF($X$6:X150,X150)</f>
        <v>28:1</v>
      </c>
      <c r="X150" s="264">
        <f>Entry!U153</f>
        <v>28</v>
      </c>
      <c r="Y150" s="227">
        <f t="shared" si="56"/>
        <v>1</v>
      </c>
      <c r="Z150" s="227">
        <f t="shared" si="40"/>
        <v>0</v>
      </c>
      <c r="AA150" s="227">
        <f t="shared" si="41"/>
        <v>2</v>
      </c>
      <c r="AB150" s="227">
        <f t="shared" si="57"/>
        <v>1</v>
      </c>
      <c r="AC150" s="227">
        <f t="shared" si="42"/>
        <v>0</v>
      </c>
      <c r="AD150" s="227">
        <f t="shared" si="43"/>
        <v>1</v>
      </c>
      <c r="AE150" s="227">
        <f t="shared" si="44"/>
        <v>2</v>
      </c>
      <c r="AF150" s="227">
        <f t="shared" si="45"/>
        <v>2</v>
      </c>
      <c r="AG150" s="227">
        <f t="shared" si="46"/>
        <v>1</v>
      </c>
      <c r="AH150" s="227">
        <f t="shared" si="47"/>
        <v>1</v>
      </c>
      <c r="AI150" s="227">
        <f t="shared" si="48"/>
        <v>7</v>
      </c>
      <c r="AJ150" s="227">
        <f t="shared" si="49"/>
        <v>5</v>
      </c>
      <c r="AK150" s="227">
        <f t="shared" si="50"/>
        <v>0</v>
      </c>
      <c r="AL150" s="227">
        <f t="shared" si="51"/>
        <v>3</v>
      </c>
      <c r="AM150" s="227">
        <f t="shared" si="52"/>
        <v>0</v>
      </c>
      <c r="AN150" s="227">
        <f t="shared" si="53"/>
        <v>2</v>
      </c>
      <c r="AO150" s="261">
        <f t="shared" si="58"/>
        <v>28</v>
      </c>
    </row>
    <row r="151" spans="1:41" ht="15.6">
      <c r="A151">
        <f t="shared" si="54"/>
        <v>56</v>
      </c>
      <c r="B151" s="191" t="str">
        <f>C151&amp;":"&amp;COUNTIF($C$6:C151,C151)</f>
        <v>56:1</v>
      </c>
      <c r="C151" s="148">
        <f t="shared" si="55"/>
        <v>56</v>
      </c>
      <c r="D151" s="262">
        <f>'model (2)'!D151</f>
        <v>2</v>
      </c>
      <c r="E151" s="262">
        <f>'model (2)'!E151</f>
        <v>2</v>
      </c>
      <c r="F151" s="262">
        <f>'model (2)'!F151</f>
        <v>2</v>
      </c>
      <c r="G151" s="262">
        <f>'model (2)'!G151</f>
        <v>2</v>
      </c>
      <c r="H151" s="262">
        <f>'model (2)'!H151</f>
        <v>2</v>
      </c>
      <c r="I151" s="262">
        <f>'model (2)'!I151</f>
        <v>2</v>
      </c>
      <c r="J151" s="262">
        <f>'model (2)'!J151</f>
        <v>2</v>
      </c>
      <c r="K151" s="262">
        <f>'model (2)'!K151</f>
        <v>2</v>
      </c>
      <c r="L151" s="262">
        <f>'model (2)'!L151</f>
        <v>2</v>
      </c>
      <c r="M151" s="262">
        <f>'model (2)'!M151</f>
        <v>2</v>
      </c>
      <c r="N151" s="262">
        <f>'model (2)'!N151</f>
        <v>5</v>
      </c>
      <c r="O151" s="262">
        <f>'model (2)'!O151</f>
        <v>2</v>
      </c>
      <c r="P151" s="262">
        <f>'model (2)'!P151</f>
        <v>11</v>
      </c>
      <c r="Q151" s="262">
        <f>'model (2)'!Q151</f>
        <v>5</v>
      </c>
      <c r="R151" s="262">
        <f>'model (2)'!R151</f>
        <v>11</v>
      </c>
      <c r="S151" s="262">
        <f>'model (2)'!S151</f>
        <v>2</v>
      </c>
      <c r="T151" s="263"/>
      <c r="V151" s="2">
        <v>146</v>
      </c>
      <c r="W151" s="1" t="str">
        <f>X151&amp;":"&amp;COUNTIF($X$6:X151,X151)</f>
        <v>67:7</v>
      </c>
      <c r="X151" s="264">
        <f>Entry!U154</f>
        <v>67</v>
      </c>
      <c r="Y151" s="227">
        <f t="shared" si="56"/>
        <v>1</v>
      </c>
      <c r="Z151" s="227">
        <f t="shared" si="40"/>
        <v>1</v>
      </c>
      <c r="AA151" s="227">
        <f t="shared" si="41"/>
        <v>1</v>
      </c>
      <c r="AB151" s="227">
        <f t="shared" si="57"/>
        <v>1</v>
      </c>
      <c r="AC151" s="227">
        <f t="shared" si="42"/>
        <v>1</v>
      </c>
      <c r="AD151" s="227">
        <f t="shared" si="43"/>
        <v>1</v>
      </c>
      <c r="AE151" s="227">
        <f t="shared" si="44"/>
        <v>2</v>
      </c>
      <c r="AF151" s="227">
        <f t="shared" si="45"/>
        <v>2</v>
      </c>
      <c r="AG151" s="227">
        <f t="shared" si="46"/>
        <v>1</v>
      </c>
      <c r="AH151" s="227">
        <f t="shared" si="47"/>
        <v>1</v>
      </c>
      <c r="AI151" s="227">
        <f t="shared" si="48"/>
        <v>6</v>
      </c>
      <c r="AJ151" s="227">
        <f t="shared" si="49"/>
        <v>10</v>
      </c>
      <c r="AK151" s="227">
        <f t="shared" si="50"/>
        <v>13</v>
      </c>
      <c r="AL151" s="227">
        <f t="shared" si="51"/>
        <v>8</v>
      </c>
      <c r="AM151" s="227">
        <f t="shared" si="52"/>
        <v>11</v>
      </c>
      <c r="AN151" s="227">
        <f t="shared" si="53"/>
        <v>7</v>
      </c>
      <c r="AO151" s="261">
        <f t="shared" si="58"/>
        <v>67</v>
      </c>
    </row>
    <row r="152" spans="1:41" ht="15.6">
      <c r="A152">
        <f t="shared" si="54"/>
        <v>62</v>
      </c>
      <c r="B152" s="191" t="str">
        <f>C152&amp;":"&amp;COUNTIF($C$6:C152,C152)</f>
        <v>62:8</v>
      </c>
      <c r="C152" s="148">
        <f t="shared" si="55"/>
        <v>62</v>
      </c>
      <c r="D152" s="262">
        <f>'model (2)'!D152</f>
        <v>2</v>
      </c>
      <c r="E152" s="262">
        <f>'model (2)'!E152</f>
        <v>2</v>
      </c>
      <c r="F152" s="262">
        <f>'model (2)'!F152</f>
        <v>2</v>
      </c>
      <c r="G152" s="262">
        <f>'model (2)'!G152</f>
        <v>1</v>
      </c>
      <c r="H152" s="262">
        <f>'model (2)'!H152</f>
        <v>2</v>
      </c>
      <c r="I152" s="262">
        <f>'model (2)'!I152</f>
        <v>2</v>
      </c>
      <c r="J152" s="262">
        <f>'model (2)'!J152</f>
        <v>2</v>
      </c>
      <c r="K152" s="262">
        <f>'model (2)'!K152</f>
        <v>2</v>
      </c>
      <c r="L152" s="262">
        <f>'model (2)'!L152</f>
        <v>2</v>
      </c>
      <c r="M152" s="262">
        <f>'model (2)'!M152</f>
        <v>2</v>
      </c>
      <c r="N152" s="262">
        <f>'model (2)'!N152</f>
        <v>7</v>
      </c>
      <c r="O152" s="262">
        <f>'model (2)'!O152</f>
        <v>4</v>
      </c>
      <c r="P152" s="262">
        <f>'model (2)'!P152</f>
        <v>14</v>
      </c>
      <c r="Q152" s="262">
        <f>'model (2)'!Q152</f>
        <v>3</v>
      </c>
      <c r="R152" s="262">
        <f>'model (2)'!R152</f>
        <v>14</v>
      </c>
      <c r="S152" s="262">
        <f>'model (2)'!S152</f>
        <v>1</v>
      </c>
      <c r="T152" s="263"/>
      <c r="V152" s="2">
        <v>147</v>
      </c>
      <c r="W152" s="1" t="str">
        <f>X152&amp;":"&amp;COUNTIF($X$6:X152,X152)</f>
        <v>80:3</v>
      </c>
      <c r="X152" s="264">
        <f>Entry!U155</f>
        <v>80</v>
      </c>
      <c r="Y152" s="227">
        <f t="shared" si="56"/>
        <v>1</v>
      </c>
      <c r="Z152" s="227">
        <f t="shared" si="40"/>
        <v>1</v>
      </c>
      <c r="AA152" s="227">
        <f t="shared" si="41"/>
        <v>1</v>
      </c>
      <c r="AB152" s="227">
        <f t="shared" si="57"/>
        <v>1</v>
      </c>
      <c r="AC152" s="227">
        <f t="shared" si="42"/>
        <v>1</v>
      </c>
      <c r="AD152" s="227">
        <f t="shared" si="43"/>
        <v>1</v>
      </c>
      <c r="AE152" s="227">
        <f t="shared" si="44"/>
        <v>2</v>
      </c>
      <c r="AF152" s="227">
        <f t="shared" si="45"/>
        <v>2</v>
      </c>
      <c r="AG152" s="227">
        <f t="shared" si="46"/>
        <v>2</v>
      </c>
      <c r="AH152" s="227">
        <f t="shared" si="47"/>
        <v>2</v>
      </c>
      <c r="AI152" s="227">
        <f t="shared" si="48"/>
        <v>8</v>
      </c>
      <c r="AJ152" s="227">
        <f t="shared" si="49"/>
        <v>13</v>
      </c>
      <c r="AK152" s="227">
        <f t="shared" si="50"/>
        <v>12</v>
      </c>
      <c r="AL152" s="227">
        <f t="shared" si="51"/>
        <v>10</v>
      </c>
      <c r="AM152" s="227">
        <f t="shared" si="52"/>
        <v>14</v>
      </c>
      <c r="AN152" s="227">
        <f t="shared" si="53"/>
        <v>9</v>
      </c>
      <c r="AO152" s="261">
        <f t="shared" si="58"/>
        <v>80</v>
      </c>
    </row>
    <row r="153" spans="1:41" ht="15.6">
      <c r="A153">
        <f t="shared" si="54"/>
        <v>48</v>
      </c>
      <c r="B153" s="191" t="str">
        <f>C153&amp;":"&amp;COUNTIF($C$6:C153,C153)</f>
        <v>48:3</v>
      </c>
      <c r="C153" s="148">
        <f t="shared" si="55"/>
        <v>48</v>
      </c>
      <c r="D153" s="262">
        <f>'model (2)'!D153</f>
        <v>2</v>
      </c>
      <c r="E153" s="262">
        <f>'model (2)'!E153</f>
        <v>2</v>
      </c>
      <c r="F153" s="262">
        <f>'model (2)'!F153</f>
        <v>2</v>
      </c>
      <c r="G153" s="262">
        <f>'model (2)'!G153</f>
        <v>1</v>
      </c>
      <c r="H153" s="262">
        <f>'model (2)'!H153</f>
        <v>2</v>
      </c>
      <c r="I153" s="262">
        <f>'model (2)'!I153</f>
        <v>2</v>
      </c>
      <c r="J153" s="262">
        <f>'model (2)'!J153</f>
        <v>2</v>
      </c>
      <c r="K153" s="262">
        <f>'model (2)'!K153</f>
        <v>2</v>
      </c>
      <c r="L153" s="262">
        <f>'model (2)'!L153</f>
        <v>2</v>
      </c>
      <c r="M153" s="262">
        <f>'model (2)'!M153</f>
        <v>2</v>
      </c>
      <c r="N153" s="262">
        <f>'model (2)'!N153</f>
        <v>9</v>
      </c>
      <c r="O153" s="262">
        <f>'model (2)'!O153</f>
        <v>5</v>
      </c>
      <c r="P153" s="262">
        <f>'model (2)'!P153</f>
        <v>10</v>
      </c>
      <c r="Q153" s="262">
        <f>'model (2)'!Q153</f>
        <v>1</v>
      </c>
      <c r="R153" s="262">
        <f>'model (2)'!R153</f>
        <v>1</v>
      </c>
      <c r="S153" s="262">
        <f>'model (2)'!S153</f>
        <v>3</v>
      </c>
      <c r="T153" s="263"/>
      <c r="V153" s="2">
        <v>148</v>
      </c>
      <c r="W153" s="1" t="str">
        <f>X153&amp;":"&amp;COUNTIF($X$6:X153,X153)</f>
        <v>87:3</v>
      </c>
      <c r="X153" s="264">
        <f>Entry!U156</f>
        <v>87</v>
      </c>
      <c r="Y153" s="227">
        <f t="shared" si="56"/>
        <v>1</v>
      </c>
      <c r="Z153" s="227">
        <f t="shared" si="40"/>
        <v>1</v>
      </c>
      <c r="AA153" s="227">
        <f t="shared" si="41"/>
        <v>2</v>
      </c>
      <c r="AB153" s="227">
        <f t="shared" si="57"/>
        <v>1</v>
      </c>
      <c r="AC153" s="227">
        <f t="shared" si="42"/>
        <v>0</v>
      </c>
      <c r="AD153" s="227">
        <f t="shared" si="43"/>
        <v>1</v>
      </c>
      <c r="AE153" s="227">
        <f t="shared" si="44"/>
        <v>2</v>
      </c>
      <c r="AF153" s="227">
        <f t="shared" si="45"/>
        <v>2</v>
      </c>
      <c r="AG153" s="227">
        <f t="shared" si="46"/>
        <v>2</v>
      </c>
      <c r="AH153" s="227">
        <f t="shared" si="47"/>
        <v>1</v>
      </c>
      <c r="AI153" s="227">
        <f t="shared" si="48"/>
        <v>10</v>
      </c>
      <c r="AJ153" s="227">
        <f t="shared" si="49"/>
        <v>12</v>
      </c>
      <c r="AK153" s="227">
        <f t="shared" si="50"/>
        <v>13</v>
      </c>
      <c r="AL153" s="227">
        <f t="shared" si="51"/>
        <v>11</v>
      </c>
      <c r="AM153" s="227">
        <f t="shared" si="52"/>
        <v>14</v>
      </c>
      <c r="AN153" s="227">
        <f t="shared" si="53"/>
        <v>14</v>
      </c>
      <c r="AO153" s="261">
        <f t="shared" si="58"/>
        <v>87</v>
      </c>
    </row>
    <row r="154" spans="1:41" ht="15.6">
      <c r="A154">
        <f t="shared" si="54"/>
        <v>52</v>
      </c>
      <c r="B154" s="191" t="str">
        <f>C154&amp;":"&amp;COUNTIF($C$6:C154,C154)</f>
        <v>52:6</v>
      </c>
      <c r="C154" s="148">
        <f t="shared" si="55"/>
        <v>52</v>
      </c>
      <c r="D154" s="262">
        <f>'model (2)'!D154</f>
        <v>2</v>
      </c>
      <c r="E154" s="262">
        <f>'model (2)'!E154</f>
        <v>2</v>
      </c>
      <c r="F154" s="262">
        <f>'model (2)'!F154</f>
        <v>2</v>
      </c>
      <c r="G154" s="262">
        <f>'model (2)'!G154</f>
        <v>1</v>
      </c>
      <c r="H154" s="262">
        <f>'model (2)'!H154</f>
        <v>2</v>
      </c>
      <c r="I154" s="262">
        <f>'model (2)'!I154</f>
        <v>2</v>
      </c>
      <c r="J154" s="262">
        <f>'model (2)'!J154</f>
        <v>2</v>
      </c>
      <c r="K154" s="262">
        <f>'model (2)'!K154</f>
        <v>2</v>
      </c>
      <c r="L154" s="262">
        <f>'model (2)'!L154</f>
        <v>2</v>
      </c>
      <c r="M154" s="262">
        <f>'model (2)'!M154</f>
        <v>2</v>
      </c>
      <c r="N154" s="262">
        <f>'model (2)'!N154</f>
        <v>10</v>
      </c>
      <c r="O154" s="262">
        <f>'model (2)'!O154</f>
        <v>3</v>
      </c>
      <c r="P154" s="262">
        <f>'model (2)'!P154</f>
        <v>2</v>
      </c>
      <c r="Q154" s="262">
        <f>'model (2)'!Q154</f>
        <v>9</v>
      </c>
      <c r="R154" s="262">
        <f>'model (2)'!R154</f>
        <v>5</v>
      </c>
      <c r="S154" s="262">
        <f>'model (2)'!S154</f>
        <v>4</v>
      </c>
      <c r="T154" s="263"/>
      <c r="V154" s="2">
        <v>149</v>
      </c>
      <c r="W154" s="1" t="str">
        <f>X154&amp;":"&amp;COUNTIF($X$6:X154,X154)</f>
        <v>77:6</v>
      </c>
      <c r="X154" s="264">
        <f>Entry!U157</f>
        <v>77</v>
      </c>
      <c r="Y154" s="227">
        <f t="shared" si="56"/>
        <v>1</v>
      </c>
      <c r="Z154" s="227">
        <f t="shared" si="40"/>
        <v>1</v>
      </c>
      <c r="AA154" s="227">
        <f t="shared" si="41"/>
        <v>2</v>
      </c>
      <c r="AB154" s="227">
        <f t="shared" si="57"/>
        <v>1</v>
      </c>
      <c r="AC154" s="227">
        <f t="shared" si="42"/>
        <v>1</v>
      </c>
      <c r="AD154" s="227">
        <f t="shared" si="43"/>
        <v>1</v>
      </c>
      <c r="AE154" s="227">
        <f t="shared" si="44"/>
        <v>2</v>
      </c>
      <c r="AF154" s="227">
        <f t="shared" si="45"/>
        <v>2</v>
      </c>
      <c r="AG154" s="227">
        <f t="shared" si="46"/>
        <v>2</v>
      </c>
      <c r="AH154" s="227">
        <f t="shared" si="47"/>
        <v>1</v>
      </c>
      <c r="AI154" s="227">
        <f t="shared" si="48"/>
        <v>5</v>
      </c>
      <c r="AJ154" s="227">
        <f t="shared" si="49"/>
        <v>9</v>
      </c>
      <c r="AK154" s="227">
        <f t="shared" si="50"/>
        <v>14</v>
      </c>
      <c r="AL154" s="227">
        <f t="shared" si="51"/>
        <v>13</v>
      </c>
      <c r="AM154" s="227">
        <f t="shared" si="52"/>
        <v>12</v>
      </c>
      <c r="AN154" s="227">
        <f t="shared" si="53"/>
        <v>10</v>
      </c>
      <c r="AO154" s="261">
        <f t="shared" si="58"/>
        <v>77</v>
      </c>
    </row>
    <row r="155" spans="1:41" ht="15.6">
      <c r="A155">
        <f t="shared" si="54"/>
        <v>41</v>
      </c>
      <c r="B155" s="191" t="str">
        <f>C155&amp;":"&amp;COUNTIF($C$6:C155,C155)</f>
        <v>41:1</v>
      </c>
      <c r="C155" s="148">
        <f t="shared" si="55"/>
        <v>41</v>
      </c>
      <c r="D155" s="262">
        <f>'model (2)'!D155</f>
        <v>2</v>
      </c>
      <c r="E155" s="262">
        <f>'model (2)'!E155</f>
        <v>2</v>
      </c>
      <c r="F155" s="262">
        <f>'model (2)'!F155</f>
        <v>2</v>
      </c>
      <c r="G155" s="262">
        <f>'model (2)'!G155</f>
        <v>1</v>
      </c>
      <c r="H155" s="262">
        <f>'model (2)'!H155</f>
        <v>2</v>
      </c>
      <c r="I155" s="262">
        <f>'model (2)'!I155</f>
        <v>2</v>
      </c>
      <c r="J155" s="262">
        <f>'model (2)'!J155</f>
        <v>2</v>
      </c>
      <c r="K155" s="262">
        <f>'model (2)'!K155</f>
        <v>2</v>
      </c>
      <c r="L155" s="262">
        <f>'model (2)'!L155</f>
        <v>2</v>
      </c>
      <c r="M155" s="262">
        <f>'model (2)'!M155</f>
        <v>2</v>
      </c>
      <c r="N155" s="262">
        <f>'model (2)'!N155</f>
        <v>5</v>
      </c>
      <c r="O155" s="262">
        <f>'model (2)'!O155</f>
        <v>1</v>
      </c>
      <c r="P155" s="262">
        <f>'model (2)'!P155</f>
        <v>3</v>
      </c>
      <c r="Q155" s="262">
        <f>'model (2)'!Q155</f>
        <v>3</v>
      </c>
      <c r="R155" s="262">
        <f>'model (2)'!R155</f>
        <v>6</v>
      </c>
      <c r="S155" s="262">
        <f>'model (2)'!S155</f>
        <v>4</v>
      </c>
      <c r="T155" s="263"/>
      <c r="V155" s="2">
        <v>150</v>
      </c>
      <c r="W155" s="1" t="str">
        <f>X155&amp;":"&amp;COUNTIF($X$6:X155,X155)</f>
        <v>72:14</v>
      </c>
      <c r="X155" s="264">
        <f>Entry!U158</f>
        <v>72</v>
      </c>
      <c r="Y155" s="227">
        <f t="shared" si="56"/>
        <v>1</v>
      </c>
      <c r="Z155" s="227">
        <f t="shared" si="40"/>
        <v>1</v>
      </c>
      <c r="AA155" s="227">
        <f t="shared" si="41"/>
        <v>1</v>
      </c>
      <c r="AB155" s="227">
        <f t="shared" si="57"/>
        <v>1</v>
      </c>
      <c r="AC155" s="227">
        <f t="shared" si="42"/>
        <v>1</v>
      </c>
      <c r="AD155" s="227">
        <f t="shared" si="43"/>
        <v>1</v>
      </c>
      <c r="AE155" s="227">
        <f t="shared" si="44"/>
        <v>2</v>
      </c>
      <c r="AF155" s="227">
        <f t="shared" si="45"/>
        <v>2</v>
      </c>
      <c r="AG155" s="227">
        <f t="shared" si="46"/>
        <v>2</v>
      </c>
      <c r="AH155" s="227">
        <f t="shared" si="47"/>
        <v>1</v>
      </c>
      <c r="AI155" s="227">
        <f t="shared" si="48"/>
        <v>7</v>
      </c>
      <c r="AJ155" s="227">
        <f t="shared" si="49"/>
        <v>8</v>
      </c>
      <c r="AK155" s="227">
        <f t="shared" si="50"/>
        <v>7</v>
      </c>
      <c r="AL155" s="227">
        <f t="shared" si="51"/>
        <v>14</v>
      </c>
      <c r="AM155" s="227">
        <f t="shared" si="52"/>
        <v>10</v>
      </c>
      <c r="AN155" s="227">
        <f t="shared" si="53"/>
        <v>13</v>
      </c>
      <c r="AO155" s="261">
        <f t="shared" si="58"/>
        <v>72</v>
      </c>
    </row>
    <row r="156" spans="1:41" ht="15.6">
      <c r="A156">
        <f t="shared" si="54"/>
        <v>67</v>
      </c>
      <c r="B156" s="191" t="str">
        <f>C156&amp;":"&amp;COUNTIF($C$6:C156,C156)</f>
        <v>67:5</v>
      </c>
      <c r="C156" s="148">
        <f t="shared" si="55"/>
        <v>67</v>
      </c>
      <c r="D156" s="262">
        <f>'model (2)'!D156</f>
        <v>2</v>
      </c>
      <c r="E156" s="262">
        <f>'model (2)'!E156</f>
        <v>1</v>
      </c>
      <c r="F156" s="262">
        <f>'model (2)'!F156</f>
        <v>2</v>
      </c>
      <c r="G156" s="262">
        <f>'model (2)'!G156</f>
        <v>2</v>
      </c>
      <c r="H156" s="262">
        <f>'model (2)'!H156</f>
        <v>2</v>
      </c>
      <c r="I156" s="262">
        <f>'model (2)'!I156</f>
        <v>2</v>
      </c>
      <c r="J156" s="262">
        <f>'model (2)'!J156</f>
        <v>2</v>
      </c>
      <c r="K156" s="262">
        <f>'model (2)'!K156</f>
        <v>2</v>
      </c>
      <c r="L156" s="262">
        <f>'model (2)'!L156</f>
        <v>2</v>
      </c>
      <c r="M156" s="262">
        <f>'model (2)'!M156</f>
        <v>2</v>
      </c>
      <c r="N156" s="262">
        <f>'model (2)'!N156</f>
        <v>6</v>
      </c>
      <c r="O156" s="262">
        <f>'model (2)'!O156</f>
        <v>11</v>
      </c>
      <c r="P156" s="262">
        <f>'model (2)'!P156</f>
        <v>5</v>
      </c>
      <c r="Q156" s="262">
        <f>'model (2)'!Q156</f>
        <v>11</v>
      </c>
      <c r="R156" s="262">
        <f>'model (2)'!R156</f>
        <v>5</v>
      </c>
      <c r="S156" s="262">
        <f>'model (2)'!S156</f>
        <v>10</v>
      </c>
      <c r="T156" s="263"/>
      <c r="V156" s="2">
        <v>151</v>
      </c>
      <c r="W156" s="1" t="str">
        <f>X156&amp;":"&amp;COUNTIF($X$6:X156,X156)</f>
        <v>68:11</v>
      </c>
      <c r="X156" s="264">
        <f>Entry!U159</f>
        <v>68</v>
      </c>
      <c r="Y156" s="227">
        <f t="shared" si="56"/>
        <v>1</v>
      </c>
      <c r="Z156" s="227">
        <f t="shared" si="40"/>
        <v>1</v>
      </c>
      <c r="AA156" s="227">
        <f t="shared" si="41"/>
        <v>1</v>
      </c>
      <c r="AB156" s="227">
        <f t="shared" si="57"/>
        <v>1</v>
      </c>
      <c r="AC156" s="227">
        <f t="shared" si="42"/>
        <v>2</v>
      </c>
      <c r="AD156" s="227">
        <f t="shared" si="43"/>
        <v>1</v>
      </c>
      <c r="AE156" s="227">
        <f t="shared" si="44"/>
        <v>1</v>
      </c>
      <c r="AF156" s="227">
        <f t="shared" si="45"/>
        <v>2</v>
      </c>
      <c r="AG156" s="227">
        <f t="shared" si="46"/>
        <v>1</v>
      </c>
      <c r="AH156" s="227">
        <f t="shared" si="47"/>
        <v>1</v>
      </c>
      <c r="AI156" s="227">
        <f t="shared" si="48"/>
        <v>8</v>
      </c>
      <c r="AJ156" s="227">
        <f t="shared" si="49"/>
        <v>14</v>
      </c>
      <c r="AK156" s="227">
        <f t="shared" si="50"/>
        <v>6</v>
      </c>
      <c r="AL156" s="227">
        <f t="shared" si="51"/>
        <v>12</v>
      </c>
      <c r="AM156" s="227">
        <f t="shared" si="52"/>
        <v>6</v>
      </c>
      <c r="AN156" s="227">
        <f t="shared" si="53"/>
        <v>10</v>
      </c>
      <c r="AO156" s="261">
        <f t="shared" si="58"/>
        <v>68</v>
      </c>
    </row>
    <row r="157" spans="1:41" ht="15.6">
      <c r="A157">
        <f t="shared" si="54"/>
        <v>61</v>
      </c>
      <c r="B157" s="191" t="str">
        <f>C157&amp;":"&amp;COUNTIF($C$6:C157,C157)</f>
        <v>61:11</v>
      </c>
      <c r="C157" s="148">
        <f t="shared" si="55"/>
        <v>61</v>
      </c>
      <c r="D157" s="262">
        <f>'model (2)'!D157</f>
        <v>2</v>
      </c>
      <c r="E157" s="262">
        <f>'model (2)'!E157</f>
        <v>1</v>
      </c>
      <c r="F157" s="262">
        <f>'model (2)'!F157</f>
        <v>2</v>
      </c>
      <c r="G157" s="262">
        <f>'model (2)'!G157</f>
        <v>1</v>
      </c>
      <c r="H157" s="262">
        <f>'model (2)'!H157</f>
        <v>2</v>
      </c>
      <c r="I157" s="262">
        <f>'model (2)'!I157</f>
        <v>2</v>
      </c>
      <c r="J157" s="262">
        <f>'model (2)'!J157</f>
        <v>2</v>
      </c>
      <c r="K157" s="262">
        <f>'model (2)'!K157</f>
        <v>2</v>
      </c>
      <c r="L157" s="262">
        <f>'model (2)'!L157</f>
        <v>2</v>
      </c>
      <c r="M157" s="262">
        <f>'model (2)'!M157</f>
        <v>2</v>
      </c>
      <c r="N157" s="262">
        <f>'model (2)'!N157</f>
        <v>10</v>
      </c>
      <c r="O157" s="262">
        <f>'model (2)'!O157</f>
        <v>12</v>
      </c>
      <c r="P157" s="262">
        <f>'model (2)'!P157</f>
        <v>1</v>
      </c>
      <c r="Q157" s="262">
        <f>'model (2)'!Q157</f>
        <v>14</v>
      </c>
      <c r="R157" s="262">
        <f>'model (2)'!R157</f>
        <v>1</v>
      </c>
      <c r="S157" s="262">
        <f>'model (2)'!S157</f>
        <v>5</v>
      </c>
      <c r="T157" s="263"/>
      <c r="V157" s="2">
        <v>152</v>
      </c>
      <c r="W157" s="1" t="str">
        <f>X157&amp;":"&amp;COUNTIF($X$6:X157,X157)</f>
        <v>92:3</v>
      </c>
      <c r="X157" s="264">
        <f>Entry!U160</f>
        <v>92</v>
      </c>
      <c r="Y157" s="227">
        <f t="shared" si="56"/>
        <v>2</v>
      </c>
      <c r="Z157" s="227">
        <f t="shared" si="40"/>
        <v>1</v>
      </c>
      <c r="AA157" s="227">
        <f t="shared" si="41"/>
        <v>2</v>
      </c>
      <c r="AB157" s="227">
        <f t="shared" si="57"/>
        <v>0</v>
      </c>
      <c r="AC157" s="227">
        <f t="shared" si="42"/>
        <v>1</v>
      </c>
      <c r="AD157" s="227">
        <f t="shared" si="43"/>
        <v>2</v>
      </c>
      <c r="AE157" s="227">
        <f t="shared" si="44"/>
        <v>2</v>
      </c>
      <c r="AF157" s="227">
        <f t="shared" si="45"/>
        <v>2</v>
      </c>
      <c r="AG157" s="227">
        <f t="shared" si="46"/>
        <v>2</v>
      </c>
      <c r="AH157" s="227">
        <f t="shared" si="47"/>
        <v>2</v>
      </c>
      <c r="AI157" s="227">
        <f t="shared" si="48"/>
        <v>10</v>
      </c>
      <c r="AJ157" s="227">
        <f t="shared" si="49"/>
        <v>13</v>
      </c>
      <c r="AK157" s="227">
        <f t="shared" si="50"/>
        <v>13</v>
      </c>
      <c r="AL157" s="227">
        <f t="shared" si="51"/>
        <v>13</v>
      </c>
      <c r="AM157" s="227">
        <f t="shared" si="52"/>
        <v>14</v>
      </c>
      <c r="AN157" s="227">
        <f t="shared" si="53"/>
        <v>13</v>
      </c>
      <c r="AO157" s="261">
        <f t="shared" si="58"/>
        <v>92</v>
      </c>
    </row>
    <row r="158" spans="1:41" ht="15.6">
      <c r="A158">
        <f t="shared" si="54"/>
        <v>53</v>
      </c>
      <c r="B158" s="191" t="str">
        <f>C158&amp;":"&amp;COUNTIF($C$6:C158,C158)</f>
        <v>53:3</v>
      </c>
      <c r="C158" s="148">
        <f t="shared" si="55"/>
        <v>53</v>
      </c>
      <c r="D158" s="262">
        <f>'model (2)'!D158</f>
        <v>2</v>
      </c>
      <c r="E158" s="262">
        <f>'model (2)'!E158</f>
        <v>1</v>
      </c>
      <c r="F158" s="262">
        <f>'model (2)'!F158</f>
        <v>2</v>
      </c>
      <c r="G158" s="262">
        <f>'model (2)'!G158</f>
        <v>1</v>
      </c>
      <c r="H158" s="262">
        <f>'model (2)'!H158</f>
        <v>2</v>
      </c>
      <c r="I158" s="262">
        <f>'model (2)'!I158</f>
        <v>2</v>
      </c>
      <c r="J158" s="262">
        <f>'model (2)'!J158</f>
        <v>2</v>
      </c>
      <c r="K158" s="262">
        <f>'model (2)'!K158</f>
        <v>2</v>
      </c>
      <c r="L158" s="262">
        <f>'model (2)'!L158</f>
        <v>2</v>
      </c>
      <c r="M158" s="262">
        <f>'model (2)'!M158</f>
        <v>2</v>
      </c>
      <c r="N158" s="262">
        <f>'model (2)'!N158</f>
        <v>7</v>
      </c>
      <c r="O158" s="262">
        <f>'model (2)'!O158</f>
        <v>4</v>
      </c>
      <c r="P158" s="262">
        <f>'model (2)'!P158</f>
        <v>11</v>
      </c>
      <c r="Q158" s="262">
        <f>'model (2)'!Q158</f>
        <v>2</v>
      </c>
      <c r="R158" s="262">
        <f>'model (2)'!R158</f>
        <v>9</v>
      </c>
      <c r="S158" s="262">
        <f>'model (2)'!S158</f>
        <v>2</v>
      </c>
      <c r="T158" s="263"/>
      <c r="V158" s="2">
        <v>153</v>
      </c>
      <c r="W158" s="1"/>
      <c r="X158" s="264">
        <f>Entry!U161</f>
        <v>52</v>
      </c>
      <c r="Y158" s="227">
        <f t="shared" si="56"/>
        <v>2</v>
      </c>
      <c r="Z158" s="227">
        <f t="shared" si="40"/>
        <v>1</v>
      </c>
      <c r="AA158" s="227">
        <f t="shared" si="41"/>
        <v>2</v>
      </c>
      <c r="AB158" s="227">
        <f t="shared" si="57"/>
        <v>1</v>
      </c>
      <c r="AC158" s="227">
        <f t="shared" si="42"/>
        <v>2</v>
      </c>
      <c r="AD158" s="227">
        <f t="shared" si="43"/>
        <v>2</v>
      </c>
      <c r="AE158" s="227">
        <f t="shared" si="44"/>
        <v>2</v>
      </c>
      <c r="AF158" s="227">
        <f t="shared" si="45"/>
        <v>2</v>
      </c>
      <c r="AG158" s="227">
        <f t="shared" si="46"/>
        <v>2</v>
      </c>
      <c r="AH158" s="227">
        <f t="shared" si="47"/>
        <v>2</v>
      </c>
      <c r="AI158" s="227">
        <f t="shared" si="48"/>
        <v>5</v>
      </c>
      <c r="AJ158" s="227">
        <f t="shared" si="49"/>
        <v>3</v>
      </c>
      <c r="AK158" s="227">
        <f t="shared" si="50"/>
        <v>8</v>
      </c>
      <c r="AL158" s="227">
        <f t="shared" si="51"/>
        <v>4</v>
      </c>
      <c r="AM158" s="227">
        <f t="shared" si="52"/>
        <v>8</v>
      </c>
      <c r="AN158" s="227">
        <f t="shared" si="53"/>
        <v>6</v>
      </c>
      <c r="AO158" s="261">
        <f t="shared" si="58"/>
        <v>52</v>
      </c>
    </row>
    <row r="159" spans="1:41" ht="15.6">
      <c r="A159">
        <f t="shared" si="54"/>
        <v>73</v>
      </c>
      <c r="B159" s="191" t="str">
        <f>C159&amp;":"&amp;COUNTIF($C$6:C159,C159)</f>
        <v>73:3</v>
      </c>
      <c r="C159" s="148">
        <f t="shared" si="55"/>
        <v>73</v>
      </c>
      <c r="D159" s="262">
        <f>'model (2)'!D159</f>
        <v>2</v>
      </c>
      <c r="E159" s="262">
        <f>'model (2)'!E159</f>
        <v>1</v>
      </c>
      <c r="F159" s="262">
        <f>'model (2)'!F159</f>
        <v>2</v>
      </c>
      <c r="G159" s="262">
        <f>'model (2)'!G159</f>
        <v>2</v>
      </c>
      <c r="H159" s="262">
        <f>'model (2)'!H159</f>
        <v>2</v>
      </c>
      <c r="I159" s="262">
        <f>'model (2)'!I159</f>
        <v>2</v>
      </c>
      <c r="J159" s="262">
        <f>'model (2)'!J159</f>
        <v>2</v>
      </c>
      <c r="K159" s="262">
        <f>'model (2)'!K159</f>
        <v>2</v>
      </c>
      <c r="L159" s="262">
        <f>'model (2)'!L159</f>
        <v>2</v>
      </c>
      <c r="M159" s="262">
        <f>'model (2)'!M159</f>
        <v>2</v>
      </c>
      <c r="N159" s="262">
        <f>'model (2)'!N159</f>
        <v>10</v>
      </c>
      <c r="O159" s="262">
        <f>'model (2)'!O159</f>
        <v>5</v>
      </c>
      <c r="P159" s="262">
        <f>'model (2)'!P159</f>
        <v>13</v>
      </c>
      <c r="Q159" s="262">
        <f>'model (2)'!Q159</f>
        <v>6</v>
      </c>
      <c r="R159" s="262">
        <f>'model (2)'!R159</f>
        <v>8</v>
      </c>
      <c r="S159" s="262">
        <f>'model (2)'!S159</f>
        <v>12</v>
      </c>
      <c r="T159" s="263"/>
      <c r="V159" s="2">
        <v>154</v>
      </c>
      <c r="W159" s="1" t="str">
        <f>X159&amp;":"&amp;COUNTIF($X$6:X159,X159)</f>
        <v>77:7</v>
      </c>
      <c r="X159" s="264">
        <f>Entry!U162</f>
        <v>77</v>
      </c>
      <c r="Y159" s="227">
        <f t="shared" si="56"/>
        <v>1</v>
      </c>
      <c r="Z159" s="227">
        <f t="shared" si="40"/>
        <v>1</v>
      </c>
      <c r="AA159" s="227">
        <f t="shared" si="41"/>
        <v>2</v>
      </c>
      <c r="AB159" s="227">
        <f t="shared" si="57"/>
        <v>1</v>
      </c>
      <c r="AC159" s="227">
        <f t="shared" si="42"/>
        <v>1</v>
      </c>
      <c r="AD159" s="227">
        <f t="shared" si="43"/>
        <v>1</v>
      </c>
      <c r="AE159" s="227">
        <f t="shared" si="44"/>
        <v>1</v>
      </c>
      <c r="AF159" s="227">
        <f t="shared" si="45"/>
        <v>1</v>
      </c>
      <c r="AG159" s="227">
        <f t="shared" si="46"/>
        <v>1</v>
      </c>
      <c r="AH159" s="227">
        <f t="shared" si="47"/>
        <v>1</v>
      </c>
      <c r="AI159" s="227">
        <f t="shared" si="48"/>
        <v>9</v>
      </c>
      <c r="AJ159" s="227">
        <f t="shared" si="49"/>
        <v>14</v>
      </c>
      <c r="AK159" s="227">
        <f t="shared" si="50"/>
        <v>11</v>
      </c>
      <c r="AL159" s="227">
        <f t="shared" si="51"/>
        <v>14</v>
      </c>
      <c r="AM159" s="227">
        <f t="shared" si="52"/>
        <v>7</v>
      </c>
      <c r="AN159" s="227">
        <f t="shared" si="53"/>
        <v>11</v>
      </c>
      <c r="AO159" s="261">
        <f t="shared" si="58"/>
        <v>77</v>
      </c>
    </row>
    <row r="160" spans="1:41" ht="15.6">
      <c r="A160">
        <f t="shared" si="54"/>
        <v>55</v>
      </c>
      <c r="B160" s="191" t="str">
        <f>C160&amp;":"&amp;COUNTIF($C$6:C160,C160)</f>
        <v>55:5</v>
      </c>
      <c r="C160" s="148">
        <f t="shared" si="55"/>
        <v>55</v>
      </c>
      <c r="D160" s="262">
        <f>'model (2)'!D160</f>
        <v>2</v>
      </c>
      <c r="E160" s="262">
        <f>'model (2)'!E160</f>
        <v>1</v>
      </c>
      <c r="F160" s="262">
        <f>'model (2)'!F160</f>
        <v>2</v>
      </c>
      <c r="G160" s="262">
        <f>'model (2)'!G160</f>
        <v>2</v>
      </c>
      <c r="H160" s="262">
        <f>'model (2)'!H160</f>
        <v>2</v>
      </c>
      <c r="I160" s="262">
        <f>'model (2)'!I160</f>
        <v>2</v>
      </c>
      <c r="J160" s="262">
        <f>'model (2)'!J160</f>
        <v>2</v>
      </c>
      <c r="K160" s="262">
        <f>'model (2)'!K160</f>
        <v>2</v>
      </c>
      <c r="L160" s="262">
        <f>'model (2)'!L160</f>
        <v>2</v>
      </c>
      <c r="M160" s="262">
        <f>'model (2)'!M160</f>
        <v>2</v>
      </c>
      <c r="N160" s="262">
        <f>'model (2)'!N160</f>
        <v>9</v>
      </c>
      <c r="O160" s="262">
        <f>'model (2)'!O160</f>
        <v>3</v>
      </c>
      <c r="P160" s="262">
        <f>'model (2)'!P160</f>
        <v>3</v>
      </c>
      <c r="Q160" s="262">
        <f>'model (2)'!Q160</f>
        <v>8</v>
      </c>
      <c r="R160" s="262">
        <f>'model (2)'!R160</f>
        <v>5</v>
      </c>
      <c r="S160" s="262">
        <f>'model (2)'!S160</f>
        <v>8</v>
      </c>
      <c r="T160" s="263"/>
      <c r="V160" s="2">
        <v>155</v>
      </c>
      <c r="W160" s="1" t="str">
        <f>X160&amp;":"&amp;COUNTIF($X$6:X160,X160)</f>
        <v>75:5</v>
      </c>
      <c r="X160" s="264">
        <f>Entry!U163</f>
        <v>75</v>
      </c>
      <c r="Y160" s="227">
        <f t="shared" si="56"/>
        <v>1</v>
      </c>
      <c r="Z160" s="227">
        <f t="shared" si="40"/>
        <v>1</v>
      </c>
      <c r="AA160" s="227">
        <f t="shared" si="41"/>
        <v>2</v>
      </c>
      <c r="AB160" s="227">
        <f t="shared" si="57"/>
        <v>1</v>
      </c>
      <c r="AC160" s="227">
        <f t="shared" si="42"/>
        <v>1</v>
      </c>
      <c r="AD160" s="227">
        <f t="shared" si="43"/>
        <v>1</v>
      </c>
      <c r="AE160" s="227">
        <f t="shared" si="44"/>
        <v>1</v>
      </c>
      <c r="AF160" s="227">
        <f t="shared" si="45"/>
        <v>1</v>
      </c>
      <c r="AG160" s="227">
        <f t="shared" si="46"/>
        <v>1</v>
      </c>
      <c r="AH160" s="227">
        <f t="shared" si="47"/>
        <v>2</v>
      </c>
      <c r="AI160" s="227">
        <f t="shared" si="48"/>
        <v>10</v>
      </c>
      <c r="AJ160" s="227">
        <f t="shared" si="49"/>
        <v>9</v>
      </c>
      <c r="AK160" s="227">
        <f t="shared" si="50"/>
        <v>11</v>
      </c>
      <c r="AL160" s="227">
        <f t="shared" si="51"/>
        <v>9</v>
      </c>
      <c r="AM160" s="227">
        <f t="shared" si="52"/>
        <v>14</v>
      </c>
      <c r="AN160" s="227">
        <f t="shared" si="53"/>
        <v>10</v>
      </c>
      <c r="AO160" s="261">
        <f t="shared" si="58"/>
        <v>75</v>
      </c>
    </row>
    <row r="161" spans="1:41" ht="15.6">
      <c r="A161">
        <f t="shared" si="54"/>
        <v>63</v>
      </c>
      <c r="B161" s="191" t="str">
        <f>C161&amp;":"&amp;COUNTIF($C$6:C161,C161)</f>
        <v>63:7</v>
      </c>
      <c r="C161" s="148">
        <f t="shared" si="55"/>
        <v>63</v>
      </c>
      <c r="D161" s="262">
        <f>'model (2)'!D161</f>
        <v>2</v>
      </c>
      <c r="E161" s="262">
        <f>'model (2)'!E161</f>
        <v>2</v>
      </c>
      <c r="F161" s="262">
        <f>'model (2)'!F161</f>
        <v>2</v>
      </c>
      <c r="G161" s="262">
        <f>'model (2)'!G161</f>
        <v>2</v>
      </c>
      <c r="H161" s="262">
        <f>'model (2)'!H161</f>
        <v>2</v>
      </c>
      <c r="I161" s="262">
        <f>'model (2)'!I161</f>
        <v>2</v>
      </c>
      <c r="J161" s="262">
        <f>'model (2)'!J161</f>
        <v>2</v>
      </c>
      <c r="K161" s="262">
        <f>'model (2)'!K161</f>
        <v>2</v>
      </c>
      <c r="L161" s="262">
        <f>'model (2)'!L161</f>
        <v>2</v>
      </c>
      <c r="M161" s="262">
        <f>'model (2)'!M161</f>
        <v>2</v>
      </c>
      <c r="N161" s="262">
        <f>'model (2)'!N161</f>
        <v>9</v>
      </c>
      <c r="O161" s="262">
        <f>'model (2)'!O161</f>
        <v>3</v>
      </c>
      <c r="P161" s="262">
        <f>'model (2)'!P161</f>
        <v>6</v>
      </c>
      <c r="Q161" s="262">
        <f>'model (2)'!Q161</f>
        <v>11</v>
      </c>
      <c r="R161" s="262">
        <f>'model (2)'!R161</f>
        <v>11</v>
      </c>
      <c r="S161" s="262">
        <f>'model (2)'!S161</f>
        <v>3</v>
      </c>
      <c r="T161" s="263"/>
      <c r="V161" s="2">
        <v>156</v>
      </c>
      <c r="W161" s="1" t="str">
        <f>X161&amp;":"&amp;COUNTIF($X$6:X161,X161)</f>
        <v>62:9</v>
      </c>
      <c r="X161" s="264">
        <f>Entry!U164</f>
        <v>62</v>
      </c>
      <c r="Y161" s="227">
        <f t="shared" si="56"/>
        <v>2</v>
      </c>
      <c r="Z161" s="227">
        <f t="shared" si="40"/>
        <v>2</v>
      </c>
      <c r="AA161" s="227">
        <f t="shared" si="41"/>
        <v>1</v>
      </c>
      <c r="AB161" s="227">
        <f t="shared" si="57"/>
        <v>2</v>
      </c>
      <c r="AC161" s="227">
        <f t="shared" si="42"/>
        <v>2</v>
      </c>
      <c r="AD161" s="227">
        <f t="shared" si="43"/>
        <v>2</v>
      </c>
      <c r="AE161" s="227">
        <f t="shared" si="44"/>
        <v>2</v>
      </c>
      <c r="AF161" s="227">
        <f t="shared" si="45"/>
        <v>1</v>
      </c>
      <c r="AG161" s="227">
        <f t="shared" si="46"/>
        <v>2</v>
      </c>
      <c r="AH161" s="227">
        <f t="shared" si="47"/>
        <v>2</v>
      </c>
      <c r="AI161" s="227">
        <f t="shared" si="48"/>
        <v>3</v>
      </c>
      <c r="AJ161" s="227">
        <f t="shared" si="49"/>
        <v>10</v>
      </c>
      <c r="AK161" s="227">
        <f t="shared" si="50"/>
        <v>10</v>
      </c>
      <c r="AL161" s="227">
        <f t="shared" si="51"/>
        <v>5</v>
      </c>
      <c r="AM161" s="227">
        <f t="shared" si="52"/>
        <v>12</v>
      </c>
      <c r="AN161" s="227">
        <f t="shared" si="53"/>
        <v>4</v>
      </c>
      <c r="AO161" s="261">
        <f t="shared" si="58"/>
        <v>62</v>
      </c>
    </row>
    <row r="162" spans="1:41" ht="15.6">
      <c r="A162">
        <f t="shared" si="54"/>
        <v>54</v>
      </c>
      <c r="B162" s="191" t="str">
        <f>C162&amp;":"&amp;COUNTIF($C$6:C162,C162)</f>
        <v>54:3</v>
      </c>
      <c r="C162" s="148">
        <f t="shared" si="55"/>
        <v>54</v>
      </c>
      <c r="D162" s="262">
        <f>'model (2)'!D162</f>
        <v>2</v>
      </c>
      <c r="E162" s="262">
        <f>'model (2)'!E162</f>
        <v>2</v>
      </c>
      <c r="F162" s="262">
        <f>'model (2)'!F162</f>
        <v>2</v>
      </c>
      <c r="G162" s="262">
        <f>'model (2)'!G162</f>
        <v>1</v>
      </c>
      <c r="H162" s="262">
        <f>'model (2)'!H162</f>
        <v>2</v>
      </c>
      <c r="I162" s="262">
        <f>'model (2)'!I162</f>
        <v>2</v>
      </c>
      <c r="J162" s="262">
        <f>'model (2)'!J162</f>
        <v>2</v>
      </c>
      <c r="K162" s="262">
        <f>'model (2)'!K162</f>
        <v>2</v>
      </c>
      <c r="L162" s="262">
        <f>'model (2)'!L162</f>
        <v>2</v>
      </c>
      <c r="M162" s="262">
        <f>'model (2)'!M162</f>
        <v>2</v>
      </c>
      <c r="N162" s="262">
        <f>'model (2)'!N162</f>
        <v>9</v>
      </c>
      <c r="O162" s="262">
        <f>'model (2)'!O162</f>
        <v>9</v>
      </c>
      <c r="P162" s="262">
        <f>'model (2)'!P162</f>
        <v>9</v>
      </c>
      <c r="Q162" s="262">
        <f>'model (2)'!Q162</f>
        <v>0</v>
      </c>
      <c r="R162" s="262">
        <f>'model (2)'!R162</f>
        <v>1</v>
      </c>
      <c r="S162" s="262">
        <f>'model (2)'!S162</f>
        <v>7</v>
      </c>
      <c r="T162" s="263"/>
      <c r="V162" s="2">
        <v>157</v>
      </c>
      <c r="W162" s="1" t="str">
        <f>X162&amp;":"&amp;COUNTIF($X$6:X162,X162)</f>
        <v>0:9</v>
      </c>
      <c r="X162" s="264">
        <f>Entry!U165</f>
        <v>0</v>
      </c>
      <c r="Y162" s="227">
        <f t="shared" si="56"/>
        <v>0</v>
      </c>
      <c r="Z162" s="227">
        <f t="shared" si="40"/>
        <v>0</v>
      </c>
      <c r="AA162" s="227">
        <f t="shared" si="41"/>
        <v>0</v>
      </c>
      <c r="AB162" s="227">
        <f t="shared" si="57"/>
        <v>0</v>
      </c>
      <c r="AC162" s="227">
        <f t="shared" si="42"/>
        <v>0</v>
      </c>
      <c r="AD162" s="227">
        <f t="shared" si="43"/>
        <v>0</v>
      </c>
      <c r="AE162" s="227">
        <f t="shared" si="44"/>
        <v>0</v>
      </c>
      <c r="AF162" s="227">
        <f t="shared" si="45"/>
        <v>0</v>
      </c>
      <c r="AG162" s="227">
        <f t="shared" si="46"/>
        <v>0</v>
      </c>
      <c r="AH162" s="227">
        <f t="shared" si="47"/>
        <v>0</v>
      </c>
      <c r="AI162" s="227">
        <f t="shared" si="48"/>
        <v>0</v>
      </c>
      <c r="AJ162" s="227">
        <f t="shared" si="49"/>
        <v>0</v>
      </c>
      <c r="AK162" s="227">
        <f t="shared" si="50"/>
        <v>0</v>
      </c>
      <c r="AL162" s="227">
        <f t="shared" si="51"/>
        <v>0</v>
      </c>
      <c r="AM162" s="227">
        <f t="shared" si="52"/>
        <v>0</v>
      </c>
      <c r="AN162" s="227">
        <f t="shared" si="53"/>
        <v>0</v>
      </c>
      <c r="AO162" s="261">
        <f t="shared" si="58"/>
        <v>0</v>
      </c>
    </row>
    <row r="163" spans="1:41" ht="15.6">
      <c r="A163">
        <f t="shared" si="54"/>
        <v>71</v>
      </c>
      <c r="B163" s="191" t="str">
        <f>C163&amp;":"&amp;COUNTIF($C$6:C163,C163)</f>
        <v>71:3</v>
      </c>
      <c r="C163" s="148">
        <f t="shared" si="55"/>
        <v>71</v>
      </c>
      <c r="D163" s="262">
        <f>'model (2)'!D163</f>
        <v>2</v>
      </c>
      <c r="E163" s="262">
        <f>'model (2)'!E163</f>
        <v>2</v>
      </c>
      <c r="F163" s="262">
        <f>'model (2)'!F163</f>
        <v>2</v>
      </c>
      <c r="G163" s="262">
        <f>'model (2)'!G163</f>
        <v>1</v>
      </c>
      <c r="H163" s="262">
        <f>'model (2)'!H163</f>
        <v>2</v>
      </c>
      <c r="I163" s="262">
        <f>'model (2)'!I163</f>
        <v>2</v>
      </c>
      <c r="J163" s="262">
        <f>'model (2)'!J163</f>
        <v>2</v>
      </c>
      <c r="K163" s="262">
        <f>'model (2)'!K163</f>
        <v>2</v>
      </c>
      <c r="L163" s="262">
        <f>'model (2)'!L163</f>
        <v>2</v>
      </c>
      <c r="M163" s="262">
        <f>'model (2)'!M163</f>
        <v>2</v>
      </c>
      <c r="N163" s="262">
        <f>'model (2)'!N163</f>
        <v>6</v>
      </c>
      <c r="O163" s="262">
        <f>'model (2)'!O163</f>
        <v>10</v>
      </c>
      <c r="P163" s="262">
        <f>'model (2)'!P163</f>
        <v>13</v>
      </c>
      <c r="Q163" s="262">
        <f>'model (2)'!Q163</f>
        <v>7</v>
      </c>
      <c r="R163" s="262">
        <f>'model (2)'!R163</f>
        <v>9</v>
      </c>
      <c r="S163" s="262">
        <f>'model (2)'!S163</f>
        <v>7</v>
      </c>
      <c r="T163" s="263"/>
      <c r="V163" s="2">
        <v>158</v>
      </c>
      <c r="W163" s="1" t="str">
        <f>X163&amp;":"&amp;COUNTIF($X$6:X163,X163)</f>
        <v>72:15</v>
      </c>
      <c r="X163" s="264">
        <f>Entry!U166</f>
        <v>72</v>
      </c>
      <c r="Y163" s="227">
        <f t="shared" si="56"/>
        <v>2</v>
      </c>
      <c r="Z163" s="227">
        <f t="shared" si="40"/>
        <v>2</v>
      </c>
      <c r="AA163" s="227">
        <f t="shared" si="41"/>
        <v>2</v>
      </c>
      <c r="AB163" s="227">
        <f t="shared" si="57"/>
        <v>1</v>
      </c>
      <c r="AC163" s="227">
        <f t="shared" si="42"/>
        <v>1</v>
      </c>
      <c r="AD163" s="227">
        <f t="shared" si="43"/>
        <v>1</v>
      </c>
      <c r="AE163" s="227">
        <f t="shared" si="44"/>
        <v>1</v>
      </c>
      <c r="AF163" s="227">
        <f t="shared" si="45"/>
        <v>1</v>
      </c>
      <c r="AG163" s="227">
        <f t="shared" si="46"/>
        <v>2</v>
      </c>
      <c r="AH163" s="227">
        <f t="shared" si="47"/>
        <v>2</v>
      </c>
      <c r="AI163" s="227">
        <f t="shared" si="48"/>
        <v>8</v>
      </c>
      <c r="AJ163" s="227">
        <f t="shared" si="49"/>
        <v>12</v>
      </c>
      <c r="AK163" s="227">
        <f t="shared" si="50"/>
        <v>7</v>
      </c>
      <c r="AL163" s="227">
        <f t="shared" si="51"/>
        <v>8</v>
      </c>
      <c r="AM163" s="227">
        <f t="shared" si="52"/>
        <v>10</v>
      </c>
      <c r="AN163" s="227">
        <f t="shared" si="53"/>
        <v>12</v>
      </c>
      <c r="AO163" s="261">
        <f t="shared" si="58"/>
        <v>72</v>
      </c>
    </row>
    <row r="164" spans="1:41" ht="15.6">
      <c r="A164">
        <f t="shared" si="54"/>
        <v>63</v>
      </c>
      <c r="B164" s="191" t="str">
        <f>C164&amp;":"&amp;COUNTIF($C$6:C164,C164)</f>
        <v>63:8</v>
      </c>
      <c r="C164" s="148">
        <f t="shared" si="55"/>
        <v>63</v>
      </c>
      <c r="D164" s="262">
        <f>'model (2)'!D164</f>
        <v>2</v>
      </c>
      <c r="E164" s="262">
        <f>'model (2)'!E164</f>
        <v>2</v>
      </c>
      <c r="F164" s="262">
        <f>'model (2)'!F164</f>
        <v>2</v>
      </c>
      <c r="G164" s="262">
        <f>'model (2)'!G164</f>
        <v>2</v>
      </c>
      <c r="H164" s="262">
        <f>'model (2)'!H164</f>
        <v>2</v>
      </c>
      <c r="I164" s="262">
        <f>'model (2)'!I164</f>
        <v>2</v>
      </c>
      <c r="J164" s="262">
        <f>'model (2)'!J164</f>
        <v>2</v>
      </c>
      <c r="K164" s="262">
        <f>'model (2)'!K164</f>
        <v>2</v>
      </c>
      <c r="L164" s="262">
        <f>'model (2)'!L164</f>
        <v>2</v>
      </c>
      <c r="M164" s="262">
        <f>'model (2)'!M164</f>
        <v>2</v>
      </c>
      <c r="N164" s="262">
        <f>'model (2)'!N164</f>
        <v>5</v>
      </c>
      <c r="O164" s="262">
        <f>'model (2)'!O164</f>
        <v>6</v>
      </c>
      <c r="P164" s="262">
        <f>'model (2)'!P164</f>
        <v>13</v>
      </c>
      <c r="Q164" s="262">
        <f>'model (2)'!Q164</f>
        <v>12</v>
      </c>
      <c r="R164" s="262">
        <f>'model (2)'!R164</f>
        <v>6</v>
      </c>
      <c r="S164" s="262">
        <f>'model (2)'!S164</f>
        <v>1</v>
      </c>
      <c r="T164" s="263"/>
      <c r="V164" s="2">
        <v>159</v>
      </c>
      <c r="W164" s="1" t="str">
        <f>X164&amp;":"&amp;COUNTIF($X$6:X164,X164)</f>
        <v>62:10</v>
      </c>
      <c r="X164" s="264">
        <f>Entry!U167</f>
        <v>62</v>
      </c>
      <c r="Y164" s="227">
        <f t="shared" si="56"/>
        <v>1</v>
      </c>
      <c r="Z164" s="227">
        <f t="shared" si="40"/>
        <v>1</v>
      </c>
      <c r="AA164" s="227">
        <f t="shared" si="41"/>
        <v>2</v>
      </c>
      <c r="AB164" s="227">
        <f t="shared" si="57"/>
        <v>2</v>
      </c>
      <c r="AC164" s="227">
        <f t="shared" si="42"/>
        <v>1</v>
      </c>
      <c r="AD164" s="227">
        <f t="shared" si="43"/>
        <v>2</v>
      </c>
      <c r="AE164" s="227">
        <f t="shared" si="44"/>
        <v>2</v>
      </c>
      <c r="AF164" s="227">
        <f t="shared" si="45"/>
        <v>1</v>
      </c>
      <c r="AG164" s="227">
        <f t="shared" si="46"/>
        <v>1</v>
      </c>
      <c r="AH164" s="227">
        <f t="shared" si="47"/>
        <v>1</v>
      </c>
      <c r="AI164" s="227">
        <f t="shared" si="48"/>
        <v>5</v>
      </c>
      <c r="AJ164" s="227">
        <f t="shared" si="49"/>
        <v>11</v>
      </c>
      <c r="AK164" s="227">
        <f t="shared" si="50"/>
        <v>7</v>
      </c>
      <c r="AL164" s="227">
        <f t="shared" si="51"/>
        <v>7</v>
      </c>
      <c r="AM164" s="227">
        <f t="shared" si="52"/>
        <v>9</v>
      </c>
      <c r="AN164" s="227">
        <f t="shared" si="53"/>
        <v>9</v>
      </c>
      <c r="AO164" s="261">
        <f t="shared" si="58"/>
        <v>62</v>
      </c>
    </row>
    <row r="165" spans="1:41" ht="15.6">
      <c r="A165">
        <f t="shared" si="54"/>
        <v>50</v>
      </c>
      <c r="B165" s="191" t="str">
        <f>C165&amp;":"&amp;COUNTIF($C$6:C165,C165)</f>
        <v>50:2</v>
      </c>
      <c r="C165" s="148">
        <f t="shared" si="55"/>
        <v>50</v>
      </c>
      <c r="D165" s="262">
        <f>'model (2)'!D165</f>
        <v>2</v>
      </c>
      <c r="E165" s="262">
        <f>'model (2)'!E165</f>
        <v>2</v>
      </c>
      <c r="F165" s="262">
        <f>'model (2)'!F165</f>
        <v>2</v>
      </c>
      <c r="G165" s="262">
        <f>'model (2)'!G165</f>
        <v>2</v>
      </c>
      <c r="H165" s="262">
        <f>'model (2)'!H165</f>
        <v>2</v>
      </c>
      <c r="I165" s="262">
        <f>'model (2)'!I165</f>
        <v>2</v>
      </c>
      <c r="J165" s="262">
        <f>'model (2)'!J165</f>
        <v>2</v>
      </c>
      <c r="K165" s="262">
        <f>'model (2)'!K165</f>
        <v>2</v>
      </c>
      <c r="L165" s="262">
        <f>'model (2)'!L165</f>
        <v>2</v>
      </c>
      <c r="M165" s="262">
        <f>'model (2)'!M165</f>
        <v>2</v>
      </c>
      <c r="N165" s="262">
        <f>'model (2)'!N165</f>
        <v>8</v>
      </c>
      <c r="O165" s="262">
        <f>'model (2)'!O165</f>
        <v>13</v>
      </c>
      <c r="P165" s="262">
        <f>'model (2)'!P165</f>
        <v>6</v>
      </c>
      <c r="Q165" s="262">
        <f>'model (2)'!Q165</f>
        <v>1</v>
      </c>
      <c r="R165" s="262">
        <f>'model (2)'!R165</f>
        <v>0</v>
      </c>
      <c r="S165" s="262">
        <f>'model (2)'!S165</f>
        <v>2</v>
      </c>
      <c r="T165" s="263"/>
      <c r="V165" s="2">
        <v>160</v>
      </c>
      <c r="W165" s="1" t="str">
        <f>X165&amp;":"&amp;COUNTIF($X$6:X165,X165)</f>
        <v>62:11</v>
      </c>
      <c r="X165" s="264">
        <f>Entry!U168</f>
        <v>62</v>
      </c>
      <c r="Y165" s="227">
        <f t="shared" si="56"/>
        <v>1</v>
      </c>
      <c r="Z165" s="227">
        <f t="shared" si="40"/>
        <v>1</v>
      </c>
      <c r="AA165" s="227">
        <f t="shared" si="41"/>
        <v>2</v>
      </c>
      <c r="AB165" s="227">
        <f t="shared" si="57"/>
        <v>2</v>
      </c>
      <c r="AC165" s="227">
        <f t="shared" si="42"/>
        <v>2</v>
      </c>
      <c r="AD165" s="227">
        <f t="shared" si="43"/>
        <v>1</v>
      </c>
      <c r="AE165" s="227">
        <f t="shared" si="44"/>
        <v>1</v>
      </c>
      <c r="AF165" s="227">
        <f t="shared" si="45"/>
        <v>1</v>
      </c>
      <c r="AG165" s="227">
        <f t="shared" si="46"/>
        <v>1</v>
      </c>
      <c r="AH165" s="227">
        <f t="shared" si="47"/>
        <v>1</v>
      </c>
      <c r="AI165" s="227">
        <f t="shared" si="48"/>
        <v>5</v>
      </c>
      <c r="AJ165" s="227">
        <f t="shared" si="49"/>
        <v>2</v>
      </c>
      <c r="AK165" s="227">
        <f t="shared" si="50"/>
        <v>13</v>
      </c>
      <c r="AL165" s="227">
        <f t="shared" si="51"/>
        <v>7</v>
      </c>
      <c r="AM165" s="227">
        <f t="shared" si="52"/>
        <v>9</v>
      </c>
      <c r="AN165" s="227">
        <f t="shared" si="53"/>
        <v>13</v>
      </c>
      <c r="AO165" s="261">
        <f t="shared" si="58"/>
        <v>62</v>
      </c>
    </row>
    <row r="166" spans="1:41" ht="15.6">
      <c r="A166">
        <f t="shared" si="54"/>
        <v>55</v>
      </c>
      <c r="B166" s="191" t="str">
        <f>C166&amp;":"&amp;COUNTIF($C$6:C166,C166)</f>
        <v>55:6</v>
      </c>
      <c r="C166" s="148">
        <f t="shared" si="55"/>
        <v>55</v>
      </c>
      <c r="D166" s="262">
        <f>'model (2)'!D166</f>
        <v>2</v>
      </c>
      <c r="E166" s="262">
        <f>'model (2)'!E166</f>
        <v>1</v>
      </c>
      <c r="F166" s="262">
        <f>'model (2)'!F166</f>
        <v>2</v>
      </c>
      <c r="G166" s="262">
        <f>'model (2)'!G166</f>
        <v>2</v>
      </c>
      <c r="H166" s="262">
        <f>'model (2)'!H166</f>
        <v>2</v>
      </c>
      <c r="I166" s="262">
        <f>'model (2)'!I166</f>
        <v>2</v>
      </c>
      <c r="J166" s="262">
        <f>'model (2)'!J166</f>
        <v>2</v>
      </c>
      <c r="K166" s="262">
        <f>'model (2)'!K166</f>
        <v>2</v>
      </c>
      <c r="L166" s="262">
        <f>'model (2)'!L166</f>
        <v>2</v>
      </c>
      <c r="M166" s="262">
        <f>'model (2)'!M166</f>
        <v>2</v>
      </c>
      <c r="N166" s="262">
        <f>'model (2)'!N166</f>
        <v>5</v>
      </c>
      <c r="O166" s="262">
        <f>'model (2)'!O166</f>
        <v>4</v>
      </c>
      <c r="P166" s="262">
        <f>'model (2)'!P166</f>
        <v>0</v>
      </c>
      <c r="Q166" s="262">
        <f>'model (2)'!Q166</f>
        <v>2</v>
      </c>
      <c r="R166" s="262">
        <f>'model (2)'!R166</f>
        <v>13</v>
      </c>
      <c r="S166" s="262">
        <f>'model (2)'!S166</f>
        <v>12</v>
      </c>
      <c r="T166" s="263"/>
      <c r="V166" s="2">
        <v>161</v>
      </c>
      <c r="W166" s="1" t="str">
        <f>X166&amp;":"&amp;COUNTIF($X$6:X166,X166)</f>
        <v>63:11</v>
      </c>
      <c r="X166" s="264">
        <f>Entry!U169</f>
        <v>63</v>
      </c>
      <c r="Y166" s="227">
        <f t="shared" si="56"/>
        <v>2</v>
      </c>
      <c r="Z166" s="227">
        <f t="shared" si="40"/>
        <v>2</v>
      </c>
      <c r="AA166" s="227">
        <f t="shared" si="41"/>
        <v>2</v>
      </c>
      <c r="AB166" s="227">
        <f t="shared" si="57"/>
        <v>2</v>
      </c>
      <c r="AC166" s="227">
        <f t="shared" si="42"/>
        <v>2</v>
      </c>
      <c r="AD166" s="227">
        <f t="shared" si="43"/>
        <v>2</v>
      </c>
      <c r="AE166" s="227">
        <f t="shared" si="44"/>
        <v>2</v>
      </c>
      <c r="AF166" s="227">
        <f t="shared" si="45"/>
        <v>2</v>
      </c>
      <c r="AG166" s="227">
        <f t="shared" si="46"/>
        <v>2</v>
      </c>
      <c r="AH166" s="227">
        <f t="shared" si="47"/>
        <v>2</v>
      </c>
      <c r="AI166" s="227">
        <f t="shared" si="48"/>
        <v>8</v>
      </c>
      <c r="AJ166" s="227">
        <f t="shared" si="49"/>
        <v>2</v>
      </c>
      <c r="AK166" s="227">
        <f t="shared" si="50"/>
        <v>13</v>
      </c>
      <c r="AL166" s="227">
        <f t="shared" si="51"/>
        <v>11</v>
      </c>
      <c r="AM166" s="227">
        <f t="shared" si="52"/>
        <v>7</v>
      </c>
      <c r="AN166" s="227">
        <f t="shared" si="53"/>
        <v>2</v>
      </c>
      <c r="AO166" s="261">
        <f t="shared" si="58"/>
        <v>63</v>
      </c>
    </row>
    <row r="167" spans="1:41" ht="15.6">
      <c r="A167">
        <f t="shared" si="54"/>
        <v>59</v>
      </c>
      <c r="B167" s="191" t="str">
        <f>C167&amp;":"&amp;COUNTIF($C$6:C167,C167)</f>
        <v>59:6</v>
      </c>
      <c r="C167" s="148">
        <f t="shared" si="55"/>
        <v>59</v>
      </c>
      <c r="D167" s="262">
        <f>'model (2)'!D167</f>
        <v>2</v>
      </c>
      <c r="E167" s="262">
        <f>'model (2)'!E167</f>
        <v>1</v>
      </c>
      <c r="F167" s="262">
        <f>'model (2)'!F167</f>
        <v>2</v>
      </c>
      <c r="G167" s="262">
        <f>'model (2)'!G167</f>
        <v>1</v>
      </c>
      <c r="H167" s="262">
        <f>'model (2)'!H167</f>
        <v>2</v>
      </c>
      <c r="I167" s="262">
        <f>'model (2)'!I167</f>
        <v>2</v>
      </c>
      <c r="J167" s="262">
        <f>'model (2)'!J167</f>
        <v>2</v>
      </c>
      <c r="K167" s="262">
        <f>'model (2)'!K167</f>
        <v>2</v>
      </c>
      <c r="L167" s="262">
        <f>'model (2)'!L167</f>
        <v>2</v>
      </c>
      <c r="M167" s="262">
        <f>'model (2)'!M167</f>
        <v>2</v>
      </c>
      <c r="N167" s="262">
        <f>'model (2)'!N167</f>
        <v>8</v>
      </c>
      <c r="O167" s="262">
        <f>'model (2)'!O167</f>
        <v>6</v>
      </c>
      <c r="P167" s="262">
        <f>'model (2)'!P167</f>
        <v>13</v>
      </c>
      <c r="Q167" s="262">
        <f>'model (2)'!Q167</f>
        <v>11</v>
      </c>
      <c r="R167" s="262">
        <f>'model (2)'!R167</f>
        <v>1</v>
      </c>
      <c r="S167" s="262">
        <f>'model (2)'!S167</f>
        <v>2</v>
      </c>
      <c r="T167" s="263"/>
      <c r="V167" s="2">
        <v>162</v>
      </c>
      <c r="W167" s="1" t="str">
        <f>X167&amp;":"&amp;COUNTIF($X$6:X167,X167)</f>
        <v>67:8</v>
      </c>
      <c r="X167" s="264">
        <f>Entry!U170</f>
        <v>67</v>
      </c>
      <c r="Y167" s="227">
        <f t="shared" si="56"/>
        <v>2</v>
      </c>
      <c r="Z167" s="227">
        <f t="shared" si="40"/>
        <v>2</v>
      </c>
      <c r="AA167" s="227">
        <f t="shared" si="41"/>
        <v>1</v>
      </c>
      <c r="AB167" s="227">
        <f t="shared" si="57"/>
        <v>2</v>
      </c>
      <c r="AC167" s="227">
        <f t="shared" si="42"/>
        <v>1</v>
      </c>
      <c r="AD167" s="227">
        <f t="shared" si="43"/>
        <v>2</v>
      </c>
      <c r="AE167" s="227">
        <f t="shared" si="44"/>
        <v>2</v>
      </c>
      <c r="AF167" s="227">
        <f t="shared" si="45"/>
        <v>1</v>
      </c>
      <c r="AG167" s="227">
        <f t="shared" si="46"/>
        <v>1</v>
      </c>
      <c r="AH167" s="227">
        <f t="shared" si="47"/>
        <v>1</v>
      </c>
      <c r="AI167" s="227">
        <f t="shared" si="48"/>
        <v>9</v>
      </c>
      <c r="AJ167" s="227">
        <f t="shared" si="49"/>
        <v>6</v>
      </c>
      <c r="AK167" s="227">
        <f t="shared" si="50"/>
        <v>11</v>
      </c>
      <c r="AL167" s="227">
        <f t="shared" si="51"/>
        <v>13</v>
      </c>
      <c r="AM167" s="227">
        <f t="shared" si="52"/>
        <v>1</v>
      </c>
      <c r="AN167" s="227">
        <f t="shared" si="53"/>
        <v>12</v>
      </c>
      <c r="AO167" s="261">
        <f t="shared" si="58"/>
        <v>67</v>
      </c>
    </row>
    <row r="168" spans="1:41" ht="15.6">
      <c r="A168">
        <f t="shared" si="54"/>
        <v>70</v>
      </c>
      <c r="B168" s="191" t="str">
        <f>C168&amp;":"&amp;COUNTIF($C$6:C168,C168)</f>
        <v>70:4</v>
      </c>
      <c r="C168" s="148">
        <f t="shared" si="55"/>
        <v>70</v>
      </c>
      <c r="D168" s="262">
        <f>'model (2)'!D168</f>
        <v>2</v>
      </c>
      <c r="E168" s="262">
        <f>'model (2)'!E168</f>
        <v>1</v>
      </c>
      <c r="F168" s="262">
        <f>'model (2)'!F168</f>
        <v>2</v>
      </c>
      <c r="G168" s="262">
        <f>'model (2)'!G168</f>
        <v>1</v>
      </c>
      <c r="H168" s="262">
        <f>'model (2)'!H168</f>
        <v>2</v>
      </c>
      <c r="I168" s="262">
        <f>'model (2)'!I168</f>
        <v>2</v>
      </c>
      <c r="J168" s="262">
        <f>'model (2)'!J168</f>
        <v>2</v>
      </c>
      <c r="K168" s="262">
        <f>'model (2)'!K168</f>
        <v>2</v>
      </c>
      <c r="L168" s="262">
        <f>'model (2)'!L168</f>
        <v>2</v>
      </c>
      <c r="M168" s="262">
        <f>'model (2)'!M168</f>
        <v>2</v>
      </c>
      <c r="N168" s="262">
        <f>'model (2)'!N168</f>
        <v>6</v>
      </c>
      <c r="O168" s="262">
        <f>'model (2)'!O168</f>
        <v>9</v>
      </c>
      <c r="P168" s="262">
        <f>'model (2)'!P168</f>
        <v>8</v>
      </c>
      <c r="Q168" s="262">
        <f>'model (2)'!Q168</f>
        <v>11</v>
      </c>
      <c r="R168" s="262">
        <f>'model (2)'!R168</f>
        <v>8</v>
      </c>
      <c r="S168" s="262">
        <f>'model (2)'!S168</f>
        <v>10</v>
      </c>
      <c r="T168" s="263"/>
      <c r="V168" s="2">
        <v>163</v>
      </c>
      <c r="W168" s="1"/>
      <c r="X168" s="264">
        <f>Entry!U171</f>
        <v>63</v>
      </c>
      <c r="Y168" s="227">
        <f t="shared" si="56"/>
        <v>2</v>
      </c>
      <c r="Z168" s="227">
        <f t="shared" si="40"/>
        <v>2</v>
      </c>
      <c r="AA168" s="227">
        <f t="shared" si="41"/>
        <v>2</v>
      </c>
      <c r="AB168" s="227">
        <f t="shared" si="57"/>
        <v>2</v>
      </c>
      <c r="AC168" s="227">
        <f t="shared" si="42"/>
        <v>2</v>
      </c>
      <c r="AD168" s="227">
        <f t="shared" si="43"/>
        <v>2</v>
      </c>
      <c r="AE168" s="227">
        <f t="shared" si="44"/>
        <v>2</v>
      </c>
      <c r="AF168" s="227">
        <f t="shared" si="45"/>
        <v>2</v>
      </c>
      <c r="AG168" s="227">
        <f t="shared" si="46"/>
        <v>2</v>
      </c>
      <c r="AH168" s="227">
        <f t="shared" si="47"/>
        <v>2</v>
      </c>
      <c r="AI168" s="227">
        <f t="shared" si="48"/>
        <v>8</v>
      </c>
      <c r="AJ168" s="227">
        <f t="shared" si="49"/>
        <v>2</v>
      </c>
      <c r="AK168" s="227">
        <f t="shared" si="50"/>
        <v>13</v>
      </c>
      <c r="AL168" s="227">
        <f t="shared" si="51"/>
        <v>11</v>
      </c>
      <c r="AM168" s="227">
        <f t="shared" si="52"/>
        <v>7</v>
      </c>
      <c r="AN168" s="227">
        <f t="shared" si="53"/>
        <v>2</v>
      </c>
      <c r="AO168" s="261">
        <f t="shared" si="58"/>
        <v>63</v>
      </c>
    </row>
    <row r="169" spans="1:41" ht="15.6">
      <c r="A169">
        <f t="shared" si="54"/>
        <v>60</v>
      </c>
      <c r="B169" s="191" t="str">
        <f>C169&amp;":"&amp;COUNTIF($C$6:C169,C169)</f>
        <v>60:2</v>
      </c>
      <c r="C169" s="148">
        <f t="shared" si="55"/>
        <v>60</v>
      </c>
      <c r="D169" s="262">
        <f>'model (2)'!D169</f>
        <v>2</v>
      </c>
      <c r="E169" s="262">
        <f>'model (2)'!E169</f>
        <v>2</v>
      </c>
      <c r="F169" s="262">
        <f>'model (2)'!F169</f>
        <v>2</v>
      </c>
      <c r="G169" s="262">
        <f>'model (2)'!G169</f>
        <v>1</v>
      </c>
      <c r="H169" s="262">
        <f>'model (2)'!H169</f>
        <v>2</v>
      </c>
      <c r="I169" s="262">
        <f>'model (2)'!I169</f>
        <v>2</v>
      </c>
      <c r="J169" s="262">
        <f>'model (2)'!J169</f>
        <v>2</v>
      </c>
      <c r="K169" s="262">
        <f>'model (2)'!K169</f>
        <v>2</v>
      </c>
      <c r="L169" s="262">
        <f>'model (2)'!L169</f>
        <v>2</v>
      </c>
      <c r="M169" s="262">
        <f>'model (2)'!M169</f>
        <v>2</v>
      </c>
      <c r="N169" s="262">
        <f>'model (2)'!N169</f>
        <v>5</v>
      </c>
      <c r="O169" s="262">
        <f>'model (2)'!O169</f>
        <v>2</v>
      </c>
      <c r="P169" s="262">
        <f>'model (2)'!P169</f>
        <v>11</v>
      </c>
      <c r="Q169" s="262">
        <f>'model (2)'!Q169</f>
        <v>8</v>
      </c>
      <c r="R169" s="262">
        <f>'model (2)'!R169</f>
        <v>2</v>
      </c>
      <c r="S169" s="262">
        <f>'model (2)'!S169</f>
        <v>13</v>
      </c>
      <c r="T169" s="263"/>
      <c r="V169" s="2">
        <v>164</v>
      </c>
      <c r="W169" s="1" t="str">
        <f>X169&amp;":"&amp;COUNTIF($X$6:X169,X169)</f>
        <v>48:7</v>
      </c>
      <c r="X169" s="264">
        <f>Entry!U172</f>
        <v>48</v>
      </c>
      <c r="Y169" s="227">
        <f t="shared" si="56"/>
        <v>1</v>
      </c>
      <c r="Z169" s="227">
        <f t="shared" si="40"/>
        <v>2</v>
      </c>
      <c r="AA169" s="227">
        <f t="shared" si="41"/>
        <v>1</v>
      </c>
      <c r="AB169" s="227">
        <f t="shared" si="57"/>
        <v>2</v>
      </c>
      <c r="AC169" s="227">
        <f t="shared" si="42"/>
        <v>1</v>
      </c>
      <c r="AD169" s="227">
        <f t="shared" si="43"/>
        <v>2</v>
      </c>
      <c r="AE169" s="227">
        <f t="shared" si="44"/>
        <v>1</v>
      </c>
      <c r="AF169" s="227">
        <f t="shared" si="45"/>
        <v>2</v>
      </c>
      <c r="AG169" s="227">
        <f t="shared" si="46"/>
        <v>1</v>
      </c>
      <c r="AH169" s="227">
        <f t="shared" si="47"/>
        <v>1</v>
      </c>
      <c r="AI169" s="227">
        <f t="shared" si="48"/>
        <v>0</v>
      </c>
      <c r="AJ169" s="227">
        <f t="shared" si="49"/>
        <v>5</v>
      </c>
      <c r="AK169" s="227">
        <f t="shared" si="50"/>
        <v>12</v>
      </c>
      <c r="AL169" s="227">
        <f t="shared" si="51"/>
        <v>6</v>
      </c>
      <c r="AM169" s="227">
        <f t="shared" si="52"/>
        <v>3</v>
      </c>
      <c r="AN169" s="227">
        <f t="shared" si="53"/>
        <v>8</v>
      </c>
      <c r="AO169" s="261">
        <f t="shared" si="58"/>
        <v>48</v>
      </c>
    </row>
    <row r="170" spans="1:41" ht="15.6">
      <c r="A170">
        <f t="shared" si="54"/>
        <v>59</v>
      </c>
      <c r="B170" s="191" t="str">
        <f>C170&amp;":"&amp;COUNTIF($C$6:C170,C170)</f>
        <v>59:7</v>
      </c>
      <c r="C170" s="148">
        <f t="shared" si="55"/>
        <v>59</v>
      </c>
      <c r="D170" s="262">
        <f>'model (2)'!D170</f>
        <v>2</v>
      </c>
      <c r="E170" s="262">
        <f>'model (2)'!E170</f>
        <v>1</v>
      </c>
      <c r="F170" s="262">
        <f>'model (2)'!F170</f>
        <v>2</v>
      </c>
      <c r="G170" s="262">
        <f>'model (2)'!G170</f>
        <v>1</v>
      </c>
      <c r="H170" s="262">
        <f>'model (2)'!H170</f>
        <v>2</v>
      </c>
      <c r="I170" s="262">
        <f>'model (2)'!I170</f>
        <v>2</v>
      </c>
      <c r="J170" s="262">
        <f>'model (2)'!J170</f>
        <v>2</v>
      </c>
      <c r="K170" s="262">
        <f>'model (2)'!K170</f>
        <v>2</v>
      </c>
      <c r="L170" s="262">
        <f>'model (2)'!L170</f>
        <v>2</v>
      </c>
      <c r="M170" s="262">
        <f>'model (2)'!M170</f>
        <v>2</v>
      </c>
      <c r="N170" s="262">
        <f>'model (2)'!N170</f>
        <v>8</v>
      </c>
      <c r="O170" s="262">
        <f>'model (2)'!O170</f>
        <v>5</v>
      </c>
      <c r="P170" s="262">
        <f>'model (2)'!P170</f>
        <v>6</v>
      </c>
      <c r="Q170" s="262">
        <f>'model (2)'!Q170</f>
        <v>5</v>
      </c>
      <c r="R170" s="262">
        <f>'model (2)'!R170</f>
        <v>10</v>
      </c>
      <c r="S170" s="262">
        <f>'model (2)'!S170</f>
        <v>7</v>
      </c>
      <c r="T170" s="263"/>
      <c r="V170" s="2">
        <v>165</v>
      </c>
      <c r="W170" s="1" t="str">
        <f>X170&amp;":"&amp;COUNTIF($X$6:X170,X170)</f>
        <v>58:5</v>
      </c>
      <c r="X170" s="264">
        <f>Entry!U173</f>
        <v>58</v>
      </c>
      <c r="Y170" s="227">
        <f t="shared" si="56"/>
        <v>1</v>
      </c>
      <c r="Z170" s="227">
        <f t="shared" si="40"/>
        <v>1</v>
      </c>
      <c r="AA170" s="227">
        <f t="shared" si="41"/>
        <v>1</v>
      </c>
      <c r="AB170" s="227">
        <f t="shared" si="57"/>
        <v>1</v>
      </c>
      <c r="AC170" s="227">
        <f t="shared" si="42"/>
        <v>1</v>
      </c>
      <c r="AD170" s="227">
        <f t="shared" si="43"/>
        <v>1</v>
      </c>
      <c r="AE170" s="227">
        <f t="shared" si="44"/>
        <v>1</v>
      </c>
      <c r="AF170" s="227">
        <f t="shared" si="45"/>
        <v>1</v>
      </c>
      <c r="AG170" s="227">
        <f t="shared" si="46"/>
        <v>1</v>
      </c>
      <c r="AH170" s="227">
        <f t="shared" si="47"/>
        <v>2</v>
      </c>
      <c r="AI170" s="227">
        <f t="shared" si="48"/>
        <v>7</v>
      </c>
      <c r="AJ170" s="227">
        <f t="shared" si="49"/>
        <v>9</v>
      </c>
      <c r="AK170" s="227">
        <f t="shared" si="50"/>
        <v>9</v>
      </c>
      <c r="AL170" s="227">
        <f t="shared" si="51"/>
        <v>7</v>
      </c>
      <c r="AM170" s="227">
        <f t="shared" si="52"/>
        <v>7</v>
      </c>
      <c r="AN170" s="227">
        <f t="shared" si="53"/>
        <v>8</v>
      </c>
      <c r="AO170" s="261">
        <f t="shared" si="58"/>
        <v>58</v>
      </c>
    </row>
    <row r="171" spans="1:41" ht="15.6">
      <c r="A171">
        <f t="shared" si="54"/>
        <v>55</v>
      </c>
      <c r="B171" s="191" t="str">
        <f>C171&amp;":"&amp;COUNTIF($C$6:C171,C171)</f>
        <v>55:7</v>
      </c>
      <c r="C171" s="148">
        <f t="shared" si="55"/>
        <v>55</v>
      </c>
      <c r="D171" s="262">
        <f>'model (2)'!D171</f>
        <v>2</v>
      </c>
      <c r="E171" s="262">
        <f>'model (2)'!E171</f>
        <v>2</v>
      </c>
      <c r="F171" s="262">
        <f>'model (2)'!F171</f>
        <v>2</v>
      </c>
      <c r="G171" s="262">
        <f>'model (2)'!G171</f>
        <v>1</v>
      </c>
      <c r="H171" s="262">
        <f>'model (2)'!H171</f>
        <v>2</v>
      </c>
      <c r="I171" s="262">
        <f>'model (2)'!I171</f>
        <v>2</v>
      </c>
      <c r="J171" s="262">
        <f>'model (2)'!J171</f>
        <v>2</v>
      </c>
      <c r="K171" s="262">
        <f>'model (2)'!K171</f>
        <v>2</v>
      </c>
      <c r="L171" s="262">
        <f>'model (2)'!L171</f>
        <v>2</v>
      </c>
      <c r="M171" s="262">
        <f>'model (2)'!M171</f>
        <v>2</v>
      </c>
      <c r="N171" s="262">
        <f>'model (2)'!N171</f>
        <v>9</v>
      </c>
      <c r="O171" s="262">
        <f>'model (2)'!O171</f>
        <v>6</v>
      </c>
      <c r="P171" s="262">
        <f>'model (2)'!P171</f>
        <v>8</v>
      </c>
      <c r="Q171" s="262">
        <f>'model (2)'!Q171</f>
        <v>13</v>
      </c>
      <c r="R171" s="262">
        <f>'model (2)'!R171</f>
        <v>0</v>
      </c>
      <c r="S171" s="262">
        <f>'model (2)'!S171</f>
        <v>0</v>
      </c>
      <c r="T171" s="263"/>
      <c r="V171" s="2">
        <v>166</v>
      </c>
      <c r="W171" s="1" t="str">
        <f>X171&amp;":"&amp;COUNTIF($X$6:X171,X171)</f>
        <v>75:6</v>
      </c>
      <c r="X171" s="264">
        <f>Entry!U174</f>
        <v>75</v>
      </c>
      <c r="Y171" s="227">
        <f t="shared" si="56"/>
        <v>1</v>
      </c>
      <c r="Z171" s="227">
        <f t="shared" si="40"/>
        <v>1</v>
      </c>
      <c r="AA171" s="227">
        <f t="shared" si="41"/>
        <v>1</v>
      </c>
      <c r="AB171" s="227">
        <f t="shared" si="57"/>
        <v>1</v>
      </c>
      <c r="AC171" s="227">
        <f t="shared" si="42"/>
        <v>1</v>
      </c>
      <c r="AD171" s="227">
        <f t="shared" si="43"/>
        <v>1</v>
      </c>
      <c r="AE171" s="227">
        <f t="shared" si="44"/>
        <v>2</v>
      </c>
      <c r="AF171" s="227">
        <f t="shared" si="45"/>
        <v>1</v>
      </c>
      <c r="AG171" s="227">
        <f t="shared" si="46"/>
        <v>2</v>
      </c>
      <c r="AH171" s="227">
        <f t="shared" si="47"/>
        <v>2</v>
      </c>
      <c r="AI171" s="227">
        <f t="shared" si="48"/>
        <v>6</v>
      </c>
      <c r="AJ171" s="227">
        <f t="shared" si="49"/>
        <v>13</v>
      </c>
      <c r="AK171" s="227">
        <f t="shared" si="50"/>
        <v>14</v>
      </c>
      <c r="AL171" s="227">
        <f t="shared" si="51"/>
        <v>9</v>
      </c>
      <c r="AM171" s="227">
        <f t="shared" si="52"/>
        <v>9</v>
      </c>
      <c r="AN171" s="227">
        <f t="shared" si="53"/>
        <v>11</v>
      </c>
      <c r="AO171" s="261">
        <f t="shared" si="58"/>
        <v>75</v>
      </c>
    </row>
    <row r="172" spans="1:41" ht="15.6">
      <c r="A172">
        <f t="shared" si="54"/>
        <v>59</v>
      </c>
      <c r="B172" s="191" t="str">
        <f>C172&amp;":"&amp;COUNTIF($C$6:C172,C172)</f>
        <v>59:8</v>
      </c>
      <c r="C172" s="148">
        <f t="shared" si="55"/>
        <v>59</v>
      </c>
      <c r="D172" s="262">
        <f>'model (2)'!D172</f>
        <v>2</v>
      </c>
      <c r="E172" s="262">
        <f>'model (2)'!E172</f>
        <v>2</v>
      </c>
      <c r="F172" s="262">
        <f>'model (2)'!F172</f>
        <v>2</v>
      </c>
      <c r="G172" s="262">
        <f>'model (2)'!G172</f>
        <v>2</v>
      </c>
      <c r="H172" s="262">
        <f>'model (2)'!H172</f>
        <v>2</v>
      </c>
      <c r="I172" s="262">
        <f>'model (2)'!I172</f>
        <v>2</v>
      </c>
      <c r="J172" s="262">
        <f>'model (2)'!J172</f>
        <v>2</v>
      </c>
      <c r="K172" s="262">
        <f>'model (2)'!K172</f>
        <v>2</v>
      </c>
      <c r="L172" s="262">
        <f>'model (2)'!L172</f>
        <v>2</v>
      </c>
      <c r="M172" s="262">
        <f>'model (2)'!M172</f>
        <v>2</v>
      </c>
      <c r="N172" s="262">
        <f>'model (2)'!N172</f>
        <v>9</v>
      </c>
      <c r="O172" s="262">
        <f>'model (2)'!O172</f>
        <v>5</v>
      </c>
      <c r="P172" s="262">
        <f>'model (2)'!P172</f>
        <v>13</v>
      </c>
      <c r="Q172" s="262">
        <f>'model (2)'!Q172</f>
        <v>2</v>
      </c>
      <c r="R172" s="262">
        <f>'model (2)'!R172</f>
        <v>7</v>
      </c>
      <c r="S172" s="262">
        <f>'model (2)'!S172</f>
        <v>3</v>
      </c>
      <c r="T172" s="263"/>
      <c r="V172" s="2">
        <v>167</v>
      </c>
      <c r="W172" s="1" t="str">
        <f>X172&amp;":"&amp;COUNTIF($X$6:X172,X172)</f>
        <v>63:13</v>
      </c>
      <c r="X172" s="264">
        <f>Entry!U175</f>
        <v>63</v>
      </c>
      <c r="Y172" s="227">
        <f t="shared" si="56"/>
        <v>2</v>
      </c>
      <c r="Z172" s="227">
        <f t="shared" si="40"/>
        <v>2</v>
      </c>
      <c r="AA172" s="227">
        <f t="shared" si="41"/>
        <v>2</v>
      </c>
      <c r="AB172" s="227">
        <f t="shared" si="57"/>
        <v>2</v>
      </c>
      <c r="AC172" s="227">
        <f t="shared" si="42"/>
        <v>2</v>
      </c>
      <c r="AD172" s="227">
        <f t="shared" si="43"/>
        <v>2</v>
      </c>
      <c r="AE172" s="227">
        <f t="shared" si="44"/>
        <v>2</v>
      </c>
      <c r="AF172" s="227">
        <f t="shared" si="45"/>
        <v>2</v>
      </c>
      <c r="AG172" s="227">
        <f t="shared" si="46"/>
        <v>2</v>
      </c>
      <c r="AH172" s="227">
        <f t="shared" si="47"/>
        <v>2</v>
      </c>
      <c r="AI172" s="227">
        <f t="shared" si="48"/>
        <v>8</v>
      </c>
      <c r="AJ172" s="227">
        <f t="shared" si="49"/>
        <v>2</v>
      </c>
      <c r="AK172" s="227">
        <f t="shared" si="50"/>
        <v>13</v>
      </c>
      <c r="AL172" s="227">
        <f t="shared" si="51"/>
        <v>11</v>
      </c>
      <c r="AM172" s="227">
        <f t="shared" si="52"/>
        <v>7</v>
      </c>
      <c r="AN172" s="227">
        <f t="shared" si="53"/>
        <v>2</v>
      </c>
      <c r="AO172" s="261">
        <f t="shared" si="58"/>
        <v>63</v>
      </c>
    </row>
    <row r="173" spans="1:41" ht="15.6">
      <c r="A173">
        <f t="shared" si="54"/>
        <v>55</v>
      </c>
      <c r="B173" s="191" t="str">
        <f>C173&amp;":"&amp;COUNTIF($C$6:C173,C173)</f>
        <v>55:8</v>
      </c>
      <c r="C173" s="148">
        <f t="shared" si="55"/>
        <v>55</v>
      </c>
      <c r="D173" s="262">
        <f>'model (2)'!D173</f>
        <v>2</v>
      </c>
      <c r="E173" s="262">
        <f>'model (2)'!E173</f>
        <v>2</v>
      </c>
      <c r="F173" s="262">
        <f>'model (2)'!F173</f>
        <v>2</v>
      </c>
      <c r="G173" s="262">
        <f>'model (2)'!G173</f>
        <v>2</v>
      </c>
      <c r="H173" s="262">
        <f>'model (2)'!H173</f>
        <v>2</v>
      </c>
      <c r="I173" s="262">
        <f>'model (2)'!I173</f>
        <v>2</v>
      </c>
      <c r="J173" s="262">
        <f>'model (2)'!J173</f>
        <v>2</v>
      </c>
      <c r="K173" s="262">
        <f>'model (2)'!K173</f>
        <v>2</v>
      </c>
      <c r="L173" s="262">
        <f>'model (2)'!L173</f>
        <v>2</v>
      </c>
      <c r="M173" s="262">
        <f>'model (2)'!M173</f>
        <v>2</v>
      </c>
      <c r="N173" s="262">
        <f>'model (2)'!N173</f>
        <v>9</v>
      </c>
      <c r="O173" s="262">
        <f>'model (2)'!O173</f>
        <v>3</v>
      </c>
      <c r="P173" s="262">
        <f>'model (2)'!P173</f>
        <v>4</v>
      </c>
      <c r="Q173" s="262">
        <f>'model (2)'!Q173</f>
        <v>3</v>
      </c>
      <c r="R173" s="262">
        <f>'model (2)'!R173</f>
        <v>12</v>
      </c>
      <c r="S173" s="262">
        <f>'model (2)'!S173</f>
        <v>4</v>
      </c>
      <c r="T173" s="263"/>
      <c r="V173" s="2">
        <v>168</v>
      </c>
      <c r="W173" s="1" t="str">
        <f>X173&amp;":"&amp;COUNTIF($X$6:X173,X173)</f>
        <v>50:5</v>
      </c>
      <c r="X173" s="264">
        <f>Entry!U176</f>
        <v>50</v>
      </c>
      <c r="Y173" s="227">
        <f t="shared" si="56"/>
        <v>1</v>
      </c>
      <c r="Z173" s="227">
        <f t="shared" si="40"/>
        <v>2</v>
      </c>
      <c r="AA173" s="227">
        <f t="shared" si="41"/>
        <v>1</v>
      </c>
      <c r="AB173" s="227">
        <f t="shared" si="57"/>
        <v>1</v>
      </c>
      <c r="AC173" s="227">
        <f t="shared" si="42"/>
        <v>1</v>
      </c>
      <c r="AD173" s="227">
        <f t="shared" si="43"/>
        <v>1</v>
      </c>
      <c r="AE173" s="227">
        <f t="shared" si="44"/>
        <v>2</v>
      </c>
      <c r="AF173" s="227">
        <f t="shared" si="45"/>
        <v>2</v>
      </c>
      <c r="AG173" s="227">
        <f t="shared" si="46"/>
        <v>2</v>
      </c>
      <c r="AH173" s="227">
        <f t="shared" si="47"/>
        <v>2</v>
      </c>
      <c r="AI173" s="227">
        <f t="shared" si="48"/>
        <v>9</v>
      </c>
      <c r="AJ173" s="227">
        <f t="shared" si="49"/>
        <v>3</v>
      </c>
      <c r="AK173" s="227">
        <f t="shared" si="50"/>
        <v>6</v>
      </c>
      <c r="AL173" s="227">
        <f t="shared" si="51"/>
        <v>2</v>
      </c>
      <c r="AM173" s="227">
        <f t="shared" si="52"/>
        <v>14</v>
      </c>
      <c r="AN173" s="227">
        <f t="shared" si="53"/>
        <v>1</v>
      </c>
      <c r="AO173" s="261">
        <f t="shared" si="58"/>
        <v>50</v>
      </c>
    </row>
    <row r="174" spans="1:41" ht="15.6">
      <c r="A174">
        <f t="shared" si="54"/>
        <v>67</v>
      </c>
      <c r="B174" s="191" t="str">
        <f>C174&amp;":"&amp;COUNTIF($C$6:C174,C174)</f>
        <v>67:6</v>
      </c>
      <c r="C174" s="148">
        <f t="shared" si="55"/>
        <v>67</v>
      </c>
      <c r="D174" s="262">
        <f>'model (2)'!D174</f>
        <v>2</v>
      </c>
      <c r="E174" s="262">
        <f>'model (2)'!E174</f>
        <v>2</v>
      </c>
      <c r="F174" s="262">
        <f>'model (2)'!F174</f>
        <v>2</v>
      </c>
      <c r="G174" s="262">
        <f>'model (2)'!G174</f>
        <v>2</v>
      </c>
      <c r="H174" s="262">
        <f>'model (2)'!H174</f>
        <v>2</v>
      </c>
      <c r="I174" s="262">
        <f>'model (2)'!I174</f>
        <v>2</v>
      </c>
      <c r="J174" s="262">
        <f>'model (2)'!J174</f>
        <v>2</v>
      </c>
      <c r="K174" s="262">
        <f>'model (2)'!K174</f>
        <v>2</v>
      </c>
      <c r="L174" s="262">
        <f>'model (2)'!L174</f>
        <v>2</v>
      </c>
      <c r="M174" s="262">
        <f>'model (2)'!M174</f>
        <v>2</v>
      </c>
      <c r="N174" s="262">
        <f>'model (2)'!N174</f>
        <v>10</v>
      </c>
      <c r="O174" s="262">
        <f>'model (2)'!O174</f>
        <v>5</v>
      </c>
      <c r="P174" s="262">
        <f>'model (2)'!P174</f>
        <v>7</v>
      </c>
      <c r="Q174" s="262">
        <f>'model (2)'!Q174</f>
        <v>0</v>
      </c>
      <c r="R174" s="262">
        <f>'model (2)'!R174</f>
        <v>13</v>
      </c>
      <c r="S174" s="262">
        <f>'model (2)'!S174</f>
        <v>12</v>
      </c>
      <c r="T174" s="263"/>
      <c r="V174" s="2">
        <v>169</v>
      </c>
      <c r="W174" s="1" t="str">
        <f>X174&amp;":"&amp;COUNTIF($X$6:X174,X174)</f>
        <v>72:16</v>
      </c>
      <c r="X174" s="264">
        <f>Entry!U177</f>
        <v>72</v>
      </c>
      <c r="Y174" s="227">
        <f t="shared" si="56"/>
        <v>1</v>
      </c>
      <c r="Z174" s="227">
        <f t="shared" si="40"/>
        <v>1</v>
      </c>
      <c r="AA174" s="227">
        <f t="shared" si="41"/>
        <v>2</v>
      </c>
      <c r="AB174" s="227">
        <f t="shared" si="57"/>
        <v>2</v>
      </c>
      <c r="AC174" s="227">
        <f t="shared" si="42"/>
        <v>2</v>
      </c>
      <c r="AD174" s="227">
        <f t="shared" si="43"/>
        <v>1</v>
      </c>
      <c r="AE174" s="227">
        <f t="shared" si="44"/>
        <v>1</v>
      </c>
      <c r="AF174" s="227">
        <f t="shared" si="45"/>
        <v>2</v>
      </c>
      <c r="AG174" s="227">
        <f t="shared" si="46"/>
        <v>2</v>
      </c>
      <c r="AH174" s="227">
        <f t="shared" si="47"/>
        <v>2</v>
      </c>
      <c r="AI174" s="227">
        <f t="shared" si="48"/>
        <v>4</v>
      </c>
      <c r="AJ174" s="227">
        <f t="shared" si="49"/>
        <v>13</v>
      </c>
      <c r="AK174" s="227">
        <f t="shared" si="50"/>
        <v>8</v>
      </c>
      <c r="AL174" s="227">
        <f t="shared" si="51"/>
        <v>14</v>
      </c>
      <c r="AM174" s="227">
        <f t="shared" si="52"/>
        <v>8</v>
      </c>
      <c r="AN174" s="227">
        <f t="shared" si="53"/>
        <v>9</v>
      </c>
      <c r="AO174" s="261">
        <f t="shared" si="58"/>
        <v>72</v>
      </c>
    </row>
    <row r="175" spans="1:41" ht="15.6">
      <c r="A175">
        <f t="shared" si="54"/>
        <v>83</v>
      </c>
      <c r="B175" s="191" t="str">
        <f>C175&amp;":"&amp;COUNTIF($C$6:C175,C175)</f>
        <v>83:1</v>
      </c>
      <c r="C175" s="148">
        <f t="shared" si="55"/>
        <v>83</v>
      </c>
      <c r="D175" s="262">
        <f>'model (2)'!D175</f>
        <v>2</v>
      </c>
      <c r="E175" s="262">
        <f>'model (2)'!E175</f>
        <v>2</v>
      </c>
      <c r="F175" s="262">
        <f>'model (2)'!F175</f>
        <v>2</v>
      </c>
      <c r="G175" s="262">
        <f>'model (2)'!G175</f>
        <v>2</v>
      </c>
      <c r="H175" s="262">
        <f>'model (2)'!H175</f>
        <v>2</v>
      </c>
      <c r="I175" s="262">
        <f>'model (2)'!I175</f>
        <v>2</v>
      </c>
      <c r="J175" s="262">
        <f>'model (2)'!J175</f>
        <v>2</v>
      </c>
      <c r="K175" s="262">
        <f>'model (2)'!K175</f>
        <v>2</v>
      </c>
      <c r="L175" s="262">
        <f>'model (2)'!L175</f>
        <v>2</v>
      </c>
      <c r="M175" s="262">
        <f>'model (2)'!M175</f>
        <v>2</v>
      </c>
      <c r="N175" s="262">
        <f>'model (2)'!N175</f>
        <v>7</v>
      </c>
      <c r="O175" s="262">
        <f>'model (2)'!O175</f>
        <v>11</v>
      </c>
      <c r="P175" s="262">
        <f>'model (2)'!P175</f>
        <v>11</v>
      </c>
      <c r="Q175" s="262">
        <f>'model (2)'!Q175</f>
        <v>13</v>
      </c>
      <c r="R175" s="262">
        <f>'model (2)'!R175</f>
        <v>12</v>
      </c>
      <c r="S175" s="262">
        <f>'model (2)'!S175</f>
        <v>9</v>
      </c>
      <c r="T175" s="263"/>
      <c r="V175" s="2">
        <v>170</v>
      </c>
      <c r="W175" s="1" t="str">
        <f>X175&amp;":"&amp;COUNTIF($X$6:X175,X175)</f>
        <v>52:6</v>
      </c>
      <c r="X175" s="264">
        <f>Entry!U178</f>
        <v>52</v>
      </c>
      <c r="Y175" s="227">
        <f t="shared" si="56"/>
        <v>2</v>
      </c>
      <c r="Z175" s="227">
        <f t="shared" si="40"/>
        <v>2</v>
      </c>
      <c r="AA175" s="227">
        <f t="shared" si="41"/>
        <v>2</v>
      </c>
      <c r="AB175" s="227">
        <f t="shared" si="57"/>
        <v>1</v>
      </c>
      <c r="AC175" s="227">
        <f t="shared" si="42"/>
        <v>2</v>
      </c>
      <c r="AD175" s="227">
        <f t="shared" si="43"/>
        <v>2</v>
      </c>
      <c r="AE175" s="227">
        <f t="shared" si="44"/>
        <v>2</v>
      </c>
      <c r="AF175" s="227">
        <f t="shared" si="45"/>
        <v>2</v>
      </c>
      <c r="AG175" s="227">
        <f t="shared" si="46"/>
        <v>2</v>
      </c>
      <c r="AH175" s="227">
        <f t="shared" si="47"/>
        <v>2</v>
      </c>
      <c r="AI175" s="227">
        <f t="shared" si="48"/>
        <v>10</v>
      </c>
      <c r="AJ175" s="227">
        <f t="shared" si="49"/>
        <v>3</v>
      </c>
      <c r="AK175" s="227">
        <f t="shared" si="50"/>
        <v>2</v>
      </c>
      <c r="AL175" s="227">
        <f t="shared" si="51"/>
        <v>9</v>
      </c>
      <c r="AM175" s="227">
        <f t="shared" si="52"/>
        <v>5</v>
      </c>
      <c r="AN175" s="227">
        <f t="shared" si="53"/>
        <v>4</v>
      </c>
      <c r="AO175" s="261">
        <f t="shared" si="58"/>
        <v>52</v>
      </c>
    </row>
    <row r="176" spans="1:41" ht="15.6">
      <c r="A176">
        <f t="shared" si="54"/>
        <v>64</v>
      </c>
      <c r="B176" s="191" t="str">
        <f>C176&amp;":"&amp;COUNTIF($C$6:C176,C176)</f>
        <v>64:5</v>
      </c>
      <c r="C176" s="148">
        <f t="shared" si="55"/>
        <v>64</v>
      </c>
      <c r="D176" s="262">
        <f>'model (2)'!D176</f>
        <v>2</v>
      </c>
      <c r="E176" s="262">
        <f>'model (2)'!E176</f>
        <v>2</v>
      </c>
      <c r="F176" s="262">
        <f>'model (2)'!F176</f>
        <v>2</v>
      </c>
      <c r="G176" s="262">
        <f>'model (2)'!G176</f>
        <v>2</v>
      </c>
      <c r="H176" s="262">
        <f>'model (2)'!H176</f>
        <v>2</v>
      </c>
      <c r="I176" s="262">
        <f>'model (2)'!I176</f>
        <v>2</v>
      </c>
      <c r="J176" s="262">
        <f>'model (2)'!J176</f>
        <v>2</v>
      </c>
      <c r="K176" s="262">
        <f>'model (2)'!K176</f>
        <v>2</v>
      </c>
      <c r="L176" s="262">
        <f>'model (2)'!L176</f>
        <v>2</v>
      </c>
      <c r="M176" s="262">
        <f>'model (2)'!M176</f>
        <v>2</v>
      </c>
      <c r="N176" s="262">
        <f>'model (2)'!N176</f>
        <v>5</v>
      </c>
      <c r="O176" s="262">
        <f>'model (2)'!O176</f>
        <v>6</v>
      </c>
      <c r="P176" s="262">
        <f>'model (2)'!P176</f>
        <v>4</v>
      </c>
      <c r="Q176" s="262">
        <f>'model (2)'!Q176</f>
        <v>10</v>
      </c>
      <c r="R176" s="262">
        <f>'model (2)'!R176</f>
        <v>14</v>
      </c>
      <c r="S176" s="262">
        <f>'model (2)'!S176</f>
        <v>5</v>
      </c>
      <c r="T176" s="263"/>
      <c r="V176" s="2">
        <v>171</v>
      </c>
      <c r="W176" s="1" t="str">
        <f>X176&amp;":"&amp;COUNTIF($X$6:X176,X176)</f>
        <v>57:7</v>
      </c>
      <c r="X176" s="264">
        <f>Entry!U179</f>
        <v>57</v>
      </c>
      <c r="Y176" s="227">
        <f t="shared" si="56"/>
        <v>2</v>
      </c>
      <c r="Z176" s="227">
        <f t="shared" si="40"/>
        <v>1</v>
      </c>
      <c r="AA176" s="227">
        <f t="shared" si="41"/>
        <v>2</v>
      </c>
      <c r="AB176" s="227">
        <f t="shared" si="57"/>
        <v>2</v>
      </c>
      <c r="AC176" s="227">
        <f t="shared" si="42"/>
        <v>2</v>
      </c>
      <c r="AD176" s="227">
        <f t="shared" si="43"/>
        <v>2</v>
      </c>
      <c r="AE176" s="227">
        <f t="shared" si="44"/>
        <v>2</v>
      </c>
      <c r="AF176" s="227">
        <f t="shared" si="45"/>
        <v>2</v>
      </c>
      <c r="AG176" s="227">
        <f t="shared" si="46"/>
        <v>2</v>
      </c>
      <c r="AH176" s="227">
        <f t="shared" si="47"/>
        <v>2</v>
      </c>
      <c r="AI176" s="227">
        <f t="shared" si="48"/>
        <v>6</v>
      </c>
      <c r="AJ176" s="227">
        <f t="shared" si="49"/>
        <v>8</v>
      </c>
      <c r="AK176" s="227">
        <f t="shared" si="50"/>
        <v>13</v>
      </c>
      <c r="AL176" s="227">
        <f t="shared" si="51"/>
        <v>4</v>
      </c>
      <c r="AM176" s="227">
        <f t="shared" si="52"/>
        <v>6</v>
      </c>
      <c r="AN176" s="227">
        <f t="shared" si="53"/>
        <v>1</v>
      </c>
      <c r="AO176" s="261">
        <f t="shared" si="58"/>
        <v>57</v>
      </c>
    </row>
    <row r="177" spans="1:41" ht="15.6">
      <c r="A177">
        <f t="shared" si="54"/>
        <v>75</v>
      </c>
      <c r="B177" s="191" t="str">
        <f>C177&amp;":"&amp;COUNTIF($C$6:C177,C177)</f>
        <v>75:2</v>
      </c>
      <c r="C177" s="148">
        <f t="shared" si="55"/>
        <v>75</v>
      </c>
      <c r="D177" s="262">
        <f>'model (2)'!D177</f>
        <v>2</v>
      </c>
      <c r="E177" s="262">
        <f>'model (2)'!E177</f>
        <v>1</v>
      </c>
      <c r="F177" s="262">
        <f>'model (2)'!F177</f>
        <v>2</v>
      </c>
      <c r="G177" s="262">
        <f>'model (2)'!G177</f>
        <v>1</v>
      </c>
      <c r="H177" s="262">
        <f>'model (2)'!H177</f>
        <v>2</v>
      </c>
      <c r="I177" s="262">
        <f>'model (2)'!I177</f>
        <v>2</v>
      </c>
      <c r="J177" s="262">
        <f>'model (2)'!J177</f>
        <v>2</v>
      </c>
      <c r="K177" s="262">
        <f>'model (2)'!K177</f>
        <v>2</v>
      </c>
      <c r="L177" s="262">
        <f>'model (2)'!L177</f>
        <v>2</v>
      </c>
      <c r="M177" s="262">
        <f>'model (2)'!M177</f>
        <v>2</v>
      </c>
      <c r="N177" s="262">
        <f>'model (2)'!N177</f>
        <v>8</v>
      </c>
      <c r="O177" s="262">
        <f>'model (2)'!O177</f>
        <v>10</v>
      </c>
      <c r="P177" s="262">
        <f>'model (2)'!P177</f>
        <v>13</v>
      </c>
      <c r="Q177" s="262">
        <f>'model (2)'!Q177</f>
        <v>2</v>
      </c>
      <c r="R177" s="262">
        <f>'model (2)'!R177</f>
        <v>12</v>
      </c>
      <c r="S177" s="262">
        <f>'model (2)'!S177</f>
        <v>12</v>
      </c>
      <c r="T177" s="263"/>
      <c r="V177" s="2">
        <v>172</v>
      </c>
      <c r="W177" s="1" t="str">
        <f>X177&amp;":"&amp;COUNTIF($X$6:X177,X177)</f>
        <v>53:6</v>
      </c>
      <c r="X177" s="264">
        <f>Entry!U180</f>
        <v>53</v>
      </c>
      <c r="Y177" s="227">
        <f t="shared" si="56"/>
        <v>1</v>
      </c>
      <c r="Z177" s="227">
        <f t="shared" si="40"/>
        <v>1</v>
      </c>
      <c r="AA177" s="227">
        <f t="shared" si="41"/>
        <v>2</v>
      </c>
      <c r="AB177" s="227">
        <f t="shared" si="57"/>
        <v>2</v>
      </c>
      <c r="AC177" s="227">
        <f t="shared" si="42"/>
        <v>2</v>
      </c>
      <c r="AD177" s="227">
        <f t="shared" si="43"/>
        <v>2</v>
      </c>
      <c r="AE177" s="227">
        <f t="shared" si="44"/>
        <v>2</v>
      </c>
      <c r="AF177" s="227">
        <f t="shared" si="45"/>
        <v>2</v>
      </c>
      <c r="AG177" s="227">
        <f t="shared" si="46"/>
        <v>2</v>
      </c>
      <c r="AH177" s="227">
        <f t="shared" si="47"/>
        <v>2</v>
      </c>
      <c r="AI177" s="227">
        <f t="shared" si="48"/>
        <v>1</v>
      </c>
      <c r="AJ177" s="227">
        <f t="shared" si="49"/>
        <v>11</v>
      </c>
      <c r="AK177" s="227">
        <f t="shared" si="50"/>
        <v>6</v>
      </c>
      <c r="AL177" s="227">
        <f t="shared" si="51"/>
        <v>4</v>
      </c>
      <c r="AM177" s="227">
        <f t="shared" si="52"/>
        <v>12</v>
      </c>
      <c r="AN177" s="227">
        <f t="shared" si="53"/>
        <v>1</v>
      </c>
      <c r="AO177" s="261">
        <f t="shared" si="58"/>
        <v>53</v>
      </c>
    </row>
    <row r="178" spans="1:41" ht="15.6">
      <c r="A178">
        <f t="shared" si="54"/>
        <v>65</v>
      </c>
      <c r="B178" s="191" t="str">
        <f>C178&amp;":"&amp;COUNTIF($C$6:C178,C178)</f>
        <v>65:3</v>
      </c>
      <c r="C178" s="148">
        <f t="shared" si="55"/>
        <v>65</v>
      </c>
      <c r="D178" s="262">
        <f>'model (2)'!D178</f>
        <v>2</v>
      </c>
      <c r="E178" s="262">
        <f>'model (2)'!E178</f>
        <v>2</v>
      </c>
      <c r="F178" s="262">
        <f>'model (2)'!F178</f>
        <v>2</v>
      </c>
      <c r="G178" s="262">
        <f>'model (2)'!G178</f>
        <v>2</v>
      </c>
      <c r="H178" s="262">
        <f>'model (2)'!H178</f>
        <v>2</v>
      </c>
      <c r="I178" s="262">
        <f>'model (2)'!I178</f>
        <v>2</v>
      </c>
      <c r="J178" s="262">
        <f>'model (2)'!J178</f>
        <v>2</v>
      </c>
      <c r="K178" s="262">
        <f>'model (2)'!K178</f>
        <v>2</v>
      </c>
      <c r="L178" s="262">
        <f>'model (2)'!L178</f>
        <v>2</v>
      </c>
      <c r="M178" s="262">
        <f>'model (2)'!M178</f>
        <v>2</v>
      </c>
      <c r="N178" s="262">
        <f>'model (2)'!N178</f>
        <v>5</v>
      </c>
      <c r="O178" s="262">
        <f>'model (2)'!O178</f>
        <v>3</v>
      </c>
      <c r="P178" s="262">
        <f>'model (2)'!P178</f>
        <v>2</v>
      </c>
      <c r="Q178" s="262">
        <f>'model (2)'!Q178</f>
        <v>7</v>
      </c>
      <c r="R178" s="262">
        <f>'model (2)'!R178</f>
        <v>14</v>
      </c>
      <c r="S178" s="262">
        <f>'model (2)'!S178</f>
        <v>14</v>
      </c>
      <c r="T178" s="263"/>
      <c r="V178" s="2">
        <v>173</v>
      </c>
      <c r="W178" s="1"/>
      <c r="X178" s="264">
        <f>Entry!U181</f>
        <v>58</v>
      </c>
      <c r="Y178" s="227">
        <f t="shared" si="56"/>
        <v>2</v>
      </c>
      <c r="Z178" s="227">
        <f t="shared" si="40"/>
        <v>1</v>
      </c>
      <c r="AA178" s="227">
        <f t="shared" si="41"/>
        <v>2</v>
      </c>
      <c r="AB178" s="227">
        <f t="shared" si="57"/>
        <v>2</v>
      </c>
      <c r="AC178" s="227">
        <f t="shared" si="42"/>
        <v>2</v>
      </c>
      <c r="AD178" s="227">
        <f t="shared" si="43"/>
        <v>2</v>
      </c>
      <c r="AE178" s="227">
        <f t="shared" si="44"/>
        <v>2</v>
      </c>
      <c r="AF178" s="227">
        <f t="shared" si="45"/>
        <v>2</v>
      </c>
      <c r="AG178" s="227">
        <f t="shared" si="46"/>
        <v>2</v>
      </c>
      <c r="AH178" s="227">
        <f t="shared" si="47"/>
        <v>2</v>
      </c>
      <c r="AI178" s="227">
        <f t="shared" si="48"/>
        <v>7</v>
      </c>
      <c r="AJ178" s="227">
        <f t="shared" si="49"/>
        <v>6</v>
      </c>
      <c r="AK178" s="227">
        <f t="shared" si="50"/>
        <v>4</v>
      </c>
      <c r="AL178" s="227">
        <f t="shared" si="51"/>
        <v>2</v>
      </c>
      <c r="AM178" s="227">
        <f t="shared" si="52"/>
        <v>11</v>
      </c>
      <c r="AN178" s="227">
        <f t="shared" si="53"/>
        <v>9</v>
      </c>
      <c r="AO178" s="261">
        <f t="shared" si="58"/>
        <v>58</v>
      </c>
    </row>
    <row r="179" spans="1:41" ht="15.6">
      <c r="A179">
        <f t="shared" si="54"/>
        <v>80</v>
      </c>
      <c r="B179" s="191" t="str">
        <f>C179&amp;":"&amp;COUNTIF($C$6:C179,C179)</f>
        <v>80:2</v>
      </c>
      <c r="C179" s="148">
        <f t="shared" si="55"/>
        <v>80</v>
      </c>
      <c r="D179" s="262">
        <f>'model (2)'!D179</f>
        <v>2</v>
      </c>
      <c r="E179" s="262">
        <f>'model (2)'!E179</f>
        <v>1</v>
      </c>
      <c r="F179" s="262">
        <f>'model (2)'!F179</f>
        <v>2</v>
      </c>
      <c r="G179" s="262">
        <f>'model (2)'!G179</f>
        <v>2</v>
      </c>
      <c r="H179" s="262">
        <f>'model (2)'!H179</f>
        <v>2</v>
      </c>
      <c r="I179" s="262">
        <f>'model (2)'!I179</f>
        <v>2</v>
      </c>
      <c r="J179" s="262">
        <f>'model (2)'!J179</f>
        <v>2</v>
      </c>
      <c r="K179" s="262">
        <f>'model (2)'!K179</f>
        <v>2</v>
      </c>
      <c r="L179" s="262">
        <f>'model (2)'!L179</f>
        <v>2</v>
      </c>
      <c r="M179" s="262">
        <f>'model (2)'!M179</f>
        <v>2</v>
      </c>
      <c r="N179" s="262">
        <f>'model (2)'!N179</f>
        <v>9</v>
      </c>
      <c r="O179" s="262">
        <f>'model (2)'!O179</f>
        <v>14</v>
      </c>
      <c r="P179" s="262">
        <f>'model (2)'!P179</f>
        <v>5</v>
      </c>
      <c r="Q179" s="262">
        <f>'model (2)'!Q179</f>
        <v>14</v>
      </c>
      <c r="R179" s="262">
        <f>'model (2)'!R179</f>
        <v>14</v>
      </c>
      <c r="S179" s="262">
        <f>'model (2)'!S179</f>
        <v>5</v>
      </c>
      <c r="T179" s="263"/>
      <c r="V179" s="2">
        <v>174</v>
      </c>
      <c r="W179" s="1" t="str">
        <f>X179&amp;":"&amp;COUNTIF($X$6:X179,X179)</f>
        <v>55:6</v>
      </c>
      <c r="X179" s="264">
        <f>Entry!U182</f>
        <v>55</v>
      </c>
      <c r="Y179" s="227">
        <f t="shared" si="56"/>
        <v>2</v>
      </c>
      <c r="Z179" s="227">
        <f t="shared" si="40"/>
        <v>1</v>
      </c>
      <c r="AA179" s="227">
        <f t="shared" si="41"/>
        <v>2</v>
      </c>
      <c r="AB179" s="227">
        <f t="shared" si="57"/>
        <v>2</v>
      </c>
      <c r="AC179" s="227">
        <f t="shared" si="42"/>
        <v>2</v>
      </c>
      <c r="AD179" s="227">
        <f t="shared" si="43"/>
        <v>2</v>
      </c>
      <c r="AE179" s="227">
        <f t="shared" si="44"/>
        <v>2</v>
      </c>
      <c r="AF179" s="227">
        <f t="shared" si="45"/>
        <v>2</v>
      </c>
      <c r="AG179" s="227">
        <f t="shared" si="46"/>
        <v>2</v>
      </c>
      <c r="AH179" s="227">
        <f t="shared" si="47"/>
        <v>2</v>
      </c>
      <c r="AI179" s="227">
        <f t="shared" si="48"/>
        <v>5</v>
      </c>
      <c r="AJ179" s="227">
        <f t="shared" si="49"/>
        <v>4</v>
      </c>
      <c r="AK179" s="227">
        <f t="shared" si="50"/>
        <v>0</v>
      </c>
      <c r="AL179" s="227">
        <f t="shared" si="51"/>
        <v>2</v>
      </c>
      <c r="AM179" s="227">
        <f t="shared" si="52"/>
        <v>13</v>
      </c>
      <c r="AN179" s="227">
        <f t="shared" si="53"/>
        <v>12</v>
      </c>
      <c r="AO179" s="261">
        <f t="shared" si="58"/>
        <v>55</v>
      </c>
    </row>
    <row r="180" spans="1:41" ht="15.6">
      <c r="A180">
        <f t="shared" si="54"/>
        <v>64</v>
      </c>
      <c r="B180" s="191" t="str">
        <f>C180&amp;":"&amp;COUNTIF($C$6:C180,C180)</f>
        <v>64:6</v>
      </c>
      <c r="C180" s="148">
        <f t="shared" si="55"/>
        <v>64</v>
      </c>
      <c r="D180" s="262">
        <f>'model (2)'!D180</f>
        <v>2</v>
      </c>
      <c r="E180" s="262">
        <f>'model (2)'!E180</f>
        <v>1</v>
      </c>
      <c r="F180" s="262">
        <f>'model (2)'!F180</f>
        <v>2</v>
      </c>
      <c r="G180" s="262">
        <f>'model (2)'!G180</f>
        <v>2</v>
      </c>
      <c r="H180" s="262">
        <f>'model (2)'!H180</f>
        <v>2</v>
      </c>
      <c r="I180" s="262">
        <f>'model (2)'!I180</f>
        <v>2</v>
      </c>
      <c r="J180" s="262">
        <f>'model (2)'!J180</f>
        <v>2</v>
      </c>
      <c r="K180" s="262">
        <f>'model (2)'!K180</f>
        <v>2</v>
      </c>
      <c r="L180" s="262">
        <f>'model (2)'!L180</f>
        <v>2</v>
      </c>
      <c r="M180" s="262">
        <f>'model (2)'!M180</f>
        <v>2</v>
      </c>
      <c r="N180" s="262">
        <f>'model (2)'!N180</f>
        <v>8</v>
      </c>
      <c r="O180" s="262">
        <f>'model (2)'!O180</f>
        <v>9</v>
      </c>
      <c r="P180" s="262">
        <f>'model (2)'!P180</f>
        <v>10</v>
      </c>
      <c r="Q180" s="262">
        <f>'model (2)'!Q180</f>
        <v>1</v>
      </c>
      <c r="R180" s="262">
        <f>'model (2)'!R180</f>
        <v>11</v>
      </c>
      <c r="S180" s="262">
        <f>'model (2)'!S180</f>
        <v>6</v>
      </c>
      <c r="T180" s="263"/>
      <c r="V180" s="2">
        <v>175</v>
      </c>
      <c r="W180" s="1" t="str">
        <f>X180&amp;":"&amp;COUNTIF($X$6:X180,X180)</f>
        <v>62:12</v>
      </c>
      <c r="X180" s="264">
        <f>Entry!U183</f>
        <v>62</v>
      </c>
      <c r="Y180" s="227">
        <f t="shared" si="56"/>
        <v>0</v>
      </c>
      <c r="Z180" s="227">
        <f t="shared" si="40"/>
        <v>2</v>
      </c>
      <c r="AA180" s="227">
        <f t="shared" si="41"/>
        <v>2</v>
      </c>
      <c r="AB180" s="227">
        <f t="shared" si="57"/>
        <v>1</v>
      </c>
      <c r="AC180" s="227">
        <f t="shared" si="42"/>
        <v>0</v>
      </c>
      <c r="AD180" s="227">
        <f t="shared" si="43"/>
        <v>1</v>
      </c>
      <c r="AE180" s="227">
        <f t="shared" si="44"/>
        <v>0</v>
      </c>
      <c r="AF180" s="227">
        <f t="shared" si="45"/>
        <v>1</v>
      </c>
      <c r="AG180" s="227">
        <f t="shared" si="46"/>
        <v>0</v>
      </c>
      <c r="AH180" s="227">
        <f t="shared" si="47"/>
        <v>1</v>
      </c>
      <c r="AI180" s="227">
        <f t="shared" si="48"/>
        <v>9</v>
      </c>
      <c r="AJ180" s="227">
        <f t="shared" si="49"/>
        <v>10</v>
      </c>
      <c r="AK180" s="227">
        <f t="shared" si="50"/>
        <v>3</v>
      </c>
      <c r="AL180" s="227">
        <f t="shared" si="51"/>
        <v>13</v>
      </c>
      <c r="AM180" s="227">
        <f t="shared" si="52"/>
        <v>11</v>
      </c>
      <c r="AN180" s="227">
        <f t="shared" si="53"/>
        <v>8</v>
      </c>
      <c r="AO180" s="261">
        <f t="shared" si="58"/>
        <v>62</v>
      </c>
    </row>
    <row r="181" spans="1:41" ht="15.6">
      <c r="A181">
        <f t="shared" si="54"/>
        <v>49</v>
      </c>
      <c r="B181" s="191" t="str">
        <f>C181&amp;":"&amp;COUNTIF($C$6:C181,C181)</f>
        <v>49:7</v>
      </c>
      <c r="C181" s="148">
        <f t="shared" si="55"/>
        <v>49</v>
      </c>
      <c r="D181" s="262">
        <f>'model (2)'!D181</f>
        <v>2</v>
      </c>
      <c r="E181" s="262">
        <f>'model (2)'!E181</f>
        <v>1</v>
      </c>
      <c r="F181" s="262">
        <f>'model (2)'!F181</f>
        <v>2</v>
      </c>
      <c r="G181" s="262">
        <f>'model (2)'!G181</f>
        <v>1</v>
      </c>
      <c r="H181" s="262">
        <f>'model (2)'!H181</f>
        <v>2</v>
      </c>
      <c r="I181" s="262">
        <f>'model (2)'!I181</f>
        <v>2</v>
      </c>
      <c r="J181" s="262">
        <f>'model (2)'!J181</f>
        <v>2</v>
      </c>
      <c r="K181" s="262">
        <f>'model (2)'!K181</f>
        <v>2</v>
      </c>
      <c r="L181" s="262">
        <f>'model (2)'!L181</f>
        <v>2</v>
      </c>
      <c r="M181" s="262">
        <f>'model (2)'!M181</f>
        <v>2</v>
      </c>
      <c r="N181" s="262">
        <f>'model (2)'!N181</f>
        <v>6</v>
      </c>
      <c r="O181" s="262">
        <f>'model (2)'!O181</f>
        <v>4</v>
      </c>
      <c r="P181" s="262">
        <f>'model (2)'!P181</f>
        <v>6</v>
      </c>
      <c r="Q181" s="262">
        <f>'model (2)'!Q181</f>
        <v>0</v>
      </c>
      <c r="R181" s="262">
        <f>'model (2)'!R181</f>
        <v>3</v>
      </c>
      <c r="S181" s="262">
        <f>'model (2)'!S181</f>
        <v>12</v>
      </c>
      <c r="T181" s="263"/>
      <c r="V181" s="2">
        <v>176</v>
      </c>
      <c r="W181" s="1" t="str">
        <f>X181&amp;":"&amp;COUNTIF($X$6:X181,X181)</f>
        <v>77:8</v>
      </c>
      <c r="X181" s="264">
        <f>Entry!U184</f>
        <v>77</v>
      </c>
      <c r="Y181" s="227">
        <f t="shared" si="56"/>
        <v>1</v>
      </c>
      <c r="Z181" s="227">
        <f t="shared" si="40"/>
        <v>1</v>
      </c>
      <c r="AA181" s="227">
        <f t="shared" si="41"/>
        <v>1</v>
      </c>
      <c r="AB181" s="227">
        <f t="shared" si="57"/>
        <v>1</v>
      </c>
      <c r="AC181" s="227">
        <f t="shared" si="42"/>
        <v>1</v>
      </c>
      <c r="AD181" s="227">
        <f t="shared" si="43"/>
        <v>1</v>
      </c>
      <c r="AE181" s="227">
        <f t="shared" si="44"/>
        <v>1</v>
      </c>
      <c r="AF181" s="227">
        <f t="shared" si="45"/>
        <v>2</v>
      </c>
      <c r="AG181" s="227">
        <f t="shared" si="46"/>
        <v>2</v>
      </c>
      <c r="AH181" s="227">
        <f t="shared" si="47"/>
        <v>2</v>
      </c>
      <c r="AI181" s="227">
        <f t="shared" si="48"/>
        <v>9</v>
      </c>
      <c r="AJ181" s="227">
        <f t="shared" si="49"/>
        <v>11</v>
      </c>
      <c r="AK181" s="227">
        <f t="shared" si="50"/>
        <v>8</v>
      </c>
      <c r="AL181" s="227">
        <f t="shared" si="51"/>
        <v>14</v>
      </c>
      <c r="AM181" s="227">
        <f t="shared" si="52"/>
        <v>14</v>
      </c>
      <c r="AN181" s="227">
        <f t="shared" si="53"/>
        <v>8</v>
      </c>
      <c r="AO181" s="261">
        <f t="shared" si="58"/>
        <v>77</v>
      </c>
    </row>
    <row r="182" spans="1:41" ht="15.6">
      <c r="A182">
        <f t="shared" si="54"/>
        <v>55</v>
      </c>
      <c r="B182" s="191" t="str">
        <f>C182&amp;":"&amp;COUNTIF($C$6:C182,C182)</f>
        <v>55:9</v>
      </c>
      <c r="C182" s="148">
        <f t="shared" si="55"/>
        <v>55</v>
      </c>
      <c r="D182" s="262">
        <f>'model (2)'!D182</f>
        <v>2</v>
      </c>
      <c r="E182" s="262">
        <f>'model (2)'!E182</f>
        <v>2</v>
      </c>
      <c r="F182" s="262">
        <f>'model (2)'!F182</f>
        <v>2</v>
      </c>
      <c r="G182" s="262">
        <f>'model (2)'!G182</f>
        <v>2</v>
      </c>
      <c r="H182" s="262">
        <f>'model (2)'!H182</f>
        <v>2</v>
      </c>
      <c r="I182" s="262">
        <f>'model (2)'!I182</f>
        <v>2</v>
      </c>
      <c r="J182" s="262">
        <f>'model (2)'!J182</f>
        <v>2</v>
      </c>
      <c r="K182" s="262">
        <f>'model (2)'!K182</f>
        <v>2</v>
      </c>
      <c r="L182" s="262">
        <f>'model (2)'!L182</f>
        <v>2</v>
      </c>
      <c r="M182" s="262">
        <f>'model (2)'!M182</f>
        <v>2</v>
      </c>
      <c r="N182" s="262">
        <f>'model (2)'!N182</f>
        <v>8</v>
      </c>
      <c r="O182" s="262">
        <f>'model (2)'!O182</f>
        <v>5</v>
      </c>
      <c r="P182" s="262">
        <f>'model (2)'!P182</f>
        <v>4</v>
      </c>
      <c r="Q182" s="262">
        <f>'model (2)'!Q182</f>
        <v>7</v>
      </c>
      <c r="R182" s="262">
        <f>'model (2)'!R182</f>
        <v>6</v>
      </c>
      <c r="S182" s="262">
        <f>'model (2)'!S182</f>
        <v>5</v>
      </c>
      <c r="T182" s="263"/>
      <c r="V182" s="2">
        <v>177</v>
      </c>
      <c r="W182" s="1" t="str">
        <f>X182&amp;":"&amp;COUNTIF($X$6:X182,X182)</f>
        <v>60:5</v>
      </c>
      <c r="X182" s="264">
        <f>Entry!U185</f>
        <v>60</v>
      </c>
      <c r="Y182" s="227">
        <f t="shared" si="56"/>
        <v>1</v>
      </c>
      <c r="Z182" s="227">
        <f t="shared" si="40"/>
        <v>1</v>
      </c>
      <c r="AA182" s="227">
        <f t="shared" si="41"/>
        <v>1</v>
      </c>
      <c r="AB182" s="227">
        <f t="shared" si="57"/>
        <v>1</v>
      </c>
      <c r="AC182" s="227">
        <f t="shared" si="42"/>
        <v>1</v>
      </c>
      <c r="AD182" s="227">
        <f t="shared" si="43"/>
        <v>1</v>
      </c>
      <c r="AE182" s="227">
        <f t="shared" si="44"/>
        <v>1</v>
      </c>
      <c r="AF182" s="227">
        <f t="shared" si="45"/>
        <v>1</v>
      </c>
      <c r="AG182" s="227">
        <f t="shared" si="46"/>
        <v>2</v>
      </c>
      <c r="AH182" s="227">
        <f t="shared" si="47"/>
        <v>1</v>
      </c>
      <c r="AI182" s="227">
        <f t="shared" si="48"/>
        <v>6</v>
      </c>
      <c r="AJ182" s="227">
        <f t="shared" si="49"/>
        <v>10</v>
      </c>
      <c r="AK182" s="227">
        <f t="shared" si="50"/>
        <v>8</v>
      </c>
      <c r="AL182" s="227">
        <f t="shared" si="51"/>
        <v>11</v>
      </c>
      <c r="AM182" s="227">
        <f t="shared" si="52"/>
        <v>7</v>
      </c>
      <c r="AN182" s="227">
        <f t="shared" si="53"/>
        <v>7</v>
      </c>
      <c r="AO182" s="261">
        <f t="shared" si="58"/>
        <v>60</v>
      </c>
    </row>
    <row r="183" spans="1:41" ht="15.6">
      <c r="A183">
        <f t="shared" si="54"/>
        <v>82</v>
      </c>
      <c r="B183" s="191" t="str">
        <f>C183&amp;":"&amp;COUNTIF($C$6:C183,C183)</f>
        <v>82:1</v>
      </c>
      <c r="C183" s="148">
        <f t="shared" si="55"/>
        <v>82</v>
      </c>
      <c r="D183" s="262">
        <f>'model (2)'!D183</f>
        <v>2</v>
      </c>
      <c r="E183" s="262">
        <f>'model (2)'!E183</f>
        <v>2</v>
      </c>
      <c r="F183" s="262">
        <f>'model (2)'!F183</f>
        <v>2</v>
      </c>
      <c r="G183" s="262">
        <f>'model (2)'!G183</f>
        <v>2</v>
      </c>
      <c r="H183" s="262">
        <f>'model (2)'!H183</f>
        <v>2</v>
      </c>
      <c r="I183" s="262">
        <f>'model (2)'!I183</f>
        <v>2</v>
      </c>
      <c r="J183" s="262">
        <f>'model (2)'!J183</f>
        <v>2</v>
      </c>
      <c r="K183" s="262">
        <f>'model (2)'!K183</f>
        <v>2</v>
      </c>
      <c r="L183" s="262">
        <f>'model (2)'!L183</f>
        <v>2</v>
      </c>
      <c r="M183" s="262">
        <f>'model (2)'!M183</f>
        <v>2</v>
      </c>
      <c r="N183" s="262">
        <f>'model (2)'!N183</f>
        <v>7</v>
      </c>
      <c r="O183" s="262">
        <f>'model (2)'!O183</f>
        <v>13</v>
      </c>
      <c r="P183" s="262">
        <f>'model (2)'!P183</f>
        <v>9</v>
      </c>
      <c r="Q183" s="262">
        <f>'model (2)'!Q183</f>
        <v>11</v>
      </c>
      <c r="R183" s="262">
        <f>'model (2)'!R183</f>
        <v>11</v>
      </c>
      <c r="S183" s="262">
        <f>'model (2)'!S183</f>
        <v>11</v>
      </c>
      <c r="T183" s="263"/>
      <c r="V183" s="2">
        <v>178</v>
      </c>
      <c r="W183" s="1" t="str">
        <f>X183&amp;":"&amp;COUNTIF($X$6:X183,X183)</f>
        <v>48:8</v>
      </c>
      <c r="X183" s="264">
        <f>Entry!U186</f>
        <v>48</v>
      </c>
      <c r="Y183" s="227">
        <f t="shared" si="56"/>
        <v>2</v>
      </c>
      <c r="Z183" s="227">
        <f t="shared" si="40"/>
        <v>2</v>
      </c>
      <c r="AA183" s="227">
        <f t="shared" si="41"/>
        <v>1</v>
      </c>
      <c r="AB183" s="227">
        <f t="shared" si="57"/>
        <v>2</v>
      </c>
      <c r="AC183" s="227">
        <f t="shared" si="42"/>
        <v>0</v>
      </c>
      <c r="AD183" s="227">
        <f t="shared" si="43"/>
        <v>2</v>
      </c>
      <c r="AE183" s="227">
        <f t="shared" si="44"/>
        <v>0</v>
      </c>
      <c r="AF183" s="227">
        <f t="shared" si="45"/>
        <v>2</v>
      </c>
      <c r="AG183" s="227">
        <f t="shared" si="46"/>
        <v>1</v>
      </c>
      <c r="AH183" s="227">
        <f t="shared" si="47"/>
        <v>0</v>
      </c>
      <c r="AI183" s="227">
        <f t="shared" si="48"/>
        <v>7</v>
      </c>
      <c r="AJ183" s="227">
        <f t="shared" si="49"/>
        <v>2</v>
      </c>
      <c r="AK183" s="227">
        <f t="shared" si="50"/>
        <v>8</v>
      </c>
      <c r="AL183" s="227">
        <f t="shared" si="51"/>
        <v>5</v>
      </c>
      <c r="AM183" s="227">
        <f t="shared" si="52"/>
        <v>2</v>
      </c>
      <c r="AN183" s="227">
        <f t="shared" si="53"/>
        <v>12</v>
      </c>
      <c r="AO183" s="261">
        <f t="shared" si="58"/>
        <v>48</v>
      </c>
    </row>
    <row r="184" spans="1:41" ht="15.6">
      <c r="A184">
        <f t="shared" si="54"/>
        <v>58</v>
      </c>
      <c r="B184" s="191" t="str">
        <f>C184&amp;":"&amp;COUNTIF($C$6:C184,C184)</f>
        <v>58:4</v>
      </c>
      <c r="C184" s="148">
        <f t="shared" si="55"/>
        <v>58</v>
      </c>
      <c r="D184" s="262">
        <f>'model (2)'!D184</f>
        <v>2</v>
      </c>
      <c r="E184" s="262">
        <f>'model (2)'!E184</f>
        <v>1</v>
      </c>
      <c r="F184" s="262">
        <f>'model (2)'!F184</f>
        <v>2</v>
      </c>
      <c r="G184" s="262">
        <f>'model (2)'!G184</f>
        <v>1</v>
      </c>
      <c r="H184" s="262">
        <f>'model (2)'!H184</f>
        <v>2</v>
      </c>
      <c r="I184" s="262">
        <f>'model (2)'!I184</f>
        <v>2</v>
      </c>
      <c r="J184" s="262">
        <f>'model (2)'!J184</f>
        <v>2</v>
      </c>
      <c r="K184" s="262">
        <f>'model (2)'!K184</f>
        <v>2</v>
      </c>
      <c r="L184" s="262">
        <f>'model (2)'!L184</f>
        <v>2</v>
      </c>
      <c r="M184" s="262">
        <f>'model (2)'!M184</f>
        <v>2</v>
      </c>
      <c r="N184" s="262">
        <f>'model (2)'!N184</f>
        <v>8</v>
      </c>
      <c r="O184" s="262">
        <f>'model (2)'!O184</f>
        <v>3</v>
      </c>
      <c r="P184" s="262">
        <f>'model (2)'!P184</f>
        <v>9</v>
      </c>
      <c r="Q184" s="262">
        <f>'model (2)'!Q184</f>
        <v>6</v>
      </c>
      <c r="R184" s="262">
        <f>'model (2)'!R184</f>
        <v>9</v>
      </c>
      <c r="S184" s="262">
        <f>'model (2)'!S184</f>
        <v>5</v>
      </c>
      <c r="T184" s="263"/>
      <c r="V184" s="2">
        <v>179</v>
      </c>
      <c r="W184" s="1" t="str">
        <f>X184&amp;":"&amp;COUNTIF($X$6:X184,X184)</f>
        <v>65:11</v>
      </c>
      <c r="X184" s="264">
        <f>Entry!U187</f>
        <v>65</v>
      </c>
      <c r="Y184" s="227">
        <f t="shared" si="56"/>
        <v>0</v>
      </c>
      <c r="Z184" s="227">
        <f t="shared" si="40"/>
        <v>1</v>
      </c>
      <c r="AA184" s="227">
        <f t="shared" si="41"/>
        <v>2</v>
      </c>
      <c r="AB184" s="227">
        <f t="shared" si="57"/>
        <v>0</v>
      </c>
      <c r="AC184" s="227">
        <f t="shared" si="42"/>
        <v>0</v>
      </c>
      <c r="AD184" s="227">
        <f t="shared" si="43"/>
        <v>1</v>
      </c>
      <c r="AE184" s="227">
        <f t="shared" si="44"/>
        <v>1</v>
      </c>
      <c r="AF184" s="227">
        <f t="shared" si="45"/>
        <v>0</v>
      </c>
      <c r="AG184" s="227">
        <f t="shared" si="46"/>
        <v>1</v>
      </c>
      <c r="AH184" s="227">
        <f t="shared" si="47"/>
        <v>2</v>
      </c>
      <c r="AI184" s="227">
        <f t="shared" si="48"/>
        <v>1</v>
      </c>
      <c r="AJ184" s="227">
        <f t="shared" si="49"/>
        <v>10</v>
      </c>
      <c r="AK184" s="227">
        <f t="shared" si="50"/>
        <v>6</v>
      </c>
      <c r="AL184" s="227">
        <f t="shared" si="51"/>
        <v>13</v>
      </c>
      <c r="AM184" s="227">
        <f t="shared" si="52"/>
        <v>13</v>
      </c>
      <c r="AN184" s="227">
        <f t="shared" si="53"/>
        <v>14</v>
      </c>
      <c r="AO184" s="261">
        <f t="shared" si="58"/>
        <v>65</v>
      </c>
    </row>
    <row r="185" spans="1:41" ht="15.6">
      <c r="A185">
        <f t="shared" si="54"/>
        <v>65</v>
      </c>
      <c r="B185" s="191" t="str">
        <f>C185&amp;":"&amp;COUNTIF($C$6:C185,C185)</f>
        <v>65:4</v>
      </c>
      <c r="C185" s="148">
        <f t="shared" si="55"/>
        <v>65</v>
      </c>
      <c r="D185" s="262">
        <f>'model (2)'!D185</f>
        <v>2</v>
      </c>
      <c r="E185" s="262">
        <f>'model (2)'!E185</f>
        <v>1</v>
      </c>
      <c r="F185" s="262">
        <f>'model (2)'!F185</f>
        <v>2</v>
      </c>
      <c r="G185" s="262">
        <f>'model (2)'!G185</f>
        <v>2</v>
      </c>
      <c r="H185" s="262">
        <f>'model (2)'!H185</f>
        <v>2</v>
      </c>
      <c r="I185" s="262">
        <f>'model (2)'!I185</f>
        <v>2</v>
      </c>
      <c r="J185" s="262">
        <f>'model (2)'!J185</f>
        <v>2</v>
      </c>
      <c r="K185" s="262">
        <f>'model (2)'!K185</f>
        <v>2</v>
      </c>
      <c r="L185" s="262">
        <f>'model (2)'!L185</f>
        <v>2</v>
      </c>
      <c r="M185" s="262">
        <f>'model (2)'!M185</f>
        <v>2</v>
      </c>
      <c r="N185" s="262">
        <f>'model (2)'!N185</f>
        <v>10</v>
      </c>
      <c r="O185" s="262">
        <f>'model (2)'!O185</f>
        <v>11</v>
      </c>
      <c r="P185" s="262">
        <f>'model (2)'!P185</f>
        <v>11</v>
      </c>
      <c r="Q185" s="262">
        <f>'model (2)'!Q185</f>
        <v>2</v>
      </c>
      <c r="R185" s="262">
        <f>'model (2)'!R185</f>
        <v>5</v>
      </c>
      <c r="S185" s="262">
        <f>'model (2)'!S185</f>
        <v>7</v>
      </c>
      <c r="T185" s="263"/>
      <c r="V185" s="2">
        <v>180</v>
      </c>
      <c r="W185" s="1" t="str">
        <f>X185&amp;":"&amp;COUNTIF($X$6:X185,X185)</f>
        <v>58:7</v>
      </c>
      <c r="X185" s="264">
        <f>Entry!U188</f>
        <v>58</v>
      </c>
      <c r="Y185" s="227">
        <f t="shared" si="56"/>
        <v>1</v>
      </c>
      <c r="Z185" s="227">
        <f t="shared" si="40"/>
        <v>1</v>
      </c>
      <c r="AA185" s="227">
        <f t="shared" si="41"/>
        <v>1</v>
      </c>
      <c r="AB185" s="227">
        <f t="shared" si="57"/>
        <v>1</v>
      </c>
      <c r="AC185" s="227">
        <f t="shared" si="42"/>
        <v>1</v>
      </c>
      <c r="AD185" s="227">
        <f t="shared" si="43"/>
        <v>1</v>
      </c>
      <c r="AE185" s="227">
        <f t="shared" si="44"/>
        <v>1</v>
      </c>
      <c r="AF185" s="227">
        <f t="shared" si="45"/>
        <v>1</v>
      </c>
      <c r="AG185" s="227">
        <f t="shared" si="46"/>
        <v>1</v>
      </c>
      <c r="AH185" s="227">
        <f t="shared" si="47"/>
        <v>1</v>
      </c>
      <c r="AI185" s="227">
        <f t="shared" si="48"/>
        <v>6</v>
      </c>
      <c r="AJ185" s="227">
        <f t="shared" si="49"/>
        <v>7</v>
      </c>
      <c r="AK185" s="227">
        <f t="shared" si="50"/>
        <v>9</v>
      </c>
      <c r="AL185" s="227">
        <f t="shared" si="51"/>
        <v>9</v>
      </c>
      <c r="AM185" s="227">
        <f t="shared" si="52"/>
        <v>8</v>
      </c>
      <c r="AN185" s="227">
        <f t="shared" si="53"/>
        <v>9</v>
      </c>
      <c r="AO185" s="261">
        <f t="shared" si="58"/>
        <v>58</v>
      </c>
    </row>
    <row r="186" spans="1:41" ht="15.6">
      <c r="A186">
        <f t="shared" si="54"/>
        <v>69</v>
      </c>
      <c r="B186" s="191" t="str">
        <f>C186&amp;":"&amp;COUNTIF($C$6:C186,C186)</f>
        <v>69:3</v>
      </c>
      <c r="C186" s="148">
        <f t="shared" si="55"/>
        <v>69</v>
      </c>
      <c r="D186" s="262">
        <f>'model (2)'!D186</f>
        <v>2</v>
      </c>
      <c r="E186" s="262">
        <f>'model (2)'!E186</f>
        <v>1</v>
      </c>
      <c r="F186" s="262">
        <f>'model (2)'!F186</f>
        <v>2</v>
      </c>
      <c r="G186" s="262">
        <f>'model (2)'!G186</f>
        <v>2</v>
      </c>
      <c r="H186" s="262">
        <f>'model (2)'!H186</f>
        <v>2</v>
      </c>
      <c r="I186" s="262">
        <f>'model (2)'!I186</f>
        <v>2</v>
      </c>
      <c r="J186" s="262">
        <f>'model (2)'!J186</f>
        <v>2</v>
      </c>
      <c r="K186" s="262">
        <f>'model (2)'!K186</f>
        <v>2</v>
      </c>
      <c r="L186" s="262">
        <f>'model (2)'!L186</f>
        <v>2</v>
      </c>
      <c r="M186" s="262">
        <f>'model (2)'!M186</f>
        <v>2</v>
      </c>
      <c r="N186" s="262">
        <f>'model (2)'!N186</f>
        <v>8</v>
      </c>
      <c r="O186" s="262">
        <f>'model (2)'!O186</f>
        <v>6</v>
      </c>
      <c r="P186" s="262">
        <f>'model (2)'!P186</f>
        <v>4</v>
      </c>
      <c r="Q186" s="262">
        <f>'model (2)'!Q186</f>
        <v>14</v>
      </c>
      <c r="R186" s="262">
        <f>'model (2)'!R186</f>
        <v>5</v>
      </c>
      <c r="S186" s="262">
        <f>'model (2)'!S186</f>
        <v>13</v>
      </c>
      <c r="T186" s="263"/>
      <c r="V186" s="2">
        <v>181</v>
      </c>
      <c r="W186" s="1" t="str">
        <f>X186&amp;":"&amp;COUNTIF($X$6:X186,X186)</f>
        <v>47:2</v>
      </c>
      <c r="X186" s="264">
        <f>Entry!U189</f>
        <v>47</v>
      </c>
      <c r="Y186" s="227">
        <f t="shared" si="56"/>
        <v>2</v>
      </c>
      <c r="Z186" s="227">
        <f t="shared" si="40"/>
        <v>2</v>
      </c>
      <c r="AA186" s="227">
        <f t="shared" si="41"/>
        <v>2</v>
      </c>
      <c r="AB186" s="227">
        <f t="shared" si="57"/>
        <v>1</v>
      </c>
      <c r="AC186" s="227">
        <f t="shared" si="42"/>
        <v>2</v>
      </c>
      <c r="AD186" s="227">
        <f t="shared" si="43"/>
        <v>2</v>
      </c>
      <c r="AE186" s="227">
        <f t="shared" si="44"/>
        <v>2</v>
      </c>
      <c r="AF186" s="227">
        <f t="shared" si="45"/>
        <v>2</v>
      </c>
      <c r="AG186" s="227">
        <f t="shared" si="46"/>
        <v>2</v>
      </c>
      <c r="AH186" s="227">
        <f t="shared" si="47"/>
        <v>2</v>
      </c>
      <c r="AI186" s="227">
        <f t="shared" si="48"/>
        <v>10</v>
      </c>
      <c r="AJ186" s="227">
        <f t="shared" si="49"/>
        <v>9</v>
      </c>
      <c r="AK186" s="227">
        <f t="shared" si="50"/>
        <v>4</v>
      </c>
      <c r="AL186" s="227">
        <f t="shared" si="51"/>
        <v>0</v>
      </c>
      <c r="AM186" s="227">
        <f t="shared" si="52"/>
        <v>3</v>
      </c>
      <c r="AN186" s="227">
        <f t="shared" si="53"/>
        <v>2</v>
      </c>
      <c r="AO186" s="261">
        <f t="shared" si="58"/>
        <v>47</v>
      </c>
    </row>
    <row r="187" spans="1:41" ht="15.6">
      <c r="A187">
        <f t="shared" si="54"/>
        <v>64</v>
      </c>
      <c r="B187" s="191" t="str">
        <f>C187&amp;":"&amp;COUNTIF($C$6:C187,C187)</f>
        <v>64:7</v>
      </c>
      <c r="C187" s="148">
        <f t="shared" si="55"/>
        <v>64</v>
      </c>
      <c r="D187" s="262">
        <f>'model (2)'!D187</f>
        <v>2</v>
      </c>
      <c r="E187" s="262">
        <f>'model (2)'!E187</f>
        <v>2</v>
      </c>
      <c r="F187" s="262">
        <f>'model (2)'!F187</f>
        <v>2</v>
      </c>
      <c r="G187" s="262">
        <f>'model (2)'!G187</f>
        <v>2</v>
      </c>
      <c r="H187" s="262">
        <f>'model (2)'!H187</f>
        <v>2</v>
      </c>
      <c r="I187" s="262">
        <f>'model (2)'!I187</f>
        <v>2</v>
      </c>
      <c r="J187" s="262">
        <f>'model (2)'!J187</f>
        <v>2</v>
      </c>
      <c r="K187" s="262">
        <f>'model (2)'!K187</f>
        <v>2</v>
      </c>
      <c r="L187" s="262">
        <f>'model (2)'!L187</f>
        <v>2</v>
      </c>
      <c r="M187" s="262">
        <f>'model (2)'!M187</f>
        <v>2</v>
      </c>
      <c r="N187" s="262">
        <f>'model (2)'!N187</f>
        <v>7</v>
      </c>
      <c r="O187" s="262">
        <f>'model (2)'!O187</f>
        <v>4</v>
      </c>
      <c r="P187" s="262">
        <f>'model (2)'!P187</f>
        <v>5</v>
      </c>
      <c r="Q187" s="262">
        <f>'model (2)'!Q187</f>
        <v>11</v>
      </c>
      <c r="R187" s="262">
        <f>'model (2)'!R187</f>
        <v>14</v>
      </c>
      <c r="S187" s="262">
        <f>'model (2)'!S187</f>
        <v>3</v>
      </c>
      <c r="T187" s="263"/>
      <c r="V187" s="2">
        <v>182</v>
      </c>
      <c r="W187" s="1" t="str">
        <f>X187&amp;":"&amp;COUNTIF($X$6:X187,X187)</f>
        <v>72:17</v>
      </c>
      <c r="X187" s="264">
        <f>Entry!U190</f>
        <v>72</v>
      </c>
      <c r="Y187" s="227">
        <f t="shared" si="56"/>
        <v>0</v>
      </c>
      <c r="Z187" s="227">
        <f t="shared" si="40"/>
        <v>0</v>
      </c>
      <c r="AA187" s="227">
        <f t="shared" si="41"/>
        <v>2</v>
      </c>
      <c r="AB187" s="227">
        <f t="shared" si="57"/>
        <v>0</v>
      </c>
      <c r="AC187" s="227">
        <f t="shared" si="42"/>
        <v>0</v>
      </c>
      <c r="AD187" s="227">
        <f t="shared" si="43"/>
        <v>1</v>
      </c>
      <c r="AE187" s="227">
        <f t="shared" si="44"/>
        <v>2</v>
      </c>
      <c r="AF187" s="227">
        <f t="shared" si="45"/>
        <v>1</v>
      </c>
      <c r="AG187" s="227">
        <f t="shared" si="46"/>
        <v>1</v>
      </c>
      <c r="AH187" s="227">
        <f t="shared" si="47"/>
        <v>2</v>
      </c>
      <c r="AI187" s="227">
        <f t="shared" si="48"/>
        <v>8</v>
      </c>
      <c r="AJ187" s="227">
        <f t="shared" si="49"/>
        <v>10</v>
      </c>
      <c r="AK187" s="227">
        <f t="shared" si="50"/>
        <v>12</v>
      </c>
      <c r="AL187" s="227">
        <f t="shared" si="51"/>
        <v>10</v>
      </c>
      <c r="AM187" s="227">
        <f t="shared" si="52"/>
        <v>12</v>
      </c>
      <c r="AN187" s="227">
        <f t="shared" si="53"/>
        <v>11</v>
      </c>
      <c r="AO187" s="261">
        <f t="shared" si="58"/>
        <v>72</v>
      </c>
    </row>
    <row r="188" spans="1:41" ht="15.6">
      <c r="A188">
        <f t="shared" si="54"/>
        <v>60</v>
      </c>
      <c r="B188" s="191" t="str">
        <f>C188&amp;":"&amp;COUNTIF($C$6:C188,C188)</f>
        <v>60:3</v>
      </c>
      <c r="C188" s="148">
        <f t="shared" si="55"/>
        <v>60</v>
      </c>
      <c r="D188" s="262">
        <f>'model (2)'!D188</f>
        <v>2</v>
      </c>
      <c r="E188" s="262">
        <f>'model (2)'!E188</f>
        <v>2</v>
      </c>
      <c r="F188" s="262">
        <f>'model (2)'!F188</f>
        <v>2</v>
      </c>
      <c r="G188" s="262">
        <f>'model (2)'!G188</f>
        <v>1</v>
      </c>
      <c r="H188" s="262">
        <f>'model (2)'!H188</f>
        <v>2</v>
      </c>
      <c r="I188" s="262">
        <f>'model (2)'!I188</f>
        <v>2</v>
      </c>
      <c r="J188" s="262">
        <f>'model (2)'!J188</f>
        <v>2</v>
      </c>
      <c r="K188" s="262">
        <f>'model (2)'!K188</f>
        <v>2</v>
      </c>
      <c r="L188" s="262">
        <f>'model (2)'!L188</f>
        <v>2</v>
      </c>
      <c r="M188" s="262">
        <f>'model (2)'!M188</f>
        <v>2</v>
      </c>
      <c r="N188" s="262">
        <f>'model (2)'!N188</f>
        <v>7</v>
      </c>
      <c r="O188" s="262">
        <f>'model (2)'!O188</f>
        <v>6</v>
      </c>
      <c r="P188" s="262">
        <f>'model (2)'!P188</f>
        <v>4</v>
      </c>
      <c r="Q188" s="262">
        <f>'model (2)'!Q188</f>
        <v>7</v>
      </c>
      <c r="R188" s="262">
        <f>'model (2)'!R188</f>
        <v>8</v>
      </c>
      <c r="S188" s="262">
        <f>'model (2)'!S188</f>
        <v>9</v>
      </c>
      <c r="T188" s="263"/>
      <c r="V188" s="2">
        <v>183</v>
      </c>
      <c r="W188" s="1"/>
      <c r="X188" s="264">
        <f>Entry!U191</f>
        <v>38</v>
      </c>
      <c r="Y188" s="227">
        <f t="shared" si="56"/>
        <v>2</v>
      </c>
      <c r="Z188" s="227">
        <f t="shared" si="40"/>
        <v>1</v>
      </c>
      <c r="AA188" s="227">
        <f t="shared" si="41"/>
        <v>2</v>
      </c>
      <c r="AB188" s="227">
        <f t="shared" si="57"/>
        <v>1</v>
      </c>
      <c r="AC188" s="227">
        <f t="shared" si="42"/>
        <v>1</v>
      </c>
      <c r="AD188" s="227">
        <f t="shared" si="43"/>
        <v>1</v>
      </c>
      <c r="AE188" s="227">
        <f t="shared" si="44"/>
        <v>2</v>
      </c>
      <c r="AF188" s="227">
        <f t="shared" si="45"/>
        <v>1</v>
      </c>
      <c r="AG188" s="227">
        <f t="shared" si="46"/>
        <v>1</v>
      </c>
      <c r="AH188" s="227">
        <f t="shared" si="47"/>
        <v>1</v>
      </c>
      <c r="AI188" s="227">
        <f t="shared" si="48"/>
        <v>3</v>
      </c>
      <c r="AJ188" s="227">
        <f t="shared" si="49"/>
        <v>3</v>
      </c>
      <c r="AK188" s="227">
        <f t="shared" si="50"/>
        <v>3</v>
      </c>
      <c r="AL188" s="227">
        <f t="shared" si="51"/>
        <v>2</v>
      </c>
      <c r="AM188" s="227">
        <f t="shared" si="52"/>
        <v>12</v>
      </c>
      <c r="AN188" s="227">
        <f t="shared" si="53"/>
        <v>2</v>
      </c>
      <c r="AO188" s="261">
        <f t="shared" si="58"/>
        <v>38</v>
      </c>
    </row>
    <row r="189" spans="1:41" ht="15.6">
      <c r="A189">
        <f t="shared" si="54"/>
        <v>68</v>
      </c>
      <c r="B189" s="191" t="str">
        <f>C189&amp;":"&amp;COUNTIF($C$6:C189,C189)</f>
        <v>68:9</v>
      </c>
      <c r="C189" s="148">
        <f t="shared" si="55"/>
        <v>68</v>
      </c>
      <c r="D189" s="262">
        <f>'model (2)'!D189</f>
        <v>2</v>
      </c>
      <c r="E189" s="262">
        <f>'model (2)'!E189</f>
        <v>2</v>
      </c>
      <c r="F189" s="262">
        <f>'model (2)'!F189</f>
        <v>2</v>
      </c>
      <c r="G189" s="262">
        <f>'model (2)'!G189</f>
        <v>1</v>
      </c>
      <c r="H189" s="262">
        <f>'model (2)'!H189</f>
        <v>2</v>
      </c>
      <c r="I189" s="262">
        <f>'model (2)'!I189</f>
        <v>2</v>
      </c>
      <c r="J189" s="262">
        <f>'model (2)'!J189</f>
        <v>2</v>
      </c>
      <c r="K189" s="262">
        <f>'model (2)'!K189</f>
        <v>2</v>
      </c>
      <c r="L189" s="262">
        <f>'model (2)'!L189</f>
        <v>2</v>
      </c>
      <c r="M189" s="262">
        <f>'model (2)'!M189</f>
        <v>2</v>
      </c>
      <c r="N189" s="262">
        <f>'model (2)'!N189</f>
        <v>7</v>
      </c>
      <c r="O189" s="262">
        <f>'model (2)'!O189</f>
        <v>11</v>
      </c>
      <c r="P189" s="262">
        <f>'model (2)'!P189</f>
        <v>1</v>
      </c>
      <c r="Q189" s="262">
        <f>'model (2)'!Q189</f>
        <v>14</v>
      </c>
      <c r="R189" s="262">
        <f>'model (2)'!R189</f>
        <v>4</v>
      </c>
      <c r="S189" s="262">
        <f>'model (2)'!S189</f>
        <v>12</v>
      </c>
      <c r="T189" s="263"/>
      <c r="V189" s="2">
        <v>184</v>
      </c>
      <c r="W189" s="1" t="str">
        <f>X189&amp;":"&amp;COUNTIF($X$6:X189,X189)</f>
        <v>47:3</v>
      </c>
      <c r="X189" s="264">
        <f>Entry!U192</f>
        <v>47</v>
      </c>
      <c r="Y189" s="227">
        <f t="shared" si="56"/>
        <v>2</v>
      </c>
      <c r="Z189" s="227">
        <f t="shared" si="40"/>
        <v>2</v>
      </c>
      <c r="AA189" s="227">
        <f t="shared" si="41"/>
        <v>2</v>
      </c>
      <c r="AB189" s="227">
        <f t="shared" si="57"/>
        <v>1</v>
      </c>
      <c r="AC189" s="227">
        <f t="shared" si="42"/>
        <v>2</v>
      </c>
      <c r="AD189" s="227">
        <f t="shared" si="43"/>
        <v>2</v>
      </c>
      <c r="AE189" s="227">
        <f t="shared" si="44"/>
        <v>2</v>
      </c>
      <c r="AF189" s="227">
        <f t="shared" si="45"/>
        <v>2</v>
      </c>
      <c r="AG189" s="227">
        <f t="shared" si="46"/>
        <v>2</v>
      </c>
      <c r="AH189" s="227">
        <f t="shared" si="47"/>
        <v>2</v>
      </c>
      <c r="AI189" s="227">
        <f t="shared" si="48"/>
        <v>6</v>
      </c>
      <c r="AJ189" s="227">
        <f t="shared" si="49"/>
        <v>2</v>
      </c>
      <c r="AK189" s="227">
        <f t="shared" si="50"/>
        <v>5</v>
      </c>
      <c r="AL189" s="227">
        <f t="shared" si="51"/>
        <v>7</v>
      </c>
      <c r="AM189" s="227">
        <f t="shared" si="52"/>
        <v>3</v>
      </c>
      <c r="AN189" s="227">
        <f t="shared" si="53"/>
        <v>5</v>
      </c>
      <c r="AO189" s="261">
        <f t="shared" si="58"/>
        <v>47</v>
      </c>
    </row>
    <row r="190" spans="1:41" ht="15.6">
      <c r="A190">
        <f t="shared" si="54"/>
        <v>68</v>
      </c>
      <c r="B190" s="191" t="str">
        <f>C190&amp;":"&amp;COUNTIF($C$6:C190,C190)</f>
        <v>68:10</v>
      </c>
      <c r="C190" s="148">
        <f t="shared" si="55"/>
        <v>68</v>
      </c>
      <c r="D190" s="262">
        <f>'model (2)'!D190</f>
        <v>2</v>
      </c>
      <c r="E190" s="262">
        <f>'model (2)'!E190</f>
        <v>2</v>
      </c>
      <c r="F190" s="262">
        <f>'model (2)'!F190</f>
        <v>2</v>
      </c>
      <c r="G190" s="262">
        <f>'model (2)'!G190</f>
        <v>1</v>
      </c>
      <c r="H190" s="262">
        <f>'model (2)'!H190</f>
        <v>2</v>
      </c>
      <c r="I190" s="262">
        <f>'model (2)'!I190</f>
        <v>2</v>
      </c>
      <c r="J190" s="262">
        <f>'model (2)'!J190</f>
        <v>2</v>
      </c>
      <c r="K190" s="262">
        <f>'model (2)'!K190</f>
        <v>2</v>
      </c>
      <c r="L190" s="262">
        <f>'model (2)'!L190</f>
        <v>2</v>
      </c>
      <c r="M190" s="262">
        <f>'model (2)'!M190</f>
        <v>2</v>
      </c>
      <c r="N190" s="262">
        <f>'model (2)'!N190</f>
        <v>10</v>
      </c>
      <c r="O190" s="262">
        <f>'model (2)'!O190</f>
        <v>11</v>
      </c>
      <c r="P190" s="262">
        <f>'model (2)'!P190</f>
        <v>12</v>
      </c>
      <c r="Q190" s="262">
        <f>'model (2)'!Q190</f>
        <v>12</v>
      </c>
      <c r="R190" s="262">
        <f>'model (2)'!R190</f>
        <v>1</v>
      </c>
      <c r="S190" s="262">
        <f>'model (2)'!S190</f>
        <v>3</v>
      </c>
      <c r="T190" s="263"/>
      <c r="V190" s="2">
        <v>185</v>
      </c>
      <c r="W190" s="1" t="str">
        <f>X190&amp;":"&amp;COUNTIF($X$6:X190,X190)</f>
        <v>70:4</v>
      </c>
      <c r="X190" s="264">
        <f>Entry!U193</f>
        <v>70</v>
      </c>
      <c r="Y190" s="227">
        <f t="shared" si="56"/>
        <v>2</v>
      </c>
      <c r="Z190" s="227">
        <f t="shared" si="40"/>
        <v>1</v>
      </c>
      <c r="AA190" s="227">
        <f t="shared" si="41"/>
        <v>2</v>
      </c>
      <c r="AB190" s="227">
        <f t="shared" si="57"/>
        <v>1</v>
      </c>
      <c r="AC190" s="227">
        <f t="shared" si="42"/>
        <v>2</v>
      </c>
      <c r="AD190" s="227">
        <f t="shared" si="43"/>
        <v>2</v>
      </c>
      <c r="AE190" s="227">
        <f t="shared" si="44"/>
        <v>2</v>
      </c>
      <c r="AF190" s="227">
        <f t="shared" si="45"/>
        <v>2</v>
      </c>
      <c r="AG190" s="227">
        <f t="shared" si="46"/>
        <v>2</v>
      </c>
      <c r="AH190" s="227">
        <f t="shared" si="47"/>
        <v>2</v>
      </c>
      <c r="AI190" s="227">
        <f t="shared" si="48"/>
        <v>6</v>
      </c>
      <c r="AJ190" s="227">
        <f t="shared" si="49"/>
        <v>9</v>
      </c>
      <c r="AK190" s="227">
        <f t="shared" si="50"/>
        <v>8</v>
      </c>
      <c r="AL190" s="227">
        <f t="shared" si="51"/>
        <v>11</v>
      </c>
      <c r="AM190" s="227">
        <f t="shared" si="52"/>
        <v>8</v>
      </c>
      <c r="AN190" s="227">
        <f t="shared" si="53"/>
        <v>10</v>
      </c>
      <c r="AO190" s="261">
        <f t="shared" si="58"/>
        <v>70</v>
      </c>
    </row>
    <row r="191" spans="1:41" ht="15.6">
      <c r="A191">
        <f t="shared" si="54"/>
        <v>79</v>
      </c>
      <c r="B191" s="191" t="str">
        <f>C191&amp;":"&amp;COUNTIF($C$6:C191,C191)</f>
        <v>79:4</v>
      </c>
      <c r="C191" s="148">
        <f t="shared" si="55"/>
        <v>79</v>
      </c>
      <c r="D191" s="262">
        <f>'model (2)'!D191</f>
        <v>2</v>
      </c>
      <c r="E191" s="262">
        <f>'model (2)'!E191</f>
        <v>2</v>
      </c>
      <c r="F191" s="262">
        <f>'model (2)'!F191</f>
        <v>2</v>
      </c>
      <c r="G191" s="262">
        <f>'model (2)'!G191</f>
        <v>1</v>
      </c>
      <c r="H191" s="262">
        <f>'model (2)'!H191</f>
        <v>2</v>
      </c>
      <c r="I191" s="262">
        <f>'model (2)'!I191</f>
        <v>2</v>
      </c>
      <c r="J191" s="262">
        <f>'model (2)'!J191</f>
        <v>2</v>
      </c>
      <c r="K191" s="262">
        <f>'model (2)'!K191</f>
        <v>2</v>
      </c>
      <c r="L191" s="262">
        <f>'model (2)'!L191</f>
        <v>2</v>
      </c>
      <c r="M191" s="262">
        <f>'model (2)'!M191</f>
        <v>2</v>
      </c>
      <c r="N191" s="262">
        <f>'model (2)'!N191</f>
        <v>7</v>
      </c>
      <c r="O191" s="262">
        <f>'model (2)'!O191</f>
        <v>14</v>
      </c>
      <c r="P191" s="262">
        <f>'model (2)'!P191</f>
        <v>7</v>
      </c>
      <c r="Q191" s="262">
        <f>'model (2)'!Q191</f>
        <v>14</v>
      </c>
      <c r="R191" s="262">
        <f>'model (2)'!R191</f>
        <v>10</v>
      </c>
      <c r="S191" s="262">
        <f>'model (2)'!S191</f>
        <v>8</v>
      </c>
      <c r="T191" s="263"/>
      <c r="V191" s="2">
        <v>186</v>
      </c>
      <c r="W191" s="1" t="str">
        <f>X191&amp;":"&amp;COUNTIF($X$6:X191,X191)</f>
        <v>53:7</v>
      </c>
      <c r="X191" s="264">
        <f>Entry!U194</f>
        <v>53</v>
      </c>
      <c r="Y191" s="227">
        <f t="shared" si="56"/>
        <v>2</v>
      </c>
      <c r="Z191" s="227">
        <f t="shared" si="40"/>
        <v>1</v>
      </c>
      <c r="AA191" s="227">
        <f t="shared" si="41"/>
        <v>1</v>
      </c>
      <c r="AB191" s="227">
        <f t="shared" si="57"/>
        <v>1</v>
      </c>
      <c r="AC191" s="227">
        <f t="shared" si="42"/>
        <v>2</v>
      </c>
      <c r="AD191" s="227">
        <f t="shared" si="43"/>
        <v>1</v>
      </c>
      <c r="AE191" s="227">
        <f t="shared" si="44"/>
        <v>2</v>
      </c>
      <c r="AF191" s="227">
        <f t="shared" si="45"/>
        <v>1</v>
      </c>
      <c r="AG191" s="227">
        <f t="shared" si="46"/>
        <v>1</v>
      </c>
      <c r="AH191" s="227">
        <f t="shared" si="47"/>
        <v>1</v>
      </c>
      <c r="AI191" s="227">
        <f t="shared" si="48"/>
        <v>1</v>
      </c>
      <c r="AJ191" s="227">
        <f t="shared" si="49"/>
        <v>1</v>
      </c>
      <c r="AK191" s="227">
        <f t="shared" si="50"/>
        <v>11</v>
      </c>
      <c r="AL191" s="227">
        <f t="shared" si="51"/>
        <v>7</v>
      </c>
      <c r="AM191" s="227">
        <f t="shared" si="52"/>
        <v>11</v>
      </c>
      <c r="AN191" s="227">
        <f t="shared" si="53"/>
        <v>9</v>
      </c>
      <c r="AO191" s="261">
        <f t="shared" si="58"/>
        <v>53</v>
      </c>
    </row>
    <row r="192" spans="1:41" ht="15.6">
      <c r="A192">
        <f t="shared" si="54"/>
        <v>76</v>
      </c>
      <c r="B192" s="191" t="str">
        <f>C192&amp;":"&amp;COUNTIF($C$6:C192,C192)</f>
        <v>76:2</v>
      </c>
      <c r="C192" s="148">
        <f t="shared" si="55"/>
        <v>76</v>
      </c>
      <c r="D192" s="262">
        <f>'model (2)'!D192</f>
        <v>2</v>
      </c>
      <c r="E192" s="262">
        <f>'model (2)'!E192</f>
        <v>1</v>
      </c>
      <c r="F192" s="262">
        <f>'model (2)'!F192</f>
        <v>2</v>
      </c>
      <c r="G192" s="262">
        <f>'model (2)'!G192</f>
        <v>1</v>
      </c>
      <c r="H192" s="262">
        <f>'model (2)'!H192</f>
        <v>2</v>
      </c>
      <c r="I192" s="262">
        <f>'model (2)'!I192</f>
        <v>2</v>
      </c>
      <c r="J192" s="262">
        <f>'model (2)'!J192</f>
        <v>2</v>
      </c>
      <c r="K192" s="262">
        <f>'model (2)'!K192</f>
        <v>2</v>
      </c>
      <c r="L192" s="262">
        <f>'model (2)'!L192</f>
        <v>2</v>
      </c>
      <c r="M192" s="262">
        <f>'model (2)'!M192</f>
        <v>2</v>
      </c>
      <c r="N192" s="262">
        <f>'model (2)'!N192</f>
        <v>8</v>
      </c>
      <c r="O192" s="262">
        <f>'model (2)'!O192</f>
        <v>12</v>
      </c>
      <c r="P192" s="262">
        <f>'model (2)'!P192</f>
        <v>9</v>
      </c>
      <c r="Q192" s="262">
        <f>'model (2)'!Q192</f>
        <v>13</v>
      </c>
      <c r="R192" s="262">
        <f>'model (2)'!R192</f>
        <v>13</v>
      </c>
      <c r="S192" s="262">
        <f>'model (2)'!S192</f>
        <v>3</v>
      </c>
      <c r="T192" s="263"/>
      <c r="V192" s="2">
        <v>187</v>
      </c>
      <c r="W192" s="1" t="str">
        <f>X192&amp;":"&amp;COUNTIF($X$6:X192,X192)</f>
        <v>47:4</v>
      </c>
      <c r="X192" s="264">
        <f>Entry!U195</f>
        <v>47</v>
      </c>
      <c r="Y192" s="227">
        <f t="shared" si="56"/>
        <v>2</v>
      </c>
      <c r="Z192" s="227">
        <f t="shared" si="40"/>
        <v>1</v>
      </c>
      <c r="AA192" s="227">
        <f t="shared" si="41"/>
        <v>2</v>
      </c>
      <c r="AB192" s="227">
        <f t="shared" si="57"/>
        <v>2</v>
      </c>
      <c r="AC192" s="227">
        <f t="shared" si="42"/>
        <v>2</v>
      </c>
      <c r="AD192" s="227">
        <f t="shared" si="43"/>
        <v>2</v>
      </c>
      <c r="AE192" s="227">
        <f t="shared" si="44"/>
        <v>2</v>
      </c>
      <c r="AF192" s="227">
        <f t="shared" si="45"/>
        <v>2</v>
      </c>
      <c r="AG192" s="227">
        <f t="shared" si="46"/>
        <v>2</v>
      </c>
      <c r="AH192" s="227">
        <f t="shared" si="47"/>
        <v>2</v>
      </c>
      <c r="AI192" s="227">
        <f t="shared" si="48"/>
        <v>5</v>
      </c>
      <c r="AJ192" s="227">
        <f t="shared" si="49"/>
        <v>6</v>
      </c>
      <c r="AK192" s="227">
        <f t="shared" si="50"/>
        <v>2</v>
      </c>
      <c r="AL192" s="227">
        <f t="shared" si="51"/>
        <v>4</v>
      </c>
      <c r="AM192" s="227">
        <f t="shared" si="52"/>
        <v>4</v>
      </c>
      <c r="AN192" s="227">
        <f t="shared" si="53"/>
        <v>7</v>
      </c>
      <c r="AO192" s="261">
        <f t="shared" si="58"/>
        <v>47</v>
      </c>
    </row>
    <row r="193" spans="1:41" ht="15.6">
      <c r="A193">
        <f t="shared" si="54"/>
        <v>72</v>
      </c>
      <c r="B193" s="191" t="str">
        <f>C193&amp;":"&amp;COUNTIF($C$6:C193,C193)</f>
        <v>72:10</v>
      </c>
      <c r="C193" s="148">
        <f t="shared" si="55"/>
        <v>72</v>
      </c>
      <c r="D193" s="262">
        <f>'model (2)'!D193</f>
        <v>2</v>
      </c>
      <c r="E193" s="262">
        <f>'model (2)'!E193</f>
        <v>2</v>
      </c>
      <c r="F193" s="262">
        <f>'model (2)'!F193</f>
        <v>2</v>
      </c>
      <c r="G193" s="262">
        <f>'model (2)'!G193</f>
        <v>1</v>
      </c>
      <c r="H193" s="262">
        <f>'model (2)'!H193</f>
        <v>2</v>
      </c>
      <c r="I193" s="262">
        <f>'model (2)'!I193</f>
        <v>2</v>
      </c>
      <c r="J193" s="262">
        <f>'model (2)'!J193</f>
        <v>2</v>
      </c>
      <c r="K193" s="262">
        <f>'model (2)'!K193</f>
        <v>2</v>
      </c>
      <c r="L193" s="262">
        <f>'model (2)'!L193</f>
        <v>2</v>
      </c>
      <c r="M193" s="262">
        <f>'model (2)'!M193</f>
        <v>2</v>
      </c>
      <c r="N193" s="262">
        <f>'model (2)'!N193</f>
        <v>7</v>
      </c>
      <c r="O193" s="262">
        <f>'model (2)'!O193</f>
        <v>14</v>
      </c>
      <c r="P193" s="262">
        <f>'model (2)'!P193</f>
        <v>8</v>
      </c>
      <c r="Q193" s="262">
        <f>'model (2)'!Q193</f>
        <v>11</v>
      </c>
      <c r="R193" s="262">
        <f>'model (2)'!R193</f>
        <v>9</v>
      </c>
      <c r="S193" s="262">
        <f>'model (2)'!S193</f>
        <v>4</v>
      </c>
      <c r="T193" s="263"/>
      <c r="V193" s="2">
        <v>188</v>
      </c>
      <c r="W193" s="1" t="str">
        <f>X193&amp;":"&amp;COUNTIF($X$6:X193,X193)</f>
        <v>48:9</v>
      </c>
      <c r="X193" s="264">
        <f>Entry!U196</f>
        <v>48</v>
      </c>
      <c r="Y193" s="227">
        <f t="shared" si="56"/>
        <v>2</v>
      </c>
      <c r="Z193" s="227">
        <f t="shared" si="40"/>
        <v>0</v>
      </c>
      <c r="AA193" s="227">
        <f t="shared" si="41"/>
        <v>2</v>
      </c>
      <c r="AB193" s="227">
        <f t="shared" si="57"/>
        <v>0</v>
      </c>
      <c r="AC193" s="227">
        <f t="shared" si="42"/>
        <v>2</v>
      </c>
      <c r="AD193" s="227">
        <f t="shared" si="43"/>
        <v>1</v>
      </c>
      <c r="AE193" s="227">
        <f t="shared" si="44"/>
        <v>0</v>
      </c>
      <c r="AF193" s="227">
        <f t="shared" si="45"/>
        <v>2</v>
      </c>
      <c r="AG193" s="227">
        <f t="shared" si="46"/>
        <v>2</v>
      </c>
      <c r="AH193" s="227">
        <f t="shared" si="47"/>
        <v>2</v>
      </c>
      <c r="AI193" s="227">
        <f t="shared" si="48"/>
        <v>1</v>
      </c>
      <c r="AJ193" s="227">
        <f t="shared" si="49"/>
        <v>14</v>
      </c>
      <c r="AK193" s="227">
        <f t="shared" si="50"/>
        <v>5</v>
      </c>
      <c r="AL193" s="227">
        <f t="shared" si="51"/>
        <v>8</v>
      </c>
      <c r="AM193" s="227">
        <f t="shared" si="52"/>
        <v>6</v>
      </c>
      <c r="AN193" s="227">
        <f t="shared" si="53"/>
        <v>1</v>
      </c>
      <c r="AO193" s="261">
        <f t="shared" si="58"/>
        <v>48</v>
      </c>
    </row>
    <row r="194" spans="1:41" ht="15.6">
      <c r="A194">
        <f t="shared" si="54"/>
        <v>60</v>
      </c>
      <c r="B194" s="191" t="str">
        <f>C194&amp;":"&amp;COUNTIF($C$6:C194,C194)</f>
        <v>60:4</v>
      </c>
      <c r="C194" s="148">
        <f t="shared" si="55"/>
        <v>60</v>
      </c>
      <c r="D194" s="262">
        <f>'model (2)'!D194</f>
        <v>2</v>
      </c>
      <c r="E194" s="262">
        <f>'model (2)'!E194</f>
        <v>2</v>
      </c>
      <c r="F194" s="262">
        <f>'model (2)'!F194</f>
        <v>2</v>
      </c>
      <c r="G194" s="262">
        <f>'model (2)'!G194</f>
        <v>2</v>
      </c>
      <c r="H194" s="262">
        <f>'model (2)'!H194</f>
        <v>2</v>
      </c>
      <c r="I194" s="262">
        <f>'model (2)'!I194</f>
        <v>2</v>
      </c>
      <c r="J194" s="262">
        <f>'model (2)'!J194</f>
        <v>2</v>
      </c>
      <c r="K194" s="262">
        <f>'model (2)'!K194</f>
        <v>2</v>
      </c>
      <c r="L194" s="262">
        <f>'model (2)'!L194</f>
        <v>2</v>
      </c>
      <c r="M194" s="262">
        <f>'model (2)'!M194</f>
        <v>2</v>
      </c>
      <c r="N194" s="262">
        <f>'model (2)'!N194</f>
        <v>5</v>
      </c>
      <c r="O194" s="262">
        <f>'model (2)'!O194</f>
        <v>0</v>
      </c>
      <c r="P194" s="262">
        <f>'model (2)'!P194</f>
        <v>6</v>
      </c>
      <c r="Q194" s="262">
        <f>'model (2)'!Q194</f>
        <v>5</v>
      </c>
      <c r="R194" s="262">
        <f>'model (2)'!R194</f>
        <v>13</v>
      </c>
      <c r="S194" s="262">
        <f>'model (2)'!S194</f>
        <v>11</v>
      </c>
      <c r="T194" s="263"/>
      <c r="V194" s="2">
        <v>189</v>
      </c>
      <c r="W194" s="1" t="str">
        <f>X194&amp;":"&amp;COUNTIF($X$6:X194,X194)</f>
        <v>78:4</v>
      </c>
      <c r="X194" s="264">
        <f>Entry!U197</f>
        <v>78</v>
      </c>
      <c r="Y194" s="227">
        <f t="shared" si="56"/>
        <v>1</v>
      </c>
      <c r="Z194" s="227">
        <f t="shared" si="40"/>
        <v>2</v>
      </c>
      <c r="AA194" s="227">
        <f t="shared" si="41"/>
        <v>1</v>
      </c>
      <c r="AB194" s="227">
        <f t="shared" si="57"/>
        <v>2</v>
      </c>
      <c r="AC194" s="227">
        <f t="shared" si="42"/>
        <v>2</v>
      </c>
      <c r="AD194" s="227">
        <f t="shared" si="43"/>
        <v>1</v>
      </c>
      <c r="AE194" s="227">
        <f t="shared" si="44"/>
        <v>1</v>
      </c>
      <c r="AF194" s="227">
        <f t="shared" si="45"/>
        <v>1</v>
      </c>
      <c r="AG194" s="227">
        <f t="shared" si="46"/>
        <v>1</v>
      </c>
      <c r="AH194" s="227">
        <f t="shared" si="47"/>
        <v>2</v>
      </c>
      <c r="AI194" s="227">
        <f t="shared" si="48"/>
        <v>7</v>
      </c>
      <c r="AJ194" s="227">
        <f t="shared" si="49"/>
        <v>10</v>
      </c>
      <c r="AK194" s="227">
        <f t="shared" si="50"/>
        <v>13</v>
      </c>
      <c r="AL194" s="227">
        <f t="shared" si="51"/>
        <v>7</v>
      </c>
      <c r="AM194" s="227">
        <f t="shared" si="52"/>
        <v>14</v>
      </c>
      <c r="AN194" s="227">
        <f t="shared" si="53"/>
        <v>13</v>
      </c>
      <c r="AO194" s="261">
        <f t="shared" si="58"/>
        <v>78</v>
      </c>
    </row>
    <row r="195" spans="1:41" ht="15.6">
      <c r="A195">
        <f t="shared" si="54"/>
        <v>78</v>
      </c>
      <c r="B195" s="191" t="str">
        <f>C195&amp;":"&amp;COUNTIF($C$6:C195,C195)</f>
        <v>78:2</v>
      </c>
      <c r="C195" s="148">
        <f t="shared" si="55"/>
        <v>78</v>
      </c>
      <c r="D195" s="262">
        <f>'model (2)'!D195</f>
        <v>2</v>
      </c>
      <c r="E195" s="262">
        <f>'model (2)'!E195</f>
        <v>1</v>
      </c>
      <c r="F195" s="262">
        <f>'model (2)'!F195</f>
        <v>2</v>
      </c>
      <c r="G195" s="262">
        <f>'model (2)'!G195</f>
        <v>2</v>
      </c>
      <c r="H195" s="262">
        <f>'model (2)'!H195</f>
        <v>2</v>
      </c>
      <c r="I195" s="262">
        <f>'model (2)'!I195</f>
        <v>2</v>
      </c>
      <c r="J195" s="262">
        <f>'model (2)'!J195</f>
        <v>2</v>
      </c>
      <c r="K195" s="262">
        <f>'model (2)'!K195</f>
        <v>2</v>
      </c>
      <c r="L195" s="262">
        <f>'model (2)'!L195</f>
        <v>2</v>
      </c>
      <c r="M195" s="262">
        <f>'model (2)'!M195</f>
        <v>2</v>
      </c>
      <c r="N195" s="262">
        <f>'model (2)'!N195</f>
        <v>8</v>
      </c>
      <c r="O195" s="262">
        <f>'model (2)'!O195</f>
        <v>14</v>
      </c>
      <c r="P195" s="262">
        <f>'model (2)'!P195</f>
        <v>10</v>
      </c>
      <c r="Q195" s="262">
        <f>'model (2)'!Q195</f>
        <v>11</v>
      </c>
      <c r="R195" s="262">
        <f>'model (2)'!R195</f>
        <v>9</v>
      </c>
      <c r="S195" s="262">
        <f>'model (2)'!S195</f>
        <v>7</v>
      </c>
      <c r="T195" s="263"/>
      <c r="V195" s="2">
        <v>190</v>
      </c>
      <c r="W195" s="1" t="str">
        <f>X195&amp;":"&amp;COUNTIF($X$6:X195,X195)</f>
        <v>88:4</v>
      </c>
      <c r="X195" s="264">
        <f>Entry!U198</f>
        <v>88</v>
      </c>
      <c r="Y195" s="227">
        <f t="shared" si="56"/>
        <v>2</v>
      </c>
      <c r="Z195" s="227">
        <f t="shared" si="40"/>
        <v>2</v>
      </c>
      <c r="AA195" s="227">
        <f t="shared" si="41"/>
        <v>1</v>
      </c>
      <c r="AB195" s="227">
        <f t="shared" si="57"/>
        <v>1</v>
      </c>
      <c r="AC195" s="227">
        <f t="shared" si="42"/>
        <v>1</v>
      </c>
      <c r="AD195" s="227">
        <f t="shared" si="43"/>
        <v>1</v>
      </c>
      <c r="AE195" s="227">
        <f t="shared" si="44"/>
        <v>2</v>
      </c>
      <c r="AF195" s="227">
        <f t="shared" si="45"/>
        <v>1</v>
      </c>
      <c r="AG195" s="227">
        <f t="shared" si="46"/>
        <v>2</v>
      </c>
      <c r="AH195" s="227">
        <f t="shared" si="47"/>
        <v>2</v>
      </c>
      <c r="AI195" s="227">
        <f t="shared" si="48"/>
        <v>7</v>
      </c>
      <c r="AJ195" s="227">
        <f t="shared" si="49"/>
        <v>14</v>
      </c>
      <c r="AK195" s="227">
        <f t="shared" si="50"/>
        <v>11</v>
      </c>
      <c r="AL195" s="227">
        <f t="shared" si="51"/>
        <v>13</v>
      </c>
      <c r="AM195" s="227">
        <f t="shared" si="52"/>
        <v>14</v>
      </c>
      <c r="AN195" s="227">
        <f t="shared" si="53"/>
        <v>14</v>
      </c>
      <c r="AO195" s="261">
        <f t="shared" si="58"/>
        <v>88</v>
      </c>
    </row>
    <row r="196" spans="1:41" ht="15.6">
      <c r="A196">
        <f t="shared" si="54"/>
        <v>54</v>
      </c>
      <c r="B196" s="191" t="str">
        <f>C196&amp;":"&amp;COUNTIF($C$6:C196,C196)</f>
        <v>54:4</v>
      </c>
      <c r="C196" s="148">
        <f t="shared" si="55"/>
        <v>54</v>
      </c>
      <c r="D196" s="262">
        <f>'model (2)'!D196</f>
        <v>2</v>
      </c>
      <c r="E196" s="262">
        <f>'model (2)'!E196</f>
        <v>2</v>
      </c>
      <c r="F196" s="262">
        <f>'model (2)'!F196</f>
        <v>2</v>
      </c>
      <c r="G196" s="262">
        <f>'model (2)'!G196</f>
        <v>1</v>
      </c>
      <c r="H196" s="262">
        <f>'model (2)'!H196</f>
        <v>2</v>
      </c>
      <c r="I196" s="262">
        <f>'model (2)'!I196</f>
        <v>2</v>
      </c>
      <c r="J196" s="262">
        <f>'model (2)'!J196</f>
        <v>2</v>
      </c>
      <c r="K196" s="262">
        <f>'model (2)'!K196</f>
        <v>2</v>
      </c>
      <c r="L196" s="262">
        <f>'model (2)'!L196</f>
        <v>2</v>
      </c>
      <c r="M196" s="262">
        <f>'model (2)'!M196</f>
        <v>2</v>
      </c>
      <c r="N196" s="262">
        <f>'model (2)'!N196</f>
        <v>9</v>
      </c>
      <c r="O196" s="262">
        <f>'model (2)'!O196</f>
        <v>5</v>
      </c>
      <c r="P196" s="262">
        <f>'model (2)'!P196</f>
        <v>4</v>
      </c>
      <c r="Q196" s="262">
        <f>'model (2)'!Q196</f>
        <v>5</v>
      </c>
      <c r="R196" s="262">
        <f>'model (2)'!R196</f>
        <v>12</v>
      </c>
      <c r="S196" s="262">
        <f>'model (2)'!S196</f>
        <v>0</v>
      </c>
      <c r="T196" s="263"/>
      <c r="V196" s="2">
        <v>191</v>
      </c>
      <c r="W196" s="1" t="str">
        <f>X196&amp;":"&amp;COUNTIF($X$6:X196,X196)</f>
        <v>65:12</v>
      </c>
      <c r="X196" s="264">
        <f>Entry!U199</f>
        <v>65</v>
      </c>
      <c r="Y196" s="227">
        <f t="shared" si="56"/>
        <v>0</v>
      </c>
      <c r="Z196" s="227">
        <f t="shared" si="40"/>
        <v>2</v>
      </c>
      <c r="AA196" s="227">
        <f t="shared" si="41"/>
        <v>1</v>
      </c>
      <c r="AB196" s="227">
        <f t="shared" si="57"/>
        <v>0</v>
      </c>
      <c r="AC196" s="227">
        <f t="shared" si="42"/>
        <v>2</v>
      </c>
      <c r="AD196" s="227">
        <f t="shared" si="43"/>
        <v>0</v>
      </c>
      <c r="AE196" s="227">
        <f t="shared" si="44"/>
        <v>2</v>
      </c>
      <c r="AF196" s="227">
        <f t="shared" si="45"/>
        <v>1</v>
      </c>
      <c r="AG196" s="227">
        <f t="shared" si="46"/>
        <v>0</v>
      </c>
      <c r="AH196" s="227">
        <f t="shared" si="47"/>
        <v>2</v>
      </c>
      <c r="AI196" s="227">
        <f t="shared" si="48"/>
        <v>6</v>
      </c>
      <c r="AJ196" s="227">
        <f t="shared" si="49"/>
        <v>14</v>
      </c>
      <c r="AK196" s="227">
        <f t="shared" si="50"/>
        <v>14</v>
      </c>
      <c r="AL196" s="227">
        <f t="shared" si="51"/>
        <v>9</v>
      </c>
      <c r="AM196" s="227">
        <f t="shared" si="52"/>
        <v>3</v>
      </c>
      <c r="AN196" s="227">
        <f t="shared" si="53"/>
        <v>9</v>
      </c>
      <c r="AO196" s="261">
        <f t="shared" si="58"/>
        <v>65</v>
      </c>
    </row>
    <row r="197" spans="1:41" ht="15.6">
      <c r="A197">
        <f t="shared" si="54"/>
        <v>59</v>
      </c>
      <c r="B197" s="191" t="str">
        <f>C197&amp;":"&amp;COUNTIF($C$6:C197,C197)</f>
        <v>59:9</v>
      </c>
      <c r="C197" s="148">
        <f t="shared" si="55"/>
        <v>59</v>
      </c>
      <c r="D197" s="262">
        <f>'model (2)'!D197</f>
        <v>2</v>
      </c>
      <c r="E197" s="262">
        <f>'model (2)'!E197</f>
        <v>1</v>
      </c>
      <c r="F197" s="262">
        <f>'model (2)'!F197</f>
        <v>2</v>
      </c>
      <c r="G197" s="262">
        <f>'model (2)'!G197</f>
        <v>1</v>
      </c>
      <c r="H197" s="262">
        <f>'model (2)'!H197</f>
        <v>2</v>
      </c>
      <c r="I197" s="262">
        <f>'model (2)'!I197</f>
        <v>2</v>
      </c>
      <c r="J197" s="262">
        <f>'model (2)'!J197</f>
        <v>2</v>
      </c>
      <c r="K197" s="262">
        <f>'model (2)'!K197</f>
        <v>2</v>
      </c>
      <c r="L197" s="262">
        <f>'model (2)'!L197</f>
        <v>2</v>
      </c>
      <c r="M197" s="262">
        <f>'model (2)'!M197</f>
        <v>2</v>
      </c>
      <c r="N197" s="262">
        <f>'model (2)'!N197</f>
        <v>5</v>
      </c>
      <c r="O197" s="262">
        <f>'model (2)'!O197</f>
        <v>9</v>
      </c>
      <c r="P197" s="262">
        <f>'model (2)'!P197</f>
        <v>4</v>
      </c>
      <c r="Q197" s="262">
        <f>'model (2)'!Q197</f>
        <v>7</v>
      </c>
      <c r="R197" s="262">
        <f>'model (2)'!R197</f>
        <v>5</v>
      </c>
      <c r="S197" s="262">
        <f>'model (2)'!S197</f>
        <v>11</v>
      </c>
      <c r="T197" s="263"/>
      <c r="V197" s="2">
        <v>192</v>
      </c>
      <c r="W197" s="1" t="str">
        <f>X197&amp;":"&amp;COUNTIF($X$6:X197,X197)</f>
        <v>67:9</v>
      </c>
      <c r="X197" s="264">
        <f>Entry!U200</f>
        <v>67</v>
      </c>
      <c r="Y197" s="227">
        <f t="shared" si="56"/>
        <v>1</v>
      </c>
      <c r="Z197" s="227">
        <f t="shared" si="40"/>
        <v>1</v>
      </c>
      <c r="AA197" s="227">
        <f t="shared" si="41"/>
        <v>2</v>
      </c>
      <c r="AB197" s="227">
        <f t="shared" si="57"/>
        <v>1</v>
      </c>
      <c r="AC197" s="227">
        <f t="shared" si="42"/>
        <v>1</v>
      </c>
      <c r="AD197" s="227">
        <f t="shared" si="43"/>
        <v>1</v>
      </c>
      <c r="AE197" s="227">
        <f t="shared" si="44"/>
        <v>2</v>
      </c>
      <c r="AF197" s="227">
        <f t="shared" si="45"/>
        <v>1</v>
      </c>
      <c r="AG197" s="227">
        <f t="shared" si="46"/>
        <v>2</v>
      </c>
      <c r="AH197" s="227">
        <f t="shared" si="47"/>
        <v>1</v>
      </c>
      <c r="AI197" s="227">
        <f t="shared" si="48"/>
        <v>9</v>
      </c>
      <c r="AJ197" s="227">
        <f t="shared" si="49"/>
        <v>10</v>
      </c>
      <c r="AK197" s="227">
        <f t="shared" si="50"/>
        <v>8</v>
      </c>
      <c r="AL197" s="227">
        <f t="shared" si="51"/>
        <v>8</v>
      </c>
      <c r="AM197" s="227">
        <f t="shared" si="52"/>
        <v>9</v>
      </c>
      <c r="AN197" s="227">
        <f t="shared" si="53"/>
        <v>10</v>
      </c>
      <c r="AO197" s="261">
        <f t="shared" si="58"/>
        <v>67</v>
      </c>
    </row>
    <row r="198" spans="1:41" ht="15.6">
      <c r="A198">
        <f t="shared" si="54"/>
        <v>65</v>
      </c>
      <c r="B198" s="191" t="str">
        <f>C198&amp;":"&amp;COUNTIF($C$6:C198,C198)</f>
        <v>65:5</v>
      </c>
      <c r="C198" s="148">
        <f t="shared" si="55"/>
        <v>65</v>
      </c>
      <c r="D198" s="262">
        <f>'model (2)'!D198</f>
        <v>2</v>
      </c>
      <c r="E198" s="262">
        <f>'model (2)'!E198</f>
        <v>1</v>
      </c>
      <c r="F198" s="262">
        <f>'model (2)'!F198</f>
        <v>2</v>
      </c>
      <c r="G198" s="262">
        <f>'model (2)'!G198</f>
        <v>2</v>
      </c>
      <c r="H198" s="262">
        <f>'model (2)'!H198</f>
        <v>2</v>
      </c>
      <c r="I198" s="262">
        <f>'model (2)'!I198</f>
        <v>2</v>
      </c>
      <c r="J198" s="262">
        <f>'model (2)'!J198</f>
        <v>2</v>
      </c>
      <c r="K198" s="262">
        <f>'model (2)'!K198</f>
        <v>2</v>
      </c>
      <c r="L198" s="262">
        <f>'model (2)'!L198</f>
        <v>2</v>
      </c>
      <c r="M198" s="262">
        <f>'model (2)'!M198</f>
        <v>2</v>
      </c>
      <c r="N198" s="262">
        <f>'model (2)'!N198</f>
        <v>9</v>
      </c>
      <c r="O198" s="262">
        <f>'model (2)'!O198</f>
        <v>12</v>
      </c>
      <c r="P198" s="262">
        <f>'model (2)'!P198</f>
        <v>13</v>
      </c>
      <c r="Q198" s="262">
        <f>'model (2)'!Q198</f>
        <v>6</v>
      </c>
      <c r="R198" s="262">
        <f>'model (2)'!R198</f>
        <v>4</v>
      </c>
      <c r="S198" s="262">
        <f>'model (2)'!S198</f>
        <v>2</v>
      </c>
      <c r="T198" s="263"/>
      <c r="V198" s="2">
        <v>193</v>
      </c>
      <c r="W198" s="1"/>
      <c r="X198" s="264">
        <f>Entry!U201</f>
        <v>72</v>
      </c>
      <c r="Y198" s="227">
        <f t="shared" si="56"/>
        <v>2</v>
      </c>
      <c r="Z198" s="227">
        <f t="shared" ref="Z198:Z261" si="59">IFERROR(VLOOKUP($W198,$B$6:$S$3008,4,FALSE),VLOOKUP($X198,$C$6:$S$3008,3,FALSE))</f>
        <v>1</v>
      </c>
      <c r="AA198" s="227">
        <f t="shared" ref="AA198:AA261" si="60">IFERROR(VLOOKUP($W198,$B$6:$S$3008,5,FALSE),VLOOKUP($X198,$C$6:$S$3008,4,FALSE))</f>
        <v>2</v>
      </c>
      <c r="AB198" s="227">
        <f t="shared" si="57"/>
        <v>1</v>
      </c>
      <c r="AC198" s="227">
        <f t="shared" ref="AC198:AC261" si="61">IFERROR(VLOOKUP($W198,$B$6:$S$3008,7,FALSE),VLOOKUP($X198,$C$6:$S$3008,6,FALSE))</f>
        <v>2</v>
      </c>
      <c r="AD198" s="227">
        <f t="shared" ref="AD198:AD261" si="62">IFERROR(VLOOKUP($W198,$B$6:$S$3008,8,FALSE),VLOOKUP($X198,$C$6:$S$3008,7,FALSE))</f>
        <v>2</v>
      </c>
      <c r="AE198" s="227">
        <f t="shared" ref="AE198:AE261" si="63">IFERROR(VLOOKUP($W198,$B$6:$S$3008,9,FALSE),VLOOKUP($X198,$C$6:$S$3008,8,FALSE))</f>
        <v>2</v>
      </c>
      <c r="AF198" s="227">
        <f t="shared" ref="AF198:AF261" si="64">IFERROR(VLOOKUP($W198,$B$6:$S$3008,10,FALSE),VLOOKUP($X198,$C$6:$S$3008,9,FALSE))</f>
        <v>2</v>
      </c>
      <c r="AG198" s="227">
        <f t="shared" ref="AG198:AG261" si="65">IFERROR(VLOOKUP($W198,$B$6:$S$3008,11,FALSE),VLOOKUP($X198,$C$6:$S$3008,10,FALSE))</f>
        <v>2</v>
      </c>
      <c r="AH198" s="227">
        <f t="shared" ref="AH198:AH261" si="66">IFERROR(VLOOKUP($W198,$B$6:$S$3008,12,FALSE),VLOOKUP($X198,$C$6:$S$3008,11,FALSE))</f>
        <v>2</v>
      </c>
      <c r="AI198" s="227">
        <f t="shared" ref="AI198:AI261" si="67">IFERROR(VLOOKUP($W198,$B$6:$S$3008,13,FALSE),VLOOKUP($X198,$C$6:$S$3008,12,FALSE))</f>
        <v>9</v>
      </c>
      <c r="AJ198" s="227">
        <f t="shared" ref="AJ198:AJ261" si="68">IFERROR(VLOOKUP($W198,$B$6:$S$3008,14,FALSE),VLOOKUP($X198,$C$6:$S$3008,13,FALSE))</f>
        <v>13</v>
      </c>
      <c r="AK198" s="227">
        <f t="shared" ref="AK198:AK261" si="69">IFERROR(VLOOKUP($W198,$B$6:$S$3008,15,FALSE),VLOOKUP($X198,$C$6:$S$3008,14,FALSE))</f>
        <v>4</v>
      </c>
      <c r="AL198" s="227">
        <f t="shared" ref="AL198:AL261" si="70">IFERROR(VLOOKUP($W198,$B$6:$S$3008,16,FALSE),VLOOKUP($X198,$C$6:$S$3008,15,FALSE))</f>
        <v>8</v>
      </c>
      <c r="AM198" s="227">
        <f t="shared" ref="AM198:AM261" si="71">IFERROR(VLOOKUP($W198,$B$6:$S$3008,17,FALSE),VLOOKUP($X198,$C$6:$S$3008,16,FALSE))</f>
        <v>7</v>
      </c>
      <c r="AN198" s="227">
        <f t="shared" ref="AN198:AN261" si="72">IFERROR(VLOOKUP($W198,$B$6:$S$3008,18,FALSE),VLOOKUP($X198,$C$6:$S$3008,17,FALSE))</f>
        <v>13</v>
      </c>
      <c r="AO198" s="261">
        <f t="shared" si="58"/>
        <v>72</v>
      </c>
    </row>
    <row r="199" spans="1:41" ht="15.6">
      <c r="A199">
        <f t="shared" ref="A199:A262" si="73">SUM(D199:S199)</f>
        <v>71</v>
      </c>
      <c r="B199" s="191" t="str">
        <f>C199&amp;":"&amp;COUNTIF($C$6:C199,C199)</f>
        <v>71:4</v>
      </c>
      <c r="C199" s="148">
        <f t="shared" ref="C199:C262" si="74">SUM(D199:S199)</f>
        <v>71</v>
      </c>
      <c r="D199" s="262">
        <f>'model (2)'!D199</f>
        <v>2</v>
      </c>
      <c r="E199" s="262">
        <f>'model (2)'!E199</f>
        <v>2</v>
      </c>
      <c r="F199" s="262">
        <f>'model (2)'!F199</f>
        <v>2</v>
      </c>
      <c r="G199" s="262">
        <f>'model (2)'!G199</f>
        <v>1</v>
      </c>
      <c r="H199" s="262">
        <f>'model (2)'!H199</f>
        <v>2</v>
      </c>
      <c r="I199" s="262">
        <f>'model (2)'!I199</f>
        <v>2</v>
      </c>
      <c r="J199" s="262">
        <f>'model (2)'!J199</f>
        <v>2</v>
      </c>
      <c r="K199" s="262">
        <f>'model (2)'!K199</f>
        <v>2</v>
      </c>
      <c r="L199" s="262">
        <f>'model (2)'!L199</f>
        <v>2</v>
      </c>
      <c r="M199" s="262">
        <f>'model (2)'!M199</f>
        <v>2</v>
      </c>
      <c r="N199" s="262">
        <f>'model (2)'!N199</f>
        <v>10</v>
      </c>
      <c r="O199" s="262">
        <f>'model (2)'!O199</f>
        <v>1</v>
      </c>
      <c r="P199" s="262">
        <f>'model (2)'!P199</f>
        <v>7</v>
      </c>
      <c r="Q199" s="262">
        <f>'model (2)'!Q199</f>
        <v>14</v>
      </c>
      <c r="R199" s="262">
        <f>'model (2)'!R199</f>
        <v>9</v>
      </c>
      <c r="S199" s="262">
        <f>'model (2)'!S199</f>
        <v>11</v>
      </c>
      <c r="T199" s="263"/>
      <c r="V199" s="2">
        <v>194</v>
      </c>
      <c r="W199" s="1" t="str">
        <f>X199&amp;":"&amp;COUNTIF($X$6:X199,X199)</f>
        <v>63:14</v>
      </c>
      <c r="X199" s="264">
        <f>Entry!U202</f>
        <v>63</v>
      </c>
      <c r="Y199" s="227">
        <f t="shared" ref="Y199:Y262" si="75">IFERROR(VLOOKUP($W199,$B$6:$S$3008,3,FALSE),VLOOKUP($X199,$C$6:$S$3008,2,FALSE))</f>
        <v>2</v>
      </c>
      <c r="Z199" s="227">
        <f t="shared" si="59"/>
        <v>2</v>
      </c>
      <c r="AA199" s="227">
        <f t="shared" si="60"/>
        <v>2</v>
      </c>
      <c r="AB199" s="227">
        <f t="shared" si="57"/>
        <v>2</v>
      </c>
      <c r="AC199" s="227">
        <f t="shared" si="61"/>
        <v>2</v>
      </c>
      <c r="AD199" s="227">
        <f t="shared" si="62"/>
        <v>2</v>
      </c>
      <c r="AE199" s="227">
        <f t="shared" si="63"/>
        <v>2</v>
      </c>
      <c r="AF199" s="227">
        <f t="shared" si="64"/>
        <v>2</v>
      </c>
      <c r="AG199" s="227">
        <f t="shared" si="65"/>
        <v>2</v>
      </c>
      <c r="AH199" s="227">
        <f t="shared" si="66"/>
        <v>2</v>
      </c>
      <c r="AI199" s="227">
        <f t="shared" si="67"/>
        <v>8</v>
      </c>
      <c r="AJ199" s="227">
        <f t="shared" si="68"/>
        <v>2</v>
      </c>
      <c r="AK199" s="227">
        <f t="shared" si="69"/>
        <v>13</v>
      </c>
      <c r="AL199" s="227">
        <f t="shared" si="70"/>
        <v>11</v>
      </c>
      <c r="AM199" s="227">
        <f t="shared" si="71"/>
        <v>7</v>
      </c>
      <c r="AN199" s="227">
        <f t="shared" si="72"/>
        <v>2</v>
      </c>
      <c r="AO199" s="261">
        <f t="shared" si="58"/>
        <v>63</v>
      </c>
    </row>
    <row r="200" spans="1:41" ht="15.6">
      <c r="A200">
        <f t="shared" si="73"/>
        <v>75</v>
      </c>
      <c r="B200" s="191" t="str">
        <f>C200&amp;":"&amp;COUNTIF($C$6:C200,C200)</f>
        <v>75:3</v>
      </c>
      <c r="C200" s="148">
        <f t="shared" si="74"/>
        <v>75</v>
      </c>
      <c r="D200" s="262">
        <f>'model (2)'!D200</f>
        <v>1</v>
      </c>
      <c r="E200" s="262">
        <f>'model (2)'!E200</f>
        <v>1</v>
      </c>
      <c r="F200" s="262">
        <f>'model (2)'!F200</f>
        <v>1</v>
      </c>
      <c r="G200" s="262">
        <f>'model (2)'!G200</f>
        <v>1</v>
      </c>
      <c r="H200" s="262">
        <f>'model (2)'!H200</f>
        <v>1</v>
      </c>
      <c r="I200" s="262">
        <f>'model (2)'!I200</f>
        <v>1</v>
      </c>
      <c r="J200" s="262">
        <f>'model (2)'!J200</f>
        <v>1</v>
      </c>
      <c r="K200" s="262">
        <f>'model (2)'!K200</f>
        <v>1</v>
      </c>
      <c r="L200" s="262">
        <f>'model (2)'!L200</f>
        <v>2</v>
      </c>
      <c r="M200" s="262">
        <f>'model (2)'!M200</f>
        <v>2</v>
      </c>
      <c r="N200" s="262">
        <f>'model (2)'!N200</f>
        <v>9</v>
      </c>
      <c r="O200" s="262">
        <f>'model (2)'!O200</f>
        <v>8</v>
      </c>
      <c r="P200" s="262">
        <f>'model (2)'!P200</f>
        <v>14</v>
      </c>
      <c r="Q200" s="262">
        <f>'model (2)'!Q200</f>
        <v>12</v>
      </c>
      <c r="R200" s="262">
        <f>'model (2)'!R200</f>
        <v>13</v>
      </c>
      <c r="S200" s="262">
        <f>'model (2)'!S200</f>
        <v>7</v>
      </c>
      <c r="T200" s="263"/>
      <c r="V200" s="2">
        <v>195</v>
      </c>
      <c r="W200" s="1" t="str">
        <f>X200&amp;":"&amp;COUNTIF($X$6:X200,X200)</f>
        <v>88:5</v>
      </c>
      <c r="X200" s="264">
        <f>Entry!U203</f>
        <v>88</v>
      </c>
      <c r="Y200" s="227">
        <f t="shared" si="75"/>
        <v>2</v>
      </c>
      <c r="Z200" s="227">
        <f t="shared" si="59"/>
        <v>2</v>
      </c>
      <c r="AA200" s="227">
        <f t="shared" si="60"/>
        <v>2</v>
      </c>
      <c r="AB200" s="227">
        <f t="shared" si="57"/>
        <v>2</v>
      </c>
      <c r="AC200" s="227">
        <f t="shared" si="61"/>
        <v>2</v>
      </c>
      <c r="AD200" s="227">
        <f t="shared" si="62"/>
        <v>2</v>
      </c>
      <c r="AE200" s="227">
        <f t="shared" si="63"/>
        <v>2</v>
      </c>
      <c r="AF200" s="227">
        <f t="shared" si="64"/>
        <v>1</v>
      </c>
      <c r="AG200" s="227">
        <f t="shared" si="65"/>
        <v>1</v>
      </c>
      <c r="AH200" s="227">
        <f t="shared" si="66"/>
        <v>2</v>
      </c>
      <c r="AI200" s="227">
        <f t="shared" si="67"/>
        <v>8</v>
      </c>
      <c r="AJ200" s="227">
        <f t="shared" si="68"/>
        <v>11</v>
      </c>
      <c r="AK200" s="227">
        <f t="shared" si="69"/>
        <v>13</v>
      </c>
      <c r="AL200" s="227">
        <f t="shared" si="70"/>
        <v>14</v>
      </c>
      <c r="AM200" s="227">
        <f t="shared" si="71"/>
        <v>12</v>
      </c>
      <c r="AN200" s="227">
        <f t="shared" si="72"/>
        <v>12</v>
      </c>
      <c r="AO200" s="261">
        <f t="shared" si="58"/>
        <v>88</v>
      </c>
    </row>
    <row r="201" spans="1:41" ht="15.6">
      <c r="A201">
        <f t="shared" si="73"/>
        <v>73</v>
      </c>
      <c r="B201" s="191" t="str">
        <f>C201&amp;":"&amp;COUNTIF($C$6:C201,C201)</f>
        <v>73:4</v>
      </c>
      <c r="C201" s="148">
        <f t="shared" si="74"/>
        <v>73</v>
      </c>
      <c r="D201" s="262">
        <f>'model (2)'!D201</f>
        <v>1</v>
      </c>
      <c r="E201" s="262">
        <f>'model (2)'!E201</f>
        <v>1</v>
      </c>
      <c r="F201" s="262">
        <f>'model (2)'!F201</f>
        <v>2</v>
      </c>
      <c r="G201" s="262">
        <f>'model (2)'!G201</f>
        <v>1</v>
      </c>
      <c r="H201" s="262">
        <f>'model (2)'!H201</f>
        <v>1</v>
      </c>
      <c r="I201" s="262">
        <f>'model (2)'!I201</f>
        <v>1</v>
      </c>
      <c r="J201" s="262">
        <f>'model (2)'!J201</f>
        <v>2</v>
      </c>
      <c r="K201" s="262">
        <f>'model (2)'!K201</f>
        <v>1</v>
      </c>
      <c r="L201" s="262">
        <f>'model (2)'!L201</f>
        <v>1</v>
      </c>
      <c r="M201" s="262">
        <f>'model (2)'!M201</f>
        <v>2</v>
      </c>
      <c r="N201" s="262">
        <f>'model (2)'!N201</f>
        <v>5</v>
      </c>
      <c r="O201" s="262">
        <f>'model (2)'!O201</f>
        <v>10</v>
      </c>
      <c r="P201" s="262">
        <f>'model (2)'!P201</f>
        <v>10</v>
      </c>
      <c r="Q201" s="262">
        <f>'model (2)'!Q201</f>
        <v>12</v>
      </c>
      <c r="R201" s="262">
        <f>'model (2)'!R201</f>
        <v>14</v>
      </c>
      <c r="S201" s="262">
        <f>'model (2)'!S201</f>
        <v>9</v>
      </c>
      <c r="T201" s="263"/>
      <c r="V201" s="2">
        <v>196</v>
      </c>
      <c r="W201" s="1" t="str">
        <f>X201&amp;":"&amp;COUNTIF($X$6:X201,X201)</f>
        <v>52:7</v>
      </c>
      <c r="X201" s="264">
        <f>Entry!U204</f>
        <v>52</v>
      </c>
      <c r="Y201" s="227">
        <f t="shared" si="75"/>
        <v>1</v>
      </c>
      <c r="Z201" s="227">
        <f t="shared" si="59"/>
        <v>1</v>
      </c>
      <c r="AA201" s="227">
        <f t="shared" si="60"/>
        <v>2</v>
      </c>
      <c r="AB201" s="227">
        <f t="shared" si="57"/>
        <v>1</v>
      </c>
      <c r="AC201" s="227">
        <f t="shared" si="61"/>
        <v>2</v>
      </c>
      <c r="AD201" s="227">
        <f t="shared" si="62"/>
        <v>1</v>
      </c>
      <c r="AE201" s="227">
        <f t="shared" si="63"/>
        <v>2</v>
      </c>
      <c r="AF201" s="227">
        <f t="shared" si="64"/>
        <v>2</v>
      </c>
      <c r="AG201" s="227">
        <f t="shared" si="65"/>
        <v>2</v>
      </c>
      <c r="AH201" s="227">
        <f t="shared" si="66"/>
        <v>1</v>
      </c>
      <c r="AI201" s="227">
        <f t="shared" si="67"/>
        <v>0</v>
      </c>
      <c r="AJ201" s="227">
        <f t="shared" si="68"/>
        <v>9</v>
      </c>
      <c r="AK201" s="227">
        <f t="shared" si="69"/>
        <v>7</v>
      </c>
      <c r="AL201" s="227">
        <f t="shared" si="70"/>
        <v>12</v>
      </c>
      <c r="AM201" s="227">
        <f t="shared" si="71"/>
        <v>2</v>
      </c>
      <c r="AN201" s="227">
        <f t="shared" si="72"/>
        <v>7</v>
      </c>
      <c r="AO201" s="261">
        <f t="shared" si="58"/>
        <v>52</v>
      </c>
    </row>
    <row r="202" spans="1:41" ht="15.6">
      <c r="A202">
        <f t="shared" si="73"/>
        <v>41</v>
      </c>
      <c r="B202" s="191" t="str">
        <f>C202&amp;":"&amp;COUNTIF($C$6:C202,C202)</f>
        <v>41:2</v>
      </c>
      <c r="C202" s="148">
        <f t="shared" si="74"/>
        <v>41</v>
      </c>
      <c r="D202" s="262">
        <f>'model (2)'!D202</f>
        <v>2</v>
      </c>
      <c r="E202" s="262">
        <f>'model (2)'!E202</f>
        <v>2</v>
      </c>
      <c r="F202" s="262">
        <f>'model (2)'!F202</f>
        <v>1</v>
      </c>
      <c r="G202" s="262">
        <f>'model (2)'!G202</f>
        <v>1</v>
      </c>
      <c r="H202" s="262">
        <f>'model (2)'!H202</f>
        <v>2</v>
      </c>
      <c r="I202" s="262">
        <f>'model (2)'!I202</f>
        <v>2</v>
      </c>
      <c r="J202" s="262">
        <f>'model (2)'!J202</f>
        <v>2</v>
      </c>
      <c r="K202" s="262">
        <f>'model (2)'!K202</f>
        <v>2</v>
      </c>
      <c r="L202" s="262">
        <f>'model (2)'!L202</f>
        <v>1</v>
      </c>
      <c r="M202" s="262">
        <f>'model (2)'!M202</f>
        <v>2</v>
      </c>
      <c r="N202" s="262">
        <f>'model (2)'!N202</f>
        <v>3</v>
      </c>
      <c r="O202" s="262">
        <f>'model (2)'!O202</f>
        <v>0</v>
      </c>
      <c r="P202" s="262">
        <f>'model (2)'!P202</f>
        <v>4</v>
      </c>
      <c r="Q202" s="262">
        <f>'model (2)'!Q202</f>
        <v>0</v>
      </c>
      <c r="R202" s="262">
        <f>'model (2)'!R202</f>
        <v>9</v>
      </c>
      <c r="S202" s="262">
        <f>'model (2)'!S202</f>
        <v>8</v>
      </c>
      <c r="T202" s="263"/>
      <c r="V202" s="2">
        <v>197</v>
      </c>
      <c r="W202" s="1" t="str">
        <f>X202&amp;":"&amp;COUNTIF($X$6:X202,X202)</f>
        <v>63:15</v>
      </c>
      <c r="X202" s="264">
        <f>Entry!U205</f>
        <v>63</v>
      </c>
      <c r="Y202" s="227">
        <f t="shared" si="75"/>
        <v>2</v>
      </c>
      <c r="Z202" s="227">
        <f t="shared" si="59"/>
        <v>2</v>
      </c>
      <c r="AA202" s="227">
        <f t="shared" si="60"/>
        <v>2</v>
      </c>
      <c r="AB202" s="227">
        <f t="shared" si="57"/>
        <v>2</v>
      </c>
      <c r="AC202" s="227">
        <f t="shared" si="61"/>
        <v>2</v>
      </c>
      <c r="AD202" s="227">
        <f t="shared" si="62"/>
        <v>2</v>
      </c>
      <c r="AE202" s="227">
        <f t="shared" si="63"/>
        <v>2</v>
      </c>
      <c r="AF202" s="227">
        <f t="shared" si="64"/>
        <v>2</v>
      </c>
      <c r="AG202" s="227">
        <f t="shared" si="65"/>
        <v>2</v>
      </c>
      <c r="AH202" s="227">
        <f t="shared" si="66"/>
        <v>2</v>
      </c>
      <c r="AI202" s="227">
        <f t="shared" si="67"/>
        <v>8</v>
      </c>
      <c r="AJ202" s="227">
        <f t="shared" si="68"/>
        <v>2</v>
      </c>
      <c r="AK202" s="227">
        <f t="shared" si="69"/>
        <v>13</v>
      </c>
      <c r="AL202" s="227">
        <f t="shared" si="70"/>
        <v>11</v>
      </c>
      <c r="AM202" s="227">
        <f t="shared" si="71"/>
        <v>7</v>
      </c>
      <c r="AN202" s="227">
        <f t="shared" si="72"/>
        <v>2</v>
      </c>
      <c r="AO202" s="261">
        <f t="shared" si="58"/>
        <v>63</v>
      </c>
    </row>
    <row r="203" spans="1:41" ht="15.6">
      <c r="A203">
        <f t="shared" si="73"/>
        <v>66</v>
      </c>
      <c r="B203" s="191" t="str">
        <f>C203&amp;":"&amp;COUNTIF($C$6:C203,C203)</f>
        <v>66:3</v>
      </c>
      <c r="C203" s="148">
        <f t="shared" si="74"/>
        <v>66</v>
      </c>
      <c r="D203" s="262">
        <f>'model (2)'!D203</f>
        <v>2</v>
      </c>
      <c r="E203" s="262">
        <f>'model (2)'!E203</f>
        <v>2</v>
      </c>
      <c r="F203" s="262">
        <f>'model (2)'!F203</f>
        <v>1</v>
      </c>
      <c r="G203" s="262">
        <f>'model (2)'!G203</f>
        <v>1</v>
      </c>
      <c r="H203" s="262">
        <f>'model (2)'!H203</f>
        <v>2</v>
      </c>
      <c r="I203" s="262">
        <f>'model (2)'!I203</f>
        <v>1</v>
      </c>
      <c r="J203" s="262">
        <f>'model (2)'!J203</f>
        <v>1</v>
      </c>
      <c r="K203" s="262">
        <f>'model (2)'!K203</f>
        <v>2</v>
      </c>
      <c r="L203" s="262">
        <f>'model (2)'!L203</f>
        <v>2</v>
      </c>
      <c r="M203" s="262">
        <f>'model (2)'!M203</f>
        <v>2</v>
      </c>
      <c r="N203" s="262">
        <f>'model (2)'!N203</f>
        <v>8</v>
      </c>
      <c r="O203" s="262">
        <f>'model (2)'!O203</f>
        <v>14</v>
      </c>
      <c r="P203" s="262">
        <f>'model (2)'!P203</f>
        <v>8</v>
      </c>
      <c r="Q203" s="262">
        <f>'model (2)'!Q203</f>
        <v>13</v>
      </c>
      <c r="R203" s="262">
        <f>'model (2)'!R203</f>
        <v>5</v>
      </c>
      <c r="S203" s="262">
        <f>'model (2)'!S203</f>
        <v>2</v>
      </c>
      <c r="T203" s="263"/>
      <c r="V203" s="2">
        <v>198</v>
      </c>
      <c r="W203" s="1" t="str">
        <f>X203&amp;":"&amp;COUNTIF($X$6:X203,X203)</f>
        <v>88:6</v>
      </c>
      <c r="X203" s="264">
        <f>Entry!U206</f>
        <v>88</v>
      </c>
      <c r="Y203" s="227">
        <f t="shared" si="75"/>
        <v>1</v>
      </c>
      <c r="Z203" s="227">
        <f t="shared" si="59"/>
        <v>1</v>
      </c>
      <c r="AA203" s="227">
        <f t="shared" si="60"/>
        <v>1</v>
      </c>
      <c r="AB203" s="227">
        <f t="shared" si="57"/>
        <v>2</v>
      </c>
      <c r="AC203" s="227">
        <f t="shared" si="61"/>
        <v>2</v>
      </c>
      <c r="AD203" s="227">
        <f t="shared" si="62"/>
        <v>1</v>
      </c>
      <c r="AE203" s="227">
        <f t="shared" si="63"/>
        <v>2</v>
      </c>
      <c r="AF203" s="227">
        <f t="shared" si="64"/>
        <v>2</v>
      </c>
      <c r="AG203" s="227">
        <f t="shared" si="65"/>
        <v>2</v>
      </c>
      <c r="AH203" s="227">
        <f t="shared" si="66"/>
        <v>1</v>
      </c>
      <c r="AI203" s="227">
        <f t="shared" si="67"/>
        <v>10</v>
      </c>
      <c r="AJ203" s="227">
        <f t="shared" si="68"/>
        <v>13</v>
      </c>
      <c r="AK203" s="227">
        <f t="shared" si="69"/>
        <v>14</v>
      </c>
      <c r="AL203" s="227">
        <f t="shared" si="70"/>
        <v>10</v>
      </c>
      <c r="AM203" s="227">
        <f t="shared" si="71"/>
        <v>13</v>
      </c>
      <c r="AN203" s="227">
        <f t="shared" si="72"/>
        <v>13</v>
      </c>
      <c r="AO203" s="261">
        <f t="shared" si="58"/>
        <v>88</v>
      </c>
    </row>
    <row r="204" spans="1:41" ht="15.6">
      <c r="A204">
        <f t="shared" si="73"/>
        <v>65</v>
      </c>
      <c r="B204" s="191" t="str">
        <f>C204&amp;":"&amp;COUNTIF($C$6:C204,C204)</f>
        <v>65:6</v>
      </c>
      <c r="C204" s="148">
        <f t="shared" si="74"/>
        <v>65</v>
      </c>
      <c r="D204" s="262">
        <f>'model (2)'!D204</f>
        <v>1</v>
      </c>
      <c r="E204" s="262">
        <f>'model (2)'!E204</f>
        <v>1</v>
      </c>
      <c r="F204" s="262">
        <f>'model (2)'!F204</f>
        <v>2</v>
      </c>
      <c r="G204" s="262">
        <f>'model (2)'!G204</f>
        <v>1</v>
      </c>
      <c r="H204" s="262">
        <f>'model (2)'!H204</f>
        <v>2</v>
      </c>
      <c r="I204" s="262">
        <f>'model (2)'!I204</f>
        <v>2</v>
      </c>
      <c r="J204" s="262">
        <f>'model (2)'!J204</f>
        <v>1</v>
      </c>
      <c r="K204" s="262">
        <f>'model (2)'!K204</f>
        <v>1</v>
      </c>
      <c r="L204" s="262">
        <f>'model (2)'!L204</f>
        <v>2</v>
      </c>
      <c r="M204" s="262">
        <f>'model (2)'!M204</f>
        <v>2</v>
      </c>
      <c r="N204" s="262">
        <f>'model (2)'!N204</f>
        <v>6</v>
      </c>
      <c r="O204" s="262">
        <f>'model (2)'!O204</f>
        <v>9</v>
      </c>
      <c r="P204" s="262">
        <f>'model (2)'!P204</f>
        <v>8</v>
      </c>
      <c r="Q204" s="262">
        <f>'model (2)'!Q204</f>
        <v>7</v>
      </c>
      <c r="R204" s="262">
        <f>'model (2)'!R204</f>
        <v>12</v>
      </c>
      <c r="S204" s="262">
        <f>'model (2)'!S204</f>
        <v>8</v>
      </c>
      <c r="T204" s="263"/>
      <c r="V204" s="2">
        <v>199</v>
      </c>
      <c r="W204" s="1" t="str">
        <f>X204&amp;":"&amp;COUNTIF($X$6:X204,X204)</f>
        <v>60:6</v>
      </c>
      <c r="X204" s="264">
        <f>Entry!U207</f>
        <v>60</v>
      </c>
      <c r="Y204" s="227">
        <f t="shared" si="75"/>
        <v>1</v>
      </c>
      <c r="Z204" s="227">
        <f t="shared" si="59"/>
        <v>2</v>
      </c>
      <c r="AA204" s="227">
        <f t="shared" si="60"/>
        <v>2</v>
      </c>
      <c r="AB204" s="227">
        <f t="shared" si="57"/>
        <v>1</v>
      </c>
      <c r="AC204" s="227">
        <f t="shared" si="61"/>
        <v>1</v>
      </c>
      <c r="AD204" s="227">
        <f t="shared" si="62"/>
        <v>2</v>
      </c>
      <c r="AE204" s="227">
        <f t="shared" si="63"/>
        <v>1</v>
      </c>
      <c r="AF204" s="227">
        <f t="shared" si="64"/>
        <v>1</v>
      </c>
      <c r="AG204" s="227">
        <f t="shared" si="65"/>
        <v>1</v>
      </c>
      <c r="AH204" s="227">
        <f t="shared" si="66"/>
        <v>1</v>
      </c>
      <c r="AI204" s="227">
        <f t="shared" si="67"/>
        <v>10</v>
      </c>
      <c r="AJ204" s="227">
        <f t="shared" si="68"/>
        <v>13</v>
      </c>
      <c r="AK204" s="227">
        <f t="shared" si="69"/>
        <v>5</v>
      </c>
      <c r="AL204" s="227">
        <f t="shared" si="70"/>
        <v>0</v>
      </c>
      <c r="AM204" s="227">
        <f t="shared" si="71"/>
        <v>6</v>
      </c>
      <c r="AN204" s="227">
        <f t="shared" si="72"/>
        <v>13</v>
      </c>
      <c r="AO204" s="261">
        <f t="shared" si="58"/>
        <v>60</v>
      </c>
    </row>
    <row r="205" spans="1:41" ht="15.6">
      <c r="A205">
        <f t="shared" si="73"/>
        <v>77</v>
      </c>
      <c r="B205" s="191" t="str">
        <f>C205&amp;":"&amp;COUNTIF($C$6:C205,C205)</f>
        <v>77:6</v>
      </c>
      <c r="C205" s="148">
        <f t="shared" si="74"/>
        <v>77</v>
      </c>
      <c r="D205" s="262">
        <f>'model (2)'!D205</f>
        <v>1</v>
      </c>
      <c r="E205" s="262">
        <f>'model (2)'!E205</f>
        <v>1</v>
      </c>
      <c r="F205" s="262">
        <f>'model (2)'!F205</f>
        <v>2</v>
      </c>
      <c r="G205" s="262">
        <f>'model (2)'!G205</f>
        <v>1</v>
      </c>
      <c r="H205" s="262">
        <f>'model (2)'!H205</f>
        <v>1</v>
      </c>
      <c r="I205" s="262">
        <f>'model (2)'!I205</f>
        <v>1</v>
      </c>
      <c r="J205" s="262">
        <f>'model (2)'!J205</f>
        <v>2</v>
      </c>
      <c r="K205" s="262">
        <f>'model (2)'!K205</f>
        <v>2</v>
      </c>
      <c r="L205" s="262">
        <f>'model (2)'!L205</f>
        <v>2</v>
      </c>
      <c r="M205" s="262">
        <f>'model (2)'!M205</f>
        <v>1</v>
      </c>
      <c r="N205" s="262">
        <f>'model (2)'!N205</f>
        <v>5</v>
      </c>
      <c r="O205" s="262">
        <f>'model (2)'!O205</f>
        <v>9</v>
      </c>
      <c r="P205" s="262">
        <f>'model (2)'!P205</f>
        <v>14</v>
      </c>
      <c r="Q205" s="262">
        <f>'model (2)'!Q205</f>
        <v>13</v>
      </c>
      <c r="R205" s="262">
        <f>'model (2)'!R205</f>
        <v>12</v>
      </c>
      <c r="S205" s="262">
        <f>'model (2)'!S205</f>
        <v>10</v>
      </c>
      <c r="T205" s="263"/>
      <c r="V205" s="2">
        <v>200</v>
      </c>
      <c r="W205" s="1" t="str">
        <f>X205&amp;":"&amp;COUNTIF($X$6:X205,X205)</f>
        <v>58:8</v>
      </c>
      <c r="X205" s="264">
        <f>Entry!U208</f>
        <v>58</v>
      </c>
      <c r="Y205" s="227">
        <f t="shared" si="75"/>
        <v>1</v>
      </c>
      <c r="Z205" s="227">
        <f t="shared" si="59"/>
        <v>2</v>
      </c>
      <c r="AA205" s="227">
        <f t="shared" si="60"/>
        <v>2</v>
      </c>
      <c r="AB205" s="227">
        <f t="shared" si="57"/>
        <v>1</v>
      </c>
      <c r="AC205" s="227">
        <f t="shared" si="61"/>
        <v>1</v>
      </c>
      <c r="AD205" s="227">
        <f t="shared" si="62"/>
        <v>2</v>
      </c>
      <c r="AE205" s="227">
        <f t="shared" si="63"/>
        <v>2</v>
      </c>
      <c r="AF205" s="227">
        <f t="shared" si="64"/>
        <v>2</v>
      </c>
      <c r="AG205" s="227">
        <f t="shared" si="65"/>
        <v>2</v>
      </c>
      <c r="AH205" s="227">
        <f t="shared" si="66"/>
        <v>2</v>
      </c>
      <c r="AI205" s="227">
        <f t="shared" si="67"/>
        <v>1</v>
      </c>
      <c r="AJ205" s="227">
        <f t="shared" si="68"/>
        <v>12</v>
      </c>
      <c r="AK205" s="227">
        <f t="shared" si="69"/>
        <v>0</v>
      </c>
      <c r="AL205" s="227">
        <f t="shared" si="70"/>
        <v>13</v>
      </c>
      <c r="AM205" s="227">
        <f t="shared" si="71"/>
        <v>5</v>
      </c>
      <c r="AN205" s="227">
        <f t="shared" si="72"/>
        <v>10</v>
      </c>
      <c r="AO205" s="261">
        <f t="shared" si="58"/>
        <v>58</v>
      </c>
    </row>
    <row r="206" spans="1:41" ht="15.6">
      <c r="A206">
        <f t="shared" si="73"/>
        <v>67</v>
      </c>
      <c r="B206" s="191" t="str">
        <f>C206&amp;":"&amp;COUNTIF($C$6:C206,C206)</f>
        <v>67:7</v>
      </c>
      <c r="C206" s="148">
        <f t="shared" si="74"/>
        <v>67</v>
      </c>
      <c r="D206" s="262">
        <f>'model (2)'!D206</f>
        <v>1</v>
      </c>
      <c r="E206" s="262">
        <f>'model (2)'!E206</f>
        <v>1</v>
      </c>
      <c r="F206" s="262">
        <f>'model (2)'!F206</f>
        <v>1</v>
      </c>
      <c r="G206" s="262">
        <f>'model (2)'!G206</f>
        <v>1</v>
      </c>
      <c r="H206" s="262">
        <f>'model (2)'!H206</f>
        <v>1</v>
      </c>
      <c r="I206" s="262">
        <f>'model (2)'!I206</f>
        <v>1</v>
      </c>
      <c r="J206" s="262">
        <f>'model (2)'!J206</f>
        <v>2</v>
      </c>
      <c r="K206" s="262">
        <f>'model (2)'!K206</f>
        <v>2</v>
      </c>
      <c r="L206" s="262">
        <f>'model (2)'!L206</f>
        <v>1</v>
      </c>
      <c r="M206" s="262">
        <f>'model (2)'!M206</f>
        <v>1</v>
      </c>
      <c r="N206" s="262">
        <f>'model (2)'!N206</f>
        <v>6</v>
      </c>
      <c r="O206" s="262">
        <f>'model (2)'!O206</f>
        <v>10</v>
      </c>
      <c r="P206" s="262">
        <f>'model (2)'!P206</f>
        <v>13</v>
      </c>
      <c r="Q206" s="262">
        <f>'model (2)'!Q206</f>
        <v>8</v>
      </c>
      <c r="R206" s="262">
        <f>'model (2)'!R206</f>
        <v>11</v>
      </c>
      <c r="S206" s="262">
        <f>'model (2)'!S206</f>
        <v>7</v>
      </c>
      <c r="T206" s="263"/>
      <c r="V206" s="2">
        <v>201</v>
      </c>
      <c r="W206" s="1" t="str">
        <f>X206&amp;":"&amp;COUNTIF($X$6:X206,X206)</f>
        <v>77:9</v>
      </c>
      <c r="X206" s="264">
        <f>Entry!U209</f>
        <v>77</v>
      </c>
      <c r="Y206" s="227">
        <f t="shared" si="75"/>
        <v>2</v>
      </c>
      <c r="Z206" s="227">
        <f t="shared" si="59"/>
        <v>2</v>
      </c>
      <c r="AA206" s="227">
        <f t="shared" si="60"/>
        <v>2</v>
      </c>
      <c r="AB206" s="227">
        <f t="shared" si="57"/>
        <v>2</v>
      </c>
      <c r="AC206" s="227">
        <f t="shared" si="61"/>
        <v>1</v>
      </c>
      <c r="AD206" s="227">
        <f t="shared" si="62"/>
        <v>2</v>
      </c>
      <c r="AE206" s="227">
        <f t="shared" si="63"/>
        <v>1</v>
      </c>
      <c r="AF206" s="227">
        <f t="shared" si="64"/>
        <v>2</v>
      </c>
      <c r="AG206" s="227">
        <f t="shared" si="65"/>
        <v>1</v>
      </c>
      <c r="AH206" s="227">
        <f t="shared" si="66"/>
        <v>2</v>
      </c>
      <c r="AI206" s="227">
        <f t="shared" si="67"/>
        <v>8</v>
      </c>
      <c r="AJ206" s="227">
        <f t="shared" si="68"/>
        <v>8</v>
      </c>
      <c r="AK206" s="227">
        <f t="shared" si="69"/>
        <v>8</v>
      </c>
      <c r="AL206" s="227">
        <f t="shared" si="70"/>
        <v>14</v>
      </c>
      <c r="AM206" s="227">
        <f t="shared" si="71"/>
        <v>10</v>
      </c>
      <c r="AN206" s="227">
        <f t="shared" si="72"/>
        <v>12</v>
      </c>
      <c r="AO206" s="261">
        <f t="shared" si="58"/>
        <v>77</v>
      </c>
    </row>
    <row r="207" spans="1:41" ht="15.6">
      <c r="A207">
        <f t="shared" si="73"/>
        <v>42</v>
      </c>
      <c r="B207" s="191" t="str">
        <f>C207&amp;":"&amp;COUNTIF($C$6:C207,C207)</f>
        <v>42:3</v>
      </c>
      <c r="C207" s="148">
        <f t="shared" si="74"/>
        <v>42</v>
      </c>
      <c r="D207" s="262">
        <f>'model (2)'!D207</f>
        <v>1</v>
      </c>
      <c r="E207" s="262">
        <f>'model (2)'!E207</f>
        <v>1</v>
      </c>
      <c r="F207" s="262">
        <f>'model (2)'!F207</f>
        <v>1</v>
      </c>
      <c r="G207" s="262">
        <f>'model (2)'!G207</f>
        <v>1</v>
      </c>
      <c r="H207" s="262">
        <f>'model (2)'!H207</f>
        <v>1</v>
      </c>
      <c r="I207" s="262">
        <f>'model (2)'!I207</f>
        <v>2</v>
      </c>
      <c r="J207" s="262">
        <f>'model (2)'!J207</f>
        <v>1</v>
      </c>
      <c r="K207" s="262">
        <f>'model (2)'!K207</f>
        <v>1</v>
      </c>
      <c r="L207" s="262">
        <f>'model (2)'!L207</f>
        <v>2</v>
      </c>
      <c r="M207" s="262">
        <f>'model (2)'!M207</f>
        <v>1</v>
      </c>
      <c r="N207" s="262">
        <f>'model (2)'!N207</f>
        <v>5</v>
      </c>
      <c r="O207" s="262">
        <f>'model (2)'!O207</f>
        <v>8</v>
      </c>
      <c r="P207" s="262">
        <f>'model (2)'!P207</f>
        <v>6</v>
      </c>
      <c r="Q207" s="262">
        <f>'model (2)'!Q207</f>
        <v>0</v>
      </c>
      <c r="R207" s="262">
        <f>'model (2)'!R207</f>
        <v>4</v>
      </c>
      <c r="S207" s="262">
        <f>'model (2)'!S207</f>
        <v>7</v>
      </c>
      <c r="T207" s="263"/>
      <c r="V207" s="2">
        <v>202</v>
      </c>
      <c r="W207" s="1" t="str">
        <f>X207&amp;":"&amp;COUNTIF($X$6:X207,X207)</f>
        <v>88:7</v>
      </c>
      <c r="X207" s="264">
        <f>Entry!U210</f>
        <v>88</v>
      </c>
      <c r="Y207" s="227">
        <f t="shared" si="75"/>
        <v>2</v>
      </c>
      <c r="Z207" s="227">
        <f t="shared" si="59"/>
        <v>1</v>
      </c>
      <c r="AA207" s="227">
        <f t="shared" si="60"/>
        <v>2</v>
      </c>
      <c r="AB207" s="227">
        <f t="shared" si="57"/>
        <v>1</v>
      </c>
      <c r="AC207" s="227">
        <f t="shared" si="61"/>
        <v>2</v>
      </c>
      <c r="AD207" s="227">
        <f t="shared" si="62"/>
        <v>1</v>
      </c>
      <c r="AE207" s="227">
        <f t="shared" si="63"/>
        <v>1</v>
      </c>
      <c r="AF207" s="227">
        <f t="shared" si="64"/>
        <v>1</v>
      </c>
      <c r="AG207" s="227">
        <f t="shared" si="65"/>
        <v>2</v>
      </c>
      <c r="AH207" s="227">
        <f t="shared" si="66"/>
        <v>2</v>
      </c>
      <c r="AI207" s="227">
        <f t="shared" si="67"/>
        <v>9</v>
      </c>
      <c r="AJ207" s="227">
        <f t="shared" si="68"/>
        <v>13</v>
      </c>
      <c r="AK207" s="227">
        <f t="shared" si="69"/>
        <v>14</v>
      </c>
      <c r="AL207" s="227">
        <f t="shared" si="70"/>
        <v>11</v>
      </c>
      <c r="AM207" s="227">
        <f t="shared" si="71"/>
        <v>14</v>
      </c>
      <c r="AN207" s="227">
        <f t="shared" si="72"/>
        <v>12</v>
      </c>
      <c r="AO207" s="261">
        <f t="shared" si="58"/>
        <v>88</v>
      </c>
    </row>
    <row r="208" spans="1:41" ht="15.6">
      <c r="A208">
        <f t="shared" si="73"/>
        <v>47</v>
      </c>
      <c r="B208" s="191" t="str">
        <f>C208&amp;":"&amp;COUNTIF($C$6:C208,C208)</f>
        <v>47:4</v>
      </c>
      <c r="C208" s="148">
        <f t="shared" si="74"/>
        <v>47</v>
      </c>
      <c r="D208" s="262">
        <f>'model (2)'!D208</f>
        <v>2</v>
      </c>
      <c r="E208" s="262">
        <f>'model (2)'!E208</f>
        <v>1</v>
      </c>
      <c r="F208" s="262">
        <f>'model (2)'!F208</f>
        <v>2</v>
      </c>
      <c r="G208" s="262">
        <f>'model (2)'!G208</f>
        <v>2</v>
      </c>
      <c r="H208" s="262">
        <f>'model (2)'!H208</f>
        <v>2</v>
      </c>
      <c r="I208" s="262">
        <f>'model (2)'!I208</f>
        <v>2</v>
      </c>
      <c r="J208" s="262">
        <f>'model (2)'!J208</f>
        <v>2</v>
      </c>
      <c r="K208" s="262">
        <f>'model (2)'!K208</f>
        <v>2</v>
      </c>
      <c r="L208" s="262">
        <f>'model (2)'!L208</f>
        <v>2</v>
      </c>
      <c r="M208" s="262">
        <f>'model (2)'!M208</f>
        <v>2</v>
      </c>
      <c r="N208" s="262">
        <f>'model (2)'!N208</f>
        <v>5</v>
      </c>
      <c r="O208" s="262">
        <f>'model (2)'!O208</f>
        <v>6</v>
      </c>
      <c r="P208" s="262">
        <f>'model (2)'!P208</f>
        <v>2</v>
      </c>
      <c r="Q208" s="262">
        <f>'model (2)'!Q208</f>
        <v>4</v>
      </c>
      <c r="R208" s="262">
        <f>'model (2)'!R208</f>
        <v>4</v>
      </c>
      <c r="S208" s="262">
        <f>'model (2)'!S208</f>
        <v>7</v>
      </c>
      <c r="T208" s="263"/>
      <c r="V208" s="2">
        <v>203</v>
      </c>
      <c r="W208" s="1"/>
      <c r="X208" s="264">
        <f>Entry!U211</f>
        <v>50</v>
      </c>
      <c r="Y208" s="227">
        <f t="shared" si="75"/>
        <v>2</v>
      </c>
      <c r="Z208" s="227">
        <f t="shared" si="59"/>
        <v>2</v>
      </c>
      <c r="AA208" s="227">
        <f t="shared" si="60"/>
        <v>2</v>
      </c>
      <c r="AB208" s="227">
        <f t="shared" ref="AB208:AB271" si="76">IFERROR(VLOOKUP($W208,$B$6:$S$3008,6,FALSE),VLOOKUP(X208,$C$6:$S$3008,5,FALSE))</f>
        <v>2</v>
      </c>
      <c r="AC208" s="227">
        <f t="shared" si="61"/>
        <v>2</v>
      </c>
      <c r="AD208" s="227">
        <f t="shared" si="62"/>
        <v>2</v>
      </c>
      <c r="AE208" s="227">
        <f t="shared" si="63"/>
        <v>2</v>
      </c>
      <c r="AF208" s="227">
        <f t="shared" si="64"/>
        <v>2</v>
      </c>
      <c r="AG208" s="227">
        <f t="shared" si="65"/>
        <v>2</v>
      </c>
      <c r="AH208" s="227">
        <f t="shared" si="66"/>
        <v>2</v>
      </c>
      <c r="AI208" s="227">
        <f t="shared" si="67"/>
        <v>7</v>
      </c>
      <c r="AJ208" s="227">
        <f t="shared" si="68"/>
        <v>4</v>
      </c>
      <c r="AK208" s="227">
        <f t="shared" si="69"/>
        <v>7</v>
      </c>
      <c r="AL208" s="227">
        <f t="shared" si="70"/>
        <v>0</v>
      </c>
      <c r="AM208" s="227">
        <f t="shared" si="71"/>
        <v>4</v>
      </c>
      <c r="AN208" s="227">
        <f t="shared" si="72"/>
        <v>8</v>
      </c>
      <c r="AO208" s="261">
        <f t="shared" ref="AO208:AO271" si="77">SUM(Y208:AN208)</f>
        <v>50</v>
      </c>
    </row>
    <row r="209" spans="1:41" ht="15.6">
      <c r="A209">
        <f t="shared" si="73"/>
        <v>73</v>
      </c>
      <c r="B209" s="191" t="str">
        <f>C209&amp;":"&amp;COUNTIF($C$6:C209,C209)</f>
        <v>73:5</v>
      </c>
      <c r="C209" s="148">
        <f t="shared" si="74"/>
        <v>73</v>
      </c>
      <c r="D209" s="262">
        <f>'model (2)'!D209</f>
        <v>1</v>
      </c>
      <c r="E209" s="262">
        <f>'model (2)'!E209</f>
        <v>1</v>
      </c>
      <c r="F209" s="262">
        <f>'model (2)'!F209</f>
        <v>1</v>
      </c>
      <c r="G209" s="262">
        <f>'model (2)'!G209</f>
        <v>2</v>
      </c>
      <c r="H209" s="262">
        <f>'model (2)'!H209</f>
        <v>2</v>
      </c>
      <c r="I209" s="262">
        <f>'model (2)'!I209</f>
        <v>1</v>
      </c>
      <c r="J209" s="262">
        <f>'model (2)'!J209</f>
        <v>1</v>
      </c>
      <c r="K209" s="262">
        <f>'model (2)'!K209</f>
        <v>1</v>
      </c>
      <c r="L209" s="262">
        <f>'model (2)'!L209</f>
        <v>1</v>
      </c>
      <c r="M209" s="262">
        <f>'model (2)'!M209</f>
        <v>2</v>
      </c>
      <c r="N209" s="262">
        <f>'model (2)'!N209</f>
        <v>7</v>
      </c>
      <c r="O209" s="262">
        <f>'model (2)'!O209</f>
        <v>12</v>
      </c>
      <c r="P209" s="262">
        <f>'model (2)'!P209</f>
        <v>11</v>
      </c>
      <c r="Q209" s="262">
        <f>'model (2)'!Q209</f>
        <v>9</v>
      </c>
      <c r="R209" s="262">
        <f>'model (2)'!R209</f>
        <v>11</v>
      </c>
      <c r="S209" s="262">
        <f>'model (2)'!S209</f>
        <v>10</v>
      </c>
      <c r="T209" s="263"/>
      <c r="V209" s="2">
        <v>204</v>
      </c>
      <c r="W209" s="1" t="str">
        <f>X209&amp;":"&amp;COUNTIF($X$6:X209,X209)</f>
        <v>52:8</v>
      </c>
      <c r="X209" s="264">
        <f>Entry!U212</f>
        <v>52</v>
      </c>
      <c r="Y209" s="227">
        <f t="shared" si="75"/>
        <v>2</v>
      </c>
      <c r="Z209" s="227">
        <f t="shared" si="59"/>
        <v>2</v>
      </c>
      <c r="AA209" s="227">
        <f t="shared" si="60"/>
        <v>1</v>
      </c>
      <c r="AB209" s="227">
        <f t="shared" si="76"/>
        <v>2</v>
      </c>
      <c r="AC209" s="227">
        <f t="shared" si="61"/>
        <v>1</v>
      </c>
      <c r="AD209" s="227">
        <f t="shared" si="62"/>
        <v>2</v>
      </c>
      <c r="AE209" s="227">
        <f t="shared" si="63"/>
        <v>2</v>
      </c>
      <c r="AF209" s="227">
        <f t="shared" si="64"/>
        <v>1</v>
      </c>
      <c r="AG209" s="227">
        <f t="shared" si="65"/>
        <v>2</v>
      </c>
      <c r="AH209" s="227">
        <f t="shared" si="66"/>
        <v>2</v>
      </c>
      <c r="AI209" s="227">
        <f t="shared" si="67"/>
        <v>4</v>
      </c>
      <c r="AJ209" s="227">
        <f t="shared" si="68"/>
        <v>4</v>
      </c>
      <c r="AK209" s="227">
        <f t="shared" si="69"/>
        <v>7</v>
      </c>
      <c r="AL209" s="227">
        <f t="shared" si="70"/>
        <v>5</v>
      </c>
      <c r="AM209" s="227">
        <f t="shared" si="71"/>
        <v>6</v>
      </c>
      <c r="AN209" s="227">
        <f t="shared" si="72"/>
        <v>9</v>
      </c>
      <c r="AO209" s="261">
        <f t="shared" si="77"/>
        <v>52</v>
      </c>
    </row>
    <row r="210" spans="1:41" ht="15.6">
      <c r="A210">
        <f t="shared" si="73"/>
        <v>60</v>
      </c>
      <c r="B210" s="191" t="str">
        <f>C210&amp;":"&amp;COUNTIF($C$6:C210,C210)</f>
        <v>60:5</v>
      </c>
      <c r="C210" s="148">
        <f t="shared" si="74"/>
        <v>60</v>
      </c>
      <c r="D210" s="262">
        <f>'model (2)'!D210</f>
        <v>1</v>
      </c>
      <c r="E210" s="262">
        <f>'model (2)'!E210</f>
        <v>1</v>
      </c>
      <c r="F210" s="262">
        <f>'model (2)'!F210</f>
        <v>1</v>
      </c>
      <c r="G210" s="262">
        <f>'model (2)'!G210</f>
        <v>1</v>
      </c>
      <c r="H210" s="262">
        <f>'model (2)'!H210</f>
        <v>1</v>
      </c>
      <c r="I210" s="262">
        <f>'model (2)'!I210</f>
        <v>1</v>
      </c>
      <c r="J210" s="262">
        <f>'model (2)'!J210</f>
        <v>1</v>
      </c>
      <c r="K210" s="262">
        <f>'model (2)'!K210</f>
        <v>1</v>
      </c>
      <c r="L210" s="262">
        <f>'model (2)'!L210</f>
        <v>2</v>
      </c>
      <c r="M210" s="262">
        <f>'model (2)'!M210</f>
        <v>1</v>
      </c>
      <c r="N210" s="262">
        <f>'model (2)'!N210</f>
        <v>6</v>
      </c>
      <c r="O210" s="262">
        <f>'model (2)'!O210</f>
        <v>10</v>
      </c>
      <c r="P210" s="262">
        <f>'model (2)'!P210</f>
        <v>8</v>
      </c>
      <c r="Q210" s="262">
        <f>'model (2)'!Q210</f>
        <v>11</v>
      </c>
      <c r="R210" s="262">
        <f>'model (2)'!R210</f>
        <v>7</v>
      </c>
      <c r="S210" s="262">
        <f>'model (2)'!S210</f>
        <v>7</v>
      </c>
      <c r="T210" s="263"/>
      <c r="V210" s="2">
        <v>205</v>
      </c>
      <c r="W210" s="1" t="str">
        <f>X210&amp;":"&amp;COUNTIF($X$6:X210,X210)</f>
        <v>92:4</v>
      </c>
      <c r="X210" s="264">
        <f>Entry!U213</f>
        <v>92</v>
      </c>
      <c r="Y210" s="227">
        <f t="shared" si="75"/>
        <v>2</v>
      </c>
      <c r="Z210" s="227">
        <f t="shared" si="59"/>
        <v>1</v>
      </c>
      <c r="AA210" s="227">
        <f t="shared" si="60"/>
        <v>2</v>
      </c>
      <c r="AB210" s="227">
        <f t="shared" si="76"/>
        <v>0</v>
      </c>
      <c r="AC210" s="227">
        <f t="shared" si="61"/>
        <v>0</v>
      </c>
      <c r="AD210" s="227">
        <f t="shared" si="62"/>
        <v>0</v>
      </c>
      <c r="AE210" s="227">
        <f t="shared" si="63"/>
        <v>2</v>
      </c>
      <c r="AF210" s="227">
        <f t="shared" si="64"/>
        <v>2</v>
      </c>
      <c r="AG210" s="227">
        <f t="shared" si="65"/>
        <v>2</v>
      </c>
      <c r="AH210" s="227">
        <f t="shared" si="66"/>
        <v>2</v>
      </c>
      <c r="AI210" s="227">
        <f t="shared" si="67"/>
        <v>9</v>
      </c>
      <c r="AJ210" s="227">
        <f t="shared" si="68"/>
        <v>14</v>
      </c>
      <c r="AK210" s="227">
        <f t="shared" si="69"/>
        <v>14</v>
      </c>
      <c r="AL210" s="227">
        <f t="shared" si="70"/>
        <v>14</v>
      </c>
      <c r="AM210" s="227">
        <f t="shared" si="71"/>
        <v>14</v>
      </c>
      <c r="AN210" s="227">
        <f t="shared" si="72"/>
        <v>14</v>
      </c>
      <c r="AO210" s="261">
        <f t="shared" si="77"/>
        <v>92</v>
      </c>
    </row>
    <row r="211" spans="1:41" ht="15.6">
      <c r="A211">
        <f t="shared" si="73"/>
        <v>72</v>
      </c>
      <c r="B211" s="191" t="str">
        <f>C211&amp;":"&amp;COUNTIF($C$6:C211,C211)</f>
        <v>72:11</v>
      </c>
      <c r="C211" s="148">
        <f t="shared" si="74"/>
        <v>72</v>
      </c>
      <c r="D211" s="262">
        <f>'model (2)'!D211</f>
        <v>1</v>
      </c>
      <c r="E211" s="262">
        <f>'model (2)'!E211</f>
        <v>1</v>
      </c>
      <c r="F211" s="262">
        <f>'model (2)'!F211</f>
        <v>1</v>
      </c>
      <c r="G211" s="262">
        <f>'model (2)'!G211</f>
        <v>1</v>
      </c>
      <c r="H211" s="262">
        <f>'model (2)'!H211</f>
        <v>1</v>
      </c>
      <c r="I211" s="262">
        <f>'model (2)'!I211</f>
        <v>1</v>
      </c>
      <c r="J211" s="262">
        <f>'model (2)'!J211</f>
        <v>1</v>
      </c>
      <c r="K211" s="262">
        <f>'model (2)'!K211</f>
        <v>2</v>
      </c>
      <c r="L211" s="262">
        <f>'model (2)'!L211</f>
        <v>2</v>
      </c>
      <c r="M211" s="262">
        <f>'model (2)'!M211</f>
        <v>1</v>
      </c>
      <c r="N211" s="262">
        <f>'model (2)'!N211</f>
        <v>5</v>
      </c>
      <c r="O211" s="262">
        <f>'model (2)'!O211</f>
        <v>12</v>
      </c>
      <c r="P211" s="262">
        <f>'model (2)'!P211</f>
        <v>10</v>
      </c>
      <c r="Q211" s="262">
        <f>'model (2)'!Q211</f>
        <v>14</v>
      </c>
      <c r="R211" s="262">
        <f>'model (2)'!R211</f>
        <v>11</v>
      </c>
      <c r="S211" s="262">
        <f>'model (2)'!S211</f>
        <v>8</v>
      </c>
      <c r="T211" s="263"/>
      <c r="V211" s="2">
        <v>206</v>
      </c>
      <c r="W211" s="1" t="str">
        <f>X211&amp;":"&amp;COUNTIF($X$6:X211,X211)</f>
        <v>72:19</v>
      </c>
      <c r="X211" s="264">
        <f>Entry!U214</f>
        <v>72</v>
      </c>
      <c r="Y211" s="227">
        <f t="shared" si="75"/>
        <v>0</v>
      </c>
      <c r="Z211" s="227">
        <f t="shared" si="59"/>
        <v>1</v>
      </c>
      <c r="AA211" s="227">
        <f t="shared" si="60"/>
        <v>2</v>
      </c>
      <c r="AB211" s="227">
        <f t="shared" si="76"/>
        <v>0</v>
      </c>
      <c r="AC211" s="227">
        <f t="shared" si="61"/>
        <v>0</v>
      </c>
      <c r="AD211" s="227">
        <f t="shared" si="62"/>
        <v>1</v>
      </c>
      <c r="AE211" s="227">
        <f t="shared" si="63"/>
        <v>1</v>
      </c>
      <c r="AF211" s="227">
        <f t="shared" si="64"/>
        <v>1</v>
      </c>
      <c r="AG211" s="227">
        <f t="shared" si="65"/>
        <v>1</v>
      </c>
      <c r="AH211" s="227">
        <f t="shared" si="66"/>
        <v>1</v>
      </c>
      <c r="AI211" s="227">
        <f t="shared" si="67"/>
        <v>10</v>
      </c>
      <c r="AJ211" s="227">
        <f t="shared" si="68"/>
        <v>12</v>
      </c>
      <c r="AK211" s="227">
        <f t="shared" si="69"/>
        <v>12</v>
      </c>
      <c r="AL211" s="227">
        <f t="shared" si="70"/>
        <v>10</v>
      </c>
      <c r="AM211" s="227">
        <f t="shared" si="71"/>
        <v>10</v>
      </c>
      <c r="AN211" s="227">
        <f t="shared" si="72"/>
        <v>10</v>
      </c>
      <c r="AO211" s="261">
        <f t="shared" si="77"/>
        <v>72</v>
      </c>
    </row>
    <row r="212" spans="1:41" ht="15.6">
      <c r="A212">
        <f t="shared" si="73"/>
        <v>62</v>
      </c>
      <c r="B212" s="191" t="str">
        <f>C212&amp;":"&amp;COUNTIF($C$6:C212,C212)</f>
        <v>62:9</v>
      </c>
      <c r="C212" s="148">
        <f t="shared" si="74"/>
        <v>62</v>
      </c>
      <c r="D212" s="262">
        <f>'model (2)'!D212</f>
        <v>2</v>
      </c>
      <c r="E212" s="262">
        <f>'model (2)'!E212</f>
        <v>2</v>
      </c>
      <c r="F212" s="262">
        <f>'model (2)'!F212</f>
        <v>1</v>
      </c>
      <c r="G212" s="262">
        <f>'model (2)'!G212</f>
        <v>2</v>
      </c>
      <c r="H212" s="262">
        <f>'model (2)'!H212</f>
        <v>2</v>
      </c>
      <c r="I212" s="262">
        <f>'model (2)'!I212</f>
        <v>2</v>
      </c>
      <c r="J212" s="262">
        <f>'model (2)'!J212</f>
        <v>2</v>
      </c>
      <c r="K212" s="262">
        <f>'model (2)'!K212</f>
        <v>1</v>
      </c>
      <c r="L212" s="262">
        <f>'model (2)'!L212</f>
        <v>2</v>
      </c>
      <c r="M212" s="262">
        <f>'model (2)'!M212</f>
        <v>2</v>
      </c>
      <c r="N212" s="262">
        <f>'model (2)'!N212</f>
        <v>3</v>
      </c>
      <c r="O212" s="262">
        <f>'model (2)'!O212</f>
        <v>10</v>
      </c>
      <c r="P212" s="262">
        <f>'model (2)'!P212</f>
        <v>10</v>
      </c>
      <c r="Q212" s="262">
        <f>'model (2)'!Q212</f>
        <v>5</v>
      </c>
      <c r="R212" s="262">
        <f>'model (2)'!R212</f>
        <v>12</v>
      </c>
      <c r="S212" s="262">
        <f>'model (2)'!S212</f>
        <v>4</v>
      </c>
      <c r="T212" s="263"/>
      <c r="V212" s="2">
        <v>207</v>
      </c>
      <c r="W212" s="1" t="str">
        <f>X212&amp;":"&amp;COUNTIF($X$6:X212,X212)</f>
        <v>85:3</v>
      </c>
      <c r="X212" s="264">
        <f>Entry!U215</f>
        <v>85</v>
      </c>
      <c r="Y212" s="227">
        <f t="shared" si="75"/>
        <v>2</v>
      </c>
      <c r="Z212" s="227">
        <f t="shared" si="59"/>
        <v>2</v>
      </c>
      <c r="AA212" s="227">
        <f t="shared" si="60"/>
        <v>1</v>
      </c>
      <c r="AB212" s="227">
        <f t="shared" si="76"/>
        <v>2</v>
      </c>
      <c r="AC212" s="227">
        <f t="shared" si="61"/>
        <v>2</v>
      </c>
      <c r="AD212" s="227">
        <f t="shared" si="62"/>
        <v>1</v>
      </c>
      <c r="AE212" s="227">
        <f t="shared" si="63"/>
        <v>2</v>
      </c>
      <c r="AF212" s="227">
        <f t="shared" si="64"/>
        <v>2</v>
      </c>
      <c r="AG212" s="227">
        <f t="shared" si="65"/>
        <v>1</v>
      </c>
      <c r="AH212" s="227">
        <f t="shared" si="66"/>
        <v>1</v>
      </c>
      <c r="AI212" s="227">
        <f t="shared" si="67"/>
        <v>7</v>
      </c>
      <c r="AJ212" s="227">
        <f t="shared" si="68"/>
        <v>10</v>
      </c>
      <c r="AK212" s="227">
        <f t="shared" si="69"/>
        <v>14</v>
      </c>
      <c r="AL212" s="227">
        <f t="shared" si="70"/>
        <v>13</v>
      </c>
      <c r="AM212" s="227">
        <f t="shared" si="71"/>
        <v>11</v>
      </c>
      <c r="AN212" s="227">
        <f t="shared" si="72"/>
        <v>14</v>
      </c>
      <c r="AO212" s="261">
        <f t="shared" si="77"/>
        <v>85</v>
      </c>
    </row>
    <row r="213" spans="1:41" ht="15.6">
      <c r="A213">
        <f t="shared" si="73"/>
        <v>76</v>
      </c>
      <c r="B213" s="191" t="str">
        <f>C213&amp;":"&amp;COUNTIF($C$6:C213,C213)</f>
        <v>76:3</v>
      </c>
      <c r="C213" s="148">
        <f t="shared" si="74"/>
        <v>76</v>
      </c>
      <c r="D213" s="262">
        <f>'model (2)'!D213</f>
        <v>2</v>
      </c>
      <c r="E213" s="262">
        <f>'model (2)'!E213</f>
        <v>1</v>
      </c>
      <c r="F213" s="262">
        <f>'model (2)'!F213</f>
        <v>1</v>
      </c>
      <c r="G213" s="262">
        <f>'model (2)'!G213</f>
        <v>1</v>
      </c>
      <c r="H213" s="262">
        <f>'model (2)'!H213</f>
        <v>1</v>
      </c>
      <c r="I213" s="262">
        <f>'model (2)'!I213</f>
        <v>1</v>
      </c>
      <c r="J213" s="262">
        <f>'model (2)'!J213</f>
        <v>2</v>
      </c>
      <c r="K213" s="262">
        <f>'model (2)'!K213</f>
        <v>2</v>
      </c>
      <c r="L213" s="262">
        <f>'model (2)'!L213</f>
        <v>1</v>
      </c>
      <c r="M213" s="262">
        <f>'model (2)'!M213</f>
        <v>1</v>
      </c>
      <c r="N213" s="262">
        <f>'model (2)'!N213</f>
        <v>10</v>
      </c>
      <c r="O213" s="262">
        <f>'model (2)'!O213</f>
        <v>14</v>
      </c>
      <c r="P213" s="262">
        <f>'model (2)'!P213</f>
        <v>11</v>
      </c>
      <c r="Q213" s="262">
        <f>'model (2)'!Q213</f>
        <v>2</v>
      </c>
      <c r="R213" s="262">
        <f>'model (2)'!R213</f>
        <v>14</v>
      </c>
      <c r="S213" s="262">
        <f>'model (2)'!S213</f>
        <v>12</v>
      </c>
      <c r="T213" s="263"/>
      <c r="V213" s="2">
        <v>208</v>
      </c>
      <c r="W213" s="1" t="str">
        <f>X213&amp;":"&amp;COUNTIF($X$6:X213,X213)</f>
        <v>67:10</v>
      </c>
      <c r="X213" s="264">
        <f>Entry!U216</f>
        <v>67</v>
      </c>
      <c r="Y213" s="227">
        <f t="shared" si="75"/>
        <v>1</v>
      </c>
      <c r="Z213" s="227">
        <f t="shared" si="59"/>
        <v>1</v>
      </c>
      <c r="AA213" s="227">
        <f t="shared" si="60"/>
        <v>1</v>
      </c>
      <c r="AB213" s="227">
        <f t="shared" si="76"/>
        <v>1</v>
      </c>
      <c r="AC213" s="227">
        <f t="shared" si="61"/>
        <v>1</v>
      </c>
      <c r="AD213" s="227">
        <f t="shared" si="62"/>
        <v>1</v>
      </c>
      <c r="AE213" s="227">
        <f t="shared" si="63"/>
        <v>2</v>
      </c>
      <c r="AF213" s="227">
        <f t="shared" si="64"/>
        <v>1</v>
      </c>
      <c r="AG213" s="227">
        <f t="shared" si="65"/>
        <v>1</v>
      </c>
      <c r="AH213" s="227">
        <f t="shared" si="66"/>
        <v>1</v>
      </c>
      <c r="AI213" s="227">
        <f t="shared" si="67"/>
        <v>5</v>
      </c>
      <c r="AJ213" s="227">
        <f t="shared" si="68"/>
        <v>7</v>
      </c>
      <c r="AK213" s="227">
        <f t="shared" si="69"/>
        <v>14</v>
      </c>
      <c r="AL213" s="227">
        <f t="shared" si="70"/>
        <v>9</v>
      </c>
      <c r="AM213" s="227">
        <f t="shared" si="71"/>
        <v>14</v>
      </c>
      <c r="AN213" s="227">
        <f t="shared" si="72"/>
        <v>7</v>
      </c>
      <c r="AO213" s="261">
        <f t="shared" si="77"/>
        <v>67</v>
      </c>
    </row>
    <row r="214" spans="1:41" ht="15.6">
      <c r="A214">
        <f t="shared" si="73"/>
        <v>75</v>
      </c>
      <c r="B214" s="191" t="str">
        <f>C214&amp;":"&amp;COUNTIF($C$6:C214,C214)</f>
        <v>75:4</v>
      </c>
      <c r="C214" s="148">
        <f t="shared" si="74"/>
        <v>75</v>
      </c>
      <c r="D214" s="262">
        <f>'model (2)'!D214</f>
        <v>1</v>
      </c>
      <c r="E214" s="262">
        <f>'model (2)'!E214</f>
        <v>1</v>
      </c>
      <c r="F214" s="262">
        <f>'model (2)'!F214</f>
        <v>1</v>
      </c>
      <c r="G214" s="262">
        <f>'model (2)'!G214</f>
        <v>2</v>
      </c>
      <c r="H214" s="262">
        <f>'model (2)'!H214</f>
        <v>1</v>
      </c>
      <c r="I214" s="262">
        <f>'model (2)'!I214</f>
        <v>1</v>
      </c>
      <c r="J214" s="262">
        <f>'model (2)'!J214</f>
        <v>2</v>
      </c>
      <c r="K214" s="262">
        <f>'model (2)'!K214</f>
        <v>2</v>
      </c>
      <c r="L214" s="262">
        <f>'model (2)'!L214</f>
        <v>1</v>
      </c>
      <c r="M214" s="262">
        <f>'model (2)'!M214</f>
        <v>1</v>
      </c>
      <c r="N214" s="262">
        <f>'model (2)'!N214</f>
        <v>10</v>
      </c>
      <c r="O214" s="262">
        <f>'model (2)'!O214</f>
        <v>13</v>
      </c>
      <c r="P214" s="262">
        <f>'model (2)'!P214</f>
        <v>8</v>
      </c>
      <c r="Q214" s="262">
        <f>'model (2)'!Q214</f>
        <v>13</v>
      </c>
      <c r="R214" s="262">
        <f>'model (2)'!R214</f>
        <v>7</v>
      </c>
      <c r="S214" s="262">
        <f>'model (2)'!S214</f>
        <v>11</v>
      </c>
      <c r="T214" s="263"/>
      <c r="V214" s="2">
        <v>209</v>
      </c>
      <c r="W214" s="1" t="str">
        <f>X214&amp;":"&amp;COUNTIF($X$6:X214,X214)</f>
        <v>88:8</v>
      </c>
      <c r="X214" s="264">
        <f>Entry!U217</f>
        <v>88</v>
      </c>
      <c r="Y214" s="227">
        <f t="shared" si="75"/>
        <v>2</v>
      </c>
      <c r="Z214" s="227">
        <f t="shared" si="59"/>
        <v>1</v>
      </c>
      <c r="AA214" s="227">
        <f t="shared" si="60"/>
        <v>2</v>
      </c>
      <c r="AB214" s="227">
        <f t="shared" si="76"/>
        <v>1</v>
      </c>
      <c r="AC214" s="227">
        <f t="shared" si="61"/>
        <v>2</v>
      </c>
      <c r="AD214" s="227">
        <f t="shared" si="62"/>
        <v>1</v>
      </c>
      <c r="AE214" s="227">
        <f t="shared" si="63"/>
        <v>1</v>
      </c>
      <c r="AF214" s="227">
        <f t="shared" si="64"/>
        <v>1</v>
      </c>
      <c r="AG214" s="227">
        <f t="shared" si="65"/>
        <v>2</v>
      </c>
      <c r="AH214" s="227">
        <f t="shared" si="66"/>
        <v>2</v>
      </c>
      <c r="AI214" s="227">
        <f t="shared" si="67"/>
        <v>9</v>
      </c>
      <c r="AJ214" s="227">
        <f t="shared" si="68"/>
        <v>13</v>
      </c>
      <c r="AK214" s="227">
        <f t="shared" si="69"/>
        <v>14</v>
      </c>
      <c r="AL214" s="227">
        <f t="shared" si="70"/>
        <v>11</v>
      </c>
      <c r="AM214" s="227">
        <f t="shared" si="71"/>
        <v>14</v>
      </c>
      <c r="AN214" s="227">
        <f t="shared" si="72"/>
        <v>12</v>
      </c>
      <c r="AO214" s="261">
        <f t="shared" si="77"/>
        <v>88</v>
      </c>
    </row>
    <row r="215" spans="1:41" ht="15.6">
      <c r="A215">
        <f t="shared" si="73"/>
        <v>70</v>
      </c>
      <c r="B215" s="191" t="str">
        <f>C215&amp;":"&amp;COUNTIF($C$6:C215,C215)</f>
        <v>70:5</v>
      </c>
      <c r="C215" s="148">
        <f t="shared" si="74"/>
        <v>70</v>
      </c>
      <c r="D215" s="262">
        <f>'model (2)'!D215</f>
        <v>1</v>
      </c>
      <c r="E215" s="262">
        <f>'model (2)'!E215</f>
        <v>1</v>
      </c>
      <c r="F215" s="262">
        <f>'model (2)'!F215</f>
        <v>1</v>
      </c>
      <c r="G215" s="262">
        <f>'model (2)'!G215</f>
        <v>1</v>
      </c>
      <c r="H215" s="262">
        <f>'model (2)'!H215</f>
        <v>1</v>
      </c>
      <c r="I215" s="262">
        <f>'model (2)'!I215</f>
        <v>1</v>
      </c>
      <c r="J215" s="262">
        <f>'model (2)'!J215</f>
        <v>1</v>
      </c>
      <c r="K215" s="262">
        <f>'model (2)'!K215</f>
        <v>1</v>
      </c>
      <c r="L215" s="262">
        <f>'model (2)'!L215</f>
        <v>2</v>
      </c>
      <c r="M215" s="262">
        <f>'model (2)'!M215</f>
        <v>2</v>
      </c>
      <c r="N215" s="262">
        <f>'model (2)'!N215</f>
        <v>9</v>
      </c>
      <c r="O215" s="262">
        <f>'model (2)'!O215</f>
        <v>8</v>
      </c>
      <c r="P215" s="262">
        <f>'model (2)'!P215</f>
        <v>10</v>
      </c>
      <c r="Q215" s="262">
        <f>'model (2)'!Q215</f>
        <v>7</v>
      </c>
      <c r="R215" s="262">
        <f>'model (2)'!R215</f>
        <v>11</v>
      </c>
      <c r="S215" s="262">
        <f>'model (2)'!S215</f>
        <v>13</v>
      </c>
      <c r="T215" s="263"/>
      <c r="V215" s="2">
        <v>210</v>
      </c>
      <c r="W215" s="1" t="str">
        <f>X215&amp;":"&amp;COUNTIF($X$6:X215,X215)</f>
        <v>0:10</v>
      </c>
      <c r="X215" s="264">
        <f>Entry!U218</f>
        <v>0</v>
      </c>
      <c r="Y215" s="227">
        <f t="shared" si="75"/>
        <v>0</v>
      </c>
      <c r="Z215" s="227">
        <f t="shared" si="59"/>
        <v>0</v>
      </c>
      <c r="AA215" s="227">
        <f t="shared" si="60"/>
        <v>0</v>
      </c>
      <c r="AB215" s="227">
        <f t="shared" si="76"/>
        <v>0</v>
      </c>
      <c r="AC215" s="227">
        <f t="shared" si="61"/>
        <v>0</v>
      </c>
      <c r="AD215" s="227">
        <f t="shared" si="62"/>
        <v>0</v>
      </c>
      <c r="AE215" s="227">
        <f t="shared" si="63"/>
        <v>0</v>
      </c>
      <c r="AF215" s="227">
        <f t="shared" si="64"/>
        <v>0</v>
      </c>
      <c r="AG215" s="227">
        <f t="shared" si="65"/>
        <v>0</v>
      </c>
      <c r="AH215" s="227">
        <f t="shared" si="66"/>
        <v>0</v>
      </c>
      <c r="AI215" s="227">
        <f t="shared" si="67"/>
        <v>0</v>
      </c>
      <c r="AJ215" s="227">
        <f t="shared" si="68"/>
        <v>0</v>
      </c>
      <c r="AK215" s="227">
        <f t="shared" si="69"/>
        <v>0</v>
      </c>
      <c r="AL215" s="227">
        <f t="shared" si="70"/>
        <v>0</v>
      </c>
      <c r="AM215" s="227">
        <f t="shared" si="71"/>
        <v>0</v>
      </c>
      <c r="AN215" s="227">
        <f t="shared" si="72"/>
        <v>0</v>
      </c>
      <c r="AO215" s="261">
        <f t="shared" si="77"/>
        <v>0</v>
      </c>
    </row>
    <row r="216" spans="1:41" ht="15.6">
      <c r="A216">
        <f t="shared" si="73"/>
        <v>61</v>
      </c>
      <c r="B216" s="191" t="str">
        <f>C216&amp;":"&amp;COUNTIF($C$6:C216,C216)</f>
        <v>61:12</v>
      </c>
      <c r="C216" s="148">
        <f t="shared" si="74"/>
        <v>61</v>
      </c>
      <c r="D216" s="262">
        <f>'model (2)'!D216</f>
        <v>1</v>
      </c>
      <c r="E216" s="262">
        <f>'model (2)'!E216</f>
        <v>1</v>
      </c>
      <c r="F216" s="262">
        <f>'model (2)'!F216</f>
        <v>1</v>
      </c>
      <c r="G216" s="262">
        <f>'model (2)'!G216</f>
        <v>1</v>
      </c>
      <c r="H216" s="262">
        <f>'model (2)'!H216</f>
        <v>1</v>
      </c>
      <c r="I216" s="262">
        <f>'model (2)'!I216</f>
        <v>1</v>
      </c>
      <c r="J216" s="262">
        <f>'model (2)'!J216</f>
        <v>1</v>
      </c>
      <c r="K216" s="262">
        <f>'model (2)'!K216</f>
        <v>2</v>
      </c>
      <c r="L216" s="262">
        <f>'model (2)'!L216</f>
        <v>2</v>
      </c>
      <c r="M216" s="262">
        <f>'model (2)'!M216</f>
        <v>2</v>
      </c>
      <c r="N216" s="262">
        <f>'model (2)'!N216</f>
        <v>6</v>
      </c>
      <c r="O216" s="262">
        <f>'model (2)'!O216</f>
        <v>7</v>
      </c>
      <c r="P216" s="262">
        <f>'model (2)'!P216</f>
        <v>9</v>
      </c>
      <c r="Q216" s="262">
        <f>'model (2)'!Q216</f>
        <v>9</v>
      </c>
      <c r="R216" s="262">
        <f>'model (2)'!R216</f>
        <v>8</v>
      </c>
      <c r="S216" s="262">
        <f>'model (2)'!S216</f>
        <v>9</v>
      </c>
      <c r="T216" s="263"/>
      <c r="V216" s="2">
        <v>211</v>
      </c>
      <c r="W216" s="1" t="str">
        <f>X216&amp;":"&amp;COUNTIF($X$6:X216,X216)</f>
        <v>92:5</v>
      </c>
      <c r="X216" s="264">
        <f>Entry!U219</f>
        <v>92</v>
      </c>
      <c r="Y216" s="227">
        <f t="shared" si="75"/>
        <v>2</v>
      </c>
      <c r="Z216" s="227">
        <f t="shared" si="59"/>
        <v>0</v>
      </c>
      <c r="AA216" s="227">
        <f t="shared" si="60"/>
        <v>2</v>
      </c>
      <c r="AB216" s="227">
        <f t="shared" si="76"/>
        <v>2</v>
      </c>
      <c r="AC216" s="227">
        <f t="shared" si="61"/>
        <v>1</v>
      </c>
      <c r="AD216" s="227">
        <f t="shared" si="62"/>
        <v>0</v>
      </c>
      <c r="AE216" s="227">
        <f t="shared" si="63"/>
        <v>2</v>
      </c>
      <c r="AF216" s="227">
        <f t="shared" si="64"/>
        <v>2</v>
      </c>
      <c r="AG216" s="227">
        <f t="shared" si="65"/>
        <v>2</v>
      </c>
      <c r="AH216" s="227">
        <f t="shared" si="66"/>
        <v>2</v>
      </c>
      <c r="AI216" s="227">
        <f t="shared" si="67"/>
        <v>10</v>
      </c>
      <c r="AJ216" s="227">
        <f t="shared" si="68"/>
        <v>14</v>
      </c>
      <c r="AK216" s="227">
        <f t="shared" si="69"/>
        <v>14</v>
      </c>
      <c r="AL216" s="227">
        <f t="shared" si="70"/>
        <v>13</v>
      </c>
      <c r="AM216" s="227">
        <f t="shared" si="71"/>
        <v>13</v>
      </c>
      <c r="AN216" s="227">
        <f t="shared" si="72"/>
        <v>13</v>
      </c>
      <c r="AO216" s="261">
        <f t="shared" si="77"/>
        <v>92</v>
      </c>
    </row>
    <row r="217" spans="1:41" ht="15.6">
      <c r="A217">
        <f t="shared" si="73"/>
        <v>49</v>
      </c>
      <c r="B217" s="191" t="str">
        <f>C217&amp;":"&amp;COUNTIF($C$6:C217,C217)</f>
        <v>49:8</v>
      </c>
      <c r="C217" s="148">
        <f t="shared" si="74"/>
        <v>49</v>
      </c>
      <c r="D217" s="262">
        <f>'model (2)'!D217</f>
        <v>1</v>
      </c>
      <c r="E217" s="262">
        <f>'model (2)'!E217</f>
        <v>1</v>
      </c>
      <c r="F217" s="262">
        <f>'model (2)'!F217</f>
        <v>2</v>
      </c>
      <c r="G217" s="262">
        <f>'model (2)'!G217</f>
        <v>1</v>
      </c>
      <c r="H217" s="262">
        <f>'model (2)'!H217</f>
        <v>1</v>
      </c>
      <c r="I217" s="262">
        <f>'model (2)'!I217</f>
        <v>1</v>
      </c>
      <c r="J217" s="262">
        <f>'model (2)'!J217</f>
        <v>2</v>
      </c>
      <c r="K217" s="262">
        <f>'model (2)'!K217</f>
        <v>2</v>
      </c>
      <c r="L217" s="262">
        <f>'model (2)'!L217</f>
        <v>2</v>
      </c>
      <c r="M217" s="262">
        <f>'model (2)'!M217</f>
        <v>2</v>
      </c>
      <c r="N217" s="262">
        <f>'model (2)'!N217</f>
        <v>9</v>
      </c>
      <c r="O217" s="262">
        <f>'model (2)'!O217</f>
        <v>1</v>
      </c>
      <c r="P217" s="262">
        <f>'model (2)'!P217</f>
        <v>8</v>
      </c>
      <c r="Q217" s="262">
        <f>'model (2)'!Q217</f>
        <v>4</v>
      </c>
      <c r="R217" s="262">
        <f>'model (2)'!R217</f>
        <v>11</v>
      </c>
      <c r="S217" s="262">
        <f>'model (2)'!S217</f>
        <v>1</v>
      </c>
      <c r="T217" s="263"/>
      <c r="V217" s="2">
        <v>212</v>
      </c>
      <c r="W217" s="1" t="str">
        <f>X217&amp;":"&amp;COUNTIF($X$6:X217,X217)</f>
        <v>53:8</v>
      </c>
      <c r="X217" s="264">
        <f>Entry!U220</f>
        <v>53</v>
      </c>
      <c r="Y217" s="227">
        <f t="shared" si="75"/>
        <v>2</v>
      </c>
      <c r="Z217" s="227">
        <f t="shared" si="59"/>
        <v>2</v>
      </c>
      <c r="AA217" s="227">
        <f t="shared" si="60"/>
        <v>1</v>
      </c>
      <c r="AB217" s="227">
        <f t="shared" si="76"/>
        <v>1</v>
      </c>
      <c r="AC217" s="227">
        <f t="shared" si="61"/>
        <v>1</v>
      </c>
      <c r="AD217" s="227">
        <f t="shared" si="62"/>
        <v>1</v>
      </c>
      <c r="AE217" s="227">
        <f t="shared" si="63"/>
        <v>1</v>
      </c>
      <c r="AF217" s="227">
        <f t="shared" si="64"/>
        <v>2</v>
      </c>
      <c r="AG217" s="227">
        <f t="shared" si="65"/>
        <v>1</v>
      </c>
      <c r="AH217" s="227">
        <f t="shared" si="66"/>
        <v>2</v>
      </c>
      <c r="AI217" s="227">
        <f t="shared" si="67"/>
        <v>8</v>
      </c>
      <c r="AJ217" s="227">
        <f t="shared" si="68"/>
        <v>6</v>
      </c>
      <c r="AK217" s="227">
        <f t="shared" si="69"/>
        <v>2</v>
      </c>
      <c r="AL217" s="227">
        <f t="shared" si="70"/>
        <v>6</v>
      </c>
      <c r="AM217" s="227">
        <f t="shared" si="71"/>
        <v>14</v>
      </c>
      <c r="AN217" s="227">
        <f t="shared" si="72"/>
        <v>3</v>
      </c>
      <c r="AO217" s="261">
        <f t="shared" si="77"/>
        <v>53</v>
      </c>
    </row>
    <row r="218" spans="1:41" ht="15.6">
      <c r="A218">
        <f t="shared" si="73"/>
        <v>57</v>
      </c>
      <c r="B218" s="191" t="str">
        <f>C218&amp;":"&amp;COUNTIF($C$6:C218,C218)</f>
        <v>57:10</v>
      </c>
      <c r="C218" s="148">
        <f t="shared" si="74"/>
        <v>57</v>
      </c>
      <c r="D218" s="262">
        <f>'model (2)'!D218</f>
        <v>1</v>
      </c>
      <c r="E218" s="262">
        <f>'model (2)'!E218</f>
        <v>2</v>
      </c>
      <c r="F218" s="262">
        <f>'model (2)'!F218</f>
        <v>2</v>
      </c>
      <c r="G218" s="262">
        <f>'model (2)'!G218</f>
        <v>1</v>
      </c>
      <c r="H218" s="262">
        <f>'model (2)'!H218</f>
        <v>2</v>
      </c>
      <c r="I218" s="262">
        <f>'model (2)'!I218</f>
        <v>1</v>
      </c>
      <c r="J218" s="262">
        <f>'model (2)'!J218</f>
        <v>2</v>
      </c>
      <c r="K218" s="262">
        <f>'model (2)'!K218</f>
        <v>2</v>
      </c>
      <c r="L218" s="262">
        <f>'model (2)'!L218</f>
        <v>1</v>
      </c>
      <c r="M218" s="262">
        <f>'model (2)'!M218</f>
        <v>2</v>
      </c>
      <c r="N218" s="262">
        <f>'model (2)'!N218</f>
        <v>3</v>
      </c>
      <c r="O218" s="262">
        <f>'model (2)'!O218</f>
        <v>0</v>
      </c>
      <c r="P218" s="262">
        <f>'model (2)'!P218</f>
        <v>13</v>
      </c>
      <c r="Q218" s="262">
        <f>'model (2)'!Q218</f>
        <v>10</v>
      </c>
      <c r="R218" s="262">
        <f>'model (2)'!R218</f>
        <v>6</v>
      </c>
      <c r="S218" s="262">
        <f>'model (2)'!S218</f>
        <v>9</v>
      </c>
      <c r="T218" s="263"/>
      <c r="V218" s="2">
        <v>213</v>
      </c>
      <c r="W218" s="1"/>
      <c r="X218" s="264">
        <f>Entry!U221</f>
        <v>68</v>
      </c>
      <c r="Y218" s="227">
        <f t="shared" si="75"/>
        <v>2</v>
      </c>
      <c r="Z218" s="227">
        <f t="shared" si="59"/>
        <v>1</v>
      </c>
      <c r="AA218" s="227">
        <f t="shared" si="60"/>
        <v>2</v>
      </c>
      <c r="AB218" s="227">
        <f t="shared" si="76"/>
        <v>1</v>
      </c>
      <c r="AC218" s="227">
        <f t="shared" si="61"/>
        <v>2</v>
      </c>
      <c r="AD218" s="227">
        <f t="shared" si="62"/>
        <v>2</v>
      </c>
      <c r="AE218" s="227">
        <f t="shared" si="63"/>
        <v>2</v>
      </c>
      <c r="AF218" s="227">
        <f t="shared" si="64"/>
        <v>2</v>
      </c>
      <c r="AG218" s="227">
        <f t="shared" si="65"/>
        <v>2</v>
      </c>
      <c r="AH218" s="227">
        <f t="shared" si="66"/>
        <v>2</v>
      </c>
      <c r="AI218" s="227">
        <f t="shared" si="67"/>
        <v>6</v>
      </c>
      <c r="AJ218" s="227">
        <f t="shared" si="68"/>
        <v>13</v>
      </c>
      <c r="AK218" s="227">
        <f t="shared" si="69"/>
        <v>1</v>
      </c>
      <c r="AL218" s="227">
        <f t="shared" si="70"/>
        <v>7</v>
      </c>
      <c r="AM218" s="227">
        <f t="shared" si="71"/>
        <v>10</v>
      </c>
      <c r="AN218" s="227">
        <f t="shared" si="72"/>
        <v>13</v>
      </c>
      <c r="AO218" s="261">
        <f t="shared" si="77"/>
        <v>68</v>
      </c>
    </row>
    <row r="219" spans="1:41" ht="15.6">
      <c r="A219">
        <f t="shared" si="73"/>
        <v>83</v>
      </c>
      <c r="B219" s="191" t="str">
        <f>C219&amp;":"&amp;COUNTIF($C$6:C219,C219)</f>
        <v>83:2</v>
      </c>
      <c r="C219" s="148">
        <f t="shared" si="74"/>
        <v>83</v>
      </c>
      <c r="D219" s="262">
        <f>'model (2)'!D219</f>
        <v>2</v>
      </c>
      <c r="E219" s="262">
        <f>'model (2)'!E219</f>
        <v>1</v>
      </c>
      <c r="F219" s="262">
        <f>'model (2)'!F219</f>
        <v>2</v>
      </c>
      <c r="G219" s="262">
        <f>'model (2)'!G219</f>
        <v>2</v>
      </c>
      <c r="H219" s="262">
        <f>'model (2)'!H219</f>
        <v>2</v>
      </c>
      <c r="I219" s="262">
        <f>'model (2)'!I219</f>
        <v>2</v>
      </c>
      <c r="J219" s="262">
        <f>'model (2)'!J219</f>
        <v>2</v>
      </c>
      <c r="K219" s="262">
        <f>'model (2)'!K219</f>
        <v>2</v>
      </c>
      <c r="L219" s="262">
        <f>'model (2)'!L219</f>
        <v>1</v>
      </c>
      <c r="M219" s="262">
        <f>'model (2)'!M219</f>
        <v>2</v>
      </c>
      <c r="N219" s="262">
        <f>'model (2)'!N219</f>
        <v>10</v>
      </c>
      <c r="O219" s="262">
        <f>'model (2)'!O219</f>
        <v>7</v>
      </c>
      <c r="P219" s="262">
        <f>'model (2)'!P219</f>
        <v>14</v>
      </c>
      <c r="Q219" s="262">
        <f>'model (2)'!Q219</f>
        <v>11</v>
      </c>
      <c r="R219" s="262">
        <f>'model (2)'!R219</f>
        <v>11</v>
      </c>
      <c r="S219" s="262">
        <f>'model (2)'!S219</f>
        <v>12</v>
      </c>
      <c r="T219" s="263"/>
      <c r="V219" s="2">
        <v>214</v>
      </c>
      <c r="W219" s="1" t="str">
        <f>X219&amp;":"&amp;COUNTIF($X$6:X219,X219)</f>
        <v>62:13</v>
      </c>
      <c r="X219" s="264">
        <f>Entry!U222</f>
        <v>62</v>
      </c>
      <c r="Y219" s="227">
        <f t="shared" si="75"/>
        <v>2</v>
      </c>
      <c r="Z219" s="227">
        <f t="shared" si="59"/>
        <v>1</v>
      </c>
      <c r="AA219" s="227">
        <f t="shared" si="60"/>
        <v>2</v>
      </c>
      <c r="AB219" s="227">
        <f t="shared" si="76"/>
        <v>2</v>
      </c>
      <c r="AC219" s="227">
        <f t="shared" si="61"/>
        <v>2</v>
      </c>
      <c r="AD219" s="227">
        <f t="shared" si="62"/>
        <v>2</v>
      </c>
      <c r="AE219" s="227">
        <f t="shared" si="63"/>
        <v>2</v>
      </c>
      <c r="AF219" s="227">
        <f t="shared" si="64"/>
        <v>2</v>
      </c>
      <c r="AG219" s="227">
        <f t="shared" si="65"/>
        <v>2</v>
      </c>
      <c r="AH219" s="227">
        <f t="shared" si="66"/>
        <v>2</v>
      </c>
      <c r="AI219" s="227">
        <f t="shared" si="67"/>
        <v>7</v>
      </c>
      <c r="AJ219" s="227">
        <f t="shared" si="68"/>
        <v>2</v>
      </c>
      <c r="AK219" s="227">
        <f t="shared" si="69"/>
        <v>14</v>
      </c>
      <c r="AL219" s="227">
        <f t="shared" si="70"/>
        <v>4</v>
      </c>
      <c r="AM219" s="227">
        <f t="shared" si="71"/>
        <v>5</v>
      </c>
      <c r="AN219" s="227">
        <f t="shared" si="72"/>
        <v>11</v>
      </c>
      <c r="AO219" s="261">
        <f t="shared" si="77"/>
        <v>62</v>
      </c>
    </row>
    <row r="220" spans="1:41" ht="15.6">
      <c r="A220">
        <f t="shared" si="73"/>
        <v>76</v>
      </c>
      <c r="B220" s="191" t="str">
        <f>C220&amp;":"&amp;COUNTIF($C$6:C220,C220)</f>
        <v>76:4</v>
      </c>
      <c r="C220" s="148">
        <f t="shared" si="74"/>
        <v>76</v>
      </c>
      <c r="D220" s="262">
        <f>'model (2)'!D220</f>
        <v>1</v>
      </c>
      <c r="E220" s="262">
        <f>'model (2)'!E220</f>
        <v>1</v>
      </c>
      <c r="F220" s="262">
        <f>'model (2)'!F220</f>
        <v>2</v>
      </c>
      <c r="G220" s="262">
        <f>'model (2)'!G220</f>
        <v>1</v>
      </c>
      <c r="H220" s="262">
        <f>'model (2)'!H220</f>
        <v>1</v>
      </c>
      <c r="I220" s="262">
        <f>'model (2)'!I220</f>
        <v>1</v>
      </c>
      <c r="J220" s="262">
        <f>'model (2)'!J220</f>
        <v>2</v>
      </c>
      <c r="K220" s="262">
        <f>'model (2)'!K220</f>
        <v>2</v>
      </c>
      <c r="L220" s="262">
        <f>'model (2)'!L220</f>
        <v>2</v>
      </c>
      <c r="M220" s="262">
        <f>'model (2)'!M220</f>
        <v>1</v>
      </c>
      <c r="N220" s="262">
        <f>'model (2)'!N220</f>
        <v>6</v>
      </c>
      <c r="O220" s="262">
        <f>'model (2)'!O220</f>
        <v>14</v>
      </c>
      <c r="P220" s="262">
        <f>'model (2)'!P220</f>
        <v>11</v>
      </c>
      <c r="Q220" s="262">
        <f>'model (2)'!Q220</f>
        <v>8</v>
      </c>
      <c r="R220" s="262">
        <f>'model (2)'!R220</f>
        <v>10</v>
      </c>
      <c r="S220" s="262">
        <f>'model (2)'!S220</f>
        <v>13</v>
      </c>
      <c r="T220" s="263"/>
      <c r="V220" s="2">
        <v>215</v>
      </c>
      <c r="W220" s="1" t="str">
        <f>X220&amp;":"&amp;COUNTIF($X$6:X220,X220)</f>
        <v>48:10</v>
      </c>
      <c r="X220" s="264">
        <f>Entry!U223</f>
        <v>48</v>
      </c>
      <c r="Y220" s="227">
        <f t="shared" si="75"/>
        <v>0</v>
      </c>
      <c r="Z220" s="227">
        <f t="shared" si="59"/>
        <v>2</v>
      </c>
      <c r="AA220" s="227">
        <f t="shared" si="60"/>
        <v>2</v>
      </c>
      <c r="AB220" s="227">
        <f t="shared" si="76"/>
        <v>0</v>
      </c>
      <c r="AC220" s="227">
        <f t="shared" si="61"/>
        <v>2</v>
      </c>
      <c r="AD220" s="227">
        <f t="shared" si="62"/>
        <v>0</v>
      </c>
      <c r="AE220" s="227">
        <f t="shared" si="63"/>
        <v>2</v>
      </c>
      <c r="AF220" s="227">
        <f t="shared" si="64"/>
        <v>0</v>
      </c>
      <c r="AG220" s="227">
        <f t="shared" si="65"/>
        <v>1</v>
      </c>
      <c r="AH220" s="227">
        <f t="shared" si="66"/>
        <v>1</v>
      </c>
      <c r="AI220" s="227">
        <f t="shared" si="67"/>
        <v>1</v>
      </c>
      <c r="AJ220" s="227">
        <f t="shared" si="68"/>
        <v>8</v>
      </c>
      <c r="AK220" s="227">
        <f t="shared" si="69"/>
        <v>14</v>
      </c>
      <c r="AL220" s="227">
        <f t="shared" si="70"/>
        <v>8</v>
      </c>
      <c r="AM220" s="227">
        <f t="shared" si="71"/>
        <v>4</v>
      </c>
      <c r="AN220" s="227">
        <f t="shared" si="72"/>
        <v>3</v>
      </c>
      <c r="AO220" s="261">
        <f t="shared" si="77"/>
        <v>48</v>
      </c>
    </row>
    <row r="221" spans="1:41" ht="15.6">
      <c r="A221">
        <f t="shared" si="73"/>
        <v>78</v>
      </c>
      <c r="B221" s="191" t="str">
        <f>C221&amp;":"&amp;COUNTIF($C$6:C221,C221)</f>
        <v>78:3</v>
      </c>
      <c r="C221" s="148">
        <f t="shared" si="74"/>
        <v>78</v>
      </c>
      <c r="D221" s="262">
        <f>'model (2)'!D221</f>
        <v>1</v>
      </c>
      <c r="E221" s="262">
        <f>'model (2)'!E221</f>
        <v>1</v>
      </c>
      <c r="F221" s="262">
        <f>'model (2)'!F221</f>
        <v>2</v>
      </c>
      <c r="G221" s="262">
        <f>'model (2)'!G221</f>
        <v>1</v>
      </c>
      <c r="H221" s="262">
        <f>'model (2)'!H221</f>
        <v>1</v>
      </c>
      <c r="I221" s="262">
        <f>'model (2)'!I221</f>
        <v>1</v>
      </c>
      <c r="J221" s="262">
        <f>'model (2)'!J221</f>
        <v>2</v>
      </c>
      <c r="K221" s="262">
        <f>'model (2)'!K221</f>
        <v>2</v>
      </c>
      <c r="L221" s="262">
        <f>'model (2)'!L221</f>
        <v>2</v>
      </c>
      <c r="M221" s="262">
        <f>'model (2)'!M221</f>
        <v>2</v>
      </c>
      <c r="N221" s="262">
        <f>'model (2)'!N221</f>
        <v>7</v>
      </c>
      <c r="O221" s="262">
        <f>'model (2)'!O221</f>
        <v>9</v>
      </c>
      <c r="P221" s="262">
        <f>'model (2)'!P221</f>
        <v>12</v>
      </c>
      <c r="Q221" s="262">
        <f>'model (2)'!Q221</f>
        <v>10</v>
      </c>
      <c r="R221" s="262">
        <f>'model (2)'!R221</f>
        <v>11</v>
      </c>
      <c r="S221" s="262">
        <f>'model (2)'!S221</f>
        <v>14</v>
      </c>
      <c r="T221" s="263"/>
      <c r="V221" s="2">
        <v>216</v>
      </c>
      <c r="W221" s="1" t="str">
        <f>X221&amp;":"&amp;COUNTIF($X$6:X221,X221)</f>
        <v>63:16</v>
      </c>
      <c r="X221" s="264">
        <f>Entry!U224</f>
        <v>63</v>
      </c>
      <c r="Y221" s="227">
        <f t="shared" si="75"/>
        <v>2</v>
      </c>
      <c r="Z221" s="227">
        <f t="shared" si="59"/>
        <v>2</v>
      </c>
      <c r="AA221" s="227">
        <f t="shared" si="60"/>
        <v>2</v>
      </c>
      <c r="AB221" s="227">
        <f t="shared" si="76"/>
        <v>2</v>
      </c>
      <c r="AC221" s="227">
        <f t="shared" si="61"/>
        <v>2</v>
      </c>
      <c r="AD221" s="227">
        <f t="shared" si="62"/>
        <v>2</v>
      </c>
      <c r="AE221" s="227">
        <f t="shared" si="63"/>
        <v>2</v>
      </c>
      <c r="AF221" s="227">
        <f t="shared" si="64"/>
        <v>2</v>
      </c>
      <c r="AG221" s="227">
        <f t="shared" si="65"/>
        <v>2</v>
      </c>
      <c r="AH221" s="227">
        <f t="shared" si="66"/>
        <v>2</v>
      </c>
      <c r="AI221" s="227">
        <f t="shared" si="67"/>
        <v>8</v>
      </c>
      <c r="AJ221" s="227">
        <f t="shared" si="68"/>
        <v>2</v>
      </c>
      <c r="AK221" s="227">
        <f t="shared" si="69"/>
        <v>13</v>
      </c>
      <c r="AL221" s="227">
        <f t="shared" si="70"/>
        <v>11</v>
      </c>
      <c r="AM221" s="227">
        <f t="shared" si="71"/>
        <v>7</v>
      </c>
      <c r="AN221" s="227">
        <f t="shared" si="72"/>
        <v>2</v>
      </c>
      <c r="AO221" s="261">
        <f t="shared" si="77"/>
        <v>63</v>
      </c>
    </row>
    <row r="222" spans="1:41" ht="15.6">
      <c r="A222">
        <f t="shared" si="73"/>
        <v>55</v>
      </c>
      <c r="B222" s="191" t="str">
        <f>C222&amp;":"&amp;COUNTIF($C$6:C222,C222)</f>
        <v>55:10</v>
      </c>
      <c r="C222" s="148">
        <f t="shared" si="74"/>
        <v>55</v>
      </c>
      <c r="D222" s="262">
        <f>'model (2)'!D222</f>
        <v>1</v>
      </c>
      <c r="E222" s="262">
        <f>'model (2)'!E222</f>
        <v>1</v>
      </c>
      <c r="F222" s="262">
        <f>'model (2)'!F222</f>
        <v>2</v>
      </c>
      <c r="G222" s="262">
        <f>'model (2)'!G222</f>
        <v>2</v>
      </c>
      <c r="H222" s="262">
        <f>'model (2)'!H222</f>
        <v>2</v>
      </c>
      <c r="I222" s="262">
        <f>'model (2)'!I222</f>
        <v>2</v>
      </c>
      <c r="J222" s="262">
        <f>'model (2)'!J222</f>
        <v>1</v>
      </c>
      <c r="K222" s="262">
        <f>'model (2)'!K222</f>
        <v>1</v>
      </c>
      <c r="L222" s="262">
        <f>'model (2)'!L222</f>
        <v>2</v>
      </c>
      <c r="M222" s="262">
        <f>'model (2)'!M222</f>
        <v>1</v>
      </c>
      <c r="N222" s="262">
        <f>'model (2)'!N222</f>
        <v>5</v>
      </c>
      <c r="O222" s="262">
        <f>'model (2)'!O222</f>
        <v>7</v>
      </c>
      <c r="P222" s="262">
        <f>'model (2)'!P222</f>
        <v>2</v>
      </c>
      <c r="Q222" s="262">
        <f>'model (2)'!Q222</f>
        <v>1</v>
      </c>
      <c r="R222" s="262">
        <f>'model (2)'!R222</f>
        <v>14</v>
      </c>
      <c r="S222" s="262">
        <f>'model (2)'!S222</f>
        <v>11</v>
      </c>
      <c r="T222" s="263"/>
      <c r="V222" s="2">
        <v>217</v>
      </c>
      <c r="W222" s="1" t="str">
        <f>X222&amp;":"&amp;COUNTIF($X$6:X222,X222)</f>
        <v>73:6</v>
      </c>
      <c r="X222" s="264">
        <f>Entry!U225</f>
        <v>73</v>
      </c>
      <c r="Y222" s="227">
        <f t="shared" si="75"/>
        <v>1</v>
      </c>
      <c r="Z222" s="227">
        <f t="shared" si="59"/>
        <v>1</v>
      </c>
      <c r="AA222" s="227">
        <f t="shared" si="60"/>
        <v>2</v>
      </c>
      <c r="AB222" s="227">
        <f t="shared" si="76"/>
        <v>1</v>
      </c>
      <c r="AC222" s="227">
        <f t="shared" si="61"/>
        <v>1</v>
      </c>
      <c r="AD222" s="227">
        <f t="shared" si="62"/>
        <v>1</v>
      </c>
      <c r="AE222" s="227">
        <f t="shared" si="63"/>
        <v>1</v>
      </c>
      <c r="AF222" s="227">
        <f t="shared" si="64"/>
        <v>1</v>
      </c>
      <c r="AG222" s="227">
        <f t="shared" si="65"/>
        <v>1</v>
      </c>
      <c r="AH222" s="227">
        <f t="shared" si="66"/>
        <v>1</v>
      </c>
      <c r="AI222" s="227">
        <f t="shared" si="67"/>
        <v>6</v>
      </c>
      <c r="AJ222" s="227">
        <f t="shared" si="68"/>
        <v>9</v>
      </c>
      <c r="AK222" s="227">
        <f t="shared" si="69"/>
        <v>11</v>
      </c>
      <c r="AL222" s="227">
        <f t="shared" si="70"/>
        <v>11</v>
      </c>
      <c r="AM222" s="227">
        <f t="shared" si="71"/>
        <v>12</v>
      </c>
      <c r="AN222" s="227">
        <f t="shared" si="72"/>
        <v>13</v>
      </c>
      <c r="AO222" s="261">
        <f t="shared" si="77"/>
        <v>73</v>
      </c>
    </row>
    <row r="223" spans="1:41" ht="15.6">
      <c r="A223">
        <f t="shared" si="73"/>
        <v>48</v>
      </c>
      <c r="B223" s="191" t="str">
        <f>C223&amp;":"&amp;COUNTIF($C$6:C223,C223)</f>
        <v>48:4</v>
      </c>
      <c r="C223" s="148">
        <f t="shared" si="74"/>
        <v>48</v>
      </c>
      <c r="D223" s="262">
        <f>'model (2)'!D223</f>
        <v>1</v>
      </c>
      <c r="E223" s="262">
        <f>'model (2)'!E223</f>
        <v>2</v>
      </c>
      <c r="F223" s="262">
        <f>'model (2)'!F223</f>
        <v>2</v>
      </c>
      <c r="G223" s="262">
        <f>'model (2)'!G223</f>
        <v>1</v>
      </c>
      <c r="H223" s="262">
        <f>'model (2)'!H223</f>
        <v>1</v>
      </c>
      <c r="I223" s="262">
        <f>'model (2)'!I223</f>
        <v>1</v>
      </c>
      <c r="J223" s="262">
        <f>'model (2)'!J223</f>
        <v>1</v>
      </c>
      <c r="K223" s="262">
        <f>'model (2)'!K223</f>
        <v>1</v>
      </c>
      <c r="L223" s="262">
        <f>'model (2)'!L223</f>
        <v>1</v>
      </c>
      <c r="M223" s="262">
        <f>'model (2)'!M223</f>
        <v>1</v>
      </c>
      <c r="N223" s="262">
        <f>'model (2)'!N223</f>
        <v>5</v>
      </c>
      <c r="O223" s="262">
        <f>'model (2)'!O223</f>
        <v>5</v>
      </c>
      <c r="P223" s="262">
        <f>'model (2)'!P223</f>
        <v>9</v>
      </c>
      <c r="Q223" s="262">
        <f>'model (2)'!Q223</f>
        <v>5</v>
      </c>
      <c r="R223" s="262">
        <f>'model (2)'!R223</f>
        <v>11</v>
      </c>
      <c r="S223" s="262">
        <f>'model (2)'!S223</f>
        <v>1</v>
      </c>
      <c r="T223" s="263"/>
      <c r="V223" s="2">
        <v>218</v>
      </c>
      <c r="W223" s="1" t="str">
        <f>X223&amp;":"&amp;COUNTIF($X$6:X223,X223)</f>
        <v>67:11</v>
      </c>
      <c r="X223" s="264">
        <f>Entry!U226</f>
        <v>67</v>
      </c>
      <c r="Y223" s="227">
        <f t="shared" si="75"/>
        <v>1</v>
      </c>
      <c r="Z223" s="227">
        <f t="shared" si="59"/>
        <v>1</v>
      </c>
      <c r="AA223" s="227">
        <f t="shared" si="60"/>
        <v>2</v>
      </c>
      <c r="AB223" s="227">
        <f t="shared" si="76"/>
        <v>1</v>
      </c>
      <c r="AC223" s="227">
        <f t="shared" si="61"/>
        <v>1</v>
      </c>
      <c r="AD223" s="227">
        <f t="shared" si="62"/>
        <v>1</v>
      </c>
      <c r="AE223" s="227">
        <f t="shared" si="63"/>
        <v>2</v>
      </c>
      <c r="AF223" s="227">
        <f t="shared" si="64"/>
        <v>1</v>
      </c>
      <c r="AG223" s="227">
        <f t="shared" si="65"/>
        <v>2</v>
      </c>
      <c r="AH223" s="227">
        <f t="shared" si="66"/>
        <v>1</v>
      </c>
      <c r="AI223" s="227">
        <f t="shared" si="67"/>
        <v>6</v>
      </c>
      <c r="AJ223" s="227">
        <f t="shared" si="68"/>
        <v>11</v>
      </c>
      <c r="AK223" s="227">
        <f t="shared" si="69"/>
        <v>9</v>
      </c>
      <c r="AL223" s="227">
        <f t="shared" si="70"/>
        <v>10</v>
      </c>
      <c r="AM223" s="227">
        <f t="shared" si="71"/>
        <v>9</v>
      </c>
      <c r="AN223" s="227">
        <f t="shared" si="72"/>
        <v>9</v>
      </c>
      <c r="AO223" s="261">
        <f t="shared" si="77"/>
        <v>67</v>
      </c>
    </row>
    <row r="224" spans="1:41" ht="15.6">
      <c r="A224">
        <f t="shared" si="73"/>
        <v>69</v>
      </c>
      <c r="B224" s="191" t="str">
        <f>C224&amp;":"&amp;COUNTIF($C$6:C224,C224)</f>
        <v>69:4</v>
      </c>
      <c r="C224" s="148">
        <f t="shared" si="74"/>
        <v>69</v>
      </c>
      <c r="D224" s="262">
        <f>'model (2)'!D224</f>
        <v>1</v>
      </c>
      <c r="E224" s="262">
        <f>'model (2)'!E224</f>
        <v>2</v>
      </c>
      <c r="F224" s="262">
        <f>'model (2)'!F224</f>
        <v>1</v>
      </c>
      <c r="G224" s="262">
        <f>'model (2)'!G224</f>
        <v>2</v>
      </c>
      <c r="H224" s="262">
        <f>'model (2)'!H224</f>
        <v>2</v>
      </c>
      <c r="I224" s="262">
        <f>'model (2)'!I224</f>
        <v>1</v>
      </c>
      <c r="J224" s="262">
        <f>'model (2)'!J224</f>
        <v>1</v>
      </c>
      <c r="K224" s="262">
        <f>'model (2)'!K224</f>
        <v>1</v>
      </c>
      <c r="L224" s="262">
        <f>'model (2)'!L224</f>
        <v>1</v>
      </c>
      <c r="M224" s="262">
        <f>'model (2)'!M224</f>
        <v>2</v>
      </c>
      <c r="N224" s="262">
        <f>'model (2)'!N224</f>
        <v>10</v>
      </c>
      <c r="O224" s="262">
        <f>'model (2)'!O224</f>
        <v>9</v>
      </c>
      <c r="P224" s="262">
        <f>'model (2)'!P224</f>
        <v>13</v>
      </c>
      <c r="Q224" s="262">
        <f>'model (2)'!Q224</f>
        <v>8</v>
      </c>
      <c r="R224" s="262">
        <f>'model (2)'!R224</f>
        <v>7</v>
      </c>
      <c r="S224" s="262">
        <f>'model (2)'!S224</f>
        <v>8</v>
      </c>
      <c r="T224" s="263"/>
      <c r="V224" s="2">
        <v>219</v>
      </c>
      <c r="W224" s="1" t="str">
        <f>X224&amp;":"&amp;COUNTIF($X$6:X224,X224)</f>
        <v>45:3</v>
      </c>
      <c r="X224" s="264">
        <f>Entry!U227</f>
        <v>45</v>
      </c>
      <c r="Y224" s="227">
        <f t="shared" si="75"/>
        <v>2</v>
      </c>
      <c r="Z224" s="227">
        <f t="shared" si="59"/>
        <v>2</v>
      </c>
      <c r="AA224" s="227">
        <f t="shared" si="60"/>
        <v>2</v>
      </c>
      <c r="AB224" s="227">
        <f t="shared" si="76"/>
        <v>2</v>
      </c>
      <c r="AC224" s="227">
        <f t="shared" si="61"/>
        <v>2</v>
      </c>
      <c r="AD224" s="227">
        <f t="shared" si="62"/>
        <v>2</v>
      </c>
      <c r="AE224" s="227">
        <f t="shared" si="63"/>
        <v>2</v>
      </c>
      <c r="AF224" s="227">
        <f t="shared" si="64"/>
        <v>2</v>
      </c>
      <c r="AG224" s="227">
        <f t="shared" si="65"/>
        <v>2</v>
      </c>
      <c r="AH224" s="227">
        <f t="shared" si="66"/>
        <v>2</v>
      </c>
      <c r="AI224" s="227">
        <f t="shared" si="67"/>
        <v>7</v>
      </c>
      <c r="AJ224" s="227">
        <f t="shared" si="68"/>
        <v>0</v>
      </c>
      <c r="AK224" s="227">
        <f t="shared" si="69"/>
        <v>2</v>
      </c>
      <c r="AL224" s="227">
        <f t="shared" si="70"/>
        <v>6</v>
      </c>
      <c r="AM224" s="227">
        <f t="shared" si="71"/>
        <v>7</v>
      </c>
      <c r="AN224" s="227">
        <f t="shared" si="72"/>
        <v>3</v>
      </c>
      <c r="AO224" s="261">
        <f t="shared" si="77"/>
        <v>45</v>
      </c>
    </row>
    <row r="225" spans="1:41" ht="15.6">
      <c r="A225">
        <f t="shared" si="73"/>
        <v>66</v>
      </c>
      <c r="B225" s="191" t="str">
        <f>C225&amp;":"&amp;COUNTIF($C$6:C225,C225)</f>
        <v>66:4</v>
      </c>
      <c r="C225" s="148">
        <f t="shared" si="74"/>
        <v>66</v>
      </c>
      <c r="D225" s="262">
        <f>'model (2)'!D225</f>
        <v>1</v>
      </c>
      <c r="E225" s="262">
        <f>'model (2)'!E225</f>
        <v>1</v>
      </c>
      <c r="F225" s="262">
        <f>'model (2)'!F225</f>
        <v>2</v>
      </c>
      <c r="G225" s="262">
        <f>'model (2)'!G225</f>
        <v>1</v>
      </c>
      <c r="H225" s="262">
        <f>'model (2)'!H225</f>
        <v>1</v>
      </c>
      <c r="I225" s="262">
        <f>'model (2)'!I225</f>
        <v>1</v>
      </c>
      <c r="J225" s="262">
        <f>'model (2)'!J225</f>
        <v>2</v>
      </c>
      <c r="K225" s="262">
        <f>'model (2)'!K225</f>
        <v>2</v>
      </c>
      <c r="L225" s="262">
        <f>'model (2)'!L225</f>
        <v>1</v>
      </c>
      <c r="M225" s="262">
        <f>'model (2)'!M225</f>
        <v>2</v>
      </c>
      <c r="N225" s="262">
        <f>'model (2)'!N225</f>
        <v>5</v>
      </c>
      <c r="O225" s="262">
        <f>'model (2)'!O225</f>
        <v>9</v>
      </c>
      <c r="P225" s="262">
        <f>'model (2)'!P225</f>
        <v>8</v>
      </c>
      <c r="Q225" s="262">
        <f>'model (2)'!Q225</f>
        <v>11</v>
      </c>
      <c r="R225" s="262">
        <f>'model (2)'!R225</f>
        <v>12</v>
      </c>
      <c r="S225" s="262">
        <f>'model (2)'!S225</f>
        <v>7</v>
      </c>
      <c r="T225" s="263"/>
      <c r="V225" s="2">
        <v>220</v>
      </c>
      <c r="W225" s="1" t="str">
        <f>X225&amp;":"&amp;COUNTIF($X$6:X225,X225)</f>
        <v>48:11</v>
      </c>
      <c r="X225" s="264">
        <f>Entry!U228</f>
        <v>48</v>
      </c>
      <c r="Y225" s="227">
        <f t="shared" si="75"/>
        <v>2</v>
      </c>
      <c r="Z225" s="227">
        <f t="shared" si="59"/>
        <v>2</v>
      </c>
      <c r="AA225" s="227">
        <f t="shared" si="60"/>
        <v>2</v>
      </c>
      <c r="AB225" s="227">
        <f t="shared" si="76"/>
        <v>1</v>
      </c>
      <c r="AC225" s="227">
        <f t="shared" si="61"/>
        <v>2</v>
      </c>
      <c r="AD225" s="227">
        <f t="shared" si="62"/>
        <v>2</v>
      </c>
      <c r="AE225" s="227">
        <f t="shared" si="63"/>
        <v>2</v>
      </c>
      <c r="AF225" s="227">
        <f t="shared" si="64"/>
        <v>2</v>
      </c>
      <c r="AG225" s="227">
        <f t="shared" si="65"/>
        <v>2</v>
      </c>
      <c r="AH225" s="227">
        <f t="shared" si="66"/>
        <v>2</v>
      </c>
      <c r="AI225" s="227">
        <f t="shared" si="67"/>
        <v>7</v>
      </c>
      <c r="AJ225" s="227">
        <f t="shared" si="68"/>
        <v>0</v>
      </c>
      <c r="AK225" s="227">
        <f t="shared" si="69"/>
        <v>4</v>
      </c>
      <c r="AL225" s="227">
        <f t="shared" si="70"/>
        <v>5</v>
      </c>
      <c r="AM225" s="227">
        <f t="shared" si="71"/>
        <v>12</v>
      </c>
      <c r="AN225" s="227">
        <f t="shared" si="72"/>
        <v>1</v>
      </c>
      <c r="AO225" s="261">
        <f t="shared" si="77"/>
        <v>48</v>
      </c>
    </row>
    <row r="226" spans="1:41" ht="15.6">
      <c r="A226">
        <f t="shared" si="73"/>
        <v>69</v>
      </c>
      <c r="B226" s="191" t="str">
        <f>C226&amp;":"&amp;COUNTIF($C$6:C226,C226)</f>
        <v>69:5</v>
      </c>
      <c r="C226" s="148">
        <f t="shared" si="74"/>
        <v>69</v>
      </c>
      <c r="D226" s="262">
        <f>'model (2)'!D226</f>
        <v>1</v>
      </c>
      <c r="E226" s="262">
        <f>'model (2)'!E226</f>
        <v>1</v>
      </c>
      <c r="F226" s="262">
        <f>'model (2)'!F226</f>
        <v>1</v>
      </c>
      <c r="G226" s="262">
        <f>'model (2)'!G226</f>
        <v>1</v>
      </c>
      <c r="H226" s="262">
        <f>'model (2)'!H226</f>
        <v>1</v>
      </c>
      <c r="I226" s="262">
        <f>'model (2)'!I226</f>
        <v>1</v>
      </c>
      <c r="J226" s="262">
        <f>'model (2)'!J226</f>
        <v>1</v>
      </c>
      <c r="K226" s="262">
        <f>'model (2)'!K226</f>
        <v>1</v>
      </c>
      <c r="L226" s="262">
        <f>'model (2)'!L226</f>
        <v>1</v>
      </c>
      <c r="M226" s="262">
        <f>'model (2)'!M226</f>
        <v>2</v>
      </c>
      <c r="N226" s="262">
        <f>'model (2)'!N226</f>
        <v>10</v>
      </c>
      <c r="O226" s="262">
        <f>'model (2)'!O226</f>
        <v>9</v>
      </c>
      <c r="P226" s="262">
        <f>'model (2)'!P226</f>
        <v>11</v>
      </c>
      <c r="Q226" s="262">
        <f>'model (2)'!Q226</f>
        <v>10</v>
      </c>
      <c r="R226" s="262">
        <f>'model (2)'!R226</f>
        <v>11</v>
      </c>
      <c r="S226" s="262">
        <f>'model (2)'!S226</f>
        <v>7</v>
      </c>
      <c r="T226" s="263"/>
      <c r="V226" s="2">
        <v>221</v>
      </c>
      <c r="W226" s="1" t="str">
        <f>X226&amp;":"&amp;COUNTIF($X$6:X226,X226)</f>
        <v>62:14</v>
      </c>
      <c r="X226" s="264">
        <f>Entry!U229</f>
        <v>62</v>
      </c>
      <c r="Y226" s="227">
        <f t="shared" si="75"/>
        <v>2</v>
      </c>
      <c r="Z226" s="227">
        <f t="shared" si="59"/>
        <v>1</v>
      </c>
      <c r="AA226" s="227">
        <f t="shared" si="60"/>
        <v>2</v>
      </c>
      <c r="AB226" s="227">
        <f t="shared" si="76"/>
        <v>2</v>
      </c>
      <c r="AC226" s="227">
        <f t="shared" si="61"/>
        <v>2</v>
      </c>
      <c r="AD226" s="227">
        <f t="shared" si="62"/>
        <v>2</v>
      </c>
      <c r="AE226" s="227">
        <f t="shared" si="63"/>
        <v>2</v>
      </c>
      <c r="AF226" s="227">
        <f t="shared" si="64"/>
        <v>2</v>
      </c>
      <c r="AG226" s="227">
        <f t="shared" si="65"/>
        <v>2</v>
      </c>
      <c r="AH226" s="227">
        <f t="shared" si="66"/>
        <v>2</v>
      </c>
      <c r="AI226" s="227">
        <f t="shared" si="67"/>
        <v>7</v>
      </c>
      <c r="AJ226" s="227">
        <f t="shared" si="68"/>
        <v>2</v>
      </c>
      <c r="AK226" s="227">
        <f t="shared" si="69"/>
        <v>14</v>
      </c>
      <c r="AL226" s="227">
        <f t="shared" si="70"/>
        <v>4</v>
      </c>
      <c r="AM226" s="227">
        <f t="shared" si="71"/>
        <v>5</v>
      </c>
      <c r="AN226" s="227">
        <f t="shared" si="72"/>
        <v>11</v>
      </c>
      <c r="AO226" s="261">
        <f t="shared" si="77"/>
        <v>62</v>
      </c>
    </row>
    <row r="227" spans="1:41" ht="15.6">
      <c r="A227">
        <f t="shared" si="73"/>
        <v>60</v>
      </c>
      <c r="B227" s="191" t="str">
        <f>C227&amp;":"&amp;COUNTIF($C$6:C227,C227)</f>
        <v>60:6</v>
      </c>
      <c r="C227" s="148">
        <f t="shared" si="74"/>
        <v>60</v>
      </c>
      <c r="D227" s="262">
        <f>'model (2)'!D227</f>
        <v>1</v>
      </c>
      <c r="E227" s="262">
        <f>'model (2)'!E227</f>
        <v>2</v>
      </c>
      <c r="F227" s="262">
        <f>'model (2)'!F227</f>
        <v>2</v>
      </c>
      <c r="G227" s="262">
        <f>'model (2)'!G227</f>
        <v>1</v>
      </c>
      <c r="H227" s="262">
        <f>'model (2)'!H227</f>
        <v>1</v>
      </c>
      <c r="I227" s="262">
        <f>'model (2)'!I227</f>
        <v>2</v>
      </c>
      <c r="J227" s="262">
        <f>'model (2)'!J227</f>
        <v>1</v>
      </c>
      <c r="K227" s="262">
        <f>'model (2)'!K227</f>
        <v>1</v>
      </c>
      <c r="L227" s="262">
        <f>'model (2)'!L227</f>
        <v>1</v>
      </c>
      <c r="M227" s="262">
        <f>'model (2)'!M227</f>
        <v>1</v>
      </c>
      <c r="N227" s="262">
        <f>'model (2)'!N227</f>
        <v>10</v>
      </c>
      <c r="O227" s="262">
        <f>'model (2)'!O227</f>
        <v>13</v>
      </c>
      <c r="P227" s="262">
        <f>'model (2)'!P227</f>
        <v>5</v>
      </c>
      <c r="Q227" s="262">
        <f>'model (2)'!Q227</f>
        <v>0</v>
      </c>
      <c r="R227" s="262">
        <f>'model (2)'!R227</f>
        <v>6</v>
      </c>
      <c r="S227" s="262">
        <f>'model (2)'!S227</f>
        <v>13</v>
      </c>
      <c r="T227" s="263"/>
      <c r="V227" s="2">
        <v>222</v>
      </c>
      <c r="W227" s="1" t="e">
        <f>X227&amp;":"&amp;COUNTIF($X$6:X227,X227)</f>
        <v>#REF!</v>
      </c>
      <c r="X227" s="264" t="e">
        <f>Entry!U230</f>
        <v>#REF!</v>
      </c>
      <c r="Y227" s="227" t="e">
        <f t="shared" si="75"/>
        <v>#REF!</v>
      </c>
      <c r="Z227" s="227" t="e">
        <f t="shared" si="59"/>
        <v>#REF!</v>
      </c>
      <c r="AA227" s="227" t="e">
        <f t="shared" si="60"/>
        <v>#REF!</v>
      </c>
      <c r="AB227" s="227" t="e">
        <f t="shared" si="76"/>
        <v>#REF!</v>
      </c>
      <c r="AC227" s="227" t="e">
        <f t="shared" si="61"/>
        <v>#REF!</v>
      </c>
      <c r="AD227" s="227" t="e">
        <f t="shared" si="62"/>
        <v>#REF!</v>
      </c>
      <c r="AE227" s="227" t="e">
        <f t="shared" si="63"/>
        <v>#REF!</v>
      </c>
      <c r="AF227" s="227" t="e">
        <f t="shared" si="64"/>
        <v>#REF!</v>
      </c>
      <c r="AG227" s="227" t="e">
        <f t="shared" si="65"/>
        <v>#REF!</v>
      </c>
      <c r="AH227" s="227" t="e">
        <f t="shared" si="66"/>
        <v>#REF!</v>
      </c>
      <c r="AI227" s="227" t="e">
        <f t="shared" si="67"/>
        <v>#REF!</v>
      </c>
      <c r="AJ227" s="227" t="e">
        <f t="shared" si="68"/>
        <v>#REF!</v>
      </c>
      <c r="AK227" s="227" t="e">
        <f t="shared" si="69"/>
        <v>#REF!</v>
      </c>
      <c r="AL227" s="227" t="e">
        <f t="shared" si="70"/>
        <v>#REF!</v>
      </c>
      <c r="AM227" s="227" t="e">
        <f t="shared" si="71"/>
        <v>#REF!</v>
      </c>
      <c r="AN227" s="227" t="e">
        <f t="shared" si="72"/>
        <v>#REF!</v>
      </c>
      <c r="AO227" s="261" t="e">
        <f t="shared" si="77"/>
        <v>#REF!</v>
      </c>
    </row>
    <row r="228" spans="1:41" ht="15.6">
      <c r="A228">
        <f t="shared" si="73"/>
        <v>68</v>
      </c>
      <c r="B228" s="191" t="str">
        <f>C228&amp;":"&amp;COUNTIF($C$6:C228,C228)</f>
        <v>68:11</v>
      </c>
      <c r="C228" s="148">
        <f t="shared" si="74"/>
        <v>68</v>
      </c>
      <c r="D228" s="262">
        <f>'model (2)'!D228</f>
        <v>1</v>
      </c>
      <c r="E228" s="262">
        <f>'model (2)'!E228</f>
        <v>1</v>
      </c>
      <c r="F228" s="262">
        <f>'model (2)'!F228</f>
        <v>1</v>
      </c>
      <c r="G228" s="262">
        <f>'model (2)'!G228</f>
        <v>1</v>
      </c>
      <c r="H228" s="262">
        <f>'model (2)'!H228</f>
        <v>2</v>
      </c>
      <c r="I228" s="262">
        <f>'model (2)'!I228</f>
        <v>1</v>
      </c>
      <c r="J228" s="262">
        <f>'model (2)'!J228</f>
        <v>1</v>
      </c>
      <c r="K228" s="262">
        <f>'model (2)'!K228</f>
        <v>2</v>
      </c>
      <c r="L228" s="262">
        <f>'model (2)'!L228</f>
        <v>1</v>
      </c>
      <c r="M228" s="262">
        <f>'model (2)'!M228</f>
        <v>1</v>
      </c>
      <c r="N228" s="262">
        <f>'model (2)'!N228</f>
        <v>8</v>
      </c>
      <c r="O228" s="262">
        <f>'model (2)'!O228</f>
        <v>14</v>
      </c>
      <c r="P228" s="262">
        <f>'model (2)'!P228</f>
        <v>6</v>
      </c>
      <c r="Q228" s="262">
        <f>'model (2)'!Q228</f>
        <v>12</v>
      </c>
      <c r="R228" s="262">
        <f>'model (2)'!R228</f>
        <v>6</v>
      </c>
      <c r="S228" s="262">
        <f>'model (2)'!S228</f>
        <v>10</v>
      </c>
      <c r="T228" s="263"/>
      <c r="V228" s="2">
        <v>223</v>
      </c>
      <c r="W228" s="1"/>
      <c r="X228" s="264" t="e">
        <f>Entry!U231</f>
        <v>#REF!</v>
      </c>
      <c r="Y228" s="227" t="e">
        <f t="shared" si="75"/>
        <v>#REF!</v>
      </c>
      <c r="Z228" s="227" t="e">
        <f t="shared" si="59"/>
        <v>#REF!</v>
      </c>
      <c r="AA228" s="227" t="e">
        <f t="shared" si="60"/>
        <v>#REF!</v>
      </c>
      <c r="AB228" s="227" t="e">
        <f t="shared" si="76"/>
        <v>#REF!</v>
      </c>
      <c r="AC228" s="227" t="e">
        <f t="shared" si="61"/>
        <v>#REF!</v>
      </c>
      <c r="AD228" s="227" t="e">
        <f t="shared" si="62"/>
        <v>#REF!</v>
      </c>
      <c r="AE228" s="227" t="e">
        <f t="shared" si="63"/>
        <v>#REF!</v>
      </c>
      <c r="AF228" s="227" t="e">
        <f t="shared" si="64"/>
        <v>#REF!</v>
      </c>
      <c r="AG228" s="227" t="e">
        <f t="shared" si="65"/>
        <v>#REF!</v>
      </c>
      <c r="AH228" s="227" t="e">
        <f t="shared" si="66"/>
        <v>#REF!</v>
      </c>
      <c r="AI228" s="227" t="e">
        <f t="shared" si="67"/>
        <v>#REF!</v>
      </c>
      <c r="AJ228" s="227" t="e">
        <f t="shared" si="68"/>
        <v>#REF!</v>
      </c>
      <c r="AK228" s="227" t="e">
        <f t="shared" si="69"/>
        <v>#REF!</v>
      </c>
      <c r="AL228" s="227" t="e">
        <f t="shared" si="70"/>
        <v>#REF!</v>
      </c>
      <c r="AM228" s="227" t="e">
        <f t="shared" si="71"/>
        <v>#REF!</v>
      </c>
      <c r="AN228" s="227" t="e">
        <f t="shared" si="72"/>
        <v>#REF!</v>
      </c>
      <c r="AO228" s="261" t="e">
        <f t="shared" si="77"/>
        <v>#REF!</v>
      </c>
    </row>
    <row r="229" spans="1:41" ht="15.6">
      <c r="A229">
        <f t="shared" si="73"/>
        <v>83</v>
      </c>
      <c r="B229" s="191" t="str">
        <f>C229&amp;":"&amp;COUNTIF($C$6:C229,C229)</f>
        <v>83:3</v>
      </c>
      <c r="C229" s="148">
        <f t="shared" si="74"/>
        <v>83</v>
      </c>
      <c r="D229" s="262">
        <f>'model (2)'!D229</f>
        <v>2</v>
      </c>
      <c r="E229" s="262">
        <f>'model (2)'!E229</f>
        <v>1</v>
      </c>
      <c r="F229" s="262">
        <f>'model (2)'!F229</f>
        <v>1</v>
      </c>
      <c r="G229" s="262">
        <f>'model (2)'!G229</f>
        <v>2</v>
      </c>
      <c r="H229" s="262">
        <f>'model (2)'!H229</f>
        <v>1</v>
      </c>
      <c r="I229" s="262">
        <f>'model (2)'!I229</f>
        <v>2</v>
      </c>
      <c r="J229" s="262">
        <f>'model (2)'!J229</f>
        <v>2</v>
      </c>
      <c r="K229" s="262">
        <f>'model (2)'!K229</f>
        <v>1</v>
      </c>
      <c r="L229" s="262">
        <f>'model (2)'!L229</f>
        <v>1</v>
      </c>
      <c r="M229" s="262">
        <f>'model (2)'!M229</f>
        <v>2</v>
      </c>
      <c r="N229" s="262">
        <f>'model (2)'!N229</f>
        <v>10</v>
      </c>
      <c r="O229" s="262">
        <f>'model (2)'!O229</f>
        <v>9</v>
      </c>
      <c r="P229" s="262">
        <f>'model (2)'!P229</f>
        <v>10</v>
      </c>
      <c r="Q229" s="262">
        <f>'model (2)'!Q229</f>
        <v>14</v>
      </c>
      <c r="R229" s="262">
        <f>'model (2)'!R229</f>
        <v>14</v>
      </c>
      <c r="S229" s="262">
        <f>'model (2)'!S229</f>
        <v>11</v>
      </c>
      <c r="T229" s="263"/>
      <c r="V229" s="2">
        <v>224</v>
      </c>
      <c r="W229" s="1" t="e">
        <f>X229&amp;":"&amp;COUNTIF($X$6:X229,X229)</f>
        <v>#REF!</v>
      </c>
      <c r="X229" s="264" t="e">
        <f>Entry!U232</f>
        <v>#REF!</v>
      </c>
      <c r="Y229" s="227" t="e">
        <f t="shared" si="75"/>
        <v>#REF!</v>
      </c>
      <c r="Z229" s="227" t="e">
        <f t="shared" si="59"/>
        <v>#REF!</v>
      </c>
      <c r="AA229" s="227" t="e">
        <f t="shared" si="60"/>
        <v>#REF!</v>
      </c>
      <c r="AB229" s="227" t="e">
        <f t="shared" si="76"/>
        <v>#REF!</v>
      </c>
      <c r="AC229" s="227" t="e">
        <f t="shared" si="61"/>
        <v>#REF!</v>
      </c>
      <c r="AD229" s="227" t="e">
        <f t="shared" si="62"/>
        <v>#REF!</v>
      </c>
      <c r="AE229" s="227" t="e">
        <f t="shared" si="63"/>
        <v>#REF!</v>
      </c>
      <c r="AF229" s="227" t="e">
        <f t="shared" si="64"/>
        <v>#REF!</v>
      </c>
      <c r="AG229" s="227" t="e">
        <f t="shared" si="65"/>
        <v>#REF!</v>
      </c>
      <c r="AH229" s="227" t="e">
        <f t="shared" si="66"/>
        <v>#REF!</v>
      </c>
      <c r="AI229" s="227" t="e">
        <f t="shared" si="67"/>
        <v>#REF!</v>
      </c>
      <c r="AJ229" s="227" t="e">
        <f t="shared" si="68"/>
        <v>#REF!</v>
      </c>
      <c r="AK229" s="227" t="e">
        <f t="shared" si="69"/>
        <v>#REF!</v>
      </c>
      <c r="AL229" s="227" t="e">
        <f t="shared" si="70"/>
        <v>#REF!</v>
      </c>
      <c r="AM229" s="227" t="e">
        <f t="shared" si="71"/>
        <v>#REF!</v>
      </c>
      <c r="AN229" s="227" t="e">
        <f t="shared" si="72"/>
        <v>#REF!</v>
      </c>
      <c r="AO229" s="261" t="e">
        <f t="shared" si="77"/>
        <v>#REF!</v>
      </c>
    </row>
    <row r="230" spans="1:41" ht="15.6">
      <c r="A230">
        <f t="shared" si="73"/>
        <v>72</v>
      </c>
      <c r="B230" s="191" t="str">
        <f>C230&amp;":"&amp;COUNTIF($C$6:C230,C230)</f>
        <v>72:12</v>
      </c>
      <c r="C230" s="148">
        <f t="shared" si="74"/>
        <v>72</v>
      </c>
      <c r="D230" s="262">
        <f>'model (2)'!D230</f>
        <v>1</v>
      </c>
      <c r="E230" s="262">
        <f>'model (2)'!E230</f>
        <v>1</v>
      </c>
      <c r="F230" s="262">
        <f>'model (2)'!F230</f>
        <v>1</v>
      </c>
      <c r="G230" s="262">
        <f>'model (2)'!G230</f>
        <v>1</v>
      </c>
      <c r="H230" s="262">
        <f>'model (2)'!H230</f>
        <v>1</v>
      </c>
      <c r="I230" s="262">
        <f>'model (2)'!I230</f>
        <v>1</v>
      </c>
      <c r="J230" s="262">
        <f>'model (2)'!J230</f>
        <v>2</v>
      </c>
      <c r="K230" s="262">
        <f>'model (2)'!K230</f>
        <v>2</v>
      </c>
      <c r="L230" s="262">
        <f>'model (2)'!L230</f>
        <v>1</v>
      </c>
      <c r="M230" s="262">
        <f>'model (2)'!M230</f>
        <v>1</v>
      </c>
      <c r="N230" s="262">
        <f>'model (2)'!N230</f>
        <v>10</v>
      </c>
      <c r="O230" s="262">
        <f>'model (2)'!O230</f>
        <v>10</v>
      </c>
      <c r="P230" s="262">
        <f>'model (2)'!P230</f>
        <v>7</v>
      </c>
      <c r="Q230" s="262">
        <f>'model (2)'!Q230</f>
        <v>12</v>
      </c>
      <c r="R230" s="262">
        <f>'model (2)'!R230</f>
        <v>14</v>
      </c>
      <c r="S230" s="262">
        <f>'model (2)'!S230</f>
        <v>7</v>
      </c>
      <c r="T230" s="263"/>
      <c r="V230" s="2">
        <v>225</v>
      </c>
      <c r="W230" s="1" t="e">
        <f>X230&amp;":"&amp;COUNTIF($X$6:X230,X230)</f>
        <v>#REF!</v>
      </c>
      <c r="X230" s="264" t="e">
        <f>Entry!U233</f>
        <v>#REF!</v>
      </c>
      <c r="Y230" s="227" t="e">
        <f t="shared" si="75"/>
        <v>#REF!</v>
      </c>
      <c r="Z230" s="227" t="e">
        <f t="shared" si="59"/>
        <v>#REF!</v>
      </c>
      <c r="AA230" s="227" t="e">
        <f t="shared" si="60"/>
        <v>#REF!</v>
      </c>
      <c r="AB230" s="227" t="e">
        <f t="shared" si="76"/>
        <v>#REF!</v>
      </c>
      <c r="AC230" s="227" t="e">
        <f t="shared" si="61"/>
        <v>#REF!</v>
      </c>
      <c r="AD230" s="227" t="e">
        <f t="shared" si="62"/>
        <v>#REF!</v>
      </c>
      <c r="AE230" s="227" t="e">
        <f t="shared" si="63"/>
        <v>#REF!</v>
      </c>
      <c r="AF230" s="227" t="e">
        <f t="shared" si="64"/>
        <v>#REF!</v>
      </c>
      <c r="AG230" s="227" t="e">
        <f t="shared" si="65"/>
        <v>#REF!</v>
      </c>
      <c r="AH230" s="227" t="e">
        <f t="shared" si="66"/>
        <v>#REF!</v>
      </c>
      <c r="AI230" s="227" t="e">
        <f t="shared" si="67"/>
        <v>#REF!</v>
      </c>
      <c r="AJ230" s="227" t="e">
        <f t="shared" si="68"/>
        <v>#REF!</v>
      </c>
      <c r="AK230" s="227" t="e">
        <f t="shared" si="69"/>
        <v>#REF!</v>
      </c>
      <c r="AL230" s="227" t="e">
        <f t="shared" si="70"/>
        <v>#REF!</v>
      </c>
      <c r="AM230" s="227" t="e">
        <f t="shared" si="71"/>
        <v>#REF!</v>
      </c>
      <c r="AN230" s="227" t="e">
        <f t="shared" si="72"/>
        <v>#REF!</v>
      </c>
      <c r="AO230" s="261" t="e">
        <f t="shared" si="77"/>
        <v>#REF!</v>
      </c>
    </row>
    <row r="231" spans="1:41" ht="15.6">
      <c r="A231">
        <f t="shared" si="73"/>
        <v>58</v>
      </c>
      <c r="B231" s="191" t="str">
        <f>C231&amp;":"&amp;COUNTIF($C$6:C231,C231)</f>
        <v>58:5</v>
      </c>
      <c r="C231" s="148">
        <f t="shared" si="74"/>
        <v>58</v>
      </c>
      <c r="D231" s="262">
        <f>'model (2)'!D231</f>
        <v>1</v>
      </c>
      <c r="E231" s="262">
        <f>'model (2)'!E231</f>
        <v>1</v>
      </c>
      <c r="F231" s="262">
        <f>'model (2)'!F231</f>
        <v>1</v>
      </c>
      <c r="G231" s="262">
        <f>'model (2)'!G231</f>
        <v>1</v>
      </c>
      <c r="H231" s="262">
        <f>'model (2)'!H231</f>
        <v>1</v>
      </c>
      <c r="I231" s="262">
        <f>'model (2)'!I231</f>
        <v>1</v>
      </c>
      <c r="J231" s="262">
        <f>'model (2)'!J231</f>
        <v>1</v>
      </c>
      <c r="K231" s="262">
        <f>'model (2)'!K231</f>
        <v>1</v>
      </c>
      <c r="L231" s="262">
        <f>'model (2)'!L231</f>
        <v>1</v>
      </c>
      <c r="M231" s="262">
        <f>'model (2)'!M231</f>
        <v>2</v>
      </c>
      <c r="N231" s="262">
        <f>'model (2)'!N231</f>
        <v>7</v>
      </c>
      <c r="O231" s="262">
        <f>'model (2)'!O231</f>
        <v>9</v>
      </c>
      <c r="P231" s="262">
        <f>'model (2)'!P231</f>
        <v>9</v>
      </c>
      <c r="Q231" s="262">
        <f>'model (2)'!Q231</f>
        <v>7</v>
      </c>
      <c r="R231" s="262">
        <f>'model (2)'!R231</f>
        <v>7</v>
      </c>
      <c r="S231" s="262">
        <f>'model (2)'!S231</f>
        <v>8</v>
      </c>
      <c r="T231" s="263"/>
      <c r="V231" s="2">
        <v>226</v>
      </c>
      <c r="W231" s="1" t="e">
        <f>X231&amp;":"&amp;COUNTIF($X$6:X231,X231)</f>
        <v>#REF!</v>
      </c>
      <c r="X231" s="264" t="e">
        <f>Entry!U234</f>
        <v>#REF!</v>
      </c>
      <c r="Y231" s="227" t="e">
        <f t="shared" si="75"/>
        <v>#REF!</v>
      </c>
      <c r="Z231" s="227" t="e">
        <f t="shared" si="59"/>
        <v>#REF!</v>
      </c>
      <c r="AA231" s="227" t="e">
        <f t="shared" si="60"/>
        <v>#REF!</v>
      </c>
      <c r="AB231" s="227" t="e">
        <f t="shared" si="76"/>
        <v>#REF!</v>
      </c>
      <c r="AC231" s="227" t="e">
        <f t="shared" si="61"/>
        <v>#REF!</v>
      </c>
      <c r="AD231" s="227" t="e">
        <f t="shared" si="62"/>
        <v>#REF!</v>
      </c>
      <c r="AE231" s="227" t="e">
        <f t="shared" si="63"/>
        <v>#REF!</v>
      </c>
      <c r="AF231" s="227" t="e">
        <f t="shared" si="64"/>
        <v>#REF!</v>
      </c>
      <c r="AG231" s="227" t="e">
        <f t="shared" si="65"/>
        <v>#REF!</v>
      </c>
      <c r="AH231" s="227" t="e">
        <f t="shared" si="66"/>
        <v>#REF!</v>
      </c>
      <c r="AI231" s="227" t="e">
        <f t="shared" si="67"/>
        <v>#REF!</v>
      </c>
      <c r="AJ231" s="227" t="e">
        <f t="shared" si="68"/>
        <v>#REF!</v>
      </c>
      <c r="AK231" s="227" t="e">
        <f t="shared" si="69"/>
        <v>#REF!</v>
      </c>
      <c r="AL231" s="227" t="e">
        <f t="shared" si="70"/>
        <v>#REF!</v>
      </c>
      <c r="AM231" s="227" t="e">
        <f t="shared" si="71"/>
        <v>#REF!</v>
      </c>
      <c r="AN231" s="227" t="e">
        <f t="shared" si="72"/>
        <v>#REF!</v>
      </c>
      <c r="AO231" s="261" t="e">
        <f t="shared" si="77"/>
        <v>#REF!</v>
      </c>
    </row>
    <row r="232" spans="1:41" ht="15.6">
      <c r="A232">
        <f t="shared" si="73"/>
        <v>57</v>
      </c>
      <c r="B232" s="191" t="str">
        <f>C232&amp;":"&amp;COUNTIF($C$6:C232,C232)</f>
        <v>57:11</v>
      </c>
      <c r="C232" s="148">
        <f t="shared" si="74"/>
        <v>57</v>
      </c>
      <c r="D232" s="262">
        <f>'model (2)'!D232</f>
        <v>2</v>
      </c>
      <c r="E232" s="262">
        <f>'model (2)'!E232</f>
        <v>1</v>
      </c>
      <c r="F232" s="262">
        <f>'model (2)'!F232</f>
        <v>2</v>
      </c>
      <c r="G232" s="262">
        <f>'model (2)'!G232</f>
        <v>2</v>
      </c>
      <c r="H232" s="262">
        <f>'model (2)'!H232</f>
        <v>2</v>
      </c>
      <c r="I232" s="262">
        <f>'model (2)'!I232</f>
        <v>1</v>
      </c>
      <c r="J232" s="262">
        <f>'model (2)'!J232</f>
        <v>2</v>
      </c>
      <c r="K232" s="262">
        <f>'model (2)'!K232</f>
        <v>2</v>
      </c>
      <c r="L232" s="262">
        <f>'model (2)'!L232</f>
        <v>1</v>
      </c>
      <c r="M232" s="262">
        <f>'model (2)'!M232</f>
        <v>2</v>
      </c>
      <c r="N232" s="262">
        <f>'model (2)'!N232</f>
        <v>5</v>
      </c>
      <c r="O232" s="262">
        <f>'model (2)'!O232</f>
        <v>3</v>
      </c>
      <c r="P232" s="262">
        <f>'model (2)'!P232</f>
        <v>6</v>
      </c>
      <c r="Q232" s="262">
        <f>'model (2)'!Q232</f>
        <v>7</v>
      </c>
      <c r="R232" s="262">
        <f>'model (2)'!R232</f>
        <v>14</v>
      </c>
      <c r="S232" s="262">
        <f>'model (2)'!S232</f>
        <v>5</v>
      </c>
      <c r="T232" s="263"/>
      <c r="V232" s="2">
        <v>227</v>
      </c>
      <c r="W232" s="1" t="e">
        <f>X232&amp;":"&amp;COUNTIF($X$6:X232,X232)</f>
        <v>#REF!</v>
      </c>
      <c r="X232" s="264" t="e">
        <f>Entry!U235</f>
        <v>#REF!</v>
      </c>
      <c r="Y232" s="227" t="e">
        <f t="shared" si="75"/>
        <v>#REF!</v>
      </c>
      <c r="Z232" s="227" t="e">
        <f t="shared" si="59"/>
        <v>#REF!</v>
      </c>
      <c r="AA232" s="227" t="e">
        <f t="shared" si="60"/>
        <v>#REF!</v>
      </c>
      <c r="AB232" s="227" t="e">
        <f t="shared" si="76"/>
        <v>#REF!</v>
      </c>
      <c r="AC232" s="227" t="e">
        <f t="shared" si="61"/>
        <v>#REF!</v>
      </c>
      <c r="AD232" s="227" t="e">
        <f t="shared" si="62"/>
        <v>#REF!</v>
      </c>
      <c r="AE232" s="227" t="e">
        <f t="shared" si="63"/>
        <v>#REF!</v>
      </c>
      <c r="AF232" s="227" t="e">
        <f t="shared" si="64"/>
        <v>#REF!</v>
      </c>
      <c r="AG232" s="227" t="e">
        <f t="shared" si="65"/>
        <v>#REF!</v>
      </c>
      <c r="AH232" s="227" t="e">
        <f t="shared" si="66"/>
        <v>#REF!</v>
      </c>
      <c r="AI232" s="227" t="e">
        <f t="shared" si="67"/>
        <v>#REF!</v>
      </c>
      <c r="AJ232" s="227" t="e">
        <f t="shared" si="68"/>
        <v>#REF!</v>
      </c>
      <c r="AK232" s="227" t="e">
        <f t="shared" si="69"/>
        <v>#REF!</v>
      </c>
      <c r="AL232" s="227" t="e">
        <f t="shared" si="70"/>
        <v>#REF!</v>
      </c>
      <c r="AM232" s="227" t="e">
        <f t="shared" si="71"/>
        <v>#REF!</v>
      </c>
      <c r="AN232" s="227" t="e">
        <f t="shared" si="72"/>
        <v>#REF!</v>
      </c>
      <c r="AO232" s="261" t="e">
        <f t="shared" si="77"/>
        <v>#REF!</v>
      </c>
    </row>
    <row r="233" spans="1:41" ht="15.6">
      <c r="A233">
        <f t="shared" si="73"/>
        <v>47</v>
      </c>
      <c r="B233" s="191" t="str">
        <f>C233&amp;":"&amp;COUNTIF($C$6:C233,C233)</f>
        <v>47:5</v>
      </c>
      <c r="C233" s="148">
        <f t="shared" si="74"/>
        <v>47</v>
      </c>
      <c r="D233" s="262">
        <f>'model (2)'!D233</f>
        <v>2</v>
      </c>
      <c r="E233" s="262">
        <f>'model (2)'!E233</f>
        <v>2</v>
      </c>
      <c r="F233" s="262">
        <f>'model (2)'!F233</f>
        <v>2</v>
      </c>
      <c r="G233" s="262">
        <f>'model (2)'!G233</f>
        <v>1</v>
      </c>
      <c r="H233" s="262">
        <f>'model (2)'!H233</f>
        <v>2</v>
      </c>
      <c r="I233" s="262">
        <f>'model (2)'!I233</f>
        <v>1</v>
      </c>
      <c r="J233" s="262">
        <f>'model (2)'!J233</f>
        <v>1</v>
      </c>
      <c r="K233" s="262">
        <f>'model (2)'!K233</f>
        <v>2</v>
      </c>
      <c r="L233" s="262">
        <f>'model (2)'!L233</f>
        <v>2</v>
      </c>
      <c r="M233" s="262">
        <f>'model (2)'!M233</f>
        <v>1</v>
      </c>
      <c r="N233" s="262">
        <f>'model (2)'!N233</f>
        <v>6</v>
      </c>
      <c r="O233" s="262">
        <f>'model (2)'!O233</f>
        <v>1</v>
      </c>
      <c r="P233" s="262">
        <f>'model (2)'!P233</f>
        <v>6</v>
      </c>
      <c r="Q233" s="262">
        <f>'model (2)'!Q233</f>
        <v>8</v>
      </c>
      <c r="R233" s="262">
        <f>'model (2)'!R233</f>
        <v>1</v>
      </c>
      <c r="S233" s="262">
        <f>'model (2)'!S233</f>
        <v>9</v>
      </c>
      <c r="T233" s="263"/>
      <c r="V233" s="2">
        <v>228</v>
      </c>
      <c r="W233" s="1" t="e">
        <f>X233&amp;":"&amp;COUNTIF($X$6:X233,X233)</f>
        <v>#REF!</v>
      </c>
      <c r="X233" s="264" t="e">
        <f>Entry!U236</f>
        <v>#REF!</v>
      </c>
      <c r="Y233" s="227" t="e">
        <f t="shared" si="75"/>
        <v>#REF!</v>
      </c>
      <c r="Z233" s="227" t="e">
        <f t="shared" si="59"/>
        <v>#REF!</v>
      </c>
      <c r="AA233" s="227" t="e">
        <f t="shared" si="60"/>
        <v>#REF!</v>
      </c>
      <c r="AB233" s="227" t="e">
        <f t="shared" si="76"/>
        <v>#REF!</v>
      </c>
      <c r="AC233" s="227" t="e">
        <f t="shared" si="61"/>
        <v>#REF!</v>
      </c>
      <c r="AD233" s="227" t="e">
        <f t="shared" si="62"/>
        <v>#REF!</v>
      </c>
      <c r="AE233" s="227" t="e">
        <f t="shared" si="63"/>
        <v>#REF!</v>
      </c>
      <c r="AF233" s="227" t="e">
        <f t="shared" si="64"/>
        <v>#REF!</v>
      </c>
      <c r="AG233" s="227" t="e">
        <f t="shared" si="65"/>
        <v>#REF!</v>
      </c>
      <c r="AH233" s="227" t="e">
        <f t="shared" si="66"/>
        <v>#REF!</v>
      </c>
      <c r="AI233" s="227" t="e">
        <f t="shared" si="67"/>
        <v>#REF!</v>
      </c>
      <c r="AJ233" s="227" t="e">
        <f t="shared" si="68"/>
        <v>#REF!</v>
      </c>
      <c r="AK233" s="227" t="e">
        <f t="shared" si="69"/>
        <v>#REF!</v>
      </c>
      <c r="AL233" s="227" t="e">
        <f t="shared" si="70"/>
        <v>#REF!</v>
      </c>
      <c r="AM233" s="227" t="e">
        <f t="shared" si="71"/>
        <v>#REF!</v>
      </c>
      <c r="AN233" s="227" t="e">
        <f t="shared" si="72"/>
        <v>#REF!</v>
      </c>
      <c r="AO233" s="261" t="e">
        <f t="shared" si="77"/>
        <v>#REF!</v>
      </c>
    </row>
    <row r="234" spans="1:41" ht="15.6">
      <c r="A234">
        <f t="shared" si="73"/>
        <v>69</v>
      </c>
      <c r="B234" s="191" t="str">
        <f>C234&amp;":"&amp;COUNTIF($C$6:C234,C234)</f>
        <v>69:6</v>
      </c>
      <c r="C234" s="148">
        <f t="shared" si="74"/>
        <v>69</v>
      </c>
      <c r="D234" s="262">
        <f>'model (2)'!D234</f>
        <v>1</v>
      </c>
      <c r="E234" s="262">
        <f>'model (2)'!E234</f>
        <v>1</v>
      </c>
      <c r="F234" s="262">
        <f>'model (2)'!F234</f>
        <v>2</v>
      </c>
      <c r="G234" s="262">
        <f>'model (2)'!G234</f>
        <v>1</v>
      </c>
      <c r="H234" s="262">
        <f>'model (2)'!H234</f>
        <v>1</v>
      </c>
      <c r="I234" s="262">
        <f>'model (2)'!I234</f>
        <v>1</v>
      </c>
      <c r="J234" s="262">
        <f>'model (2)'!J234</f>
        <v>2</v>
      </c>
      <c r="K234" s="262">
        <f>'model (2)'!K234</f>
        <v>2</v>
      </c>
      <c r="L234" s="262">
        <f>'model (2)'!L234</f>
        <v>1</v>
      </c>
      <c r="M234" s="262">
        <f>'model (2)'!M234</f>
        <v>2</v>
      </c>
      <c r="N234" s="262">
        <f>'model (2)'!N234</f>
        <v>8</v>
      </c>
      <c r="O234" s="262">
        <f>'model (2)'!O234</f>
        <v>11</v>
      </c>
      <c r="P234" s="262">
        <f>'model (2)'!P234</f>
        <v>10</v>
      </c>
      <c r="Q234" s="262">
        <f>'model (2)'!Q234</f>
        <v>7</v>
      </c>
      <c r="R234" s="262">
        <f>'model (2)'!R234</f>
        <v>10</v>
      </c>
      <c r="S234" s="262">
        <f>'model (2)'!S234</f>
        <v>9</v>
      </c>
      <c r="T234" s="263"/>
      <c r="V234" s="2">
        <v>229</v>
      </c>
      <c r="W234" s="1" t="e">
        <f>X234&amp;":"&amp;COUNTIF($X$6:X234,X234)</f>
        <v>#REF!</v>
      </c>
      <c r="X234" s="264" t="e">
        <f>Entry!U237</f>
        <v>#REF!</v>
      </c>
      <c r="Y234" s="227" t="e">
        <f t="shared" si="75"/>
        <v>#REF!</v>
      </c>
      <c r="Z234" s="227" t="e">
        <f t="shared" si="59"/>
        <v>#REF!</v>
      </c>
      <c r="AA234" s="227" t="e">
        <f t="shared" si="60"/>
        <v>#REF!</v>
      </c>
      <c r="AB234" s="227" t="e">
        <f t="shared" si="76"/>
        <v>#REF!</v>
      </c>
      <c r="AC234" s="227" t="e">
        <f t="shared" si="61"/>
        <v>#REF!</v>
      </c>
      <c r="AD234" s="227" t="e">
        <f t="shared" si="62"/>
        <v>#REF!</v>
      </c>
      <c r="AE234" s="227" t="e">
        <f t="shared" si="63"/>
        <v>#REF!</v>
      </c>
      <c r="AF234" s="227" t="e">
        <f t="shared" si="64"/>
        <v>#REF!</v>
      </c>
      <c r="AG234" s="227" t="e">
        <f t="shared" si="65"/>
        <v>#REF!</v>
      </c>
      <c r="AH234" s="227" t="e">
        <f t="shared" si="66"/>
        <v>#REF!</v>
      </c>
      <c r="AI234" s="227" t="e">
        <f t="shared" si="67"/>
        <v>#REF!</v>
      </c>
      <c r="AJ234" s="227" t="e">
        <f t="shared" si="68"/>
        <v>#REF!</v>
      </c>
      <c r="AK234" s="227" t="e">
        <f t="shared" si="69"/>
        <v>#REF!</v>
      </c>
      <c r="AL234" s="227" t="e">
        <f t="shared" si="70"/>
        <v>#REF!</v>
      </c>
      <c r="AM234" s="227" t="e">
        <f t="shared" si="71"/>
        <v>#REF!</v>
      </c>
      <c r="AN234" s="227" t="e">
        <f t="shared" si="72"/>
        <v>#REF!</v>
      </c>
      <c r="AO234" s="261" t="e">
        <f t="shared" si="77"/>
        <v>#REF!</v>
      </c>
    </row>
    <row r="235" spans="1:41" ht="15.6">
      <c r="A235">
        <f t="shared" si="73"/>
        <v>77</v>
      </c>
      <c r="B235" s="191" t="str">
        <f>C235&amp;":"&amp;COUNTIF($C$6:C235,C235)</f>
        <v>77:7</v>
      </c>
      <c r="C235" s="148">
        <f t="shared" si="74"/>
        <v>77</v>
      </c>
      <c r="D235" s="262">
        <f>'model (2)'!D235</f>
        <v>1</v>
      </c>
      <c r="E235" s="262">
        <f>'model (2)'!E235</f>
        <v>1</v>
      </c>
      <c r="F235" s="262">
        <f>'model (2)'!F235</f>
        <v>2</v>
      </c>
      <c r="G235" s="262">
        <f>'model (2)'!G235</f>
        <v>1</v>
      </c>
      <c r="H235" s="262">
        <f>'model (2)'!H235</f>
        <v>1</v>
      </c>
      <c r="I235" s="262">
        <f>'model (2)'!I235</f>
        <v>1</v>
      </c>
      <c r="J235" s="262">
        <f>'model (2)'!J235</f>
        <v>1</v>
      </c>
      <c r="K235" s="262">
        <f>'model (2)'!K235</f>
        <v>1</v>
      </c>
      <c r="L235" s="262">
        <f>'model (2)'!L235</f>
        <v>1</v>
      </c>
      <c r="M235" s="262">
        <f>'model (2)'!M235</f>
        <v>1</v>
      </c>
      <c r="N235" s="262">
        <f>'model (2)'!N235</f>
        <v>9</v>
      </c>
      <c r="O235" s="262">
        <f>'model (2)'!O235</f>
        <v>14</v>
      </c>
      <c r="P235" s="262">
        <f>'model (2)'!P235</f>
        <v>11</v>
      </c>
      <c r="Q235" s="262">
        <f>'model (2)'!Q235</f>
        <v>14</v>
      </c>
      <c r="R235" s="262">
        <f>'model (2)'!R235</f>
        <v>7</v>
      </c>
      <c r="S235" s="262">
        <f>'model (2)'!S235</f>
        <v>11</v>
      </c>
      <c r="T235" s="263"/>
      <c r="V235" s="2">
        <v>230</v>
      </c>
      <c r="W235" s="1" t="e">
        <f>X235&amp;":"&amp;COUNTIF($X$6:X235,X235)</f>
        <v>#REF!</v>
      </c>
      <c r="X235" s="264" t="e">
        <f>Entry!U238</f>
        <v>#REF!</v>
      </c>
      <c r="Y235" s="227" t="e">
        <f t="shared" si="75"/>
        <v>#REF!</v>
      </c>
      <c r="Z235" s="227" t="e">
        <f t="shared" si="59"/>
        <v>#REF!</v>
      </c>
      <c r="AA235" s="227" t="e">
        <f t="shared" si="60"/>
        <v>#REF!</v>
      </c>
      <c r="AB235" s="227" t="e">
        <f t="shared" si="76"/>
        <v>#REF!</v>
      </c>
      <c r="AC235" s="227" t="e">
        <f t="shared" si="61"/>
        <v>#REF!</v>
      </c>
      <c r="AD235" s="227" t="e">
        <f t="shared" si="62"/>
        <v>#REF!</v>
      </c>
      <c r="AE235" s="227" t="e">
        <f t="shared" si="63"/>
        <v>#REF!</v>
      </c>
      <c r="AF235" s="227" t="e">
        <f t="shared" si="64"/>
        <v>#REF!</v>
      </c>
      <c r="AG235" s="227" t="e">
        <f t="shared" si="65"/>
        <v>#REF!</v>
      </c>
      <c r="AH235" s="227" t="e">
        <f t="shared" si="66"/>
        <v>#REF!</v>
      </c>
      <c r="AI235" s="227" t="e">
        <f t="shared" si="67"/>
        <v>#REF!</v>
      </c>
      <c r="AJ235" s="227" t="e">
        <f t="shared" si="68"/>
        <v>#REF!</v>
      </c>
      <c r="AK235" s="227" t="e">
        <f t="shared" si="69"/>
        <v>#REF!</v>
      </c>
      <c r="AL235" s="227" t="e">
        <f t="shared" si="70"/>
        <v>#REF!</v>
      </c>
      <c r="AM235" s="227" t="e">
        <f t="shared" si="71"/>
        <v>#REF!</v>
      </c>
      <c r="AN235" s="227" t="e">
        <f t="shared" si="72"/>
        <v>#REF!</v>
      </c>
      <c r="AO235" s="261" t="e">
        <f t="shared" si="77"/>
        <v>#REF!</v>
      </c>
    </row>
    <row r="236" spans="1:41" ht="15.6">
      <c r="A236">
        <f t="shared" si="73"/>
        <v>72</v>
      </c>
      <c r="B236" s="191" t="str">
        <f>C236&amp;":"&amp;COUNTIF($C$6:C236,C236)</f>
        <v>72:13</v>
      </c>
      <c r="C236" s="148">
        <f t="shared" si="74"/>
        <v>72</v>
      </c>
      <c r="D236" s="262">
        <f>'model (2)'!D236</f>
        <v>1</v>
      </c>
      <c r="E236" s="262">
        <f>'model (2)'!E236</f>
        <v>1</v>
      </c>
      <c r="F236" s="262">
        <f>'model (2)'!F236</f>
        <v>2</v>
      </c>
      <c r="G236" s="262">
        <f>'model (2)'!G236</f>
        <v>1</v>
      </c>
      <c r="H236" s="262">
        <f>'model (2)'!H236</f>
        <v>1</v>
      </c>
      <c r="I236" s="262">
        <f>'model (2)'!I236</f>
        <v>1</v>
      </c>
      <c r="J236" s="262">
        <f>'model (2)'!J236</f>
        <v>2</v>
      </c>
      <c r="K236" s="262">
        <f>'model (2)'!K236</f>
        <v>1</v>
      </c>
      <c r="L236" s="262">
        <f>'model (2)'!L236</f>
        <v>1</v>
      </c>
      <c r="M236" s="262">
        <f>'model (2)'!M236</f>
        <v>1</v>
      </c>
      <c r="N236" s="262">
        <f>'model (2)'!N236</f>
        <v>6</v>
      </c>
      <c r="O236" s="262">
        <f>'model (2)'!O236</f>
        <v>10</v>
      </c>
      <c r="P236" s="262">
        <f>'model (2)'!P236</f>
        <v>13</v>
      </c>
      <c r="Q236" s="262">
        <f>'model (2)'!Q236</f>
        <v>9</v>
      </c>
      <c r="R236" s="262">
        <f>'model (2)'!R236</f>
        <v>8</v>
      </c>
      <c r="S236" s="262">
        <f>'model (2)'!S236</f>
        <v>14</v>
      </c>
      <c r="T236" s="263"/>
      <c r="V236" s="2">
        <v>231</v>
      </c>
      <c r="W236" s="1" t="e">
        <f>X236&amp;":"&amp;COUNTIF($X$6:X236,X236)</f>
        <v>#REF!</v>
      </c>
      <c r="X236" s="264" t="e">
        <f>Entry!U239</f>
        <v>#REF!</v>
      </c>
      <c r="Y236" s="227" t="e">
        <f t="shared" si="75"/>
        <v>#REF!</v>
      </c>
      <c r="Z236" s="227" t="e">
        <f t="shared" si="59"/>
        <v>#REF!</v>
      </c>
      <c r="AA236" s="227" t="e">
        <f t="shared" si="60"/>
        <v>#REF!</v>
      </c>
      <c r="AB236" s="227" t="e">
        <f t="shared" si="76"/>
        <v>#REF!</v>
      </c>
      <c r="AC236" s="227" t="e">
        <f t="shared" si="61"/>
        <v>#REF!</v>
      </c>
      <c r="AD236" s="227" t="e">
        <f t="shared" si="62"/>
        <v>#REF!</v>
      </c>
      <c r="AE236" s="227" t="e">
        <f t="shared" si="63"/>
        <v>#REF!</v>
      </c>
      <c r="AF236" s="227" t="e">
        <f t="shared" si="64"/>
        <v>#REF!</v>
      </c>
      <c r="AG236" s="227" t="e">
        <f t="shared" si="65"/>
        <v>#REF!</v>
      </c>
      <c r="AH236" s="227" t="e">
        <f t="shared" si="66"/>
        <v>#REF!</v>
      </c>
      <c r="AI236" s="227" t="e">
        <f t="shared" si="67"/>
        <v>#REF!</v>
      </c>
      <c r="AJ236" s="227" t="e">
        <f t="shared" si="68"/>
        <v>#REF!</v>
      </c>
      <c r="AK236" s="227" t="e">
        <f t="shared" si="69"/>
        <v>#REF!</v>
      </c>
      <c r="AL236" s="227" t="e">
        <f t="shared" si="70"/>
        <v>#REF!</v>
      </c>
      <c r="AM236" s="227" t="e">
        <f t="shared" si="71"/>
        <v>#REF!</v>
      </c>
      <c r="AN236" s="227" t="e">
        <f t="shared" si="72"/>
        <v>#REF!</v>
      </c>
      <c r="AO236" s="261" t="e">
        <f t="shared" si="77"/>
        <v>#REF!</v>
      </c>
    </row>
    <row r="237" spans="1:41" ht="15.6">
      <c r="A237">
        <f t="shared" si="73"/>
        <v>67</v>
      </c>
      <c r="B237" s="191" t="str">
        <f>C237&amp;":"&amp;COUNTIF($C$6:C237,C237)</f>
        <v>67:8</v>
      </c>
      <c r="C237" s="148">
        <f t="shared" si="74"/>
        <v>67</v>
      </c>
      <c r="D237" s="262">
        <f>'model (2)'!D237</f>
        <v>2</v>
      </c>
      <c r="E237" s="262">
        <f>'model (2)'!E237</f>
        <v>2</v>
      </c>
      <c r="F237" s="262">
        <f>'model (2)'!F237</f>
        <v>1</v>
      </c>
      <c r="G237" s="262">
        <f>'model (2)'!G237</f>
        <v>2</v>
      </c>
      <c r="H237" s="262">
        <f>'model (2)'!H237</f>
        <v>1</v>
      </c>
      <c r="I237" s="262">
        <f>'model (2)'!I237</f>
        <v>2</v>
      </c>
      <c r="J237" s="262">
        <f>'model (2)'!J237</f>
        <v>2</v>
      </c>
      <c r="K237" s="262">
        <f>'model (2)'!K237</f>
        <v>1</v>
      </c>
      <c r="L237" s="262">
        <f>'model (2)'!L237</f>
        <v>1</v>
      </c>
      <c r="M237" s="262">
        <f>'model (2)'!M237</f>
        <v>1</v>
      </c>
      <c r="N237" s="262">
        <f>'model (2)'!N237</f>
        <v>9</v>
      </c>
      <c r="O237" s="262">
        <f>'model (2)'!O237</f>
        <v>6</v>
      </c>
      <c r="P237" s="262">
        <f>'model (2)'!P237</f>
        <v>11</v>
      </c>
      <c r="Q237" s="262">
        <f>'model (2)'!Q237</f>
        <v>13</v>
      </c>
      <c r="R237" s="262">
        <f>'model (2)'!R237</f>
        <v>1</v>
      </c>
      <c r="S237" s="262">
        <f>'model (2)'!S237</f>
        <v>12</v>
      </c>
      <c r="T237" s="263"/>
      <c r="V237" s="2">
        <v>232</v>
      </c>
      <c r="W237" s="1" t="e">
        <f>X237&amp;":"&amp;COUNTIF($X$6:X237,X237)</f>
        <v>#REF!</v>
      </c>
      <c r="X237" s="264" t="e">
        <f>Entry!U240</f>
        <v>#REF!</v>
      </c>
      <c r="Y237" s="227" t="e">
        <f t="shared" si="75"/>
        <v>#REF!</v>
      </c>
      <c r="Z237" s="227" t="e">
        <f t="shared" si="59"/>
        <v>#REF!</v>
      </c>
      <c r="AA237" s="227" t="e">
        <f t="shared" si="60"/>
        <v>#REF!</v>
      </c>
      <c r="AB237" s="227" t="e">
        <f t="shared" si="76"/>
        <v>#REF!</v>
      </c>
      <c r="AC237" s="227" t="e">
        <f t="shared" si="61"/>
        <v>#REF!</v>
      </c>
      <c r="AD237" s="227" t="e">
        <f t="shared" si="62"/>
        <v>#REF!</v>
      </c>
      <c r="AE237" s="227" t="e">
        <f t="shared" si="63"/>
        <v>#REF!</v>
      </c>
      <c r="AF237" s="227" t="e">
        <f t="shared" si="64"/>
        <v>#REF!</v>
      </c>
      <c r="AG237" s="227" t="e">
        <f t="shared" si="65"/>
        <v>#REF!</v>
      </c>
      <c r="AH237" s="227" t="e">
        <f t="shared" si="66"/>
        <v>#REF!</v>
      </c>
      <c r="AI237" s="227" t="e">
        <f t="shared" si="67"/>
        <v>#REF!</v>
      </c>
      <c r="AJ237" s="227" t="e">
        <f t="shared" si="68"/>
        <v>#REF!</v>
      </c>
      <c r="AK237" s="227" t="e">
        <f t="shared" si="69"/>
        <v>#REF!</v>
      </c>
      <c r="AL237" s="227" t="e">
        <f t="shared" si="70"/>
        <v>#REF!</v>
      </c>
      <c r="AM237" s="227" t="e">
        <f t="shared" si="71"/>
        <v>#REF!</v>
      </c>
      <c r="AN237" s="227" t="e">
        <f t="shared" si="72"/>
        <v>#REF!</v>
      </c>
      <c r="AO237" s="261" t="e">
        <f t="shared" si="77"/>
        <v>#REF!</v>
      </c>
    </row>
    <row r="238" spans="1:41" ht="15.6">
      <c r="A238">
        <f t="shared" si="73"/>
        <v>47</v>
      </c>
      <c r="B238" s="191" t="str">
        <f>C238&amp;":"&amp;COUNTIF($C$6:C238,C238)</f>
        <v>47:6</v>
      </c>
      <c r="C238" s="148">
        <f t="shared" si="74"/>
        <v>47</v>
      </c>
      <c r="D238" s="262">
        <f>'model (2)'!D238</f>
        <v>2</v>
      </c>
      <c r="E238" s="262">
        <f>'model (2)'!E238</f>
        <v>1</v>
      </c>
      <c r="F238" s="262">
        <f>'model (2)'!F238</f>
        <v>1</v>
      </c>
      <c r="G238" s="262">
        <f>'model (2)'!G238</f>
        <v>1</v>
      </c>
      <c r="H238" s="262">
        <f>'model (2)'!H238</f>
        <v>2</v>
      </c>
      <c r="I238" s="262">
        <f>'model (2)'!I238</f>
        <v>2</v>
      </c>
      <c r="J238" s="262">
        <f>'model (2)'!J238</f>
        <v>2</v>
      </c>
      <c r="K238" s="262">
        <f>'model (2)'!K238</f>
        <v>2</v>
      </c>
      <c r="L238" s="262">
        <f>'model (2)'!L238</f>
        <v>2</v>
      </c>
      <c r="M238" s="262">
        <f>'model (2)'!M238</f>
        <v>2</v>
      </c>
      <c r="N238" s="262">
        <f>'model (2)'!N238</f>
        <v>1</v>
      </c>
      <c r="O238" s="262">
        <f>'model (2)'!O238</f>
        <v>3</v>
      </c>
      <c r="P238" s="262">
        <f>'model (2)'!P238</f>
        <v>9</v>
      </c>
      <c r="Q238" s="262">
        <f>'model (2)'!Q238</f>
        <v>14</v>
      </c>
      <c r="R238" s="262">
        <f>'model (2)'!R238</f>
        <v>3</v>
      </c>
      <c r="S238" s="262">
        <f>'model (2)'!S238</f>
        <v>0</v>
      </c>
      <c r="T238" s="263"/>
      <c r="V238" s="2">
        <v>233</v>
      </c>
      <c r="W238" s="1"/>
      <c r="X238" s="264" t="e">
        <f>Entry!U241</f>
        <v>#REF!</v>
      </c>
      <c r="Y238" s="227" t="e">
        <f t="shared" si="75"/>
        <v>#REF!</v>
      </c>
      <c r="Z238" s="227" t="e">
        <f t="shared" si="59"/>
        <v>#REF!</v>
      </c>
      <c r="AA238" s="227" t="e">
        <f t="shared" si="60"/>
        <v>#REF!</v>
      </c>
      <c r="AB238" s="227" t="e">
        <f t="shared" si="76"/>
        <v>#REF!</v>
      </c>
      <c r="AC238" s="227" t="e">
        <f t="shared" si="61"/>
        <v>#REF!</v>
      </c>
      <c r="AD238" s="227" t="e">
        <f t="shared" si="62"/>
        <v>#REF!</v>
      </c>
      <c r="AE238" s="227" t="e">
        <f t="shared" si="63"/>
        <v>#REF!</v>
      </c>
      <c r="AF238" s="227" t="e">
        <f t="shared" si="64"/>
        <v>#REF!</v>
      </c>
      <c r="AG238" s="227" t="e">
        <f t="shared" si="65"/>
        <v>#REF!</v>
      </c>
      <c r="AH238" s="227" t="e">
        <f t="shared" si="66"/>
        <v>#REF!</v>
      </c>
      <c r="AI238" s="227" t="e">
        <f t="shared" si="67"/>
        <v>#REF!</v>
      </c>
      <c r="AJ238" s="227" t="e">
        <f t="shared" si="68"/>
        <v>#REF!</v>
      </c>
      <c r="AK238" s="227" t="e">
        <f t="shared" si="69"/>
        <v>#REF!</v>
      </c>
      <c r="AL238" s="227" t="e">
        <f t="shared" si="70"/>
        <v>#REF!</v>
      </c>
      <c r="AM238" s="227" t="e">
        <f t="shared" si="71"/>
        <v>#REF!</v>
      </c>
      <c r="AN238" s="227" t="e">
        <f t="shared" si="72"/>
        <v>#REF!</v>
      </c>
      <c r="AO238" s="261" t="e">
        <f t="shared" si="77"/>
        <v>#REF!</v>
      </c>
    </row>
    <row r="239" spans="1:41" ht="15.6">
      <c r="A239">
        <f t="shared" si="73"/>
        <v>82</v>
      </c>
      <c r="B239" s="191" t="str">
        <f>C239&amp;":"&amp;COUNTIF($C$6:C239,C239)</f>
        <v>82:2</v>
      </c>
      <c r="C239" s="148">
        <f t="shared" si="74"/>
        <v>82</v>
      </c>
      <c r="D239" s="262">
        <f>'model (2)'!D239</f>
        <v>2</v>
      </c>
      <c r="E239" s="262">
        <f>'model (2)'!E239</f>
        <v>1</v>
      </c>
      <c r="F239" s="262">
        <f>'model (2)'!F239</f>
        <v>1</v>
      </c>
      <c r="G239" s="262">
        <f>'model (2)'!G239</f>
        <v>1</v>
      </c>
      <c r="H239" s="262">
        <f>'model (2)'!H239</f>
        <v>1</v>
      </c>
      <c r="I239" s="262">
        <f>'model (2)'!I239</f>
        <v>1</v>
      </c>
      <c r="J239" s="262">
        <f>'model (2)'!J239</f>
        <v>2</v>
      </c>
      <c r="K239" s="262">
        <f>'model (2)'!K239</f>
        <v>2</v>
      </c>
      <c r="L239" s="262">
        <f>'model (2)'!L239</f>
        <v>1</v>
      </c>
      <c r="M239" s="262">
        <f>'model (2)'!M239</f>
        <v>2</v>
      </c>
      <c r="N239" s="262">
        <f>'model (2)'!N239</f>
        <v>8</v>
      </c>
      <c r="O239" s="262">
        <f>'model (2)'!O239</f>
        <v>12</v>
      </c>
      <c r="P239" s="262">
        <f>'model (2)'!P239</f>
        <v>10</v>
      </c>
      <c r="Q239" s="262">
        <f>'model (2)'!Q239</f>
        <v>13</v>
      </c>
      <c r="R239" s="262">
        <f>'model (2)'!R239</f>
        <v>12</v>
      </c>
      <c r="S239" s="262">
        <f>'model (2)'!S239</f>
        <v>13</v>
      </c>
      <c r="T239" s="263"/>
      <c r="V239" s="2">
        <v>234</v>
      </c>
      <c r="W239" s="1" t="e">
        <f>X239&amp;":"&amp;COUNTIF($X$6:X239,X239)</f>
        <v>#REF!</v>
      </c>
      <c r="X239" s="264" t="e">
        <f>Entry!U242</f>
        <v>#REF!</v>
      </c>
      <c r="Y239" s="227" t="e">
        <f t="shared" si="75"/>
        <v>#REF!</v>
      </c>
      <c r="Z239" s="227" t="e">
        <f t="shared" si="59"/>
        <v>#REF!</v>
      </c>
      <c r="AA239" s="227" t="e">
        <f t="shared" si="60"/>
        <v>#REF!</v>
      </c>
      <c r="AB239" s="227" t="e">
        <f t="shared" si="76"/>
        <v>#REF!</v>
      </c>
      <c r="AC239" s="227" t="e">
        <f t="shared" si="61"/>
        <v>#REF!</v>
      </c>
      <c r="AD239" s="227" t="e">
        <f t="shared" si="62"/>
        <v>#REF!</v>
      </c>
      <c r="AE239" s="227" t="e">
        <f t="shared" si="63"/>
        <v>#REF!</v>
      </c>
      <c r="AF239" s="227" t="e">
        <f t="shared" si="64"/>
        <v>#REF!</v>
      </c>
      <c r="AG239" s="227" t="e">
        <f t="shared" si="65"/>
        <v>#REF!</v>
      </c>
      <c r="AH239" s="227" t="e">
        <f t="shared" si="66"/>
        <v>#REF!</v>
      </c>
      <c r="AI239" s="227" t="e">
        <f t="shared" si="67"/>
        <v>#REF!</v>
      </c>
      <c r="AJ239" s="227" t="e">
        <f t="shared" si="68"/>
        <v>#REF!</v>
      </c>
      <c r="AK239" s="227" t="e">
        <f t="shared" si="69"/>
        <v>#REF!</v>
      </c>
      <c r="AL239" s="227" t="e">
        <f t="shared" si="70"/>
        <v>#REF!</v>
      </c>
      <c r="AM239" s="227" t="e">
        <f t="shared" si="71"/>
        <v>#REF!</v>
      </c>
      <c r="AN239" s="227" t="e">
        <f t="shared" si="72"/>
        <v>#REF!</v>
      </c>
      <c r="AO239" s="261" t="e">
        <f t="shared" si="77"/>
        <v>#REF!</v>
      </c>
    </row>
    <row r="240" spans="1:41" ht="15.6">
      <c r="A240">
        <f t="shared" si="73"/>
        <v>81</v>
      </c>
      <c r="B240" s="191" t="str">
        <f>C240&amp;":"&amp;COUNTIF($C$6:C240,C240)</f>
        <v>81:1</v>
      </c>
      <c r="C240" s="148">
        <f t="shared" si="74"/>
        <v>81</v>
      </c>
      <c r="D240" s="262">
        <f>'model (2)'!D240</f>
        <v>1</v>
      </c>
      <c r="E240" s="262">
        <f>'model (2)'!E240</f>
        <v>1</v>
      </c>
      <c r="F240" s="262">
        <f>'model (2)'!F240</f>
        <v>2</v>
      </c>
      <c r="G240" s="262">
        <f>'model (2)'!G240</f>
        <v>1</v>
      </c>
      <c r="H240" s="262">
        <f>'model (2)'!H240</f>
        <v>1</v>
      </c>
      <c r="I240" s="262">
        <f>'model (2)'!I240</f>
        <v>1</v>
      </c>
      <c r="J240" s="262">
        <f>'model (2)'!J240</f>
        <v>2</v>
      </c>
      <c r="K240" s="262">
        <f>'model (2)'!K240</f>
        <v>1</v>
      </c>
      <c r="L240" s="262">
        <f>'model (2)'!L240</f>
        <v>1</v>
      </c>
      <c r="M240" s="262">
        <f>'model (2)'!M240</f>
        <v>2</v>
      </c>
      <c r="N240" s="262">
        <f>'model (2)'!N240</f>
        <v>8</v>
      </c>
      <c r="O240" s="262">
        <f>'model (2)'!O240</f>
        <v>14</v>
      </c>
      <c r="P240" s="262">
        <f>'model (2)'!P240</f>
        <v>12</v>
      </c>
      <c r="Q240" s="262">
        <f>'model (2)'!Q240</f>
        <v>13</v>
      </c>
      <c r="R240" s="262">
        <f>'model (2)'!R240</f>
        <v>14</v>
      </c>
      <c r="S240" s="262">
        <f>'model (2)'!S240</f>
        <v>7</v>
      </c>
      <c r="T240" s="263"/>
      <c r="V240" s="2">
        <v>235</v>
      </c>
      <c r="W240" s="1" t="e">
        <f>X240&amp;":"&amp;COUNTIF($X$6:X240,X240)</f>
        <v>#REF!</v>
      </c>
      <c r="X240" s="264" t="e">
        <f>Entry!U243</f>
        <v>#REF!</v>
      </c>
      <c r="Y240" s="227" t="e">
        <f t="shared" si="75"/>
        <v>#REF!</v>
      </c>
      <c r="Z240" s="227" t="e">
        <f t="shared" si="59"/>
        <v>#REF!</v>
      </c>
      <c r="AA240" s="227" t="e">
        <f t="shared" si="60"/>
        <v>#REF!</v>
      </c>
      <c r="AB240" s="227" t="e">
        <f t="shared" si="76"/>
        <v>#REF!</v>
      </c>
      <c r="AC240" s="227" t="e">
        <f t="shared" si="61"/>
        <v>#REF!</v>
      </c>
      <c r="AD240" s="227" t="e">
        <f t="shared" si="62"/>
        <v>#REF!</v>
      </c>
      <c r="AE240" s="227" t="e">
        <f t="shared" si="63"/>
        <v>#REF!</v>
      </c>
      <c r="AF240" s="227" t="e">
        <f t="shared" si="64"/>
        <v>#REF!</v>
      </c>
      <c r="AG240" s="227" t="e">
        <f t="shared" si="65"/>
        <v>#REF!</v>
      </c>
      <c r="AH240" s="227" t="e">
        <f t="shared" si="66"/>
        <v>#REF!</v>
      </c>
      <c r="AI240" s="227" t="e">
        <f t="shared" si="67"/>
        <v>#REF!</v>
      </c>
      <c r="AJ240" s="227" t="e">
        <f t="shared" si="68"/>
        <v>#REF!</v>
      </c>
      <c r="AK240" s="227" t="e">
        <f t="shared" si="69"/>
        <v>#REF!</v>
      </c>
      <c r="AL240" s="227" t="e">
        <f t="shared" si="70"/>
        <v>#REF!</v>
      </c>
      <c r="AM240" s="227" t="e">
        <f t="shared" si="71"/>
        <v>#REF!</v>
      </c>
      <c r="AN240" s="227" t="e">
        <f t="shared" si="72"/>
        <v>#REF!</v>
      </c>
      <c r="AO240" s="261" t="e">
        <f t="shared" si="77"/>
        <v>#REF!</v>
      </c>
    </row>
    <row r="241" spans="1:41" ht="15.6">
      <c r="A241">
        <f t="shared" si="73"/>
        <v>73</v>
      </c>
      <c r="B241" s="191" t="str">
        <f>C241&amp;":"&amp;COUNTIF($C$6:C241,C241)</f>
        <v>73:6</v>
      </c>
      <c r="C241" s="148">
        <f t="shared" si="74"/>
        <v>73</v>
      </c>
      <c r="D241" s="262">
        <f>'model (2)'!D241</f>
        <v>1</v>
      </c>
      <c r="E241" s="262">
        <f>'model (2)'!E241</f>
        <v>1</v>
      </c>
      <c r="F241" s="262">
        <f>'model (2)'!F241</f>
        <v>2</v>
      </c>
      <c r="G241" s="262">
        <f>'model (2)'!G241</f>
        <v>1</v>
      </c>
      <c r="H241" s="262">
        <f>'model (2)'!H241</f>
        <v>1</v>
      </c>
      <c r="I241" s="262">
        <f>'model (2)'!I241</f>
        <v>1</v>
      </c>
      <c r="J241" s="262">
        <f>'model (2)'!J241</f>
        <v>1</v>
      </c>
      <c r="K241" s="262">
        <f>'model (2)'!K241</f>
        <v>1</v>
      </c>
      <c r="L241" s="262">
        <f>'model (2)'!L241</f>
        <v>1</v>
      </c>
      <c r="M241" s="262">
        <f>'model (2)'!M241</f>
        <v>1</v>
      </c>
      <c r="N241" s="262">
        <f>'model (2)'!N241</f>
        <v>6</v>
      </c>
      <c r="O241" s="262">
        <f>'model (2)'!O241</f>
        <v>9</v>
      </c>
      <c r="P241" s="262">
        <f>'model (2)'!P241</f>
        <v>11</v>
      </c>
      <c r="Q241" s="262">
        <f>'model (2)'!Q241</f>
        <v>11</v>
      </c>
      <c r="R241" s="262">
        <f>'model (2)'!R241</f>
        <v>12</v>
      </c>
      <c r="S241" s="262">
        <f>'model (2)'!S241</f>
        <v>13</v>
      </c>
      <c r="T241" s="263"/>
      <c r="V241" s="2">
        <v>236</v>
      </c>
      <c r="W241" s="1" t="e">
        <f>X241&amp;":"&amp;COUNTIF($X$6:X241,X241)</f>
        <v>#REF!</v>
      </c>
      <c r="X241" s="264" t="e">
        <f>Entry!U244</f>
        <v>#REF!</v>
      </c>
      <c r="Y241" s="227" t="e">
        <f t="shared" si="75"/>
        <v>#REF!</v>
      </c>
      <c r="Z241" s="227" t="e">
        <f t="shared" si="59"/>
        <v>#REF!</v>
      </c>
      <c r="AA241" s="227" t="e">
        <f t="shared" si="60"/>
        <v>#REF!</v>
      </c>
      <c r="AB241" s="227" t="e">
        <f t="shared" si="76"/>
        <v>#REF!</v>
      </c>
      <c r="AC241" s="227" t="e">
        <f t="shared" si="61"/>
        <v>#REF!</v>
      </c>
      <c r="AD241" s="227" t="e">
        <f t="shared" si="62"/>
        <v>#REF!</v>
      </c>
      <c r="AE241" s="227" t="e">
        <f t="shared" si="63"/>
        <v>#REF!</v>
      </c>
      <c r="AF241" s="227" t="e">
        <f t="shared" si="64"/>
        <v>#REF!</v>
      </c>
      <c r="AG241" s="227" t="e">
        <f t="shared" si="65"/>
        <v>#REF!</v>
      </c>
      <c r="AH241" s="227" t="e">
        <f t="shared" si="66"/>
        <v>#REF!</v>
      </c>
      <c r="AI241" s="227" t="e">
        <f t="shared" si="67"/>
        <v>#REF!</v>
      </c>
      <c r="AJ241" s="227" t="e">
        <f t="shared" si="68"/>
        <v>#REF!</v>
      </c>
      <c r="AK241" s="227" t="e">
        <f t="shared" si="69"/>
        <v>#REF!</v>
      </c>
      <c r="AL241" s="227" t="e">
        <f t="shared" si="70"/>
        <v>#REF!</v>
      </c>
      <c r="AM241" s="227" t="e">
        <f t="shared" si="71"/>
        <v>#REF!</v>
      </c>
      <c r="AN241" s="227" t="e">
        <f t="shared" si="72"/>
        <v>#REF!</v>
      </c>
      <c r="AO241" s="261" t="e">
        <f t="shared" si="77"/>
        <v>#REF!</v>
      </c>
    </row>
    <row r="242" spans="1:41" ht="15.6">
      <c r="A242">
        <f t="shared" si="73"/>
        <v>57</v>
      </c>
      <c r="B242" s="191" t="str">
        <f>C242&amp;":"&amp;COUNTIF($C$6:C242,C242)</f>
        <v>57:12</v>
      </c>
      <c r="C242" s="148">
        <f t="shared" si="74"/>
        <v>57</v>
      </c>
      <c r="D242" s="262">
        <f>'model (2)'!D242</f>
        <v>1</v>
      </c>
      <c r="E242" s="262">
        <f>'model (2)'!E242</f>
        <v>1</v>
      </c>
      <c r="F242" s="262">
        <f>'model (2)'!F242</f>
        <v>2</v>
      </c>
      <c r="G242" s="262">
        <f>'model (2)'!G242</f>
        <v>1</v>
      </c>
      <c r="H242" s="262">
        <f>'model (2)'!H242</f>
        <v>1</v>
      </c>
      <c r="I242" s="262">
        <f>'model (2)'!I242</f>
        <v>1</v>
      </c>
      <c r="J242" s="262">
        <f>'model (2)'!J242</f>
        <v>2</v>
      </c>
      <c r="K242" s="262">
        <f>'model (2)'!K242</f>
        <v>1</v>
      </c>
      <c r="L242" s="262">
        <f>'model (2)'!L242</f>
        <v>2</v>
      </c>
      <c r="M242" s="262">
        <f>'model (2)'!M242</f>
        <v>1</v>
      </c>
      <c r="N242" s="262">
        <f>'model (2)'!N242</f>
        <v>6</v>
      </c>
      <c r="O242" s="262">
        <f>'model (2)'!O242</f>
        <v>11</v>
      </c>
      <c r="P242" s="262">
        <f>'model (2)'!P242</f>
        <v>13</v>
      </c>
      <c r="Q242" s="262">
        <f>'model (2)'!Q242</f>
        <v>2</v>
      </c>
      <c r="R242" s="262">
        <f>'model (2)'!R242</f>
        <v>1</v>
      </c>
      <c r="S242" s="262">
        <f>'model (2)'!S242</f>
        <v>11</v>
      </c>
      <c r="T242" s="263"/>
      <c r="V242" s="2">
        <v>237</v>
      </c>
      <c r="W242" s="1" t="e">
        <f>X242&amp;":"&amp;COUNTIF($X$6:X242,X242)</f>
        <v>#REF!</v>
      </c>
      <c r="X242" s="264" t="e">
        <f>Entry!U245</f>
        <v>#REF!</v>
      </c>
      <c r="Y242" s="227" t="e">
        <f t="shared" si="75"/>
        <v>#REF!</v>
      </c>
      <c r="Z242" s="227" t="e">
        <f t="shared" si="59"/>
        <v>#REF!</v>
      </c>
      <c r="AA242" s="227" t="e">
        <f t="shared" si="60"/>
        <v>#REF!</v>
      </c>
      <c r="AB242" s="227" t="e">
        <f t="shared" si="76"/>
        <v>#REF!</v>
      </c>
      <c r="AC242" s="227" t="e">
        <f t="shared" si="61"/>
        <v>#REF!</v>
      </c>
      <c r="AD242" s="227" t="e">
        <f t="shared" si="62"/>
        <v>#REF!</v>
      </c>
      <c r="AE242" s="227" t="e">
        <f t="shared" si="63"/>
        <v>#REF!</v>
      </c>
      <c r="AF242" s="227" t="e">
        <f t="shared" si="64"/>
        <v>#REF!</v>
      </c>
      <c r="AG242" s="227" t="e">
        <f t="shared" si="65"/>
        <v>#REF!</v>
      </c>
      <c r="AH242" s="227" t="e">
        <f t="shared" si="66"/>
        <v>#REF!</v>
      </c>
      <c r="AI242" s="227" t="e">
        <f t="shared" si="67"/>
        <v>#REF!</v>
      </c>
      <c r="AJ242" s="227" t="e">
        <f t="shared" si="68"/>
        <v>#REF!</v>
      </c>
      <c r="AK242" s="227" t="e">
        <f t="shared" si="69"/>
        <v>#REF!</v>
      </c>
      <c r="AL242" s="227" t="e">
        <f t="shared" si="70"/>
        <v>#REF!</v>
      </c>
      <c r="AM242" s="227" t="e">
        <f t="shared" si="71"/>
        <v>#REF!</v>
      </c>
      <c r="AN242" s="227" t="e">
        <f t="shared" si="72"/>
        <v>#REF!</v>
      </c>
      <c r="AO242" s="261" t="e">
        <f t="shared" si="77"/>
        <v>#REF!</v>
      </c>
    </row>
    <row r="243" spans="1:41" ht="15.6">
      <c r="A243">
        <f t="shared" si="73"/>
        <v>74</v>
      </c>
      <c r="B243" s="191" t="str">
        <f>C243&amp;":"&amp;COUNTIF($C$6:C243,C243)</f>
        <v>74:2</v>
      </c>
      <c r="C243" s="148">
        <f t="shared" si="74"/>
        <v>74</v>
      </c>
      <c r="D243" s="262">
        <f>'model (2)'!D243</f>
        <v>1</v>
      </c>
      <c r="E243" s="262">
        <f>'model (2)'!E243</f>
        <v>1</v>
      </c>
      <c r="F243" s="262">
        <f>'model (2)'!F243</f>
        <v>1</v>
      </c>
      <c r="G243" s="262">
        <f>'model (2)'!G243</f>
        <v>1</v>
      </c>
      <c r="H243" s="262">
        <f>'model (2)'!H243</f>
        <v>2</v>
      </c>
      <c r="I243" s="262">
        <f>'model (2)'!I243</f>
        <v>2</v>
      </c>
      <c r="J243" s="262">
        <f>'model (2)'!J243</f>
        <v>1</v>
      </c>
      <c r="K243" s="262">
        <f>'model (2)'!K243</f>
        <v>1</v>
      </c>
      <c r="L243" s="262">
        <f>'model (2)'!L243</f>
        <v>2</v>
      </c>
      <c r="M243" s="262">
        <f>'model (2)'!M243</f>
        <v>2</v>
      </c>
      <c r="N243" s="262">
        <f>'model (2)'!N243</f>
        <v>7</v>
      </c>
      <c r="O243" s="262">
        <f>'model (2)'!O243</f>
        <v>7</v>
      </c>
      <c r="P243" s="262">
        <f>'model (2)'!P243</f>
        <v>13</v>
      </c>
      <c r="Q243" s="262">
        <f>'model (2)'!Q243</f>
        <v>14</v>
      </c>
      <c r="R243" s="262">
        <f>'model (2)'!R243</f>
        <v>14</v>
      </c>
      <c r="S243" s="262">
        <f>'model (2)'!S243</f>
        <v>5</v>
      </c>
      <c r="T243" s="263"/>
      <c r="V243" s="2">
        <v>238</v>
      </c>
      <c r="W243" s="1" t="e">
        <f>X243&amp;":"&amp;COUNTIF($X$6:X243,X243)</f>
        <v>#REF!</v>
      </c>
      <c r="X243" s="264" t="e">
        <f>Entry!U246</f>
        <v>#REF!</v>
      </c>
      <c r="Y243" s="227" t="e">
        <f t="shared" si="75"/>
        <v>#REF!</v>
      </c>
      <c r="Z243" s="227" t="e">
        <f t="shared" si="59"/>
        <v>#REF!</v>
      </c>
      <c r="AA243" s="227" t="e">
        <f t="shared" si="60"/>
        <v>#REF!</v>
      </c>
      <c r="AB243" s="227" t="e">
        <f t="shared" si="76"/>
        <v>#REF!</v>
      </c>
      <c r="AC243" s="227" t="e">
        <f t="shared" si="61"/>
        <v>#REF!</v>
      </c>
      <c r="AD243" s="227" t="e">
        <f t="shared" si="62"/>
        <v>#REF!</v>
      </c>
      <c r="AE243" s="227" t="e">
        <f t="shared" si="63"/>
        <v>#REF!</v>
      </c>
      <c r="AF243" s="227" t="e">
        <f t="shared" si="64"/>
        <v>#REF!</v>
      </c>
      <c r="AG243" s="227" t="e">
        <f t="shared" si="65"/>
        <v>#REF!</v>
      </c>
      <c r="AH243" s="227" t="e">
        <f t="shared" si="66"/>
        <v>#REF!</v>
      </c>
      <c r="AI243" s="227" t="e">
        <f t="shared" si="67"/>
        <v>#REF!</v>
      </c>
      <c r="AJ243" s="227" t="e">
        <f t="shared" si="68"/>
        <v>#REF!</v>
      </c>
      <c r="AK243" s="227" t="e">
        <f t="shared" si="69"/>
        <v>#REF!</v>
      </c>
      <c r="AL243" s="227" t="e">
        <f t="shared" si="70"/>
        <v>#REF!</v>
      </c>
      <c r="AM243" s="227" t="e">
        <f t="shared" si="71"/>
        <v>#REF!</v>
      </c>
      <c r="AN243" s="227" t="e">
        <f t="shared" si="72"/>
        <v>#REF!</v>
      </c>
      <c r="AO243" s="261" t="e">
        <f t="shared" si="77"/>
        <v>#REF!</v>
      </c>
    </row>
    <row r="244" spans="1:41" ht="15.6">
      <c r="A244">
        <f t="shared" si="73"/>
        <v>73</v>
      </c>
      <c r="B244" s="191" t="str">
        <f>C244&amp;":"&amp;COUNTIF($C$6:C244,C244)</f>
        <v>73:7</v>
      </c>
      <c r="C244" s="148">
        <f t="shared" si="74"/>
        <v>73</v>
      </c>
      <c r="D244" s="262">
        <f>'model (2)'!D244</f>
        <v>2</v>
      </c>
      <c r="E244" s="262">
        <f>'model (2)'!E244</f>
        <v>1</v>
      </c>
      <c r="F244" s="262">
        <f>'model (2)'!F244</f>
        <v>1</v>
      </c>
      <c r="G244" s="262">
        <f>'model (2)'!G244</f>
        <v>1</v>
      </c>
      <c r="H244" s="262">
        <f>'model (2)'!H244</f>
        <v>2</v>
      </c>
      <c r="I244" s="262">
        <f>'model (2)'!I244</f>
        <v>1</v>
      </c>
      <c r="J244" s="262">
        <f>'model (2)'!J244</f>
        <v>2</v>
      </c>
      <c r="K244" s="262">
        <f>'model (2)'!K244</f>
        <v>1</v>
      </c>
      <c r="L244" s="262">
        <f>'model (2)'!L244</f>
        <v>1</v>
      </c>
      <c r="M244" s="262">
        <f>'model (2)'!M244</f>
        <v>1</v>
      </c>
      <c r="N244" s="262">
        <f>'model (2)'!N244</f>
        <v>10</v>
      </c>
      <c r="O244" s="262">
        <f>'model (2)'!O244</f>
        <v>12</v>
      </c>
      <c r="P244" s="262">
        <f>'model (2)'!P244</f>
        <v>8</v>
      </c>
      <c r="Q244" s="262">
        <f>'model (2)'!Q244</f>
        <v>12</v>
      </c>
      <c r="R244" s="262">
        <f>'model (2)'!R244</f>
        <v>8</v>
      </c>
      <c r="S244" s="262">
        <f>'model (2)'!S244</f>
        <v>10</v>
      </c>
      <c r="T244" s="263"/>
      <c r="V244" s="2">
        <v>239</v>
      </c>
      <c r="W244" s="1" t="e">
        <f>X244&amp;":"&amp;COUNTIF($X$6:X244,X244)</f>
        <v>#REF!</v>
      </c>
      <c r="X244" s="264" t="e">
        <f>Entry!U247</f>
        <v>#REF!</v>
      </c>
      <c r="Y244" s="227" t="e">
        <f t="shared" si="75"/>
        <v>#REF!</v>
      </c>
      <c r="Z244" s="227" t="e">
        <f t="shared" si="59"/>
        <v>#REF!</v>
      </c>
      <c r="AA244" s="227" t="e">
        <f t="shared" si="60"/>
        <v>#REF!</v>
      </c>
      <c r="AB244" s="227" t="e">
        <f t="shared" si="76"/>
        <v>#REF!</v>
      </c>
      <c r="AC244" s="227" t="e">
        <f t="shared" si="61"/>
        <v>#REF!</v>
      </c>
      <c r="AD244" s="227" t="e">
        <f t="shared" si="62"/>
        <v>#REF!</v>
      </c>
      <c r="AE244" s="227" t="e">
        <f t="shared" si="63"/>
        <v>#REF!</v>
      </c>
      <c r="AF244" s="227" t="e">
        <f t="shared" si="64"/>
        <v>#REF!</v>
      </c>
      <c r="AG244" s="227" t="e">
        <f t="shared" si="65"/>
        <v>#REF!</v>
      </c>
      <c r="AH244" s="227" t="e">
        <f t="shared" si="66"/>
        <v>#REF!</v>
      </c>
      <c r="AI244" s="227" t="e">
        <f t="shared" si="67"/>
        <v>#REF!</v>
      </c>
      <c r="AJ244" s="227" t="e">
        <f t="shared" si="68"/>
        <v>#REF!</v>
      </c>
      <c r="AK244" s="227" t="e">
        <f t="shared" si="69"/>
        <v>#REF!</v>
      </c>
      <c r="AL244" s="227" t="e">
        <f t="shared" si="70"/>
        <v>#REF!</v>
      </c>
      <c r="AM244" s="227" t="e">
        <f t="shared" si="71"/>
        <v>#REF!</v>
      </c>
      <c r="AN244" s="227" t="e">
        <f t="shared" si="72"/>
        <v>#REF!</v>
      </c>
      <c r="AO244" s="261" t="e">
        <f t="shared" si="77"/>
        <v>#REF!</v>
      </c>
    </row>
    <row r="245" spans="1:41" ht="15.6">
      <c r="A245">
        <f t="shared" si="73"/>
        <v>65</v>
      </c>
      <c r="B245" s="191" t="str">
        <f>C245&amp;":"&amp;COUNTIF($C$6:C245,C245)</f>
        <v>65:7</v>
      </c>
      <c r="C245" s="148">
        <f t="shared" si="74"/>
        <v>65</v>
      </c>
      <c r="D245" s="262">
        <f>'model (2)'!D245</f>
        <v>1</v>
      </c>
      <c r="E245" s="262">
        <f>'model (2)'!E245</f>
        <v>1</v>
      </c>
      <c r="F245" s="262">
        <f>'model (2)'!F245</f>
        <v>1</v>
      </c>
      <c r="G245" s="262">
        <f>'model (2)'!G245</f>
        <v>1</v>
      </c>
      <c r="H245" s="262">
        <f>'model (2)'!H245</f>
        <v>1</v>
      </c>
      <c r="I245" s="262">
        <f>'model (2)'!I245</f>
        <v>1</v>
      </c>
      <c r="J245" s="262">
        <f>'model (2)'!J245</f>
        <v>1</v>
      </c>
      <c r="K245" s="262">
        <f>'model (2)'!K245</f>
        <v>1</v>
      </c>
      <c r="L245" s="262">
        <f>'model (2)'!L245</f>
        <v>1</v>
      </c>
      <c r="M245" s="262">
        <f>'model (2)'!M245</f>
        <v>2</v>
      </c>
      <c r="N245" s="262">
        <f>'model (2)'!N245</f>
        <v>7</v>
      </c>
      <c r="O245" s="262">
        <f>'model (2)'!O245</f>
        <v>7</v>
      </c>
      <c r="P245" s="262">
        <f>'model (2)'!P245</f>
        <v>12</v>
      </c>
      <c r="Q245" s="262">
        <f>'model (2)'!Q245</f>
        <v>11</v>
      </c>
      <c r="R245" s="262">
        <f>'model (2)'!R245</f>
        <v>7</v>
      </c>
      <c r="S245" s="262">
        <f>'model (2)'!S245</f>
        <v>10</v>
      </c>
      <c r="T245" s="263"/>
      <c r="V245" s="2">
        <v>240</v>
      </c>
      <c r="W245" s="1" t="e">
        <f>X245&amp;":"&amp;COUNTIF($X$6:X245,X245)</f>
        <v>#REF!</v>
      </c>
      <c r="X245" s="264" t="e">
        <f>Entry!U248</f>
        <v>#REF!</v>
      </c>
      <c r="Y245" s="227" t="e">
        <f t="shared" si="75"/>
        <v>#REF!</v>
      </c>
      <c r="Z245" s="227" t="e">
        <f t="shared" si="59"/>
        <v>#REF!</v>
      </c>
      <c r="AA245" s="227" t="e">
        <f t="shared" si="60"/>
        <v>#REF!</v>
      </c>
      <c r="AB245" s="227" t="e">
        <f t="shared" si="76"/>
        <v>#REF!</v>
      </c>
      <c r="AC245" s="227" t="e">
        <f t="shared" si="61"/>
        <v>#REF!</v>
      </c>
      <c r="AD245" s="227" t="e">
        <f t="shared" si="62"/>
        <v>#REF!</v>
      </c>
      <c r="AE245" s="227" t="e">
        <f t="shared" si="63"/>
        <v>#REF!</v>
      </c>
      <c r="AF245" s="227" t="e">
        <f t="shared" si="64"/>
        <v>#REF!</v>
      </c>
      <c r="AG245" s="227" t="e">
        <f t="shared" si="65"/>
        <v>#REF!</v>
      </c>
      <c r="AH245" s="227" t="e">
        <f t="shared" si="66"/>
        <v>#REF!</v>
      </c>
      <c r="AI245" s="227" t="e">
        <f t="shared" si="67"/>
        <v>#REF!</v>
      </c>
      <c r="AJ245" s="227" t="e">
        <f t="shared" si="68"/>
        <v>#REF!</v>
      </c>
      <c r="AK245" s="227" t="e">
        <f t="shared" si="69"/>
        <v>#REF!</v>
      </c>
      <c r="AL245" s="227" t="e">
        <f t="shared" si="70"/>
        <v>#REF!</v>
      </c>
      <c r="AM245" s="227" t="e">
        <f t="shared" si="71"/>
        <v>#REF!</v>
      </c>
      <c r="AN245" s="227" t="e">
        <f t="shared" si="72"/>
        <v>#REF!</v>
      </c>
      <c r="AO245" s="261" t="e">
        <f t="shared" si="77"/>
        <v>#REF!</v>
      </c>
    </row>
    <row r="246" spans="1:41" ht="15.6">
      <c r="A246">
        <f t="shared" si="73"/>
        <v>76</v>
      </c>
      <c r="B246" s="191" t="str">
        <f>C246&amp;":"&amp;COUNTIF($C$6:C246,C246)</f>
        <v>76:5</v>
      </c>
      <c r="C246" s="148">
        <f t="shared" si="74"/>
        <v>76</v>
      </c>
      <c r="D246" s="262">
        <f>'model (2)'!D246</f>
        <v>1</v>
      </c>
      <c r="E246" s="262">
        <f>'model (2)'!E246</f>
        <v>1</v>
      </c>
      <c r="F246" s="262">
        <f>'model (2)'!F246</f>
        <v>1</v>
      </c>
      <c r="G246" s="262">
        <f>'model (2)'!G246</f>
        <v>1</v>
      </c>
      <c r="H246" s="262">
        <f>'model (2)'!H246</f>
        <v>1</v>
      </c>
      <c r="I246" s="262">
        <f>'model (2)'!I246</f>
        <v>1</v>
      </c>
      <c r="J246" s="262">
        <f>'model (2)'!J246</f>
        <v>1</v>
      </c>
      <c r="K246" s="262">
        <f>'model (2)'!K246</f>
        <v>2</v>
      </c>
      <c r="L246" s="262">
        <f>'model (2)'!L246</f>
        <v>1</v>
      </c>
      <c r="M246" s="262">
        <f>'model (2)'!M246</f>
        <v>1</v>
      </c>
      <c r="N246" s="262">
        <f>'model (2)'!N246</f>
        <v>6</v>
      </c>
      <c r="O246" s="262">
        <f>'model (2)'!O246</f>
        <v>11</v>
      </c>
      <c r="P246" s="262">
        <f>'model (2)'!P246</f>
        <v>12</v>
      </c>
      <c r="Q246" s="262">
        <f>'model (2)'!Q246</f>
        <v>9</v>
      </c>
      <c r="R246" s="262">
        <f>'model (2)'!R246</f>
        <v>14</v>
      </c>
      <c r="S246" s="262">
        <f>'model (2)'!S246</f>
        <v>13</v>
      </c>
      <c r="T246" s="263"/>
      <c r="V246" s="2">
        <v>241</v>
      </c>
      <c r="W246" s="1" t="e">
        <f>X246&amp;":"&amp;COUNTIF($X$6:X246,X246)</f>
        <v>#REF!</v>
      </c>
      <c r="X246" s="264" t="e">
        <f>Entry!U249</f>
        <v>#REF!</v>
      </c>
      <c r="Y246" s="227" t="e">
        <f t="shared" si="75"/>
        <v>#REF!</v>
      </c>
      <c r="Z246" s="227" t="e">
        <f t="shared" si="59"/>
        <v>#REF!</v>
      </c>
      <c r="AA246" s="227" t="e">
        <f t="shared" si="60"/>
        <v>#REF!</v>
      </c>
      <c r="AB246" s="227" t="e">
        <f t="shared" si="76"/>
        <v>#REF!</v>
      </c>
      <c r="AC246" s="227" t="e">
        <f t="shared" si="61"/>
        <v>#REF!</v>
      </c>
      <c r="AD246" s="227" t="e">
        <f t="shared" si="62"/>
        <v>#REF!</v>
      </c>
      <c r="AE246" s="227" t="e">
        <f t="shared" si="63"/>
        <v>#REF!</v>
      </c>
      <c r="AF246" s="227" t="e">
        <f t="shared" si="64"/>
        <v>#REF!</v>
      </c>
      <c r="AG246" s="227" t="e">
        <f t="shared" si="65"/>
        <v>#REF!</v>
      </c>
      <c r="AH246" s="227" t="e">
        <f t="shared" si="66"/>
        <v>#REF!</v>
      </c>
      <c r="AI246" s="227" t="e">
        <f t="shared" si="67"/>
        <v>#REF!</v>
      </c>
      <c r="AJ246" s="227" t="e">
        <f t="shared" si="68"/>
        <v>#REF!</v>
      </c>
      <c r="AK246" s="227" t="e">
        <f t="shared" si="69"/>
        <v>#REF!</v>
      </c>
      <c r="AL246" s="227" t="e">
        <f t="shared" si="70"/>
        <v>#REF!</v>
      </c>
      <c r="AM246" s="227" t="e">
        <f t="shared" si="71"/>
        <v>#REF!</v>
      </c>
      <c r="AN246" s="227" t="e">
        <f t="shared" si="72"/>
        <v>#REF!</v>
      </c>
      <c r="AO246" s="261" t="e">
        <f t="shared" si="77"/>
        <v>#REF!</v>
      </c>
    </row>
    <row r="247" spans="1:41" ht="15.6">
      <c r="A247">
        <f t="shared" si="73"/>
        <v>44</v>
      </c>
      <c r="B247" s="191" t="str">
        <f>C247&amp;":"&amp;COUNTIF($C$6:C247,C247)</f>
        <v>44:2</v>
      </c>
      <c r="C247" s="148">
        <f t="shared" si="74"/>
        <v>44</v>
      </c>
      <c r="D247" s="262">
        <f>'model (2)'!D247</f>
        <v>2</v>
      </c>
      <c r="E247" s="262">
        <f>'model (2)'!E247</f>
        <v>2</v>
      </c>
      <c r="F247" s="262">
        <f>'model (2)'!F247</f>
        <v>1</v>
      </c>
      <c r="G247" s="262">
        <f>'model (2)'!G247</f>
        <v>1</v>
      </c>
      <c r="H247" s="262">
        <f>'model (2)'!H247</f>
        <v>1</v>
      </c>
      <c r="I247" s="262">
        <f>'model (2)'!I247</f>
        <v>2</v>
      </c>
      <c r="J247" s="262">
        <f>'model (2)'!J247</f>
        <v>1</v>
      </c>
      <c r="K247" s="262">
        <f>'model (2)'!K247</f>
        <v>1</v>
      </c>
      <c r="L247" s="262">
        <f>'model (2)'!L247</f>
        <v>2</v>
      </c>
      <c r="M247" s="262">
        <f>'model (2)'!M247</f>
        <v>1</v>
      </c>
      <c r="N247" s="262">
        <f>'model (2)'!N247</f>
        <v>5</v>
      </c>
      <c r="O247" s="262">
        <f>'model (2)'!O247</f>
        <v>3</v>
      </c>
      <c r="P247" s="262">
        <f>'model (2)'!P247</f>
        <v>6</v>
      </c>
      <c r="Q247" s="262">
        <f>'model (2)'!Q247</f>
        <v>4</v>
      </c>
      <c r="R247" s="262">
        <f>'model (2)'!R247</f>
        <v>6</v>
      </c>
      <c r="S247" s="262">
        <f>'model (2)'!S247</f>
        <v>6</v>
      </c>
      <c r="T247" s="263"/>
      <c r="V247" s="2">
        <v>242</v>
      </c>
      <c r="W247" s="1" t="e">
        <f>X247&amp;":"&amp;COUNTIF($X$6:X247,X247)</f>
        <v>#REF!</v>
      </c>
      <c r="X247" s="264" t="e">
        <f>Entry!U250</f>
        <v>#REF!</v>
      </c>
      <c r="Y247" s="227" t="e">
        <f t="shared" si="75"/>
        <v>#REF!</v>
      </c>
      <c r="Z247" s="227" t="e">
        <f t="shared" si="59"/>
        <v>#REF!</v>
      </c>
      <c r="AA247" s="227" t="e">
        <f t="shared" si="60"/>
        <v>#REF!</v>
      </c>
      <c r="AB247" s="227" t="e">
        <f t="shared" si="76"/>
        <v>#REF!</v>
      </c>
      <c r="AC247" s="227" t="e">
        <f t="shared" si="61"/>
        <v>#REF!</v>
      </c>
      <c r="AD247" s="227" t="e">
        <f t="shared" si="62"/>
        <v>#REF!</v>
      </c>
      <c r="AE247" s="227" t="e">
        <f t="shared" si="63"/>
        <v>#REF!</v>
      </c>
      <c r="AF247" s="227" t="e">
        <f t="shared" si="64"/>
        <v>#REF!</v>
      </c>
      <c r="AG247" s="227" t="e">
        <f t="shared" si="65"/>
        <v>#REF!</v>
      </c>
      <c r="AH247" s="227" t="e">
        <f t="shared" si="66"/>
        <v>#REF!</v>
      </c>
      <c r="AI247" s="227" t="e">
        <f t="shared" si="67"/>
        <v>#REF!</v>
      </c>
      <c r="AJ247" s="227" t="e">
        <f t="shared" si="68"/>
        <v>#REF!</v>
      </c>
      <c r="AK247" s="227" t="e">
        <f t="shared" si="69"/>
        <v>#REF!</v>
      </c>
      <c r="AL247" s="227" t="e">
        <f t="shared" si="70"/>
        <v>#REF!</v>
      </c>
      <c r="AM247" s="227" t="e">
        <f t="shared" si="71"/>
        <v>#REF!</v>
      </c>
      <c r="AN247" s="227" t="e">
        <f t="shared" si="72"/>
        <v>#REF!</v>
      </c>
      <c r="AO247" s="261" t="e">
        <f t="shared" si="77"/>
        <v>#REF!</v>
      </c>
    </row>
    <row r="248" spans="1:41" ht="15.6">
      <c r="A248">
        <f t="shared" si="73"/>
        <v>35</v>
      </c>
      <c r="B248" s="191" t="str">
        <f>C248&amp;":"&amp;COUNTIF($C$6:C248,C248)</f>
        <v>35:1</v>
      </c>
      <c r="C248" s="148">
        <f t="shared" si="74"/>
        <v>35</v>
      </c>
      <c r="D248" s="262">
        <f>'model (2)'!D248</f>
        <v>1</v>
      </c>
      <c r="E248" s="262">
        <f>'model (2)'!E248</f>
        <v>2</v>
      </c>
      <c r="F248" s="262">
        <f>'model (2)'!F248</f>
        <v>2</v>
      </c>
      <c r="G248" s="262">
        <f>'model (2)'!G248</f>
        <v>2</v>
      </c>
      <c r="H248" s="262">
        <f>'model (2)'!H248</f>
        <v>1</v>
      </c>
      <c r="I248" s="262">
        <f>'model (2)'!I248</f>
        <v>2</v>
      </c>
      <c r="J248" s="262">
        <f>'model (2)'!J248</f>
        <v>2</v>
      </c>
      <c r="K248" s="262">
        <f>'model (2)'!K248</f>
        <v>1</v>
      </c>
      <c r="L248" s="262">
        <f>'model (2)'!L248</f>
        <v>1</v>
      </c>
      <c r="M248" s="262">
        <f>'model (2)'!M248</f>
        <v>2</v>
      </c>
      <c r="N248" s="262">
        <f>'model (2)'!N248</f>
        <v>0</v>
      </c>
      <c r="O248" s="262">
        <f>'model (2)'!O248</f>
        <v>3</v>
      </c>
      <c r="P248" s="262">
        <f>'model (2)'!P248</f>
        <v>0</v>
      </c>
      <c r="Q248" s="262">
        <f>'model (2)'!Q248</f>
        <v>5</v>
      </c>
      <c r="R248" s="262">
        <f>'model (2)'!R248</f>
        <v>1</v>
      </c>
      <c r="S248" s="262">
        <f>'model (2)'!S248</f>
        <v>10</v>
      </c>
      <c r="T248" s="263"/>
      <c r="V248" s="2">
        <v>243</v>
      </c>
      <c r="W248" s="1"/>
      <c r="X248" s="264" t="e">
        <f>Entry!U251</f>
        <v>#REF!</v>
      </c>
      <c r="Y248" s="227" t="e">
        <f t="shared" si="75"/>
        <v>#REF!</v>
      </c>
      <c r="Z248" s="227" t="e">
        <f t="shared" si="59"/>
        <v>#REF!</v>
      </c>
      <c r="AA248" s="227" t="e">
        <f t="shared" si="60"/>
        <v>#REF!</v>
      </c>
      <c r="AB248" s="227" t="e">
        <f t="shared" si="76"/>
        <v>#REF!</v>
      </c>
      <c r="AC248" s="227" t="e">
        <f t="shared" si="61"/>
        <v>#REF!</v>
      </c>
      <c r="AD248" s="227" t="e">
        <f t="shared" si="62"/>
        <v>#REF!</v>
      </c>
      <c r="AE248" s="227" t="e">
        <f t="shared" si="63"/>
        <v>#REF!</v>
      </c>
      <c r="AF248" s="227" t="e">
        <f t="shared" si="64"/>
        <v>#REF!</v>
      </c>
      <c r="AG248" s="227" t="e">
        <f t="shared" si="65"/>
        <v>#REF!</v>
      </c>
      <c r="AH248" s="227" t="e">
        <f t="shared" si="66"/>
        <v>#REF!</v>
      </c>
      <c r="AI248" s="227" t="e">
        <f t="shared" si="67"/>
        <v>#REF!</v>
      </c>
      <c r="AJ248" s="227" t="e">
        <f t="shared" si="68"/>
        <v>#REF!</v>
      </c>
      <c r="AK248" s="227" t="e">
        <f t="shared" si="69"/>
        <v>#REF!</v>
      </c>
      <c r="AL248" s="227" t="e">
        <f t="shared" si="70"/>
        <v>#REF!</v>
      </c>
      <c r="AM248" s="227" t="e">
        <f t="shared" si="71"/>
        <v>#REF!</v>
      </c>
      <c r="AN248" s="227" t="e">
        <f t="shared" si="72"/>
        <v>#REF!</v>
      </c>
      <c r="AO248" s="261" t="e">
        <f t="shared" si="77"/>
        <v>#REF!</v>
      </c>
    </row>
    <row r="249" spans="1:41" ht="15.6">
      <c r="A249">
        <f t="shared" si="73"/>
        <v>68</v>
      </c>
      <c r="B249" s="191" t="str">
        <f>C249&amp;":"&amp;COUNTIF($C$6:C249,C249)</f>
        <v>68:12</v>
      </c>
      <c r="C249" s="148">
        <f t="shared" si="74"/>
        <v>68</v>
      </c>
      <c r="D249" s="262">
        <f>'model (2)'!D249</f>
        <v>1</v>
      </c>
      <c r="E249" s="262">
        <f>'model (2)'!E249</f>
        <v>1</v>
      </c>
      <c r="F249" s="262">
        <f>'model (2)'!F249</f>
        <v>2</v>
      </c>
      <c r="G249" s="262">
        <f>'model (2)'!G249</f>
        <v>2</v>
      </c>
      <c r="H249" s="262">
        <f>'model (2)'!H249</f>
        <v>1</v>
      </c>
      <c r="I249" s="262">
        <f>'model (2)'!I249</f>
        <v>1</v>
      </c>
      <c r="J249" s="262">
        <f>'model (2)'!J249</f>
        <v>1</v>
      </c>
      <c r="K249" s="262">
        <f>'model (2)'!K249</f>
        <v>2</v>
      </c>
      <c r="L249" s="262">
        <f>'model (2)'!L249</f>
        <v>1</v>
      </c>
      <c r="M249" s="262">
        <f>'model (2)'!M249</f>
        <v>1</v>
      </c>
      <c r="N249" s="262">
        <f>'model (2)'!N249</f>
        <v>10</v>
      </c>
      <c r="O249" s="262">
        <f>'model (2)'!O249</f>
        <v>9</v>
      </c>
      <c r="P249" s="262">
        <f>'model (2)'!P249</f>
        <v>7</v>
      </c>
      <c r="Q249" s="262">
        <f>'model (2)'!Q249</f>
        <v>9</v>
      </c>
      <c r="R249" s="262">
        <f>'model (2)'!R249</f>
        <v>9</v>
      </c>
      <c r="S249" s="262">
        <f>'model (2)'!S249</f>
        <v>11</v>
      </c>
      <c r="T249" s="263"/>
      <c r="V249" s="2">
        <v>244</v>
      </c>
      <c r="W249" s="1" t="e">
        <f>X249&amp;":"&amp;COUNTIF($X$6:X249,X249)</f>
        <v>#REF!</v>
      </c>
      <c r="X249" s="264" t="e">
        <f>Entry!U252</f>
        <v>#REF!</v>
      </c>
      <c r="Y249" s="227" t="e">
        <f t="shared" si="75"/>
        <v>#REF!</v>
      </c>
      <c r="Z249" s="227" t="e">
        <f t="shared" si="59"/>
        <v>#REF!</v>
      </c>
      <c r="AA249" s="227" t="e">
        <f t="shared" si="60"/>
        <v>#REF!</v>
      </c>
      <c r="AB249" s="227" t="e">
        <f t="shared" si="76"/>
        <v>#REF!</v>
      </c>
      <c r="AC249" s="227" t="e">
        <f t="shared" si="61"/>
        <v>#REF!</v>
      </c>
      <c r="AD249" s="227" t="e">
        <f t="shared" si="62"/>
        <v>#REF!</v>
      </c>
      <c r="AE249" s="227" t="e">
        <f t="shared" si="63"/>
        <v>#REF!</v>
      </c>
      <c r="AF249" s="227" t="e">
        <f t="shared" si="64"/>
        <v>#REF!</v>
      </c>
      <c r="AG249" s="227" t="e">
        <f t="shared" si="65"/>
        <v>#REF!</v>
      </c>
      <c r="AH249" s="227" t="e">
        <f t="shared" si="66"/>
        <v>#REF!</v>
      </c>
      <c r="AI249" s="227" t="e">
        <f t="shared" si="67"/>
        <v>#REF!</v>
      </c>
      <c r="AJ249" s="227" t="e">
        <f t="shared" si="68"/>
        <v>#REF!</v>
      </c>
      <c r="AK249" s="227" t="e">
        <f t="shared" si="69"/>
        <v>#REF!</v>
      </c>
      <c r="AL249" s="227" t="e">
        <f t="shared" si="70"/>
        <v>#REF!</v>
      </c>
      <c r="AM249" s="227" t="e">
        <f t="shared" si="71"/>
        <v>#REF!</v>
      </c>
      <c r="AN249" s="227" t="e">
        <f t="shared" si="72"/>
        <v>#REF!</v>
      </c>
      <c r="AO249" s="261" t="e">
        <f t="shared" si="77"/>
        <v>#REF!</v>
      </c>
    </row>
    <row r="250" spans="1:41" ht="15.6">
      <c r="A250">
        <f t="shared" si="73"/>
        <v>80</v>
      </c>
      <c r="B250" s="191" t="str">
        <f>C250&amp;":"&amp;COUNTIF($C$6:C250,C250)</f>
        <v>80:3</v>
      </c>
      <c r="C250" s="148">
        <f t="shared" si="74"/>
        <v>80</v>
      </c>
      <c r="D250" s="262">
        <f>'model (2)'!D250</f>
        <v>1</v>
      </c>
      <c r="E250" s="262">
        <f>'model (2)'!E250</f>
        <v>1</v>
      </c>
      <c r="F250" s="262">
        <f>'model (2)'!F250</f>
        <v>1</v>
      </c>
      <c r="G250" s="262">
        <f>'model (2)'!G250</f>
        <v>1</v>
      </c>
      <c r="H250" s="262">
        <f>'model (2)'!H250</f>
        <v>1</v>
      </c>
      <c r="I250" s="262">
        <f>'model (2)'!I250</f>
        <v>1</v>
      </c>
      <c r="J250" s="262">
        <f>'model (2)'!J250</f>
        <v>2</v>
      </c>
      <c r="K250" s="262">
        <f>'model (2)'!K250</f>
        <v>2</v>
      </c>
      <c r="L250" s="262">
        <f>'model (2)'!L250</f>
        <v>2</v>
      </c>
      <c r="M250" s="262">
        <f>'model (2)'!M250</f>
        <v>2</v>
      </c>
      <c r="N250" s="262">
        <f>'model (2)'!N250</f>
        <v>8</v>
      </c>
      <c r="O250" s="262">
        <f>'model (2)'!O250</f>
        <v>13</v>
      </c>
      <c r="P250" s="262">
        <f>'model (2)'!P250</f>
        <v>12</v>
      </c>
      <c r="Q250" s="262">
        <f>'model (2)'!Q250</f>
        <v>10</v>
      </c>
      <c r="R250" s="262">
        <f>'model (2)'!R250</f>
        <v>14</v>
      </c>
      <c r="S250" s="262">
        <f>'model (2)'!S250</f>
        <v>9</v>
      </c>
      <c r="T250" s="263"/>
      <c r="V250" s="2">
        <v>245</v>
      </c>
      <c r="W250" s="1" t="e">
        <f>X250&amp;":"&amp;COUNTIF($X$6:X250,X250)</f>
        <v>#REF!</v>
      </c>
      <c r="X250" s="264" t="e">
        <f>Entry!U253</f>
        <v>#REF!</v>
      </c>
      <c r="Y250" s="227" t="e">
        <f t="shared" si="75"/>
        <v>#REF!</v>
      </c>
      <c r="Z250" s="227" t="e">
        <f t="shared" si="59"/>
        <v>#REF!</v>
      </c>
      <c r="AA250" s="227" t="e">
        <f t="shared" si="60"/>
        <v>#REF!</v>
      </c>
      <c r="AB250" s="227" t="e">
        <f t="shared" si="76"/>
        <v>#REF!</v>
      </c>
      <c r="AC250" s="227" t="e">
        <f t="shared" si="61"/>
        <v>#REF!</v>
      </c>
      <c r="AD250" s="227" t="e">
        <f t="shared" si="62"/>
        <v>#REF!</v>
      </c>
      <c r="AE250" s="227" t="e">
        <f t="shared" si="63"/>
        <v>#REF!</v>
      </c>
      <c r="AF250" s="227" t="e">
        <f t="shared" si="64"/>
        <v>#REF!</v>
      </c>
      <c r="AG250" s="227" t="e">
        <f t="shared" si="65"/>
        <v>#REF!</v>
      </c>
      <c r="AH250" s="227" t="e">
        <f t="shared" si="66"/>
        <v>#REF!</v>
      </c>
      <c r="AI250" s="227" t="e">
        <f t="shared" si="67"/>
        <v>#REF!</v>
      </c>
      <c r="AJ250" s="227" t="e">
        <f t="shared" si="68"/>
        <v>#REF!</v>
      </c>
      <c r="AK250" s="227" t="e">
        <f t="shared" si="69"/>
        <v>#REF!</v>
      </c>
      <c r="AL250" s="227" t="e">
        <f t="shared" si="70"/>
        <v>#REF!</v>
      </c>
      <c r="AM250" s="227" t="e">
        <f t="shared" si="71"/>
        <v>#REF!</v>
      </c>
      <c r="AN250" s="227" t="e">
        <f t="shared" si="72"/>
        <v>#REF!</v>
      </c>
      <c r="AO250" s="261" t="e">
        <f t="shared" si="77"/>
        <v>#REF!</v>
      </c>
    </row>
    <row r="251" spans="1:41" ht="15.6">
      <c r="A251">
        <f t="shared" si="73"/>
        <v>76</v>
      </c>
      <c r="B251" s="191" t="str">
        <f>C251&amp;":"&amp;COUNTIF($C$6:C251,C251)</f>
        <v>76:6</v>
      </c>
      <c r="C251" s="148">
        <f t="shared" si="74"/>
        <v>76</v>
      </c>
      <c r="D251" s="262">
        <f>'model (2)'!D251</f>
        <v>1</v>
      </c>
      <c r="E251" s="262">
        <f>'model (2)'!E251</f>
        <v>1</v>
      </c>
      <c r="F251" s="262">
        <f>'model (2)'!F251</f>
        <v>1</v>
      </c>
      <c r="G251" s="262">
        <f>'model (2)'!G251</f>
        <v>1</v>
      </c>
      <c r="H251" s="262">
        <f>'model (2)'!H251</f>
        <v>1</v>
      </c>
      <c r="I251" s="262">
        <f>'model (2)'!I251</f>
        <v>1</v>
      </c>
      <c r="J251" s="262">
        <f>'model (2)'!J251</f>
        <v>1</v>
      </c>
      <c r="K251" s="262">
        <f>'model (2)'!K251</f>
        <v>1</v>
      </c>
      <c r="L251" s="262">
        <f>'model (2)'!L251</f>
        <v>1</v>
      </c>
      <c r="M251" s="262">
        <f>'model (2)'!M251</f>
        <v>1</v>
      </c>
      <c r="N251" s="262">
        <f>'model (2)'!N251</f>
        <v>6</v>
      </c>
      <c r="O251" s="262">
        <f>'model (2)'!O251</f>
        <v>12</v>
      </c>
      <c r="P251" s="262">
        <f>'model (2)'!P251</f>
        <v>14</v>
      </c>
      <c r="Q251" s="262">
        <f>'model (2)'!Q251</f>
        <v>11</v>
      </c>
      <c r="R251" s="262">
        <f>'model (2)'!R251</f>
        <v>13</v>
      </c>
      <c r="S251" s="262">
        <f>'model (2)'!S251</f>
        <v>10</v>
      </c>
      <c r="T251" s="263"/>
      <c r="V251" s="2">
        <v>246</v>
      </c>
      <c r="W251" s="1" t="e">
        <f>X251&amp;":"&amp;COUNTIF($X$6:X251,X251)</f>
        <v>#REF!</v>
      </c>
      <c r="X251" s="264" t="e">
        <f>Entry!U254</f>
        <v>#REF!</v>
      </c>
      <c r="Y251" s="227" t="e">
        <f t="shared" si="75"/>
        <v>#REF!</v>
      </c>
      <c r="Z251" s="227" t="e">
        <f t="shared" si="59"/>
        <v>#REF!</v>
      </c>
      <c r="AA251" s="227" t="e">
        <f t="shared" si="60"/>
        <v>#REF!</v>
      </c>
      <c r="AB251" s="227" t="e">
        <f t="shared" si="76"/>
        <v>#REF!</v>
      </c>
      <c r="AC251" s="227" t="e">
        <f t="shared" si="61"/>
        <v>#REF!</v>
      </c>
      <c r="AD251" s="227" t="e">
        <f t="shared" si="62"/>
        <v>#REF!</v>
      </c>
      <c r="AE251" s="227" t="e">
        <f t="shared" si="63"/>
        <v>#REF!</v>
      </c>
      <c r="AF251" s="227" t="e">
        <f t="shared" si="64"/>
        <v>#REF!</v>
      </c>
      <c r="AG251" s="227" t="e">
        <f t="shared" si="65"/>
        <v>#REF!</v>
      </c>
      <c r="AH251" s="227" t="e">
        <f t="shared" si="66"/>
        <v>#REF!</v>
      </c>
      <c r="AI251" s="227" t="e">
        <f t="shared" si="67"/>
        <v>#REF!</v>
      </c>
      <c r="AJ251" s="227" t="e">
        <f t="shared" si="68"/>
        <v>#REF!</v>
      </c>
      <c r="AK251" s="227" t="e">
        <f t="shared" si="69"/>
        <v>#REF!</v>
      </c>
      <c r="AL251" s="227" t="e">
        <f t="shared" si="70"/>
        <v>#REF!</v>
      </c>
      <c r="AM251" s="227" t="e">
        <f t="shared" si="71"/>
        <v>#REF!</v>
      </c>
      <c r="AN251" s="227" t="e">
        <f t="shared" si="72"/>
        <v>#REF!</v>
      </c>
      <c r="AO251" s="261" t="e">
        <f t="shared" si="77"/>
        <v>#REF!</v>
      </c>
    </row>
    <row r="252" spans="1:41" ht="15.6">
      <c r="A252">
        <f t="shared" si="73"/>
        <v>55</v>
      </c>
      <c r="B252" s="191" t="str">
        <f>C252&amp;":"&amp;COUNTIF($C$6:C252,C252)</f>
        <v>55:11</v>
      </c>
      <c r="C252" s="148">
        <f t="shared" si="74"/>
        <v>55</v>
      </c>
      <c r="D252" s="262">
        <f>'model (2)'!D252</f>
        <v>2</v>
      </c>
      <c r="E252" s="262">
        <f>'model (2)'!E252</f>
        <v>2</v>
      </c>
      <c r="F252" s="262">
        <f>'model (2)'!F252</f>
        <v>1</v>
      </c>
      <c r="G252" s="262">
        <f>'model (2)'!G252</f>
        <v>1</v>
      </c>
      <c r="H252" s="262">
        <f>'model (2)'!H252</f>
        <v>1</v>
      </c>
      <c r="I252" s="262">
        <f>'model (2)'!I252</f>
        <v>1</v>
      </c>
      <c r="J252" s="262">
        <f>'model (2)'!J252</f>
        <v>1</v>
      </c>
      <c r="K252" s="262">
        <f>'model (2)'!K252</f>
        <v>1</v>
      </c>
      <c r="L252" s="262">
        <f>'model (2)'!L252</f>
        <v>2</v>
      </c>
      <c r="M252" s="262">
        <f>'model (2)'!M252</f>
        <v>2</v>
      </c>
      <c r="N252" s="262">
        <f>'model (2)'!N252</f>
        <v>3</v>
      </c>
      <c r="O252" s="262">
        <f>'model (2)'!O252</f>
        <v>7</v>
      </c>
      <c r="P252" s="262">
        <f>'model (2)'!P252</f>
        <v>12</v>
      </c>
      <c r="Q252" s="262">
        <f>'model (2)'!Q252</f>
        <v>5</v>
      </c>
      <c r="R252" s="262">
        <f>'model (2)'!R252</f>
        <v>13</v>
      </c>
      <c r="S252" s="262">
        <f>'model (2)'!S252</f>
        <v>1</v>
      </c>
      <c r="T252" s="263"/>
      <c r="V252" s="2">
        <v>247</v>
      </c>
      <c r="W252" s="1" t="str">
        <f>X252&amp;":"&amp;COUNTIF($X$6:X252,X252)</f>
        <v>62:15</v>
      </c>
      <c r="X252" s="264">
        <f>Entry!U255</f>
        <v>62</v>
      </c>
      <c r="Y252" s="227">
        <f t="shared" si="75"/>
        <v>2</v>
      </c>
      <c r="Z252" s="227">
        <f t="shared" si="59"/>
        <v>1</v>
      </c>
      <c r="AA252" s="227">
        <f t="shared" si="60"/>
        <v>2</v>
      </c>
      <c r="AB252" s="227">
        <f t="shared" si="76"/>
        <v>2</v>
      </c>
      <c r="AC252" s="227">
        <f t="shared" si="61"/>
        <v>2</v>
      </c>
      <c r="AD252" s="227">
        <f t="shared" si="62"/>
        <v>2</v>
      </c>
      <c r="AE252" s="227">
        <f t="shared" si="63"/>
        <v>2</v>
      </c>
      <c r="AF252" s="227">
        <f t="shared" si="64"/>
        <v>2</v>
      </c>
      <c r="AG252" s="227">
        <f t="shared" si="65"/>
        <v>2</v>
      </c>
      <c r="AH252" s="227">
        <f t="shared" si="66"/>
        <v>2</v>
      </c>
      <c r="AI252" s="227">
        <f t="shared" si="67"/>
        <v>7</v>
      </c>
      <c r="AJ252" s="227">
        <f t="shared" si="68"/>
        <v>2</v>
      </c>
      <c r="AK252" s="227">
        <f t="shared" si="69"/>
        <v>14</v>
      </c>
      <c r="AL252" s="227">
        <f t="shared" si="70"/>
        <v>4</v>
      </c>
      <c r="AM252" s="227">
        <f t="shared" si="71"/>
        <v>5</v>
      </c>
      <c r="AN252" s="227">
        <f t="shared" si="72"/>
        <v>11</v>
      </c>
      <c r="AO252" s="261">
        <f t="shared" si="77"/>
        <v>62</v>
      </c>
    </row>
    <row r="253" spans="1:41" ht="15.6">
      <c r="A253">
        <f t="shared" si="73"/>
        <v>71</v>
      </c>
      <c r="B253" s="191" t="str">
        <f>C253&amp;":"&amp;COUNTIF($C$6:C253,C253)</f>
        <v>71:5</v>
      </c>
      <c r="C253" s="148">
        <f t="shared" si="74"/>
        <v>71</v>
      </c>
      <c r="D253" s="262">
        <f>'model (2)'!D253</f>
        <v>2</v>
      </c>
      <c r="E253" s="262">
        <f>'model (2)'!E253</f>
        <v>2</v>
      </c>
      <c r="F253" s="262">
        <f>'model (2)'!F253</f>
        <v>2</v>
      </c>
      <c r="G253" s="262">
        <f>'model (2)'!G253</f>
        <v>2</v>
      </c>
      <c r="H253" s="262">
        <f>'model (2)'!H253</f>
        <v>1</v>
      </c>
      <c r="I253" s="262">
        <f>'model (2)'!I253</f>
        <v>2</v>
      </c>
      <c r="J253" s="262">
        <f>'model (2)'!J253</f>
        <v>1</v>
      </c>
      <c r="K253" s="262">
        <f>'model (2)'!K253</f>
        <v>1</v>
      </c>
      <c r="L253" s="262">
        <f>'model (2)'!L253</f>
        <v>2</v>
      </c>
      <c r="M253" s="262">
        <f>'model (2)'!M253</f>
        <v>2</v>
      </c>
      <c r="N253" s="262">
        <f>'model (2)'!N253</f>
        <v>6</v>
      </c>
      <c r="O253" s="262">
        <f>'model (2)'!O253</f>
        <v>13</v>
      </c>
      <c r="P253" s="262">
        <f>'model (2)'!P253</f>
        <v>10</v>
      </c>
      <c r="Q253" s="262">
        <f>'model (2)'!Q253</f>
        <v>0</v>
      </c>
      <c r="R253" s="262">
        <f>'model (2)'!R253</f>
        <v>13</v>
      </c>
      <c r="S253" s="262">
        <f>'model (2)'!S253</f>
        <v>12</v>
      </c>
      <c r="T253" s="263"/>
      <c r="V253" s="2">
        <v>248</v>
      </c>
      <c r="W253" s="1" t="str">
        <f>X253&amp;":"&amp;COUNTIF($X$6:X253,X253)</f>
        <v>0:11</v>
      </c>
      <c r="X253" s="264">
        <f>Entry!U256</f>
        <v>0</v>
      </c>
      <c r="Y253" s="227">
        <f t="shared" si="75"/>
        <v>0</v>
      </c>
      <c r="Z253" s="227">
        <f t="shared" si="59"/>
        <v>0</v>
      </c>
      <c r="AA253" s="227">
        <f t="shared" si="60"/>
        <v>0</v>
      </c>
      <c r="AB253" s="227">
        <f t="shared" si="76"/>
        <v>0</v>
      </c>
      <c r="AC253" s="227">
        <f t="shared" si="61"/>
        <v>0</v>
      </c>
      <c r="AD253" s="227">
        <f t="shared" si="62"/>
        <v>0</v>
      </c>
      <c r="AE253" s="227">
        <f t="shared" si="63"/>
        <v>0</v>
      </c>
      <c r="AF253" s="227">
        <f t="shared" si="64"/>
        <v>0</v>
      </c>
      <c r="AG253" s="227">
        <f t="shared" si="65"/>
        <v>0</v>
      </c>
      <c r="AH253" s="227">
        <f t="shared" si="66"/>
        <v>0</v>
      </c>
      <c r="AI253" s="227">
        <f t="shared" si="67"/>
        <v>0</v>
      </c>
      <c r="AJ253" s="227">
        <f t="shared" si="68"/>
        <v>0</v>
      </c>
      <c r="AK253" s="227">
        <f t="shared" si="69"/>
        <v>0</v>
      </c>
      <c r="AL253" s="227">
        <f t="shared" si="70"/>
        <v>0</v>
      </c>
      <c r="AM253" s="227">
        <f t="shared" si="71"/>
        <v>0</v>
      </c>
      <c r="AN253" s="227">
        <f t="shared" si="72"/>
        <v>0</v>
      </c>
      <c r="AO253" s="261">
        <f t="shared" si="77"/>
        <v>0</v>
      </c>
    </row>
    <row r="254" spans="1:41" ht="15.6">
      <c r="A254">
        <f t="shared" si="73"/>
        <v>62</v>
      </c>
      <c r="B254" s="191" t="str">
        <f>C254&amp;":"&amp;COUNTIF($C$6:C254,C254)</f>
        <v>62:10</v>
      </c>
      <c r="C254" s="148">
        <f t="shared" si="74"/>
        <v>62</v>
      </c>
      <c r="D254" s="262">
        <f>'model (2)'!D254</f>
        <v>1</v>
      </c>
      <c r="E254" s="262">
        <f>'model (2)'!E254</f>
        <v>1</v>
      </c>
      <c r="F254" s="262">
        <f>'model (2)'!F254</f>
        <v>2</v>
      </c>
      <c r="G254" s="262">
        <f>'model (2)'!G254</f>
        <v>2</v>
      </c>
      <c r="H254" s="262">
        <f>'model (2)'!H254</f>
        <v>1</v>
      </c>
      <c r="I254" s="262">
        <f>'model (2)'!I254</f>
        <v>2</v>
      </c>
      <c r="J254" s="262">
        <f>'model (2)'!J254</f>
        <v>2</v>
      </c>
      <c r="K254" s="262">
        <f>'model (2)'!K254</f>
        <v>1</v>
      </c>
      <c r="L254" s="262">
        <f>'model (2)'!L254</f>
        <v>1</v>
      </c>
      <c r="M254" s="262">
        <f>'model (2)'!M254</f>
        <v>1</v>
      </c>
      <c r="N254" s="262">
        <f>'model (2)'!N254</f>
        <v>5</v>
      </c>
      <c r="O254" s="262">
        <f>'model (2)'!O254</f>
        <v>11</v>
      </c>
      <c r="P254" s="262">
        <f>'model (2)'!P254</f>
        <v>7</v>
      </c>
      <c r="Q254" s="262">
        <f>'model (2)'!Q254</f>
        <v>7</v>
      </c>
      <c r="R254" s="262">
        <f>'model (2)'!R254</f>
        <v>9</v>
      </c>
      <c r="S254" s="262">
        <f>'model (2)'!S254</f>
        <v>9</v>
      </c>
      <c r="T254" s="263"/>
      <c r="V254" s="2">
        <v>249</v>
      </c>
      <c r="W254" s="1" t="str">
        <f>X254&amp;":"&amp;COUNTIF($X$6:X254,X254)</f>
        <v>0:12</v>
      </c>
      <c r="X254" s="264">
        <f>Entry!U257</f>
        <v>0</v>
      </c>
      <c r="Y254" s="227">
        <f t="shared" si="75"/>
        <v>0</v>
      </c>
      <c r="Z254" s="227">
        <f t="shared" si="59"/>
        <v>0</v>
      </c>
      <c r="AA254" s="227">
        <f t="shared" si="60"/>
        <v>0</v>
      </c>
      <c r="AB254" s="227">
        <f t="shared" si="76"/>
        <v>0</v>
      </c>
      <c r="AC254" s="227">
        <f t="shared" si="61"/>
        <v>0</v>
      </c>
      <c r="AD254" s="227">
        <f t="shared" si="62"/>
        <v>0</v>
      </c>
      <c r="AE254" s="227">
        <f t="shared" si="63"/>
        <v>0</v>
      </c>
      <c r="AF254" s="227">
        <f t="shared" si="64"/>
        <v>0</v>
      </c>
      <c r="AG254" s="227">
        <f t="shared" si="65"/>
        <v>0</v>
      </c>
      <c r="AH254" s="227">
        <f t="shared" si="66"/>
        <v>0</v>
      </c>
      <c r="AI254" s="227">
        <f t="shared" si="67"/>
        <v>0</v>
      </c>
      <c r="AJ254" s="227">
        <f t="shared" si="68"/>
        <v>0</v>
      </c>
      <c r="AK254" s="227">
        <f t="shared" si="69"/>
        <v>0</v>
      </c>
      <c r="AL254" s="227">
        <f t="shared" si="70"/>
        <v>0</v>
      </c>
      <c r="AM254" s="227">
        <f t="shared" si="71"/>
        <v>0</v>
      </c>
      <c r="AN254" s="227">
        <f t="shared" si="72"/>
        <v>0</v>
      </c>
      <c r="AO254" s="261">
        <f t="shared" si="77"/>
        <v>0</v>
      </c>
    </row>
    <row r="255" spans="1:41" ht="15.6">
      <c r="A255">
        <f t="shared" si="73"/>
        <v>77</v>
      </c>
      <c r="B255" s="191" t="str">
        <f>C255&amp;":"&amp;COUNTIF($C$6:C255,C255)</f>
        <v>77:8</v>
      </c>
      <c r="C255" s="148">
        <f t="shared" si="74"/>
        <v>77</v>
      </c>
      <c r="D255" s="262">
        <f>'model (2)'!D255</f>
        <v>1</v>
      </c>
      <c r="E255" s="262">
        <f>'model (2)'!E255</f>
        <v>1</v>
      </c>
      <c r="F255" s="262">
        <f>'model (2)'!F255</f>
        <v>1</v>
      </c>
      <c r="G255" s="262">
        <f>'model (2)'!G255</f>
        <v>1</v>
      </c>
      <c r="H255" s="262">
        <f>'model (2)'!H255</f>
        <v>1</v>
      </c>
      <c r="I255" s="262">
        <f>'model (2)'!I255</f>
        <v>1</v>
      </c>
      <c r="J255" s="262">
        <f>'model (2)'!J255</f>
        <v>1</v>
      </c>
      <c r="K255" s="262">
        <f>'model (2)'!K255</f>
        <v>2</v>
      </c>
      <c r="L255" s="262">
        <f>'model (2)'!L255</f>
        <v>2</v>
      </c>
      <c r="M255" s="262">
        <f>'model (2)'!M255</f>
        <v>2</v>
      </c>
      <c r="N255" s="262">
        <f>'model (2)'!N255</f>
        <v>9</v>
      </c>
      <c r="O255" s="262">
        <f>'model (2)'!O255</f>
        <v>11</v>
      </c>
      <c r="P255" s="262">
        <f>'model (2)'!P255</f>
        <v>8</v>
      </c>
      <c r="Q255" s="262">
        <f>'model (2)'!Q255</f>
        <v>14</v>
      </c>
      <c r="R255" s="262">
        <f>'model (2)'!R255</f>
        <v>14</v>
      </c>
      <c r="S255" s="262">
        <f>'model (2)'!S255</f>
        <v>8</v>
      </c>
      <c r="T255" s="263"/>
      <c r="V255" s="2">
        <v>250</v>
      </c>
      <c r="W255" s="1" t="str">
        <f>X255&amp;":"&amp;COUNTIF($X$6:X255,X255)</f>
        <v>0:13</v>
      </c>
      <c r="X255" s="264">
        <f>Entry!U258</f>
        <v>0</v>
      </c>
      <c r="Y255" s="227">
        <f t="shared" si="75"/>
        <v>0</v>
      </c>
      <c r="Z255" s="227">
        <f t="shared" si="59"/>
        <v>0</v>
      </c>
      <c r="AA255" s="227">
        <f t="shared" si="60"/>
        <v>0</v>
      </c>
      <c r="AB255" s="227">
        <f t="shared" si="76"/>
        <v>0</v>
      </c>
      <c r="AC255" s="227">
        <f t="shared" si="61"/>
        <v>0</v>
      </c>
      <c r="AD255" s="227">
        <f t="shared" si="62"/>
        <v>0</v>
      </c>
      <c r="AE255" s="227">
        <f t="shared" si="63"/>
        <v>0</v>
      </c>
      <c r="AF255" s="227">
        <f t="shared" si="64"/>
        <v>0</v>
      </c>
      <c r="AG255" s="227">
        <f t="shared" si="65"/>
        <v>0</v>
      </c>
      <c r="AH255" s="227">
        <f t="shared" si="66"/>
        <v>0</v>
      </c>
      <c r="AI255" s="227">
        <f t="shared" si="67"/>
        <v>0</v>
      </c>
      <c r="AJ255" s="227">
        <f t="shared" si="68"/>
        <v>0</v>
      </c>
      <c r="AK255" s="227">
        <f t="shared" si="69"/>
        <v>0</v>
      </c>
      <c r="AL255" s="227">
        <f t="shared" si="70"/>
        <v>0</v>
      </c>
      <c r="AM255" s="227">
        <f t="shared" si="71"/>
        <v>0</v>
      </c>
      <c r="AN255" s="227">
        <f t="shared" si="72"/>
        <v>0</v>
      </c>
      <c r="AO255" s="261">
        <f t="shared" si="77"/>
        <v>0</v>
      </c>
    </row>
    <row r="256" spans="1:41" ht="15.6">
      <c r="A256">
        <f t="shared" si="73"/>
        <v>76</v>
      </c>
      <c r="B256" s="191" t="str">
        <f>C256&amp;":"&amp;COUNTIF($C$6:C256,C256)</f>
        <v>76:7</v>
      </c>
      <c r="C256" s="148">
        <f t="shared" si="74"/>
        <v>76</v>
      </c>
      <c r="D256" s="262">
        <f>'model (2)'!D256</f>
        <v>1</v>
      </c>
      <c r="E256" s="262">
        <f>'model (2)'!E256</f>
        <v>1</v>
      </c>
      <c r="F256" s="262">
        <f>'model (2)'!F256</f>
        <v>1</v>
      </c>
      <c r="G256" s="262">
        <f>'model (2)'!G256</f>
        <v>1</v>
      </c>
      <c r="H256" s="262">
        <f>'model (2)'!H256</f>
        <v>1</v>
      </c>
      <c r="I256" s="262">
        <f>'model (2)'!I256</f>
        <v>1</v>
      </c>
      <c r="J256" s="262">
        <f>'model (2)'!J256</f>
        <v>1</v>
      </c>
      <c r="K256" s="262">
        <f>'model (2)'!K256</f>
        <v>2</v>
      </c>
      <c r="L256" s="262">
        <f>'model (2)'!L256</f>
        <v>2</v>
      </c>
      <c r="M256" s="262">
        <f>'model (2)'!M256</f>
        <v>1</v>
      </c>
      <c r="N256" s="262">
        <f>'model (2)'!N256</f>
        <v>6</v>
      </c>
      <c r="O256" s="262">
        <f>'model (2)'!O256</f>
        <v>13</v>
      </c>
      <c r="P256" s="262">
        <f>'model (2)'!P256</f>
        <v>14</v>
      </c>
      <c r="Q256" s="262">
        <f>'model (2)'!Q256</f>
        <v>10</v>
      </c>
      <c r="R256" s="262">
        <f>'model (2)'!R256</f>
        <v>14</v>
      </c>
      <c r="S256" s="262">
        <f>'model (2)'!S256</f>
        <v>7</v>
      </c>
      <c r="T256" s="263"/>
      <c r="V256" s="2">
        <v>251</v>
      </c>
      <c r="W256" s="1" t="str">
        <f>X256&amp;":"&amp;COUNTIF($X$6:X256,X256)</f>
        <v>0:14</v>
      </c>
      <c r="X256" s="264">
        <f>Entry!U259</f>
        <v>0</v>
      </c>
      <c r="Y256" s="227">
        <f t="shared" si="75"/>
        <v>0</v>
      </c>
      <c r="Z256" s="227">
        <f t="shared" si="59"/>
        <v>0</v>
      </c>
      <c r="AA256" s="227">
        <f t="shared" si="60"/>
        <v>0</v>
      </c>
      <c r="AB256" s="227">
        <f t="shared" si="76"/>
        <v>0</v>
      </c>
      <c r="AC256" s="227">
        <f t="shared" si="61"/>
        <v>0</v>
      </c>
      <c r="AD256" s="227">
        <f t="shared" si="62"/>
        <v>0</v>
      </c>
      <c r="AE256" s="227">
        <f t="shared" si="63"/>
        <v>0</v>
      </c>
      <c r="AF256" s="227">
        <f t="shared" si="64"/>
        <v>0</v>
      </c>
      <c r="AG256" s="227">
        <f t="shared" si="65"/>
        <v>0</v>
      </c>
      <c r="AH256" s="227">
        <f t="shared" si="66"/>
        <v>0</v>
      </c>
      <c r="AI256" s="227">
        <f t="shared" si="67"/>
        <v>0</v>
      </c>
      <c r="AJ256" s="227">
        <f t="shared" si="68"/>
        <v>0</v>
      </c>
      <c r="AK256" s="227">
        <f t="shared" si="69"/>
        <v>0</v>
      </c>
      <c r="AL256" s="227">
        <f t="shared" si="70"/>
        <v>0</v>
      </c>
      <c r="AM256" s="227">
        <f t="shared" si="71"/>
        <v>0</v>
      </c>
      <c r="AN256" s="227">
        <f t="shared" si="72"/>
        <v>0</v>
      </c>
      <c r="AO256" s="261">
        <f t="shared" si="77"/>
        <v>0</v>
      </c>
    </row>
    <row r="257" spans="1:41" s="216" customFormat="1" ht="15.6">
      <c r="A257">
        <f t="shared" si="73"/>
        <v>56</v>
      </c>
      <c r="B257" s="191" t="str">
        <f>C257&amp;":"&amp;COUNTIF($C$6:C257,C257)</f>
        <v>56:2</v>
      </c>
      <c r="C257" s="148">
        <f t="shared" si="74"/>
        <v>56</v>
      </c>
      <c r="D257" s="262">
        <f>'model (2)'!D257</f>
        <v>1</v>
      </c>
      <c r="E257" s="262">
        <f>'model (2)'!E257</f>
        <v>2</v>
      </c>
      <c r="F257" s="262">
        <f>'model (2)'!F257</f>
        <v>1</v>
      </c>
      <c r="G257" s="262">
        <f>'model (2)'!G257</f>
        <v>2</v>
      </c>
      <c r="H257" s="262">
        <f>'model (2)'!H257</f>
        <v>1</v>
      </c>
      <c r="I257" s="262">
        <f>'model (2)'!I257</f>
        <v>1</v>
      </c>
      <c r="J257" s="262">
        <f>'model (2)'!J257</f>
        <v>2</v>
      </c>
      <c r="K257" s="262">
        <f>'model (2)'!K257</f>
        <v>2</v>
      </c>
      <c r="L257" s="262">
        <f>'model (2)'!L257</f>
        <v>2</v>
      </c>
      <c r="M257" s="262">
        <f>'model (2)'!M257</f>
        <v>2</v>
      </c>
      <c r="N257" s="262">
        <f>'model (2)'!N257</f>
        <v>6</v>
      </c>
      <c r="O257" s="262">
        <f>'model (2)'!O257</f>
        <v>10</v>
      </c>
      <c r="P257" s="262">
        <f>'model (2)'!P257</f>
        <v>10</v>
      </c>
      <c r="Q257" s="262">
        <f>'model (2)'!Q257</f>
        <v>9</v>
      </c>
      <c r="R257" s="262">
        <f>'model (2)'!R257</f>
        <v>0</v>
      </c>
      <c r="S257" s="262">
        <f>'model (2)'!S257</f>
        <v>5</v>
      </c>
      <c r="T257" s="263"/>
      <c r="V257" s="2">
        <v>252</v>
      </c>
      <c r="W257" s="1" t="str">
        <f>X257&amp;":"&amp;COUNTIF($X$6:X257,X257)</f>
        <v>0:15</v>
      </c>
      <c r="X257" s="264">
        <f>Entry!U260</f>
        <v>0</v>
      </c>
      <c r="Y257" s="227">
        <f t="shared" si="75"/>
        <v>0</v>
      </c>
      <c r="Z257" s="227">
        <f t="shared" si="59"/>
        <v>0</v>
      </c>
      <c r="AA257" s="227">
        <f t="shared" si="60"/>
        <v>0</v>
      </c>
      <c r="AB257" s="227">
        <f t="shared" si="76"/>
        <v>0</v>
      </c>
      <c r="AC257" s="227">
        <f t="shared" si="61"/>
        <v>0</v>
      </c>
      <c r="AD257" s="227">
        <f t="shared" si="62"/>
        <v>0</v>
      </c>
      <c r="AE257" s="227">
        <f t="shared" si="63"/>
        <v>0</v>
      </c>
      <c r="AF257" s="227">
        <f t="shared" si="64"/>
        <v>0</v>
      </c>
      <c r="AG257" s="227">
        <f t="shared" si="65"/>
        <v>0</v>
      </c>
      <c r="AH257" s="227">
        <f t="shared" si="66"/>
        <v>0</v>
      </c>
      <c r="AI257" s="227">
        <f t="shared" si="67"/>
        <v>0</v>
      </c>
      <c r="AJ257" s="227">
        <f t="shared" si="68"/>
        <v>0</v>
      </c>
      <c r="AK257" s="227">
        <f t="shared" si="69"/>
        <v>0</v>
      </c>
      <c r="AL257" s="227">
        <f t="shared" si="70"/>
        <v>0</v>
      </c>
      <c r="AM257" s="227">
        <f t="shared" si="71"/>
        <v>0</v>
      </c>
      <c r="AN257" s="227">
        <f t="shared" si="72"/>
        <v>0</v>
      </c>
      <c r="AO257" s="261">
        <f t="shared" si="77"/>
        <v>0</v>
      </c>
    </row>
    <row r="258" spans="1:41" s="216" customFormat="1" ht="15.6">
      <c r="A258">
        <f t="shared" si="73"/>
        <v>33</v>
      </c>
      <c r="B258" s="191" t="str">
        <f>C258&amp;":"&amp;COUNTIF($C$6:C258,C258)</f>
        <v>33:1</v>
      </c>
      <c r="C258" s="148">
        <f t="shared" si="74"/>
        <v>33</v>
      </c>
      <c r="D258" s="262">
        <f>'model (2)'!D258</f>
        <v>1</v>
      </c>
      <c r="E258" s="262">
        <f>'model (2)'!E258</f>
        <v>1</v>
      </c>
      <c r="F258" s="262">
        <f>'model (2)'!F258</f>
        <v>1</v>
      </c>
      <c r="G258" s="262">
        <f>'model (2)'!G258</f>
        <v>1</v>
      </c>
      <c r="H258" s="262">
        <f>'model (2)'!H258</f>
        <v>1</v>
      </c>
      <c r="I258" s="262">
        <f>'model (2)'!I258</f>
        <v>2</v>
      </c>
      <c r="J258" s="262">
        <f>'model (2)'!J258</f>
        <v>1</v>
      </c>
      <c r="K258" s="262">
        <f>'model (2)'!K258</f>
        <v>2</v>
      </c>
      <c r="L258" s="262">
        <f>'model (2)'!L258</f>
        <v>1</v>
      </c>
      <c r="M258" s="262">
        <f>'model (2)'!M258</f>
        <v>2</v>
      </c>
      <c r="N258" s="262">
        <f>'model (2)'!N258</f>
        <v>0</v>
      </c>
      <c r="O258" s="262">
        <f>'model (2)'!O258</f>
        <v>5</v>
      </c>
      <c r="P258" s="262">
        <f>'model (2)'!P258</f>
        <v>1</v>
      </c>
      <c r="Q258" s="262">
        <f>'model (2)'!Q258</f>
        <v>5</v>
      </c>
      <c r="R258" s="262">
        <f>'model (2)'!R258</f>
        <v>2</v>
      </c>
      <c r="S258" s="262">
        <f>'model (2)'!S258</f>
        <v>7</v>
      </c>
      <c r="T258" s="263"/>
      <c r="V258" s="2">
        <v>253</v>
      </c>
      <c r="W258" s="1"/>
      <c r="X258" s="264">
        <f>Entry!U261</f>
        <v>0</v>
      </c>
      <c r="Y258" s="227">
        <f t="shared" si="75"/>
        <v>0</v>
      </c>
      <c r="Z258" s="227">
        <f t="shared" si="59"/>
        <v>0</v>
      </c>
      <c r="AA258" s="227">
        <f t="shared" si="60"/>
        <v>0</v>
      </c>
      <c r="AB258" s="227">
        <f t="shared" si="76"/>
        <v>0</v>
      </c>
      <c r="AC258" s="227">
        <f t="shared" si="61"/>
        <v>0</v>
      </c>
      <c r="AD258" s="227">
        <f t="shared" si="62"/>
        <v>0</v>
      </c>
      <c r="AE258" s="227">
        <f t="shared" si="63"/>
        <v>0</v>
      </c>
      <c r="AF258" s="227">
        <f t="shared" si="64"/>
        <v>0</v>
      </c>
      <c r="AG258" s="227">
        <f t="shared" si="65"/>
        <v>0</v>
      </c>
      <c r="AH258" s="227">
        <f t="shared" si="66"/>
        <v>0</v>
      </c>
      <c r="AI258" s="227">
        <f t="shared" si="67"/>
        <v>0</v>
      </c>
      <c r="AJ258" s="227">
        <f t="shared" si="68"/>
        <v>0</v>
      </c>
      <c r="AK258" s="227">
        <f t="shared" si="69"/>
        <v>0</v>
      </c>
      <c r="AL258" s="227">
        <f t="shared" si="70"/>
        <v>0</v>
      </c>
      <c r="AM258" s="227">
        <f t="shared" si="71"/>
        <v>0</v>
      </c>
      <c r="AN258" s="227">
        <f t="shared" si="72"/>
        <v>0</v>
      </c>
      <c r="AO258" s="261">
        <f t="shared" si="77"/>
        <v>0</v>
      </c>
    </row>
    <row r="259" spans="1:41" s="216" customFormat="1" ht="15.6">
      <c r="A259">
        <f t="shared" si="73"/>
        <v>70</v>
      </c>
      <c r="B259" s="191" t="str">
        <f>C259&amp;":"&amp;COUNTIF($C$6:C259,C259)</f>
        <v>70:6</v>
      </c>
      <c r="C259" s="148">
        <f t="shared" si="74"/>
        <v>70</v>
      </c>
      <c r="D259" s="262">
        <f>'model (2)'!D259</f>
        <v>1</v>
      </c>
      <c r="E259" s="262">
        <f>'model (2)'!E259</f>
        <v>1</v>
      </c>
      <c r="F259" s="262">
        <f>'model (2)'!F259</f>
        <v>2</v>
      </c>
      <c r="G259" s="262">
        <f>'model (2)'!G259</f>
        <v>2</v>
      </c>
      <c r="H259" s="262">
        <f>'model (2)'!H259</f>
        <v>2</v>
      </c>
      <c r="I259" s="262">
        <f>'model (2)'!I259</f>
        <v>1</v>
      </c>
      <c r="J259" s="262">
        <f>'model (2)'!J259</f>
        <v>1</v>
      </c>
      <c r="K259" s="262">
        <f>'model (2)'!K259</f>
        <v>2</v>
      </c>
      <c r="L259" s="262">
        <f>'model (2)'!L259</f>
        <v>2</v>
      </c>
      <c r="M259" s="262">
        <f>'model (2)'!M259</f>
        <v>2</v>
      </c>
      <c r="N259" s="262">
        <f>'model (2)'!N259</f>
        <v>5</v>
      </c>
      <c r="O259" s="262">
        <f>'model (2)'!O259</f>
        <v>7</v>
      </c>
      <c r="P259" s="262">
        <f>'model (2)'!P259</f>
        <v>14</v>
      </c>
      <c r="Q259" s="262">
        <f>'model (2)'!Q259</f>
        <v>14</v>
      </c>
      <c r="R259" s="262">
        <f>'model (2)'!R259</f>
        <v>7</v>
      </c>
      <c r="S259" s="262">
        <f>'model (2)'!S259</f>
        <v>7</v>
      </c>
      <c r="T259" s="263"/>
      <c r="V259" s="2">
        <v>254</v>
      </c>
      <c r="W259" s="1" t="str">
        <f>X259&amp;":"&amp;COUNTIF($X$6:X259,X259)</f>
        <v>0:17</v>
      </c>
      <c r="X259" s="264">
        <f>Entry!U262</f>
        <v>0</v>
      </c>
      <c r="Y259" s="227">
        <f t="shared" si="75"/>
        <v>0</v>
      </c>
      <c r="Z259" s="227">
        <f t="shared" si="59"/>
        <v>0</v>
      </c>
      <c r="AA259" s="227">
        <f t="shared" si="60"/>
        <v>0</v>
      </c>
      <c r="AB259" s="227">
        <f t="shared" si="76"/>
        <v>0</v>
      </c>
      <c r="AC259" s="227">
        <f t="shared" si="61"/>
        <v>0</v>
      </c>
      <c r="AD259" s="227">
        <f t="shared" si="62"/>
        <v>0</v>
      </c>
      <c r="AE259" s="227">
        <f t="shared" si="63"/>
        <v>0</v>
      </c>
      <c r="AF259" s="227">
        <f t="shared" si="64"/>
        <v>0</v>
      </c>
      <c r="AG259" s="227">
        <f t="shared" si="65"/>
        <v>0</v>
      </c>
      <c r="AH259" s="227">
        <f t="shared" si="66"/>
        <v>0</v>
      </c>
      <c r="AI259" s="227">
        <f t="shared" si="67"/>
        <v>0</v>
      </c>
      <c r="AJ259" s="227">
        <f t="shared" si="68"/>
        <v>0</v>
      </c>
      <c r="AK259" s="227">
        <f t="shared" si="69"/>
        <v>0</v>
      </c>
      <c r="AL259" s="227">
        <f t="shared" si="70"/>
        <v>0</v>
      </c>
      <c r="AM259" s="227">
        <f t="shared" si="71"/>
        <v>0</v>
      </c>
      <c r="AN259" s="227">
        <f t="shared" si="72"/>
        <v>0</v>
      </c>
      <c r="AO259" s="261">
        <f t="shared" si="77"/>
        <v>0</v>
      </c>
    </row>
    <row r="260" spans="1:41" s="216" customFormat="1" ht="15.6">
      <c r="A260">
        <f t="shared" si="73"/>
        <v>74</v>
      </c>
      <c r="B260" s="191" t="str">
        <f>C260&amp;":"&amp;COUNTIF($C$6:C260,C260)</f>
        <v>74:3</v>
      </c>
      <c r="C260" s="148">
        <f t="shared" si="74"/>
        <v>74</v>
      </c>
      <c r="D260" s="262">
        <f>'model (2)'!D260</f>
        <v>1</v>
      </c>
      <c r="E260" s="262">
        <f>'model (2)'!E260</f>
        <v>1</v>
      </c>
      <c r="F260" s="262">
        <f>'model (2)'!F260</f>
        <v>1</v>
      </c>
      <c r="G260" s="262">
        <f>'model (2)'!G260</f>
        <v>1</v>
      </c>
      <c r="H260" s="262">
        <f>'model (2)'!H260</f>
        <v>1</v>
      </c>
      <c r="I260" s="262">
        <f>'model (2)'!I260</f>
        <v>1</v>
      </c>
      <c r="J260" s="262">
        <f>'model (2)'!J260</f>
        <v>2</v>
      </c>
      <c r="K260" s="262">
        <f>'model (2)'!K260</f>
        <v>2</v>
      </c>
      <c r="L260" s="262">
        <f>'model (2)'!L260</f>
        <v>2</v>
      </c>
      <c r="M260" s="262">
        <f>'model (2)'!M260</f>
        <v>2</v>
      </c>
      <c r="N260" s="262">
        <f>'model (2)'!N260</f>
        <v>5</v>
      </c>
      <c r="O260" s="262">
        <f>'model (2)'!O260</f>
        <v>12</v>
      </c>
      <c r="P260" s="262">
        <f>'model (2)'!P260</f>
        <v>9</v>
      </c>
      <c r="Q260" s="262">
        <f>'model (2)'!Q260</f>
        <v>14</v>
      </c>
      <c r="R260" s="262">
        <f>'model (2)'!R260</f>
        <v>10</v>
      </c>
      <c r="S260" s="262">
        <f>'model (2)'!S260</f>
        <v>10</v>
      </c>
      <c r="T260" s="263"/>
      <c r="V260" s="2">
        <v>255</v>
      </c>
      <c r="W260" s="1" t="str">
        <f>X260&amp;":"&amp;COUNTIF($X$6:X260,X260)</f>
        <v>0:18</v>
      </c>
      <c r="X260" s="264">
        <f>Entry!U263</f>
        <v>0</v>
      </c>
      <c r="Y260" s="227">
        <f t="shared" si="75"/>
        <v>0</v>
      </c>
      <c r="Z260" s="227">
        <f t="shared" si="59"/>
        <v>0</v>
      </c>
      <c r="AA260" s="227">
        <f t="shared" si="60"/>
        <v>0</v>
      </c>
      <c r="AB260" s="227">
        <f t="shared" si="76"/>
        <v>0</v>
      </c>
      <c r="AC260" s="227">
        <f t="shared" si="61"/>
        <v>0</v>
      </c>
      <c r="AD260" s="227">
        <f t="shared" si="62"/>
        <v>0</v>
      </c>
      <c r="AE260" s="227">
        <f t="shared" si="63"/>
        <v>0</v>
      </c>
      <c r="AF260" s="227">
        <f t="shared" si="64"/>
        <v>0</v>
      </c>
      <c r="AG260" s="227">
        <f t="shared" si="65"/>
        <v>0</v>
      </c>
      <c r="AH260" s="227">
        <f t="shared" si="66"/>
        <v>0</v>
      </c>
      <c r="AI260" s="227">
        <f t="shared" si="67"/>
        <v>0</v>
      </c>
      <c r="AJ260" s="227">
        <f t="shared" si="68"/>
        <v>0</v>
      </c>
      <c r="AK260" s="227">
        <f t="shared" si="69"/>
        <v>0</v>
      </c>
      <c r="AL260" s="227">
        <f t="shared" si="70"/>
        <v>0</v>
      </c>
      <c r="AM260" s="227">
        <f t="shared" si="71"/>
        <v>0</v>
      </c>
      <c r="AN260" s="227">
        <f t="shared" si="72"/>
        <v>0</v>
      </c>
      <c r="AO260" s="261">
        <f t="shared" si="77"/>
        <v>0</v>
      </c>
    </row>
    <row r="261" spans="1:41" s="216" customFormat="1" ht="15.6">
      <c r="A261">
        <f t="shared" si="73"/>
        <v>74</v>
      </c>
      <c r="B261" s="191" t="str">
        <f>C261&amp;":"&amp;COUNTIF($C$6:C261,C261)</f>
        <v>74:4</v>
      </c>
      <c r="C261" s="148">
        <f t="shared" si="74"/>
        <v>74</v>
      </c>
      <c r="D261" s="262">
        <f>'model (2)'!D261</f>
        <v>1</v>
      </c>
      <c r="E261" s="262">
        <f>'model (2)'!E261</f>
        <v>1</v>
      </c>
      <c r="F261" s="262">
        <f>'model (2)'!F261</f>
        <v>1</v>
      </c>
      <c r="G261" s="262">
        <f>'model (2)'!G261</f>
        <v>1</v>
      </c>
      <c r="H261" s="262">
        <f>'model (2)'!H261</f>
        <v>1</v>
      </c>
      <c r="I261" s="262">
        <f>'model (2)'!I261</f>
        <v>1</v>
      </c>
      <c r="J261" s="262">
        <f>'model (2)'!J261</f>
        <v>2</v>
      </c>
      <c r="K261" s="262">
        <f>'model (2)'!K261</f>
        <v>2</v>
      </c>
      <c r="L261" s="262">
        <f>'model (2)'!L261</f>
        <v>1</v>
      </c>
      <c r="M261" s="262">
        <f>'model (2)'!M261</f>
        <v>1</v>
      </c>
      <c r="N261" s="262">
        <f>'model (2)'!N261</f>
        <v>10</v>
      </c>
      <c r="O261" s="262">
        <f>'model (2)'!O261</f>
        <v>10</v>
      </c>
      <c r="P261" s="262">
        <f>'model (2)'!P261</f>
        <v>8</v>
      </c>
      <c r="Q261" s="262">
        <f>'model (2)'!Q261</f>
        <v>10</v>
      </c>
      <c r="R261" s="262">
        <f>'model (2)'!R261</f>
        <v>10</v>
      </c>
      <c r="S261" s="262">
        <f>'model (2)'!S261</f>
        <v>14</v>
      </c>
      <c r="T261" s="263"/>
      <c r="V261" s="2">
        <v>256</v>
      </c>
      <c r="W261" s="1" t="str">
        <f>X261&amp;":"&amp;COUNTIF($X$6:X261,X261)</f>
        <v>0:19</v>
      </c>
      <c r="X261" s="264">
        <f>Entry!U264</f>
        <v>0</v>
      </c>
      <c r="Y261" s="227">
        <f t="shared" si="75"/>
        <v>0</v>
      </c>
      <c r="Z261" s="227">
        <f t="shared" si="59"/>
        <v>0</v>
      </c>
      <c r="AA261" s="227">
        <f t="shared" si="60"/>
        <v>0</v>
      </c>
      <c r="AB261" s="227">
        <f t="shared" si="76"/>
        <v>0</v>
      </c>
      <c r="AC261" s="227">
        <f t="shared" si="61"/>
        <v>0</v>
      </c>
      <c r="AD261" s="227">
        <f t="shared" si="62"/>
        <v>0</v>
      </c>
      <c r="AE261" s="227">
        <f t="shared" si="63"/>
        <v>0</v>
      </c>
      <c r="AF261" s="227">
        <f t="shared" si="64"/>
        <v>0</v>
      </c>
      <c r="AG261" s="227">
        <f t="shared" si="65"/>
        <v>0</v>
      </c>
      <c r="AH261" s="227">
        <f t="shared" si="66"/>
        <v>0</v>
      </c>
      <c r="AI261" s="227">
        <f t="shared" si="67"/>
        <v>0</v>
      </c>
      <c r="AJ261" s="227">
        <f t="shared" si="68"/>
        <v>0</v>
      </c>
      <c r="AK261" s="227">
        <f t="shared" si="69"/>
        <v>0</v>
      </c>
      <c r="AL261" s="227">
        <f t="shared" si="70"/>
        <v>0</v>
      </c>
      <c r="AM261" s="227">
        <f t="shared" si="71"/>
        <v>0</v>
      </c>
      <c r="AN261" s="227">
        <f t="shared" si="72"/>
        <v>0</v>
      </c>
      <c r="AO261" s="261">
        <f t="shared" si="77"/>
        <v>0</v>
      </c>
    </row>
    <row r="262" spans="1:41" s="216" customFormat="1" ht="15.6">
      <c r="A262">
        <f t="shared" si="73"/>
        <v>52</v>
      </c>
      <c r="B262" s="191" t="str">
        <f>C262&amp;":"&amp;COUNTIF($C$6:C262,C262)</f>
        <v>52:7</v>
      </c>
      <c r="C262" s="148">
        <f t="shared" si="74"/>
        <v>52</v>
      </c>
      <c r="D262" s="262">
        <f>'model (2)'!D262</f>
        <v>1</v>
      </c>
      <c r="E262" s="262">
        <f>'model (2)'!E262</f>
        <v>1</v>
      </c>
      <c r="F262" s="262">
        <f>'model (2)'!F262</f>
        <v>2</v>
      </c>
      <c r="G262" s="262">
        <f>'model (2)'!G262</f>
        <v>1</v>
      </c>
      <c r="H262" s="262">
        <f>'model (2)'!H262</f>
        <v>2</v>
      </c>
      <c r="I262" s="262">
        <f>'model (2)'!I262</f>
        <v>1</v>
      </c>
      <c r="J262" s="262">
        <f>'model (2)'!J262</f>
        <v>2</v>
      </c>
      <c r="K262" s="262">
        <f>'model (2)'!K262</f>
        <v>2</v>
      </c>
      <c r="L262" s="262">
        <f>'model (2)'!L262</f>
        <v>2</v>
      </c>
      <c r="M262" s="262">
        <f>'model (2)'!M262</f>
        <v>1</v>
      </c>
      <c r="N262" s="262">
        <f>'model (2)'!N262</f>
        <v>0</v>
      </c>
      <c r="O262" s="262">
        <f>'model (2)'!O262</f>
        <v>9</v>
      </c>
      <c r="P262" s="262">
        <f>'model (2)'!P262</f>
        <v>7</v>
      </c>
      <c r="Q262" s="262">
        <f>'model (2)'!Q262</f>
        <v>12</v>
      </c>
      <c r="R262" s="262">
        <f>'model (2)'!R262</f>
        <v>2</v>
      </c>
      <c r="S262" s="262">
        <f>'model (2)'!S262</f>
        <v>7</v>
      </c>
      <c r="T262" s="263"/>
      <c r="V262" s="2">
        <v>257</v>
      </c>
      <c r="W262" s="1" t="str">
        <f>X262&amp;":"&amp;COUNTIF($X$6:X262,X262)</f>
        <v>0:20</v>
      </c>
      <c r="X262" s="264">
        <f>Entry!U265</f>
        <v>0</v>
      </c>
      <c r="Y262" s="227">
        <f t="shared" si="75"/>
        <v>0</v>
      </c>
      <c r="Z262" s="227">
        <f t="shared" ref="Z262:Z325" si="78">IFERROR(VLOOKUP($W262,$B$6:$S$3008,4,FALSE),VLOOKUP($X262,$C$6:$S$3008,3,FALSE))</f>
        <v>0</v>
      </c>
      <c r="AA262" s="227">
        <f t="shared" ref="AA262:AA325" si="79">IFERROR(VLOOKUP($W262,$B$6:$S$3008,5,FALSE),VLOOKUP($X262,$C$6:$S$3008,4,FALSE))</f>
        <v>0</v>
      </c>
      <c r="AB262" s="227">
        <f t="shared" si="76"/>
        <v>0</v>
      </c>
      <c r="AC262" s="227">
        <f t="shared" ref="AC262:AC325" si="80">IFERROR(VLOOKUP($W262,$B$6:$S$3008,7,FALSE),VLOOKUP($X262,$C$6:$S$3008,6,FALSE))</f>
        <v>0</v>
      </c>
      <c r="AD262" s="227">
        <f t="shared" ref="AD262:AD325" si="81">IFERROR(VLOOKUP($W262,$B$6:$S$3008,8,FALSE),VLOOKUP($X262,$C$6:$S$3008,7,FALSE))</f>
        <v>0</v>
      </c>
      <c r="AE262" s="227">
        <f t="shared" ref="AE262:AE325" si="82">IFERROR(VLOOKUP($W262,$B$6:$S$3008,9,FALSE),VLOOKUP($X262,$C$6:$S$3008,8,FALSE))</f>
        <v>0</v>
      </c>
      <c r="AF262" s="227">
        <f t="shared" ref="AF262:AF325" si="83">IFERROR(VLOOKUP($W262,$B$6:$S$3008,10,FALSE),VLOOKUP($X262,$C$6:$S$3008,9,FALSE))</f>
        <v>0</v>
      </c>
      <c r="AG262" s="227">
        <f t="shared" ref="AG262:AG325" si="84">IFERROR(VLOOKUP($W262,$B$6:$S$3008,11,FALSE),VLOOKUP($X262,$C$6:$S$3008,10,FALSE))</f>
        <v>0</v>
      </c>
      <c r="AH262" s="227">
        <f t="shared" ref="AH262:AH325" si="85">IFERROR(VLOOKUP($W262,$B$6:$S$3008,12,FALSE),VLOOKUP($X262,$C$6:$S$3008,11,FALSE))</f>
        <v>0</v>
      </c>
      <c r="AI262" s="227">
        <f t="shared" ref="AI262:AI325" si="86">IFERROR(VLOOKUP($W262,$B$6:$S$3008,13,FALSE),VLOOKUP($X262,$C$6:$S$3008,12,FALSE))</f>
        <v>0</v>
      </c>
      <c r="AJ262" s="227">
        <f t="shared" ref="AJ262:AJ325" si="87">IFERROR(VLOOKUP($W262,$B$6:$S$3008,14,FALSE),VLOOKUP($X262,$C$6:$S$3008,13,FALSE))</f>
        <v>0</v>
      </c>
      <c r="AK262" s="227">
        <f t="shared" ref="AK262:AK325" si="88">IFERROR(VLOOKUP($W262,$B$6:$S$3008,15,FALSE),VLOOKUP($X262,$C$6:$S$3008,14,FALSE))</f>
        <v>0</v>
      </c>
      <c r="AL262" s="227">
        <f t="shared" ref="AL262:AL325" si="89">IFERROR(VLOOKUP($W262,$B$6:$S$3008,16,FALSE),VLOOKUP($X262,$C$6:$S$3008,15,FALSE))</f>
        <v>0</v>
      </c>
      <c r="AM262" s="227">
        <f t="shared" ref="AM262:AM325" si="90">IFERROR(VLOOKUP($W262,$B$6:$S$3008,17,FALSE),VLOOKUP($X262,$C$6:$S$3008,16,FALSE))</f>
        <v>0</v>
      </c>
      <c r="AN262" s="227">
        <f t="shared" ref="AN262:AN325" si="91">IFERROR(VLOOKUP($W262,$B$6:$S$3008,18,FALSE),VLOOKUP($X262,$C$6:$S$3008,17,FALSE))</f>
        <v>0</v>
      </c>
      <c r="AO262" s="261">
        <f t="shared" si="77"/>
        <v>0</v>
      </c>
    </row>
    <row r="263" spans="1:41" s="216" customFormat="1" ht="15.6">
      <c r="A263">
        <f t="shared" ref="A263:A326" si="92">SUM(D263:S263)</f>
        <v>52</v>
      </c>
      <c r="B263" s="191" t="str">
        <f>C263&amp;":"&amp;COUNTIF($C$6:C263,C263)</f>
        <v>52:8</v>
      </c>
      <c r="C263" s="148">
        <f t="shared" ref="C263:C326" si="93">SUM(D263:S263)</f>
        <v>52</v>
      </c>
      <c r="D263" s="262">
        <f>'model (2)'!D263</f>
        <v>2</v>
      </c>
      <c r="E263" s="262">
        <f>'model (2)'!E263</f>
        <v>2</v>
      </c>
      <c r="F263" s="262">
        <f>'model (2)'!F263</f>
        <v>1</v>
      </c>
      <c r="G263" s="262">
        <f>'model (2)'!G263</f>
        <v>2</v>
      </c>
      <c r="H263" s="262">
        <f>'model (2)'!H263</f>
        <v>1</v>
      </c>
      <c r="I263" s="262">
        <f>'model (2)'!I263</f>
        <v>2</v>
      </c>
      <c r="J263" s="262">
        <f>'model (2)'!J263</f>
        <v>2</v>
      </c>
      <c r="K263" s="262">
        <f>'model (2)'!K263</f>
        <v>1</v>
      </c>
      <c r="L263" s="262">
        <f>'model (2)'!L263</f>
        <v>2</v>
      </c>
      <c r="M263" s="262">
        <f>'model (2)'!M263</f>
        <v>2</v>
      </c>
      <c r="N263" s="262">
        <f>'model (2)'!N263</f>
        <v>4</v>
      </c>
      <c r="O263" s="262">
        <f>'model (2)'!O263</f>
        <v>4</v>
      </c>
      <c r="P263" s="262">
        <f>'model (2)'!P263</f>
        <v>7</v>
      </c>
      <c r="Q263" s="262">
        <f>'model (2)'!Q263</f>
        <v>5</v>
      </c>
      <c r="R263" s="262">
        <f>'model (2)'!R263</f>
        <v>6</v>
      </c>
      <c r="S263" s="262">
        <f>'model (2)'!S263</f>
        <v>9</v>
      </c>
      <c r="T263" s="263"/>
      <c r="V263" s="2">
        <v>258</v>
      </c>
      <c r="W263" s="1" t="str">
        <f>X263&amp;":"&amp;COUNTIF($X$6:X263,X263)</f>
        <v>0:21</v>
      </c>
      <c r="X263" s="264">
        <f>Entry!U266</f>
        <v>0</v>
      </c>
      <c r="Y263" s="227">
        <f t="shared" ref="Y263:Y326" si="94">IFERROR(VLOOKUP($W263,$B$6:$S$3008,3,FALSE),VLOOKUP($X263,$C$6:$S$3008,2,FALSE))</f>
        <v>0</v>
      </c>
      <c r="Z263" s="227">
        <f t="shared" si="78"/>
        <v>0</v>
      </c>
      <c r="AA263" s="227">
        <f t="shared" si="79"/>
        <v>0</v>
      </c>
      <c r="AB263" s="227">
        <f t="shared" si="76"/>
        <v>0</v>
      </c>
      <c r="AC263" s="227">
        <f t="shared" si="80"/>
        <v>0</v>
      </c>
      <c r="AD263" s="227">
        <f t="shared" si="81"/>
        <v>0</v>
      </c>
      <c r="AE263" s="227">
        <f t="shared" si="82"/>
        <v>0</v>
      </c>
      <c r="AF263" s="227">
        <f t="shared" si="83"/>
        <v>0</v>
      </c>
      <c r="AG263" s="227">
        <f t="shared" si="84"/>
        <v>0</v>
      </c>
      <c r="AH263" s="227">
        <f t="shared" si="85"/>
        <v>0</v>
      </c>
      <c r="AI263" s="227">
        <f t="shared" si="86"/>
        <v>0</v>
      </c>
      <c r="AJ263" s="227">
        <f t="shared" si="87"/>
        <v>0</v>
      </c>
      <c r="AK263" s="227">
        <f t="shared" si="88"/>
        <v>0</v>
      </c>
      <c r="AL263" s="227">
        <f t="shared" si="89"/>
        <v>0</v>
      </c>
      <c r="AM263" s="227">
        <f t="shared" si="90"/>
        <v>0</v>
      </c>
      <c r="AN263" s="227">
        <f t="shared" si="91"/>
        <v>0</v>
      </c>
      <c r="AO263" s="261">
        <f t="shared" si="77"/>
        <v>0</v>
      </c>
    </row>
    <row r="264" spans="1:41" s="216" customFormat="1" ht="15.6">
      <c r="A264">
        <f t="shared" si="92"/>
        <v>71</v>
      </c>
      <c r="B264" s="191" t="str">
        <f>C264&amp;":"&amp;COUNTIF($C$6:C264,C264)</f>
        <v>71:6</v>
      </c>
      <c r="C264" s="148">
        <f t="shared" si="93"/>
        <v>71</v>
      </c>
      <c r="D264" s="262">
        <f>'model (2)'!D264</f>
        <v>2</v>
      </c>
      <c r="E264" s="262">
        <f>'model (2)'!E264</f>
        <v>1</v>
      </c>
      <c r="F264" s="262">
        <f>'model (2)'!F264</f>
        <v>2</v>
      </c>
      <c r="G264" s="262">
        <f>'model (2)'!G264</f>
        <v>1</v>
      </c>
      <c r="H264" s="262">
        <f>'model (2)'!H264</f>
        <v>2</v>
      </c>
      <c r="I264" s="262">
        <f>'model (2)'!I264</f>
        <v>1</v>
      </c>
      <c r="J264" s="262">
        <f>'model (2)'!J264</f>
        <v>1</v>
      </c>
      <c r="K264" s="262">
        <f>'model (2)'!K264</f>
        <v>1</v>
      </c>
      <c r="L264" s="262">
        <f>'model (2)'!L264</f>
        <v>1</v>
      </c>
      <c r="M264" s="262">
        <f>'model (2)'!M264</f>
        <v>1</v>
      </c>
      <c r="N264" s="262">
        <f>'model (2)'!N264</f>
        <v>7</v>
      </c>
      <c r="O264" s="262">
        <f>'model (2)'!O264</f>
        <v>11</v>
      </c>
      <c r="P264" s="262">
        <f>'model (2)'!P264</f>
        <v>13</v>
      </c>
      <c r="Q264" s="262">
        <f>'model (2)'!Q264</f>
        <v>8</v>
      </c>
      <c r="R264" s="262">
        <f>'model (2)'!R264</f>
        <v>9</v>
      </c>
      <c r="S264" s="262">
        <f>'model (2)'!S264</f>
        <v>10</v>
      </c>
      <c r="T264" s="263"/>
      <c r="V264" s="2">
        <v>259</v>
      </c>
      <c r="W264" s="1" t="str">
        <f>X264&amp;":"&amp;COUNTIF($X$6:X264,X264)</f>
        <v>0:22</v>
      </c>
      <c r="X264" s="264">
        <f>Entry!U267</f>
        <v>0</v>
      </c>
      <c r="Y264" s="227">
        <f t="shared" si="94"/>
        <v>0</v>
      </c>
      <c r="Z264" s="227">
        <f t="shared" si="78"/>
        <v>0</v>
      </c>
      <c r="AA264" s="227">
        <f t="shared" si="79"/>
        <v>0</v>
      </c>
      <c r="AB264" s="227">
        <f t="shared" si="76"/>
        <v>0</v>
      </c>
      <c r="AC264" s="227">
        <f t="shared" si="80"/>
        <v>0</v>
      </c>
      <c r="AD264" s="227">
        <f t="shared" si="81"/>
        <v>0</v>
      </c>
      <c r="AE264" s="227">
        <f t="shared" si="82"/>
        <v>0</v>
      </c>
      <c r="AF264" s="227">
        <f t="shared" si="83"/>
        <v>0</v>
      </c>
      <c r="AG264" s="227">
        <f t="shared" si="84"/>
        <v>0</v>
      </c>
      <c r="AH264" s="227">
        <f t="shared" si="85"/>
        <v>0</v>
      </c>
      <c r="AI264" s="227">
        <f t="shared" si="86"/>
        <v>0</v>
      </c>
      <c r="AJ264" s="227">
        <f t="shared" si="87"/>
        <v>0</v>
      </c>
      <c r="AK264" s="227">
        <f t="shared" si="88"/>
        <v>0</v>
      </c>
      <c r="AL264" s="227">
        <f t="shared" si="89"/>
        <v>0</v>
      </c>
      <c r="AM264" s="227">
        <f t="shared" si="90"/>
        <v>0</v>
      </c>
      <c r="AN264" s="227">
        <f t="shared" si="91"/>
        <v>0</v>
      </c>
      <c r="AO264" s="261">
        <f t="shared" si="77"/>
        <v>0</v>
      </c>
    </row>
    <row r="265" spans="1:41" s="216" customFormat="1" ht="15.6">
      <c r="A265">
        <f t="shared" si="92"/>
        <v>66</v>
      </c>
      <c r="B265" s="191" t="str">
        <f>C265&amp;":"&amp;COUNTIF($C$6:C265,C265)</f>
        <v>66:5</v>
      </c>
      <c r="C265" s="148">
        <f t="shared" si="93"/>
        <v>66</v>
      </c>
      <c r="D265" s="262">
        <f>'model (2)'!D265</f>
        <v>1</v>
      </c>
      <c r="E265" s="262">
        <f>'model (2)'!E265</f>
        <v>1</v>
      </c>
      <c r="F265" s="262">
        <f>'model (2)'!F265</f>
        <v>1</v>
      </c>
      <c r="G265" s="262">
        <f>'model (2)'!G265</f>
        <v>1</v>
      </c>
      <c r="H265" s="262">
        <f>'model (2)'!H265</f>
        <v>1</v>
      </c>
      <c r="I265" s="262">
        <f>'model (2)'!I265</f>
        <v>1</v>
      </c>
      <c r="J265" s="262">
        <f>'model (2)'!J265</f>
        <v>2</v>
      </c>
      <c r="K265" s="262">
        <f>'model (2)'!K265</f>
        <v>2</v>
      </c>
      <c r="L265" s="262">
        <f>'model (2)'!L265</f>
        <v>2</v>
      </c>
      <c r="M265" s="262">
        <f>'model (2)'!M265</f>
        <v>2</v>
      </c>
      <c r="N265" s="262">
        <f>'model (2)'!N265</f>
        <v>9</v>
      </c>
      <c r="O265" s="262">
        <f>'model (2)'!O265</f>
        <v>9</v>
      </c>
      <c r="P265" s="262">
        <f>'model (2)'!P265</f>
        <v>12</v>
      </c>
      <c r="Q265" s="262">
        <f>'model (2)'!Q265</f>
        <v>7</v>
      </c>
      <c r="R265" s="262">
        <f>'model (2)'!R265</f>
        <v>8</v>
      </c>
      <c r="S265" s="262">
        <f>'model (2)'!S265</f>
        <v>7</v>
      </c>
      <c r="T265" s="263"/>
      <c r="V265" s="2">
        <v>260</v>
      </c>
      <c r="W265" s="1" t="str">
        <f>X265&amp;":"&amp;COUNTIF($X$6:X265,X265)</f>
        <v>0:23</v>
      </c>
      <c r="X265" s="264">
        <f>Entry!U268</f>
        <v>0</v>
      </c>
      <c r="Y265" s="227">
        <f t="shared" si="94"/>
        <v>0</v>
      </c>
      <c r="Z265" s="227">
        <f t="shared" si="78"/>
        <v>0</v>
      </c>
      <c r="AA265" s="227">
        <f t="shared" si="79"/>
        <v>0</v>
      </c>
      <c r="AB265" s="227">
        <f t="shared" si="76"/>
        <v>0</v>
      </c>
      <c r="AC265" s="227">
        <f t="shared" si="80"/>
        <v>0</v>
      </c>
      <c r="AD265" s="227">
        <f t="shared" si="81"/>
        <v>0</v>
      </c>
      <c r="AE265" s="227">
        <f t="shared" si="82"/>
        <v>0</v>
      </c>
      <c r="AF265" s="227">
        <f t="shared" si="83"/>
        <v>0</v>
      </c>
      <c r="AG265" s="227">
        <f t="shared" si="84"/>
        <v>0</v>
      </c>
      <c r="AH265" s="227">
        <f t="shared" si="85"/>
        <v>0</v>
      </c>
      <c r="AI265" s="227">
        <f t="shared" si="86"/>
        <v>0</v>
      </c>
      <c r="AJ265" s="227">
        <f t="shared" si="87"/>
        <v>0</v>
      </c>
      <c r="AK265" s="227">
        <f t="shared" si="88"/>
        <v>0</v>
      </c>
      <c r="AL265" s="227">
        <f t="shared" si="89"/>
        <v>0</v>
      </c>
      <c r="AM265" s="227">
        <f t="shared" si="90"/>
        <v>0</v>
      </c>
      <c r="AN265" s="227">
        <f t="shared" si="91"/>
        <v>0</v>
      </c>
      <c r="AO265" s="261">
        <f t="shared" si="77"/>
        <v>0</v>
      </c>
    </row>
    <row r="266" spans="1:41" s="216" customFormat="1" ht="15.6">
      <c r="A266">
        <f t="shared" si="92"/>
        <v>75</v>
      </c>
      <c r="B266" s="191" t="str">
        <f>C266&amp;":"&amp;COUNTIF($C$6:C266,C266)</f>
        <v>75:5</v>
      </c>
      <c r="C266" s="148">
        <f t="shared" si="93"/>
        <v>75</v>
      </c>
      <c r="D266" s="262">
        <f>'model (2)'!D266</f>
        <v>1</v>
      </c>
      <c r="E266" s="262">
        <f>'model (2)'!E266</f>
        <v>1</v>
      </c>
      <c r="F266" s="262">
        <f>'model (2)'!F266</f>
        <v>2</v>
      </c>
      <c r="G266" s="262">
        <f>'model (2)'!G266</f>
        <v>1</v>
      </c>
      <c r="H266" s="262">
        <f>'model (2)'!H266</f>
        <v>1</v>
      </c>
      <c r="I266" s="262">
        <f>'model (2)'!I266</f>
        <v>1</v>
      </c>
      <c r="J266" s="262">
        <f>'model (2)'!J266</f>
        <v>1</v>
      </c>
      <c r="K266" s="262">
        <f>'model (2)'!K266</f>
        <v>1</v>
      </c>
      <c r="L266" s="262">
        <f>'model (2)'!L266</f>
        <v>1</v>
      </c>
      <c r="M266" s="262">
        <f>'model (2)'!M266</f>
        <v>2</v>
      </c>
      <c r="N266" s="262">
        <f>'model (2)'!N266</f>
        <v>10</v>
      </c>
      <c r="O266" s="262">
        <f>'model (2)'!O266</f>
        <v>9</v>
      </c>
      <c r="P266" s="262">
        <f>'model (2)'!P266</f>
        <v>11</v>
      </c>
      <c r="Q266" s="262">
        <f>'model (2)'!Q266</f>
        <v>9</v>
      </c>
      <c r="R266" s="262">
        <f>'model (2)'!R266</f>
        <v>14</v>
      </c>
      <c r="S266" s="262">
        <f>'model (2)'!S266</f>
        <v>10</v>
      </c>
      <c r="T266" s="263"/>
      <c r="V266" s="2">
        <v>261</v>
      </c>
      <c r="W266" s="1" t="str">
        <f>X266&amp;":"&amp;COUNTIF($X$6:X266,X266)</f>
        <v>0:24</v>
      </c>
      <c r="X266" s="264">
        <f>Entry!U269</f>
        <v>0</v>
      </c>
      <c r="Y266" s="227">
        <f t="shared" si="94"/>
        <v>0</v>
      </c>
      <c r="Z266" s="227">
        <f t="shared" si="78"/>
        <v>0</v>
      </c>
      <c r="AA266" s="227">
        <f t="shared" si="79"/>
        <v>0</v>
      </c>
      <c r="AB266" s="227">
        <f t="shared" si="76"/>
        <v>0</v>
      </c>
      <c r="AC266" s="227">
        <f t="shared" si="80"/>
        <v>0</v>
      </c>
      <c r="AD266" s="227">
        <f t="shared" si="81"/>
        <v>0</v>
      </c>
      <c r="AE266" s="227">
        <f t="shared" si="82"/>
        <v>0</v>
      </c>
      <c r="AF266" s="227">
        <f t="shared" si="83"/>
        <v>0</v>
      </c>
      <c r="AG266" s="227">
        <f t="shared" si="84"/>
        <v>0</v>
      </c>
      <c r="AH266" s="227">
        <f t="shared" si="85"/>
        <v>0</v>
      </c>
      <c r="AI266" s="227">
        <f t="shared" si="86"/>
        <v>0</v>
      </c>
      <c r="AJ266" s="227">
        <f t="shared" si="87"/>
        <v>0</v>
      </c>
      <c r="AK266" s="227">
        <f t="shared" si="88"/>
        <v>0</v>
      </c>
      <c r="AL266" s="227">
        <f t="shared" si="89"/>
        <v>0</v>
      </c>
      <c r="AM266" s="227">
        <f t="shared" si="90"/>
        <v>0</v>
      </c>
      <c r="AN266" s="227">
        <f t="shared" si="91"/>
        <v>0</v>
      </c>
      <c r="AO266" s="261">
        <f t="shared" si="77"/>
        <v>0</v>
      </c>
    </row>
    <row r="267" spans="1:41" s="216" customFormat="1" ht="15.6">
      <c r="A267">
        <f t="shared" si="92"/>
        <v>55</v>
      </c>
      <c r="B267" s="191" t="str">
        <f>C267&amp;":"&amp;COUNTIF($C$6:C267,C267)</f>
        <v>55:12</v>
      </c>
      <c r="C267" s="148">
        <f t="shared" si="93"/>
        <v>55</v>
      </c>
      <c r="D267" s="262">
        <f>'model (2)'!D267</f>
        <v>1</v>
      </c>
      <c r="E267" s="262">
        <f>'model (2)'!E267</f>
        <v>1</v>
      </c>
      <c r="F267" s="262">
        <f>'model (2)'!F267</f>
        <v>1</v>
      </c>
      <c r="G267" s="262">
        <f>'model (2)'!G267</f>
        <v>1</v>
      </c>
      <c r="H267" s="262">
        <f>'model (2)'!H267</f>
        <v>2</v>
      </c>
      <c r="I267" s="262">
        <f>'model (2)'!I267</f>
        <v>1</v>
      </c>
      <c r="J267" s="262">
        <f>'model (2)'!J267</f>
        <v>2</v>
      </c>
      <c r="K267" s="262">
        <f>'model (2)'!K267</f>
        <v>1</v>
      </c>
      <c r="L267" s="262">
        <f>'model (2)'!L267</f>
        <v>2</v>
      </c>
      <c r="M267" s="262">
        <f>'model (2)'!M267</f>
        <v>2</v>
      </c>
      <c r="N267" s="262">
        <f>'model (2)'!N267</f>
        <v>0</v>
      </c>
      <c r="O267" s="262">
        <f>'model (2)'!O267</f>
        <v>9</v>
      </c>
      <c r="P267" s="262">
        <f>'model (2)'!P267</f>
        <v>12</v>
      </c>
      <c r="Q267" s="262">
        <f>'model (2)'!Q267</f>
        <v>11</v>
      </c>
      <c r="R267" s="262">
        <f>'model (2)'!R267</f>
        <v>4</v>
      </c>
      <c r="S267" s="262">
        <f>'model (2)'!S267</f>
        <v>5</v>
      </c>
      <c r="T267" s="263"/>
      <c r="V267" s="2">
        <v>262</v>
      </c>
      <c r="W267" s="1" t="str">
        <f>X267&amp;":"&amp;COUNTIF($X$6:X267,X267)</f>
        <v>0:25</v>
      </c>
      <c r="X267" s="264">
        <f>Entry!U270</f>
        <v>0</v>
      </c>
      <c r="Y267" s="227">
        <f t="shared" si="94"/>
        <v>0</v>
      </c>
      <c r="Z267" s="227">
        <f t="shared" si="78"/>
        <v>0</v>
      </c>
      <c r="AA267" s="227">
        <f t="shared" si="79"/>
        <v>0</v>
      </c>
      <c r="AB267" s="227">
        <f t="shared" si="76"/>
        <v>0</v>
      </c>
      <c r="AC267" s="227">
        <f t="shared" si="80"/>
        <v>0</v>
      </c>
      <c r="AD267" s="227">
        <f t="shared" si="81"/>
        <v>0</v>
      </c>
      <c r="AE267" s="227">
        <f t="shared" si="82"/>
        <v>0</v>
      </c>
      <c r="AF267" s="227">
        <f t="shared" si="83"/>
        <v>0</v>
      </c>
      <c r="AG267" s="227">
        <f t="shared" si="84"/>
        <v>0</v>
      </c>
      <c r="AH267" s="227">
        <f t="shared" si="85"/>
        <v>0</v>
      </c>
      <c r="AI267" s="227">
        <f t="shared" si="86"/>
        <v>0</v>
      </c>
      <c r="AJ267" s="227">
        <f t="shared" si="87"/>
        <v>0</v>
      </c>
      <c r="AK267" s="227">
        <f t="shared" si="88"/>
        <v>0</v>
      </c>
      <c r="AL267" s="227">
        <f t="shared" si="89"/>
        <v>0</v>
      </c>
      <c r="AM267" s="227">
        <f t="shared" si="90"/>
        <v>0</v>
      </c>
      <c r="AN267" s="227">
        <f t="shared" si="91"/>
        <v>0</v>
      </c>
      <c r="AO267" s="261">
        <f t="shared" si="77"/>
        <v>0</v>
      </c>
    </row>
    <row r="268" spans="1:41" s="216" customFormat="1" ht="15.6">
      <c r="A268">
        <f t="shared" si="92"/>
        <v>44</v>
      </c>
      <c r="B268" s="191" t="str">
        <f>C268&amp;":"&amp;COUNTIF($C$6:C268,C268)</f>
        <v>44:3</v>
      </c>
      <c r="C268" s="148">
        <f t="shared" si="93"/>
        <v>44</v>
      </c>
      <c r="D268" s="262">
        <f>'model (2)'!D268</f>
        <v>2</v>
      </c>
      <c r="E268" s="262">
        <f>'model (2)'!E268</f>
        <v>2</v>
      </c>
      <c r="F268" s="262">
        <f>'model (2)'!F268</f>
        <v>2</v>
      </c>
      <c r="G268" s="262">
        <f>'model (2)'!G268</f>
        <v>1</v>
      </c>
      <c r="H268" s="262">
        <f>'model (2)'!H268</f>
        <v>1</v>
      </c>
      <c r="I268" s="262">
        <f>'model (2)'!I268</f>
        <v>1</v>
      </c>
      <c r="J268" s="262">
        <f>'model (2)'!J268</f>
        <v>2</v>
      </c>
      <c r="K268" s="262">
        <f>'model (2)'!K268</f>
        <v>1</v>
      </c>
      <c r="L268" s="262">
        <f>'model (2)'!L268</f>
        <v>2</v>
      </c>
      <c r="M268" s="262">
        <f>'model (2)'!M268</f>
        <v>2</v>
      </c>
      <c r="N268" s="262">
        <f>'model (2)'!N268</f>
        <v>6</v>
      </c>
      <c r="O268" s="262">
        <f>'model (2)'!O268</f>
        <v>10</v>
      </c>
      <c r="P268" s="262">
        <f>'model (2)'!P268</f>
        <v>3</v>
      </c>
      <c r="Q268" s="262">
        <f>'model (2)'!Q268</f>
        <v>5</v>
      </c>
      <c r="R268" s="262">
        <f>'model (2)'!R268</f>
        <v>3</v>
      </c>
      <c r="S268" s="262">
        <f>'model (2)'!S268</f>
        <v>1</v>
      </c>
      <c r="T268" s="263"/>
      <c r="V268" s="2">
        <v>263</v>
      </c>
      <c r="W268" s="1"/>
      <c r="X268" s="264">
        <f>Entry!U271</f>
        <v>0</v>
      </c>
      <c r="Y268" s="227">
        <f t="shared" si="94"/>
        <v>0</v>
      </c>
      <c r="Z268" s="227">
        <f t="shared" si="78"/>
        <v>0</v>
      </c>
      <c r="AA268" s="227">
        <f t="shared" si="79"/>
        <v>0</v>
      </c>
      <c r="AB268" s="227">
        <f t="shared" si="76"/>
        <v>0</v>
      </c>
      <c r="AC268" s="227">
        <f t="shared" si="80"/>
        <v>0</v>
      </c>
      <c r="AD268" s="227">
        <f t="shared" si="81"/>
        <v>0</v>
      </c>
      <c r="AE268" s="227">
        <f t="shared" si="82"/>
        <v>0</v>
      </c>
      <c r="AF268" s="227">
        <f t="shared" si="83"/>
        <v>0</v>
      </c>
      <c r="AG268" s="227">
        <f t="shared" si="84"/>
        <v>0</v>
      </c>
      <c r="AH268" s="227">
        <f t="shared" si="85"/>
        <v>0</v>
      </c>
      <c r="AI268" s="227">
        <f t="shared" si="86"/>
        <v>0</v>
      </c>
      <c r="AJ268" s="227">
        <f t="shared" si="87"/>
        <v>0</v>
      </c>
      <c r="AK268" s="227">
        <f t="shared" si="88"/>
        <v>0</v>
      </c>
      <c r="AL268" s="227">
        <f t="shared" si="89"/>
        <v>0</v>
      </c>
      <c r="AM268" s="227">
        <f t="shared" si="90"/>
        <v>0</v>
      </c>
      <c r="AN268" s="227">
        <f t="shared" si="91"/>
        <v>0</v>
      </c>
      <c r="AO268" s="261">
        <f t="shared" si="77"/>
        <v>0</v>
      </c>
    </row>
    <row r="269" spans="1:41" s="216" customFormat="1" ht="15.6">
      <c r="A269">
        <f t="shared" si="92"/>
        <v>80</v>
      </c>
      <c r="B269" s="191" t="str">
        <f>C269&amp;":"&amp;COUNTIF($C$6:C269,C269)</f>
        <v>80:4</v>
      </c>
      <c r="C269" s="148">
        <f t="shared" si="93"/>
        <v>80</v>
      </c>
      <c r="D269" s="262">
        <f>'model (2)'!D269</f>
        <v>1</v>
      </c>
      <c r="E269" s="262">
        <f>'model (2)'!E269</f>
        <v>2</v>
      </c>
      <c r="F269" s="262">
        <f>'model (2)'!F269</f>
        <v>1</v>
      </c>
      <c r="G269" s="262">
        <f>'model (2)'!G269</f>
        <v>2</v>
      </c>
      <c r="H269" s="262">
        <f>'model (2)'!H269</f>
        <v>1</v>
      </c>
      <c r="I269" s="262">
        <f>'model (2)'!I269</f>
        <v>2</v>
      </c>
      <c r="J269" s="262">
        <f>'model (2)'!J269</f>
        <v>1</v>
      </c>
      <c r="K269" s="262">
        <f>'model (2)'!K269</f>
        <v>2</v>
      </c>
      <c r="L269" s="262">
        <f>'model (2)'!L269</f>
        <v>2</v>
      </c>
      <c r="M269" s="262">
        <f>'model (2)'!M269</f>
        <v>2</v>
      </c>
      <c r="N269" s="262">
        <f>'model (2)'!N269</f>
        <v>7</v>
      </c>
      <c r="O269" s="262">
        <f>'model (2)'!O269</f>
        <v>12</v>
      </c>
      <c r="P269" s="262">
        <f>'model (2)'!P269</f>
        <v>13</v>
      </c>
      <c r="Q269" s="262">
        <f>'model (2)'!Q269</f>
        <v>12</v>
      </c>
      <c r="R269" s="262">
        <f>'model (2)'!R269</f>
        <v>12</v>
      </c>
      <c r="S269" s="262">
        <f>'model (2)'!S269</f>
        <v>8</v>
      </c>
      <c r="T269" s="263"/>
      <c r="V269" s="2">
        <v>264</v>
      </c>
      <c r="W269" s="1" t="str">
        <f>X269&amp;":"&amp;COUNTIF($X$6:X269,X269)</f>
        <v>0:27</v>
      </c>
      <c r="X269" s="264">
        <f>Entry!U272</f>
        <v>0</v>
      </c>
      <c r="Y269" s="227">
        <f t="shared" si="94"/>
        <v>0</v>
      </c>
      <c r="Z269" s="227">
        <f t="shared" si="78"/>
        <v>0</v>
      </c>
      <c r="AA269" s="227">
        <f t="shared" si="79"/>
        <v>0</v>
      </c>
      <c r="AB269" s="227">
        <f t="shared" si="76"/>
        <v>0</v>
      </c>
      <c r="AC269" s="227">
        <f t="shared" si="80"/>
        <v>0</v>
      </c>
      <c r="AD269" s="227">
        <f t="shared" si="81"/>
        <v>0</v>
      </c>
      <c r="AE269" s="227">
        <f t="shared" si="82"/>
        <v>0</v>
      </c>
      <c r="AF269" s="227">
        <f t="shared" si="83"/>
        <v>0</v>
      </c>
      <c r="AG269" s="227">
        <f t="shared" si="84"/>
        <v>0</v>
      </c>
      <c r="AH269" s="227">
        <f t="shared" si="85"/>
        <v>0</v>
      </c>
      <c r="AI269" s="227">
        <f t="shared" si="86"/>
        <v>0</v>
      </c>
      <c r="AJ269" s="227">
        <f t="shared" si="87"/>
        <v>0</v>
      </c>
      <c r="AK269" s="227">
        <f t="shared" si="88"/>
        <v>0</v>
      </c>
      <c r="AL269" s="227">
        <f t="shared" si="89"/>
        <v>0</v>
      </c>
      <c r="AM269" s="227">
        <f t="shared" si="90"/>
        <v>0</v>
      </c>
      <c r="AN269" s="227">
        <f t="shared" si="91"/>
        <v>0</v>
      </c>
      <c r="AO269" s="261">
        <f t="shared" si="77"/>
        <v>0</v>
      </c>
    </row>
    <row r="270" spans="1:41" s="216" customFormat="1" ht="15.6">
      <c r="A270">
        <f t="shared" si="92"/>
        <v>66</v>
      </c>
      <c r="B270" s="191" t="str">
        <f>C270&amp;":"&amp;COUNTIF($C$6:C270,C270)</f>
        <v>66:6</v>
      </c>
      <c r="C270" s="148">
        <f t="shared" si="93"/>
        <v>66</v>
      </c>
      <c r="D270" s="262">
        <f>'model (2)'!D270</f>
        <v>1</v>
      </c>
      <c r="E270" s="262">
        <f>'model (2)'!E270</f>
        <v>1</v>
      </c>
      <c r="F270" s="262">
        <f>'model (2)'!F270</f>
        <v>1</v>
      </c>
      <c r="G270" s="262">
        <f>'model (2)'!G270</f>
        <v>1</v>
      </c>
      <c r="H270" s="262">
        <f>'model (2)'!H270</f>
        <v>1</v>
      </c>
      <c r="I270" s="262">
        <f>'model (2)'!I270</f>
        <v>1</v>
      </c>
      <c r="J270" s="262">
        <f>'model (2)'!J270</f>
        <v>1</v>
      </c>
      <c r="K270" s="262">
        <f>'model (2)'!K270</f>
        <v>2</v>
      </c>
      <c r="L270" s="262">
        <f>'model (2)'!L270</f>
        <v>2</v>
      </c>
      <c r="M270" s="262">
        <f>'model (2)'!M270</f>
        <v>1</v>
      </c>
      <c r="N270" s="262">
        <f>'model (2)'!N270</f>
        <v>9</v>
      </c>
      <c r="O270" s="262">
        <f>'model (2)'!O270</f>
        <v>8</v>
      </c>
      <c r="P270" s="262">
        <f>'model (2)'!P270</f>
        <v>8</v>
      </c>
      <c r="Q270" s="262">
        <f>'model (2)'!Q270</f>
        <v>8</v>
      </c>
      <c r="R270" s="262">
        <f>'model (2)'!R270</f>
        <v>12</v>
      </c>
      <c r="S270" s="262">
        <f>'model (2)'!S270</f>
        <v>9</v>
      </c>
      <c r="T270" s="263"/>
      <c r="V270" s="2">
        <v>265</v>
      </c>
      <c r="W270" s="1" t="str">
        <f>X270&amp;":"&amp;COUNTIF($X$6:X270,X270)</f>
        <v>0:28</v>
      </c>
      <c r="X270" s="264">
        <f>Entry!U273</f>
        <v>0</v>
      </c>
      <c r="Y270" s="227">
        <f t="shared" si="94"/>
        <v>0</v>
      </c>
      <c r="Z270" s="227">
        <f t="shared" si="78"/>
        <v>0</v>
      </c>
      <c r="AA270" s="227">
        <f t="shared" si="79"/>
        <v>0</v>
      </c>
      <c r="AB270" s="227">
        <f t="shared" si="76"/>
        <v>0</v>
      </c>
      <c r="AC270" s="227">
        <f t="shared" si="80"/>
        <v>0</v>
      </c>
      <c r="AD270" s="227">
        <f t="shared" si="81"/>
        <v>0</v>
      </c>
      <c r="AE270" s="227">
        <f t="shared" si="82"/>
        <v>0</v>
      </c>
      <c r="AF270" s="227">
        <f t="shared" si="83"/>
        <v>0</v>
      </c>
      <c r="AG270" s="227">
        <f t="shared" si="84"/>
        <v>0</v>
      </c>
      <c r="AH270" s="227">
        <f t="shared" si="85"/>
        <v>0</v>
      </c>
      <c r="AI270" s="227">
        <f t="shared" si="86"/>
        <v>0</v>
      </c>
      <c r="AJ270" s="227">
        <f t="shared" si="87"/>
        <v>0</v>
      </c>
      <c r="AK270" s="227">
        <f t="shared" si="88"/>
        <v>0</v>
      </c>
      <c r="AL270" s="227">
        <f t="shared" si="89"/>
        <v>0</v>
      </c>
      <c r="AM270" s="227">
        <f t="shared" si="90"/>
        <v>0</v>
      </c>
      <c r="AN270" s="227">
        <f t="shared" si="91"/>
        <v>0</v>
      </c>
      <c r="AO270" s="261">
        <f t="shared" si="77"/>
        <v>0</v>
      </c>
    </row>
    <row r="271" spans="1:41" s="216" customFormat="1" ht="15.6">
      <c r="A271">
        <f t="shared" si="92"/>
        <v>67</v>
      </c>
      <c r="B271" s="191" t="str">
        <f>C271&amp;":"&amp;COUNTIF($C$6:C271,C271)</f>
        <v>67:9</v>
      </c>
      <c r="C271" s="148">
        <f t="shared" si="93"/>
        <v>67</v>
      </c>
      <c r="D271" s="262">
        <f>'model (2)'!D271</f>
        <v>1</v>
      </c>
      <c r="E271" s="262">
        <f>'model (2)'!E271</f>
        <v>1</v>
      </c>
      <c r="F271" s="262">
        <f>'model (2)'!F271</f>
        <v>2</v>
      </c>
      <c r="G271" s="262">
        <f>'model (2)'!G271</f>
        <v>1</v>
      </c>
      <c r="H271" s="262">
        <f>'model (2)'!H271</f>
        <v>1</v>
      </c>
      <c r="I271" s="262">
        <f>'model (2)'!I271</f>
        <v>1</v>
      </c>
      <c r="J271" s="262">
        <f>'model (2)'!J271</f>
        <v>2</v>
      </c>
      <c r="K271" s="262">
        <f>'model (2)'!K271</f>
        <v>1</v>
      </c>
      <c r="L271" s="262">
        <f>'model (2)'!L271</f>
        <v>2</v>
      </c>
      <c r="M271" s="262">
        <f>'model (2)'!M271</f>
        <v>1</v>
      </c>
      <c r="N271" s="262">
        <f>'model (2)'!N271</f>
        <v>9</v>
      </c>
      <c r="O271" s="262">
        <f>'model (2)'!O271</f>
        <v>10</v>
      </c>
      <c r="P271" s="262">
        <f>'model (2)'!P271</f>
        <v>8</v>
      </c>
      <c r="Q271" s="262">
        <f>'model (2)'!Q271</f>
        <v>8</v>
      </c>
      <c r="R271" s="262">
        <f>'model (2)'!R271</f>
        <v>9</v>
      </c>
      <c r="S271" s="262">
        <f>'model (2)'!S271</f>
        <v>10</v>
      </c>
      <c r="T271" s="263"/>
      <c r="V271" s="2">
        <v>266</v>
      </c>
      <c r="W271" s="1" t="str">
        <f>X271&amp;":"&amp;COUNTIF($X$6:X271,X271)</f>
        <v>0:29</v>
      </c>
      <c r="X271" s="264">
        <f>Entry!U274</f>
        <v>0</v>
      </c>
      <c r="Y271" s="227">
        <f t="shared" si="94"/>
        <v>0</v>
      </c>
      <c r="Z271" s="227">
        <f t="shared" si="78"/>
        <v>0</v>
      </c>
      <c r="AA271" s="227">
        <f t="shared" si="79"/>
        <v>0</v>
      </c>
      <c r="AB271" s="227">
        <f t="shared" si="76"/>
        <v>0</v>
      </c>
      <c r="AC271" s="227">
        <f t="shared" si="80"/>
        <v>0</v>
      </c>
      <c r="AD271" s="227">
        <f t="shared" si="81"/>
        <v>0</v>
      </c>
      <c r="AE271" s="227">
        <f t="shared" si="82"/>
        <v>0</v>
      </c>
      <c r="AF271" s="227">
        <f t="shared" si="83"/>
        <v>0</v>
      </c>
      <c r="AG271" s="227">
        <f t="shared" si="84"/>
        <v>0</v>
      </c>
      <c r="AH271" s="227">
        <f t="shared" si="85"/>
        <v>0</v>
      </c>
      <c r="AI271" s="227">
        <f t="shared" si="86"/>
        <v>0</v>
      </c>
      <c r="AJ271" s="227">
        <f t="shared" si="87"/>
        <v>0</v>
      </c>
      <c r="AK271" s="227">
        <f t="shared" si="88"/>
        <v>0</v>
      </c>
      <c r="AL271" s="227">
        <f t="shared" si="89"/>
        <v>0</v>
      </c>
      <c r="AM271" s="227">
        <f t="shared" si="90"/>
        <v>0</v>
      </c>
      <c r="AN271" s="227">
        <f t="shared" si="91"/>
        <v>0</v>
      </c>
      <c r="AO271" s="261">
        <f t="shared" si="77"/>
        <v>0</v>
      </c>
    </row>
    <row r="272" spans="1:41" s="216" customFormat="1" ht="15.6">
      <c r="A272">
        <f t="shared" si="92"/>
        <v>53</v>
      </c>
      <c r="B272" s="191" t="str">
        <f>C272&amp;":"&amp;COUNTIF($C$6:C272,C272)</f>
        <v>53:4</v>
      </c>
      <c r="C272" s="148">
        <f t="shared" si="93"/>
        <v>53</v>
      </c>
      <c r="D272" s="262">
        <f>'model (2)'!D272</f>
        <v>1</v>
      </c>
      <c r="E272" s="262">
        <f>'model (2)'!E272</f>
        <v>1</v>
      </c>
      <c r="F272" s="262">
        <f>'model (2)'!F272</f>
        <v>1</v>
      </c>
      <c r="G272" s="262">
        <f>'model (2)'!G272</f>
        <v>2</v>
      </c>
      <c r="H272" s="262">
        <f>'model (2)'!H272</f>
        <v>2</v>
      </c>
      <c r="I272" s="262">
        <f>'model (2)'!I272</f>
        <v>2</v>
      </c>
      <c r="J272" s="262">
        <f>'model (2)'!J272</f>
        <v>2</v>
      </c>
      <c r="K272" s="262">
        <f>'model (2)'!K272</f>
        <v>2</v>
      </c>
      <c r="L272" s="262">
        <f>'model (2)'!L272</f>
        <v>1</v>
      </c>
      <c r="M272" s="262">
        <f>'model (2)'!M272</f>
        <v>1</v>
      </c>
      <c r="N272" s="262">
        <f>'model (2)'!N272</f>
        <v>2</v>
      </c>
      <c r="O272" s="262">
        <f>'model (2)'!O272</f>
        <v>3</v>
      </c>
      <c r="P272" s="262">
        <f>'model (2)'!P272</f>
        <v>10</v>
      </c>
      <c r="Q272" s="262">
        <f>'model (2)'!Q272</f>
        <v>10</v>
      </c>
      <c r="R272" s="262">
        <f>'model (2)'!R272</f>
        <v>4</v>
      </c>
      <c r="S272" s="262">
        <f>'model (2)'!S272</f>
        <v>9</v>
      </c>
      <c r="T272" s="263"/>
      <c r="V272" s="2">
        <v>267</v>
      </c>
      <c r="W272" s="1" t="str">
        <f>X272&amp;":"&amp;COUNTIF($X$6:X272,X272)</f>
        <v>0:30</v>
      </c>
      <c r="X272" s="264">
        <f>Entry!U275</f>
        <v>0</v>
      </c>
      <c r="Y272" s="227">
        <f t="shared" si="94"/>
        <v>0</v>
      </c>
      <c r="Z272" s="227">
        <f t="shared" si="78"/>
        <v>0</v>
      </c>
      <c r="AA272" s="227">
        <f t="shared" si="79"/>
        <v>0</v>
      </c>
      <c r="AB272" s="227">
        <f t="shared" ref="AB272:AB335" si="95">IFERROR(VLOOKUP($W272,$B$6:$S$3008,6,FALSE),VLOOKUP(X272,$C$6:$S$3008,5,FALSE))</f>
        <v>0</v>
      </c>
      <c r="AC272" s="227">
        <f t="shared" si="80"/>
        <v>0</v>
      </c>
      <c r="AD272" s="227">
        <f t="shared" si="81"/>
        <v>0</v>
      </c>
      <c r="AE272" s="227">
        <f t="shared" si="82"/>
        <v>0</v>
      </c>
      <c r="AF272" s="227">
        <f t="shared" si="83"/>
        <v>0</v>
      </c>
      <c r="AG272" s="227">
        <f t="shared" si="84"/>
        <v>0</v>
      </c>
      <c r="AH272" s="227">
        <f t="shared" si="85"/>
        <v>0</v>
      </c>
      <c r="AI272" s="227">
        <f t="shared" si="86"/>
        <v>0</v>
      </c>
      <c r="AJ272" s="227">
        <f t="shared" si="87"/>
        <v>0</v>
      </c>
      <c r="AK272" s="227">
        <f t="shared" si="88"/>
        <v>0</v>
      </c>
      <c r="AL272" s="227">
        <f t="shared" si="89"/>
        <v>0</v>
      </c>
      <c r="AM272" s="227">
        <f t="shared" si="90"/>
        <v>0</v>
      </c>
      <c r="AN272" s="227">
        <f t="shared" si="91"/>
        <v>0</v>
      </c>
      <c r="AO272" s="261">
        <f t="shared" ref="AO272:AO335" si="96">SUM(Y272:AN272)</f>
        <v>0</v>
      </c>
    </row>
    <row r="273" spans="1:41" s="216" customFormat="1" ht="15.6">
      <c r="A273">
        <f t="shared" si="92"/>
        <v>48</v>
      </c>
      <c r="B273" s="191" t="str">
        <f>C273&amp;":"&amp;COUNTIF($C$6:C273,C273)</f>
        <v>48:5</v>
      </c>
      <c r="C273" s="148">
        <f t="shared" si="93"/>
        <v>48</v>
      </c>
      <c r="D273" s="262">
        <f>'model (2)'!D273</f>
        <v>2</v>
      </c>
      <c r="E273" s="262">
        <f>'model (2)'!E273</f>
        <v>2</v>
      </c>
      <c r="F273" s="262">
        <f>'model (2)'!F273</f>
        <v>1</v>
      </c>
      <c r="G273" s="262">
        <f>'model (2)'!G273</f>
        <v>1</v>
      </c>
      <c r="H273" s="262">
        <f>'model (2)'!H273</f>
        <v>2</v>
      </c>
      <c r="I273" s="262">
        <f>'model (2)'!I273</f>
        <v>1</v>
      </c>
      <c r="J273" s="262">
        <f>'model (2)'!J273</f>
        <v>2</v>
      </c>
      <c r="K273" s="262">
        <f>'model (2)'!K273</f>
        <v>2</v>
      </c>
      <c r="L273" s="262">
        <f>'model (2)'!L273</f>
        <v>2</v>
      </c>
      <c r="M273" s="262">
        <f>'model (2)'!M273</f>
        <v>1</v>
      </c>
      <c r="N273" s="262">
        <f>'model (2)'!N273</f>
        <v>7</v>
      </c>
      <c r="O273" s="262">
        <f>'model (2)'!O273</f>
        <v>12</v>
      </c>
      <c r="P273" s="262">
        <f>'model (2)'!P273</f>
        <v>3</v>
      </c>
      <c r="Q273" s="262">
        <f>'model (2)'!Q273</f>
        <v>6</v>
      </c>
      <c r="R273" s="262">
        <f>'model (2)'!R273</f>
        <v>0</v>
      </c>
      <c r="S273" s="262">
        <f>'model (2)'!S273</f>
        <v>4</v>
      </c>
      <c r="T273" s="263"/>
      <c r="V273" s="2">
        <v>268</v>
      </c>
      <c r="W273" s="1" t="str">
        <f>X273&amp;":"&amp;COUNTIF($X$6:X273,X273)</f>
        <v>0:31</v>
      </c>
      <c r="X273" s="264">
        <f>Entry!U276</f>
        <v>0</v>
      </c>
      <c r="Y273" s="227">
        <f t="shared" si="94"/>
        <v>0</v>
      </c>
      <c r="Z273" s="227">
        <f t="shared" si="78"/>
        <v>0</v>
      </c>
      <c r="AA273" s="227">
        <f t="shared" si="79"/>
        <v>0</v>
      </c>
      <c r="AB273" s="227">
        <f t="shared" si="95"/>
        <v>0</v>
      </c>
      <c r="AC273" s="227">
        <f t="shared" si="80"/>
        <v>0</v>
      </c>
      <c r="AD273" s="227">
        <f t="shared" si="81"/>
        <v>0</v>
      </c>
      <c r="AE273" s="227">
        <f t="shared" si="82"/>
        <v>0</v>
      </c>
      <c r="AF273" s="227">
        <f t="shared" si="83"/>
        <v>0</v>
      </c>
      <c r="AG273" s="227">
        <f t="shared" si="84"/>
        <v>0</v>
      </c>
      <c r="AH273" s="227">
        <f t="shared" si="85"/>
        <v>0</v>
      </c>
      <c r="AI273" s="227">
        <f t="shared" si="86"/>
        <v>0</v>
      </c>
      <c r="AJ273" s="227">
        <f t="shared" si="87"/>
        <v>0</v>
      </c>
      <c r="AK273" s="227">
        <f t="shared" si="88"/>
        <v>0</v>
      </c>
      <c r="AL273" s="227">
        <f t="shared" si="89"/>
        <v>0</v>
      </c>
      <c r="AM273" s="227">
        <f t="shared" si="90"/>
        <v>0</v>
      </c>
      <c r="AN273" s="227">
        <f t="shared" si="91"/>
        <v>0</v>
      </c>
      <c r="AO273" s="261">
        <f t="shared" si="96"/>
        <v>0</v>
      </c>
    </row>
    <row r="274" spans="1:41" s="216" customFormat="1" ht="15.6">
      <c r="A274">
        <f t="shared" si="92"/>
        <v>74</v>
      </c>
      <c r="B274" s="191" t="str">
        <f>C274&amp;":"&amp;COUNTIF($C$6:C274,C274)</f>
        <v>74:5</v>
      </c>
      <c r="C274" s="148">
        <f t="shared" si="93"/>
        <v>74</v>
      </c>
      <c r="D274" s="262">
        <f>'model (2)'!D274</f>
        <v>2</v>
      </c>
      <c r="E274" s="262">
        <f>'model (2)'!E274</f>
        <v>2</v>
      </c>
      <c r="F274" s="262">
        <f>'model (2)'!F274</f>
        <v>1</v>
      </c>
      <c r="G274" s="262">
        <f>'model (2)'!G274</f>
        <v>2</v>
      </c>
      <c r="H274" s="262">
        <f>'model (2)'!H274</f>
        <v>1</v>
      </c>
      <c r="I274" s="262">
        <f>'model (2)'!I274</f>
        <v>1</v>
      </c>
      <c r="J274" s="262">
        <f>'model (2)'!J274</f>
        <v>1</v>
      </c>
      <c r="K274" s="262">
        <f>'model (2)'!K274</f>
        <v>1</v>
      </c>
      <c r="L274" s="262">
        <f>'model (2)'!L274</f>
        <v>2</v>
      </c>
      <c r="M274" s="262">
        <f>'model (2)'!M274</f>
        <v>2</v>
      </c>
      <c r="N274" s="262">
        <f>'model (2)'!N274</f>
        <v>10</v>
      </c>
      <c r="O274" s="262">
        <f>'model (2)'!O274</f>
        <v>8</v>
      </c>
      <c r="P274" s="262">
        <f>'model (2)'!P274</f>
        <v>8</v>
      </c>
      <c r="Q274" s="262">
        <f>'model (2)'!Q274</f>
        <v>7</v>
      </c>
      <c r="R274" s="262">
        <f>'model (2)'!R274</f>
        <v>12</v>
      </c>
      <c r="S274" s="262">
        <f>'model (2)'!S274</f>
        <v>14</v>
      </c>
      <c r="T274" s="263"/>
      <c r="V274" s="2">
        <v>269</v>
      </c>
      <c r="W274" s="1" t="str">
        <f>X274&amp;":"&amp;COUNTIF($X$6:X274,X274)</f>
        <v>0:32</v>
      </c>
      <c r="X274" s="264">
        <f>Entry!U277</f>
        <v>0</v>
      </c>
      <c r="Y274" s="227">
        <f t="shared" si="94"/>
        <v>0</v>
      </c>
      <c r="Z274" s="227">
        <f t="shared" si="78"/>
        <v>0</v>
      </c>
      <c r="AA274" s="227">
        <f t="shared" si="79"/>
        <v>0</v>
      </c>
      <c r="AB274" s="227">
        <f t="shared" si="95"/>
        <v>0</v>
      </c>
      <c r="AC274" s="227">
        <f t="shared" si="80"/>
        <v>0</v>
      </c>
      <c r="AD274" s="227">
        <f t="shared" si="81"/>
        <v>0</v>
      </c>
      <c r="AE274" s="227">
        <f t="shared" si="82"/>
        <v>0</v>
      </c>
      <c r="AF274" s="227">
        <f t="shared" si="83"/>
        <v>0</v>
      </c>
      <c r="AG274" s="227">
        <f t="shared" si="84"/>
        <v>0</v>
      </c>
      <c r="AH274" s="227">
        <f t="shared" si="85"/>
        <v>0</v>
      </c>
      <c r="AI274" s="227">
        <f t="shared" si="86"/>
        <v>0</v>
      </c>
      <c r="AJ274" s="227">
        <f t="shared" si="87"/>
        <v>0</v>
      </c>
      <c r="AK274" s="227">
        <f t="shared" si="88"/>
        <v>0</v>
      </c>
      <c r="AL274" s="227">
        <f t="shared" si="89"/>
        <v>0</v>
      </c>
      <c r="AM274" s="227">
        <f t="shared" si="90"/>
        <v>0</v>
      </c>
      <c r="AN274" s="227">
        <f t="shared" si="91"/>
        <v>0</v>
      </c>
      <c r="AO274" s="261">
        <f t="shared" si="96"/>
        <v>0</v>
      </c>
    </row>
    <row r="275" spans="1:41" s="216" customFormat="1" ht="15.6">
      <c r="A275">
        <f t="shared" si="92"/>
        <v>75</v>
      </c>
      <c r="B275" s="191" t="str">
        <f>C275&amp;":"&amp;COUNTIF($C$6:C275,C275)</f>
        <v>75:6</v>
      </c>
      <c r="C275" s="148">
        <f t="shared" si="93"/>
        <v>75</v>
      </c>
      <c r="D275" s="262">
        <f>'model (2)'!D275</f>
        <v>1</v>
      </c>
      <c r="E275" s="262">
        <f>'model (2)'!E275</f>
        <v>1</v>
      </c>
      <c r="F275" s="262">
        <f>'model (2)'!F275</f>
        <v>1</v>
      </c>
      <c r="G275" s="262">
        <f>'model (2)'!G275</f>
        <v>1</v>
      </c>
      <c r="H275" s="262">
        <f>'model (2)'!H275</f>
        <v>1</v>
      </c>
      <c r="I275" s="262">
        <f>'model (2)'!I275</f>
        <v>1</v>
      </c>
      <c r="J275" s="262">
        <f>'model (2)'!J275</f>
        <v>2</v>
      </c>
      <c r="K275" s="262">
        <f>'model (2)'!K275</f>
        <v>1</v>
      </c>
      <c r="L275" s="262">
        <f>'model (2)'!L275</f>
        <v>2</v>
      </c>
      <c r="M275" s="262">
        <f>'model (2)'!M275</f>
        <v>2</v>
      </c>
      <c r="N275" s="262">
        <f>'model (2)'!N275</f>
        <v>6</v>
      </c>
      <c r="O275" s="262">
        <f>'model (2)'!O275</f>
        <v>13</v>
      </c>
      <c r="P275" s="262">
        <f>'model (2)'!P275</f>
        <v>14</v>
      </c>
      <c r="Q275" s="262">
        <f>'model (2)'!Q275</f>
        <v>9</v>
      </c>
      <c r="R275" s="262">
        <f>'model (2)'!R275</f>
        <v>9</v>
      </c>
      <c r="S275" s="262">
        <f>'model (2)'!S275</f>
        <v>11</v>
      </c>
      <c r="T275" s="263"/>
      <c r="V275" s="2">
        <v>270</v>
      </c>
      <c r="W275" s="1" t="str">
        <f>X275&amp;":"&amp;COUNTIF($X$6:X275,X275)</f>
        <v>0:33</v>
      </c>
      <c r="X275" s="264">
        <f>Entry!U278</f>
        <v>0</v>
      </c>
      <c r="Y275" s="227">
        <f t="shared" si="94"/>
        <v>0</v>
      </c>
      <c r="Z275" s="227">
        <f t="shared" si="78"/>
        <v>0</v>
      </c>
      <c r="AA275" s="227">
        <f t="shared" si="79"/>
        <v>0</v>
      </c>
      <c r="AB275" s="227">
        <f t="shared" si="95"/>
        <v>0</v>
      </c>
      <c r="AC275" s="227">
        <f t="shared" si="80"/>
        <v>0</v>
      </c>
      <c r="AD275" s="227">
        <f t="shared" si="81"/>
        <v>0</v>
      </c>
      <c r="AE275" s="227">
        <f t="shared" si="82"/>
        <v>0</v>
      </c>
      <c r="AF275" s="227">
        <f t="shared" si="83"/>
        <v>0</v>
      </c>
      <c r="AG275" s="227">
        <f t="shared" si="84"/>
        <v>0</v>
      </c>
      <c r="AH275" s="227">
        <f t="shared" si="85"/>
        <v>0</v>
      </c>
      <c r="AI275" s="227">
        <f t="shared" si="86"/>
        <v>0</v>
      </c>
      <c r="AJ275" s="227">
        <f t="shared" si="87"/>
        <v>0</v>
      </c>
      <c r="AK275" s="227">
        <f t="shared" si="88"/>
        <v>0</v>
      </c>
      <c r="AL275" s="227">
        <f t="shared" si="89"/>
        <v>0</v>
      </c>
      <c r="AM275" s="227">
        <f t="shared" si="90"/>
        <v>0</v>
      </c>
      <c r="AN275" s="227">
        <f t="shared" si="91"/>
        <v>0</v>
      </c>
      <c r="AO275" s="261">
        <f t="shared" si="96"/>
        <v>0</v>
      </c>
    </row>
    <row r="276" spans="1:41" s="216" customFormat="1" ht="15.6">
      <c r="A276">
        <f t="shared" si="92"/>
        <v>65</v>
      </c>
      <c r="B276" s="191" t="str">
        <f>C276&amp;":"&amp;COUNTIF($C$6:C276,C276)</f>
        <v>65:8</v>
      </c>
      <c r="C276" s="148">
        <f t="shared" si="93"/>
        <v>65</v>
      </c>
      <c r="D276" s="262">
        <f>'model (2)'!D276</f>
        <v>1</v>
      </c>
      <c r="E276" s="262">
        <f>'model (2)'!E276</f>
        <v>1</v>
      </c>
      <c r="F276" s="262">
        <f>'model (2)'!F276</f>
        <v>1</v>
      </c>
      <c r="G276" s="262">
        <f>'model (2)'!G276</f>
        <v>1</v>
      </c>
      <c r="H276" s="262">
        <f>'model (2)'!H276</f>
        <v>1</v>
      </c>
      <c r="I276" s="262">
        <f>'model (2)'!I276</f>
        <v>1</v>
      </c>
      <c r="J276" s="262">
        <f>'model (2)'!J276</f>
        <v>1</v>
      </c>
      <c r="K276" s="262">
        <f>'model (2)'!K276</f>
        <v>2</v>
      </c>
      <c r="L276" s="262">
        <f>'model (2)'!L276</f>
        <v>2</v>
      </c>
      <c r="M276" s="262">
        <f>'model (2)'!M276</f>
        <v>1</v>
      </c>
      <c r="N276" s="262">
        <f>'model (2)'!N276</f>
        <v>6</v>
      </c>
      <c r="O276" s="262">
        <f>'model (2)'!O276</f>
        <v>8</v>
      </c>
      <c r="P276" s="262">
        <f>'model (2)'!P276</f>
        <v>11</v>
      </c>
      <c r="Q276" s="262">
        <f>'model (2)'!Q276</f>
        <v>7</v>
      </c>
      <c r="R276" s="262">
        <f>'model (2)'!R276</f>
        <v>7</v>
      </c>
      <c r="S276" s="262">
        <f>'model (2)'!S276</f>
        <v>14</v>
      </c>
      <c r="T276" s="263"/>
      <c r="V276" s="2">
        <v>271</v>
      </c>
      <c r="W276" s="1" t="str">
        <f>X276&amp;":"&amp;COUNTIF($X$6:X276,X276)</f>
        <v>0:34</v>
      </c>
      <c r="X276" s="264">
        <f>Entry!U279</f>
        <v>0</v>
      </c>
      <c r="Y276" s="227">
        <f t="shared" si="94"/>
        <v>0</v>
      </c>
      <c r="Z276" s="227">
        <f t="shared" si="78"/>
        <v>0</v>
      </c>
      <c r="AA276" s="227">
        <f t="shared" si="79"/>
        <v>0</v>
      </c>
      <c r="AB276" s="227">
        <f t="shared" si="95"/>
        <v>0</v>
      </c>
      <c r="AC276" s="227">
        <f t="shared" si="80"/>
        <v>0</v>
      </c>
      <c r="AD276" s="227">
        <f t="shared" si="81"/>
        <v>0</v>
      </c>
      <c r="AE276" s="227">
        <f t="shared" si="82"/>
        <v>0</v>
      </c>
      <c r="AF276" s="227">
        <f t="shared" si="83"/>
        <v>0</v>
      </c>
      <c r="AG276" s="227">
        <f t="shared" si="84"/>
        <v>0</v>
      </c>
      <c r="AH276" s="227">
        <f t="shared" si="85"/>
        <v>0</v>
      </c>
      <c r="AI276" s="227">
        <f t="shared" si="86"/>
        <v>0</v>
      </c>
      <c r="AJ276" s="227">
        <f t="shared" si="87"/>
        <v>0</v>
      </c>
      <c r="AK276" s="227">
        <f t="shared" si="88"/>
        <v>0</v>
      </c>
      <c r="AL276" s="227">
        <f t="shared" si="89"/>
        <v>0</v>
      </c>
      <c r="AM276" s="227">
        <f t="shared" si="90"/>
        <v>0</v>
      </c>
      <c r="AN276" s="227">
        <f t="shared" si="91"/>
        <v>0</v>
      </c>
      <c r="AO276" s="261">
        <f t="shared" si="96"/>
        <v>0</v>
      </c>
    </row>
    <row r="277" spans="1:41" s="216" customFormat="1" ht="15.6">
      <c r="A277">
        <f t="shared" si="92"/>
        <v>57</v>
      </c>
      <c r="B277" s="191" t="str">
        <f>C277&amp;":"&amp;COUNTIF($C$6:C277,C277)</f>
        <v>57:13</v>
      </c>
      <c r="C277" s="148">
        <f t="shared" si="93"/>
        <v>57</v>
      </c>
      <c r="D277" s="262">
        <f>'model (2)'!D277</f>
        <v>2</v>
      </c>
      <c r="E277" s="262">
        <f>'model (2)'!E277</f>
        <v>1</v>
      </c>
      <c r="F277" s="262">
        <f>'model (2)'!F277</f>
        <v>2</v>
      </c>
      <c r="G277" s="262">
        <f>'model (2)'!G277</f>
        <v>2</v>
      </c>
      <c r="H277" s="262">
        <f>'model (2)'!H277</f>
        <v>1</v>
      </c>
      <c r="I277" s="262">
        <f>'model (2)'!I277</f>
        <v>2</v>
      </c>
      <c r="J277" s="262">
        <f>'model (2)'!J277</f>
        <v>2</v>
      </c>
      <c r="K277" s="262">
        <f>'model (2)'!K277</f>
        <v>1</v>
      </c>
      <c r="L277" s="262">
        <f>'model (2)'!L277</f>
        <v>1</v>
      </c>
      <c r="M277" s="262">
        <f>'model (2)'!M277</f>
        <v>2</v>
      </c>
      <c r="N277" s="262">
        <f>'model (2)'!N277</f>
        <v>1</v>
      </c>
      <c r="O277" s="262">
        <f>'model (2)'!O277</f>
        <v>4</v>
      </c>
      <c r="P277" s="262">
        <f>'model (2)'!P277</f>
        <v>12</v>
      </c>
      <c r="Q277" s="262">
        <f>'model (2)'!Q277</f>
        <v>9</v>
      </c>
      <c r="R277" s="262">
        <f>'model (2)'!R277</f>
        <v>2</v>
      </c>
      <c r="S277" s="262">
        <f>'model (2)'!S277</f>
        <v>13</v>
      </c>
      <c r="T277" s="263"/>
      <c r="V277" s="2">
        <v>272</v>
      </c>
      <c r="W277" s="1" t="str">
        <f>X277&amp;":"&amp;COUNTIF($X$6:X277,X277)</f>
        <v>0:35</v>
      </c>
      <c r="X277" s="264">
        <f>Entry!U280</f>
        <v>0</v>
      </c>
      <c r="Y277" s="227">
        <f t="shared" si="94"/>
        <v>0</v>
      </c>
      <c r="Z277" s="227">
        <f t="shared" si="78"/>
        <v>0</v>
      </c>
      <c r="AA277" s="227">
        <f t="shared" si="79"/>
        <v>0</v>
      </c>
      <c r="AB277" s="227">
        <f t="shared" si="95"/>
        <v>0</v>
      </c>
      <c r="AC277" s="227">
        <f t="shared" si="80"/>
        <v>0</v>
      </c>
      <c r="AD277" s="227">
        <f t="shared" si="81"/>
        <v>0</v>
      </c>
      <c r="AE277" s="227">
        <f t="shared" si="82"/>
        <v>0</v>
      </c>
      <c r="AF277" s="227">
        <f t="shared" si="83"/>
        <v>0</v>
      </c>
      <c r="AG277" s="227">
        <f t="shared" si="84"/>
        <v>0</v>
      </c>
      <c r="AH277" s="227">
        <f t="shared" si="85"/>
        <v>0</v>
      </c>
      <c r="AI277" s="227">
        <f t="shared" si="86"/>
        <v>0</v>
      </c>
      <c r="AJ277" s="227">
        <f t="shared" si="87"/>
        <v>0</v>
      </c>
      <c r="AK277" s="227">
        <f t="shared" si="88"/>
        <v>0</v>
      </c>
      <c r="AL277" s="227">
        <f t="shared" si="89"/>
        <v>0</v>
      </c>
      <c r="AM277" s="227">
        <f t="shared" si="90"/>
        <v>0</v>
      </c>
      <c r="AN277" s="227">
        <f t="shared" si="91"/>
        <v>0</v>
      </c>
      <c r="AO277" s="261">
        <f t="shared" si="96"/>
        <v>0</v>
      </c>
    </row>
    <row r="278" spans="1:41" s="216" customFormat="1" ht="15.6">
      <c r="A278">
        <f t="shared" si="92"/>
        <v>50</v>
      </c>
      <c r="B278" s="191" t="str">
        <f>C278&amp;":"&amp;COUNTIF($C$6:C278,C278)</f>
        <v>50:3</v>
      </c>
      <c r="C278" s="148">
        <f t="shared" si="93"/>
        <v>50</v>
      </c>
      <c r="D278" s="262">
        <f>'model (2)'!D278</f>
        <v>2</v>
      </c>
      <c r="E278" s="262">
        <f>'model (2)'!E278</f>
        <v>2</v>
      </c>
      <c r="F278" s="262">
        <f>'model (2)'!F278</f>
        <v>1</v>
      </c>
      <c r="G278" s="262">
        <f>'model (2)'!G278</f>
        <v>1</v>
      </c>
      <c r="H278" s="262">
        <f>'model (2)'!H278</f>
        <v>1</v>
      </c>
      <c r="I278" s="262">
        <f>'model (2)'!I278</f>
        <v>1</v>
      </c>
      <c r="J278" s="262">
        <f>'model (2)'!J278</f>
        <v>2</v>
      </c>
      <c r="K278" s="262">
        <f>'model (2)'!K278</f>
        <v>2</v>
      </c>
      <c r="L278" s="262">
        <f>'model (2)'!L278</f>
        <v>1</v>
      </c>
      <c r="M278" s="262">
        <f>'model (2)'!M278</f>
        <v>1</v>
      </c>
      <c r="N278" s="262">
        <f>'model (2)'!N278</f>
        <v>10</v>
      </c>
      <c r="O278" s="262">
        <f>'model (2)'!O278</f>
        <v>1</v>
      </c>
      <c r="P278" s="262">
        <f>'model (2)'!P278</f>
        <v>3</v>
      </c>
      <c r="Q278" s="262">
        <f>'model (2)'!Q278</f>
        <v>8</v>
      </c>
      <c r="R278" s="262">
        <f>'model (2)'!R278</f>
        <v>10</v>
      </c>
      <c r="S278" s="262">
        <f>'model (2)'!S278</f>
        <v>4</v>
      </c>
      <c r="T278" s="263"/>
      <c r="V278" s="2">
        <v>273</v>
      </c>
      <c r="W278" s="1"/>
      <c r="X278" s="264">
        <f>Entry!U281</f>
        <v>0</v>
      </c>
      <c r="Y278" s="227">
        <f t="shared" si="94"/>
        <v>0</v>
      </c>
      <c r="Z278" s="227">
        <f t="shared" si="78"/>
        <v>0</v>
      </c>
      <c r="AA278" s="227">
        <f t="shared" si="79"/>
        <v>0</v>
      </c>
      <c r="AB278" s="227">
        <f t="shared" si="95"/>
        <v>0</v>
      </c>
      <c r="AC278" s="227">
        <f t="shared" si="80"/>
        <v>0</v>
      </c>
      <c r="AD278" s="227">
        <f t="shared" si="81"/>
        <v>0</v>
      </c>
      <c r="AE278" s="227">
        <f t="shared" si="82"/>
        <v>0</v>
      </c>
      <c r="AF278" s="227">
        <f t="shared" si="83"/>
        <v>0</v>
      </c>
      <c r="AG278" s="227">
        <f t="shared" si="84"/>
        <v>0</v>
      </c>
      <c r="AH278" s="227">
        <f t="shared" si="85"/>
        <v>0</v>
      </c>
      <c r="AI278" s="227">
        <f t="shared" si="86"/>
        <v>0</v>
      </c>
      <c r="AJ278" s="227">
        <f t="shared" si="87"/>
        <v>0</v>
      </c>
      <c r="AK278" s="227">
        <f t="shared" si="88"/>
        <v>0</v>
      </c>
      <c r="AL278" s="227">
        <f t="shared" si="89"/>
        <v>0</v>
      </c>
      <c r="AM278" s="227">
        <f t="shared" si="90"/>
        <v>0</v>
      </c>
      <c r="AN278" s="227">
        <f t="shared" si="91"/>
        <v>0</v>
      </c>
      <c r="AO278" s="261">
        <f t="shared" si="96"/>
        <v>0</v>
      </c>
    </row>
    <row r="279" spans="1:41" s="216" customFormat="1" ht="15.6">
      <c r="A279">
        <f t="shared" si="92"/>
        <v>74</v>
      </c>
      <c r="B279" s="191" t="str">
        <f>C279&amp;":"&amp;COUNTIF($C$6:C279,C279)</f>
        <v>74:6</v>
      </c>
      <c r="C279" s="148">
        <f t="shared" si="93"/>
        <v>74</v>
      </c>
      <c r="D279" s="262">
        <f>'model (2)'!D279</f>
        <v>2</v>
      </c>
      <c r="E279" s="262">
        <f>'model (2)'!E279</f>
        <v>1</v>
      </c>
      <c r="F279" s="262">
        <f>'model (2)'!F279</f>
        <v>1</v>
      </c>
      <c r="G279" s="262">
        <f>'model (2)'!G279</f>
        <v>2</v>
      </c>
      <c r="H279" s="262">
        <f>'model (2)'!H279</f>
        <v>1</v>
      </c>
      <c r="I279" s="262">
        <f>'model (2)'!I279</f>
        <v>1</v>
      </c>
      <c r="J279" s="262">
        <f>'model (2)'!J279</f>
        <v>1</v>
      </c>
      <c r="K279" s="262">
        <f>'model (2)'!K279</f>
        <v>1</v>
      </c>
      <c r="L279" s="262">
        <f>'model (2)'!L279</f>
        <v>1</v>
      </c>
      <c r="M279" s="262">
        <f>'model (2)'!M279</f>
        <v>2</v>
      </c>
      <c r="N279" s="262">
        <f>'model (2)'!N279</f>
        <v>8</v>
      </c>
      <c r="O279" s="262">
        <f>'model (2)'!O279</f>
        <v>10</v>
      </c>
      <c r="P279" s="262">
        <f>'model (2)'!P279</f>
        <v>9</v>
      </c>
      <c r="Q279" s="262">
        <f>'model (2)'!Q279</f>
        <v>9</v>
      </c>
      <c r="R279" s="262">
        <f>'model (2)'!R279</f>
        <v>12</v>
      </c>
      <c r="S279" s="262">
        <f>'model (2)'!S279</f>
        <v>13</v>
      </c>
      <c r="T279" s="263"/>
      <c r="V279" s="2">
        <v>274</v>
      </c>
      <c r="W279" s="1" t="str">
        <f>X279&amp;":"&amp;COUNTIF($X$6:X279,X279)</f>
        <v>0:37</v>
      </c>
      <c r="X279" s="264">
        <f>Entry!U282</f>
        <v>0</v>
      </c>
      <c r="Y279" s="227">
        <f t="shared" si="94"/>
        <v>0</v>
      </c>
      <c r="Z279" s="227">
        <f t="shared" si="78"/>
        <v>0</v>
      </c>
      <c r="AA279" s="227">
        <f t="shared" si="79"/>
        <v>0</v>
      </c>
      <c r="AB279" s="227">
        <f t="shared" si="95"/>
        <v>0</v>
      </c>
      <c r="AC279" s="227">
        <f t="shared" si="80"/>
        <v>0</v>
      </c>
      <c r="AD279" s="227">
        <f t="shared" si="81"/>
        <v>0</v>
      </c>
      <c r="AE279" s="227">
        <f t="shared" si="82"/>
        <v>0</v>
      </c>
      <c r="AF279" s="227">
        <f t="shared" si="83"/>
        <v>0</v>
      </c>
      <c r="AG279" s="227">
        <f t="shared" si="84"/>
        <v>0</v>
      </c>
      <c r="AH279" s="227">
        <f t="shared" si="85"/>
        <v>0</v>
      </c>
      <c r="AI279" s="227">
        <f t="shared" si="86"/>
        <v>0</v>
      </c>
      <c r="AJ279" s="227">
        <f t="shared" si="87"/>
        <v>0</v>
      </c>
      <c r="AK279" s="227">
        <f t="shared" si="88"/>
        <v>0</v>
      </c>
      <c r="AL279" s="227">
        <f t="shared" si="89"/>
        <v>0</v>
      </c>
      <c r="AM279" s="227">
        <f t="shared" si="90"/>
        <v>0</v>
      </c>
      <c r="AN279" s="227">
        <f t="shared" si="91"/>
        <v>0</v>
      </c>
      <c r="AO279" s="261">
        <f t="shared" si="96"/>
        <v>0</v>
      </c>
    </row>
    <row r="280" spans="1:41" s="216" customFormat="1" ht="15.6">
      <c r="A280">
        <f t="shared" si="92"/>
        <v>70</v>
      </c>
      <c r="B280" s="191" t="str">
        <f>C280&amp;":"&amp;COUNTIF($C$6:C280,C280)</f>
        <v>70:7</v>
      </c>
      <c r="C280" s="148">
        <f t="shared" si="93"/>
        <v>70</v>
      </c>
      <c r="D280" s="262">
        <f>'model (2)'!D280</f>
        <v>1</v>
      </c>
      <c r="E280" s="262">
        <f>'model (2)'!E280</f>
        <v>1</v>
      </c>
      <c r="F280" s="262">
        <f>'model (2)'!F280</f>
        <v>1</v>
      </c>
      <c r="G280" s="262">
        <f>'model (2)'!G280</f>
        <v>1</v>
      </c>
      <c r="H280" s="262">
        <f>'model (2)'!H280</f>
        <v>1</v>
      </c>
      <c r="I280" s="262">
        <f>'model (2)'!I280</f>
        <v>1</v>
      </c>
      <c r="J280" s="262">
        <f>'model (2)'!J280</f>
        <v>1</v>
      </c>
      <c r="K280" s="262">
        <f>'model (2)'!K280</f>
        <v>2</v>
      </c>
      <c r="L280" s="262">
        <f>'model (2)'!L280</f>
        <v>2</v>
      </c>
      <c r="M280" s="262">
        <f>'model (2)'!M280</f>
        <v>2</v>
      </c>
      <c r="N280" s="262">
        <f>'model (2)'!N280</f>
        <v>7</v>
      </c>
      <c r="O280" s="262">
        <f>'model (2)'!O280</f>
        <v>13</v>
      </c>
      <c r="P280" s="262">
        <f>'model (2)'!P280</f>
        <v>9</v>
      </c>
      <c r="Q280" s="262">
        <f>'model (2)'!Q280</f>
        <v>12</v>
      </c>
      <c r="R280" s="262">
        <f>'model (2)'!R280</f>
        <v>9</v>
      </c>
      <c r="S280" s="262">
        <f>'model (2)'!S280</f>
        <v>7</v>
      </c>
      <c r="T280" s="263"/>
      <c r="V280" s="2">
        <v>275</v>
      </c>
      <c r="W280" s="1" t="str">
        <f>X280&amp;":"&amp;COUNTIF($X$6:X280,X280)</f>
        <v>0:38</v>
      </c>
      <c r="X280" s="264">
        <f>Entry!U283</f>
        <v>0</v>
      </c>
      <c r="Y280" s="227">
        <f t="shared" si="94"/>
        <v>0</v>
      </c>
      <c r="Z280" s="227">
        <f t="shared" si="78"/>
        <v>0</v>
      </c>
      <c r="AA280" s="227">
        <f t="shared" si="79"/>
        <v>0</v>
      </c>
      <c r="AB280" s="227">
        <f t="shared" si="95"/>
        <v>0</v>
      </c>
      <c r="AC280" s="227">
        <f t="shared" si="80"/>
        <v>0</v>
      </c>
      <c r="AD280" s="227">
        <f t="shared" si="81"/>
        <v>0</v>
      </c>
      <c r="AE280" s="227">
        <f t="shared" si="82"/>
        <v>0</v>
      </c>
      <c r="AF280" s="227">
        <f t="shared" si="83"/>
        <v>0</v>
      </c>
      <c r="AG280" s="227">
        <f t="shared" si="84"/>
        <v>0</v>
      </c>
      <c r="AH280" s="227">
        <f t="shared" si="85"/>
        <v>0</v>
      </c>
      <c r="AI280" s="227">
        <f t="shared" si="86"/>
        <v>0</v>
      </c>
      <c r="AJ280" s="227">
        <f t="shared" si="87"/>
        <v>0</v>
      </c>
      <c r="AK280" s="227">
        <f t="shared" si="88"/>
        <v>0</v>
      </c>
      <c r="AL280" s="227">
        <f t="shared" si="89"/>
        <v>0</v>
      </c>
      <c r="AM280" s="227">
        <f t="shared" si="90"/>
        <v>0</v>
      </c>
      <c r="AN280" s="227">
        <f t="shared" si="91"/>
        <v>0</v>
      </c>
      <c r="AO280" s="261">
        <f t="shared" si="96"/>
        <v>0</v>
      </c>
    </row>
    <row r="281" spans="1:41" s="216" customFormat="1" ht="15.6">
      <c r="A281">
        <f t="shared" si="92"/>
        <v>70</v>
      </c>
      <c r="B281" s="191" t="str">
        <f>C281&amp;":"&amp;COUNTIF($C$6:C281,C281)</f>
        <v>70:8</v>
      </c>
      <c r="C281" s="148">
        <f t="shared" si="93"/>
        <v>70</v>
      </c>
      <c r="D281" s="262">
        <f>'model (2)'!D281</f>
        <v>1</v>
      </c>
      <c r="E281" s="262">
        <f>'model (2)'!E281</f>
        <v>1</v>
      </c>
      <c r="F281" s="262">
        <f>'model (2)'!F281</f>
        <v>1</v>
      </c>
      <c r="G281" s="262">
        <f>'model (2)'!G281</f>
        <v>1</v>
      </c>
      <c r="H281" s="262">
        <f>'model (2)'!H281</f>
        <v>1</v>
      </c>
      <c r="I281" s="262">
        <f>'model (2)'!I281</f>
        <v>1</v>
      </c>
      <c r="J281" s="262">
        <f>'model (2)'!J281</f>
        <v>2</v>
      </c>
      <c r="K281" s="262">
        <f>'model (2)'!K281</f>
        <v>1</v>
      </c>
      <c r="L281" s="262">
        <f>'model (2)'!L281</f>
        <v>2</v>
      </c>
      <c r="M281" s="262">
        <f>'model (2)'!M281</f>
        <v>1</v>
      </c>
      <c r="N281" s="262">
        <f>'model (2)'!N281</f>
        <v>8</v>
      </c>
      <c r="O281" s="262">
        <f>'model (2)'!O281</f>
        <v>12</v>
      </c>
      <c r="P281" s="262">
        <f>'model (2)'!P281</f>
        <v>10</v>
      </c>
      <c r="Q281" s="262">
        <f>'model (2)'!Q281</f>
        <v>8</v>
      </c>
      <c r="R281" s="262">
        <f>'model (2)'!R281</f>
        <v>10</v>
      </c>
      <c r="S281" s="262">
        <f>'model (2)'!S281</f>
        <v>10</v>
      </c>
      <c r="T281" s="263"/>
      <c r="V281" s="2">
        <v>276</v>
      </c>
      <c r="W281" s="1" t="str">
        <f>X281&amp;":"&amp;COUNTIF($X$6:X281,X281)</f>
        <v>0:39</v>
      </c>
      <c r="X281" s="264">
        <f>Entry!U284</f>
        <v>0</v>
      </c>
      <c r="Y281" s="227">
        <f t="shared" si="94"/>
        <v>0</v>
      </c>
      <c r="Z281" s="227">
        <f t="shared" si="78"/>
        <v>0</v>
      </c>
      <c r="AA281" s="227">
        <f t="shared" si="79"/>
        <v>0</v>
      </c>
      <c r="AB281" s="227">
        <f t="shared" si="95"/>
        <v>0</v>
      </c>
      <c r="AC281" s="227">
        <f t="shared" si="80"/>
        <v>0</v>
      </c>
      <c r="AD281" s="227">
        <f t="shared" si="81"/>
        <v>0</v>
      </c>
      <c r="AE281" s="227">
        <f t="shared" si="82"/>
        <v>0</v>
      </c>
      <c r="AF281" s="227">
        <f t="shared" si="83"/>
        <v>0</v>
      </c>
      <c r="AG281" s="227">
        <f t="shared" si="84"/>
        <v>0</v>
      </c>
      <c r="AH281" s="227">
        <f t="shared" si="85"/>
        <v>0</v>
      </c>
      <c r="AI281" s="227">
        <f t="shared" si="86"/>
        <v>0</v>
      </c>
      <c r="AJ281" s="227">
        <f t="shared" si="87"/>
        <v>0</v>
      </c>
      <c r="AK281" s="227">
        <f t="shared" si="88"/>
        <v>0</v>
      </c>
      <c r="AL281" s="227">
        <f t="shared" si="89"/>
        <v>0</v>
      </c>
      <c r="AM281" s="227">
        <f t="shared" si="90"/>
        <v>0</v>
      </c>
      <c r="AN281" s="227">
        <f t="shared" si="91"/>
        <v>0</v>
      </c>
      <c r="AO281" s="261">
        <f t="shared" si="96"/>
        <v>0</v>
      </c>
    </row>
    <row r="282" spans="1:41" s="216" customFormat="1" ht="15.6">
      <c r="A282">
        <f t="shared" si="92"/>
        <v>61</v>
      </c>
      <c r="B282" s="191" t="str">
        <f>C282&amp;":"&amp;COUNTIF($C$6:C282,C282)</f>
        <v>61:13</v>
      </c>
      <c r="C282" s="148">
        <f t="shared" si="93"/>
        <v>61</v>
      </c>
      <c r="D282" s="262">
        <f>'model (2)'!D282</f>
        <v>1</v>
      </c>
      <c r="E282" s="262">
        <f>'model (2)'!E282</f>
        <v>2</v>
      </c>
      <c r="F282" s="262">
        <f>'model (2)'!F282</f>
        <v>1</v>
      </c>
      <c r="G282" s="262">
        <f>'model (2)'!G282</f>
        <v>2</v>
      </c>
      <c r="H282" s="262">
        <f>'model (2)'!H282</f>
        <v>1</v>
      </c>
      <c r="I282" s="262">
        <f>'model (2)'!I282</f>
        <v>2</v>
      </c>
      <c r="J282" s="262">
        <f>'model (2)'!J282</f>
        <v>1</v>
      </c>
      <c r="K282" s="262">
        <f>'model (2)'!K282</f>
        <v>1</v>
      </c>
      <c r="L282" s="262">
        <f>'model (2)'!L282</f>
        <v>2</v>
      </c>
      <c r="M282" s="262">
        <f>'model (2)'!M282</f>
        <v>1</v>
      </c>
      <c r="N282" s="262">
        <f>'model (2)'!N282</f>
        <v>8</v>
      </c>
      <c r="O282" s="262">
        <f>'model (2)'!O282</f>
        <v>12</v>
      </c>
      <c r="P282" s="262">
        <f>'model (2)'!P282</f>
        <v>9</v>
      </c>
      <c r="Q282" s="262">
        <f>'model (2)'!Q282</f>
        <v>1</v>
      </c>
      <c r="R282" s="262">
        <f>'model (2)'!R282</f>
        <v>9</v>
      </c>
      <c r="S282" s="262">
        <f>'model (2)'!S282</f>
        <v>8</v>
      </c>
      <c r="T282" s="263"/>
      <c r="V282" s="2">
        <v>277</v>
      </c>
      <c r="W282" s="1" t="str">
        <f>X282&amp;":"&amp;COUNTIF($X$6:X282,X282)</f>
        <v>0:40</v>
      </c>
      <c r="X282" s="264">
        <f>Entry!U285</f>
        <v>0</v>
      </c>
      <c r="Y282" s="227">
        <f t="shared" si="94"/>
        <v>0</v>
      </c>
      <c r="Z282" s="227">
        <f t="shared" si="78"/>
        <v>0</v>
      </c>
      <c r="AA282" s="227">
        <f t="shared" si="79"/>
        <v>0</v>
      </c>
      <c r="AB282" s="227">
        <f t="shared" si="95"/>
        <v>0</v>
      </c>
      <c r="AC282" s="227">
        <f t="shared" si="80"/>
        <v>0</v>
      </c>
      <c r="AD282" s="227">
        <f t="shared" si="81"/>
        <v>0</v>
      </c>
      <c r="AE282" s="227">
        <f t="shared" si="82"/>
        <v>0</v>
      </c>
      <c r="AF282" s="227">
        <f t="shared" si="83"/>
        <v>0</v>
      </c>
      <c r="AG282" s="227">
        <f t="shared" si="84"/>
        <v>0</v>
      </c>
      <c r="AH282" s="227">
        <f t="shared" si="85"/>
        <v>0</v>
      </c>
      <c r="AI282" s="227">
        <f t="shared" si="86"/>
        <v>0</v>
      </c>
      <c r="AJ282" s="227">
        <f t="shared" si="87"/>
        <v>0</v>
      </c>
      <c r="AK282" s="227">
        <f t="shared" si="88"/>
        <v>0</v>
      </c>
      <c r="AL282" s="227">
        <f t="shared" si="89"/>
        <v>0</v>
      </c>
      <c r="AM282" s="227">
        <f t="shared" si="90"/>
        <v>0</v>
      </c>
      <c r="AN282" s="227">
        <f t="shared" si="91"/>
        <v>0</v>
      </c>
      <c r="AO282" s="261">
        <f t="shared" si="96"/>
        <v>0</v>
      </c>
    </row>
    <row r="283" spans="1:41" s="216" customFormat="1" ht="15.6">
      <c r="A283">
        <f t="shared" si="92"/>
        <v>52</v>
      </c>
      <c r="B283" s="191" t="str">
        <f>C283&amp;":"&amp;COUNTIF($C$6:C283,C283)</f>
        <v>52:9</v>
      </c>
      <c r="C283" s="148">
        <f t="shared" si="93"/>
        <v>52</v>
      </c>
      <c r="D283" s="262">
        <f>'model (2)'!D283</f>
        <v>2</v>
      </c>
      <c r="E283" s="262">
        <f>'model (2)'!E283</f>
        <v>1</v>
      </c>
      <c r="F283" s="262">
        <f>'model (2)'!F283</f>
        <v>1</v>
      </c>
      <c r="G283" s="262">
        <f>'model (2)'!G283</f>
        <v>2</v>
      </c>
      <c r="H283" s="262">
        <f>'model (2)'!H283</f>
        <v>1</v>
      </c>
      <c r="I283" s="262">
        <f>'model (2)'!I283</f>
        <v>1</v>
      </c>
      <c r="J283" s="262">
        <f>'model (2)'!J283</f>
        <v>1</v>
      </c>
      <c r="K283" s="262">
        <f>'model (2)'!K283</f>
        <v>2</v>
      </c>
      <c r="L283" s="262">
        <f>'model (2)'!L283</f>
        <v>2</v>
      </c>
      <c r="M283" s="262">
        <f>'model (2)'!M283</f>
        <v>2</v>
      </c>
      <c r="N283" s="262">
        <f>'model (2)'!N283</f>
        <v>8</v>
      </c>
      <c r="O283" s="262">
        <f>'model (2)'!O283</f>
        <v>13</v>
      </c>
      <c r="P283" s="262">
        <f>'model (2)'!P283</f>
        <v>3</v>
      </c>
      <c r="Q283" s="262">
        <f>'model (2)'!Q283</f>
        <v>10</v>
      </c>
      <c r="R283" s="262">
        <f>'model (2)'!R283</f>
        <v>1</v>
      </c>
      <c r="S283" s="262">
        <f>'model (2)'!S283</f>
        <v>2</v>
      </c>
      <c r="T283" s="263"/>
      <c r="V283" s="2">
        <v>278</v>
      </c>
      <c r="W283" s="1" t="str">
        <f>X283&amp;":"&amp;COUNTIF($X$6:X283,X283)</f>
        <v>0:41</v>
      </c>
      <c r="X283" s="264">
        <f>Entry!U286</f>
        <v>0</v>
      </c>
      <c r="Y283" s="227">
        <f t="shared" si="94"/>
        <v>0</v>
      </c>
      <c r="Z283" s="227">
        <f t="shared" si="78"/>
        <v>0</v>
      </c>
      <c r="AA283" s="227">
        <f t="shared" si="79"/>
        <v>0</v>
      </c>
      <c r="AB283" s="227">
        <f t="shared" si="95"/>
        <v>0</v>
      </c>
      <c r="AC283" s="227">
        <f t="shared" si="80"/>
        <v>0</v>
      </c>
      <c r="AD283" s="227">
        <f t="shared" si="81"/>
        <v>0</v>
      </c>
      <c r="AE283" s="227">
        <f t="shared" si="82"/>
        <v>0</v>
      </c>
      <c r="AF283" s="227">
        <f t="shared" si="83"/>
        <v>0</v>
      </c>
      <c r="AG283" s="227">
        <f t="shared" si="84"/>
        <v>0</v>
      </c>
      <c r="AH283" s="227">
        <f t="shared" si="85"/>
        <v>0</v>
      </c>
      <c r="AI283" s="227">
        <f t="shared" si="86"/>
        <v>0</v>
      </c>
      <c r="AJ283" s="227">
        <f t="shared" si="87"/>
        <v>0</v>
      </c>
      <c r="AK283" s="227">
        <f t="shared" si="88"/>
        <v>0</v>
      </c>
      <c r="AL283" s="227">
        <f t="shared" si="89"/>
        <v>0</v>
      </c>
      <c r="AM283" s="227">
        <f t="shared" si="90"/>
        <v>0</v>
      </c>
      <c r="AN283" s="227">
        <f t="shared" si="91"/>
        <v>0</v>
      </c>
      <c r="AO283" s="261">
        <f t="shared" si="96"/>
        <v>0</v>
      </c>
    </row>
    <row r="284" spans="1:41" s="216" customFormat="1" ht="15.6">
      <c r="A284">
        <f t="shared" si="92"/>
        <v>77</v>
      </c>
      <c r="B284" s="191" t="str">
        <f>C284&amp;":"&amp;COUNTIF($C$6:C284,C284)</f>
        <v>77:9</v>
      </c>
      <c r="C284" s="148">
        <f t="shared" si="93"/>
        <v>77</v>
      </c>
      <c r="D284" s="262">
        <f>'model (2)'!D284</f>
        <v>2</v>
      </c>
      <c r="E284" s="262">
        <f>'model (2)'!E284</f>
        <v>2</v>
      </c>
      <c r="F284" s="262">
        <f>'model (2)'!F284</f>
        <v>2</v>
      </c>
      <c r="G284" s="262">
        <f>'model (2)'!G284</f>
        <v>2</v>
      </c>
      <c r="H284" s="262">
        <f>'model (2)'!H284</f>
        <v>1</v>
      </c>
      <c r="I284" s="262">
        <f>'model (2)'!I284</f>
        <v>2</v>
      </c>
      <c r="J284" s="262">
        <f>'model (2)'!J284</f>
        <v>1</v>
      </c>
      <c r="K284" s="262">
        <f>'model (2)'!K284</f>
        <v>2</v>
      </c>
      <c r="L284" s="262">
        <f>'model (2)'!L284</f>
        <v>1</v>
      </c>
      <c r="M284" s="262">
        <f>'model (2)'!M284</f>
        <v>2</v>
      </c>
      <c r="N284" s="262">
        <f>'model (2)'!N284</f>
        <v>8</v>
      </c>
      <c r="O284" s="262">
        <f>'model (2)'!O284</f>
        <v>8</v>
      </c>
      <c r="P284" s="262">
        <f>'model (2)'!P284</f>
        <v>8</v>
      </c>
      <c r="Q284" s="262">
        <f>'model (2)'!Q284</f>
        <v>14</v>
      </c>
      <c r="R284" s="262">
        <f>'model (2)'!R284</f>
        <v>10</v>
      </c>
      <c r="S284" s="262">
        <f>'model (2)'!S284</f>
        <v>12</v>
      </c>
      <c r="T284" s="263"/>
      <c r="V284" s="2">
        <v>279</v>
      </c>
      <c r="W284" s="1" t="str">
        <f>X284&amp;":"&amp;COUNTIF($X$6:X284,X284)</f>
        <v>0:42</v>
      </c>
      <c r="X284" s="264">
        <f>Entry!U287</f>
        <v>0</v>
      </c>
      <c r="Y284" s="227">
        <f t="shared" si="94"/>
        <v>0</v>
      </c>
      <c r="Z284" s="227">
        <f t="shared" si="78"/>
        <v>0</v>
      </c>
      <c r="AA284" s="227">
        <f t="shared" si="79"/>
        <v>0</v>
      </c>
      <c r="AB284" s="227">
        <f t="shared" si="95"/>
        <v>0</v>
      </c>
      <c r="AC284" s="227">
        <f t="shared" si="80"/>
        <v>0</v>
      </c>
      <c r="AD284" s="227">
        <f t="shared" si="81"/>
        <v>0</v>
      </c>
      <c r="AE284" s="227">
        <f t="shared" si="82"/>
        <v>0</v>
      </c>
      <c r="AF284" s="227">
        <f t="shared" si="83"/>
        <v>0</v>
      </c>
      <c r="AG284" s="227">
        <f t="shared" si="84"/>
        <v>0</v>
      </c>
      <c r="AH284" s="227">
        <f t="shared" si="85"/>
        <v>0</v>
      </c>
      <c r="AI284" s="227">
        <f t="shared" si="86"/>
        <v>0</v>
      </c>
      <c r="AJ284" s="227">
        <f t="shared" si="87"/>
        <v>0</v>
      </c>
      <c r="AK284" s="227">
        <f t="shared" si="88"/>
        <v>0</v>
      </c>
      <c r="AL284" s="227">
        <f t="shared" si="89"/>
        <v>0</v>
      </c>
      <c r="AM284" s="227">
        <f t="shared" si="90"/>
        <v>0</v>
      </c>
      <c r="AN284" s="227">
        <f t="shared" si="91"/>
        <v>0</v>
      </c>
      <c r="AO284" s="261">
        <f t="shared" si="96"/>
        <v>0</v>
      </c>
    </row>
    <row r="285" spans="1:41" s="216" customFormat="1" ht="15.6">
      <c r="A285">
        <f t="shared" si="92"/>
        <v>72</v>
      </c>
      <c r="B285" s="191" t="str">
        <f>C285&amp;":"&amp;COUNTIF($C$6:C285,C285)</f>
        <v>72:14</v>
      </c>
      <c r="C285" s="148">
        <f t="shared" si="93"/>
        <v>72</v>
      </c>
      <c r="D285" s="262">
        <f>'model (2)'!D285</f>
        <v>1</v>
      </c>
      <c r="E285" s="262">
        <f>'model (2)'!E285</f>
        <v>1</v>
      </c>
      <c r="F285" s="262">
        <f>'model (2)'!F285</f>
        <v>1</v>
      </c>
      <c r="G285" s="262">
        <f>'model (2)'!G285</f>
        <v>1</v>
      </c>
      <c r="H285" s="262">
        <f>'model (2)'!H285</f>
        <v>1</v>
      </c>
      <c r="I285" s="262">
        <f>'model (2)'!I285</f>
        <v>1</v>
      </c>
      <c r="J285" s="262">
        <f>'model (2)'!J285</f>
        <v>2</v>
      </c>
      <c r="K285" s="262">
        <f>'model (2)'!K285</f>
        <v>2</v>
      </c>
      <c r="L285" s="262">
        <f>'model (2)'!L285</f>
        <v>2</v>
      </c>
      <c r="M285" s="262">
        <f>'model (2)'!M285</f>
        <v>1</v>
      </c>
      <c r="N285" s="262">
        <f>'model (2)'!N285</f>
        <v>7</v>
      </c>
      <c r="O285" s="262">
        <f>'model (2)'!O285</f>
        <v>8</v>
      </c>
      <c r="P285" s="262">
        <f>'model (2)'!P285</f>
        <v>7</v>
      </c>
      <c r="Q285" s="262">
        <f>'model (2)'!Q285</f>
        <v>14</v>
      </c>
      <c r="R285" s="262">
        <f>'model (2)'!R285</f>
        <v>10</v>
      </c>
      <c r="S285" s="262">
        <f>'model (2)'!S285</f>
        <v>13</v>
      </c>
      <c r="T285" s="263"/>
      <c r="V285" s="2">
        <v>280</v>
      </c>
      <c r="W285" s="1" t="str">
        <f>X285&amp;":"&amp;COUNTIF($X$6:X285,X285)</f>
        <v>0:43</v>
      </c>
      <c r="X285" s="264">
        <f>Entry!U288</f>
        <v>0</v>
      </c>
      <c r="Y285" s="227">
        <f t="shared" si="94"/>
        <v>0</v>
      </c>
      <c r="Z285" s="227">
        <f t="shared" si="78"/>
        <v>0</v>
      </c>
      <c r="AA285" s="227">
        <f t="shared" si="79"/>
        <v>0</v>
      </c>
      <c r="AB285" s="227">
        <f t="shared" si="95"/>
        <v>0</v>
      </c>
      <c r="AC285" s="227">
        <f t="shared" si="80"/>
        <v>0</v>
      </c>
      <c r="AD285" s="227">
        <f t="shared" si="81"/>
        <v>0</v>
      </c>
      <c r="AE285" s="227">
        <f t="shared" si="82"/>
        <v>0</v>
      </c>
      <c r="AF285" s="227">
        <f t="shared" si="83"/>
        <v>0</v>
      </c>
      <c r="AG285" s="227">
        <f t="shared" si="84"/>
        <v>0</v>
      </c>
      <c r="AH285" s="227">
        <f t="shared" si="85"/>
        <v>0</v>
      </c>
      <c r="AI285" s="227">
        <f t="shared" si="86"/>
        <v>0</v>
      </c>
      <c r="AJ285" s="227">
        <f t="shared" si="87"/>
        <v>0</v>
      </c>
      <c r="AK285" s="227">
        <f t="shared" si="88"/>
        <v>0</v>
      </c>
      <c r="AL285" s="227">
        <f t="shared" si="89"/>
        <v>0</v>
      </c>
      <c r="AM285" s="227">
        <f t="shared" si="90"/>
        <v>0</v>
      </c>
      <c r="AN285" s="227">
        <f t="shared" si="91"/>
        <v>0</v>
      </c>
      <c r="AO285" s="261">
        <f t="shared" si="96"/>
        <v>0</v>
      </c>
    </row>
    <row r="286" spans="1:41" s="216" customFormat="1" ht="15.6">
      <c r="A286">
        <f t="shared" si="92"/>
        <v>77</v>
      </c>
      <c r="B286" s="191" t="str">
        <f>C286&amp;":"&amp;COUNTIF($C$6:C286,C286)</f>
        <v>77:10</v>
      </c>
      <c r="C286" s="148">
        <f t="shared" si="93"/>
        <v>77</v>
      </c>
      <c r="D286" s="262">
        <f>'model (2)'!D286</f>
        <v>1</v>
      </c>
      <c r="E286" s="262">
        <f>'model (2)'!E286</f>
        <v>1</v>
      </c>
      <c r="F286" s="262">
        <f>'model (2)'!F286</f>
        <v>1</v>
      </c>
      <c r="G286" s="262">
        <f>'model (2)'!G286</f>
        <v>1</v>
      </c>
      <c r="H286" s="262">
        <f>'model (2)'!H286</f>
        <v>1</v>
      </c>
      <c r="I286" s="262">
        <f>'model (2)'!I286</f>
        <v>1</v>
      </c>
      <c r="J286" s="262">
        <f>'model (2)'!J286</f>
        <v>1</v>
      </c>
      <c r="K286" s="262">
        <f>'model (2)'!K286</f>
        <v>1</v>
      </c>
      <c r="L286" s="262">
        <f>'model (2)'!L286</f>
        <v>2</v>
      </c>
      <c r="M286" s="262">
        <f>'model (2)'!M286</f>
        <v>2</v>
      </c>
      <c r="N286" s="262">
        <f>'model (2)'!N286</f>
        <v>10</v>
      </c>
      <c r="O286" s="262">
        <f>'model (2)'!O286</f>
        <v>11</v>
      </c>
      <c r="P286" s="262">
        <f>'model (2)'!P286</f>
        <v>14</v>
      </c>
      <c r="Q286" s="262">
        <f>'model (2)'!Q286</f>
        <v>11</v>
      </c>
      <c r="R286" s="262">
        <f>'model (2)'!R286</f>
        <v>12</v>
      </c>
      <c r="S286" s="262">
        <f>'model (2)'!S286</f>
        <v>7</v>
      </c>
      <c r="T286" s="263"/>
      <c r="V286" s="2">
        <v>281</v>
      </c>
      <c r="W286" s="1" t="str">
        <f>X286&amp;":"&amp;COUNTIF($X$6:X286,X286)</f>
        <v>0:44</v>
      </c>
      <c r="X286" s="264">
        <f>Entry!U289</f>
        <v>0</v>
      </c>
      <c r="Y286" s="227">
        <f t="shared" si="94"/>
        <v>0</v>
      </c>
      <c r="Z286" s="227">
        <f t="shared" si="78"/>
        <v>0</v>
      </c>
      <c r="AA286" s="227">
        <f t="shared" si="79"/>
        <v>0</v>
      </c>
      <c r="AB286" s="227">
        <f t="shared" si="95"/>
        <v>0</v>
      </c>
      <c r="AC286" s="227">
        <f t="shared" si="80"/>
        <v>0</v>
      </c>
      <c r="AD286" s="227">
        <f t="shared" si="81"/>
        <v>0</v>
      </c>
      <c r="AE286" s="227">
        <f t="shared" si="82"/>
        <v>0</v>
      </c>
      <c r="AF286" s="227">
        <f t="shared" si="83"/>
        <v>0</v>
      </c>
      <c r="AG286" s="227">
        <f t="shared" si="84"/>
        <v>0</v>
      </c>
      <c r="AH286" s="227">
        <f t="shared" si="85"/>
        <v>0</v>
      </c>
      <c r="AI286" s="227">
        <f t="shared" si="86"/>
        <v>0</v>
      </c>
      <c r="AJ286" s="227">
        <f t="shared" si="87"/>
        <v>0</v>
      </c>
      <c r="AK286" s="227">
        <f t="shared" si="88"/>
        <v>0</v>
      </c>
      <c r="AL286" s="227">
        <f t="shared" si="89"/>
        <v>0</v>
      </c>
      <c r="AM286" s="227">
        <f t="shared" si="90"/>
        <v>0</v>
      </c>
      <c r="AN286" s="227">
        <f t="shared" si="91"/>
        <v>0</v>
      </c>
      <c r="AO286" s="261">
        <f t="shared" si="96"/>
        <v>0</v>
      </c>
    </row>
    <row r="287" spans="1:41" s="216" customFormat="1" ht="15.6">
      <c r="A287">
        <f t="shared" si="92"/>
        <v>44</v>
      </c>
      <c r="B287" s="191" t="str">
        <f>C287&amp;":"&amp;COUNTIF($C$6:C287,C287)</f>
        <v>44:4</v>
      </c>
      <c r="C287" s="148">
        <f t="shared" si="93"/>
        <v>44</v>
      </c>
      <c r="D287" s="262">
        <f>'model (2)'!D287</f>
        <v>2</v>
      </c>
      <c r="E287" s="262">
        <f>'model (2)'!E287</f>
        <v>1</v>
      </c>
      <c r="F287" s="262">
        <f>'model (2)'!F287</f>
        <v>1</v>
      </c>
      <c r="G287" s="262">
        <f>'model (2)'!G287</f>
        <v>2</v>
      </c>
      <c r="H287" s="262">
        <f>'model (2)'!H287</f>
        <v>1</v>
      </c>
      <c r="I287" s="262">
        <f>'model (2)'!I287</f>
        <v>2</v>
      </c>
      <c r="J287" s="262">
        <f>'model (2)'!J287</f>
        <v>1</v>
      </c>
      <c r="K287" s="262">
        <f>'model (2)'!K287</f>
        <v>1</v>
      </c>
      <c r="L287" s="262">
        <f>'model (2)'!L287</f>
        <v>2</v>
      </c>
      <c r="M287" s="262">
        <f>'model (2)'!M287</f>
        <v>2</v>
      </c>
      <c r="N287" s="262">
        <f>'model (2)'!N287</f>
        <v>4</v>
      </c>
      <c r="O287" s="262">
        <f>'model (2)'!O287</f>
        <v>1</v>
      </c>
      <c r="P287" s="262">
        <f>'model (2)'!P287</f>
        <v>0</v>
      </c>
      <c r="Q287" s="262">
        <f>'model (2)'!Q287</f>
        <v>14</v>
      </c>
      <c r="R287" s="262">
        <f>'model (2)'!R287</f>
        <v>2</v>
      </c>
      <c r="S287" s="262">
        <f>'model (2)'!S287</f>
        <v>8</v>
      </c>
      <c r="T287" s="263"/>
      <c r="V287" s="2">
        <v>282</v>
      </c>
      <c r="W287" s="1" t="str">
        <f>X287&amp;":"&amp;COUNTIF($X$6:X287,X287)</f>
        <v>0:45</v>
      </c>
      <c r="X287" s="264">
        <f>Entry!U290</f>
        <v>0</v>
      </c>
      <c r="Y287" s="227">
        <f t="shared" si="94"/>
        <v>0</v>
      </c>
      <c r="Z287" s="227">
        <f t="shared" si="78"/>
        <v>0</v>
      </c>
      <c r="AA287" s="227">
        <f t="shared" si="79"/>
        <v>0</v>
      </c>
      <c r="AB287" s="227">
        <f t="shared" si="95"/>
        <v>0</v>
      </c>
      <c r="AC287" s="227">
        <f t="shared" si="80"/>
        <v>0</v>
      </c>
      <c r="AD287" s="227">
        <f t="shared" si="81"/>
        <v>0</v>
      </c>
      <c r="AE287" s="227">
        <f t="shared" si="82"/>
        <v>0</v>
      </c>
      <c r="AF287" s="227">
        <f t="shared" si="83"/>
        <v>0</v>
      </c>
      <c r="AG287" s="227">
        <f t="shared" si="84"/>
        <v>0</v>
      </c>
      <c r="AH287" s="227">
        <f t="shared" si="85"/>
        <v>0</v>
      </c>
      <c r="AI287" s="227">
        <f t="shared" si="86"/>
        <v>0</v>
      </c>
      <c r="AJ287" s="227">
        <f t="shared" si="87"/>
        <v>0</v>
      </c>
      <c r="AK287" s="227">
        <f t="shared" si="88"/>
        <v>0</v>
      </c>
      <c r="AL287" s="227">
        <f t="shared" si="89"/>
        <v>0</v>
      </c>
      <c r="AM287" s="227">
        <f t="shared" si="90"/>
        <v>0</v>
      </c>
      <c r="AN287" s="227">
        <f t="shared" si="91"/>
        <v>0</v>
      </c>
      <c r="AO287" s="261">
        <f t="shared" si="96"/>
        <v>0</v>
      </c>
    </row>
    <row r="288" spans="1:41" s="216" customFormat="1" ht="15.6">
      <c r="A288">
        <f t="shared" si="92"/>
        <v>74</v>
      </c>
      <c r="B288" s="191" t="str">
        <f>C288&amp;":"&amp;COUNTIF($C$6:C288,C288)</f>
        <v>74:7</v>
      </c>
      <c r="C288" s="148">
        <f t="shared" si="93"/>
        <v>74</v>
      </c>
      <c r="D288" s="262">
        <f>'model (2)'!D288</f>
        <v>1</v>
      </c>
      <c r="E288" s="262">
        <f>'model (2)'!E288</f>
        <v>2</v>
      </c>
      <c r="F288" s="262">
        <f>'model (2)'!F288</f>
        <v>1</v>
      </c>
      <c r="G288" s="262">
        <f>'model (2)'!G288</f>
        <v>1</v>
      </c>
      <c r="H288" s="262">
        <f>'model (2)'!H288</f>
        <v>1</v>
      </c>
      <c r="I288" s="262">
        <f>'model (2)'!I288</f>
        <v>1</v>
      </c>
      <c r="J288" s="262">
        <f>'model (2)'!J288</f>
        <v>1</v>
      </c>
      <c r="K288" s="262">
        <f>'model (2)'!K288</f>
        <v>2</v>
      </c>
      <c r="L288" s="262">
        <f>'model (2)'!L288</f>
        <v>2</v>
      </c>
      <c r="M288" s="262">
        <f>'model (2)'!M288</f>
        <v>1</v>
      </c>
      <c r="N288" s="262">
        <f>'model (2)'!N288</f>
        <v>8</v>
      </c>
      <c r="O288" s="262">
        <f>'model (2)'!O288</f>
        <v>14</v>
      </c>
      <c r="P288" s="262">
        <f>'model (2)'!P288</f>
        <v>11</v>
      </c>
      <c r="Q288" s="262">
        <f>'model (2)'!Q288</f>
        <v>12</v>
      </c>
      <c r="R288" s="262">
        <f>'model (2)'!R288</f>
        <v>2</v>
      </c>
      <c r="S288" s="262">
        <f>'model (2)'!S288</f>
        <v>14</v>
      </c>
      <c r="T288" s="263"/>
      <c r="V288" s="2">
        <v>283</v>
      </c>
      <c r="W288" s="1"/>
      <c r="X288" s="264">
        <f>Entry!U291</f>
        <v>0</v>
      </c>
      <c r="Y288" s="227">
        <f t="shared" si="94"/>
        <v>0</v>
      </c>
      <c r="Z288" s="227">
        <f t="shared" si="78"/>
        <v>0</v>
      </c>
      <c r="AA288" s="227">
        <f t="shared" si="79"/>
        <v>0</v>
      </c>
      <c r="AB288" s="227">
        <f t="shared" si="95"/>
        <v>0</v>
      </c>
      <c r="AC288" s="227">
        <f t="shared" si="80"/>
        <v>0</v>
      </c>
      <c r="AD288" s="227">
        <f t="shared" si="81"/>
        <v>0</v>
      </c>
      <c r="AE288" s="227">
        <f t="shared" si="82"/>
        <v>0</v>
      </c>
      <c r="AF288" s="227">
        <f t="shared" si="83"/>
        <v>0</v>
      </c>
      <c r="AG288" s="227">
        <f t="shared" si="84"/>
        <v>0</v>
      </c>
      <c r="AH288" s="227">
        <f t="shared" si="85"/>
        <v>0</v>
      </c>
      <c r="AI288" s="227">
        <f t="shared" si="86"/>
        <v>0</v>
      </c>
      <c r="AJ288" s="227">
        <f t="shared" si="87"/>
        <v>0</v>
      </c>
      <c r="AK288" s="227">
        <f t="shared" si="88"/>
        <v>0</v>
      </c>
      <c r="AL288" s="227">
        <f t="shared" si="89"/>
        <v>0</v>
      </c>
      <c r="AM288" s="227">
        <f t="shared" si="90"/>
        <v>0</v>
      </c>
      <c r="AN288" s="227">
        <f t="shared" si="91"/>
        <v>0</v>
      </c>
      <c r="AO288" s="261">
        <f t="shared" si="96"/>
        <v>0</v>
      </c>
    </row>
    <row r="289" spans="1:41" s="216" customFormat="1" ht="15.6">
      <c r="A289">
        <f t="shared" si="92"/>
        <v>77</v>
      </c>
      <c r="B289" s="191" t="str">
        <f>C289&amp;":"&amp;COUNTIF($C$6:C289,C289)</f>
        <v>77:11</v>
      </c>
      <c r="C289" s="148">
        <f t="shared" si="93"/>
        <v>77</v>
      </c>
      <c r="D289" s="262">
        <f>'model (2)'!D289</f>
        <v>2</v>
      </c>
      <c r="E289" s="262">
        <f>'model (2)'!E289</f>
        <v>1</v>
      </c>
      <c r="F289" s="262">
        <f>'model (2)'!F289</f>
        <v>2</v>
      </c>
      <c r="G289" s="262">
        <f>'model (2)'!G289</f>
        <v>2</v>
      </c>
      <c r="H289" s="262">
        <f>'model (2)'!H289</f>
        <v>2</v>
      </c>
      <c r="I289" s="262">
        <f>'model (2)'!I289</f>
        <v>1</v>
      </c>
      <c r="J289" s="262">
        <f>'model (2)'!J289</f>
        <v>1</v>
      </c>
      <c r="K289" s="262">
        <f>'model (2)'!K289</f>
        <v>1</v>
      </c>
      <c r="L289" s="262">
        <f>'model (2)'!L289</f>
        <v>1</v>
      </c>
      <c r="M289" s="262">
        <f>'model (2)'!M289</f>
        <v>1</v>
      </c>
      <c r="N289" s="262">
        <f>'model (2)'!N289</f>
        <v>8</v>
      </c>
      <c r="O289" s="262">
        <f>'model (2)'!O289</f>
        <v>11</v>
      </c>
      <c r="P289" s="262">
        <f>'model (2)'!P289</f>
        <v>12</v>
      </c>
      <c r="Q289" s="262">
        <f>'model (2)'!Q289</f>
        <v>9</v>
      </c>
      <c r="R289" s="262">
        <f>'model (2)'!R289</f>
        <v>14</v>
      </c>
      <c r="S289" s="262">
        <f>'model (2)'!S289</f>
        <v>9</v>
      </c>
      <c r="T289" s="263"/>
      <c r="V289" s="2">
        <v>284</v>
      </c>
      <c r="W289" s="1" t="str">
        <f>X289&amp;":"&amp;COUNTIF($X$6:X289,X289)</f>
        <v>0:47</v>
      </c>
      <c r="X289" s="264">
        <f>Entry!U292</f>
        <v>0</v>
      </c>
      <c r="Y289" s="227">
        <f t="shared" si="94"/>
        <v>0</v>
      </c>
      <c r="Z289" s="227">
        <f t="shared" si="78"/>
        <v>0</v>
      </c>
      <c r="AA289" s="227">
        <f t="shared" si="79"/>
        <v>0</v>
      </c>
      <c r="AB289" s="227">
        <f t="shared" si="95"/>
        <v>0</v>
      </c>
      <c r="AC289" s="227">
        <f t="shared" si="80"/>
        <v>0</v>
      </c>
      <c r="AD289" s="227">
        <f t="shared" si="81"/>
        <v>0</v>
      </c>
      <c r="AE289" s="227">
        <f t="shared" si="82"/>
        <v>0</v>
      </c>
      <c r="AF289" s="227">
        <f t="shared" si="83"/>
        <v>0</v>
      </c>
      <c r="AG289" s="227">
        <f t="shared" si="84"/>
        <v>0</v>
      </c>
      <c r="AH289" s="227">
        <f t="shared" si="85"/>
        <v>0</v>
      </c>
      <c r="AI289" s="227">
        <f t="shared" si="86"/>
        <v>0</v>
      </c>
      <c r="AJ289" s="227">
        <f t="shared" si="87"/>
        <v>0</v>
      </c>
      <c r="AK289" s="227">
        <f t="shared" si="88"/>
        <v>0</v>
      </c>
      <c r="AL289" s="227">
        <f t="shared" si="89"/>
        <v>0</v>
      </c>
      <c r="AM289" s="227">
        <f t="shared" si="90"/>
        <v>0</v>
      </c>
      <c r="AN289" s="227">
        <f t="shared" si="91"/>
        <v>0</v>
      </c>
      <c r="AO289" s="261">
        <f t="shared" si="96"/>
        <v>0</v>
      </c>
    </row>
    <row r="290" spans="1:41" s="216" customFormat="1" ht="15.6">
      <c r="A290">
        <f t="shared" si="92"/>
        <v>69</v>
      </c>
      <c r="B290" s="191" t="str">
        <f>C290&amp;":"&amp;COUNTIF($C$6:C290,C290)</f>
        <v>69:7</v>
      </c>
      <c r="C290" s="148">
        <f t="shared" si="93"/>
        <v>69</v>
      </c>
      <c r="D290" s="262">
        <f>'model (2)'!D290</f>
        <v>1</v>
      </c>
      <c r="E290" s="262">
        <f>'model (2)'!E290</f>
        <v>1</v>
      </c>
      <c r="F290" s="262">
        <f>'model (2)'!F290</f>
        <v>2</v>
      </c>
      <c r="G290" s="262">
        <f>'model (2)'!G290</f>
        <v>1</v>
      </c>
      <c r="H290" s="262">
        <f>'model (2)'!H290</f>
        <v>1</v>
      </c>
      <c r="I290" s="262">
        <f>'model (2)'!I290</f>
        <v>1</v>
      </c>
      <c r="J290" s="262">
        <f>'model (2)'!J290</f>
        <v>2</v>
      </c>
      <c r="K290" s="262">
        <f>'model (2)'!K290</f>
        <v>1</v>
      </c>
      <c r="L290" s="262">
        <f>'model (2)'!L290</f>
        <v>2</v>
      </c>
      <c r="M290" s="262">
        <f>'model (2)'!M290</f>
        <v>2</v>
      </c>
      <c r="N290" s="262">
        <f>'model (2)'!N290</f>
        <v>9</v>
      </c>
      <c r="O290" s="262">
        <f>'model (2)'!O290</f>
        <v>8</v>
      </c>
      <c r="P290" s="262">
        <f>'model (2)'!P290</f>
        <v>13</v>
      </c>
      <c r="Q290" s="262">
        <f>'model (2)'!Q290</f>
        <v>7</v>
      </c>
      <c r="R290" s="262">
        <f>'model (2)'!R290</f>
        <v>9</v>
      </c>
      <c r="S290" s="262">
        <f>'model (2)'!S290</f>
        <v>9</v>
      </c>
      <c r="T290" s="263"/>
      <c r="V290" s="2">
        <v>285</v>
      </c>
      <c r="W290" s="1" t="str">
        <f>X290&amp;":"&amp;COUNTIF($X$6:X290,X290)</f>
        <v>0:48</v>
      </c>
      <c r="X290" s="264">
        <f>Entry!U293</f>
        <v>0</v>
      </c>
      <c r="Y290" s="227">
        <f t="shared" si="94"/>
        <v>0</v>
      </c>
      <c r="Z290" s="227">
        <f t="shared" si="78"/>
        <v>0</v>
      </c>
      <c r="AA290" s="227">
        <f t="shared" si="79"/>
        <v>0</v>
      </c>
      <c r="AB290" s="227">
        <f t="shared" si="95"/>
        <v>0</v>
      </c>
      <c r="AC290" s="227">
        <f t="shared" si="80"/>
        <v>0</v>
      </c>
      <c r="AD290" s="227">
        <f t="shared" si="81"/>
        <v>0</v>
      </c>
      <c r="AE290" s="227">
        <f t="shared" si="82"/>
        <v>0</v>
      </c>
      <c r="AF290" s="227">
        <f t="shared" si="83"/>
        <v>0</v>
      </c>
      <c r="AG290" s="227">
        <f t="shared" si="84"/>
        <v>0</v>
      </c>
      <c r="AH290" s="227">
        <f t="shared" si="85"/>
        <v>0</v>
      </c>
      <c r="AI290" s="227">
        <f t="shared" si="86"/>
        <v>0</v>
      </c>
      <c r="AJ290" s="227">
        <f t="shared" si="87"/>
        <v>0</v>
      </c>
      <c r="AK290" s="227">
        <f t="shared" si="88"/>
        <v>0</v>
      </c>
      <c r="AL290" s="227">
        <f t="shared" si="89"/>
        <v>0</v>
      </c>
      <c r="AM290" s="227">
        <f t="shared" si="90"/>
        <v>0</v>
      </c>
      <c r="AN290" s="227">
        <f t="shared" si="91"/>
        <v>0</v>
      </c>
      <c r="AO290" s="261">
        <f t="shared" si="96"/>
        <v>0</v>
      </c>
    </row>
    <row r="291" spans="1:41" s="216" customFormat="1" ht="15.6">
      <c r="A291">
        <f t="shared" si="92"/>
        <v>74</v>
      </c>
      <c r="B291" s="191" t="str">
        <f>C291&amp;":"&amp;COUNTIF($C$6:C291,C291)</f>
        <v>74:8</v>
      </c>
      <c r="C291" s="148">
        <f t="shared" si="93"/>
        <v>74</v>
      </c>
      <c r="D291" s="262">
        <f>'model (2)'!D291</f>
        <v>1</v>
      </c>
      <c r="E291" s="262">
        <f>'model (2)'!E291</f>
        <v>1</v>
      </c>
      <c r="F291" s="262">
        <f>'model (2)'!F291</f>
        <v>2</v>
      </c>
      <c r="G291" s="262">
        <f>'model (2)'!G291</f>
        <v>1</v>
      </c>
      <c r="H291" s="262">
        <f>'model (2)'!H291</f>
        <v>1</v>
      </c>
      <c r="I291" s="262">
        <f>'model (2)'!I291</f>
        <v>1</v>
      </c>
      <c r="J291" s="262">
        <f>'model (2)'!J291</f>
        <v>2</v>
      </c>
      <c r="K291" s="262">
        <f>'model (2)'!K291</f>
        <v>1</v>
      </c>
      <c r="L291" s="262">
        <f>'model (2)'!L291</f>
        <v>2</v>
      </c>
      <c r="M291" s="262">
        <f>'model (2)'!M291</f>
        <v>1</v>
      </c>
      <c r="N291" s="262">
        <f>'model (2)'!N291</f>
        <v>7</v>
      </c>
      <c r="O291" s="262">
        <f>'model (2)'!O291</f>
        <v>10</v>
      </c>
      <c r="P291" s="262">
        <f>'model (2)'!P291</f>
        <v>10</v>
      </c>
      <c r="Q291" s="262">
        <f>'model (2)'!Q291</f>
        <v>11</v>
      </c>
      <c r="R291" s="262">
        <f>'model (2)'!R291</f>
        <v>12</v>
      </c>
      <c r="S291" s="262">
        <f>'model (2)'!S291</f>
        <v>11</v>
      </c>
      <c r="T291" s="263"/>
      <c r="V291" s="2">
        <v>286</v>
      </c>
      <c r="W291" s="1" t="str">
        <f>X291&amp;":"&amp;COUNTIF($X$6:X291,X291)</f>
        <v>0:49</v>
      </c>
      <c r="X291" s="264">
        <f>Entry!U294</f>
        <v>0</v>
      </c>
      <c r="Y291" s="227">
        <f t="shared" si="94"/>
        <v>0</v>
      </c>
      <c r="Z291" s="227">
        <f t="shared" si="78"/>
        <v>0</v>
      </c>
      <c r="AA291" s="227">
        <f t="shared" si="79"/>
        <v>0</v>
      </c>
      <c r="AB291" s="227">
        <f t="shared" si="95"/>
        <v>0</v>
      </c>
      <c r="AC291" s="227">
        <f t="shared" si="80"/>
        <v>0</v>
      </c>
      <c r="AD291" s="227">
        <f t="shared" si="81"/>
        <v>0</v>
      </c>
      <c r="AE291" s="227">
        <f t="shared" si="82"/>
        <v>0</v>
      </c>
      <c r="AF291" s="227">
        <f t="shared" si="83"/>
        <v>0</v>
      </c>
      <c r="AG291" s="227">
        <f t="shared" si="84"/>
        <v>0</v>
      </c>
      <c r="AH291" s="227">
        <f t="shared" si="85"/>
        <v>0</v>
      </c>
      <c r="AI291" s="227">
        <f t="shared" si="86"/>
        <v>0</v>
      </c>
      <c r="AJ291" s="227">
        <f t="shared" si="87"/>
        <v>0</v>
      </c>
      <c r="AK291" s="227">
        <f t="shared" si="88"/>
        <v>0</v>
      </c>
      <c r="AL291" s="227">
        <f t="shared" si="89"/>
        <v>0</v>
      </c>
      <c r="AM291" s="227">
        <f t="shared" si="90"/>
        <v>0</v>
      </c>
      <c r="AN291" s="227">
        <f t="shared" si="91"/>
        <v>0</v>
      </c>
      <c r="AO291" s="261">
        <f t="shared" si="96"/>
        <v>0</v>
      </c>
    </row>
    <row r="292" spans="1:41" s="216" customFormat="1" ht="15.6">
      <c r="A292">
        <f t="shared" si="92"/>
        <v>48</v>
      </c>
      <c r="B292" s="191" t="str">
        <f>C292&amp;":"&amp;COUNTIF($C$6:C292,C292)</f>
        <v>48:6</v>
      </c>
      <c r="C292" s="148">
        <f t="shared" si="93"/>
        <v>48</v>
      </c>
      <c r="D292" s="262">
        <f>'model (2)'!D292</f>
        <v>1</v>
      </c>
      <c r="E292" s="262">
        <f>'model (2)'!E292</f>
        <v>2</v>
      </c>
      <c r="F292" s="262">
        <f>'model (2)'!F292</f>
        <v>1</v>
      </c>
      <c r="G292" s="262">
        <f>'model (2)'!G292</f>
        <v>1</v>
      </c>
      <c r="H292" s="262">
        <f>'model (2)'!H292</f>
        <v>1</v>
      </c>
      <c r="I292" s="262">
        <f>'model (2)'!I292</f>
        <v>2</v>
      </c>
      <c r="J292" s="262">
        <f>'model (2)'!J292</f>
        <v>2</v>
      </c>
      <c r="K292" s="262">
        <f>'model (2)'!K292</f>
        <v>2</v>
      </c>
      <c r="L292" s="262">
        <f>'model (2)'!L292</f>
        <v>2</v>
      </c>
      <c r="M292" s="262">
        <f>'model (2)'!M292</f>
        <v>1</v>
      </c>
      <c r="N292" s="262">
        <f>'model (2)'!N292</f>
        <v>1</v>
      </c>
      <c r="O292" s="262">
        <f>'model (2)'!O292</f>
        <v>10</v>
      </c>
      <c r="P292" s="262">
        <f>'model (2)'!P292</f>
        <v>10</v>
      </c>
      <c r="Q292" s="262">
        <f>'model (2)'!Q292</f>
        <v>0</v>
      </c>
      <c r="R292" s="262">
        <f>'model (2)'!R292</f>
        <v>9</v>
      </c>
      <c r="S292" s="262">
        <f>'model (2)'!S292</f>
        <v>3</v>
      </c>
      <c r="T292" s="263"/>
      <c r="V292" s="2">
        <v>287</v>
      </c>
      <c r="W292" s="1" t="str">
        <f>X292&amp;":"&amp;COUNTIF($X$6:X292,X292)</f>
        <v>0:50</v>
      </c>
      <c r="X292" s="264">
        <f>Entry!U295</f>
        <v>0</v>
      </c>
      <c r="Y292" s="227">
        <f t="shared" si="94"/>
        <v>0</v>
      </c>
      <c r="Z292" s="227">
        <f t="shared" si="78"/>
        <v>0</v>
      </c>
      <c r="AA292" s="227">
        <f t="shared" si="79"/>
        <v>0</v>
      </c>
      <c r="AB292" s="227">
        <f t="shared" si="95"/>
        <v>0</v>
      </c>
      <c r="AC292" s="227">
        <f t="shared" si="80"/>
        <v>0</v>
      </c>
      <c r="AD292" s="227">
        <f t="shared" si="81"/>
        <v>0</v>
      </c>
      <c r="AE292" s="227">
        <f t="shared" si="82"/>
        <v>0</v>
      </c>
      <c r="AF292" s="227">
        <f t="shared" si="83"/>
        <v>0</v>
      </c>
      <c r="AG292" s="227">
        <f t="shared" si="84"/>
        <v>0</v>
      </c>
      <c r="AH292" s="227">
        <f t="shared" si="85"/>
        <v>0</v>
      </c>
      <c r="AI292" s="227">
        <f t="shared" si="86"/>
        <v>0</v>
      </c>
      <c r="AJ292" s="227">
        <f t="shared" si="87"/>
        <v>0</v>
      </c>
      <c r="AK292" s="227">
        <f t="shared" si="88"/>
        <v>0</v>
      </c>
      <c r="AL292" s="227">
        <f t="shared" si="89"/>
        <v>0</v>
      </c>
      <c r="AM292" s="227">
        <f t="shared" si="90"/>
        <v>0</v>
      </c>
      <c r="AN292" s="227">
        <f t="shared" si="91"/>
        <v>0</v>
      </c>
      <c r="AO292" s="261">
        <f t="shared" si="96"/>
        <v>0</v>
      </c>
    </row>
    <row r="293" spans="1:41" s="216" customFormat="1" ht="15.6">
      <c r="A293">
        <f t="shared" si="92"/>
        <v>38</v>
      </c>
      <c r="B293" s="191" t="str">
        <f>C293&amp;":"&amp;COUNTIF($C$6:C293,C293)</f>
        <v>38:1</v>
      </c>
      <c r="C293" s="148">
        <f t="shared" si="93"/>
        <v>38</v>
      </c>
      <c r="D293" s="262">
        <f>'model (2)'!D293</f>
        <v>2</v>
      </c>
      <c r="E293" s="262">
        <f>'model (2)'!E293</f>
        <v>1</v>
      </c>
      <c r="F293" s="262">
        <f>'model (2)'!F293</f>
        <v>2</v>
      </c>
      <c r="G293" s="262">
        <f>'model (2)'!G293</f>
        <v>1</v>
      </c>
      <c r="H293" s="262">
        <f>'model (2)'!H293</f>
        <v>1</v>
      </c>
      <c r="I293" s="262">
        <f>'model (2)'!I293</f>
        <v>1</v>
      </c>
      <c r="J293" s="262">
        <f>'model (2)'!J293</f>
        <v>2</v>
      </c>
      <c r="K293" s="262">
        <f>'model (2)'!K293</f>
        <v>1</v>
      </c>
      <c r="L293" s="262">
        <f>'model (2)'!L293</f>
        <v>1</v>
      </c>
      <c r="M293" s="262">
        <f>'model (2)'!M293</f>
        <v>1</v>
      </c>
      <c r="N293" s="262">
        <f>'model (2)'!N293</f>
        <v>3</v>
      </c>
      <c r="O293" s="262">
        <f>'model (2)'!O293</f>
        <v>3</v>
      </c>
      <c r="P293" s="262">
        <f>'model (2)'!P293</f>
        <v>3</v>
      </c>
      <c r="Q293" s="262">
        <f>'model (2)'!Q293</f>
        <v>2</v>
      </c>
      <c r="R293" s="262">
        <f>'model (2)'!R293</f>
        <v>12</v>
      </c>
      <c r="S293" s="262">
        <f>'model (2)'!S293</f>
        <v>2</v>
      </c>
      <c r="T293" s="263"/>
      <c r="V293" s="2">
        <v>288</v>
      </c>
      <c r="W293" s="1" t="str">
        <f>X293&amp;":"&amp;COUNTIF($X$6:X293,X293)</f>
        <v>0:51</v>
      </c>
      <c r="X293" s="264">
        <f>Entry!U296</f>
        <v>0</v>
      </c>
      <c r="Y293" s="227">
        <f t="shared" si="94"/>
        <v>0</v>
      </c>
      <c r="Z293" s="227">
        <f t="shared" si="78"/>
        <v>0</v>
      </c>
      <c r="AA293" s="227">
        <f t="shared" si="79"/>
        <v>0</v>
      </c>
      <c r="AB293" s="227">
        <f t="shared" si="95"/>
        <v>0</v>
      </c>
      <c r="AC293" s="227">
        <f t="shared" si="80"/>
        <v>0</v>
      </c>
      <c r="AD293" s="227">
        <f t="shared" si="81"/>
        <v>0</v>
      </c>
      <c r="AE293" s="227">
        <f t="shared" si="82"/>
        <v>0</v>
      </c>
      <c r="AF293" s="227">
        <f t="shared" si="83"/>
        <v>0</v>
      </c>
      <c r="AG293" s="227">
        <f t="shared" si="84"/>
        <v>0</v>
      </c>
      <c r="AH293" s="227">
        <f t="shared" si="85"/>
        <v>0</v>
      </c>
      <c r="AI293" s="227">
        <f t="shared" si="86"/>
        <v>0</v>
      </c>
      <c r="AJ293" s="227">
        <f t="shared" si="87"/>
        <v>0</v>
      </c>
      <c r="AK293" s="227">
        <f t="shared" si="88"/>
        <v>0</v>
      </c>
      <c r="AL293" s="227">
        <f t="shared" si="89"/>
        <v>0</v>
      </c>
      <c r="AM293" s="227">
        <f t="shared" si="90"/>
        <v>0</v>
      </c>
      <c r="AN293" s="227">
        <f t="shared" si="91"/>
        <v>0</v>
      </c>
      <c r="AO293" s="261">
        <f t="shared" si="96"/>
        <v>0</v>
      </c>
    </row>
    <row r="294" spans="1:41" s="216" customFormat="1" ht="15.6">
      <c r="A294">
        <f t="shared" si="92"/>
        <v>71</v>
      </c>
      <c r="B294" s="191" t="str">
        <f>C294&amp;":"&amp;COUNTIF($C$6:C294,C294)</f>
        <v>71:7</v>
      </c>
      <c r="C294" s="148">
        <f t="shared" si="93"/>
        <v>71</v>
      </c>
      <c r="D294" s="262">
        <f>'model (2)'!D294</f>
        <v>1</v>
      </c>
      <c r="E294" s="262">
        <f>'model (2)'!E294</f>
        <v>1</v>
      </c>
      <c r="F294" s="262">
        <f>'model (2)'!F294</f>
        <v>2</v>
      </c>
      <c r="G294" s="262">
        <f>'model (2)'!G294</f>
        <v>1</v>
      </c>
      <c r="H294" s="262">
        <f>'model (2)'!H294</f>
        <v>1</v>
      </c>
      <c r="I294" s="262">
        <f>'model (2)'!I294</f>
        <v>1</v>
      </c>
      <c r="J294" s="262">
        <f>'model (2)'!J294</f>
        <v>2</v>
      </c>
      <c r="K294" s="262">
        <f>'model (2)'!K294</f>
        <v>2</v>
      </c>
      <c r="L294" s="262">
        <f>'model (2)'!L294</f>
        <v>1</v>
      </c>
      <c r="M294" s="262">
        <f>'model (2)'!M294</f>
        <v>1</v>
      </c>
      <c r="N294" s="262">
        <f>'model (2)'!N294</f>
        <v>5</v>
      </c>
      <c r="O294" s="262">
        <f>'model (2)'!O294</f>
        <v>14</v>
      </c>
      <c r="P294" s="262">
        <f>'model (2)'!P294</f>
        <v>11</v>
      </c>
      <c r="Q294" s="262">
        <f>'model (2)'!Q294</f>
        <v>8</v>
      </c>
      <c r="R294" s="262">
        <f>'model (2)'!R294</f>
        <v>8</v>
      </c>
      <c r="S294" s="262">
        <f>'model (2)'!S294</f>
        <v>12</v>
      </c>
      <c r="T294" s="263"/>
      <c r="V294" s="2">
        <v>289</v>
      </c>
      <c r="W294" s="1" t="str">
        <f>X294&amp;":"&amp;COUNTIF($X$6:X294,X294)</f>
        <v>0:52</v>
      </c>
      <c r="X294" s="264">
        <f>Entry!U297</f>
        <v>0</v>
      </c>
      <c r="Y294" s="227">
        <f t="shared" si="94"/>
        <v>0</v>
      </c>
      <c r="Z294" s="227">
        <f t="shared" si="78"/>
        <v>0</v>
      </c>
      <c r="AA294" s="227">
        <f t="shared" si="79"/>
        <v>0</v>
      </c>
      <c r="AB294" s="227">
        <f t="shared" si="95"/>
        <v>0</v>
      </c>
      <c r="AC294" s="227">
        <f t="shared" si="80"/>
        <v>0</v>
      </c>
      <c r="AD294" s="227">
        <f t="shared" si="81"/>
        <v>0</v>
      </c>
      <c r="AE294" s="227">
        <f t="shared" si="82"/>
        <v>0</v>
      </c>
      <c r="AF294" s="227">
        <f t="shared" si="83"/>
        <v>0</v>
      </c>
      <c r="AG294" s="227">
        <f t="shared" si="84"/>
        <v>0</v>
      </c>
      <c r="AH294" s="227">
        <f t="shared" si="85"/>
        <v>0</v>
      </c>
      <c r="AI294" s="227">
        <f t="shared" si="86"/>
        <v>0</v>
      </c>
      <c r="AJ294" s="227">
        <f t="shared" si="87"/>
        <v>0</v>
      </c>
      <c r="AK294" s="227">
        <f t="shared" si="88"/>
        <v>0</v>
      </c>
      <c r="AL294" s="227">
        <f t="shared" si="89"/>
        <v>0</v>
      </c>
      <c r="AM294" s="227">
        <f t="shared" si="90"/>
        <v>0</v>
      </c>
      <c r="AN294" s="227">
        <f t="shared" si="91"/>
        <v>0</v>
      </c>
      <c r="AO294" s="261">
        <f t="shared" si="96"/>
        <v>0</v>
      </c>
    </row>
    <row r="295" spans="1:41" s="216" customFormat="1" ht="15.6">
      <c r="A295">
        <f t="shared" si="92"/>
        <v>73</v>
      </c>
      <c r="B295" s="191" t="str">
        <f>C295&amp;":"&amp;COUNTIF($C$6:C295,C295)</f>
        <v>73:8</v>
      </c>
      <c r="C295" s="148">
        <f t="shared" si="93"/>
        <v>73</v>
      </c>
      <c r="D295" s="262">
        <f>'model (2)'!D295</f>
        <v>1</v>
      </c>
      <c r="E295" s="262">
        <f>'model (2)'!E295</f>
        <v>1</v>
      </c>
      <c r="F295" s="262">
        <f>'model (2)'!F295</f>
        <v>1</v>
      </c>
      <c r="G295" s="262">
        <f>'model (2)'!G295</f>
        <v>2</v>
      </c>
      <c r="H295" s="262">
        <f>'model (2)'!H295</f>
        <v>1</v>
      </c>
      <c r="I295" s="262">
        <f>'model (2)'!I295</f>
        <v>1</v>
      </c>
      <c r="J295" s="262">
        <f>'model (2)'!J295</f>
        <v>1</v>
      </c>
      <c r="K295" s="262">
        <f>'model (2)'!K295</f>
        <v>2</v>
      </c>
      <c r="L295" s="262">
        <f>'model (2)'!L295</f>
        <v>2</v>
      </c>
      <c r="M295" s="262">
        <f>'model (2)'!M295</f>
        <v>2</v>
      </c>
      <c r="N295" s="262">
        <f>'model (2)'!N295</f>
        <v>10</v>
      </c>
      <c r="O295" s="262">
        <f>'model (2)'!O295</f>
        <v>9</v>
      </c>
      <c r="P295" s="262">
        <f>'model (2)'!P295</f>
        <v>8</v>
      </c>
      <c r="Q295" s="262">
        <f>'model (2)'!Q295</f>
        <v>13</v>
      </c>
      <c r="R295" s="262">
        <f>'model (2)'!R295</f>
        <v>10</v>
      </c>
      <c r="S295" s="262">
        <f>'model (2)'!S295</f>
        <v>9</v>
      </c>
      <c r="T295" s="263"/>
      <c r="V295" s="2">
        <v>290</v>
      </c>
      <c r="W295" s="1" t="str">
        <f>X295&amp;":"&amp;COUNTIF($X$6:X295,X295)</f>
        <v>0:53</v>
      </c>
      <c r="X295" s="264">
        <f>Entry!U298</f>
        <v>0</v>
      </c>
      <c r="Y295" s="227">
        <f t="shared" si="94"/>
        <v>0</v>
      </c>
      <c r="Z295" s="227">
        <f t="shared" si="78"/>
        <v>0</v>
      </c>
      <c r="AA295" s="227">
        <f t="shared" si="79"/>
        <v>0</v>
      </c>
      <c r="AB295" s="227">
        <f t="shared" si="95"/>
        <v>0</v>
      </c>
      <c r="AC295" s="227">
        <f t="shared" si="80"/>
        <v>0</v>
      </c>
      <c r="AD295" s="227">
        <f t="shared" si="81"/>
        <v>0</v>
      </c>
      <c r="AE295" s="227">
        <f t="shared" si="82"/>
        <v>0</v>
      </c>
      <c r="AF295" s="227">
        <f t="shared" si="83"/>
        <v>0</v>
      </c>
      <c r="AG295" s="227">
        <f t="shared" si="84"/>
        <v>0</v>
      </c>
      <c r="AH295" s="227">
        <f t="shared" si="85"/>
        <v>0</v>
      </c>
      <c r="AI295" s="227">
        <f t="shared" si="86"/>
        <v>0</v>
      </c>
      <c r="AJ295" s="227">
        <f t="shared" si="87"/>
        <v>0</v>
      </c>
      <c r="AK295" s="227">
        <f t="shared" si="88"/>
        <v>0</v>
      </c>
      <c r="AL295" s="227">
        <f t="shared" si="89"/>
        <v>0</v>
      </c>
      <c r="AM295" s="227">
        <f t="shared" si="90"/>
        <v>0</v>
      </c>
      <c r="AN295" s="227">
        <f t="shared" si="91"/>
        <v>0</v>
      </c>
      <c r="AO295" s="261">
        <f t="shared" si="96"/>
        <v>0</v>
      </c>
    </row>
    <row r="296" spans="1:41" s="216" customFormat="1" ht="15.6">
      <c r="A296">
        <f t="shared" si="92"/>
        <v>67</v>
      </c>
      <c r="B296" s="191" t="str">
        <f>C296&amp;":"&amp;COUNTIF($C$6:C296,C296)</f>
        <v>67:10</v>
      </c>
      <c r="C296" s="148">
        <f t="shared" si="93"/>
        <v>67</v>
      </c>
      <c r="D296" s="262">
        <f>'model (2)'!D296</f>
        <v>1</v>
      </c>
      <c r="E296" s="262">
        <f>'model (2)'!E296</f>
        <v>1</v>
      </c>
      <c r="F296" s="262">
        <f>'model (2)'!F296</f>
        <v>1</v>
      </c>
      <c r="G296" s="262">
        <f>'model (2)'!G296</f>
        <v>1</v>
      </c>
      <c r="H296" s="262">
        <f>'model (2)'!H296</f>
        <v>1</v>
      </c>
      <c r="I296" s="262">
        <f>'model (2)'!I296</f>
        <v>1</v>
      </c>
      <c r="J296" s="262">
        <f>'model (2)'!J296</f>
        <v>2</v>
      </c>
      <c r="K296" s="262">
        <f>'model (2)'!K296</f>
        <v>1</v>
      </c>
      <c r="L296" s="262">
        <f>'model (2)'!L296</f>
        <v>1</v>
      </c>
      <c r="M296" s="262">
        <f>'model (2)'!M296</f>
        <v>1</v>
      </c>
      <c r="N296" s="262">
        <f>'model (2)'!N296</f>
        <v>5</v>
      </c>
      <c r="O296" s="262">
        <f>'model (2)'!O296</f>
        <v>7</v>
      </c>
      <c r="P296" s="262">
        <f>'model (2)'!P296</f>
        <v>14</v>
      </c>
      <c r="Q296" s="262">
        <f>'model (2)'!Q296</f>
        <v>9</v>
      </c>
      <c r="R296" s="262">
        <f>'model (2)'!R296</f>
        <v>14</v>
      </c>
      <c r="S296" s="262">
        <f>'model (2)'!S296</f>
        <v>7</v>
      </c>
      <c r="T296" s="263"/>
      <c r="V296" s="2">
        <v>291</v>
      </c>
      <c r="W296" s="1" t="str">
        <f>X296&amp;":"&amp;COUNTIF($X$6:X296,X296)</f>
        <v>0:54</v>
      </c>
      <c r="X296" s="264">
        <f>Entry!U299</f>
        <v>0</v>
      </c>
      <c r="Y296" s="227">
        <f t="shared" si="94"/>
        <v>0</v>
      </c>
      <c r="Z296" s="227">
        <f t="shared" si="78"/>
        <v>0</v>
      </c>
      <c r="AA296" s="227">
        <f t="shared" si="79"/>
        <v>0</v>
      </c>
      <c r="AB296" s="227">
        <f t="shared" si="95"/>
        <v>0</v>
      </c>
      <c r="AC296" s="227">
        <f t="shared" si="80"/>
        <v>0</v>
      </c>
      <c r="AD296" s="227">
        <f t="shared" si="81"/>
        <v>0</v>
      </c>
      <c r="AE296" s="227">
        <f t="shared" si="82"/>
        <v>0</v>
      </c>
      <c r="AF296" s="227">
        <f t="shared" si="83"/>
        <v>0</v>
      </c>
      <c r="AG296" s="227">
        <f t="shared" si="84"/>
        <v>0</v>
      </c>
      <c r="AH296" s="227">
        <f t="shared" si="85"/>
        <v>0</v>
      </c>
      <c r="AI296" s="227">
        <f t="shared" si="86"/>
        <v>0</v>
      </c>
      <c r="AJ296" s="227">
        <f t="shared" si="87"/>
        <v>0</v>
      </c>
      <c r="AK296" s="227">
        <f t="shared" si="88"/>
        <v>0</v>
      </c>
      <c r="AL296" s="227">
        <f t="shared" si="89"/>
        <v>0</v>
      </c>
      <c r="AM296" s="227">
        <f t="shared" si="90"/>
        <v>0</v>
      </c>
      <c r="AN296" s="227">
        <f t="shared" si="91"/>
        <v>0</v>
      </c>
      <c r="AO296" s="261">
        <f t="shared" si="96"/>
        <v>0</v>
      </c>
    </row>
    <row r="297" spans="1:41" s="216" customFormat="1" ht="15.6">
      <c r="A297">
        <f t="shared" si="92"/>
        <v>66</v>
      </c>
      <c r="B297" s="191" t="str">
        <f>C297&amp;":"&amp;COUNTIF($C$6:C297,C297)</f>
        <v>66:7</v>
      </c>
      <c r="C297" s="148">
        <f t="shared" si="93"/>
        <v>66</v>
      </c>
      <c r="D297" s="262">
        <f>'model (2)'!D297</f>
        <v>1</v>
      </c>
      <c r="E297" s="262">
        <f>'model (2)'!E297</f>
        <v>1</v>
      </c>
      <c r="F297" s="262">
        <f>'model (2)'!F297</f>
        <v>2</v>
      </c>
      <c r="G297" s="262">
        <f>'model (2)'!G297</f>
        <v>1</v>
      </c>
      <c r="H297" s="262">
        <f>'model (2)'!H297</f>
        <v>1</v>
      </c>
      <c r="I297" s="262">
        <f>'model (2)'!I297</f>
        <v>1</v>
      </c>
      <c r="J297" s="262">
        <f>'model (2)'!J297</f>
        <v>1</v>
      </c>
      <c r="K297" s="262">
        <f>'model (2)'!K297</f>
        <v>2</v>
      </c>
      <c r="L297" s="262">
        <f>'model (2)'!L297</f>
        <v>1</v>
      </c>
      <c r="M297" s="262">
        <f>'model (2)'!M297</f>
        <v>1</v>
      </c>
      <c r="N297" s="262">
        <f>'model (2)'!N297</f>
        <v>5</v>
      </c>
      <c r="O297" s="262">
        <f>'model (2)'!O297</f>
        <v>13</v>
      </c>
      <c r="P297" s="262">
        <f>'model (2)'!P297</f>
        <v>12</v>
      </c>
      <c r="Q297" s="262">
        <f>'model (2)'!Q297</f>
        <v>8</v>
      </c>
      <c r="R297" s="262">
        <f>'model (2)'!R297</f>
        <v>8</v>
      </c>
      <c r="S297" s="262">
        <f>'model (2)'!S297</f>
        <v>8</v>
      </c>
      <c r="T297" s="263"/>
      <c r="V297" s="2">
        <v>292</v>
      </c>
      <c r="W297" s="1" t="str">
        <f>X297&amp;":"&amp;COUNTIF($X$6:X297,X297)</f>
        <v>0:55</v>
      </c>
      <c r="X297" s="264">
        <f>Entry!U300</f>
        <v>0</v>
      </c>
      <c r="Y297" s="227">
        <f t="shared" si="94"/>
        <v>0</v>
      </c>
      <c r="Z297" s="227">
        <f t="shared" si="78"/>
        <v>0</v>
      </c>
      <c r="AA297" s="227">
        <f t="shared" si="79"/>
        <v>0</v>
      </c>
      <c r="AB297" s="227">
        <f t="shared" si="95"/>
        <v>0</v>
      </c>
      <c r="AC297" s="227">
        <f t="shared" si="80"/>
        <v>0</v>
      </c>
      <c r="AD297" s="227">
        <f t="shared" si="81"/>
        <v>0</v>
      </c>
      <c r="AE297" s="227">
        <f t="shared" si="82"/>
        <v>0</v>
      </c>
      <c r="AF297" s="227">
        <f t="shared" si="83"/>
        <v>0</v>
      </c>
      <c r="AG297" s="227">
        <f t="shared" si="84"/>
        <v>0</v>
      </c>
      <c r="AH297" s="227">
        <f t="shared" si="85"/>
        <v>0</v>
      </c>
      <c r="AI297" s="227">
        <f t="shared" si="86"/>
        <v>0</v>
      </c>
      <c r="AJ297" s="227">
        <f t="shared" si="87"/>
        <v>0</v>
      </c>
      <c r="AK297" s="227">
        <f t="shared" si="88"/>
        <v>0</v>
      </c>
      <c r="AL297" s="227">
        <f t="shared" si="89"/>
        <v>0</v>
      </c>
      <c r="AM297" s="227">
        <f t="shared" si="90"/>
        <v>0</v>
      </c>
      <c r="AN297" s="227">
        <f t="shared" si="91"/>
        <v>0</v>
      </c>
      <c r="AO297" s="261">
        <f t="shared" si="96"/>
        <v>0</v>
      </c>
    </row>
    <row r="298" spans="1:41" s="216" customFormat="1" ht="15.6">
      <c r="A298">
        <f t="shared" si="92"/>
        <v>50</v>
      </c>
      <c r="B298" s="191" t="str">
        <f>C298&amp;":"&amp;COUNTIF($C$6:C298,C298)</f>
        <v>50:4</v>
      </c>
      <c r="C298" s="148">
        <f t="shared" si="93"/>
        <v>50</v>
      </c>
      <c r="D298" s="262">
        <f>'model (2)'!D298</f>
        <v>1</v>
      </c>
      <c r="E298" s="262">
        <f>'model (2)'!E298</f>
        <v>2</v>
      </c>
      <c r="F298" s="262">
        <f>'model (2)'!F298</f>
        <v>1</v>
      </c>
      <c r="G298" s="262">
        <f>'model (2)'!G298</f>
        <v>2</v>
      </c>
      <c r="H298" s="262">
        <f>'model (2)'!H298</f>
        <v>2</v>
      </c>
      <c r="I298" s="262">
        <f>'model (2)'!I298</f>
        <v>2</v>
      </c>
      <c r="J298" s="262">
        <f>'model (2)'!J298</f>
        <v>1</v>
      </c>
      <c r="K298" s="262">
        <f>'model (2)'!K298</f>
        <v>1</v>
      </c>
      <c r="L298" s="262">
        <f>'model (2)'!L298</f>
        <v>2</v>
      </c>
      <c r="M298" s="262">
        <f>'model (2)'!M298</f>
        <v>1</v>
      </c>
      <c r="N298" s="262">
        <f>'model (2)'!N298</f>
        <v>3</v>
      </c>
      <c r="O298" s="262">
        <f>'model (2)'!O298</f>
        <v>6</v>
      </c>
      <c r="P298" s="262">
        <f>'model (2)'!P298</f>
        <v>5</v>
      </c>
      <c r="Q298" s="262">
        <f>'model (2)'!Q298</f>
        <v>6</v>
      </c>
      <c r="R298" s="262">
        <f>'model (2)'!R298</f>
        <v>3</v>
      </c>
      <c r="S298" s="262">
        <f>'model (2)'!S298</f>
        <v>12</v>
      </c>
      <c r="T298" s="263"/>
      <c r="V298" s="2">
        <v>293</v>
      </c>
      <c r="W298" s="1"/>
      <c r="X298" s="264">
        <f>Entry!U301</f>
        <v>0</v>
      </c>
      <c r="Y298" s="227">
        <f t="shared" si="94"/>
        <v>0</v>
      </c>
      <c r="Z298" s="227">
        <f t="shared" si="78"/>
        <v>0</v>
      </c>
      <c r="AA298" s="227">
        <f t="shared" si="79"/>
        <v>0</v>
      </c>
      <c r="AB298" s="227">
        <f t="shared" si="95"/>
        <v>0</v>
      </c>
      <c r="AC298" s="227">
        <f t="shared" si="80"/>
        <v>0</v>
      </c>
      <c r="AD298" s="227">
        <f t="shared" si="81"/>
        <v>0</v>
      </c>
      <c r="AE298" s="227">
        <f t="shared" si="82"/>
        <v>0</v>
      </c>
      <c r="AF298" s="227">
        <f t="shared" si="83"/>
        <v>0</v>
      </c>
      <c r="AG298" s="227">
        <f t="shared" si="84"/>
        <v>0</v>
      </c>
      <c r="AH298" s="227">
        <f t="shared" si="85"/>
        <v>0</v>
      </c>
      <c r="AI298" s="227">
        <f t="shared" si="86"/>
        <v>0</v>
      </c>
      <c r="AJ298" s="227">
        <f t="shared" si="87"/>
        <v>0</v>
      </c>
      <c r="AK298" s="227">
        <f t="shared" si="88"/>
        <v>0</v>
      </c>
      <c r="AL298" s="227">
        <f t="shared" si="89"/>
        <v>0</v>
      </c>
      <c r="AM298" s="227">
        <f t="shared" si="90"/>
        <v>0</v>
      </c>
      <c r="AN298" s="227">
        <f t="shared" si="91"/>
        <v>0</v>
      </c>
      <c r="AO298" s="261">
        <f t="shared" si="96"/>
        <v>0</v>
      </c>
    </row>
    <row r="299" spans="1:41" s="216" customFormat="1" ht="15.6">
      <c r="A299">
        <f t="shared" si="92"/>
        <v>66</v>
      </c>
      <c r="B299" s="191" t="str">
        <f>C299&amp;":"&amp;COUNTIF($C$6:C299,C299)</f>
        <v>66:8</v>
      </c>
      <c r="C299" s="148">
        <f t="shared" si="93"/>
        <v>66</v>
      </c>
      <c r="D299" s="262">
        <f>'model (2)'!D299</f>
        <v>1</v>
      </c>
      <c r="E299" s="262">
        <f>'model (2)'!E299</f>
        <v>2</v>
      </c>
      <c r="F299" s="262">
        <f>'model (2)'!F299</f>
        <v>1</v>
      </c>
      <c r="G299" s="262">
        <f>'model (2)'!G299</f>
        <v>2</v>
      </c>
      <c r="H299" s="262">
        <f>'model (2)'!H299</f>
        <v>1</v>
      </c>
      <c r="I299" s="262">
        <f>'model (2)'!I299</f>
        <v>1</v>
      </c>
      <c r="J299" s="262">
        <f>'model (2)'!J299</f>
        <v>1</v>
      </c>
      <c r="K299" s="262">
        <f>'model (2)'!K299</f>
        <v>2</v>
      </c>
      <c r="L299" s="262">
        <f>'model (2)'!L299</f>
        <v>2</v>
      </c>
      <c r="M299" s="262">
        <f>'model (2)'!M299</f>
        <v>1</v>
      </c>
      <c r="N299" s="262">
        <f>'model (2)'!N299</f>
        <v>4</v>
      </c>
      <c r="O299" s="262">
        <f>'model (2)'!O299</f>
        <v>10</v>
      </c>
      <c r="P299" s="262">
        <f>'model (2)'!P299</f>
        <v>8</v>
      </c>
      <c r="Q299" s="262">
        <f>'model (2)'!Q299</f>
        <v>4</v>
      </c>
      <c r="R299" s="262">
        <f>'model (2)'!R299</f>
        <v>14</v>
      </c>
      <c r="S299" s="262">
        <f>'model (2)'!S299</f>
        <v>12</v>
      </c>
      <c r="T299" s="263"/>
      <c r="V299" s="2">
        <v>294</v>
      </c>
      <c r="W299" s="1" t="str">
        <f>X299&amp;":"&amp;COUNTIF($X$6:X299,X299)</f>
        <v>0:57</v>
      </c>
      <c r="X299" s="264">
        <f>Entry!U302</f>
        <v>0</v>
      </c>
      <c r="Y299" s="227">
        <f t="shared" si="94"/>
        <v>0</v>
      </c>
      <c r="Z299" s="227">
        <f t="shared" si="78"/>
        <v>0</v>
      </c>
      <c r="AA299" s="227">
        <f t="shared" si="79"/>
        <v>0</v>
      </c>
      <c r="AB299" s="227">
        <f t="shared" si="95"/>
        <v>0</v>
      </c>
      <c r="AC299" s="227">
        <f t="shared" si="80"/>
        <v>0</v>
      </c>
      <c r="AD299" s="227">
        <f t="shared" si="81"/>
        <v>0</v>
      </c>
      <c r="AE299" s="227">
        <f t="shared" si="82"/>
        <v>0</v>
      </c>
      <c r="AF299" s="227">
        <f t="shared" si="83"/>
        <v>0</v>
      </c>
      <c r="AG299" s="227">
        <f t="shared" si="84"/>
        <v>0</v>
      </c>
      <c r="AH299" s="227">
        <f t="shared" si="85"/>
        <v>0</v>
      </c>
      <c r="AI299" s="227">
        <f t="shared" si="86"/>
        <v>0</v>
      </c>
      <c r="AJ299" s="227">
        <f t="shared" si="87"/>
        <v>0</v>
      </c>
      <c r="AK299" s="227">
        <f t="shared" si="88"/>
        <v>0</v>
      </c>
      <c r="AL299" s="227">
        <f t="shared" si="89"/>
        <v>0</v>
      </c>
      <c r="AM299" s="227">
        <f t="shared" si="90"/>
        <v>0</v>
      </c>
      <c r="AN299" s="227">
        <f t="shared" si="91"/>
        <v>0</v>
      </c>
      <c r="AO299" s="261">
        <f t="shared" si="96"/>
        <v>0</v>
      </c>
    </row>
    <row r="300" spans="1:41" s="216" customFormat="1" ht="15.6">
      <c r="A300">
        <f t="shared" si="92"/>
        <v>72</v>
      </c>
      <c r="B300" s="191" t="str">
        <f>C300&amp;":"&amp;COUNTIF($C$6:C300,C300)</f>
        <v>72:15</v>
      </c>
      <c r="C300" s="148">
        <f t="shared" si="93"/>
        <v>72</v>
      </c>
      <c r="D300" s="262">
        <f>'model (2)'!D300</f>
        <v>2</v>
      </c>
      <c r="E300" s="262">
        <f>'model (2)'!E300</f>
        <v>2</v>
      </c>
      <c r="F300" s="262">
        <f>'model (2)'!F300</f>
        <v>2</v>
      </c>
      <c r="G300" s="262">
        <f>'model (2)'!G300</f>
        <v>1</v>
      </c>
      <c r="H300" s="262">
        <f>'model (2)'!H300</f>
        <v>1</v>
      </c>
      <c r="I300" s="262">
        <f>'model (2)'!I300</f>
        <v>1</v>
      </c>
      <c r="J300" s="262">
        <f>'model (2)'!J300</f>
        <v>1</v>
      </c>
      <c r="K300" s="262">
        <f>'model (2)'!K300</f>
        <v>1</v>
      </c>
      <c r="L300" s="262">
        <f>'model (2)'!L300</f>
        <v>2</v>
      </c>
      <c r="M300" s="262">
        <f>'model (2)'!M300</f>
        <v>2</v>
      </c>
      <c r="N300" s="262">
        <f>'model (2)'!N300</f>
        <v>8</v>
      </c>
      <c r="O300" s="262">
        <f>'model (2)'!O300</f>
        <v>12</v>
      </c>
      <c r="P300" s="262">
        <f>'model (2)'!P300</f>
        <v>7</v>
      </c>
      <c r="Q300" s="262">
        <f>'model (2)'!Q300</f>
        <v>8</v>
      </c>
      <c r="R300" s="262">
        <f>'model (2)'!R300</f>
        <v>10</v>
      </c>
      <c r="S300" s="262">
        <f>'model (2)'!S300</f>
        <v>12</v>
      </c>
      <c r="T300" s="263"/>
      <c r="V300" s="2">
        <v>295</v>
      </c>
      <c r="W300" s="1" t="str">
        <f>X300&amp;":"&amp;COUNTIF($X$6:X300,X300)</f>
        <v>0:58</v>
      </c>
      <c r="X300" s="264">
        <f>Entry!U303</f>
        <v>0</v>
      </c>
      <c r="Y300" s="227">
        <f t="shared" si="94"/>
        <v>0</v>
      </c>
      <c r="Z300" s="227">
        <f t="shared" si="78"/>
        <v>0</v>
      </c>
      <c r="AA300" s="227">
        <f t="shared" si="79"/>
        <v>0</v>
      </c>
      <c r="AB300" s="227">
        <f t="shared" si="95"/>
        <v>0</v>
      </c>
      <c r="AC300" s="227">
        <f t="shared" si="80"/>
        <v>0</v>
      </c>
      <c r="AD300" s="227">
        <f t="shared" si="81"/>
        <v>0</v>
      </c>
      <c r="AE300" s="227">
        <f t="shared" si="82"/>
        <v>0</v>
      </c>
      <c r="AF300" s="227">
        <f t="shared" si="83"/>
        <v>0</v>
      </c>
      <c r="AG300" s="227">
        <f t="shared" si="84"/>
        <v>0</v>
      </c>
      <c r="AH300" s="227">
        <f t="shared" si="85"/>
        <v>0</v>
      </c>
      <c r="AI300" s="227">
        <f t="shared" si="86"/>
        <v>0</v>
      </c>
      <c r="AJ300" s="227">
        <f t="shared" si="87"/>
        <v>0</v>
      </c>
      <c r="AK300" s="227">
        <f t="shared" si="88"/>
        <v>0</v>
      </c>
      <c r="AL300" s="227">
        <f t="shared" si="89"/>
        <v>0</v>
      </c>
      <c r="AM300" s="227">
        <f t="shared" si="90"/>
        <v>0</v>
      </c>
      <c r="AN300" s="227">
        <f t="shared" si="91"/>
        <v>0</v>
      </c>
      <c r="AO300" s="261">
        <f t="shared" si="96"/>
        <v>0</v>
      </c>
    </row>
    <row r="301" spans="1:41" s="216" customFormat="1" ht="15.6">
      <c r="A301">
        <f t="shared" si="92"/>
        <v>61</v>
      </c>
      <c r="B301" s="191" t="str">
        <f>C301&amp;":"&amp;COUNTIF($C$6:C301,C301)</f>
        <v>61:14</v>
      </c>
      <c r="C301" s="148">
        <f t="shared" si="93"/>
        <v>61</v>
      </c>
      <c r="D301" s="262">
        <f>'model (2)'!D301</f>
        <v>1</v>
      </c>
      <c r="E301" s="262">
        <f>'model (2)'!E301</f>
        <v>1</v>
      </c>
      <c r="F301" s="262">
        <f>'model (2)'!F301</f>
        <v>1</v>
      </c>
      <c r="G301" s="262">
        <f>'model (2)'!G301</f>
        <v>1</v>
      </c>
      <c r="H301" s="262">
        <f>'model (2)'!H301</f>
        <v>1</v>
      </c>
      <c r="I301" s="262">
        <f>'model (2)'!I301</f>
        <v>1</v>
      </c>
      <c r="J301" s="262">
        <f>'model (2)'!J301</f>
        <v>2</v>
      </c>
      <c r="K301" s="262">
        <f>'model (2)'!K301</f>
        <v>2</v>
      </c>
      <c r="L301" s="262">
        <f>'model (2)'!L301</f>
        <v>1</v>
      </c>
      <c r="M301" s="262">
        <f>'model (2)'!M301</f>
        <v>1</v>
      </c>
      <c r="N301" s="262">
        <f>'model (2)'!N301</f>
        <v>6</v>
      </c>
      <c r="O301" s="262">
        <f>'model (2)'!O301</f>
        <v>7</v>
      </c>
      <c r="P301" s="262">
        <f>'model (2)'!P301</f>
        <v>8</v>
      </c>
      <c r="Q301" s="262">
        <f>'model (2)'!Q301</f>
        <v>8</v>
      </c>
      <c r="R301" s="262">
        <f>'model (2)'!R301</f>
        <v>8</v>
      </c>
      <c r="S301" s="262">
        <f>'model (2)'!S301</f>
        <v>12</v>
      </c>
      <c r="T301" s="263"/>
      <c r="V301" s="2">
        <v>296</v>
      </c>
      <c r="W301" s="1" t="str">
        <f>X301&amp;":"&amp;COUNTIF($X$6:X301,X301)</f>
        <v>0:59</v>
      </c>
      <c r="X301" s="264">
        <f>Entry!U304</f>
        <v>0</v>
      </c>
      <c r="Y301" s="227">
        <f t="shared" si="94"/>
        <v>0</v>
      </c>
      <c r="Z301" s="227">
        <f t="shared" si="78"/>
        <v>0</v>
      </c>
      <c r="AA301" s="227">
        <f t="shared" si="79"/>
        <v>0</v>
      </c>
      <c r="AB301" s="227">
        <f t="shared" si="95"/>
        <v>0</v>
      </c>
      <c r="AC301" s="227">
        <f t="shared" si="80"/>
        <v>0</v>
      </c>
      <c r="AD301" s="227">
        <f t="shared" si="81"/>
        <v>0</v>
      </c>
      <c r="AE301" s="227">
        <f t="shared" si="82"/>
        <v>0</v>
      </c>
      <c r="AF301" s="227">
        <f t="shared" si="83"/>
        <v>0</v>
      </c>
      <c r="AG301" s="227">
        <f t="shared" si="84"/>
        <v>0</v>
      </c>
      <c r="AH301" s="227">
        <f t="shared" si="85"/>
        <v>0</v>
      </c>
      <c r="AI301" s="227">
        <f t="shared" si="86"/>
        <v>0</v>
      </c>
      <c r="AJ301" s="227">
        <f t="shared" si="87"/>
        <v>0</v>
      </c>
      <c r="AK301" s="227">
        <f t="shared" si="88"/>
        <v>0</v>
      </c>
      <c r="AL301" s="227">
        <f t="shared" si="89"/>
        <v>0</v>
      </c>
      <c r="AM301" s="227">
        <f t="shared" si="90"/>
        <v>0</v>
      </c>
      <c r="AN301" s="227">
        <f t="shared" si="91"/>
        <v>0</v>
      </c>
      <c r="AO301" s="261">
        <f t="shared" si="96"/>
        <v>0</v>
      </c>
    </row>
    <row r="302" spans="1:41" s="216" customFormat="1" ht="15.6">
      <c r="A302">
        <f t="shared" si="92"/>
        <v>69</v>
      </c>
      <c r="B302" s="191" t="str">
        <f>C302&amp;":"&amp;COUNTIF($C$6:C302,C302)</f>
        <v>69:8</v>
      </c>
      <c r="C302" s="148">
        <f t="shared" si="93"/>
        <v>69</v>
      </c>
      <c r="D302" s="262">
        <f>'model (2)'!D302</f>
        <v>1</v>
      </c>
      <c r="E302" s="262">
        <f>'model (2)'!E302</f>
        <v>1</v>
      </c>
      <c r="F302" s="262">
        <f>'model (2)'!F302</f>
        <v>2</v>
      </c>
      <c r="G302" s="262">
        <f>'model (2)'!G302</f>
        <v>1</v>
      </c>
      <c r="H302" s="262">
        <f>'model (2)'!H302</f>
        <v>1</v>
      </c>
      <c r="I302" s="262">
        <f>'model (2)'!I302</f>
        <v>1</v>
      </c>
      <c r="J302" s="262">
        <f>'model (2)'!J302</f>
        <v>1</v>
      </c>
      <c r="K302" s="262">
        <f>'model (2)'!K302</f>
        <v>1</v>
      </c>
      <c r="L302" s="262">
        <f>'model (2)'!L302</f>
        <v>2</v>
      </c>
      <c r="M302" s="262">
        <f>'model (2)'!M302</f>
        <v>2</v>
      </c>
      <c r="N302" s="262">
        <f>'model (2)'!N302</f>
        <v>5</v>
      </c>
      <c r="O302" s="262">
        <f>'model (2)'!O302</f>
        <v>13</v>
      </c>
      <c r="P302" s="262">
        <f>'model (2)'!P302</f>
        <v>8</v>
      </c>
      <c r="Q302" s="262">
        <f>'model (2)'!Q302</f>
        <v>9</v>
      </c>
      <c r="R302" s="262">
        <f>'model (2)'!R302</f>
        <v>7</v>
      </c>
      <c r="S302" s="262">
        <f>'model (2)'!S302</f>
        <v>14</v>
      </c>
      <c r="T302" s="263"/>
      <c r="V302" s="2">
        <v>297</v>
      </c>
      <c r="W302" s="1" t="str">
        <f>X302&amp;":"&amp;COUNTIF($X$6:X302,X302)</f>
        <v>0:60</v>
      </c>
      <c r="X302" s="264">
        <f>Entry!U305</f>
        <v>0</v>
      </c>
      <c r="Y302" s="227">
        <f t="shared" si="94"/>
        <v>0</v>
      </c>
      <c r="Z302" s="227">
        <f t="shared" si="78"/>
        <v>0</v>
      </c>
      <c r="AA302" s="227">
        <f t="shared" si="79"/>
        <v>0</v>
      </c>
      <c r="AB302" s="227">
        <f t="shared" si="95"/>
        <v>0</v>
      </c>
      <c r="AC302" s="227">
        <f t="shared" si="80"/>
        <v>0</v>
      </c>
      <c r="AD302" s="227">
        <f t="shared" si="81"/>
        <v>0</v>
      </c>
      <c r="AE302" s="227">
        <f t="shared" si="82"/>
        <v>0</v>
      </c>
      <c r="AF302" s="227">
        <f t="shared" si="83"/>
        <v>0</v>
      </c>
      <c r="AG302" s="227">
        <f t="shared" si="84"/>
        <v>0</v>
      </c>
      <c r="AH302" s="227">
        <f t="shared" si="85"/>
        <v>0</v>
      </c>
      <c r="AI302" s="227">
        <f t="shared" si="86"/>
        <v>0</v>
      </c>
      <c r="AJ302" s="227">
        <f t="shared" si="87"/>
        <v>0</v>
      </c>
      <c r="AK302" s="227">
        <f t="shared" si="88"/>
        <v>0</v>
      </c>
      <c r="AL302" s="227">
        <f t="shared" si="89"/>
        <v>0</v>
      </c>
      <c r="AM302" s="227">
        <f t="shared" si="90"/>
        <v>0</v>
      </c>
      <c r="AN302" s="227">
        <f t="shared" si="91"/>
        <v>0</v>
      </c>
      <c r="AO302" s="261">
        <f t="shared" si="96"/>
        <v>0</v>
      </c>
    </row>
    <row r="303" spans="1:41" s="216" customFormat="1" ht="15.6">
      <c r="A303">
        <f t="shared" si="92"/>
        <v>79</v>
      </c>
      <c r="B303" s="191" t="str">
        <f>C303&amp;":"&amp;COUNTIF($C$6:C303,C303)</f>
        <v>79:5</v>
      </c>
      <c r="C303" s="148">
        <f t="shared" si="93"/>
        <v>79</v>
      </c>
      <c r="D303" s="262">
        <f>'model (2)'!D303</f>
        <v>2</v>
      </c>
      <c r="E303" s="262">
        <f>'model (2)'!E303</f>
        <v>2</v>
      </c>
      <c r="F303" s="262">
        <f>'model (2)'!F303</f>
        <v>1</v>
      </c>
      <c r="G303" s="262">
        <f>'model (2)'!G303</f>
        <v>2</v>
      </c>
      <c r="H303" s="262">
        <f>'model (2)'!H303</f>
        <v>1</v>
      </c>
      <c r="I303" s="262">
        <f>'model (2)'!I303</f>
        <v>2</v>
      </c>
      <c r="J303" s="262">
        <f>'model (2)'!J303</f>
        <v>1</v>
      </c>
      <c r="K303" s="262">
        <f>'model (2)'!K303</f>
        <v>1</v>
      </c>
      <c r="L303" s="262">
        <f>'model (2)'!L303</f>
        <v>2</v>
      </c>
      <c r="M303" s="262">
        <f>'model (2)'!M303</f>
        <v>2</v>
      </c>
      <c r="N303" s="262">
        <f>'model (2)'!N303</f>
        <v>9</v>
      </c>
      <c r="O303" s="262">
        <f>'model (2)'!O303</f>
        <v>12</v>
      </c>
      <c r="P303" s="262">
        <f>'model (2)'!P303</f>
        <v>8</v>
      </c>
      <c r="Q303" s="262">
        <f>'model (2)'!Q303</f>
        <v>10</v>
      </c>
      <c r="R303" s="262">
        <f>'model (2)'!R303</f>
        <v>10</v>
      </c>
      <c r="S303" s="262">
        <f>'model (2)'!S303</f>
        <v>14</v>
      </c>
      <c r="T303" s="263"/>
      <c r="V303" s="2">
        <v>298</v>
      </c>
      <c r="W303" s="1" t="str">
        <f>X303&amp;":"&amp;COUNTIF($X$6:X303,X303)</f>
        <v>0:61</v>
      </c>
      <c r="X303" s="264">
        <f>Entry!U306</f>
        <v>0</v>
      </c>
      <c r="Y303" s="227">
        <f t="shared" si="94"/>
        <v>0</v>
      </c>
      <c r="Z303" s="227">
        <f t="shared" si="78"/>
        <v>0</v>
      </c>
      <c r="AA303" s="227">
        <f t="shared" si="79"/>
        <v>0</v>
      </c>
      <c r="AB303" s="227">
        <f t="shared" si="95"/>
        <v>0</v>
      </c>
      <c r="AC303" s="227">
        <f t="shared" si="80"/>
        <v>0</v>
      </c>
      <c r="AD303" s="227">
        <f t="shared" si="81"/>
        <v>0</v>
      </c>
      <c r="AE303" s="227">
        <f t="shared" si="82"/>
        <v>0</v>
      </c>
      <c r="AF303" s="227">
        <f t="shared" si="83"/>
        <v>0</v>
      </c>
      <c r="AG303" s="227">
        <f t="shared" si="84"/>
        <v>0</v>
      </c>
      <c r="AH303" s="227">
        <f t="shared" si="85"/>
        <v>0</v>
      </c>
      <c r="AI303" s="227">
        <f t="shared" si="86"/>
        <v>0</v>
      </c>
      <c r="AJ303" s="227">
        <f t="shared" si="87"/>
        <v>0</v>
      </c>
      <c r="AK303" s="227">
        <f t="shared" si="88"/>
        <v>0</v>
      </c>
      <c r="AL303" s="227">
        <f t="shared" si="89"/>
        <v>0</v>
      </c>
      <c r="AM303" s="227">
        <f t="shared" si="90"/>
        <v>0</v>
      </c>
      <c r="AN303" s="227">
        <f t="shared" si="91"/>
        <v>0</v>
      </c>
      <c r="AO303" s="261">
        <f t="shared" si="96"/>
        <v>0</v>
      </c>
    </row>
    <row r="304" spans="1:41" s="216" customFormat="1" ht="15.6">
      <c r="A304">
        <f t="shared" si="92"/>
        <v>50</v>
      </c>
      <c r="B304" s="191" t="str">
        <f>C304&amp;":"&amp;COUNTIF($C$6:C304,C304)</f>
        <v>50:5</v>
      </c>
      <c r="C304" s="148">
        <f t="shared" si="93"/>
        <v>50</v>
      </c>
      <c r="D304" s="262">
        <f>'model (2)'!D304</f>
        <v>1</v>
      </c>
      <c r="E304" s="262">
        <f>'model (2)'!E304</f>
        <v>2</v>
      </c>
      <c r="F304" s="262">
        <f>'model (2)'!F304</f>
        <v>1</v>
      </c>
      <c r="G304" s="262">
        <f>'model (2)'!G304</f>
        <v>1</v>
      </c>
      <c r="H304" s="262">
        <f>'model (2)'!H304</f>
        <v>1</v>
      </c>
      <c r="I304" s="262">
        <f>'model (2)'!I304</f>
        <v>1</v>
      </c>
      <c r="J304" s="262">
        <f>'model (2)'!J304</f>
        <v>2</v>
      </c>
      <c r="K304" s="262">
        <f>'model (2)'!K304</f>
        <v>2</v>
      </c>
      <c r="L304" s="262">
        <f>'model (2)'!L304</f>
        <v>2</v>
      </c>
      <c r="M304" s="262">
        <f>'model (2)'!M304</f>
        <v>2</v>
      </c>
      <c r="N304" s="262">
        <f>'model (2)'!N304</f>
        <v>9</v>
      </c>
      <c r="O304" s="262">
        <f>'model (2)'!O304</f>
        <v>3</v>
      </c>
      <c r="P304" s="262">
        <f>'model (2)'!P304</f>
        <v>6</v>
      </c>
      <c r="Q304" s="262">
        <f>'model (2)'!Q304</f>
        <v>2</v>
      </c>
      <c r="R304" s="262">
        <f>'model (2)'!R304</f>
        <v>14</v>
      </c>
      <c r="S304" s="262">
        <f>'model (2)'!S304</f>
        <v>1</v>
      </c>
      <c r="T304" s="263"/>
      <c r="V304" s="2">
        <v>299</v>
      </c>
      <c r="W304" s="1" t="str">
        <f>X304&amp;":"&amp;COUNTIF($X$6:X304,X304)</f>
        <v>0:62</v>
      </c>
      <c r="X304" s="264">
        <f>Entry!U307</f>
        <v>0</v>
      </c>
      <c r="Y304" s="227">
        <f t="shared" si="94"/>
        <v>0</v>
      </c>
      <c r="Z304" s="227">
        <f t="shared" si="78"/>
        <v>0</v>
      </c>
      <c r="AA304" s="227">
        <f t="shared" si="79"/>
        <v>0</v>
      </c>
      <c r="AB304" s="227">
        <f t="shared" si="95"/>
        <v>0</v>
      </c>
      <c r="AC304" s="227">
        <f t="shared" si="80"/>
        <v>0</v>
      </c>
      <c r="AD304" s="227">
        <f t="shared" si="81"/>
        <v>0</v>
      </c>
      <c r="AE304" s="227">
        <f t="shared" si="82"/>
        <v>0</v>
      </c>
      <c r="AF304" s="227">
        <f t="shared" si="83"/>
        <v>0</v>
      </c>
      <c r="AG304" s="227">
        <f t="shared" si="84"/>
        <v>0</v>
      </c>
      <c r="AH304" s="227">
        <f t="shared" si="85"/>
        <v>0</v>
      </c>
      <c r="AI304" s="227">
        <f t="shared" si="86"/>
        <v>0</v>
      </c>
      <c r="AJ304" s="227">
        <f t="shared" si="87"/>
        <v>0</v>
      </c>
      <c r="AK304" s="227">
        <f t="shared" si="88"/>
        <v>0</v>
      </c>
      <c r="AL304" s="227">
        <f t="shared" si="89"/>
        <v>0</v>
      </c>
      <c r="AM304" s="227">
        <f t="shared" si="90"/>
        <v>0</v>
      </c>
      <c r="AN304" s="227">
        <f t="shared" si="91"/>
        <v>0</v>
      </c>
      <c r="AO304" s="261">
        <f t="shared" si="96"/>
        <v>0</v>
      </c>
    </row>
    <row r="305" spans="1:41" s="216" customFormat="1" ht="15.6">
      <c r="A305">
        <f t="shared" si="92"/>
        <v>73</v>
      </c>
      <c r="B305" s="191" t="str">
        <f>C305&amp;":"&amp;COUNTIF($C$6:C305,C305)</f>
        <v>73:9</v>
      </c>
      <c r="C305" s="148">
        <f t="shared" si="93"/>
        <v>73</v>
      </c>
      <c r="D305" s="262">
        <f>'model (2)'!D305</f>
        <v>2</v>
      </c>
      <c r="E305" s="262">
        <f>'model (2)'!E305</f>
        <v>2</v>
      </c>
      <c r="F305" s="262">
        <f>'model (2)'!F305</f>
        <v>2</v>
      </c>
      <c r="G305" s="262">
        <f>'model (2)'!G305</f>
        <v>2</v>
      </c>
      <c r="H305" s="262">
        <f>'model (2)'!H305</f>
        <v>2</v>
      </c>
      <c r="I305" s="262">
        <f>'model (2)'!I305</f>
        <v>2</v>
      </c>
      <c r="J305" s="262">
        <f>'model (2)'!J305</f>
        <v>2</v>
      </c>
      <c r="K305" s="262">
        <f>'model (2)'!K305</f>
        <v>2</v>
      </c>
      <c r="L305" s="262">
        <f>'model (2)'!L305</f>
        <v>2</v>
      </c>
      <c r="M305" s="262">
        <f>'model (2)'!M305</f>
        <v>2</v>
      </c>
      <c r="N305" s="262">
        <f>'model (2)'!N305</f>
        <v>10</v>
      </c>
      <c r="O305" s="262">
        <f>'model (2)'!O305</f>
        <v>11</v>
      </c>
      <c r="P305" s="262">
        <f>'model (2)'!P305</f>
        <v>7</v>
      </c>
      <c r="Q305" s="262">
        <f>'model (2)'!Q305</f>
        <v>10</v>
      </c>
      <c r="R305" s="262">
        <f>'model (2)'!R305</f>
        <v>8</v>
      </c>
      <c r="S305" s="262">
        <f>'model (2)'!S305</f>
        <v>7</v>
      </c>
      <c r="T305" s="263"/>
      <c r="V305" s="2">
        <v>300</v>
      </c>
      <c r="W305" s="1" t="str">
        <f>X305&amp;":"&amp;COUNTIF($X$6:X305,X305)</f>
        <v>0:63</v>
      </c>
      <c r="X305" s="264">
        <f>Entry!U308</f>
        <v>0</v>
      </c>
      <c r="Y305" s="227">
        <f t="shared" si="94"/>
        <v>0</v>
      </c>
      <c r="Z305" s="227">
        <f t="shared" si="78"/>
        <v>0</v>
      </c>
      <c r="AA305" s="227">
        <f t="shared" si="79"/>
        <v>0</v>
      </c>
      <c r="AB305" s="227">
        <f t="shared" si="95"/>
        <v>0</v>
      </c>
      <c r="AC305" s="227">
        <f t="shared" si="80"/>
        <v>0</v>
      </c>
      <c r="AD305" s="227">
        <f t="shared" si="81"/>
        <v>0</v>
      </c>
      <c r="AE305" s="227">
        <f t="shared" si="82"/>
        <v>0</v>
      </c>
      <c r="AF305" s="227">
        <f t="shared" si="83"/>
        <v>0</v>
      </c>
      <c r="AG305" s="227">
        <f t="shared" si="84"/>
        <v>0</v>
      </c>
      <c r="AH305" s="227">
        <f t="shared" si="85"/>
        <v>0</v>
      </c>
      <c r="AI305" s="227">
        <f t="shared" si="86"/>
        <v>0</v>
      </c>
      <c r="AJ305" s="227">
        <f t="shared" si="87"/>
        <v>0</v>
      </c>
      <c r="AK305" s="227">
        <f t="shared" si="88"/>
        <v>0</v>
      </c>
      <c r="AL305" s="227">
        <f t="shared" si="89"/>
        <v>0</v>
      </c>
      <c r="AM305" s="227">
        <f t="shared" si="90"/>
        <v>0</v>
      </c>
      <c r="AN305" s="227">
        <f t="shared" si="91"/>
        <v>0</v>
      </c>
      <c r="AO305" s="261">
        <f t="shared" si="96"/>
        <v>0</v>
      </c>
    </row>
    <row r="306" spans="1:41" s="216" customFormat="1" ht="15.6">
      <c r="A306">
        <f t="shared" si="92"/>
        <v>66</v>
      </c>
      <c r="B306" s="191" t="str">
        <f>C306&amp;":"&amp;COUNTIF($C$6:C306,C306)</f>
        <v>66:9</v>
      </c>
      <c r="C306" s="148">
        <f t="shared" si="93"/>
        <v>66</v>
      </c>
      <c r="D306" s="262">
        <f>'model (2)'!D306</f>
        <v>1</v>
      </c>
      <c r="E306" s="262">
        <f>'model (2)'!E306</f>
        <v>1</v>
      </c>
      <c r="F306" s="262">
        <f>'model (2)'!F306</f>
        <v>1</v>
      </c>
      <c r="G306" s="262">
        <f>'model (2)'!G306</f>
        <v>1</v>
      </c>
      <c r="H306" s="262">
        <f>'model (2)'!H306</f>
        <v>1</v>
      </c>
      <c r="I306" s="262">
        <f>'model (2)'!I306</f>
        <v>1</v>
      </c>
      <c r="J306" s="262">
        <f>'model (2)'!J306</f>
        <v>1</v>
      </c>
      <c r="K306" s="262">
        <f>'model (2)'!K306</f>
        <v>1</v>
      </c>
      <c r="L306" s="262">
        <f>'model (2)'!L306</f>
        <v>1</v>
      </c>
      <c r="M306" s="262">
        <f>'model (2)'!M306</f>
        <v>2</v>
      </c>
      <c r="N306" s="262">
        <f>'model (2)'!N306</f>
        <v>6</v>
      </c>
      <c r="O306" s="262">
        <f>'model (2)'!O306</f>
        <v>12</v>
      </c>
      <c r="P306" s="262">
        <f>'model (2)'!P306</f>
        <v>7</v>
      </c>
      <c r="Q306" s="262">
        <f>'model (2)'!Q306</f>
        <v>8</v>
      </c>
      <c r="R306" s="262">
        <f>'model (2)'!R306</f>
        <v>9</v>
      </c>
      <c r="S306" s="262">
        <f>'model (2)'!S306</f>
        <v>13</v>
      </c>
      <c r="T306" s="263"/>
      <c r="V306" s="2">
        <v>301</v>
      </c>
      <c r="W306" s="1" t="str">
        <f>X306&amp;":"&amp;COUNTIF($X$6:X306,X306)</f>
        <v>0:64</v>
      </c>
      <c r="X306" s="264">
        <f>Entry!U309</f>
        <v>0</v>
      </c>
      <c r="Y306" s="227">
        <f t="shared" si="94"/>
        <v>0</v>
      </c>
      <c r="Z306" s="227">
        <f t="shared" si="78"/>
        <v>0</v>
      </c>
      <c r="AA306" s="227">
        <f t="shared" si="79"/>
        <v>0</v>
      </c>
      <c r="AB306" s="227">
        <f t="shared" si="95"/>
        <v>0</v>
      </c>
      <c r="AC306" s="227">
        <f t="shared" si="80"/>
        <v>0</v>
      </c>
      <c r="AD306" s="227">
        <f t="shared" si="81"/>
        <v>0</v>
      </c>
      <c r="AE306" s="227">
        <f t="shared" si="82"/>
        <v>0</v>
      </c>
      <c r="AF306" s="227">
        <f t="shared" si="83"/>
        <v>0</v>
      </c>
      <c r="AG306" s="227">
        <f t="shared" si="84"/>
        <v>0</v>
      </c>
      <c r="AH306" s="227">
        <f t="shared" si="85"/>
        <v>0</v>
      </c>
      <c r="AI306" s="227">
        <f t="shared" si="86"/>
        <v>0</v>
      </c>
      <c r="AJ306" s="227">
        <f t="shared" si="87"/>
        <v>0</v>
      </c>
      <c r="AK306" s="227">
        <f t="shared" si="88"/>
        <v>0</v>
      </c>
      <c r="AL306" s="227">
        <f t="shared" si="89"/>
        <v>0</v>
      </c>
      <c r="AM306" s="227">
        <f t="shared" si="90"/>
        <v>0</v>
      </c>
      <c r="AN306" s="227">
        <f t="shared" si="91"/>
        <v>0</v>
      </c>
      <c r="AO306" s="261">
        <f t="shared" si="96"/>
        <v>0</v>
      </c>
    </row>
    <row r="307" spans="1:41" s="216" customFormat="1" ht="15.6">
      <c r="A307">
        <f t="shared" si="92"/>
        <v>76</v>
      </c>
      <c r="B307" s="191" t="str">
        <f>C307&amp;":"&amp;COUNTIF($C$6:C307,C307)</f>
        <v>76:8</v>
      </c>
      <c r="C307" s="148">
        <f t="shared" si="93"/>
        <v>76</v>
      </c>
      <c r="D307" s="262">
        <f>'model (2)'!D307</f>
        <v>1</v>
      </c>
      <c r="E307" s="262">
        <f>'model (2)'!E307</f>
        <v>1</v>
      </c>
      <c r="F307" s="262">
        <f>'model (2)'!F307</f>
        <v>1</v>
      </c>
      <c r="G307" s="262">
        <f>'model (2)'!G307</f>
        <v>1</v>
      </c>
      <c r="H307" s="262">
        <f>'model (2)'!H307</f>
        <v>1</v>
      </c>
      <c r="I307" s="262">
        <f>'model (2)'!I307</f>
        <v>1</v>
      </c>
      <c r="J307" s="262">
        <f>'model (2)'!J307</f>
        <v>2</v>
      </c>
      <c r="K307" s="262">
        <f>'model (2)'!K307</f>
        <v>2</v>
      </c>
      <c r="L307" s="262">
        <f>'model (2)'!L307</f>
        <v>2</v>
      </c>
      <c r="M307" s="262">
        <f>'model (2)'!M307</f>
        <v>2</v>
      </c>
      <c r="N307" s="262">
        <f>'model (2)'!N307</f>
        <v>10</v>
      </c>
      <c r="O307" s="262">
        <f>'model (2)'!O307</f>
        <v>7</v>
      </c>
      <c r="P307" s="262">
        <f>'model (2)'!P307</f>
        <v>9</v>
      </c>
      <c r="Q307" s="262">
        <f>'model (2)'!Q307</f>
        <v>11</v>
      </c>
      <c r="R307" s="262">
        <f>'model (2)'!R307</f>
        <v>12</v>
      </c>
      <c r="S307" s="262">
        <f>'model (2)'!S307</f>
        <v>13</v>
      </c>
      <c r="T307" s="263"/>
      <c r="V307" s="2">
        <v>302</v>
      </c>
      <c r="W307" s="1" t="str">
        <f>X307&amp;":"&amp;COUNTIF($X$6:X307,X307)</f>
        <v>0:65</v>
      </c>
      <c r="X307" s="264">
        <f>Entry!U310</f>
        <v>0</v>
      </c>
      <c r="Y307" s="227">
        <f t="shared" si="94"/>
        <v>0</v>
      </c>
      <c r="Z307" s="227">
        <f t="shared" si="78"/>
        <v>0</v>
      </c>
      <c r="AA307" s="227">
        <f t="shared" si="79"/>
        <v>0</v>
      </c>
      <c r="AB307" s="227">
        <f t="shared" si="95"/>
        <v>0</v>
      </c>
      <c r="AC307" s="227">
        <f t="shared" si="80"/>
        <v>0</v>
      </c>
      <c r="AD307" s="227">
        <f t="shared" si="81"/>
        <v>0</v>
      </c>
      <c r="AE307" s="227">
        <f t="shared" si="82"/>
        <v>0</v>
      </c>
      <c r="AF307" s="227">
        <f t="shared" si="83"/>
        <v>0</v>
      </c>
      <c r="AG307" s="227">
        <f t="shared" si="84"/>
        <v>0</v>
      </c>
      <c r="AH307" s="227">
        <f t="shared" si="85"/>
        <v>0</v>
      </c>
      <c r="AI307" s="227">
        <f t="shared" si="86"/>
        <v>0</v>
      </c>
      <c r="AJ307" s="227">
        <f t="shared" si="87"/>
        <v>0</v>
      </c>
      <c r="AK307" s="227">
        <f t="shared" si="88"/>
        <v>0</v>
      </c>
      <c r="AL307" s="227">
        <f t="shared" si="89"/>
        <v>0</v>
      </c>
      <c r="AM307" s="227">
        <f t="shared" si="90"/>
        <v>0</v>
      </c>
      <c r="AN307" s="227">
        <f t="shared" si="91"/>
        <v>0</v>
      </c>
      <c r="AO307" s="261">
        <f t="shared" si="96"/>
        <v>0</v>
      </c>
    </row>
    <row r="308" spans="1:41" s="216" customFormat="1" ht="15.6">
      <c r="A308">
        <f t="shared" si="92"/>
        <v>56</v>
      </c>
      <c r="B308" s="191" t="str">
        <f>C308&amp;":"&amp;COUNTIF($C$6:C308,C308)</f>
        <v>56:3</v>
      </c>
      <c r="C308" s="148">
        <f t="shared" si="93"/>
        <v>56</v>
      </c>
      <c r="D308" s="262">
        <f>'model (2)'!D308</f>
        <v>2</v>
      </c>
      <c r="E308" s="262">
        <f>'model (2)'!E308</f>
        <v>2</v>
      </c>
      <c r="F308" s="262">
        <f>'model (2)'!F308</f>
        <v>1</v>
      </c>
      <c r="G308" s="262">
        <f>'model (2)'!G308</f>
        <v>1</v>
      </c>
      <c r="H308" s="262">
        <f>'model (2)'!H308</f>
        <v>1</v>
      </c>
      <c r="I308" s="262">
        <f>'model (2)'!I308</f>
        <v>1</v>
      </c>
      <c r="J308" s="262">
        <f>'model (2)'!J308</f>
        <v>2</v>
      </c>
      <c r="K308" s="262">
        <f>'model (2)'!K308</f>
        <v>2</v>
      </c>
      <c r="L308" s="262">
        <f>'model (2)'!L308</f>
        <v>2</v>
      </c>
      <c r="M308" s="262">
        <f>'model (2)'!M308</f>
        <v>2</v>
      </c>
      <c r="N308" s="262">
        <f>'model (2)'!N308</f>
        <v>7</v>
      </c>
      <c r="O308" s="262">
        <f>'model (2)'!O308</f>
        <v>2</v>
      </c>
      <c r="P308" s="262">
        <f>'model (2)'!P308</f>
        <v>12</v>
      </c>
      <c r="Q308" s="262">
        <f>'model (2)'!Q308</f>
        <v>12</v>
      </c>
      <c r="R308" s="262">
        <f>'model (2)'!R308</f>
        <v>3</v>
      </c>
      <c r="S308" s="262">
        <f>'model (2)'!S308</f>
        <v>4</v>
      </c>
      <c r="T308" s="263"/>
      <c r="V308" s="2">
        <v>303</v>
      </c>
      <c r="W308" s="1"/>
      <c r="X308" s="264">
        <f>Entry!U311</f>
        <v>0</v>
      </c>
      <c r="Y308" s="227">
        <f t="shared" si="94"/>
        <v>0</v>
      </c>
      <c r="Z308" s="227">
        <f t="shared" si="78"/>
        <v>0</v>
      </c>
      <c r="AA308" s="227">
        <f t="shared" si="79"/>
        <v>0</v>
      </c>
      <c r="AB308" s="227">
        <f t="shared" si="95"/>
        <v>0</v>
      </c>
      <c r="AC308" s="227">
        <f t="shared" si="80"/>
        <v>0</v>
      </c>
      <c r="AD308" s="227">
        <f t="shared" si="81"/>
        <v>0</v>
      </c>
      <c r="AE308" s="227">
        <f t="shared" si="82"/>
        <v>0</v>
      </c>
      <c r="AF308" s="227">
        <f t="shared" si="83"/>
        <v>0</v>
      </c>
      <c r="AG308" s="227">
        <f t="shared" si="84"/>
        <v>0</v>
      </c>
      <c r="AH308" s="227">
        <f t="shared" si="85"/>
        <v>0</v>
      </c>
      <c r="AI308" s="227">
        <f t="shared" si="86"/>
        <v>0</v>
      </c>
      <c r="AJ308" s="227">
        <f t="shared" si="87"/>
        <v>0</v>
      </c>
      <c r="AK308" s="227">
        <f t="shared" si="88"/>
        <v>0</v>
      </c>
      <c r="AL308" s="227">
        <f t="shared" si="89"/>
        <v>0</v>
      </c>
      <c r="AM308" s="227">
        <f t="shared" si="90"/>
        <v>0</v>
      </c>
      <c r="AN308" s="227">
        <f t="shared" si="91"/>
        <v>0</v>
      </c>
      <c r="AO308" s="261">
        <f t="shared" si="96"/>
        <v>0</v>
      </c>
    </row>
    <row r="309" spans="1:41" s="216" customFormat="1" ht="15.6">
      <c r="A309">
        <f t="shared" si="92"/>
        <v>72</v>
      </c>
      <c r="B309" s="191" t="str">
        <f>C309&amp;":"&amp;COUNTIF($C$6:C309,C309)</f>
        <v>72:16</v>
      </c>
      <c r="C309" s="148">
        <f t="shared" si="93"/>
        <v>72</v>
      </c>
      <c r="D309" s="262">
        <f>'model (2)'!D309</f>
        <v>1</v>
      </c>
      <c r="E309" s="262">
        <f>'model (2)'!E309</f>
        <v>1</v>
      </c>
      <c r="F309" s="262">
        <f>'model (2)'!F309</f>
        <v>2</v>
      </c>
      <c r="G309" s="262">
        <f>'model (2)'!G309</f>
        <v>2</v>
      </c>
      <c r="H309" s="262">
        <f>'model (2)'!H309</f>
        <v>2</v>
      </c>
      <c r="I309" s="262">
        <f>'model (2)'!I309</f>
        <v>1</v>
      </c>
      <c r="J309" s="262">
        <f>'model (2)'!J309</f>
        <v>1</v>
      </c>
      <c r="K309" s="262">
        <f>'model (2)'!K309</f>
        <v>2</v>
      </c>
      <c r="L309" s="262">
        <f>'model (2)'!L309</f>
        <v>2</v>
      </c>
      <c r="M309" s="262">
        <f>'model (2)'!M309</f>
        <v>2</v>
      </c>
      <c r="N309" s="262">
        <f>'model (2)'!N309</f>
        <v>4</v>
      </c>
      <c r="O309" s="262">
        <f>'model (2)'!O309</f>
        <v>13</v>
      </c>
      <c r="P309" s="262">
        <f>'model (2)'!P309</f>
        <v>8</v>
      </c>
      <c r="Q309" s="262">
        <f>'model (2)'!Q309</f>
        <v>14</v>
      </c>
      <c r="R309" s="262">
        <f>'model (2)'!R309</f>
        <v>8</v>
      </c>
      <c r="S309" s="262">
        <f>'model (2)'!S309</f>
        <v>9</v>
      </c>
      <c r="T309" s="263"/>
      <c r="V309" s="2">
        <v>304</v>
      </c>
      <c r="W309" s="1" t="str">
        <f>X309&amp;":"&amp;COUNTIF($X$6:X309,X309)</f>
        <v>0:67</v>
      </c>
      <c r="X309" s="264">
        <f>Entry!U312</f>
        <v>0</v>
      </c>
      <c r="Y309" s="227">
        <f t="shared" si="94"/>
        <v>0</v>
      </c>
      <c r="Z309" s="227">
        <f t="shared" si="78"/>
        <v>0</v>
      </c>
      <c r="AA309" s="227">
        <f t="shared" si="79"/>
        <v>0</v>
      </c>
      <c r="AB309" s="227">
        <f t="shared" si="95"/>
        <v>0</v>
      </c>
      <c r="AC309" s="227">
        <f t="shared" si="80"/>
        <v>0</v>
      </c>
      <c r="AD309" s="227">
        <f t="shared" si="81"/>
        <v>0</v>
      </c>
      <c r="AE309" s="227">
        <f t="shared" si="82"/>
        <v>0</v>
      </c>
      <c r="AF309" s="227">
        <f t="shared" si="83"/>
        <v>0</v>
      </c>
      <c r="AG309" s="227">
        <f t="shared" si="84"/>
        <v>0</v>
      </c>
      <c r="AH309" s="227">
        <f t="shared" si="85"/>
        <v>0</v>
      </c>
      <c r="AI309" s="227">
        <f t="shared" si="86"/>
        <v>0</v>
      </c>
      <c r="AJ309" s="227">
        <f t="shared" si="87"/>
        <v>0</v>
      </c>
      <c r="AK309" s="227">
        <f t="shared" si="88"/>
        <v>0</v>
      </c>
      <c r="AL309" s="227">
        <f t="shared" si="89"/>
        <v>0</v>
      </c>
      <c r="AM309" s="227">
        <f t="shared" si="90"/>
        <v>0</v>
      </c>
      <c r="AN309" s="227">
        <f t="shared" si="91"/>
        <v>0</v>
      </c>
      <c r="AO309" s="261">
        <f t="shared" si="96"/>
        <v>0</v>
      </c>
    </row>
    <row r="310" spans="1:41" s="216" customFormat="1" ht="15.6">
      <c r="A310">
        <f t="shared" si="92"/>
        <v>76</v>
      </c>
      <c r="B310" s="191" t="str">
        <f>C310&amp;":"&amp;COUNTIF($C$6:C310,C310)</f>
        <v>76:9</v>
      </c>
      <c r="C310" s="148">
        <f t="shared" si="93"/>
        <v>76</v>
      </c>
      <c r="D310" s="262">
        <f>'model (2)'!D310</f>
        <v>2</v>
      </c>
      <c r="E310" s="262">
        <f>'model (2)'!E310</f>
        <v>2</v>
      </c>
      <c r="F310" s="262">
        <f>'model (2)'!F310</f>
        <v>2</v>
      </c>
      <c r="G310" s="262">
        <f>'model (2)'!G310</f>
        <v>1</v>
      </c>
      <c r="H310" s="262">
        <f>'model (2)'!H310</f>
        <v>2</v>
      </c>
      <c r="I310" s="262">
        <f>'model (2)'!I310</f>
        <v>1</v>
      </c>
      <c r="J310" s="262">
        <f>'model (2)'!J310</f>
        <v>2</v>
      </c>
      <c r="K310" s="262">
        <f>'model (2)'!K310</f>
        <v>1</v>
      </c>
      <c r="L310" s="262">
        <f>'model (2)'!L310</f>
        <v>2</v>
      </c>
      <c r="M310" s="262">
        <f>'model (2)'!M310</f>
        <v>2</v>
      </c>
      <c r="N310" s="262">
        <f>'model (2)'!N310</f>
        <v>7</v>
      </c>
      <c r="O310" s="262">
        <f>'model (2)'!O310</f>
        <v>12</v>
      </c>
      <c r="P310" s="262">
        <f>'model (2)'!P310</f>
        <v>7</v>
      </c>
      <c r="Q310" s="262">
        <f>'model (2)'!Q310</f>
        <v>7</v>
      </c>
      <c r="R310" s="262">
        <f>'model (2)'!R310</f>
        <v>13</v>
      </c>
      <c r="S310" s="262">
        <f>'model (2)'!S310</f>
        <v>13</v>
      </c>
      <c r="T310" s="263"/>
      <c r="V310" s="2">
        <v>305</v>
      </c>
      <c r="W310" s="1" t="str">
        <f>X310&amp;":"&amp;COUNTIF($X$6:X310,X310)</f>
        <v>0:68</v>
      </c>
      <c r="X310" s="264">
        <f>Entry!U313</f>
        <v>0</v>
      </c>
      <c r="Y310" s="227">
        <f t="shared" si="94"/>
        <v>0</v>
      </c>
      <c r="Z310" s="227">
        <f t="shared" si="78"/>
        <v>0</v>
      </c>
      <c r="AA310" s="227">
        <f t="shared" si="79"/>
        <v>0</v>
      </c>
      <c r="AB310" s="227">
        <f t="shared" si="95"/>
        <v>0</v>
      </c>
      <c r="AC310" s="227">
        <f t="shared" si="80"/>
        <v>0</v>
      </c>
      <c r="AD310" s="227">
        <f t="shared" si="81"/>
        <v>0</v>
      </c>
      <c r="AE310" s="227">
        <f t="shared" si="82"/>
        <v>0</v>
      </c>
      <c r="AF310" s="227">
        <f t="shared" si="83"/>
        <v>0</v>
      </c>
      <c r="AG310" s="227">
        <f t="shared" si="84"/>
        <v>0</v>
      </c>
      <c r="AH310" s="227">
        <f t="shared" si="85"/>
        <v>0</v>
      </c>
      <c r="AI310" s="227">
        <f t="shared" si="86"/>
        <v>0</v>
      </c>
      <c r="AJ310" s="227">
        <f t="shared" si="87"/>
        <v>0</v>
      </c>
      <c r="AK310" s="227">
        <f t="shared" si="88"/>
        <v>0</v>
      </c>
      <c r="AL310" s="227">
        <f t="shared" si="89"/>
        <v>0</v>
      </c>
      <c r="AM310" s="227">
        <f t="shared" si="90"/>
        <v>0</v>
      </c>
      <c r="AN310" s="227">
        <f t="shared" si="91"/>
        <v>0</v>
      </c>
      <c r="AO310" s="261">
        <f t="shared" si="96"/>
        <v>0</v>
      </c>
    </row>
    <row r="311" spans="1:41" s="216" customFormat="1" ht="15.6">
      <c r="A311">
        <f t="shared" si="92"/>
        <v>84</v>
      </c>
      <c r="B311" s="191" t="str">
        <f>C311&amp;":"&amp;COUNTIF($C$6:C311,C311)</f>
        <v>84:1</v>
      </c>
      <c r="C311" s="148">
        <f t="shared" si="93"/>
        <v>84</v>
      </c>
      <c r="D311" s="262">
        <f>'model (2)'!D311</f>
        <v>1</v>
      </c>
      <c r="E311" s="262">
        <f>'model (2)'!E311</f>
        <v>1</v>
      </c>
      <c r="F311" s="262">
        <f>'model (2)'!F311</f>
        <v>2</v>
      </c>
      <c r="G311" s="262">
        <f>'model (2)'!G311</f>
        <v>1</v>
      </c>
      <c r="H311" s="262">
        <f>'model (2)'!H311</f>
        <v>1</v>
      </c>
      <c r="I311" s="262">
        <f>'model (2)'!I311</f>
        <v>1</v>
      </c>
      <c r="J311" s="262">
        <f>'model (2)'!J311</f>
        <v>2</v>
      </c>
      <c r="K311" s="262">
        <f>'model (2)'!K311</f>
        <v>2</v>
      </c>
      <c r="L311" s="262">
        <f>'model (2)'!L311</f>
        <v>2</v>
      </c>
      <c r="M311" s="262">
        <f>'model (2)'!M311</f>
        <v>2</v>
      </c>
      <c r="N311" s="262">
        <f>'model (2)'!N311</f>
        <v>7</v>
      </c>
      <c r="O311" s="262">
        <f>'model (2)'!O311</f>
        <v>12</v>
      </c>
      <c r="P311" s="262">
        <f>'model (2)'!P311</f>
        <v>14</v>
      </c>
      <c r="Q311" s="262">
        <f>'model (2)'!Q311</f>
        <v>13</v>
      </c>
      <c r="R311" s="262">
        <f>'model (2)'!R311</f>
        <v>11</v>
      </c>
      <c r="S311" s="262">
        <f>'model (2)'!S311</f>
        <v>12</v>
      </c>
      <c r="T311" s="263"/>
      <c r="V311" s="2">
        <v>306</v>
      </c>
      <c r="W311" s="1" t="str">
        <f>X311&amp;":"&amp;COUNTIF($X$6:X311,X311)</f>
        <v>0:69</v>
      </c>
      <c r="X311" s="264">
        <f>Entry!U314</f>
        <v>0</v>
      </c>
      <c r="Y311" s="227">
        <f t="shared" si="94"/>
        <v>0</v>
      </c>
      <c r="Z311" s="227">
        <f t="shared" si="78"/>
        <v>0</v>
      </c>
      <c r="AA311" s="227">
        <f t="shared" si="79"/>
        <v>0</v>
      </c>
      <c r="AB311" s="227">
        <f t="shared" si="95"/>
        <v>0</v>
      </c>
      <c r="AC311" s="227">
        <f t="shared" si="80"/>
        <v>0</v>
      </c>
      <c r="AD311" s="227">
        <f t="shared" si="81"/>
        <v>0</v>
      </c>
      <c r="AE311" s="227">
        <f t="shared" si="82"/>
        <v>0</v>
      </c>
      <c r="AF311" s="227">
        <f t="shared" si="83"/>
        <v>0</v>
      </c>
      <c r="AG311" s="227">
        <f t="shared" si="84"/>
        <v>0</v>
      </c>
      <c r="AH311" s="227">
        <f t="shared" si="85"/>
        <v>0</v>
      </c>
      <c r="AI311" s="227">
        <f t="shared" si="86"/>
        <v>0</v>
      </c>
      <c r="AJ311" s="227">
        <f t="shared" si="87"/>
        <v>0</v>
      </c>
      <c r="AK311" s="227">
        <f t="shared" si="88"/>
        <v>0</v>
      </c>
      <c r="AL311" s="227">
        <f t="shared" si="89"/>
        <v>0</v>
      </c>
      <c r="AM311" s="227">
        <f t="shared" si="90"/>
        <v>0</v>
      </c>
      <c r="AN311" s="227">
        <f t="shared" si="91"/>
        <v>0</v>
      </c>
      <c r="AO311" s="261">
        <f t="shared" si="96"/>
        <v>0</v>
      </c>
    </row>
    <row r="312" spans="1:41" s="216" customFormat="1" ht="15.6">
      <c r="A312">
        <f t="shared" si="92"/>
        <v>69</v>
      </c>
      <c r="B312" s="191" t="str">
        <f>C312&amp;":"&amp;COUNTIF($C$6:C312,C312)</f>
        <v>69:9</v>
      </c>
      <c r="C312" s="148">
        <f t="shared" si="93"/>
        <v>69</v>
      </c>
      <c r="D312" s="262">
        <f>'model (2)'!D312</f>
        <v>1</v>
      </c>
      <c r="E312" s="262">
        <f>'model (2)'!E312</f>
        <v>1</v>
      </c>
      <c r="F312" s="262">
        <f>'model (2)'!F312</f>
        <v>2</v>
      </c>
      <c r="G312" s="262">
        <f>'model (2)'!G312</f>
        <v>1</v>
      </c>
      <c r="H312" s="262">
        <f>'model (2)'!H312</f>
        <v>1</v>
      </c>
      <c r="I312" s="262">
        <f>'model (2)'!I312</f>
        <v>1</v>
      </c>
      <c r="J312" s="262">
        <f>'model (2)'!J312</f>
        <v>2</v>
      </c>
      <c r="K312" s="262">
        <f>'model (2)'!K312</f>
        <v>1</v>
      </c>
      <c r="L312" s="262">
        <f>'model (2)'!L312</f>
        <v>1</v>
      </c>
      <c r="M312" s="262">
        <f>'model (2)'!M312</f>
        <v>2</v>
      </c>
      <c r="N312" s="262">
        <f>'model (2)'!N312</f>
        <v>9</v>
      </c>
      <c r="O312" s="262">
        <f>'model (2)'!O312</f>
        <v>7</v>
      </c>
      <c r="P312" s="262">
        <f>'model (2)'!P312</f>
        <v>13</v>
      </c>
      <c r="Q312" s="262">
        <f>'model (2)'!Q312</f>
        <v>9</v>
      </c>
      <c r="R312" s="262">
        <f>'model (2)'!R312</f>
        <v>9</v>
      </c>
      <c r="S312" s="262">
        <f>'model (2)'!S312</f>
        <v>9</v>
      </c>
      <c r="T312" s="263"/>
      <c r="V312" s="2">
        <v>307</v>
      </c>
      <c r="W312" s="1" t="str">
        <f>X312&amp;":"&amp;COUNTIF($X$6:X312,X312)</f>
        <v>0:70</v>
      </c>
      <c r="X312" s="264">
        <f>Entry!U315</f>
        <v>0</v>
      </c>
      <c r="Y312" s="227">
        <f t="shared" si="94"/>
        <v>0</v>
      </c>
      <c r="Z312" s="227">
        <f t="shared" si="78"/>
        <v>0</v>
      </c>
      <c r="AA312" s="227">
        <f t="shared" si="79"/>
        <v>0</v>
      </c>
      <c r="AB312" s="227">
        <f t="shared" si="95"/>
        <v>0</v>
      </c>
      <c r="AC312" s="227">
        <f t="shared" si="80"/>
        <v>0</v>
      </c>
      <c r="AD312" s="227">
        <f t="shared" si="81"/>
        <v>0</v>
      </c>
      <c r="AE312" s="227">
        <f t="shared" si="82"/>
        <v>0</v>
      </c>
      <c r="AF312" s="227">
        <f t="shared" si="83"/>
        <v>0</v>
      </c>
      <c r="AG312" s="227">
        <f t="shared" si="84"/>
        <v>0</v>
      </c>
      <c r="AH312" s="227">
        <f t="shared" si="85"/>
        <v>0</v>
      </c>
      <c r="AI312" s="227">
        <f t="shared" si="86"/>
        <v>0</v>
      </c>
      <c r="AJ312" s="227">
        <f t="shared" si="87"/>
        <v>0</v>
      </c>
      <c r="AK312" s="227">
        <f t="shared" si="88"/>
        <v>0</v>
      </c>
      <c r="AL312" s="227">
        <f t="shared" si="89"/>
        <v>0</v>
      </c>
      <c r="AM312" s="227">
        <f t="shared" si="90"/>
        <v>0</v>
      </c>
      <c r="AN312" s="227">
        <f t="shared" si="91"/>
        <v>0</v>
      </c>
      <c r="AO312" s="261">
        <f t="shared" si="96"/>
        <v>0</v>
      </c>
    </row>
    <row r="313" spans="1:41" s="216" customFormat="1" ht="15.6">
      <c r="A313">
        <f t="shared" si="92"/>
        <v>53</v>
      </c>
      <c r="B313" s="191" t="str">
        <f>C313&amp;":"&amp;COUNTIF($C$6:C313,C313)</f>
        <v>53:5</v>
      </c>
      <c r="C313" s="148">
        <f t="shared" si="93"/>
        <v>53</v>
      </c>
      <c r="D313" s="262">
        <f>'model (2)'!D313</f>
        <v>2</v>
      </c>
      <c r="E313" s="262">
        <f>'model (2)'!E313</f>
        <v>2</v>
      </c>
      <c r="F313" s="262">
        <f>'model (2)'!F313</f>
        <v>2</v>
      </c>
      <c r="G313" s="262">
        <f>'model (2)'!G313</f>
        <v>2</v>
      </c>
      <c r="H313" s="262">
        <f>'model (2)'!H313</f>
        <v>1</v>
      </c>
      <c r="I313" s="262">
        <f>'model (2)'!I313</f>
        <v>1</v>
      </c>
      <c r="J313" s="262">
        <f>'model (2)'!J313</f>
        <v>1</v>
      </c>
      <c r="K313" s="262">
        <f>'model (2)'!K313</f>
        <v>2</v>
      </c>
      <c r="L313" s="262">
        <f>'model (2)'!L313</f>
        <v>2</v>
      </c>
      <c r="M313" s="262">
        <f>'model (2)'!M313</f>
        <v>2</v>
      </c>
      <c r="N313" s="262">
        <f>'model (2)'!N313</f>
        <v>2</v>
      </c>
      <c r="O313" s="262">
        <f>'model (2)'!O313</f>
        <v>3</v>
      </c>
      <c r="P313" s="262">
        <f>'model (2)'!P313</f>
        <v>8</v>
      </c>
      <c r="Q313" s="262">
        <f>'model (2)'!Q313</f>
        <v>9</v>
      </c>
      <c r="R313" s="262">
        <f>'model (2)'!R313</f>
        <v>12</v>
      </c>
      <c r="S313" s="262">
        <f>'model (2)'!S313</f>
        <v>2</v>
      </c>
      <c r="T313" s="263"/>
      <c r="V313" s="2">
        <v>308</v>
      </c>
      <c r="W313" s="1" t="str">
        <f>X313&amp;":"&amp;COUNTIF($X$6:X313,X313)</f>
        <v>0:71</v>
      </c>
      <c r="X313" s="264">
        <f>Entry!U316</f>
        <v>0</v>
      </c>
      <c r="Y313" s="227">
        <f t="shared" si="94"/>
        <v>0</v>
      </c>
      <c r="Z313" s="227">
        <f t="shared" si="78"/>
        <v>0</v>
      </c>
      <c r="AA313" s="227">
        <f t="shared" si="79"/>
        <v>0</v>
      </c>
      <c r="AB313" s="227">
        <f t="shared" si="95"/>
        <v>0</v>
      </c>
      <c r="AC313" s="227">
        <f t="shared" si="80"/>
        <v>0</v>
      </c>
      <c r="AD313" s="227">
        <f t="shared" si="81"/>
        <v>0</v>
      </c>
      <c r="AE313" s="227">
        <f t="shared" si="82"/>
        <v>0</v>
      </c>
      <c r="AF313" s="227">
        <f t="shared" si="83"/>
        <v>0</v>
      </c>
      <c r="AG313" s="227">
        <f t="shared" si="84"/>
        <v>0</v>
      </c>
      <c r="AH313" s="227">
        <f t="shared" si="85"/>
        <v>0</v>
      </c>
      <c r="AI313" s="227">
        <f t="shared" si="86"/>
        <v>0</v>
      </c>
      <c r="AJ313" s="227">
        <f t="shared" si="87"/>
        <v>0</v>
      </c>
      <c r="AK313" s="227">
        <f t="shared" si="88"/>
        <v>0</v>
      </c>
      <c r="AL313" s="227">
        <f t="shared" si="89"/>
        <v>0</v>
      </c>
      <c r="AM313" s="227">
        <f t="shared" si="90"/>
        <v>0</v>
      </c>
      <c r="AN313" s="227">
        <f t="shared" si="91"/>
        <v>0</v>
      </c>
      <c r="AO313" s="261">
        <f t="shared" si="96"/>
        <v>0</v>
      </c>
    </row>
    <row r="314" spans="1:41" s="216" customFormat="1" ht="15.6">
      <c r="A314">
        <f t="shared" si="92"/>
        <v>75</v>
      </c>
      <c r="B314" s="191" t="str">
        <f>C314&amp;":"&amp;COUNTIF($C$6:C314,C314)</f>
        <v>75:7</v>
      </c>
      <c r="C314" s="148">
        <f t="shared" si="93"/>
        <v>75</v>
      </c>
      <c r="D314" s="262">
        <f>'model (2)'!D314</f>
        <v>2</v>
      </c>
      <c r="E314" s="262">
        <f>'model (2)'!E314</f>
        <v>1</v>
      </c>
      <c r="F314" s="262">
        <f>'model (2)'!F314</f>
        <v>1</v>
      </c>
      <c r="G314" s="262">
        <f>'model (2)'!G314</f>
        <v>2</v>
      </c>
      <c r="H314" s="262">
        <f>'model (2)'!H314</f>
        <v>1</v>
      </c>
      <c r="I314" s="262">
        <f>'model (2)'!I314</f>
        <v>2</v>
      </c>
      <c r="J314" s="262">
        <f>'model (2)'!J314</f>
        <v>2</v>
      </c>
      <c r="K314" s="262">
        <f>'model (2)'!K314</f>
        <v>2</v>
      </c>
      <c r="L314" s="262">
        <f>'model (2)'!L314</f>
        <v>1</v>
      </c>
      <c r="M314" s="262">
        <f>'model (2)'!M314</f>
        <v>2</v>
      </c>
      <c r="N314" s="262">
        <f>'model (2)'!N314</f>
        <v>10</v>
      </c>
      <c r="O314" s="262">
        <f>'model (2)'!O314</f>
        <v>5</v>
      </c>
      <c r="P314" s="262">
        <f>'model (2)'!P314</f>
        <v>12</v>
      </c>
      <c r="Q314" s="262">
        <f>'model (2)'!Q314</f>
        <v>9</v>
      </c>
      <c r="R314" s="262">
        <f>'model (2)'!R314</f>
        <v>10</v>
      </c>
      <c r="S314" s="262">
        <f>'model (2)'!S314</f>
        <v>13</v>
      </c>
      <c r="T314" s="263"/>
      <c r="V314" s="2">
        <v>309</v>
      </c>
      <c r="W314" s="1" t="str">
        <f>X314&amp;":"&amp;COUNTIF($X$6:X314,X314)</f>
        <v>0:72</v>
      </c>
      <c r="X314" s="264">
        <f>Entry!U317</f>
        <v>0</v>
      </c>
      <c r="Y314" s="227">
        <f t="shared" si="94"/>
        <v>0</v>
      </c>
      <c r="Z314" s="227">
        <f t="shared" si="78"/>
        <v>0</v>
      </c>
      <c r="AA314" s="227">
        <f t="shared" si="79"/>
        <v>0</v>
      </c>
      <c r="AB314" s="227">
        <f t="shared" si="95"/>
        <v>0</v>
      </c>
      <c r="AC314" s="227">
        <f t="shared" si="80"/>
        <v>0</v>
      </c>
      <c r="AD314" s="227">
        <f t="shared" si="81"/>
        <v>0</v>
      </c>
      <c r="AE314" s="227">
        <f t="shared" si="82"/>
        <v>0</v>
      </c>
      <c r="AF314" s="227">
        <f t="shared" si="83"/>
        <v>0</v>
      </c>
      <c r="AG314" s="227">
        <f t="shared" si="84"/>
        <v>0</v>
      </c>
      <c r="AH314" s="227">
        <f t="shared" si="85"/>
        <v>0</v>
      </c>
      <c r="AI314" s="227">
        <f t="shared" si="86"/>
        <v>0</v>
      </c>
      <c r="AJ314" s="227">
        <f t="shared" si="87"/>
        <v>0</v>
      </c>
      <c r="AK314" s="227">
        <f t="shared" si="88"/>
        <v>0</v>
      </c>
      <c r="AL314" s="227">
        <f t="shared" si="89"/>
        <v>0</v>
      </c>
      <c r="AM314" s="227">
        <f t="shared" si="90"/>
        <v>0</v>
      </c>
      <c r="AN314" s="227">
        <f t="shared" si="91"/>
        <v>0</v>
      </c>
      <c r="AO314" s="261">
        <f t="shared" si="96"/>
        <v>0</v>
      </c>
    </row>
    <row r="315" spans="1:41" s="216" customFormat="1" ht="15.6">
      <c r="A315">
        <f t="shared" si="92"/>
        <v>71</v>
      </c>
      <c r="B315" s="191" t="str">
        <f>C315&amp;":"&amp;COUNTIF($C$6:C315,C315)</f>
        <v>71:8</v>
      </c>
      <c r="C315" s="148">
        <f t="shared" si="93"/>
        <v>71</v>
      </c>
      <c r="D315" s="262">
        <f>'model (2)'!D315</f>
        <v>1</v>
      </c>
      <c r="E315" s="262">
        <f>'model (2)'!E315</f>
        <v>2</v>
      </c>
      <c r="F315" s="262">
        <f>'model (2)'!F315</f>
        <v>2</v>
      </c>
      <c r="G315" s="262">
        <f>'model (2)'!G315</f>
        <v>2</v>
      </c>
      <c r="H315" s="262">
        <f>'model (2)'!H315</f>
        <v>1</v>
      </c>
      <c r="I315" s="262">
        <f>'model (2)'!I315</f>
        <v>1</v>
      </c>
      <c r="J315" s="262">
        <f>'model (2)'!J315</f>
        <v>2</v>
      </c>
      <c r="K315" s="262">
        <f>'model (2)'!K315</f>
        <v>2</v>
      </c>
      <c r="L315" s="262">
        <f>'model (2)'!L315</f>
        <v>2</v>
      </c>
      <c r="M315" s="262">
        <f>'model (2)'!M315</f>
        <v>1</v>
      </c>
      <c r="N315" s="262">
        <f>'model (2)'!N315</f>
        <v>6</v>
      </c>
      <c r="O315" s="262">
        <f>'model (2)'!O315</f>
        <v>14</v>
      </c>
      <c r="P315" s="262">
        <f>'model (2)'!P315</f>
        <v>10</v>
      </c>
      <c r="Q315" s="262">
        <f>'model (2)'!Q315</f>
        <v>7</v>
      </c>
      <c r="R315" s="262">
        <f>'model (2)'!R315</f>
        <v>11</v>
      </c>
      <c r="S315" s="262">
        <f>'model (2)'!S315</f>
        <v>7</v>
      </c>
      <c r="T315" s="263"/>
      <c r="V315" s="2">
        <v>310</v>
      </c>
      <c r="W315" s="1" t="str">
        <f>X315&amp;":"&amp;COUNTIF($X$6:X315,X315)</f>
        <v>0:73</v>
      </c>
      <c r="X315" s="264">
        <f>Entry!U318</f>
        <v>0</v>
      </c>
      <c r="Y315" s="227">
        <f t="shared" si="94"/>
        <v>0</v>
      </c>
      <c r="Z315" s="227">
        <f t="shared" si="78"/>
        <v>0</v>
      </c>
      <c r="AA315" s="227">
        <f t="shared" si="79"/>
        <v>0</v>
      </c>
      <c r="AB315" s="227">
        <f t="shared" si="95"/>
        <v>0</v>
      </c>
      <c r="AC315" s="227">
        <f t="shared" si="80"/>
        <v>0</v>
      </c>
      <c r="AD315" s="227">
        <f t="shared" si="81"/>
        <v>0</v>
      </c>
      <c r="AE315" s="227">
        <f t="shared" si="82"/>
        <v>0</v>
      </c>
      <c r="AF315" s="227">
        <f t="shared" si="83"/>
        <v>0</v>
      </c>
      <c r="AG315" s="227">
        <f t="shared" si="84"/>
        <v>0</v>
      </c>
      <c r="AH315" s="227">
        <f t="shared" si="85"/>
        <v>0</v>
      </c>
      <c r="AI315" s="227">
        <f t="shared" si="86"/>
        <v>0</v>
      </c>
      <c r="AJ315" s="227">
        <f t="shared" si="87"/>
        <v>0</v>
      </c>
      <c r="AK315" s="227">
        <f t="shared" si="88"/>
        <v>0</v>
      </c>
      <c r="AL315" s="227">
        <f t="shared" si="89"/>
        <v>0</v>
      </c>
      <c r="AM315" s="227">
        <f t="shared" si="90"/>
        <v>0</v>
      </c>
      <c r="AN315" s="227">
        <f t="shared" si="91"/>
        <v>0</v>
      </c>
      <c r="AO315" s="261">
        <f t="shared" si="96"/>
        <v>0</v>
      </c>
    </row>
    <row r="316" spans="1:41" s="216" customFormat="1" ht="15.6">
      <c r="A316">
        <f t="shared" si="92"/>
        <v>70</v>
      </c>
      <c r="B316" s="191" t="str">
        <f>C316&amp;":"&amp;COUNTIF($C$6:C316,C316)</f>
        <v>70:9</v>
      </c>
      <c r="C316" s="148">
        <f t="shared" si="93"/>
        <v>70</v>
      </c>
      <c r="D316" s="262">
        <f>'model (2)'!D316</f>
        <v>1</v>
      </c>
      <c r="E316" s="262">
        <f>'model (2)'!E316</f>
        <v>1</v>
      </c>
      <c r="F316" s="262">
        <f>'model (2)'!F316</f>
        <v>1</v>
      </c>
      <c r="G316" s="262">
        <f>'model (2)'!G316</f>
        <v>1</v>
      </c>
      <c r="H316" s="262">
        <f>'model (2)'!H316</f>
        <v>1</v>
      </c>
      <c r="I316" s="262">
        <f>'model (2)'!I316</f>
        <v>1</v>
      </c>
      <c r="J316" s="262">
        <f>'model (2)'!J316</f>
        <v>2</v>
      </c>
      <c r="K316" s="262">
        <f>'model (2)'!K316</f>
        <v>2</v>
      </c>
      <c r="L316" s="262">
        <f>'model (2)'!L316</f>
        <v>1</v>
      </c>
      <c r="M316" s="262">
        <f>'model (2)'!M316</f>
        <v>1</v>
      </c>
      <c r="N316" s="262">
        <f>'model (2)'!N316</f>
        <v>6</v>
      </c>
      <c r="O316" s="262">
        <f>'model (2)'!O316</f>
        <v>9</v>
      </c>
      <c r="P316" s="262">
        <f>'model (2)'!P316</f>
        <v>10</v>
      </c>
      <c r="Q316" s="262">
        <f>'model (2)'!Q316</f>
        <v>11</v>
      </c>
      <c r="R316" s="262">
        <f>'model (2)'!R316</f>
        <v>13</v>
      </c>
      <c r="S316" s="262">
        <f>'model (2)'!S316</f>
        <v>9</v>
      </c>
      <c r="T316" s="263"/>
      <c r="V316" s="2">
        <v>311</v>
      </c>
      <c r="W316" s="1" t="str">
        <f>X316&amp;":"&amp;COUNTIF($X$6:X316,X316)</f>
        <v>0:74</v>
      </c>
      <c r="X316" s="264">
        <f>Entry!U319</f>
        <v>0</v>
      </c>
      <c r="Y316" s="227">
        <f t="shared" si="94"/>
        <v>0</v>
      </c>
      <c r="Z316" s="227">
        <f t="shared" si="78"/>
        <v>0</v>
      </c>
      <c r="AA316" s="227">
        <f t="shared" si="79"/>
        <v>0</v>
      </c>
      <c r="AB316" s="227">
        <f t="shared" si="95"/>
        <v>0</v>
      </c>
      <c r="AC316" s="227">
        <f t="shared" si="80"/>
        <v>0</v>
      </c>
      <c r="AD316" s="227">
        <f t="shared" si="81"/>
        <v>0</v>
      </c>
      <c r="AE316" s="227">
        <f t="shared" si="82"/>
        <v>0</v>
      </c>
      <c r="AF316" s="227">
        <f t="shared" si="83"/>
        <v>0</v>
      </c>
      <c r="AG316" s="227">
        <f t="shared" si="84"/>
        <v>0</v>
      </c>
      <c r="AH316" s="227">
        <f t="shared" si="85"/>
        <v>0</v>
      </c>
      <c r="AI316" s="227">
        <f t="shared" si="86"/>
        <v>0</v>
      </c>
      <c r="AJ316" s="227">
        <f t="shared" si="87"/>
        <v>0</v>
      </c>
      <c r="AK316" s="227">
        <f t="shared" si="88"/>
        <v>0</v>
      </c>
      <c r="AL316" s="227">
        <f t="shared" si="89"/>
        <v>0</v>
      </c>
      <c r="AM316" s="227">
        <f t="shared" si="90"/>
        <v>0</v>
      </c>
      <c r="AN316" s="227">
        <f t="shared" si="91"/>
        <v>0</v>
      </c>
      <c r="AO316" s="261">
        <f t="shared" si="96"/>
        <v>0</v>
      </c>
    </row>
    <row r="317" spans="1:41" s="216" customFormat="1" ht="15.6">
      <c r="A317">
        <f t="shared" si="92"/>
        <v>76</v>
      </c>
      <c r="B317" s="191" t="str">
        <f>C317&amp;":"&amp;COUNTIF($C$6:C317,C317)</f>
        <v>76:10</v>
      </c>
      <c r="C317" s="148">
        <f t="shared" si="93"/>
        <v>76</v>
      </c>
      <c r="D317" s="262">
        <f>'model (2)'!D317</f>
        <v>1</v>
      </c>
      <c r="E317" s="262">
        <f>'model (2)'!E317</f>
        <v>1</v>
      </c>
      <c r="F317" s="262">
        <f>'model (2)'!F317</f>
        <v>2</v>
      </c>
      <c r="G317" s="262">
        <f>'model (2)'!G317</f>
        <v>1</v>
      </c>
      <c r="H317" s="262">
        <f>'model (2)'!H317</f>
        <v>1</v>
      </c>
      <c r="I317" s="262">
        <f>'model (2)'!I317</f>
        <v>1</v>
      </c>
      <c r="J317" s="262">
        <f>'model (2)'!J317</f>
        <v>1</v>
      </c>
      <c r="K317" s="262">
        <f>'model (2)'!K317</f>
        <v>2</v>
      </c>
      <c r="L317" s="262">
        <f>'model (2)'!L317</f>
        <v>1</v>
      </c>
      <c r="M317" s="262">
        <f>'model (2)'!M317</f>
        <v>2</v>
      </c>
      <c r="N317" s="262">
        <f>'model (2)'!N317</f>
        <v>7</v>
      </c>
      <c r="O317" s="262">
        <f>'model (2)'!O317</f>
        <v>13</v>
      </c>
      <c r="P317" s="262">
        <f>'model (2)'!P317</f>
        <v>9</v>
      </c>
      <c r="Q317" s="262">
        <f>'model (2)'!Q317</f>
        <v>13</v>
      </c>
      <c r="R317" s="262">
        <f>'model (2)'!R317</f>
        <v>13</v>
      </c>
      <c r="S317" s="262">
        <f>'model (2)'!S317</f>
        <v>8</v>
      </c>
      <c r="T317" s="263"/>
      <c r="V317" s="2">
        <v>312</v>
      </c>
      <c r="W317" s="1" t="str">
        <f>X317&amp;":"&amp;COUNTIF($X$6:X317,X317)</f>
        <v>0:75</v>
      </c>
      <c r="X317" s="264">
        <f>Entry!U320</f>
        <v>0</v>
      </c>
      <c r="Y317" s="227">
        <f t="shared" si="94"/>
        <v>0</v>
      </c>
      <c r="Z317" s="227">
        <f t="shared" si="78"/>
        <v>0</v>
      </c>
      <c r="AA317" s="227">
        <f t="shared" si="79"/>
        <v>0</v>
      </c>
      <c r="AB317" s="227">
        <f t="shared" si="95"/>
        <v>0</v>
      </c>
      <c r="AC317" s="227">
        <f t="shared" si="80"/>
        <v>0</v>
      </c>
      <c r="AD317" s="227">
        <f t="shared" si="81"/>
        <v>0</v>
      </c>
      <c r="AE317" s="227">
        <f t="shared" si="82"/>
        <v>0</v>
      </c>
      <c r="AF317" s="227">
        <f t="shared" si="83"/>
        <v>0</v>
      </c>
      <c r="AG317" s="227">
        <f t="shared" si="84"/>
        <v>0</v>
      </c>
      <c r="AH317" s="227">
        <f t="shared" si="85"/>
        <v>0</v>
      </c>
      <c r="AI317" s="227">
        <f t="shared" si="86"/>
        <v>0</v>
      </c>
      <c r="AJ317" s="227">
        <f t="shared" si="87"/>
        <v>0</v>
      </c>
      <c r="AK317" s="227">
        <f t="shared" si="88"/>
        <v>0</v>
      </c>
      <c r="AL317" s="227">
        <f t="shared" si="89"/>
        <v>0</v>
      </c>
      <c r="AM317" s="227">
        <f t="shared" si="90"/>
        <v>0</v>
      </c>
      <c r="AN317" s="227">
        <f t="shared" si="91"/>
        <v>0</v>
      </c>
      <c r="AO317" s="261">
        <f t="shared" si="96"/>
        <v>0</v>
      </c>
    </row>
    <row r="318" spans="1:41" s="216" customFormat="1" ht="15.6">
      <c r="A318">
        <f t="shared" si="92"/>
        <v>58</v>
      </c>
      <c r="B318" s="191" t="str">
        <f>C318&amp;":"&amp;COUNTIF($C$6:C318,C318)</f>
        <v>58:6</v>
      </c>
      <c r="C318" s="148">
        <f t="shared" si="93"/>
        <v>58</v>
      </c>
      <c r="D318" s="262">
        <f>'model (2)'!D318</f>
        <v>1</v>
      </c>
      <c r="E318" s="262">
        <f>'model (2)'!E318</f>
        <v>2</v>
      </c>
      <c r="F318" s="262">
        <f>'model (2)'!F318</f>
        <v>1</v>
      </c>
      <c r="G318" s="262">
        <f>'model (2)'!G318</f>
        <v>1</v>
      </c>
      <c r="H318" s="262">
        <f>'model (2)'!H318</f>
        <v>2</v>
      </c>
      <c r="I318" s="262">
        <f>'model (2)'!I318</f>
        <v>2</v>
      </c>
      <c r="J318" s="262">
        <f>'model (2)'!J318</f>
        <v>1</v>
      </c>
      <c r="K318" s="262">
        <f>'model (2)'!K318</f>
        <v>2</v>
      </c>
      <c r="L318" s="262">
        <f>'model (2)'!L318</f>
        <v>1</v>
      </c>
      <c r="M318" s="262">
        <f>'model (2)'!M318</f>
        <v>2</v>
      </c>
      <c r="N318" s="262">
        <f>'model (2)'!N318</f>
        <v>8</v>
      </c>
      <c r="O318" s="262">
        <f>'model (2)'!O318</f>
        <v>12</v>
      </c>
      <c r="P318" s="262">
        <f>'model (2)'!P318</f>
        <v>8</v>
      </c>
      <c r="Q318" s="262">
        <f>'model (2)'!Q318</f>
        <v>12</v>
      </c>
      <c r="R318" s="262">
        <f>'model (2)'!R318</f>
        <v>1</v>
      </c>
      <c r="S318" s="262">
        <f>'model (2)'!S318</f>
        <v>2</v>
      </c>
      <c r="T318" s="263"/>
      <c r="V318" s="2">
        <v>313</v>
      </c>
      <c r="W318" s="1"/>
      <c r="X318" s="264">
        <f>Entry!U321</f>
        <v>0</v>
      </c>
      <c r="Y318" s="227">
        <f t="shared" si="94"/>
        <v>0</v>
      </c>
      <c r="Z318" s="227">
        <f t="shared" si="78"/>
        <v>0</v>
      </c>
      <c r="AA318" s="227">
        <f t="shared" si="79"/>
        <v>0</v>
      </c>
      <c r="AB318" s="227">
        <f t="shared" si="95"/>
        <v>0</v>
      </c>
      <c r="AC318" s="227">
        <f t="shared" si="80"/>
        <v>0</v>
      </c>
      <c r="AD318" s="227">
        <f t="shared" si="81"/>
        <v>0</v>
      </c>
      <c r="AE318" s="227">
        <f t="shared" si="82"/>
        <v>0</v>
      </c>
      <c r="AF318" s="227">
        <f t="shared" si="83"/>
        <v>0</v>
      </c>
      <c r="AG318" s="227">
        <f t="shared" si="84"/>
        <v>0</v>
      </c>
      <c r="AH318" s="227">
        <f t="shared" si="85"/>
        <v>0</v>
      </c>
      <c r="AI318" s="227">
        <f t="shared" si="86"/>
        <v>0</v>
      </c>
      <c r="AJ318" s="227">
        <f t="shared" si="87"/>
        <v>0</v>
      </c>
      <c r="AK318" s="227">
        <f t="shared" si="88"/>
        <v>0</v>
      </c>
      <c r="AL318" s="227">
        <f t="shared" si="89"/>
        <v>0</v>
      </c>
      <c r="AM318" s="227">
        <f t="shared" si="90"/>
        <v>0</v>
      </c>
      <c r="AN318" s="227">
        <f t="shared" si="91"/>
        <v>0</v>
      </c>
      <c r="AO318" s="261">
        <f t="shared" si="96"/>
        <v>0</v>
      </c>
    </row>
    <row r="319" spans="1:41" s="216" customFormat="1" ht="15.6">
      <c r="A319">
        <f t="shared" si="92"/>
        <v>57</v>
      </c>
      <c r="B319" s="191" t="str">
        <f>C319&amp;":"&amp;COUNTIF($C$6:C319,C319)</f>
        <v>57:14</v>
      </c>
      <c r="C319" s="148">
        <f t="shared" si="93"/>
        <v>57</v>
      </c>
      <c r="D319" s="262">
        <f>'model (2)'!D319</f>
        <v>1</v>
      </c>
      <c r="E319" s="262">
        <f>'model (2)'!E319</f>
        <v>1</v>
      </c>
      <c r="F319" s="262">
        <f>'model (2)'!F319</f>
        <v>1</v>
      </c>
      <c r="G319" s="262">
        <f>'model (2)'!G319</f>
        <v>2</v>
      </c>
      <c r="H319" s="262">
        <f>'model (2)'!H319</f>
        <v>2</v>
      </c>
      <c r="I319" s="262">
        <f>'model (2)'!I319</f>
        <v>2</v>
      </c>
      <c r="J319" s="262">
        <f>'model (2)'!J319</f>
        <v>2</v>
      </c>
      <c r="K319" s="262">
        <f>'model (2)'!K319</f>
        <v>1</v>
      </c>
      <c r="L319" s="262">
        <f>'model (2)'!L319</f>
        <v>2</v>
      </c>
      <c r="M319" s="262">
        <f>'model (2)'!M319</f>
        <v>2</v>
      </c>
      <c r="N319" s="262">
        <f>'model (2)'!N319</f>
        <v>7</v>
      </c>
      <c r="O319" s="262">
        <f>'model (2)'!O319</f>
        <v>4</v>
      </c>
      <c r="P319" s="262">
        <f>'model (2)'!P319</f>
        <v>13</v>
      </c>
      <c r="Q319" s="262">
        <f>'model (2)'!Q319</f>
        <v>8</v>
      </c>
      <c r="R319" s="262">
        <f>'model (2)'!R319</f>
        <v>9</v>
      </c>
      <c r="S319" s="262">
        <f>'model (2)'!S319</f>
        <v>0</v>
      </c>
      <c r="T319" s="263"/>
      <c r="V319" s="2">
        <v>314</v>
      </c>
      <c r="W319" s="1" t="str">
        <f>X319&amp;":"&amp;COUNTIF($X$6:X319,X319)</f>
        <v>0:77</v>
      </c>
      <c r="X319" s="264">
        <f>Entry!U322</f>
        <v>0</v>
      </c>
      <c r="Y319" s="227">
        <f t="shared" si="94"/>
        <v>0</v>
      </c>
      <c r="Z319" s="227">
        <f t="shared" si="78"/>
        <v>0</v>
      </c>
      <c r="AA319" s="227">
        <f t="shared" si="79"/>
        <v>0</v>
      </c>
      <c r="AB319" s="227">
        <f t="shared" si="95"/>
        <v>0</v>
      </c>
      <c r="AC319" s="227">
        <f t="shared" si="80"/>
        <v>0</v>
      </c>
      <c r="AD319" s="227">
        <f t="shared" si="81"/>
        <v>0</v>
      </c>
      <c r="AE319" s="227">
        <f t="shared" si="82"/>
        <v>0</v>
      </c>
      <c r="AF319" s="227">
        <f t="shared" si="83"/>
        <v>0</v>
      </c>
      <c r="AG319" s="227">
        <f t="shared" si="84"/>
        <v>0</v>
      </c>
      <c r="AH319" s="227">
        <f t="shared" si="85"/>
        <v>0</v>
      </c>
      <c r="AI319" s="227">
        <f t="shared" si="86"/>
        <v>0</v>
      </c>
      <c r="AJ319" s="227">
        <f t="shared" si="87"/>
        <v>0</v>
      </c>
      <c r="AK319" s="227">
        <f t="shared" si="88"/>
        <v>0</v>
      </c>
      <c r="AL319" s="227">
        <f t="shared" si="89"/>
        <v>0</v>
      </c>
      <c r="AM319" s="227">
        <f t="shared" si="90"/>
        <v>0</v>
      </c>
      <c r="AN319" s="227">
        <f t="shared" si="91"/>
        <v>0</v>
      </c>
      <c r="AO319" s="261">
        <f t="shared" si="96"/>
        <v>0</v>
      </c>
    </row>
    <row r="320" spans="1:41" s="216" customFormat="1" ht="15.6">
      <c r="A320">
        <f t="shared" si="92"/>
        <v>90</v>
      </c>
      <c r="B320" s="191" t="str">
        <f>C320&amp;":"&amp;COUNTIF($C$6:C320,C320)</f>
        <v>90:2</v>
      </c>
      <c r="C320" s="148">
        <f t="shared" si="93"/>
        <v>90</v>
      </c>
      <c r="D320" s="262">
        <f>'model (2)'!D320</f>
        <v>1</v>
      </c>
      <c r="E320" s="262">
        <f>'model (2)'!E320</f>
        <v>2</v>
      </c>
      <c r="F320" s="262">
        <f>'model (2)'!F320</f>
        <v>2</v>
      </c>
      <c r="G320" s="262">
        <f>'model (2)'!G320</f>
        <v>2</v>
      </c>
      <c r="H320" s="262">
        <f>'model (2)'!H320</f>
        <v>1</v>
      </c>
      <c r="I320" s="262">
        <f>'model (2)'!I320</f>
        <v>2</v>
      </c>
      <c r="J320" s="262">
        <f>'model (2)'!J320</f>
        <v>2</v>
      </c>
      <c r="K320" s="262">
        <f>'model (2)'!K320</f>
        <v>2</v>
      </c>
      <c r="L320" s="262">
        <f>'model (2)'!L320</f>
        <v>1</v>
      </c>
      <c r="M320" s="262">
        <f>'model (2)'!M320</f>
        <v>2</v>
      </c>
      <c r="N320" s="262">
        <f>'model (2)'!N320</f>
        <v>10</v>
      </c>
      <c r="O320" s="262">
        <f>'model (2)'!O320</f>
        <v>14</v>
      </c>
      <c r="P320" s="262">
        <f>'model (2)'!P320</f>
        <v>14</v>
      </c>
      <c r="Q320" s="262">
        <f>'model (2)'!Q320</f>
        <v>12</v>
      </c>
      <c r="R320" s="262">
        <f>'model (2)'!R320</f>
        <v>14</v>
      </c>
      <c r="S320" s="262">
        <f>'model (2)'!S320</f>
        <v>9</v>
      </c>
      <c r="T320" s="263"/>
      <c r="V320" s="2">
        <v>315</v>
      </c>
      <c r="W320" s="1" t="str">
        <f>X320&amp;":"&amp;COUNTIF($X$6:X320,X320)</f>
        <v>0:78</v>
      </c>
      <c r="X320" s="264">
        <f>Entry!U323</f>
        <v>0</v>
      </c>
      <c r="Y320" s="227">
        <f t="shared" si="94"/>
        <v>0</v>
      </c>
      <c r="Z320" s="227">
        <f t="shared" si="78"/>
        <v>0</v>
      </c>
      <c r="AA320" s="227">
        <f t="shared" si="79"/>
        <v>0</v>
      </c>
      <c r="AB320" s="227">
        <f t="shared" si="95"/>
        <v>0</v>
      </c>
      <c r="AC320" s="227">
        <f t="shared" si="80"/>
        <v>0</v>
      </c>
      <c r="AD320" s="227">
        <f t="shared" si="81"/>
        <v>0</v>
      </c>
      <c r="AE320" s="227">
        <f t="shared" si="82"/>
        <v>0</v>
      </c>
      <c r="AF320" s="227">
        <f t="shared" si="83"/>
        <v>0</v>
      </c>
      <c r="AG320" s="227">
        <f t="shared" si="84"/>
        <v>0</v>
      </c>
      <c r="AH320" s="227">
        <f t="shared" si="85"/>
        <v>0</v>
      </c>
      <c r="AI320" s="227">
        <f t="shared" si="86"/>
        <v>0</v>
      </c>
      <c r="AJ320" s="227">
        <f t="shared" si="87"/>
        <v>0</v>
      </c>
      <c r="AK320" s="227">
        <f t="shared" si="88"/>
        <v>0</v>
      </c>
      <c r="AL320" s="227">
        <f t="shared" si="89"/>
        <v>0</v>
      </c>
      <c r="AM320" s="227">
        <f t="shared" si="90"/>
        <v>0</v>
      </c>
      <c r="AN320" s="227">
        <f t="shared" si="91"/>
        <v>0</v>
      </c>
      <c r="AO320" s="261">
        <f t="shared" si="96"/>
        <v>0</v>
      </c>
    </row>
    <row r="321" spans="1:41" s="216" customFormat="1" ht="15.6">
      <c r="A321">
        <f t="shared" si="92"/>
        <v>74</v>
      </c>
      <c r="B321" s="191" t="str">
        <f>C321&amp;":"&amp;COUNTIF($C$6:C321,C321)</f>
        <v>74:9</v>
      </c>
      <c r="C321" s="148">
        <f t="shared" si="93"/>
        <v>74</v>
      </c>
      <c r="D321" s="262">
        <f>'model (2)'!D321</f>
        <v>1</v>
      </c>
      <c r="E321" s="262">
        <f>'model (2)'!E321</f>
        <v>1</v>
      </c>
      <c r="F321" s="262">
        <f>'model (2)'!F321</f>
        <v>2</v>
      </c>
      <c r="G321" s="262">
        <f>'model (2)'!G321</f>
        <v>1</v>
      </c>
      <c r="H321" s="262">
        <f>'model (2)'!H321</f>
        <v>1</v>
      </c>
      <c r="I321" s="262">
        <f>'model (2)'!I321</f>
        <v>1</v>
      </c>
      <c r="J321" s="262">
        <f>'model (2)'!J321</f>
        <v>1</v>
      </c>
      <c r="K321" s="262">
        <f>'model (2)'!K321</f>
        <v>2</v>
      </c>
      <c r="L321" s="262">
        <f>'model (2)'!L321</f>
        <v>1</v>
      </c>
      <c r="M321" s="262">
        <f>'model (2)'!M321</f>
        <v>2</v>
      </c>
      <c r="N321" s="262">
        <f>'model (2)'!N321</f>
        <v>10</v>
      </c>
      <c r="O321" s="262">
        <f>'model (2)'!O321</f>
        <v>7</v>
      </c>
      <c r="P321" s="262">
        <f>'model (2)'!P321</f>
        <v>10</v>
      </c>
      <c r="Q321" s="262">
        <f>'model (2)'!Q321</f>
        <v>12</v>
      </c>
      <c r="R321" s="262">
        <f>'model (2)'!R321</f>
        <v>13</v>
      </c>
      <c r="S321" s="262">
        <f>'model (2)'!S321</f>
        <v>9</v>
      </c>
      <c r="T321" s="263"/>
      <c r="V321" s="2">
        <v>316</v>
      </c>
      <c r="W321" s="1" t="str">
        <f>X321&amp;":"&amp;COUNTIF($X$6:X321,X321)</f>
        <v>0:79</v>
      </c>
      <c r="X321" s="264">
        <f>Entry!U324</f>
        <v>0</v>
      </c>
      <c r="Y321" s="227">
        <f t="shared" si="94"/>
        <v>0</v>
      </c>
      <c r="Z321" s="227">
        <f t="shared" si="78"/>
        <v>0</v>
      </c>
      <c r="AA321" s="227">
        <f t="shared" si="79"/>
        <v>0</v>
      </c>
      <c r="AB321" s="227">
        <f t="shared" si="95"/>
        <v>0</v>
      </c>
      <c r="AC321" s="227">
        <f t="shared" si="80"/>
        <v>0</v>
      </c>
      <c r="AD321" s="227">
        <f t="shared" si="81"/>
        <v>0</v>
      </c>
      <c r="AE321" s="227">
        <f t="shared" si="82"/>
        <v>0</v>
      </c>
      <c r="AF321" s="227">
        <f t="shared" si="83"/>
        <v>0</v>
      </c>
      <c r="AG321" s="227">
        <f t="shared" si="84"/>
        <v>0</v>
      </c>
      <c r="AH321" s="227">
        <f t="shared" si="85"/>
        <v>0</v>
      </c>
      <c r="AI321" s="227">
        <f t="shared" si="86"/>
        <v>0</v>
      </c>
      <c r="AJ321" s="227">
        <f t="shared" si="87"/>
        <v>0</v>
      </c>
      <c r="AK321" s="227">
        <f t="shared" si="88"/>
        <v>0</v>
      </c>
      <c r="AL321" s="227">
        <f t="shared" si="89"/>
        <v>0</v>
      </c>
      <c r="AM321" s="227">
        <f t="shared" si="90"/>
        <v>0</v>
      </c>
      <c r="AN321" s="227">
        <f t="shared" si="91"/>
        <v>0</v>
      </c>
      <c r="AO321" s="261">
        <f t="shared" si="96"/>
        <v>0</v>
      </c>
    </row>
    <row r="322" spans="1:41" s="216" customFormat="1" ht="15.6">
      <c r="A322">
        <f t="shared" si="92"/>
        <v>71</v>
      </c>
      <c r="B322" s="191" t="str">
        <f>C322&amp;":"&amp;COUNTIF($C$6:C322,C322)</f>
        <v>71:9</v>
      </c>
      <c r="C322" s="148">
        <f t="shared" si="93"/>
        <v>71</v>
      </c>
      <c r="D322" s="262">
        <f>'model (2)'!D322</f>
        <v>1</v>
      </c>
      <c r="E322" s="262">
        <f>'model (2)'!E322</f>
        <v>1</v>
      </c>
      <c r="F322" s="262">
        <f>'model (2)'!F322</f>
        <v>2</v>
      </c>
      <c r="G322" s="262">
        <f>'model (2)'!G322</f>
        <v>1</v>
      </c>
      <c r="H322" s="262">
        <f>'model (2)'!H322</f>
        <v>1</v>
      </c>
      <c r="I322" s="262">
        <f>'model (2)'!I322</f>
        <v>1</v>
      </c>
      <c r="J322" s="262">
        <f>'model (2)'!J322</f>
        <v>1</v>
      </c>
      <c r="K322" s="262">
        <f>'model (2)'!K322</f>
        <v>2</v>
      </c>
      <c r="L322" s="262">
        <f>'model (2)'!L322</f>
        <v>1</v>
      </c>
      <c r="M322" s="262">
        <f>'model (2)'!M322</f>
        <v>2</v>
      </c>
      <c r="N322" s="262">
        <f>'model (2)'!N322</f>
        <v>10</v>
      </c>
      <c r="O322" s="262">
        <f>'model (2)'!O322</f>
        <v>7</v>
      </c>
      <c r="P322" s="262">
        <f>'model (2)'!P322</f>
        <v>14</v>
      </c>
      <c r="Q322" s="262">
        <f>'model (2)'!Q322</f>
        <v>7</v>
      </c>
      <c r="R322" s="262">
        <f>'model (2)'!R322</f>
        <v>7</v>
      </c>
      <c r="S322" s="262">
        <f>'model (2)'!S322</f>
        <v>13</v>
      </c>
      <c r="T322" s="263"/>
      <c r="V322" s="2">
        <v>317</v>
      </c>
      <c r="W322" s="1" t="str">
        <f>X322&amp;":"&amp;COUNTIF($X$6:X322,X322)</f>
        <v>0:80</v>
      </c>
      <c r="X322" s="264">
        <f>Entry!U325</f>
        <v>0</v>
      </c>
      <c r="Y322" s="227">
        <f t="shared" si="94"/>
        <v>0</v>
      </c>
      <c r="Z322" s="227">
        <f t="shared" si="78"/>
        <v>0</v>
      </c>
      <c r="AA322" s="227">
        <f t="shared" si="79"/>
        <v>0</v>
      </c>
      <c r="AB322" s="227">
        <f t="shared" si="95"/>
        <v>0</v>
      </c>
      <c r="AC322" s="227">
        <f t="shared" si="80"/>
        <v>0</v>
      </c>
      <c r="AD322" s="227">
        <f t="shared" si="81"/>
        <v>0</v>
      </c>
      <c r="AE322" s="227">
        <f t="shared" si="82"/>
        <v>0</v>
      </c>
      <c r="AF322" s="227">
        <f t="shared" si="83"/>
        <v>0</v>
      </c>
      <c r="AG322" s="227">
        <f t="shared" si="84"/>
        <v>0</v>
      </c>
      <c r="AH322" s="227">
        <f t="shared" si="85"/>
        <v>0</v>
      </c>
      <c r="AI322" s="227">
        <f t="shared" si="86"/>
        <v>0</v>
      </c>
      <c r="AJ322" s="227">
        <f t="shared" si="87"/>
        <v>0</v>
      </c>
      <c r="AK322" s="227">
        <f t="shared" si="88"/>
        <v>0</v>
      </c>
      <c r="AL322" s="227">
        <f t="shared" si="89"/>
        <v>0</v>
      </c>
      <c r="AM322" s="227">
        <f t="shared" si="90"/>
        <v>0</v>
      </c>
      <c r="AN322" s="227">
        <f t="shared" si="91"/>
        <v>0</v>
      </c>
      <c r="AO322" s="261">
        <f t="shared" si="96"/>
        <v>0</v>
      </c>
    </row>
    <row r="323" spans="1:41" s="216" customFormat="1" ht="15.6">
      <c r="A323">
        <f t="shared" si="92"/>
        <v>53</v>
      </c>
      <c r="B323" s="191" t="str">
        <f>C323&amp;":"&amp;COUNTIF($C$6:C323,C323)</f>
        <v>53:6</v>
      </c>
      <c r="C323" s="148">
        <f t="shared" si="93"/>
        <v>53</v>
      </c>
      <c r="D323" s="262">
        <f>'model (2)'!D323</f>
        <v>1</v>
      </c>
      <c r="E323" s="262">
        <f>'model (2)'!E323</f>
        <v>1</v>
      </c>
      <c r="F323" s="262">
        <f>'model (2)'!F323</f>
        <v>2</v>
      </c>
      <c r="G323" s="262">
        <f>'model (2)'!G323</f>
        <v>2</v>
      </c>
      <c r="H323" s="262">
        <f>'model (2)'!H323</f>
        <v>2</v>
      </c>
      <c r="I323" s="262">
        <f>'model (2)'!I323</f>
        <v>2</v>
      </c>
      <c r="J323" s="262">
        <f>'model (2)'!J323</f>
        <v>2</v>
      </c>
      <c r="K323" s="262">
        <f>'model (2)'!K323</f>
        <v>2</v>
      </c>
      <c r="L323" s="262">
        <f>'model (2)'!L323</f>
        <v>2</v>
      </c>
      <c r="M323" s="262">
        <f>'model (2)'!M323</f>
        <v>2</v>
      </c>
      <c r="N323" s="262">
        <f>'model (2)'!N323</f>
        <v>1</v>
      </c>
      <c r="O323" s="262">
        <f>'model (2)'!O323</f>
        <v>11</v>
      </c>
      <c r="P323" s="262">
        <f>'model (2)'!P323</f>
        <v>6</v>
      </c>
      <c r="Q323" s="262">
        <f>'model (2)'!Q323</f>
        <v>4</v>
      </c>
      <c r="R323" s="262">
        <f>'model (2)'!R323</f>
        <v>12</v>
      </c>
      <c r="S323" s="262">
        <f>'model (2)'!S323</f>
        <v>1</v>
      </c>
      <c r="T323" s="263"/>
      <c r="V323" s="2">
        <v>318</v>
      </c>
      <c r="W323" s="1" t="str">
        <f>X323&amp;":"&amp;COUNTIF($X$6:X323,X323)</f>
        <v>0:81</v>
      </c>
      <c r="X323" s="264">
        <f>Entry!U326</f>
        <v>0</v>
      </c>
      <c r="Y323" s="227">
        <f t="shared" si="94"/>
        <v>0</v>
      </c>
      <c r="Z323" s="227">
        <f t="shared" si="78"/>
        <v>0</v>
      </c>
      <c r="AA323" s="227">
        <f t="shared" si="79"/>
        <v>0</v>
      </c>
      <c r="AB323" s="227">
        <f t="shared" si="95"/>
        <v>0</v>
      </c>
      <c r="AC323" s="227">
        <f t="shared" si="80"/>
        <v>0</v>
      </c>
      <c r="AD323" s="227">
        <f t="shared" si="81"/>
        <v>0</v>
      </c>
      <c r="AE323" s="227">
        <f t="shared" si="82"/>
        <v>0</v>
      </c>
      <c r="AF323" s="227">
        <f t="shared" si="83"/>
        <v>0</v>
      </c>
      <c r="AG323" s="227">
        <f t="shared" si="84"/>
        <v>0</v>
      </c>
      <c r="AH323" s="227">
        <f t="shared" si="85"/>
        <v>0</v>
      </c>
      <c r="AI323" s="227">
        <f t="shared" si="86"/>
        <v>0</v>
      </c>
      <c r="AJ323" s="227">
        <f t="shared" si="87"/>
        <v>0</v>
      </c>
      <c r="AK323" s="227">
        <f t="shared" si="88"/>
        <v>0</v>
      </c>
      <c r="AL323" s="227">
        <f t="shared" si="89"/>
        <v>0</v>
      </c>
      <c r="AM323" s="227">
        <f t="shared" si="90"/>
        <v>0</v>
      </c>
      <c r="AN323" s="227">
        <f t="shared" si="91"/>
        <v>0</v>
      </c>
      <c r="AO323" s="261">
        <f t="shared" si="96"/>
        <v>0</v>
      </c>
    </row>
    <row r="324" spans="1:41" s="216" customFormat="1" ht="15.6">
      <c r="A324">
        <f t="shared" si="92"/>
        <v>63</v>
      </c>
      <c r="B324" s="191" t="str">
        <f>C324&amp;":"&amp;COUNTIF($C$6:C324,C324)</f>
        <v>63:9</v>
      </c>
      <c r="C324" s="148">
        <f t="shared" si="93"/>
        <v>63</v>
      </c>
      <c r="D324" s="262">
        <f>'model (2)'!D324</f>
        <v>1</v>
      </c>
      <c r="E324" s="262">
        <f>'model (2)'!E324</f>
        <v>2</v>
      </c>
      <c r="F324" s="262">
        <f>'model (2)'!F324</f>
        <v>1</v>
      </c>
      <c r="G324" s="262">
        <f>'model (2)'!G324</f>
        <v>1</v>
      </c>
      <c r="H324" s="262">
        <f>'model (2)'!H324</f>
        <v>1</v>
      </c>
      <c r="I324" s="262">
        <f>'model (2)'!I324</f>
        <v>2</v>
      </c>
      <c r="J324" s="262">
        <f>'model (2)'!J324</f>
        <v>2</v>
      </c>
      <c r="K324" s="262">
        <f>'model (2)'!K324</f>
        <v>1</v>
      </c>
      <c r="L324" s="262">
        <f>'model (2)'!L324</f>
        <v>1</v>
      </c>
      <c r="M324" s="262">
        <f>'model (2)'!M324</f>
        <v>2</v>
      </c>
      <c r="N324" s="262">
        <f>'model (2)'!N324</f>
        <v>2</v>
      </c>
      <c r="O324" s="262">
        <f>'model (2)'!O324</f>
        <v>10</v>
      </c>
      <c r="P324" s="262">
        <f>'model (2)'!P324</f>
        <v>12</v>
      </c>
      <c r="Q324" s="262">
        <f>'model (2)'!Q324</f>
        <v>12</v>
      </c>
      <c r="R324" s="262">
        <f>'model (2)'!R324</f>
        <v>7</v>
      </c>
      <c r="S324" s="262">
        <f>'model (2)'!S324</f>
        <v>6</v>
      </c>
      <c r="T324" s="263"/>
      <c r="V324" s="2">
        <v>319</v>
      </c>
      <c r="W324" s="1" t="str">
        <f>X324&amp;":"&amp;COUNTIF($X$6:X324,X324)</f>
        <v>0:82</v>
      </c>
      <c r="X324" s="264">
        <f>Entry!U327</f>
        <v>0</v>
      </c>
      <c r="Y324" s="227">
        <f t="shared" si="94"/>
        <v>0</v>
      </c>
      <c r="Z324" s="227">
        <f t="shared" si="78"/>
        <v>0</v>
      </c>
      <c r="AA324" s="227">
        <f t="shared" si="79"/>
        <v>0</v>
      </c>
      <c r="AB324" s="227">
        <f t="shared" si="95"/>
        <v>0</v>
      </c>
      <c r="AC324" s="227">
        <f t="shared" si="80"/>
        <v>0</v>
      </c>
      <c r="AD324" s="227">
        <f t="shared" si="81"/>
        <v>0</v>
      </c>
      <c r="AE324" s="227">
        <f t="shared" si="82"/>
        <v>0</v>
      </c>
      <c r="AF324" s="227">
        <f t="shared" si="83"/>
        <v>0</v>
      </c>
      <c r="AG324" s="227">
        <f t="shared" si="84"/>
        <v>0</v>
      </c>
      <c r="AH324" s="227">
        <f t="shared" si="85"/>
        <v>0</v>
      </c>
      <c r="AI324" s="227">
        <f t="shared" si="86"/>
        <v>0</v>
      </c>
      <c r="AJ324" s="227">
        <f t="shared" si="87"/>
        <v>0</v>
      </c>
      <c r="AK324" s="227">
        <f t="shared" si="88"/>
        <v>0</v>
      </c>
      <c r="AL324" s="227">
        <f t="shared" si="89"/>
        <v>0</v>
      </c>
      <c r="AM324" s="227">
        <f t="shared" si="90"/>
        <v>0</v>
      </c>
      <c r="AN324" s="227">
        <f t="shared" si="91"/>
        <v>0</v>
      </c>
      <c r="AO324" s="261">
        <f t="shared" si="96"/>
        <v>0</v>
      </c>
    </row>
    <row r="325" spans="1:41" s="216" customFormat="1" ht="15.6">
      <c r="A325">
        <f t="shared" si="92"/>
        <v>79</v>
      </c>
      <c r="B325" s="191" t="str">
        <f>C325&amp;":"&amp;COUNTIF($C$6:C325,C325)</f>
        <v>79:6</v>
      </c>
      <c r="C325" s="148">
        <f t="shared" si="93"/>
        <v>79</v>
      </c>
      <c r="D325" s="262">
        <f>'model (2)'!D325</f>
        <v>2</v>
      </c>
      <c r="E325" s="262">
        <f>'model (2)'!E325</f>
        <v>2</v>
      </c>
      <c r="F325" s="262">
        <f>'model (2)'!F325</f>
        <v>2</v>
      </c>
      <c r="G325" s="262">
        <f>'model (2)'!G325</f>
        <v>2</v>
      </c>
      <c r="H325" s="262">
        <f>'model (2)'!H325</f>
        <v>1</v>
      </c>
      <c r="I325" s="262">
        <f>'model (2)'!I325</f>
        <v>2</v>
      </c>
      <c r="J325" s="262">
        <f>'model (2)'!J325</f>
        <v>1</v>
      </c>
      <c r="K325" s="262">
        <f>'model (2)'!K325</f>
        <v>1</v>
      </c>
      <c r="L325" s="262">
        <f>'model (2)'!L325</f>
        <v>1</v>
      </c>
      <c r="M325" s="262">
        <f>'model (2)'!M325</f>
        <v>1</v>
      </c>
      <c r="N325" s="262">
        <f>'model (2)'!N325</f>
        <v>9</v>
      </c>
      <c r="O325" s="262">
        <f>'model (2)'!O325</f>
        <v>9</v>
      </c>
      <c r="P325" s="262">
        <f>'model (2)'!P325</f>
        <v>14</v>
      </c>
      <c r="Q325" s="262">
        <f>'model (2)'!Q325</f>
        <v>12</v>
      </c>
      <c r="R325" s="262">
        <f>'model (2)'!R325</f>
        <v>12</v>
      </c>
      <c r="S325" s="262">
        <f>'model (2)'!S325</f>
        <v>8</v>
      </c>
      <c r="T325" s="263"/>
      <c r="V325" s="2">
        <v>320</v>
      </c>
      <c r="W325" s="1" t="str">
        <f>X325&amp;":"&amp;COUNTIF($X$6:X325,X325)</f>
        <v>0:83</v>
      </c>
      <c r="X325" s="264">
        <f>Entry!U328</f>
        <v>0</v>
      </c>
      <c r="Y325" s="227">
        <f t="shared" si="94"/>
        <v>0</v>
      </c>
      <c r="Z325" s="227">
        <f t="shared" si="78"/>
        <v>0</v>
      </c>
      <c r="AA325" s="227">
        <f t="shared" si="79"/>
        <v>0</v>
      </c>
      <c r="AB325" s="227">
        <f t="shared" si="95"/>
        <v>0</v>
      </c>
      <c r="AC325" s="227">
        <f t="shared" si="80"/>
        <v>0</v>
      </c>
      <c r="AD325" s="227">
        <f t="shared" si="81"/>
        <v>0</v>
      </c>
      <c r="AE325" s="227">
        <f t="shared" si="82"/>
        <v>0</v>
      </c>
      <c r="AF325" s="227">
        <f t="shared" si="83"/>
        <v>0</v>
      </c>
      <c r="AG325" s="227">
        <f t="shared" si="84"/>
        <v>0</v>
      </c>
      <c r="AH325" s="227">
        <f t="shared" si="85"/>
        <v>0</v>
      </c>
      <c r="AI325" s="227">
        <f t="shared" si="86"/>
        <v>0</v>
      </c>
      <c r="AJ325" s="227">
        <f t="shared" si="87"/>
        <v>0</v>
      </c>
      <c r="AK325" s="227">
        <f t="shared" si="88"/>
        <v>0</v>
      </c>
      <c r="AL325" s="227">
        <f t="shared" si="89"/>
        <v>0</v>
      </c>
      <c r="AM325" s="227">
        <f t="shared" si="90"/>
        <v>0</v>
      </c>
      <c r="AN325" s="227">
        <f t="shared" si="91"/>
        <v>0</v>
      </c>
      <c r="AO325" s="261">
        <f t="shared" si="96"/>
        <v>0</v>
      </c>
    </row>
    <row r="326" spans="1:41" s="216" customFormat="1" ht="15.6">
      <c r="A326">
        <f t="shared" si="92"/>
        <v>76</v>
      </c>
      <c r="B326" s="191" t="str">
        <f>C326&amp;":"&amp;COUNTIF($C$6:C326,C326)</f>
        <v>76:11</v>
      </c>
      <c r="C326" s="148">
        <f t="shared" si="93"/>
        <v>76</v>
      </c>
      <c r="D326" s="262">
        <f>'model (2)'!D326</f>
        <v>1</v>
      </c>
      <c r="E326" s="262">
        <f>'model (2)'!E326</f>
        <v>1</v>
      </c>
      <c r="F326" s="262">
        <f>'model (2)'!F326</f>
        <v>1</v>
      </c>
      <c r="G326" s="262">
        <f>'model (2)'!G326</f>
        <v>1</v>
      </c>
      <c r="H326" s="262">
        <f>'model (2)'!H326</f>
        <v>1</v>
      </c>
      <c r="I326" s="262">
        <f>'model (2)'!I326</f>
        <v>1</v>
      </c>
      <c r="J326" s="262">
        <f>'model (2)'!J326</f>
        <v>2</v>
      </c>
      <c r="K326" s="262">
        <f>'model (2)'!K326</f>
        <v>2</v>
      </c>
      <c r="L326" s="262">
        <f>'model (2)'!L326</f>
        <v>2</v>
      </c>
      <c r="M326" s="262">
        <f>'model (2)'!M326</f>
        <v>1</v>
      </c>
      <c r="N326" s="262">
        <f>'model (2)'!N326</f>
        <v>10</v>
      </c>
      <c r="O326" s="262">
        <f>'model (2)'!O326</f>
        <v>13</v>
      </c>
      <c r="P326" s="262">
        <f>'model (2)'!P326</f>
        <v>13</v>
      </c>
      <c r="Q326" s="262">
        <f>'model (2)'!Q326</f>
        <v>8</v>
      </c>
      <c r="R326" s="262">
        <f>'model (2)'!R326</f>
        <v>11</v>
      </c>
      <c r="S326" s="262">
        <f>'model (2)'!S326</f>
        <v>8</v>
      </c>
      <c r="T326" s="263"/>
      <c r="V326" s="2">
        <v>321</v>
      </c>
      <c r="W326" s="1" t="str">
        <f>X326&amp;":"&amp;COUNTIF($X$6:X326,X326)</f>
        <v>0:84</v>
      </c>
      <c r="X326" s="264">
        <f>Entry!U329</f>
        <v>0</v>
      </c>
      <c r="Y326" s="227">
        <f t="shared" si="94"/>
        <v>0</v>
      </c>
      <c r="Z326" s="227">
        <f t="shared" ref="Z326:Z389" si="97">IFERROR(VLOOKUP($W326,$B$6:$S$3008,4,FALSE),VLOOKUP($X326,$C$6:$S$3008,3,FALSE))</f>
        <v>0</v>
      </c>
      <c r="AA326" s="227">
        <f t="shared" ref="AA326:AA389" si="98">IFERROR(VLOOKUP($W326,$B$6:$S$3008,5,FALSE),VLOOKUP($X326,$C$6:$S$3008,4,FALSE))</f>
        <v>0</v>
      </c>
      <c r="AB326" s="227">
        <f t="shared" si="95"/>
        <v>0</v>
      </c>
      <c r="AC326" s="227">
        <f t="shared" ref="AC326:AC389" si="99">IFERROR(VLOOKUP($W326,$B$6:$S$3008,7,FALSE),VLOOKUP($X326,$C$6:$S$3008,6,FALSE))</f>
        <v>0</v>
      </c>
      <c r="AD326" s="227">
        <f t="shared" ref="AD326:AD389" si="100">IFERROR(VLOOKUP($W326,$B$6:$S$3008,8,FALSE),VLOOKUP($X326,$C$6:$S$3008,7,FALSE))</f>
        <v>0</v>
      </c>
      <c r="AE326" s="227">
        <f t="shared" ref="AE326:AE389" si="101">IFERROR(VLOOKUP($W326,$B$6:$S$3008,9,FALSE),VLOOKUP($X326,$C$6:$S$3008,8,FALSE))</f>
        <v>0</v>
      </c>
      <c r="AF326" s="227">
        <f t="shared" ref="AF326:AF389" si="102">IFERROR(VLOOKUP($W326,$B$6:$S$3008,10,FALSE),VLOOKUP($X326,$C$6:$S$3008,9,FALSE))</f>
        <v>0</v>
      </c>
      <c r="AG326" s="227">
        <f t="shared" ref="AG326:AG389" si="103">IFERROR(VLOOKUP($W326,$B$6:$S$3008,11,FALSE),VLOOKUP($X326,$C$6:$S$3008,10,FALSE))</f>
        <v>0</v>
      </c>
      <c r="AH326" s="227">
        <f t="shared" ref="AH326:AH389" si="104">IFERROR(VLOOKUP($W326,$B$6:$S$3008,12,FALSE),VLOOKUP($X326,$C$6:$S$3008,11,FALSE))</f>
        <v>0</v>
      </c>
      <c r="AI326" s="227">
        <f t="shared" ref="AI326:AI389" si="105">IFERROR(VLOOKUP($W326,$B$6:$S$3008,13,FALSE),VLOOKUP($X326,$C$6:$S$3008,12,FALSE))</f>
        <v>0</v>
      </c>
      <c r="AJ326" s="227">
        <f t="shared" ref="AJ326:AJ389" si="106">IFERROR(VLOOKUP($W326,$B$6:$S$3008,14,FALSE),VLOOKUP($X326,$C$6:$S$3008,13,FALSE))</f>
        <v>0</v>
      </c>
      <c r="AK326" s="227">
        <f t="shared" ref="AK326:AK389" si="107">IFERROR(VLOOKUP($W326,$B$6:$S$3008,15,FALSE),VLOOKUP($X326,$C$6:$S$3008,14,FALSE))</f>
        <v>0</v>
      </c>
      <c r="AL326" s="227">
        <f t="shared" ref="AL326:AL389" si="108">IFERROR(VLOOKUP($W326,$B$6:$S$3008,16,FALSE),VLOOKUP($X326,$C$6:$S$3008,15,FALSE))</f>
        <v>0</v>
      </c>
      <c r="AM326" s="227">
        <f t="shared" ref="AM326:AM389" si="109">IFERROR(VLOOKUP($W326,$B$6:$S$3008,17,FALSE),VLOOKUP($X326,$C$6:$S$3008,16,FALSE))</f>
        <v>0</v>
      </c>
      <c r="AN326" s="227">
        <f t="shared" ref="AN326:AN389" si="110">IFERROR(VLOOKUP($W326,$B$6:$S$3008,18,FALSE),VLOOKUP($X326,$C$6:$S$3008,17,FALSE))</f>
        <v>0</v>
      </c>
      <c r="AO326" s="261">
        <f t="shared" si="96"/>
        <v>0</v>
      </c>
    </row>
    <row r="327" spans="1:41" s="216" customFormat="1" ht="15.6">
      <c r="A327">
        <f t="shared" ref="A327:A390" si="111">SUM(D327:S327)</f>
        <v>71</v>
      </c>
      <c r="B327" s="191" t="str">
        <f>C327&amp;":"&amp;COUNTIF($C$6:C327,C327)</f>
        <v>71:10</v>
      </c>
      <c r="C327" s="148">
        <f t="shared" ref="C327:C390" si="112">SUM(D327:S327)</f>
        <v>71</v>
      </c>
      <c r="D327" s="262">
        <f>'model (2)'!D327</f>
        <v>1</v>
      </c>
      <c r="E327" s="262">
        <f>'model (2)'!E327</f>
        <v>1</v>
      </c>
      <c r="F327" s="262">
        <f>'model (2)'!F327</f>
        <v>2</v>
      </c>
      <c r="G327" s="262">
        <f>'model (2)'!G327</f>
        <v>1</v>
      </c>
      <c r="H327" s="262">
        <f>'model (2)'!H327</f>
        <v>1</v>
      </c>
      <c r="I327" s="262">
        <f>'model (2)'!I327</f>
        <v>1</v>
      </c>
      <c r="J327" s="262">
        <f>'model (2)'!J327</f>
        <v>1</v>
      </c>
      <c r="K327" s="262">
        <f>'model (2)'!K327</f>
        <v>1</v>
      </c>
      <c r="L327" s="262">
        <f>'model (2)'!L327</f>
        <v>1</v>
      </c>
      <c r="M327" s="262">
        <f>'model (2)'!M327</f>
        <v>2</v>
      </c>
      <c r="N327" s="262">
        <f>'model (2)'!N327</f>
        <v>7</v>
      </c>
      <c r="O327" s="262">
        <f>'model (2)'!O327</f>
        <v>7</v>
      </c>
      <c r="P327" s="262">
        <f>'model (2)'!P327</f>
        <v>10</v>
      </c>
      <c r="Q327" s="262">
        <f>'model (2)'!Q327</f>
        <v>14</v>
      </c>
      <c r="R327" s="262">
        <f>'model (2)'!R327</f>
        <v>9</v>
      </c>
      <c r="S327" s="262">
        <f>'model (2)'!S327</f>
        <v>12</v>
      </c>
      <c r="T327" s="263"/>
      <c r="V327" s="2">
        <v>322</v>
      </c>
      <c r="W327" s="1" t="str">
        <f>X327&amp;":"&amp;COUNTIF($X$6:X327,X327)</f>
        <v>0:85</v>
      </c>
      <c r="X327" s="264">
        <f>Entry!U330</f>
        <v>0</v>
      </c>
      <c r="Y327" s="227">
        <f t="shared" ref="Y327:Y390" si="113">IFERROR(VLOOKUP($W327,$B$6:$S$3008,3,FALSE),VLOOKUP($X327,$C$6:$S$3008,2,FALSE))</f>
        <v>0</v>
      </c>
      <c r="Z327" s="227">
        <f t="shared" si="97"/>
        <v>0</v>
      </c>
      <c r="AA327" s="227">
        <f t="shared" si="98"/>
        <v>0</v>
      </c>
      <c r="AB327" s="227">
        <f t="shared" si="95"/>
        <v>0</v>
      </c>
      <c r="AC327" s="227">
        <f t="shared" si="99"/>
        <v>0</v>
      </c>
      <c r="AD327" s="227">
        <f t="shared" si="100"/>
        <v>0</v>
      </c>
      <c r="AE327" s="227">
        <f t="shared" si="101"/>
        <v>0</v>
      </c>
      <c r="AF327" s="227">
        <f t="shared" si="102"/>
        <v>0</v>
      </c>
      <c r="AG327" s="227">
        <f t="shared" si="103"/>
        <v>0</v>
      </c>
      <c r="AH327" s="227">
        <f t="shared" si="104"/>
        <v>0</v>
      </c>
      <c r="AI327" s="227">
        <f t="shared" si="105"/>
        <v>0</v>
      </c>
      <c r="AJ327" s="227">
        <f t="shared" si="106"/>
        <v>0</v>
      </c>
      <c r="AK327" s="227">
        <f t="shared" si="107"/>
        <v>0</v>
      </c>
      <c r="AL327" s="227">
        <f t="shared" si="108"/>
        <v>0</v>
      </c>
      <c r="AM327" s="227">
        <f t="shared" si="109"/>
        <v>0</v>
      </c>
      <c r="AN327" s="227">
        <f t="shared" si="110"/>
        <v>0</v>
      </c>
      <c r="AO327" s="261">
        <f t="shared" si="96"/>
        <v>0</v>
      </c>
    </row>
    <row r="328" spans="1:41" s="216" customFormat="1" ht="15.6">
      <c r="A328">
        <f t="shared" si="111"/>
        <v>55</v>
      </c>
      <c r="B328" s="191" t="str">
        <f>C328&amp;":"&amp;COUNTIF($C$6:C328,C328)</f>
        <v>55:13</v>
      </c>
      <c r="C328" s="148">
        <f t="shared" si="112"/>
        <v>55</v>
      </c>
      <c r="D328" s="262">
        <f>'model (2)'!D328</f>
        <v>2</v>
      </c>
      <c r="E328" s="262">
        <f>'model (2)'!E328</f>
        <v>2</v>
      </c>
      <c r="F328" s="262">
        <f>'model (2)'!F328</f>
        <v>1</v>
      </c>
      <c r="G328" s="262">
        <f>'model (2)'!G328</f>
        <v>2</v>
      </c>
      <c r="H328" s="262">
        <f>'model (2)'!H328</f>
        <v>1</v>
      </c>
      <c r="I328" s="262">
        <f>'model (2)'!I328</f>
        <v>2</v>
      </c>
      <c r="J328" s="262">
        <f>'model (2)'!J328</f>
        <v>2</v>
      </c>
      <c r="K328" s="262">
        <f>'model (2)'!K328</f>
        <v>2</v>
      </c>
      <c r="L328" s="262">
        <f>'model (2)'!L328</f>
        <v>2</v>
      </c>
      <c r="M328" s="262">
        <f>'model (2)'!M328</f>
        <v>2</v>
      </c>
      <c r="N328" s="262">
        <f>'model (2)'!N328</f>
        <v>10</v>
      </c>
      <c r="O328" s="262">
        <f>'model (2)'!O328</f>
        <v>3</v>
      </c>
      <c r="P328" s="262">
        <f>'model (2)'!P328</f>
        <v>2</v>
      </c>
      <c r="Q328" s="262">
        <f>'model (2)'!Q328</f>
        <v>11</v>
      </c>
      <c r="R328" s="262">
        <f>'model (2)'!R328</f>
        <v>2</v>
      </c>
      <c r="S328" s="262">
        <f>'model (2)'!S328</f>
        <v>9</v>
      </c>
      <c r="T328" s="263"/>
      <c r="V328" s="2">
        <v>323</v>
      </c>
      <c r="W328" s="1"/>
      <c r="X328" s="264">
        <f>Entry!U331</f>
        <v>0</v>
      </c>
      <c r="Y328" s="227">
        <f t="shared" si="113"/>
        <v>0</v>
      </c>
      <c r="Z328" s="227">
        <f t="shared" si="97"/>
        <v>0</v>
      </c>
      <c r="AA328" s="227">
        <f t="shared" si="98"/>
        <v>0</v>
      </c>
      <c r="AB328" s="227">
        <f t="shared" si="95"/>
        <v>0</v>
      </c>
      <c r="AC328" s="227">
        <f t="shared" si="99"/>
        <v>0</v>
      </c>
      <c r="AD328" s="227">
        <f t="shared" si="100"/>
        <v>0</v>
      </c>
      <c r="AE328" s="227">
        <f t="shared" si="101"/>
        <v>0</v>
      </c>
      <c r="AF328" s="227">
        <f t="shared" si="102"/>
        <v>0</v>
      </c>
      <c r="AG328" s="227">
        <f t="shared" si="103"/>
        <v>0</v>
      </c>
      <c r="AH328" s="227">
        <f t="shared" si="104"/>
        <v>0</v>
      </c>
      <c r="AI328" s="227">
        <f t="shared" si="105"/>
        <v>0</v>
      </c>
      <c r="AJ328" s="227">
        <f t="shared" si="106"/>
        <v>0</v>
      </c>
      <c r="AK328" s="227">
        <f t="shared" si="107"/>
        <v>0</v>
      </c>
      <c r="AL328" s="227">
        <f t="shared" si="108"/>
        <v>0</v>
      </c>
      <c r="AM328" s="227">
        <f t="shared" si="109"/>
        <v>0</v>
      </c>
      <c r="AN328" s="227">
        <f t="shared" si="110"/>
        <v>0</v>
      </c>
      <c r="AO328" s="261">
        <f t="shared" si="96"/>
        <v>0</v>
      </c>
    </row>
    <row r="329" spans="1:41" s="216" customFormat="1" ht="15.6">
      <c r="A329">
        <f t="shared" si="111"/>
        <v>48</v>
      </c>
      <c r="B329" s="191" t="str">
        <f>C329&amp;":"&amp;COUNTIF($C$6:C329,C329)</f>
        <v>48:7</v>
      </c>
      <c r="C329" s="148">
        <f t="shared" si="112"/>
        <v>48</v>
      </c>
      <c r="D329" s="262">
        <f>'model (2)'!D329</f>
        <v>1</v>
      </c>
      <c r="E329" s="262">
        <f>'model (2)'!E329</f>
        <v>2</v>
      </c>
      <c r="F329" s="262">
        <f>'model (2)'!F329</f>
        <v>1</v>
      </c>
      <c r="G329" s="262">
        <f>'model (2)'!G329</f>
        <v>2</v>
      </c>
      <c r="H329" s="262">
        <f>'model (2)'!H329</f>
        <v>1</v>
      </c>
      <c r="I329" s="262">
        <f>'model (2)'!I329</f>
        <v>2</v>
      </c>
      <c r="J329" s="262">
        <f>'model (2)'!J329</f>
        <v>1</v>
      </c>
      <c r="K329" s="262">
        <f>'model (2)'!K329</f>
        <v>2</v>
      </c>
      <c r="L329" s="262">
        <f>'model (2)'!L329</f>
        <v>1</v>
      </c>
      <c r="M329" s="262">
        <f>'model (2)'!M329</f>
        <v>1</v>
      </c>
      <c r="N329" s="262">
        <f>'model (2)'!N329</f>
        <v>0</v>
      </c>
      <c r="O329" s="262">
        <f>'model (2)'!O329</f>
        <v>5</v>
      </c>
      <c r="P329" s="262">
        <f>'model (2)'!P329</f>
        <v>12</v>
      </c>
      <c r="Q329" s="262">
        <f>'model (2)'!Q329</f>
        <v>6</v>
      </c>
      <c r="R329" s="262">
        <f>'model (2)'!R329</f>
        <v>3</v>
      </c>
      <c r="S329" s="262">
        <f>'model (2)'!S329</f>
        <v>8</v>
      </c>
      <c r="T329" s="263"/>
      <c r="V329" s="2">
        <v>324</v>
      </c>
      <c r="W329" s="1" t="str">
        <f>X329&amp;":"&amp;COUNTIF($X$6:X329,X329)</f>
        <v>0:87</v>
      </c>
      <c r="X329" s="264">
        <f>Entry!U332</f>
        <v>0</v>
      </c>
      <c r="Y329" s="227">
        <f t="shared" si="113"/>
        <v>0</v>
      </c>
      <c r="Z329" s="227">
        <f t="shared" si="97"/>
        <v>0</v>
      </c>
      <c r="AA329" s="227">
        <f t="shared" si="98"/>
        <v>0</v>
      </c>
      <c r="AB329" s="227">
        <f t="shared" si="95"/>
        <v>0</v>
      </c>
      <c r="AC329" s="227">
        <f t="shared" si="99"/>
        <v>0</v>
      </c>
      <c r="AD329" s="227">
        <f t="shared" si="100"/>
        <v>0</v>
      </c>
      <c r="AE329" s="227">
        <f t="shared" si="101"/>
        <v>0</v>
      </c>
      <c r="AF329" s="227">
        <f t="shared" si="102"/>
        <v>0</v>
      </c>
      <c r="AG329" s="227">
        <f t="shared" si="103"/>
        <v>0</v>
      </c>
      <c r="AH329" s="227">
        <f t="shared" si="104"/>
        <v>0</v>
      </c>
      <c r="AI329" s="227">
        <f t="shared" si="105"/>
        <v>0</v>
      </c>
      <c r="AJ329" s="227">
        <f t="shared" si="106"/>
        <v>0</v>
      </c>
      <c r="AK329" s="227">
        <f t="shared" si="107"/>
        <v>0</v>
      </c>
      <c r="AL329" s="227">
        <f t="shared" si="108"/>
        <v>0</v>
      </c>
      <c r="AM329" s="227">
        <f t="shared" si="109"/>
        <v>0</v>
      </c>
      <c r="AN329" s="227">
        <f t="shared" si="110"/>
        <v>0</v>
      </c>
      <c r="AO329" s="261">
        <f t="shared" si="96"/>
        <v>0</v>
      </c>
    </row>
    <row r="330" spans="1:41" s="216" customFormat="1" ht="15.6">
      <c r="A330">
        <f t="shared" si="111"/>
        <v>78</v>
      </c>
      <c r="B330" s="191" t="str">
        <f>C330&amp;":"&amp;COUNTIF($C$6:C330,C330)</f>
        <v>78:4</v>
      </c>
      <c r="C330" s="148">
        <f t="shared" si="112"/>
        <v>78</v>
      </c>
      <c r="D330" s="262">
        <f>'model (2)'!D330</f>
        <v>1</v>
      </c>
      <c r="E330" s="262">
        <f>'model (2)'!E330</f>
        <v>2</v>
      </c>
      <c r="F330" s="262">
        <f>'model (2)'!F330</f>
        <v>1</v>
      </c>
      <c r="G330" s="262">
        <f>'model (2)'!G330</f>
        <v>2</v>
      </c>
      <c r="H330" s="262">
        <f>'model (2)'!H330</f>
        <v>2</v>
      </c>
      <c r="I330" s="262">
        <f>'model (2)'!I330</f>
        <v>1</v>
      </c>
      <c r="J330" s="262">
        <f>'model (2)'!J330</f>
        <v>1</v>
      </c>
      <c r="K330" s="262">
        <f>'model (2)'!K330</f>
        <v>1</v>
      </c>
      <c r="L330" s="262">
        <f>'model (2)'!L330</f>
        <v>1</v>
      </c>
      <c r="M330" s="262">
        <f>'model (2)'!M330</f>
        <v>2</v>
      </c>
      <c r="N330" s="262">
        <f>'model (2)'!N330</f>
        <v>7</v>
      </c>
      <c r="O330" s="262">
        <f>'model (2)'!O330</f>
        <v>10</v>
      </c>
      <c r="P330" s="262">
        <f>'model (2)'!P330</f>
        <v>13</v>
      </c>
      <c r="Q330" s="262">
        <f>'model (2)'!Q330</f>
        <v>7</v>
      </c>
      <c r="R330" s="262">
        <f>'model (2)'!R330</f>
        <v>14</v>
      </c>
      <c r="S330" s="262">
        <f>'model (2)'!S330</f>
        <v>13</v>
      </c>
      <c r="T330" s="263"/>
      <c r="V330" s="2">
        <v>325</v>
      </c>
      <c r="W330" s="1" t="str">
        <f>X330&amp;":"&amp;COUNTIF($X$6:X330,X330)</f>
        <v>0:88</v>
      </c>
      <c r="X330" s="264">
        <f>Entry!U333</f>
        <v>0</v>
      </c>
      <c r="Y330" s="227">
        <f t="shared" si="113"/>
        <v>0</v>
      </c>
      <c r="Z330" s="227">
        <f t="shared" si="97"/>
        <v>0</v>
      </c>
      <c r="AA330" s="227">
        <f t="shared" si="98"/>
        <v>0</v>
      </c>
      <c r="AB330" s="227">
        <f t="shared" si="95"/>
        <v>0</v>
      </c>
      <c r="AC330" s="227">
        <f t="shared" si="99"/>
        <v>0</v>
      </c>
      <c r="AD330" s="227">
        <f t="shared" si="100"/>
        <v>0</v>
      </c>
      <c r="AE330" s="227">
        <f t="shared" si="101"/>
        <v>0</v>
      </c>
      <c r="AF330" s="227">
        <f t="shared" si="102"/>
        <v>0</v>
      </c>
      <c r="AG330" s="227">
        <f t="shared" si="103"/>
        <v>0</v>
      </c>
      <c r="AH330" s="227">
        <f t="shared" si="104"/>
        <v>0</v>
      </c>
      <c r="AI330" s="227">
        <f t="shared" si="105"/>
        <v>0</v>
      </c>
      <c r="AJ330" s="227">
        <f t="shared" si="106"/>
        <v>0</v>
      </c>
      <c r="AK330" s="227">
        <f t="shared" si="107"/>
        <v>0</v>
      </c>
      <c r="AL330" s="227">
        <f t="shared" si="108"/>
        <v>0</v>
      </c>
      <c r="AM330" s="227">
        <f t="shared" si="109"/>
        <v>0</v>
      </c>
      <c r="AN330" s="227">
        <f t="shared" si="110"/>
        <v>0</v>
      </c>
      <c r="AO330" s="261">
        <f t="shared" si="96"/>
        <v>0</v>
      </c>
    </row>
    <row r="331" spans="1:41" s="216" customFormat="1" ht="15.6">
      <c r="A331">
        <f t="shared" si="111"/>
        <v>81</v>
      </c>
      <c r="B331" s="191" t="str">
        <f>C331&amp;":"&amp;COUNTIF($C$6:C331,C331)</f>
        <v>81:2</v>
      </c>
      <c r="C331" s="148">
        <f t="shared" si="112"/>
        <v>81</v>
      </c>
      <c r="D331" s="262">
        <f>'model (2)'!D331</f>
        <v>1</v>
      </c>
      <c r="E331" s="262">
        <f>'model (2)'!E331</f>
        <v>1</v>
      </c>
      <c r="F331" s="262">
        <f>'model (2)'!F331</f>
        <v>1</v>
      </c>
      <c r="G331" s="262">
        <f>'model (2)'!G331</f>
        <v>1</v>
      </c>
      <c r="H331" s="262">
        <f>'model (2)'!H331</f>
        <v>1</v>
      </c>
      <c r="I331" s="262">
        <f>'model (2)'!I331</f>
        <v>1</v>
      </c>
      <c r="J331" s="262">
        <f>'model (2)'!J331</f>
        <v>2</v>
      </c>
      <c r="K331" s="262">
        <f>'model (2)'!K331</f>
        <v>2</v>
      </c>
      <c r="L331" s="262">
        <f>'model (2)'!L331</f>
        <v>2</v>
      </c>
      <c r="M331" s="262">
        <f>'model (2)'!M331</f>
        <v>2</v>
      </c>
      <c r="N331" s="262">
        <f>'model (2)'!N331</f>
        <v>5</v>
      </c>
      <c r="O331" s="262">
        <f>'model (2)'!O331</f>
        <v>12</v>
      </c>
      <c r="P331" s="262">
        <f>'model (2)'!P331</f>
        <v>14</v>
      </c>
      <c r="Q331" s="262">
        <f>'model (2)'!Q331</f>
        <v>14</v>
      </c>
      <c r="R331" s="262">
        <f>'model (2)'!R331</f>
        <v>14</v>
      </c>
      <c r="S331" s="262">
        <f>'model (2)'!S331</f>
        <v>8</v>
      </c>
      <c r="T331" s="263"/>
      <c r="V331" s="2">
        <v>326</v>
      </c>
      <c r="W331" s="1" t="str">
        <f>X331&amp;":"&amp;COUNTIF($X$6:X331,X331)</f>
        <v>0:89</v>
      </c>
      <c r="X331" s="264">
        <f>Entry!U334</f>
        <v>0</v>
      </c>
      <c r="Y331" s="227">
        <f t="shared" si="113"/>
        <v>0</v>
      </c>
      <c r="Z331" s="227">
        <f t="shared" si="97"/>
        <v>0</v>
      </c>
      <c r="AA331" s="227">
        <f t="shared" si="98"/>
        <v>0</v>
      </c>
      <c r="AB331" s="227">
        <f t="shared" si="95"/>
        <v>0</v>
      </c>
      <c r="AC331" s="227">
        <f t="shared" si="99"/>
        <v>0</v>
      </c>
      <c r="AD331" s="227">
        <f t="shared" si="100"/>
        <v>0</v>
      </c>
      <c r="AE331" s="227">
        <f t="shared" si="101"/>
        <v>0</v>
      </c>
      <c r="AF331" s="227">
        <f t="shared" si="102"/>
        <v>0</v>
      </c>
      <c r="AG331" s="227">
        <f t="shared" si="103"/>
        <v>0</v>
      </c>
      <c r="AH331" s="227">
        <f t="shared" si="104"/>
        <v>0</v>
      </c>
      <c r="AI331" s="227">
        <f t="shared" si="105"/>
        <v>0</v>
      </c>
      <c r="AJ331" s="227">
        <f t="shared" si="106"/>
        <v>0</v>
      </c>
      <c r="AK331" s="227">
        <f t="shared" si="107"/>
        <v>0</v>
      </c>
      <c r="AL331" s="227">
        <f t="shared" si="108"/>
        <v>0</v>
      </c>
      <c r="AM331" s="227">
        <f t="shared" si="109"/>
        <v>0</v>
      </c>
      <c r="AN331" s="227">
        <f t="shared" si="110"/>
        <v>0</v>
      </c>
      <c r="AO331" s="261">
        <f t="shared" si="96"/>
        <v>0</v>
      </c>
    </row>
    <row r="332" spans="1:41" s="216" customFormat="1" ht="15.6">
      <c r="A332">
        <f t="shared" si="111"/>
        <v>75</v>
      </c>
      <c r="B332" s="191" t="str">
        <f>C332&amp;":"&amp;COUNTIF($C$6:C332,C332)</f>
        <v>75:8</v>
      </c>
      <c r="C332" s="148">
        <f t="shared" si="112"/>
        <v>75</v>
      </c>
      <c r="D332" s="262">
        <f>'model (2)'!D332</f>
        <v>1</v>
      </c>
      <c r="E332" s="262">
        <f>'model (2)'!E332</f>
        <v>1</v>
      </c>
      <c r="F332" s="262">
        <f>'model (2)'!F332</f>
        <v>2</v>
      </c>
      <c r="G332" s="262">
        <f>'model (2)'!G332</f>
        <v>1</v>
      </c>
      <c r="H332" s="262">
        <f>'model (2)'!H332</f>
        <v>1</v>
      </c>
      <c r="I332" s="262">
        <f>'model (2)'!I332</f>
        <v>1</v>
      </c>
      <c r="J332" s="262">
        <f>'model (2)'!J332</f>
        <v>1</v>
      </c>
      <c r="K332" s="262">
        <f>'model (2)'!K332</f>
        <v>2</v>
      </c>
      <c r="L332" s="262">
        <f>'model (2)'!L332</f>
        <v>2</v>
      </c>
      <c r="M332" s="262">
        <f>'model (2)'!M332</f>
        <v>1</v>
      </c>
      <c r="N332" s="262">
        <f>'model (2)'!N332</f>
        <v>6</v>
      </c>
      <c r="O332" s="262">
        <f>'model (2)'!O332</f>
        <v>10</v>
      </c>
      <c r="P332" s="262">
        <f>'model (2)'!P332</f>
        <v>14</v>
      </c>
      <c r="Q332" s="262">
        <f>'model (2)'!Q332</f>
        <v>10</v>
      </c>
      <c r="R332" s="262">
        <f>'model (2)'!R332</f>
        <v>8</v>
      </c>
      <c r="S332" s="262">
        <f>'model (2)'!S332</f>
        <v>14</v>
      </c>
      <c r="T332" s="263"/>
      <c r="V332" s="2">
        <v>327</v>
      </c>
      <c r="W332" s="1" t="str">
        <f>X332&amp;":"&amp;COUNTIF($X$6:X332,X332)</f>
        <v>0:90</v>
      </c>
      <c r="X332" s="264">
        <f>Entry!U335</f>
        <v>0</v>
      </c>
      <c r="Y332" s="227">
        <f t="shared" si="113"/>
        <v>0</v>
      </c>
      <c r="Z332" s="227">
        <f t="shared" si="97"/>
        <v>0</v>
      </c>
      <c r="AA332" s="227">
        <f t="shared" si="98"/>
        <v>0</v>
      </c>
      <c r="AB332" s="227">
        <f t="shared" si="95"/>
        <v>0</v>
      </c>
      <c r="AC332" s="227">
        <f t="shared" si="99"/>
        <v>0</v>
      </c>
      <c r="AD332" s="227">
        <f t="shared" si="100"/>
        <v>0</v>
      </c>
      <c r="AE332" s="227">
        <f t="shared" si="101"/>
        <v>0</v>
      </c>
      <c r="AF332" s="227">
        <f t="shared" si="102"/>
        <v>0</v>
      </c>
      <c r="AG332" s="227">
        <f t="shared" si="103"/>
        <v>0</v>
      </c>
      <c r="AH332" s="227">
        <f t="shared" si="104"/>
        <v>0</v>
      </c>
      <c r="AI332" s="227">
        <f t="shared" si="105"/>
        <v>0</v>
      </c>
      <c r="AJ332" s="227">
        <f t="shared" si="106"/>
        <v>0</v>
      </c>
      <c r="AK332" s="227">
        <f t="shared" si="107"/>
        <v>0</v>
      </c>
      <c r="AL332" s="227">
        <f t="shared" si="108"/>
        <v>0</v>
      </c>
      <c r="AM332" s="227">
        <f t="shared" si="109"/>
        <v>0</v>
      </c>
      <c r="AN332" s="227">
        <f t="shared" si="110"/>
        <v>0</v>
      </c>
      <c r="AO332" s="261">
        <f t="shared" si="96"/>
        <v>0</v>
      </c>
    </row>
    <row r="333" spans="1:41" s="216" customFormat="1" ht="15.6">
      <c r="A333">
        <f t="shared" si="111"/>
        <v>53</v>
      </c>
      <c r="B333" s="191" t="str">
        <f>C333&amp;":"&amp;COUNTIF($C$6:C333,C333)</f>
        <v>53:7</v>
      </c>
      <c r="C333" s="148">
        <f t="shared" si="112"/>
        <v>53</v>
      </c>
      <c r="D333" s="262">
        <f>'model (2)'!D333</f>
        <v>2</v>
      </c>
      <c r="E333" s="262">
        <f>'model (2)'!E333</f>
        <v>1</v>
      </c>
      <c r="F333" s="262">
        <f>'model (2)'!F333</f>
        <v>1</v>
      </c>
      <c r="G333" s="262">
        <f>'model (2)'!G333</f>
        <v>1</v>
      </c>
      <c r="H333" s="262">
        <f>'model (2)'!H333</f>
        <v>2</v>
      </c>
      <c r="I333" s="262">
        <f>'model (2)'!I333</f>
        <v>1</v>
      </c>
      <c r="J333" s="262">
        <f>'model (2)'!J333</f>
        <v>2</v>
      </c>
      <c r="K333" s="262">
        <f>'model (2)'!K333</f>
        <v>1</v>
      </c>
      <c r="L333" s="262">
        <f>'model (2)'!L333</f>
        <v>1</v>
      </c>
      <c r="M333" s="262">
        <f>'model (2)'!M333</f>
        <v>1</v>
      </c>
      <c r="N333" s="262">
        <f>'model (2)'!N333</f>
        <v>1</v>
      </c>
      <c r="O333" s="262">
        <f>'model (2)'!O333</f>
        <v>1</v>
      </c>
      <c r="P333" s="262">
        <f>'model (2)'!P333</f>
        <v>11</v>
      </c>
      <c r="Q333" s="262">
        <f>'model (2)'!Q333</f>
        <v>7</v>
      </c>
      <c r="R333" s="262">
        <f>'model (2)'!R333</f>
        <v>11</v>
      </c>
      <c r="S333" s="262">
        <f>'model (2)'!S333</f>
        <v>9</v>
      </c>
      <c r="T333" s="263"/>
      <c r="V333" s="2">
        <v>328</v>
      </c>
      <c r="W333" s="1" t="str">
        <f>X333&amp;":"&amp;COUNTIF($X$6:X333,X333)</f>
        <v>0:91</v>
      </c>
      <c r="X333" s="264">
        <f>Entry!U336</f>
        <v>0</v>
      </c>
      <c r="Y333" s="227">
        <f t="shared" si="113"/>
        <v>0</v>
      </c>
      <c r="Z333" s="227">
        <f t="shared" si="97"/>
        <v>0</v>
      </c>
      <c r="AA333" s="227">
        <f t="shared" si="98"/>
        <v>0</v>
      </c>
      <c r="AB333" s="227">
        <f t="shared" si="95"/>
        <v>0</v>
      </c>
      <c r="AC333" s="227">
        <f t="shared" si="99"/>
        <v>0</v>
      </c>
      <c r="AD333" s="227">
        <f t="shared" si="100"/>
        <v>0</v>
      </c>
      <c r="AE333" s="227">
        <f t="shared" si="101"/>
        <v>0</v>
      </c>
      <c r="AF333" s="227">
        <f t="shared" si="102"/>
        <v>0</v>
      </c>
      <c r="AG333" s="227">
        <f t="shared" si="103"/>
        <v>0</v>
      </c>
      <c r="AH333" s="227">
        <f t="shared" si="104"/>
        <v>0</v>
      </c>
      <c r="AI333" s="227">
        <f t="shared" si="105"/>
        <v>0</v>
      </c>
      <c r="AJ333" s="227">
        <f t="shared" si="106"/>
        <v>0</v>
      </c>
      <c r="AK333" s="227">
        <f t="shared" si="107"/>
        <v>0</v>
      </c>
      <c r="AL333" s="227">
        <f t="shared" si="108"/>
        <v>0</v>
      </c>
      <c r="AM333" s="227">
        <f t="shared" si="109"/>
        <v>0</v>
      </c>
      <c r="AN333" s="227">
        <f t="shared" si="110"/>
        <v>0</v>
      </c>
      <c r="AO333" s="261">
        <f t="shared" si="96"/>
        <v>0</v>
      </c>
    </row>
    <row r="334" spans="1:41" s="216" customFormat="1" ht="15.6">
      <c r="A334">
        <f t="shared" si="111"/>
        <v>74</v>
      </c>
      <c r="B334" s="191" t="str">
        <f>C334&amp;":"&amp;COUNTIF($C$6:C334,C334)</f>
        <v>74:10</v>
      </c>
      <c r="C334" s="148">
        <f t="shared" si="112"/>
        <v>74</v>
      </c>
      <c r="D334" s="262">
        <f>'model (2)'!D334</f>
        <v>2</v>
      </c>
      <c r="E334" s="262">
        <f>'model (2)'!E334</f>
        <v>2</v>
      </c>
      <c r="F334" s="262">
        <f>'model (2)'!F334</f>
        <v>1</v>
      </c>
      <c r="G334" s="262">
        <f>'model (2)'!G334</f>
        <v>1</v>
      </c>
      <c r="H334" s="262">
        <f>'model (2)'!H334</f>
        <v>1</v>
      </c>
      <c r="I334" s="262">
        <f>'model (2)'!I334</f>
        <v>2</v>
      </c>
      <c r="J334" s="262">
        <f>'model (2)'!J334</f>
        <v>1</v>
      </c>
      <c r="K334" s="262">
        <f>'model (2)'!K334</f>
        <v>1</v>
      </c>
      <c r="L334" s="262">
        <f>'model (2)'!L334</f>
        <v>2</v>
      </c>
      <c r="M334" s="262">
        <f>'model (2)'!M334</f>
        <v>1</v>
      </c>
      <c r="N334" s="262">
        <f>'model (2)'!N334</f>
        <v>10</v>
      </c>
      <c r="O334" s="262">
        <f>'model (2)'!O334</f>
        <v>9</v>
      </c>
      <c r="P334" s="262">
        <f>'model (2)'!P334</f>
        <v>10</v>
      </c>
      <c r="Q334" s="262">
        <f>'model (2)'!Q334</f>
        <v>14</v>
      </c>
      <c r="R334" s="262">
        <f>'model (2)'!R334</f>
        <v>6</v>
      </c>
      <c r="S334" s="262">
        <f>'model (2)'!S334</f>
        <v>11</v>
      </c>
      <c r="T334" s="263"/>
      <c r="V334" s="2">
        <v>329</v>
      </c>
      <c r="W334" s="1" t="str">
        <f>X334&amp;":"&amp;COUNTIF($X$6:X334,X334)</f>
        <v>0:92</v>
      </c>
      <c r="X334" s="264">
        <f>Entry!U337</f>
        <v>0</v>
      </c>
      <c r="Y334" s="227">
        <f t="shared" si="113"/>
        <v>0</v>
      </c>
      <c r="Z334" s="227">
        <f t="shared" si="97"/>
        <v>0</v>
      </c>
      <c r="AA334" s="227">
        <f t="shared" si="98"/>
        <v>0</v>
      </c>
      <c r="AB334" s="227">
        <f t="shared" si="95"/>
        <v>0</v>
      </c>
      <c r="AC334" s="227">
        <f t="shared" si="99"/>
        <v>0</v>
      </c>
      <c r="AD334" s="227">
        <f t="shared" si="100"/>
        <v>0</v>
      </c>
      <c r="AE334" s="227">
        <f t="shared" si="101"/>
        <v>0</v>
      </c>
      <c r="AF334" s="227">
        <f t="shared" si="102"/>
        <v>0</v>
      </c>
      <c r="AG334" s="227">
        <f t="shared" si="103"/>
        <v>0</v>
      </c>
      <c r="AH334" s="227">
        <f t="shared" si="104"/>
        <v>0</v>
      </c>
      <c r="AI334" s="227">
        <f t="shared" si="105"/>
        <v>0</v>
      </c>
      <c r="AJ334" s="227">
        <f t="shared" si="106"/>
        <v>0</v>
      </c>
      <c r="AK334" s="227">
        <f t="shared" si="107"/>
        <v>0</v>
      </c>
      <c r="AL334" s="227">
        <f t="shared" si="108"/>
        <v>0</v>
      </c>
      <c r="AM334" s="227">
        <f t="shared" si="109"/>
        <v>0</v>
      </c>
      <c r="AN334" s="227">
        <f t="shared" si="110"/>
        <v>0</v>
      </c>
      <c r="AO334" s="261">
        <f t="shared" si="96"/>
        <v>0</v>
      </c>
    </row>
    <row r="335" spans="1:41" s="216" customFormat="1" ht="15.6">
      <c r="A335">
        <f t="shared" si="111"/>
        <v>81</v>
      </c>
      <c r="B335" s="191" t="str">
        <f>C335&amp;":"&amp;COUNTIF($C$6:C335,C335)</f>
        <v>81:3</v>
      </c>
      <c r="C335" s="148">
        <f t="shared" si="112"/>
        <v>81</v>
      </c>
      <c r="D335" s="262">
        <f>'model (2)'!D335</f>
        <v>2</v>
      </c>
      <c r="E335" s="262">
        <f>'model (2)'!E335</f>
        <v>1</v>
      </c>
      <c r="F335" s="262">
        <f>'model (2)'!F335</f>
        <v>1</v>
      </c>
      <c r="G335" s="262">
        <f>'model (2)'!G335</f>
        <v>1</v>
      </c>
      <c r="H335" s="262">
        <f>'model (2)'!H335</f>
        <v>1</v>
      </c>
      <c r="I335" s="262">
        <f>'model (2)'!I335</f>
        <v>1</v>
      </c>
      <c r="J335" s="262">
        <f>'model (2)'!J335</f>
        <v>2</v>
      </c>
      <c r="K335" s="262">
        <f>'model (2)'!K335</f>
        <v>1</v>
      </c>
      <c r="L335" s="262">
        <f>'model (2)'!L335</f>
        <v>1</v>
      </c>
      <c r="M335" s="262">
        <f>'model (2)'!M335</f>
        <v>1</v>
      </c>
      <c r="N335" s="262">
        <f>'model (2)'!N335</f>
        <v>6</v>
      </c>
      <c r="O335" s="262">
        <f>'model (2)'!O335</f>
        <v>14</v>
      </c>
      <c r="P335" s="262">
        <f>'model (2)'!P335</f>
        <v>11</v>
      </c>
      <c r="Q335" s="262">
        <f>'model (2)'!Q335</f>
        <v>12</v>
      </c>
      <c r="R335" s="262">
        <f>'model (2)'!R335</f>
        <v>12</v>
      </c>
      <c r="S335" s="262">
        <f>'model (2)'!S335</f>
        <v>14</v>
      </c>
      <c r="T335" s="263"/>
      <c r="V335" s="2">
        <v>330</v>
      </c>
      <c r="W335" s="1" t="str">
        <f>X335&amp;":"&amp;COUNTIF($X$6:X335,X335)</f>
        <v>0:93</v>
      </c>
      <c r="X335" s="264">
        <f>Entry!U338</f>
        <v>0</v>
      </c>
      <c r="Y335" s="227">
        <f t="shared" si="113"/>
        <v>0</v>
      </c>
      <c r="Z335" s="227">
        <f t="shared" si="97"/>
        <v>0</v>
      </c>
      <c r="AA335" s="227">
        <f t="shared" si="98"/>
        <v>0</v>
      </c>
      <c r="AB335" s="227">
        <f t="shared" si="95"/>
        <v>0</v>
      </c>
      <c r="AC335" s="227">
        <f t="shared" si="99"/>
        <v>0</v>
      </c>
      <c r="AD335" s="227">
        <f t="shared" si="100"/>
        <v>0</v>
      </c>
      <c r="AE335" s="227">
        <f t="shared" si="101"/>
        <v>0</v>
      </c>
      <c r="AF335" s="227">
        <f t="shared" si="102"/>
        <v>0</v>
      </c>
      <c r="AG335" s="227">
        <f t="shared" si="103"/>
        <v>0</v>
      </c>
      <c r="AH335" s="227">
        <f t="shared" si="104"/>
        <v>0</v>
      </c>
      <c r="AI335" s="227">
        <f t="shared" si="105"/>
        <v>0</v>
      </c>
      <c r="AJ335" s="227">
        <f t="shared" si="106"/>
        <v>0</v>
      </c>
      <c r="AK335" s="227">
        <f t="shared" si="107"/>
        <v>0</v>
      </c>
      <c r="AL335" s="227">
        <f t="shared" si="108"/>
        <v>0</v>
      </c>
      <c r="AM335" s="227">
        <f t="shared" si="109"/>
        <v>0</v>
      </c>
      <c r="AN335" s="227">
        <f t="shared" si="110"/>
        <v>0</v>
      </c>
      <c r="AO335" s="261">
        <f t="shared" si="96"/>
        <v>0</v>
      </c>
    </row>
    <row r="336" spans="1:41" s="216" customFormat="1" ht="15.6">
      <c r="A336">
        <f t="shared" si="111"/>
        <v>64</v>
      </c>
      <c r="B336" s="191" t="str">
        <f>C336&amp;":"&amp;COUNTIF($C$6:C336,C336)</f>
        <v>64:8</v>
      </c>
      <c r="C336" s="148">
        <f t="shared" si="112"/>
        <v>64</v>
      </c>
      <c r="D336" s="262">
        <f>'model (2)'!D336</f>
        <v>1</v>
      </c>
      <c r="E336" s="262">
        <f>'model (2)'!E336</f>
        <v>1</v>
      </c>
      <c r="F336" s="262">
        <f>'model (2)'!F336</f>
        <v>2</v>
      </c>
      <c r="G336" s="262">
        <f>'model (2)'!G336</f>
        <v>1</v>
      </c>
      <c r="H336" s="262">
        <f>'model (2)'!H336</f>
        <v>1</v>
      </c>
      <c r="I336" s="262">
        <f>'model (2)'!I336</f>
        <v>1</v>
      </c>
      <c r="J336" s="262">
        <f>'model (2)'!J336</f>
        <v>2</v>
      </c>
      <c r="K336" s="262">
        <f>'model (2)'!K336</f>
        <v>2</v>
      </c>
      <c r="L336" s="262">
        <f>'model (2)'!L336</f>
        <v>1</v>
      </c>
      <c r="M336" s="262">
        <f>'model (2)'!M336</f>
        <v>2</v>
      </c>
      <c r="N336" s="262">
        <f>'model (2)'!N336</f>
        <v>6</v>
      </c>
      <c r="O336" s="262">
        <f>'model (2)'!O336</f>
        <v>7</v>
      </c>
      <c r="P336" s="262">
        <f>'model (2)'!P336</f>
        <v>7</v>
      </c>
      <c r="Q336" s="262">
        <f>'model (2)'!Q336</f>
        <v>11</v>
      </c>
      <c r="R336" s="262">
        <f>'model (2)'!R336</f>
        <v>7</v>
      </c>
      <c r="S336" s="262">
        <f>'model (2)'!S336</f>
        <v>12</v>
      </c>
      <c r="T336" s="263"/>
      <c r="V336" s="2">
        <v>331</v>
      </c>
      <c r="W336" s="1" t="str">
        <f>X336&amp;":"&amp;COUNTIF($X$6:X336,X336)</f>
        <v>0:94</v>
      </c>
      <c r="X336" s="264">
        <f>Entry!U339</f>
        <v>0</v>
      </c>
      <c r="Y336" s="227">
        <f t="shared" si="113"/>
        <v>0</v>
      </c>
      <c r="Z336" s="227">
        <f t="shared" si="97"/>
        <v>0</v>
      </c>
      <c r="AA336" s="227">
        <f t="shared" si="98"/>
        <v>0</v>
      </c>
      <c r="AB336" s="227">
        <f t="shared" ref="AB336:AB399" si="114">IFERROR(VLOOKUP($W336,$B$6:$S$3008,6,FALSE),VLOOKUP(X336,$C$6:$S$3008,5,FALSE))</f>
        <v>0</v>
      </c>
      <c r="AC336" s="227">
        <f t="shared" si="99"/>
        <v>0</v>
      </c>
      <c r="AD336" s="227">
        <f t="shared" si="100"/>
        <v>0</v>
      </c>
      <c r="AE336" s="227">
        <f t="shared" si="101"/>
        <v>0</v>
      </c>
      <c r="AF336" s="227">
        <f t="shared" si="102"/>
        <v>0</v>
      </c>
      <c r="AG336" s="227">
        <f t="shared" si="103"/>
        <v>0</v>
      </c>
      <c r="AH336" s="227">
        <f t="shared" si="104"/>
        <v>0</v>
      </c>
      <c r="AI336" s="227">
        <f t="shared" si="105"/>
        <v>0</v>
      </c>
      <c r="AJ336" s="227">
        <f t="shared" si="106"/>
        <v>0</v>
      </c>
      <c r="AK336" s="227">
        <f t="shared" si="107"/>
        <v>0</v>
      </c>
      <c r="AL336" s="227">
        <f t="shared" si="108"/>
        <v>0</v>
      </c>
      <c r="AM336" s="227">
        <f t="shared" si="109"/>
        <v>0</v>
      </c>
      <c r="AN336" s="227">
        <f t="shared" si="110"/>
        <v>0</v>
      </c>
      <c r="AO336" s="261">
        <f t="shared" ref="AO336:AO399" si="115">SUM(Y336:AN336)</f>
        <v>0</v>
      </c>
    </row>
    <row r="337" spans="1:41" s="216" customFormat="1" ht="15.6">
      <c r="A337">
        <f t="shared" si="111"/>
        <v>65</v>
      </c>
      <c r="B337" s="191" t="str">
        <f>C337&amp;":"&amp;COUNTIF($C$6:C337,C337)</f>
        <v>65:9</v>
      </c>
      <c r="C337" s="148">
        <f t="shared" si="112"/>
        <v>65</v>
      </c>
      <c r="D337" s="262">
        <f>'model (2)'!D337</f>
        <v>1</v>
      </c>
      <c r="E337" s="262">
        <f>'model (2)'!E337</f>
        <v>1</v>
      </c>
      <c r="F337" s="262">
        <f>'model (2)'!F337</f>
        <v>2</v>
      </c>
      <c r="G337" s="262">
        <f>'model (2)'!G337</f>
        <v>1</v>
      </c>
      <c r="H337" s="262">
        <f>'model (2)'!H337</f>
        <v>1</v>
      </c>
      <c r="I337" s="262">
        <f>'model (2)'!I337</f>
        <v>1</v>
      </c>
      <c r="J337" s="262">
        <f>'model (2)'!J337</f>
        <v>2</v>
      </c>
      <c r="K337" s="262">
        <f>'model (2)'!K337</f>
        <v>2</v>
      </c>
      <c r="L337" s="262">
        <f>'model (2)'!L337</f>
        <v>1</v>
      </c>
      <c r="M337" s="262">
        <f>'model (2)'!M337</f>
        <v>1</v>
      </c>
      <c r="N337" s="262">
        <f>'model (2)'!N337</f>
        <v>7</v>
      </c>
      <c r="O337" s="262">
        <f>'model (2)'!O337</f>
        <v>7</v>
      </c>
      <c r="P337" s="262">
        <f>'model (2)'!P337</f>
        <v>8</v>
      </c>
      <c r="Q337" s="262">
        <f>'model (2)'!Q337</f>
        <v>8</v>
      </c>
      <c r="R337" s="262">
        <f>'model (2)'!R337</f>
        <v>13</v>
      </c>
      <c r="S337" s="262">
        <f>'model (2)'!S337</f>
        <v>9</v>
      </c>
      <c r="T337" s="263"/>
      <c r="V337" s="2">
        <v>332</v>
      </c>
      <c r="W337" s="1" t="str">
        <f>X337&amp;":"&amp;COUNTIF($X$6:X337,X337)</f>
        <v>0:95</v>
      </c>
      <c r="X337" s="264">
        <f>Entry!U340</f>
        <v>0</v>
      </c>
      <c r="Y337" s="227">
        <f t="shared" si="113"/>
        <v>0</v>
      </c>
      <c r="Z337" s="227">
        <f t="shared" si="97"/>
        <v>0</v>
      </c>
      <c r="AA337" s="227">
        <f t="shared" si="98"/>
        <v>0</v>
      </c>
      <c r="AB337" s="227">
        <f t="shared" si="114"/>
        <v>0</v>
      </c>
      <c r="AC337" s="227">
        <f t="shared" si="99"/>
        <v>0</v>
      </c>
      <c r="AD337" s="227">
        <f t="shared" si="100"/>
        <v>0</v>
      </c>
      <c r="AE337" s="227">
        <f t="shared" si="101"/>
        <v>0</v>
      </c>
      <c r="AF337" s="227">
        <f t="shared" si="102"/>
        <v>0</v>
      </c>
      <c r="AG337" s="227">
        <f t="shared" si="103"/>
        <v>0</v>
      </c>
      <c r="AH337" s="227">
        <f t="shared" si="104"/>
        <v>0</v>
      </c>
      <c r="AI337" s="227">
        <f t="shared" si="105"/>
        <v>0</v>
      </c>
      <c r="AJ337" s="227">
        <f t="shared" si="106"/>
        <v>0</v>
      </c>
      <c r="AK337" s="227">
        <f t="shared" si="107"/>
        <v>0</v>
      </c>
      <c r="AL337" s="227">
        <f t="shared" si="108"/>
        <v>0</v>
      </c>
      <c r="AM337" s="227">
        <f t="shared" si="109"/>
        <v>0</v>
      </c>
      <c r="AN337" s="227">
        <f t="shared" si="110"/>
        <v>0</v>
      </c>
      <c r="AO337" s="261">
        <f t="shared" si="115"/>
        <v>0</v>
      </c>
    </row>
    <row r="338" spans="1:41" s="216" customFormat="1" ht="15.6">
      <c r="A338">
        <f t="shared" si="111"/>
        <v>45</v>
      </c>
      <c r="B338" s="191" t="str">
        <f>C338&amp;":"&amp;COUNTIF($C$6:C338,C338)</f>
        <v>45:4</v>
      </c>
      <c r="C338" s="148">
        <f t="shared" si="112"/>
        <v>45</v>
      </c>
      <c r="D338" s="262">
        <f>'model (2)'!D338</f>
        <v>1</v>
      </c>
      <c r="E338" s="262">
        <f>'model (2)'!E338</f>
        <v>2</v>
      </c>
      <c r="F338" s="262">
        <f>'model (2)'!F338</f>
        <v>1</v>
      </c>
      <c r="G338" s="262">
        <f>'model (2)'!G338</f>
        <v>2</v>
      </c>
      <c r="H338" s="262">
        <f>'model (2)'!H338</f>
        <v>2</v>
      </c>
      <c r="I338" s="262">
        <f>'model (2)'!I338</f>
        <v>2</v>
      </c>
      <c r="J338" s="262">
        <f>'model (2)'!J338</f>
        <v>2</v>
      </c>
      <c r="K338" s="262">
        <f>'model (2)'!K338</f>
        <v>2</v>
      </c>
      <c r="L338" s="262">
        <f>'model (2)'!L338</f>
        <v>1</v>
      </c>
      <c r="M338" s="262">
        <f>'model (2)'!M338</f>
        <v>2</v>
      </c>
      <c r="N338" s="262">
        <f>'model (2)'!N338</f>
        <v>2</v>
      </c>
      <c r="O338" s="262">
        <f>'model (2)'!O338</f>
        <v>5</v>
      </c>
      <c r="P338" s="262">
        <f>'model (2)'!P338</f>
        <v>9</v>
      </c>
      <c r="Q338" s="262">
        <f>'model (2)'!Q338</f>
        <v>0</v>
      </c>
      <c r="R338" s="262">
        <f>'model (2)'!R338</f>
        <v>9</v>
      </c>
      <c r="S338" s="262">
        <f>'model (2)'!S338</f>
        <v>3</v>
      </c>
      <c r="T338" s="263"/>
      <c r="V338" s="2">
        <v>333</v>
      </c>
      <c r="W338" s="1"/>
      <c r="X338" s="264">
        <f>Entry!U341</f>
        <v>0</v>
      </c>
      <c r="Y338" s="227">
        <f t="shared" si="113"/>
        <v>0</v>
      </c>
      <c r="Z338" s="227">
        <f t="shared" si="97"/>
        <v>0</v>
      </c>
      <c r="AA338" s="227">
        <f t="shared" si="98"/>
        <v>0</v>
      </c>
      <c r="AB338" s="227">
        <f t="shared" si="114"/>
        <v>0</v>
      </c>
      <c r="AC338" s="227">
        <f t="shared" si="99"/>
        <v>0</v>
      </c>
      <c r="AD338" s="227">
        <f t="shared" si="100"/>
        <v>0</v>
      </c>
      <c r="AE338" s="227">
        <f t="shared" si="101"/>
        <v>0</v>
      </c>
      <c r="AF338" s="227">
        <f t="shared" si="102"/>
        <v>0</v>
      </c>
      <c r="AG338" s="227">
        <f t="shared" si="103"/>
        <v>0</v>
      </c>
      <c r="AH338" s="227">
        <f t="shared" si="104"/>
        <v>0</v>
      </c>
      <c r="AI338" s="227">
        <f t="shared" si="105"/>
        <v>0</v>
      </c>
      <c r="AJ338" s="227">
        <f t="shared" si="106"/>
        <v>0</v>
      </c>
      <c r="AK338" s="227">
        <f t="shared" si="107"/>
        <v>0</v>
      </c>
      <c r="AL338" s="227">
        <f t="shared" si="108"/>
        <v>0</v>
      </c>
      <c r="AM338" s="227">
        <f t="shared" si="109"/>
        <v>0</v>
      </c>
      <c r="AN338" s="227">
        <f t="shared" si="110"/>
        <v>0</v>
      </c>
      <c r="AO338" s="261">
        <f t="shared" si="115"/>
        <v>0</v>
      </c>
    </row>
    <row r="339" spans="1:41" s="216" customFormat="1" ht="15.6">
      <c r="A339">
        <f t="shared" si="111"/>
        <v>50</v>
      </c>
      <c r="B339" s="191" t="str">
        <f>C339&amp;":"&amp;COUNTIF($C$6:C339,C339)</f>
        <v>50:6</v>
      </c>
      <c r="C339" s="148">
        <f t="shared" si="112"/>
        <v>50</v>
      </c>
      <c r="D339" s="262">
        <f>'model (2)'!D339</f>
        <v>2</v>
      </c>
      <c r="E339" s="262">
        <f>'model (2)'!E339</f>
        <v>2</v>
      </c>
      <c r="F339" s="262">
        <f>'model (2)'!F339</f>
        <v>1</v>
      </c>
      <c r="G339" s="262">
        <f>'model (2)'!G339</f>
        <v>2</v>
      </c>
      <c r="H339" s="262">
        <f>'model (2)'!H339</f>
        <v>2</v>
      </c>
      <c r="I339" s="262">
        <f>'model (2)'!I339</f>
        <v>1</v>
      </c>
      <c r="J339" s="262">
        <f>'model (2)'!J339</f>
        <v>2</v>
      </c>
      <c r="K339" s="262">
        <f>'model (2)'!K339</f>
        <v>1</v>
      </c>
      <c r="L339" s="262">
        <f>'model (2)'!L339</f>
        <v>1</v>
      </c>
      <c r="M339" s="262">
        <f>'model (2)'!M339</f>
        <v>1</v>
      </c>
      <c r="N339" s="262">
        <f>'model (2)'!N339</f>
        <v>9</v>
      </c>
      <c r="O339" s="262">
        <f>'model (2)'!O339</f>
        <v>5</v>
      </c>
      <c r="P339" s="262">
        <f>'model (2)'!P339</f>
        <v>3</v>
      </c>
      <c r="Q339" s="262">
        <f>'model (2)'!Q339</f>
        <v>14</v>
      </c>
      <c r="R339" s="262">
        <f>'model (2)'!R339</f>
        <v>3</v>
      </c>
      <c r="S339" s="262">
        <f>'model (2)'!S339</f>
        <v>1</v>
      </c>
      <c r="T339" s="263"/>
      <c r="V339" s="2">
        <v>334</v>
      </c>
      <c r="W339" s="1" t="str">
        <f>X339&amp;":"&amp;COUNTIF($X$6:X339,X339)</f>
        <v>0:97</v>
      </c>
      <c r="X339" s="264">
        <f>Entry!U342</f>
        <v>0</v>
      </c>
      <c r="Y339" s="227">
        <f t="shared" si="113"/>
        <v>0</v>
      </c>
      <c r="Z339" s="227">
        <f t="shared" si="97"/>
        <v>0</v>
      </c>
      <c r="AA339" s="227">
        <f t="shared" si="98"/>
        <v>0</v>
      </c>
      <c r="AB339" s="227">
        <f t="shared" si="114"/>
        <v>0</v>
      </c>
      <c r="AC339" s="227">
        <f t="shared" si="99"/>
        <v>0</v>
      </c>
      <c r="AD339" s="227">
        <f t="shared" si="100"/>
        <v>0</v>
      </c>
      <c r="AE339" s="227">
        <f t="shared" si="101"/>
        <v>0</v>
      </c>
      <c r="AF339" s="227">
        <f t="shared" si="102"/>
        <v>0</v>
      </c>
      <c r="AG339" s="227">
        <f t="shared" si="103"/>
        <v>0</v>
      </c>
      <c r="AH339" s="227">
        <f t="shared" si="104"/>
        <v>0</v>
      </c>
      <c r="AI339" s="227">
        <f t="shared" si="105"/>
        <v>0</v>
      </c>
      <c r="AJ339" s="227">
        <f t="shared" si="106"/>
        <v>0</v>
      </c>
      <c r="AK339" s="227">
        <f t="shared" si="107"/>
        <v>0</v>
      </c>
      <c r="AL339" s="227">
        <f t="shared" si="108"/>
        <v>0</v>
      </c>
      <c r="AM339" s="227">
        <f t="shared" si="109"/>
        <v>0</v>
      </c>
      <c r="AN339" s="227">
        <f t="shared" si="110"/>
        <v>0</v>
      </c>
      <c r="AO339" s="261">
        <f t="shared" si="115"/>
        <v>0</v>
      </c>
    </row>
    <row r="340" spans="1:41" s="216" customFormat="1" ht="15.6">
      <c r="A340">
        <f t="shared" si="111"/>
        <v>77</v>
      </c>
      <c r="B340" s="191" t="str">
        <f>C340&amp;":"&amp;COUNTIF($C$6:C340,C340)</f>
        <v>77:12</v>
      </c>
      <c r="C340" s="148">
        <f t="shared" si="112"/>
        <v>77</v>
      </c>
      <c r="D340" s="262">
        <f>'model (2)'!D340</f>
        <v>2</v>
      </c>
      <c r="E340" s="262">
        <f>'model (2)'!E340</f>
        <v>1</v>
      </c>
      <c r="F340" s="262">
        <f>'model (2)'!F340</f>
        <v>1</v>
      </c>
      <c r="G340" s="262">
        <f>'model (2)'!G340</f>
        <v>2</v>
      </c>
      <c r="H340" s="262">
        <f>'model (2)'!H340</f>
        <v>1</v>
      </c>
      <c r="I340" s="262">
        <f>'model (2)'!I340</f>
        <v>1</v>
      </c>
      <c r="J340" s="262">
        <f>'model (2)'!J340</f>
        <v>2</v>
      </c>
      <c r="K340" s="262">
        <f>'model (2)'!K340</f>
        <v>2</v>
      </c>
      <c r="L340" s="262">
        <f>'model (2)'!L340</f>
        <v>2</v>
      </c>
      <c r="M340" s="262">
        <f>'model (2)'!M340</f>
        <v>2</v>
      </c>
      <c r="N340" s="262">
        <f>'model (2)'!N340</f>
        <v>8</v>
      </c>
      <c r="O340" s="262">
        <f>'model (2)'!O340</f>
        <v>11</v>
      </c>
      <c r="P340" s="262">
        <f>'model (2)'!P340</f>
        <v>10</v>
      </c>
      <c r="Q340" s="262">
        <f>'model (2)'!Q340</f>
        <v>8</v>
      </c>
      <c r="R340" s="262">
        <f>'model (2)'!R340</f>
        <v>10</v>
      </c>
      <c r="S340" s="262">
        <f>'model (2)'!S340</f>
        <v>14</v>
      </c>
      <c r="T340" s="263"/>
      <c r="V340" s="2">
        <v>335</v>
      </c>
      <c r="W340" s="1" t="str">
        <f>X340&amp;":"&amp;COUNTIF($X$6:X340,X340)</f>
        <v>0:98</v>
      </c>
      <c r="X340" s="264">
        <f>Entry!U343</f>
        <v>0</v>
      </c>
      <c r="Y340" s="227">
        <f t="shared" si="113"/>
        <v>0</v>
      </c>
      <c r="Z340" s="227">
        <f t="shared" si="97"/>
        <v>0</v>
      </c>
      <c r="AA340" s="227">
        <f t="shared" si="98"/>
        <v>0</v>
      </c>
      <c r="AB340" s="227">
        <f t="shared" si="114"/>
        <v>0</v>
      </c>
      <c r="AC340" s="227">
        <f t="shared" si="99"/>
        <v>0</v>
      </c>
      <c r="AD340" s="227">
        <f t="shared" si="100"/>
        <v>0</v>
      </c>
      <c r="AE340" s="227">
        <f t="shared" si="101"/>
        <v>0</v>
      </c>
      <c r="AF340" s="227">
        <f t="shared" si="102"/>
        <v>0</v>
      </c>
      <c r="AG340" s="227">
        <f t="shared" si="103"/>
        <v>0</v>
      </c>
      <c r="AH340" s="227">
        <f t="shared" si="104"/>
        <v>0</v>
      </c>
      <c r="AI340" s="227">
        <f t="shared" si="105"/>
        <v>0</v>
      </c>
      <c r="AJ340" s="227">
        <f t="shared" si="106"/>
        <v>0</v>
      </c>
      <c r="AK340" s="227">
        <f t="shared" si="107"/>
        <v>0</v>
      </c>
      <c r="AL340" s="227">
        <f t="shared" si="108"/>
        <v>0</v>
      </c>
      <c r="AM340" s="227">
        <f t="shared" si="109"/>
        <v>0</v>
      </c>
      <c r="AN340" s="227">
        <f t="shared" si="110"/>
        <v>0</v>
      </c>
      <c r="AO340" s="261">
        <f t="shared" si="115"/>
        <v>0</v>
      </c>
    </row>
    <row r="341" spans="1:41" s="216" customFormat="1" ht="15.6">
      <c r="A341">
        <f t="shared" si="111"/>
        <v>80</v>
      </c>
      <c r="B341" s="191" t="str">
        <f>C341&amp;":"&amp;COUNTIF($C$6:C341,C341)</f>
        <v>80:5</v>
      </c>
      <c r="C341" s="148">
        <f t="shared" si="112"/>
        <v>80</v>
      </c>
      <c r="D341" s="262">
        <f>'model (2)'!D341</f>
        <v>1</v>
      </c>
      <c r="E341" s="262">
        <f>'model (2)'!E341</f>
        <v>1</v>
      </c>
      <c r="F341" s="262">
        <f>'model (2)'!F341</f>
        <v>2</v>
      </c>
      <c r="G341" s="262">
        <f>'model (2)'!G341</f>
        <v>1</v>
      </c>
      <c r="H341" s="262">
        <f>'model (2)'!H341</f>
        <v>1</v>
      </c>
      <c r="I341" s="262">
        <f>'model (2)'!I341</f>
        <v>1</v>
      </c>
      <c r="J341" s="262">
        <f>'model (2)'!J341</f>
        <v>2</v>
      </c>
      <c r="K341" s="262">
        <f>'model (2)'!K341</f>
        <v>1</v>
      </c>
      <c r="L341" s="262">
        <f>'model (2)'!L341</f>
        <v>2</v>
      </c>
      <c r="M341" s="262">
        <f>'model (2)'!M341</f>
        <v>2</v>
      </c>
      <c r="N341" s="262">
        <f>'model (2)'!N341</f>
        <v>6</v>
      </c>
      <c r="O341" s="262">
        <f>'model (2)'!O341</f>
        <v>8</v>
      </c>
      <c r="P341" s="262">
        <f>'model (2)'!P341</f>
        <v>14</v>
      </c>
      <c r="Q341" s="262">
        <f>'model (2)'!Q341</f>
        <v>14</v>
      </c>
      <c r="R341" s="262">
        <f>'model (2)'!R341</f>
        <v>14</v>
      </c>
      <c r="S341" s="262">
        <f>'model (2)'!S341</f>
        <v>10</v>
      </c>
      <c r="T341" s="263"/>
      <c r="V341" s="2">
        <v>336</v>
      </c>
      <c r="W341" s="1" t="str">
        <f>X341&amp;":"&amp;COUNTIF($X$6:X341,X341)</f>
        <v>0:99</v>
      </c>
      <c r="X341" s="264">
        <f>Entry!U344</f>
        <v>0</v>
      </c>
      <c r="Y341" s="227">
        <f t="shared" si="113"/>
        <v>0</v>
      </c>
      <c r="Z341" s="227">
        <f t="shared" si="97"/>
        <v>0</v>
      </c>
      <c r="AA341" s="227">
        <f t="shared" si="98"/>
        <v>0</v>
      </c>
      <c r="AB341" s="227">
        <f t="shared" si="114"/>
        <v>0</v>
      </c>
      <c r="AC341" s="227">
        <f t="shared" si="99"/>
        <v>0</v>
      </c>
      <c r="AD341" s="227">
        <f t="shared" si="100"/>
        <v>0</v>
      </c>
      <c r="AE341" s="227">
        <f t="shared" si="101"/>
        <v>0</v>
      </c>
      <c r="AF341" s="227">
        <f t="shared" si="102"/>
        <v>0</v>
      </c>
      <c r="AG341" s="227">
        <f t="shared" si="103"/>
        <v>0</v>
      </c>
      <c r="AH341" s="227">
        <f t="shared" si="104"/>
        <v>0</v>
      </c>
      <c r="AI341" s="227">
        <f t="shared" si="105"/>
        <v>0</v>
      </c>
      <c r="AJ341" s="227">
        <f t="shared" si="106"/>
        <v>0</v>
      </c>
      <c r="AK341" s="227">
        <f t="shared" si="107"/>
        <v>0</v>
      </c>
      <c r="AL341" s="227">
        <f t="shared" si="108"/>
        <v>0</v>
      </c>
      <c r="AM341" s="227">
        <f t="shared" si="109"/>
        <v>0</v>
      </c>
      <c r="AN341" s="227">
        <f t="shared" si="110"/>
        <v>0</v>
      </c>
      <c r="AO341" s="261">
        <f t="shared" si="115"/>
        <v>0</v>
      </c>
    </row>
    <row r="342" spans="1:41" s="216" customFormat="1" ht="15.6">
      <c r="A342">
        <f t="shared" si="111"/>
        <v>66</v>
      </c>
      <c r="B342" s="191" t="str">
        <f>C342&amp;":"&amp;COUNTIF($C$6:C342,C342)</f>
        <v>66:10</v>
      </c>
      <c r="C342" s="148">
        <f t="shared" si="112"/>
        <v>66</v>
      </c>
      <c r="D342" s="262">
        <f>'model (2)'!D342</f>
        <v>1</v>
      </c>
      <c r="E342" s="262">
        <f>'model (2)'!E342</f>
        <v>1</v>
      </c>
      <c r="F342" s="262">
        <f>'model (2)'!F342</f>
        <v>2</v>
      </c>
      <c r="G342" s="262">
        <f>'model (2)'!G342</f>
        <v>1</v>
      </c>
      <c r="H342" s="262">
        <f>'model (2)'!H342</f>
        <v>1</v>
      </c>
      <c r="I342" s="262">
        <f>'model (2)'!I342</f>
        <v>1</v>
      </c>
      <c r="J342" s="262">
        <f>'model (2)'!J342</f>
        <v>2</v>
      </c>
      <c r="K342" s="262">
        <f>'model (2)'!K342</f>
        <v>1</v>
      </c>
      <c r="L342" s="262">
        <f>'model (2)'!L342</f>
        <v>1</v>
      </c>
      <c r="M342" s="262">
        <f>'model (2)'!M342</f>
        <v>1</v>
      </c>
      <c r="N342" s="262">
        <f>'model (2)'!N342</f>
        <v>10</v>
      </c>
      <c r="O342" s="262">
        <f>'model (2)'!O342</f>
        <v>11</v>
      </c>
      <c r="P342" s="262">
        <f>'model (2)'!P342</f>
        <v>9</v>
      </c>
      <c r="Q342" s="262">
        <f>'model (2)'!Q342</f>
        <v>8</v>
      </c>
      <c r="R342" s="262">
        <f>'model (2)'!R342</f>
        <v>7</v>
      </c>
      <c r="S342" s="262">
        <f>'model (2)'!S342</f>
        <v>9</v>
      </c>
      <c r="T342" s="263"/>
      <c r="V342" s="2">
        <v>337</v>
      </c>
      <c r="W342" s="1" t="str">
        <f>X342&amp;":"&amp;COUNTIF($X$6:X342,X342)</f>
        <v>0:100</v>
      </c>
      <c r="X342" s="264">
        <f>Entry!U345</f>
        <v>0</v>
      </c>
      <c r="Y342" s="227">
        <f t="shared" si="113"/>
        <v>0</v>
      </c>
      <c r="Z342" s="227">
        <f t="shared" si="97"/>
        <v>0</v>
      </c>
      <c r="AA342" s="227">
        <f t="shared" si="98"/>
        <v>0</v>
      </c>
      <c r="AB342" s="227">
        <f t="shared" si="114"/>
        <v>0</v>
      </c>
      <c r="AC342" s="227">
        <f t="shared" si="99"/>
        <v>0</v>
      </c>
      <c r="AD342" s="227">
        <f t="shared" si="100"/>
        <v>0</v>
      </c>
      <c r="AE342" s="227">
        <f t="shared" si="101"/>
        <v>0</v>
      </c>
      <c r="AF342" s="227">
        <f t="shared" si="102"/>
        <v>0</v>
      </c>
      <c r="AG342" s="227">
        <f t="shared" si="103"/>
        <v>0</v>
      </c>
      <c r="AH342" s="227">
        <f t="shared" si="104"/>
        <v>0</v>
      </c>
      <c r="AI342" s="227">
        <f t="shared" si="105"/>
        <v>0</v>
      </c>
      <c r="AJ342" s="227">
        <f t="shared" si="106"/>
        <v>0</v>
      </c>
      <c r="AK342" s="227">
        <f t="shared" si="107"/>
        <v>0</v>
      </c>
      <c r="AL342" s="227">
        <f t="shared" si="108"/>
        <v>0</v>
      </c>
      <c r="AM342" s="227">
        <f t="shared" si="109"/>
        <v>0</v>
      </c>
      <c r="AN342" s="227">
        <f t="shared" si="110"/>
        <v>0</v>
      </c>
      <c r="AO342" s="261">
        <f t="shared" si="115"/>
        <v>0</v>
      </c>
    </row>
    <row r="343" spans="1:41" s="216" customFormat="1" ht="15.6">
      <c r="A343">
        <f t="shared" si="111"/>
        <v>52</v>
      </c>
      <c r="B343" s="191" t="str">
        <f>C343&amp;":"&amp;COUNTIF($C$6:C343,C343)</f>
        <v>52:10</v>
      </c>
      <c r="C343" s="148">
        <f t="shared" si="112"/>
        <v>52</v>
      </c>
      <c r="D343" s="262">
        <f>'model (2)'!D343</f>
        <v>1</v>
      </c>
      <c r="E343" s="262">
        <f>'model (2)'!E343</f>
        <v>2</v>
      </c>
      <c r="F343" s="262">
        <f>'model (2)'!F343</f>
        <v>1</v>
      </c>
      <c r="G343" s="262">
        <f>'model (2)'!G343</f>
        <v>1</v>
      </c>
      <c r="H343" s="262">
        <f>'model (2)'!H343</f>
        <v>1</v>
      </c>
      <c r="I343" s="262">
        <f>'model (2)'!I343</f>
        <v>1</v>
      </c>
      <c r="J343" s="262">
        <f>'model (2)'!J343</f>
        <v>2</v>
      </c>
      <c r="K343" s="262">
        <f>'model (2)'!K343</f>
        <v>1</v>
      </c>
      <c r="L343" s="262">
        <f>'model (2)'!L343</f>
        <v>2</v>
      </c>
      <c r="M343" s="262">
        <f>'model (2)'!M343</f>
        <v>2</v>
      </c>
      <c r="N343" s="262">
        <f>'model (2)'!N343</f>
        <v>5</v>
      </c>
      <c r="O343" s="262">
        <f>'model (2)'!O343</f>
        <v>10</v>
      </c>
      <c r="P343" s="262">
        <f>'model (2)'!P343</f>
        <v>2</v>
      </c>
      <c r="Q343" s="262">
        <f>'model (2)'!Q343</f>
        <v>7</v>
      </c>
      <c r="R343" s="262">
        <f>'model (2)'!R343</f>
        <v>11</v>
      </c>
      <c r="S343" s="262">
        <f>'model (2)'!S343</f>
        <v>3</v>
      </c>
      <c r="T343" s="263"/>
      <c r="V343" s="2">
        <v>338</v>
      </c>
      <c r="W343" s="1" t="str">
        <f>X343&amp;":"&amp;COUNTIF($X$6:X343,X343)</f>
        <v>0:101</v>
      </c>
      <c r="X343" s="264">
        <f>Entry!U346</f>
        <v>0</v>
      </c>
      <c r="Y343" s="227">
        <f t="shared" si="113"/>
        <v>0</v>
      </c>
      <c r="Z343" s="227">
        <f t="shared" si="97"/>
        <v>0</v>
      </c>
      <c r="AA343" s="227">
        <f t="shared" si="98"/>
        <v>0</v>
      </c>
      <c r="AB343" s="227">
        <f t="shared" si="114"/>
        <v>0</v>
      </c>
      <c r="AC343" s="227">
        <f t="shared" si="99"/>
        <v>0</v>
      </c>
      <c r="AD343" s="227">
        <f t="shared" si="100"/>
        <v>0</v>
      </c>
      <c r="AE343" s="227">
        <f t="shared" si="101"/>
        <v>0</v>
      </c>
      <c r="AF343" s="227">
        <f t="shared" si="102"/>
        <v>0</v>
      </c>
      <c r="AG343" s="227">
        <f t="shared" si="103"/>
        <v>0</v>
      </c>
      <c r="AH343" s="227">
        <f t="shared" si="104"/>
        <v>0</v>
      </c>
      <c r="AI343" s="227">
        <f t="shared" si="105"/>
        <v>0</v>
      </c>
      <c r="AJ343" s="227">
        <f t="shared" si="106"/>
        <v>0</v>
      </c>
      <c r="AK343" s="227">
        <f t="shared" si="107"/>
        <v>0</v>
      </c>
      <c r="AL343" s="227">
        <f t="shared" si="108"/>
        <v>0</v>
      </c>
      <c r="AM343" s="227">
        <f t="shared" si="109"/>
        <v>0</v>
      </c>
      <c r="AN343" s="227">
        <f t="shared" si="110"/>
        <v>0</v>
      </c>
      <c r="AO343" s="261">
        <f t="shared" si="115"/>
        <v>0</v>
      </c>
    </row>
    <row r="344" spans="1:41" s="216" customFormat="1" ht="15.6">
      <c r="A344">
        <f t="shared" si="111"/>
        <v>40</v>
      </c>
      <c r="B344" s="191" t="str">
        <f>C344&amp;":"&amp;COUNTIF($C$6:C344,C344)</f>
        <v>40:1</v>
      </c>
      <c r="C344" s="148">
        <f t="shared" si="112"/>
        <v>40</v>
      </c>
      <c r="D344" s="262">
        <f>'model (2)'!D344</f>
        <v>2</v>
      </c>
      <c r="E344" s="262">
        <f>'model (2)'!E344</f>
        <v>2</v>
      </c>
      <c r="F344" s="262">
        <f>'model (2)'!F344</f>
        <v>1</v>
      </c>
      <c r="G344" s="262">
        <f>'model (2)'!G344</f>
        <v>1</v>
      </c>
      <c r="H344" s="262">
        <f>'model (2)'!H344</f>
        <v>1</v>
      </c>
      <c r="I344" s="262">
        <f>'model (2)'!I344</f>
        <v>2</v>
      </c>
      <c r="J344" s="262">
        <f>'model (2)'!J344</f>
        <v>2</v>
      </c>
      <c r="K344" s="262">
        <f>'model (2)'!K344</f>
        <v>1</v>
      </c>
      <c r="L344" s="262">
        <f>'model (2)'!L344</f>
        <v>1</v>
      </c>
      <c r="M344" s="262">
        <f>'model (2)'!M344</f>
        <v>1</v>
      </c>
      <c r="N344" s="262">
        <f>'model (2)'!N344</f>
        <v>7</v>
      </c>
      <c r="O344" s="262">
        <f>'model (2)'!O344</f>
        <v>3</v>
      </c>
      <c r="P344" s="262">
        <f>'model (2)'!P344</f>
        <v>1</v>
      </c>
      <c r="Q344" s="262">
        <f>'model (2)'!Q344</f>
        <v>5</v>
      </c>
      <c r="R344" s="262">
        <f>'model (2)'!R344</f>
        <v>0</v>
      </c>
      <c r="S344" s="262">
        <f>'model (2)'!S344</f>
        <v>10</v>
      </c>
      <c r="T344" s="263"/>
      <c r="V344" s="2">
        <v>339</v>
      </c>
      <c r="W344" s="1" t="str">
        <f>X344&amp;":"&amp;COUNTIF($X$6:X344,X344)</f>
        <v>0:102</v>
      </c>
      <c r="X344" s="264">
        <f>Entry!U347</f>
        <v>0</v>
      </c>
      <c r="Y344" s="227">
        <f t="shared" si="113"/>
        <v>0</v>
      </c>
      <c r="Z344" s="227">
        <f t="shared" si="97"/>
        <v>0</v>
      </c>
      <c r="AA344" s="227">
        <f t="shared" si="98"/>
        <v>0</v>
      </c>
      <c r="AB344" s="227">
        <f t="shared" si="114"/>
        <v>0</v>
      </c>
      <c r="AC344" s="227">
        <f t="shared" si="99"/>
        <v>0</v>
      </c>
      <c r="AD344" s="227">
        <f t="shared" si="100"/>
        <v>0</v>
      </c>
      <c r="AE344" s="227">
        <f t="shared" si="101"/>
        <v>0</v>
      </c>
      <c r="AF344" s="227">
        <f t="shared" si="102"/>
        <v>0</v>
      </c>
      <c r="AG344" s="227">
        <f t="shared" si="103"/>
        <v>0</v>
      </c>
      <c r="AH344" s="227">
        <f t="shared" si="104"/>
        <v>0</v>
      </c>
      <c r="AI344" s="227">
        <f t="shared" si="105"/>
        <v>0</v>
      </c>
      <c r="AJ344" s="227">
        <f t="shared" si="106"/>
        <v>0</v>
      </c>
      <c r="AK344" s="227">
        <f t="shared" si="107"/>
        <v>0</v>
      </c>
      <c r="AL344" s="227">
        <f t="shared" si="108"/>
        <v>0</v>
      </c>
      <c r="AM344" s="227">
        <f t="shared" si="109"/>
        <v>0</v>
      </c>
      <c r="AN344" s="227">
        <f t="shared" si="110"/>
        <v>0</v>
      </c>
      <c r="AO344" s="261">
        <f t="shared" si="115"/>
        <v>0</v>
      </c>
    </row>
    <row r="345" spans="1:41" s="216" customFormat="1" ht="15.6">
      <c r="A345">
        <f t="shared" si="111"/>
        <v>71</v>
      </c>
      <c r="B345" s="191" t="str">
        <f>C345&amp;":"&amp;COUNTIF($C$6:C345,C345)</f>
        <v>71:11</v>
      </c>
      <c r="C345" s="148">
        <f t="shared" si="112"/>
        <v>71</v>
      </c>
      <c r="D345" s="262">
        <f>'model (2)'!D345</f>
        <v>2</v>
      </c>
      <c r="E345" s="262">
        <f>'model (2)'!E345</f>
        <v>1</v>
      </c>
      <c r="F345" s="262">
        <f>'model (2)'!F345</f>
        <v>1</v>
      </c>
      <c r="G345" s="262">
        <f>'model (2)'!G345</f>
        <v>1</v>
      </c>
      <c r="H345" s="262">
        <f>'model (2)'!H345</f>
        <v>1</v>
      </c>
      <c r="I345" s="262">
        <f>'model (2)'!I345</f>
        <v>1</v>
      </c>
      <c r="J345" s="262">
        <f>'model (2)'!J345</f>
        <v>1</v>
      </c>
      <c r="K345" s="262">
        <f>'model (2)'!K345</f>
        <v>1</v>
      </c>
      <c r="L345" s="262">
        <f>'model (2)'!L345</f>
        <v>2</v>
      </c>
      <c r="M345" s="262">
        <f>'model (2)'!M345</f>
        <v>1</v>
      </c>
      <c r="N345" s="262">
        <f>'model (2)'!N345</f>
        <v>10</v>
      </c>
      <c r="O345" s="262">
        <f>'model (2)'!O345</f>
        <v>9</v>
      </c>
      <c r="P345" s="262">
        <f>'model (2)'!P345</f>
        <v>12</v>
      </c>
      <c r="Q345" s="262">
        <f>'model (2)'!Q345</f>
        <v>11</v>
      </c>
      <c r="R345" s="262">
        <f>'model (2)'!R345</f>
        <v>10</v>
      </c>
      <c r="S345" s="262">
        <f>'model (2)'!S345</f>
        <v>7</v>
      </c>
      <c r="T345" s="263"/>
      <c r="V345" s="2">
        <v>340</v>
      </c>
      <c r="W345" s="1" t="str">
        <f>X345&amp;":"&amp;COUNTIF($X$6:X345,X345)</f>
        <v>0:103</v>
      </c>
      <c r="X345" s="264">
        <f>Entry!U348</f>
        <v>0</v>
      </c>
      <c r="Y345" s="227">
        <f t="shared" si="113"/>
        <v>0</v>
      </c>
      <c r="Z345" s="227">
        <f t="shared" si="97"/>
        <v>0</v>
      </c>
      <c r="AA345" s="227">
        <f t="shared" si="98"/>
        <v>0</v>
      </c>
      <c r="AB345" s="227">
        <f t="shared" si="114"/>
        <v>0</v>
      </c>
      <c r="AC345" s="227">
        <f t="shared" si="99"/>
        <v>0</v>
      </c>
      <c r="AD345" s="227">
        <f t="shared" si="100"/>
        <v>0</v>
      </c>
      <c r="AE345" s="227">
        <f t="shared" si="101"/>
        <v>0</v>
      </c>
      <c r="AF345" s="227">
        <f t="shared" si="102"/>
        <v>0</v>
      </c>
      <c r="AG345" s="227">
        <f t="shared" si="103"/>
        <v>0</v>
      </c>
      <c r="AH345" s="227">
        <f t="shared" si="104"/>
        <v>0</v>
      </c>
      <c r="AI345" s="227">
        <f t="shared" si="105"/>
        <v>0</v>
      </c>
      <c r="AJ345" s="227">
        <f t="shared" si="106"/>
        <v>0</v>
      </c>
      <c r="AK345" s="227">
        <f t="shared" si="107"/>
        <v>0</v>
      </c>
      <c r="AL345" s="227">
        <f t="shared" si="108"/>
        <v>0</v>
      </c>
      <c r="AM345" s="227">
        <f t="shared" si="109"/>
        <v>0</v>
      </c>
      <c r="AN345" s="227">
        <f t="shared" si="110"/>
        <v>0</v>
      </c>
      <c r="AO345" s="261">
        <f t="shared" si="115"/>
        <v>0</v>
      </c>
    </row>
    <row r="346" spans="1:41" s="216" customFormat="1" ht="15.6">
      <c r="A346">
        <f t="shared" si="111"/>
        <v>77</v>
      </c>
      <c r="B346" s="191" t="str">
        <f>C346&amp;":"&amp;COUNTIF($C$6:C346,C346)</f>
        <v>77:13</v>
      </c>
      <c r="C346" s="148">
        <f t="shared" si="112"/>
        <v>77</v>
      </c>
      <c r="D346" s="262">
        <f>'model (2)'!D346</f>
        <v>1</v>
      </c>
      <c r="E346" s="262">
        <f>'model (2)'!E346</f>
        <v>1</v>
      </c>
      <c r="F346" s="262">
        <f>'model (2)'!F346</f>
        <v>2</v>
      </c>
      <c r="G346" s="262">
        <f>'model (2)'!G346</f>
        <v>1</v>
      </c>
      <c r="H346" s="262">
        <f>'model (2)'!H346</f>
        <v>1</v>
      </c>
      <c r="I346" s="262">
        <f>'model (2)'!I346</f>
        <v>1</v>
      </c>
      <c r="J346" s="262">
        <f>'model (2)'!J346</f>
        <v>1</v>
      </c>
      <c r="K346" s="262">
        <f>'model (2)'!K346</f>
        <v>2</v>
      </c>
      <c r="L346" s="262">
        <f>'model (2)'!L346</f>
        <v>2</v>
      </c>
      <c r="M346" s="262">
        <f>'model (2)'!M346</f>
        <v>2</v>
      </c>
      <c r="N346" s="262">
        <f>'model (2)'!N346</f>
        <v>10</v>
      </c>
      <c r="O346" s="262">
        <f>'model (2)'!O346</f>
        <v>9</v>
      </c>
      <c r="P346" s="262">
        <f>'model (2)'!P346</f>
        <v>9</v>
      </c>
      <c r="Q346" s="262">
        <f>'model (2)'!Q346</f>
        <v>14</v>
      </c>
      <c r="R346" s="262">
        <f>'model (2)'!R346</f>
        <v>9</v>
      </c>
      <c r="S346" s="262">
        <f>'model (2)'!S346</f>
        <v>12</v>
      </c>
      <c r="T346" s="263"/>
      <c r="V346" s="2">
        <v>341</v>
      </c>
      <c r="W346" s="1" t="str">
        <f>X346&amp;":"&amp;COUNTIF($X$6:X346,X346)</f>
        <v>0:104</v>
      </c>
      <c r="X346" s="264">
        <f>Entry!U349</f>
        <v>0</v>
      </c>
      <c r="Y346" s="227">
        <f t="shared" si="113"/>
        <v>0</v>
      </c>
      <c r="Z346" s="227">
        <f t="shared" si="97"/>
        <v>0</v>
      </c>
      <c r="AA346" s="227">
        <f t="shared" si="98"/>
        <v>0</v>
      </c>
      <c r="AB346" s="227">
        <f t="shared" si="114"/>
        <v>0</v>
      </c>
      <c r="AC346" s="227">
        <f t="shared" si="99"/>
        <v>0</v>
      </c>
      <c r="AD346" s="227">
        <f t="shared" si="100"/>
        <v>0</v>
      </c>
      <c r="AE346" s="227">
        <f t="shared" si="101"/>
        <v>0</v>
      </c>
      <c r="AF346" s="227">
        <f t="shared" si="102"/>
        <v>0</v>
      </c>
      <c r="AG346" s="227">
        <f t="shared" si="103"/>
        <v>0</v>
      </c>
      <c r="AH346" s="227">
        <f t="shared" si="104"/>
        <v>0</v>
      </c>
      <c r="AI346" s="227">
        <f t="shared" si="105"/>
        <v>0</v>
      </c>
      <c r="AJ346" s="227">
        <f t="shared" si="106"/>
        <v>0</v>
      </c>
      <c r="AK346" s="227">
        <f t="shared" si="107"/>
        <v>0</v>
      </c>
      <c r="AL346" s="227">
        <f t="shared" si="108"/>
        <v>0</v>
      </c>
      <c r="AM346" s="227">
        <f t="shared" si="109"/>
        <v>0</v>
      </c>
      <c r="AN346" s="227">
        <f t="shared" si="110"/>
        <v>0</v>
      </c>
      <c r="AO346" s="261">
        <f t="shared" si="115"/>
        <v>0</v>
      </c>
    </row>
    <row r="347" spans="1:41" s="216" customFormat="1" ht="15.6">
      <c r="A347">
        <f t="shared" si="111"/>
        <v>67</v>
      </c>
      <c r="B347" s="191" t="str">
        <f>C347&amp;":"&amp;COUNTIF($C$6:C347,C347)</f>
        <v>67:11</v>
      </c>
      <c r="C347" s="148">
        <f t="shared" si="112"/>
        <v>67</v>
      </c>
      <c r="D347" s="262">
        <f>'model (2)'!D347</f>
        <v>1</v>
      </c>
      <c r="E347" s="262">
        <f>'model (2)'!E347</f>
        <v>1</v>
      </c>
      <c r="F347" s="262">
        <f>'model (2)'!F347</f>
        <v>2</v>
      </c>
      <c r="G347" s="262">
        <f>'model (2)'!G347</f>
        <v>1</v>
      </c>
      <c r="H347" s="262">
        <f>'model (2)'!H347</f>
        <v>1</v>
      </c>
      <c r="I347" s="262">
        <f>'model (2)'!I347</f>
        <v>1</v>
      </c>
      <c r="J347" s="262">
        <f>'model (2)'!J347</f>
        <v>2</v>
      </c>
      <c r="K347" s="262">
        <f>'model (2)'!K347</f>
        <v>1</v>
      </c>
      <c r="L347" s="262">
        <f>'model (2)'!L347</f>
        <v>2</v>
      </c>
      <c r="M347" s="262">
        <f>'model (2)'!M347</f>
        <v>1</v>
      </c>
      <c r="N347" s="262">
        <f>'model (2)'!N347</f>
        <v>6</v>
      </c>
      <c r="O347" s="262">
        <f>'model (2)'!O347</f>
        <v>11</v>
      </c>
      <c r="P347" s="262">
        <f>'model (2)'!P347</f>
        <v>9</v>
      </c>
      <c r="Q347" s="262">
        <f>'model (2)'!Q347</f>
        <v>10</v>
      </c>
      <c r="R347" s="262">
        <f>'model (2)'!R347</f>
        <v>9</v>
      </c>
      <c r="S347" s="262">
        <f>'model (2)'!S347</f>
        <v>9</v>
      </c>
      <c r="T347" s="263"/>
      <c r="V347" s="2">
        <v>342</v>
      </c>
      <c r="W347" s="1" t="str">
        <f>X347&amp;":"&amp;COUNTIF($X$6:X347,X347)</f>
        <v>0:105</v>
      </c>
      <c r="X347" s="264">
        <f>Entry!U350</f>
        <v>0</v>
      </c>
      <c r="Y347" s="227">
        <f t="shared" si="113"/>
        <v>0</v>
      </c>
      <c r="Z347" s="227">
        <f t="shared" si="97"/>
        <v>0</v>
      </c>
      <c r="AA347" s="227">
        <f t="shared" si="98"/>
        <v>0</v>
      </c>
      <c r="AB347" s="227">
        <f t="shared" si="114"/>
        <v>0</v>
      </c>
      <c r="AC347" s="227">
        <f t="shared" si="99"/>
        <v>0</v>
      </c>
      <c r="AD347" s="227">
        <f t="shared" si="100"/>
        <v>0</v>
      </c>
      <c r="AE347" s="227">
        <f t="shared" si="101"/>
        <v>0</v>
      </c>
      <c r="AF347" s="227">
        <f t="shared" si="102"/>
        <v>0</v>
      </c>
      <c r="AG347" s="227">
        <f t="shared" si="103"/>
        <v>0</v>
      </c>
      <c r="AH347" s="227">
        <f t="shared" si="104"/>
        <v>0</v>
      </c>
      <c r="AI347" s="227">
        <f t="shared" si="105"/>
        <v>0</v>
      </c>
      <c r="AJ347" s="227">
        <f t="shared" si="106"/>
        <v>0</v>
      </c>
      <c r="AK347" s="227">
        <f t="shared" si="107"/>
        <v>0</v>
      </c>
      <c r="AL347" s="227">
        <f t="shared" si="108"/>
        <v>0</v>
      </c>
      <c r="AM347" s="227">
        <f t="shared" si="109"/>
        <v>0</v>
      </c>
      <c r="AN347" s="227">
        <f t="shared" si="110"/>
        <v>0</v>
      </c>
      <c r="AO347" s="261">
        <f t="shared" si="115"/>
        <v>0</v>
      </c>
    </row>
    <row r="348" spans="1:41" s="216" customFormat="1" ht="15.6">
      <c r="A348">
        <f t="shared" si="111"/>
        <v>55</v>
      </c>
      <c r="B348" s="191" t="str">
        <f>C348&amp;":"&amp;COUNTIF($C$6:C348,C348)</f>
        <v>55:14</v>
      </c>
      <c r="C348" s="148">
        <f t="shared" si="112"/>
        <v>55</v>
      </c>
      <c r="D348" s="262">
        <f>'model (2)'!D348</f>
        <v>1</v>
      </c>
      <c r="E348" s="262">
        <f>'model (2)'!E348</f>
        <v>2</v>
      </c>
      <c r="F348" s="262">
        <f>'model (2)'!F348</f>
        <v>1</v>
      </c>
      <c r="G348" s="262">
        <f>'model (2)'!G348</f>
        <v>2</v>
      </c>
      <c r="H348" s="262">
        <f>'model (2)'!H348</f>
        <v>2</v>
      </c>
      <c r="I348" s="262">
        <f>'model (2)'!I348</f>
        <v>1</v>
      </c>
      <c r="J348" s="262">
        <f>'model (2)'!J348</f>
        <v>2</v>
      </c>
      <c r="K348" s="262">
        <f>'model (2)'!K348</f>
        <v>1</v>
      </c>
      <c r="L348" s="262">
        <f>'model (2)'!L348</f>
        <v>2</v>
      </c>
      <c r="M348" s="262">
        <f>'model (2)'!M348</f>
        <v>1</v>
      </c>
      <c r="N348" s="262">
        <f>'model (2)'!N348</f>
        <v>5</v>
      </c>
      <c r="O348" s="262">
        <f>'model (2)'!O348</f>
        <v>3</v>
      </c>
      <c r="P348" s="262">
        <f>'model (2)'!P348</f>
        <v>8</v>
      </c>
      <c r="Q348" s="262">
        <f>'model (2)'!Q348</f>
        <v>4</v>
      </c>
      <c r="R348" s="262">
        <f>'model (2)'!R348</f>
        <v>12</v>
      </c>
      <c r="S348" s="262">
        <f>'model (2)'!S348</f>
        <v>8</v>
      </c>
      <c r="T348" s="263"/>
      <c r="V348" s="2">
        <v>343</v>
      </c>
      <c r="W348" s="1"/>
      <c r="X348" s="264">
        <f>Entry!U351</f>
        <v>0</v>
      </c>
      <c r="Y348" s="227">
        <f t="shared" si="113"/>
        <v>0</v>
      </c>
      <c r="Z348" s="227">
        <f t="shared" si="97"/>
        <v>0</v>
      </c>
      <c r="AA348" s="227">
        <f t="shared" si="98"/>
        <v>0</v>
      </c>
      <c r="AB348" s="227">
        <f t="shared" si="114"/>
        <v>0</v>
      </c>
      <c r="AC348" s="227">
        <f t="shared" si="99"/>
        <v>0</v>
      </c>
      <c r="AD348" s="227">
        <f t="shared" si="100"/>
        <v>0</v>
      </c>
      <c r="AE348" s="227">
        <f t="shared" si="101"/>
        <v>0</v>
      </c>
      <c r="AF348" s="227">
        <f t="shared" si="102"/>
        <v>0</v>
      </c>
      <c r="AG348" s="227">
        <f t="shared" si="103"/>
        <v>0</v>
      </c>
      <c r="AH348" s="227">
        <f t="shared" si="104"/>
        <v>0</v>
      </c>
      <c r="AI348" s="227">
        <f t="shared" si="105"/>
        <v>0</v>
      </c>
      <c r="AJ348" s="227">
        <f t="shared" si="106"/>
        <v>0</v>
      </c>
      <c r="AK348" s="227">
        <f t="shared" si="107"/>
        <v>0</v>
      </c>
      <c r="AL348" s="227">
        <f t="shared" si="108"/>
        <v>0</v>
      </c>
      <c r="AM348" s="227">
        <f t="shared" si="109"/>
        <v>0</v>
      </c>
      <c r="AN348" s="227">
        <f t="shared" si="110"/>
        <v>0</v>
      </c>
      <c r="AO348" s="261">
        <f t="shared" si="115"/>
        <v>0</v>
      </c>
    </row>
    <row r="349" spans="1:41" s="216" customFormat="1" ht="15.6">
      <c r="A349">
        <f t="shared" si="111"/>
        <v>62</v>
      </c>
      <c r="B349" s="191" t="str">
        <f>C349&amp;":"&amp;COUNTIF($C$6:C349,C349)</f>
        <v>62:11</v>
      </c>
      <c r="C349" s="148">
        <f t="shared" si="112"/>
        <v>62</v>
      </c>
      <c r="D349" s="262">
        <f>'model (2)'!D349</f>
        <v>1</v>
      </c>
      <c r="E349" s="262">
        <f>'model (2)'!E349</f>
        <v>1</v>
      </c>
      <c r="F349" s="262">
        <f>'model (2)'!F349</f>
        <v>2</v>
      </c>
      <c r="G349" s="262">
        <f>'model (2)'!G349</f>
        <v>2</v>
      </c>
      <c r="H349" s="262">
        <f>'model (2)'!H349</f>
        <v>2</v>
      </c>
      <c r="I349" s="262">
        <f>'model (2)'!I349</f>
        <v>1</v>
      </c>
      <c r="J349" s="262">
        <f>'model (2)'!J349</f>
        <v>1</v>
      </c>
      <c r="K349" s="262">
        <f>'model (2)'!K349</f>
        <v>1</v>
      </c>
      <c r="L349" s="262">
        <f>'model (2)'!L349</f>
        <v>1</v>
      </c>
      <c r="M349" s="262">
        <f>'model (2)'!M349</f>
        <v>1</v>
      </c>
      <c r="N349" s="262">
        <f>'model (2)'!N349</f>
        <v>5</v>
      </c>
      <c r="O349" s="262">
        <f>'model (2)'!O349</f>
        <v>2</v>
      </c>
      <c r="P349" s="262">
        <f>'model (2)'!P349</f>
        <v>13</v>
      </c>
      <c r="Q349" s="262">
        <f>'model (2)'!Q349</f>
        <v>7</v>
      </c>
      <c r="R349" s="262">
        <f>'model (2)'!R349</f>
        <v>9</v>
      </c>
      <c r="S349" s="262">
        <f>'model (2)'!S349</f>
        <v>13</v>
      </c>
      <c r="T349" s="263"/>
      <c r="V349" s="2">
        <v>344</v>
      </c>
      <c r="W349" s="1" t="str">
        <f>X349&amp;":"&amp;COUNTIF($X$6:X349,X349)</f>
        <v>0:107</v>
      </c>
      <c r="X349" s="264">
        <f>Entry!U352</f>
        <v>0</v>
      </c>
      <c r="Y349" s="227">
        <f t="shared" si="113"/>
        <v>0</v>
      </c>
      <c r="Z349" s="227">
        <f t="shared" si="97"/>
        <v>0</v>
      </c>
      <c r="AA349" s="227">
        <f t="shared" si="98"/>
        <v>0</v>
      </c>
      <c r="AB349" s="227">
        <f t="shared" si="114"/>
        <v>0</v>
      </c>
      <c r="AC349" s="227">
        <f t="shared" si="99"/>
        <v>0</v>
      </c>
      <c r="AD349" s="227">
        <f t="shared" si="100"/>
        <v>0</v>
      </c>
      <c r="AE349" s="227">
        <f t="shared" si="101"/>
        <v>0</v>
      </c>
      <c r="AF349" s="227">
        <f t="shared" si="102"/>
        <v>0</v>
      </c>
      <c r="AG349" s="227">
        <f t="shared" si="103"/>
        <v>0</v>
      </c>
      <c r="AH349" s="227">
        <f t="shared" si="104"/>
        <v>0</v>
      </c>
      <c r="AI349" s="227">
        <f t="shared" si="105"/>
        <v>0</v>
      </c>
      <c r="AJ349" s="227">
        <f t="shared" si="106"/>
        <v>0</v>
      </c>
      <c r="AK349" s="227">
        <f t="shared" si="107"/>
        <v>0</v>
      </c>
      <c r="AL349" s="227">
        <f t="shared" si="108"/>
        <v>0</v>
      </c>
      <c r="AM349" s="227">
        <f t="shared" si="109"/>
        <v>0</v>
      </c>
      <c r="AN349" s="227">
        <f t="shared" si="110"/>
        <v>0</v>
      </c>
      <c r="AO349" s="261">
        <f t="shared" si="115"/>
        <v>0</v>
      </c>
    </row>
    <row r="350" spans="1:41" s="216" customFormat="1" ht="15.6">
      <c r="A350">
        <f t="shared" si="111"/>
        <v>67</v>
      </c>
      <c r="B350" s="191" t="str">
        <f>C350&amp;":"&amp;COUNTIF($C$6:C350,C350)</f>
        <v>67:12</v>
      </c>
      <c r="C350" s="148">
        <f t="shared" si="112"/>
        <v>67</v>
      </c>
      <c r="D350" s="262">
        <f>'model (2)'!D350</f>
        <v>2</v>
      </c>
      <c r="E350" s="262">
        <f>'model (2)'!E350</f>
        <v>1</v>
      </c>
      <c r="F350" s="262">
        <f>'model (2)'!F350</f>
        <v>1</v>
      </c>
      <c r="G350" s="262">
        <f>'model (2)'!G350</f>
        <v>2</v>
      </c>
      <c r="H350" s="262">
        <f>'model (2)'!H350</f>
        <v>1</v>
      </c>
      <c r="I350" s="262">
        <f>'model (2)'!I350</f>
        <v>1</v>
      </c>
      <c r="J350" s="262">
        <f>'model (2)'!J350</f>
        <v>2</v>
      </c>
      <c r="K350" s="262">
        <f>'model (2)'!K350</f>
        <v>2</v>
      </c>
      <c r="L350" s="262">
        <f>'model (2)'!L350</f>
        <v>1</v>
      </c>
      <c r="M350" s="262">
        <f>'model (2)'!M350</f>
        <v>1</v>
      </c>
      <c r="N350" s="262">
        <f>'model (2)'!N350</f>
        <v>5</v>
      </c>
      <c r="O350" s="262">
        <f>'model (2)'!O350</f>
        <v>8</v>
      </c>
      <c r="P350" s="262">
        <f>'model (2)'!P350</f>
        <v>9</v>
      </c>
      <c r="Q350" s="262">
        <f>'model (2)'!Q350</f>
        <v>13</v>
      </c>
      <c r="R350" s="262">
        <f>'model (2)'!R350</f>
        <v>9</v>
      </c>
      <c r="S350" s="262">
        <f>'model (2)'!S350</f>
        <v>9</v>
      </c>
      <c r="T350" s="263"/>
      <c r="V350" s="2">
        <v>345</v>
      </c>
      <c r="W350" s="1" t="str">
        <f>X350&amp;":"&amp;COUNTIF($X$6:X350,X350)</f>
        <v>0:108</v>
      </c>
      <c r="X350" s="264">
        <f>Entry!U353</f>
        <v>0</v>
      </c>
      <c r="Y350" s="227">
        <f t="shared" si="113"/>
        <v>0</v>
      </c>
      <c r="Z350" s="227">
        <f t="shared" si="97"/>
        <v>0</v>
      </c>
      <c r="AA350" s="227">
        <f t="shared" si="98"/>
        <v>0</v>
      </c>
      <c r="AB350" s="227">
        <f t="shared" si="114"/>
        <v>0</v>
      </c>
      <c r="AC350" s="227">
        <f t="shared" si="99"/>
        <v>0</v>
      </c>
      <c r="AD350" s="227">
        <f t="shared" si="100"/>
        <v>0</v>
      </c>
      <c r="AE350" s="227">
        <f t="shared" si="101"/>
        <v>0</v>
      </c>
      <c r="AF350" s="227">
        <f t="shared" si="102"/>
        <v>0</v>
      </c>
      <c r="AG350" s="227">
        <f t="shared" si="103"/>
        <v>0</v>
      </c>
      <c r="AH350" s="227">
        <f t="shared" si="104"/>
        <v>0</v>
      </c>
      <c r="AI350" s="227">
        <f t="shared" si="105"/>
        <v>0</v>
      </c>
      <c r="AJ350" s="227">
        <f t="shared" si="106"/>
        <v>0</v>
      </c>
      <c r="AK350" s="227">
        <f t="shared" si="107"/>
        <v>0</v>
      </c>
      <c r="AL350" s="227">
        <f t="shared" si="108"/>
        <v>0</v>
      </c>
      <c r="AM350" s="227">
        <f t="shared" si="109"/>
        <v>0</v>
      </c>
      <c r="AN350" s="227">
        <f t="shared" si="110"/>
        <v>0</v>
      </c>
      <c r="AO350" s="261">
        <f t="shared" si="115"/>
        <v>0</v>
      </c>
    </row>
    <row r="351" spans="1:41" s="216" customFormat="1" ht="15.6">
      <c r="A351">
        <f t="shared" si="111"/>
        <v>77</v>
      </c>
      <c r="B351" s="191" t="str">
        <f>C351&amp;":"&amp;COUNTIF($C$6:C351,C351)</f>
        <v>77:14</v>
      </c>
      <c r="C351" s="148">
        <f t="shared" si="112"/>
        <v>77</v>
      </c>
      <c r="D351" s="262">
        <f>'model (2)'!D351</f>
        <v>1</v>
      </c>
      <c r="E351" s="262">
        <f>'model (2)'!E351</f>
        <v>1</v>
      </c>
      <c r="F351" s="262">
        <f>'model (2)'!F351</f>
        <v>2</v>
      </c>
      <c r="G351" s="262">
        <f>'model (2)'!G351</f>
        <v>1</v>
      </c>
      <c r="H351" s="262">
        <f>'model (2)'!H351</f>
        <v>1</v>
      </c>
      <c r="I351" s="262">
        <f>'model (2)'!I351</f>
        <v>1</v>
      </c>
      <c r="J351" s="262">
        <f>'model (2)'!J351</f>
        <v>1</v>
      </c>
      <c r="K351" s="262">
        <f>'model (2)'!K351</f>
        <v>1</v>
      </c>
      <c r="L351" s="262">
        <f>'model (2)'!L351</f>
        <v>2</v>
      </c>
      <c r="M351" s="262">
        <f>'model (2)'!M351</f>
        <v>2</v>
      </c>
      <c r="N351" s="262">
        <f>'model (2)'!N351</f>
        <v>6</v>
      </c>
      <c r="O351" s="262">
        <f>'model (2)'!O351</f>
        <v>14</v>
      </c>
      <c r="P351" s="262">
        <f>'model (2)'!P351</f>
        <v>8</v>
      </c>
      <c r="Q351" s="262">
        <f>'model (2)'!Q351</f>
        <v>10</v>
      </c>
      <c r="R351" s="262">
        <f>'model (2)'!R351</f>
        <v>13</v>
      </c>
      <c r="S351" s="262">
        <f>'model (2)'!S351</f>
        <v>13</v>
      </c>
      <c r="T351" s="263"/>
      <c r="V351" s="2">
        <v>346</v>
      </c>
      <c r="W351" s="1" t="str">
        <f>X351&amp;":"&amp;COUNTIF($X$6:X351,X351)</f>
        <v>0:109</v>
      </c>
      <c r="X351" s="264">
        <f>Entry!U354</f>
        <v>0</v>
      </c>
      <c r="Y351" s="227">
        <f t="shared" si="113"/>
        <v>0</v>
      </c>
      <c r="Z351" s="227">
        <f t="shared" si="97"/>
        <v>0</v>
      </c>
      <c r="AA351" s="227">
        <f t="shared" si="98"/>
        <v>0</v>
      </c>
      <c r="AB351" s="227">
        <f t="shared" si="114"/>
        <v>0</v>
      </c>
      <c r="AC351" s="227">
        <f t="shared" si="99"/>
        <v>0</v>
      </c>
      <c r="AD351" s="227">
        <f t="shared" si="100"/>
        <v>0</v>
      </c>
      <c r="AE351" s="227">
        <f t="shared" si="101"/>
        <v>0</v>
      </c>
      <c r="AF351" s="227">
        <f t="shared" si="102"/>
        <v>0</v>
      </c>
      <c r="AG351" s="227">
        <f t="shared" si="103"/>
        <v>0</v>
      </c>
      <c r="AH351" s="227">
        <f t="shared" si="104"/>
        <v>0</v>
      </c>
      <c r="AI351" s="227">
        <f t="shared" si="105"/>
        <v>0</v>
      </c>
      <c r="AJ351" s="227">
        <f t="shared" si="106"/>
        <v>0</v>
      </c>
      <c r="AK351" s="227">
        <f t="shared" si="107"/>
        <v>0</v>
      </c>
      <c r="AL351" s="227">
        <f t="shared" si="108"/>
        <v>0</v>
      </c>
      <c r="AM351" s="227">
        <f t="shared" si="109"/>
        <v>0</v>
      </c>
      <c r="AN351" s="227">
        <f t="shared" si="110"/>
        <v>0</v>
      </c>
      <c r="AO351" s="261">
        <f t="shared" si="115"/>
        <v>0</v>
      </c>
    </row>
    <row r="352" spans="1:41" s="216" customFormat="1" ht="15.6">
      <c r="A352">
        <f t="shared" si="111"/>
        <v>73</v>
      </c>
      <c r="B352" s="191" t="str">
        <f>C352&amp;":"&amp;COUNTIF($C$6:C352,C352)</f>
        <v>73:10</v>
      </c>
      <c r="C352" s="148">
        <f t="shared" si="112"/>
        <v>73</v>
      </c>
      <c r="D352" s="262">
        <f>'model (2)'!D352</f>
        <v>1</v>
      </c>
      <c r="E352" s="262">
        <f>'model (2)'!E352</f>
        <v>1</v>
      </c>
      <c r="F352" s="262">
        <f>'model (2)'!F352</f>
        <v>2</v>
      </c>
      <c r="G352" s="262">
        <f>'model (2)'!G352</f>
        <v>1</v>
      </c>
      <c r="H352" s="262">
        <f>'model (2)'!H352</f>
        <v>1</v>
      </c>
      <c r="I352" s="262">
        <f>'model (2)'!I352</f>
        <v>1</v>
      </c>
      <c r="J352" s="262">
        <f>'model (2)'!J352</f>
        <v>2</v>
      </c>
      <c r="K352" s="262">
        <f>'model (2)'!K352</f>
        <v>1</v>
      </c>
      <c r="L352" s="262">
        <f>'model (2)'!L352</f>
        <v>1</v>
      </c>
      <c r="M352" s="262">
        <f>'model (2)'!M352</f>
        <v>1</v>
      </c>
      <c r="N352" s="262">
        <f>'model (2)'!N352</f>
        <v>6</v>
      </c>
      <c r="O352" s="262">
        <f>'model (2)'!O352</f>
        <v>14</v>
      </c>
      <c r="P352" s="262">
        <f>'model (2)'!P352</f>
        <v>9</v>
      </c>
      <c r="Q352" s="262">
        <f>'model (2)'!Q352</f>
        <v>13</v>
      </c>
      <c r="R352" s="262">
        <f>'model (2)'!R352</f>
        <v>9</v>
      </c>
      <c r="S352" s="262">
        <f>'model (2)'!S352</f>
        <v>10</v>
      </c>
      <c r="T352" s="263"/>
      <c r="V352" s="2">
        <v>347</v>
      </c>
      <c r="W352" s="1" t="str">
        <f>X352&amp;":"&amp;COUNTIF($X$6:X352,X352)</f>
        <v>0:110</v>
      </c>
      <c r="X352" s="264">
        <f>Entry!U355</f>
        <v>0</v>
      </c>
      <c r="Y352" s="227">
        <f t="shared" si="113"/>
        <v>0</v>
      </c>
      <c r="Z352" s="227">
        <f t="shared" si="97"/>
        <v>0</v>
      </c>
      <c r="AA352" s="227">
        <f t="shared" si="98"/>
        <v>0</v>
      </c>
      <c r="AB352" s="227">
        <f t="shared" si="114"/>
        <v>0</v>
      </c>
      <c r="AC352" s="227">
        <f t="shared" si="99"/>
        <v>0</v>
      </c>
      <c r="AD352" s="227">
        <f t="shared" si="100"/>
        <v>0</v>
      </c>
      <c r="AE352" s="227">
        <f t="shared" si="101"/>
        <v>0</v>
      </c>
      <c r="AF352" s="227">
        <f t="shared" si="102"/>
        <v>0</v>
      </c>
      <c r="AG352" s="227">
        <f t="shared" si="103"/>
        <v>0</v>
      </c>
      <c r="AH352" s="227">
        <f t="shared" si="104"/>
        <v>0</v>
      </c>
      <c r="AI352" s="227">
        <f t="shared" si="105"/>
        <v>0</v>
      </c>
      <c r="AJ352" s="227">
        <f t="shared" si="106"/>
        <v>0</v>
      </c>
      <c r="AK352" s="227">
        <f t="shared" si="107"/>
        <v>0</v>
      </c>
      <c r="AL352" s="227">
        <f t="shared" si="108"/>
        <v>0</v>
      </c>
      <c r="AM352" s="227">
        <f t="shared" si="109"/>
        <v>0</v>
      </c>
      <c r="AN352" s="227">
        <f t="shared" si="110"/>
        <v>0</v>
      </c>
      <c r="AO352" s="261">
        <f t="shared" si="115"/>
        <v>0</v>
      </c>
    </row>
    <row r="353" spans="1:41" s="216" customFormat="1" ht="15.6">
      <c r="A353">
        <f t="shared" si="111"/>
        <v>51</v>
      </c>
      <c r="B353" s="191" t="str">
        <f>C353&amp;":"&amp;COUNTIF($C$6:C353,C353)</f>
        <v>51:5</v>
      </c>
      <c r="C353" s="148">
        <f t="shared" si="112"/>
        <v>51</v>
      </c>
      <c r="D353" s="262">
        <f>'model (2)'!D353</f>
        <v>2</v>
      </c>
      <c r="E353" s="262">
        <f>'model (2)'!E353</f>
        <v>2</v>
      </c>
      <c r="F353" s="262">
        <f>'model (2)'!F353</f>
        <v>2</v>
      </c>
      <c r="G353" s="262">
        <f>'model (2)'!G353</f>
        <v>1</v>
      </c>
      <c r="H353" s="262">
        <f>'model (2)'!H353</f>
        <v>1</v>
      </c>
      <c r="I353" s="262">
        <f>'model (2)'!I353</f>
        <v>1</v>
      </c>
      <c r="J353" s="262">
        <f>'model (2)'!J353</f>
        <v>1</v>
      </c>
      <c r="K353" s="262">
        <f>'model (2)'!K353</f>
        <v>1</v>
      </c>
      <c r="L353" s="262">
        <f>'model (2)'!L353</f>
        <v>2</v>
      </c>
      <c r="M353" s="262">
        <f>'model (2)'!M353</f>
        <v>2</v>
      </c>
      <c r="N353" s="262">
        <f>'model (2)'!N353</f>
        <v>3</v>
      </c>
      <c r="O353" s="262">
        <f>'model (2)'!O353</f>
        <v>5</v>
      </c>
      <c r="P353" s="262">
        <f>'model (2)'!P353</f>
        <v>3</v>
      </c>
      <c r="Q353" s="262">
        <f>'model (2)'!Q353</f>
        <v>10</v>
      </c>
      <c r="R353" s="262">
        <f>'model (2)'!R353</f>
        <v>1</v>
      </c>
      <c r="S353" s="262">
        <f>'model (2)'!S353</f>
        <v>14</v>
      </c>
      <c r="T353" s="263"/>
      <c r="V353" s="2">
        <v>348</v>
      </c>
      <c r="W353" s="1" t="str">
        <f>X353&amp;":"&amp;COUNTIF($X$6:X353,X353)</f>
        <v>0:111</v>
      </c>
      <c r="X353" s="264">
        <f>Entry!U356</f>
        <v>0</v>
      </c>
      <c r="Y353" s="227">
        <f t="shared" si="113"/>
        <v>0</v>
      </c>
      <c r="Z353" s="227">
        <f t="shared" si="97"/>
        <v>0</v>
      </c>
      <c r="AA353" s="227">
        <f t="shared" si="98"/>
        <v>0</v>
      </c>
      <c r="AB353" s="227">
        <f t="shared" si="114"/>
        <v>0</v>
      </c>
      <c r="AC353" s="227">
        <f t="shared" si="99"/>
        <v>0</v>
      </c>
      <c r="AD353" s="227">
        <f t="shared" si="100"/>
        <v>0</v>
      </c>
      <c r="AE353" s="227">
        <f t="shared" si="101"/>
        <v>0</v>
      </c>
      <c r="AF353" s="227">
        <f t="shared" si="102"/>
        <v>0</v>
      </c>
      <c r="AG353" s="227">
        <f t="shared" si="103"/>
        <v>0</v>
      </c>
      <c r="AH353" s="227">
        <f t="shared" si="104"/>
        <v>0</v>
      </c>
      <c r="AI353" s="227">
        <f t="shared" si="105"/>
        <v>0</v>
      </c>
      <c r="AJ353" s="227">
        <f t="shared" si="106"/>
        <v>0</v>
      </c>
      <c r="AK353" s="227">
        <f t="shared" si="107"/>
        <v>0</v>
      </c>
      <c r="AL353" s="227">
        <f t="shared" si="108"/>
        <v>0</v>
      </c>
      <c r="AM353" s="227">
        <f t="shared" si="109"/>
        <v>0</v>
      </c>
      <c r="AN353" s="227">
        <f t="shared" si="110"/>
        <v>0</v>
      </c>
      <c r="AO353" s="261">
        <f t="shared" si="115"/>
        <v>0</v>
      </c>
    </row>
    <row r="354" spans="1:41" s="216" customFormat="1" ht="15.6">
      <c r="A354">
        <f t="shared" si="111"/>
        <v>52</v>
      </c>
      <c r="B354" s="191" t="str">
        <f>C354&amp;":"&amp;COUNTIF($C$6:C354,C354)</f>
        <v>52:11</v>
      </c>
      <c r="C354" s="148">
        <f t="shared" si="112"/>
        <v>52</v>
      </c>
      <c r="D354" s="262">
        <f>'model (2)'!D354</f>
        <v>2</v>
      </c>
      <c r="E354" s="262">
        <f>'model (2)'!E354</f>
        <v>1</v>
      </c>
      <c r="F354" s="262">
        <f>'model (2)'!F354</f>
        <v>1</v>
      </c>
      <c r="G354" s="262">
        <f>'model (2)'!G354</f>
        <v>1</v>
      </c>
      <c r="H354" s="262">
        <f>'model (2)'!H354</f>
        <v>1</v>
      </c>
      <c r="I354" s="262">
        <f>'model (2)'!I354</f>
        <v>1</v>
      </c>
      <c r="J354" s="262">
        <f>'model (2)'!J354</f>
        <v>1</v>
      </c>
      <c r="K354" s="262">
        <f>'model (2)'!K354</f>
        <v>1</v>
      </c>
      <c r="L354" s="262">
        <f>'model (2)'!L354</f>
        <v>2</v>
      </c>
      <c r="M354" s="262">
        <f>'model (2)'!M354</f>
        <v>2</v>
      </c>
      <c r="N354" s="262">
        <f>'model (2)'!N354</f>
        <v>6</v>
      </c>
      <c r="O354" s="262">
        <f>'model (2)'!O354</f>
        <v>14</v>
      </c>
      <c r="P354" s="262">
        <f>'model (2)'!P354</f>
        <v>3</v>
      </c>
      <c r="Q354" s="262">
        <f>'model (2)'!Q354</f>
        <v>8</v>
      </c>
      <c r="R354" s="262">
        <f>'model (2)'!R354</f>
        <v>0</v>
      </c>
      <c r="S354" s="262">
        <f>'model (2)'!S354</f>
        <v>8</v>
      </c>
      <c r="T354" s="263"/>
      <c r="V354" s="2">
        <v>349</v>
      </c>
      <c r="W354" s="1" t="str">
        <f>X354&amp;":"&amp;COUNTIF($X$6:X354,X354)</f>
        <v>0:112</v>
      </c>
      <c r="X354" s="264">
        <f>Entry!U357</f>
        <v>0</v>
      </c>
      <c r="Y354" s="227">
        <f t="shared" si="113"/>
        <v>0</v>
      </c>
      <c r="Z354" s="227">
        <f t="shared" si="97"/>
        <v>0</v>
      </c>
      <c r="AA354" s="227">
        <f t="shared" si="98"/>
        <v>0</v>
      </c>
      <c r="AB354" s="227">
        <f t="shared" si="114"/>
        <v>0</v>
      </c>
      <c r="AC354" s="227">
        <f t="shared" si="99"/>
        <v>0</v>
      </c>
      <c r="AD354" s="227">
        <f t="shared" si="100"/>
        <v>0</v>
      </c>
      <c r="AE354" s="227">
        <f t="shared" si="101"/>
        <v>0</v>
      </c>
      <c r="AF354" s="227">
        <f t="shared" si="102"/>
        <v>0</v>
      </c>
      <c r="AG354" s="227">
        <f t="shared" si="103"/>
        <v>0</v>
      </c>
      <c r="AH354" s="227">
        <f t="shared" si="104"/>
        <v>0</v>
      </c>
      <c r="AI354" s="227">
        <f t="shared" si="105"/>
        <v>0</v>
      </c>
      <c r="AJ354" s="227">
        <f t="shared" si="106"/>
        <v>0</v>
      </c>
      <c r="AK354" s="227">
        <f t="shared" si="107"/>
        <v>0</v>
      </c>
      <c r="AL354" s="227">
        <f t="shared" si="108"/>
        <v>0</v>
      </c>
      <c r="AM354" s="227">
        <f t="shared" si="109"/>
        <v>0</v>
      </c>
      <c r="AN354" s="227">
        <f t="shared" si="110"/>
        <v>0</v>
      </c>
      <c r="AO354" s="261">
        <f t="shared" si="115"/>
        <v>0</v>
      </c>
    </row>
    <row r="355" spans="1:41" s="216" customFormat="1" ht="15.6">
      <c r="A355">
        <f t="shared" si="111"/>
        <v>71</v>
      </c>
      <c r="B355" s="191" t="str">
        <f>C355&amp;":"&amp;COUNTIF($C$6:C355,C355)</f>
        <v>71:12</v>
      </c>
      <c r="C355" s="148">
        <f t="shared" si="112"/>
        <v>71</v>
      </c>
      <c r="D355" s="262">
        <f>'model (2)'!D355</f>
        <v>2</v>
      </c>
      <c r="E355" s="262">
        <f>'model (2)'!E355</f>
        <v>1</v>
      </c>
      <c r="F355" s="262">
        <f>'model (2)'!F355</f>
        <v>1</v>
      </c>
      <c r="G355" s="262">
        <f>'model (2)'!G355</f>
        <v>1</v>
      </c>
      <c r="H355" s="262">
        <f>'model (2)'!H355</f>
        <v>2</v>
      </c>
      <c r="I355" s="262">
        <f>'model (2)'!I355</f>
        <v>2</v>
      </c>
      <c r="J355" s="262">
        <f>'model (2)'!J355</f>
        <v>1</v>
      </c>
      <c r="K355" s="262">
        <f>'model (2)'!K355</f>
        <v>1</v>
      </c>
      <c r="L355" s="262">
        <f>'model (2)'!L355</f>
        <v>2</v>
      </c>
      <c r="M355" s="262">
        <f>'model (2)'!M355</f>
        <v>1</v>
      </c>
      <c r="N355" s="262">
        <f>'model (2)'!N355</f>
        <v>8</v>
      </c>
      <c r="O355" s="262">
        <f>'model (2)'!O355</f>
        <v>14</v>
      </c>
      <c r="P355" s="262">
        <f>'model (2)'!P355</f>
        <v>8</v>
      </c>
      <c r="Q355" s="262">
        <f>'model (2)'!Q355</f>
        <v>10</v>
      </c>
      <c r="R355" s="262">
        <f>'model (2)'!R355</f>
        <v>10</v>
      </c>
      <c r="S355" s="262">
        <f>'model (2)'!S355</f>
        <v>7</v>
      </c>
      <c r="T355" s="263"/>
      <c r="V355" s="2">
        <v>350</v>
      </c>
      <c r="W355" s="1" t="str">
        <f>X355&amp;":"&amp;COUNTIF($X$6:X355,X355)</f>
        <v>0:113</v>
      </c>
      <c r="X355" s="264">
        <f>Entry!U358</f>
        <v>0</v>
      </c>
      <c r="Y355" s="227">
        <f t="shared" si="113"/>
        <v>0</v>
      </c>
      <c r="Z355" s="227">
        <f t="shared" si="97"/>
        <v>0</v>
      </c>
      <c r="AA355" s="227">
        <f t="shared" si="98"/>
        <v>0</v>
      </c>
      <c r="AB355" s="227">
        <f t="shared" si="114"/>
        <v>0</v>
      </c>
      <c r="AC355" s="227">
        <f t="shared" si="99"/>
        <v>0</v>
      </c>
      <c r="AD355" s="227">
        <f t="shared" si="100"/>
        <v>0</v>
      </c>
      <c r="AE355" s="227">
        <f t="shared" si="101"/>
        <v>0</v>
      </c>
      <c r="AF355" s="227">
        <f t="shared" si="102"/>
        <v>0</v>
      </c>
      <c r="AG355" s="227">
        <f t="shared" si="103"/>
        <v>0</v>
      </c>
      <c r="AH355" s="227">
        <f t="shared" si="104"/>
        <v>0</v>
      </c>
      <c r="AI355" s="227">
        <f t="shared" si="105"/>
        <v>0</v>
      </c>
      <c r="AJ355" s="227">
        <f t="shared" si="106"/>
        <v>0</v>
      </c>
      <c r="AK355" s="227">
        <f t="shared" si="107"/>
        <v>0</v>
      </c>
      <c r="AL355" s="227">
        <f t="shared" si="108"/>
        <v>0</v>
      </c>
      <c r="AM355" s="227">
        <f t="shared" si="109"/>
        <v>0</v>
      </c>
      <c r="AN355" s="227">
        <f t="shared" si="110"/>
        <v>0</v>
      </c>
      <c r="AO355" s="261">
        <f t="shared" si="115"/>
        <v>0</v>
      </c>
    </row>
    <row r="356" spans="1:41" s="216" customFormat="1" ht="15.6">
      <c r="A356">
        <f t="shared" si="111"/>
        <v>77</v>
      </c>
      <c r="B356" s="191" t="str">
        <f>C356&amp;":"&amp;COUNTIF($C$6:C356,C356)</f>
        <v>77:15</v>
      </c>
      <c r="C356" s="148">
        <f t="shared" si="112"/>
        <v>77</v>
      </c>
      <c r="D356" s="262">
        <f>'model (2)'!D356</f>
        <v>1</v>
      </c>
      <c r="E356" s="262">
        <f>'model (2)'!E356</f>
        <v>1</v>
      </c>
      <c r="F356" s="262">
        <f>'model (2)'!F356</f>
        <v>2</v>
      </c>
      <c r="G356" s="262">
        <f>'model (2)'!G356</f>
        <v>1</v>
      </c>
      <c r="H356" s="262">
        <f>'model (2)'!H356</f>
        <v>1</v>
      </c>
      <c r="I356" s="262">
        <f>'model (2)'!I356</f>
        <v>1</v>
      </c>
      <c r="J356" s="262">
        <f>'model (2)'!J356</f>
        <v>2</v>
      </c>
      <c r="K356" s="262">
        <f>'model (2)'!K356</f>
        <v>2</v>
      </c>
      <c r="L356" s="262">
        <f>'model (2)'!L356</f>
        <v>2</v>
      </c>
      <c r="M356" s="262">
        <f>'model (2)'!M356</f>
        <v>1</v>
      </c>
      <c r="N356" s="262">
        <f>'model (2)'!N356</f>
        <v>7</v>
      </c>
      <c r="O356" s="262">
        <f>'model (2)'!O356</f>
        <v>13</v>
      </c>
      <c r="P356" s="262">
        <f>'model (2)'!P356</f>
        <v>13</v>
      </c>
      <c r="Q356" s="262">
        <f>'model (2)'!Q356</f>
        <v>9</v>
      </c>
      <c r="R356" s="262">
        <f>'model (2)'!R356</f>
        <v>7</v>
      </c>
      <c r="S356" s="262">
        <f>'model (2)'!S356</f>
        <v>14</v>
      </c>
      <c r="T356" s="263"/>
      <c r="V356" s="2">
        <v>351</v>
      </c>
      <c r="W356" s="1" t="str">
        <f>X356&amp;":"&amp;COUNTIF($X$6:X356,X356)</f>
        <v>0:114</v>
      </c>
      <c r="X356" s="264">
        <f>Entry!U359</f>
        <v>0</v>
      </c>
      <c r="Y356" s="227">
        <f t="shared" si="113"/>
        <v>0</v>
      </c>
      <c r="Z356" s="227">
        <f t="shared" si="97"/>
        <v>0</v>
      </c>
      <c r="AA356" s="227">
        <f t="shared" si="98"/>
        <v>0</v>
      </c>
      <c r="AB356" s="227">
        <f t="shared" si="114"/>
        <v>0</v>
      </c>
      <c r="AC356" s="227">
        <f t="shared" si="99"/>
        <v>0</v>
      </c>
      <c r="AD356" s="227">
        <f t="shared" si="100"/>
        <v>0</v>
      </c>
      <c r="AE356" s="227">
        <f t="shared" si="101"/>
        <v>0</v>
      </c>
      <c r="AF356" s="227">
        <f t="shared" si="102"/>
        <v>0</v>
      </c>
      <c r="AG356" s="227">
        <f t="shared" si="103"/>
        <v>0</v>
      </c>
      <c r="AH356" s="227">
        <f t="shared" si="104"/>
        <v>0</v>
      </c>
      <c r="AI356" s="227">
        <f t="shared" si="105"/>
        <v>0</v>
      </c>
      <c r="AJ356" s="227">
        <f t="shared" si="106"/>
        <v>0</v>
      </c>
      <c r="AK356" s="227">
        <f t="shared" si="107"/>
        <v>0</v>
      </c>
      <c r="AL356" s="227">
        <f t="shared" si="108"/>
        <v>0</v>
      </c>
      <c r="AM356" s="227">
        <f t="shared" si="109"/>
        <v>0</v>
      </c>
      <c r="AN356" s="227">
        <f t="shared" si="110"/>
        <v>0</v>
      </c>
      <c r="AO356" s="261">
        <f t="shared" si="115"/>
        <v>0</v>
      </c>
    </row>
    <row r="357" spans="1:41" s="216" customFormat="1" ht="15.6">
      <c r="A357">
        <f t="shared" si="111"/>
        <v>82</v>
      </c>
      <c r="B357" s="191" t="str">
        <f>C357&amp;":"&amp;COUNTIF($C$6:C357,C357)</f>
        <v>82:3</v>
      </c>
      <c r="C357" s="148">
        <f t="shared" si="112"/>
        <v>82</v>
      </c>
      <c r="D357" s="262">
        <f>'model (2)'!D357</f>
        <v>1</v>
      </c>
      <c r="E357" s="262">
        <f>'model (2)'!E357</f>
        <v>1</v>
      </c>
      <c r="F357" s="262">
        <f>'model (2)'!F357</f>
        <v>1</v>
      </c>
      <c r="G357" s="262">
        <f>'model (2)'!G357</f>
        <v>1</v>
      </c>
      <c r="H357" s="262">
        <f>'model (2)'!H357</f>
        <v>1</v>
      </c>
      <c r="I357" s="262">
        <f>'model (2)'!I357</f>
        <v>1</v>
      </c>
      <c r="J357" s="262">
        <f>'model (2)'!J357</f>
        <v>2</v>
      </c>
      <c r="K357" s="262">
        <f>'model (2)'!K357</f>
        <v>2</v>
      </c>
      <c r="L357" s="262">
        <f>'model (2)'!L357</f>
        <v>2</v>
      </c>
      <c r="M357" s="262">
        <f>'model (2)'!M357</f>
        <v>1</v>
      </c>
      <c r="N357" s="262">
        <f>'model (2)'!N357</f>
        <v>10</v>
      </c>
      <c r="O357" s="262">
        <f>'model (2)'!O357</f>
        <v>14</v>
      </c>
      <c r="P357" s="262">
        <f>'model (2)'!P357</f>
        <v>11</v>
      </c>
      <c r="Q357" s="262">
        <f>'model (2)'!Q357</f>
        <v>13</v>
      </c>
      <c r="R357" s="262">
        <f>'model (2)'!R357</f>
        <v>14</v>
      </c>
      <c r="S357" s="262">
        <f>'model (2)'!S357</f>
        <v>7</v>
      </c>
      <c r="T357" s="263"/>
      <c r="V357" s="2">
        <v>352</v>
      </c>
      <c r="W357" s="1" t="str">
        <f>X357&amp;":"&amp;COUNTIF($X$6:X357,X357)</f>
        <v>0:115</v>
      </c>
      <c r="X357" s="264">
        <f>Entry!U360</f>
        <v>0</v>
      </c>
      <c r="Y357" s="227">
        <f t="shared" si="113"/>
        <v>0</v>
      </c>
      <c r="Z357" s="227">
        <f t="shared" si="97"/>
        <v>0</v>
      </c>
      <c r="AA357" s="227">
        <f t="shared" si="98"/>
        <v>0</v>
      </c>
      <c r="AB357" s="227">
        <f t="shared" si="114"/>
        <v>0</v>
      </c>
      <c r="AC357" s="227">
        <f t="shared" si="99"/>
        <v>0</v>
      </c>
      <c r="AD357" s="227">
        <f t="shared" si="100"/>
        <v>0</v>
      </c>
      <c r="AE357" s="227">
        <f t="shared" si="101"/>
        <v>0</v>
      </c>
      <c r="AF357" s="227">
        <f t="shared" si="102"/>
        <v>0</v>
      </c>
      <c r="AG357" s="227">
        <f t="shared" si="103"/>
        <v>0</v>
      </c>
      <c r="AH357" s="227">
        <f t="shared" si="104"/>
        <v>0</v>
      </c>
      <c r="AI357" s="227">
        <f t="shared" si="105"/>
        <v>0</v>
      </c>
      <c r="AJ357" s="227">
        <f t="shared" si="106"/>
        <v>0</v>
      </c>
      <c r="AK357" s="227">
        <f t="shared" si="107"/>
        <v>0</v>
      </c>
      <c r="AL357" s="227">
        <f t="shared" si="108"/>
        <v>0</v>
      </c>
      <c r="AM357" s="227">
        <f t="shared" si="109"/>
        <v>0</v>
      </c>
      <c r="AN357" s="227">
        <f t="shared" si="110"/>
        <v>0</v>
      </c>
      <c r="AO357" s="261">
        <f t="shared" si="115"/>
        <v>0</v>
      </c>
    </row>
    <row r="358" spans="1:41" s="216" customFormat="1" ht="15.6">
      <c r="A358">
        <f t="shared" si="111"/>
        <v>60</v>
      </c>
      <c r="B358" s="191" t="str">
        <f>C358&amp;":"&amp;COUNTIF($C$6:C358,C358)</f>
        <v>60:7</v>
      </c>
      <c r="C358" s="148">
        <f t="shared" si="112"/>
        <v>60</v>
      </c>
      <c r="D358" s="262">
        <f>'model (2)'!D358</f>
        <v>1</v>
      </c>
      <c r="E358" s="262">
        <f>'model (2)'!E358</f>
        <v>2</v>
      </c>
      <c r="F358" s="262">
        <f>'model (2)'!F358</f>
        <v>1</v>
      </c>
      <c r="G358" s="262">
        <f>'model (2)'!G358</f>
        <v>2</v>
      </c>
      <c r="H358" s="262">
        <f>'model (2)'!H358</f>
        <v>1</v>
      </c>
      <c r="I358" s="262">
        <f>'model (2)'!I358</f>
        <v>2</v>
      </c>
      <c r="J358" s="262">
        <f>'model (2)'!J358</f>
        <v>1</v>
      </c>
      <c r="K358" s="262">
        <f>'model (2)'!K358</f>
        <v>2</v>
      </c>
      <c r="L358" s="262">
        <f>'model (2)'!L358</f>
        <v>2</v>
      </c>
      <c r="M358" s="262">
        <f>'model (2)'!M358</f>
        <v>1</v>
      </c>
      <c r="N358" s="262">
        <f>'model (2)'!N358</f>
        <v>7</v>
      </c>
      <c r="O358" s="262">
        <f>'model (2)'!O358</f>
        <v>0</v>
      </c>
      <c r="P358" s="262">
        <f>'model (2)'!P358</f>
        <v>8</v>
      </c>
      <c r="Q358" s="262">
        <f>'model (2)'!Q358</f>
        <v>10</v>
      </c>
      <c r="R358" s="262">
        <f>'model (2)'!R358</f>
        <v>14</v>
      </c>
      <c r="S358" s="262">
        <f>'model (2)'!S358</f>
        <v>6</v>
      </c>
      <c r="T358" s="263"/>
      <c r="V358" s="2">
        <v>353</v>
      </c>
      <c r="W358" s="1"/>
      <c r="X358" s="264">
        <f>Entry!U361</f>
        <v>0</v>
      </c>
      <c r="Y358" s="227">
        <f t="shared" si="113"/>
        <v>0</v>
      </c>
      <c r="Z358" s="227">
        <f t="shared" si="97"/>
        <v>0</v>
      </c>
      <c r="AA358" s="227">
        <f t="shared" si="98"/>
        <v>0</v>
      </c>
      <c r="AB358" s="227">
        <f t="shared" si="114"/>
        <v>0</v>
      </c>
      <c r="AC358" s="227">
        <f t="shared" si="99"/>
        <v>0</v>
      </c>
      <c r="AD358" s="227">
        <f t="shared" si="100"/>
        <v>0</v>
      </c>
      <c r="AE358" s="227">
        <f t="shared" si="101"/>
        <v>0</v>
      </c>
      <c r="AF358" s="227">
        <f t="shared" si="102"/>
        <v>0</v>
      </c>
      <c r="AG358" s="227">
        <f t="shared" si="103"/>
        <v>0</v>
      </c>
      <c r="AH358" s="227">
        <f t="shared" si="104"/>
        <v>0</v>
      </c>
      <c r="AI358" s="227">
        <f t="shared" si="105"/>
        <v>0</v>
      </c>
      <c r="AJ358" s="227">
        <f t="shared" si="106"/>
        <v>0</v>
      </c>
      <c r="AK358" s="227">
        <f t="shared" si="107"/>
        <v>0</v>
      </c>
      <c r="AL358" s="227">
        <f t="shared" si="108"/>
        <v>0</v>
      </c>
      <c r="AM358" s="227">
        <f t="shared" si="109"/>
        <v>0</v>
      </c>
      <c r="AN358" s="227">
        <f t="shared" si="110"/>
        <v>0</v>
      </c>
      <c r="AO358" s="261">
        <f t="shared" si="115"/>
        <v>0</v>
      </c>
    </row>
    <row r="359" spans="1:41" s="216" customFormat="1" ht="15.6">
      <c r="A359">
        <f t="shared" si="111"/>
        <v>44</v>
      </c>
      <c r="B359" s="191" t="str">
        <f>C359&amp;":"&amp;COUNTIF($C$6:C359,C359)</f>
        <v>44:5</v>
      </c>
      <c r="C359" s="148">
        <f t="shared" si="112"/>
        <v>44</v>
      </c>
      <c r="D359" s="262">
        <f>'model (2)'!D359</f>
        <v>1</v>
      </c>
      <c r="E359" s="262">
        <f>'model (2)'!E359</f>
        <v>2</v>
      </c>
      <c r="F359" s="262">
        <f>'model (2)'!F359</f>
        <v>1</v>
      </c>
      <c r="G359" s="262">
        <f>'model (2)'!G359</f>
        <v>1</v>
      </c>
      <c r="H359" s="262">
        <f>'model (2)'!H359</f>
        <v>1</v>
      </c>
      <c r="I359" s="262">
        <f>'model (2)'!I359</f>
        <v>1</v>
      </c>
      <c r="J359" s="262">
        <f>'model (2)'!J359</f>
        <v>1</v>
      </c>
      <c r="K359" s="262">
        <f>'model (2)'!K359</f>
        <v>2</v>
      </c>
      <c r="L359" s="262">
        <f>'model (2)'!L359</f>
        <v>2</v>
      </c>
      <c r="M359" s="262">
        <f>'model (2)'!M359</f>
        <v>1</v>
      </c>
      <c r="N359" s="262">
        <f>'model (2)'!N359</f>
        <v>0</v>
      </c>
      <c r="O359" s="262">
        <f>'model (2)'!O359</f>
        <v>4</v>
      </c>
      <c r="P359" s="262">
        <f>'model (2)'!P359</f>
        <v>2</v>
      </c>
      <c r="Q359" s="262">
        <f>'model (2)'!Q359</f>
        <v>13</v>
      </c>
      <c r="R359" s="262">
        <f>'model (2)'!R359</f>
        <v>11</v>
      </c>
      <c r="S359" s="262">
        <f>'model (2)'!S359</f>
        <v>1</v>
      </c>
      <c r="T359" s="263"/>
      <c r="V359" s="2">
        <v>354</v>
      </c>
      <c r="W359" s="1" t="str">
        <f>X359&amp;":"&amp;COUNTIF($X$6:X359,X359)</f>
        <v>0:117</v>
      </c>
      <c r="X359" s="264">
        <f>Entry!U362</f>
        <v>0</v>
      </c>
      <c r="Y359" s="227">
        <f t="shared" si="113"/>
        <v>0</v>
      </c>
      <c r="Z359" s="227">
        <f t="shared" si="97"/>
        <v>0</v>
      </c>
      <c r="AA359" s="227">
        <f t="shared" si="98"/>
        <v>0</v>
      </c>
      <c r="AB359" s="227">
        <f t="shared" si="114"/>
        <v>0</v>
      </c>
      <c r="AC359" s="227">
        <f t="shared" si="99"/>
        <v>0</v>
      </c>
      <c r="AD359" s="227">
        <f t="shared" si="100"/>
        <v>0</v>
      </c>
      <c r="AE359" s="227">
        <f t="shared" si="101"/>
        <v>0</v>
      </c>
      <c r="AF359" s="227">
        <f t="shared" si="102"/>
        <v>0</v>
      </c>
      <c r="AG359" s="227">
        <f t="shared" si="103"/>
        <v>0</v>
      </c>
      <c r="AH359" s="227">
        <f t="shared" si="104"/>
        <v>0</v>
      </c>
      <c r="AI359" s="227">
        <f t="shared" si="105"/>
        <v>0</v>
      </c>
      <c r="AJ359" s="227">
        <f t="shared" si="106"/>
        <v>0</v>
      </c>
      <c r="AK359" s="227">
        <f t="shared" si="107"/>
        <v>0</v>
      </c>
      <c r="AL359" s="227">
        <f t="shared" si="108"/>
        <v>0</v>
      </c>
      <c r="AM359" s="227">
        <f t="shared" si="109"/>
        <v>0</v>
      </c>
      <c r="AN359" s="227">
        <f t="shared" si="110"/>
        <v>0</v>
      </c>
      <c r="AO359" s="261">
        <f t="shared" si="115"/>
        <v>0</v>
      </c>
    </row>
    <row r="360" spans="1:41" s="216" customFormat="1" ht="15.6">
      <c r="A360">
        <f t="shared" si="111"/>
        <v>76</v>
      </c>
      <c r="B360" s="191" t="str">
        <f>C360&amp;":"&amp;COUNTIF($C$6:C360,C360)</f>
        <v>76:12</v>
      </c>
      <c r="C360" s="148">
        <f t="shared" si="112"/>
        <v>76</v>
      </c>
      <c r="D360" s="262">
        <f>'model (2)'!D360</f>
        <v>2</v>
      </c>
      <c r="E360" s="262">
        <f>'model (2)'!E360</f>
        <v>2</v>
      </c>
      <c r="F360" s="262">
        <f>'model (2)'!F360</f>
        <v>1</v>
      </c>
      <c r="G360" s="262">
        <f>'model (2)'!G360</f>
        <v>1</v>
      </c>
      <c r="H360" s="262">
        <f>'model (2)'!H360</f>
        <v>2</v>
      </c>
      <c r="I360" s="262">
        <f>'model (2)'!I360</f>
        <v>2</v>
      </c>
      <c r="J360" s="262">
        <f>'model (2)'!J360</f>
        <v>2</v>
      </c>
      <c r="K360" s="262">
        <f>'model (2)'!K360</f>
        <v>1</v>
      </c>
      <c r="L360" s="262">
        <f>'model (2)'!L360</f>
        <v>2</v>
      </c>
      <c r="M360" s="262">
        <f>'model (2)'!M360</f>
        <v>2</v>
      </c>
      <c r="N360" s="262">
        <f>'model (2)'!N360</f>
        <v>7</v>
      </c>
      <c r="O360" s="262">
        <f>'model (2)'!O360</f>
        <v>12</v>
      </c>
      <c r="P360" s="262">
        <f>'model (2)'!P360</f>
        <v>10</v>
      </c>
      <c r="Q360" s="262">
        <f>'model (2)'!Q360</f>
        <v>7</v>
      </c>
      <c r="R360" s="262">
        <f>'model (2)'!R360</f>
        <v>14</v>
      </c>
      <c r="S360" s="262">
        <f>'model (2)'!S360</f>
        <v>9</v>
      </c>
      <c r="T360" s="263"/>
      <c r="V360" s="2">
        <v>355</v>
      </c>
      <c r="W360" s="1" t="str">
        <f>X360&amp;":"&amp;COUNTIF($X$6:X360,X360)</f>
        <v>0:118</v>
      </c>
      <c r="X360" s="264">
        <f>Entry!U363</f>
        <v>0</v>
      </c>
      <c r="Y360" s="227">
        <f t="shared" si="113"/>
        <v>0</v>
      </c>
      <c r="Z360" s="227">
        <f t="shared" si="97"/>
        <v>0</v>
      </c>
      <c r="AA360" s="227">
        <f t="shared" si="98"/>
        <v>0</v>
      </c>
      <c r="AB360" s="227">
        <f t="shared" si="114"/>
        <v>0</v>
      </c>
      <c r="AC360" s="227">
        <f t="shared" si="99"/>
        <v>0</v>
      </c>
      <c r="AD360" s="227">
        <f t="shared" si="100"/>
        <v>0</v>
      </c>
      <c r="AE360" s="227">
        <f t="shared" si="101"/>
        <v>0</v>
      </c>
      <c r="AF360" s="227">
        <f t="shared" si="102"/>
        <v>0</v>
      </c>
      <c r="AG360" s="227">
        <f t="shared" si="103"/>
        <v>0</v>
      </c>
      <c r="AH360" s="227">
        <f t="shared" si="104"/>
        <v>0</v>
      </c>
      <c r="AI360" s="227">
        <f t="shared" si="105"/>
        <v>0</v>
      </c>
      <c r="AJ360" s="227">
        <f t="shared" si="106"/>
        <v>0</v>
      </c>
      <c r="AK360" s="227">
        <f t="shared" si="107"/>
        <v>0</v>
      </c>
      <c r="AL360" s="227">
        <f t="shared" si="108"/>
        <v>0</v>
      </c>
      <c r="AM360" s="227">
        <f t="shared" si="109"/>
        <v>0</v>
      </c>
      <c r="AN360" s="227">
        <f t="shared" si="110"/>
        <v>0</v>
      </c>
      <c r="AO360" s="261">
        <f t="shared" si="115"/>
        <v>0</v>
      </c>
    </row>
    <row r="361" spans="1:41" s="216" customFormat="1" ht="15.6">
      <c r="A361">
        <f t="shared" si="111"/>
        <v>74</v>
      </c>
      <c r="B361" s="191" t="str">
        <f>C361&amp;":"&amp;COUNTIF($C$6:C361,C361)</f>
        <v>74:11</v>
      </c>
      <c r="C361" s="148">
        <f t="shared" si="112"/>
        <v>74</v>
      </c>
      <c r="D361" s="262">
        <f>'model (2)'!D361</f>
        <v>1</v>
      </c>
      <c r="E361" s="262">
        <f>'model (2)'!E361</f>
        <v>1</v>
      </c>
      <c r="F361" s="262">
        <f>'model (2)'!F361</f>
        <v>1</v>
      </c>
      <c r="G361" s="262">
        <f>'model (2)'!G361</f>
        <v>1</v>
      </c>
      <c r="H361" s="262">
        <f>'model (2)'!H361</f>
        <v>1</v>
      </c>
      <c r="I361" s="262">
        <f>'model (2)'!I361</f>
        <v>1</v>
      </c>
      <c r="J361" s="262">
        <f>'model (2)'!J361</f>
        <v>1</v>
      </c>
      <c r="K361" s="262">
        <f>'model (2)'!K361</f>
        <v>2</v>
      </c>
      <c r="L361" s="262">
        <f>'model (2)'!L361</f>
        <v>1</v>
      </c>
      <c r="M361" s="262">
        <f>'model (2)'!M361</f>
        <v>1</v>
      </c>
      <c r="N361" s="262">
        <f>'model (2)'!N361</f>
        <v>6</v>
      </c>
      <c r="O361" s="262">
        <f>'model (2)'!O361</f>
        <v>11</v>
      </c>
      <c r="P361" s="262">
        <f>'model (2)'!P361</f>
        <v>13</v>
      </c>
      <c r="Q361" s="262">
        <f>'model (2)'!Q361</f>
        <v>14</v>
      </c>
      <c r="R361" s="262">
        <f>'model (2)'!R361</f>
        <v>11</v>
      </c>
      <c r="S361" s="262">
        <f>'model (2)'!S361</f>
        <v>8</v>
      </c>
      <c r="T361" s="263"/>
      <c r="V361" s="2">
        <v>356</v>
      </c>
      <c r="W361" s="1" t="str">
        <f>X361&amp;":"&amp;COUNTIF($X$6:X361,X361)</f>
        <v>0:119</v>
      </c>
      <c r="X361" s="264">
        <f>Entry!U364</f>
        <v>0</v>
      </c>
      <c r="Y361" s="227">
        <f t="shared" si="113"/>
        <v>0</v>
      </c>
      <c r="Z361" s="227">
        <f t="shared" si="97"/>
        <v>0</v>
      </c>
      <c r="AA361" s="227">
        <f t="shared" si="98"/>
        <v>0</v>
      </c>
      <c r="AB361" s="227">
        <f t="shared" si="114"/>
        <v>0</v>
      </c>
      <c r="AC361" s="227">
        <f t="shared" si="99"/>
        <v>0</v>
      </c>
      <c r="AD361" s="227">
        <f t="shared" si="100"/>
        <v>0</v>
      </c>
      <c r="AE361" s="227">
        <f t="shared" si="101"/>
        <v>0</v>
      </c>
      <c r="AF361" s="227">
        <f t="shared" si="102"/>
        <v>0</v>
      </c>
      <c r="AG361" s="227">
        <f t="shared" si="103"/>
        <v>0</v>
      </c>
      <c r="AH361" s="227">
        <f t="shared" si="104"/>
        <v>0</v>
      </c>
      <c r="AI361" s="227">
        <f t="shared" si="105"/>
        <v>0</v>
      </c>
      <c r="AJ361" s="227">
        <f t="shared" si="106"/>
        <v>0</v>
      </c>
      <c r="AK361" s="227">
        <f t="shared" si="107"/>
        <v>0</v>
      </c>
      <c r="AL361" s="227">
        <f t="shared" si="108"/>
        <v>0</v>
      </c>
      <c r="AM361" s="227">
        <f t="shared" si="109"/>
        <v>0</v>
      </c>
      <c r="AN361" s="227">
        <f t="shared" si="110"/>
        <v>0</v>
      </c>
      <c r="AO361" s="261">
        <f t="shared" si="115"/>
        <v>0</v>
      </c>
    </row>
    <row r="362" spans="1:41" s="216" customFormat="1" ht="15.6">
      <c r="A362">
        <f t="shared" si="111"/>
        <v>73</v>
      </c>
      <c r="B362" s="191" t="str">
        <f>C362&amp;":"&amp;COUNTIF($C$6:C362,C362)</f>
        <v>73:11</v>
      </c>
      <c r="C362" s="148">
        <f t="shared" si="112"/>
        <v>73</v>
      </c>
      <c r="D362" s="262">
        <f>'model (2)'!D362</f>
        <v>1</v>
      </c>
      <c r="E362" s="262">
        <f>'model (2)'!E362</f>
        <v>1</v>
      </c>
      <c r="F362" s="262">
        <f>'model (2)'!F362</f>
        <v>2</v>
      </c>
      <c r="G362" s="262">
        <f>'model (2)'!G362</f>
        <v>1</v>
      </c>
      <c r="H362" s="262">
        <f>'model (2)'!H362</f>
        <v>1</v>
      </c>
      <c r="I362" s="262">
        <f>'model (2)'!I362</f>
        <v>1</v>
      </c>
      <c r="J362" s="262">
        <f>'model (2)'!J362</f>
        <v>2</v>
      </c>
      <c r="K362" s="262">
        <f>'model (2)'!K362</f>
        <v>2</v>
      </c>
      <c r="L362" s="262">
        <f>'model (2)'!L362</f>
        <v>2</v>
      </c>
      <c r="M362" s="262">
        <f>'model (2)'!M362</f>
        <v>2</v>
      </c>
      <c r="N362" s="262">
        <f>'model (2)'!N362</f>
        <v>9</v>
      </c>
      <c r="O362" s="262">
        <f>'model (2)'!O362</f>
        <v>12</v>
      </c>
      <c r="P362" s="262">
        <f>'model (2)'!P362</f>
        <v>10</v>
      </c>
      <c r="Q362" s="262">
        <f>'model (2)'!Q362</f>
        <v>8</v>
      </c>
      <c r="R362" s="262">
        <f>'model (2)'!R362</f>
        <v>10</v>
      </c>
      <c r="S362" s="262">
        <f>'model (2)'!S362</f>
        <v>9</v>
      </c>
      <c r="T362" s="263"/>
      <c r="V362" s="2">
        <v>357</v>
      </c>
      <c r="W362" s="1" t="str">
        <f>X362&amp;":"&amp;COUNTIF($X$6:X362,X362)</f>
        <v>0:120</v>
      </c>
      <c r="X362" s="264">
        <f>Entry!U365</f>
        <v>0</v>
      </c>
      <c r="Y362" s="227">
        <f t="shared" si="113"/>
        <v>0</v>
      </c>
      <c r="Z362" s="227">
        <f t="shared" si="97"/>
        <v>0</v>
      </c>
      <c r="AA362" s="227">
        <f t="shared" si="98"/>
        <v>0</v>
      </c>
      <c r="AB362" s="227">
        <f t="shared" si="114"/>
        <v>0</v>
      </c>
      <c r="AC362" s="227">
        <f t="shared" si="99"/>
        <v>0</v>
      </c>
      <c r="AD362" s="227">
        <f t="shared" si="100"/>
        <v>0</v>
      </c>
      <c r="AE362" s="227">
        <f t="shared" si="101"/>
        <v>0</v>
      </c>
      <c r="AF362" s="227">
        <f t="shared" si="102"/>
        <v>0</v>
      </c>
      <c r="AG362" s="227">
        <f t="shared" si="103"/>
        <v>0</v>
      </c>
      <c r="AH362" s="227">
        <f t="shared" si="104"/>
        <v>0</v>
      </c>
      <c r="AI362" s="227">
        <f t="shared" si="105"/>
        <v>0</v>
      </c>
      <c r="AJ362" s="227">
        <f t="shared" si="106"/>
        <v>0</v>
      </c>
      <c r="AK362" s="227">
        <f t="shared" si="107"/>
        <v>0</v>
      </c>
      <c r="AL362" s="227">
        <f t="shared" si="108"/>
        <v>0</v>
      </c>
      <c r="AM362" s="227">
        <f t="shared" si="109"/>
        <v>0</v>
      </c>
      <c r="AN362" s="227">
        <f t="shared" si="110"/>
        <v>0</v>
      </c>
      <c r="AO362" s="261">
        <f t="shared" si="115"/>
        <v>0</v>
      </c>
    </row>
    <row r="363" spans="1:41" s="216" customFormat="1" ht="15.6">
      <c r="A363">
        <f t="shared" si="111"/>
        <v>78</v>
      </c>
      <c r="B363" s="191" t="str">
        <f>C363&amp;":"&amp;COUNTIF($C$6:C363,C363)</f>
        <v>78:5</v>
      </c>
      <c r="C363" s="148">
        <f t="shared" si="112"/>
        <v>78</v>
      </c>
      <c r="D363" s="262">
        <f>'model (2)'!D363</f>
        <v>2</v>
      </c>
      <c r="E363" s="262">
        <f>'model (2)'!E363</f>
        <v>1</v>
      </c>
      <c r="F363" s="262">
        <f>'model (2)'!F363</f>
        <v>2</v>
      </c>
      <c r="G363" s="262">
        <f>'model (2)'!G363</f>
        <v>1</v>
      </c>
      <c r="H363" s="262">
        <f>'model (2)'!H363</f>
        <v>1</v>
      </c>
      <c r="I363" s="262">
        <f>'model (2)'!I363</f>
        <v>2</v>
      </c>
      <c r="J363" s="262">
        <f>'model (2)'!J363</f>
        <v>2</v>
      </c>
      <c r="K363" s="262">
        <f>'model (2)'!K363</f>
        <v>2</v>
      </c>
      <c r="L363" s="262">
        <f>'model (2)'!L363</f>
        <v>1</v>
      </c>
      <c r="M363" s="262">
        <f>'model (2)'!M363</f>
        <v>1</v>
      </c>
      <c r="N363" s="262">
        <f>'model (2)'!N363</f>
        <v>10</v>
      </c>
      <c r="O363" s="262">
        <f>'model (2)'!O363</f>
        <v>11</v>
      </c>
      <c r="P363" s="262">
        <f>'model (2)'!P363</f>
        <v>12</v>
      </c>
      <c r="Q363" s="262">
        <f>'model (2)'!Q363</f>
        <v>14</v>
      </c>
      <c r="R363" s="262">
        <f>'model (2)'!R363</f>
        <v>10</v>
      </c>
      <c r="S363" s="262">
        <f>'model (2)'!S363</f>
        <v>6</v>
      </c>
      <c r="T363" s="263"/>
      <c r="V363" s="2">
        <v>358</v>
      </c>
      <c r="W363" s="1" t="str">
        <f>X363&amp;":"&amp;COUNTIF($X$6:X363,X363)</f>
        <v>0:121</v>
      </c>
      <c r="X363" s="264">
        <f>Entry!U366</f>
        <v>0</v>
      </c>
      <c r="Y363" s="227">
        <f t="shared" si="113"/>
        <v>0</v>
      </c>
      <c r="Z363" s="227">
        <f t="shared" si="97"/>
        <v>0</v>
      </c>
      <c r="AA363" s="227">
        <f t="shared" si="98"/>
        <v>0</v>
      </c>
      <c r="AB363" s="227">
        <f t="shared" si="114"/>
        <v>0</v>
      </c>
      <c r="AC363" s="227">
        <f t="shared" si="99"/>
        <v>0</v>
      </c>
      <c r="AD363" s="227">
        <f t="shared" si="100"/>
        <v>0</v>
      </c>
      <c r="AE363" s="227">
        <f t="shared" si="101"/>
        <v>0</v>
      </c>
      <c r="AF363" s="227">
        <f t="shared" si="102"/>
        <v>0</v>
      </c>
      <c r="AG363" s="227">
        <f t="shared" si="103"/>
        <v>0</v>
      </c>
      <c r="AH363" s="227">
        <f t="shared" si="104"/>
        <v>0</v>
      </c>
      <c r="AI363" s="227">
        <f t="shared" si="105"/>
        <v>0</v>
      </c>
      <c r="AJ363" s="227">
        <f t="shared" si="106"/>
        <v>0</v>
      </c>
      <c r="AK363" s="227">
        <f t="shared" si="107"/>
        <v>0</v>
      </c>
      <c r="AL363" s="227">
        <f t="shared" si="108"/>
        <v>0</v>
      </c>
      <c r="AM363" s="227">
        <f t="shared" si="109"/>
        <v>0</v>
      </c>
      <c r="AN363" s="227">
        <f t="shared" si="110"/>
        <v>0</v>
      </c>
      <c r="AO363" s="261">
        <f t="shared" si="115"/>
        <v>0</v>
      </c>
    </row>
    <row r="364" spans="1:41" s="216" customFormat="1" ht="15.6">
      <c r="A364">
        <f t="shared" si="111"/>
        <v>65</v>
      </c>
      <c r="B364" s="191" t="str">
        <f>C364&amp;":"&amp;COUNTIF($C$6:C364,C364)</f>
        <v>65:10</v>
      </c>
      <c r="C364" s="148">
        <f t="shared" si="112"/>
        <v>65</v>
      </c>
      <c r="D364" s="262">
        <f>'model (2)'!D364</f>
        <v>2</v>
      </c>
      <c r="E364" s="262">
        <f>'model (2)'!E364</f>
        <v>1</v>
      </c>
      <c r="F364" s="262">
        <f>'model (2)'!F364</f>
        <v>2</v>
      </c>
      <c r="G364" s="262">
        <f>'model (2)'!G364</f>
        <v>2</v>
      </c>
      <c r="H364" s="262">
        <f>'model (2)'!H364</f>
        <v>1</v>
      </c>
      <c r="I364" s="262">
        <f>'model (2)'!I364</f>
        <v>1</v>
      </c>
      <c r="J364" s="262">
        <f>'model (2)'!J364</f>
        <v>1</v>
      </c>
      <c r="K364" s="262">
        <f>'model (2)'!K364</f>
        <v>1</v>
      </c>
      <c r="L364" s="262">
        <f>'model (2)'!L364</f>
        <v>2</v>
      </c>
      <c r="M364" s="262">
        <f>'model (2)'!M364</f>
        <v>2</v>
      </c>
      <c r="N364" s="262">
        <f>'model (2)'!N364</f>
        <v>7</v>
      </c>
      <c r="O364" s="262">
        <f>'model (2)'!O364</f>
        <v>8</v>
      </c>
      <c r="P364" s="262">
        <f>'model (2)'!P364</f>
        <v>14</v>
      </c>
      <c r="Q364" s="262">
        <f>'model (2)'!Q364</f>
        <v>10</v>
      </c>
      <c r="R364" s="262">
        <f>'model (2)'!R364</f>
        <v>4</v>
      </c>
      <c r="S364" s="262">
        <f>'model (2)'!S364</f>
        <v>7</v>
      </c>
      <c r="T364" s="263"/>
      <c r="V364" s="2">
        <v>359</v>
      </c>
      <c r="W364" s="1" t="str">
        <f>X364&amp;":"&amp;COUNTIF($X$6:X364,X364)</f>
        <v>0:122</v>
      </c>
      <c r="X364" s="264">
        <f>Entry!U367</f>
        <v>0</v>
      </c>
      <c r="Y364" s="227">
        <f t="shared" si="113"/>
        <v>0</v>
      </c>
      <c r="Z364" s="227">
        <f t="shared" si="97"/>
        <v>0</v>
      </c>
      <c r="AA364" s="227">
        <f t="shared" si="98"/>
        <v>0</v>
      </c>
      <c r="AB364" s="227">
        <f t="shared" si="114"/>
        <v>0</v>
      </c>
      <c r="AC364" s="227">
        <f t="shared" si="99"/>
        <v>0</v>
      </c>
      <c r="AD364" s="227">
        <f t="shared" si="100"/>
        <v>0</v>
      </c>
      <c r="AE364" s="227">
        <f t="shared" si="101"/>
        <v>0</v>
      </c>
      <c r="AF364" s="227">
        <f t="shared" si="102"/>
        <v>0</v>
      </c>
      <c r="AG364" s="227">
        <f t="shared" si="103"/>
        <v>0</v>
      </c>
      <c r="AH364" s="227">
        <f t="shared" si="104"/>
        <v>0</v>
      </c>
      <c r="AI364" s="227">
        <f t="shared" si="105"/>
        <v>0</v>
      </c>
      <c r="AJ364" s="227">
        <f t="shared" si="106"/>
        <v>0</v>
      </c>
      <c r="AK364" s="227">
        <f t="shared" si="107"/>
        <v>0</v>
      </c>
      <c r="AL364" s="227">
        <f t="shared" si="108"/>
        <v>0</v>
      </c>
      <c r="AM364" s="227">
        <f t="shared" si="109"/>
        <v>0</v>
      </c>
      <c r="AN364" s="227">
        <f t="shared" si="110"/>
        <v>0</v>
      </c>
      <c r="AO364" s="261">
        <f t="shared" si="115"/>
        <v>0</v>
      </c>
    </row>
    <row r="365" spans="1:41" s="216" customFormat="1" ht="15.6">
      <c r="A365">
        <f t="shared" si="111"/>
        <v>76</v>
      </c>
      <c r="B365" s="191" t="str">
        <f>C365&amp;":"&amp;COUNTIF($C$6:C365,C365)</f>
        <v>76:13</v>
      </c>
      <c r="C365" s="148">
        <f t="shared" si="112"/>
        <v>76</v>
      </c>
      <c r="D365" s="262">
        <f>'model (2)'!D365</f>
        <v>1</v>
      </c>
      <c r="E365" s="262">
        <f>'model (2)'!E365</f>
        <v>2</v>
      </c>
      <c r="F365" s="262">
        <f>'model (2)'!F365</f>
        <v>1</v>
      </c>
      <c r="G365" s="262">
        <f>'model (2)'!G365</f>
        <v>1</v>
      </c>
      <c r="H365" s="262">
        <f>'model (2)'!H365</f>
        <v>2</v>
      </c>
      <c r="I365" s="262">
        <f>'model (2)'!I365</f>
        <v>2</v>
      </c>
      <c r="J365" s="262">
        <f>'model (2)'!J365</f>
        <v>2</v>
      </c>
      <c r="K365" s="262">
        <f>'model (2)'!K365</f>
        <v>2</v>
      </c>
      <c r="L365" s="262">
        <f>'model (2)'!L365</f>
        <v>2</v>
      </c>
      <c r="M365" s="262">
        <f>'model (2)'!M365</f>
        <v>1</v>
      </c>
      <c r="N365" s="262">
        <f>'model (2)'!N365</f>
        <v>5</v>
      </c>
      <c r="O365" s="262">
        <f>'model (2)'!O365</f>
        <v>14</v>
      </c>
      <c r="P365" s="262">
        <f>'model (2)'!P365</f>
        <v>9</v>
      </c>
      <c r="Q365" s="262">
        <f>'model (2)'!Q365</f>
        <v>13</v>
      </c>
      <c r="R365" s="262">
        <f>'model (2)'!R365</f>
        <v>10</v>
      </c>
      <c r="S365" s="262">
        <f>'model (2)'!S365</f>
        <v>9</v>
      </c>
      <c r="T365" s="263"/>
      <c r="V365" s="2">
        <v>360</v>
      </c>
      <c r="W365" s="1" t="str">
        <f>X365&amp;":"&amp;COUNTIF($X$6:X365,X365)</f>
        <v>0:123</v>
      </c>
      <c r="X365" s="264">
        <f>Entry!U368</f>
        <v>0</v>
      </c>
      <c r="Y365" s="227">
        <f t="shared" si="113"/>
        <v>0</v>
      </c>
      <c r="Z365" s="227">
        <f t="shared" si="97"/>
        <v>0</v>
      </c>
      <c r="AA365" s="227">
        <f t="shared" si="98"/>
        <v>0</v>
      </c>
      <c r="AB365" s="227">
        <f t="shared" si="114"/>
        <v>0</v>
      </c>
      <c r="AC365" s="227">
        <f t="shared" si="99"/>
        <v>0</v>
      </c>
      <c r="AD365" s="227">
        <f t="shared" si="100"/>
        <v>0</v>
      </c>
      <c r="AE365" s="227">
        <f t="shared" si="101"/>
        <v>0</v>
      </c>
      <c r="AF365" s="227">
        <f t="shared" si="102"/>
        <v>0</v>
      </c>
      <c r="AG365" s="227">
        <f t="shared" si="103"/>
        <v>0</v>
      </c>
      <c r="AH365" s="227">
        <f t="shared" si="104"/>
        <v>0</v>
      </c>
      <c r="AI365" s="227">
        <f t="shared" si="105"/>
        <v>0</v>
      </c>
      <c r="AJ365" s="227">
        <f t="shared" si="106"/>
        <v>0</v>
      </c>
      <c r="AK365" s="227">
        <f t="shared" si="107"/>
        <v>0</v>
      </c>
      <c r="AL365" s="227">
        <f t="shared" si="108"/>
        <v>0</v>
      </c>
      <c r="AM365" s="227">
        <f t="shared" si="109"/>
        <v>0</v>
      </c>
      <c r="AN365" s="227">
        <f t="shared" si="110"/>
        <v>0</v>
      </c>
      <c r="AO365" s="261">
        <f t="shared" si="115"/>
        <v>0</v>
      </c>
    </row>
    <row r="366" spans="1:41" s="216" customFormat="1" ht="15.6">
      <c r="A366">
        <f t="shared" si="111"/>
        <v>77</v>
      </c>
      <c r="B366" s="191" t="str">
        <f>C366&amp;":"&amp;COUNTIF($C$6:C366,C366)</f>
        <v>77:16</v>
      </c>
      <c r="C366" s="148">
        <f t="shared" si="112"/>
        <v>77</v>
      </c>
      <c r="D366" s="262">
        <f>'model (2)'!D366</f>
        <v>1</v>
      </c>
      <c r="E366" s="262">
        <f>'model (2)'!E366</f>
        <v>1</v>
      </c>
      <c r="F366" s="262">
        <f>'model (2)'!F366</f>
        <v>2</v>
      </c>
      <c r="G366" s="262">
        <f>'model (2)'!G366</f>
        <v>1</v>
      </c>
      <c r="H366" s="262">
        <f>'model (2)'!H366</f>
        <v>1</v>
      </c>
      <c r="I366" s="262">
        <f>'model (2)'!I366</f>
        <v>1</v>
      </c>
      <c r="J366" s="262">
        <f>'model (2)'!J366</f>
        <v>2</v>
      </c>
      <c r="K366" s="262">
        <f>'model (2)'!K366</f>
        <v>1</v>
      </c>
      <c r="L366" s="262">
        <f>'model (2)'!L366</f>
        <v>1</v>
      </c>
      <c r="M366" s="262">
        <f>'model (2)'!M366</f>
        <v>1</v>
      </c>
      <c r="N366" s="262">
        <f>'model (2)'!N366</f>
        <v>8</v>
      </c>
      <c r="O366" s="262">
        <f>'model (2)'!O366</f>
        <v>9</v>
      </c>
      <c r="P366" s="262">
        <f>'model (2)'!P366</f>
        <v>10</v>
      </c>
      <c r="Q366" s="262">
        <f>'model (2)'!Q366</f>
        <v>10</v>
      </c>
      <c r="R366" s="262">
        <f>'model (2)'!R366</f>
        <v>14</v>
      </c>
      <c r="S366" s="262">
        <f>'model (2)'!S366</f>
        <v>14</v>
      </c>
      <c r="T366" s="263"/>
      <c r="V366" s="2">
        <v>361</v>
      </c>
      <c r="W366" s="1" t="str">
        <f>X366&amp;":"&amp;COUNTIF($X$6:X366,X366)</f>
        <v>0:124</v>
      </c>
      <c r="X366" s="264">
        <f>Entry!U369</f>
        <v>0</v>
      </c>
      <c r="Y366" s="227">
        <f t="shared" si="113"/>
        <v>0</v>
      </c>
      <c r="Z366" s="227">
        <f t="shared" si="97"/>
        <v>0</v>
      </c>
      <c r="AA366" s="227">
        <f t="shared" si="98"/>
        <v>0</v>
      </c>
      <c r="AB366" s="227">
        <f t="shared" si="114"/>
        <v>0</v>
      </c>
      <c r="AC366" s="227">
        <f t="shared" si="99"/>
        <v>0</v>
      </c>
      <c r="AD366" s="227">
        <f t="shared" si="100"/>
        <v>0</v>
      </c>
      <c r="AE366" s="227">
        <f t="shared" si="101"/>
        <v>0</v>
      </c>
      <c r="AF366" s="227">
        <f t="shared" si="102"/>
        <v>0</v>
      </c>
      <c r="AG366" s="227">
        <f t="shared" si="103"/>
        <v>0</v>
      </c>
      <c r="AH366" s="227">
        <f t="shared" si="104"/>
        <v>0</v>
      </c>
      <c r="AI366" s="227">
        <f t="shared" si="105"/>
        <v>0</v>
      </c>
      <c r="AJ366" s="227">
        <f t="shared" si="106"/>
        <v>0</v>
      </c>
      <c r="AK366" s="227">
        <f t="shared" si="107"/>
        <v>0</v>
      </c>
      <c r="AL366" s="227">
        <f t="shared" si="108"/>
        <v>0</v>
      </c>
      <c r="AM366" s="227">
        <f t="shared" si="109"/>
        <v>0</v>
      </c>
      <c r="AN366" s="227">
        <f t="shared" si="110"/>
        <v>0</v>
      </c>
      <c r="AO366" s="261">
        <f t="shared" si="115"/>
        <v>0</v>
      </c>
    </row>
    <row r="367" spans="1:41" s="216" customFormat="1" ht="15.6">
      <c r="A367">
        <f t="shared" si="111"/>
        <v>76</v>
      </c>
      <c r="B367" s="191" t="str">
        <f>C367&amp;":"&amp;COUNTIF($C$6:C367,C367)</f>
        <v>76:14</v>
      </c>
      <c r="C367" s="148">
        <f t="shared" si="112"/>
        <v>76</v>
      </c>
      <c r="D367" s="262">
        <f>'model (2)'!D367</f>
        <v>1</v>
      </c>
      <c r="E367" s="262">
        <f>'model (2)'!E367</f>
        <v>1</v>
      </c>
      <c r="F367" s="262">
        <f>'model (2)'!F367</f>
        <v>1</v>
      </c>
      <c r="G367" s="262">
        <f>'model (2)'!G367</f>
        <v>1</v>
      </c>
      <c r="H367" s="262">
        <f>'model (2)'!H367</f>
        <v>1</v>
      </c>
      <c r="I367" s="262">
        <f>'model (2)'!I367</f>
        <v>1</v>
      </c>
      <c r="J367" s="262">
        <f>'model (2)'!J367</f>
        <v>1</v>
      </c>
      <c r="K367" s="262">
        <f>'model (2)'!K367</f>
        <v>2</v>
      </c>
      <c r="L367" s="262">
        <f>'model (2)'!L367</f>
        <v>2</v>
      </c>
      <c r="M367" s="262">
        <f>'model (2)'!M367</f>
        <v>1</v>
      </c>
      <c r="N367" s="262">
        <f>'model (2)'!N367</f>
        <v>8</v>
      </c>
      <c r="O367" s="262">
        <f>'model (2)'!O367</f>
        <v>12</v>
      </c>
      <c r="P367" s="262">
        <f>'model (2)'!P367</f>
        <v>9</v>
      </c>
      <c r="Q367" s="262">
        <f>'model (2)'!Q367</f>
        <v>9</v>
      </c>
      <c r="R367" s="262">
        <f>'model (2)'!R367</f>
        <v>13</v>
      </c>
      <c r="S367" s="262">
        <f>'model (2)'!S367</f>
        <v>13</v>
      </c>
      <c r="T367" s="263"/>
      <c r="V367" s="2">
        <v>362</v>
      </c>
      <c r="W367" s="1" t="str">
        <f>X367&amp;":"&amp;COUNTIF($X$6:X367,X367)</f>
        <v>0:125</v>
      </c>
      <c r="X367" s="264">
        <f>Entry!U370</f>
        <v>0</v>
      </c>
      <c r="Y367" s="227">
        <f t="shared" si="113"/>
        <v>0</v>
      </c>
      <c r="Z367" s="227">
        <f t="shared" si="97"/>
        <v>0</v>
      </c>
      <c r="AA367" s="227">
        <f t="shared" si="98"/>
        <v>0</v>
      </c>
      <c r="AB367" s="227">
        <f t="shared" si="114"/>
        <v>0</v>
      </c>
      <c r="AC367" s="227">
        <f t="shared" si="99"/>
        <v>0</v>
      </c>
      <c r="AD367" s="227">
        <f t="shared" si="100"/>
        <v>0</v>
      </c>
      <c r="AE367" s="227">
        <f t="shared" si="101"/>
        <v>0</v>
      </c>
      <c r="AF367" s="227">
        <f t="shared" si="102"/>
        <v>0</v>
      </c>
      <c r="AG367" s="227">
        <f t="shared" si="103"/>
        <v>0</v>
      </c>
      <c r="AH367" s="227">
        <f t="shared" si="104"/>
        <v>0</v>
      </c>
      <c r="AI367" s="227">
        <f t="shared" si="105"/>
        <v>0</v>
      </c>
      <c r="AJ367" s="227">
        <f t="shared" si="106"/>
        <v>0</v>
      </c>
      <c r="AK367" s="227">
        <f t="shared" si="107"/>
        <v>0</v>
      </c>
      <c r="AL367" s="227">
        <f t="shared" si="108"/>
        <v>0</v>
      </c>
      <c r="AM367" s="227">
        <f t="shared" si="109"/>
        <v>0</v>
      </c>
      <c r="AN367" s="227">
        <f t="shared" si="110"/>
        <v>0</v>
      </c>
      <c r="AO367" s="261">
        <f t="shared" si="115"/>
        <v>0</v>
      </c>
    </row>
    <row r="368" spans="1:41" s="216" customFormat="1" ht="15.6">
      <c r="A368">
        <f t="shared" si="111"/>
        <v>57</v>
      </c>
      <c r="B368" s="191" t="str">
        <f>C368&amp;":"&amp;COUNTIF($C$6:C368,C368)</f>
        <v>57:15</v>
      </c>
      <c r="C368" s="148">
        <f t="shared" si="112"/>
        <v>57</v>
      </c>
      <c r="D368" s="262">
        <f>'model (2)'!D368</f>
        <v>1</v>
      </c>
      <c r="E368" s="262">
        <f>'model (2)'!E368</f>
        <v>2</v>
      </c>
      <c r="F368" s="262">
        <f>'model (2)'!F368</f>
        <v>2</v>
      </c>
      <c r="G368" s="262">
        <f>'model (2)'!G368</f>
        <v>2</v>
      </c>
      <c r="H368" s="262">
        <f>'model (2)'!H368</f>
        <v>1</v>
      </c>
      <c r="I368" s="262">
        <f>'model (2)'!I368</f>
        <v>2</v>
      </c>
      <c r="J368" s="262">
        <f>'model (2)'!J368</f>
        <v>1</v>
      </c>
      <c r="K368" s="262">
        <f>'model (2)'!K368</f>
        <v>2</v>
      </c>
      <c r="L368" s="262">
        <f>'model (2)'!L368</f>
        <v>2</v>
      </c>
      <c r="M368" s="262">
        <f>'model (2)'!M368</f>
        <v>2</v>
      </c>
      <c r="N368" s="262">
        <f>'model (2)'!N368</f>
        <v>2</v>
      </c>
      <c r="O368" s="262">
        <f>'model (2)'!O368</f>
        <v>5</v>
      </c>
      <c r="P368" s="262">
        <f>'model (2)'!P368</f>
        <v>9</v>
      </c>
      <c r="Q368" s="262">
        <f>'model (2)'!Q368</f>
        <v>11</v>
      </c>
      <c r="R368" s="262">
        <f>'model (2)'!R368</f>
        <v>10</v>
      </c>
      <c r="S368" s="262">
        <f>'model (2)'!S368</f>
        <v>3</v>
      </c>
      <c r="T368" s="263"/>
      <c r="V368" s="2">
        <v>363</v>
      </c>
      <c r="W368" s="1"/>
      <c r="X368" s="264">
        <f>Entry!U371</f>
        <v>0</v>
      </c>
      <c r="Y368" s="227">
        <f t="shared" si="113"/>
        <v>0</v>
      </c>
      <c r="Z368" s="227">
        <f t="shared" si="97"/>
        <v>0</v>
      </c>
      <c r="AA368" s="227">
        <f t="shared" si="98"/>
        <v>0</v>
      </c>
      <c r="AB368" s="227">
        <f t="shared" si="114"/>
        <v>0</v>
      </c>
      <c r="AC368" s="227">
        <f t="shared" si="99"/>
        <v>0</v>
      </c>
      <c r="AD368" s="227">
        <f t="shared" si="100"/>
        <v>0</v>
      </c>
      <c r="AE368" s="227">
        <f t="shared" si="101"/>
        <v>0</v>
      </c>
      <c r="AF368" s="227">
        <f t="shared" si="102"/>
        <v>0</v>
      </c>
      <c r="AG368" s="227">
        <f t="shared" si="103"/>
        <v>0</v>
      </c>
      <c r="AH368" s="227">
        <f t="shared" si="104"/>
        <v>0</v>
      </c>
      <c r="AI368" s="227">
        <f t="shared" si="105"/>
        <v>0</v>
      </c>
      <c r="AJ368" s="227">
        <f t="shared" si="106"/>
        <v>0</v>
      </c>
      <c r="AK368" s="227">
        <f t="shared" si="107"/>
        <v>0</v>
      </c>
      <c r="AL368" s="227">
        <f t="shared" si="108"/>
        <v>0</v>
      </c>
      <c r="AM368" s="227">
        <f t="shared" si="109"/>
        <v>0</v>
      </c>
      <c r="AN368" s="227">
        <f t="shared" si="110"/>
        <v>0</v>
      </c>
      <c r="AO368" s="261">
        <f t="shared" si="115"/>
        <v>0</v>
      </c>
    </row>
    <row r="369" spans="1:41" s="216" customFormat="1" ht="15.6">
      <c r="A369">
        <f t="shared" si="111"/>
        <v>69</v>
      </c>
      <c r="B369" s="191" t="str">
        <f>C369&amp;":"&amp;COUNTIF($C$6:C369,C369)</f>
        <v>69:10</v>
      </c>
      <c r="C369" s="148">
        <f t="shared" si="112"/>
        <v>69</v>
      </c>
      <c r="D369" s="262">
        <f>'model (2)'!D369</f>
        <v>2</v>
      </c>
      <c r="E369" s="262">
        <f>'model (2)'!E369</f>
        <v>2</v>
      </c>
      <c r="F369" s="262">
        <f>'model (2)'!F369</f>
        <v>2</v>
      </c>
      <c r="G369" s="262">
        <f>'model (2)'!G369</f>
        <v>2</v>
      </c>
      <c r="H369" s="262">
        <f>'model (2)'!H369</f>
        <v>2</v>
      </c>
      <c r="I369" s="262">
        <f>'model (2)'!I369</f>
        <v>1</v>
      </c>
      <c r="J369" s="262">
        <f>'model (2)'!J369</f>
        <v>2</v>
      </c>
      <c r="K369" s="262">
        <f>'model (2)'!K369</f>
        <v>2</v>
      </c>
      <c r="L369" s="262">
        <f>'model (2)'!L369</f>
        <v>1</v>
      </c>
      <c r="M369" s="262">
        <f>'model (2)'!M369</f>
        <v>2</v>
      </c>
      <c r="N369" s="262">
        <f>'model (2)'!N369</f>
        <v>4</v>
      </c>
      <c r="O369" s="262">
        <f>'model (2)'!O369</f>
        <v>7</v>
      </c>
      <c r="P369" s="262">
        <f>'model (2)'!P369</f>
        <v>9</v>
      </c>
      <c r="Q369" s="262">
        <f>'model (2)'!Q369</f>
        <v>14</v>
      </c>
      <c r="R369" s="262">
        <f>'model (2)'!R369</f>
        <v>3</v>
      </c>
      <c r="S369" s="262">
        <f>'model (2)'!S369</f>
        <v>14</v>
      </c>
      <c r="T369" s="263"/>
      <c r="V369" s="2">
        <v>364</v>
      </c>
      <c r="W369" s="1" t="str">
        <f>X369&amp;":"&amp;COUNTIF($X$6:X369,X369)</f>
        <v>0:127</v>
      </c>
      <c r="X369" s="264">
        <f>Entry!U372</f>
        <v>0</v>
      </c>
      <c r="Y369" s="227">
        <f t="shared" si="113"/>
        <v>0</v>
      </c>
      <c r="Z369" s="227">
        <f t="shared" si="97"/>
        <v>0</v>
      </c>
      <c r="AA369" s="227">
        <f t="shared" si="98"/>
        <v>0</v>
      </c>
      <c r="AB369" s="227">
        <f t="shared" si="114"/>
        <v>0</v>
      </c>
      <c r="AC369" s="227">
        <f t="shared" si="99"/>
        <v>0</v>
      </c>
      <c r="AD369" s="227">
        <f t="shared" si="100"/>
        <v>0</v>
      </c>
      <c r="AE369" s="227">
        <f t="shared" si="101"/>
        <v>0</v>
      </c>
      <c r="AF369" s="227">
        <f t="shared" si="102"/>
        <v>0</v>
      </c>
      <c r="AG369" s="227">
        <f t="shared" si="103"/>
        <v>0</v>
      </c>
      <c r="AH369" s="227">
        <f t="shared" si="104"/>
        <v>0</v>
      </c>
      <c r="AI369" s="227">
        <f t="shared" si="105"/>
        <v>0</v>
      </c>
      <c r="AJ369" s="227">
        <f t="shared" si="106"/>
        <v>0</v>
      </c>
      <c r="AK369" s="227">
        <f t="shared" si="107"/>
        <v>0</v>
      </c>
      <c r="AL369" s="227">
        <f t="shared" si="108"/>
        <v>0</v>
      </c>
      <c r="AM369" s="227">
        <f t="shared" si="109"/>
        <v>0</v>
      </c>
      <c r="AN369" s="227">
        <f t="shared" si="110"/>
        <v>0</v>
      </c>
      <c r="AO369" s="261">
        <f t="shared" si="115"/>
        <v>0</v>
      </c>
    </row>
    <row r="370" spans="1:41" s="216" customFormat="1" ht="15.6">
      <c r="A370">
        <f t="shared" si="111"/>
        <v>76</v>
      </c>
      <c r="B370" s="191" t="str">
        <f>C370&amp;":"&amp;COUNTIF($C$6:C370,C370)</f>
        <v>76:15</v>
      </c>
      <c r="C370" s="148">
        <f t="shared" si="112"/>
        <v>76</v>
      </c>
      <c r="D370" s="262">
        <f>'model (2)'!D370</f>
        <v>1</v>
      </c>
      <c r="E370" s="262">
        <f>'model (2)'!E370</f>
        <v>2</v>
      </c>
      <c r="F370" s="262">
        <f>'model (2)'!F370</f>
        <v>2</v>
      </c>
      <c r="G370" s="262">
        <f>'model (2)'!G370</f>
        <v>1</v>
      </c>
      <c r="H370" s="262">
        <f>'model (2)'!H370</f>
        <v>1</v>
      </c>
      <c r="I370" s="262">
        <f>'model (2)'!I370</f>
        <v>1</v>
      </c>
      <c r="J370" s="262">
        <f>'model (2)'!J370</f>
        <v>1</v>
      </c>
      <c r="K370" s="262">
        <f>'model (2)'!K370</f>
        <v>1</v>
      </c>
      <c r="L370" s="262">
        <f>'model (2)'!L370</f>
        <v>1</v>
      </c>
      <c r="M370" s="262">
        <f>'model (2)'!M370</f>
        <v>2</v>
      </c>
      <c r="N370" s="262">
        <f>'model (2)'!N370</f>
        <v>7</v>
      </c>
      <c r="O370" s="262">
        <f>'model (2)'!O370</f>
        <v>12</v>
      </c>
      <c r="P370" s="262">
        <f>'model (2)'!P370</f>
        <v>11</v>
      </c>
      <c r="Q370" s="262">
        <f>'model (2)'!Q370</f>
        <v>11</v>
      </c>
      <c r="R370" s="262">
        <f>'model (2)'!R370</f>
        <v>13</v>
      </c>
      <c r="S370" s="262">
        <f>'model (2)'!S370</f>
        <v>9</v>
      </c>
      <c r="T370" s="263"/>
      <c r="V370" s="2">
        <v>365</v>
      </c>
      <c r="W370" s="1" t="str">
        <f>X370&amp;":"&amp;COUNTIF($X$6:X370,X370)</f>
        <v>0:128</v>
      </c>
      <c r="X370" s="264">
        <f>Entry!U373</f>
        <v>0</v>
      </c>
      <c r="Y370" s="227">
        <f t="shared" si="113"/>
        <v>0</v>
      </c>
      <c r="Z370" s="227">
        <f t="shared" si="97"/>
        <v>0</v>
      </c>
      <c r="AA370" s="227">
        <f t="shared" si="98"/>
        <v>0</v>
      </c>
      <c r="AB370" s="227">
        <f t="shared" si="114"/>
        <v>0</v>
      </c>
      <c r="AC370" s="227">
        <f t="shared" si="99"/>
        <v>0</v>
      </c>
      <c r="AD370" s="227">
        <f t="shared" si="100"/>
        <v>0</v>
      </c>
      <c r="AE370" s="227">
        <f t="shared" si="101"/>
        <v>0</v>
      </c>
      <c r="AF370" s="227">
        <f t="shared" si="102"/>
        <v>0</v>
      </c>
      <c r="AG370" s="227">
        <f t="shared" si="103"/>
        <v>0</v>
      </c>
      <c r="AH370" s="227">
        <f t="shared" si="104"/>
        <v>0</v>
      </c>
      <c r="AI370" s="227">
        <f t="shared" si="105"/>
        <v>0</v>
      </c>
      <c r="AJ370" s="227">
        <f t="shared" si="106"/>
        <v>0</v>
      </c>
      <c r="AK370" s="227">
        <f t="shared" si="107"/>
        <v>0</v>
      </c>
      <c r="AL370" s="227">
        <f t="shared" si="108"/>
        <v>0</v>
      </c>
      <c r="AM370" s="227">
        <f t="shared" si="109"/>
        <v>0</v>
      </c>
      <c r="AN370" s="227">
        <f t="shared" si="110"/>
        <v>0</v>
      </c>
      <c r="AO370" s="261">
        <f t="shared" si="115"/>
        <v>0</v>
      </c>
    </row>
    <row r="371" spans="1:41" s="216" customFormat="1" ht="15.6">
      <c r="A371">
        <f t="shared" si="111"/>
        <v>58</v>
      </c>
      <c r="B371" s="191" t="str">
        <f>C371&amp;":"&amp;COUNTIF($C$6:C371,C371)</f>
        <v>58:7</v>
      </c>
      <c r="C371" s="148">
        <f t="shared" si="112"/>
        <v>58</v>
      </c>
      <c r="D371" s="262">
        <f>'model (2)'!D371</f>
        <v>1</v>
      </c>
      <c r="E371" s="262">
        <f>'model (2)'!E371</f>
        <v>1</v>
      </c>
      <c r="F371" s="262">
        <f>'model (2)'!F371</f>
        <v>1</v>
      </c>
      <c r="G371" s="262">
        <f>'model (2)'!G371</f>
        <v>1</v>
      </c>
      <c r="H371" s="262">
        <f>'model (2)'!H371</f>
        <v>1</v>
      </c>
      <c r="I371" s="262">
        <f>'model (2)'!I371</f>
        <v>1</v>
      </c>
      <c r="J371" s="262">
        <f>'model (2)'!J371</f>
        <v>1</v>
      </c>
      <c r="K371" s="262">
        <f>'model (2)'!K371</f>
        <v>1</v>
      </c>
      <c r="L371" s="262">
        <f>'model (2)'!L371</f>
        <v>1</v>
      </c>
      <c r="M371" s="262">
        <f>'model (2)'!M371</f>
        <v>1</v>
      </c>
      <c r="N371" s="262">
        <f>'model (2)'!N371</f>
        <v>6</v>
      </c>
      <c r="O371" s="262">
        <f>'model (2)'!O371</f>
        <v>7</v>
      </c>
      <c r="P371" s="262">
        <f>'model (2)'!P371</f>
        <v>9</v>
      </c>
      <c r="Q371" s="262">
        <f>'model (2)'!Q371</f>
        <v>9</v>
      </c>
      <c r="R371" s="262">
        <f>'model (2)'!R371</f>
        <v>8</v>
      </c>
      <c r="S371" s="262">
        <f>'model (2)'!S371</f>
        <v>9</v>
      </c>
      <c r="T371" s="263"/>
      <c r="V371" s="2">
        <v>366</v>
      </c>
      <c r="W371" s="1" t="str">
        <f>X371&amp;":"&amp;COUNTIF($X$6:X371,X371)</f>
        <v>0:129</v>
      </c>
      <c r="X371" s="264">
        <f>Entry!U374</f>
        <v>0</v>
      </c>
      <c r="Y371" s="227">
        <f t="shared" si="113"/>
        <v>0</v>
      </c>
      <c r="Z371" s="227">
        <f t="shared" si="97"/>
        <v>0</v>
      </c>
      <c r="AA371" s="227">
        <f t="shared" si="98"/>
        <v>0</v>
      </c>
      <c r="AB371" s="227">
        <f t="shared" si="114"/>
        <v>0</v>
      </c>
      <c r="AC371" s="227">
        <f t="shared" si="99"/>
        <v>0</v>
      </c>
      <c r="AD371" s="227">
        <f t="shared" si="100"/>
        <v>0</v>
      </c>
      <c r="AE371" s="227">
        <f t="shared" si="101"/>
        <v>0</v>
      </c>
      <c r="AF371" s="227">
        <f t="shared" si="102"/>
        <v>0</v>
      </c>
      <c r="AG371" s="227">
        <f t="shared" si="103"/>
        <v>0</v>
      </c>
      <c r="AH371" s="227">
        <f t="shared" si="104"/>
        <v>0</v>
      </c>
      <c r="AI371" s="227">
        <f t="shared" si="105"/>
        <v>0</v>
      </c>
      <c r="AJ371" s="227">
        <f t="shared" si="106"/>
        <v>0</v>
      </c>
      <c r="AK371" s="227">
        <f t="shared" si="107"/>
        <v>0</v>
      </c>
      <c r="AL371" s="227">
        <f t="shared" si="108"/>
        <v>0</v>
      </c>
      <c r="AM371" s="227">
        <f t="shared" si="109"/>
        <v>0</v>
      </c>
      <c r="AN371" s="227">
        <f t="shared" si="110"/>
        <v>0</v>
      </c>
      <c r="AO371" s="261">
        <f t="shared" si="115"/>
        <v>0</v>
      </c>
    </row>
    <row r="372" spans="1:41" s="216" customFormat="1" ht="15.6">
      <c r="A372">
        <f t="shared" si="111"/>
        <v>76</v>
      </c>
      <c r="B372" s="191" t="str">
        <f>C372&amp;":"&amp;COUNTIF($C$6:C372,C372)</f>
        <v>76:16</v>
      </c>
      <c r="C372" s="148">
        <f t="shared" si="112"/>
        <v>76</v>
      </c>
      <c r="D372" s="262">
        <f>'model (2)'!D372</f>
        <v>1</v>
      </c>
      <c r="E372" s="262">
        <f>'model (2)'!E372</f>
        <v>1</v>
      </c>
      <c r="F372" s="262">
        <f>'model (2)'!F372</f>
        <v>2</v>
      </c>
      <c r="G372" s="262">
        <f>'model (2)'!G372</f>
        <v>1</v>
      </c>
      <c r="H372" s="262">
        <f>'model (2)'!H372</f>
        <v>1</v>
      </c>
      <c r="I372" s="262">
        <f>'model (2)'!I372</f>
        <v>1</v>
      </c>
      <c r="J372" s="262">
        <f>'model (2)'!J372</f>
        <v>2</v>
      </c>
      <c r="K372" s="262">
        <f>'model (2)'!K372</f>
        <v>2</v>
      </c>
      <c r="L372" s="262">
        <f>'model (2)'!L372</f>
        <v>2</v>
      </c>
      <c r="M372" s="262">
        <f>'model (2)'!M372</f>
        <v>2</v>
      </c>
      <c r="N372" s="262">
        <f>'model (2)'!N372</f>
        <v>6</v>
      </c>
      <c r="O372" s="262">
        <f>'model (2)'!O372</f>
        <v>14</v>
      </c>
      <c r="P372" s="262">
        <f>'model (2)'!P372</f>
        <v>13</v>
      </c>
      <c r="Q372" s="262">
        <f>'model (2)'!Q372</f>
        <v>11</v>
      </c>
      <c r="R372" s="262">
        <f>'model (2)'!R372</f>
        <v>9</v>
      </c>
      <c r="S372" s="262">
        <f>'model (2)'!S372</f>
        <v>8</v>
      </c>
      <c r="T372" s="263"/>
      <c r="V372" s="2">
        <v>367</v>
      </c>
      <c r="W372" s="1" t="str">
        <f>X372&amp;":"&amp;COUNTIF($X$6:X372,X372)</f>
        <v>0:130</v>
      </c>
      <c r="X372" s="264">
        <f>Entry!U375</f>
        <v>0</v>
      </c>
      <c r="Y372" s="227">
        <f t="shared" si="113"/>
        <v>0</v>
      </c>
      <c r="Z372" s="227">
        <f t="shared" si="97"/>
        <v>0</v>
      </c>
      <c r="AA372" s="227">
        <f t="shared" si="98"/>
        <v>0</v>
      </c>
      <c r="AB372" s="227">
        <f t="shared" si="114"/>
        <v>0</v>
      </c>
      <c r="AC372" s="227">
        <f t="shared" si="99"/>
        <v>0</v>
      </c>
      <c r="AD372" s="227">
        <f t="shared" si="100"/>
        <v>0</v>
      </c>
      <c r="AE372" s="227">
        <f t="shared" si="101"/>
        <v>0</v>
      </c>
      <c r="AF372" s="227">
        <f t="shared" si="102"/>
        <v>0</v>
      </c>
      <c r="AG372" s="227">
        <f t="shared" si="103"/>
        <v>0</v>
      </c>
      <c r="AH372" s="227">
        <f t="shared" si="104"/>
        <v>0</v>
      </c>
      <c r="AI372" s="227">
        <f t="shared" si="105"/>
        <v>0</v>
      </c>
      <c r="AJ372" s="227">
        <f t="shared" si="106"/>
        <v>0</v>
      </c>
      <c r="AK372" s="227">
        <f t="shared" si="107"/>
        <v>0</v>
      </c>
      <c r="AL372" s="227">
        <f t="shared" si="108"/>
        <v>0</v>
      </c>
      <c r="AM372" s="227">
        <f t="shared" si="109"/>
        <v>0</v>
      </c>
      <c r="AN372" s="227">
        <f t="shared" si="110"/>
        <v>0</v>
      </c>
      <c r="AO372" s="261">
        <f t="shared" si="115"/>
        <v>0</v>
      </c>
    </row>
    <row r="373" spans="1:41" s="216" customFormat="1" ht="15.6">
      <c r="A373">
        <f t="shared" si="111"/>
        <v>38</v>
      </c>
      <c r="B373" s="191" t="str">
        <f>C373&amp;":"&amp;COUNTIF($C$6:C373,C373)</f>
        <v>38:2</v>
      </c>
      <c r="C373" s="148">
        <f t="shared" si="112"/>
        <v>38</v>
      </c>
      <c r="D373" s="262">
        <f>'model (2)'!D373</f>
        <v>1</v>
      </c>
      <c r="E373" s="262">
        <f>'model (2)'!E373</f>
        <v>2</v>
      </c>
      <c r="F373" s="262">
        <f>'model (2)'!F373</f>
        <v>1</v>
      </c>
      <c r="G373" s="262">
        <f>'model (2)'!G373</f>
        <v>2</v>
      </c>
      <c r="H373" s="262">
        <f>'model (2)'!H373</f>
        <v>2</v>
      </c>
      <c r="I373" s="262">
        <f>'model (2)'!I373</f>
        <v>2</v>
      </c>
      <c r="J373" s="262">
        <f>'model (2)'!J373</f>
        <v>1</v>
      </c>
      <c r="K373" s="262">
        <f>'model (2)'!K373</f>
        <v>2</v>
      </c>
      <c r="L373" s="262">
        <f>'model (2)'!L373</f>
        <v>1</v>
      </c>
      <c r="M373" s="262">
        <f>'model (2)'!M373</f>
        <v>1</v>
      </c>
      <c r="N373" s="262">
        <f>'model (2)'!N373</f>
        <v>3</v>
      </c>
      <c r="O373" s="262">
        <f>'model (2)'!O373</f>
        <v>0</v>
      </c>
      <c r="P373" s="262">
        <f>'model (2)'!P373</f>
        <v>8</v>
      </c>
      <c r="Q373" s="262">
        <f>'model (2)'!Q373</f>
        <v>2</v>
      </c>
      <c r="R373" s="262">
        <f>'model (2)'!R373</f>
        <v>9</v>
      </c>
      <c r="S373" s="262">
        <f>'model (2)'!S373</f>
        <v>1</v>
      </c>
      <c r="T373" s="263"/>
      <c r="V373" s="2">
        <v>368</v>
      </c>
      <c r="W373" s="1" t="str">
        <f>X373&amp;":"&amp;COUNTIF($X$6:X373,X373)</f>
        <v>0:131</v>
      </c>
      <c r="X373" s="264">
        <f>Entry!U376</f>
        <v>0</v>
      </c>
      <c r="Y373" s="227">
        <f t="shared" si="113"/>
        <v>0</v>
      </c>
      <c r="Z373" s="227">
        <f t="shared" si="97"/>
        <v>0</v>
      </c>
      <c r="AA373" s="227">
        <f t="shared" si="98"/>
        <v>0</v>
      </c>
      <c r="AB373" s="227">
        <f t="shared" si="114"/>
        <v>0</v>
      </c>
      <c r="AC373" s="227">
        <f t="shared" si="99"/>
        <v>0</v>
      </c>
      <c r="AD373" s="227">
        <f t="shared" si="100"/>
        <v>0</v>
      </c>
      <c r="AE373" s="227">
        <f t="shared" si="101"/>
        <v>0</v>
      </c>
      <c r="AF373" s="227">
        <f t="shared" si="102"/>
        <v>0</v>
      </c>
      <c r="AG373" s="227">
        <f t="shared" si="103"/>
        <v>0</v>
      </c>
      <c r="AH373" s="227">
        <f t="shared" si="104"/>
        <v>0</v>
      </c>
      <c r="AI373" s="227">
        <f t="shared" si="105"/>
        <v>0</v>
      </c>
      <c r="AJ373" s="227">
        <f t="shared" si="106"/>
        <v>0</v>
      </c>
      <c r="AK373" s="227">
        <f t="shared" si="107"/>
        <v>0</v>
      </c>
      <c r="AL373" s="227">
        <f t="shared" si="108"/>
        <v>0</v>
      </c>
      <c r="AM373" s="227">
        <f t="shared" si="109"/>
        <v>0</v>
      </c>
      <c r="AN373" s="227">
        <f t="shared" si="110"/>
        <v>0</v>
      </c>
      <c r="AO373" s="261">
        <f t="shared" si="115"/>
        <v>0</v>
      </c>
    </row>
    <row r="374" spans="1:41" s="216" customFormat="1" ht="15.6">
      <c r="A374">
        <f t="shared" si="111"/>
        <v>43</v>
      </c>
      <c r="B374" s="191" t="str">
        <f>C374&amp;":"&amp;COUNTIF($C$6:C374,C374)</f>
        <v>43:3</v>
      </c>
      <c r="C374" s="148">
        <f t="shared" si="112"/>
        <v>43</v>
      </c>
      <c r="D374" s="262">
        <f>'model (2)'!D374</f>
        <v>1</v>
      </c>
      <c r="E374" s="262">
        <f>'model (2)'!E374</f>
        <v>1</v>
      </c>
      <c r="F374" s="262">
        <f>'model (2)'!F374</f>
        <v>2</v>
      </c>
      <c r="G374" s="262">
        <f>'model (2)'!G374</f>
        <v>2</v>
      </c>
      <c r="H374" s="262">
        <f>'model (2)'!H374</f>
        <v>2</v>
      </c>
      <c r="I374" s="262">
        <f>'model (2)'!I374</f>
        <v>2</v>
      </c>
      <c r="J374" s="262">
        <f>'model (2)'!J374</f>
        <v>1</v>
      </c>
      <c r="K374" s="262">
        <f>'model (2)'!K374</f>
        <v>2</v>
      </c>
      <c r="L374" s="262">
        <f>'model (2)'!L374</f>
        <v>1</v>
      </c>
      <c r="M374" s="262">
        <f>'model (2)'!M374</f>
        <v>1</v>
      </c>
      <c r="N374" s="262">
        <f>'model (2)'!N374</f>
        <v>10</v>
      </c>
      <c r="O374" s="262">
        <f>'model (2)'!O374</f>
        <v>0</v>
      </c>
      <c r="P374" s="262">
        <f>'model (2)'!P374</f>
        <v>9</v>
      </c>
      <c r="Q374" s="262">
        <f>'model (2)'!Q374</f>
        <v>4</v>
      </c>
      <c r="R374" s="262">
        <f>'model (2)'!R374</f>
        <v>2</v>
      </c>
      <c r="S374" s="262">
        <f>'model (2)'!S374</f>
        <v>3</v>
      </c>
      <c r="T374" s="263"/>
      <c r="V374" s="2">
        <v>369</v>
      </c>
      <c r="W374" s="1" t="str">
        <f>X374&amp;":"&amp;COUNTIF($X$6:X374,X374)</f>
        <v>0:132</v>
      </c>
      <c r="X374" s="264">
        <f>Entry!U377</f>
        <v>0</v>
      </c>
      <c r="Y374" s="227">
        <f t="shared" si="113"/>
        <v>0</v>
      </c>
      <c r="Z374" s="227">
        <f t="shared" si="97"/>
        <v>0</v>
      </c>
      <c r="AA374" s="227">
        <f t="shared" si="98"/>
        <v>0</v>
      </c>
      <c r="AB374" s="227">
        <f t="shared" si="114"/>
        <v>0</v>
      </c>
      <c r="AC374" s="227">
        <f t="shared" si="99"/>
        <v>0</v>
      </c>
      <c r="AD374" s="227">
        <f t="shared" si="100"/>
        <v>0</v>
      </c>
      <c r="AE374" s="227">
        <f t="shared" si="101"/>
        <v>0</v>
      </c>
      <c r="AF374" s="227">
        <f t="shared" si="102"/>
        <v>0</v>
      </c>
      <c r="AG374" s="227">
        <f t="shared" si="103"/>
        <v>0</v>
      </c>
      <c r="AH374" s="227">
        <f t="shared" si="104"/>
        <v>0</v>
      </c>
      <c r="AI374" s="227">
        <f t="shared" si="105"/>
        <v>0</v>
      </c>
      <c r="AJ374" s="227">
        <f t="shared" si="106"/>
        <v>0</v>
      </c>
      <c r="AK374" s="227">
        <f t="shared" si="107"/>
        <v>0</v>
      </c>
      <c r="AL374" s="227">
        <f t="shared" si="108"/>
        <v>0</v>
      </c>
      <c r="AM374" s="227">
        <f t="shared" si="109"/>
        <v>0</v>
      </c>
      <c r="AN374" s="227">
        <f t="shared" si="110"/>
        <v>0</v>
      </c>
      <c r="AO374" s="261">
        <f t="shared" si="115"/>
        <v>0</v>
      </c>
    </row>
    <row r="375" spans="1:41" s="216" customFormat="1" ht="15.6">
      <c r="A375">
        <f t="shared" si="111"/>
        <v>80</v>
      </c>
      <c r="B375" s="191" t="str">
        <f>C375&amp;":"&amp;COUNTIF($C$6:C375,C375)</f>
        <v>80:6</v>
      </c>
      <c r="C375" s="148">
        <f t="shared" si="112"/>
        <v>80</v>
      </c>
      <c r="D375" s="262">
        <f>'model (2)'!D375</f>
        <v>1</v>
      </c>
      <c r="E375" s="262">
        <f>'model (2)'!E375</f>
        <v>2</v>
      </c>
      <c r="F375" s="262">
        <f>'model (2)'!F375</f>
        <v>2</v>
      </c>
      <c r="G375" s="262">
        <f>'model (2)'!G375</f>
        <v>1</v>
      </c>
      <c r="H375" s="262">
        <f>'model (2)'!H375</f>
        <v>2</v>
      </c>
      <c r="I375" s="262">
        <f>'model (2)'!I375</f>
        <v>1</v>
      </c>
      <c r="J375" s="262">
        <f>'model (2)'!J375</f>
        <v>2</v>
      </c>
      <c r="K375" s="262">
        <f>'model (2)'!K375</f>
        <v>1</v>
      </c>
      <c r="L375" s="262">
        <f>'model (2)'!L375</f>
        <v>2</v>
      </c>
      <c r="M375" s="262">
        <f>'model (2)'!M375</f>
        <v>2</v>
      </c>
      <c r="N375" s="262">
        <f>'model (2)'!N375</f>
        <v>10</v>
      </c>
      <c r="O375" s="262">
        <f>'model (2)'!O375</f>
        <v>12</v>
      </c>
      <c r="P375" s="262">
        <f>'model (2)'!P375</f>
        <v>13</v>
      </c>
      <c r="Q375" s="262">
        <f>'model (2)'!Q375</f>
        <v>13</v>
      </c>
      <c r="R375" s="262">
        <f>'model (2)'!R375</f>
        <v>7</v>
      </c>
      <c r="S375" s="262">
        <f>'model (2)'!S375</f>
        <v>9</v>
      </c>
      <c r="T375" s="263"/>
      <c r="V375" s="2">
        <v>370</v>
      </c>
      <c r="W375" s="1" t="str">
        <f>X375&amp;":"&amp;COUNTIF($X$6:X375,X375)</f>
        <v>0:133</v>
      </c>
      <c r="X375" s="264">
        <f>Entry!U378</f>
        <v>0</v>
      </c>
      <c r="Y375" s="227">
        <f t="shared" si="113"/>
        <v>0</v>
      </c>
      <c r="Z375" s="227">
        <f t="shared" si="97"/>
        <v>0</v>
      </c>
      <c r="AA375" s="227">
        <f t="shared" si="98"/>
        <v>0</v>
      </c>
      <c r="AB375" s="227">
        <f t="shared" si="114"/>
        <v>0</v>
      </c>
      <c r="AC375" s="227">
        <f t="shared" si="99"/>
        <v>0</v>
      </c>
      <c r="AD375" s="227">
        <f t="shared" si="100"/>
        <v>0</v>
      </c>
      <c r="AE375" s="227">
        <f t="shared" si="101"/>
        <v>0</v>
      </c>
      <c r="AF375" s="227">
        <f t="shared" si="102"/>
        <v>0</v>
      </c>
      <c r="AG375" s="227">
        <f t="shared" si="103"/>
        <v>0</v>
      </c>
      <c r="AH375" s="227">
        <f t="shared" si="104"/>
        <v>0</v>
      </c>
      <c r="AI375" s="227">
        <f t="shared" si="105"/>
        <v>0</v>
      </c>
      <c r="AJ375" s="227">
        <f t="shared" si="106"/>
        <v>0</v>
      </c>
      <c r="AK375" s="227">
        <f t="shared" si="107"/>
        <v>0</v>
      </c>
      <c r="AL375" s="227">
        <f t="shared" si="108"/>
        <v>0</v>
      </c>
      <c r="AM375" s="227">
        <f t="shared" si="109"/>
        <v>0</v>
      </c>
      <c r="AN375" s="227">
        <f t="shared" si="110"/>
        <v>0</v>
      </c>
      <c r="AO375" s="261">
        <f t="shared" si="115"/>
        <v>0</v>
      </c>
    </row>
    <row r="376" spans="1:41" s="216" customFormat="1" ht="15.6">
      <c r="A376">
        <f t="shared" si="111"/>
        <v>83</v>
      </c>
      <c r="B376" s="191" t="str">
        <f>C376&amp;":"&amp;COUNTIF($C$6:C376,C376)</f>
        <v>83:4</v>
      </c>
      <c r="C376" s="148">
        <f t="shared" si="112"/>
        <v>83</v>
      </c>
      <c r="D376" s="262">
        <f>'model (2)'!D376</f>
        <v>1</v>
      </c>
      <c r="E376" s="262">
        <f>'model (2)'!E376</f>
        <v>1</v>
      </c>
      <c r="F376" s="262">
        <f>'model (2)'!F376</f>
        <v>1</v>
      </c>
      <c r="G376" s="262">
        <f>'model (2)'!G376</f>
        <v>1</v>
      </c>
      <c r="H376" s="262">
        <f>'model (2)'!H376</f>
        <v>1</v>
      </c>
      <c r="I376" s="262">
        <f>'model (2)'!I376</f>
        <v>1</v>
      </c>
      <c r="J376" s="262">
        <f>'model (2)'!J376</f>
        <v>2</v>
      </c>
      <c r="K376" s="262">
        <f>'model (2)'!K376</f>
        <v>1</v>
      </c>
      <c r="L376" s="262">
        <f>'model (2)'!L376</f>
        <v>2</v>
      </c>
      <c r="M376" s="262">
        <f>'model (2)'!M376</f>
        <v>1</v>
      </c>
      <c r="N376" s="262">
        <f>'model (2)'!N376</f>
        <v>5</v>
      </c>
      <c r="O376" s="262">
        <f>'model (2)'!O376</f>
        <v>14</v>
      </c>
      <c r="P376" s="262">
        <f>'model (2)'!P376</f>
        <v>14</v>
      </c>
      <c r="Q376" s="262">
        <f>'model (2)'!Q376</f>
        <v>10</v>
      </c>
      <c r="R376" s="262">
        <f>'model (2)'!R376</f>
        <v>14</v>
      </c>
      <c r="S376" s="262">
        <f>'model (2)'!S376</f>
        <v>14</v>
      </c>
      <c r="T376" s="263"/>
      <c r="V376" s="2">
        <v>371</v>
      </c>
      <c r="W376" s="1" t="str">
        <f>X376&amp;":"&amp;COUNTIF($X$6:X376,X376)</f>
        <v>0:134</v>
      </c>
      <c r="X376" s="264">
        <f>Entry!U379</f>
        <v>0</v>
      </c>
      <c r="Y376" s="227">
        <f t="shared" si="113"/>
        <v>0</v>
      </c>
      <c r="Z376" s="227">
        <f t="shared" si="97"/>
        <v>0</v>
      </c>
      <c r="AA376" s="227">
        <f t="shared" si="98"/>
        <v>0</v>
      </c>
      <c r="AB376" s="227">
        <f t="shared" si="114"/>
        <v>0</v>
      </c>
      <c r="AC376" s="227">
        <f t="shared" si="99"/>
        <v>0</v>
      </c>
      <c r="AD376" s="227">
        <f t="shared" si="100"/>
        <v>0</v>
      </c>
      <c r="AE376" s="227">
        <f t="shared" si="101"/>
        <v>0</v>
      </c>
      <c r="AF376" s="227">
        <f t="shared" si="102"/>
        <v>0</v>
      </c>
      <c r="AG376" s="227">
        <f t="shared" si="103"/>
        <v>0</v>
      </c>
      <c r="AH376" s="227">
        <f t="shared" si="104"/>
        <v>0</v>
      </c>
      <c r="AI376" s="227">
        <f t="shared" si="105"/>
        <v>0</v>
      </c>
      <c r="AJ376" s="227">
        <f t="shared" si="106"/>
        <v>0</v>
      </c>
      <c r="AK376" s="227">
        <f t="shared" si="107"/>
        <v>0</v>
      </c>
      <c r="AL376" s="227">
        <f t="shared" si="108"/>
        <v>0</v>
      </c>
      <c r="AM376" s="227">
        <f t="shared" si="109"/>
        <v>0</v>
      </c>
      <c r="AN376" s="227">
        <f t="shared" si="110"/>
        <v>0</v>
      </c>
      <c r="AO376" s="261">
        <f t="shared" si="115"/>
        <v>0</v>
      </c>
    </row>
    <row r="377" spans="1:41" s="216" customFormat="1" ht="15.6">
      <c r="A377">
        <f t="shared" si="111"/>
        <v>83</v>
      </c>
      <c r="B377" s="191" t="str">
        <f>C377&amp;":"&amp;COUNTIF($C$6:C377,C377)</f>
        <v>83:5</v>
      </c>
      <c r="C377" s="148">
        <f t="shared" si="112"/>
        <v>83</v>
      </c>
      <c r="D377" s="262">
        <f>'model (2)'!D377</f>
        <v>1</v>
      </c>
      <c r="E377" s="262">
        <f>'model (2)'!E377</f>
        <v>1</v>
      </c>
      <c r="F377" s="262">
        <f>'model (2)'!F377</f>
        <v>2</v>
      </c>
      <c r="G377" s="262">
        <f>'model (2)'!G377</f>
        <v>1</v>
      </c>
      <c r="H377" s="262">
        <f>'model (2)'!H377</f>
        <v>1</v>
      </c>
      <c r="I377" s="262">
        <f>'model (2)'!I377</f>
        <v>1</v>
      </c>
      <c r="J377" s="262">
        <f>'model (2)'!J377</f>
        <v>2</v>
      </c>
      <c r="K377" s="262">
        <f>'model (2)'!K377</f>
        <v>1</v>
      </c>
      <c r="L377" s="262">
        <f>'model (2)'!L377</f>
        <v>2</v>
      </c>
      <c r="M377" s="262">
        <f>'model (2)'!M377</f>
        <v>2</v>
      </c>
      <c r="N377" s="262">
        <f>'model (2)'!N377</f>
        <v>10</v>
      </c>
      <c r="O377" s="262">
        <f>'model (2)'!O377</f>
        <v>8</v>
      </c>
      <c r="P377" s="262">
        <f>'model (2)'!P377</f>
        <v>14</v>
      </c>
      <c r="Q377" s="262">
        <f>'model (2)'!Q377</f>
        <v>12</v>
      </c>
      <c r="R377" s="262">
        <f>'model (2)'!R377</f>
        <v>12</v>
      </c>
      <c r="S377" s="262">
        <f>'model (2)'!S377</f>
        <v>13</v>
      </c>
      <c r="T377" s="263"/>
      <c r="V377" s="2">
        <v>372</v>
      </c>
      <c r="W377" s="1" t="str">
        <f>X377&amp;":"&amp;COUNTIF($X$6:X377,X377)</f>
        <v>0:135</v>
      </c>
      <c r="X377" s="264">
        <f>Entry!U380</f>
        <v>0</v>
      </c>
      <c r="Y377" s="227">
        <f t="shared" si="113"/>
        <v>0</v>
      </c>
      <c r="Z377" s="227">
        <f t="shared" si="97"/>
        <v>0</v>
      </c>
      <c r="AA377" s="227">
        <f t="shared" si="98"/>
        <v>0</v>
      </c>
      <c r="AB377" s="227">
        <f t="shared" si="114"/>
        <v>0</v>
      </c>
      <c r="AC377" s="227">
        <f t="shared" si="99"/>
        <v>0</v>
      </c>
      <c r="AD377" s="227">
        <f t="shared" si="100"/>
        <v>0</v>
      </c>
      <c r="AE377" s="227">
        <f t="shared" si="101"/>
        <v>0</v>
      </c>
      <c r="AF377" s="227">
        <f t="shared" si="102"/>
        <v>0</v>
      </c>
      <c r="AG377" s="227">
        <f t="shared" si="103"/>
        <v>0</v>
      </c>
      <c r="AH377" s="227">
        <f t="shared" si="104"/>
        <v>0</v>
      </c>
      <c r="AI377" s="227">
        <f t="shared" si="105"/>
        <v>0</v>
      </c>
      <c r="AJ377" s="227">
        <f t="shared" si="106"/>
        <v>0</v>
      </c>
      <c r="AK377" s="227">
        <f t="shared" si="107"/>
        <v>0</v>
      </c>
      <c r="AL377" s="227">
        <f t="shared" si="108"/>
        <v>0</v>
      </c>
      <c r="AM377" s="227">
        <f t="shared" si="109"/>
        <v>0</v>
      </c>
      <c r="AN377" s="227">
        <f t="shared" si="110"/>
        <v>0</v>
      </c>
      <c r="AO377" s="261">
        <f t="shared" si="115"/>
        <v>0</v>
      </c>
    </row>
    <row r="378" spans="1:41" s="216" customFormat="1" ht="15.6">
      <c r="A378">
        <f t="shared" si="111"/>
        <v>53</v>
      </c>
      <c r="B378" s="191" t="str">
        <f>C378&amp;":"&amp;COUNTIF($C$6:C378,C378)</f>
        <v>53:8</v>
      </c>
      <c r="C378" s="148">
        <f t="shared" si="112"/>
        <v>53</v>
      </c>
      <c r="D378" s="262">
        <f>'model (2)'!D378</f>
        <v>2</v>
      </c>
      <c r="E378" s="262">
        <f>'model (2)'!E378</f>
        <v>2</v>
      </c>
      <c r="F378" s="262">
        <f>'model (2)'!F378</f>
        <v>1</v>
      </c>
      <c r="G378" s="262">
        <f>'model (2)'!G378</f>
        <v>1</v>
      </c>
      <c r="H378" s="262">
        <f>'model (2)'!H378</f>
        <v>1</v>
      </c>
      <c r="I378" s="262">
        <f>'model (2)'!I378</f>
        <v>1</v>
      </c>
      <c r="J378" s="262">
        <f>'model (2)'!J378</f>
        <v>1</v>
      </c>
      <c r="K378" s="262">
        <f>'model (2)'!K378</f>
        <v>2</v>
      </c>
      <c r="L378" s="262">
        <f>'model (2)'!L378</f>
        <v>1</v>
      </c>
      <c r="M378" s="262">
        <f>'model (2)'!M378</f>
        <v>2</v>
      </c>
      <c r="N378" s="262">
        <f>'model (2)'!N378</f>
        <v>8</v>
      </c>
      <c r="O378" s="262">
        <f>'model (2)'!O378</f>
        <v>6</v>
      </c>
      <c r="P378" s="262">
        <f>'model (2)'!P378</f>
        <v>2</v>
      </c>
      <c r="Q378" s="262">
        <f>'model (2)'!Q378</f>
        <v>6</v>
      </c>
      <c r="R378" s="262">
        <f>'model (2)'!R378</f>
        <v>14</v>
      </c>
      <c r="S378" s="262">
        <f>'model (2)'!S378</f>
        <v>3</v>
      </c>
      <c r="T378" s="263"/>
      <c r="V378" s="2">
        <v>373</v>
      </c>
      <c r="W378" s="1"/>
      <c r="X378" s="264">
        <f>Entry!U381</f>
        <v>0</v>
      </c>
      <c r="Y378" s="227">
        <f t="shared" si="113"/>
        <v>0</v>
      </c>
      <c r="Z378" s="227">
        <f t="shared" si="97"/>
        <v>0</v>
      </c>
      <c r="AA378" s="227">
        <f t="shared" si="98"/>
        <v>0</v>
      </c>
      <c r="AB378" s="227">
        <f t="shared" si="114"/>
        <v>0</v>
      </c>
      <c r="AC378" s="227">
        <f t="shared" si="99"/>
        <v>0</v>
      </c>
      <c r="AD378" s="227">
        <f t="shared" si="100"/>
        <v>0</v>
      </c>
      <c r="AE378" s="227">
        <f t="shared" si="101"/>
        <v>0</v>
      </c>
      <c r="AF378" s="227">
        <f t="shared" si="102"/>
        <v>0</v>
      </c>
      <c r="AG378" s="227">
        <f t="shared" si="103"/>
        <v>0</v>
      </c>
      <c r="AH378" s="227">
        <f t="shared" si="104"/>
        <v>0</v>
      </c>
      <c r="AI378" s="227">
        <f t="shared" si="105"/>
        <v>0</v>
      </c>
      <c r="AJ378" s="227">
        <f t="shared" si="106"/>
        <v>0</v>
      </c>
      <c r="AK378" s="227">
        <f t="shared" si="107"/>
        <v>0</v>
      </c>
      <c r="AL378" s="227">
        <f t="shared" si="108"/>
        <v>0</v>
      </c>
      <c r="AM378" s="227">
        <f t="shared" si="109"/>
        <v>0</v>
      </c>
      <c r="AN378" s="227">
        <f t="shared" si="110"/>
        <v>0</v>
      </c>
      <c r="AO378" s="261">
        <f t="shared" si="115"/>
        <v>0</v>
      </c>
    </row>
    <row r="379" spans="1:41" s="216" customFormat="1" ht="15.6">
      <c r="A379">
        <f t="shared" si="111"/>
        <v>52</v>
      </c>
      <c r="B379" s="191" t="str">
        <f>C379&amp;":"&amp;COUNTIF($C$6:C379,C379)</f>
        <v>52:12</v>
      </c>
      <c r="C379" s="148">
        <f t="shared" si="112"/>
        <v>52</v>
      </c>
      <c r="D379" s="262">
        <f>'model (2)'!D379</f>
        <v>1</v>
      </c>
      <c r="E379" s="262">
        <f>'model (2)'!E379</f>
        <v>1</v>
      </c>
      <c r="F379" s="262">
        <f>'model (2)'!F379</f>
        <v>1</v>
      </c>
      <c r="G379" s="262">
        <f>'model (2)'!G379</f>
        <v>1</v>
      </c>
      <c r="H379" s="262">
        <f>'model (2)'!H379</f>
        <v>1</v>
      </c>
      <c r="I379" s="262">
        <f>'model (2)'!I379</f>
        <v>1</v>
      </c>
      <c r="J379" s="262">
        <f>'model (2)'!J379</f>
        <v>2</v>
      </c>
      <c r="K379" s="262">
        <f>'model (2)'!K379</f>
        <v>1</v>
      </c>
      <c r="L379" s="262">
        <f>'model (2)'!L379</f>
        <v>1</v>
      </c>
      <c r="M379" s="262">
        <f>'model (2)'!M379</f>
        <v>2</v>
      </c>
      <c r="N379" s="262">
        <f>'model (2)'!N379</f>
        <v>9</v>
      </c>
      <c r="O379" s="262">
        <f>'model (2)'!O379</f>
        <v>0</v>
      </c>
      <c r="P379" s="262">
        <f>'model (2)'!P379</f>
        <v>4</v>
      </c>
      <c r="Q379" s="262">
        <f>'model (2)'!Q379</f>
        <v>10</v>
      </c>
      <c r="R379" s="262">
        <f>'model (2)'!R379</f>
        <v>6</v>
      </c>
      <c r="S379" s="262">
        <f>'model (2)'!S379</f>
        <v>11</v>
      </c>
      <c r="T379" s="263"/>
      <c r="V379" s="2">
        <v>374</v>
      </c>
      <c r="W379" s="1" t="str">
        <f>X379&amp;":"&amp;COUNTIF($X$6:X379,X379)</f>
        <v>0:137</v>
      </c>
      <c r="X379" s="264">
        <f>Entry!U382</f>
        <v>0</v>
      </c>
      <c r="Y379" s="227">
        <f t="shared" si="113"/>
        <v>0</v>
      </c>
      <c r="Z379" s="227">
        <f t="shared" si="97"/>
        <v>0</v>
      </c>
      <c r="AA379" s="227">
        <f t="shared" si="98"/>
        <v>0</v>
      </c>
      <c r="AB379" s="227">
        <f t="shared" si="114"/>
        <v>0</v>
      </c>
      <c r="AC379" s="227">
        <f t="shared" si="99"/>
        <v>0</v>
      </c>
      <c r="AD379" s="227">
        <f t="shared" si="100"/>
        <v>0</v>
      </c>
      <c r="AE379" s="227">
        <f t="shared" si="101"/>
        <v>0</v>
      </c>
      <c r="AF379" s="227">
        <f t="shared" si="102"/>
        <v>0</v>
      </c>
      <c r="AG379" s="227">
        <f t="shared" si="103"/>
        <v>0</v>
      </c>
      <c r="AH379" s="227">
        <f t="shared" si="104"/>
        <v>0</v>
      </c>
      <c r="AI379" s="227">
        <f t="shared" si="105"/>
        <v>0</v>
      </c>
      <c r="AJ379" s="227">
        <f t="shared" si="106"/>
        <v>0</v>
      </c>
      <c r="AK379" s="227">
        <f t="shared" si="107"/>
        <v>0</v>
      </c>
      <c r="AL379" s="227">
        <f t="shared" si="108"/>
        <v>0</v>
      </c>
      <c r="AM379" s="227">
        <f t="shared" si="109"/>
        <v>0</v>
      </c>
      <c r="AN379" s="227">
        <f t="shared" si="110"/>
        <v>0</v>
      </c>
      <c r="AO379" s="261">
        <f t="shared" si="115"/>
        <v>0</v>
      </c>
    </row>
    <row r="380" spans="1:41" s="216" customFormat="1" ht="15.6">
      <c r="A380">
        <f t="shared" si="111"/>
        <v>78</v>
      </c>
      <c r="B380" s="191" t="str">
        <f>C380&amp;":"&amp;COUNTIF($C$6:C380,C380)</f>
        <v>78:6</v>
      </c>
      <c r="C380" s="148">
        <f t="shared" si="112"/>
        <v>78</v>
      </c>
      <c r="D380" s="262">
        <f>'model (2)'!D380</f>
        <v>2</v>
      </c>
      <c r="E380" s="262">
        <f>'model (2)'!E380</f>
        <v>1</v>
      </c>
      <c r="F380" s="262">
        <f>'model (2)'!F380</f>
        <v>1</v>
      </c>
      <c r="G380" s="262">
        <f>'model (2)'!G380</f>
        <v>1</v>
      </c>
      <c r="H380" s="262">
        <f>'model (2)'!H380</f>
        <v>2</v>
      </c>
      <c r="I380" s="262">
        <f>'model (2)'!I380</f>
        <v>2</v>
      </c>
      <c r="J380" s="262">
        <f>'model (2)'!J380</f>
        <v>1</v>
      </c>
      <c r="K380" s="262">
        <f>'model (2)'!K380</f>
        <v>2</v>
      </c>
      <c r="L380" s="262">
        <f>'model (2)'!L380</f>
        <v>2</v>
      </c>
      <c r="M380" s="262">
        <f>'model (2)'!M380</f>
        <v>1</v>
      </c>
      <c r="N380" s="262">
        <f>'model (2)'!N380</f>
        <v>5</v>
      </c>
      <c r="O380" s="262">
        <f>'model (2)'!O380</f>
        <v>14</v>
      </c>
      <c r="P380" s="262">
        <f>'model (2)'!P380</f>
        <v>14</v>
      </c>
      <c r="Q380" s="262">
        <f>'model (2)'!Q380</f>
        <v>14</v>
      </c>
      <c r="R380" s="262">
        <f>'model (2)'!R380</f>
        <v>8</v>
      </c>
      <c r="S380" s="262">
        <f>'model (2)'!S380</f>
        <v>8</v>
      </c>
      <c r="T380" s="263"/>
      <c r="V380" s="2">
        <v>375</v>
      </c>
      <c r="W380" s="1" t="str">
        <f>X380&amp;":"&amp;COUNTIF($X$6:X380,X380)</f>
        <v>0:138</v>
      </c>
      <c r="X380" s="264">
        <f>Entry!U383</f>
        <v>0</v>
      </c>
      <c r="Y380" s="227">
        <f t="shared" si="113"/>
        <v>0</v>
      </c>
      <c r="Z380" s="227">
        <f t="shared" si="97"/>
        <v>0</v>
      </c>
      <c r="AA380" s="227">
        <f t="shared" si="98"/>
        <v>0</v>
      </c>
      <c r="AB380" s="227">
        <f t="shared" si="114"/>
        <v>0</v>
      </c>
      <c r="AC380" s="227">
        <f t="shared" si="99"/>
        <v>0</v>
      </c>
      <c r="AD380" s="227">
        <f t="shared" si="100"/>
        <v>0</v>
      </c>
      <c r="AE380" s="227">
        <f t="shared" si="101"/>
        <v>0</v>
      </c>
      <c r="AF380" s="227">
        <f t="shared" si="102"/>
        <v>0</v>
      </c>
      <c r="AG380" s="227">
        <f t="shared" si="103"/>
        <v>0</v>
      </c>
      <c r="AH380" s="227">
        <f t="shared" si="104"/>
        <v>0</v>
      </c>
      <c r="AI380" s="227">
        <f t="shared" si="105"/>
        <v>0</v>
      </c>
      <c r="AJ380" s="227">
        <f t="shared" si="106"/>
        <v>0</v>
      </c>
      <c r="AK380" s="227">
        <f t="shared" si="107"/>
        <v>0</v>
      </c>
      <c r="AL380" s="227">
        <f t="shared" si="108"/>
        <v>0</v>
      </c>
      <c r="AM380" s="227">
        <f t="shared" si="109"/>
        <v>0</v>
      </c>
      <c r="AN380" s="227">
        <f t="shared" si="110"/>
        <v>0</v>
      </c>
      <c r="AO380" s="261">
        <f t="shared" si="115"/>
        <v>0</v>
      </c>
    </row>
    <row r="381" spans="1:41" s="216" customFormat="1" ht="15.6">
      <c r="A381">
        <f t="shared" si="111"/>
        <v>68</v>
      </c>
      <c r="B381" s="191" t="str">
        <f>C381&amp;":"&amp;COUNTIF($C$6:C381,C381)</f>
        <v>68:13</v>
      </c>
      <c r="C381" s="148">
        <f t="shared" si="112"/>
        <v>68</v>
      </c>
      <c r="D381" s="262">
        <f>'model (2)'!D381</f>
        <v>1</v>
      </c>
      <c r="E381" s="262">
        <f>'model (2)'!E381</f>
        <v>1</v>
      </c>
      <c r="F381" s="262">
        <f>'model (2)'!F381</f>
        <v>2</v>
      </c>
      <c r="G381" s="262">
        <f>'model (2)'!G381</f>
        <v>1</v>
      </c>
      <c r="H381" s="262">
        <f>'model (2)'!H381</f>
        <v>1</v>
      </c>
      <c r="I381" s="262">
        <f>'model (2)'!I381</f>
        <v>1</v>
      </c>
      <c r="J381" s="262">
        <f>'model (2)'!J381</f>
        <v>2</v>
      </c>
      <c r="K381" s="262">
        <f>'model (2)'!K381</f>
        <v>2</v>
      </c>
      <c r="L381" s="262">
        <f>'model (2)'!L381</f>
        <v>2</v>
      </c>
      <c r="M381" s="262">
        <f>'model (2)'!M381</f>
        <v>1</v>
      </c>
      <c r="N381" s="262">
        <f>'model (2)'!N381</f>
        <v>6</v>
      </c>
      <c r="O381" s="262">
        <f>'model (2)'!O381</f>
        <v>7</v>
      </c>
      <c r="P381" s="262">
        <f>'model (2)'!P381</f>
        <v>8</v>
      </c>
      <c r="Q381" s="262">
        <f>'model (2)'!Q381</f>
        <v>12</v>
      </c>
      <c r="R381" s="262">
        <f>'model (2)'!R381</f>
        <v>8</v>
      </c>
      <c r="S381" s="262">
        <f>'model (2)'!S381</f>
        <v>13</v>
      </c>
      <c r="T381" s="263"/>
      <c r="V381" s="2">
        <v>376</v>
      </c>
      <c r="W381" s="1" t="str">
        <f>X381&amp;":"&amp;COUNTIF($X$6:X381,X381)</f>
        <v>0:139</v>
      </c>
      <c r="X381" s="264">
        <f>Entry!U384</f>
        <v>0</v>
      </c>
      <c r="Y381" s="227">
        <f t="shared" si="113"/>
        <v>0</v>
      </c>
      <c r="Z381" s="227">
        <f t="shared" si="97"/>
        <v>0</v>
      </c>
      <c r="AA381" s="227">
        <f t="shared" si="98"/>
        <v>0</v>
      </c>
      <c r="AB381" s="227">
        <f t="shared" si="114"/>
        <v>0</v>
      </c>
      <c r="AC381" s="227">
        <f t="shared" si="99"/>
        <v>0</v>
      </c>
      <c r="AD381" s="227">
        <f t="shared" si="100"/>
        <v>0</v>
      </c>
      <c r="AE381" s="227">
        <f t="shared" si="101"/>
        <v>0</v>
      </c>
      <c r="AF381" s="227">
        <f t="shared" si="102"/>
        <v>0</v>
      </c>
      <c r="AG381" s="227">
        <f t="shared" si="103"/>
        <v>0</v>
      </c>
      <c r="AH381" s="227">
        <f t="shared" si="104"/>
        <v>0</v>
      </c>
      <c r="AI381" s="227">
        <f t="shared" si="105"/>
        <v>0</v>
      </c>
      <c r="AJ381" s="227">
        <f t="shared" si="106"/>
        <v>0</v>
      </c>
      <c r="AK381" s="227">
        <f t="shared" si="107"/>
        <v>0</v>
      </c>
      <c r="AL381" s="227">
        <f t="shared" si="108"/>
        <v>0</v>
      </c>
      <c r="AM381" s="227">
        <f t="shared" si="109"/>
        <v>0</v>
      </c>
      <c r="AN381" s="227">
        <f t="shared" si="110"/>
        <v>0</v>
      </c>
      <c r="AO381" s="261">
        <f t="shared" si="115"/>
        <v>0</v>
      </c>
    </row>
    <row r="382" spans="1:41" s="216" customFormat="1" ht="15.6">
      <c r="A382">
        <f t="shared" si="111"/>
        <v>76</v>
      </c>
      <c r="B382" s="191" t="str">
        <f>C382&amp;":"&amp;COUNTIF($C$6:C382,C382)</f>
        <v>76:17</v>
      </c>
      <c r="C382" s="148">
        <f t="shared" si="112"/>
        <v>76</v>
      </c>
      <c r="D382" s="262">
        <f>'model (2)'!D382</f>
        <v>1</v>
      </c>
      <c r="E382" s="262">
        <f>'model (2)'!E382</f>
        <v>1</v>
      </c>
      <c r="F382" s="262">
        <f>'model (2)'!F382</f>
        <v>1</v>
      </c>
      <c r="G382" s="262">
        <f>'model (2)'!G382</f>
        <v>1</v>
      </c>
      <c r="H382" s="262">
        <f>'model (2)'!H382</f>
        <v>1</v>
      </c>
      <c r="I382" s="262">
        <f>'model (2)'!I382</f>
        <v>1</v>
      </c>
      <c r="J382" s="262">
        <f>'model (2)'!J382</f>
        <v>1</v>
      </c>
      <c r="K382" s="262">
        <f>'model (2)'!K382</f>
        <v>2</v>
      </c>
      <c r="L382" s="262">
        <f>'model (2)'!L382</f>
        <v>2</v>
      </c>
      <c r="M382" s="262">
        <f>'model (2)'!M382</f>
        <v>1</v>
      </c>
      <c r="N382" s="262">
        <f>'model (2)'!N382</f>
        <v>8</v>
      </c>
      <c r="O382" s="262">
        <f>'model (2)'!O382</f>
        <v>9</v>
      </c>
      <c r="P382" s="262">
        <f>'model (2)'!P382</f>
        <v>14</v>
      </c>
      <c r="Q382" s="262">
        <f>'model (2)'!Q382</f>
        <v>11</v>
      </c>
      <c r="R382" s="262">
        <f>'model (2)'!R382</f>
        <v>14</v>
      </c>
      <c r="S382" s="262">
        <f>'model (2)'!S382</f>
        <v>8</v>
      </c>
      <c r="T382" s="263"/>
      <c r="V382" s="2">
        <v>377</v>
      </c>
      <c r="W382" s="1" t="str">
        <f>X382&amp;":"&amp;COUNTIF($X$6:X382,X382)</f>
        <v>0:140</v>
      </c>
      <c r="X382" s="264">
        <f>Entry!U385</f>
        <v>0</v>
      </c>
      <c r="Y382" s="227">
        <f t="shared" si="113"/>
        <v>0</v>
      </c>
      <c r="Z382" s="227">
        <f t="shared" si="97"/>
        <v>0</v>
      </c>
      <c r="AA382" s="227">
        <f t="shared" si="98"/>
        <v>0</v>
      </c>
      <c r="AB382" s="227">
        <f t="shared" si="114"/>
        <v>0</v>
      </c>
      <c r="AC382" s="227">
        <f t="shared" si="99"/>
        <v>0</v>
      </c>
      <c r="AD382" s="227">
        <f t="shared" si="100"/>
        <v>0</v>
      </c>
      <c r="AE382" s="227">
        <f t="shared" si="101"/>
        <v>0</v>
      </c>
      <c r="AF382" s="227">
        <f t="shared" si="102"/>
        <v>0</v>
      </c>
      <c r="AG382" s="227">
        <f t="shared" si="103"/>
        <v>0</v>
      </c>
      <c r="AH382" s="227">
        <f t="shared" si="104"/>
        <v>0</v>
      </c>
      <c r="AI382" s="227">
        <f t="shared" si="105"/>
        <v>0</v>
      </c>
      <c r="AJ382" s="227">
        <f t="shared" si="106"/>
        <v>0</v>
      </c>
      <c r="AK382" s="227">
        <f t="shared" si="107"/>
        <v>0</v>
      </c>
      <c r="AL382" s="227">
        <f t="shared" si="108"/>
        <v>0</v>
      </c>
      <c r="AM382" s="227">
        <f t="shared" si="109"/>
        <v>0</v>
      </c>
      <c r="AN382" s="227">
        <f t="shared" si="110"/>
        <v>0</v>
      </c>
      <c r="AO382" s="261">
        <f t="shared" si="115"/>
        <v>0</v>
      </c>
    </row>
    <row r="383" spans="1:41" s="216" customFormat="1" ht="15.6">
      <c r="A383">
        <f t="shared" si="111"/>
        <v>71</v>
      </c>
      <c r="B383" s="191" t="str">
        <f>C383&amp;":"&amp;COUNTIF($C$6:C383,C383)</f>
        <v>71:13</v>
      </c>
      <c r="C383" s="148">
        <f t="shared" si="112"/>
        <v>71</v>
      </c>
      <c r="D383" s="262">
        <f>'model (2)'!D383</f>
        <v>2</v>
      </c>
      <c r="E383" s="262">
        <f>'model (2)'!E383</f>
        <v>1</v>
      </c>
      <c r="F383" s="262">
        <f>'model (2)'!F383</f>
        <v>2</v>
      </c>
      <c r="G383" s="262">
        <f>'model (2)'!G383</f>
        <v>2</v>
      </c>
      <c r="H383" s="262">
        <f>'model (2)'!H383</f>
        <v>2</v>
      </c>
      <c r="I383" s="262">
        <f>'model (2)'!I383</f>
        <v>2</v>
      </c>
      <c r="J383" s="262">
        <f>'model (2)'!J383</f>
        <v>1</v>
      </c>
      <c r="K383" s="262">
        <f>'model (2)'!K383</f>
        <v>1</v>
      </c>
      <c r="L383" s="262">
        <f>'model (2)'!L383</f>
        <v>2</v>
      </c>
      <c r="M383" s="262">
        <f>'model (2)'!M383</f>
        <v>1</v>
      </c>
      <c r="N383" s="262">
        <f>'model (2)'!N383</f>
        <v>6</v>
      </c>
      <c r="O383" s="262">
        <f>'model (2)'!O383</f>
        <v>11</v>
      </c>
      <c r="P383" s="262">
        <f>'model (2)'!P383</f>
        <v>14</v>
      </c>
      <c r="Q383" s="262">
        <f>'model (2)'!Q383</f>
        <v>6</v>
      </c>
      <c r="R383" s="262">
        <f>'model (2)'!R383</f>
        <v>10</v>
      </c>
      <c r="S383" s="262">
        <f>'model (2)'!S383</f>
        <v>8</v>
      </c>
      <c r="T383" s="263"/>
      <c r="V383" s="2">
        <v>378</v>
      </c>
      <c r="W383" s="1" t="str">
        <f>X383&amp;":"&amp;COUNTIF($X$6:X383,X383)</f>
        <v>0:141</v>
      </c>
      <c r="X383" s="264">
        <f>Entry!U386</f>
        <v>0</v>
      </c>
      <c r="Y383" s="227">
        <f t="shared" si="113"/>
        <v>0</v>
      </c>
      <c r="Z383" s="227">
        <f t="shared" si="97"/>
        <v>0</v>
      </c>
      <c r="AA383" s="227">
        <f t="shared" si="98"/>
        <v>0</v>
      </c>
      <c r="AB383" s="227">
        <f t="shared" si="114"/>
        <v>0</v>
      </c>
      <c r="AC383" s="227">
        <f t="shared" si="99"/>
        <v>0</v>
      </c>
      <c r="AD383" s="227">
        <f t="shared" si="100"/>
        <v>0</v>
      </c>
      <c r="AE383" s="227">
        <f t="shared" si="101"/>
        <v>0</v>
      </c>
      <c r="AF383" s="227">
        <f t="shared" si="102"/>
        <v>0</v>
      </c>
      <c r="AG383" s="227">
        <f t="shared" si="103"/>
        <v>0</v>
      </c>
      <c r="AH383" s="227">
        <f t="shared" si="104"/>
        <v>0</v>
      </c>
      <c r="AI383" s="227">
        <f t="shared" si="105"/>
        <v>0</v>
      </c>
      <c r="AJ383" s="227">
        <f t="shared" si="106"/>
        <v>0</v>
      </c>
      <c r="AK383" s="227">
        <f t="shared" si="107"/>
        <v>0</v>
      </c>
      <c r="AL383" s="227">
        <f t="shared" si="108"/>
        <v>0</v>
      </c>
      <c r="AM383" s="227">
        <f t="shared" si="109"/>
        <v>0</v>
      </c>
      <c r="AN383" s="227">
        <f t="shared" si="110"/>
        <v>0</v>
      </c>
      <c r="AO383" s="261">
        <f t="shared" si="115"/>
        <v>0</v>
      </c>
    </row>
    <row r="384" spans="1:41" s="216" customFormat="1" ht="15.6">
      <c r="A384">
        <f t="shared" si="111"/>
        <v>58</v>
      </c>
      <c r="B384" s="191" t="str">
        <f>C384&amp;":"&amp;COUNTIF($C$6:C384,C384)</f>
        <v>58:8</v>
      </c>
      <c r="C384" s="148">
        <f t="shared" si="112"/>
        <v>58</v>
      </c>
      <c r="D384" s="262">
        <f>'model (2)'!D384</f>
        <v>1</v>
      </c>
      <c r="E384" s="262">
        <f>'model (2)'!E384</f>
        <v>2</v>
      </c>
      <c r="F384" s="262">
        <f>'model (2)'!F384</f>
        <v>2</v>
      </c>
      <c r="G384" s="262">
        <f>'model (2)'!G384</f>
        <v>1</v>
      </c>
      <c r="H384" s="262">
        <f>'model (2)'!H384</f>
        <v>1</v>
      </c>
      <c r="I384" s="262">
        <f>'model (2)'!I384</f>
        <v>2</v>
      </c>
      <c r="J384" s="262">
        <f>'model (2)'!J384</f>
        <v>2</v>
      </c>
      <c r="K384" s="262">
        <f>'model (2)'!K384</f>
        <v>2</v>
      </c>
      <c r="L384" s="262">
        <f>'model (2)'!L384</f>
        <v>2</v>
      </c>
      <c r="M384" s="262">
        <f>'model (2)'!M384</f>
        <v>2</v>
      </c>
      <c r="N384" s="262">
        <f>'model (2)'!N384</f>
        <v>1</v>
      </c>
      <c r="O384" s="262">
        <f>'model (2)'!O384</f>
        <v>12</v>
      </c>
      <c r="P384" s="262">
        <f>'model (2)'!P384</f>
        <v>0</v>
      </c>
      <c r="Q384" s="262">
        <f>'model (2)'!Q384</f>
        <v>13</v>
      </c>
      <c r="R384" s="262">
        <f>'model (2)'!R384</f>
        <v>5</v>
      </c>
      <c r="S384" s="262">
        <f>'model (2)'!S384</f>
        <v>10</v>
      </c>
      <c r="T384" s="263"/>
      <c r="V384" s="2">
        <v>379</v>
      </c>
      <c r="W384" s="1" t="str">
        <f>X384&amp;":"&amp;COUNTIF($X$6:X384,X384)</f>
        <v>0:142</v>
      </c>
      <c r="X384" s="264">
        <f>Entry!U387</f>
        <v>0</v>
      </c>
      <c r="Y384" s="227">
        <f t="shared" si="113"/>
        <v>0</v>
      </c>
      <c r="Z384" s="227">
        <f t="shared" si="97"/>
        <v>0</v>
      </c>
      <c r="AA384" s="227">
        <f t="shared" si="98"/>
        <v>0</v>
      </c>
      <c r="AB384" s="227">
        <f t="shared" si="114"/>
        <v>0</v>
      </c>
      <c r="AC384" s="227">
        <f t="shared" si="99"/>
        <v>0</v>
      </c>
      <c r="AD384" s="227">
        <f t="shared" si="100"/>
        <v>0</v>
      </c>
      <c r="AE384" s="227">
        <f t="shared" si="101"/>
        <v>0</v>
      </c>
      <c r="AF384" s="227">
        <f t="shared" si="102"/>
        <v>0</v>
      </c>
      <c r="AG384" s="227">
        <f t="shared" si="103"/>
        <v>0</v>
      </c>
      <c r="AH384" s="227">
        <f t="shared" si="104"/>
        <v>0</v>
      </c>
      <c r="AI384" s="227">
        <f t="shared" si="105"/>
        <v>0</v>
      </c>
      <c r="AJ384" s="227">
        <f t="shared" si="106"/>
        <v>0</v>
      </c>
      <c r="AK384" s="227">
        <f t="shared" si="107"/>
        <v>0</v>
      </c>
      <c r="AL384" s="227">
        <f t="shared" si="108"/>
        <v>0</v>
      </c>
      <c r="AM384" s="227">
        <f t="shared" si="109"/>
        <v>0</v>
      </c>
      <c r="AN384" s="227">
        <f t="shared" si="110"/>
        <v>0</v>
      </c>
      <c r="AO384" s="261">
        <f t="shared" si="115"/>
        <v>0</v>
      </c>
    </row>
    <row r="385" spans="1:41" s="216" customFormat="1" ht="15.6">
      <c r="A385">
        <f t="shared" si="111"/>
        <v>84</v>
      </c>
      <c r="B385" s="191" t="str">
        <f>C385&amp;":"&amp;COUNTIF($C$6:C385,C385)</f>
        <v>84:2</v>
      </c>
      <c r="C385" s="148">
        <f t="shared" si="112"/>
        <v>84</v>
      </c>
      <c r="D385" s="262">
        <f>'model (2)'!D385</f>
        <v>1</v>
      </c>
      <c r="E385" s="262">
        <f>'model (2)'!E385</f>
        <v>1</v>
      </c>
      <c r="F385" s="262">
        <f>'model (2)'!F385</f>
        <v>2</v>
      </c>
      <c r="G385" s="262">
        <f>'model (2)'!G385</f>
        <v>2</v>
      </c>
      <c r="H385" s="262">
        <f>'model (2)'!H385</f>
        <v>2</v>
      </c>
      <c r="I385" s="262">
        <f>'model (2)'!I385</f>
        <v>2</v>
      </c>
      <c r="J385" s="262">
        <f>'model (2)'!J385</f>
        <v>2</v>
      </c>
      <c r="K385" s="262">
        <f>'model (2)'!K385</f>
        <v>2</v>
      </c>
      <c r="L385" s="262">
        <f>'model (2)'!L385</f>
        <v>2</v>
      </c>
      <c r="M385" s="262">
        <f>'model (2)'!M385</f>
        <v>1</v>
      </c>
      <c r="N385" s="262">
        <f>'model (2)'!N385</f>
        <v>9</v>
      </c>
      <c r="O385" s="262">
        <f>'model (2)'!O385</f>
        <v>14</v>
      </c>
      <c r="P385" s="262">
        <f>'model (2)'!P385</f>
        <v>12</v>
      </c>
      <c r="Q385" s="262">
        <f>'model (2)'!Q385</f>
        <v>12</v>
      </c>
      <c r="R385" s="262">
        <f>'model (2)'!R385</f>
        <v>13</v>
      </c>
      <c r="S385" s="262">
        <f>'model (2)'!S385</f>
        <v>7</v>
      </c>
      <c r="T385" s="263"/>
      <c r="V385" s="2">
        <v>380</v>
      </c>
      <c r="W385" s="1" t="str">
        <f>X385&amp;":"&amp;COUNTIF($X$6:X385,X385)</f>
        <v>0:143</v>
      </c>
      <c r="X385" s="264">
        <f>Entry!U388</f>
        <v>0</v>
      </c>
      <c r="Y385" s="227">
        <f t="shared" si="113"/>
        <v>0</v>
      </c>
      <c r="Z385" s="227">
        <f t="shared" si="97"/>
        <v>0</v>
      </c>
      <c r="AA385" s="227">
        <f t="shared" si="98"/>
        <v>0</v>
      </c>
      <c r="AB385" s="227">
        <f t="shared" si="114"/>
        <v>0</v>
      </c>
      <c r="AC385" s="227">
        <f t="shared" si="99"/>
        <v>0</v>
      </c>
      <c r="AD385" s="227">
        <f t="shared" si="100"/>
        <v>0</v>
      </c>
      <c r="AE385" s="227">
        <f t="shared" si="101"/>
        <v>0</v>
      </c>
      <c r="AF385" s="227">
        <f t="shared" si="102"/>
        <v>0</v>
      </c>
      <c r="AG385" s="227">
        <f t="shared" si="103"/>
        <v>0</v>
      </c>
      <c r="AH385" s="227">
        <f t="shared" si="104"/>
        <v>0</v>
      </c>
      <c r="AI385" s="227">
        <f t="shared" si="105"/>
        <v>0</v>
      </c>
      <c r="AJ385" s="227">
        <f t="shared" si="106"/>
        <v>0</v>
      </c>
      <c r="AK385" s="227">
        <f t="shared" si="107"/>
        <v>0</v>
      </c>
      <c r="AL385" s="227">
        <f t="shared" si="108"/>
        <v>0</v>
      </c>
      <c r="AM385" s="227">
        <f t="shared" si="109"/>
        <v>0</v>
      </c>
      <c r="AN385" s="227">
        <f t="shared" si="110"/>
        <v>0</v>
      </c>
      <c r="AO385" s="261">
        <f t="shared" si="115"/>
        <v>0</v>
      </c>
    </row>
    <row r="386" spans="1:41" s="216" customFormat="1" ht="15.6">
      <c r="A386">
        <f t="shared" si="111"/>
        <v>74</v>
      </c>
      <c r="B386" s="191" t="str">
        <f>C386&amp;":"&amp;COUNTIF($C$6:C386,C386)</f>
        <v>74:12</v>
      </c>
      <c r="C386" s="148">
        <f t="shared" si="112"/>
        <v>74</v>
      </c>
      <c r="D386" s="262">
        <f>'model (2)'!D386</f>
        <v>1</v>
      </c>
      <c r="E386" s="262">
        <f>'model (2)'!E386</f>
        <v>1</v>
      </c>
      <c r="F386" s="262">
        <f>'model (2)'!F386</f>
        <v>1</v>
      </c>
      <c r="G386" s="262">
        <f>'model (2)'!G386</f>
        <v>1</v>
      </c>
      <c r="H386" s="262">
        <f>'model (2)'!H386</f>
        <v>1</v>
      </c>
      <c r="I386" s="262">
        <f>'model (2)'!I386</f>
        <v>1</v>
      </c>
      <c r="J386" s="262">
        <f>'model (2)'!J386</f>
        <v>2</v>
      </c>
      <c r="K386" s="262">
        <f>'model (2)'!K386</f>
        <v>2</v>
      </c>
      <c r="L386" s="262">
        <f>'model (2)'!L386</f>
        <v>1</v>
      </c>
      <c r="M386" s="262">
        <f>'model (2)'!M386</f>
        <v>1</v>
      </c>
      <c r="N386" s="262">
        <f>'model (2)'!N386</f>
        <v>9</v>
      </c>
      <c r="O386" s="262">
        <f>'model (2)'!O386</f>
        <v>10</v>
      </c>
      <c r="P386" s="262">
        <f>'model (2)'!P386</f>
        <v>8</v>
      </c>
      <c r="Q386" s="262">
        <f>'model (2)'!Q386</f>
        <v>14</v>
      </c>
      <c r="R386" s="262">
        <f>'model (2)'!R386</f>
        <v>12</v>
      </c>
      <c r="S386" s="262">
        <f>'model (2)'!S386</f>
        <v>9</v>
      </c>
      <c r="T386" s="263"/>
      <c r="V386" s="2">
        <v>381</v>
      </c>
      <c r="W386" s="1" t="str">
        <f>X386&amp;":"&amp;COUNTIF($X$6:X386,X386)</f>
        <v>0:144</v>
      </c>
      <c r="X386" s="264">
        <f>Entry!U389</f>
        <v>0</v>
      </c>
      <c r="Y386" s="227">
        <f t="shared" si="113"/>
        <v>0</v>
      </c>
      <c r="Z386" s="227">
        <f t="shared" si="97"/>
        <v>0</v>
      </c>
      <c r="AA386" s="227">
        <f t="shared" si="98"/>
        <v>0</v>
      </c>
      <c r="AB386" s="227">
        <f t="shared" si="114"/>
        <v>0</v>
      </c>
      <c r="AC386" s="227">
        <f t="shared" si="99"/>
        <v>0</v>
      </c>
      <c r="AD386" s="227">
        <f t="shared" si="100"/>
        <v>0</v>
      </c>
      <c r="AE386" s="227">
        <f t="shared" si="101"/>
        <v>0</v>
      </c>
      <c r="AF386" s="227">
        <f t="shared" si="102"/>
        <v>0</v>
      </c>
      <c r="AG386" s="227">
        <f t="shared" si="103"/>
        <v>0</v>
      </c>
      <c r="AH386" s="227">
        <f t="shared" si="104"/>
        <v>0</v>
      </c>
      <c r="AI386" s="227">
        <f t="shared" si="105"/>
        <v>0</v>
      </c>
      <c r="AJ386" s="227">
        <f t="shared" si="106"/>
        <v>0</v>
      </c>
      <c r="AK386" s="227">
        <f t="shared" si="107"/>
        <v>0</v>
      </c>
      <c r="AL386" s="227">
        <f t="shared" si="108"/>
        <v>0</v>
      </c>
      <c r="AM386" s="227">
        <f t="shared" si="109"/>
        <v>0</v>
      </c>
      <c r="AN386" s="227">
        <f t="shared" si="110"/>
        <v>0</v>
      </c>
      <c r="AO386" s="261">
        <f t="shared" si="115"/>
        <v>0</v>
      </c>
    </row>
    <row r="387" spans="1:41" s="216" customFormat="1" ht="15.6">
      <c r="A387">
        <f t="shared" si="111"/>
        <v>78</v>
      </c>
      <c r="B387" s="191" t="str">
        <f>C387&amp;":"&amp;COUNTIF($C$6:C387,C387)</f>
        <v>78:7</v>
      </c>
      <c r="C387" s="148">
        <f t="shared" si="112"/>
        <v>78</v>
      </c>
      <c r="D387" s="262">
        <f>'model (2)'!D387</f>
        <v>1</v>
      </c>
      <c r="E387" s="262">
        <f>'model (2)'!E387</f>
        <v>1</v>
      </c>
      <c r="F387" s="262">
        <f>'model (2)'!F387</f>
        <v>2</v>
      </c>
      <c r="G387" s="262">
        <f>'model (2)'!G387</f>
        <v>1</v>
      </c>
      <c r="H387" s="262">
        <f>'model (2)'!H387</f>
        <v>1</v>
      </c>
      <c r="I387" s="262">
        <f>'model (2)'!I387</f>
        <v>1</v>
      </c>
      <c r="J387" s="262">
        <f>'model (2)'!J387</f>
        <v>2</v>
      </c>
      <c r="K387" s="262">
        <f>'model (2)'!K387</f>
        <v>2</v>
      </c>
      <c r="L387" s="262">
        <f>'model (2)'!L387</f>
        <v>1</v>
      </c>
      <c r="M387" s="262">
        <f>'model (2)'!M387</f>
        <v>1</v>
      </c>
      <c r="N387" s="262">
        <f>'model (2)'!N387</f>
        <v>7</v>
      </c>
      <c r="O387" s="262">
        <f>'model (2)'!O387</f>
        <v>11</v>
      </c>
      <c r="P387" s="262">
        <f>'model (2)'!P387</f>
        <v>14</v>
      </c>
      <c r="Q387" s="262">
        <f>'model (2)'!Q387</f>
        <v>10</v>
      </c>
      <c r="R387" s="262">
        <f>'model (2)'!R387</f>
        <v>13</v>
      </c>
      <c r="S387" s="262">
        <f>'model (2)'!S387</f>
        <v>10</v>
      </c>
      <c r="T387" s="263"/>
      <c r="V387" s="2">
        <v>382</v>
      </c>
      <c r="W387" s="1" t="str">
        <f>X387&amp;":"&amp;COUNTIF($X$6:X387,X387)</f>
        <v>0:145</v>
      </c>
      <c r="X387" s="264">
        <f>Entry!U390</f>
        <v>0</v>
      </c>
      <c r="Y387" s="227">
        <f t="shared" si="113"/>
        <v>0</v>
      </c>
      <c r="Z387" s="227">
        <f t="shared" si="97"/>
        <v>0</v>
      </c>
      <c r="AA387" s="227">
        <f t="shared" si="98"/>
        <v>0</v>
      </c>
      <c r="AB387" s="227">
        <f t="shared" si="114"/>
        <v>0</v>
      </c>
      <c r="AC387" s="227">
        <f t="shared" si="99"/>
        <v>0</v>
      </c>
      <c r="AD387" s="227">
        <f t="shared" si="100"/>
        <v>0</v>
      </c>
      <c r="AE387" s="227">
        <f t="shared" si="101"/>
        <v>0</v>
      </c>
      <c r="AF387" s="227">
        <f t="shared" si="102"/>
        <v>0</v>
      </c>
      <c r="AG387" s="227">
        <f t="shared" si="103"/>
        <v>0</v>
      </c>
      <c r="AH387" s="227">
        <f t="shared" si="104"/>
        <v>0</v>
      </c>
      <c r="AI387" s="227">
        <f t="shared" si="105"/>
        <v>0</v>
      </c>
      <c r="AJ387" s="227">
        <f t="shared" si="106"/>
        <v>0</v>
      </c>
      <c r="AK387" s="227">
        <f t="shared" si="107"/>
        <v>0</v>
      </c>
      <c r="AL387" s="227">
        <f t="shared" si="108"/>
        <v>0</v>
      </c>
      <c r="AM387" s="227">
        <f t="shared" si="109"/>
        <v>0</v>
      </c>
      <c r="AN387" s="227">
        <f t="shared" si="110"/>
        <v>0</v>
      </c>
      <c r="AO387" s="261">
        <f t="shared" si="115"/>
        <v>0</v>
      </c>
    </row>
    <row r="388" spans="1:41" s="216" customFormat="1" ht="15.6">
      <c r="A388">
        <f t="shared" si="111"/>
        <v>76</v>
      </c>
      <c r="B388" s="191" t="str">
        <f>C388&amp;":"&amp;COUNTIF($C$6:C388,C388)</f>
        <v>76:18</v>
      </c>
      <c r="C388" s="148">
        <f t="shared" si="112"/>
        <v>76</v>
      </c>
      <c r="D388" s="262">
        <f>'model (2)'!D388</f>
        <v>1</v>
      </c>
      <c r="E388" s="262">
        <f>'model (2)'!E388</f>
        <v>1</v>
      </c>
      <c r="F388" s="262">
        <f>'model (2)'!F388</f>
        <v>1</v>
      </c>
      <c r="G388" s="262">
        <f>'model (2)'!G388</f>
        <v>2</v>
      </c>
      <c r="H388" s="262">
        <f>'model (2)'!H388</f>
        <v>1</v>
      </c>
      <c r="I388" s="262">
        <f>'model (2)'!I388</f>
        <v>2</v>
      </c>
      <c r="J388" s="262">
        <f>'model (2)'!J388</f>
        <v>2</v>
      </c>
      <c r="K388" s="262">
        <f>'model (2)'!K388</f>
        <v>1</v>
      </c>
      <c r="L388" s="262">
        <f>'model (2)'!L388</f>
        <v>1</v>
      </c>
      <c r="M388" s="262">
        <f>'model (2)'!M388</f>
        <v>2</v>
      </c>
      <c r="N388" s="262">
        <f>'model (2)'!N388</f>
        <v>3</v>
      </c>
      <c r="O388" s="262">
        <f>'model (2)'!O388</f>
        <v>11</v>
      </c>
      <c r="P388" s="262">
        <f>'model (2)'!P388</f>
        <v>14</v>
      </c>
      <c r="Q388" s="262">
        <f>'model (2)'!Q388</f>
        <v>8</v>
      </c>
      <c r="R388" s="262">
        <f>'model (2)'!R388</f>
        <v>14</v>
      </c>
      <c r="S388" s="262">
        <f>'model (2)'!S388</f>
        <v>12</v>
      </c>
      <c r="T388" s="263"/>
      <c r="V388" s="2">
        <v>383</v>
      </c>
      <c r="W388" s="1"/>
      <c r="X388" s="264">
        <f>Entry!U391</f>
        <v>0</v>
      </c>
      <c r="Y388" s="227">
        <f t="shared" si="113"/>
        <v>0</v>
      </c>
      <c r="Z388" s="227">
        <f t="shared" si="97"/>
        <v>0</v>
      </c>
      <c r="AA388" s="227">
        <f t="shared" si="98"/>
        <v>0</v>
      </c>
      <c r="AB388" s="227">
        <f t="shared" si="114"/>
        <v>0</v>
      </c>
      <c r="AC388" s="227">
        <f t="shared" si="99"/>
        <v>0</v>
      </c>
      <c r="AD388" s="227">
        <f t="shared" si="100"/>
        <v>0</v>
      </c>
      <c r="AE388" s="227">
        <f t="shared" si="101"/>
        <v>0</v>
      </c>
      <c r="AF388" s="227">
        <f t="shared" si="102"/>
        <v>0</v>
      </c>
      <c r="AG388" s="227">
        <f t="shared" si="103"/>
        <v>0</v>
      </c>
      <c r="AH388" s="227">
        <f t="shared" si="104"/>
        <v>0</v>
      </c>
      <c r="AI388" s="227">
        <f t="shared" si="105"/>
        <v>0</v>
      </c>
      <c r="AJ388" s="227">
        <f t="shared" si="106"/>
        <v>0</v>
      </c>
      <c r="AK388" s="227">
        <f t="shared" si="107"/>
        <v>0</v>
      </c>
      <c r="AL388" s="227">
        <f t="shared" si="108"/>
        <v>0</v>
      </c>
      <c r="AM388" s="227">
        <f t="shared" si="109"/>
        <v>0</v>
      </c>
      <c r="AN388" s="227">
        <f t="shared" si="110"/>
        <v>0</v>
      </c>
      <c r="AO388" s="261">
        <f t="shared" si="115"/>
        <v>0</v>
      </c>
    </row>
    <row r="389" spans="1:41" s="216" customFormat="1" ht="15.6">
      <c r="A389">
        <f t="shared" si="111"/>
        <v>51</v>
      </c>
      <c r="B389" s="191" t="str">
        <f>C389&amp;":"&amp;COUNTIF($C$6:C389,C389)</f>
        <v>51:6</v>
      </c>
      <c r="C389" s="148">
        <f t="shared" si="112"/>
        <v>51</v>
      </c>
      <c r="D389" s="262">
        <f>'model (2)'!D389</f>
        <v>1</v>
      </c>
      <c r="E389" s="262">
        <f>'model (2)'!E389</f>
        <v>1</v>
      </c>
      <c r="F389" s="262">
        <f>'model (2)'!F389</f>
        <v>2</v>
      </c>
      <c r="G389" s="262">
        <f>'model (2)'!G389</f>
        <v>1</v>
      </c>
      <c r="H389" s="262">
        <f>'model (2)'!H389</f>
        <v>1</v>
      </c>
      <c r="I389" s="262">
        <f>'model (2)'!I389</f>
        <v>2</v>
      </c>
      <c r="J389" s="262">
        <f>'model (2)'!J389</f>
        <v>2</v>
      </c>
      <c r="K389" s="262">
        <f>'model (2)'!K389</f>
        <v>2</v>
      </c>
      <c r="L389" s="262">
        <f>'model (2)'!L389</f>
        <v>2</v>
      </c>
      <c r="M389" s="262">
        <f>'model (2)'!M389</f>
        <v>1</v>
      </c>
      <c r="N389" s="262">
        <f>'model (2)'!N389</f>
        <v>2</v>
      </c>
      <c r="O389" s="262">
        <f>'model (2)'!O389</f>
        <v>7</v>
      </c>
      <c r="P389" s="262">
        <f>'model (2)'!P389</f>
        <v>5</v>
      </c>
      <c r="Q389" s="262">
        <f>'model (2)'!Q389</f>
        <v>6</v>
      </c>
      <c r="R389" s="262">
        <f>'model (2)'!R389</f>
        <v>8</v>
      </c>
      <c r="S389" s="262">
        <f>'model (2)'!S389</f>
        <v>8</v>
      </c>
      <c r="T389" s="263"/>
      <c r="V389" s="2">
        <v>384</v>
      </c>
      <c r="W389" s="1" t="str">
        <f>X389&amp;":"&amp;COUNTIF($X$6:X389,X389)</f>
        <v>0:147</v>
      </c>
      <c r="X389" s="264">
        <f>Entry!U392</f>
        <v>0</v>
      </c>
      <c r="Y389" s="227">
        <f t="shared" si="113"/>
        <v>0</v>
      </c>
      <c r="Z389" s="227">
        <f t="shared" si="97"/>
        <v>0</v>
      </c>
      <c r="AA389" s="227">
        <f t="shared" si="98"/>
        <v>0</v>
      </c>
      <c r="AB389" s="227">
        <f t="shared" si="114"/>
        <v>0</v>
      </c>
      <c r="AC389" s="227">
        <f t="shared" si="99"/>
        <v>0</v>
      </c>
      <c r="AD389" s="227">
        <f t="shared" si="100"/>
        <v>0</v>
      </c>
      <c r="AE389" s="227">
        <f t="shared" si="101"/>
        <v>0</v>
      </c>
      <c r="AF389" s="227">
        <f t="shared" si="102"/>
        <v>0</v>
      </c>
      <c r="AG389" s="227">
        <f t="shared" si="103"/>
        <v>0</v>
      </c>
      <c r="AH389" s="227">
        <f t="shared" si="104"/>
        <v>0</v>
      </c>
      <c r="AI389" s="227">
        <f t="shared" si="105"/>
        <v>0</v>
      </c>
      <c r="AJ389" s="227">
        <f t="shared" si="106"/>
        <v>0</v>
      </c>
      <c r="AK389" s="227">
        <f t="shared" si="107"/>
        <v>0</v>
      </c>
      <c r="AL389" s="227">
        <f t="shared" si="108"/>
        <v>0</v>
      </c>
      <c r="AM389" s="227">
        <f t="shared" si="109"/>
        <v>0</v>
      </c>
      <c r="AN389" s="227">
        <f t="shared" si="110"/>
        <v>0</v>
      </c>
      <c r="AO389" s="261">
        <f t="shared" si="115"/>
        <v>0</v>
      </c>
    </row>
    <row r="390" spans="1:41" s="216" customFormat="1" ht="15.6">
      <c r="A390">
        <f t="shared" si="111"/>
        <v>82</v>
      </c>
      <c r="B390" s="191" t="str">
        <f>C390&amp;":"&amp;COUNTIF($C$6:C390,C390)</f>
        <v>82:4</v>
      </c>
      <c r="C390" s="148">
        <f t="shared" si="112"/>
        <v>82</v>
      </c>
      <c r="D390" s="262">
        <f>'model (2)'!D390</f>
        <v>1</v>
      </c>
      <c r="E390" s="262">
        <f>'model (2)'!E390</f>
        <v>2</v>
      </c>
      <c r="F390" s="262">
        <f>'model (2)'!F390</f>
        <v>1</v>
      </c>
      <c r="G390" s="262">
        <f>'model (2)'!G390</f>
        <v>2</v>
      </c>
      <c r="H390" s="262">
        <f>'model (2)'!H390</f>
        <v>2</v>
      </c>
      <c r="I390" s="262">
        <f>'model (2)'!I390</f>
        <v>1</v>
      </c>
      <c r="J390" s="262">
        <f>'model (2)'!J390</f>
        <v>2</v>
      </c>
      <c r="K390" s="262">
        <f>'model (2)'!K390</f>
        <v>2</v>
      </c>
      <c r="L390" s="262">
        <f>'model (2)'!L390</f>
        <v>2</v>
      </c>
      <c r="M390" s="262">
        <f>'model (2)'!M390</f>
        <v>2</v>
      </c>
      <c r="N390" s="262">
        <f>'model (2)'!N390</f>
        <v>8</v>
      </c>
      <c r="O390" s="262">
        <f>'model (2)'!O390</f>
        <v>12</v>
      </c>
      <c r="P390" s="262">
        <f>'model (2)'!P390</f>
        <v>7</v>
      </c>
      <c r="Q390" s="262">
        <f>'model (2)'!Q390</f>
        <v>13</v>
      </c>
      <c r="R390" s="262">
        <f>'model (2)'!R390</f>
        <v>11</v>
      </c>
      <c r="S390" s="262">
        <f>'model (2)'!S390</f>
        <v>14</v>
      </c>
      <c r="T390" s="263"/>
      <c r="V390" s="2">
        <v>385</v>
      </c>
      <c r="W390" s="1" t="str">
        <f>X390&amp;":"&amp;COUNTIF($X$6:X390,X390)</f>
        <v>0:148</v>
      </c>
      <c r="X390" s="264">
        <f>Entry!U393</f>
        <v>0</v>
      </c>
      <c r="Y390" s="227">
        <f t="shared" si="113"/>
        <v>0</v>
      </c>
      <c r="Z390" s="227">
        <f t="shared" ref="Z390:Z453" si="116">IFERROR(VLOOKUP($W390,$B$6:$S$3008,4,FALSE),VLOOKUP($X390,$C$6:$S$3008,3,FALSE))</f>
        <v>0</v>
      </c>
      <c r="AA390" s="227">
        <f t="shared" ref="AA390:AA453" si="117">IFERROR(VLOOKUP($W390,$B$6:$S$3008,5,FALSE),VLOOKUP($X390,$C$6:$S$3008,4,FALSE))</f>
        <v>0</v>
      </c>
      <c r="AB390" s="227">
        <f t="shared" si="114"/>
        <v>0</v>
      </c>
      <c r="AC390" s="227">
        <f t="shared" ref="AC390:AC453" si="118">IFERROR(VLOOKUP($W390,$B$6:$S$3008,7,FALSE),VLOOKUP($X390,$C$6:$S$3008,6,FALSE))</f>
        <v>0</v>
      </c>
      <c r="AD390" s="227">
        <f t="shared" ref="AD390:AD453" si="119">IFERROR(VLOOKUP($W390,$B$6:$S$3008,8,FALSE),VLOOKUP($X390,$C$6:$S$3008,7,FALSE))</f>
        <v>0</v>
      </c>
      <c r="AE390" s="227">
        <f t="shared" ref="AE390:AE453" si="120">IFERROR(VLOOKUP($W390,$B$6:$S$3008,9,FALSE),VLOOKUP($X390,$C$6:$S$3008,8,FALSE))</f>
        <v>0</v>
      </c>
      <c r="AF390" s="227">
        <f t="shared" ref="AF390:AF453" si="121">IFERROR(VLOOKUP($W390,$B$6:$S$3008,10,FALSE),VLOOKUP($X390,$C$6:$S$3008,9,FALSE))</f>
        <v>0</v>
      </c>
      <c r="AG390" s="227">
        <f t="shared" ref="AG390:AG453" si="122">IFERROR(VLOOKUP($W390,$B$6:$S$3008,11,FALSE),VLOOKUP($X390,$C$6:$S$3008,10,FALSE))</f>
        <v>0</v>
      </c>
      <c r="AH390" s="227">
        <f t="shared" ref="AH390:AH453" si="123">IFERROR(VLOOKUP($W390,$B$6:$S$3008,12,FALSE),VLOOKUP($X390,$C$6:$S$3008,11,FALSE))</f>
        <v>0</v>
      </c>
      <c r="AI390" s="227">
        <f t="shared" ref="AI390:AI453" si="124">IFERROR(VLOOKUP($W390,$B$6:$S$3008,13,FALSE),VLOOKUP($X390,$C$6:$S$3008,12,FALSE))</f>
        <v>0</v>
      </c>
      <c r="AJ390" s="227">
        <f t="shared" ref="AJ390:AJ453" si="125">IFERROR(VLOOKUP($W390,$B$6:$S$3008,14,FALSE),VLOOKUP($X390,$C$6:$S$3008,13,FALSE))</f>
        <v>0</v>
      </c>
      <c r="AK390" s="227">
        <f t="shared" ref="AK390:AK453" si="126">IFERROR(VLOOKUP($W390,$B$6:$S$3008,15,FALSE),VLOOKUP($X390,$C$6:$S$3008,14,FALSE))</f>
        <v>0</v>
      </c>
      <c r="AL390" s="227">
        <f t="shared" ref="AL390:AL453" si="127">IFERROR(VLOOKUP($W390,$B$6:$S$3008,16,FALSE),VLOOKUP($X390,$C$6:$S$3008,15,FALSE))</f>
        <v>0</v>
      </c>
      <c r="AM390" s="227">
        <f t="shared" ref="AM390:AM453" si="128">IFERROR(VLOOKUP($W390,$B$6:$S$3008,17,FALSE),VLOOKUP($X390,$C$6:$S$3008,16,FALSE))</f>
        <v>0</v>
      </c>
      <c r="AN390" s="227">
        <f t="shared" ref="AN390:AN453" si="129">IFERROR(VLOOKUP($W390,$B$6:$S$3008,18,FALSE),VLOOKUP($X390,$C$6:$S$3008,17,FALSE))</f>
        <v>0</v>
      </c>
      <c r="AO390" s="261">
        <f t="shared" si="115"/>
        <v>0</v>
      </c>
    </row>
    <row r="391" spans="1:41" s="216" customFormat="1" ht="15.6">
      <c r="A391">
        <f t="shared" ref="A391:A454" si="130">SUM(D391:S391)</f>
        <v>76</v>
      </c>
      <c r="B391" s="191" t="str">
        <f>C391&amp;":"&amp;COUNTIF($C$6:C391,C391)</f>
        <v>76:19</v>
      </c>
      <c r="C391" s="148">
        <f t="shared" ref="C391:C454" si="131">SUM(D391:S391)</f>
        <v>76</v>
      </c>
      <c r="D391" s="262">
        <f>'model (2)'!D391</f>
        <v>1</v>
      </c>
      <c r="E391" s="262">
        <f>'model (2)'!E391</f>
        <v>1</v>
      </c>
      <c r="F391" s="262">
        <f>'model (2)'!F391</f>
        <v>2</v>
      </c>
      <c r="G391" s="262">
        <f>'model (2)'!G391</f>
        <v>1</v>
      </c>
      <c r="H391" s="262">
        <f>'model (2)'!H391</f>
        <v>1</v>
      </c>
      <c r="I391" s="262">
        <f>'model (2)'!I391</f>
        <v>1</v>
      </c>
      <c r="J391" s="262">
        <f>'model (2)'!J391</f>
        <v>2</v>
      </c>
      <c r="K391" s="262">
        <f>'model (2)'!K391</f>
        <v>1</v>
      </c>
      <c r="L391" s="262">
        <f>'model (2)'!L391</f>
        <v>1</v>
      </c>
      <c r="M391" s="262">
        <f>'model (2)'!M391</f>
        <v>1</v>
      </c>
      <c r="N391" s="262">
        <f>'model (2)'!N391</f>
        <v>8</v>
      </c>
      <c r="O391" s="262">
        <f>'model (2)'!O391</f>
        <v>7</v>
      </c>
      <c r="P391" s="262">
        <f>'model (2)'!P391</f>
        <v>13</v>
      </c>
      <c r="Q391" s="262">
        <f>'model (2)'!Q391</f>
        <v>13</v>
      </c>
      <c r="R391" s="262">
        <f>'model (2)'!R391</f>
        <v>12</v>
      </c>
      <c r="S391" s="262">
        <f>'model (2)'!S391</f>
        <v>11</v>
      </c>
      <c r="T391" s="263"/>
      <c r="V391" s="2">
        <v>386</v>
      </c>
      <c r="W391" s="1" t="str">
        <f>X391&amp;":"&amp;COUNTIF($X$6:X391,X391)</f>
        <v>0:149</v>
      </c>
      <c r="X391" s="264">
        <f>Entry!U394</f>
        <v>0</v>
      </c>
      <c r="Y391" s="227">
        <f t="shared" ref="Y391:Y454" si="132">IFERROR(VLOOKUP($W391,$B$6:$S$3008,3,FALSE),VLOOKUP($X391,$C$6:$S$3008,2,FALSE))</f>
        <v>0</v>
      </c>
      <c r="Z391" s="227">
        <f t="shared" si="116"/>
        <v>0</v>
      </c>
      <c r="AA391" s="227">
        <f t="shared" si="117"/>
        <v>0</v>
      </c>
      <c r="AB391" s="227">
        <f t="shared" si="114"/>
        <v>0</v>
      </c>
      <c r="AC391" s="227">
        <f t="shared" si="118"/>
        <v>0</v>
      </c>
      <c r="AD391" s="227">
        <f t="shared" si="119"/>
        <v>0</v>
      </c>
      <c r="AE391" s="227">
        <f t="shared" si="120"/>
        <v>0</v>
      </c>
      <c r="AF391" s="227">
        <f t="shared" si="121"/>
        <v>0</v>
      </c>
      <c r="AG391" s="227">
        <f t="shared" si="122"/>
        <v>0</v>
      </c>
      <c r="AH391" s="227">
        <f t="shared" si="123"/>
        <v>0</v>
      </c>
      <c r="AI391" s="227">
        <f t="shared" si="124"/>
        <v>0</v>
      </c>
      <c r="AJ391" s="227">
        <f t="shared" si="125"/>
        <v>0</v>
      </c>
      <c r="AK391" s="227">
        <f t="shared" si="126"/>
        <v>0</v>
      </c>
      <c r="AL391" s="227">
        <f t="shared" si="127"/>
        <v>0</v>
      </c>
      <c r="AM391" s="227">
        <f t="shared" si="128"/>
        <v>0</v>
      </c>
      <c r="AN391" s="227">
        <f t="shared" si="129"/>
        <v>0</v>
      </c>
      <c r="AO391" s="261">
        <f t="shared" si="115"/>
        <v>0</v>
      </c>
    </row>
    <row r="392" spans="1:41" s="216" customFormat="1" ht="15.6">
      <c r="A392">
        <f t="shared" si="130"/>
        <v>70</v>
      </c>
      <c r="B392" s="191" t="str">
        <f>C392&amp;":"&amp;COUNTIF($C$6:C392,C392)</f>
        <v>70:10</v>
      </c>
      <c r="C392" s="148">
        <f t="shared" si="131"/>
        <v>70</v>
      </c>
      <c r="D392" s="262">
        <f>'model (2)'!D392</f>
        <v>1</v>
      </c>
      <c r="E392" s="262">
        <f>'model (2)'!E392</f>
        <v>1</v>
      </c>
      <c r="F392" s="262">
        <f>'model (2)'!F392</f>
        <v>1</v>
      </c>
      <c r="G392" s="262">
        <f>'model (2)'!G392</f>
        <v>1</v>
      </c>
      <c r="H392" s="262">
        <f>'model (2)'!H392</f>
        <v>1</v>
      </c>
      <c r="I392" s="262">
        <f>'model (2)'!I392</f>
        <v>1</v>
      </c>
      <c r="J392" s="262">
        <f>'model (2)'!J392</f>
        <v>2</v>
      </c>
      <c r="K392" s="262">
        <f>'model (2)'!K392</f>
        <v>2</v>
      </c>
      <c r="L392" s="262">
        <f>'model (2)'!L392</f>
        <v>2</v>
      </c>
      <c r="M392" s="262">
        <f>'model (2)'!M392</f>
        <v>1</v>
      </c>
      <c r="N392" s="262">
        <f>'model (2)'!N392</f>
        <v>5</v>
      </c>
      <c r="O392" s="262">
        <f>'model (2)'!O392</f>
        <v>13</v>
      </c>
      <c r="P392" s="262">
        <f>'model (2)'!P392</f>
        <v>8</v>
      </c>
      <c r="Q392" s="262">
        <f>'model (2)'!Q392</f>
        <v>13</v>
      </c>
      <c r="R392" s="262">
        <f>'model (2)'!R392</f>
        <v>11</v>
      </c>
      <c r="S392" s="262">
        <f>'model (2)'!S392</f>
        <v>7</v>
      </c>
      <c r="T392" s="263"/>
      <c r="V392" s="2">
        <v>387</v>
      </c>
      <c r="W392" s="1" t="str">
        <f>X392&amp;":"&amp;COUNTIF($X$6:X392,X392)</f>
        <v>0:150</v>
      </c>
      <c r="X392" s="264">
        <f>Entry!U395</f>
        <v>0</v>
      </c>
      <c r="Y392" s="227">
        <f t="shared" si="132"/>
        <v>0</v>
      </c>
      <c r="Z392" s="227">
        <f t="shared" si="116"/>
        <v>0</v>
      </c>
      <c r="AA392" s="227">
        <f t="shared" si="117"/>
        <v>0</v>
      </c>
      <c r="AB392" s="227">
        <f t="shared" si="114"/>
        <v>0</v>
      </c>
      <c r="AC392" s="227">
        <f t="shared" si="118"/>
        <v>0</v>
      </c>
      <c r="AD392" s="227">
        <f t="shared" si="119"/>
        <v>0</v>
      </c>
      <c r="AE392" s="227">
        <f t="shared" si="120"/>
        <v>0</v>
      </c>
      <c r="AF392" s="227">
        <f t="shared" si="121"/>
        <v>0</v>
      </c>
      <c r="AG392" s="227">
        <f t="shared" si="122"/>
        <v>0</v>
      </c>
      <c r="AH392" s="227">
        <f t="shared" si="123"/>
        <v>0</v>
      </c>
      <c r="AI392" s="227">
        <f t="shared" si="124"/>
        <v>0</v>
      </c>
      <c r="AJ392" s="227">
        <f t="shared" si="125"/>
        <v>0</v>
      </c>
      <c r="AK392" s="227">
        <f t="shared" si="126"/>
        <v>0</v>
      </c>
      <c r="AL392" s="227">
        <f t="shared" si="127"/>
        <v>0</v>
      </c>
      <c r="AM392" s="227">
        <f t="shared" si="128"/>
        <v>0</v>
      </c>
      <c r="AN392" s="227">
        <f t="shared" si="129"/>
        <v>0</v>
      </c>
      <c r="AO392" s="261">
        <f t="shared" si="115"/>
        <v>0</v>
      </c>
    </row>
    <row r="393" spans="1:41" s="216" customFormat="1" ht="15.6">
      <c r="A393">
        <f t="shared" si="130"/>
        <v>59</v>
      </c>
      <c r="B393" s="191" t="str">
        <f>C393&amp;":"&amp;COUNTIF($C$6:C393,C393)</f>
        <v>59:10</v>
      </c>
      <c r="C393" s="148">
        <f t="shared" si="131"/>
        <v>59</v>
      </c>
      <c r="D393" s="262">
        <f>'model (2)'!D393</f>
        <v>1</v>
      </c>
      <c r="E393" s="262">
        <f>'model (2)'!E393</f>
        <v>1</v>
      </c>
      <c r="F393" s="262">
        <f>'model (2)'!F393</f>
        <v>2</v>
      </c>
      <c r="G393" s="262">
        <f>'model (2)'!G393</f>
        <v>2</v>
      </c>
      <c r="H393" s="262">
        <f>'model (2)'!H393</f>
        <v>2</v>
      </c>
      <c r="I393" s="262">
        <f>'model (2)'!I393</f>
        <v>2</v>
      </c>
      <c r="J393" s="262">
        <f>'model (2)'!J393</f>
        <v>1</v>
      </c>
      <c r="K393" s="262">
        <f>'model (2)'!K393</f>
        <v>1</v>
      </c>
      <c r="L393" s="262">
        <f>'model (2)'!L393</f>
        <v>1</v>
      </c>
      <c r="M393" s="262">
        <f>'model (2)'!M393</f>
        <v>1</v>
      </c>
      <c r="N393" s="262">
        <f>'model (2)'!N393</f>
        <v>0</v>
      </c>
      <c r="O393" s="262">
        <f>'model (2)'!O393</f>
        <v>7</v>
      </c>
      <c r="P393" s="262">
        <f>'model (2)'!P393</f>
        <v>1</v>
      </c>
      <c r="Q393" s="262">
        <f>'model (2)'!Q393</f>
        <v>11</v>
      </c>
      <c r="R393" s="262">
        <f>'model (2)'!R393</f>
        <v>13</v>
      </c>
      <c r="S393" s="262">
        <f>'model (2)'!S393</f>
        <v>13</v>
      </c>
      <c r="T393" s="263"/>
      <c r="V393" s="2">
        <v>388</v>
      </c>
      <c r="W393" s="1" t="str">
        <f>X393&amp;":"&amp;COUNTIF($X$6:X393,X393)</f>
        <v>0:151</v>
      </c>
      <c r="X393" s="264">
        <f>Entry!U396</f>
        <v>0</v>
      </c>
      <c r="Y393" s="227">
        <f t="shared" si="132"/>
        <v>0</v>
      </c>
      <c r="Z393" s="227">
        <f t="shared" si="116"/>
        <v>0</v>
      </c>
      <c r="AA393" s="227">
        <f t="shared" si="117"/>
        <v>0</v>
      </c>
      <c r="AB393" s="227">
        <f t="shared" si="114"/>
        <v>0</v>
      </c>
      <c r="AC393" s="227">
        <f t="shared" si="118"/>
        <v>0</v>
      </c>
      <c r="AD393" s="227">
        <f t="shared" si="119"/>
        <v>0</v>
      </c>
      <c r="AE393" s="227">
        <f t="shared" si="120"/>
        <v>0</v>
      </c>
      <c r="AF393" s="227">
        <f t="shared" si="121"/>
        <v>0</v>
      </c>
      <c r="AG393" s="227">
        <f t="shared" si="122"/>
        <v>0</v>
      </c>
      <c r="AH393" s="227">
        <f t="shared" si="123"/>
        <v>0</v>
      </c>
      <c r="AI393" s="227">
        <f t="shared" si="124"/>
        <v>0</v>
      </c>
      <c r="AJ393" s="227">
        <f t="shared" si="125"/>
        <v>0</v>
      </c>
      <c r="AK393" s="227">
        <f t="shared" si="126"/>
        <v>0</v>
      </c>
      <c r="AL393" s="227">
        <f t="shared" si="127"/>
        <v>0</v>
      </c>
      <c r="AM393" s="227">
        <f t="shared" si="128"/>
        <v>0</v>
      </c>
      <c r="AN393" s="227">
        <f t="shared" si="129"/>
        <v>0</v>
      </c>
      <c r="AO393" s="261">
        <f t="shared" si="115"/>
        <v>0</v>
      </c>
    </row>
    <row r="394" spans="1:41" s="216" customFormat="1" ht="15.6">
      <c r="A394">
        <f t="shared" si="130"/>
        <v>78</v>
      </c>
      <c r="B394" s="191" t="str">
        <f>C394&amp;":"&amp;COUNTIF($C$6:C394,C394)</f>
        <v>78:8</v>
      </c>
      <c r="C394" s="148">
        <f t="shared" si="131"/>
        <v>78</v>
      </c>
      <c r="D394" s="262">
        <f>'model (2)'!D394</f>
        <v>1</v>
      </c>
      <c r="E394" s="262">
        <f>'model (2)'!E394</f>
        <v>0</v>
      </c>
      <c r="F394" s="262">
        <f>'model (2)'!F394</f>
        <v>2</v>
      </c>
      <c r="G394" s="262">
        <f>'model (2)'!G394</f>
        <v>0</v>
      </c>
      <c r="H394" s="262">
        <f>'model (2)'!H394</f>
        <v>0</v>
      </c>
      <c r="I394" s="262">
        <f>'model (2)'!I394</f>
        <v>1</v>
      </c>
      <c r="J394" s="262">
        <f>'model (2)'!J394</f>
        <v>2</v>
      </c>
      <c r="K394" s="262">
        <f>'model (2)'!K394</f>
        <v>2</v>
      </c>
      <c r="L394" s="262">
        <f>'model (2)'!L394</f>
        <v>1</v>
      </c>
      <c r="M394" s="262">
        <f>'model (2)'!M394</f>
        <v>2</v>
      </c>
      <c r="N394" s="262">
        <f>'model (2)'!N394</f>
        <v>8</v>
      </c>
      <c r="O394" s="262">
        <f>'model (2)'!O394</f>
        <v>13</v>
      </c>
      <c r="P394" s="262">
        <f>'model (2)'!P394</f>
        <v>11</v>
      </c>
      <c r="Q394" s="262">
        <f>'model (2)'!Q394</f>
        <v>11</v>
      </c>
      <c r="R394" s="262">
        <f>'model (2)'!R394</f>
        <v>14</v>
      </c>
      <c r="S394" s="262">
        <f>'model (2)'!S394</f>
        <v>10</v>
      </c>
      <c r="T394" s="263"/>
      <c r="V394" s="2">
        <v>389</v>
      </c>
      <c r="W394" s="1" t="str">
        <f>X394&amp;":"&amp;COUNTIF($X$6:X394,X394)</f>
        <v>0:152</v>
      </c>
      <c r="X394" s="264">
        <f>Entry!U397</f>
        <v>0</v>
      </c>
      <c r="Y394" s="227">
        <f t="shared" si="132"/>
        <v>0</v>
      </c>
      <c r="Z394" s="227">
        <f t="shared" si="116"/>
        <v>0</v>
      </c>
      <c r="AA394" s="227">
        <f t="shared" si="117"/>
        <v>0</v>
      </c>
      <c r="AB394" s="227">
        <f t="shared" si="114"/>
        <v>0</v>
      </c>
      <c r="AC394" s="227">
        <f t="shared" si="118"/>
        <v>0</v>
      </c>
      <c r="AD394" s="227">
        <f t="shared" si="119"/>
        <v>0</v>
      </c>
      <c r="AE394" s="227">
        <f t="shared" si="120"/>
        <v>0</v>
      </c>
      <c r="AF394" s="227">
        <f t="shared" si="121"/>
        <v>0</v>
      </c>
      <c r="AG394" s="227">
        <f t="shared" si="122"/>
        <v>0</v>
      </c>
      <c r="AH394" s="227">
        <f t="shared" si="123"/>
        <v>0</v>
      </c>
      <c r="AI394" s="227">
        <f t="shared" si="124"/>
        <v>0</v>
      </c>
      <c r="AJ394" s="227">
        <f t="shared" si="125"/>
        <v>0</v>
      </c>
      <c r="AK394" s="227">
        <f t="shared" si="126"/>
        <v>0</v>
      </c>
      <c r="AL394" s="227">
        <f t="shared" si="127"/>
        <v>0</v>
      </c>
      <c r="AM394" s="227">
        <f t="shared" si="128"/>
        <v>0</v>
      </c>
      <c r="AN394" s="227">
        <f t="shared" si="129"/>
        <v>0</v>
      </c>
      <c r="AO394" s="261">
        <f t="shared" si="115"/>
        <v>0</v>
      </c>
    </row>
    <row r="395" spans="1:41" s="216" customFormat="1" ht="15.6">
      <c r="A395">
        <f t="shared" si="130"/>
        <v>75</v>
      </c>
      <c r="B395" s="191" t="str">
        <f>C395&amp;":"&amp;COUNTIF($C$6:C395,C395)</f>
        <v>75:9</v>
      </c>
      <c r="C395" s="148">
        <f t="shared" si="131"/>
        <v>75</v>
      </c>
      <c r="D395" s="262">
        <f>'model (2)'!D395</f>
        <v>1</v>
      </c>
      <c r="E395" s="262">
        <f>'model (2)'!E395</f>
        <v>1</v>
      </c>
      <c r="F395" s="262">
        <f>'model (2)'!F395</f>
        <v>1</v>
      </c>
      <c r="G395" s="262">
        <f>'model (2)'!G395</f>
        <v>0</v>
      </c>
      <c r="H395" s="262">
        <f>'model (2)'!H395</f>
        <v>1</v>
      </c>
      <c r="I395" s="262">
        <f>'model (2)'!I395</f>
        <v>0</v>
      </c>
      <c r="J395" s="262">
        <f>'model (2)'!J395</f>
        <v>2</v>
      </c>
      <c r="K395" s="262">
        <f>'model (2)'!K395</f>
        <v>2</v>
      </c>
      <c r="L395" s="262">
        <f>'model (2)'!L395</f>
        <v>1</v>
      </c>
      <c r="M395" s="262">
        <f>'model (2)'!M395</f>
        <v>2</v>
      </c>
      <c r="N395" s="262">
        <f>'model (2)'!N395</f>
        <v>8</v>
      </c>
      <c r="O395" s="262">
        <f>'model (2)'!O395</f>
        <v>11</v>
      </c>
      <c r="P395" s="262">
        <f>'model (2)'!P395</f>
        <v>11</v>
      </c>
      <c r="Q395" s="262">
        <f>'model (2)'!Q395</f>
        <v>11</v>
      </c>
      <c r="R395" s="262">
        <f>'model (2)'!R395</f>
        <v>10</v>
      </c>
      <c r="S395" s="262">
        <f>'model (2)'!S395</f>
        <v>13</v>
      </c>
      <c r="T395" s="263"/>
      <c r="V395" s="2">
        <v>390</v>
      </c>
      <c r="W395" s="1" t="str">
        <f>X395&amp;":"&amp;COUNTIF($X$6:X395,X395)</f>
        <v>0:153</v>
      </c>
      <c r="X395" s="264">
        <f>Entry!U398</f>
        <v>0</v>
      </c>
      <c r="Y395" s="227">
        <f t="shared" si="132"/>
        <v>0</v>
      </c>
      <c r="Z395" s="227">
        <f t="shared" si="116"/>
        <v>0</v>
      </c>
      <c r="AA395" s="227">
        <f t="shared" si="117"/>
        <v>0</v>
      </c>
      <c r="AB395" s="227">
        <f t="shared" si="114"/>
        <v>0</v>
      </c>
      <c r="AC395" s="227">
        <f t="shared" si="118"/>
        <v>0</v>
      </c>
      <c r="AD395" s="227">
        <f t="shared" si="119"/>
        <v>0</v>
      </c>
      <c r="AE395" s="227">
        <f t="shared" si="120"/>
        <v>0</v>
      </c>
      <c r="AF395" s="227">
        <f t="shared" si="121"/>
        <v>0</v>
      </c>
      <c r="AG395" s="227">
        <f t="shared" si="122"/>
        <v>0</v>
      </c>
      <c r="AH395" s="227">
        <f t="shared" si="123"/>
        <v>0</v>
      </c>
      <c r="AI395" s="227">
        <f t="shared" si="124"/>
        <v>0</v>
      </c>
      <c r="AJ395" s="227">
        <f t="shared" si="125"/>
        <v>0</v>
      </c>
      <c r="AK395" s="227">
        <f t="shared" si="126"/>
        <v>0</v>
      </c>
      <c r="AL395" s="227">
        <f t="shared" si="127"/>
        <v>0</v>
      </c>
      <c r="AM395" s="227">
        <f t="shared" si="128"/>
        <v>0</v>
      </c>
      <c r="AN395" s="227">
        <f t="shared" si="129"/>
        <v>0</v>
      </c>
      <c r="AO395" s="261">
        <f t="shared" si="115"/>
        <v>0</v>
      </c>
    </row>
    <row r="396" spans="1:41" s="216" customFormat="1" ht="15.6">
      <c r="A396">
        <f t="shared" si="130"/>
        <v>55</v>
      </c>
      <c r="B396" s="191" t="str">
        <f>C396&amp;":"&amp;COUNTIF($C$6:C396,C396)</f>
        <v>55:15</v>
      </c>
      <c r="C396" s="148">
        <f t="shared" si="131"/>
        <v>55</v>
      </c>
      <c r="D396" s="262">
        <f>'model (2)'!D396</f>
        <v>1</v>
      </c>
      <c r="E396" s="262">
        <f>'model (2)'!E396</f>
        <v>2</v>
      </c>
      <c r="F396" s="262">
        <f>'model (2)'!F396</f>
        <v>2</v>
      </c>
      <c r="G396" s="262">
        <f>'model (2)'!G396</f>
        <v>0</v>
      </c>
      <c r="H396" s="262">
        <f>'model (2)'!H396</f>
        <v>2</v>
      </c>
      <c r="I396" s="262">
        <f>'model (2)'!I396</f>
        <v>2</v>
      </c>
      <c r="J396" s="262">
        <f>'model (2)'!J396</f>
        <v>2</v>
      </c>
      <c r="K396" s="262">
        <f>'model (2)'!K396</f>
        <v>2</v>
      </c>
      <c r="L396" s="262">
        <f>'model (2)'!L396</f>
        <v>0</v>
      </c>
      <c r="M396" s="262">
        <f>'model (2)'!M396</f>
        <v>1</v>
      </c>
      <c r="N396" s="262">
        <f>'model (2)'!N396</f>
        <v>5</v>
      </c>
      <c r="O396" s="262">
        <f>'model (2)'!O396</f>
        <v>2</v>
      </c>
      <c r="P396" s="262">
        <f>'model (2)'!P396</f>
        <v>14</v>
      </c>
      <c r="Q396" s="262">
        <f>'model (2)'!Q396</f>
        <v>7</v>
      </c>
      <c r="R396" s="262">
        <f>'model (2)'!R396</f>
        <v>11</v>
      </c>
      <c r="S396" s="262">
        <f>'model (2)'!S396</f>
        <v>2</v>
      </c>
      <c r="T396" s="263"/>
      <c r="V396" s="2">
        <v>391</v>
      </c>
      <c r="W396" s="1" t="str">
        <f>X396&amp;":"&amp;COUNTIF($X$6:X396,X396)</f>
        <v>0:154</v>
      </c>
      <c r="X396" s="264">
        <f>Entry!U399</f>
        <v>0</v>
      </c>
      <c r="Y396" s="227">
        <f t="shared" si="132"/>
        <v>0</v>
      </c>
      <c r="Z396" s="227">
        <f t="shared" si="116"/>
        <v>0</v>
      </c>
      <c r="AA396" s="227">
        <f t="shared" si="117"/>
        <v>0</v>
      </c>
      <c r="AB396" s="227">
        <f t="shared" si="114"/>
        <v>0</v>
      </c>
      <c r="AC396" s="227">
        <f t="shared" si="118"/>
        <v>0</v>
      </c>
      <c r="AD396" s="227">
        <f t="shared" si="119"/>
        <v>0</v>
      </c>
      <c r="AE396" s="227">
        <f t="shared" si="120"/>
        <v>0</v>
      </c>
      <c r="AF396" s="227">
        <f t="shared" si="121"/>
        <v>0</v>
      </c>
      <c r="AG396" s="227">
        <f t="shared" si="122"/>
        <v>0</v>
      </c>
      <c r="AH396" s="227">
        <f t="shared" si="123"/>
        <v>0</v>
      </c>
      <c r="AI396" s="227">
        <f t="shared" si="124"/>
        <v>0</v>
      </c>
      <c r="AJ396" s="227">
        <f t="shared" si="125"/>
        <v>0</v>
      </c>
      <c r="AK396" s="227">
        <f t="shared" si="126"/>
        <v>0</v>
      </c>
      <c r="AL396" s="227">
        <f t="shared" si="127"/>
        <v>0</v>
      </c>
      <c r="AM396" s="227">
        <f t="shared" si="128"/>
        <v>0</v>
      </c>
      <c r="AN396" s="227">
        <f t="shared" si="129"/>
        <v>0</v>
      </c>
      <c r="AO396" s="261">
        <f t="shared" si="115"/>
        <v>0</v>
      </c>
    </row>
    <row r="397" spans="1:41" s="216" customFormat="1" ht="15.6">
      <c r="A397">
        <f t="shared" si="130"/>
        <v>64</v>
      </c>
      <c r="B397" s="191" t="str">
        <f>C397&amp;":"&amp;COUNTIF($C$6:C397,C397)</f>
        <v>64:9</v>
      </c>
      <c r="C397" s="148">
        <f t="shared" si="131"/>
        <v>64</v>
      </c>
      <c r="D397" s="262">
        <f>'model (2)'!D397</f>
        <v>2</v>
      </c>
      <c r="E397" s="262">
        <f>'model (2)'!E397</f>
        <v>2</v>
      </c>
      <c r="F397" s="262">
        <f>'model (2)'!F397</f>
        <v>0</v>
      </c>
      <c r="G397" s="262">
        <f>'model (2)'!G397</f>
        <v>1</v>
      </c>
      <c r="H397" s="262">
        <f>'model (2)'!H397</f>
        <v>2</v>
      </c>
      <c r="I397" s="262">
        <f>'model (2)'!I397</f>
        <v>2</v>
      </c>
      <c r="J397" s="262">
        <f>'model (2)'!J397</f>
        <v>1</v>
      </c>
      <c r="K397" s="262">
        <f>'model (2)'!K397</f>
        <v>1</v>
      </c>
      <c r="L397" s="262">
        <f>'model (2)'!L397</f>
        <v>0</v>
      </c>
      <c r="M397" s="262">
        <f>'model (2)'!M397</f>
        <v>2</v>
      </c>
      <c r="N397" s="262">
        <f>'model (2)'!N397</f>
        <v>5</v>
      </c>
      <c r="O397" s="262">
        <f>'model (2)'!O397</f>
        <v>9</v>
      </c>
      <c r="P397" s="262">
        <f>'model (2)'!P397</f>
        <v>10</v>
      </c>
      <c r="Q397" s="262">
        <f>'model (2)'!Q397</f>
        <v>3</v>
      </c>
      <c r="R397" s="262">
        <f>'model (2)'!R397</f>
        <v>14</v>
      </c>
      <c r="S397" s="262">
        <f>'model (2)'!S397</f>
        <v>10</v>
      </c>
      <c r="T397" s="263"/>
      <c r="V397" s="2">
        <v>392</v>
      </c>
      <c r="W397" s="1" t="str">
        <f>X397&amp;":"&amp;COUNTIF($X$6:X397,X397)</f>
        <v>0:155</v>
      </c>
      <c r="X397" s="264">
        <f>Entry!U400</f>
        <v>0</v>
      </c>
      <c r="Y397" s="227">
        <f t="shared" si="132"/>
        <v>0</v>
      </c>
      <c r="Z397" s="227">
        <f t="shared" si="116"/>
        <v>0</v>
      </c>
      <c r="AA397" s="227">
        <f t="shared" si="117"/>
        <v>0</v>
      </c>
      <c r="AB397" s="227">
        <f t="shared" si="114"/>
        <v>0</v>
      </c>
      <c r="AC397" s="227">
        <f t="shared" si="118"/>
        <v>0</v>
      </c>
      <c r="AD397" s="227">
        <f t="shared" si="119"/>
        <v>0</v>
      </c>
      <c r="AE397" s="227">
        <f t="shared" si="120"/>
        <v>0</v>
      </c>
      <c r="AF397" s="227">
        <f t="shared" si="121"/>
        <v>0</v>
      </c>
      <c r="AG397" s="227">
        <f t="shared" si="122"/>
        <v>0</v>
      </c>
      <c r="AH397" s="227">
        <f t="shared" si="123"/>
        <v>0</v>
      </c>
      <c r="AI397" s="227">
        <f t="shared" si="124"/>
        <v>0</v>
      </c>
      <c r="AJ397" s="227">
        <f t="shared" si="125"/>
        <v>0</v>
      </c>
      <c r="AK397" s="227">
        <f t="shared" si="126"/>
        <v>0</v>
      </c>
      <c r="AL397" s="227">
        <f t="shared" si="127"/>
        <v>0</v>
      </c>
      <c r="AM397" s="227">
        <f t="shared" si="128"/>
        <v>0</v>
      </c>
      <c r="AN397" s="227">
        <f t="shared" si="129"/>
        <v>0</v>
      </c>
      <c r="AO397" s="261">
        <f t="shared" si="115"/>
        <v>0</v>
      </c>
    </row>
    <row r="398" spans="1:41" s="216" customFormat="1" ht="15.6">
      <c r="A398">
        <f t="shared" si="130"/>
        <v>81</v>
      </c>
      <c r="B398" s="191" t="str">
        <f>C398&amp;":"&amp;COUNTIF($C$6:C398,C398)</f>
        <v>81:4</v>
      </c>
      <c r="C398" s="148">
        <f t="shared" si="131"/>
        <v>81</v>
      </c>
      <c r="D398" s="262">
        <f>'model (2)'!D398</f>
        <v>2</v>
      </c>
      <c r="E398" s="262">
        <f>'model (2)'!E398</f>
        <v>2</v>
      </c>
      <c r="F398" s="262">
        <f>'model (2)'!F398</f>
        <v>2</v>
      </c>
      <c r="G398" s="262">
        <f>'model (2)'!G398</f>
        <v>2</v>
      </c>
      <c r="H398" s="262">
        <f>'model (2)'!H398</f>
        <v>1</v>
      </c>
      <c r="I398" s="262">
        <f>'model (2)'!I398</f>
        <v>1</v>
      </c>
      <c r="J398" s="262">
        <f>'model (2)'!J398</f>
        <v>1</v>
      </c>
      <c r="K398" s="262">
        <f>'model (2)'!K398</f>
        <v>1</v>
      </c>
      <c r="L398" s="262">
        <f>'model (2)'!L398</f>
        <v>1</v>
      </c>
      <c r="M398" s="262">
        <f>'model (2)'!M398</f>
        <v>2</v>
      </c>
      <c r="N398" s="262">
        <f>'model (2)'!N398</f>
        <v>9</v>
      </c>
      <c r="O398" s="262">
        <f>'model (2)'!O398</f>
        <v>13</v>
      </c>
      <c r="P398" s="262">
        <f>'model (2)'!P398</f>
        <v>10</v>
      </c>
      <c r="Q398" s="262">
        <f>'model (2)'!Q398</f>
        <v>13</v>
      </c>
      <c r="R398" s="262">
        <f>'model (2)'!R398</f>
        <v>11</v>
      </c>
      <c r="S398" s="262">
        <f>'model (2)'!S398</f>
        <v>10</v>
      </c>
      <c r="T398" s="263"/>
      <c r="V398" s="2">
        <v>393</v>
      </c>
      <c r="W398" s="1"/>
      <c r="X398" s="264">
        <f>Entry!U401</f>
        <v>0</v>
      </c>
      <c r="Y398" s="227">
        <f t="shared" si="132"/>
        <v>0</v>
      </c>
      <c r="Z398" s="227">
        <f t="shared" si="116"/>
        <v>0</v>
      </c>
      <c r="AA398" s="227">
        <f t="shared" si="117"/>
        <v>0</v>
      </c>
      <c r="AB398" s="227">
        <f t="shared" si="114"/>
        <v>0</v>
      </c>
      <c r="AC398" s="227">
        <f t="shared" si="118"/>
        <v>0</v>
      </c>
      <c r="AD398" s="227">
        <f t="shared" si="119"/>
        <v>0</v>
      </c>
      <c r="AE398" s="227">
        <f t="shared" si="120"/>
        <v>0</v>
      </c>
      <c r="AF398" s="227">
        <f t="shared" si="121"/>
        <v>0</v>
      </c>
      <c r="AG398" s="227">
        <f t="shared" si="122"/>
        <v>0</v>
      </c>
      <c r="AH398" s="227">
        <f t="shared" si="123"/>
        <v>0</v>
      </c>
      <c r="AI398" s="227">
        <f t="shared" si="124"/>
        <v>0</v>
      </c>
      <c r="AJ398" s="227">
        <f t="shared" si="125"/>
        <v>0</v>
      </c>
      <c r="AK398" s="227">
        <f t="shared" si="126"/>
        <v>0</v>
      </c>
      <c r="AL398" s="227">
        <f t="shared" si="127"/>
        <v>0</v>
      </c>
      <c r="AM398" s="227">
        <f t="shared" si="128"/>
        <v>0</v>
      </c>
      <c r="AN398" s="227">
        <f t="shared" si="129"/>
        <v>0</v>
      </c>
      <c r="AO398" s="261">
        <f t="shared" si="115"/>
        <v>0</v>
      </c>
    </row>
    <row r="399" spans="1:41" s="216" customFormat="1" ht="15.6">
      <c r="A399">
        <f t="shared" si="130"/>
        <v>78</v>
      </c>
      <c r="B399" s="191" t="str">
        <f>C399&amp;":"&amp;COUNTIF($C$6:C399,C399)</f>
        <v>78:9</v>
      </c>
      <c r="C399" s="148">
        <f t="shared" si="131"/>
        <v>78</v>
      </c>
      <c r="D399" s="262">
        <f>'model (2)'!D399</f>
        <v>0</v>
      </c>
      <c r="E399" s="262">
        <f>'model (2)'!E399</f>
        <v>1</v>
      </c>
      <c r="F399" s="262">
        <f>'model (2)'!F399</f>
        <v>1</v>
      </c>
      <c r="G399" s="262">
        <f>'model (2)'!G399</f>
        <v>1</v>
      </c>
      <c r="H399" s="262">
        <f>'model (2)'!H399</f>
        <v>0</v>
      </c>
      <c r="I399" s="262">
        <f>'model (2)'!I399</f>
        <v>0</v>
      </c>
      <c r="J399" s="262">
        <f>'model (2)'!J399</f>
        <v>1</v>
      </c>
      <c r="K399" s="262">
        <f>'model (2)'!K399</f>
        <v>2</v>
      </c>
      <c r="L399" s="262">
        <f>'model (2)'!L399</f>
        <v>1</v>
      </c>
      <c r="M399" s="262">
        <f>'model (2)'!M399</f>
        <v>1</v>
      </c>
      <c r="N399" s="262">
        <f>'model (2)'!N399</f>
        <v>10</v>
      </c>
      <c r="O399" s="262">
        <f>'model (2)'!O399</f>
        <v>10</v>
      </c>
      <c r="P399" s="262">
        <f>'model (2)'!P399</f>
        <v>14</v>
      </c>
      <c r="Q399" s="262">
        <f>'model (2)'!Q399</f>
        <v>11</v>
      </c>
      <c r="R399" s="262">
        <f>'model (2)'!R399</f>
        <v>14</v>
      </c>
      <c r="S399" s="262">
        <f>'model (2)'!S399</f>
        <v>11</v>
      </c>
      <c r="T399" s="263"/>
      <c r="V399" s="2">
        <v>394</v>
      </c>
      <c r="W399" s="1" t="str">
        <f>X399&amp;":"&amp;COUNTIF($X$6:X399,X399)</f>
        <v>0:157</v>
      </c>
      <c r="X399" s="264">
        <f>Entry!U402</f>
        <v>0</v>
      </c>
      <c r="Y399" s="227">
        <f t="shared" si="132"/>
        <v>0</v>
      </c>
      <c r="Z399" s="227">
        <f t="shared" si="116"/>
        <v>0</v>
      </c>
      <c r="AA399" s="227">
        <f t="shared" si="117"/>
        <v>0</v>
      </c>
      <c r="AB399" s="227">
        <f t="shared" si="114"/>
        <v>0</v>
      </c>
      <c r="AC399" s="227">
        <f t="shared" si="118"/>
        <v>0</v>
      </c>
      <c r="AD399" s="227">
        <f t="shared" si="119"/>
        <v>0</v>
      </c>
      <c r="AE399" s="227">
        <f t="shared" si="120"/>
        <v>0</v>
      </c>
      <c r="AF399" s="227">
        <f t="shared" si="121"/>
        <v>0</v>
      </c>
      <c r="AG399" s="227">
        <f t="shared" si="122"/>
        <v>0</v>
      </c>
      <c r="AH399" s="227">
        <f t="shared" si="123"/>
        <v>0</v>
      </c>
      <c r="AI399" s="227">
        <f t="shared" si="124"/>
        <v>0</v>
      </c>
      <c r="AJ399" s="227">
        <f t="shared" si="125"/>
        <v>0</v>
      </c>
      <c r="AK399" s="227">
        <f t="shared" si="126"/>
        <v>0</v>
      </c>
      <c r="AL399" s="227">
        <f t="shared" si="127"/>
        <v>0</v>
      </c>
      <c r="AM399" s="227">
        <f t="shared" si="128"/>
        <v>0</v>
      </c>
      <c r="AN399" s="227">
        <f t="shared" si="129"/>
        <v>0</v>
      </c>
      <c r="AO399" s="261">
        <f t="shared" si="115"/>
        <v>0</v>
      </c>
    </row>
    <row r="400" spans="1:41" s="216" customFormat="1" ht="15.6">
      <c r="A400">
        <f t="shared" si="130"/>
        <v>77</v>
      </c>
      <c r="B400" s="191" t="str">
        <f>C400&amp;":"&amp;COUNTIF($C$6:C400,C400)</f>
        <v>77:17</v>
      </c>
      <c r="C400" s="148">
        <f t="shared" si="131"/>
        <v>77</v>
      </c>
      <c r="D400" s="262">
        <f>'model (2)'!D400</f>
        <v>0</v>
      </c>
      <c r="E400" s="262">
        <f>'model (2)'!E400</f>
        <v>1</v>
      </c>
      <c r="F400" s="262">
        <f>'model (2)'!F400</f>
        <v>1</v>
      </c>
      <c r="G400" s="262">
        <f>'model (2)'!G400</f>
        <v>1</v>
      </c>
      <c r="H400" s="262">
        <f>'model (2)'!H400</f>
        <v>0</v>
      </c>
      <c r="I400" s="262">
        <f>'model (2)'!I400</f>
        <v>0</v>
      </c>
      <c r="J400" s="262">
        <f>'model (2)'!J400</f>
        <v>2</v>
      </c>
      <c r="K400" s="262">
        <f>'model (2)'!K400</f>
        <v>2</v>
      </c>
      <c r="L400" s="262">
        <f>'model (2)'!L400</f>
        <v>1</v>
      </c>
      <c r="M400" s="262">
        <f>'model (2)'!M400</f>
        <v>1</v>
      </c>
      <c r="N400" s="262">
        <f>'model (2)'!N400</f>
        <v>9</v>
      </c>
      <c r="O400" s="262">
        <f>'model (2)'!O400</f>
        <v>12</v>
      </c>
      <c r="P400" s="262">
        <f>'model (2)'!P400</f>
        <v>13</v>
      </c>
      <c r="Q400" s="262">
        <f>'model (2)'!Q400</f>
        <v>13</v>
      </c>
      <c r="R400" s="262">
        <f>'model (2)'!R400</f>
        <v>10</v>
      </c>
      <c r="S400" s="262">
        <f>'model (2)'!S400</f>
        <v>11</v>
      </c>
      <c r="T400" s="263"/>
      <c r="V400" s="2">
        <v>395</v>
      </c>
      <c r="W400" s="1" t="str">
        <f>X400&amp;":"&amp;COUNTIF($X$6:X400,X400)</f>
        <v>0:158</v>
      </c>
      <c r="X400" s="264">
        <f>Entry!U403</f>
        <v>0</v>
      </c>
      <c r="Y400" s="227">
        <f t="shared" si="132"/>
        <v>0</v>
      </c>
      <c r="Z400" s="227">
        <f t="shared" si="116"/>
        <v>0</v>
      </c>
      <c r="AA400" s="227">
        <f t="shared" si="117"/>
        <v>0</v>
      </c>
      <c r="AB400" s="227">
        <f t="shared" ref="AB400:AB463" si="133">IFERROR(VLOOKUP($W400,$B$6:$S$3008,6,FALSE),VLOOKUP(X400,$C$6:$S$3008,5,FALSE))</f>
        <v>0</v>
      </c>
      <c r="AC400" s="227">
        <f t="shared" si="118"/>
        <v>0</v>
      </c>
      <c r="AD400" s="227">
        <f t="shared" si="119"/>
        <v>0</v>
      </c>
      <c r="AE400" s="227">
        <f t="shared" si="120"/>
        <v>0</v>
      </c>
      <c r="AF400" s="227">
        <f t="shared" si="121"/>
        <v>0</v>
      </c>
      <c r="AG400" s="227">
        <f t="shared" si="122"/>
        <v>0</v>
      </c>
      <c r="AH400" s="227">
        <f t="shared" si="123"/>
        <v>0</v>
      </c>
      <c r="AI400" s="227">
        <f t="shared" si="124"/>
        <v>0</v>
      </c>
      <c r="AJ400" s="227">
        <f t="shared" si="125"/>
        <v>0</v>
      </c>
      <c r="AK400" s="227">
        <f t="shared" si="126"/>
        <v>0</v>
      </c>
      <c r="AL400" s="227">
        <f t="shared" si="127"/>
        <v>0</v>
      </c>
      <c r="AM400" s="227">
        <f t="shared" si="128"/>
        <v>0</v>
      </c>
      <c r="AN400" s="227">
        <f t="shared" si="129"/>
        <v>0</v>
      </c>
      <c r="AO400" s="261">
        <f t="shared" ref="AO400:AO463" si="134">SUM(Y400:AN400)</f>
        <v>0</v>
      </c>
    </row>
    <row r="401" spans="1:41" s="216" customFormat="1" ht="15.6">
      <c r="A401">
        <f t="shared" si="130"/>
        <v>49</v>
      </c>
      <c r="B401" s="191" t="str">
        <f>C401&amp;":"&amp;COUNTIF($C$6:C401,C401)</f>
        <v>49:9</v>
      </c>
      <c r="C401" s="148">
        <f t="shared" si="131"/>
        <v>49</v>
      </c>
      <c r="D401" s="262">
        <f>'model (2)'!D401</f>
        <v>1</v>
      </c>
      <c r="E401" s="262">
        <f>'model (2)'!E401</f>
        <v>2</v>
      </c>
      <c r="F401" s="262">
        <f>'model (2)'!F401</f>
        <v>2</v>
      </c>
      <c r="G401" s="262">
        <f>'model (2)'!G401</f>
        <v>0</v>
      </c>
      <c r="H401" s="262">
        <f>'model (2)'!H401</f>
        <v>2</v>
      </c>
      <c r="I401" s="262">
        <f>'model (2)'!I401</f>
        <v>2</v>
      </c>
      <c r="J401" s="262">
        <f>'model (2)'!J401</f>
        <v>1</v>
      </c>
      <c r="K401" s="262">
        <f>'model (2)'!K401</f>
        <v>0</v>
      </c>
      <c r="L401" s="262">
        <f>'model (2)'!L401</f>
        <v>1</v>
      </c>
      <c r="M401" s="262">
        <f>'model (2)'!M401</f>
        <v>2</v>
      </c>
      <c r="N401" s="262">
        <f>'model (2)'!N401</f>
        <v>2</v>
      </c>
      <c r="O401" s="262">
        <f>'model (2)'!O401</f>
        <v>1</v>
      </c>
      <c r="P401" s="262">
        <f>'model (2)'!P401</f>
        <v>14</v>
      </c>
      <c r="Q401" s="262">
        <f>'model (2)'!Q401</f>
        <v>3</v>
      </c>
      <c r="R401" s="262">
        <f>'model (2)'!R401</f>
        <v>5</v>
      </c>
      <c r="S401" s="262">
        <f>'model (2)'!S401</f>
        <v>11</v>
      </c>
      <c r="T401" s="263"/>
      <c r="V401" s="2">
        <v>396</v>
      </c>
      <c r="W401" s="1" t="str">
        <f>X401&amp;":"&amp;COUNTIF($X$6:X401,X401)</f>
        <v>0:159</v>
      </c>
      <c r="X401" s="264">
        <f>Entry!U404</f>
        <v>0</v>
      </c>
      <c r="Y401" s="227">
        <f t="shared" si="132"/>
        <v>0</v>
      </c>
      <c r="Z401" s="227">
        <f t="shared" si="116"/>
        <v>0</v>
      </c>
      <c r="AA401" s="227">
        <f t="shared" si="117"/>
        <v>0</v>
      </c>
      <c r="AB401" s="227">
        <f t="shared" si="133"/>
        <v>0</v>
      </c>
      <c r="AC401" s="227">
        <f t="shared" si="118"/>
        <v>0</v>
      </c>
      <c r="AD401" s="227">
        <f t="shared" si="119"/>
        <v>0</v>
      </c>
      <c r="AE401" s="227">
        <f t="shared" si="120"/>
        <v>0</v>
      </c>
      <c r="AF401" s="227">
        <f t="shared" si="121"/>
        <v>0</v>
      </c>
      <c r="AG401" s="227">
        <f t="shared" si="122"/>
        <v>0</v>
      </c>
      <c r="AH401" s="227">
        <f t="shared" si="123"/>
        <v>0</v>
      </c>
      <c r="AI401" s="227">
        <f t="shared" si="124"/>
        <v>0</v>
      </c>
      <c r="AJ401" s="227">
        <f t="shared" si="125"/>
        <v>0</v>
      </c>
      <c r="AK401" s="227">
        <f t="shared" si="126"/>
        <v>0</v>
      </c>
      <c r="AL401" s="227">
        <f t="shared" si="127"/>
        <v>0</v>
      </c>
      <c r="AM401" s="227">
        <f t="shared" si="128"/>
        <v>0</v>
      </c>
      <c r="AN401" s="227">
        <f t="shared" si="129"/>
        <v>0</v>
      </c>
      <c r="AO401" s="261">
        <f t="shared" si="134"/>
        <v>0</v>
      </c>
    </row>
    <row r="402" spans="1:41" s="216" customFormat="1" ht="15.6">
      <c r="A402">
        <f t="shared" si="130"/>
        <v>78</v>
      </c>
      <c r="B402" s="191" t="str">
        <f>C402&amp;":"&amp;COUNTIF($C$6:C402,C402)</f>
        <v>78:10</v>
      </c>
      <c r="C402" s="148">
        <f t="shared" si="131"/>
        <v>78</v>
      </c>
      <c r="D402" s="262">
        <f>'model (2)'!D402</f>
        <v>0</v>
      </c>
      <c r="E402" s="262">
        <f>'model (2)'!E402</f>
        <v>2</v>
      </c>
      <c r="F402" s="262">
        <f>'model (2)'!F402</f>
        <v>2</v>
      </c>
      <c r="G402" s="262">
        <f>'model (2)'!G402</f>
        <v>2</v>
      </c>
      <c r="H402" s="262">
        <f>'model (2)'!H402</f>
        <v>0</v>
      </c>
      <c r="I402" s="262">
        <f>'model (2)'!I402</f>
        <v>2</v>
      </c>
      <c r="J402" s="262">
        <f>'model (2)'!J402</f>
        <v>1</v>
      </c>
      <c r="K402" s="262">
        <f>'model (2)'!K402</f>
        <v>2</v>
      </c>
      <c r="L402" s="262">
        <f>'model (2)'!L402</f>
        <v>2</v>
      </c>
      <c r="M402" s="262">
        <f>'model (2)'!M402</f>
        <v>2</v>
      </c>
      <c r="N402" s="262">
        <f>'model (2)'!N402</f>
        <v>7</v>
      </c>
      <c r="O402" s="262">
        <f>'model (2)'!O402</f>
        <v>6</v>
      </c>
      <c r="P402" s="262">
        <f>'model (2)'!P402</f>
        <v>13</v>
      </c>
      <c r="Q402" s="262">
        <f>'model (2)'!Q402</f>
        <v>10</v>
      </c>
      <c r="R402" s="262">
        <f>'model (2)'!R402</f>
        <v>13</v>
      </c>
      <c r="S402" s="262">
        <f>'model (2)'!S402</f>
        <v>14</v>
      </c>
      <c r="T402" s="263"/>
      <c r="V402" s="2">
        <v>397</v>
      </c>
      <c r="W402" s="1" t="str">
        <f>X402&amp;":"&amp;COUNTIF($X$6:X402,X402)</f>
        <v>0:160</v>
      </c>
      <c r="X402" s="264">
        <f>Entry!U405</f>
        <v>0</v>
      </c>
      <c r="Y402" s="227">
        <f t="shared" si="132"/>
        <v>0</v>
      </c>
      <c r="Z402" s="227">
        <f t="shared" si="116"/>
        <v>0</v>
      </c>
      <c r="AA402" s="227">
        <f t="shared" si="117"/>
        <v>0</v>
      </c>
      <c r="AB402" s="227">
        <f t="shared" si="133"/>
        <v>0</v>
      </c>
      <c r="AC402" s="227">
        <f t="shared" si="118"/>
        <v>0</v>
      </c>
      <c r="AD402" s="227">
        <f t="shared" si="119"/>
        <v>0</v>
      </c>
      <c r="AE402" s="227">
        <f t="shared" si="120"/>
        <v>0</v>
      </c>
      <c r="AF402" s="227">
        <f t="shared" si="121"/>
        <v>0</v>
      </c>
      <c r="AG402" s="227">
        <f t="shared" si="122"/>
        <v>0</v>
      </c>
      <c r="AH402" s="227">
        <f t="shared" si="123"/>
        <v>0</v>
      </c>
      <c r="AI402" s="227">
        <f t="shared" si="124"/>
        <v>0</v>
      </c>
      <c r="AJ402" s="227">
        <f t="shared" si="125"/>
        <v>0</v>
      </c>
      <c r="AK402" s="227">
        <f t="shared" si="126"/>
        <v>0</v>
      </c>
      <c r="AL402" s="227">
        <f t="shared" si="127"/>
        <v>0</v>
      </c>
      <c r="AM402" s="227">
        <f t="shared" si="128"/>
        <v>0</v>
      </c>
      <c r="AN402" s="227">
        <f t="shared" si="129"/>
        <v>0</v>
      </c>
      <c r="AO402" s="261">
        <f t="shared" si="134"/>
        <v>0</v>
      </c>
    </row>
    <row r="403" spans="1:41" s="216" customFormat="1" ht="15.6">
      <c r="A403">
        <f t="shared" si="130"/>
        <v>88</v>
      </c>
      <c r="B403" s="191" t="str">
        <f>C403&amp;":"&amp;COUNTIF($C$6:C403,C403)</f>
        <v>88:1</v>
      </c>
      <c r="C403" s="148">
        <f t="shared" si="131"/>
        <v>88</v>
      </c>
      <c r="D403" s="262">
        <f>'model (2)'!D403</f>
        <v>2</v>
      </c>
      <c r="E403" s="262">
        <f>'model (2)'!E403</f>
        <v>1</v>
      </c>
      <c r="F403" s="262">
        <f>'model (2)'!F403</f>
        <v>2</v>
      </c>
      <c r="G403" s="262">
        <f>'model (2)'!G403</f>
        <v>1</v>
      </c>
      <c r="H403" s="262">
        <f>'model (2)'!H403</f>
        <v>2</v>
      </c>
      <c r="I403" s="262">
        <f>'model (2)'!I403</f>
        <v>1</v>
      </c>
      <c r="J403" s="262">
        <f>'model (2)'!J403</f>
        <v>1</v>
      </c>
      <c r="K403" s="262">
        <f>'model (2)'!K403</f>
        <v>1</v>
      </c>
      <c r="L403" s="262">
        <f>'model (2)'!L403</f>
        <v>2</v>
      </c>
      <c r="M403" s="262">
        <f>'model (2)'!M403</f>
        <v>2</v>
      </c>
      <c r="N403" s="262">
        <f>'model (2)'!N403</f>
        <v>9</v>
      </c>
      <c r="O403" s="262">
        <f>'model (2)'!O403</f>
        <v>13</v>
      </c>
      <c r="P403" s="262">
        <f>'model (2)'!P403</f>
        <v>14</v>
      </c>
      <c r="Q403" s="262">
        <f>'model (2)'!Q403</f>
        <v>11</v>
      </c>
      <c r="R403" s="262">
        <f>'model (2)'!R403</f>
        <v>14</v>
      </c>
      <c r="S403" s="262">
        <f>'model (2)'!S403</f>
        <v>12</v>
      </c>
      <c r="T403" s="263"/>
      <c r="V403" s="2">
        <v>398</v>
      </c>
      <c r="W403" s="1" t="str">
        <f>X403&amp;":"&amp;COUNTIF($X$6:X403,X403)</f>
        <v>0:161</v>
      </c>
      <c r="X403" s="264">
        <f>Entry!U406</f>
        <v>0</v>
      </c>
      <c r="Y403" s="227">
        <f t="shared" si="132"/>
        <v>0</v>
      </c>
      <c r="Z403" s="227">
        <f t="shared" si="116"/>
        <v>0</v>
      </c>
      <c r="AA403" s="227">
        <f t="shared" si="117"/>
        <v>0</v>
      </c>
      <c r="AB403" s="227">
        <f t="shared" si="133"/>
        <v>0</v>
      </c>
      <c r="AC403" s="227">
        <f t="shared" si="118"/>
        <v>0</v>
      </c>
      <c r="AD403" s="227">
        <f t="shared" si="119"/>
        <v>0</v>
      </c>
      <c r="AE403" s="227">
        <f t="shared" si="120"/>
        <v>0</v>
      </c>
      <c r="AF403" s="227">
        <f t="shared" si="121"/>
        <v>0</v>
      </c>
      <c r="AG403" s="227">
        <f t="shared" si="122"/>
        <v>0</v>
      </c>
      <c r="AH403" s="227">
        <f t="shared" si="123"/>
        <v>0</v>
      </c>
      <c r="AI403" s="227">
        <f t="shared" si="124"/>
        <v>0</v>
      </c>
      <c r="AJ403" s="227">
        <f t="shared" si="125"/>
        <v>0</v>
      </c>
      <c r="AK403" s="227">
        <f t="shared" si="126"/>
        <v>0</v>
      </c>
      <c r="AL403" s="227">
        <f t="shared" si="127"/>
        <v>0</v>
      </c>
      <c r="AM403" s="227">
        <f t="shared" si="128"/>
        <v>0</v>
      </c>
      <c r="AN403" s="227">
        <f t="shared" si="129"/>
        <v>0</v>
      </c>
      <c r="AO403" s="261">
        <f t="shared" si="134"/>
        <v>0</v>
      </c>
    </row>
    <row r="404" spans="1:41" s="216" customFormat="1" ht="15.6">
      <c r="A404">
        <f t="shared" si="130"/>
        <v>77</v>
      </c>
      <c r="B404" s="191" t="str">
        <f>C404&amp;":"&amp;COUNTIF($C$6:C404,C404)</f>
        <v>77:18</v>
      </c>
      <c r="C404" s="148">
        <f t="shared" si="131"/>
        <v>77</v>
      </c>
      <c r="D404" s="262">
        <f>'model (2)'!D404</f>
        <v>0</v>
      </c>
      <c r="E404" s="262">
        <f>'model (2)'!E404</f>
        <v>0</v>
      </c>
      <c r="F404" s="262">
        <f>'model (2)'!F404</f>
        <v>2</v>
      </c>
      <c r="G404" s="262">
        <f>'model (2)'!G404</f>
        <v>1</v>
      </c>
      <c r="H404" s="262">
        <f>'model (2)'!H404</f>
        <v>0</v>
      </c>
      <c r="I404" s="262">
        <f>'model (2)'!I404</f>
        <v>1</v>
      </c>
      <c r="J404" s="262">
        <f>'model (2)'!J404</f>
        <v>2</v>
      </c>
      <c r="K404" s="262">
        <f>'model (2)'!K404</f>
        <v>1</v>
      </c>
      <c r="L404" s="262">
        <f>'model (2)'!L404</f>
        <v>2</v>
      </c>
      <c r="M404" s="262">
        <f>'model (2)'!M404</f>
        <v>2</v>
      </c>
      <c r="N404" s="262">
        <f>'model (2)'!N404</f>
        <v>7</v>
      </c>
      <c r="O404" s="262">
        <f>'model (2)'!O404</f>
        <v>12</v>
      </c>
      <c r="P404" s="262">
        <f>'model (2)'!P404</f>
        <v>11</v>
      </c>
      <c r="Q404" s="262">
        <f>'model (2)'!Q404</f>
        <v>13</v>
      </c>
      <c r="R404" s="262">
        <f>'model (2)'!R404</f>
        <v>13</v>
      </c>
      <c r="S404" s="262">
        <f>'model (2)'!S404</f>
        <v>10</v>
      </c>
      <c r="T404" s="263"/>
      <c r="V404" s="2">
        <v>399</v>
      </c>
      <c r="W404" s="1" t="str">
        <f>X404&amp;":"&amp;COUNTIF($X$6:X404,X404)</f>
        <v>0:162</v>
      </c>
      <c r="X404" s="264">
        <f>Entry!U407</f>
        <v>0</v>
      </c>
      <c r="Y404" s="227">
        <f t="shared" si="132"/>
        <v>0</v>
      </c>
      <c r="Z404" s="227">
        <f t="shared" si="116"/>
        <v>0</v>
      </c>
      <c r="AA404" s="227">
        <f t="shared" si="117"/>
        <v>0</v>
      </c>
      <c r="AB404" s="227">
        <f t="shared" si="133"/>
        <v>0</v>
      </c>
      <c r="AC404" s="227">
        <f t="shared" si="118"/>
        <v>0</v>
      </c>
      <c r="AD404" s="227">
        <f t="shared" si="119"/>
        <v>0</v>
      </c>
      <c r="AE404" s="227">
        <f t="shared" si="120"/>
        <v>0</v>
      </c>
      <c r="AF404" s="227">
        <f t="shared" si="121"/>
        <v>0</v>
      </c>
      <c r="AG404" s="227">
        <f t="shared" si="122"/>
        <v>0</v>
      </c>
      <c r="AH404" s="227">
        <f t="shared" si="123"/>
        <v>0</v>
      </c>
      <c r="AI404" s="227">
        <f t="shared" si="124"/>
        <v>0</v>
      </c>
      <c r="AJ404" s="227">
        <f t="shared" si="125"/>
        <v>0</v>
      </c>
      <c r="AK404" s="227">
        <f t="shared" si="126"/>
        <v>0</v>
      </c>
      <c r="AL404" s="227">
        <f t="shared" si="127"/>
        <v>0</v>
      </c>
      <c r="AM404" s="227">
        <f t="shared" si="128"/>
        <v>0</v>
      </c>
      <c r="AN404" s="227">
        <f t="shared" si="129"/>
        <v>0</v>
      </c>
      <c r="AO404" s="261">
        <f t="shared" si="134"/>
        <v>0</v>
      </c>
    </row>
    <row r="405" spans="1:41" s="216" customFormat="1" ht="15.6">
      <c r="A405">
        <f t="shared" si="130"/>
        <v>80</v>
      </c>
      <c r="B405" s="191" t="str">
        <f>C405&amp;":"&amp;COUNTIF($C$6:C405,C405)</f>
        <v>80:7</v>
      </c>
      <c r="C405" s="148">
        <f t="shared" si="131"/>
        <v>80</v>
      </c>
      <c r="D405" s="262">
        <f>'model (2)'!D405</f>
        <v>0</v>
      </c>
      <c r="E405" s="262">
        <f>'model (2)'!E405</f>
        <v>1</v>
      </c>
      <c r="F405" s="262">
        <f>'model (2)'!F405</f>
        <v>1</v>
      </c>
      <c r="G405" s="262">
        <f>'model (2)'!G405</f>
        <v>1</v>
      </c>
      <c r="H405" s="262">
        <f>'model (2)'!H405</f>
        <v>1</v>
      </c>
      <c r="I405" s="262">
        <f>'model (2)'!I405</f>
        <v>0</v>
      </c>
      <c r="J405" s="262">
        <f>'model (2)'!J405</f>
        <v>1</v>
      </c>
      <c r="K405" s="262">
        <f>'model (2)'!K405</f>
        <v>1</v>
      </c>
      <c r="L405" s="262">
        <f>'model (2)'!L405</f>
        <v>1</v>
      </c>
      <c r="M405" s="262">
        <f>'model (2)'!M405</f>
        <v>2</v>
      </c>
      <c r="N405" s="262">
        <f>'model (2)'!N405</f>
        <v>8</v>
      </c>
      <c r="O405" s="262">
        <f>'model (2)'!O405</f>
        <v>10</v>
      </c>
      <c r="P405" s="262">
        <f>'model (2)'!P405</f>
        <v>14</v>
      </c>
      <c r="Q405" s="262">
        <f>'model (2)'!Q405</f>
        <v>14</v>
      </c>
      <c r="R405" s="262">
        <f>'model (2)'!R405</f>
        <v>13</v>
      </c>
      <c r="S405" s="262">
        <f>'model (2)'!S405</f>
        <v>12</v>
      </c>
      <c r="T405" s="263"/>
      <c r="V405" s="2">
        <v>400</v>
      </c>
      <c r="W405" s="1" t="str">
        <f>X405&amp;":"&amp;COUNTIF($X$6:X405,X405)</f>
        <v>0:163</v>
      </c>
      <c r="X405" s="264">
        <f>Entry!U408</f>
        <v>0</v>
      </c>
      <c r="Y405" s="227">
        <f t="shared" si="132"/>
        <v>0</v>
      </c>
      <c r="Z405" s="227">
        <f t="shared" si="116"/>
        <v>0</v>
      </c>
      <c r="AA405" s="227">
        <f t="shared" si="117"/>
        <v>0</v>
      </c>
      <c r="AB405" s="227">
        <f t="shared" si="133"/>
        <v>0</v>
      </c>
      <c r="AC405" s="227">
        <f t="shared" si="118"/>
        <v>0</v>
      </c>
      <c r="AD405" s="227">
        <f t="shared" si="119"/>
        <v>0</v>
      </c>
      <c r="AE405" s="227">
        <f t="shared" si="120"/>
        <v>0</v>
      </c>
      <c r="AF405" s="227">
        <f t="shared" si="121"/>
        <v>0</v>
      </c>
      <c r="AG405" s="227">
        <f t="shared" si="122"/>
        <v>0</v>
      </c>
      <c r="AH405" s="227">
        <f t="shared" si="123"/>
        <v>0</v>
      </c>
      <c r="AI405" s="227">
        <f t="shared" si="124"/>
        <v>0</v>
      </c>
      <c r="AJ405" s="227">
        <f t="shared" si="125"/>
        <v>0</v>
      </c>
      <c r="AK405" s="227">
        <f t="shared" si="126"/>
        <v>0</v>
      </c>
      <c r="AL405" s="227">
        <f t="shared" si="127"/>
        <v>0</v>
      </c>
      <c r="AM405" s="227">
        <f t="shared" si="128"/>
        <v>0</v>
      </c>
      <c r="AN405" s="227">
        <f t="shared" si="129"/>
        <v>0</v>
      </c>
      <c r="AO405" s="261">
        <f t="shared" si="134"/>
        <v>0</v>
      </c>
    </row>
    <row r="406" spans="1:41" s="216" customFormat="1" ht="15.6">
      <c r="A406">
        <f t="shared" si="130"/>
        <v>42</v>
      </c>
      <c r="B406" s="191" t="str">
        <f>C406&amp;":"&amp;COUNTIF($C$6:C406,C406)</f>
        <v>42:4</v>
      </c>
      <c r="C406" s="148">
        <f t="shared" si="131"/>
        <v>42</v>
      </c>
      <c r="D406" s="262">
        <f>'model (2)'!D406</f>
        <v>0</v>
      </c>
      <c r="E406" s="262">
        <f>'model (2)'!E406</f>
        <v>2</v>
      </c>
      <c r="F406" s="262">
        <f>'model (2)'!F406</f>
        <v>0</v>
      </c>
      <c r="G406" s="262">
        <f>'model (2)'!G406</f>
        <v>1</v>
      </c>
      <c r="H406" s="262">
        <f>'model (2)'!H406</f>
        <v>2</v>
      </c>
      <c r="I406" s="262">
        <f>'model (2)'!I406</f>
        <v>2</v>
      </c>
      <c r="J406" s="262">
        <f>'model (2)'!J406</f>
        <v>2</v>
      </c>
      <c r="K406" s="262">
        <f>'model (2)'!K406</f>
        <v>2</v>
      </c>
      <c r="L406" s="262">
        <f>'model (2)'!L406</f>
        <v>2</v>
      </c>
      <c r="M406" s="262">
        <f>'model (2)'!M406</f>
        <v>0</v>
      </c>
      <c r="N406" s="262">
        <f>'model (2)'!N406</f>
        <v>9</v>
      </c>
      <c r="O406" s="262">
        <f>'model (2)'!O406</f>
        <v>6</v>
      </c>
      <c r="P406" s="262">
        <f>'model (2)'!P406</f>
        <v>8</v>
      </c>
      <c r="Q406" s="262">
        <f>'model (2)'!Q406</f>
        <v>3</v>
      </c>
      <c r="R406" s="262">
        <f>'model (2)'!R406</f>
        <v>0</v>
      </c>
      <c r="S406" s="262">
        <f>'model (2)'!S406</f>
        <v>3</v>
      </c>
      <c r="T406" s="263"/>
      <c r="V406" s="2">
        <v>401</v>
      </c>
      <c r="W406" s="1" t="str">
        <f>X406&amp;":"&amp;COUNTIF($X$6:X406,X406)</f>
        <v>0:164</v>
      </c>
      <c r="X406" s="264">
        <f>Entry!U409</f>
        <v>0</v>
      </c>
      <c r="Y406" s="227">
        <f t="shared" si="132"/>
        <v>0</v>
      </c>
      <c r="Z406" s="227">
        <f t="shared" si="116"/>
        <v>0</v>
      </c>
      <c r="AA406" s="227">
        <f t="shared" si="117"/>
        <v>0</v>
      </c>
      <c r="AB406" s="227">
        <f t="shared" si="133"/>
        <v>0</v>
      </c>
      <c r="AC406" s="227">
        <f t="shared" si="118"/>
        <v>0</v>
      </c>
      <c r="AD406" s="227">
        <f t="shared" si="119"/>
        <v>0</v>
      </c>
      <c r="AE406" s="227">
        <f t="shared" si="120"/>
        <v>0</v>
      </c>
      <c r="AF406" s="227">
        <f t="shared" si="121"/>
        <v>0</v>
      </c>
      <c r="AG406" s="227">
        <f t="shared" si="122"/>
        <v>0</v>
      </c>
      <c r="AH406" s="227">
        <f t="shared" si="123"/>
        <v>0</v>
      </c>
      <c r="AI406" s="227">
        <f t="shared" si="124"/>
        <v>0</v>
      </c>
      <c r="AJ406" s="227">
        <f t="shared" si="125"/>
        <v>0</v>
      </c>
      <c r="AK406" s="227">
        <f t="shared" si="126"/>
        <v>0</v>
      </c>
      <c r="AL406" s="227">
        <f t="shared" si="127"/>
        <v>0</v>
      </c>
      <c r="AM406" s="227">
        <f t="shared" si="128"/>
        <v>0</v>
      </c>
      <c r="AN406" s="227">
        <f t="shared" si="129"/>
        <v>0</v>
      </c>
      <c r="AO406" s="261">
        <f t="shared" si="134"/>
        <v>0</v>
      </c>
    </row>
    <row r="407" spans="1:41" s="216" customFormat="1" ht="15.6">
      <c r="A407">
        <f t="shared" si="130"/>
        <v>65</v>
      </c>
      <c r="B407" s="191" t="str">
        <f>C407&amp;":"&amp;COUNTIF($C$6:C407,C407)</f>
        <v>65:11</v>
      </c>
      <c r="C407" s="148">
        <f t="shared" si="131"/>
        <v>65</v>
      </c>
      <c r="D407" s="262">
        <f>'model (2)'!D407</f>
        <v>0</v>
      </c>
      <c r="E407" s="262">
        <f>'model (2)'!E407</f>
        <v>1</v>
      </c>
      <c r="F407" s="262">
        <f>'model (2)'!F407</f>
        <v>2</v>
      </c>
      <c r="G407" s="262">
        <f>'model (2)'!G407</f>
        <v>0</v>
      </c>
      <c r="H407" s="262">
        <f>'model (2)'!H407</f>
        <v>0</v>
      </c>
      <c r="I407" s="262">
        <f>'model (2)'!I407</f>
        <v>1</v>
      </c>
      <c r="J407" s="262">
        <f>'model (2)'!J407</f>
        <v>1</v>
      </c>
      <c r="K407" s="262">
        <f>'model (2)'!K407</f>
        <v>0</v>
      </c>
      <c r="L407" s="262">
        <f>'model (2)'!L407</f>
        <v>1</v>
      </c>
      <c r="M407" s="262">
        <f>'model (2)'!M407</f>
        <v>2</v>
      </c>
      <c r="N407" s="262">
        <f>'model (2)'!N407</f>
        <v>1</v>
      </c>
      <c r="O407" s="262">
        <f>'model (2)'!O407</f>
        <v>10</v>
      </c>
      <c r="P407" s="262">
        <f>'model (2)'!P407</f>
        <v>6</v>
      </c>
      <c r="Q407" s="262">
        <f>'model (2)'!Q407</f>
        <v>13</v>
      </c>
      <c r="R407" s="262">
        <f>'model (2)'!R407</f>
        <v>13</v>
      </c>
      <c r="S407" s="262">
        <f>'model (2)'!S407</f>
        <v>14</v>
      </c>
      <c r="T407" s="263"/>
      <c r="V407" s="2">
        <v>402</v>
      </c>
      <c r="W407" s="1" t="str">
        <f>X407&amp;":"&amp;COUNTIF($X$6:X407,X407)</f>
        <v>0:165</v>
      </c>
      <c r="X407" s="264">
        <f>Entry!U410</f>
        <v>0</v>
      </c>
      <c r="Y407" s="227">
        <f t="shared" si="132"/>
        <v>0</v>
      </c>
      <c r="Z407" s="227">
        <f t="shared" si="116"/>
        <v>0</v>
      </c>
      <c r="AA407" s="227">
        <f t="shared" si="117"/>
        <v>0</v>
      </c>
      <c r="AB407" s="227">
        <f t="shared" si="133"/>
        <v>0</v>
      </c>
      <c r="AC407" s="227">
        <f t="shared" si="118"/>
        <v>0</v>
      </c>
      <c r="AD407" s="227">
        <f t="shared" si="119"/>
        <v>0</v>
      </c>
      <c r="AE407" s="227">
        <f t="shared" si="120"/>
        <v>0</v>
      </c>
      <c r="AF407" s="227">
        <f t="shared" si="121"/>
        <v>0</v>
      </c>
      <c r="AG407" s="227">
        <f t="shared" si="122"/>
        <v>0</v>
      </c>
      <c r="AH407" s="227">
        <f t="shared" si="123"/>
        <v>0</v>
      </c>
      <c r="AI407" s="227">
        <f t="shared" si="124"/>
        <v>0</v>
      </c>
      <c r="AJ407" s="227">
        <f t="shared" si="125"/>
        <v>0</v>
      </c>
      <c r="AK407" s="227">
        <f t="shared" si="126"/>
        <v>0</v>
      </c>
      <c r="AL407" s="227">
        <f t="shared" si="127"/>
        <v>0</v>
      </c>
      <c r="AM407" s="227">
        <f t="shared" si="128"/>
        <v>0</v>
      </c>
      <c r="AN407" s="227">
        <f t="shared" si="129"/>
        <v>0</v>
      </c>
      <c r="AO407" s="261">
        <f t="shared" si="134"/>
        <v>0</v>
      </c>
    </row>
    <row r="408" spans="1:41" s="216" customFormat="1" ht="15.6">
      <c r="A408">
        <f t="shared" si="130"/>
        <v>89</v>
      </c>
      <c r="B408" s="191" t="str">
        <f>C408&amp;":"&amp;COUNTIF($C$6:C408,C408)</f>
        <v>89:1</v>
      </c>
      <c r="C408" s="148">
        <f t="shared" si="131"/>
        <v>89</v>
      </c>
      <c r="D408" s="262">
        <f>'model (2)'!D408</f>
        <v>1</v>
      </c>
      <c r="E408" s="262">
        <f>'model (2)'!E408</f>
        <v>2</v>
      </c>
      <c r="F408" s="262">
        <f>'model (2)'!F408</f>
        <v>2</v>
      </c>
      <c r="G408" s="262">
        <f>'model (2)'!G408</f>
        <v>1</v>
      </c>
      <c r="H408" s="262">
        <f>'model (2)'!H408</f>
        <v>1</v>
      </c>
      <c r="I408" s="262">
        <f>'model (2)'!I408</f>
        <v>1</v>
      </c>
      <c r="J408" s="262">
        <f>'model (2)'!J408</f>
        <v>2</v>
      </c>
      <c r="K408" s="262">
        <f>'model (2)'!K408</f>
        <v>2</v>
      </c>
      <c r="L408" s="262">
        <f>'model (2)'!L408</f>
        <v>1</v>
      </c>
      <c r="M408" s="262">
        <f>'model (2)'!M408</f>
        <v>2</v>
      </c>
      <c r="N408" s="262">
        <f>'model (2)'!N408</f>
        <v>10</v>
      </c>
      <c r="O408" s="262">
        <f>'model (2)'!O408</f>
        <v>10</v>
      </c>
      <c r="P408" s="262">
        <f>'model (2)'!P408</f>
        <v>12</v>
      </c>
      <c r="Q408" s="262">
        <f>'model (2)'!Q408</f>
        <v>14</v>
      </c>
      <c r="R408" s="262">
        <f>'model (2)'!R408</f>
        <v>14</v>
      </c>
      <c r="S408" s="262">
        <f>'model (2)'!S408</f>
        <v>14</v>
      </c>
      <c r="T408" s="263"/>
      <c r="V408" s="2">
        <v>403</v>
      </c>
      <c r="W408" s="1"/>
      <c r="X408" s="264">
        <f>Entry!U411</f>
        <v>0</v>
      </c>
      <c r="Y408" s="227">
        <f t="shared" si="132"/>
        <v>0</v>
      </c>
      <c r="Z408" s="227">
        <f t="shared" si="116"/>
        <v>0</v>
      </c>
      <c r="AA408" s="227">
        <f t="shared" si="117"/>
        <v>0</v>
      </c>
      <c r="AB408" s="227">
        <f t="shared" si="133"/>
        <v>0</v>
      </c>
      <c r="AC408" s="227">
        <f t="shared" si="118"/>
        <v>0</v>
      </c>
      <c r="AD408" s="227">
        <f t="shared" si="119"/>
        <v>0</v>
      </c>
      <c r="AE408" s="227">
        <f t="shared" si="120"/>
        <v>0</v>
      </c>
      <c r="AF408" s="227">
        <f t="shared" si="121"/>
        <v>0</v>
      </c>
      <c r="AG408" s="227">
        <f t="shared" si="122"/>
        <v>0</v>
      </c>
      <c r="AH408" s="227">
        <f t="shared" si="123"/>
        <v>0</v>
      </c>
      <c r="AI408" s="227">
        <f t="shared" si="124"/>
        <v>0</v>
      </c>
      <c r="AJ408" s="227">
        <f t="shared" si="125"/>
        <v>0</v>
      </c>
      <c r="AK408" s="227">
        <f t="shared" si="126"/>
        <v>0</v>
      </c>
      <c r="AL408" s="227">
        <f t="shared" si="127"/>
        <v>0</v>
      </c>
      <c r="AM408" s="227">
        <f t="shared" si="128"/>
        <v>0</v>
      </c>
      <c r="AN408" s="227">
        <f t="shared" si="129"/>
        <v>0</v>
      </c>
      <c r="AO408" s="261">
        <f t="shared" si="134"/>
        <v>0</v>
      </c>
    </row>
    <row r="409" spans="1:41" s="216" customFormat="1" ht="15.6">
      <c r="A409">
        <f t="shared" si="130"/>
        <v>76</v>
      </c>
      <c r="B409" s="191" t="str">
        <f>C409&amp;":"&amp;COUNTIF($C$6:C409,C409)</f>
        <v>76:20</v>
      </c>
      <c r="C409" s="148">
        <f t="shared" si="131"/>
        <v>76</v>
      </c>
      <c r="D409" s="262">
        <f>'model (2)'!D409</f>
        <v>0</v>
      </c>
      <c r="E409" s="262">
        <f>'model (2)'!E409</f>
        <v>0</v>
      </c>
      <c r="F409" s="262">
        <f>'model (2)'!F409</f>
        <v>1</v>
      </c>
      <c r="G409" s="262">
        <f>'model (2)'!G409</f>
        <v>1</v>
      </c>
      <c r="H409" s="262">
        <f>'model (2)'!H409</f>
        <v>0</v>
      </c>
      <c r="I409" s="262">
        <f>'model (2)'!I409</f>
        <v>1</v>
      </c>
      <c r="J409" s="262">
        <f>'model (2)'!J409</f>
        <v>1</v>
      </c>
      <c r="K409" s="262">
        <f>'model (2)'!K409</f>
        <v>2</v>
      </c>
      <c r="L409" s="262">
        <f>'model (2)'!L409</f>
        <v>1</v>
      </c>
      <c r="M409" s="262">
        <f>'model (2)'!M409</f>
        <v>2</v>
      </c>
      <c r="N409" s="262">
        <f>'model (2)'!N409</f>
        <v>10</v>
      </c>
      <c r="O409" s="262">
        <f>'model (2)'!O409</f>
        <v>12</v>
      </c>
      <c r="P409" s="262">
        <f>'model (2)'!P409</f>
        <v>10</v>
      </c>
      <c r="Q409" s="262">
        <f>'model (2)'!Q409</f>
        <v>12</v>
      </c>
      <c r="R409" s="262">
        <f>'model (2)'!R409</f>
        <v>10</v>
      </c>
      <c r="S409" s="262">
        <f>'model (2)'!S409</f>
        <v>13</v>
      </c>
      <c r="T409" s="263"/>
      <c r="V409" s="2">
        <v>404</v>
      </c>
      <c r="W409" s="1" t="str">
        <f>X409&amp;":"&amp;COUNTIF($X$6:X409,X409)</f>
        <v>0:167</v>
      </c>
      <c r="X409" s="264">
        <f>Entry!U412</f>
        <v>0</v>
      </c>
      <c r="Y409" s="227">
        <f t="shared" si="132"/>
        <v>0</v>
      </c>
      <c r="Z409" s="227">
        <f t="shared" si="116"/>
        <v>0</v>
      </c>
      <c r="AA409" s="227">
        <f t="shared" si="117"/>
        <v>0</v>
      </c>
      <c r="AB409" s="227">
        <f t="shared" si="133"/>
        <v>0</v>
      </c>
      <c r="AC409" s="227">
        <f t="shared" si="118"/>
        <v>0</v>
      </c>
      <c r="AD409" s="227">
        <f t="shared" si="119"/>
        <v>0</v>
      </c>
      <c r="AE409" s="227">
        <f t="shared" si="120"/>
        <v>0</v>
      </c>
      <c r="AF409" s="227">
        <f t="shared" si="121"/>
        <v>0</v>
      </c>
      <c r="AG409" s="227">
        <f t="shared" si="122"/>
        <v>0</v>
      </c>
      <c r="AH409" s="227">
        <f t="shared" si="123"/>
        <v>0</v>
      </c>
      <c r="AI409" s="227">
        <f t="shared" si="124"/>
        <v>0</v>
      </c>
      <c r="AJ409" s="227">
        <f t="shared" si="125"/>
        <v>0</v>
      </c>
      <c r="AK409" s="227">
        <f t="shared" si="126"/>
        <v>0</v>
      </c>
      <c r="AL409" s="227">
        <f t="shared" si="127"/>
        <v>0</v>
      </c>
      <c r="AM409" s="227">
        <f t="shared" si="128"/>
        <v>0</v>
      </c>
      <c r="AN409" s="227">
        <f t="shared" si="129"/>
        <v>0</v>
      </c>
      <c r="AO409" s="261">
        <f t="shared" si="134"/>
        <v>0</v>
      </c>
    </row>
    <row r="410" spans="1:41" s="216" customFormat="1" ht="15.6">
      <c r="A410">
        <f t="shared" si="130"/>
        <v>80</v>
      </c>
      <c r="B410" s="191" t="str">
        <f>C410&amp;":"&amp;COUNTIF($C$6:C410,C410)</f>
        <v>80:8</v>
      </c>
      <c r="C410" s="148">
        <f t="shared" si="131"/>
        <v>80</v>
      </c>
      <c r="D410" s="262">
        <f>'model (2)'!D410</f>
        <v>1</v>
      </c>
      <c r="E410" s="262">
        <f>'model (2)'!E410</f>
        <v>1</v>
      </c>
      <c r="F410" s="262">
        <f>'model (2)'!F410</f>
        <v>1</v>
      </c>
      <c r="G410" s="262">
        <f>'model (2)'!G410</f>
        <v>1</v>
      </c>
      <c r="H410" s="262">
        <f>'model (2)'!H410</f>
        <v>0</v>
      </c>
      <c r="I410" s="262">
        <f>'model (2)'!I410</f>
        <v>1</v>
      </c>
      <c r="J410" s="262">
        <f>'model (2)'!J410</f>
        <v>1</v>
      </c>
      <c r="K410" s="262">
        <f>'model (2)'!K410</f>
        <v>2</v>
      </c>
      <c r="L410" s="262">
        <f>'model (2)'!L410</f>
        <v>1</v>
      </c>
      <c r="M410" s="262">
        <f>'model (2)'!M410</f>
        <v>2</v>
      </c>
      <c r="N410" s="262">
        <f>'model (2)'!N410</f>
        <v>7</v>
      </c>
      <c r="O410" s="262">
        <f>'model (2)'!O410</f>
        <v>12</v>
      </c>
      <c r="P410" s="262">
        <f>'model (2)'!P410</f>
        <v>11</v>
      </c>
      <c r="Q410" s="262">
        <f>'model (2)'!Q410</f>
        <v>14</v>
      </c>
      <c r="R410" s="262">
        <f>'model (2)'!R410</f>
        <v>12</v>
      </c>
      <c r="S410" s="262">
        <f>'model (2)'!S410</f>
        <v>13</v>
      </c>
      <c r="T410" s="263"/>
      <c r="V410" s="2">
        <v>405</v>
      </c>
      <c r="W410" s="1" t="str">
        <f>X410&amp;":"&amp;COUNTIF($X$6:X410,X410)</f>
        <v>0:168</v>
      </c>
      <c r="X410" s="264">
        <f>Entry!U413</f>
        <v>0</v>
      </c>
      <c r="Y410" s="227">
        <f t="shared" si="132"/>
        <v>0</v>
      </c>
      <c r="Z410" s="227">
        <f t="shared" si="116"/>
        <v>0</v>
      </c>
      <c r="AA410" s="227">
        <f t="shared" si="117"/>
        <v>0</v>
      </c>
      <c r="AB410" s="227">
        <f t="shared" si="133"/>
        <v>0</v>
      </c>
      <c r="AC410" s="227">
        <f t="shared" si="118"/>
        <v>0</v>
      </c>
      <c r="AD410" s="227">
        <f t="shared" si="119"/>
        <v>0</v>
      </c>
      <c r="AE410" s="227">
        <f t="shared" si="120"/>
        <v>0</v>
      </c>
      <c r="AF410" s="227">
        <f t="shared" si="121"/>
        <v>0</v>
      </c>
      <c r="AG410" s="227">
        <f t="shared" si="122"/>
        <v>0</v>
      </c>
      <c r="AH410" s="227">
        <f t="shared" si="123"/>
        <v>0</v>
      </c>
      <c r="AI410" s="227">
        <f t="shared" si="124"/>
        <v>0</v>
      </c>
      <c r="AJ410" s="227">
        <f t="shared" si="125"/>
        <v>0</v>
      </c>
      <c r="AK410" s="227">
        <f t="shared" si="126"/>
        <v>0</v>
      </c>
      <c r="AL410" s="227">
        <f t="shared" si="127"/>
        <v>0</v>
      </c>
      <c r="AM410" s="227">
        <f t="shared" si="128"/>
        <v>0</v>
      </c>
      <c r="AN410" s="227">
        <f t="shared" si="129"/>
        <v>0</v>
      </c>
      <c r="AO410" s="261">
        <f t="shared" si="134"/>
        <v>0</v>
      </c>
    </row>
    <row r="411" spans="1:41" s="216" customFormat="1" ht="15.6">
      <c r="A411">
        <f t="shared" si="130"/>
        <v>47</v>
      </c>
      <c r="B411" s="191" t="str">
        <f>C411&amp;":"&amp;COUNTIF($C$6:C411,C411)</f>
        <v>47:7</v>
      </c>
      <c r="C411" s="148">
        <f t="shared" si="131"/>
        <v>47</v>
      </c>
      <c r="D411" s="262">
        <f>'model (2)'!D411</f>
        <v>2</v>
      </c>
      <c r="E411" s="262">
        <f>'model (2)'!E411</f>
        <v>2</v>
      </c>
      <c r="F411" s="262">
        <f>'model (2)'!F411</f>
        <v>1</v>
      </c>
      <c r="G411" s="262">
        <f>'model (2)'!G411</f>
        <v>1</v>
      </c>
      <c r="H411" s="262">
        <f>'model (2)'!H411</f>
        <v>1</v>
      </c>
      <c r="I411" s="262">
        <f>'model (2)'!I411</f>
        <v>1</v>
      </c>
      <c r="J411" s="262">
        <f>'model (2)'!J411</f>
        <v>2</v>
      </c>
      <c r="K411" s="262">
        <f>'model (2)'!K411</f>
        <v>0</v>
      </c>
      <c r="L411" s="262">
        <f>'model (2)'!L411</f>
        <v>2</v>
      </c>
      <c r="M411" s="262">
        <f>'model (2)'!M411</f>
        <v>0</v>
      </c>
      <c r="N411" s="262">
        <f>'model (2)'!N411</f>
        <v>3</v>
      </c>
      <c r="O411" s="262">
        <f>'model (2)'!O411</f>
        <v>7</v>
      </c>
      <c r="P411" s="262">
        <f>'model (2)'!P411</f>
        <v>5</v>
      </c>
      <c r="Q411" s="262">
        <f>'model (2)'!Q411</f>
        <v>6</v>
      </c>
      <c r="R411" s="262">
        <f>'model (2)'!R411</f>
        <v>9</v>
      </c>
      <c r="S411" s="262">
        <f>'model (2)'!S411</f>
        <v>5</v>
      </c>
      <c r="T411" s="263"/>
      <c r="V411" s="2">
        <v>406</v>
      </c>
      <c r="W411" s="1" t="str">
        <f>X411&amp;":"&amp;COUNTIF($X$6:X411,X411)</f>
        <v>0:169</v>
      </c>
      <c r="X411" s="264">
        <f>Entry!U414</f>
        <v>0</v>
      </c>
      <c r="Y411" s="227">
        <f t="shared" si="132"/>
        <v>0</v>
      </c>
      <c r="Z411" s="227">
        <f t="shared" si="116"/>
        <v>0</v>
      </c>
      <c r="AA411" s="227">
        <f t="shared" si="117"/>
        <v>0</v>
      </c>
      <c r="AB411" s="227">
        <f t="shared" si="133"/>
        <v>0</v>
      </c>
      <c r="AC411" s="227">
        <f t="shared" si="118"/>
        <v>0</v>
      </c>
      <c r="AD411" s="227">
        <f t="shared" si="119"/>
        <v>0</v>
      </c>
      <c r="AE411" s="227">
        <f t="shared" si="120"/>
        <v>0</v>
      </c>
      <c r="AF411" s="227">
        <f t="shared" si="121"/>
        <v>0</v>
      </c>
      <c r="AG411" s="227">
        <f t="shared" si="122"/>
        <v>0</v>
      </c>
      <c r="AH411" s="227">
        <f t="shared" si="123"/>
        <v>0</v>
      </c>
      <c r="AI411" s="227">
        <f t="shared" si="124"/>
        <v>0</v>
      </c>
      <c r="AJ411" s="227">
        <f t="shared" si="125"/>
        <v>0</v>
      </c>
      <c r="AK411" s="227">
        <f t="shared" si="126"/>
        <v>0</v>
      </c>
      <c r="AL411" s="227">
        <f t="shared" si="127"/>
        <v>0</v>
      </c>
      <c r="AM411" s="227">
        <f t="shared" si="128"/>
        <v>0</v>
      </c>
      <c r="AN411" s="227">
        <f t="shared" si="129"/>
        <v>0</v>
      </c>
      <c r="AO411" s="261">
        <f t="shared" si="134"/>
        <v>0</v>
      </c>
    </row>
    <row r="412" spans="1:41" s="216" customFormat="1" ht="15.6">
      <c r="A412">
        <f t="shared" si="130"/>
        <v>55</v>
      </c>
      <c r="B412" s="191" t="str">
        <f>C412&amp;":"&amp;COUNTIF($C$6:C412,C412)</f>
        <v>55:16</v>
      </c>
      <c r="C412" s="148">
        <f t="shared" si="131"/>
        <v>55</v>
      </c>
      <c r="D412" s="262">
        <f>'model (2)'!D412</f>
        <v>1</v>
      </c>
      <c r="E412" s="262">
        <f>'model (2)'!E412</f>
        <v>0</v>
      </c>
      <c r="F412" s="262">
        <f>'model (2)'!F412</f>
        <v>2</v>
      </c>
      <c r="G412" s="262">
        <f>'model (2)'!G412</f>
        <v>2</v>
      </c>
      <c r="H412" s="262">
        <f>'model (2)'!H412</f>
        <v>0</v>
      </c>
      <c r="I412" s="262">
        <f>'model (2)'!I412</f>
        <v>1</v>
      </c>
      <c r="J412" s="262">
        <f>'model (2)'!J412</f>
        <v>2</v>
      </c>
      <c r="K412" s="262">
        <f>'model (2)'!K412</f>
        <v>2</v>
      </c>
      <c r="L412" s="262">
        <f>'model (2)'!L412</f>
        <v>0</v>
      </c>
      <c r="M412" s="262">
        <f>'model (2)'!M412</f>
        <v>2</v>
      </c>
      <c r="N412" s="262">
        <f>'model (2)'!N412</f>
        <v>4</v>
      </c>
      <c r="O412" s="262">
        <f>'model (2)'!O412</f>
        <v>10</v>
      </c>
      <c r="P412" s="262">
        <f>'model (2)'!P412</f>
        <v>7</v>
      </c>
      <c r="Q412" s="262">
        <f>'model (2)'!Q412</f>
        <v>2</v>
      </c>
      <c r="R412" s="262">
        <f>'model (2)'!R412</f>
        <v>9</v>
      </c>
      <c r="S412" s="262">
        <f>'model (2)'!S412</f>
        <v>11</v>
      </c>
      <c r="T412" s="263"/>
      <c r="V412" s="2">
        <v>407</v>
      </c>
      <c r="W412" s="1" t="str">
        <f>X412&amp;":"&amp;COUNTIF($X$6:X412,X412)</f>
        <v>0:170</v>
      </c>
      <c r="X412" s="264">
        <f>Entry!U415</f>
        <v>0</v>
      </c>
      <c r="Y412" s="227">
        <f t="shared" si="132"/>
        <v>0</v>
      </c>
      <c r="Z412" s="227">
        <f t="shared" si="116"/>
        <v>0</v>
      </c>
      <c r="AA412" s="227">
        <f t="shared" si="117"/>
        <v>0</v>
      </c>
      <c r="AB412" s="227">
        <f t="shared" si="133"/>
        <v>0</v>
      </c>
      <c r="AC412" s="227">
        <f t="shared" si="118"/>
        <v>0</v>
      </c>
      <c r="AD412" s="227">
        <f t="shared" si="119"/>
        <v>0</v>
      </c>
      <c r="AE412" s="227">
        <f t="shared" si="120"/>
        <v>0</v>
      </c>
      <c r="AF412" s="227">
        <f t="shared" si="121"/>
        <v>0</v>
      </c>
      <c r="AG412" s="227">
        <f t="shared" si="122"/>
        <v>0</v>
      </c>
      <c r="AH412" s="227">
        <f t="shared" si="123"/>
        <v>0</v>
      </c>
      <c r="AI412" s="227">
        <f t="shared" si="124"/>
        <v>0</v>
      </c>
      <c r="AJ412" s="227">
        <f t="shared" si="125"/>
        <v>0</v>
      </c>
      <c r="AK412" s="227">
        <f t="shared" si="126"/>
        <v>0</v>
      </c>
      <c r="AL412" s="227">
        <f t="shared" si="127"/>
        <v>0</v>
      </c>
      <c r="AM412" s="227">
        <f t="shared" si="128"/>
        <v>0</v>
      </c>
      <c r="AN412" s="227">
        <f t="shared" si="129"/>
        <v>0</v>
      </c>
      <c r="AO412" s="261">
        <f t="shared" si="134"/>
        <v>0</v>
      </c>
    </row>
    <row r="413" spans="1:41" s="216" customFormat="1" ht="15.6">
      <c r="A413">
        <f t="shared" si="130"/>
        <v>84</v>
      </c>
      <c r="B413" s="191" t="str">
        <f>C413&amp;":"&amp;COUNTIF($C$6:C413,C413)</f>
        <v>84:3</v>
      </c>
      <c r="C413" s="148">
        <f t="shared" si="131"/>
        <v>84</v>
      </c>
      <c r="D413" s="262">
        <f>'model (2)'!D413</f>
        <v>2</v>
      </c>
      <c r="E413" s="262">
        <f>'model (2)'!E413</f>
        <v>2</v>
      </c>
      <c r="F413" s="262">
        <f>'model (2)'!F413</f>
        <v>1</v>
      </c>
      <c r="G413" s="262">
        <f>'model (2)'!G413</f>
        <v>1</v>
      </c>
      <c r="H413" s="262">
        <f>'model (2)'!H413</f>
        <v>2</v>
      </c>
      <c r="I413" s="262">
        <f>'model (2)'!I413</f>
        <v>2</v>
      </c>
      <c r="J413" s="262">
        <f>'model (2)'!J413</f>
        <v>1</v>
      </c>
      <c r="K413" s="262">
        <f>'model (2)'!K413</f>
        <v>1</v>
      </c>
      <c r="L413" s="262">
        <f>'model (2)'!L413</f>
        <v>1</v>
      </c>
      <c r="M413" s="262">
        <f>'model (2)'!M413</f>
        <v>1</v>
      </c>
      <c r="N413" s="262">
        <f>'model (2)'!N413</f>
        <v>9</v>
      </c>
      <c r="O413" s="262">
        <f>'model (2)'!O413</f>
        <v>13</v>
      </c>
      <c r="P413" s="262">
        <f>'model (2)'!P413</f>
        <v>10</v>
      </c>
      <c r="Q413" s="262">
        <f>'model (2)'!Q413</f>
        <v>12</v>
      </c>
      <c r="R413" s="262">
        <f>'model (2)'!R413</f>
        <v>13</v>
      </c>
      <c r="S413" s="262">
        <f>'model (2)'!S413</f>
        <v>13</v>
      </c>
      <c r="T413" s="263"/>
      <c r="V413" s="2">
        <v>408</v>
      </c>
      <c r="W413" s="1" t="str">
        <f>X413&amp;":"&amp;COUNTIF($X$6:X413,X413)</f>
        <v>0:171</v>
      </c>
      <c r="X413" s="264">
        <f>Entry!U416</f>
        <v>0</v>
      </c>
      <c r="Y413" s="227">
        <f t="shared" si="132"/>
        <v>0</v>
      </c>
      <c r="Z413" s="227">
        <f t="shared" si="116"/>
        <v>0</v>
      </c>
      <c r="AA413" s="227">
        <f t="shared" si="117"/>
        <v>0</v>
      </c>
      <c r="AB413" s="227">
        <f t="shared" si="133"/>
        <v>0</v>
      </c>
      <c r="AC413" s="227">
        <f t="shared" si="118"/>
        <v>0</v>
      </c>
      <c r="AD413" s="227">
        <f t="shared" si="119"/>
        <v>0</v>
      </c>
      <c r="AE413" s="227">
        <f t="shared" si="120"/>
        <v>0</v>
      </c>
      <c r="AF413" s="227">
        <f t="shared" si="121"/>
        <v>0</v>
      </c>
      <c r="AG413" s="227">
        <f t="shared" si="122"/>
        <v>0</v>
      </c>
      <c r="AH413" s="227">
        <f t="shared" si="123"/>
        <v>0</v>
      </c>
      <c r="AI413" s="227">
        <f t="shared" si="124"/>
        <v>0</v>
      </c>
      <c r="AJ413" s="227">
        <f t="shared" si="125"/>
        <v>0</v>
      </c>
      <c r="AK413" s="227">
        <f t="shared" si="126"/>
        <v>0</v>
      </c>
      <c r="AL413" s="227">
        <f t="shared" si="127"/>
        <v>0</v>
      </c>
      <c r="AM413" s="227">
        <f t="shared" si="128"/>
        <v>0</v>
      </c>
      <c r="AN413" s="227">
        <f t="shared" si="129"/>
        <v>0</v>
      </c>
      <c r="AO413" s="261">
        <f t="shared" si="134"/>
        <v>0</v>
      </c>
    </row>
    <row r="414" spans="1:41" s="216" customFormat="1" ht="15.6">
      <c r="A414">
        <f t="shared" si="130"/>
        <v>82</v>
      </c>
      <c r="B414" s="191" t="str">
        <f>C414&amp;":"&amp;COUNTIF($C$6:C414,C414)</f>
        <v>82:5</v>
      </c>
      <c r="C414" s="148">
        <f t="shared" si="131"/>
        <v>82</v>
      </c>
      <c r="D414" s="262">
        <f>'model (2)'!D414</f>
        <v>0</v>
      </c>
      <c r="E414" s="262">
        <f>'model (2)'!E414</f>
        <v>1</v>
      </c>
      <c r="F414" s="262">
        <f>'model (2)'!F414</f>
        <v>1</v>
      </c>
      <c r="G414" s="262">
        <f>'model (2)'!G414</f>
        <v>1</v>
      </c>
      <c r="H414" s="262">
        <f>'model (2)'!H414</f>
        <v>1</v>
      </c>
      <c r="I414" s="262">
        <f>'model (2)'!I414</f>
        <v>1</v>
      </c>
      <c r="J414" s="262">
        <f>'model (2)'!J414</f>
        <v>1</v>
      </c>
      <c r="K414" s="262">
        <f>'model (2)'!K414</f>
        <v>1</v>
      </c>
      <c r="L414" s="262">
        <f>'model (2)'!L414</f>
        <v>1</v>
      </c>
      <c r="M414" s="262">
        <f>'model (2)'!M414</f>
        <v>2</v>
      </c>
      <c r="N414" s="262">
        <f>'model (2)'!N414</f>
        <v>9</v>
      </c>
      <c r="O414" s="262">
        <f>'model (2)'!O414</f>
        <v>12</v>
      </c>
      <c r="P414" s="262">
        <f>'model (2)'!P414</f>
        <v>13</v>
      </c>
      <c r="Q414" s="262">
        <f>'model (2)'!Q414</f>
        <v>14</v>
      </c>
      <c r="R414" s="262">
        <f>'model (2)'!R414</f>
        <v>14</v>
      </c>
      <c r="S414" s="262">
        <f>'model (2)'!S414</f>
        <v>10</v>
      </c>
      <c r="T414" s="263"/>
      <c r="V414" s="2">
        <v>409</v>
      </c>
      <c r="W414" s="1" t="str">
        <f>X414&amp;":"&amp;COUNTIF($X$6:X414,X414)</f>
        <v>0:172</v>
      </c>
      <c r="X414" s="264">
        <f>Entry!U417</f>
        <v>0</v>
      </c>
      <c r="Y414" s="227">
        <f t="shared" si="132"/>
        <v>0</v>
      </c>
      <c r="Z414" s="227">
        <f t="shared" si="116"/>
        <v>0</v>
      </c>
      <c r="AA414" s="227">
        <f t="shared" si="117"/>
        <v>0</v>
      </c>
      <c r="AB414" s="227">
        <f t="shared" si="133"/>
        <v>0</v>
      </c>
      <c r="AC414" s="227">
        <f t="shared" si="118"/>
        <v>0</v>
      </c>
      <c r="AD414" s="227">
        <f t="shared" si="119"/>
        <v>0</v>
      </c>
      <c r="AE414" s="227">
        <f t="shared" si="120"/>
        <v>0</v>
      </c>
      <c r="AF414" s="227">
        <f t="shared" si="121"/>
        <v>0</v>
      </c>
      <c r="AG414" s="227">
        <f t="shared" si="122"/>
        <v>0</v>
      </c>
      <c r="AH414" s="227">
        <f t="shared" si="123"/>
        <v>0</v>
      </c>
      <c r="AI414" s="227">
        <f t="shared" si="124"/>
        <v>0</v>
      </c>
      <c r="AJ414" s="227">
        <f t="shared" si="125"/>
        <v>0</v>
      </c>
      <c r="AK414" s="227">
        <f t="shared" si="126"/>
        <v>0</v>
      </c>
      <c r="AL414" s="227">
        <f t="shared" si="127"/>
        <v>0</v>
      </c>
      <c r="AM414" s="227">
        <f t="shared" si="128"/>
        <v>0</v>
      </c>
      <c r="AN414" s="227">
        <f t="shared" si="129"/>
        <v>0</v>
      </c>
      <c r="AO414" s="261">
        <f t="shared" si="134"/>
        <v>0</v>
      </c>
    </row>
    <row r="415" spans="1:41" s="216" customFormat="1" ht="15.6">
      <c r="A415">
        <f t="shared" si="130"/>
        <v>78</v>
      </c>
      <c r="B415" s="191" t="str">
        <f>C415&amp;":"&amp;COUNTIF($C$6:C415,C415)</f>
        <v>78:11</v>
      </c>
      <c r="C415" s="148">
        <f t="shared" si="131"/>
        <v>78</v>
      </c>
      <c r="D415" s="262">
        <f>'model (2)'!D415</f>
        <v>1</v>
      </c>
      <c r="E415" s="262">
        <f>'model (2)'!E415</f>
        <v>1</v>
      </c>
      <c r="F415" s="262">
        <f>'model (2)'!F415</f>
        <v>2</v>
      </c>
      <c r="G415" s="262">
        <f>'model (2)'!G415</f>
        <v>1</v>
      </c>
      <c r="H415" s="262">
        <f>'model (2)'!H415</f>
        <v>1</v>
      </c>
      <c r="I415" s="262">
        <f>'model (2)'!I415</f>
        <v>0</v>
      </c>
      <c r="J415" s="262">
        <f>'model (2)'!J415</f>
        <v>1</v>
      </c>
      <c r="K415" s="262">
        <f>'model (2)'!K415</f>
        <v>1</v>
      </c>
      <c r="L415" s="262">
        <f>'model (2)'!L415</f>
        <v>2</v>
      </c>
      <c r="M415" s="262">
        <f>'model (2)'!M415</f>
        <v>2</v>
      </c>
      <c r="N415" s="262">
        <f>'model (2)'!N415</f>
        <v>8</v>
      </c>
      <c r="O415" s="262">
        <f>'model (2)'!O415</f>
        <v>14</v>
      </c>
      <c r="P415" s="262">
        <f>'model (2)'!P415</f>
        <v>10</v>
      </c>
      <c r="Q415" s="262">
        <f>'model (2)'!Q415</f>
        <v>10</v>
      </c>
      <c r="R415" s="262">
        <f>'model (2)'!R415</f>
        <v>11</v>
      </c>
      <c r="S415" s="262">
        <f>'model (2)'!S415</f>
        <v>13</v>
      </c>
      <c r="T415" s="263"/>
      <c r="V415" s="2">
        <v>410</v>
      </c>
      <c r="W415" s="1" t="str">
        <f>X415&amp;":"&amp;COUNTIF($X$6:X415,X415)</f>
        <v>0:173</v>
      </c>
      <c r="X415" s="264">
        <f>Entry!U418</f>
        <v>0</v>
      </c>
      <c r="Y415" s="227">
        <f t="shared" si="132"/>
        <v>0</v>
      </c>
      <c r="Z415" s="227">
        <f t="shared" si="116"/>
        <v>0</v>
      </c>
      <c r="AA415" s="227">
        <f t="shared" si="117"/>
        <v>0</v>
      </c>
      <c r="AB415" s="227">
        <f t="shared" si="133"/>
        <v>0</v>
      </c>
      <c r="AC415" s="227">
        <f t="shared" si="118"/>
        <v>0</v>
      </c>
      <c r="AD415" s="227">
        <f t="shared" si="119"/>
        <v>0</v>
      </c>
      <c r="AE415" s="227">
        <f t="shared" si="120"/>
        <v>0</v>
      </c>
      <c r="AF415" s="227">
        <f t="shared" si="121"/>
        <v>0</v>
      </c>
      <c r="AG415" s="227">
        <f t="shared" si="122"/>
        <v>0</v>
      </c>
      <c r="AH415" s="227">
        <f t="shared" si="123"/>
        <v>0</v>
      </c>
      <c r="AI415" s="227">
        <f t="shared" si="124"/>
        <v>0</v>
      </c>
      <c r="AJ415" s="227">
        <f t="shared" si="125"/>
        <v>0</v>
      </c>
      <c r="AK415" s="227">
        <f t="shared" si="126"/>
        <v>0</v>
      </c>
      <c r="AL415" s="227">
        <f t="shared" si="127"/>
        <v>0</v>
      </c>
      <c r="AM415" s="227">
        <f t="shared" si="128"/>
        <v>0</v>
      </c>
      <c r="AN415" s="227">
        <f t="shared" si="129"/>
        <v>0</v>
      </c>
      <c r="AO415" s="261">
        <f t="shared" si="134"/>
        <v>0</v>
      </c>
    </row>
    <row r="416" spans="1:41" s="216" customFormat="1" ht="15.6">
      <c r="A416">
        <f t="shared" si="130"/>
        <v>31</v>
      </c>
      <c r="B416" s="191" t="str">
        <f>C416&amp;":"&amp;COUNTIF($C$6:C416,C416)</f>
        <v>31:1</v>
      </c>
      <c r="C416" s="148">
        <f t="shared" si="131"/>
        <v>31</v>
      </c>
      <c r="D416" s="262">
        <f>'model (2)'!D416</f>
        <v>0</v>
      </c>
      <c r="E416" s="262">
        <f>'model (2)'!E416</f>
        <v>0</v>
      </c>
      <c r="F416" s="262">
        <f>'model (2)'!F416</f>
        <v>1</v>
      </c>
      <c r="G416" s="262">
        <f>'model (2)'!G416</f>
        <v>0</v>
      </c>
      <c r="H416" s="262">
        <f>'model (2)'!H416</f>
        <v>1</v>
      </c>
      <c r="I416" s="262">
        <f>'model (2)'!I416</f>
        <v>2</v>
      </c>
      <c r="J416" s="262">
        <f>'model (2)'!J416</f>
        <v>0</v>
      </c>
      <c r="K416" s="262">
        <f>'model (2)'!K416</f>
        <v>2</v>
      </c>
      <c r="L416" s="262">
        <f>'model (2)'!L416</f>
        <v>0</v>
      </c>
      <c r="M416" s="262">
        <f>'model (2)'!M416</f>
        <v>0</v>
      </c>
      <c r="N416" s="262">
        <f>'model (2)'!N416</f>
        <v>1</v>
      </c>
      <c r="O416" s="262">
        <f>'model (2)'!O416</f>
        <v>3</v>
      </c>
      <c r="P416" s="262">
        <f>'model (2)'!P416</f>
        <v>1</v>
      </c>
      <c r="Q416" s="262">
        <f>'model (2)'!Q416</f>
        <v>7</v>
      </c>
      <c r="R416" s="262">
        <f>'model (2)'!R416</f>
        <v>7</v>
      </c>
      <c r="S416" s="262">
        <f>'model (2)'!S416</f>
        <v>6</v>
      </c>
      <c r="T416" s="263"/>
      <c r="V416" s="2">
        <v>411</v>
      </c>
      <c r="W416" s="1" t="str">
        <f>X416&amp;":"&amp;COUNTIF($X$6:X416,X416)</f>
        <v>0:174</v>
      </c>
      <c r="X416" s="264">
        <f>Entry!U419</f>
        <v>0</v>
      </c>
      <c r="Y416" s="227">
        <f t="shared" si="132"/>
        <v>0</v>
      </c>
      <c r="Z416" s="227">
        <f t="shared" si="116"/>
        <v>0</v>
      </c>
      <c r="AA416" s="227">
        <f t="shared" si="117"/>
        <v>0</v>
      </c>
      <c r="AB416" s="227">
        <f t="shared" si="133"/>
        <v>0</v>
      </c>
      <c r="AC416" s="227">
        <f t="shared" si="118"/>
        <v>0</v>
      </c>
      <c r="AD416" s="227">
        <f t="shared" si="119"/>
        <v>0</v>
      </c>
      <c r="AE416" s="227">
        <f t="shared" si="120"/>
        <v>0</v>
      </c>
      <c r="AF416" s="227">
        <f t="shared" si="121"/>
        <v>0</v>
      </c>
      <c r="AG416" s="227">
        <f t="shared" si="122"/>
        <v>0</v>
      </c>
      <c r="AH416" s="227">
        <f t="shared" si="123"/>
        <v>0</v>
      </c>
      <c r="AI416" s="227">
        <f t="shared" si="124"/>
        <v>0</v>
      </c>
      <c r="AJ416" s="227">
        <f t="shared" si="125"/>
        <v>0</v>
      </c>
      <c r="AK416" s="227">
        <f t="shared" si="126"/>
        <v>0</v>
      </c>
      <c r="AL416" s="227">
        <f t="shared" si="127"/>
        <v>0</v>
      </c>
      <c r="AM416" s="227">
        <f t="shared" si="128"/>
        <v>0</v>
      </c>
      <c r="AN416" s="227">
        <f t="shared" si="129"/>
        <v>0</v>
      </c>
      <c r="AO416" s="261">
        <f t="shared" si="134"/>
        <v>0</v>
      </c>
    </row>
    <row r="417" spans="1:41" s="216" customFormat="1" ht="15.6">
      <c r="A417">
        <f t="shared" si="130"/>
        <v>36</v>
      </c>
      <c r="B417" s="191" t="str">
        <f>C417&amp;":"&amp;COUNTIF($C$6:C417,C417)</f>
        <v>36:1</v>
      </c>
      <c r="C417" s="148">
        <f t="shared" si="131"/>
        <v>36</v>
      </c>
      <c r="D417" s="262">
        <f>'model (2)'!D417</f>
        <v>2</v>
      </c>
      <c r="E417" s="262">
        <f>'model (2)'!E417</f>
        <v>0</v>
      </c>
      <c r="F417" s="262">
        <f>'model (2)'!F417</f>
        <v>2</v>
      </c>
      <c r="G417" s="262">
        <f>'model (2)'!G417</f>
        <v>0</v>
      </c>
      <c r="H417" s="262">
        <f>'model (2)'!H417</f>
        <v>2</v>
      </c>
      <c r="I417" s="262">
        <f>'model (2)'!I417</f>
        <v>2</v>
      </c>
      <c r="J417" s="262">
        <f>'model (2)'!J417</f>
        <v>1</v>
      </c>
      <c r="K417" s="262">
        <f>'model (2)'!K417</f>
        <v>1</v>
      </c>
      <c r="L417" s="262">
        <f>'model (2)'!L417</f>
        <v>2</v>
      </c>
      <c r="M417" s="262">
        <f>'model (2)'!M417</f>
        <v>0</v>
      </c>
      <c r="N417" s="262">
        <f>'model (2)'!N417</f>
        <v>3</v>
      </c>
      <c r="O417" s="262">
        <f>'model (2)'!O417</f>
        <v>4</v>
      </c>
      <c r="P417" s="262">
        <f>'model (2)'!P417</f>
        <v>6</v>
      </c>
      <c r="Q417" s="262">
        <f>'model (2)'!Q417</f>
        <v>7</v>
      </c>
      <c r="R417" s="262">
        <f>'model (2)'!R417</f>
        <v>3</v>
      </c>
      <c r="S417" s="262">
        <f>'model (2)'!S417</f>
        <v>1</v>
      </c>
      <c r="T417" s="263"/>
      <c r="V417" s="2">
        <v>412</v>
      </c>
      <c r="W417" s="1" t="str">
        <f>X417&amp;":"&amp;COUNTIF($X$6:X417,X417)</f>
        <v>0:175</v>
      </c>
      <c r="X417" s="264">
        <f>Entry!U420</f>
        <v>0</v>
      </c>
      <c r="Y417" s="227">
        <f t="shared" si="132"/>
        <v>0</v>
      </c>
      <c r="Z417" s="227">
        <f t="shared" si="116"/>
        <v>0</v>
      </c>
      <c r="AA417" s="227">
        <f t="shared" si="117"/>
        <v>0</v>
      </c>
      <c r="AB417" s="227">
        <f t="shared" si="133"/>
        <v>0</v>
      </c>
      <c r="AC417" s="227">
        <f t="shared" si="118"/>
        <v>0</v>
      </c>
      <c r="AD417" s="227">
        <f t="shared" si="119"/>
        <v>0</v>
      </c>
      <c r="AE417" s="227">
        <f t="shared" si="120"/>
        <v>0</v>
      </c>
      <c r="AF417" s="227">
        <f t="shared" si="121"/>
        <v>0</v>
      </c>
      <c r="AG417" s="227">
        <f t="shared" si="122"/>
        <v>0</v>
      </c>
      <c r="AH417" s="227">
        <f t="shared" si="123"/>
        <v>0</v>
      </c>
      <c r="AI417" s="227">
        <f t="shared" si="124"/>
        <v>0</v>
      </c>
      <c r="AJ417" s="227">
        <f t="shared" si="125"/>
        <v>0</v>
      </c>
      <c r="AK417" s="227">
        <f t="shared" si="126"/>
        <v>0</v>
      </c>
      <c r="AL417" s="227">
        <f t="shared" si="127"/>
        <v>0</v>
      </c>
      <c r="AM417" s="227">
        <f t="shared" si="128"/>
        <v>0</v>
      </c>
      <c r="AN417" s="227">
        <f t="shared" si="129"/>
        <v>0</v>
      </c>
      <c r="AO417" s="261">
        <f t="shared" si="134"/>
        <v>0</v>
      </c>
    </row>
    <row r="418" spans="1:41" s="216" customFormat="1" ht="15.6">
      <c r="A418">
        <f t="shared" si="130"/>
        <v>90</v>
      </c>
      <c r="B418" s="191" t="str">
        <f>C418&amp;":"&amp;COUNTIF($C$6:C418,C418)</f>
        <v>90:3</v>
      </c>
      <c r="C418" s="148">
        <f t="shared" si="131"/>
        <v>90</v>
      </c>
      <c r="D418" s="262">
        <f>'model (2)'!D418</f>
        <v>1</v>
      </c>
      <c r="E418" s="262">
        <f>'model (2)'!E418</f>
        <v>1</v>
      </c>
      <c r="F418" s="262">
        <f>'model (2)'!F418</f>
        <v>1</v>
      </c>
      <c r="G418" s="262">
        <f>'model (2)'!G418</f>
        <v>2</v>
      </c>
      <c r="H418" s="262">
        <f>'model (2)'!H418</f>
        <v>2</v>
      </c>
      <c r="I418" s="262">
        <f>'model (2)'!I418</f>
        <v>2</v>
      </c>
      <c r="J418" s="262">
        <f>'model (2)'!J418</f>
        <v>2</v>
      </c>
      <c r="K418" s="262">
        <f>'model (2)'!K418</f>
        <v>1</v>
      </c>
      <c r="L418" s="262">
        <f>'model (2)'!L418</f>
        <v>2</v>
      </c>
      <c r="M418" s="262">
        <f>'model (2)'!M418</f>
        <v>2</v>
      </c>
      <c r="N418" s="262">
        <f>'model (2)'!N418</f>
        <v>10</v>
      </c>
      <c r="O418" s="262">
        <f>'model (2)'!O418</f>
        <v>14</v>
      </c>
      <c r="P418" s="262">
        <f>'model (2)'!P418</f>
        <v>14</v>
      </c>
      <c r="Q418" s="262">
        <f>'model (2)'!Q418</f>
        <v>12</v>
      </c>
      <c r="R418" s="262">
        <f>'model (2)'!R418</f>
        <v>11</v>
      </c>
      <c r="S418" s="262">
        <f>'model (2)'!S418</f>
        <v>13</v>
      </c>
      <c r="T418" s="263"/>
      <c r="V418" s="2">
        <v>413</v>
      </c>
      <c r="W418" s="1"/>
      <c r="X418" s="264">
        <f>Entry!U421</f>
        <v>0</v>
      </c>
      <c r="Y418" s="227">
        <f t="shared" si="132"/>
        <v>0</v>
      </c>
      <c r="Z418" s="227">
        <f t="shared" si="116"/>
        <v>0</v>
      </c>
      <c r="AA418" s="227">
        <f t="shared" si="117"/>
        <v>0</v>
      </c>
      <c r="AB418" s="227">
        <f t="shared" si="133"/>
        <v>0</v>
      </c>
      <c r="AC418" s="227">
        <f t="shared" si="118"/>
        <v>0</v>
      </c>
      <c r="AD418" s="227">
        <f t="shared" si="119"/>
        <v>0</v>
      </c>
      <c r="AE418" s="227">
        <f t="shared" si="120"/>
        <v>0</v>
      </c>
      <c r="AF418" s="227">
        <f t="shared" si="121"/>
        <v>0</v>
      </c>
      <c r="AG418" s="227">
        <f t="shared" si="122"/>
        <v>0</v>
      </c>
      <c r="AH418" s="227">
        <f t="shared" si="123"/>
        <v>0</v>
      </c>
      <c r="AI418" s="227">
        <f t="shared" si="124"/>
        <v>0</v>
      </c>
      <c r="AJ418" s="227">
        <f t="shared" si="125"/>
        <v>0</v>
      </c>
      <c r="AK418" s="227">
        <f t="shared" si="126"/>
        <v>0</v>
      </c>
      <c r="AL418" s="227">
        <f t="shared" si="127"/>
        <v>0</v>
      </c>
      <c r="AM418" s="227">
        <f t="shared" si="128"/>
        <v>0</v>
      </c>
      <c r="AN418" s="227">
        <f t="shared" si="129"/>
        <v>0</v>
      </c>
      <c r="AO418" s="261">
        <f t="shared" si="134"/>
        <v>0</v>
      </c>
    </row>
    <row r="419" spans="1:41" s="216" customFormat="1" ht="15.6">
      <c r="A419">
        <f t="shared" si="130"/>
        <v>75</v>
      </c>
      <c r="B419" s="191" t="str">
        <f>C419&amp;":"&amp;COUNTIF($C$6:C419,C419)</f>
        <v>75:10</v>
      </c>
      <c r="C419" s="148">
        <f t="shared" si="131"/>
        <v>75</v>
      </c>
      <c r="D419" s="262">
        <f>'model (2)'!D419</f>
        <v>0</v>
      </c>
      <c r="E419" s="262">
        <f>'model (2)'!E419</f>
        <v>0</v>
      </c>
      <c r="F419" s="262">
        <f>'model (2)'!F419</f>
        <v>2</v>
      </c>
      <c r="G419" s="262">
        <f>'model (2)'!G419</f>
        <v>0</v>
      </c>
      <c r="H419" s="262">
        <f>'model (2)'!H419</f>
        <v>1</v>
      </c>
      <c r="I419" s="262">
        <f>'model (2)'!I419</f>
        <v>1</v>
      </c>
      <c r="J419" s="262">
        <f>'model (2)'!J419</f>
        <v>2</v>
      </c>
      <c r="K419" s="262">
        <f>'model (2)'!K419</f>
        <v>1</v>
      </c>
      <c r="L419" s="262">
        <f>'model (2)'!L419</f>
        <v>2</v>
      </c>
      <c r="M419" s="262">
        <f>'model (2)'!M419</f>
        <v>1</v>
      </c>
      <c r="N419" s="262">
        <f>'model (2)'!N419</f>
        <v>8</v>
      </c>
      <c r="O419" s="262">
        <f>'model (2)'!O419</f>
        <v>11</v>
      </c>
      <c r="P419" s="262">
        <f>'model (2)'!P419</f>
        <v>10</v>
      </c>
      <c r="Q419" s="262">
        <f>'model (2)'!Q419</f>
        <v>14</v>
      </c>
      <c r="R419" s="262">
        <f>'model (2)'!R419</f>
        <v>12</v>
      </c>
      <c r="S419" s="262">
        <f>'model (2)'!S419</f>
        <v>10</v>
      </c>
      <c r="T419" s="263"/>
      <c r="V419" s="2">
        <v>414</v>
      </c>
      <c r="W419" s="1" t="str">
        <f>X419&amp;":"&amp;COUNTIF($X$6:X419,X419)</f>
        <v>0:177</v>
      </c>
      <c r="X419" s="264">
        <f>Entry!U422</f>
        <v>0</v>
      </c>
      <c r="Y419" s="227">
        <f t="shared" si="132"/>
        <v>0</v>
      </c>
      <c r="Z419" s="227">
        <f t="shared" si="116"/>
        <v>0</v>
      </c>
      <c r="AA419" s="227">
        <f t="shared" si="117"/>
        <v>0</v>
      </c>
      <c r="AB419" s="227">
        <f t="shared" si="133"/>
        <v>0</v>
      </c>
      <c r="AC419" s="227">
        <f t="shared" si="118"/>
        <v>0</v>
      </c>
      <c r="AD419" s="227">
        <f t="shared" si="119"/>
        <v>0</v>
      </c>
      <c r="AE419" s="227">
        <f t="shared" si="120"/>
        <v>0</v>
      </c>
      <c r="AF419" s="227">
        <f t="shared" si="121"/>
        <v>0</v>
      </c>
      <c r="AG419" s="227">
        <f t="shared" si="122"/>
        <v>0</v>
      </c>
      <c r="AH419" s="227">
        <f t="shared" si="123"/>
        <v>0</v>
      </c>
      <c r="AI419" s="227">
        <f t="shared" si="124"/>
        <v>0</v>
      </c>
      <c r="AJ419" s="227">
        <f t="shared" si="125"/>
        <v>0</v>
      </c>
      <c r="AK419" s="227">
        <f t="shared" si="126"/>
        <v>0</v>
      </c>
      <c r="AL419" s="227">
        <f t="shared" si="127"/>
        <v>0</v>
      </c>
      <c r="AM419" s="227">
        <f t="shared" si="128"/>
        <v>0</v>
      </c>
      <c r="AN419" s="227">
        <f t="shared" si="129"/>
        <v>0</v>
      </c>
      <c r="AO419" s="261">
        <f t="shared" si="134"/>
        <v>0</v>
      </c>
    </row>
    <row r="420" spans="1:41" s="216" customFormat="1" ht="15.6">
      <c r="A420">
        <f t="shared" si="130"/>
        <v>76</v>
      </c>
      <c r="B420" s="191" t="str">
        <f>C420&amp;":"&amp;COUNTIF($C$6:C420,C420)</f>
        <v>76:21</v>
      </c>
      <c r="C420" s="148">
        <f t="shared" si="131"/>
        <v>76</v>
      </c>
      <c r="D420" s="262">
        <f>'model (2)'!D420</f>
        <v>0</v>
      </c>
      <c r="E420" s="262">
        <f>'model (2)'!E420</f>
        <v>0</v>
      </c>
      <c r="F420" s="262">
        <f>'model (2)'!F420</f>
        <v>2</v>
      </c>
      <c r="G420" s="262">
        <f>'model (2)'!G420</f>
        <v>1</v>
      </c>
      <c r="H420" s="262">
        <f>'model (2)'!H420</f>
        <v>0</v>
      </c>
      <c r="I420" s="262">
        <f>'model (2)'!I420</f>
        <v>1</v>
      </c>
      <c r="J420" s="262">
        <f>'model (2)'!J420</f>
        <v>2</v>
      </c>
      <c r="K420" s="262">
        <f>'model (2)'!K420</f>
        <v>2</v>
      </c>
      <c r="L420" s="262">
        <f>'model (2)'!L420</f>
        <v>1</v>
      </c>
      <c r="M420" s="262">
        <f>'model (2)'!M420</f>
        <v>2</v>
      </c>
      <c r="N420" s="262">
        <f>'model (2)'!N420</f>
        <v>7</v>
      </c>
      <c r="O420" s="262">
        <f>'model (2)'!O420</f>
        <v>12</v>
      </c>
      <c r="P420" s="262">
        <f>'model (2)'!P420</f>
        <v>12</v>
      </c>
      <c r="Q420" s="262">
        <f>'model (2)'!Q420</f>
        <v>13</v>
      </c>
      <c r="R420" s="262">
        <f>'model (2)'!R420</f>
        <v>10</v>
      </c>
      <c r="S420" s="262">
        <f>'model (2)'!S420</f>
        <v>11</v>
      </c>
      <c r="T420" s="263"/>
      <c r="V420" s="2">
        <v>415</v>
      </c>
      <c r="W420" s="1" t="str">
        <f>X420&amp;":"&amp;COUNTIF($X$6:X420,X420)</f>
        <v>0:178</v>
      </c>
      <c r="X420" s="264">
        <f>Entry!U423</f>
        <v>0</v>
      </c>
      <c r="Y420" s="227">
        <f t="shared" si="132"/>
        <v>0</v>
      </c>
      <c r="Z420" s="227">
        <f t="shared" si="116"/>
        <v>0</v>
      </c>
      <c r="AA420" s="227">
        <f t="shared" si="117"/>
        <v>0</v>
      </c>
      <c r="AB420" s="227">
        <f t="shared" si="133"/>
        <v>0</v>
      </c>
      <c r="AC420" s="227">
        <f t="shared" si="118"/>
        <v>0</v>
      </c>
      <c r="AD420" s="227">
        <f t="shared" si="119"/>
        <v>0</v>
      </c>
      <c r="AE420" s="227">
        <f t="shared" si="120"/>
        <v>0</v>
      </c>
      <c r="AF420" s="227">
        <f t="shared" si="121"/>
        <v>0</v>
      </c>
      <c r="AG420" s="227">
        <f t="shared" si="122"/>
        <v>0</v>
      </c>
      <c r="AH420" s="227">
        <f t="shared" si="123"/>
        <v>0</v>
      </c>
      <c r="AI420" s="227">
        <f t="shared" si="124"/>
        <v>0</v>
      </c>
      <c r="AJ420" s="227">
        <f t="shared" si="125"/>
        <v>0</v>
      </c>
      <c r="AK420" s="227">
        <f t="shared" si="126"/>
        <v>0</v>
      </c>
      <c r="AL420" s="227">
        <f t="shared" si="127"/>
        <v>0</v>
      </c>
      <c r="AM420" s="227">
        <f t="shared" si="128"/>
        <v>0</v>
      </c>
      <c r="AN420" s="227">
        <f t="shared" si="129"/>
        <v>0</v>
      </c>
      <c r="AO420" s="261">
        <f t="shared" si="134"/>
        <v>0</v>
      </c>
    </row>
    <row r="421" spans="1:41" s="216" customFormat="1" ht="15.6">
      <c r="A421">
        <f t="shared" si="130"/>
        <v>43</v>
      </c>
      <c r="B421" s="191" t="str">
        <f>C421&amp;":"&amp;COUNTIF($C$6:C421,C421)</f>
        <v>43:4</v>
      </c>
      <c r="C421" s="148">
        <f t="shared" si="131"/>
        <v>43</v>
      </c>
      <c r="D421" s="262">
        <f>'model (2)'!D421</f>
        <v>0</v>
      </c>
      <c r="E421" s="262">
        <f>'model (2)'!E421</f>
        <v>2</v>
      </c>
      <c r="F421" s="262">
        <f>'model (2)'!F421</f>
        <v>2</v>
      </c>
      <c r="G421" s="262">
        <f>'model (2)'!G421</f>
        <v>0</v>
      </c>
      <c r="H421" s="262">
        <f>'model (2)'!H421</f>
        <v>0</v>
      </c>
      <c r="I421" s="262">
        <f>'model (2)'!I421</f>
        <v>1</v>
      </c>
      <c r="J421" s="262">
        <f>'model (2)'!J421</f>
        <v>2</v>
      </c>
      <c r="K421" s="262">
        <f>'model (2)'!K421</f>
        <v>2</v>
      </c>
      <c r="L421" s="262">
        <f>'model (2)'!L421</f>
        <v>2</v>
      </c>
      <c r="M421" s="262">
        <f>'model (2)'!M421</f>
        <v>1</v>
      </c>
      <c r="N421" s="262">
        <f>'model (2)'!N421</f>
        <v>5</v>
      </c>
      <c r="O421" s="262">
        <f>'model (2)'!O421</f>
        <v>7</v>
      </c>
      <c r="P421" s="262">
        <f>'model (2)'!P421</f>
        <v>4</v>
      </c>
      <c r="Q421" s="262">
        <f>'model (2)'!Q421</f>
        <v>7</v>
      </c>
      <c r="R421" s="262">
        <f>'model (2)'!R421</f>
        <v>0</v>
      </c>
      <c r="S421" s="262">
        <f>'model (2)'!S421</f>
        <v>8</v>
      </c>
      <c r="T421" s="263"/>
      <c r="V421" s="2">
        <v>416</v>
      </c>
      <c r="W421" s="1" t="str">
        <f>X421&amp;":"&amp;COUNTIF($X$6:X421,X421)</f>
        <v>0:179</v>
      </c>
      <c r="X421" s="264">
        <f>Entry!U424</f>
        <v>0</v>
      </c>
      <c r="Y421" s="227">
        <f t="shared" si="132"/>
        <v>0</v>
      </c>
      <c r="Z421" s="227">
        <f t="shared" si="116"/>
        <v>0</v>
      </c>
      <c r="AA421" s="227">
        <f t="shared" si="117"/>
        <v>0</v>
      </c>
      <c r="AB421" s="227">
        <f t="shared" si="133"/>
        <v>0</v>
      </c>
      <c r="AC421" s="227">
        <f t="shared" si="118"/>
        <v>0</v>
      </c>
      <c r="AD421" s="227">
        <f t="shared" si="119"/>
        <v>0</v>
      </c>
      <c r="AE421" s="227">
        <f t="shared" si="120"/>
        <v>0</v>
      </c>
      <c r="AF421" s="227">
        <f t="shared" si="121"/>
        <v>0</v>
      </c>
      <c r="AG421" s="227">
        <f t="shared" si="122"/>
        <v>0</v>
      </c>
      <c r="AH421" s="227">
        <f t="shared" si="123"/>
        <v>0</v>
      </c>
      <c r="AI421" s="227">
        <f t="shared" si="124"/>
        <v>0</v>
      </c>
      <c r="AJ421" s="227">
        <f t="shared" si="125"/>
        <v>0</v>
      </c>
      <c r="AK421" s="227">
        <f t="shared" si="126"/>
        <v>0</v>
      </c>
      <c r="AL421" s="227">
        <f t="shared" si="127"/>
        <v>0</v>
      </c>
      <c r="AM421" s="227">
        <f t="shared" si="128"/>
        <v>0</v>
      </c>
      <c r="AN421" s="227">
        <f t="shared" si="129"/>
        <v>0</v>
      </c>
      <c r="AO421" s="261">
        <f t="shared" si="134"/>
        <v>0</v>
      </c>
    </row>
    <row r="422" spans="1:41" s="216" customFormat="1" ht="15.6">
      <c r="A422">
        <f t="shared" si="130"/>
        <v>43</v>
      </c>
      <c r="B422" s="191" t="str">
        <f>C422&amp;":"&amp;COUNTIF($C$6:C422,C422)</f>
        <v>43:5</v>
      </c>
      <c r="C422" s="148">
        <f t="shared" si="131"/>
        <v>43</v>
      </c>
      <c r="D422" s="262">
        <f>'model (2)'!D422</f>
        <v>1</v>
      </c>
      <c r="E422" s="262">
        <f>'model (2)'!E422</f>
        <v>0</v>
      </c>
      <c r="F422" s="262">
        <f>'model (2)'!F422</f>
        <v>1</v>
      </c>
      <c r="G422" s="262">
        <f>'model (2)'!G422</f>
        <v>1</v>
      </c>
      <c r="H422" s="262">
        <f>'model (2)'!H422</f>
        <v>2</v>
      </c>
      <c r="I422" s="262">
        <f>'model (2)'!I422</f>
        <v>1</v>
      </c>
      <c r="J422" s="262">
        <f>'model (2)'!J422</f>
        <v>0</v>
      </c>
      <c r="K422" s="262">
        <f>'model (2)'!K422</f>
        <v>0</v>
      </c>
      <c r="L422" s="262">
        <f>'model (2)'!L422</f>
        <v>2</v>
      </c>
      <c r="M422" s="262">
        <f>'model (2)'!M422</f>
        <v>1</v>
      </c>
      <c r="N422" s="262">
        <f>'model (2)'!N422</f>
        <v>2</v>
      </c>
      <c r="O422" s="262">
        <f>'model (2)'!O422</f>
        <v>0</v>
      </c>
      <c r="P422" s="262">
        <f>'model (2)'!P422</f>
        <v>2</v>
      </c>
      <c r="Q422" s="262">
        <f>'model (2)'!Q422</f>
        <v>13</v>
      </c>
      <c r="R422" s="262">
        <f>'model (2)'!R422</f>
        <v>6</v>
      </c>
      <c r="S422" s="262">
        <f>'model (2)'!S422</f>
        <v>11</v>
      </c>
      <c r="T422" s="263"/>
      <c r="V422" s="2">
        <v>417</v>
      </c>
      <c r="W422" s="1" t="str">
        <f>X422&amp;":"&amp;COUNTIF($X$6:X422,X422)</f>
        <v>0:180</v>
      </c>
      <c r="X422" s="264">
        <f>Entry!U425</f>
        <v>0</v>
      </c>
      <c r="Y422" s="227">
        <f t="shared" si="132"/>
        <v>0</v>
      </c>
      <c r="Z422" s="227">
        <f t="shared" si="116"/>
        <v>0</v>
      </c>
      <c r="AA422" s="227">
        <f t="shared" si="117"/>
        <v>0</v>
      </c>
      <c r="AB422" s="227">
        <f t="shared" si="133"/>
        <v>0</v>
      </c>
      <c r="AC422" s="227">
        <f t="shared" si="118"/>
        <v>0</v>
      </c>
      <c r="AD422" s="227">
        <f t="shared" si="119"/>
        <v>0</v>
      </c>
      <c r="AE422" s="227">
        <f t="shared" si="120"/>
        <v>0</v>
      </c>
      <c r="AF422" s="227">
        <f t="shared" si="121"/>
        <v>0</v>
      </c>
      <c r="AG422" s="227">
        <f t="shared" si="122"/>
        <v>0</v>
      </c>
      <c r="AH422" s="227">
        <f t="shared" si="123"/>
        <v>0</v>
      </c>
      <c r="AI422" s="227">
        <f t="shared" si="124"/>
        <v>0</v>
      </c>
      <c r="AJ422" s="227">
        <f t="shared" si="125"/>
        <v>0</v>
      </c>
      <c r="AK422" s="227">
        <f t="shared" si="126"/>
        <v>0</v>
      </c>
      <c r="AL422" s="227">
        <f t="shared" si="127"/>
        <v>0</v>
      </c>
      <c r="AM422" s="227">
        <f t="shared" si="128"/>
        <v>0</v>
      </c>
      <c r="AN422" s="227">
        <f t="shared" si="129"/>
        <v>0</v>
      </c>
      <c r="AO422" s="261">
        <f t="shared" si="134"/>
        <v>0</v>
      </c>
    </row>
    <row r="423" spans="1:41" s="216" customFormat="1" ht="15.6">
      <c r="A423">
        <f t="shared" si="130"/>
        <v>80</v>
      </c>
      <c r="B423" s="191" t="str">
        <f>C423&amp;":"&amp;COUNTIF($C$6:C423,C423)</f>
        <v>80:9</v>
      </c>
      <c r="C423" s="148">
        <f t="shared" si="131"/>
        <v>80</v>
      </c>
      <c r="D423" s="262">
        <f>'model (2)'!D423</f>
        <v>2</v>
      </c>
      <c r="E423" s="262">
        <f>'model (2)'!E423</f>
        <v>2</v>
      </c>
      <c r="F423" s="262">
        <f>'model (2)'!F423</f>
        <v>1</v>
      </c>
      <c r="G423" s="262">
        <f>'model (2)'!G423</f>
        <v>1</v>
      </c>
      <c r="H423" s="262">
        <f>'model (2)'!H423</f>
        <v>2</v>
      </c>
      <c r="I423" s="262">
        <f>'model (2)'!I423</f>
        <v>1</v>
      </c>
      <c r="J423" s="262">
        <f>'model (2)'!J423</f>
        <v>2</v>
      </c>
      <c r="K423" s="262">
        <f>'model (2)'!K423</f>
        <v>1</v>
      </c>
      <c r="L423" s="262">
        <f>'model (2)'!L423</f>
        <v>1</v>
      </c>
      <c r="M423" s="262">
        <f>'model (2)'!M423</f>
        <v>2</v>
      </c>
      <c r="N423" s="262">
        <f>'model (2)'!N423</f>
        <v>7</v>
      </c>
      <c r="O423" s="262">
        <f>'model (2)'!O423</f>
        <v>10</v>
      </c>
      <c r="P423" s="262">
        <f>'model (2)'!P423</f>
        <v>14</v>
      </c>
      <c r="Q423" s="262">
        <f>'model (2)'!Q423</f>
        <v>11</v>
      </c>
      <c r="R423" s="262">
        <f>'model (2)'!R423</f>
        <v>13</v>
      </c>
      <c r="S423" s="262">
        <f>'model (2)'!S423</f>
        <v>10</v>
      </c>
      <c r="T423" s="263"/>
      <c r="V423" s="2">
        <v>418</v>
      </c>
      <c r="W423" s="1" t="str">
        <f>X423&amp;":"&amp;COUNTIF($X$6:X423,X423)</f>
        <v>0:181</v>
      </c>
      <c r="X423" s="264">
        <f>Entry!U426</f>
        <v>0</v>
      </c>
      <c r="Y423" s="227">
        <f t="shared" si="132"/>
        <v>0</v>
      </c>
      <c r="Z423" s="227">
        <f t="shared" si="116"/>
        <v>0</v>
      </c>
      <c r="AA423" s="227">
        <f t="shared" si="117"/>
        <v>0</v>
      </c>
      <c r="AB423" s="227">
        <f t="shared" si="133"/>
        <v>0</v>
      </c>
      <c r="AC423" s="227">
        <f t="shared" si="118"/>
        <v>0</v>
      </c>
      <c r="AD423" s="227">
        <f t="shared" si="119"/>
        <v>0</v>
      </c>
      <c r="AE423" s="227">
        <f t="shared" si="120"/>
        <v>0</v>
      </c>
      <c r="AF423" s="227">
        <f t="shared" si="121"/>
        <v>0</v>
      </c>
      <c r="AG423" s="227">
        <f t="shared" si="122"/>
        <v>0</v>
      </c>
      <c r="AH423" s="227">
        <f t="shared" si="123"/>
        <v>0</v>
      </c>
      <c r="AI423" s="227">
        <f t="shared" si="124"/>
        <v>0</v>
      </c>
      <c r="AJ423" s="227">
        <f t="shared" si="125"/>
        <v>0</v>
      </c>
      <c r="AK423" s="227">
        <f t="shared" si="126"/>
        <v>0</v>
      </c>
      <c r="AL423" s="227">
        <f t="shared" si="127"/>
        <v>0</v>
      </c>
      <c r="AM423" s="227">
        <f t="shared" si="128"/>
        <v>0</v>
      </c>
      <c r="AN423" s="227">
        <f t="shared" si="129"/>
        <v>0</v>
      </c>
      <c r="AO423" s="261">
        <f t="shared" si="134"/>
        <v>0</v>
      </c>
    </row>
    <row r="424" spans="1:41" s="216" customFormat="1" ht="15.6">
      <c r="A424">
        <f t="shared" si="130"/>
        <v>78</v>
      </c>
      <c r="B424" s="191" t="str">
        <f>C424&amp;":"&amp;COUNTIF($C$6:C424,C424)</f>
        <v>78:12</v>
      </c>
      <c r="C424" s="148">
        <f t="shared" si="131"/>
        <v>78</v>
      </c>
      <c r="D424" s="262">
        <f>'model (2)'!D424</f>
        <v>0</v>
      </c>
      <c r="E424" s="262">
        <f>'model (2)'!E424</f>
        <v>1</v>
      </c>
      <c r="F424" s="262">
        <f>'model (2)'!F424</f>
        <v>2</v>
      </c>
      <c r="G424" s="262">
        <f>'model (2)'!G424</f>
        <v>0</v>
      </c>
      <c r="H424" s="262">
        <f>'model (2)'!H424</f>
        <v>1</v>
      </c>
      <c r="I424" s="262">
        <f>'model (2)'!I424</f>
        <v>0</v>
      </c>
      <c r="J424" s="262">
        <f>'model (2)'!J424</f>
        <v>2</v>
      </c>
      <c r="K424" s="262">
        <f>'model (2)'!K424</f>
        <v>1</v>
      </c>
      <c r="L424" s="262">
        <f>'model (2)'!L424</f>
        <v>2</v>
      </c>
      <c r="M424" s="262">
        <f>'model (2)'!M424</f>
        <v>2</v>
      </c>
      <c r="N424" s="262">
        <f>'model (2)'!N424</f>
        <v>9</v>
      </c>
      <c r="O424" s="262">
        <f>'model (2)'!O424</f>
        <v>14</v>
      </c>
      <c r="P424" s="262">
        <f>'model (2)'!P424</f>
        <v>10</v>
      </c>
      <c r="Q424" s="262">
        <f>'model (2)'!Q424</f>
        <v>11</v>
      </c>
      <c r="R424" s="262">
        <f>'model (2)'!R424</f>
        <v>13</v>
      </c>
      <c r="S424" s="262">
        <f>'model (2)'!S424</f>
        <v>10</v>
      </c>
      <c r="T424" s="263"/>
      <c r="V424" s="2">
        <v>419</v>
      </c>
      <c r="W424" s="1" t="str">
        <f>X424&amp;":"&amp;COUNTIF($X$6:X424,X424)</f>
        <v>0:182</v>
      </c>
      <c r="X424" s="264">
        <f>Entry!U427</f>
        <v>0</v>
      </c>
      <c r="Y424" s="227">
        <f t="shared" si="132"/>
        <v>0</v>
      </c>
      <c r="Z424" s="227">
        <f t="shared" si="116"/>
        <v>0</v>
      </c>
      <c r="AA424" s="227">
        <f t="shared" si="117"/>
        <v>0</v>
      </c>
      <c r="AB424" s="227">
        <f t="shared" si="133"/>
        <v>0</v>
      </c>
      <c r="AC424" s="227">
        <f t="shared" si="118"/>
        <v>0</v>
      </c>
      <c r="AD424" s="227">
        <f t="shared" si="119"/>
        <v>0</v>
      </c>
      <c r="AE424" s="227">
        <f t="shared" si="120"/>
        <v>0</v>
      </c>
      <c r="AF424" s="227">
        <f t="shared" si="121"/>
        <v>0</v>
      </c>
      <c r="AG424" s="227">
        <f t="shared" si="122"/>
        <v>0</v>
      </c>
      <c r="AH424" s="227">
        <f t="shared" si="123"/>
        <v>0</v>
      </c>
      <c r="AI424" s="227">
        <f t="shared" si="124"/>
        <v>0</v>
      </c>
      <c r="AJ424" s="227">
        <f t="shared" si="125"/>
        <v>0</v>
      </c>
      <c r="AK424" s="227">
        <f t="shared" si="126"/>
        <v>0</v>
      </c>
      <c r="AL424" s="227">
        <f t="shared" si="127"/>
        <v>0</v>
      </c>
      <c r="AM424" s="227">
        <f t="shared" si="128"/>
        <v>0</v>
      </c>
      <c r="AN424" s="227">
        <f t="shared" si="129"/>
        <v>0</v>
      </c>
      <c r="AO424" s="261">
        <f t="shared" si="134"/>
        <v>0</v>
      </c>
    </row>
    <row r="425" spans="1:41" s="216" customFormat="1" ht="15.6">
      <c r="A425">
        <f t="shared" si="130"/>
        <v>78</v>
      </c>
      <c r="B425" s="191" t="str">
        <f>C425&amp;":"&amp;COUNTIF($C$6:C425,C425)</f>
        <v>78:13</v>
      </c>
      <c r="C425" s="148">
        <f t="shared" si="131"/>
        <v>78</v>
      </c>
      <c r="D425" s="262">
        <f>'model (2)'!D425</f>
        <v>1</v>
      </c>
      <c r="E425" s="262">
        <f>'model (2)'!E425</f>
        <v>0</v>
      </c>
      <c r="F425" s="262">
        <f>'model (2)'!F425</f>
        <v>2</v>
      </c>
      <c r="G425" s="262">
        <f>'model (2)'!G425</f>
        <v>1</v>
      </c>
      <c r="H425" s="262">
        <f>'model (2)'!H425</f>
        <v>0</v>
      </c>
      <c r="I425" s="262">
        <f>'model (2)'!I425</f>
        <v>0</v>
      </c>
      <c r="J425" s="262">
        <f>'model (2)'!J425</f>
        <v>2</v>
      </c>
      <c r="K425" s="262">
        <f>'model (2)'!K425</f>
        <v>2</v>
      </c>
      <c r="L425" s="262">
        <f>'model (2)'!L425</f>
        <v>1</v>
      </c>
      <c r="M425" s="262">
        <f>'model (2)'!M425</f>
        <v>1</v>
      </c>
      <c r="N425" s="262">
        <f>'model (2)'!N425</f>
        <v>9</v>
      </c>
      <c r="O425" s="262">
        <f>'model (2)'!O425</f>
        <v>10</v>
      </c>
      <c r="P425" s="262">
        <f>'model (2)'!P425</f>
        <v>11</v>
      </c>
      <c r="Q425" s="262">
        <f>'model (2)'!Q425</f>
        <v>12</v>
      </c>
      <c r="R425" s="262">
        <f>'model (2)'!R425</f>
        <v>14</v>
      </c>
      <c r="S425" s="262">
        <f>'model (2)'!S425</f>
        <v>12</v>
      </c>
      <c r="T425" s="263"/>
      <c r="V425" s="2">
        <v>420</v>
      </c>
      <c r="W425" s="1" t="str">
        <f>X425&amp;":"&amp;COUNTIF($X$6:X425,X425)</f>
        <v>0:183</v>
      </c>
      <c r="X425" s="264">
        <f>Entry!U428</f>
        <v>0</v>
      </c>
      <c r="Y425" s="227">
        <f t="shared" si="132"/>
        <v>0</v>
      </c>
      <c r="Z425" s="227">
        <f t="shared" si="116"/>
        <v>0</v>
      </c>
      <c r="AA425" s="227">
        <f t="shared" si="117"/>
        <v>0</v>
      </c>
      <c r="AB425" s="227">
        <f t="shared" si="133"/>
        <v>0</v>
      </c>
      <c r="AC425" s="227">
        <f t="shared" si="118"/>
        <v>0</v>
      </c>
      <c r="AD425" s="227">
        <f t="shared" si="119"/>
        <v>0</v>
      </c>
      <c r="AE425" s="227">
        <f t="shared" si="120"/>
        <v>0</v>
      </c>
      <c r="AF425" s="227">
        <f t="shared" si="121"/>
        <v>0</v>
      </c>
      <c r="AG425" s="227">
        <f t="shared" si="122"/>
        <v>0</v>
      </c>
      <c r="AH425" s="227">
        <f t="shared" si="123"/>
        <v>0</v>
      </c>
      <c r="AI425" s="227">
        <f t="shared" si="124"/>
        <v>0</v>
      </c>
      <c r="AJ425" s="227">
        <f t="shared" si="125"/>
        <v>0</v>
      </c>
      <c r="AK425" s="227">
        <f t="shared" si="126"/>
        <v>0</v>
      </c>
      <c r="AL425" s="227">
        <f t="shared" si="127"/>
        <v>0</v>
      </c>
      <c r="AM425" s="227">
        <f t="shared" si="128"/>
        <v>0</v>
      </c>
      <c r="AN425" s="227">
        <f t="shared" si="129"/>
        <v>0</v>
      </c>
      <c r="AO425" s="261">
        <f t="shared" si="134"/>
        <v>0</v>
      </c>
    </row>
    <row r="426" spans="1:41" s="216" customFormat="1" ht="15.6">
      <c r="A426">
        <f t="shared" si="130"/>
        <v>58</v>
      </c>
      <c r="B426" s="191" t="str">
        <f>C426&amp;":"&amp;COUNTIF($C$6:C426,C426)</f>
        <v>58:9</v>
      </c>
      <c r="C426" s="148">
        <f t="shared" si="131"/>
        <v>58</v>
      </c>
      <c r="D426" s="262">
        <f>'model (2)'!D426</f>
        <v>0</v>
      </c>
      <c r="E426" s="262">
        <f>'model (2)'!E426</f>
        <v>2</v>
      </c>
      <c r="F426" s="262">
        <f>'model (2)'!F426</f>
        <v>0</v>
      </c>
      <c r="G426" s="262">
        <f>'model (2)'!G426</f>
        <v>1</v>
      </c>
      <c r="H426" s="262">
        <f>'model (2)'!H426</f>
        <v>1</v>
      </c>
      <c r="I426" s="262">
        <f>'model (2)'!I426</f>
        <v>1</v>
      </c>
      <c r="J426" s="262">
        <f>'model (2)'!J426</f>
        <v>0</v>
      </c>
      <c r="K426" s="262">
        <f>'model (2)'!K426</f>
        <v>1</v>
      </c>
      <c r="L426" s="262">
        <f>'model (2)'!L426</f>
        <v>1</v>
      </c>
      <c r="M426" s="262">
        <f>'model (2)'!M426</f>
        <v>2</v>
      </c>
      <c r="N426" s="262">
        <f>'model (2)'!N426</f>
        <v>9</v>
      </c>
      <c r="O426" s="262">
        <f>'model (2)'!O426</f>
        <v>12</v>
      </c>
      <c r="P426" s="262">
        <f>'model (2)'!P426</f>
        <v>7</v>
      </c>
      <c r="Q426" s="262">
        <f>'model (2)'!Q426</f>
        <v>9</v>
      </c>
      <c r="R426" s="262">
        <f>'model (2)'!R426</f>
        <v>10</v>
      </c>
      <c r="S426" s="262">
        <f>'model (2)'!S426</f>
        <v>2</v>
      </c>
      <c r="T426" s="263"/>
      <c r="V426" s="2">
        <v>421</v>
      </c>
      <c r="W426" s="1" t="str">
        <f>X426&amp;":"&amp;COUNTIF($X$6:X426,X426)</f>
        <v>0:184</v>
      </c>
      <c r="X426" s="264">
        <f>Entry!U429</f>
        <v>0</v>
      </c>
      <c r="Y426" s="227">
        <f t="shared" si="132"/>
        <v>0</v>
      </c>
      <c r="Z426" s="227">
        <f t="shared" si="116"/>
        <v>0</v>
      </c>
      <c r="AA426" s="227">
        <f t="shared" si="117"/>
        <v>0</v>
      </c>
      <c r="AB426" s="227">
        <f t="shared" si="133"/>
        <v>0</v>
      </c>
      <c r="AC426" s="227">
        <f t="shared" si="118"/>
        <v>0</v>
      </c>
      <c r="AD426" s="227">
        <f t="shared" si="119"/>
        <v>0</v>
      </c>
      <c r="AE426" s="227">
        <f t="shared" si="120"/>
        <v>0</v>
      </c>
      <c r="AF426" s="227">
        <f t="shared" si="121"/>
        <v>0</v>
      </c>
      <c r="AG426" s="227">
        <f t="shared" si="122"/>
        <v>0</v>
      </c>
      <c r="AH426" s="227">
        <f t="shared" si="123"/>
        <v>0</v>
      </c>
      <c r="AI426" s="227">
        <f t="shared" si="124"/>
        <v>0</v>
      </c>
      <c r="AJ426" s="227">
        <f t="shared" si="125"/>
        <v>0</v>
      </c>
      <c r="AK426" s="227">
        <f t="shared" si="126"/>
        <v>0</v>
      </c>
      <c r="AL426" s="227">
        <f t="shared" si="127"/>
        <v>0</v>
      </c>
      <c r="AM426" s="227">
        <f t="shared" si="128"/>
        <v>0</v>
      </c>
      <c r="AN426" s="227">
        <f t="shared" si="129"/>
        <v>0</v>
      </c>
      <c r="AO426" s="261">
        <f t="shared" si="134"/>
        <v>0</v>
      </c>
    </row>
    <row r="427" spans="1:41" s="216" customFormat="1" ht="15.6">
      <c r="A427">
        <f t="shared" si="130"/>
        <v>54</v>
      </c>
      <c r="B427" s="191" t="str">
        <f>C427&amp;":"&amp;COUNTIF($C$6:C427,C427)</f>
        <v>54:5</v>
      </c>
      <c r="C427" s="148">
        <f t="shared" si="131"/>
        <v>54</v>
      </c>
      <c r="D427" s="262">
        <f>'model (2)'!D427</f>
        <v>0</v>
      </c>
      <c r="E427" s="262">
        <f>'model (2)'!E427</f>
        <v>0</v>
      </c>
      <c r="F427" s="262">
        <f>'model (2)'!F427</f>
        <v>1</v>
      </c>
      <c r="G427" s="262">
        <f>'model (2)'!G427</f>
        <v>0</v>
      </c>
      <c r="H427" s="262">
        <f>'model (2)'!H427</f>
        <v>1</v>
      </c>
      <c r="I427" s="262">
        <f>'model (2)'!I427</f>
        <v>2</v>
      </c>
      <c r="J427" s="262">
        <f>'model (2)'!J427</f>
        <v>2</v>
      </c>
      <c r="K427" s="262">
        <f>'model (2)'!K427</f>
        <v>2</v>
      </c>
      <c r="L427" s="262">
        <f>'model (2)'!L427</f>
        <v>0</v>
      </c>
      <c r="M427" s="262">
        <f>'model (2)'!M427</f>
        <v>0</v>
      </c>
      <c r="N427" s="262">
        <f>'model (2)'!N427</f>
        <v>5</v>
      </c>
      <c r="O427" s="262">
        <f>'model (2)'!O427</f>
        <v>11</v>
      </c>
      <c r="P427" s="262">
        <f>'model (2)'!P427</f>
        <v>8</v>
      </c>
      <c r="Q427" s="262">
        <f>'model (2)'!Q427</f>
        <v>12</v>
      </c>
      <c r="R427" s="262">
        <f>'model (2)'!R427</f>
        <v>10</v>
      </c>
      <c r="S427" s="262">
        <f>'model (2)'!S427</f>
        <v>0</v>
      </c>
      <c r="T427" s="263"/>
      <c r="V427" s="2">
        <v>422</v>
      </c>
      <c r="W427" s="1" t="str">
        <f>X427&amp;":"&amp;COUNTIF($X$6:X427,X427)</f>
        <v>0:185</v>
      </c>
      <c r="X427" s="264">
        <f>Entry!U430</f>
        <v>0</v>
      </c>
      <c r="Y427" s="227">
        <f t="shared" si="132"/>
        <v>0</v>
      </c>
      <c r="Z427" s="227">
        <f t="shared" si="116"/>
        <v>0</v>
      </c>
      <c r="AA427" s="227">
        <f t="shared" si="117"/>
        <v>0</v>
      </c>
      <c r="AB427" s="227">
        <f t="shared" si="133"/>
        <v>0</v>
      </c>
      <c r="AC427" s="227">
        <f t="shared" si="118"/>
        <v>0</v>
      </c>
      <c r="AD427" s="227">
        <f t="shared" si="119"/>
        <v>0</v>
      </c>
      <c r="AE427" s="227">
        <f t="shared" si="120"/>
        <v>0</v>
      </c>
      <c r="AF427" s="227">
        <f t="shared" si="121"/>
        <v>0</v>
      </c>
      <c r="AG427" s="227">
        <f t="shared" si="122"/>
        <v>0</v>
      </c>
      <c r="AH427" s="227">
        <f t="shared" si="123"/>
        <v>0</v>
      </c>
      <c r="AI427" s="227">
        <f t="shared" si="124"/>
        <v>0</v>
      </c>
      <c r="AJ427" s="227">
        <f t="shared" si="125"/>
        <v>0</v>
      </c>
      <c r="AK427" s="227">
        <f t="shared" si="126"/>
        <v>0</v>
      </c>
      <c r="AL427" s="227">
        <f t="shared" si="127"/>
        <v>0</v>
      </c>
      <c r="AM427" s="227">
        <f t="shared" si="128"/>
        <v>0</v>
      </c>
      <c r="AN427" s="227">
        <f t="shared" si="129"/>
        <v>0</v>
      </c>
      <c r="AO427" s="261">
        <f t="shared" si="134"/>
        <v>0</v>
      </c>
    </row>
    <row r="428" spans="1:41" s="216" customFormat="1" ht="15.6">
      <c r="A428">
        <f t="shared" si="130"/>
        <v>83</v>
      </c>
      <c r="B428" s="191" t="str">
        <f>C428&amp;":"&amp;COUNTIF($C$6:C428,C428)</f>
        <v>83:6</v>
      </c>
      <c r="C428" s="148">
        <f t="shared" si="131"/>
        <v>83</v>
      </c>
      <c r="D428" s="262">
        <f>'model (2)'!D428</f>
        <v>1</v>
      </c>
      <c r="E428" s="262">
        <f>'model (2)'!E428</f>
        <v>1</v>
      </c>
      <c r="F428" s="262">
        <f>'model (2)'!F428</f>
        <v>2</v>
      </c>
      <c r="G428" s="262">
        <f>'model (2)'!G428</f>
        <v>2</v>
      </c>
      <c r="H428" s="262">
        <f>'model (2)'!H428</f>
        <v>2</v>
      </c>
      <c r="I428" s="262">
        <f>'model (2)'!I428</f>
        <v>2</v>
      </c>
      <c r="J428" s="262">
        <f>'model (2)'!J428</f>
        <v>1</v>
      </c>
      <c r="K428" s="262">
        <f>'model (2)'!K428</f>
        <v>1</v>
      </c>
      <c r="L428" s="262">
        <f>'model (2)'!L428</f>
        <v>2</v>
      </c>
      <c r="M428" s="262">
        <f>'model (2)'!M428</f>
        <v>1</v>
      </c>
      <c r="N428" s="262">
        <f>'model (2)'!N428</f>
        <v>9</v>
      </c>
      <c r="O428" s="262">
        <f>'model (2)'!O428</f>
        <v>11</v>
      </c>
      <c r="P428" s="262">
        <f>'model (2)'!P428</f>
        <v>14</v>
      </c>
      <c r="Q428" s="262">
        <f>'model (2)'!Q428</f>
        <v>12</v>
      </c>
      <c r="R428" s="262">
        <f>'model (2)'!R428</f>
        <v>12</v>
      </c>
      <c r="S428" s="262">
        <f>'model (2)'!S428</f>
        <v>10</v>
      </c>
      <c r="T428" s="263"/>
      <c r="V428" s="2">
        <v>423</v>
      </c>
      <c r="W428" s="1"/>
      <c r="X428" s="264">
        <f>Entry!U431</f>
        <v>0</v>
      </c>
      <c r="Y428" s="227">
        <f t="shared" si="132"/>
        <v>0</v>
      </c>
      <c r="Z428" s="227">
        <f t="shared" si="116"/>
        <v>0</v>
      </c>
      <c r="AA428" s="227">
        <f t="shared" si="117"/>
        <v>0</v>
      </c>
      <c r="AB428" s="227">
        <f t="shared" si="133"/>
        <v>0</v>
      </c>
      <c r="AC428" s="227">
        <f t="shared" si="118"/>
        <v>0</v>
      </c>
      <c r="AD428" s="227">
        <f t="shared" si="119"/>
        <v>0</v>
      </c>
      <c r="AE428" s="227">
        <f t="shared" si="120"/>
        <v>0</v>
      </c>
      <c r="AF428" s="227">
        <f t="shared" si="121"/>
        <v>0</v>
      </c>
      <c r="AG428" s="227">
        <f t="shared" si="122"/>
        <v>0</v>
      </c>
      <c r="AH428" s="227">
        <f t="shared" si="123"/>
        <v>0</v>
      </c>
      <c r="AI428" s="227">
        <f t="shared" si="124"/>
        <v>0</v>
      </c>
      <c r="AJ428" s="227">
        <f t="shared" si="125"/>
        <v>0</v>
      </c>
      <c r="AK428" s="227">
        <f t="shared" si="126"/>
        <v>0</v>
      </c>
      <c r="AL428" s="227">
        <f t="shared" si="127"/>
        <v>0</v>
      </c>
      <c r="AM428" s="227">
        <f t="shared" si="128"/>
        <v>0</v>
      </c>
      <c r="AN428" s="227">
        <f t="shared" si="129"/>
        <v>0</v>
      </c>
      <c r="AO428" s="261">
        <f t="shared" si="134"/>
        <v>0</v>
      </c>
    </row>
    <row r="429" spans="1:41" s="216" customFormat="1" ht="15.6">
      <c r="A429">
        <f t="shared" si="130"/>
        <v>78</v>
      </c>
      <c r="B429" s="191" t="str">
        <f>C429&amp;":"&amp;COUNTIF($C$6:C429,C429)</f>
        <v>78:14</v>
      </c>
      <c r="C429" s="148">
        <f t="shared" si="131"/>
        <v>78</v>
      </c>
      <c r="D429" s="262">
        <f>'model (2)'!D429</f>
        <v>1</v>
      </c>
      <c r="E429" s="262">
        <f>'model (2)'!E429</f>
        <v>1</v>
      </c>
      <c r="F429" s="262">
        <f>'model (2)'!F429</f>
        <v>2</v>
      </c>
      <c r="G429" s="262">
        <f>'model (2)'!G429</f>
        <v>1</v>
      </c>
      <c r="H429" s="262">
        <f>'model (2)'!H429</f>
        <v>1</v>
      </c>
      <c r="I429" s="262">
        <f>'model (2)'!I429</f>
        <v>0</v>
      </c>
      <c r="J429" s="262">
        <f>'model (2)'!J429</f>
        <v>1</v>
      </c>
      <c r="K429" s="262">
        <f>'model (2)'!K429</f>
        <v>1</v>
      </c>
      <c r="L429" s="262">
        <f>'model (2)'!L429</f>
        <v>1</v>
      </c>
      <c r="M429" s="262">
        <f>'model (2)'!M429</f>
        <v>2</v>
      </c>
      <c r="N429" s="262">
        <f>'model (2)'!N429</f>
        <v>9</v>
      </c>
      <c r="O429" s="262">
        <f>'model (2)'!O429</f>
        <v>14</v>
      </c>
      <c r="P429" s="262">
        <f>'model (2)'!P429</f>
        <v>11</v>
      </c>
      <c r="Q429" s="262">
        <f>'model (2)'!Q429</f>
        <v>12</v>
      </c>
      <c r="R429" s="262">
        <f>'model (2)'!R429</f>
        <v>10</v>
      </c>
      <c r="S429" s="262">
        <f>'model (2)'!S429</f>
        <v>11</v>
      </c>
      <c r="T429" s="263"/>
      <c r="V429" s="2">
        <v>424</v>
      </c>
      <c r="W429" s="1" t="str">
        <f>X429&amp;":"&amp;COUNTIF($X$6:X429,X429)</f>
        <v>0:187</v>
      </c>
      <c r="X429" s="264">
        <f>Entry!U432</f>
        <v>0</v>
      </c>
      <c r="Y429" s="227">
        <f t="shared" si="132"/>
        <v>0</v>
      </c>
      <c r="Z429" s="227">
        <f t="shared" si="116"/>
        <v>0</v>
      </c>
      <c r="AA429" s="227">
        <f t="shared" si="117"/>
        <v>0</v>
      </c>
      <c r="AB429" s="227">
        <f t="shared" si="133"/>
        <v>0</v>
      </c>
      <c r="AC429" s="227">
        <f t="shared" si="118"/>
        <v>0</v>
      </c>
      <c r="AD429" s="227">
        <f t="shared" si="119"/>
        <v>0</v>
      </c>
      <c r="AE429" s="227">
        <f t="shared" si="120"/>
        <v>0</v>
      </c>
      <c r="AF429" s="227">
        <f t="shared" si="121"/>
        <v>0</v>
      </c>
      <c r="AG429" s="227">
        <f t="shared" si="122"/>
        <v>0</v>
      </c>
      <c r="AH429" s="227">
        <f t="shared" si="123"/>
        <v>0</v>
      </c>
      <c r="AI429" s="227">
        <f t="shared" si="124"/>
        <v>0</v>
      </c>
      <c r="AJ429" s="227">
        <f t="shared" si="125"/>
        <v>0</v>
      </c>
      <c r="AK429" s="227">
        <f t="shared" si="126"/>
        <v>0</v>
      </c>
      <c r="AL429" s="227">
        <f t="shared" si="127"/>
        <v>0</v>
      </c>
      <c r="AM429" s="227">
        <f t="shared" si="128"/>
        <v>0</v>
      </c>
      <c r="AN429" s="227">
        <f t="shared" si="129"/>
        <v>0</v>
      </c>
      <c r="AO429" s="261">
        <f t="shared" si="134"/>
        <v>0</v>
      </c>
    </row>
    <row r="430" spans="1:41" s="216" customFormat="1" ht="15.6">
      <c r="A430">
        <f t="shared" si="130"/>
        <v>83</v>
      </c>
      <c r="B430" s="191" t="str">
        <f>C430&amp;":"&amp;COUNTIF($C$6:C430,C430)</f>
        <v>83:7</v>
      </c>
      <c r="C430" s="148">
        <f t="shared" si="131"/>
        <v>83</v>
      </c>
      <c r="D430" s="262">
        <f>'model (2)'!D430</f>
        <v>0</v>
      </c>
      <c r="E430" s="262">
        <f>'model (2)'!E430</f>
        <v>1</v>
      </c>
      <c r="F430" s="262">
        <f>'model (2)'!F430</f>
        <v>1</v>
      </c>
      <c r="G430" s="262">
        <f>'model (2)'!G430</f>
        <v>0</v>
      </c>
      <c r="H430" s="262">
        <f>'model (2)'!H430</f>
        <v>1</v>
      </c>
      <c r="I430" s="262">
        <f>'model (2)'!I430</f>
        <v>0</v>
      </c>
      <c r="J430" s="262">
        <f>'model (2)'!J430</f>
        <v>2</v>
      </c>
      <c r="K430" s="262">
        <f>'model (2)'!K430</f>
        <v>1</v>
      </c>
      <c r="L430" s="262">
        <f>'model (2)'!L430</f>
        <v>2</v>
      </c>
      <c r="M430" s="262">
        <f>'model (2)'!M430</f>
        <v>2</v>
      </c>
      <c r="N430" s="262">
        <f>'model (2)'!N430</f>
        <v>10</v>
      </c>
      <c r="O430" s="262">
        <f>'model (2)'!O430</f>
        <v>13</v>
      </c>
      <c r="P430" s="262">
        <f>'model (2)'!P430</f>
        <v>14</v>
      </c>
      <c r="Q430" s="262">
        <f>'model (2)'!Q430</f>
        <v>12</v>
      </c>
      <c r="R430" s="262">
        <f>'model (2)'!R430</f>
        <v>10</v>
      </c>
      <c r="S430" s="262">
        <f>'model (2)'!S430</f>
        <v>14</v>
      </c>
      <c r="T430" s="263"/>
      <c r="V430" s="2">
        <v>425</v>
      </c>
      <c r="W430" s="1" t="str">
        <f>X430&amp;":"&amp;COUNTIF($X$6:X430,X430)</f>
        <v>0:188</v>
      </c>
      <c r="X430" s="264">
        <f>Entry!U433</f>
        <v>0</v>
      </c>
      <c r="Y430" s="227">
        <f t="shared" si="132"/>
        <v>0</v>
      </c>
      <c r="Z430" s="227">
        <f t="shared" si="116"/>
        <v>0</v>
      </c>
      <c r="AA430" s="227">
        <f t="shared" si="117"/>
        <v>0</v>
      </c>
      <c r="AB430" s="227">
        <f t="shared" si="133"/>
        <v>0</v>
      </c>
      <c r="AC430" s="227">
        <f t="shared" si="118"/>
        <v>0</v>
      </c>
      <c r="AD430" s="227">
        <f t="shared" si="119"/>
        <v>0</v>
      </c>
      <c r="AE430" s="227">
        <f t="shared" si="120"/>
        <v>0</v>
      </c>
      <c r="AF430" s="227">
        <f t="shared" si="121"/>
        <v>0</v>
      </c>
      <c r="AG430" s="227">
        <f t="shared" si="122"/>
        <v>0</v>
      </c>
      <c r="AH430" s="227">
        <f t="shared" si="123"/>
        <v>0</v>
      </c>
      <c r="AI430" s="227">
        <f t="shared" si="124"/>
        <v>0</v>
      </c>
      <c r="AJ430" s="227">
        <f t="shared" si="125"/>
        <v>0</v>
      </c>
      <c r="AK430" s="227">
        <f t="shared" si="126"/>
        <v>0</v>
      </c>
      <c r="AL430" s="227">
        <f t="shared" si="127"/>
        <v>0</v>
      </c>
      <c r="AM430" s="227">
        <f t="shared" si="128"/>
        <v>0</v>
      </c>
      <c r="AN430" s="227">
        <f t="shared" si="129"/>
        <v>0</v>
      </c>
      <c r="AO430" s="261">
        <f t="shared" si="134"/>
        <v>0</v>
      </c>
    </row>
    <row r="431" spans="1:41" s="216" customFormat="1" ht="15.6">
      <c r="A431">
        <f t="shared" si="130"/>
        <v>68</v>
      </c>
      <c r="B431" s="191" t="str">
        <f>C431&amp;":"&amp;COUNTIF($C$6:C431,C431)</f>
        <v>68:14</v>
      </c>
      <c r="C431" s="148">
        <f t="shared" si="131"/>
        <v>68</v>
      </c>
      <c r="D431" s="262">
        <f>'model (2)'!D431</f>
        <v>2</v>
      </c>
      <c r="E431" s="262">
        <f>'model (2)'!E431</f>
        <v>1</v>
      </c>
      <c r="F431" s="262">
        <f>'model (2)'!F431</f>
        <v>1</v>
      </c>
      <c r="G431" s="262">
        <f>'model (2)'!G431</f>
        <v>2</v>
      </c>
      <c r="H431" s="262">
        <f>'model (2)'!H431</f>
        <v>2</v>
      </c>
      <c r="I431" s="262">
        <f>'model (2)'!I431</f>
        <v>2</v>
      </c>
      <c r="J431" s="262">
        <f>'model (2)'!J431</f>
        <v>1</v>
      </c>
      <c r="K431" s="262">
        <f>'model (2)'!K431</f>
        <v>2</v>
      </c>
      <c r="L431" s="262">
        <f>'model (2)'!L431</f>
        <v>0</v>
      </c>
      <c r="M431" s="262">
        <f>'model (2)'!M431</f>
        <v>2</v>
      </c>
      <c r="N431" s="262">
        <f>'model (2)'!N431</f>
        <v>10</v>
      </c>
      <c r="O431" s="262">
        <f>'model (2)'!O431</f>
        <v>7</v>
      </c>
      <c r="P431" s="262">
        <f>'model (2)'!P431</f>
        <v>6</v>
      </c>
      <c r="Q431" s="262">
        <f>'model (2)'!Q431</f>
        <v>13</v>
      </c>
      <c r="R431" s="262">
        <f>'model (2)'!R431</f>
        <v>14</v>
      </c>
      <c r="S431" s="262">
        <f>'model (2)'!S431</f>
        <v>3</v>
      </c>
      <c r="T431" s="263"/>
      <c r="V431" s="2">
        <v>426</v>
      </c>
      <c r="W431" s="1" t="str">
        <f>X431&amp;":"&amp;COUNTIF($X$6:X431,X431)</f>
        <v>0:189</v>
      </c>
      <c r="X431" s="264">
        <f>Entry!U434</f>
        <v>0</v>
      </c>
      <c r="Y431" s="227">
        <f t="shared" si="132"/>
        <v>0</v>
      </c>
      <c r="Z431" s="227">
        <f t="shared" si="116"/>
        <v>0</v>
      </c>
      <c r="AA431" s="227">
        <f t="shared" si="117"/>
        <v>0</v>
      </c>
      <c r="AB431" s="227">
        <f t="shared" si="133"/>
        <v>0</v>
      </c>
      <c r="AC431" s="227">
        <f t="shared" si="118"/>
        <v>0</v>
      </c>
      <c r="AD431" s="227">
        <f t="shared" si="119"/>
        <v>0</v>
      </c>
      <c r="AE431" s="227">
        <f t="shared" si="120"/>
        <v>0</v>
      </c>
      <c r="AF431" s="227">
        <f t="shared" si="121"/>
        <v>0</v>
      </c>
      <c r="AG431" s="227">
        <f t="shared" si="122"/>
        <v>0</v>
      </c>
      <c r="AH431" s="227">
        <f t="shared" si="123"/>
        <v>0</v>
      </c>
      <c r="AI431" s="227">
        <f t="shared" si="124"/>
        <v>0</v>
      </c>
      <c r="AJ431" s="227">
        <f t="shared" si="125"/>
        <v>0</v>
      </c>
      <c r="AK431" s="227">
        <f t="shared" si="126"/>
        <v>0</v>
      </c>
      <c r="AL431" s="227">
        <f t="shared" si="127"/>
        <v>0</v>
      </c>
      <c r="AM431" s="227">
        <f t="shared" si="128"/>
        <v>0</v>
      </c>
      <c r="AN431" s="227">
        <f t="shared" si="129"/>
        <v>0</v>
      </c>
      <c r="AO431" s="261">
        <f t="shared" si="134"/>
        <v>0</v>
      </c>
    </row>
    <row r="432" spans="1:41" s="216" customFormat="1" ht="15.6">
      <c r="A432">
        <f t="shared" si="130"/>
        <v>50</v>
      </c>
      <c r="B432" s="191" t="str">
        <f>C432&amp;":"&amp;COUNTIF($C$6:C432,C432)</f>
        <v>50:7</v>
      </c>
      <c r="C432" s="148">
        <f t="shared" si="131"/>
        <v>50</v>
      </c>
      <c r="D432" s="262">
        <f>'model (2)'!D432</f>
        <v>0</v>
      </c>
      <c r="E432" s="262">
        <f>'model (2)'!E432</f>
        <v>1</v>
      </c>
      <c r="F432" s="262">
        <f>'model (2)'!F432</f>
        <v>1</v>
      </c>
      <c r="G432" s="262">
        <f>'model (2)'!G432</f>
        <v>0</v>
      </c>
      <c r="H432" s="262">
        <f>'model (2)'!H432</f>
        <v>1</v>
      </c>
      <c r="I432" s="262">
        <f>'model (2)'!I432</f>
        <v>2</v>
      </c>
      <c r="J432" s="262">
        <f>'model (2)'!J432</f>
        <v>2</v>
      </c>
      <c r="K432" s="262">
        <f>'model (2)'!K432</f>
        <v>2</v>
      </c>
      <c r="L432" s="262">
        <f>'model (2)'!L432</f>
        <v>0</v>
      </c>
      <c r="M432" s="262">
        <f>'model (2)'!M432</f>
        <v>1</v>
      </c>
      <c r="N432" s="262">
        <f>'model (2)'!N432</f>
        <v>2</v>
      </c>
      <c r="O432" s="262">
        <f>'model (2)'!O432</f>
        <v>14</v>
      </c>
      <c r="P432" s="262">
        <f>'model (2)'!P432</f>
        <v>13</v>
      </c>
      <c r="Q432" s="262">
        <f>'model (2)'!Q432</f>
        <v>0</v>
      </c>
      <c r="R432" s="262">
        <f>'model (2)'!R432</f>
        <v>1</v>
      </c>
      <c r="S432" s="262">
        <f>'model (2)'!S432</f>
        <v>10</v>
      </c>
      <c r="T432" s="263"/>
      <c r="V432" s="2">
        <v>427</v>
      </c>
      <c r="W432" s="1" t="str">
        <f>X432&amp;":"&amp;COUNTIF($X$6:X432,X432)</f>
        <v>0:190</v>
      </c>
      <c r="X432" s="264">
        <f>Entry!U435</f>
        <v>0</v>
      </c>
      <c r="Y432" s="227">
        <f t="shared" si="132"/>
        <v>0</v>
      </c>
      <c r="Z432" s="227">
        <f t="shared" si="116"/>
        <v>0</v>
      </c>
      <c r="AA432" s="227">
        <f t="shared" si="117"/>
        <v>0</v>
      </c>
      <c r="AB432" s="227">
        <f t="shared" si="133"/>
        <v>0</v>
      </c>
      <c r="AC432" s="227">
        <f t="shared" si="118"/>
        <v>0</v>
      </c>
      <c r="AD432" s="227">
        <f t="shared" si="119"/>
        <v>0</v>
      </c>
      <c r="AE432" s="227">
        <f t="shared" si="120"/>
        <v>0</v>
      </c>
      <c r="AF432" s="227">
        <f t="shared" si="121"/>
        <v>0</v>
      </c>
      <c r="AG432" s="227">
        <f t="shared" si="122"/>
        <v>0</v>
      </c>
      <c r="AH432" s="227">
        <f t="shared" si="123"/>
        <v>0</v>
      </c>
      <c r="AI432" s="227">
        <f t="shared" si="124"/>
        <v>0</v>
      </c>
      <c r="AJ432" s="227">
        <f t="shared" si="125"/>
        <v>0</v>
      </c>
      <c r="AK432" s="227">
        <f t="shared" si="126"/>
        <v>0</v>
      </c>
      <c r="AL432" s="227">
        <f t="shared" si="127"/>
        <v>0</v>
      </c>
      <c r="AM432" s="227">
        <f t="shared" si="128"/>
        <v>0</v>
      </c>
      <c r="AN432" s="227">
        <f t="shared" si="129"/>
        <v>0</v>
      </c>
      <c r="AO432" s="261">
        <f t="shared" si="134"/>
        <v>0</v>
      </c>
    </row>
    <row r="433" spans="1:41" s="216" customFormat="1" ht="15.6">
      <c r="A433">
        <f t="shared" si="130"/>
        <v>75</v>
      </c>
      <c r="B433" s="191" t="str">
        <f>C433&amp;":"&amp;COUNTIF($C$6:C433,C433)</f>
        <v>75:11</v>
      </c>
      <c r="C433" s="148">
        <f t="shared" si="131"/>
        <v>75</v>
      </c>
      <c r="D433" s="262">
        <f>'model (2)'!D433</f>
        <v>2</v>
      </c>
      <c r="E433" s="262">
        <f>'model (2)'!E433</f>
        <v>1</v>
      </c>
      <c r="F433" s="262">
        <f>'model (2)'!F433</f>
        <v>1</v>
      </c>
      <c r="G433" s="262">
        <f>'model (2)'!G433</f>
        <v>1</v>
      </c>
      <c r="H433" s="262">
        <f>'model (2)'!H433</f>
        <v>1</v>
      </c>
      <c r="I433" s="262">
        <f>'model (2)'!I433</f>
        <v>2</v>
      </c>
      <c r="J433" s="262">
        <f>'model (2)'!J433</f>
        <v>1</v>
      </c>
      <c r="K433" s="262">
        <f>'model (2)'!K433</f>
        <v>1</v>
      </c>
      <c r="L433" s="262">
        <f>'model (2)'!L433</f>
        <v>1</v>
      </c>
      <c r="M433" s="262">
        <f>'model (2)'!M433</f>
        <v>1</v>
      </c>
      <c r="N433" s="262">
        <f>'model (2)'!N433</f>
        <v>10</v>
      </c>
      <c r="O433" s="262">
        <f>'model (2)'!O433</f>
        <v>10</v>
      </c>
      <c r="P433" s="262">
        <f>'model (2)'!P433</f>
        <v>11</v>
      </c>
      <c r="Q433" s="262">
        <f>'model (2)'!Q433</f>
        <v>10</v>
      </c>
      <c r="R433" s="262">
        <f>'model (2)'!R433</f>
        <v>10</v>
      </c>
      <c r="S433" s="262">
        <f>'model (2)'!S433</f>
        <v>12</v>
      </c>
      <c r="T433" s="263"/>
      <c r="V433" s="2">
        <v>428</v>
      </c>
      <c r="W433" s="1" t="str">
        <f>X433&amp;":"&amp;COUNTIF($X$6:X433,X433)</f>
        <v>0:191</v>
      </c>
      <c r="X433" s="264">
        <f>Entry!U436</f>
        <v>0</v>
      </c>
      <c r="Y433" s="227">
        <f t="shared" si="132"/>
        <v>0</v>
      </c>
      <c r="Z433" s="227">
        <f t="shared" si="116"/>
        <v>0</v>
      </c>
      <c r="AA433" s="227">
        <f t="shared" si="117"/>
        <v>0</v>
      </c>
      <c r="AB433" s="227">
        <f t="shared" si="133"/>
        <v>0</v>
      </c>
      <c r="AC433" s="227">
        <f t="shared" si="118"/>
        <v>0</v>
      </c>
      <c r="AD433" s="227">
        <f t="shared" si="119"/>
        <v>0</v>
      </c>
      <c r="AE433" s="227">
        <f t="shared" si="120"/>
        <v>0</v>
      </c>
      <c r="AF433" s="227">
        <f t="shared" si="121"/>
        <v>0</v>
      </c>
      <c r="AG433" s="227">
        <f t="shared" si="122"/>
        <v>0</v>
      </c>
      <c r="AH433" s="227">
        <f t="shared" si="123"/>
        <v>0</v>
      </c>
      <c r="AI433" s="227">
        <f t="shared" si="124"/>
        <v>0</v>
      </c>
      <c r="AJ433" s="227">
        <f t="shared" si="125"/>
        <v>0</v>
      </c>
      <c r="AK433" s="227">
        <f t="shared" si="126"/>
        <v>0</v>
      </c>
      <c r="AL433" s="227">
        <f t="shared" si="127"/>
        <v>0</v>
      </c>
      <c r="AM433" s="227">
        <f t="shared" si="128"/>
        <v>0</v>
      </c>
      <c r="AN433" s="227">
        <f t="shared" si="129"/>
        <v>0</v>
      </c>
      <c r="AO433" s="261">
        <f t="shared" si="134"/>
        <v>0</v>
      </c>
    </row>
    <row r="434" spans="1:41" s="216" customFormat="1" ht="15.6">
      <c r="A434">
        <f t="shared" si="130"/>
        <v>70</v>
      </c>
      <c r="B434" s="191" t="str">
        <f>C434&amp;":"&amp;COUNTIF($C$6:C434,C434)</f>
        <v>70:11</v>
      </c>
      <c r="C434" s="148">
        <f t="shared" si="131"/>
        <v>70</v>
      </c>
      <c r="D434" s="262">
        <f>'model (2)'!D434</f>
        <v>0</v>
      </c>
      <c r="E434" s="262">
        <f>'model (2)'!E434</f>
        <v>1</v>
      </c>
      <c r="F434" s="262">
        <f>'model (2)'!F434</f>
        <v>1</v>
      </c>
      <c r="G434" s="262">
        <f>'model (2)'!G434</f>
        <v>0</v>
      </c>
      <c r="H434" s="262">
        <f>'model (2)'!H434</f>
        <v>0</v>
      </c>
      <c r="I434" s="262">
        <f>'model (2)'!I434</f>
        <v>0</v>
      </c>
      <c r="J434" s="262">
        <f>'model (2)'!J434</f>
        <v>1</v>
      </c>
      <c r="K434" s="262">
        <f>'model (2)'!K434</f>
        <v>1</v>
      </c>
      <c r="L434" s="262">
        <f>'model (2)'!L434</f>
        <v>1</v>
      </c>
      <c r="M434" s="262">
        <f>'model (2)'!M434</f>
        <v>2</v>
      </c>
      <c r="N434" s="262">
        <f>'model (2)'!N434</f>
        <v>7</v>
      </c>
      <c r="O434" s="262">
        <f>'model (2)'!O434</f>
        <v>11</v>
      </c>
      <c r="P434" s="262">
        <f>'model (2)'!P434</f>
        <v>14</v>
      </c>
      <c r="Q434" s="262">
        <f>'model (2)'!Q434</f>
        <v>10</v>
      </c>
      <c r="R434" s="262">
        <f>'model (2)'!R434</f>
        <v>11</v>
      </c>
      <c r="S434" s="262">
        <f>'model (2)'!S434</f>
        <v>10</v>
      </c>
      <c r="T434" s="263"/>
      <c r="V434" s="2">
        <v>429</v>
      </c>
      <c r="W434" s="1" t="str">
        <f>X434&amp;":"&amp;COUNTIF($X$6:X434,X434)</f>
        <v>0:192</v>
      </c>
      <c r="X434" s="264">
        <f>Entry!U437</f>
        <v>0</v>
      </c>
      <c r="Y434" s="227">
        <f t="shared" si="132"/>
        <v>0</v>
      </c>
      <c r="Z434" s="227">
        <f t="shared" si="116"/>
        <v>0</v>
      </c>
      <c r="AA434" s="227">
        <f t="shared" si="117"/>
        <v>0</v>
      </c>
      <c r="AB434" s="227">
        <f t="shared" si="133"/>
        <v>0</v>
      </c>
      <c r="AC434" s="227">
        <f t="shared" si="118"/>
        <v>0</v>
      </c>
      <c r="AD434" s="227">
        <f t="shared" si="119"/>
        <v>0</v>
      </c>
      <c r="AE434" s="227">
        <f t="shared" si="120"/>
        <v>0</v>
      </c>
      <c r="AF434" s="227">
        <f t="shared" si="121"/>
        <v>0</v>
      </c>
      <c r="AG434" s="227">
        <f t="shared" si="122"/>
        <v>0</v>
      </c>
      <c r="AH434" s="227">
        <f t="shared" si="123"/>
        <v>0</v>
      </c>
      <c r="AI434" s="227">
        <f t="shared" si="124"/>
        <v>0</v>
      </c>
      <c r="AJ434" s="227">
        <f t="shared" si="125"/>
        <v>0</v>
      </c>
      <c r="AK434" s="227">
        <f t="shared" si="126"/>
        <v>0</v>
      </c>
      <c r="AL434" s="227">
        <f t="shared" si="127"/>
        <v>0</v>
      </c>
      <c r="AM434" s="227">
        <f t="shared" si="128"/>
        <v>0</v>
      </c>
      <c r="AN434" s="227">
        <f t="shared" si="129"/>
        <v>0</v>
      </c>
      <c r="AO434" s="261">
        <f t="shared" si="134"/>
        <v>0</v>
      </c>
    </row>
    <row r="435" spans="1:41" s="216" customFormat="1" ht="15.6">
      <c r="A435">
        <f t="shared" si="130"/>
        <v>74</v>
      </c>
      <c r="B435" s="191" t="str">
        <f>C435&amp;":"&amp;COUNTIF($C$6:C435,C435)</f>
        <v>74:13</v>
      </c>
      <c r="C435" s="148">
        <f t="shared" si="131"/>
        <v>74</v>
      </c>
      <c r="D435" s="262">
        <f>'model (2)'!D435</f>
        <v>1</v>
      </c>
      <c r="E435" s="262">
        <f>'model (2)'!E435</f>
        <v>0</v>
      </c>
      <c r="F435" s="262">
        <f>'model (2)'!F435</f>
        <v>1</v>
      </c>
      <c r="G435" s="262">
        <f>'model (2)'!G435</f>
        <v>1</v>
      </c>
      <c r="H435" s="262">
        <f>'model (2)'!H435</f>
        <v>0</v>
      </c>
      <c r="I435" s="262">
        <f>'model (2)'!I435</f>
        <v>1</v>
      </c>
      <c r="J435" s="262">
        <f>'model (2)'!J435</f>
        <v>1</v>
      </c>
      <c r="K435" s="262">
        <f>'model (2)'!K435</f>
        <v>1</v>
      </c>
      <c r="L435" s="262">
        <f>'model (2)'!L435</f>
        <v>1</v>
      </c>
      <c r="M435" s="262">
        <f>'model (2)'!M435</f>
        <v>2</v>
      </c>
      <c r="N435" s="262">
        <f>'model (2)'!N435</f>
        <v>9</v>
      </c>
      <c r="O435" s="262">
        <f>'model (2)'!O435</f>
        <v>12</v>
      </c>
      <c r="P435" s="262">
        <f>'model (2)'!P435</f>
        <v>10</v>
      </c>
      <c r="Q435" s="262">
        <f>'model (2)'!Q435</f>
        <v>12</v>
      </c>
      <c r="R435" s="262">
        <f>'model (2)'!R435</f>
        <v>11</v>
      </c>
      <c r="S435" s="262">
        <f>'model (2)'!S435</f>
        <v>11</v>
      </c>
      <c r="T435" s="263"/>
      <c r="V435" s="2">
        <v>430</v>
      </c>
      <c r="W435" s="1" t="str">
        <f>X435&amp;":"&amp;COUNTIF($X$6:X435,X435)</f>
        <v>0:193</v>
      </c>
      <c r="X435" s="264">
        <f>Entry!U438</f>
        <v>0</v>
      </c>
      <c r="Y435" s="227">
        <f t="shared" si="132"/>
        <v>0</v>
      </c>
      <c r="Z435" s="227">
        <f t="shared" si="116"/>
        <v>0</v>
      </c>
      <c r="AA435" s="227">
        <f t="shared" si="117"/>
        <v>0</v>
      </c>
      <c r="AB435" s="227">
        <f t="shared" si="133"/>
        <v>0</v>
      </c>
      <c r="AC435" s="227">
        <f t="shared" si="118"/>
        <v>0</v>
      </c>
      <c r="AD435" s="227">
        <f t="shared" si="119"/>
        <v>0</v>
      </c>
      <c r="AE435" s="227">
        <f t="shared" si="120"/>
        <v>0</v>
      </c>
      <c r="AF435" s="227">
        <f t="shared" si="121"/>
        <v>0</v>
      </c>
      <c r="AG435" s="227">
        <f t="shared" si="122"/>
        <v>0</v>
      </c>
      <c r="AH435" s="227">
        <f t="shared" si="123"/>
        <v>0</v>
      </c>
      <c r="AI435" s="227">
        <f t="shared" si="124"/>
        <v>0</v>
      </c>
      <c r="AJ435" s="227">
        <f t="shared" si="125"/>
        <v>0</v>
      </c>
      <c r="AK435" s="227">
        <f t="shared" si="126"/>
        <v>0</v>
      </c>
      <c r="AL435" s="227">
        <f t="shared" si="127"/>
        <v>0</v>
      </c>
      <c r="AM435" s="227">
        <f t="shared" si="128"/>
        <v>0</v>
      </c>
      <c r="AN435" s="227">
        <f t="shared" si="129"/>
        <v>0</v>
      </c>
      <c r="AO435" s="261">
        <f t="shared" si="134"/>
        <v>0</v>
      </c>
    </row>
    <row r="436" spans="1:41" s="216" customFormat="1" ht="15.6">
      <c r="A436">
        <f t="shared" si="130"/>
        <v>40</v>
      </c>
      <c r="B436" s="191" t="str">
        <f>C436&amp;":"&amp;COUNTIF($C$6:C436,C436)</f>
        <v>40:2</v>
      </c>
      <c r="C436" s="148">
        <f t="shared" si="131"/>
        <v>40</v>
      </c>
      <c r="D436" s="262">
        <f>'model (2)'!D436</f>
        <v>0</v>
      </c>
      <c r="E436" s="262">
        <f>'model (2)'!E436</f>
        <v>0</v>
      </c>
      <c r="F436" s="262">
        <f>'model (2)'!F436</f>
        <v>0</v>
      </c>
      <c r="G436" s="262">
        <f>'model (2)'!G436</f>
        <v>1</v>
      </c>
      <c r="H436" s="262">
        <f>'model (2)'!H436</f>
        <v>0</v>
      </c>
      <c r="I436" s="262">
        <f>'model (2)'!I436</f>
        <v>2</v>
      </c>
      <c r="J436" s="262">
        <f>'model (2)'!J436</f>
        <v>1</v>
      </c>
      <c r="K436" s="262">
        <f>'model (2)'!K436</f>
        <v>1</v>
      </c>
      <c r="L436" s="262">
        <f>'model (2)'!L436</f>
        <v>1</v>
      </c>
      <c r="M436" s="262">
        <f>'model (2)'!M436</f>
        <v>2</v>
      </c>
      <c r="N436" s="262">
        <f>'model (2)'!N436</f>
        <v>4</v>
      </c>
      <c r="O436" s="262">
        <f>'model (2)'!O436</f>
        <v>5</v>
      </c>
      <c r="P436" s="262">
        <f>'model (2)'!P436</f>
        <v>9</v>
      </c>
      <c r="Q436" s="262">
        <f>'model (2)'!Q436</f>
        <v>2</v>
      </c>
      <c r="R436" s="262">
        <f>'model (2)'!R436</f>
        <v>12</v>
      </c>
      <c r="S436" s="262">
        <f>'model (2)'!S436</f>
        <v>0</v>
      </c>
      <c r="T436" s="263"/>
      <c r="V436" s="2">
        <v>431</v>
      </c>
      <c r="W436" s="1" t="str">
        <f>X436&amp;":"&amp;COUNTIF($X$6:X436,X436)</f>
        <v>0:194</v>
      </c>
      <c r="X436" s="264">
        <f>Entry!U439</f>
        <v>0</v>
      </c>
      <c r="Y436" s="227">
        <f t="shared" si="132"/>
        <v>0</v>
      </c>
      <c r="Z436" s="227">
        <f t="shared" si="116"/>
        <v>0</v>
      </c>
      <c r="AA436" s="227">
        <f t="shared" si="117"/>
        <v>0</v>
      </c>
      <c r="AB436" s="227">
        <f t="shared" si="133"/>
        <v>0</v>
      </c>
      <c r="AC436" s="227">
        <f t="shared" si="118"/>
        <v>0</v>
      </c>
      <c r="AD436" s="227">
        <f t="shared" si="119"/>
        <v>0</v>
      </c>
      <c r="AE436" s="227">
        <f t="shared" si="120"/>
        <v>0</v>
      </c>
      <c r="AF436" s="227">
        <f t="shared" si="121"/>
        <v>0</v>
      </c>
      <c r="AG436" s="227">
        <f t="shared" si="122"/>
        <v>0</v>
      </c>
      <c r="AH436" s="227">
        <f t="shared" si="123"/>
        <v>0</v>
      </c>
      <c r="AI436" s="227">
        <f t="shared" si="124"/>
        <v>0</v>
      </c>
      <c r="AJ436" s="227">
        <f t="shared" si="125"/>
        <v>0</v>
      </c>
      <c r="AK436" s="227">
        <f t="shared" si="126"/>
        <v>0</v>
      </c>
      <c r="AL436" s="227">
        <f t="shared" si="127"/>
        <v>0</v>
      </c>
      <c r="AM436" s="227">
        <f t="shared" si="128"/>
        <v>0</v>
      </c>
      <c r="AN436" s="227">
        <f t="shared" si="129"/>
        <v>0</v>
      </c>
      <c r="AO436" s="261">
        <f t="shared" si="134"/>
        <v>0</v>
      </c>
    </row>
    <row r="437" spans="1:41" s="216" customFormat="1" ht="15.6">
      <c r="A437">
        <f t="shared" si="130"/>
        <v>43</v>
      </c>
      <c r="B437" s="191" t="str">
        <f>C437&amp;":"&amp;COUNTIF($C$6:C437,C437)</f>
        <v>43:6</v>
      </c>
      <c r="C437" s="148">
        <f t="shared" si="131"/>
        <v>43</v>
      </c>
      <c r="D437" s="262">
        <f>'model (2)'!D437</f>
        <v>0</v>
      </c>
      <c r="E437" s="262">
        <f>'model (2)'!E437</f>
        <v>0</v>
      </c>
      <c r="F437" s="262">
        <f>'model (2)'!F437</f>
        <v>0</v>
      </c>
      <c r="G437" s="262">
        <f>'model (2)'!G437</f>
        <v>2</v>
      </c>
      <c r="H437" s="262">
        <f>'model (2)'!H437</f>
        <v>1</v>
      </c>
      <c r="I437" s="262">
        <f>'model (2)'!I437</f>
        <v>0</v>
      </c>
      <c r="J437" s="262">
        <f>'model (2)'!J437</f>
        <v>2</v>
      </c>
      <c r="K437" s="262">
        <f>'model (2)'!K437</f>
        <v>0</v>
      </c>
      <c r="L437" s="262">
        <f>'model (2)'!L437</f>
        <v>2</v>
      </c>
      <c r="M437" s="262">
        <f>'model (2)'!M437</f>
        <v>2</v>
      </c>
      <c r="N437" s="262">
        <f>'model (2)'!N437</f>
        <v>0</v>
      </c>
      <c r="O437" s="262">
        <f>'model (2)'!O437</f>
        <v>3</v>
      </c>
      <c r="P437" s="262">
        <f>'model (2)'!P437</f>
        <v>4</v>
      </c>
      <c r="Q437" s="262">
        <f>'model (2)'!Q437</f>
        <v>9</v>
      </c>
      <c r="R437" s="262">
        <f>'model (2)'!R437</f>
        <v>14</v>
      </c>
      <c r="S437" s="262">
        <f>'model (2)'!S437</f>
        <v>4</v>
      </c>
      <c r="T437" s="263"/>
      <c r="V437" s="2">
        <v>432</v>
      </c>
      <c r="W437" s="1" t="str">
        <f>X437&amp;":"&amp;COUNTIF($X$6:X437,X437)</f>
        <v>0:195</v>
      </c>
      <c r="X437" s="264">
        <f>Entry!U440</f>
        <v>0</v>
      </c>
      <c r="Y437" s="227">
        <f t="shared" si="132"/>
        <v>0</v>
      </c>
      <c r="Z437" s="227">
        <f t="shared" si="116"/>
        <v>0</v>
      </c>
      <c r="AA437" s="227">
        <f t="shared" si="117"/>
        <v>0</v>
      </c>
      <c r="AB437" s="227">
        <f t="shared" si="133"/>
        <v>0</v>
      </c>
      <c r="AC437" s="227">
        <f t="shared" si="118"/>
        <v>0</v>
      </c>
      <c r="AD437" s="227">
        <f t="shared" si="119"/>
        <v>0</v>
      </c>
      <c r="AE437" s="227">
        <f t="shared" si="120"/>
        <v>0</v>
      </c>
      <c r="AF437" s="227">
        <f t="shared" si="121"/>
        <v>0</v>
      </c>
      <c r="AG437" s="227">
        <f t="shared" si="122"/>
        <v>0</v>
      </c>
      <c r="AH437" s="227">
        <f t="shared" si="123"/>
        <v>0</v>
      </c>
      <c r="AI437" s="227">
        <f t="shared" si="124"/>
        <v>0</v>
      </c>
      <c r="AJ437" s="227">
        <f t="shared" si="125"/>
        <v>0</v>
      </c>
      <c r="AK437" s="227">
        <f t="shared" si="126"/>
        <v>0</v>
      </c>
      <c r="AL437" s="227">
        <f t="shared" si="127"/>
        <v>0</v>
      </c>
      <c r="AM437" s="227">
        <f t="shared" si="128"/>
        <v>0</v>
      </c>
      <c r="AN437" s="227">
        <f t="shared" si="129"/>
        <v>0</v>
      </c>
      <c r="AO437" s="261">
        <f t="shared" si="134"/>
        <v>0</v>
      </c>
    </row>
    <row r="438" spans="1:41" s="216" customFormat="1" ht="15.6">
      <c r="A438">
        <f t="shared" si="130"/>
        <v>87</v>
      </c>
      <c r="B438" s="191" t="str">
        <f>C438&amp;":"&amp;COUNTIF($C$6:C438,C438)</f>
        <v>87:1</v>
      </c>
      <c r="C438" s="148">
        <f t="shared" si="131"/>
        <v>87</v>
      </c>
      <c r="D438" s="262">
        <f>'model (2)'!D438</f>
        <v>2</v>
      </c>
      <c r="E438" s="262">
        <f>'model (2)'!E438</f>
        <v>2</v>
      </c>
      <c r="F438" s="262">
        <f>'model (2)'!F438</f>
        <v>1</v>
      </c>
      <c r="G438" s="262">
        <f>'model (2)'!G438</f>
        <v>2</v>
      </c>
      <c r="H438" s="262">
        <f>'model (2)'!H438</f>
        <v>2</v>
      </c>
      <c r="I438" s="262">
        <f>'model (2)'!I438</f>
        <v>2</v>
      </c>
      <c r="J438" s="262">
        <f>'model (2)'!J438</f>
        <v>2</v>
      </c>
      <c r="K438" s="262">
        <f>'model (2)'!K438</f>
        <v>2</v>
      </c>
      <c r="L438" s="262">
        <f>'model (2)'!L438</f>
        <v>1</v>
      </c>
      <c r="M438" s="262">
        <f>'model (2)'!M438</f>
        <v>2</v>
      </c>
      <c r="N438" s="262">
        <f>'model (2)'!N438</f>
        <v>10</v>
      </c>
      <c r="O438" s="262">
        <f>'model (2)'!O438</f>
        <v>10</v>
      </c>
      <c r="P438" s="262">
        <f>'model (2)'!P438</f>
        <v>11</v>
      </c>
      <c r="Q438" s="262">
        <f>'model (2)'!Q438</f>
        <v>12</v>
      </c>
      <c r="R438" s="262">
        <f>'model (2)'!R438</f>
        <v>14</v>
      </c>
      <c r="S438" s="262">
        <f>'model (2)'!S438</f>
        <v>12</v>
      </c>
      <c r="T438" s="263"/>
      <c r="V438" s="2">
        <v>433</v>
      </c>
      <c r="W438" s="1"/>
      <c r="X438" s="264">
        <f>Entry!U441</f>
        <v>0</v>
      </c>
      <c r="Y438" s="227">
        <f t="shared" si="132"/>
        <v>0</v>
      </c>
      <c r="Z438" s="227">
        <f t="shared" si="116"/>
        <v>0</v>
      </c>
      <c r="AA438" s="227">
        <f t="shared" si="117"/>
        <v>0</v>
      </c>
      <c r="AB438" s="227">
        <f t="shared" si="133"/>
        <v>0</v>
      </c>
      <c r="AC438" s="227">
        <f t="shared" si="118"/>
        <v>0</v>
      </c>
      <c r="AD438" s="227">
        <f t="shared" si="119"/>
        <v>0</v>
      </c>
      <c r="AE438" s="227">
        <f t="shared" si="120"/>
        <v>0</v>
      </c>
      <c r="AF438" s="227">
        <f t="shared" si="121"/>
        <v>0</v>
      </c>
      <c r="AG438" s="227">
        <f t="shared" si="122"/>
        <v>0</v>
      </c>
      <c r="AH438" s="227">
        <f t="shared" si="123"/>
        <v>0</v>
      </c>
      <c r="AI438" s="227">
        <f t="shared" si="124"/>
        <v>0</v>
      </c>
      <c r="AJ438" s="227">
        <f t="shared" si="125"/>
        <v>0</v>
      </c>
      <c r="AK438" s="227">
        <f t="shared" si="126"/>
        <v>0</v>
      </c>
      <c r="AL438" s="227">
        <f t="shared" si="127"/>
        <v>0</v>
      </c>
      <c r="AM438" s="227">
        <f t="shared" si="128"/>
        <v>0</v>
      </c>
      <c r="AN438" s="227">
        <f t="shared" si="129"/>
        <v>0</v>
      </c>
      <c r="AO438" s="261">
        <f t="shared" si="134"/>
        <v>0</v>
      </c>
    </row>
    <row r="439" spans="1:41" s="216" customFormat="1" ht="15.6">
      <c r="A439">
        <f t="shared" si="130"/>
        <v>83</v>
      </c>
      <c r="B439" s="191" t="str">
        <f>C439&amp;":"&amp;COUNTIF($C$6:C439,C439)</f>
        <v>83:8</v>
      </c>
      <c r="C439" s="148">
        <f t="shared" si="131"/>
        <v>83</v>
      </c>
      <c r="D439" s="262">
        <f>'model (2)'!D439</f>
        <v>1</v>
      </c>
      <c r="E439" s="262">
        <f>'model (2)'!E439</f>
        <v>0</v>
      </c>
      <c r="F439" s="262">
        <f>'model (2)'!F439</f>
        <v>2</v>
      </c>
      <c r="G439" s="262">
        <f>'model (2)'!G439</f>
        <v>1</v>
      </c>
      <c r="H439" s="262">
        <f>'model (2)'!H439</f>
        <v>0</v>
      </c>
      <c r="I439" s="262">
        <f>'model (2)'!I439</f>
        <v>0</v>
      </c>
      <c r="J439" s="262">
        <f>'model (2)'!J439</f>
        <v>2</v>
      </c>
      <c r="K439" s="262">
        <f>'model (2)'!K439</f>
        <v>1</v>
      </c>
      <c r="L439" s="262">
        <f>'model (2)'!L439</f>
        <v>2</v>
      </c>
      <c r="M439" s="262">
        <f>'model (2)'!M439</f>
        <v>2</v>
      </c>
      <c r="N439" s="262">
        <f>'model (2)'!N439</f>
        <v>7</v>
      </c>
      <c r="O439" s="262">
        <f>'model (2)'!O439</f>
        <v>14</v>
      </c>
      <c r="P439" s="262">
        <f>'model (2)'!P439</f>
        <v>14</v>
      </c>
      <c r="Q439" s="262">
        <f>'model (2)'!Q439</f>
        <v>14</v>
      </c>
      <c r="R439" s="262">
        <f>'model (2)'!R439</f>
        <v>12</v>
      </c>
      <c r="S439" s="262">
        <f>'model (2)'!S439</f>
        <v>11</v>
      </c>
      <c r="T439" s="263"/>
      <c r="V439" s="2">
        <v>434</v>
      </c>
      <c r="W439" s="1" t="str">
        <f>X439&amp;":"&amp;COUNTIF($X$6:X439,X439)</f>
        <v>0:197</v>
      </c>
      <c r="X439" s="264">
        <f>Entry!U442</f>
        <v>0</v>
      </c>
      <c r="Y439" s="227">
        <f t="shared" si="132"/>
        <v>0</v>
      </c>
      <c r="Z439" s="227">
        <f t="shared" si="116"/>
        <v>0</v>
      </c>
      <c r="AA439" s="227">
        <f t="shared" si="117"/>
        <v>0</v>
      </c>
      <c r="AB439" s="227">
        <f t="shared" si="133"/>
        <v>0</v>
      </c>
      <c r="AC439" s="227">
        <f t="shared" si="118"/>
        <v>0</v>
      </c>
      <c r="AD439" s="227">
        <f t="shared" si="119"/>
        <v>0</v>
      </c>
      <c r="AE439" s="227">
        <f t="shared" si="120"/>
        <v>0</v>
      </c>
      <c r="AF439" s="227">
        <f t="shared" si="121"/>
        <v>0</v>
      </c>
      <c r="AG439" s="227">
        <f t="shared" si="122"/>
        <v>0</v>
      </c>
      <c r="AH439" s="227">
        <f t="shared" si="123"/>
        <v>0</v>
      </c>
      <c r="AI439" s="227">
        <f t="shared" si="124"/>
        <v>0</v>
      </c>
      <c r="AJ439" s="227">
        <f t="shared" si="125"/>
        <v>0</v>
      </c>
      <c r="AK439" s="227">
        <f t="shared" si="126"/>
        <v>0</v>
      </c>
      <c r="AL439" s="227">
        <f t="shared" si="127"/>
        <v>0</v>
      </c>
      <c r="AM439" s="227">
        <f t="shared" si="128"/>
        <v>0</v>
      </c>
      <c r="AN439" s="227">
        <f t="shared" si="129"/>
        <v>0</v>
      </c>
      <c r="AO439" s="261">
        <f t="shared" si="134"/>
        <v>0</v>
      </c>
    </row>
    <row r="440" spans="1:41" s="216" customFormat="1" ht="15.6">
      <c r="A440">
        <f t="shared" si="130"/>
        <v>82</v>
      </c>
      <c r="B440" s="191" t="str">
        <f>C440&amp;":"&amp;COUNTIF($C$6:C440,C440)</f>
        <v>82:6</v>
      </c>
      <c r="C440" s="148">
        <f t="shared" si="131"/>
        <v>82</v>
      </c>
      <c r="D440" s="262">
        <f>'model (2)'!D440</f>
        <v>1</v>
      </c>
      <c r="E440" s="262">
        <f>'model (2)'!E440</f>
        <v>0</v>
      </c>
      <c r="F440" s="262">
        <f>'model (2)'!F440</f>
        <v>2</v>
      </c>
      <c r="G440" s="262">
        <f>'model (2)'!G440</f>
        <v>1</v>
      </c>
      <c r="H440" s="262">
        <f>'model (2)'!H440</f>
        <v>1</v>
      </c>
      <c r="I440" s="262">
        <f>'model (2)'!I440</f>
        <v>1</v>
      </c>
      <c r="J440" s="262">
        <f>'model (2)'!J440</f>
        <v>2</v>
      </c>
      <c r="K440" s="262">
        <f>'model (2)'!K440</f>
        <v>2</v>
      </c>
      <c r="L440" s="262">
        <f>'model (2)'!L440</f>
        <v>2</v>
      </c>
      <c r="M440" s="262">
        <f>'model (2)'!M440</f>
        <v>2</v>
      </c>
      <c r="N440" s="262">
        <f>'model (2)'!N440</f>
        <v>10</v>
      </c>
      <c r="O440" s="262">
        <f>'model (2)'!O440</f>
        <v>10</v>
      </c>
      <c r="P440" s="262">
        <f>'model (2)'!P440</f>
        <v>12</v>
      </c>
      <c r="Q440" s="262">
        <f>'model (2)'!Q440</f>
        <v>13</v>
      </c>
      <c r="R440" s="262">
        <f>'model (2)'!R440</f>
        <v>11</v>
      </c>
      <c r="S440" s="262">
        <f>'model (2)'!S440</f>
        <v>12</v>
      </c>
      <c r="T440" s="263"/>
      <c r="V440" s="2">
        <v>435</v>
      </c>
      <c r="W440" s="1" t="str">
        <f>X440&amp;":"&amp;COUNTIF($X$6:X440,X440)</f>
        <v>0:198</v>
      </c>
      <c r="X440" s="264">
        <f>Entry!U443</f>
        <v>0</v>
      </c>
      <c r="Y440" s="227">
        <f t="shared" si="132"/>
        <v>0</v>
      </c>
      <c r="Z440" s="227">
        <f t="shared" si="116"/>
        <v>0</v>
      </c>
      <c r="AA440" s="227">
        <f t="shared" si="117"/>
        <v>0</v>
      </c>
      <c r="AB440" s="227">
        <f t="shared" si="133"/>
        <v>0</v>
      </c>
      <c r="AC440" s="227">
        <f t="shared" si="118"/>
        <v>0</v>
      </c>
      <c r="AD440" s="227">
        <f t="shared" si="119"/>
        <v>0</v>
      </c>
      <c r="AE440" s="227">
        <f t="shared" si="120"/>
        <v>0</v>
      </c>
      <c r="AF440" s="227">
        <f t="shared" si="121"/>
        <v>0</v>
      </c>
      <c r="AG440" s="227">
        <f t="shared" si="122"/>
        <v>0</v>
      </c>
      <c r="AH440" s="227">
        <f t="shared" si="123"/>
        <v>0</v>
      </c>
      <c r="AI440" s="227">
        <f t="shared" si="124"/>
        <v>0</v>
      </c>
      <c r="AJ440" s="227">
        <f t="shared" si="125"/>
        <v>0</v>
      </c>
      <c r="AK440" s="227">
        <f t="shared" si="126"/>
        <v>0</v>
      </c>
      <c r="AL440" s="227">
        <f t="shared" si="127"/>
        <v>0</v>
      </c>
      <c r="AM440" s="227">
        <f t="shared" si="128"/>
        <v>0</v>
      </c>
      <c r="AN440" s="227">
        <f t="shared" si="129"/>
        <v>0</v>
      </c>
      <c r="AO440" s="261">
        <f t="shared" si="134"/>
        <v>0</v>
      </c>
    </row>
    <row r="441" spans="1:41" s="216" customFormat="1" ht="15.6">
      <c r="A441">
        <f t="shared" si="130"/>
        <v>50</v>
      </c>
      <c r="B441" s="191" t="str">
        <f>C441&amp;":"&amp;COUNTIF($C$6:C441,C441)</f>
        <v>50:8</v>
      </c>
      <c r="C441" s="148">
        <f t="shared" si="131"/>
        <v>50</v>
      </c>
      <c r="D441" s="262">
        <f>'model (2)'!D441</f>
        <v>0</v>
      </c>
      <c r="E441" s="262">
        <f>'model (2)'!E441</f>
        <v>2</v>
      </c>
      <c r="F441" s="262">
        <f>'model (2)'!F441</f>
        <v>1</v>
      </c>
      <c r="G441" s="262">
        <f>'model (2)'!G441</f>
        <v>0</v>
      </c>
      <c r="H441" s="262">
        <f>'model (2)'!H441</f>
        <v>0</v>
      </c>
      <c r="I441" s="262">
        <f>'model (2)'!I441</f>
        <v>0</v>
      </c>
      <c r="J441" s="262">
        <f>'model (2)'!J441</f>
        <v>2</v>
      </c>
      <c r="K441" s="262">
        <f>'model (2)'!K441</f>
        <v>1</v>
      </c>
      <c r="L441" s="262">
        <f>'model (2)'!L441</f>
        <v>2</v>
      </c>
      <c r="M441" s="262">
        <f>'model (2)'!M441</f>
        <v>2</v>
      </c>
      <c r="N441" s="262">
        <f>'model (2)'!N441</f>
        <v>1</v>
      </c>
      <c r="O441" s="262">
        <f>'model (2)'!O441</f>
        <v>3</v>
      </c>
      <c r="P441" s="262">
        <f>'model (2)'!P441</f>
        <v>10</v>
      </c>
      <c r="Q441" s="262">
        <f>'model (2)'!Q441</f>
        <v>2</v>
      </c>
      <c r="R441" s="262">
        <f>'model (2)'!R441</f>
        <v>12</v>
      </c>
      <c r="S441" s="262">
        <f>'model (2)'!S441</f>
        <v>12</v>
      </c>
      <c r="T441" s="263"/>
      <c r="V441" s="2">
        <v>436</v>
      </c>
      <c r="W441" s="1" t="str">
        <f>X441&amp;":"&amp;COUNTIF($X$6:X441,X441)</f>
        <v>0:199</v>
      </c>
      <c r="X441" s="264">
        <f>Entry!U444</f>
        <v>0</v>
      </c>
      <c r="Y441" s="227">
        <f t="shared" si="132"/>
        <v>0</v>
      </c>
      <c r="Z441" s="227">
        <f t="shared" si="116"/>
        <v>0</v>
      </c>
      <c r="AA441" s="227">
        <f t="shared" si="117"/>
        <v>0</v>
      </c>
      <c r="AB441" s="227">
        <f t="shared" si="133"/>
        <v>0</v>
      </c>
      <c r="AC441" s="227">
        <f t="shared" si="118"/>
        <v>0</v>
      </c>
      <c r="AD441" s="227">
        <f t="shared" si="119"/>
        <v>0</v>
      </c>
      <c r="AE441" s="227">
        <f t="shared" si="120"/>
        <v>0</v>
      </c>
      <c r="AF441" s="227">
        <f t="shared" si="121"/>
        <v>0</v>
      </c>
      <c r="AG441" s="227">
        <f t="shared" si="122"/>
        <v>0</v>
      </c>
      <c r="AH441" s="227">
        <f t="shared" si="123"/>
        <v>0</v>
      </c>
      <c r="AI441" s="227">
        <f t="shared" si="124"/>
        <v>0</v>
      </c>
      <c r="AJ441" s="227">
        <f t="shared" si="125"/>
        <v>0</v>
      </c>
      <c r="AK441" s="227">
        <f t="shared" si="126"/>
        <v>0</v>
      </c>
      <c r="AL441" s="227">
        <f t="shared" si="127"/>
        <v>0</v>
      </c>
      <c r="AM441" s="227">
        <f t="shared" si="128"/>
        <v>0</v>
      </c>
      <c r="AN441" s="227">
        <f t="shared" si="129"/>
        <v>0</v>
      </c>
      <c r="AO441" s="261">
        <f t="shared" si="134"/>
        <v>0</v>
      </c>
    </row>
    <row r="442" spans="1:41" s="216" customFormat="1" ht="15.6">
      <c r="A442">
        <f t="shared" si="130"/>
        <v>65</v>
      </c>
      <c r="B442" s="191" t="str">
        <f>C442&amp;":"&amp;COUNTIF($C$6:C442,C442)</f>
        <v>65:12</v>
      </c>
      <c r="C442" s="148">
        <f t="shared" si="131"/>
        <v>65</v>
      </c>
      <c r="D442" s="262">
        <f>'model (2)'!D442</f>
        <v>0</v>
      </c>
      <c r="E442" s="262">
        <f>'model (2)'!E442</f>
        <v>2</v>
      </c>
      <c r="F442" s="262">
        <f>'model (2)'!F442</f>
        <v>1</v>
      </c>
      <c r="G442" s="262">
        <f>'model (2)'!G442</f>
        <v>0</v>
      </c>
      <c r="H442" s="262">
        <f>'model (2)'!H442</f>
        <v>2</v>
      </c>
      <c r="I442" s="262">
        <f>'model (2)'!I442</f>
        <v>0</v>
      </c>
      <c r="J442" s="262">
        <f>'model (2)'!J442</f>
        <v>2</v>
      </c>
      <c r="K442" s="262">
        <f>'model (2)'!K442</f>
        <v>1</v>
      </c>
      <c r="L442" s="262">
        <f>'model (2)'!L442</f>
        <v>0</v>
      </c>
      <c r="M442" s="262">
        <f>'model (2)'!M442</f>
        <v>2</v>
      </c>
      <c r="N442" s="262">
        <f>'model (2)'!N442</f>
        <v>6</v>
      </c>
      <c r="O442" s="262">
        <f>'model (2)'!O442</f>
        <v>14</v>
      </c>
      <c r="P442" s="262">
        <f>'model (2)'!P442</f>
        <v>14</v>
      </c>
      <c r="Q442" s="262">
        <f>'model (2)'!Q442</f>
        <v>9</v>
      </c>
      <c r="R442" s="262">
        <f>'model (2)'!R442</f>
        <v>3</v>
      </c>
      <c r="S442" s="262">
        <f>'model (2)'!S442</f>
        <v>9</v>
      </c>
      <c r="T442" s="263"/>
      <c r="V442" s="2">
        <v>437</v>
      </c>
      <c r="W442" s="1" t="str">
        <f>X442&amp;":"&amp;COUNTIF($X$6:X442,X442)</f>
        <v>0:200</v>
      </c>
      <c r="X442" s="264">
        <f>Entry!U445</f>
        <v>0</v>
      </c>
      <c r="Y442" s="227">
        <f t="shared" si="132"/>
        <v>0</v>
      </c>
      <c r="Z442" s="227">
        <f t="shared" si="116"/>
        <v>0</v>
      </c>
      <c r="AA442" s="227">
        <f t="shared" si="117"/>
        <v>0</v>
      </c>
      <c r="AB442" s="227">
        <f t="shared" si="133"/>
        <v>0</v>
      </c>
      <c r="AC442" s="227">
        <f t="shared" si="118"/>
        <v>0</v>
      </c>
      <c r="AD442" s="227">
        <f t="shared" si="119"/>
        <v>0</v>
      </c>
      <c r="AE442" s="227">
        <f t="shared" si="120"/>
        <v>0</v>
      </c>
      <c r="AF442" s="227">
        <f t="shared" si="121"/>
        <v>0</v>
      </c>
      <c r="AG442" s="227">
        <f t="shared" si="122"/>
        <v>0</v>
      </c>
      <c r="AH442" s="227">
        <f t="shared" si="123"/>
        <v>0</v>
      </c>
      <c r="AI442" s="227">
        <f t="shared" si="124"/>
        <v>0</v>
      </c>
      <c r="AJ442" s="227">
        <f t="shared" si="125"/>
        <v>0</v>
      </c>
      <c r="AK442" s="227">
        <f t="shared" si="126"/>
        <v>0</v>
      </c>
      <c r="AL442" s="227">
        <f t="shared" si="127"/>
        <v>0</v>
      </c>
      <c r="AM442" s="227">
        <f t="shared" si="128"/>
        <v>0</v>
      </c>
      <c r="AN442" s="227">
        <f t="shared" si="129"/>
        <v>0</v>
      </c>
      <c r="AO442" s="261">
        <f t="shared" si="134"/>
        <v>0</v>
      </c>
    </row>
    <row r="443" spans="1:41" s="216" customFormat="1" ht="15.6">
      <c r="A443">
        <f t="shared" si="130"/>
        <v>79</v>
      </c>
      <c r="B443" s="191" t="str">
        <f>C443&amp;":"&amp;COUNTIF($C$6:C443,C443)</f>
        <v>79:7</v>
      </c>
      <c r="C443" s="148">
        <f t="shared" si="131"/>
        <v>79</v>
      </c>
      <c r="D443" s="262">
        <f>'model (2)'!D443</f>
        <v>2</v>
      </c>
      <c r="E443" s="262">
        <f>'model (2)'!E443</f>
        <v>2</v>
      </c>
      <c r="F443" s="262">
        <f>'model (2)'!F443</f>
        <v>2</v>
      </c>
      <c r="G443" s="262">
        <f>'model (2)'!G443</f>
        <v>1</v>
      </c>
      <c r="H443" s="262">
        <f>'model (2)'!H443</f>
        <v>1</v>
      </c>
      <c r="I443" s="262">
        <f>'model (2)'!I443</f>
        <v>1</v>
      </c>
      <c r="J443" s="262">
        <f>'model (2)'!J443</f>
        <v>1</v>
      </c>
      <c r="K443" s="262">
        <f>'model (2)'!K443</f>
        <v>1</v>
      </c>
      <c r="L443" s="262">
        <f>'model (2)'!L443</f>
        <v>1</v>
      </c>
      <c r="M443" s="262">
        <f>'model (2)'!M443</f>
        <v>2</v>
      </c>
      <c r="N443" s="262">
        <f>'model (2)'!N443</f>
        <v>8</v>
      </c>
      <c r="O443" s="262">
        <f>'model (2)'!O443</f>
        <v>10</v>
      </c>
      <c r="P443" s="262">
        <f>'model (2)'!P443</f>
        <v>12</v>
      </c>
      <c r="Q443" s="262">
        <f>'model (2)'!Q443</f>
        <v>12</v>
      </c>
      <c r="R443" s="262">
        <f>'model (2)'!R443</f>
        <v>11</v>
      </c>
      <c r="S443" s="262">
        <f>'model (2)'!S443</f>
        <v>12</v>
      </c>
      <c r="T443" s="263"/>
      <c r="V443" s="2">
        <v>438</v>
      </c>
      <c r="W443" s="1" t="str">
        <f>X443&amp;":"&amp;COUNTIF($X$6:X443,X443)</f>
        <v>0:201</v>
      </c>
      <c r="X443" s="264">
        <f>Entry!U446</f>
        <v>0</v>
      </c>
      <c r="Y443" s="227">
        <f t="shared" si="132"/>
        <v>0</v>
      </c>
      <c r="Z443" s="227">
        <f t="shared" si="116"/>
        <v>0</v>
      </c>
      <c r="AA443" s="227">
        <f t="shared" si="117"/>
        <v>0</v>
      </c>
      <c r="AB443" s="227">
        <f t="shared" si="133"/>
        <v>0</v>
      </c>
      <c r="AC443" s="227">
        <f t="shared" si="118"/>
        <v>0</v>
      </c>
      <c r="AD443" s="227">
        <f t="shared" si="119"/>
        <v>0</v>
      </c>
      <c r="AE443" s="227">
        <f t="shared" si="120"/>
        <v>0</v>
      </c>
      <c r="AF443" s="227">
        <f t="shared" si="121"/>
        <v>0</v>
      </c>
      <c r="AG443" s="227">
        <f t="shared" si="122"/>
        <v>0</v>
      </c>
      <c r="AH443" s="227">
        <f t="shared" si="123"/>
        <v>0</v>
      </c>
      <c r="AI443" s="227">
        <f t="shared" si="124"/>
        <v>0</v>
      </c>
      <c r="AJ443" s="227">
        <f t="shared" si="125"/>
        <v>0</v>
      </c>
      <c r="AK443" s="227">
        <f t="shared" si="126"/>
        <v>0</v>
      </c>
      <c r="AL443" s="227">
        <f t="shared" si="127"/>
        <v>0</v>
      </c>
      <c r="AM443" s="227">
        <f t="shared" si="128"/>
        <v>0</v>
      </c>
      <c r="AN443" s="227">
        <f t="shared" si="129"/>
        <v>0</v>
      </c>
      <c r="AO443" s="261">
        <f t="shared" si="134"/>
        <v>0</v>
      </c>
    </row>
    <row r="444" spans="1:41" s="216" customFormat="1" ht="15.6">
      <c r="A444">
        <f t="shared" si="130"/>
        <v>77</v>
      </c>
      <c r="B444" s="191" t="str">
        <f>C444&amp;":"&amp;COUNTIF($C$6:C444,C444)</f>
        <v>77:19</v>
      </c>
      <c r="C444" s="148">
        <f t="shared" si="131"/>
        <v>77</v>
      </c>
      <c r="D444" s="262">
        <f>'model (2)'!D444</f>
        <v>0</v>
      </c>
      <c r="E444" s="262">
        <f>'model (2)'!E444</f>
        <v>0</v>
      </c>
      <c r="F444" s="262">
        <f>'model (2)'!F444</f>
        <v>2</v>
      </c>
      <c r="G444" s="262">
        <f>'model (2)'!G444</f>
        <v>1</v>
      </c>
      <c r="H444" s="262">
        <f>'model (2)'!H444</f>
        <v>0</v>
      </c>
      <c r="I444" s="262">
        <f>'model (2)'!I444</f>
        <v>1</v>
      </c>
      <c r="J444" s="262">
        <f>'model (2)'!J444</f>
        <v>1</v>
      </c>
      <c r="K444" s="262">
        <f>'model (2)'!K444</f>
        <v>2</v>
      </c>
      <c r="L444" s="262">
        <f>'model (2)'!L444</f>
        <v>2</v>
      </c>
      <c r="M444" s="262">
        <f>'model (2)'!M444</f>
        <v>2</v>
      </c>
      <c r="N444" s="262">
        <f>'model (2)'!N444</f>
        <v>7</v>
      </c>
      <c r="O444" s="262">
        <f>'model (2)'!O444</f>
        <v>11</v>
      </c>
      <c r="P444" s="262">
        <f>'model (2)'!P444</f>
        <v>13</v>
      </c>
      <c r="Q444" s="262">
        <f>'model (2)'!Q444</f>
        <v>14</v>
      </c>
      <c r="R444" s="262">
        <f>'model (2)'!R444</f>
        <v>11</v>
      </c>
      <c r="S444" s="262">
        <f>'model (2)'!S444</f>
        <v>10</v>
      </c>
      <c r="T444" s="263"/>
      <c r="V444" s="2">
        <v>439</v>
      </c>
      <c r="W444" s="1" t="str">
        <f>X444&amp;":"&amp;COUNTIF($X$6:X444,X444)</f>
        <v>0:202</v>
      </c>
      <c r="X444" s="264">
        <f>Entry!U447</f>
        <v>0</v>
      </c>
      <c r="Y444" s="227">
        <f t="shared" si="132"/>
        <v>0</v>
      </c>
      <c r="Z444" s="227">
        <f t="shared" si="116"/>
        <v>0</v>
      </c>
      <c r="AA444" s="227">
        <f t="shared" si="117"/>
        <v>0</v>
      </c>
      <c r="AB444" s="227">
        <f t="shared" si="133"/>
        <v>0</v>
      </c>
      <c r="AC444" s="227">
        <f t="shared" si="118"/>
        <v>0</v>
      </c>
      <c r="AD444" s="227">
        <f t="shared" si="119"/>
        <v>0</v>
      </c>
      <c r="AE444" s="227">
        <f t="shared" si="120"/>
        <v>0</v>
      </c>
      <c r="AF444" s="227">
        <f t="shared" si="121"/>
        <v>0</v>
      </c>
      <c r="AG444" s="227">
        <f t="shared" si="122"/>
        <v>0</v>
      </c>
      <c r="AH444" s="227">
        <f t="shared" si="123"/>
        <v>0</v>
      </c>
      <c r="AI444" s="227">
        <f t="shared" si="124"/>
        <v>0</v>
      </c>
      <c r="AJ444" s="227">
        <f t="shared" si="125"/>
        <v>0</v>
      </c>
      <c r="AK444" s="227">
        <f t="shared" si="126"/>
        <v>0</v>
      </c>
      <c r="AL444" s="227">
        <f t="shared" si="127"/>
        <v>0</v>
      </c>
      <c r="AM444" s="227">
        <f t="shared" si="128"/>
        <v>0</v>
      </c>
      <c r="AN444" s="227">
        <f t="shared" si="129"/>
        <v>0</v>
      </c>
      <c r="AO444" s="261">
        <f t="shared" si="134"/>
        <v>0</v>
      </c>
    </row>
    <row r="445" spans="1:41" s="216" customFormat="1" ht="15.6">
      <c r="A445">
        <f t="shared" si="130"/>
        <v>81</v>
      </c>
      <c r="B445" s="191" t="str">
        <f>C445&amp;":"&amp;COUNTIF($C$6:C445,C445)</f>
        <v>81:5</v>
      </c>
      <c r="C445" s="148">
        <f t="shared" si="131"/>
        <v>81</v>
      </c>
      <c r="D445" s="262">
        <f>'model (2)'!D445</f>
        <v>1</v>
      </c>
      <c r="E445" s="262">
        <f>'model (2)'!E445</f>
        <v>1</v>
      </c>
      <c r="F445" s="262">
        <f>'model (2)'!F445</f>
        <v>1</v>
      </c>
      <c r="G445" s="262">
        <f>'model (2)'!G445</f>
        <v>1</v>
      </c>
      <c r="H445" s="262">
        <f>'model (2)'!H445</f>
        <v>1</v>
      </c>
      <c r="I445" s="262">
        <f>'model (2)'!I445</f>
        <v>1</v>
      </c>
      <c r="J445" s="262">
        <f>'model (2)'!J445</f>
        <v>2</v>
      </c>
      <c r="K445" s="262">
        <f>'model (2)'!K445</f>
        <v>1</v>
      </c>
      <c r="L445" s="262">
        <f>'model (2)'!L445</f>
        <v>1</v>
      </c>
      <c r="M445" s="262">
        <f>'model (2)'!M445</f>
        <v>1</v>
      </c>
      <c r="N445" s="262">
        <f>'model (2)'!N445</f>
        <v>7</v>
      </c>
      <c r="O445" s="262">
        <f>'model (2)'!O445</f>
        <v>14</v>
      </c>
      <c r="P445" s="262">
        <f>'model (2)'!P445</f>
        <v>12</v>
      </c>
      <c r="Q445" s="262">
        <f>'model (2)'!Q445</f>
        <v>13</v>
      </c>
      <c r="R445" s="262">
        <f>'model (2)'!R445</f>
        <v>13</v>
      </c>
      <c r="S445" s="262">
        <f>'model (2)'!S445</f>
        <v>11</v>
      </c>
      <c r="T445" s="263"/>
      <c r="V445" s="2">
        <v>440</v>
      </c>
      <c r="W445" s="1" t="str">
        <f>X445&amp;":"&amp;COUNTIF($X$6:X445,X445)</f>
        <v>0:203</v>
      </c>
      <c r="X445" s="264">
        <f>Entry!U448</f>
        <v>0</v>
      </c>
      <c r="Y445" s="227">
        <f t="shared" si="132"/>
        <v>0</v>
      </c>
      <c r="Z445" s="227">
        <f t="shared" si="116"/>
        <v>0</v>
      </c>
      <c r="AA445" s="227">
        <f t="shared" si="117"/>
        <v>0</v>
      </c>
      <c r="AB445" s="227">
        <f t="shared" si="133"/>
        <v>0</v>
      </c>
      <c r="AC445" s="227">
        <f t="shared" si="118"/>
        <v>0</v>
      </c>
      <c r="AD445" s="227">
        <f t="shared" si="119"/>
        <v>0</v>
      </c>
      <c r="AE445" s="227">
        <f t="shared" si="120"/>
        <v>0</v>
      </c>
      <c r="AF445" s="227">
        <f t="shared" si="121"/>
        <v>0</v>
      </c>
      <c r="AG445" s="227">
        <f t="shared" si="122"/>
        <v>0</v>
      </c>
      <c r="AH445" s="227">
        <f t="shared" si="123"/>
        <v>0</v>
      </c>
      <c r="AI445" s="227">
        <f t="shared" si="124"/>
        <v>0</v>
      </c>
      <c r="AJ445" s="227">
        <f t="shared" si="125"/>
        <v>0</v>
      </c>
      <c r="AK445" s="227">
        <f t="shared" si="126"/>
        <v>0</v>
      </c>
      <c r="AL445" s="227">
        <f t="shared" si="127"/>
        <v>0</v>
      </c>
      <c r="AM445" s="227">
        <f t="shared" si="128"/>
        <v>0</v>
      </c>
      <c r="AN445" s="227">
        <f t="shared" si="129"/>
        <v>0</v>
      </c>
      <c r="AO445" s="261">
        <f t="shared" si="134"/>
        <v>0</v>
      </c>
    </row>
    <row r="446" spans="1:41" s="216" customFormat="1" ht="15.6">
      <c r="A446">
        <f t="shared" si="130"/>
        <v>28</v>
      </c>
      <c r="B446" s="191" t="str">
        <f>C446&amp;":"&amp;COUNTIF($C$6:C446,C446)</f>
        <v>28:1</v>
      </c>
      <c r="C446" s="148">
        <f t="shared" si="131"/>
        <v>28</v>
      </c>
      <c r="D446" s="262">
        <f>'model (2)'!D446</f>
        <v>1</v>
      </c>
      <c r="E446" s="262">
        <f>'model (2)'!E446</f>
        <v>0</v>
      </c>
      <c r="F446" s="262">
        <f>'model (2)'!F446</f>
        <v>2</v>
      </c>
      <c r="G446" s="262">
        <f>'model (2)'!G446</f>
        <v>1</v>
      </c>
      <c r="H446" s="262">
        <f>'model (2)'!H446</f>
        <v>0</v>
      </c>
      <c r="I446" s="262">
        <f>'model (2)'!I446</f>
        <v>1</v>
      </c>
      <c r="J446" s="262">
        <f>'model (2)'!J446</f>
        <v>2</v>
      </c>
      <c r="K446" s="262">
        <f>'model (2)'!K446</f>
        <v>2</v>
      </c>
      <c r="L446" s="262">
        <f>'model (2)'!L446</f>
        <v>1</v>
      </c>
      <c r="M446" s="262">
        <f>'model (2)'!M446</f>
        <v>1</v>
      </c>
      <c r="N446" s="262">
        <f>'model (2)'!N446</f>
        <v>7</v>
      </c>
      <c r="O446" s="262">
        <f>'model (2)'!O446</f>
        <v>5</v>
      </c>
      <c r="P446" s="262">
        <f>'model (2)'!P446</f>
        <v>0</v>
      </c>
      <c r="Q446" s="262">
        <f>'model (2)'!Q446</f>
        <v>3</v>
      </c>
      <c r="R446" s="262">
        <f>'model (2)'!R446</f>
        <v>0</v>
      </c>
      <c r="S446" s="262">
        <f>'model (2)'!S446</f>
        <v>2</v>
      </c>
      <c r="T446" s="263"/>
      <c r="V446" s="2">
        <v>441</v>
      </c>
      <c r="W446" s="1" t="str">
        <f>X446&amp;":"&amp;COUNTIF($X$6:X446,X446)</f>
        <v>0:204</v>
      </c>
      <c r="X446" s="264">
        <f>Entry!U449</f>
        <v>0</v>
      </c>
      <c r="Y446" s="227">
        <f t="shared" si="132"/>
        <v>0</v>
      </c>
      <c r="Z446" s="227">
        <f t="shared" si="116"/>
        <v>0</v>
      </c>
      <c r="AA446" s="227">
        <f t="shared" si="117"/>
        <v>0</v>
      </c>
      <c r="AB446" s="227">
        <f t="shared" si="133"/>
        <v>0</v>
      </c>
      <c r="AC446" s="227">
        <f t="shared" si="118"/>
        <v>0</v>
      </c>
      <c r="AD446" s="227">
        <f t="shared" si="119"/>
        <v>0</v>
      </c>
      <c r="AE446" s="227">
        <f t="shared" si="120"/>
        <v>0</v>
      </c>
      <c r="AF446" s="227">
        <f t="shared" si="121"/>
        <v>0</v>
      </c>
      <c r="AG446" s="227">
        <f t="shared" si="122"/>
        <v>0</v>
      </c>
      <c r="AH446" s="227">
        <f t="shared" si="123"/>
        <v>0</v>
      </c>
      <c r="AI446" s="227">
        <f t="shared" si="124"/>
        <v>0</v>
      </c>
      <c r="AJ446" s="227">
        <f t="shared" si="125"/>
        <v>0</v>
      </c>
      <c r="AK446" s="227">
        <f t="shared" si="126"/>
        <v>0</v>
      </c>
      <c r="AL446" s="227">
        <f t="shared" si="127"/>
        <v>0</v>
      </c>
      <c r="AM446" s="227">
        <f t="shared" si="128"/>
        <v>0</v>
      </c>
      <c r="AN446" s="227">
        <f t="shared" si="129"/>
        <v>0</v>
      </c>
      <c r="AO446" s="261">
        <f t="shared" si="134"/>
        <v>0</v>
      </c>
    </row>
    <row r="447" spans="1:41" s="216" customFormat="1" ht="15.6">
      <c r="A447">
        <f t="shared" si="130"/>
        <v>47</v>
      </c>
      <c r="B447" s="191" t="str">
        <f>C447&amp;":"&amp;COUNTIF($C$6:C447,C447)</f>
        <v>47:8</v>
      </c>
      <c r="C447" s="148">
        <f t="shared" si="131"/>
        <v>47</v>
      </c>
      <c r="D447" s="262">
        <f>'model (2)'!D447</f>
        <v>0</v>
      </c>
      <c r="E447" s="262">
        <f>'model (2)'!E447</f>
        <v>2</v>
      </c>
      <c r="F447" s="262">
        <f>'model (2)'!F447</f>
        <v>1</v>
      </c>
      <c r="G447" s="262">
        <f>'model (2)'!G447</f>
        <v>2</v>
      </c>
      <c r="H447" s="262">
        <f>'model (2)'!H447</f>
        <v>2</v>
      </c>
      <c r="I447" s="262">
        <f>'model (2)'!I447</f>
        <v>0</v>
      </c>
      <c r="J447" s="262">
        <f>'model (2)'!J447</f>
        <v>2</v>
      </c>
      <c r="K447" s="262">
        <f>'model (2)'!K447</f>
        <v>2</v>
      </c>
      <c r="L447" s="262">
        <f>'model (2)'!L447</f>
        <v>1</v>
      </c>
      <c r="M447" s="262">
        <f>'model (2)'!M447</f>
        <v>1</v>
      </c>
      <c r="N447" s="262">
        <f>'model (2)'!N447</f>
        <v>8</v>
      </c>
      <c r="O447" s="262">
        <f>'model (2)'!O447</f>
        <v>5</v>
      </c>
      <c r="P447" s="262">
        <f>'model (2)'!P447</f>
        <v>11</v>
      </c>
      <c r="Q447" s="262">
        <f>'model (2)'!Q447</f>
        <v>7</v>
      </c>
      <c r="R447" s="262">
        <f>'model (2)'!R447</f>
        <v>0</v>
      </c>
      <c r="S447" s="262">
        <f>'model (2)'!S447</f>
        <v>3</v>
      </c>
      <c r="T447" s="263"/>
      <c r="V447" s="2">
        <v>442</v>
      </c>
      <c r="W447" s="1" t="str">
        <f>X447&amp;":"&amp;COUNTIF($X$6:X447,X447)</f>
        <v>0:205</v>
      </c>
      <c r="X447" s="264">
        <f>Entry!U450</f>
        <v>0</v>
      </c>
      <c r="Y447" s="227">
        <f t="shared" si="132"/>
        <v>0</v>
      </c>
      <c r="Z447" s="227">
        <f t="shared" si="116"/>
        <v>0</v>
      </c>
      <c r="AA447" s="227">
        <f t="shared" si="117"/>
        <v>0</v>
      </c>
      <c r="AB447" s="227">
        <f t="shared" si="133"/>
        <v>0</v>
      </c>
      <c r="AC447" s="227">
        <f t="shared" si="118"/>
        <v>0</v>
      </c>
      <c r="AD447" s="227">
        <f t="shared" si="119"/>
        <v>0</v>
      </c>
      <c r="AE447" s="227">
        <f t="shared" si="120"/>
        <v>0</v>
      </c>
      <c r="AF447" s="227">
        <f t="shared" si="121"/>
        <v>0</v>
      </c>
      <c r="AG447" s="227">
        <f t="shared" si="122"/>
        <v>0</v>
      </c>
      <c r="AH447" s="227">
        <f t="shared" si="123"/>
        <v>0</v>
      </c>
      <c r="AI447" s="227">
        <f t="shared" si="124"/>
        <v>0</v>
      </c>
      <c r="AJ447" s="227">
        <f t="shared" si="125"/>
        <v>0</v>
      </c>
      <c r="AK447" s="227">
        <f t="shared" si="126"/>
        <v>0</v>
      </c>
      <c r="AL447" s="227">
        <f t="shared" si="127"/>
        <v>0</v>
      </c>
      <c r="AM447" s="227">
        <f t="shared" si="128"/>
        <v>0</v>
      </c>
      <c r="AN447" s="227">
        <f t="shared" si="129"/>
        <v>0</v>
      </c>
      <c r="AO447" s="261">
        <f t="shared" si="134"/>
        <v>0</v>
      </c>
    </row>
    <row r="448" spans="1:41" s="216" customFormat="1" ht="15.6">
      <c r="A448">
        <f t="shared" si="130"/>
        <v>84</v>
      </c>
      <c r="B448" s="191" t="str">
        <f>C448&amp;":"&amp;COUNTIF($C$6:C448,C448)</f>
        <v>84:4</v>
      </c>
      <c r="C448" s="148">
        <f t="shared" si="131"/>
        <v>84</v>
      </c>
      <c r="D448" s="262">
        <f>'model (2)'!D448</f>
        <v>1</v>
      </c>
      <c r="E448" s="262">
        <f>'model (2)'!E448</f>
        <v>1</v>
      </c>
      <c r="F448" s="262">
        <f>'model (2)'!F448</f>
        <v>1</v>
      </c>
      <c r="G448" s="262">
        <f>'model (2)'!G448</f>
        <v>2</v>
      </c>
      <c r="H448" s="262">
        <f>'model (2)'!H448</f>
        <v>1</v>
      </c>
      <c r="I448" s="262">
        <f>'model (2)'!I448</f>
        <v>1</v>
      </c>
      <c r="J448" s="262">
        <f>'model (2)'!J448</f>
        <v>1</v>
      </c>
      <c r="K448" s="262">
        <f>'model (2)'!K448</f>
        <v>2</v>
      </c>
      <c r="L448" s="262">
        <f>'model (2)'!L448</f>
        <v>2</v>
      </c>
      <c r="M448" s="262">
        <f>'model (2)'!M448</f>
        <v>2</v>
      </c>
      <c r="N448" s="262">
        <f>'model (2)'!N448</f>
        <v>9</v>
      </c>
      <c r="O448" s="262">
        <f>'model (2)'!O448</f>
        <v>14</v>
      </c>
      <c r="P448" s="262">
        <f>'model (2)'!P448</f>
        <v>10</v>
      </c>
      <c r="Q448" s="262">
        <f>'model (2)'!Q448</f>
        <v>11</v>
      </c>
      <c r="R448" s="262">
        <f>'model (2)'!R448</f>
        <v>14</v>
      </c>
      <c r="S448" s="262">
        <f>'model (2)'!S448</f>
        <v>12</v>
      </c>
      <c r="T448" s="263"/>
      <c r="V448" s="2">
        <v>443</v>
      </c>
      <c r="W448" s="1"/>
      <c r="X448" s="264">
        <f>Entry!U451</f>
        <v>0</v>
      </c>
      <c r="Y448" s="227">
        <f t="shared" si="132"/>
        <v>0</v>
      </c>
      <c r="Z448" s="227">
        <f t="shared" si="116"/>
        <v>0</v>
      </c>
      <c r="AA448" s="227">
        <f t="shared" si="117"/>
        <v>0</v>
      </c>
      <c r="AB448" s="227">
        <f t="shared" si="133"/>
        <v>0</v>
      </c>
      <c r="AC448" s="227">
        <f t="shared" si="118"/>
        <v>0</v>
      </c>
      <c r="AD448" s="227">
        <f t="shared" si="119"/>
        <v>0</v>
      </c>
      <c r="AE448" s="227">
        <f t="shared" si="120"/>
        <v>0</v>
      </c>
      <c r="AF448" s="227">
        <f t="shared" si="121"/>
        <v>0</v>
      </c>
      <c r="AG448" s="227">
        <f t="shared" si="122"/>
        <v>0</v>
      </c>
      <c r="AH448" s="227">
        <f t="shared" si="123"/>
        <v>0</v>
      </c>
      <c r="AI448" s="227">
        <f t="shared" si="124"/>
        <v>0</v>
      </c>
      <c r="AJ448" s="227">
        <f t="shared" si="125"/>
        <v>0</v>
      </c>
      <c r="AK448" s="227">
        <f t="shared" si="126"/>
        <v>0</v>
      </c>
      <c r="AL448" s="227">
        <f t="shared" si="127"/>
        <v>0</v>
      </c>
      <c r="AM448" s="227">
        <f t="shared" si="128"/>
        <v>0</v>
      </c>
      <c r="AN448" s="227">
        <f t="shared" si="129"/>
        <v>0</v>
      </c>
      <c r="AO448" s="261">
        <f t="shared" si="134"/>
        <v>0</v>
      </c>
    </row>
    <row r="449" spans="1:41" s="216" customFormat="1" ht="15.6">
      <c r="A449">
        <f t="shared" si="130"/>
        <v>70</v>
      </c>
      <c r="B449" s="191" t="str">
        <f>C449&amp;":"&amp;COUNTIF($C$6:C449,C449)</f>
        <v>70:12</v>
      </c>
      <c r="C449" s="148">
        <f t="shared" si="131"/>
        <v>70</v>
      </c>
      <c r="D449" s="262">
        <f>'model (2)'!D449</f>
        <v>0</v>
      </c>
      <c r="E449" s="262">
        <f>'model (2)'!E449</f>
        <v>0</v>
      </c>
      <c r="F449" s="262">
        <f>'model (2)'!F449</f>
        <v>2</v>
      </c>
      <c r="G449" s="262">
        <f>'model (2)'!G449</f>
        <v>0</v>
      </c>
      <c r="H449" s="262">
        <f>'model (2)'!H449</f>
        <v>0</v>
      </c>
      <c r="I449" s="262">
        <f>'model (2)'!I449</f>
        <v>1</v>
      </c>
      <c r="J449" s="262">
        <f>'model (2)'!J449</f>
        <v>1</v>
      </c>
      <c r="K449" s="262">
        <f>'model (2)'!K449</f>
        <v>1</v>
      </c>
      <c r="L449" s="262">
        <f>'model (2)'!L449</f>
        <v>2</v>
      </c>
      <c r="M449" s="262">
        <f>'model (2)'!M449</f>
        <v>1</v>
      </c>
      <c r="N449" s="262">
        <f>'model (2)'!N449</f>
        <v>8</v>
      </c>
      <c r="O449" s="262">
        <f>'model (2)'!O449</f>
        <v>10</v>
      </c>
      <c r="P449" s="262">
        <f>'model (2)'!P449</f>
        <v>10</v>
      </c>
      <c r="Q449" s="262">
        <f>'model (2)'!Q449</f>
        <v>11</v>
      </c>
      <c r="R449" s="262">
        <f>'model (2)'!R449</f>
        <v>13</v>
      </c>
      <c r="S449" s="262">
        <f>'model (2)'!S449</f>
        <v>10</v>
      </c>
      <c r="T449" s="263"/>
      <c r="V449" s="2">
        <v>444</v>
      </c>
      <c r="W449" s="1" t="str">
        <f>X449&amp;":"&amp;COUNTIF($X$6:X449,X449)</f>
        <v>0:207</v>
      </c>
      <c r="X449" s="264">
        <f>Entry!U452</f>
        <v>0</v>
      </c>
      <c r="Y449" s="227">
        <f t="shared" si="132"/>
        <v>0</v>
      </c>
      <c r="Z449" s="227">
        <f t="shared" si="116"/>
        <v>0</v>
      </c>
      <c r="AA449" s="227">
        <f t="shared" si="117"/>
        <v>0</v>
      </c>
      <c r="AB449" s="227">
        <f t="shared" si="133"/>
        <v>0</v>
      </c>
      <c r="AC449" s="227">
        <f t="shared" si="118"/>
        <v>0</v>
      </c>
      <c r="AD449" s="227">
        <f t="shared" si="119"/>
        <v>0</v>
      </c>
      <c r="AE449" s="227">
        <f t="shared" si="120"/>
        <v>0</v>
      </c>
      <c r="AF449" s="227">
        <f t="shared" si="121"/>
        <v>0</v>
      </c>
      <c r="AG449" s="227">
        <f t="shared" si="122"/>
        <v>0</v>
      </c>
      <c r="AH449" s="227">
        <f t="shared" si="123"/>
        <v>0</v>
      </c>
      <c r="AI449" s="227">
        <f t="shared" si="124"/>
        <v>0</v>
      </c>
      <c r="AJ449" s="227">
        <f t="shared" si="125"/>
        <v>0</v>
      </c>
      <c r="AK449" s="227">
        <f t="shared" si="126"/>
        <v>0</v>
      </c>
      <c r="AL449" s="227">
        <f t="shared" si="127"/>
        <v>0</v>
      </c>
      <c r="AM449" s="227">
        <f t="shared" si="128"/>
        <v>0</v>
      </c>
      <c r="AN449" s="227">
        <f t="shared" si="129"/>
        <v>0</v>
      </c>
      <c r="AO449" s="261">
        <f t="shared" si="134"/>
        <v>0</v>
      </c>
    </row>
    <row r="450" spans="1:41" s="216" customFormat="1" ht="15.6">
      <c r="A450">
        <f t="shared" si="130"/>
        <v>81</v>
      </c>
      <c r="B450" s="191" t="str">
        <f>C450&amp;":"&amp;COUNTIF($C$6:C450,C450)</f>
        <v>81:6</v>
      </c>
      <c r="C450" s="148">
        <f t="shared" si="131"/>
        <v>81</v>
      </c>
      <c r="D450" s="262">
        <f>'model (2)'!D450</f>
        <v>0</v>
      </c>
      <c r="E450" s="262">
        <f>'model (2)'!E450</f>
        <v>0</v>
      </c>
      <c r="F450" s="262">
        <f>'model (2)'!F450</f>
        <v>2</v>
      </c>
      <c r="G450" s="262">
        <f>'model (2)'!G450</f>
        <v>0</v>
      </c>
      <c r="H450" s="262">
        <f>'model (2)'!H450</f>
        <v>0</v>
      </c>
      <c r="I450" s="262">
        <f>'model (2)'!I450</f>
        <v>1</v>
      </c>
      <c r="J450" s="262">
        <f>'model (2)'!J450</f>
        <v>1</v>
      </c>
      <c r="K450" s="262">
        <f>'model (2)'!K450</f>
        <v>2</v>
      </c>
      <c r="L450" s="262">
        <f>'model (2)'!L450</f>
        <v>2</v>
      </c>
      <c r="M450" s="262">
        <f>'model (2)'!M450</f>
        <v>2</v>
      </c>
      <c r="N450" s="262">
        <f>'model (2)'!N450</f>
        <v>9</v>
      </c>
      <c r="O450" s="262">
        <f>'model (2)'!O450</f>
        <v>13</v>
      </c>
      <c r="P450" s="262">
        <f>'model (2)'!P450</f>
        <v>11</v>
      </c>
      <c r="Q450" s="262">
        <f>'model (2)'!Q450</f>
        <v>14</v>
      </c>
      <c r="R450" s="262">
        <f>'model (2)'!R450</f>
        <v>13</v>
      </c>
      <c r="S450" s="262">
        <f>'model (2)'!S450</f>
        <v>11</v>
      </c>
      <c r="T450" s="263"/>
      <c r="V450" s="2">
        <v>445</v>
      </c>
      <c r="W450" s="1" t="str">
        <f>X450&amp;":"&amp;COUNTIF($X$6:X450,X450)</f>
        <v>0:208</v>
      </c>
      <c r="X450" s="264">
        <f>Entry!U453</f>
        <v>0</v>
      </c>
      <c r="Y450" s="227">
        <f t="shared" si="132"/>
        <v>0</v>
      </c>
      <c r="Z450" s="227">
        <f t="shared" si="116"/>
        <v>0</v>
      </c>
      <c r="AA450" s="227">
        <f t="shared" si="117"/>
        <v>0</v>
      </c>
      <c r="AB450" s="227">
        <f t="shared" si="133"/>
        <v>0</v>
      </c>
      <c r="AC450" s="227">
        <f t="shared" si="118"/>
        <v>0</v>
      </c>
      <c r="AD450" s="227">
        <f t="shared" si="119"/>
        <v>0</v>
      </c>
      <c r="AE450" s="227">
        <f t="shared" si="120"/>
        <v>0</v>
      </c>
      <c r="AF450" s="227">
        <f t="shared" si="121"/>
        <v>0</v>
      </c>
      <c r="AG450" s="227">
        <f t="shared" si="122"/>
        <v>0</v>
      </c>
      <c r="AH450" s="227">
        <f t="shared" si="123"/>
        <v>0</v>
      </c>
      <c r="AI450" s="227">
        <f t="shared" si="124"/>
        <v>0</v>
      </c>
      <c r="AJ450" s="227">
        <f t="shared" si="125"/>
        <v>0</v>
      </c>
      <c r="AK450" s="227">
        <f t="shared" si="126"/>
        <v>0</v>
      </c>
      <c r="AL450" s="227">
        <f t="shared" si="127"/>
        <v>0</v>
      </c>
      <c r="AM450" s="227">
        <f t="shared" si="128"/>
        <v>0</v>
      </c>
      <c r="AN450" s="227">
        <f t="shared" si="129"/>
        <v>0</v>
      </c>
      <c r="AO450" s="261">
        <f t="shared" si="134"/>
        <v>0</v>
      </c>
    </row>
    <row r="451" spans="1:41" s="216" customFormat="1" ht="15.6">
      <c r="A451">
        <f t="shared" si="130"/>
        <v>51</v>
      </c>
      <c r="B451" s="191" t="str">
        <f>C451&amp;":"&amp;COUNTIF($C$6:C451,C451)</f>
        <v>51:7</v>
      </c>
      <c r="C451" s="148">
        <f t="shared" si="131"/>
        <v>51</v>
      </c>
      <c r="D451" s="262">
        <f>'model (2)'!D451</f>
        <v>2</v>
      </c>
      <c r="E451" s="262">
        <f>'model (2)'!E451</f>
        <v>0</v>
      </c>
      <c r="F451" s="262">
        <f>'model (2)'!F451</f>
        <v>1</v>
      </c>
      <c r="G451" s="262">
        <f>'model (2)'!G451</f>
        <v>2</v>
      </c>
      <c r="H451" s="262">
        <f>'model (2)'!H451</f>
        <v>0</v>
      </c>
      <c r="I451" s="262">
        <f>'model (2)'!I451</f>
        <v>0</v>
      </c>
      <c r="J451" s="262">
        <f>'model (2)'!J451</f>
        <v>0</v>
      </c>
      <c r="K451" s="262">
        <f>'model (2)'!K451</f>
        <v>1</v>
      </c>
      <c r="L451" s="262">
        <f>'model (2)'!L451</f>
        <v>2</v>
      </c>
      <c r="M451" s="262">
        <f>'model (2)'!M451</f>
        <v>0</v>
      </c>
      <c r="N451" s="262">
        <f>'model (2)'!N451</f>
        <v>10</v>
      </c>
      <c r="O451" s="262">
        <f>'model (2)'!O451</f>
        <v>8</v>
      </c>
      <c r="P451" s="262">
        <f>'model (2)'!P451</f>
        <v>2</v>
      </c>
      <c r="Q451" s="262">
        <f>'model (2)'!Q451</f>
        <v>8</v>
      </c>
      <c r="R451" s="262">
        <f>'model (2)'!R451</f>
        <v>11</v>
      </c>
      <c r="S451" s="262">
        <f>'model (2)'!S451</f>
        <v>4</v>
      </c>
      <c r="T451" s="263"/>
      <c r="V451" s="2">
        <v>446</v>
      </c>
      <c r="W451" s="1" t="str">
        <f>X451&amp;":"&amp;COUNTIF($X$6:X451,X451)</f>
        <v>0:209</v>
      </c>
      <c r="X451" s="264">
        <f>Entry!U454</f>
        <v>0</v>
      </c>
      <c r="Y451" s="227">
        <f t="shared" si="132"/>
        <v>0</v>
      </c>
      <c r="Z451" s="227">
        <f t="shared" si="116"/>
        <v>0</v>
      </c>
      <c r="AA451" s="227">
        <f t="shared" si="117"/>
        <v>0</v>
      </c>
      <c r="AB451" s="227">
        <f t="shared" si="133"/>
        <v>0</v>
      </c>
      <c r="AC451" s="227">
        <f t="shared" si="118"/>
        <v>0</v>
      </c>
      <c r="AD451" s="227">
        <f t="shared" si="119"/>
        <v>0</v>
      </c>
      <c r="AE451" s="227">
        <f t="shared" si="120"/>
        <v>0</v>
      </c>
      <c r="AF451" s="227">
        <f t="shared" si="121"/>
        <v>0</v>
      </c>
      <c r="AG451" s="227">
        <f t="shared" si="122"/>
        <v>0</v>
      </c>
      <c r="AH451" s="227">
        <f t="shared" si="123"/>
        <v>0</v>
      </c>
      <c r="AI451" s="227">
        <f t="shared" si="124"/>
        <v>0</v>
      </c>
      <c r="AJ451" s="227">
        <f t="shared" si="125"/>
        <v>0</v>
      </c>
      <c r="AK451" s="227">
        <f t="shared" si="126"/>
        <v>0</v>
      </c>
      <c r="AL451" s="227">
        <f t="shared" si="127"/>
        <v>0</v>
      </c>
      <c r="AM451" s="227">
        <f t="shared" si="128"/>
        <v>0</v>
      </c>
      <c r="AN451" s="227">
        <f t="shared" si="129"/>
        <v>0</v>
      </c>
      <c r="AO451" s="261">
        <f t="shared" si="134"/>
        <v>0</v>
      </c>
    </row>
    <row r="452" spans="1:41" s="216" customFormat="1" ht="15.6">
      <c r="A452">
        <f t="shared" si="130"/>
        <v>25</v>
      </c>
      <c r="B452" s="191" t="str">
        <f>C452&amp;":"&amp;COUNTIF($C$6:C452,C452)</f>
        <v>25:1</v>
      </c>
      <c r="C452" s="148">
        <f t="shared" si="131"/>
        <v>25</v>
      </c>
      <c r="D452" s="262">
        <f>'model (2)'!D452</f>
        <v>0</v>
      </c>
      <c r="E452" s="262">
        <f>'model (2)'!E452</f>
        <v>0</v>
      </c>
      <c r="F452" s="262">
        <f>'model (2)'!F452</f>
        <v>0</v>
      </c>
      <c r="G452" s="262">
        <f>'model (2)'!G452</f>
        <v>0</v>
      </c>
      <c r="H452" s="262">
        <f>'model (2)'!H452</f>
        <v>0</v>
      </c>
      <c r="I452" s="262">
        <f>'model (2)'!I452</f>
        <v>0</v>
      </c>
      <c r="J452" s="262">
        <f>'model (2)'!J452</f>
        <v>2</v>
      </c>
      <c r="K452" s="262">
        <f>'model (2)'!K452</f>
        <v>1</v>
      </c>
      <c r="L452" s="262">
        <f>'model (2)'!L452</f>
        <v>1</v>
      </c>
      <c r="M452" s="262">
        <f>'model (2)'!M452</f>
        <v>0</v>
      </c>
      <c r="N452" s="262">
        <f>'model (2)'!N452</f>
        <v>2</v>
      </c>
      <c r="O452" s="262">
        <f>'model (2)'!O452</f>
        <v>8</v>
      </c>
      <c r="P452" s="262">
        <f>'model (2)'!P452</f>
        <v>2</v>
      </c>
      <c r="Q452" s="262">
        <f>'model (2)'!Q452</f>
        <v>0</v>
      </c>
      <c r="R452" s="262">
        <f>'model (2)'!R452</f>
        <v>8</v>
      </c>
      <c r="S452" s="262">
        <f>'model (2)'!S452</f>
        <v>1</v>
      </c>
      <c r="T452" s="263"/>
      <c r="V452" s="2">
        <v>447</v>
      </c>
      <c r="W452" s="1" t="str">
        <f>X452&amp;":"&amp;COUNTIF($X$6:X452,X452)</f>
        <v>0:210</v>
      </c>
      <c r="X452" s="264">
        <f>Entry!U455</f>
        <v>0</v>
      </c>
      <c r="Y452" s="227">
        <f t="shared" si="132"/>
        <v>0</v>
      </c>
      <c r="Z452" s="227">
        <f t="shared" si="116"/>
        <v>0</v>
      </c>
      <c r="AA452" s="227">
        <f t="shared" si="117"/>
        <v>0</v>
      </c>
      <c r="AB452" s="227">
        <f t="shared" si="133"/>
        <v>0</v>
      </c>
      <c r="AC452" s="227">
        <f t="shared" si="118"/>
        <v>0</v>
      </c>
      <c r="AD452" s="227">
        <f t="shared" si="119"/>
        <v>0</v>
      </c>
      <c r="AE452" s="227">
        <f t="shared" si="120"/>
        <v>0</v>
      </c>
      <c r="AF452" s="227">
        <f t="shared" si="121"/>
        <v>0</v>
      </c>
      <c r="AG452" s="227">
        <f t="shared" si="122"/>
        <v>0</v>
      </c>
      <c r="AH452" s="227">
        <f t="shared" si="123"/>
        <v>0</v>
      </c>
      <c r="AI452" s="227">
        <f t="shared" si="124"/>
        <v>0</v>
      </c>
      <c r="AJ452" s="227">
        <f t="shared" si="125"/>
        <v>0</v>
      </c>
      <c r="AK452" s="227">
        <f t="shared" si="126"/>
        <v>0</v>
      </c>
      <c r="AL452" s="227">
        <f t="shared" si="127"/>
        <v>0</v>
      </c>
      <c r="AM452" s="227">
        <f t="shared" si="128"/>
        <v>0</v>
      </c>
      <c r="AN452" s="227">
        <f t="shared" si="129"/>
        <v>0</v>
      </c>
      <c r="AO452" s="261">
        <f t="shared" si="134"/>
        <v>0</v>
      </c>
    </row>
    <row r="453" spans="1:41" s="216" customFormat="1" ht="15.6">
      <c r="A453">
        <f t="shared" si="130"/>
        <v>82</v>
      </c>
      <c r="B453" s="191" t="str">
        <f>C453&amp;":"&amp;COUNTIF($C$6:C453,C453)</f>
        <v>82:7</v>
      </c>
      <c r="C453" s="148">
        <f t="shared" si="131"/>
        <v>82</v>
      </c>
      <c r="D453" s="262">
        <f>'model (2)'!D453</f>
        <v>1</v>
      </c>
      <c r="E453" s="262">
        <f>'model (2)'!E453</f>
        <v>1</v>
      </c>
      <c r="F453" s="262">
        <f>'model (2)'!F453</f>
        <v>2</v>
      </c>
      <c r="G453" s="262">
        <f>'model (2)'!G453</f>
        <v>2</v>
      </c>
      <c r="H453" s="262">
        <f>'model (2)'!H453</f>
        <v>2</v>
      </c>
      <c r="I453" s="262">
        <f>'model (2)'!I453</f>
        <v>1</v>
      </c>
      <c r="J453" s="262">
        <f>'model (2)'!J453</f>
        <v>1</v>
      </c>
      <c r="K453" s="262">
        <f>'model (2)'!K453</f>
        <v>1</v>
      </c>
      <c r="L453" s="262">
        <f>'model (2)'!L453</f>
        <v>1</v>
      </c>
      <c r="M453" s="262">
        <f>'model (2)'!M453</f>
        <v>2</v>
      </c>
      <c r="N453" s="262">
        <f>'model (2)'!N453</f>
        <v>7</v>
      </c>
      <c r="O453" s="262">
        <f>'model (2)'!O453</f>
        <v>14</v>
      </c>
      <c r="P453" s="262">
        <f>'model (2)'!P453</f>
        <v>12</v>
      </c>
      <c r="Q453" s="262">
        <f>'model (2)'!Q453</f>
        <v>11</v>
      </c>
      <c r="R453" s="262">
        <f>'model (2)'!R453</f>
        <v>13</v>
      </c>
      <c r="S453" s="262">
        <f>'model (2)'!S453</f>
        <v>11</v>
      </c>
      <c r="T453" s="263"/>
      <c r="V453" s="2">
        <v>448</v>
      </c>
      <c r="W453" s="1" t="str">
        <f>X453&amp;":"&amp;COUNTIF($X$6:X453,X453)</f>
        <v>0:211</v>
      </c>
      <c r="X453" s="264">
        <f>Entry!U456</f>
        <v>0</v>
      </c>
      <c r="Y453" s="227">
        <f t="shared" si="132"/>
        <v>0</v>
      </c>
      <c r="Z453" s="227">
        <f t="shared" si="116"/>
        <v>0</v>
      </c>
      <c r="AA453" s="227">
        <f t="shared" si="117"/>
        <v>0</v>
      </c>
      <c r="AB453" s="227">
        <f t="shared" si="133"/>
        <v>0</v>
      </c>
      <c r="AC453" s="227">
        <f t="shared" si="118"/>
        <v>0</v>
      </c>
      <c r="AD453" s="227">
        <f t="shared" si="119"/>
        <v>0</v>
      </c>
      <c r="AE453" s="227">
        <f t="shared" si="120"/>
        <v>0</v>
      </c>
      <c r="AF453" s="227">
        <f t="shared" si="121"/>
        <v>0</v>
      </c>
      <c r="AG453" s="227">
        <f t="shared" si="122"/>
        <v>0</v>
      </c>
      <c r="AH453" s="227">
        <f t="shared" si="123"/>
        <v>0</v>
      </c>
      <c r="AI453" s="227">
        <f t="shared" si="124"/>
        <v>0</v>
      </c>
      <c r="AJ453" s="227">
        <f t="shared" si="125"/>
        <v>0</v>
      </c>
      <c r="AK453" s="227">
        <f t="shared" si="126"/>
        <v>0</v>
      </c>
      <c r="AL453" s="227">
        <f t="shared" si="127"/>
        <v>0</v>
      </c>
      <c r="AM453" s="227">
        <f t="shared" si="128"/>
        <v>0</v>
      </c>
      <c r="AN453" s="227">
        <f t="shared" si="129"/>
        <v>0</v>
      </c>
      <c r="AO453" s="261">
        <f t="shared" si="134"/>
        <v>0</v>
      </c>
    </row>
    <row r="454" spans="1:41" s="216" customFormat="1" ht="15.6">
      <c r="A454">
        <f t="shared" si="130"/>
        <v>81</v>
      </c>
      <c r="B454" s="191" t="str">
        <f>C454&amp;":"&amp;COUNTIF($C$6:C454,C454)</f>
        <v>81:7</v>
      </c>
      <c r="C454" s="148">
        <f t="shared" si="131"/>
        <v>81</v>
      </c>
      <c r="D454" s="262">
        <f>'model (2)'!D454</f>
        <v>0</v>
      </c>
      <c r="E454" s="262">
        <f>'model (2)'!E454</f>
        <v>0</v>
      </c>
      <c r="F454" s="262">
        <f>'model (2)'!F454</f>
        <v>1</v>
      </c>
      <c r="G454" s="262">
        <f>'model (2)'!G454</f>
        <v>0</v>
      </c>
      <c r="H454" s="262">
        <f>'model (2)'!H454</f>
        <v>1</v>
      </c>
      <c r="I454" s="262">
        <f>'model (2)'!I454</f>
        <v>1</v>
      </c>
      <c r="J454" s="262">
        <f>'model (2)'!J454</f>
        <v>2</v>
      </c>
      <c r="K454" s="262">
        <f>'model (2)'!K454</f>
        <v>2</v>
      </c>
      <c r="L454" s="262">
        <f>'model (2)'!L454</f>
        <v>2</v>
      </c>
      <c r="M454" s="262">
        <f>'model (2)'!M454</f>
        <v>1</v>
      </c>
      <c r="N454" s="262">
        <f>'model (2)'!N454</f>
        <v>10</v>
      </c>
      <c r="O454" s="262">
        <f>'model (2)'!O454</f>
        <v>12</v>
      </c>
      <c r="P454" s="262">
        <f>'model (2)'!P454</f>
        <v>11</v>
      </c>
      <c r="Q454" s="262">
        <f>'model (2)'!Q454</f>
        <v>14</v>
      </c>
      <c r="R454" s="262">
        <f>'model (2)'!R454</f>
        <v>10</v>
      </c>
      <c r="S454" s="262">
        <f>'model (2)'!S454</f>
        <v>14</v>
      </c>
      <c r="T454" s="263"/>
      <c r="V454" s="2">
        <v>449</v>
      </c>
      <c r="W454" s="1" t="str">
        <f>X454&amp;":"&amp;COUNTIF($X$6:X454,X454)</f>
        <v>0:212</v>
      </c>
      <c r="X454" s="264">
        <f>Entry!U457</f>
        <v>0</v>
      </c>
      <c r="Y454" s="227">
        <f t="shared" si="132"/>
        <v>0</v>
      </c>
      <c r="Z454" s="227">
        <f t="shared" ref="Z454:Z492" si="135">IFERROR(VLOOKUP($W454,$B$6:$S$3008,4,FALSE),VLOOKUP($X454,$C$6:$S$3008,3,FALSE))</f>
        <v>0</v>
      </c>
      <c r="AA454" s="227">
        <f t="shared" ref="AA454:AA492" si="136">IFERROR(VLOOKUP($W454,$B$6:$S$3008,5,FALSE),VLOOKUP($X454,$C$6:$S$3008,4,FALSE))</f>
        <v>0</v>
      </c>
      <c r="AB454" s="227">
        <f t="shared" si="133"/>
        <v>0</v>
      </c>
      <c r="AC454" s="227">
        <f t="shared" ref="AC454:AC492" si="137">IFERROR(VLOOKUP($W454,$B$6:$S$3008,7,FALSE),VLOOKUP($X454,$C$6:$S$3008,6,FALSE))</f>
        <v>0</v>
      </c>
      <c r="AD454" s="227">
        <f t="shared" ref="AD454:AD492" si="138">IFERROR(VLOOKUP($W454,$B$6:$S$3008,8,FALSE),VLOOKUP($X454,$C$6:$S$3008,7,FALSE))</f>
        <v>0</v>
      </c>
      <c r="AE454" s="227">
        <f t="shared" ref="AE454:AE492" si="139">IFERROR(VLOOKUP($W454,$B$6:$S$3008,9,FALSE),VLOOKUP($X454,$C$6:$S$3008,8,FALSE))</f>
        <v>0</v>
      </c>
      <c r="AF454" s="227">
        <f t="shared" ref="AF454:AF492" si="140">IFERROR(VLOOKUP($W454,$B$6:$S$3008,10,FALSE),VLOOKUP($X454,$C$6:$S$3008,9,FALSE))</f>
        <v>0</v>
      </c>
      <c r="AG454" s="227">
        <f t="shared" ref="AG454:AG492" si="141">IFERROR(VLOOKUP($W454,$B$6:$S$3008,11,FALSE),VLOOKUP($X454,$C$6:$S$3008,10,FALSE))</f>
        <v>0</v>
      </c>
      <c r="AH454" s="227">
        <f t="shared" ref="AH454:AH492" si="142">IFERROR(VLOOKUP($W454,$B$6:$S$3008,12,FALSE),VLOOKUP($X454,$C$6:$S$3008,11,FALSE))</f>
        <v>0</v>
      </c>
      <c r="AI454" s="227">
        <f t="shared" ref="AI454:AI492" si="143">IFERROR(VLOOKUP($W454,$B$6:$S$3008,13,FALSE),VLOOKUP($X454,$C$6:$S$3008,12,FALSE))</f>
        <v>0</v>
      </c>
      <c r="AJ454" s="227">
        <f t="shared" ref="AJ454:AJ492" si="144">IFERROR(VLOOKUP($W454,$B$6:$S$3008,14,FALSE),VLOOKUP($X454,$C$6:$S$3008,13,FALSE))</f>
        <v>0</v>
      </c>
      <c r="AK454" s="227">
        <f t="shared" ref="AK454:AK492" si="145">IFERROR(VLOOKUP($W454,$B$6:$S$3008,15,FALSE),VLOOKUP($X454,$C$6:$S$3008,14,FALSE))</f>
        <v>0</v>
      </c>
      <c r="AL454" s="227">
        <f t="shared" ref="AL454:AL492" si="146">IFERROR(VLOOKUP($W454,$B$6:$S$3008,16,FALSE),VLOOKUP($X454,$C$6:$S$3008,15,FALSE))</f>
        <v>0</v>
      </c>
      <c r="AM454" s="227">
        <f t="shared" ref="AM454:AM492" si="147">IFERROR(VLOOKUP($W454,$B$6:$S$3008,17,FALSE),VLOOKUP($X454,$C$6:$S$3008,16,FALSE))</f>
        <v>0</v>
      </c>
      <c r="AN454" s="227">
        <f t="shared" ref="AN454:AN492" si="148">IFERROR(VLOOKUP($W454,$B$6:$S$3008,18,FALSE),VLOOKUP($X454,$C$6:$S$3008,17,FALSE))</f>
        <v>0</v>
      </c>
      <c r="AO454" s="261">
        <f t="shared" si="134"/>
        <v>0</v>
      </c>
    </row>
    <row r="455" spans="1:41" s="216" customFormat="1" ht="15.6">
      <c r="A455">
        <f t="shared" ref="A455:A518" si="149">SUM(D455:S455)</f>
        <v>72</v>
      </c>
      <c r="B455" s="191" t="str">
        <f>C455&amp;":"&amp;COUNTIF($C$6:C455,C455)</f>
        <v>72:17</v>
      </c>
      <c r="C455" s="148">
        <f t="shared" ref="C455:C518" si="150">SUM(D455:S455)</f>
        <v>72</v>
      </c>
      <c r="D455" s="262">
        <f>'model (2)'!D455</f>
        <v>0</v>
      </c>
      <c r="E455" s="262">
        <f>'model (2)'!E455</f>
        <v>0</v>
      </c>
      <c r="F455" s="262">
        <f>'model (2)'!F455</f>
        <v>2</v>
      </c>
      <c r="G455" s="262">
        <f>'model (2)'!G455</f>
        <v>0</v>
      </c>
      <c r="H455" s="262">
        <f>'model (2)'!H455</f>
        <v>0</v>
      </c>
      <c r="I455" s="262">
        <f>'model (2)'!I455</f>
        <v>1</v>
      </c>
      <c r="J455" s="262">
        <f>'model (2)'!J455</f>
        <v>2</v>
      </c>
      <c r="K455" s="262">
        <f>'model (2)'!K455</f>
        <v>1</v>
      </c>
      <c r="L455" s="262">
        <f>'model (2)'!L455</f>
        <v>1</v>
      </c>
      <c r="M455" s="262">
        <f>'model (2)'!M455</f>
        <v>2</v>
      </c>
      <c r="N455" s="262">
        <f>'model (2)'!N455</f>
        <v>8</v>
      </c>
      <c r="O455" s="262">
        <f>'model (2)'!O455</f>
        <v>10</v>
      </c>
      <c r="P455" s="262">
        <f>'model (2)'!P455</f>
        <v>12</v>
      </c>
      <c r="Q455" s="262">
        <f>'model (2)'!Q455</f>
        <v>10</v>
      </c>
      <c r="R455" s="262">
        <f>'model (2)'!R455</f>
        <v>12</v>
      </c>
      <c r="S455" s="262">
        <f>'model (2)'!S455</f>
        <v>11</v>
      </c>
      <c r="T455" s="263"/>
      <c r="V455" s="2">
        <v>450</v>
      </c>
      <c r="W455" s="1" t="str">
        <f>X455&amp;":"&amp;COUNTIF($X$6:X455,X455)</f>
        <v>0:213</v>
      </c>
      <c r="X455" s="264">
        <f>Entry!U458</f>
        <v>0</v>
      </c>
      <c r="Y455" s="227">
        <f t="shared" ref="Y455:Y492" si="151">IFERROR(VLOOKUP($W455,$B$6:$S$3008,3,FALSE),VLOOKUP($X455,$C$6:$S$3008,2,FALSE))</f>
        <v>0</v>
      </c>
      <c r="Z455" s="227">
        <f t="shared" si="135"/>
        <v>0</v>
      </c>
      <c r="AA455" s="227">
        <f t="shared" si="136"/>
        <v>0</v>
      </c>
      <c r="AB455" s="227">
        <f t="shared" si="133"/>
        <v>0</v>
      </c>
      <c r="AC455" s="227">
        <f t="shared" si="137"/>
        <v>0</v>
      </c>
      <c r="AD455" s="227">
        <f t="shared" si="138"/>
        <v>0</v>
      </c>
      <c r="AE455" s="227">
        <f t="shared" si="139"/>
        <v>0</v>
      </c>
      <c r="AF455" s="227">
        <f t="shared" si="140"/>
        <v>0</v>
      </c>
      <c r="AG455" s="227">
        <f t="shared" si="141"/>
        <v>0</v>
      </c>
      <c r="AH455" s="227">
        <f t="shared" si="142"/>
        <v>0</v>
      </c>
      <c r="AI455" s="227">
        <f t="shared" si="143"/>
        <v>0</v>
      </c>
      <c r="AJ455" s="227">
        <f t="shared" si="144"/>
        <v>0</v>
      </c>
      <c r="AK455" s="227">
        <f t="shared" si="145"/>
        <v>0</v>
      </c>
      <c r="AL455" s="227">
        <f t="shared" si="146"/>
        <v>0</v>
      </c>
      <c r="AM455" s="227">
        <f t="shared" si="147"/>
        <v>0</v>
      </c>
      <c r="AN455" s="227">
        <f t="shared" si="148"/>
        <v>0</v>
      </c>
      <c r="AO455" s="261">
        <f t="shared" si="134"/>
        <v>0</v>
      </c>
    </row>
    <row r="456" spans="1:41" s="216" customFormat="1" ht="15.6">
      <c r="A456">
        <f t="shared" si="149"/>
        <v>50</v>
      </c>
      <c r="B456" s="191" t="str">
        <f>C456&amp;":"&amp;COUNTIF($C$6:C456,C456)</f>
        <v>50:9</v>
      </c>
      <c r="C456" s="148">
        <f t="shared" si="150"/>
        <v>50</v>
      </c>
      <c r="D456" s="262">
        <f>'model (2)'!D456</f>
        <v>0</v>
      </c>
      <c r="E456" s="262">
        <f>'model (2)'!E456</f>
        <v>2</v>
      </c>
      <c r="F456" s="262">
        <f>'model (2)'!F456</f>
        <v>2</v>
      </c>
      <c r="G456" s="262">
        <f>'model (2)'!G456</f>
        <v>0</v>
      </c>
      <c r="H456" s="262">
        <f>'model (2)'!H456</f>
        <v>2</v>
      </c>
      <c r="I456" s="262">
        <f>'model (2)'!I456</f>
        <v>1</v>
      </c>
      <c r="J456" s="262">
        <f>'model (2)'!J456</f>
        <v>1</v>
      </c>
      <c r="K456" s="262">
        <f>'model (2)'!K456</f>
        <v>1</v>
      </c>
      <c r="L456" s="262">
        <f>'model (2)'!L456</f>
        <v>0</v>
      </c>
      <c r="M456" s="262">
        <f>'model (2)'!M456</f>
        <v>1</v>
      </c>
      <c r="N456" s="262">
        <f>'model (2)'!N456</f>
        <v>7</v>
      </c>
      <c r="O456" s="262">
        <f>'model (2)'!O456</f>
        <v>5</v>
      </c>
      <c r="P456" s="262">
        <f>'model (2)'!P456</f>
        <v>4</v>
      </c>
      <c r="Q456" s="262">
        <f>'model (2)'!Q456</f>
        <v>3</v>
      </c>
      <c r="R456" s="262">
        <f>'model (2)'!R456</f>
        <v>8</v>
      </c>
      <c r="S456" s="262">
        <f>'model (2)'!S456</f>
        <v>13</v>
      </c>
      <c r="T456" s="263"/>
      <c r="V456" s="2">
        <v>451</v>
      </c>
      <c r="W456" s="1" t="str">
        <f>X456&amp;":"&amp;COUNTIF($X$6:X456,X456)</f>
        <v>0:214</v>
      </c>
      <c r="X456" s="264">
        <f>Entry!U459</f>
        <v>0</v>
      </c>
      <c r="Y456" s="227">
        <f t="shared" si="151"/>
        <v>0</v>
      </c>
      <c r="Z456" s="227">
        <f t="shared" si="135"/>
        <v>0</v>
      </c>
      <c r="AA456" s="227">
        <f t="shared" si="136"/>
        <v>0</v>
      </c>
      <c r="AB456" s="227">
        <f t="shared" si="133"/>
        <v>0</v>
      </c>
      <c r="AC456" s="227">
        <f t="shared" si="137"/>
        <v>0</v>
      </c>
      <c r="AD456" s="227">
        <f t="shared" si="138"/>
        <v>0</v>
      </c>
      <c r="AE456" s="227">
        <f t="shared" si="139"/>
        <v>0</v>
      </c>
      <c r="AF456" s="227">
        <f t="shared" si="140"/>
        <v>0</v>
      </c>
      <c r="AG456" s="227">
        <f t="shared" si="141"/>
        <v>0</v>
      </c>
      <c r="AH456" s="227">
        <f t="shared" si="142"/>
        <v>0</v>
      </c>
      <c r="AI456" s="227">
        <f t="shared" si="143"/>
        <v>0</v>
      </c>
      <c r="AJ456" s="227">
        <f t="shared" si="144"/>
        <v>0</v>
      </c>
      <c r="AK456" s="227">
        <f t="shared" si="145"/>
        <v>0</v>
      </c>
      <c r="AL456" s="227">
        <f t="shared" si="146"/>
        <v>0</v>
      </c>
      <c r="AM456" s="227">
        <f t="shared" si="147"/>
        <v>0</v>
      </c>
      <c r="AN456" s="227">
        <f t="shared" si="148"/>
        <v>0</v>
      </c>
      <c r="AO456" s="261">
        <f t="shared" si="134"/>
        <v>0</v>
      </c>
    </row>
    <row r="457" spans="1:41" s="216" customFormat="1" ht="15.6">
      <c r="A457">
        <f t="shared" si="149"/>
        <v>65</v>
      </c>
      <c r="B457" s="191" t="str">
        <f>C457&amp;":"&amp;COUNTIF($C$6:C457,C457)</f>
        <v>65:13</v>
      </c>
      <c r="C457" s="148">
        <f t="shared" si="150"/>
        <v>65</v>
      </c>
      <c r="D457" s="262">
        <f>'model (2)'!D457</f>
        <v>1</v>
      </c>
      <c r="E457" s="262">
        <f>'model (2)'!E457</f>
        <v>2</v>
      </c>
      <c r="F457" s="262">
        <f>'model (2)'!F457</f>
        <v>0</v>
      </c>
      <c r="G457" s="262">
        <f>'model (2)'!G457</f>
        <v>2</v>
      </c>
      <c r="H457" s="262">
        <f>'model (2)'!H457</f>
        <v>0</v>
      </c>
      <c r="I457" s="262">
        <f>'model (2)'!I457</f>
        <v>0</v>
      </c>
      <c r="J457" s="262">
        <f>'model (2)'!J457</f>
        <v>1</v>
      </c>
      <c r="K457" s="262">
        <f>'model (2)'!K457</f>
        <v>0</v>
      </c>
      <c r="L457" s="262">
        <f>'model (2)'!L457</f>
        <v>0</v>
      </c>
      <c r="M457" s="262">
        <f>'model (2)'!M457</f>
        <v>2</v>
      </c>
      <c r="N457" s="262">
        <f>'model (2)'!N457</f>
        <v>9</v>
      </c>
      <c r="O457" s="262">
        <f>'model (2)'!O457</f>
        <v>14</v>
      </c>
      <c r="P457" s="262">
        <f>'model (2)'!P457</f>
        <v>14</v>
      </c>
      <c r="Q457" s="262">
        <f>'model (2)'!Q457</f>
        <v>0</v>
      </c>
      <c r="R457" s="262">
        <f>'model (2)'!R457</f>
        <v>12</v>
      </c>
      <c r="S457" s="262">
        <f>'model (2)'!S457</f>
        <v>8</v>
      </c>
      <c r="T457" s="263"/>
      <c r="V457" s="2">
        <v>452</v>
      </c>
      <c r="W457" s="1" t="str">
        <f>X457&amp;":"&amp;COUNTIF($X$6:X457,X457)</f>
        <v>0:215</v>
      </c>
      <c r="X457" s="264">
        <f>Entry!U460</f>
        <v>0</v>
      </c>
      <c r="Y457" s="227">
        <f t="shared" si="151"/>
        <v>0</v>
      </c>
      <c r="Z457" s="227">
        <f t="shared" si="135"/>
        <v>0</v>
      </c>
      <c r="AA457" s="227">
        <f t="shared" si="136"/>
        <v>0</v>
      </c>
      <c r="AB457" s="227">
        <f t="shared" si="133"/>
        <v>0</v>
      </c>
      <c r="AC457" s="227">
        <f t="shared" si="137"/>
        <v>0</v>
      </c>
      <c r="AD457" s="227">
        <f t="shared" si="138"/>
        <v>0</v>
      </c>
      <c r="AE457" s="227">
        <f t="shared" si="139"/>
        <v>0</v>
      </c>
      <c r="AF457" s="227">
        <f t="shared" si="140"/>
        <v>0</v>
      </c>
      <c r="AG457" s="227">
        <f t="shared" si="141"/>
        <v>0</v>
      </c>
      <c r="AH457" s="227">
        <f t="shared" si="142"/>
        <v>0</v>
      </c>
      <c r="AI457" s="227">
        <f t="shared" si="143"/>
        <v>0</v>
      </c>
      <c r="AJ457" s="227">
        <f t="shared" si="144"/>
        <v>0</v>
      </c>
      <c r="AK457" s="227">
        <f t="shared" si="145"/>
        <v>0</v>
      </c>
      <c r="AL457" s="227">
        <f t="shared" si="146"/>
        <v>0</v>
      </c>
      <c r="AM457" s="227">
        <f t="shared" si="147"/>
        <v>0</v>
      </c>
      <c r="AN457" s="227">
        <f t="shared" si="148"/>
        <v>0</v>
      </c>
      <c r="AO457" s="261">
        <f t="shared" si="134"/>
        <v>0</v>
      </c>
    </row>
    <row r="458" spans="1:41" s="216" customFormat="1" ht="15.6">
      <c r="A458">
        <f t="shared" si="149"/>
        <v>81</v>
      </c>
      <c r="B458" s="191" t="str">
        <f>C458&amp;":"&amp;COUNTIF($C$6:C458,C458)</f>
        <v>81:8</v>
      </c>
      <c r="C458" s="148">
        <f t="shared" si="150"/>
        <v>81</v>
      </c>
      <c r="D458" s="262">
        <f>'model (2)'!D458</f>
        <v>1</v>
      </c>
      <c r="E458" s="262">
        <f>'model (2)'!E458</f>
        <v>2</v>
      </c>
      <c r="F458" s="262">
        <f>'model (2)'!F458</f>
        <v>1</v>
      </c>
      <c r="G458" s="262">
        <f>'model (2)'!G458</f>
        <v>1</v>
      </c>
      <c r="H458" s="262">
        <f>'model (2)'!H458</f>
        <v>2</v>
      </c>
      <c r="I458" s="262">
        <f>'model (2)'!I458</f>
        <v>1</v>
      </c>
      <c r="J458" s="262">
        <f>'model (2)'!J458</f>
        <v>1</v>
      </c>
      <c r="K458" s="262">
        <f>'model (2)'!K458</f>
        <v>2</v>
      </c>
      <c r="L458" s="262">
        <f>'model (2)'!L458</f>
        <v>2</v>
      </c>
      <c r="M458" s="262">
        <f>'model (2)'!M458</f>
        <v>2</v>
      </c>
      <c r="N458" s="262">
        <f>'model (2)'!N458</f>
        <v>8</v>
      </c>
      <c r="O458" s="262">
        <f>'model (2)'!O458</f>
        <v>11</v>
      </c>
      <c r="P458" s="262">
        <f>'model (2)'!P458</f>
        <v>12</v>
      </c>
      <c r="Q458" s="262">
        <f>'model (2)'!Q458</f>
        <v>10</v>
      </c>
      <c r="R458" s="262">
        <f>'model (2)'!R458</f>
        <v>12</v>
      </c>
      <c r="S458" s="262">
        <f>'model (2)'!S458</f>
        <v>13</v>
      </c>
      <c r="T458" s="263"/>
      <c r="V458" s="2">
        <v>453</v>
      </c>
      <c r="W458" s="1"/>
      <c r="X458" s="264">
        <f>Entry!U461</f>
        <v>0</v>
      </c>
      <c r="Y458" s="227">
        <f t="shared" si="151"/>
        <v>0</v>
      </c>
      <c r="Z458" s="227">
        <f t="shared" si="135"/>
        <v>0</v>
      </c>
      <c r="AA458" s="227">
        <f t="shared" si="136"/>
        <v>0</v>
      </c>
      <c r="AB458" s="227">
        <f t="shared" si="133"/>
        <v>0</v>
      </c>
      <c r="AC458" s="227">
        <f t="shared" si="137"/>
        <v>0</v>
      </c>
      <c r="AD458" s="227">
        <f t="shared" si="138"/>
        <v>0</v>
      </c>
      <c r="AE458" s="227">
        <f t="shared" si="139"/>
        <v>0</v>
      </c>
      <c r="AF458" s="227">
        <f t="shared" si="140"/>
        <v>0</v>
      </c>
      <c r="AG458" s="227">
        <f t="shared" si="141"/>
        <v>0</v>
      </c>
      <c r="AH458" s="227">
        <f t="shared" si="142"/>
        <v>0</v>
      </c>
      <c r="AI458" s="227">
        <f t="shared" si="143"/>
        <v>0</v>
      </c>
      <c r="AJ458" s="227">
        <f t="shared" si="144"/>
        <v>0</v>
      </c>
      <c r="AK458" s="227">
        <f t="shared" si="145"/>
        <v>0</v>
      </c>
      <c r="AL458" s="227">
        <f t="shared" si="146"/>
        <v>0</v>
      </c>
      <c r="AM458" s="227">
        <f t="shared" si="147"/>
        <v>0</v>
      </c>
      <c r="AN458" s="227">
        <f t="shared" si="148"/>
        <v>0</v>
      </c>
      <c r="AO458" s="261">
        <f t="shared" si="134"/>
        <v>0</v>
      </c>
    </row>
    <row r="459" spans="1:41" s="216" customFormat="1" ht="15.6">
      <c r="A459">
        <f t="shared" si="149"/>
        <v>78</v>
      </c>
      <c r="B459" s="191" t="str">
        <f>C459&amp;":"&amp;COUNTIF($C$6:C459,C459)</f>
        <v>78:15</v>
      </c>
      <c r="C459" s="148">
        <f t="shared" si="150"/>
        <v>78</v>
      </c>
      <c r="D459" s="262">
        <f>'model (2)'!D459</f>
        <v>0</v>
      </c>
      <c r="E459" s="262">
        <f>'model (2)'!E459</f>
        <v>1</v>
      </c>
      <c r="F459" s="262">
        <f>'model (2)'!F459</f>
        <v>1</v>
      </c>
      <c r="G459" s="262">
        <f>'model (2)'!G459</f>
        <v>1</v>
      </c>
      <c r="H459" s="262">
        <f>'model (2)'!H459</f>
        <v>0</v>
      </c>
      <c r="I459" s="262">
        <f>'model (2)'!I459</f>
        <v>1</v>
      </c>
      <c r="J459" s="262">
        <f>'model (2)'!J459</f>
        <v>1</v>
      </c>
      <c r="K459" s="262">
        <f>'model (2)'!K459</f>
        <v>2</v>
      </c>
      <c r="L459" s="262">
        <f>'model (2)'!L459</f>
        <v>2</v>
      </c>
      <c r="M459" s="262">
        <f>'model (2)'!M459</f>
        <v>2</v>
      </c>
      <c r="N459" s="262">
        <f>'model (2)'!N459</f>
        <v>7</v>
      </c>
      <c r="O459" s="262">
        <f>'model (2)'!O459</f>
        <v>11</v>
      </c>
      <c r="P459" s="262">
        <f>'model (2)'!P459</f>
        <v>12</v>
      </c>
      <c r="Q459" s="262">
        <f>'model (2)'!Q459</f>
        <v>11</v>
      </c>
      <c r="R459" s="262">
        <f>'model (2)'!R459</f>
        <v>14</v>
      </c>
      <c r="S459" s="262">
        <f>'model (2)'!S459</f>
        <v>12</v>
      </c>
      <c r="T459" s="263"/>
      <c r="V459" s="2">
        <v>454</v>
      </c>
      <c r="W459" s="1" t="str">
        <f>X459&amp;":"&amp;COUNTIF($X$6:X459,X459)</f>
        <v>0:217</v>
      </c>
      <c r="X459" s="264">
        <f>Entry!U462</f>
        <v>0</v>
      </c>
      <c r="Y459" s="227">
        <f t="shared" si="151"/>
        <v>0</v>
      </c>
      <c r="Z459" s="227">
        <f t="shared" si="135"/>
        <v>0</v>
      </c>
      <c r="AA459" s="227">
        <f t="shared" si="136"/>
        <v>0</v>
      </c>
      <c r="AB459" s="227">
        <f t="shared" si="133"/>
        <v>0</v>
      </c>
      <c r="AC459" s="227">
        <f t="shared" si="137"/>
        <v>0</v>
      </c>
      <c r="AD459" s="227">
        <f t="shared" si="138"/>
        <v>0</v>
      </c>
      <c r="AE459" s="227">
        <f t="shared" si="139"/>
        <v>0</v>
      </c>
      <c r="AF459" s="227">
        <f t="shared" si="140"/>
        <v>0</v>
      </c>
      <c r="AG459" s="227">
        <f t="shared" si="141"/>
        <v>0</v>
      </c>
      <c r="AH459" s="227">
        <f t="shared" si="142"/>
        <v>0</v>
      </c>
      <c r="AI459" s="227">
        <f t="shared" si="143"/>
        <v>0</v>
      </c>
      <c r="AJ459" s="227">
        <f t="shared" si="144"/>
        <v>0</v>
      </c>
      <c r="AK459" s="227">
        <f t="shared" si="145"/>
        <v>0</v>
      </c>
      <c r="AL459" s="227">
        <f t="shared" si="146"/>
        <v>0</v>
      </c>
      <c r="AM459" s="227">
        <f t="shared" si="147"/>
        <v>0</v>
      </c>
      <c r="AN459" s="227">
        <f t="shared" si="148"/>
        <v>0</v>
      </c>
      <c r="AO459" s="261">
        <f t="shared" si="134"/>
        <v>0</v>
      </c>
    </row>
    <row r="460" spans="1:41" s="216" customFormat="1" ht="15.6">
      <c r="A460">
        <f t="shared" si="149"/>
        <v>84</v>
      </c>
      <c r="B460" s="191" t="str">
        <f>C460&amp;":"&amp;COUNTIF($C$6:C460,C460)</f>
        <v>84:5</v>
      </c>
      <c r="C460" s="148">
        <f t="shared" si="150"/>
        <v>84</v>
      </c>
      <c r="D460" s="262">
        <f>'model (2)'!D460</f>
        <v>0</v>
      </c>
      <c r="E460" s="262">
        <f>'model (2)'!E460</f>
        <v>1</v>
      </c>
      <c r="F460" s="262">
        <f>'model (2)'!F460</f>
        <v>1</v>
      </c>
      <c r="G460" s="262">
        <f>'model (2)'!G460</f>
        <v>1</v>
      </c>
      <c r="H460" s="262">
        <f>'model (2)'!H460</f>
        <v>0</v>
      </c>
      <c r="I460" s="262">
        <f>'model (2)'!I460</f>
        <v>1</v>
      </c>
      <c r="J460" s="262">
        <f>'model (2)'!J460</f>
        <v>2</v>
      </c>
      <c r="K460" s="262">
        <f>'model (2)'!K460</f>
        <v>2</v>
      </c>
      <c r="L460" s="262">
        <f>'model (2)'!L460</f>
        <v>1</v>
      </c>
      <c r="M460" s="262">
        <f>'model (2)'!M460</f>
        <v>2</v>
      </c>
      <c r="N460" s="262">
        <f>'model (2)'!N460</f>
        <v>7</v>
      </c>
      <c r="O460" s="262">
        <f>'model (2)'!O460</f>
        <v>14</v>
      </c>
      <c r="P460" s="262">
        <f>'model (2)'!P460</f>
        <v>12</v>
      </c>
      <c r="Q460" s="262">
        <f>'model (2)'!Q460</f>
        <v>13</v>
      </c>
      <c r="R460" s="262">
        <f>'model (2)'!R460</f>
        <v>14</v>
      </c>
      <c r="S460" s="262">
        <f>'model (2)'!S460</f>
        <v>13</v>
      </c>
      <c r="T460" s="263"/>
      <c r="V460" s="2">
        <v>455</v>
      </c>
      <c r="W460" s="1" t="str">
        <f>X460&amp;":"&amp;COUNTIF($X$6:X460,X460)</f>
        <v>0:218</v>
      </c>
      <c r="X460" s="264">
        <f>Entry!U463</f>
        <v>0</v>
      </c>
      <c r="Y460" s="227">
        <f t="shared" si="151"/>
        <v>0</v>
      </c>
      <c r="Z460" s="227">
        <f t="shared" si="135"/>
        <v>0</v>
      </c>
      <c r="AA460" s="227">
        <f t="shared" si="136"/>
        <v>0</v>
      </c>
      <c r="AB460" s="227">
        <f t="shared" si="133"/>
        <v>0</v>
      </c>
      <c r="AC460" s="227">
        <f t="shared" si="137"/>
        <v>0</v>
      </c>
      <c r="AD460" s="227">
        <f t="shared" si="138"/>
        <v>0</v>
      </c>
      <c r="AE460" s="227">
        <f t="shared" si="139"/>
        <v>0</v>
      </c>
      <c r="AF460" s="227">
        <f t="shared" si="140"/>
        <v>0</v>
      </c>
      <c r="AG460" s="227">
        <f t="shared" si="141"/>
        <v>0</v>
      </c>
      <c r="AH460" s="227">
        <f t="shared" si="142"/>
        <v>0</v>
      </c>
      <c r="AI460" s="227">
        <f t="shared" si="143"/>
        <v>0</v>
      </c>
      <c r="AJ460" s="227">
        <f t="shared" si="144"/>
        <v>0</v>
      </c>
      <c r="AK460" s="227">
        <f t="shared" si="145"/>
        <v>0</v>
      </c>
      <c r="AL460" s="227">
        <f t="shared" si="146"/>
        <v>0</v>
      </c>
      <c r="AM460" s="227">
        <f t="shared" si="147"/>
        <v>0</v>
      </c>
      <c r="AN460" s="227">
        <f t="shared" si="148"/>
        <v>0</v>
      </c>
      <c r="AO460" s="261">
        <f t="shared" si="134"/>
        <v>0</v>
      </c>
    </row>
    <row r="461" spans="1:41" s="216" customFormat="1" ht="15.6">
      <c r="A461">
        <f t="shared" si="149"/>
        <v>57</v>
      </c>
      <c r="B461" s="191" t="str">
        <f>C461&amp;":"&amp;COUNTIF($C$6:C461,C461)</f>
        <v>57:16</v>
      </c>
      <c r="C461" s="148">
        <f t="shared" si="150"/>
        <v>57</v>
      </c>
      <c r="D461" s="262">
        <f>'model (2)'!D461</f>
        <v>1</v>
      </c>
      <c r="E461" s="262">
        <f>'model (2)'!E461</f>
        <v>0</v>
      </c>
      <c r="F461" s="262">
        <f>'model (2)'!F461</f>
        <v>0</v>
      </c>
      <c r="G461" s="262">
        <f>'model (2)'!G461</f>
        <v>2</v>
      </c>
      <c r="H461" s="262">
        <f>'model (2)'!H461</f>
        <v>1</v>
      </c>
      <c r="I461" s="262">
        <f>'model (2)'!I461</f>
        <v>0</v>
      </c>
      <c r="J461" s="262">
        <f>'model (2)'!J461</f>
        <v>0</v>
      </c>
      <c r="K461" s="262">
        <f>'model (2)'!K461</f>
        <v>1</v>
      </c>
      <c r="L461" s="262">
        <f>'model (2)'!L461</f>
        <v>1</v>
      </c>
      <c r="M461" s="262">
        <f>'model (2)'!M461</f>
        <v>1</v>
      </c>
      <c r="N461" s="262">
        <f>'model (2)'!N461</f>
        <v>7</v>
      </c>
      <c r="O461" s="262">
        <f>'model (2)'!O461</f>
        <v>10</v>
      </c>
      <c r="P461" s="262">
        <f>'model (2)'!P461</f>
        <v>13</v>
      </c>
      <c r="Q461" s="262">
        <f>'model (2)'!Q461</f>
        <v>8</v>
      </c>
      <c r="R461" s="262">
        <f>'model (2)'!R461</f>
        <v>8</v>
      </c>
      <c r="S461" s="262">
        <f>'model (2)'!S461</f>
        <v>4</v>
      </c>
      <c r="T461" s="263"/>
      <c r="V461" s="2">
        <v>456</v>
      </c>
      <c r="W461" s="1" t="str">
        <f>X461&amp;":"&amp;COUNTIF($X$6:X461,X461)</f>
        <v>0:219</v>
      </c>
      <c r="X461" s="264">
        <f>Entry!U464</f>
        <v>0</v>
      </c>
      <c r="Y461" s="227">
        <f t="shared" si="151"/>
        <v>0</v>
      </c>
      <c r="Z461" s="227">
        <f t="shared" si="135"/>
        <v>0</v>
      </c>
      <c r="AA461" s="227">
        <f t="shared" si="136"/>
        <v>0</v>
      </c>
      <c r="AB461" s="227">
        <f t="shared" si="133"/>
        <v>0</v>
      </c>
      <c r="AC461" s="227">
        <f t="shared" si="137"/>
        <v>0</v>
      </c>
      <c r="AD461" s="227">
        <f t="shared" si="138"/>
        <v>0</v>
      </c>
      <c r="AE461" s="227">
        <f t="shared" si="139"/>
        <v>0</v>
      </c>
      <c r="AF461" s="227">
        <f t="shared" si="140"/>
        <v>0</v>
      </c>
      <c r="AG461" s="227">
        <f t="shared" si="141"/>
        <v>0</v>
      </c>
      <c r="AH461" s="227">
        <f t="shared" si="142"/>
        <v>0</v>
      </c>
      <c r="AI461" s="227">
        <f t="shared" si="143"/>
        <v>0</v>
      </c>
      <c r="AJ461" s="227">
        <f t="shared" si="144"/>
        <v>0</v>
      </c>
      <c r="AK461" s="227">
        <f t="shared" si="145"/>
        <v>0</v>
      </c>
      <c r="AL461" s="227">
        <f t="shared" si="146"/>
        <v>0</v>
      </c>
      <c r="AM461" s="227">
        <f t="shared" si="147"/>
        <v>0</v>
      </c>
      <c r="AN461" s="227">
        <f t="shared" si="148"/>
        <v>0</v>
      </c>
      <c r="AO461" s="261">
        <f t="shared" si="134"/>
        <v>0</v>
      </c>
    </row>
    <row r="462" spans="1:41" s="216" customFormat="1" ht="15.6">
      <c r="A462">
        <f t="shared" si="149"/>
        <v>39</v>
      </c>
      <c r="B462" s="191" t="str">
        <f>C462&amp;":"&amp;COUNTIF($C$6:C462,C462)</f>
        <v>39:2</v>
      </c>
      <c r="C462" s="148">
        <f t="shared" si="150"/>
        <v>39</v>
      </c>
      <c r="D462" s="262">
        <f>'model (2)'!D462</f>
        <v>2</v>
      </c>
      <c r="E462" s="262">
        <f>'model (2)'!E462</f>
        <v>2</v>
      </c>
      <c r="F462" s="262">
        <f>'model (2)'!F462</f>
        <v>1</v>
      </c>
      <c r="G462" s="262">
        <f>'model (2)'!G462</f>
        <v>2</v>
      </c>
      <c r="H462" s="262">
        <f>'model (2)'!H462</f>
        <v>1</v>
      </c>
      <c r="I462" s="262">
        <f>'model (2)'!I462</f>
        <v>0</v>
      </c>
      <c r="J462" s="262">
        <f>'model (2)'!J462</f>
        <v>2</v>
      </c>
      <c r="K462" s="262">
        <f>'model (2)'!K462</f>
        <v>0</v>
      </c>
      <c r="L462" s="262">
        <f>'model (2)'!L462</f>
        <v>0</v>
      </c>
      <c r="M462" s="262">
        <f>'model (2)'!M462</f>
        <v>2</v>
      </c>
      <c r="N462" s="262">
        <f>'model (2)'!N462</f>
        <v>10</v>
      </c>
      <c r="O462" s="262">
        <f>'model (2)'!O462</f>
        <v>6</v>
      </c>
      <c r="P462" s="262">
        <f>'model (2)'!P462</f>
        <v>0</v>
      </c>
      <c r="Q462" s="262">
        <f>'model (2)'!Q462</f>
        <v>2</v>
      </c>
      <c r="R462" s="262">
        <f>'model (2)'!R462</f>
        <v>0</v>
      </c>
      <c r="S462" s="262">
        <f>'model (2)'!S462</f>
        <v>9</v>
      </c>
      <c r="T462" s="263"/>
      <c r="V462" s="2">
        <v>457</v>
      </c>
      <c r="W462" s="1" t="str">
        <f>X462&amp;":"&amp;COUNTIF($X$6:X462,X462)</f>
        <v>0:220</v>
      </c>
      <c r="X462" s="264">
        <f>Entry!U465</f>
        <v>0</v>
      </c>
      <c r="Y462" s="227">
        <f t="shared" si="151"/>
        <v>0</v>
      </c>
      <c r="Z462" s="227">
        <f t="shared" si="135"/>
        <v>0</v>
      </c>
      <c r="AA462" s="227">
        <f t="shared" si="136"/>
        <v>0</v>
      </c>
      <c r="AB462" s="227">
        <f t="shared" si="133"/>
        <v>0</v>
      </c>
      <c r="AC462" s="227">
        <f t="shared" si="137"/>
        <v>0</v>
      </c>
      <c r="AD462" s="227">
        <f t="shared" si="138"/>
        <v>0</v>
      </c>
      <c r="AE462" s="227">
        <f t="shared" si="139"/>
        <v>0</v>
      </c>
      <c r="AF462" s="227">
        <f t="shared" si="140"/>
        <v>0</v>
      </c>
      <c r="AG462" s="227">
        <f t="shared" si="141"/>
        <v>0</v>
      </c>
      <c r="AH462" s="227">
        <f t="shared" si="142"/>
        <v>0</v>
      </c>
      <c r="AI462" s="227">
        <f t="shared" si="143"/>
        <v>0</v>
      </c>
      <c r="AJ462" s="227">
        <f t="shared" si="144"/>
        <v>0</v>
      </c>
      <c r="AK462" s="227">
        <f t="shared" si="145"/>
        <v>0</v>
      </c>
      <c r="AL462" s="227">
        <f t="shared" si="146"/>
        <v>0</v>
      </c>
      <c r="AM462" s="227">
        <f t="shared" si="147"/>
        <v>0</v>
      </c>
      <c r="AN462" s="227">
        <f t="shared" si="148"/>
        <v>0</v>
      </c>
      <c r="AO462" s="261">
        <f t="shared" si="134"/>
        <v>0</v>
      </c>
    </row>
    <row r="463" spans="1:41" s="216" customFormat="1" ht="15.6">
      <c r="A463">
        <f t="shared" si="149"/>
        <v>80</v>
      </c>
      <c r="B463" s="191" t="str">
        <f>C463&amp;":"&amp;COUNTIF($C$6:C463,C463)</f>
        <v>80:10</v>
      </c>
      <c r="C463" s="148">
        <f t="shared" si="150"/>
        <v>80</v>
      </c>
      <c r="D463" s="262">
        <f>'model (2)'!D463</f>
        <v>2</v>
      </c>
      <c r="E463" s="262">
        <f>'model (2)'!E463</f>
        <v>1</v>
      </c>
      <c r="F463" s="262">
        <f>'model (2)'!F463</f>
        <v>2</v>
      </c>
      <c r="G463" s="262">
        <f>'model (2)'!G463</f>
        <v>1</v>
      </c>
      <c r="H463" s="262">
        <f>'model (2)'!H463</f>
        <v>1</v>
      </c>
      <c r="I463" s="262">
        <f>'model (2)'!I463</f>
        <v>1</v>
      </c>
      <c r="J463" s="262">
        <f>'model (2)'!J463</f>
        <v>1</v>
      </c>
      <c r="K463" s="262">
        <f>'model (2)'!K463</f>
        <v>1</v>
      </c>
      <c r="L463" s="262">
        <f>'model (2)'!L463</f>
        <v>2</v>
      </c>
      <c r="M463" s="262">
        <f>'model (2)'!M463</f>
        <v>2</v>
      </c>
      <c r="N463" s="262">
        <f>'model (2)'!N463</f>
        <v>8</v>
      </c>
      <c r="O463" s="262">
        <f>'model (2)'!O463</f>
        <v>14</v>
      </c>
      <c r="P463" s="262">
        <f>'model (2)'!P463</f>
        <v>10</v>
      </c>
      <c r="Q463" s="262">
        <f>'model (2)'!Q463</f>
        <v>10</v>
      </c>
      <c r="R463" s="262">
        <f>'model (2)'!R463</f>
        <v>14</v>
      </c>
      <c r="S463" s="262">
        <f>'model (2)'!S463</f>
        <v>10</v>
      </c>
      <c r="T463" s="263"/>
      <c r="V463" s="2">
        <v>458</v>
      </c>
      <c r="W463" s="1" t="str">
        <f>X463&amp;":"&amp;COUNTIF($X$6:X463,X463)</f>
        <v>0:221</v>
      </c>
      <c r="X463" s="264">
        <f>Entry!U466</f>
        <v>0</v>
      </c>
      <c r="Y463" s="227">
        <f t="shared" si="151"/>
        <v>0</v>
      </c>
      <c r="Z463" s="227">
        <f t="shared" si="135"/>
        <v>0</v>
      </c>
      <c r="AA463" s="227">
        <f t="shared" si="136"/>
        <v>0</v>
      </c>
      <c r="AB463" s="227">
        <f t="shared" si="133"/>
        <v>0</v>
      </c>
      <c r="AC463" s="227">
        <f t="shared" si="137"/>
        <v>0</v>
      </c>
      <c r="AD463" s="227">
        <f t="shared" si="138"/>
        <v>0</v>
      </c>
      <c r="AE463" s="227">
        <f t="shared" si="139"/>
        <v>0</v>
      </c>
      <c r="AF463" s="227">
        <f t="shared" si="140"/>
        <v>0</v>
      </c>
      <c r="AG463" s="227">
        <f t="shared" si="141"/>
        <v>0</v>
      </c>
      <c r="AH463" s="227">
        <f t="shared" si="142"/>
        <v>0</v>
      </c>
      <c r="AI463" s="227">
        <f t="shared" si="143"/>
        <v>0</v>
      </c>
      <c r="AJ463" s="227">
        <f t="shared" si="144"/>
        <v>0</v>
      </c>
      <c r="AK463" s="227">
        <f t="shared" si="145"/>
        <v>0</v>
      </c>
      <c r="AL463" s="227">
        <f t="shared" si="146"/>
        <v>0</v>
      </c>
      <c r="AM463" s="227">
        <f t="shared" si="147"/>
        <v>0</v>
      </c>
      <c r="AN463" s="227">
        <f t="shared" si="148"/>
        <v>0</v>
      </c>
      <c r="AO463" s="261">
        <f t="shared" si="134"/>
        <v>0</v>
      </c>
    </row>
    <row r="464" spans="1:41" s="216" customFormat="1" ht="15.6">
      <c r="A464">
        <f t="shared" si="149"/>
        <v>78</v>
      </c>
      <c r="B464" s="191" t="str">
        <f>C464&amp;":"&amp;COUNTIF($C$6:C464,C464)</f>
        <v>78:16</v>
      </c>
      <c r="C464" s="148">
        <f t="shared" si="150"/>
        <v>78</v>
      </c>
      <c r="D464" s="262">
        <f>'model (2)'!D464</f>
        <v>0</v>
      </c>
      <c r="E464" s="262">
        <f>'model (2)'!E464</f>
        <v>0</v>
      </c>
      <c r="F464" s="262">
        <f>'model (2)'!F464</f>
        <v>1</v>
      </c>
      <c r="G464" s="262">
        <f>'model (2)'!G464</f>
        <v>1</v>
      </c>
      <c r="H464" s="262">
        <f>'model (2)'!H464</f>
        <v>1</v>
      </c>
      <c r="I464" s="262">
        <f>'model (2)'!I464</f>
        <v>0</v>
      </c>
      <c r="J464" s="262">
        <f>'model (2)'!J464</f>
        <v>2</v>
      </c>
      <c r="K464" s="262">
        <f>'model (2)'!K464</f>
        <v>1</v>
      </c>
      <c r="L464" s="262">
        <f>'model (2)'!L464</f>
        <v>1</v>
      </c>
      <c r="M464" s="262">
        <f>'model (2)'!M464</f>
        <v>2</v>
      </c>
      <c r="N464" s="262">
        <f>'model (2)'!N464</f>
        <v>8</v>
      </c>
      <c r="O464" s="262">
        <f>'model (2)'!O464</f>
        <v>12</v>
      </c>
      <c r="P464" s="262">
        <f>'model (2)'!P464</f>
        <v>10</v>
      </c>
      <c r="Q464" s="262">
        <f>'model (2)'!Q464</f>
        <v>13</v>
      </c>
      <c r="R464" s="262">
        <f>'model (2)'!R464</f>
        <v>14</v>
      </c>
      <c r="S464" s="262">
        <f>'model (2)'!S464</f>
        <v>12</v>
      </c>
      <c r="T464" s="263"/>
      <c r="V464" s="2">
        <v>459</v>
      </c>
      <c r="W464" s="1" t="str">
        <f>X464&amp;":"&amp;COUNTIF($X$6:X464,X464)</f>
        <v>0:222</v>
      </c>
      <c r="X464" s="264">
        <f>Entry!U467</f>
        <v>0</v>
      </c>
      <c r="Y464" s="227">
        <f t="shared" si="151"/>
        <v>0</v>
      </c>
      <c r="Z464" s="227">
        <f t="shared" si="135"/>
        <v>0</v>
      </c>
      <c r="AA464" s="227">
        <f t="shared" si="136"/>
        <v>0</v>
      </c>
      <c r="AB464" s="227">
        <f t="shared" ref="AB464:AB492" si="152">IFERROR(VLOOKUP($W464,$B$6:$S$3008,6,FALSE),VLOOKUP(X464,$C$6:$S$3008,5,FALSE))</f>
        <v>0</v>
      </c>
      <c r="AC464" s="227">
        <f t="shared" si="137"/>
        <v>0</v>
      </c>
      <c r="AD464" s="227">
        <f t="shared" si="138"/>
        <v>0</v>
      </c>
      <c r="AE464" s="227">
        <f t="shared" si="139"/>
        <v>0</v>
      </c>
      <c r="AF464" s="227">
        <f t="shared" si="140"/>
        <v>0</v>
      </c>
      <c r="AG464" s="227">
        <f t="shared" si="141"/>
        <v>0</v>
      </c>
      <c r="AH464" s="227">
        <f t="shared" si="142"/>
        <v>0</v>
      </c>
      <c r="AI464" s="227">
        <f t="shared" si="143"/>
        <v>0</v>
      </c>
      <c r="AJ464" s="227">
        <f t="shared" si="144"/>
        <v>0</v>
      </c>
      <c r="AK464" s="227">
        <f t="shared" si="145"/>
        <v>0</v>
      </c>
      <c r="AL464" s="227">
        <f t="shared" si="146"/>
        <v>0</v>
      </c>
      <c r="AM464" s="227">
        <f t="shared" si="147"/>
        <v>0</v>
      </c>
      <c r="AN464" s="227">
        <f t="shared" si="148"/>
        <v>0</v>
      </c>
      <c r="AO464" s="261">
        <f t="shared" ref="AO464:AO492" si="153">SUM(Y464:AN464)</f>
        <v>0</v>
      </c>
    </row>
    <row r="465" spans="1:41" s="216" customFormat="1" ht="15.6">
      <c r="A465">
        <f t="shared" si="149"/>
        <v>81</v>
      </c>
      <c r="B465" s="191" t="str">
        <f>C465&amp;":"&amp;COUNTIF($C$6:C465,C465)</f>
        <v>81:9</v>
      </c>
      <c r="C465" s="148">
        <f t="shared" si="150"/>
        <v>81</v>
      </c>
      <c r="D465" s="262">
        <f>'model (2)'!D465</f>
        <v>1</v>
      </c>
      <c r="E465" s="262">
        <f>'model (2)'!E465</f>
        <v>1</v>
      </c>
      <c r="F465" s="262">
        <f>'model (2)'!F465</f>
        <v>2</v>
      </c>
      <c r="G465" s="262">
        <f>'model (2)'!G465</f>
        <v>0</v>
      </c>
      <c r="H465" s="262">
        <f>'model (2)'!H465</f>
        <v>0</v>
      </c>
      <c r="I465" s="262">
        <f>'model (2)'!I465</f>
        <v>1</v>
      </c>
      <c r="J465" s="262">
        <f>'model (2)'!J465</f>
        <v>2</v>
      </c>
      <c r="K465" s="262">
        <f>'model (2)'!K465</f>
        <v>1</v>
      </c>
      <c r="L465" s="262">
        <f>'model (2)'!L465</f>
        <v>2</v>
      </c>
      <c r="M465" s="262">
        <f>'model (2)'!M465</f>
        <v>2</v>
      </c>
      <c r="N465" s="262">
        <f>'model (2)'!N465</f>
        <v>8</v>
      </c>
      <c r="O465" s="262">
        <f>'model (2)'!O465</f>
        <v>12</v>
      </c>
      <c r="P465" s="262">
        <f>'model (2)'!P465</f>
        <v>14</v>
      </c>
      <c r="Q465" s="262">
        <f>'model (2)'!Q465</f>
        <v>11</v>
      </c>
      <c r="R465" s="262">
        <f>'model (2)'!R465</f>
        <v>11</v>
      </c>
      <c r="S465" s="262">
        <f>'model (2)'!S465</f>
        <v>13</v>
      </c>
      <c r="T465" s="263"/>
      <c r="V465" s="2">
        <v>460</v>
      </c>
      <c r="W465" s="1" t="str">
        <f>X465&amp;":"&amp;COUNTIF($X$6:X465,X465)</f>
        <v>0:223</v>
      </c>
      <c r="X465" s="264">
        <f>Entry!U468</f>
        <v>0</v>
      </c>
      <c r="Y465" s="227">
        <f t="shared" si="151"/>
        <v>0</v>
      </c>
      <c r="Z465" s="227">
        <f t="shared" si="135"/>
        <v>0</v>
      </c>
      <c r="AA465" s="227">
        <f t="shared" si="136"/>
        <v>0</v>
      </c>
      <c r="AB465" s="227">
        <f t="shared" si="152"/>
        <v>0</v>
      </c>
      <c r="AC465" s="227">
        <f t="shared" si="137"/>
        <v>0</v>
      </c>
      <c r="AD465" s="227">
        <f t="shared" si="138"/>
        <v>0</v>
      </c>
      <c r="AE465" s="227">
        <f t="shared" si="139"/>
        <v>0</v>
      </c>
      <c r="AF465" s="227">
        <f t="shared" si="140"/>
        <v>0</v>
      </c>
      <c r="AG465" s="227">
        <f t="shared" si="141"/>
        <v>0</v>
      </c>
      <c r="AH465" s="227">
        <f t="shared" si="142"/>
        <v>0</v>
      </c>
      <c r="AI465" s="227">
        <f t="shared" si="143"/>
        <v>0</v>
      </c>
      <c r="AJ465" s="227">
        <f t="shared" si="144"/>
        <v>0</v>
      </c>
      <c r="AK465" s="227">
        <f t="shared" si="145"/>
        <v>0</v>
      </c>
      <c r="AL465" s="227">
        <f t="shared" si="146"/>
        <v>0</v>
      </c>
      <c r="AM465" s="227">
        <f t="shared" si="147"/>
        <v>0</v>
      </c>
      <c r="AN465" s="227">
        <f t="shared" si="148"/>
        <v>0</v>
      </c>
      <c r="AO465" s="261">
        <f t="shared" si="153"/>
        <v>0</v>
      </c>
    </row>
    <row r="466" spans="1:41" s="216" customFormat="1" ht="15.6">
      <c r="A466">
        <f t="shared" si="149"/>
        <v>40</v>
      </c>
      <c r="B466" s="191" t="str">
        <f>C466&amp;":"&amp;COUNTIF($C$6:C466,C466)</f>
        <v>40:3</v>
      </c>
      <c r="C466" s="148">
        <f t="shared" si="150"/>
        <v>40</v>
      </c>
      <c r="D466" s="262">
        <f>'model (2)'!D466</f>
        <v>0</v>
      </c>
      <c r="E466" s="262">
        <f>'model (2)'!E466</f>
        <v>0</v>
      </c>
      <c r="F466" s="262">
        <f>'model (2)'!F466</f>
        <v>0</v>
      </c>
      <c r="G466" s="262">
        <f>'model (2)'!G466</f>
        <v>2</v>
      </c>
      <c r="H466" s="262">
        <f>'model (2)'!H466</f>
        <v>0</v>
      </c>
      <c r="I466" s="262">
        <f>'model (2)'!I466</f>
        <v>0</v>
      </c>
      <c r="J466" s="262">
        <f>'model (2)'!J466</f>
        <v>1</v>
      </c>
      <c r="K466" s="262">
        <f>'model (2)'!K466</f>
        <v>1</v>
      </c>
      <c r="L466" s="262">
        <f>'model (2)'!L466</f>
        <v>1</v>
      </c>
      <c r="M466" s="262">
        <f>'model (2)'!M466</f>
        <v>0</v>
      </c>
      <c r="N466" s="262">
        <f>'model (2)'!N466</f>
        <v>3</v>
      </c>
      <c r="O466" s="262">
        <f>'model (2)'!O466</f>
        <v>3</v>
      </c>
      <c r="P466" s="262">
        <f>'model (2)'!P466</f>
        <v>13</v>
      </c>
      <c r="Q466" s="262">
        <f>'model (2)'!Q466</f>
        <v>3</v>
      </c>
      <c r="R466" s="262">
        <f>'model (2)'!R466</f>
        <v>6</v>
      </c>
      <c r="S466" s="262">
        <f>'model (2)'!S466</f>
        <v>7</v>
      </c>
      <c r="T466" s="263"/>
      <c r="V466" s="2">
        <v>461</v>
      </c>
      <c r="W466" s="1" t="str">
        <f>X466&amp;":"&amp;COUNTIF($X$6:X466,X466)</f>
        <v>0:224</v>
      </c>
      <c r="X466" s="264">
        <f>Entry!U469</f>
        <v>0</v>
      </c>
      <c r="Y466" s="227">
        <f t="shared" si="151"/>
        <v>0</v>
      </c>
      <c r="Z466" s="227">
        <f t="shared" si="135"/>
        <v>0</v>
      </c>
      <c r="AA466" s="227">
        <f t="shared" si="136"/>
        <v>0</v>
      </c>
      <c r="AB466" s="227">
        <f t="shared" si="152"/>
        <v>0</v>
      </c>
      <c r="AC466" s="227">
        <f t="shared" si="137"/>
        <v>0</v>
      </c>
      <c r="AD466" s="227">
        <f t="shared" si="138"/>
        <v>0</v>
      </c>
      <c r="AE466" s="227">
        <f t="shared" si="139"/>
        <v>0</v>
      </c>
      <c r="AF466" s="227">
        <f t="shared" si="140"/>
        <v>0</v>
      </c>
      <c r="AG466" s="227">
        <f t="shared" si="141"/>
        <v>0</v>
      </c>
      <c r="AH466" s="227">
        <f t="shared" si="142"/>
        <v>0</v>
      </c>
      <c r="AI466" s="227">
        <f t="shared" si="143"/>
        <v>0</v>
      </c>
      <c r="AJ466" s="227">
        <f t="shared" si="144"/>
        <v>0</v>
      </c>
      <c r="AK466" s="227">
        <f t="shared" si="145"/>
        <v>0</v>
      </c>
      <c r="AL466" s="227">
        <f t="shared" si="146"/>
        <v>0</v>
      </c>
      <c r="AM466" s="227">
        <f t="shared" si="147"/>
        <v>0</v>
      </c>
      <c r="AN466" s="227">
        <f t="shared" si="148"/>
        <v>0</v>
      </c>
      <c r="AO466" s="261">
        <f t="shared" si="153"/>
        <v>0</v>
      </c>
    </row>
    <row r="467" spans="1:41" s="216" customFormat="1" ht="15.6">
      <c r="A467">
        <f t="shared" si="149"/>
        <v>59</v>
      </c>
      <c r="B467" s="191" t="str">
        <f>C467&amp;":"&amp;COUNTIF($C$6:C467,C467)</f>
        <v>59:11</v>
      </c>
      <c r="C467" s="148">
        <f t="shared" si="150"/>
        <v>59</v>
      </c>
      <c r="D467" s="262">
        <f>'model (2)'!D467</f>
        <v>2</v>
      </c>
      <c r="E467" s="262">
        <f>'model (2)'!E467</f>
        <v>0</v>
      </c>
      <c r="F467" s="262">
        <f>'model (2)'!F467</f>
        <v>2</v>
      </c>
      <c r="G467" s="262">
        <f>'model (2)'!G467</f>
        <v>0</v>
      </c>
      <c r="H467" s="262">
        <f>'model (2)'!H467</f>
        <v>2</v>
      </c>
      <c r="I467" s="262">
        <f>'model (2)'!I467</f>
        <v>1</v>
      </c>
      <c r="J467" s="262">
        <f>'model (2)'!J467</f>
        <v>2</v>
      </c>
      <c r="K467" s="262">
        <f>'model (2)'!K467</f>
        <v>2</v>
      </c>
      <c r="L467" s="262">
        <f>'model (2)'!L467</f>
        <v>2</v>
      </c>
      <c r="M467" s="262">
        <f>'model (2)'!M467</f>
        <v>1</v>
      </c>
      <c r="N467" s="262">
        <f>'model (2)'!N467</f>
        <v>3</v>
      </c>
      <c r="O467" s="262">
        <f>'model (2)'!O467</f>
        <v>1</v>
      </c>
      <c r="P467" s="262">
        <f>'model (2)'!P467</f>
        <v>7</v>
      </c>
      <c r="Q467" s="262">
        <f>'model (2)'!Q467</f>
        <v>13</v>
      </c>
      <c r="R467" s="262">
        <f>'model (2)'!R467</f>
        <v>12</v>
      </c>
      <c r="S467" s="262">
        <f>'model (2)'!S467</f>
        <v>9</v>
      </c>
      <c r="T467" s="263"/>
      <c r="V467" s="2">
        <v>462</v>
      </c>
      <c r="W467" s="1" t="str">
        <f>X467&amp;":"&amp;COUNTIF($X$6:X467,X467)</f>
        <v>0:225</v>
      </c>
      <c r="X467" s="264">
        <f>Entry!U470</f>
        <v>0</v>
      </c>
      <c r="Y467" s="227">
        <f t="shared" si="151"/>
        <v>0</v>
      </c>
      <c r="Z467" s="227">
        <f t="shared" si="135"/>
        <v>0</v>
      </c>
      <c r="AA467" s="227">
        <f t="shared" si="136"/>
        <v>0</v>
      </c>
      <c r="AB467" s="227">
        <f t="shared" si="152"/>
        <v>0</v>
      </c>
      <c r="AC467" s="227">
        <f t="shared" si="137"/>
        <v>0</v>
      </c>
      <c r="AD467" s="227">
        <f t="shared" si="138"/>
        <v>0</v>
      </c>
      <c r="AE467" s="227">
        <f t="shared" si="139"/>
        <v>0</v>
      </c>
      <c r="AF467" s="227">
        <f t="shared" si="140"/>
        <v>0</v>
      </c>
      <c r="AG467" s="227">
        <f t="shared" si="141"/>
        <v>0</v>
      </c>
      <c r="AH467" s="227">
        <f t="shared" si="142"/>
        <v>0</v>
      </c>
      <c r="AI467" s="227">
        <f t="shared" si="143"/>
        <v>0</v>
      </c>
      <c r="AJ467" s="227">
        <f t="shared" si="144"/>
        <v>0</v>
      </c>
      <c r="AK467" s="227">
        <f t="shared" si="145"/>
        <v>0</v>
      </c>
      <c r="AL467" s="227">
        <f t="shared" si="146"/>
        <v>0</v>
      </c>
      <c r="AM467" s="227">
        <f t="shared" si="147"/>
        <v>0</v>
      </c>
      <c r="AN467" s="227">
        <f t="shared" si="148"/>
        <v>0</v>
      </c>
      <c r="AO467" s="261">
        <f t="shared" si="153"/>
        <v>0</v>
      </c>
    </row>
    <row r="468" spans="1:41" s="216" customFormat="1" ht="15.6">
      <c r="A468">
        <f t="shared" si="149"/>
        <v>89</v>
      </c>
      <c r="B468" s="191" t="str">
        <f>C468&amp;":"&amp;COUNTIF($C$6:C468,C468)</f>
        <v>89:2</v>
      </c>
      <c r="C468" s="148">
        <f t="shared" si="150"/>
        <v>89</v>
      </c>
      <c r="D468" s="262">
        <f>'model (2)'!D468</f>
        <v>2</v>
      </c>
      <c r="E468" s="262">
        <f>'model (2)'!E468</f>
        <v>2</v>
      </c>
      <c r="F468" s="262">
        <f>'model (2)'!F468</f>
        <v>2</v>
      </c>
      <c r="G468" s="262">
        <f>'model (2)'!G468</f>
        <v>1</v>
      </c>
      <c r="H468" s="262">
        <f>'model (2)'!H468</f>
        <v>2</v>
      </c>
      <c r="I468" s="262">
        <f>'model (2)'!I468</f>
        <v>1</v>
      </c>
      <c r="J468" s="262">
        <f>'model (2)'!J468</f>
        <v>1</v>
      </c>
      <c r="K468" s="262">
        <f>'model (2)'!K468</f>
        <v>2</v>
      </c>
      <c r="L468" s="262">
        <f>'model (2)'!L468</f>
        <v>2</v>
      </c>
      <c r="M468" s="262">
        <f>'model (2)'!M468</f>
        <v>2</v>
      </c>
      <c r="N468" s="262">
        <f>'model (2)'!N468</f>
        <v>9</v>
      </c>
      <c r="O468" s="262">
        <f>'model (2)'!O468</f>
        <v>14</v>
      </c>
      <c r="P468" s="262">
        <f>'model (2)'!P468</f>
        <v>13</v>
      </c>
      <c r="Q468" s="262">
        <f>'model (2)'!Q468</f>
        <v>10</v>
      </c>
      <c r="R468" s="262">
        <f>'model (2)'!R468</f>
        <v>13</v>
      </c>
      <c r="S468" s="262">
        <f>'model (2)'!S468</f>
        <v>13</v>
      </c>
      <c r="T468" s="263"/>
      <c r="V468" s="2">
        <v>463</v>
      </c>
      <c r="W468" s="1"/>
      <c r="X468" s="264">
        <f>Entry!U471</f>
        <v>0</v>
      </c>
      <c r="Y468" s="227">
        <f t="shared" si="151"/>
        <v>0</v>
      </c>
      <c r="Z468" s="227">
        <f t="shared" si="135"/>
        <v>0</v>
      </c>
      <c r="AA468" s="227">
        <f t="shared" si="136"/>
        <v>0</v>
      </c>
      <c r="AB468" s="227">
        <f t="shared" si="152"/>
        <v>0</v>
      </c>
      <c r="AC468" s="227">
        <f t="shared" si="137"/>
        <v>0</v>
      </c>
      <c r="AD468" s="227">
        <f t="shared" si="138"/>
        <v>0</v>
      </c>
      <c r="AE468" s="227">
        <f t="shared" si="139"/>
        <v>0</v>
      </c>
      <c r="AF468" s="227">
        <f t="shared" si="140"/>
        <v>0</v>
      </c>
      <c r="AG468" s="227">
        <f t="shared" si="141"/>
        <v>0</v>
      </c>
      <c r="AH468" s="227">
        <f t="shared" si="142"/>
        <v>0</v>
      </c>
      <c r="AI468" s="227">
        <f t="shared" si="143"/>
        <v>0</v>
      </c>
      <c r="AJ468" s="227">
        <f t="shared" si="144"/>
        <v>0</v>
      </c>
      <c r="AK468" s="227">
        <f t="shared" si="145"/>
        <v>0</v>
      </c>
      <c r="AL468" s="227">
        <f t="shared" si="146"/>
        <v>0</v>
      </c>
      <c r="AM468" s="227">
        <f t="shared" si="147"/>
        <v>0</v>
      </c>
      <c r="AN468" s="227">
        <f t="shared" si="148"/>
        <v>0</v>
      </c>
      <c r="AO468" s="261">
        <f t="shared" si="153"/>
        <v>0</v>
      </c>
    </row>
    <row r="469" spans="1:41" s="216" customFormat="1" ht="15.6">
      <c r="A469">
        <f t="shared" si="149"/>
        <v>73</v>
      </c>
      <c r="B469" s="191" t="str">
        <f>C469&amp;":"&amp;COUNTIF($C$6:C469,C469)</f>
        <v>73:12</v>
      </c>
      <c r="C469" s="148">
        <f t="shared" si="150"/>
        <v>73</v>
      </c>
      <c r="D469" s="262">
        <f>'model (2)'!D469</f>
        <v>0</v>
      </c>
      <c r="E469" s="262">
        <f>'model (2)'!E469</f>
        <v>0</v>
      </c>
      <c r="F469" s="262">
        <f>'model (2)'!F469</f>
        <v>1</v>
      </c>
      <c r="G469" s="262">
        <f>'model (2)'!G469</f>
        <v>0</v>
      </c>
      <c r="H469" s="262">
        <f>'model (2)'!H469</f>
        <v>0</v>
      </c>
      <c r="I469" s="262">
        <f>'model (2)'!I469</f>
        <v>0</v>
      </c>
      <c r="J469" s="262">
        <f>'model (2)'!J469</f>
        <v>1</v>
      </c>
      <c r="K469" s="262">
        <f>'model (2)'!K469</f>
        <v>2</v>
      </c>
      <c r="L469" s="262">
        <f>'model (2)'!L469</f>
        <v>1</v>
      </c>
      <c r="M469" s="262">
        <f>'model (2)'!M469</f>
        <v>2</v>
      </c>
      <c r="N469" s="262">
        <f>'model (2)'!N469</f>
        <v>7</v>
      </c>
      <c r="O469" s="262">
        <f>'model (2)'!O469</f>
        <v>12</v>
      </c>
      <c r="P469" s="262">
        <f>'model (2)'!P469</f>
        <v>13</v>
      </c>
      <c r="Q469" s="262">
        <f>'model (2)'!Q469</f>
        <v>11</v>
      </c>
      <c r="R469" s="262">
        <f>'model (2)'!R469</f>
        <v>12</v>
      </c>
      <c r="S469" s="262">
        <f>'model (2)'!S469</f>
        <v>11</v>
      </c>
      <c r="T469" s="263"/>
      <c r="V469" s="2">
        <v>464</v>
      </c>
      <c r="W469" s="1" t="str">
        <f>X469&amp;":"&amp;COUNTIF($X$6:X469,X469)</f>
        <v>0:227</v>
      </c>
      <c r="X469" s="264">
        <f>Entry!U472</f>
        <v>0</v>
      </c>
      <c r="Y469" s="227">
        <f t="shared" si="151"/>
        <v>0</v>
      </c>
      <c r="Z469" s="227">
        <f t="shared" si="135"/>
        <v>0</v>
      </c>
      <c r="AA469" s="227">
        <f t="shared" si="136"/>
        <v>0</v>
      </c>
      <c r="AB469" s="227">
        <f t="shared" si="152"/>
        <v>0</v>
      </c>
      <c r="AC469" s="227">
        <f t="shared" si="137"/>
        <v>0</v>
      </c>
      <c r="AD469" s="227">
        <f t="shared" si="138"/>
        <v>0</v>
      </c>
      <c r="AE469" s="227">
        <f t="shared" si="139"/>
        <v>0</v>
      </c>
      <c r="AF469" s="227">
        <f t="shared" si="140"/>
        <v>0</v>
      </c>
      <c r="AG469" s="227">
        <f t="shared" si="141"/>
        <v>0</v>
      </c>
      <c r="AH469" s="227">
        <f t="shared" si="142"/>
        <v>0</v>
      </c>
      <c r="AI469" s="227">
        <f t="shared" si="143"/>
        <v>0</v>
      </c>
      <c r="AJ469" s="227">
        <f t="shared" si="144"/>
        <v>0</v>
      </c>
      <c r="AK469" s="227">
        <f t="shared" si="145"/>
        <v>0</v>
      </c>
      <c r="AL469" s="227">
        <f t="shared" si="146"/>
        <v>0</v>
      </c>
      <c r="AM469" s="227">
        <f t="shared" si="147"/>
        <v>0</v>
      </c>
      <c r="AN469" s="227">
        <f t="shared" si="148"/>
        <v>0</v>
      </c>
      <c r="AO469" s="261">
        <f t="shared" si="153"/>
        <v>0</v>
      </c>
    </row>
    <row r="470" spans="1:41" s="216" customFormat="1" ht="15.6">
      <c r="A470">
        <f t="shared" si="149"/>
        <v>79</v>
      </c>
      <c r="B470" s="191" t="str">
        <f>C470&amp;":"&amp;COUNTIF($C$6:C470,C470)</f>
        <v>79:8</v>
      </c>
      <c r="C470" s="148">
        <f t="shared" si="150"/>
        <v>79</v>
      </c>
      <c r="D470" s="262">
        <f>'model (2)'!D470</f>
        <v>1</v>
      </c>
      <c r="E470" s="262">
        <f>'model (2)'!E470</f>
        <v>0</v>
      </c>
      <c r="F470" s="262">
        <f>'model (2)'!F470</f>
        <v>1</v>
      </c>
      <c r="G470" s="262">
        <f>'model (2)'!G470</f>
        <v>1</v>
      </c>
      <c r="H470" s="262">
        <f>'model (2)'!H470</f>
        <v>0</v>
      </c>
      <c r="I470" s="262">
        <f>'model (2)'!I470</f>
        <v>0</v>
      </c>
      <c r="J470" s="262">
        <f>'model (2)'!J470</f>
        <v>2</v>
      </c>
      <c r="K470" s="262">
        <f>'model (2)'!K470</f>
        <v>2</v>
      </c>
      <c r="L470" s="262">
        <f>'model (2)'!L470</f>
        <v>1</v>
      </c>
      <c r="M470" s="262">
        <f>'model (2)'!M470</f>
        <v>1</v>
      </c>
      <c r="N470" s="262">
        <f>'model (2)'!N470</f>
        <v>9</v>
      </c>
      <c r="O470" s="262">
        <f>'model (2)'!O470</f>
        <v>12</v>
      </c>
      <c r="P470" s="262">
        <f>'model (2)'!P470</f>
        <v>12</v>
      </c>
      <c r="Q470" s="262">
        <f>'model (2)'!Q470</f>
        <v>12</v>
      </c>
      <c r="R470" s="262">
        <f>'model (2)'!R470</f>
        <v>14</v>
      </c>
      <c r="S470" s="262">
        <f>'model (2)'!S470</f>
        <v>11</v>
      </c>
      <c r="T470" s="263"/>
      <c r="V470" s="2">
        <v>465</v>
      </c>
      <c r="W470" s="1" t="str">
        <f>X470&amp;":"&amp;COUNTIF($X$6:X470,X470)</f>
        <v>0:228</v>
      </c>
      <c r="X470" s="264">
        <f>Entry!U473</f>
        <v>0</v>
      </c>
      <c r="Y470" s="227">
        <f t="shared" si="151"/>
        <v>0</v>
      </c>
      <c r="Z470" s="227">
        <f t="shared" si="135"/>
        <v>0</v>
      </c>
      <c r="AA470" s="227">
        <f t="shared" si="136"/>
        <v>0</v>
      </c>
      <c r="AB470" s="227">
        <f t="shared" si="152"/>
        <v>0</v>
      </c>
      <c r="AC470" s="227">
        <f t="shared" si="137"/>
        <v>0</v>
      </c>
      <c r="AD470" s="227">
        <f t="shared" si="138"/>
        <v>0</v>
      </c>
      <c r="AE470" s="227">
        <f t="shared" si="139"/>
        <v>0</v>
      </c>
      <c r="AF470" s="227">
        <f t="shared" si="140"/>
        <v>0</v>
      </c>
      <c r="AG470" s="227">
        <f t="shared" si="141"/>
        <v>0</v>
      </c>
      <c r="AH470" s="227">
        <f t="shared" si="142"/>
        <v>0</v>
      </c>
      <c r="AI470" s="227">
        <f t="shared" si="143"/>
        <v>0</v>
      </c>
      <c r="AJ470" s="227">
        <f t="shared" si="144"/>
        <v>0</v>
      </c>
      <c r="AK470" s="227">
        <f t="shared" si="145"/>
        <v>0</v>
      </c>
      <c r="AL470" s="227">
        <f t="shared" si="146"/>
        <v>0</v>
      </c>
      <c r="AM470" s="227">
        <f t="shared" si="147"/>
        <v>0</v>
      </c>
      <c r="AN470" s="227">
        <f t="shared" si="148"/>
        <v>0</v>
      </c>
      <c r="AO470" s="261">
        <f t="shared" si="153"/>
        <v>0</v>
      </c>
    </row>
    <row r="471" spans="1:41" s="216" customFormat="1" ht="15.6">
      <c r="A471">
        <f t="shared" si="149"/>
        <v>55</v>
      </c>
      <c r="B471" s="191" t="str">
        <f>C471&amp;":"&amp;COUNTIF($C$6:C471,C471)</f>
        <v>55:17</v>
      </c>
      <c r="C471" s="148">
        <f t="shared" si="150"/>
        <v>55</v>
      </c>
      <c r="D471" s="262">
        <f>'model (2)'!D471</f>
        <v>2</v>
      </c>
      <c r="E471" s="262">
        <f>'model (2)'!E471</f>
        <v>2</v>
      </c>
      <c r="F471" s="262">
        <f>'model (2)'!F471</f>
        <v>2</v>
      </c>
      <c r="G471" s="262">
        <f>'model (2)'!G471</f>
        <v>2</v>
      </c>
      <c r="H471" s="262">
        <f>'model (2)'!H471</f>
        <v>1</v>
      </c>
      <c r="I471" s="262">
        <f>'model (2)'!I471</f>
        <v>2</v>
      </c>
      <c r="J471" s="262">
        <f>'model (2)'!J471</f>
        <v>0</v>
      </c>
      <c r="K471" s="262">
        <f>'model (2)'!K471</f>
        <v>1</v>
      </c>
      <c r="L471" s="262">
        <f>'model (2)'!L471</f>
        <v>1</v>
      </c>
      <c r="M471" s="262">
        <f>'model (2)'!M471</f>
        <v>2</v>
      </c>
      <c r="N471" s="262">
        <f>'model (2)'!N471</f>
        <v>3</v>
      </c>
      <c r="O471" s="262">
        <f>'model (2)'!O471</f>
        <v>12</v>
      </c>
      <c r="P471" s="262">
        <f>'model (2)'!P471</f>
        <v>2</v>
      </c>
      <c r="Q471" s="262">
        <f>'model (2)'!Q471</f>
        <v>9</v>
      </c>
      <c r="R471" s="262">
        <f>'model (2)'!R471</f>
        <v>1</v>
      </c>
      <c r="S471" s="262">
        <f>'model (2)'!S471</f>
        <v>13</v>
      </c>
      <c r="T471" s="263"/>
      <c r="V471" s="2">
        <v>466</v>
      </c>
      <c r="W471" s="1" t="str">
        <f>X471&amp;":"&amp;COUNTIF($X$6:X471,X471)</f>
        <v>0:229</v>
      </c>
      <c r="X471" s="264">
        <f>Entry!U474</f>
        <v>0</v>
      </c>
      <c r="Y471" s="227">
        <f t="shared" si="151"/>
        <v>0</v>
      </c>
      <c r="Z471" s="227">
        <f t="shared" si="135"/>
        <v>0</v>
      </c>
      <c r="AA471" s="227">
        <f t="shared" si="136"/>
        <v>0</v>
      </c>
      <c r="AB471" s="227">
        <f t="shared" si="152"/>
        <v>0</v>
      </c>
      <c r="AC471" s="227">
        <f t="shared" si="137"/>
        <v>0</v>
      </c>
      <c r="AD471" s="227">
        <f t="shared" si="138"/>
        <v>0</v>
      </c>
      <c r="AE471" s="227">
        <f t="shared" si="139"/>
        <v>0</v>
      </c>
      <c r="AF471" s="227">
        <f t="shared" si="140"/>
        <v>0</v>
      </c>
      <c r="AG471" s="227">
        <f t="shared" si="141"/>
        <v>0</v>
      </c>
      <c r="AH471" s="227">
        <f t="shared" si="142"/>
        <v>0</v>
      </c>
      <c r="AI471" s="227">
        <f t="shared" si="143"/>
        <v>0</v>
      </c>
      <c r="AJ471" s="227">
        <f t="shared" si="144"/>
        <v>0</v>
      </c>
      <c r="AK471" s="227">
        <f t="shared" si="145"/>
        <v>0</v>
      </c>
      <c r="AL471" s="227">
        <f t="shared" si="146"/>
        <v>0</v>
      </c>
      <c r="AM471" s="227">
        <f t="shared" si="147"/>
        <v>0</v>
      </c>
      <c r="AN471" s="227">
        <f t="shared" si="148"/>
        <v>0</v>
      </c>
      <c r="AO471" s="261">
        <f t="shared" si="153"/>
        <v>0</v>
      </c>
    </row>
    <row r="472" spans="1:41" s="216" customFormat="1" ht="15.6">
      <c r="A472">
        <f t="shared" si="149"/>
        <v>48</v>
      </c>
      <c r="B472" s="191" t="str">
        <f>C472&amp;":"&amp;COUNTIF($C$6:C472,C472)</f>
        <v>48:8</v>
      </c>
      <c r="C472" s="148">
        <f t="shared" si="150"/>
        <v>48</v>
      </c>
      <c r="D472" s="262">
        <f>'model (2)'!D472</f>
        <v>2</v>
      </c>
      <c r="E472" s="262">
        <f>'model (2)'!E472</f>
        <v>2</v>
      </c>
      <c r="F472" s="262">
        <f>'model (2)'!F472</f>
        <v>1</v>
      </c>
      <c r="G472" s="262">
        <f>'model (2)'!G472</f>
        <v>2</v>
      </c>
      <c r="H472" s="262">
        <f>'model (2)'!H472</f>
        <v>0</v>
      </c>
      <c r="I472" s="262">
        <f>'model (2)'!I472</f>
        <v>2</v>
      </c>
      <c r="J472" s="262">
        <f>'model (2)'!J472</f>
        <v>0</v>
      </c>
      <c r="K472" s="262">
        <f>'model (2)'!K472</f>
        <v>2</v>
      </c>
      <c r="L472" s="262">
        <f>'model (2)'!L472</f>
        <v>1</v>
      </c>
      <c r="M472" s="262">
        <f>'model (2)'!M472</f>
        <v>0</v>
      </c>
      <c r="N472" s="262">
        <f>'model (2)'!N472</f>
        <v>7</v>
      </c>
      <c r="O472" s="262">
        <f>'model (2)'!O472</f>
        <v>2</v>
      </c>
      <c r="P472" s="262">
        <f>'model (2)'!P472</f>
        <v>8</v>
      </c>
      <c r="Q472" s="262">
        <f>'model (2)'!Q472</f>
        <v>5</v>
      </c>
      <c r="R472" s="262">
        <f>'model (2)'!R472</f>
        <v>2</v>
      </c>
      <c r="S472" s="262">
        <f>'model (2)'!S472</f>
        <v>12</v>
      </c>
      <c r="T472" s="263"/>
      <c r="V472" s="2">
        <v>467</v>
      </c>
      <c r="W472" s="1" t="str">
        <f>X472&amp;":"&amp;COUNTIF($X$6:X472,X472)</f>
        <v>0:230</v>
      </c>
      <c r="X472" s="264">
        <f>Entry!U475</f>
        <v>0</v>
      </c>
      <c r="Y472" s="227">
        <f t="shared" si="151"/>
        <v>0</v>
      </c>
      <c r="Z472" s="227">
        <f t="shared" si="135"/>
        <v>0</v>
      </c>
      <c r="AA472" s="227">
        <f t="shared" si="136"/>
        <v>0</v>
      </c>
      <c r="AB472" s="227">
        <f t="shared" si="152"/>
        <v>0</v>
      </c>
      <c r="AC472" s="227">
        <f t="shared" si="137"/>
        <v>0</v>
      </c>
      <c r="AD472" s="227">
        <f t="shared" si="138"/>
        <v>0</v>
      </c>
      <c r="AE472" s="227">
        <f t="shared" si="139"/>
        <v>0</v>
      </c>
      <c r="AF472" s="227">
        <f t="shared" si="140"/>
        <v>0</v>
      </c>
      <c r="AG472" s="227">
        <f t="shared" si="141"/>
        <v>0</v>
      </c>
      <c r="AH472" s="227">
        <f t="shared" si="142"/>
        <v>0</v>
      </c>
      <c r="AI472" s="227">
        <f t="shared" si="143"/>
        <v>0</v>
      </c>
      <c r="AJ472" s="227">
        <f t="shared" si="144"/>
        <v>0</v>
      </c>
      <c r="AK472" s="227">
        <f t="shared" si="145"/>
        <v>0</v>
      </c>
      <c r="AL472" s="227">
        <f t="shared" si="146"/>
        <v>0</v>
      </c>
      <c r="AM472" s="227">
        <f t="shared" si="147"/>
        <v>0</v>
      </c>
      <c r="AN472" s="227">
        <f t="shared" si="148"/>
        <v>0</v>
      </c>
      <c r="AO472" s="261">
        <f t="shared" si="153"/>
        <v>0</v>
      </c>
    </row>
    <row r="473" spans="1:41" s="216" customFormat="1" ht="15.6">
      <c r="A473">
        <f t="shared" si="149"/>
        <v>83</v>
      </c>
      <c r="B473" s="191" t="str">
        <f>C473&amp;":"&amp;COUNTIF($C$6:C473,C473)</f>
        <v>83:9</v>
      </c>
      <c r="C473" s="148">
        <f t="shared" si="150"/>
        <v>83</v>
      </c>
      <c r="D473" s="262">
        <f>'model (2)'!D473</f>
        <v>2</v>
      </c>
      <c r="E473" s="262">
        <f>'model (2)'!E473</f>
        <v>1</v>
      </c>
      <c r="F473" s="262">
        <f>'model (2)'!F473</f>
        <v>2</v>
      </c>
      <c r="G473" s="262">
        <f>'model (2)'!G473</f>
        <v>2</v>
      </c>
      <c r="H473" s="262">
        <f>'model (2)'!H473</f>
        <v>2</v>
      </c>
      <c r="I473" s="262">
        <f>'model (2)'!I473</f>
        <v>2</v>
      </c>
      <c r="J473" s="262">
        <f>'model (2)'!J473</f>
        <v>2</v>
      </c>
      <c r="K473" s="262">
        <f>'model (2)'!K473</f>
        <v>1</v>
      </c>
      <c r="L473" s="262">
        <f>'model (2)'!L473</f>
        <v>2</v>
      </c>
      <c r="M473" s="262">
        <f>'model (2)'!M473</f>
        <v>2</v>
      </c>
      <c r="N473" s="262">
        <f>'model (2)'!N473</f>
        <v>9</v>
      </c>
      <c r="O473" s="262">
        <f>'model (2)'!O473</f>
        <v>13</v>
      </c>
      <c r="P473" s="262">
        <f>'model (2)'!P473</f>
        <v>10</v>
      </c>
      <c r="Q473" s="262">
        <f>'model (2)'!Q473</f>
        <v>12</v>
      </c>
      <c r="R473" s="262">
        <f>'model (2)'!R473</f>
        <v>11</v>
      </c>
      <c r="S473" s="262">
        <f>'model (2)'!S473</f>
        <v>10</v>
      </c>
      <c r="T473" s="263"/>
      <c r="V473" s="2">
        <v>468</v>
      </c>
      <c r="W473" s="1" t="str">
        <f>X473&amp;":"&amp;COUNTIF($X$6:X473,X473)</f>
        <v>0:231</v>
      </c>
      <c r="X473" s="264">
        <f>Entry!U476</f>
        <v>0</v>
      </c>
      <c r="Y473" s="227">
        <f t="shared" si="151"/>
        <v>0</v>
      </c>
      <c r="Z473" s="227">
        <f t="shared" si="135"/>
        <v>0</v>
      </c>
      <c r="AA473" s="227">
        <f t="shared" si="136"/>
        <v>0</v>
      </c>
      <c r="AB473" s="227">
        <f t="shared" si="152"/>
        <v>0</v>
      </c>
      <c r="AC473" s="227">
        <f t="shared" si="137"/>
        <v>0</v>
      </c>
      <c r="AD473" s="227">
        <f t="shared" si="138"/>
        <v>0</v>
      </c>
      <c r="AE473" s="227">
        <f t="shared" si="139"/>
        <v>0</v>
      </c>
      <c r="AF473" s="227">
        <f t="shared" si="140"/>
        <v>0</v>
      </c>
      <c r="AG473" s="227">
        <f t="shared" si="141"/>
        <v>0</v>
      </c>
      <c r="AH473" s="227">
        <f t="shared" si="142"/>
        <v>0</v>
      </c>
      <c r="AI473" s="227">
        <f t="shared" si="143"/>
        <v>0</v>
      </c>
      <c r="AJ473" s="227">
        <f t="shared" si="144"/>
        <v>0</v>
      </c>
      <c r="AK473" s="227">
        <f t="shared" si="145"/>
        <v>0</v>
      </c>
      <c r="AL473" s="227">
        <f t="shared" si="146"/>
        <v>0</v>
      </c>
      <c r="AM473" s="227">
        <f t="shared" si="147"/>
        <v>0</v>
      </c>
      <c r="AN473" s="227">
        <f t="shared" si="148"/>
        <v>0</v>
      </c>
      <c r="AO473" s="261">
        <f t="shared" si="153"/>
        <v>0</v>
      </c>
    </row>
    <row r="474" spans="1:41" s="216" customFormat="1" ht="15.6">
      <c r="A474">
        <f t="shared" si="149"/>
        <v>77</v>
      </c>
      <c r="B474" s="191" t="str">
        <f>C474&amp;":"&amp;COUNTIF($C$6:C474,C474)</f>
        <v>77:20</v>
      </c>
      <c r="C474" s="148">
        <f t="shared" si="150"/>
        <v>77</v>
      </c>
      <c r="D474" s="262">
        <f>'model (2)'!D474</f>
        <v>1</v>
      </c>
      <c r="E474" s="262">
        <f>'model (2)'!E474</f>
        <v>1</v>
      </c>
      <c r="F474" s="262">
        <f>'model (2)'!F474</f>
        <v>2</v>
      </c>
      <c r="G474" s="262">
        <f>'model (2)'!G474</f>
        <v>0</v>
      </c>
      <c r="H474" s="262">
        <f>'model (2)'!H474</f>
        <v>1</v>
      </c>
      <c r="I474" s="262">
        <f>'model (2)'!I474</f>
        <v>1</v>
      </c>
      <c r="J474" s="262">
        <f>'model (2)'!J474</f>
        <v>1</v>
      </c>
      <c r="K474" s="262">
        <f>'model (2)'!K474</f>
        <v>2</v>
      </c>
      <c r="L474" s="262">
        <f>'model (2)'!L474</f>
        <v>2</v>
      </c>
      <c r="M474" s="262">
        <f>'model (2)'!M474</f>
        <v>2</v>
      </c>
      <c r="N474" s="262">
        <f>'model (2)'!N474</f>
        <v>7</v>
      </c>
      <c r="O474" s="262">
        <f>'model (2)'!O474</f>
        <v>11</v>
      </c>
      <c r="P474" s="262">
        <f>'model (2)'!P474</f>
        <v>14</v>
      </c>
      <c r="Q474" s="262">
        <f>'model (2)'!Q474</f>
        <v>10</v>
      </c>
      <c r="R474" s="262">
        <f>'model (2)'!R474</f>
        <v>10</v>
      </c>
      <c r="S474" s="262">
        <f>'model (2)'!S474</f>
        <v>12</v>
      </c>
      <c r="T474" s="263"/>
      <c r="V474" s="2">
        <v>469</v>
      </c>
      <c r="W474" s="1" t="str">
        <f>X474&amp;":"&amp;COUNTIF($X$6:X474,X474)</f>
        <v>0:232</v>
      </c>
      <c r="X474" s="264">
        <f>Entry!U477</f>
        <v>0</v>
      </c>
      <c r="Y474" s="227">
        <f t="shared" si="151"/>
        <v>0</v>
      </c>
      <c r="Z474" s="227">
        <f t="shared" si="135"/>
        <v>0</v>
      </c>
      <c r="AA474" s="227">
        <f t="shared" si="136"/>
        <v>0</v>
      </c>
      <c r="AB474" s="227">
        <f t="shared" si="152"/>
        <v>0</v>
      </c>
      <c r="AC474" s="227">
        <f t="shared" si="137"/>
        <v>0</v>
      </c>
      <c r="AD474" s="227">
        <f t="shared" si="138"/>
        <v>0</v>
      </c>
      <c r="AE474" s="227">
        <f t="shared" si="139"/>
        <v>0</v>
      </c>
      <c r="AF474" s="227">
        <f t="shared" si="140"/>
        <v>0</v>
      </c>
      <c r="AG474" s="227">
        <f t="shared" si="141"/>
        <v>0</v>
      </c>
      <c r="AH474" s="227">
        <f t="shared" si="142"/>
        <v>0</v>
      </c>
      <c r="AI474" s="227">
        <f t="shared" si="143"/>
        <v>0</v>
      </c>
      <c r="AJ474" s="227">
        <f t="shared" si="144"/>
        <v>0</v>
      </c>
      <c r="AK474" s="227">
        <f t="shared" si="145"/>
        <v>0</v>
      </c>
      <c r="AL474" s="227">
        <f t="shared" si="146"/>
        <v>0</v>
      </c>
      <c r="AM474" s="227">
        <f t="shared" si="147"/>
        <v>0</v>
      </c>
      <c r="AN474" s="227">
        <f t="shared" si="148"/>
        <v>0</v>
      </c>
      <c r="AO474" s="261">
        <f t="shared" si="153"/>
        <v>0</v>
      </c>
    </row>
    <row r="475" spans="1:41" s="216" customFormat="1" ht="15.6">
      <c r="A475">
        <f t="shared" si="149"/>
        <v>89</v>
      </c>
      <c r="B475" s="191" t="str">
        <f>C475&amp;":"&amp;COUNTIF($C$6:C475,C475)</f>
        <v>89:3</v>
      </c>
      <c r="C475" s="148">
        <f t="shared" si="150"/>
        <v>89</v>
      </c>
      <c r="D475" s="262">
        <f>'model (2)'!D475</f>
        <v>1</v>
      </c>
      <c r="E475" s="262">
        <f>'model (2)'!E475</f>
        <v>1</v>
      </c>
      <c r="F475" s="262">
        <f>'model (2)'!F475</f>
        <v>1</v>
      </c>
      <c r="G475" s="262">
        <f>'model (2)'!G475</f>
        <v>1</v>
      </c>
      <c r="H475" s="262">
        <f>'model (2)'!H475</f>
        <v>0</v>
      </c>
      <c r="I475" s="262">
        <f>'model (2)'!I475</f>
        <v>0</v>
      </c>
      <c r="J475" s="262">
        <f>'model (2)'!J475</f>
        <v>2</v>
      </c>
      <c r="K475" s="262">
        <f>'model (2)'!K475</f>
        <v>2</v>
      </c>
      <c r="L475" s="262">
        <f>'model (2)'!L475</f>
        <v>1</v>
      </c>
      <c r="M475" s="262">
        <f>'model (2)'!M475</f>
        <v>2</v>
      </c>
      <c r="N475" s="262">
        <f>'model (2)'!N475</f>
        <v>10</v>
      </c>
      <c r="O475" s="262">
        <f>'model (2)'!O475</f>
        <v>14</v>
      </c>
      <c r="P475" s="262">
        <f>'model (2)'!P475</f>
        <v>13</v>
      </c>
      <c r="Q475" s="262">
        <f>'model (2)'!Q475</f>
        <v>14</v>
      </c>
      <c r="R475" s="262">
        <f>'model (2)'!R475</f>
        <v>13</v>
      </c>
      <c r="S475" s="262">
        <f>'model (2)'!S475</f>
        <v>14</v>
      </c>
      <c r="T475" s="263"/>
      <c r="V475" s="2">
        <v>470</v>
      </c>
      <c r="W475" s="1" t="str">
        <f>X475&amp;":"&amp;COUNTIF($X$6:X475,X475)</f>
        <v>0:233</v>
      </c>
      <c r="X475" s="264">
        <f>Entry!U478</f>
        <v>0</v>
      </c>
      <c r="Y475" s="227">
        <f t="shared" si="151"/>
        <v>0</v>
      </c>
      <c r="Z475" s="227">
        <f t="shared" si="135"/>
        <v>0</v>
      </c>
      <c r="AA475" s="227">
        <f t="shared" si="136"/>
        <v>0</v>
      </c>
      <c r="AB475" s="227">
        <f t="shared" si="152"/>
        <v>0</v>
      </c>
      <c r="AC475" s="227">
        <f t="shared" si="137"/>
        <v>0</v>
      </c>
      <c r="AD475" s="227">
        <f t="shared" si="138"/>
        <v>0</v>
      </c>
      <c r="AE475" s="227">
        <f t="shared" si="139"/>
        <v>0</v>
      </c>
      <c r="AF475" s="227">
        <f t="shared" si="140"/>
        <v>0</v>
      </c>
      <c r="AG475" s="227">
        <f t="shared" si="141"/>
        <v>0</v>
      </c>
      <c r="AH475" s="227">
        <f t="shared" si="142"/>
        <v>0</v>
      </c>
      <c r="AI475" s="227">
        <f t="shared" si="143"/>
        <v>0</v>
      </c>
      <c r="AJ475" s="227">
        <f t="shared" si="144"/>
        <v>0</v>
      </c>
      <c r="AK475" s="227">
        <f t="shared" si="145"/>
        <v>0</v>
      </c>
      <c r="AL475" s="227">
        <f t="shared" si="146"/>
        <v>0</v>
      </c>
      <c r="AM475" s="227">
        <f t="shared" si="147"/>
        <v>0</v>
      </c>
      <c r="AN475" s="227">
        <f t="shared" si="148"/>
        <v>0</v>
      </c>
      <c r="AO475" s="261">
        <f t="shared" si="153"/>
        <v>0</v>
      </c>
    </row>
    <row r="476" spans="1:41" s="216" customFormat="1" ht="15.6">
      <c r="A476">
        <f t="shared" si="149"/>
        <v>42</v>
      </c>
      <c r="B476" s="191" t="str">
        <f>C476&amp;":"&amp;COUNTIF($C$6:C476,C476)</f>
        <v>42:5</v>
      </c>
      <c r="C476" s="148">
        <f t="shared" si="150"/>
        <v>42</v>
      </c>
      <c r="D476" s="262">
        <f>'model (2)'!D476</f>
        <v>2</v>
      </c>
      <c r="E476" s="262">
        <f>'model (2)'!E476</f>
        <v>0</v>
      </c>
      <c r="F476" s="262">
        <f>'model (2)'!F476</f>
        <v>0</v>
      </c>
      <c r="G476" s="262">
        <f>'model (2)'!G476</f>
        <v>0</v>
      </c>
      <c r="H476" s="262">
        <f>'model (2)'!H476</f>
        <v>0</v>
      </c>
      <c r="I476" s="262">
        <f>'model (2)'!I476</f>
        <v>0</v>
      </c>
      <c r="J476" s="262">
        <f>'model (2)'!J476</f>
        <v>2</v>
      </c>
      <c r="K476" s="262">
        <f>'model (2)'!K476</f>
        <v>0</v>
      </c>
      <c r="L476" s="262">
        <f>'model (2)'!L476</f>
        <v>1</v>
      </c>
      <c r="M476" s="262">
        <f>'model (2)'!M476</f>
        <v>0</v>
      </c>
      <c r="N476" s="262">
        <f>'model (2)'!N476</f>
        <v>1</v>
      </c>
      <c r="O476" s="262">
        <f>'model (2)'!O476</f>
        <v>7</v>
      </c>
      <c r="P476" s="262">
        <f>'model (2)'!P476</f>
        <v>2</v>
      </c>
      <c r="Q476" s="262">
        <f>'model (2)'!Q476</f>
        <v>14</v>
      </c>
      <c r="R476" s="262">
        <f>'model (2)'!R476</f>
        <v>10</v>
      </c>
      <c r="S476" s="262">
        <f>'model (2)'!S476</f>
        <v>3</v>
      </c>
      <c r="T476" s="263"/>
      <c r="V476" s="2">
        <v>471</v>
      </c>
      <c r="W476" s="1" t="str">
        <f>X476&amp;":"&amp;COUNTIF($X$6:X476,X476)</f>
        <v>0:234</v>
      </c>
      <c r="X476" s="264">
        <f>Entry!U479</f>
        <v>0</v>
      </c>
      <c r="Y476" s="227">
        <f t="shared" si="151"/>
        <v>0</v>
      </c>
      <c r="Z476" s="227">
        <f t="shared" si="135"/>
        <v>0</v>
      </c>
      <c r="AA476" s="227">
        <f t="shared" si="136"/>
        <v>0</v>
      </c>
      <c r="AB476" s="227">
        <f t="shared" si="152"/>
        <v>0</v>
      </c>
      <c r="AC476" s="227">
        <f t="shared" si="137"/>
        <v>0</v>
      </c>
      <c r="AD476" s="227">
        <f t="shared" si="138"/>
        <v>0</v>
      </c>
      <c r="AE476" s="227">
        <f t="shared" si="139"/>
        <v>0</v>
      </c>
      <c r="AF476" s="227">
        <f t="shared" si="140"/>
        <v>0</v>
      </c>
      <c r="AG476" s="227">
        <f t="shared" si="141"/>
        <v>0</v>
      </c>
      <c r="AH476" s="227">
        <f t="shared" si="142"/>
        <v>0</v>
      </c>
      <c r="AI476" s="227">
        <f t="shared" si="143"/>
        <v>0</v>
      </c>
      <c r="AJ476" s="227">
        <f t="shared" si="144"/>
        <v>0</v>
      </c>
      <c r="AK476" s="227">
        <f t="shared" si="145"/>
        <v>0</v>
      </c>
      <c r="AL476" s="227">
        <f t="shared" si="146"/>
        <v>0</v>
      </c>
      <c r="AM476" s="227">
        <f t="shared" si="147"/>
        <v>0</v>
      </c>
      <c r="AN476" s="227">
        <f t="shared" si="148"/>
        <v>0</v>
      </c>
      <c r="AO476" s="261">
        <f t="shared" si="153"/>
        <v>0</v>
      </c>
    </row>
    <row r="477" spans="1:41" s="216" customFormat="1" ht="15.6">
      <c r="A477">
        <f t="shared" si="149"/>
        <v>46</v>
      </c>
      <c r="B477" s="191" t="str">
        <f>C477&amp;":"&amp;COUNTIF($C$6:C477,C477)</f>
        <v>46:2</v>
      </c>
      <c r="C477" s="148">
        <f t="shared" si="150"/>
        <v>46</v>
      </c>
      <c r="D477" s="262">
        <f>'model (2)'!D477</f>
        <v>2</v>
      </c>
      <c r="E477" s="262">
        <f>'model (2)'!E477</f>
        <v>0</v>
      </c>
      <c r="F477" s="262">
        <f>'model (2)'!F477</f>
        <v>2</v>
      </c>
      <c r="G477" s="262">
        <f>'model (2)'!G477</f>
        <v>1</v>
      </c>
      <c r="H477" s="262">
        <f>'model (2)'!H477</f>
        <v>0</v>
      </c>
      <c r="I477" s="262">
        <f>'model (2)'!I477</f>
        <v>0</v>
      </c>
      <c r="J477" s="262">
        <f>'model (2)'!J477</f>
        <v>0</v>
      </c>
      <c r="K477" s="262">
        <f>'model (2)'!K477</f>
        <v>2</v>
      </c>
      <c r="L477" s="262">
        <f>'model (2)'!L477</f>
        <v>1</v>
      </c>
      <c r="M477" s="262">
        <f>'model (2)'!M477</f>
        <v>2</v>
      </c>
      <c r="N477" s="262">
        <f>'model (2)'!N477</f>
        <v>0</v>
      </c>
      <c r="O477" s="262">
        <f>'model (2)'!O477</f>
        <v>11</v>
      </c>
      <c r="P477" s="262">
        <f>'model (2)'!P477</f>
        <v>6</v>
      </c>
      <c r="Q477" s="262">
        <f>'model (2)'!Q477</f>
        <v>6</v>
      </c>
      <c r="R477" s="262">
        <f>'model (2)'!R477</f>
        <v>5</v>
      </c>
      <c r="S477" s="262">
        <f>'model (2)'!S477</f>
        <v>8</v>
      </c>
      <c r="T477" s="263"/>
      <c r="V477" s="2">
        <v>472</v>
      </c>
      <c r="W477" s="1" t="str">
        <f>X477&amp;":"&amp;COUNTIF($X$6:X477,X477)</f>
        <v>0:235</v>
      </c>
      <c r="X477" s="264">
        <f>Entry!U480</f>
        <v>0</v>
      </c>
      <c r="Y477" s="227">
        <f t="shared" si="151"/>
        <v>0</v>
      </c>
      <c r="Z477" s="227">
        <f t="shared" si="135"/>
        <v>0</v>
      </c>
      <c r="AA477" s="227">
        <f t="shared" si="136"/>
        <v>0</v>
      </c>
      <c r="AB477" s="227">
        <f t="shared" si="152"/>
        <v>0</v>
      </c>
      <c r="AC477" s="227">
        <f t="shared" si="137"/>
        <v>0</v>
      </c>
      <c r="AD477" s="227">
        <f t="shared" si="138"/>
        <v>0</v>
      </c>
      <c r="AE477" s="227">
        <f t="shared" si="139"/>
        <v>0</v>
      </c>
      <c r="AF477" s="227">
        <f t="shared" si="140"/>
        <v>0</v>
      </c>
      <c r="AG477" s="227">
        <f t="shared" si="141"/>
        <v>0</v>
      </c>
      <c r="AH477" s="227">
        <f t="shared" si="142"/>
        <v>0</v>
      </c>
      <c r="AI477" s="227">
        <f t="shared" si="143"/>
        <v>0</v>
      </c>
      <c r="AJ477" s="227">
        <f t="shared" si="144"/>
        <v>0</v>
      </c>
      <c r="AK477" s="227">
        <f t="shared" si="145"/>
        <v>0</v>
      </c>
      <c r="AL477" s="227">
        <f t="shared" si="146"/>
        <v>0</v>
      </c>
      <c r="AM477" s="227">
        <f t="shared" si="147"/>
        <v>0</v>
      </c>
      <c r="AN477" s="227">
        <f t="shared" si="148"/>
        <v>0</v>
      </c>
      <c r="AO477" s="261">
        <f t="shared" si="153"/>
        <v>0</v>
      </c>
    </row>
    <row r="478" spans="1:41" s="216" customFormat="1" ht="15.6">
      <c r="A478">
        <f t="shared" si="149"/>
        <v>80</v>
      </c>
      <c r="B478" s="191" t="str">
        <f>C478&amp;":"&amp;COUNTIF($C$6:C478,C478)</f>
        <v>80:11</v>
      </c>
      <c r="C478" s="148">
        <f t="shared" si="150"/>
        <v>80</v>
      </c>
      <c r="D478" s="262">
        <f>'model (2)'!D478</f>
        <v>1</v>
      </c>
      <c r="E478" s="262">
        <f>'model (2)'!E478</f>
        <v>1</v>
      </c>
      <c r="F478" s="262">
        <f>'model (2)'!F478</f>
        <v>1</v>
      </c>
      <c r="G478" s="262">
        <f>'model (2)'!G478</f>
        <v>1</v>
      </c>
      <c r="H478" s="262">
        <f>'model (2)'!H478</f>
        <v>2</v>
      </c>
      <c r="I478" s="262">
        <f>'model (2)'!I478</f>
        <v>1</v>
      </c>
      <c r="J478" s="262">
        <f>'model (2)'!J478</f>
        <v>2</v>
      </c>
      <c r="K478" s="262">
        <f>'model (2)'!K478</f>
        <v>2</v>
      </c>
      <c r="L478" s="262">
        <f>'model (2)'!L478</f>
        <v>2</v>
      </c>
      <c r="M478" s="262">
        <f>'model (2)'!M478</f>
        <v>2</v>
      </c>
      <c r="N478" s="262">
        <f>'model (2)'!N478</f>
        <v>10</v>
      </c>
      <c r="O478" s="262">
        <f>'model (2)'!O478</f>
        <v>11</v>
      </c>
      <c r="P478" s="262">
        <f>'model (2)'!P478</f>
        <v>11</v>
      </c>
      <c r="Q478" s="262">
        <f>'model (2)'!Q478</f>
        <v>12</v>
      </c>
      <c r="R478" s="262">
        <f>'model (2)'!R478</f>
        <v>10</v>
      </c>
      <c r="S478" s="262">
        <f>'model (2)'!S478</f>
        <v>11</v>
      </c>
      <c r="T478" s="263"/>
      <c r="V478" s="2">
        <v>473</v>
      </c>
      <c r="W478" s="1"/>
      <c r="X478" s="264">
        <f>Entry!U481</f>
        <v>0</v>
      </c>
      <c r="Y478" s="227">
        <f t="shared" si="151"/>
        <v>0</v>
      </c>
      <c r="Z478" s="227">
        <f t="shared" si="135"/>
        <v>0</v>
      </c>
      <c r="AA478" s="227">
        <f t="shared" si="136"/>
        <v>0</v>
      </c>
      <c r="AB478" s="227">
        <f t="shared" si="152"/>
        <v>0</v>
      </c>
      <c r="AC478" s="227">
        <f t="shared" si="137"/>
        <v>0</v>
      </c>
      <c r="AD478" s="227">
        <f t="shared" si="138"/>
        <v>0</v>
      </c>
      <c r="AE478" s="227">
        <f t="shared" si="139"/>
        <v>0</v>
      </c>
      <c r="AF478" s="227">
        <f t="shared" si="140"/>
        <v>0</v>
      </c>
      <c r="AG478" s="227">
        <f t="shared" si="141"/>
        <v>0</v>
      </c>
      <c r="AH478" s="227">
        <f t="shared" si="142"/>
        <v>0</v>
      </c>
      <c r="AI478" s="227">
        <f t="shared" si="143"/>
        <v>0</v>
      </c>
      <c r="AJ478" s="227">
        <f t="shared" si="144"/>
        <v>0</v>
      </c>
      <c r="AK478" s="227">
        <f t="shared" si="145"/>
        <v>0</v>
      </c>
      <c r="AL478" s="227">
        <f t="shared" si="146"/>
        <v>0</v>
      </c>
      <c r="AM478" s="227">
        <f t="shared" si="147"/>
        <v>0</v>
      </c>
      <c r="AN478" s="227">
        <f t="shared" si="148"/>
        <v>0</v>
      </c>
      <c r="AO478" s="261">
        <f t="shared" si="153"/>
        <v>0</v>
      </c>
    </row>
    <row r="479" spans="1:41" s="216" customFormat="1" ht="15.6">
      <c r="A479">
        <f t="shared" si="149"/>
        <v>72</v>
      </c>
      <c r="B479" s="191" t="str">
        <f>C479&amp;":"&amp;COUNTIF($C$6:C479,C479)</f>
        <v>72:18</v>
      </c>
      <c r="C479" s="148">
        <f t="shared" si="150"/>
        <v>72</v>
      </c>
      <c r="D479" s="262">
        <f>'model (2)'!D479</f>
        <v>0</v>
      </c>
      <c r="E479" s="262">
        <f>'model (2)'!E479</f>
        <v>1</v>
      </c>
      <c r="F479" s="262">
        <f>'model (2)'!F479</f>
        <v>1</v>
      </c>
      <c r="G479" s="262">
        <f>'model (2)'!G479</f>
        <v>1</v>
      </c>
      <c r="H479" s="262">
        <f>'model (2)'!H479</f>
        <v>0</v>
      </c>
      <c r="I479" s="262">
        <f>'model (2)'!I479</f>
        <v>1</v>
      </c>
      <c r="J479" s="262">
        <f>'model (2)'!J479</f>
        <v>2</v>
      </c>
      <c r="K479" s="262">
        <f>'model (2)'!K479</f>
        <v>2</v>
      </c>
      <c r="L479" s="262">
        <f>'model (2)'!L479</f>
        <v>1</v>
      </c>
      <c r="M479" s="262">
        <f>'model (2)'!M479</f>
        <v>1</v>
      </c>
      <c r="N479" s="262">
        <f>'model (2)'!N479</f>
        <v>7</v>
      </c>
      <c r="O479" s="262">
        <f>'model (2)'!O479</f>
        <v>10</v>
      </c>
      <c r="P479" s="262">
        <f>'model (2)'!P479</f>
        <v>10</v>
      </c>
      <c r="Q479" s="262">
        <f>'model (2)'!Q479</f>
        <v>12</v>
      </c>
      <c r="R479" s="262">
        <f>'model (2)'!R479</f>
        <v>12</v>
      </c>
      <c r="S479" s="262">
        <f>'model (2)'!S479</f>
        <v>11</v>
      </c>
      <c r="T479" s="263"/>
      <c r="V479" s="2">
        <v>474</v>
      </c>
      <c r="W479" s="1" t="str">
        <f>X479&amp;":"&amp;COUNTIF($X$6:X479,X479)</f>
        <v>0:237</v>
      </c>
      <c r="X479" s="264">
        <f>Entry!U482</f>
        <v>0</v>
      </c>
      <c r="Y479" s="227">
        <f t="shared" si="151"/>
        <v>0</v>
      </c>
      <c r="Z479" s="227">
        <f t="shared" si="135"/>
        <v>0</v>
      </c>
      <c r="AA479" s="227">
        <f t="shared" si="136"/>
        <v>0</v>
      </c>
      <c r="AB479" s="227">
        <f t="shared" si="152"/>
        <v>0</v>
      </c>
      <c r="AC479" s="227">
        <f t="shared" si="137"/>
        <v>0</v>
      </c>
      <c r="AD479" s="227">
        <f t="shared" si="138"/>
        <v>0</v>
      </c>
      <c r="AE479" s="227">
        <f t="shared" si="139"/>
        <v>0</v>
      </c>
      <c r="AF479" s="227">
        <f t="shared" si="140"/>
        <v>0</v>
      </c>
      <c r="AG479" s="227">
        <f t="shared" si="141"/>
        <v>0</v>
      </c>
      <c r="AH479" s="227">
        <f t="shared" si="142"/>
        <v>0</v>
      </c>
      <c r="AI479" s="227">
        <f t="shared" si="143"/>
        <v>0</v>
      </c>
      <c r="AJ479" s="227">
        <f t="shared" si="144"/>
        <v>0</v>
      </c>
      <c r="AK479" s="227">
        <f t="shared" si="145"/>
        <v>0</v>
      </c>
      <c r="AL479" s="227">
        <f t="shared" si="146"/>
        <v>0</v>
      </c>
      <c r="AM479" s="227">
        <f t="shared" si="147"/>
        <v>0</v>
      </c>
      <c r="AN479" s="227">
        <f t="shared" si="148"/>
        <v>0</v>
      </c>
      <c r="AO479" s="261">
        <f t="shared" si="153"/>
        <v>0</v>
      </c>
    </row>
    <row r="480" spans="1:41" s="216" customFormat="1" ht="15.6">
      <c r="A480">
        <f t="shared" si="149"/>
        <v>79</v>
      </c>
      <c r="B480" s="191" t="str">
        <f>C480&amp;":"&amp;COUNTIF($C$6:C480,C480)</f>
        <v>79:9</v>
      </c>
      <c r="C480" s="148">
        <f t="shared" si="150"/>
        <v>79</v>
      </c>
      <c r="D480" s="262">
        <f>'model (2)'!D480</f>
        <v>0</v>
      </c>
      <c r="E480" s="262">
        <f>'model (2)'!E480</f>
        <v>0</v>
      </c>
      <c r="F480" s="262">
        <f>'model (2)'!F480</f>
        <v>2</v>
      </c>
      <c r="G480" s="262">
        <f>'model (2)'!G480</f>
        <v>1</v>
      </c>
      <c r="H480" s="262">
        <f>'model (2)'!H480</f>
        <v>0</v>
      </c>
      <c r="I480" s="262">
        <f>'model (2)'!I480</f>
        <v>1</v>
      </c>
      <c r="J480" s="262">
        <f>'model (2)'!J480</f>
        <v>2</v>
      </c>
      <c r="K480" s="262">
        <f>'model (2)'!K480</f>
        <v>1</v>
      </c>
      <c r="L480" s="262">
        <f>'model (2)'!L480</f>
        <v>2</v>
      </c>
      <c r="M480" s="262">
        <f>'model (2)'!M480</f>
        <v>1</v>
      </c>
      <c r="N480" s="262">
        <f>'model (2)'!N480</f>
        <v>10</v>
      </c>
      <c r="O480" s="262">
        <f>'model (2)'!O480</f>
        <v>14</v>
      </c>
      <c r="P480" s="262">
        <f>'model (2)'!P480</f>
        <v>12</v>
      </c>
      <c r="Q480" s="262">
        <f>'model (2)'!Q480</f>
        <v>12</v>
      </c>
      <c r="R480" s="262">
        <f>'model (2)'!R480</f>
        <v>10</v>
      </c>
      <c r="S480" s="262">
        <f>'model (2)'!S480</f>
        <v>11</v>
      </c>
      <c r="T480" s="263"/>
      <c r="V480" s="2">
        <v>475</v>
      </c>
      <c r="W480" s="1" t="str">
        <f>X480&amp;":"&amp;COUNTIF($X$6:X480,X480)</f>
        <v>0:238</v>
      </c>
      <c r="X480" s="264">
        <f>Entry!U483</f>
        <v>0</v>
      </c>
      <c r="Y480" s="227">
        <f t="shared" si="151"/>
        <v>0</v>
      </c>
      <c r="Z480" s="227">
        <f t="shared" si="135"/>
        <v>0</v>
      </c>
      <c r="AA480" s="227">
        <f t="shared" si="136"/>
        <v>0</v>
      </c>
      <c r="AB480" s="227">
        <f t="shared" si="152"/>
        <v>0</v>
      </c>
      <c r="AC480" s="227">
        <f t="shared" si="137"/>
        <v>0</v>
      </c>
      <c r="AD480" s="227">
        <f t="shared" si="138"/>
        <v>0</v>
      </c>
      <c r="AE480" s="227">
        <f t="shared" si="139"/>
        <v>0</v>
      </c>
      <c r="AF480" s="227">
        <f t="shared" si="140"/>
        <v>0</v>
      </c>
      <c r="AG480" s="227">
        <f t="shared" si="141"/>
        <v>0</v>
      </c>
      <c r="AH480" s="227">
        <f t="shared" si="142"/>
        <v>0</v>
      </c>
      <c r="AI480" s="227">
        <f t="shared" si="143"/>
        <v>0</v>
      </c>
      <c r="AJ480" s="227">
        <f t="shared" si="144"/>
        <v>0</v>
      </c>
      <c r="AK480" s="227">
        <f t="shared" si="145"/>
        <v>0</v>
      </c>
      <c r="AL480" s="227">
        <f t="shared" si="146"/>
        <v>0</v>
      </c>
      <c r="AM480" s="227">
        <f t="shared" si="147"/>
        <v>0</v>
      </c>
      <c r="AN480" s="227">
        <f t="shared" si="148"/>
        <v>0</v>
      </c>
      <c r="AO480" s="261">
        <f t="shared" si="153"/>
        <v>0</v>
      </c>
    </row>
    <row r="481" spans="1:41" s="216" customFormat="1" ht="15.6">
      <c r="A481">
        <f t="shared" si="149"/>
        <v>46</v>
      </c>
      <c r="B481" s="191" t="str">
        <f>C481&amp;":"&amp;COUNTIF($C$6:C481,C481)</f>
        <v>46:3</v>
      </c>
      <c r="C481" s="148">
        <f t="shared" si="150"/>
        <v>46</v>
      </c>
      <c r="D481" s="262">
        <f>'model (2)'!D481</f>
        <v>0</v>
      </c>
      <c r="E481" s="262">
        <f>'model (2)'!E481</f>
        <v>1</v>
      </c>
      <c r="F481" s="262">
        <f>'model (2)'!F481</f>
        <v>2</v>
      </c>
      <c r="G481" s="262">
        <f>'model (2)'!G481</f>
        <v>0</v>
      </c>
      <c r="H481" s="262">
        <f>'model (2)'!H481</f>
        <v>2</v>
      </c>
      <c r="I481" s="262">
        <f>'model (2)'!I481</f>
        <v>1</v>
      </c>
      <c r="J481" s="262">
        <f>'model (2)'!J481</f>
        <v>2</v>
      </c>
      <c r="K481" s="262">
        <f>'model (2)'!K481</f>
        <v>1</v>
      </c>
      <c r="L481" s="262">
        <f>'model (2)'!L481</f>
        <v>2</v>
      </c>
      <c r="M481" s="262">
        <f>'model (2)'!M481</f>
        <v>0</v>
      </c>
      <c r="N481" s="262">
        <f>'model (2)'!N481</f>
        <v>5</v>
      </c>
      <c r="O481" s="262">
        <f>'model (2)'!O481</f>
        <v>14</v>
      </c>
      <c r="P481" s="262">
        <f>'model (2)'!P481</f>
        <v>2</v>
      </c>
      <c r="Q481" s="262">
        <f>'model (2)'!Q481</f>
        <v>1</v>
      </c>
      <c r="R481" s="262">
        <f>'model (2)'!R481</f>
        <v>1</v>
      </c>
      <c r="S481" s="262">
        <f>'model (2)'!S481</f>
        <v>12</v>
      </c>
      <c r="T481" s="263"/>
      <c r="V481" s="2">
        <v>476</v>
      </c>
      <c r="W481" s="1" t="str">
        <f>X481&amp;":"&amp;COUNTIF($X$6:X481,X481)</f>
        <v>0:239</v>
      </c>
      <c r="X481" s="264">
        <f>Entry!U484</f>
        <v>0</v>
      </c>
      <c r="Y481" s="227">
        <f t="shared" si="151"/>
        <v>0</v>
      </c>
      <c r="Z481" s="227">
        <f t="shared" si="135"/>
        <v>0</v>
      </c>
      <c r="AA481" s="227">
        <f t="shared" si="136"/>
        <v>0</v>
      </c>
      <c r="AB481" s="227">
        <f t="shared" si="152"/>
        <v>0</v>
      </c>
      <c r="AC481" s="227">
        <f t="shared" si="137"/>
        <v>0</v>
      </c>
      <c r="AD481" s="227">
        <f t="shared" si="138"/>
        <v>0</v>
      </c>
      <c r="AE481" s="227">
        <f t="shared" si="139"/>
        <v>0</v>
      </c>
      <c r="AF481" s="227">
        <f t="shared" si="140"/>
        <v>0</v>
      </c>
      <c r="AG481" s="227">
        <f t="shared" si="141"/>
        <v>0</v>
      </c>
      <c r="AH481" s="227">
        <f t="shared" si="142"/>
        <v>0</v>
      </c>
      <c r="AI481" s="227">
        <f t="shared" si="143"/>
        <v>0</v>
      </c>
      <c r="AJ481" s="227">
        <f t="shared" si="144"/>
        <v>0</v>
      </c>
      <c r="AK481" s="227">
        <f t="shared" si="145"/>
        <v>0</v>
      </c>
      <c r="AL481" s="227">
        <f t="shared" si="146"/>
        <v>0</v>
      </c>
      <c r="AM481" s="227">
        <f t="shared" si="147"/>
        <v>0</v>
      </c>
      <c r="AN481" s="227">
        <f t="shared" si="148"/>
        <v>0</v>
      </c>
      <c r="AO481" s="261">
        <f t="shared" si="153"/>
        <v>0</v>
      </c>
    </row>
    <row r="482" spans="1:41" s="216" customFormat="1" ht="15.6">
      <c r="A482">
        <f t="shared" si="149"/>
        <v>51</v>
      </c>
      <c r="B482" s="191" t="str">
        <f>C482&amp;":"&amp;COUNTIF($C$6:C482,C482)</f>
        <v>51:8</v>
      </c>
      <c r="C482" s="148">
        <f t="shared" si="150"/>
        <v>51</v>
      </c>
      <c r="D482" s="262">
        <f>'model (2)'!D482</f>
        <v>2</v>
      </c>
      <c r="E482" s="262">
        <f>'model (2)'!E482</f>
        <v>0</v>
      </c>
      <c r="F482" s="262">
        <f>'model (2)'!F482</f>
        <v>2</v>
      </c>
      <c r="G482" s="262">
        <f>'model (2)'!G482</f>
        <v>1</v>
      </c>
      <c r="H482" s="262">
        <f>'model (2)'!H482</f>
        <v>1</v>
      </c>
      <c r="I482" s="262">
        <f>'model (2)'!I482</f>
        <v>0</v>
      </c>
      <c r="J482" s="262">
        <f>'model (2)'!J482</f>
        <v>1</v>
      </c>
      <c r="K482" s="262">
        <f>'model (2)'!K482</f>
        <v>2</v>
      </c>
      <c r="L482" s="262">
        <f>'model (2)'!L482</f>
        <v>0</v>
      </c>
      <c r="M482" s="262">
        <f>'model (2)'!M482</f>
        <v>0</v>
      </c>
      <c r="N482" s="262">
        <f>'model (2)'!N482</f>
        <v>7</v>
      </c>
      <c r="O482" s="262">
        <f>'model (2)'!O482</f>
        <v>7</v>
      </c>
      <c r="P482" s="262">
        <f>'model (2)'!P482</f>
        <v>10</v>
      </c>
      <c r="Q482" s="262">
        <f>'model (2)'!Q482</f>
        <v>0</v>
      </c>
      <c r="R482" s="262">
        <f>'model (2)'!R482</f>
        <v>14</v>
      </c>
      <c r="S482" s="262">
        <f>'model (2)'!S482</f>
        <v>4</v>
      </c>
      <c r="T482" s="263"/>
      <c r="V482" s="2">
        <v>477</v>
      </c>
      <c r="W482" s="1" t="str">
        <f>X482&amp;":"&amp;COUNTIF($X$6:X482,X482)</f>
        <v>0:240</v>
      </c>
      <c r="X482" s="264">
        <f>Entry!U485</f>
        <v>0</v>
      </c>
      <c r="Y482" s="227">
        <f t="shared" si="151"/>
        <v>0</v>
      </c>
      <c r="Z482" s="227">
        <f t="shared" si="135"/>
        <v>0</v>
      </c>
      <c r="AA482" s="227">
        <f t="shared" si="136"/>
        <v>0</v>
      </c>
      <c r="AB482" s="227">
        <f t="shared" si="152"/>
        <v>0</v>
      </c>
      <c r="AC482" s="227">
        <f t="shared" si="137"/>
        <v>0</v>
      </c>
      <c r="AD482" s="227">
        <f t="shared" si="138"/>
        <v>0</v>
      </c>
      <c r="AE482" s="227">
        <f t="shared" si="139"/>
        <v>0</v>
      </c>
      <c r="AF482" s="227">
        <f t="shared" si="140"/>
        <v>0</v>
      </c>
      <c r="AG482" s="227">
        <f t="shared" si="141"/>
        <v>0</v>
      </c>
      <c r="AH482" s="227">
        <f t="shared" si="142"/>
        <v>0</v>
      </c>
      <c r="AI482" s="227">
        <f t="shared" si="143"/>
        <v>0</v>
      </c>
      <c r="AJ482" s="227">
        <f t="shared" si="144"/>
        <v>0</v>
      </c>
      <c r="AK482" s="227">
        <f t="shared" si="145"/>
        <v>0</v>
      </c>
      <c r="AL482" s="227">
        <f t="shared" si="146"/>
        <v>0</v>
      </c>
      <c r="AM482" s="227">
        <f t="shared" si="147"/>
        <v>0</v>
      </c>
      <c r="AN482" s="227">
        <f t="shared" si="148"/>
        <v>0</v>
      </c>
      <c r="AO482" s="261">
        <f t="shared" si="153"/>
        <v>0</v>
      </c>
    </row>
    <row r="483" spans="1:41" s="216" customFormat="1" ht="15.6">
      <c r="A483">
        <f t="shared" si="149"/>
        <v>88</v>
      </c>
      <c r="B483" s="191" t="str">
        <f>C483&amp;":"&amp;COUNTIF($C$6:C483,C483)</f>
        <v>88:2</v>
      </c>
      <c r="C483" s="148">
        <f t="shared" si="150"/>
        <v>88</v>
      </c>
      <c r="D483" s="262">
        <f>'model (2)'!D483</f>
        <v>1</v>
      </c>
      <c r="E483" s="262">
        <f>'model (2)'!E483</f>
        <v>2</v>
      </c>
      <c r="F483" s="262">
        <f>'model (2)'!F483</f>
        <v>1</v>
      </c>
      <c r="G483" s="262">
        <f>'model (2)'!G483</f>
        <v>2</v>
      </c>
      <c r="H483" s="262">
        <f>'model (2)'!H483</f>
        <v>2</v>
      </c>
      <c r="I483" s="262">
        <f>'model (2)'!I483</f>
        <v>1</v>
      </c>
      <c r="J483" s="262">
        <f>'model (2)'!J483</f>
        <v>2</v>
      </c>
      <c r="K483" s="262">
        <f>'model (2)'!K483</f>
        <v>2</v>
      </c>
      <c r="L483" s="262">
        <f>'model (2)'!L483</f>
        <v>1</v>
      </c>
      <c r="M483" s="262">
        <f>'model (2)'!M483</f>
        <v>1</v>
      </c>
      <c r="N483" s="262">
        <f>'model (2)'!N483</f>
        <v>7</v>
      </c>
      <c r="O483" s="262">
        <f>'model (2)'!O483</f>
        <v>12</v>
      </c>
      <c r="P483" s="262">
        <f>'model (2)'!P483</f>
        <v>14</v>
      </c>
      <c r="Q483" s="262">
        <f>'model (2)'!Q483</f>
        <v>12</v>
      </c>
      <c r="R483" s="262">
        <f>'model (2)'!R483</f>
        <v>14</v>
      </c>
      <c r="S483" s="262">
        <f>'model (2)'!S483</f>
        <v>14</v>
      </c>
      <c r="T483" s="263"/>
      <c r="V483" s="2">
        <v>478</v>
      </c>
      <c r="W483" s="1" t="str">
        <f>X483&amp;":"&amp;COUNTIF($X$6:X483,X483)</f>
        <v>0:241</v>
      </c>
      <c r="X483" s="264">
        <f>Entry!U486</f>
        <v>0</v>
      </c>
      <c r="Y483" s="227">
        <f t="shared" si="151"/>
        <v>0</v>
      </c>
      <c r="Z483" s="227">
        <f t="shared" si="135"/>
        <v>0</v>
      </c>
      <c r="AA483" s="227">
        <f t="shared" si="136"/>
        <v>0</v>
      </c>
      <c r="AB483" s="227">
        <f t="shared" si="152"/>
        <v>0</v>
      </c>
      <c r="AC483" s="227">
        <f t="shared" si="137"/>
        <v>0</v>
      </c>
      <c r="AD483" s="227">
        <f t="shared" si="138"/>
        <v>0</v>
      </c>
      <c r="AE483" s="227">
        <f t="shared" si="139"/>
        <v>0</v>
      </c>
      <c r="AF483" s="227">
        <f t="shared" si="140"/>
        <v>0</v>
      </c>
      <c r="AG483" s="227">
        <f t="shared" si="141"/>
        <v>0</v>
      </c>
      <c r="AH483" s="227">
        <f t="shared" si="142"/>
        <v>0</v>
      </c>
      <c r="AI483" s="227">
        <f t="shared" si="143"/>
        <v>0</v>
      </c>
      <c r="AJ483" s="227">
        <f t="shared" si="144"/>
        <v>0</v>
      </c>
      <c r="AK483" s="227">
        <f t="shared" si="145"/>
        <v>0</v>
      </c>
      <c r="AL483" s="227">
        <f t="shared" si="146"/>
        <v>0</v>
      </c>
      <c r="AM483" s="227">
        <f t="shared" si="147"/>
        <v>0</v>
      </c>
      <c r="AN483" s="227">
        <f t="shared" si="148"/>
        <v>0</v>
      </c>
      <c r="AO483" s="261">
        <f t="shared" si="153"/>
        <v>0</v>
      </c>
    </row>
    <row r="484" spans="1:41" s="216" customFormat="1" ht="15.6">
      <c r="A484">
        <f t="shared" si="149"/>
        <v>77</v>
      </c>
      <c r="B484" s="191" t="str">
        <f>C484&amp;":"&amp;COUNTIF($C$6:C484,C484)</f>
        <v>77:21</v>
      </c>
      <c r="C484" s="148">
        <f t="shared" si="150"/>
        <v>77</v>
      </c>
      <c r="D484" s="262">
        <f>'model (2)'!D484</f>
        <v>0</v>
      </c>
      <c r="E484" s="262">
        <f>'model (2)'!E484</f>
        <v>1</v>
      </c>
      <c r="F484" s="262">
        <f>'model (2)'!F484</f>
        <v>1</v>
      </c>
      <c r="G484" s="262">
        <f>'model (2)'!G484</f>
        <v>1</v>
      </c>
      <c r="H484" s="262">
        <f>'model (2)'!H484</f>
        <v>0</v>
      </c>
      <c r="I484" s="262">
        <f>'model (2)'!I484</f>
        <v>0</v>
      </c>
      <c r="J484" s="262">
        <f>'model (2)'!J484</f>
        <v>2</v>
      </c>
      <c r="K484" s="262">
        <f>'model (2)'!K484</f>
        <v>1</v>
      </c>
      <c r="L484" s="262">
        <f>'model (2)'!L484</f>
        <v>2</v>
      </c>
      <c r="M484" s="262">
        <f>'model (2)'!M484</f>
        <v>2</v>
      </c>
      <c r="N484" s="262">
        <f>'model (2)'!N484</f>
        <v>9</v>
      </c>
      <c r="O484" s="262">
        <f>'model (2)'!O484</f>
        <v>10</v>
      </c>
      <c r="P484" s="262">
        <f>'model (2)'!P484</f>
        <v>14</v>
      </c>
      <c r="Q484" s="262">
        <f>'model (2)'!Q484</f>
        <v>11</v>
      </c>
      <c r="R484" s="262">
        <f>'model (2)'!R484</f>
        <v>13</v>
      </c>
      <c r="S484" s="262">
        <f>'model (2)'!S484</f>
        <v>10</v>
      </c>
      <c r="T484" s="263"/>
      <c r="V484" s="2">
        <v>479</v>
      </c>
      <c r="W484" s="1" t="str">
        <f>X484&amp;":"&amp;COUNTIF($X$6:X484,X484)</f>
        <v>0:242</v>
      </c>
      <c r="X484" s="264">
        <f>Entry!U487</f>
        <v>0</v>
      </c>
      <c r="Y484" s="227">
        <f t="shared" si="151"/>
        <v>0</v>
      </c>
      <c r="Z484" s="227">
        <f t="shared" si="135"/>
        <v>0</v>
      </c>
      <c r="AA484" s="227">
        <f t="shared" si="136"/>
        <v>0</v>
      </c>
      <c r="AB484" s="227">
        <f t="shared" si="152"/>
        <v>0</v>
      </c>
      <c r="AC484" s="227">
        <f t="shared" si="137"/>
        <v>0</v>
      </c>
      <c r="AD484" s="227">
        <f t="shared" si="138"/>
        <v>0</v>
      </c>
      <c r="AE484" s="227">
        <f t="shared" si="139"/>
        <v>0</v>
      </c>
      <c r="AF484" s="227">
        <f t="shared" si="140"/>
        <v>0</v>
      </c>
      <c r="AG484" s="227">
        <f t="shared" si="141"/>
        <v>0</v>
      </c>
      <c r="AH484" s="227">
        <f t="shared" si="142"/>
        <v>0</v>
      </c>
      <c r="AI484" s="227">
        <f t="shared" si="143"/>
        <v>0</v>
      </c>
      <c r="AJ484" s="227">
        <f t="shared" si="144"/>
        <v>0</v>
      </c>
      <c r="AK484" s="227">
        <f t="shared" si="145"/>
        <v>0</v>
      </c>
      <c r="AL484" s="227">
        <f t="shared" si="146"/>
        <v>0</v>
      </c>
      <c r="AM484" s="227">
        <f t="shared" si="147"/>
        <v>0</v>
      </c>
      <c r="AN484" s="227">
        <f t="shared" si="148"/>
        <v>0</v>
      </c>
      <c r="AO484" s="261">
        <f t="shared" si="153"/>
        <v>0</v>
      </c>
    </row>
    <row r="485" spans="1:41" s="216" customFormat="1" ht="15.6">
      <c r="A485">
        <f t="shared" si="149"/>
        <v>78</v>
      </c>
      <c r="B485" s="191" t="str">
        <f>C485&amp;":"&amp;COUNTIF($C$6:C485,C485)</f>
        <v>78:17</v>
      </c>
      <c r="C485" s="148">
        <f t="shared" si="150"/>
        <v>78</v>
      </c>
      <c r="D485" s="262">
        <f>'model (2)'!D485</f>
        <v>0</v>
      </c>
      <c r="E485" s="262">
        <f>'model (2)'!E485</f>
        <v>0</v>
      </c>
      <c r="F485" s="262">
        <f>'model (2)'!F485</f>
        <v>2</v>
      </c>
      <c r="G485" s="262">
        <f>'model (2)'!G485</f>
        <v>0</v>
      </c>
      <c r="H485" s="262">
        <f>'model (2)'!H485</f>
        <v>1</v>
      </c>
      <c r="I485" s="262">
        <f>'model (2)'!I485</f>
        <v>1</v>
      </c>
      <c r="J485" s="262">
        <f>'model (2)'!J485</f>
        <v>1</v>
      </c>
      <c r="K485" s="262">
        <f>'model (2)'!K485</f>
        <v>1</v>
      </c>
      <c r="L485" s="262">
        <f>'model (2)'!L485</f>
        <v>1</v>
      </c>
      <c r="M485" s="262">
        <f>'model (2)'!M485</f>
        <v>2</v>
      </c>
      <c r="N485" s="262">
        <f>'model (2)'!N485</f>
        <v>9</v>
      </c>
      <c r="O485" s="262">
        <f>'model (2)'!O485</f>
        <v>11</v>
      </c>
      <c r="P485" s="262">
        <f>'model (2)'!P485</f>
        <v>12</v>
      </c>
      <c r="Q485" s="262">
        <f>'model (2)'!Q485</f>
        <v>14</v>
      </c>
      <c r="R485" s="262">
        <f>'model (2)'!R485</f>
        <v>12</v>
      </c>
      <c r="S485" s="262">
        <f>'model (2)'!S485</f>
        <v>11</v>
      </c>
      <c r="T485" s="263"/>
      <c r="V485" s="2">
        <v>480</v>
      </c>
      <c r="W485" s="1" t="str">
        <f>X485&amp;":"&amp;COUNTIF($X$6:X485,X485)</f>
        <v>0:243</v>
      </c>
      <c r="X485" s="264">
        <f>Entry!U488</f>
        <v>0</v>
      </c>
      <c r="Y485" s="227">
        <f t="shared" si="151"/>
        <v>0</v>
      </c>
      <c r="Z485" s="227">
        <f t="shared" si="135"/>
        <v>0</v>
      </c>
      <c r="AA485" s="227">
        <f t="shared" si="136"/>
        <v>0</v>
      </c>
      <c r="AB485" s="227">
        <f t="shared" si="152"/>
        <v>0</v>
      </c>
      <c r="AC485" s="227">
        <f t="shared" si="137"/>
        <v>0</v>
      </c>
      <c r="AD485" s="227">
        <f t="shared" si="138"/>
        <v>0</v>
      </c>
      <c r="AE485" s="227">
        <f t="shared" si="139"/>
        <v>0</v>
      </c>
      <c r="AF485" s="227">
        <f t="shared" si="140"/>
        <v>0</v>
      </c>
      <c r="AG485" s="227">
        <f t="shared" si="141"/>
        <v>0</v>
      </c>
      <c r="AH485" s="227">
        <f t="shared" si="142"/>
        <v>0</v>
      </c>
      <c r="AI485" s="227">
        <f t="shared" si="143"/>
        <v>0</v>
      </c>
      <c r="AJ485" s="227">
        <f t="shared" si="144"/>
        <v>0</v>
      </c>
      <c r="AK485" s="227">
        <f t="shared" si="145"/>
        <v>0</v>
      </c>
      <c r="AL485" s="227">
        <f t="shared" si="146"/>
        <v>0</v>
      </c>
      <c r="AM485" s="227">
        <f t="shared" si="147"/>
        <v>0</v>
      </c>
      <c r="AN485" s="227">
        <f t="shared" si="148"/>
        <v>0</v>
      </c>
      <c r="AO485" s="261">
        <f t="shared" si="153"/>
        <v>0</v>
      </c>
    </row>
    <row r="486" spans="1:41" s="216" customFormat="1" ht="15.6">
      <c r="A486">
        <f t="shared" si="149"/>
        <v>40</v>
      </c>
      <c r="B486" s="191" t="str">
        <f>C486&amp;":"&amp;COUNTIF($C$6:C486,C486)</f>
        <v>40:4</v>
      </c>
      <c r="C486" s="148">
        <f t="shared" si="150"/>
        <v>40</v>
      </c>
      <c r="D486" s="262">
        <f>'model (2)'!D486</f>
        <v>1</v>
      </c>
      <c r="E486" s="262">
        <f>'model (2)'!E486</f>
        <v>2</v>
      </c>
      <c r="F486" s="262">
        <f>'model (2)'!F486</f>
        <v>1</v>
      </c>
      <c r="G486" s="262">
        <f>'model (2)'!G486</f>
        <v>2</v>
      </c>
      <c r="H486" s="262">
        <f>'model (2)'!H486</f>
        <v>2</v>
      </c>
      <c r="I486" s="262">
        <f>'model (2)'!I486</f>
        <v>0</v>
      </c>
      <c r="J486" s="262">
        <f>'model (2)'!J486</f>
        <v>0</v>
      </c>
      <c r="K486" s="262">
        <f>'model (2)'!K486</f>
        <v>1</v>
      </c>
      <c r="L486" s="262">
        <f>'model (2)'!L486</f>
        <v>0</v>
      </c>
      <c r="M486" s="262">
        <f>'model (2)'!M486</f>
        <v>2</v>
      </c>
      <c r="N486" s="262">
        <f>'model (2)'!N486</f>
        <v>3</v>
      </c>
      <c r="O486" s="262">
        <f>'model (2)'!O486</f>
        <v>2</v>
      </c>
      <c r="P486" s="262">
        <f>'model (2)'!P486</f>
        <v>14</v>
      </c>
      <c r="Q486" s="262">
        <f>'model (2)'!Q486</f>
        <v>6</v>
      </c>
      <c r="R486" s="262">
        <f>'model (2)'!R486</f>
        <v>0</v>
      </c>
      <c r="S486" s="262">
        <f>'model (2)'!S486</f>
        <v>4</v>
      </c>
      <c r="T486" s="263"/>
      <c r="V486" s="2">
        <v>481</v>
      </c>
      <c r="W486" s="1" t="str">
        <f>X486&amp;":"&amp;COUNTIF($X$6:X486,X486)</f>
        <v>0:244</v>
      </c>
      <c r="X486" s="264">
        <f>Entry!U489</f>
        <v>0</v>
      </c>
      <c r="Y486" s="227">
        <f t="shared" si="151"/>
        <v>0</v>
      </c>
      <c r="Z486" s="227">
        <f t="shared" si="135"/>
        <v>0</v>
      </c>
      <c r="AA486" s="227">
        <f t="shared" si="136"/>
        <v>0</v>
      </c>
      <c r="AB486" s="227">
        <f t="shared" si="152"/>
        <v>0</v>
      </c>
      <c r="AC486" s="227">
        <f t="shared" si="137"/>
        <v>0</v>
      </c>
      <c r="AD486" s="227">
        <f t="shared" si="138"/>
        <v>0</v>
      </c>
      <c r="AE486" s="227">
        <f t="shared" si="139"/>
        <v>0</v>
      </c>
      <c r="AF486" s="227">
        <f t="shared" si="140"/>
        <v>0</v>
      </c>
      <c r="AG486" s="227">
        <f t="shared" si="141"/>
        <v>0</v>
      </c>
      <c r="AH486" s="227">
        <f t="shared" si="142"/>
        <v>0</v>
      </c>
      <c r="AI486" s="227">
        <f t="shared" si="143"/>
        <v>0</v>
      </c>
      <c r="AJ486" s="227">
        <f t="shared" si="144"/>
        <v>0</v>
      </c>
      <c r="AK486" s="227">
        <f t="shared" si="145"/>
        <v>0</v>
      </c>
      <c r="AL486" s="227">
        <f t="shared" si="146"/>
        <v>0</v>
      </c>
      <c r="AM486" s="227">
        <f t="shared" si="147"/>
        <v>0</v>
      </c>
      <c r="AN486" s="227">
        <f t="shared" si="148"/>
        <v>0</v>
      </c>
      <c r="AO486" s="261">
        <f t="shared" si="153"/>
        <v>0</v>
      </c>
    </row>
    <row r="487" spans="1:41" s="216" customFormat="1" ht="15.6">
      <c r="A487">
        <f t="shared" si="149"/>
        <v>52</v>
      </c>
      <c r="B487" s="191" t="str">
        <f>C487&amp;":"&amp;COUNTIF($C$6:C487,C487)</f>
        <v>52:13</v>
      </c>
      <c r="C487" s="148">
        <f t="shared" si="150"/>
        <v>52</v>
      </c>
      <c r="D487" s="262">
        <f>'model (2)'!D487</f>
        <v>1</v>
      </c>
      <c r="E487" s="262">
        <f>'model (2)'!E487</f>
        <v>2</v>
      </c>
      <c r="F487" s="262">
        <f>'model (2)'!F487</f>
        <v>0</v>
      </c>
      <c r="G487" s="262">
        <f>'model (2)'!G487</f>
        <v>1</v>
      </c>
      <c r="H487" s="262">
        <f>'model (2)'!H487</f>
        <v>1</v>
      </c>
      <c r="I487" s="262">
        <f>'model (2)'!I487</f>
        <v>1</v>
      </c>
      <c r="J487" s="262">
        <f>'model (2)'!J487</f>
        <v>1</v>
      </c>
      <c r="K487" s="262">
        <f>'model (2)'!K487</f>
        <v>2</v>
      </c>
      <c r="L487" s="262">
        <f>'model (2)'!L487</f>
        <v>0</v>
      </c>
      <c r="M487" s="262">
        <f>'model (2)'!M487</f>
        <v>2</v>
      </c>
      <c r="N487" s="262">
        <f>'model (2)'!N487</f>
        <v>1</v>
      </c>
      <c r="O487" s="262">
        <f>'model (2)'!O487</f>
        <v>10</v>
      </c>
      <c r="P487" s="262">
        <f>'model (2)'!P487</f>
        <v>3</v>
      </c>
      <c r="Q487" s="262">
        <f>'model (2)'!Q487</f>
        <v>9</v>
      </c>
      <c r="R487" s="262">
        <f>'model (2)'!R487</f>
        <v>5</v>
      </c>
      <c r="S487" s="262">
        <f>'model (2)'!S487</f>
        <v>13</v>
      </c>
      <c r="T487" s="263"/>
      <c r="V487" s="2">
        <v>482</v>
      </c>
      <c r="W487" s="1" t="str">
        <f>X487&amp;":"&amp;COUNTIF($X$6:X487,X487)</f>
        <v>0:245</v>
      </c>
      <c r="X487" s="264">
        <f>Entry!U490</f>
        <v>0</v>
      </c>
      <c r="Y487" s="227">
        <f t="shared" si="151"/>
        <v>0</v>
      </c>
      <c r="Z487" s="227">
        <f t="shared" si="135"/>
        <v>0</v>
      </c>
      <c r="AA487" s="227">
        <f t="shared" si="136"/>
        <v>0</v>
      </c>
      <c r="AB487" s="227">
        <f t="shared" si="152"/>
        <v>0</v>
      </c>
      <c r="AC487" s="227">
        <f t="shared" si="137"/>
        <v>0</v>
      </c>
      <c r="AD487" s="227">
        <f t="shared" si="138"/>
        <v>0</v>
      </c>
      <c r="AE487" s="227">
        <f t="shared" si="139"/>
        <v>0</v>
      </c>
      <c r="AF487" s="227">
        <f t="shared" si="140"/>
        <v>0</v>
      </c>
      <c r="AG487" s="227">
        <f t="shared" si="141"/>
        <v>0</v>
      </c>
      <c r="AH487" s="227">
        <f t="shared" si="142"/>
        <v>0</v>
      </c>
      <c r="AI487" s="227">
        <f t="shared" si="143"/>
        <v>0</v>
      </c>
      <c r="AJ487" s="227">
        <f t="shared" si="144"/>
        <v>0</v>
      </c>
      <c r="AK487" s="227">
        <f t="shared" si="145"/>
        <v>0</v>
      </c>
      <c r="AL487" s="227">
        <f t="shared" si="146"/>
        <v>0</v>
      </c>
      <c r="AM487" s="227">
        <f t="shared" si="147"/>
        <v>0</v>
      </c>
      <c r="AN487" s="227">
        <f t="shared" si="148"/>
        <v>0</v>
      </c>
      <c r="AO487" s="261">
        <f t="shared" si="153"/>
        <v>0</v>
      </c>
    </row>
    <row r="488" spans="1:41" s="216" customFormat="1" ht="15.6">
      <c r="A488">
        <f t="shared" si="149"/>
        <v>71</v>
      </c>
      <c r="B488" s="191" t="str">
        <f>C488&amp;":"&amp;COUNTIF($C$6:C488,C488)</f>
        <v>71:14</v>
      </c>
      <c r="C488" s="148">
        <f t="shared" si="150"/>
        <v>71</v>
      </c>
      <c r="D488" s="262">
        <f>'model (2)'!D488</f>
        <v>1</v>
      </c>
      <c r="E488" s="262">
        <f>'model (2)'!E488</f>
        <v>1</v>
      </c>
      <c r="F488" s="262">
        <f>'model (2)'!F488</f>
        <v>2</v>
      </c>
      <c r="G488" s="262">
        <f>'model (2)'!G488</f>
        <v>0</v>
      </c>
      <c r="H488" s="262">
        <f>'model (2)'!H488</f>
        <v>0</v>
      </c>
      <c r="I488" s="262">
        <f>'model (2)'!I488</f>
        <v>0</v>
      </c>
      <c r="J488" s="262">
        <f>'model (2)'!J488</f>
        <v>2</v>
      </c>
      <c r="K488" s="262">
        <f>'model (2)'!K488</f>
        <v>2</v>
      </c>
      <c r="L488" s="262">
        <f>'model (2)'!L488</f>
        <v>1</v>
      </c>
      <c r="M488" s="262">
        <f>'model (2)'!M488</f>
        <v>2</v>
      </c>
      <c r="N488" s="262">
        <f>'model (2)'!N488</f>
        <v>7</v>
      </c>
      <c r="O488" s="262">
        <f>'model (2)'!O488</f>
        <v>10</v>
      </c>
      <c r="P488" s="262">
        <f>'model (2)'!P488</f>
        <v>10</v>
      </c>
      <c r="Q488" s="262">
        <f>'model (2)'!Q488</f>
        <v>10</v>
      </c>
      <c r="R488" s="262">
        <f>'model (2)'!R488</f>
        <v>13</v>
      </c>
      <c r="S488" s="262">
        <f>'model (2)'!S488</f>
        <v>10</v>
      </c>
      <c r="T488" s="263"/>
      <c r="V488" s="2">
        <v>483</v>
      </c>
      <c r="W488" s="1"/>
      <c r="X488" s="264">
        <f>Entry!U491</f>
        <v>0</v>
      </c>
      <c r="Y488" s="227">
        <f t="shared" si="151"/>
        <v>0</v>
      </c>
      <c r="Z488" s="227">
        <f t="shared" si="135"/>
        <v>0</v>
      </c>
      <c r="AA488" s="227">
        <f t="shared" si="136"/>
        <v>0</v>
      </c>
      <c r="AB488" s="227">
        <f t="shared" si="152"/>
        <v>0</v>
      </c>
      <c r="AC488" s="227">
        <f t="shared" si="137"/>
        <v>0</v>
      </c>
      <c r="AD488" s="227">
        <f t="shared" si="138"/>
        <v>0</v>
      </c>
      <c r="AE488" s="227">
        <f t="shared" si="139"/>
        <v>0</v>
      </c>
      <c r="AF488" s="227">
        <f t="shared" si="140"/>
        <v>0</v>
      </c>
      <c r="AG488" s="227">
        <f t="shared" si="141"/>
        <v>0</v>
      </c>
      <c r="AH488" s="227">
        <f t="shared" si="142"/>
        <v>0</v>
      </c>
      <c r="AI488" s="227">
        <f t="shared" si="143"/>
        <v>0</v>
      </c>
      <c r="AJ488" s="227">
        <f t="shared" si="144"/>
        <v>0</v>
      </c>
      <c r="AK488" s="227">
        <f t="shared" si="145"/>
        <v>0</v>
      </c>
      <c r="AL488" s="227">
        <f t="shared" si="146"/>
        <v>0</v>
      </c>
      <c r="AM488" s="227">
        <f t="shared" si="147"/>
        <v>0</v>
      </c>
      <c r="AN488" s="227">
        <f t="shared" si="148"/>
        <v>0</v>
      </c>
      <c r="AO488" s="261">
        <f t="shared" si="153"/>
        <v>0</v>
      </c>
    </row>
    <row r="489" spans="1:41" s="216" customFormat="1" ht="15.6">
      <c r="A489">
        <f t="shared" si="149"/>
        <v>88</v>
      </c>
      <c r="B489" s="191" t="str">
        <f>C489&amp;":"&amp;COUNTIF($C$6:C489,C489)</f>
        <v>88:3</v>
      </c>
      <c r="C489" s="148">
        <f t="shared" si="150"/>
        <v>88</v>
      </c>
      <c r="D489" s="262">
        <f>'model (2)'!D489</f>
        <v>1</v>
      </c>
      <c r="E489" s="262">
        <f>'model (2)'!E489</f>
        <v>1</v>
      </c>
      <c r="F489" s="262">
        <f>'model (2)'!F489</f>
        <v>2</v>
      </c>
      <c r="G489" s="262">
        <f>'model (2)'!G489</f>
        <v>2</v>
      </c>
      <c r="H489" s="262">
        <f>'model (2)'!H489</f>
        <v>2</v>
      </c>
      <c r="I489" s="262">
        <f>'model (2)'!I489</f>
        <v>2</v>
      </c>
      <c r="J489" s="262">
        <f>'model (2)'!J489</f>
        <v>2</v>
      </c>
      <c r="K489" s="262">
        <f>'model (2)'!K489</f>
        <v>1</v>
      </c>
      <c r="L489" s="262">
        <f>'model (2)'!L489</f>
        <v>1</v>
      </c>
      <c r="M489" s="262">
        <f>'model (2)'!M489</f>
        <v>2</v>
      </c>
      <c r="N489" s="262">
        <f>'model (2)'!N489</f>
        <v>10</v>
      </c>
      <c r="O489" s="262">
        <f>'model (2)'!O489</f>
        <v>12</v>
      </c>
      <c r="P489" s="262">
        <f>'model (2)'!P489</f>
        <v>13</v>
      </c>
      <c r="Q489" s="262">
        <f>'model (2)'!Q489</f>
        <v>14</v>
      </c>
      <c r="R489" s="262">
        <f>'model (2)'!R489</f>
        <v>13</v>
      </c>
      <c r="S489" s="262">
        <f>'model (2)'!S489</f>
        <v>10</v>
      </c>
      <c r="T489" s="263"/>
      <c r="V489" s="2">
        <v>484</v>
      </c>
      <c r="W489" s="1" t="str">
        <f>X489&amp;":"&amp;COUNTIF($X$6:X489,X489)</f>
        <v>0:247</v>
      </c>
      <c r="X489" s="264">
        <f>Entry!U492</f>
        <v>0</v>
      </c>
      <c r="Y489" s="227">
        <f t="shared" si="151"/>
        <v>0</v>
      </c>
      <c r="Z489" s="227">
        <f t="shared" si="135"/>
        <v>0</v>
      </c>
      <c r="AA489" s="227">
        <f t="shared" si="136"/>
        <v>0</v>
      </c>
      <c r="AB489" s="227">
        <f t="shared" si="152"/>
        <v>0</v>
      </c>
      <c r="AC489" s="227">
        <f t="shared" si="137"/>
        <v>0</v>
      </c>
      <c r="AD489" s="227">
        <f t="shared" si="138"/>
        <v>0</v>
      </c>
      <c r="AE489" s="227">
        <f t="shared" si="139"/>
        <v>0</v>
      </c>
      <c r="AF489" s="227">
        <f t="shared" si="140"/>
        <v>0</v>
      </c>
      <c r="AG489" s="227">
        <f t="shared" si="141"/>
        <v>0</v>
      </c>
      <c r="AH489" s="227">
        <f t="shared" si="142"/>
        <v>0</v>
      </c>
      <c r="AI489" s="227">
        <f t="shared" si="143"/>
        <v>0</v>
      </c>
      <c r="AJ489" s="227">
        <f t="shared" si="144"/>
        <v>0</v>
      </c>
      <c r="AK489" s="227">
        <f t="shared" si="145"/>
        <v>0</v>
      </c>
      <c r="AL489" s="227">
        <f t="shared" si="146"/>
        <v>0</v>
      </c>
      <c r="AM489" s="227">
        <f t="shared" si="147"/>
        <v>0</v>
      </c>
      <c r="AN489" s="227">
        <f t="shared" si="148"/>
        <v>0</v>
      </c>
      <c r="AO489" s="261">
        <f t="shared" si="153"/>
        <v>0</v>
      </c>
    </row>
    <row r="490" spans="1:41" s="216" customFormat="1" ht="15.6">
      <c r="A490">
        <f t="shared" si="149"/>
        <v>79</v>
      </c>
      <c r="B490" s="191" t="str">
        <f>C490&amp;":"&amp;COUNTIF($C$6:C490,C490)</f>
        <v>79:10</v>
      </c>
      <c r="C490" s="148">
        <f t="shared" si="150"/>
        <v>79</v>
      </c>
      <c r="D490" s="262">
        <f>'model (2)'!D490</f>
        <v>0</v>
      </c>
      <c r="E490" s="262">
        <f>'model (2)'!E490</f>
        <v>1</v>
      </c>
      <c r="F490" s="262">
        <f>'model (2)'!F490</f>
        <v>2</v>
      </c>
      <c r="G490" s="262">
        <f>'model (2)'!G490</f>
        <v>1</v>
      </c>
      <c r="H490" s="262">
        <f>'model (2)'!H490</f>
        <v>1</v>
      </c>
      <c r="I490" s="262">
        <f>'model (2)'!I490</f>
        <v>0</v>
      </c>
      <c r="J490" s="262">
        <f>'model (2)'!J490</f>
        <v>1</v>
      </c>
      <c r="K490" s="262">
        <f>'model (2)'!K490</f>
        <v>2</v>
      </c>
      <c r="L490" s="262">
        <f>'model (2)'!L490</f>
        <v>1</v>
      </c>
      <c r="M490" s="262">
        <f>'model (2)'!M490</f>
        <v>2</v>
      </c>
      <c r="N490" s="262">
        <f>'model (2)'!N490</f>
        <v>8</v>
      </c>
      <c r="O490" s="262">
        <f>'model (2)'!O490</f>
        <v>13</v>
      </c>
      <c r="P490" s="262">
        <f>'model (2)'!P490</f>
        <v>13</v>
      </c>
      <c r="Q490" s="262">
        <f>'model (2)'!Q490</f>
        <v>10</v>
      </c>
      <c r="R490" s="262">
        <f>'model (2)'!R490</f>
        <v>13</v>
      </c>
      <c r="S490" s="262">
        <f>'model (2)'!S490</f>
        <v>11</v>
      </c>
      <c r="T490" s="263"/>
      <c r="V490" s="2">
        <v>485</v>
      </c>
      <c r="W490" s="1" t="str">
        <f>X490&amp;":"&amp;COUNTIF($X$6:X490,X490)</f>
        <v>0:248</v>
      </c>
      <c r="X490" s="264">
        <f>Entry!U493</f>
        <v>0</v>
      </c>
      <c r="Y490" s="227">
        <f t="shared" si="151"/>
        <v>0</v>
      </c>
      <c r="Z490" s="227">
        <f t="shared" si="135"/>
        <v>0</v>
      </c>
      <c r="AA490" s="227">
        <f t="shared" si="136"/>
        <v>0</v>
      </c>
      <c r="AB490" s="227">
        <f t="shared" si="152"/>
        <v>0</v>
      </c>
      <c r="AC490" s="227">
        <f t="shared" si="137"/>
        <v>0</v>
      </c>
      <c r="AD490" s="227">
        <f t="shared" si="138"/>
        <v>0</v>
      </c>
      <c r="AE490" s="227">
        <f t="shared" si="139"/>
        <v>0</v>
      </c>
      <c r="AF490" s="227">
        <f t="shared" si="140"/>
        <v>0</v>
      </c>
      <c r="AG490" s="227">
        <f t="shared" si="141"/>
        <v>0</v>
      </c>
      <c r="AH490" s="227">
        <f t="shared" si="142"/>
        <v>0</v>
      </c>
      <c r="AI490" s="227">
        <f t="shared" si="143"/>
        <v>0</v>
      </c>
      <c r="AJ490" s="227">
        <f t="shared" si="144"/>
        <v>0</v>
      </c>
      <c r="AK490" s="227">
        <f t="shared" si="145"/>
        <v>0</v>
      </c>
      <c r="AL490" s="227">
        <f t="shared" si="146"/>
        <v>0</v>
      </c>
      <c r="AM490" s="227">
        <f t="shared" si="147"/>
        <v>0</v>
      </c>
      <c r="AN490" s="227">
        <f t="shared" si="148"/>
        <v>0</v>
      </c>
      <c r="AO490" s="261">
        <f t="shared" si="153"/>
        <v>0</v>
      </c>
    </row>
    <row r="491" spans="1:41" s="216" customFormat="1" ht="15.6">
      <c r="A491">
        <f t="shared" si="149"/>
        <v>82</v>
      </c>
      <c r="B491" s="191" t="str">
        <f>C491&amp;":"&amp;COUNTIF($C$6:C491,C491)</f>
        <v>82:8</v>
      </c>
      <c r="C491" s="148">
        <f t="shared" si="150"/>
        <v>82</v>
      </c>
      <c r="D491" s="262">
        <f>'model (2)'!D491</f>
        <v>0</v>
      </c>
      <c r="E491" s="262">
        <f>'model (2)'!E491</f>
        <v>1</v>
      </c>
      <c r="F491" s="262">
        <f>'model (2)'!F491</f>
        <v>2</v>
      </c>
      <c r="G491" s="262">
        <f>'model (2)'!G491</f>
        <v>1</v>
      </c>
      <c r="H491" s="262">
        <f>'model (2)'!H491</f>
        <v>1</v>
      </c>
      <c r="I491" s="262">
        <f>'model (2)'!I491</f>
        <v>0</v>
      </c>
      <c r="J491" s="262">
        <f>'model (2)'!J491</f>
        <v>2</v>
      </c>
      <c r="K491" s="262">
        <f>'model (2)'!K491</f>
        <v>2</v>
      </c>
      <c r="L491" s="262">
        <f>'model (2)'!L491</f>
        <v>2</v>
      </c>
      <c r="M491" s="262">
        <f>'model (2)'!M491</f>
        <v>2</v>
      </c>
      <c r="N491" s="262">
        <f>'model (2)'!N491</f>
        <v>8</v>
      </c>
      <c r="O491" s="262">
        <f>'model (2)'!O491</f>
        <v>14</v>
      </c>
      <c r="P491" s="262">
        <f>'model (2)'!P491</f>
        <v>11</v>
      </c>
      <c r="Q491" s="262">
        <f>'model (2)'!Q491</f>
        <v>14</v>
      </c>
      <c r="R491" s="262">
        <f>'model (2)'!R491</f>
        <v>12</v>
      </c>
      <c r="S491" s="262">
        <f>'model (2)'!S491</f>
        <v>10</v>
      </c>
      <c r="T491" s="263"/>
      <c r="V491" s="2">
        <v>486</v>
      </c>
      <c r="W491" s="1" t="str">
        <f>X491&amp;":"&amp;COUNTIF($X$6:X491,X491)</f>
        <v>0:249</v>
      </c>
      <c r="X491" s="264">
        <f>Entry!U494</f>
        <v>0</v>
      </c>
      <c r="Y491" s="227">
        <f t="shared" si="151"/>
        <v>0</v>
      </c>
      <c r="Z491" s="227">
        <f t="shared" si="135"/>
        <v>0</v>
      </c>
      <c r="AA491" s="227">
        <f t="shared" si="136"/>
        <v>0</v>
      </c>
      <c r="AB491" s="227">
        <f t="shared" si="152"/>
        <v>0</v>
      </c>
      <c r="AC491" s="227">
        <f t="shared" si="137"/>
        <v>0</v>
      </c>
      <c r="AD491" s="227">
        <f t="shared" si="138"/>
        <v>0</v>
      </c>
      <c r="AE491" s="227">
        <f t="shared" si="139"/>
        <v>0</v>
      </c>
      <c r="AF491" s="227">
        <f t="shared" si="140"/>
        <v>0</v>
      </c>
      <c r="AG491" s="227">
        <f t="shared" si="141"/>
        <v>0</v>
      </c>
      <c r="AH491" s="227">
        <f t="shared" si="142"/>
        <v>0</v>
      </c>
      <c r="AI491" s="227">
        <f t="shared" si="143"/>
        <v>0</v>
      </c>
      <c r="AJ491" s="227">
        <f t="shared" si="144"/>
        <v>0</v>
      </c>
      <c r="AK491" s="227">
        <f t="shared" si="145"/>
        <v>0</v>
      </c>
      <c r="AL491" s="227">
        <f t="shared" si="146"/>
        <v>0</v>
      </c>
      <c r="AM491" s="227">
        <f t="shared" si="147"/>
        <v>0</v>
      </c>
      <c r="AN491" s="227">
        <f t="shared" si="148"/>
        <v>0</v>
      </c>
      <c r="AO491" s="261">
        <f t="shared" si="153"/>
        <v>0</v>
      </c>
    </row>
    <row r="492" spans="1:41" s="216" customFormat="1" ht="15.6">
      <c r="A492">
        <f t="shared" si="149"/>
        <v>65</v>
      </c>
      <c r="B492" s="191" t="str">
        <f>C492&amp;":"&amp;COUNTIF($C$6:C492,C492)</f>
        <v>65:14</v>
      </c>
      <c r="C492" s="148">
        <f t="shared" si="150"/>
        <v>65</v>
      </c>
      <c r="D492" s="262">
        <f>'model (2)'!D492</f>
        <v>2</v>
      </c>
      <c r="E492" s="262">
        <f>'model (2)'!E492</f>
        <v>2</v>
      </c>
      <c r="F492" s="262">
        <f>'model (2)'!F492</f>
        <v>2</v>
      </c>
      <c r="G492" s="262">
        <f>'model (2)'!G492</f>
        <v>0</v>
      </c>
      <c r="H492" s="262">
        <f>'model (2)'!H492</f>
        <v>1</v>
      </c>
      <c r="I492" s="262">
        <f>'model (2)'!I492</f>
        <v>2</v>
      </c>
      <c r="J492" s="262">
        <f>'model (2)'!J492</f>
        <v>1</v>
      </c>
      <c r="K492" s="262">
        <f>'model (2)'!K492</f>
        <v>2</v>
      </c>
      <c r="L492" s="262">
        <f>'model (2)'!L492</f>
        <v>0</v>
      </c>
      <c r="M492" s="262">
        <f>'model (2)'!M492</f>
        <v>1</v>
      </c>
      <c r="N492" s="262">
        <f>'model (2)'!N492</f>
        <v>2</v>
      </c>
      <c r="O492" s="262">
        <f>'model (2)'!O492</f>
        <v>6</v>
      </c>
      <c r="P492" s="262">
        <f>'model (2)'!P492</f>
        <v>13</v>
      </c>
      <c r="Q492" s="262">
        <f>'model (2)'!Q492</f>
        <v>14</v>
      </c>
      <c r="R492" s="262">
        <f>'model (2)'!R492</f>
        <v>9</v>
      </c>
      <c r="S492" s="262">
        <f>'model (2)'!S492</f>
        <v>8</v>
      </c>
      <c r="T492" s="263"/>
      <c r="V492" s="2">
        <v>487</v>
      </c>
      <c r="W492" s="1" t="str">
        <f>X492&amp;":"&amp;COUNTIF($X$6:X492,X492)</f>
        <v>0:250</v>
      </c>
      <c r="X492" s="264">
        <f>Entry!U495</f>
        <v>0</v>
      </c>
      <c r="Y492" s="227">
        <f t="shared" si="151"/>
        <v>0</v>
      </c>
      <c r="Z492" s="227">
        <f t="shared" si="135"/>
        <v>0</v>
      </c>
      <c r="AA492" s="227">
        <f t="shared" si="136"/>
        <v>0</v>
      </c>
      <c r="AB492" s="227">
        <f t="shared" si="152"/>
        <v>0</v>
      </c>
      <c r="AC492" s="227">
        <f t="shared" si="137"/>
        <v>0</v>
      </c>
      <c r="AD492" s="227">
        <f t="shared" si="138"/>
        <v>0</v>
      </c>
      <c r="AE492" s="227">
        <f t="shared" si="139"/>
        <v>0</v>
      </c>
      <c r="AF492" s="227">
        <f t="shared" si="140"/>
        <v>0</v>
      </c>
      <c r="AG492" s="227">
        <f t="shared" si="141"/>
        <v>0</v>
      </c>
      <c r="AH492" s="227">
        <f t="shared" si="142"/>
        <v>0</v>
      </c>
      <c r="AI492" s="227">
        <f t="shared" si="143"/>
        <v>0</v>
      </c>
      <c r="AJ492" s="227">
        <f t="shared" si="144"/>
        <v>0</v>
      </c>
      <c r="AK492" s="227">
        <f t="shared" si="145"/>
        <v>0</v>
      </c>
      <c r="AL492" s="227">
        <f t="shared" si="146"/>
        <v>0</v>
      </c>
      <c r="AM492" s="227">
        <f t="shared" si="147"/>
        <v>0</v>
      </c>
      <c r="AN492" s="227">
        <f t="shared" si="148"/>
        <v>0</v>
      </c>
      <c r="AO492" s="261">
        <f t="shared" si="153"/>
        <v>0</v>
      </c>
    </row>
    <row r="493" spans="1:41" s="216" customFormat="1" ht="15.6">
      <c r="A493">
        <f t="shared" si="149"/>
        <v>37</v>
      </c>
      <c r="B493" s="191" t="str">
        <f>C493&amp;":"&amp;COUNTIF($C$6:C493,C493)</f>
        <v>37:1</v>
      </c>
      <c r="C493" s="148">
        <f t="shared" si="150"/>
        <v>37</v>
      </c>
      <c r="D493" s="262">
        <f>'model (2)'!D493</f>
        <v>1</v>
      </c>
      <c r="E493" s="262">
        <f>'model (2)'!E493</f>
        <v>2</v>
      </c>
      <c r="F493" s="262">
        <f>'model (2)'!F493</f>
        <v>2</v>
      </c>
      <c r="G493" s="262">
        <f>'model (2)'!G493</f>
        <v>2</v>
      </c>
      <c r="H493" s="262">
        <f>'model (2)'!H493</f>
        <v>2</v>
      </c>
      <c r="I493" s="262">
        <f>'model (2)'!I493</f>
        <v>0</v>
      </c>
      <c r="J493" s="262">
        <f>'model (2)'!J493</f>
        <v>2</v>
      </c>
      <c r="K493" s="262">
        <f>'model (2)'!K493</f>
        <v>0</v>
      </c>
      <c r="L493" s="262">
        <f>'model (2)'!L493</f>
        <v>1</v>
      </c>
      <c r="M493" s="262">
        <f>'model (2)'!M493</f>
        <v>0</v>
      </c>
      <c r="N493" s="262">
        <f>'model (2)'!N493</f>
        <v>1</v>
      </c>
      <c r="O493" s="262">
        <f>'model (2)'!O493</f>
        <v>5</v>
      </c>
      <c r="P493" s="262">
        <f>'model (2)'!P493</f>
        <v>7</v>
      </c>
      <c r="Q493" s="262">
        <f>'model (2)'!Q493</f>
        <v>9</v>
      </c>
      <c r="R493" s="262">
        <f>'model (2)'!R493</f>
        <v>2</v>
      </c>
      <c r="S493" s="262">
        <f>'model (2)'!S493</f>
        <v>1</v>
      </c>
      <c r="T493" s="26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253"/>
    </row>
    <row r="494" spans="1:41" s="216" customFormat="1" ht="15.6">
      <c r="A494">
        <f t="shared" si="149"/>
        <v>83</v>
      </c>
      <c r="B494" s="191" t="str">
        <f>C494&amp;":"&amp;COUNTIF($C$6:C494,C494)</f>
        <v>83:10</v>
      </c>
      <c r="C494" s="148">
        <f t="shared" si="150"/>
        <v>83</v>
      </c>
      <c r="D494" s="262">
        <f>'model (2)'!D494</f>
        <v>2</v>
      </c>
      <c r="E494" s="262">
        <f>'model (2)'!E494</f>
        <v>2</v>
      </c>
      <c r="F494" s="262">
        <f>'model (2)'!F494</f>
        <v>2</v>
      </c>
      <c r="G494" s="262">
        <f>'model (2)'!G494</f>
        <v>2</v>
      </c>
      <c r="H494" s="262">
        <f>'model (2)'!H494</f>
        <v>1</v>
      </c>
      <c r="I494" s="262">
        <f>'model (2)'!I494</f>
        <v>1</v>
      </c>
      <c r="J494" s="262">
        <f>'model (2)'!J494</f>
        <v>1</v>
      </c>
      <c r="K494" s="262">
        <f>'model (2)'!K494</f>
        <v>2</v>
      </c>
      <c r="L494" s="262">
        <f>'model (2)'!L494</f>
        <v>2</v>
      </c>
      <c r="M494" s="262">
        <f>'model (2)'!M494</f>
        <v>2</v>
      </c>
      <c r="N494" s="262">
        <f>'model (2)'!N494</f>
        <v>7</v>
      </c>
      <c r="O494" s="262">
        <f>'model (2)'!O494</f>
        <v>13</v>
      </c>
      <c r="P494" s="262">
        <f>'model (2)'!P494</f>
        <v>12</v>
      </c>
      <c r="Q494" s="262">
        <f>'model (2)'!Q494</f>
        <v>13</v>
      </c>
      <c r="R494" s="262">
        <f>'model (2)'!R494</f>
        <v>10</v>
      </c>
      <c r="S494" s="262">
        <f>'model (2)'!S494</f>
        <v>11</v>
      </c>
      <c r="T494" s="263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253"/>
    </row>
    <row r="495" spans="1:41" s="216" customFormat="1" ht="15.6">
      <c r="A495">
        <f t="shared" si="149"/>
        <v>76</v>
      </c>
      <c r="B495" s="191" t="str">
        <f>C495&amp;":"&amp;COUNTIF($C$6:C495,C495)</f>
        <v>76:22</v>
      </c>
      <c r="C495" s="148">
        <f t="shared" si="150"/>
        <v>76</v>
      </c>
      <c r="D495" s="262">
        <f>'model (2)'!D495</f>
        <v>1</v>
      </c>
      <c r="E495" s="262">
        <f>'model (2)'!E495</f>
        <v>0</v>
      </c>
      <c r="F495" s="262">
        <f>'model (2)'!F495</f>
        <v>1</v>
      </c>
      <c r="G495" s="262">
        <f>'model (2)'!G495</f>
        <v>1</v>
      </c>
      <c r="H495" s="262">
        <f>'model (2)'!H495</f>
        <v>0</v>
      </c>
      <c r="I495" s="262">
        <f>'model (2)'!I495</f>
        <v>0</v>
      </c>
      <c r="J495" s="262">
        <f>'model (2)'!J495</f>
        <v>1</v>
      </c>
      <c r="K495" s="262">
        <f>'model (2)'!K495</f>
        <v>1</v>
      </c>
      <c r="L495" s="262">
        <f>'model (2)'!L495</f>
        <v>2</v>
      </c>
      <c r="M495" s="262">
        <f>'model (2)'!M495</f>
        <v>2</v>
      </c>
      <c r="N495" s="262">
        <f>'model (2)'!N495</f>
        <v>10</v>
      </c>
      <c r="O495" s="262">
        <f>'model (2)'!O495</f>
        <v>13</v>
      </c>
      <c r="P495" s="262">
        <f>'model (2)'!P495</f>
        <v>12</v>
      </c>
      <c r="Q495" s="262">
        <f>'model (2)'!Q495</f>
        <v>11</v>
      </c>
      <c r="R495" s="262">
        <f>'model (2)'!R495</f>
        <v>11</v>
      </c>
      <c r="S495" s="262">
        <f>'model (2)'!S495</f>
        <v>10</v>
      </c>
      <c r="T495" s="263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253"/>
    </row>
    <row r="496" spans="1:41" s="216" customFormat="1" ht="15.6">
      <c r="A496">
        <f t="shared" si="149"/>
        <v>72</v>
      </c>
      <c r="B496" s="191" t="str">
        <f>C496&amp;":"&amp;COUNTIF($C$6:C496,C496)</f>
        <v>72:19</v>
      </c>
      <c r="C496" s="148">
        <f t="shared" si="150"/>
        <v>72</v>
      </c>
      <c r="D496" s="262">
        <f>'model (2)'!D496</f>
        <v>0</v>
      </c>
      <c r="E496" s="262">
        <f>'model (2)'!E496</f>
        <v>1</v>
      </c>
      <c r="F496" s="262">
        <f>'model (2)'!F496</f>
        <v>2</v>
      </c>
      <c r="G496" s="262">
        <f>'model (2)'!G496</f>
        <v>0</v>
      </c>
      <c r="H496" s="262">
        <f>'model (2)'!H496</f>
        <v>0</v>
      </c>
      <c r="I496" s="262">
        <f>'model (2)'!I496</f>
        <v>1</v>
      </c>
      <c r="J496" s="262">
        <f>'model (2)'!J496</f>
        <v>1</v>
      </c>
      <c r="K496" s="262">
        <f>'model (2)'!K496</f>
        <v>1</v>
      </c>
      <c r="L496" s="262">
        <f>'model (2)'!L496</f>
        <v>1</v>
      </c>
      <c r="M496" s="262">
        <f>'model (2)'!M496</f>
        <v>1</v>
      </c>
      <c r="N496" s="262">
        <f>'model (2)'!N496</f>
        <v>10</v>
      </c>
      <c r="O496" s="262">
        <f>'model (2)'!O496</f>
        <v>12</v>
      </c>
      <c r="P496" s="262">
        <f>'model (2)'!P496</f>
        <v>12</v>
      </c>
      <c r="Q496" s="262">
        <f>'model (2)'!Q496</f>
        <v>10</v>
      </c>
      <c r="R496" s="262">
        <f>'model (2)'!R496</f>
        <v>10</v>
      </c>
      <c r="S496" s="262">
        <f>'model (2)'!S496</f>
        <v>10</v>
      </c>
      <c r="T496" s="263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253"/>
    </row>
    <row r="497" spans="1:41" s="216" customFormat="1" ht="15.6">
      <c r="A497">
        <f t="shared" si="149"/>
        <v>60</v>
      </c>
      <c r="B497" s="191" t="str">
        <f>C497&amp;":"&amp;COUNTIF($C$6:C497,C497)</f>
        <v>60:8</v>
      </c>
      <c r="C497" s="148">
        <f t="shared" si="150"/>
        <v>60</v>
      </c>
      <c r="D497" s="262">
        <f>'model (2)'!D497</f>
        <v>1</v>
      </c>
      <c r="E497" s="262">
        <f>'model (2)'!E497</f>
        <v>0</v>
      </c>
      <c r="F497" s="262">
        <f>'model (2)'!F497</f>
        <v>2</v>
      </c>
      <c r="G497" s="262">
        <f>'model (2)'!G497</f>
        <v>0</v>
      </c>
      <c r="H497" s="262">
        <f>'model (2)'!H497</f>
        <v>2</v>
      </c>
      <c r="I497" s="262">
        <f>'model (2)'!I497</f>
        <v>2</v>
      </c>
      <c r="J497" s="262">
        <f>'model (2)'!J497</f>
        <v>1</v>
      </c>
      <c r="K497" s="262">
        <f>'model (2)'!K497</f>
        <v>0</v>
      </c>
      <c r="L497" s="262">
        <f>'model (2)'!L497</f>
        <v>2</v>
      </c>
      <c r="M497" s="262">
        <f>'model (2)'!M497</f>
        <v>2</v>
      </c>
      <c r="N497" s="262">
        <f>'model (2)'!N497</f>
        <v>2</v>
      </c>
      <c r="O497" s="262">
        <f>'model (2)'!O497</f>
        <v>5</v>
      </c>
      <c r="P497" s="262">
        <f>'model (2)'!P497</f>
        <v>2</v>
      </c>
      <c r="Q497" s="262">
        <f>'model (2)'!Q497</f>
        <v>13</v>
      </c>
      <c r="R497" s="262">
        <f>'model (2)'!R497</f>
        <v>13</v>
      </c>
      <c r="S497" s="262">
        <f>'model (2)'!S497</f>
        <v>13</v>
      </c>
      <c r="T497" s="263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253"/>
    </row>
    <row r="498" spans="1:41" s="216" customFormat="1" ht="15.6">
      <c r="A498">
        <f t="shared" si="149"/>
        <v>37</v>
      </c>
      <c r="B498" s="191" t="str">
        <f>C498&amp;":"&amp;COUNTIF($C$6:C498,C498)</f>
        <v>37:2</v>
      </c>
      <c r="C498" s="148">
        <f t="shared" si="150"/>
        <v>37</v>
      </c>
      <c r="D498" s="262">
        <f>'model (2)'!D498</f>
        <v>2</v>
      </c>
      <c r="E498" s="262">
        <f>'model (2)'!E498</f>
        <v>2</v>
      </c>
      <c r="F498" s="262">
        <f>'model (2)'!F498</f>
        <v>1</v>
      </c>
      <c r="G498" s="262">
        <f>'model (2)'!G498</f>
        <v>0</v>
      </c>
      <c r="H498" s="262">
        <f>'model (2)'!H498</f>
        <v>1</v>
      </c>
      <c r="I498" s="262">
        <f>'model (2)'!I498</f>
        <v>2</v>
      </c>
      <c r="J498" s="262">
        <f>'model (2)'!J498</f>
        <v>0</v>
      </c>
      <c r="K498" s="262">
        <f>'model (2)'!K498</f>
        <v>0</v>
      </c>
      <c r="L498" s="262">
        <f>'model (2)'!L498</f>
        <v>2</v>
      </c>
      <c r="M498" s="262">
        <f>'model (2)'!M498</f>
        <v>1</v>
      </c>
      <c r="N498" s="262">
        <f>'model (2)'!N498</f>
        <v>9</v>
      </c>
      <c r="O498" s="262">
        <f>'model (2)'!O498</f>
        <v>0</v>
      </c>
      <c r="P498" s="262">
        <f>'model (2)'!P498</f>
        <v>13</v>
      </c>
      <c r="Q498" s="262">
        <f>'model (2)'!Q498</f>
        <v>1</v>
      </c>
      <c r="R498" s="262">
        <f>'model (2)'!R498</f>
        <v>0</v>
      </c>
      <c r="S498" s="262">
        <f>'model (2)'!S498</f>
        <v>3</v>
      </c>
      <c r="T498" s="263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253"/>
    </row>
    <row r="499" spans="1:41" s="216" customFormat="1" ht="15.6">
      <c r="A499">
        <f t="shared" si="149"/>
        <v>88</v>
      </c>
      <c r="B499" s="191" t="str">
        <f>C499&amp;":"&amp;COUNTIF($C$6:C499,C499)</f>
        <v>88:4</v>
      </c>
      <c r="C499" s="148">
        <f t="shared" si="150"/>
        <v>88</v>
      </c>
      <c r="D499" s="262">
        <f>'model (2)'!D499</f>
        <v>2</v>
      </c>
      <c r="E499" s="262">
        <f>'model (2)'!E499</f>
        <v>2</v>
      </c>
      <c r="F499" s="262">
        <f>'model (2)'!F499</f>
        <v>1</v>
      </c>
      <c r="G499" s="262">
        <f>'model (2)'!G499</f>
        <v>1</v>
      </c>
      <c r="H499" s="262">
        <f>'model (2)'!H499</f>
        <v>1</v>
      </c>
      <c r="I499" s="262">
        <f>'model (2)'!I499</f>
        <v>1</v>
      </c>
      <c r="J499" s="262">
        <f>'model (2)'!J499</f>
        <v>2</v>
      </c>
      <c r="K499" s="262">
        <f>'model (2)'!K499</f>
        <v>1</v>
      </c>
      <c r="L499" s="262">
        <f>'model (2)'!L499</f>
        <v>2</v>
      </c>
      <c r="M499" s="262">
        <f>'model (2)'!M499</f>
        <v>2</v>
      </c>
      <c r="N499" s="262">
        <f>'model (2)'!N499</f>
        <v>7</v>
      </c>
      <c r="O499" s="262">
        <f>'model (2)'!O499</f>
        <v>14</v>
      </c>
      <c r="P499" s="262">
        <f>'model (2)'!P499</f>
        <v>11</v>
      </c>
      <c r="Q499" s="262">
        <f>'model (2)'!Q499</f>
        <v>13</v>
      </c>
      <c r="R499" s="262">
        <f>'model (2)'!R499</f>
        <v>14</v>
      </c>
      <c r="S499" s="262">
        <f>'model (2)'!S499</f>
        <v>14</v>
      </c>
      <c r="T499" s="263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253"/>
    </row>
    <row r="500" spans="1:41" s="216" customFormat="1" ht="15.6">
      <c r="A500">
        <f t="shared" si="149"/>
        <v>73</v>
      </c>
      <c r="B500" s="191" t="str">
        <f>C500&amp;":"&amp;COUNTIF($C$6:C500,C500)</f>
        <v>73:13</v>
      </c>
      <c r="C500" s="148">
        <f t="shared" si="150"/>
        <v>73</v>
      </c>
      <c r="D500" s="262">
        <f>'model (2)'!D500</f>
        <v>1</v>
      </c>
      <c r="E500" s="262">
        <f>'model (2)'!E500</f>
        <v>0</v>
      </c>
      <c r="F500" s="262">
        <f>'model (2)'!F500</f>
        <v>2</v>
      </c>
      <c r="G500" s="262">
        <f>'model (2)'!G500</f>
        <v>0</v>
      </c>
      <c r="H500" s="262">
        <f>'model (2)'!H500</f>
        <v>0</v>
      </c>
      <c r="I500" s="262">
        <f>'model (2)'!I500</f>
        <v>0</v>
      </c>
      <c r="J500" s="262">
        <f>'model (2)'!J500</f>
        <v>2</v>
      </c>
      <c r="K500" s="262">
        <f>'model (2)'!K500</f>
        <v>2</v>
      </c>
      <c r="L500" s="262">
        <f>'model (2)'!L500</f>
        <v>2</v>
      </c>
      <c r="M500" s="262">
        <f>'model (2)'!M500</f>
        <v>1</v>
      </c>
      <c r="N500" s="262">
        <f>'model (2)'!N500</f>
        <v>8</v>
      </c>
      <c r="O500" s="262">
        <f>'model (2)'!O500</f>
        <v>10</v>
      </c>
      <c r="P500" s="262">
        <f>'model (2)'!P500</f>
        <v>13</v>
      </c>
      <c r="Q500" s="262">
        <f>'model (2)'!Q500</f>
        <v>10</v>
      </c>
      <c r="R500" s="262">
        <f>'model (2)'!R500</f>
        <v>12</v>
      </c>
      <c r="S500" s="262">
        <f>'model (2)'!S500</f>
        <v>10</v>
      </c>
      <c r="T500" s="263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253"/>
    </row>
    <row r="501" spans="1:41" s="216" customFormat="1" ht="15.6">
      <c r="A501">
        <f t="shared" si="149"/>
        <v>84</v>
      </c>
      <c r="B501" s="191" t="str">
        <f>C501&amp;":"&amp;COUNTIF($C$6:C501,C501)</f>
        <v>84:6</v>
      </c>
      <c r="C501" s="148">
        <f t="shared" si="150"/>
        <v>84</v>
      </c>
      <c r="D501" s="262">
        <f>'model (2)'!D501</f>
        <v>0</v>
      </c>
      <c r="E501" s="262">
        <f>'model (2)'!E501</f>
        <v>1</v>
      </c>
      <c r="F501" s="262">
        <f>'model (2)'!F501</f>
        <v>2</v>
      </c>
      <c r="G501" s="262">
        <f>'model (2)'!G501</f>
        <v>0</v>
      </c>
      <c r="H501" s="262">
        <f>'model (2)'!H501</f>
        <v>0</v>
      </c>
      <c r="I501" s="262">
        <f>'model (2)'!I501</f>
        <v>0</v>
      </c>
      <c r="J501" s="262">
        <f>'model (2)'!J501</f>
        <v>2</v>
      </c>
      <c r="K501" s="262">
        <f>'model (2)'!K501</f>
        <v>1</v>
      </c>
      <c r="L501" s="262">
        <f>'model (2)'!L501</f>
        <v>2</v>
      </c>
      <c r="M501" s="262">
        <f>'model (2)'!M501</f>
        <v>1</v>
      </c>
      <c r="N501" s="262">
        <f>'model (2)'!N501</f>
        <v>9</v>
      </c>
      <c r="O501" s="262">
        <f>'model (2)'!O501</f>
        <v>11</v>
      </c>
      <c r="P501" s="262">
        <f>'model (2)'!P501</f>
        <v>14</v>
      </c>
      <c r="Q501" s="262">
        <f>'model (2)'!Q501</f>
        <v>14</v>
      </c>
      <c r="R501" s="262">
        <f>'model (2)'!R501</f>
        <v>13</v>
      </c>
      <c r="S501" s="262">
        <f>'model (2)'!S501</f>
        <v>14</v>
      </c>
      <c r="T501" s="263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253"/>
    </row>
    <row r="502" spans="1:41" s="216" customFormat="1" ht="15.6">
      <c r="A502">
        <f t="shared" si="149"/>
        <v>34</v>
      </c>
      <c r="B502" s="191" t="str">
        <f>C502&amp;":"&amp;COUNTIF($C$6:C502,C502)</f>
        <v>34:1</v>
      </c>
      <c r="C502" s="148">
        <f t="shared" si="150"/>
        <v>34</v>
      </c>
      <c r="D502" s="262">
        <f>'model (2)'!D502</f>
        <v>0</v>
      </c>
      <c r="E502" s="262">
        <f>'model (2)'!E502</f>
        <v>2</v>
      </c>
      <c r="F502" s="262">
        <f>'model (2)'!F502</f>
        <v>2</v>
      </c>
      <c r="G502" s="262">
        <f>'model (2)'!G502</f>
        <v>1</v>
      </c>
      <c r="H502" s="262">
        <f>'model (2)'!H502</f>
        <v>1</v>
      </c>
      <c r="I502" s="262">
        <f>'model (2)'!I502</f>
        <v>0</v>
      </c>
      <c r="J502" s="262">
        <f>'model (2)'!J502</f>
        <v>2</v>
      </c>
      <c r="K502" s="262">
        <f>'model (2)'!K502</f>
        <v>0</v>
      </c>
      <c r="L502" s="262">
        <f>'model (2)'!L502</f>
        <v>2</v>
      </c>
      <c r="M502" s="262">
        <f>'model (2)'!M502</f>
        <v>1</v>
      </c>
      <c r="N502" s="262">
        <f>'model (2)'!N502</f>
        <v>0</v>
      </c>
      <c r="O502" s="262">
        <f>'model (2)'!O502</f>
        <v>10</v>
      </c>
      <c r="P502" s="262">
        <f>'model (2)'!P502</f>
        <v>0</v>
      </c>
      <c r="Q502" s="262">
        <f>'model (2)'!Q502</f>
        <v>3</v>
      </c>
      <c r="R502" s="262">
        <f>'model (2)'!R502</f>
        <v>8</v>
      </c>
      <c r="S502" s="262">
        <f>'model (2)'!S502</f>
        <v>2</v>
      </c>
      <c r="T502" s="263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253"/>
    </row>
    <row r="503" spans="1:41" s="216" customFormat="1" ht="15.6">
      <c r="A503">
        <f t="shared" si="149"/>
        <v>34</v>
      </c>
      <c r="B503" s="191" t="str">
        <f>C503&amp;":"&amp;COUNTIF($C$6:C503,C503)</f>
        <v>34:2</v>
      </c>
      <c r="C503" s="148">
        <f t="shared" si="150"/>
        <v>34</v>
      </c>
      <c r="D503" s="262">
        <f>'model (2)'!D503</f>
        <v>0</v>
      </c>
      <c r="E503" s="262">
        <f>'model (2)'!E503</f>
        <v>0</v>
      </c>
      <c r="F503" s="262">
        <f>'model (2)'!F503</f>
        <v>1</v>
      </c>
      <c r="G503" s="262">
        <f>'model (2)'!G503</f>
        <v>0</v>
      </c>
      <c r="H503" s="262">
        <f>'model (2)'!H503</f>
        <v>2</v>
      </c>
      <c r="I503" s="262">
        <f>'model (2)'!I503</f>
        <v>2</v>
      </c>
      <c r="J503" s="262">
        <f>'model (2)'!J503</f>
        <v>2</v>
      </c>
      <c r="K503" s="262">
        <f>'model (2)'!K503</f>
        <v>1</v>
      </c>
      <c r="L503" s="262">
        <f>'model (2)'!L503</f>
        <v>1</v>
      </c>
      <c r="M503" s="262">
        <f>'model (2)'!M503</f>
        <v>0</v>
      </c>
      <c r="N503" s="262">
        <f>'model (2)'!N503</f>
        <v>8</v>
      </c>
      <c r="O503" s="262">
        <f>'model (2)'!O503</f>
        <v>0</v>
      </c>
      <c r="P503" s="262">
        <f>'model (2)'!P503</f>
        <v>7</v>
      </c>
      <c r="Q503" s="262">
        <f>'model (2)'!Q503</f>
        <v>7</v>
      </c>
      <c r="R503" s="262">
        <f>'model (2)'!R503</f>
        <v>0</v>
      </c>
      <c r="S503" s="262">
        <f>'model (2)'!S503</f>
        <v>3</v>
      </c>
      <c r="T503" s="26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253"/>
    </row>
    <row r="504" spans="1:41" s="216" customFormat="1" ht="15.6">
      <c r="A504">
        <f t="shared" si="149"/>
        <v>85</v>
      </c>
      <c r="B504" s="191" t="str">
        <f>C504&amp;":"&amp;COUNTIF($C$6:C504,C504)</f>
        <v>85:1</v>
      </c>
      <c r="C504" s="148">
        <f t="shared" si="150"/>
        <v>85</v>
      </c>
      <c r="D504" s="262">
        <f>'model (2)'!D504</f>
        <v>1</v>
      </c>
      <c r="E504" s="262">
        <f>'model (2)'!E504</f>
        <v>2</v>
      </c>
      <c r="F504" s="262">
        <f>'model (2)'!F504</f>
        <v>2</v>
      </c>
      <c r="G504" s="262">
        <f>'model (2)'!G504</f>
        <v>2</v>
      </c>
      <c r="H504" s="262">
        <f>'model (2)'!H504</f>
        <v>2</v>
      </c>
      <c r="I504" s="262">
        <f>'model (2)'!I504</f>
        <v>1</v>
      </c>
      <c r="J504" s="262">
        <f>'model (2)'!J504</f>
        <v>1</v>
      </c>
      <c r="K504" s="262">
        <f>'model (2)'!K504</f>
        <v>1</v>
      </c>
      <c r="L504" s="262">
        <f>'model (2)'!L504</f>
        <v>2</v>
      </c>
      <c r="M504" s="262">
        <f>'model (2)'!M504</f>
        <v>2</v>
      </c>
      <c r="N504" s="262">
        <f>'model (2)'!N504</f>
        <v>8</v>
      </c>
      <c r="O504" s="262">
        <f>'model (2)'!O504</f>
        <v>11</v>
      </c>
      <c r="P504" s="262">
        <f>'model (2)'!P504</f>
        <v>14</v>
      </c>
      <c r="Q504" s="262">
        <f>'model (2)'!Q504</f>
        <v>13</v>
      </c>
      <c r="R504" s="262">
        <f>'model (2)'!R504</f>
        <v>12</v>
      </c>
      <c r="S504" s="262">
        <f>'model (2)'!S504</f>
        <v>11</v>
      </c>
      <c r="T504" s="263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253"/>
    </row>
    <row r="505" spans="1:41" s="216" customFormat="1" ht="15.6">
      <c r="A505">
        <f t="shared" si="149"/>
        <v>73</v>
      </c>
      <c r="B505" s="191" t="str">
        <f>C505&amp;":"&amp;COUNTIF($C$6:C505,C505)</f>
        <v>73:14</v>
      </c>
      <c r="C505" s="148">
        <f t="shared" si="150"/>
        <v>73</v>
      </c>
      <c r="D505" s="262">
        <f>'model (2)'!D505</f>
        <v>1</v>
      </c>
      <c r="E505" s="262">
        <f>'model (2)'!E505</f>
        <v>0</v>
      </c>
      <c r="F505" s="262">
        <f>'model (2)'!F505</f>
        <v>2</v>
      </c>
      <c r="G505" s="262">
        <f>'model (2)'!G505</f>
        <v>0</v>
      </c>
      <c r="H505" s="262">
        <f>'model (2)'!H505</f>
        <v>1</v>
      </c>
      <c r="I505" s="262">
        <f>'model (2)'!I505</f>
        <v>1</v>
      </c>
      <c r="J505" s="262">
        <f>'model (2)'!J505</f>
        <v>2</v>
      </c>
      <c r="K505" s="262">
        <f>'model (2)'!K505</f>
        <v>1</v>
      </c>
      <c r="L505" s="262">
        <f>'model (2)'!L505</f>
        <v>1</v>
      </c>
      <c r="M505" s="262">
        <f>'model (2)'!M505</f>
        <v>1</v>
      </c>
      <c r="N505" s="262">
        <f>'model (2)'!N505</f>
        <v>8</v>
      </c>
      <c r="O505" s="262">
        <f>'model (2)'!O505</f>
        <v>12</v>
      </c>
      <c r="P505" s="262">
        <f>'model (2)'!P505</f>
        <v>10</v>
      </c>
      <c r="Q505" s="262">
        <f>'model (2)'!Q505</f>
        <v>12</v>
      </c>
      <c r="R505" s="262">
        <f>'model (2)'!R505</f>
        <v>11</v>
      </c>
      <c r="S505" s="262">
        <f>'model (2)'!S505</f>
        <v>10</v>
      </c>
      <c r="T505" s="263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253"/>
    </row>
    <row r="506" spans="1:41" s="216" customFormat="1" ht="15.6">
      <c r="A506">
        <f t="shared" si="149"/>
        <v>85</v>
      </c>
      <c r="B506" s="191" t="str">
        <f>C506&amp;":"&amp;COUNTIF($C$6:C506,C506)</f>
        <v>85:2</v>
      </c>
      <c r="C506" s="148">
        <f t="shared" si="150"/>
        <v>85</v>
      </c>
      <c r="D506" s="262">
        <f>'model (2)'!D506</f>
        <v>1</v>
      </c>
      <c r="E506" s="262">
        <f>'model (2)'!E506</f>
        <v>0</v>
      </c>
      <c r="F506" s="262">
        <f>'model (2)'!F506</f>
        <v>2</v>
      </c>
      <c r="G506" s="262">
        <f>'model (2)'!G506</f>
        <v>1</v>
      </c>
      <c r="H506" s="262">
        <f>'model (2)'!H506</f>
        <v>1</v>
      </c>
      <c r="I506" s="262">
        <f>'model (2)'!I506</f>
        <v>1</v>
      </c>
      <c r="J506" s="262">
        <f>'model (2)'!J506</f>
        <v>1</v>
      </c>
      <c r="K506" s="262">
        <f>'model (2)'!K506</f>
        <v>2</v>
      </c>
      <c r="L506" s="262">
        <f>'model (2)'!L506</f>
        <v>1</v>
      </c>
      <c r="M506" s="262">
        <f>'model (2)'!M506</f>
        <v>2</v>
      </c>
      <c r="N506" s="262">
        <f>'model (2)'!N506</f>
        <v>9</v>
      </c>
      <c r="O506" s="262">
        <f>'model (2)'!O506</f>
        <v>14</v>
      </c>
      <c r="P506" s="262">
        <f>'model (2)'!P506</f>
        <v>12</v>
      </c>
      <c r="Q506" s="262">
        <f>'model (2)'!Q506</f>
        <v>14</v>
      </c>
      <c r="R506" s="262">
        <f>'model (2)'!R506</f>
        <v>13</v>
      </c>
      <c r="S506" s="262">
        <f>'model (2)'!S506</f>
        <v>11</v>
      </c>
      <c r="T506" s="263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253"/>
    </row>
    <row r="507" spans="1:41" s="216" customFormat="1" ht="15.6">
      <c r="A507">
        <f t="shared" si="149"/>
        <v>50</v>
      </c>
      <c r="B507" s="191" t="str">
        <f>C507&amp;":"&amp;COUNTIF($C$6:C507,C507)</f>
        <v>50:10</v>
      </c>
      <c r="C507" s="148">
        <f t="shared" si="150"/>
        <v>50</v>
      </c>
      <c r="D507" s="262">
        <f>'model (2)'!D507</f>
        <v>1</v>
      </c>
      <c r="E507" s="262">
        <f>'model (2)'!E507</f>
        <v>0</v>
      </c>
      <c r="F507" s="262">
        <f>'model (2)'!F507</f>
        <v>0</v>
      </c>
      <c r="G507" s="262">
        <f>'model (2)'!G507</f>
        <v>1</v>
      </c>
      <c r="H507" s="262">
        <f>'model (2)'!H507</f>
        <v>0</v>
      </c>
      <c r="I507" s="262">
        <f>'model (2)'!I507</f>
        <v>1</v>
      </c>
      <c r="J507" s="262">
        <f>'model (2)'!J507</f>
        <v>0</v>
      </c>
      <c r="K507" s="262">
        <f>'model (2)'!K507</f>
        <v>0</v>
      </c>
      <c r="L507" s="262">
        <f>'model (2)'!L507</f>
        <v>2</v>
      </c>
      <c r="M507" s="262">
        <f>'model (2)'!M507</f>
        <v>0</v>
      </c>
      <c r="N507" s="262">
        <f>'model (2)'!N507</f>
        <v>4</v>
      </c>
      <c r="O507" s="262">
        <f>'model (2)'!O507</f>
        <v>13</v>
      </c>
      <c r="P507" s="262">
        <f>'model (2)'!P507</f>
        <v>11</v>
      </c>
      <c r="Q507" s="262">
        <f>'model (2)'!Q507</f>
        <v>11</v>
      </c>
      <c r="R507" s="262">
        <f>'model (2)'!R507</f>
        <v>2</v>
      </c>
      <c r="S507" s="262">
        <f>'model (2)'!S507</f>
        <v>4</v>
      </c>
      <c r="T507" s="263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253"/>
    </row>
    <row r="508" spans="1:41" s="216" customFormat="1" ht="15.6">
      <c r="A508">
        <f t="shared" si="149"/>
        <v>59</v>
      </c>
      <c r="B508" s="191" t="str">
        <f>C508&amp;":"&amp;COUNTIF($C$6:C508,C508)</f>
        <v>59:12</v>
      </c>
      <c r="C508" s="148">
        <f t="shared" si="150"/>
        <v>59</v>
      </c>
      <c r="D508" s="262">
        <f>'model (2)'!D508</f>
        <v>1</v>
      </c>
      <c r="E508" s="262">
        <f>'model (2)'!E508</f>
        <v>2</v>
      </c>
      <c r="F508" s="262">
        <f>'model (2)'!F508</f>
        <v>0</v>
      </c>
      <c r="G508" s="262">
        <f>'model (2)'!G508</f>
        <v>0</v>
      </c>
      <c r="H508" s="262">
        <f>'model (2)'!H508</f>
        <v>0</v>
      </c>
      <c r="I508" s="262">
        <f>'model (2)'!I508</f>
        <v>2</v>
      </c>
      <c r="J508" s="262">
        <f>'model (2)'!J508</f>
        <v>0</v>
      </c>
      <c r="K508" s="262">
        <f>'model (2)'!K508</f>
        <v>1</v>
      </c>
      <c r="L508" s="262">
        <f>'model (2)'!L508</f>
        <v>1</v>
      </c>
      <c r="M508" s="262">
        <f>'model (2)'!M508</f>
        <v>0</v>
      </c>
      <c r="N508" s="262">
        <f>'model (2)'!N508</f>
        <v>1</v>
      </c>
      <c r="O508" s="262">
        <f>'model (2)'!O508</f>
        <v>4</v>
      </c>
      <c r="P508" s="262">
        <f>'model (2)'!P508</f>
        <v>12</v>
      </c>
      <c r="Q508" s="262">
        <f>'model (2)'!Q508</f>
        <v>14</v>
      </c>
      <c r="R508" s="262">
        <f>'model (2)'!R508</f>
        <v>10</v>
      </c>
      <c r="S508" s="262">
        <f>'model (2)'!S508</f>
        <v>11</v>
      </c>
      <c r="T508" s="263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253"/>
    </row>
    <row r="509" spans="1:41" s="216" customFormat="1" ht="15.6">
      <c r="A509">
        <f t="shared" si="149"/>
        <v>77</v>
      </c>
      <c r="B509" s="191" t="str">
        <f>C509&amp;":"&amp;COUNTIF($C$6:C509,C509)</f>
        <v>77:22</v>
      </c>
      <c r="C509" s="148">
        <f t="shared" si="150"/>
        <v>77</v>
      </c>
      <c r="D509" s="262">
        <f>'model (2)'!D509</f>
        <v>1</v>
      </c>
      <c r="E509" s="262">
        <f>'model (2)'!E509</f>
        <v>1</v>
      </c>
      <c r="F509" s="262">
        <f>'model (2)'!F509</f>
        <v>2</v>
      </c>
      <c r="G509" s="262">
        <f>'model (2)'!G509</f>
        <v>2</v>
      </c>
      <c r="H509" s="262">
        <f>'model (2)'!H509</f>
        <v>1</v>
      </c>
      <c r="I509" s="262">
        <f>'model (2)'!I509</f>
        <v>1</v>
      </c>
      <c r="J509" s="262">
        <f>'model (2)'!J509</f>
        <v>2</v>
      </c>
      <c r="K509" s="262">
        <f>'model (2)'!K509</f>
        <v>1</v>
      </c>
      <c r="L509" s="262">
        <f>'model (2)'!L509</f>
        <v>1</v>
      </c>
      <c r="M509" s="262">
        <f>'model (2)'!M509</f>
        <v>1</v>
      </c>
      <c r="N509" s="262">
        <f>'model (2)'!N509</f>
        <v>9</v>
      </c>
      <c r="O509" s="262">
        <f>'model (2)'!O509</f>
        <v>10</v>
      </c>
      <c r="P509" s="262">
        <f>'model (2)'!P509</f>
        <v>10</v>
      </c>
      <c r="Q509" s="262">
        <f>'model (2)'!Q509</f>
        <v>10</v>
      </c>
      <c r="R509" s="262">
        <f>'model (2)'!R509</f>
        <v>13</v>
      </c>
      <c r="S509" s="262">
        <f>'model (2)'!S509</f>
        <v>12</v>
      </c>
      <c r="T509" s="263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253"/>
    </row>
    <row r="510" spans="1:41" s="216" customFormat="1" ht="15.6">
      <c r="A510">
        <f t="shared" si="149"/>
        <v>82</v>
      </c>
      <c r="B510" s="191" t="str">
        <f>C510&amp;":"&amp;COUNTIF($C$6:C510,C510)</f>
        <v>82:9</v>
      </c>
      <c r="C510" s="148">
        <f t="shared" si="150"/>
        <v>82</v>
      </c>
      <c r="D510" s="262">
        <f>'model (2)'!D510</f>
        <v>1</v>
      </c>
      <c r="E510" s="262">
        <f>'model (2)'!E510</f>
        <v>0</v>
      </c>
      <c r="F510" s="262">
        <f>'model (2)'!F510</f>
        <v>1</v>
      </c>
      <c r="G510" s="262">
        <f>'model (2)'!G510</f>
        <v>0</v>
      </c>
      <c r="H510" s="262">
        <f>'model (2)'!H510</f>
        <v>1</v>
      </c>
      <c r="I510" s="262">
        <f>'model (2)'!I510</f>
        <v>1</v>
      </c>
      <c r="J510" s="262">
        <f>'model (2)'!J510</f>
        <v>1</v>
      </c>
      <c r="K510" s="262">
        <f>'model (2)'!K510</f>
        <v>2</v>
      </c>
      <c r="L510" s="262">
        <f>'model (2)'!L510</f>
        <v>2</v>
      </c>
      <c r="M510" s="262">
        <f>'model (2)'!M510</f>
        <v>2</v>
      </c>
      <c r="N510" s="262">
        <f>'model (2)'!N510</f>
        <v>10</v>
      </c>
      <c r="O510" s="262">
        <f>'model (2)'!O510</f>
        <v>12</v>
      </c>
      <c r="P510" s="262">
        <f>'model (2)'!P510</f>
        <v>12</v>
      </c>
      <c r="Q510" s="262">
        <f>'model (2)'!Q510</f>
        <v>14</v>
      </c>
      <c r="R510" s="262">
        <f>'model (2)'!R510</f>
        <v>11</v>
      </c>
      <c r="S510" s="262">
        <f>'model (2)'!S510</f>
        <v>12</v>
      </c>
      <c r="T510" s="263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253"/>
    </row>
    <row r="511" spans="1:41" s="216" customFormat="1" ht="15.6">
      <c r="A511">
        <f t="shared" si="149"/>
        <v>77</v>
      </c>
      <c r="B511" s="191" t="str">
        <f>C511&amp;":"&amp;COUNTIF($C$6:C511,C511)</f>
        <v>77:23</v>
      </c>
      <c r="C511" s="148">
        <f t="shared" si="150"/>
        <v>77</v>
      </c>
      <c r="D511" s="262">
        <f>'model (2)'!D511</f>
        <v>1</v>
      </c>
      <c r="E511" s="262">
        <f>'model (2)'!E511</f>
        <v>0</v>
      </c>
      <c r="F511" s="262">
        <f>'model (2)'!F511</f>
        <v>1</v>
      </c>
      <c r="G511" s="262">
        <f>'model (2)'!G511</f>
        <v>0</v>
      </c>
      <c r="H511" s="262">
        <f>'model (2)'!H511</f>
        <v>1</v>
      </c>
      <c r="I511" s="262">
        <f>'model (2)'!I511</f>
        <v>1</v>
      </c>
      <c r="J511" s="262">
        <f>'model (2)'!J511</f>
        <v>2</v>
      </c>
      <c r="K511" s="262">
        <f>'model (2)'!K511</f>
        <v>1</v>
      </c>
      <c r="L511" s="262">
        <f>'model (2)'!L511</f>
        <v>2</v>
      </c>
      <c r="M511" s="262">
        <f>'model (2)'!M511</f>
        <v>1</v>
      </c>
      <c r="N511" s="262">
        <f>'model (2)'!N511</f>
        <v>7</v>
      </c>
      <c r="O511" s="262">
        <f>'model (2)'!O511</f>
        <v>12</v>
      </c>
      <c r="P511" s="262">
        <f>'model (2)'!P511</f>
        <v>10</v>
      </c>
      <c r="Q511" s="262">
        <f>'model (2)'!Q511</f>
        <v>13</v>
      </c>
      <c r="R511" s="262">
        <f>'model (2)'!R511</f>
        <v>12</v>
      </c>
      <c r="S511" s="262">
        <f>'model (2)'!S511</f>
        <v>13</v>
      </c>
      <c r="T511" s="263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253"/>
    </row>
    <row r="512" spans="1:41" s="216" customFormat="1" ht="15.6">
      <c r="A512">
        <f t="shared" si="149"/>
        <v>43</v>
      </c>
      <c r="B512" s="191" t="str">
        <f>C512&amp;":"&amp;COUNTIF($C$6:C512,C512)</f>
        <v>43:7</v>
      </c>
      <c r="C512" s="148">
        <f t="shared" si="150"/>
        <v>43</v>
      </c>
      <c r="D512" s="262">
        <f>'model (2)'!D512</f>
        <v>0</v>
      </c>
      <c r="E512" s="262">
        <f>'model (2)'!E512</f>
        <v>2</v>
      </c>
      <c r="F512" s="262">
        <f>'model (2)'!F512</f>
        <v>2</v>
      </c>
      <c r="G512" s="262">
        <f>'model (2)'!G512</f>
        <v>0</v>
      </c>
      <c r="H512" s="262">
        <f>'model (2)'!H512</f>
        <v>2</v>
      </c>
      <c r="I512" s="262">
        <f>'model (2)'!I512</f>
        <v>1</v>
      </c>
      <c r="J512" s="262">
        <f>'model (2)'!J512</f>
        <v>2</v>
      </c>
      <c r="K512" s="262">
        <f>'model (2)'!K512</f>
        <v>0</v>
      </c>
      <c r="L512" s="262">
        <f>'model (2)'!L512</f>
        <v>0</v>
      </c>
      <c r="M512" s="262">
        <f>'model (2)'!M512</f>
        <v>0</v>
      </c>
      <c r="N512" s="262">
        <f>'model (2)'!N512</f>
        <v>4</v>
      </c>
      <c r="O512" s="262">
        <f>'model (2)'!O512</f>
        <v>5</v>
      </c>
      <c r="P512" s="262">
        <f>'model (2)'!P512</f>
        <v>6</v>
      </c>
      <c r="Q512" s="262">
        <f>'model (2)'!Q512</f>
        <v>6</v>
      </c>
      <c r="R512" s="262">
        <f>'model (2)'!R512</f>
        <v>0</v>
      </c>
      <c r="S512" s="262">
        <f>'model (2)'!S512</f>
        <v>13</v>
      </c>
      <c r="T512" s="263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253"/>
    </row>
    <row r="513" spans="1:41" s="216" customFormat="1" ht="15.6">
      <c r="A513">
        <f t="shared" si="149"/>
        <v>54</v>
      </c>
      <c r="B513" s="191" t="str">
        <f>C513&amp;":"&amp;COUNTIF($C$6:C513,C513)</f>
        <v>54:6</v>
      </c>
      <c r="C513" s="148">
        <f t="shared" si="150"/>
        <v>54</v>
      </c>
      <c r="D513" s="262">
        <f>'model (2)'!D513</f>
        <v>0</v>
      </c>
      <c r="E513" s="262">
        <f>'model (2)'!E513</f>
        <v>2</v>
      </c>
      <c r="F513" s="262">
        <f>'model (2)'!F513</f>
        <v>0</v>
      </c>
      <c r="G513" s="262">
        <f>'model (2)'!G513</f>
        <v>1</v>
      </c>
      <c r="H513" s="262">
        <f>'model (2)'!H513</f>
        <v>1</v>
      </c>
      <c r="I513" s="262">
        <f>'model (2)'!I513</f>
        <v>1</v>
      </c>
      <c r="J513" s="262">
        <f>'model (2)'!J513</f>
        <v>0</v>
      </c>
      <c r="K513" s="262">
        <f>'model (2)'!K513</f>
        <v>2</v>
      </c>
      <c r="L513" s="262">
        <f>'model (2)'!L513</f>
        <v>2</v>
      </c>
      <c r="M513" s="262">
        <f>'model (2)'!M513</f>
        <v>2</v>
      </c>
      <c r="N513" s="262">
        <f>'model (2)'!N513</f>
        <v>10</v>
      </c>
      <c r="O513" s="262">
        <f>'model (2)'!O513</f>
        <v>11</v>
      </c>
      <c r="P513" s="262">
        <f>'model (2)'!P513</f>
        <v>6</v>
      </c>
      <c r="Q513" s="262">
        <f>'model (2)'!Q513</f>
        <v>9</v>
      </c>
      <c r="R513" s="262">
        <f>'model (2)'!R513</f>
        <v>4</v>
      </c>
      <c r="S513" s="262">
        <f>'model (2)'!S513</f>
        <v>3</v>
      </c>
      <c r="T513" s="26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253"/>
    </row>
    <row r="514" spans="1:41" s="216" customFormat="1" ht="15.6">
      <c r="A514">
        <f t="shared" si="149"/>
        <v>92</v>
      </c>
      <c r="B514" s="191" t="str">
        <f>C514&amp;":"&amp;COUNTIF($C$6:C514,C514)</f>
        <v>92:1</v>
      </c>
      <c r="C514" s="148">
        <f t="shared" si="150"/>
        <v>92</v>
      </c>
      <c r="D514" s="262">
        <f>'model (2)'!D514</f>
        <v>1</v>
      </c>
      <c r="E514" s="262">
        <f>'model (2)'!E514</f>
        <v>1</v>
      </c>
      <c r="F514" s="262">
        <f>'model (2)'!F514</f>
        <v>1</v>
      </c>
      <c r="G514" s="262">
        <f>'model (2)'!G514</f>
        <v>2</v>
      </c>
      <c r="H514" s="262">
        <f>'model (2)'!H514</f>
        <v>2</v>
      </c>
      <c r="I514" s="262">
        <f>'model (2)'!I514</f>
        <v>2</v>
      </c>
      <c r="J514" s="262">
        <f>'model (2)'!J514</f>
        <v>1</v>
      </c>
      <c r="K514" s="262">
        <f>'model (2)'!K514</f>
        <v>1</v>
      </c>
      <c r="L514" s="262">
        <f>'model (2)'!L514</f>
        <v>2</v>
      </c>
      <c r="M514" s="262">
        <f>'model (2)'!M514</f>
        <v>2</v>
      </c>
      <c r="N514" s="262">
        <f>'model (2)'!N514</f>
        <v>10</v>
      </c>
      <c r="O514" s="262">
        <f>'model (2)'!O514</f>
        <v>14</v>
      </c>
      <c r="P514" s="262">
        <f>'model (2)'!P514</f>
        <v>14</v>
      </c>
      <c r="Q514" s="262">
        <f>'model (2)'!Q514</f>
        <v>14</v>
      </c>
      <c r="R514" s="262">
        <f>'model (2)'!R514</f>
        <v>14</v>
      </c>
      <c r="S514" s="262">
        <f>'model (2)'!S514</f>
        <v>11</v>
      </c>
      <c r="T514" s="263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253"/>
    </row>
    <row r="515" spans="1:41" s="216" customFormat="1" ht="15.6">
      <c r="A515">
        <f t="shared" si="149"/>
        <v>79</v>
      </c>
      <c r="B515" s="191" t="str">
        <f>C515&amp;":"&amp;COUNTIF($C$6:C515,C515)</f>
        <v>79:11</v>
      </c>
      <c r="C515" s="148">
        <f t="shared" si="150"/>
        <v>79</v>
      </c>
      <c r="D515" s="262">
        <f>'model (2)'!D515</f>
        <v>0</v>
      </c>
      <c r="E515" s="262">
        <f>'model (2)'!E515</f>
        <v>0</v>
      </c>
      <c r="F515" s="262">
        <f>'model (2)'!F515</f>
        <v>2</v>
      </c>
      <c r="G515" s="262">
        <f>'model (2)'!G515</f>
        <v>0</v>
      </c>
      <c r="H515" s="262">
        <f>'model (2)'!H515</f>
        <v>1</v>
      </c>
      <c r="I515" s="262">
        <f>'model (2)'!I515</f>
        <v>0</v>
      </c>
      <c r="J515" s="262">
        <f>'model (2)'!J515</f>
        <v>2</v>
      </c>
      <c r="K515" s="262">
        <f>'model (2)'!K515</f>
        <v>2</v>
      </c>
      <c r="L515" s="262">
        <f>'model (2)'!L515</f>
        <v>2</v>
      </c>
      <c r="M515" s="262">
        <f>'model (2)'!M515</f>
        <v>1</v>
      </c>
      <c r="N515" s="262">
        <f>'model (2)'!N515</f>
        <v>7</v>
      </c>
      <c r="O515" s="262">
        <f>'model (2)'!O515</f>
        <v>14</v>
      </c>
      <c r="P515" s="262">
        <f>'model (2)'!P515</f>
        <v>10</v>
      </c>
      <c r="Q515" s="262">
        <f>'model (2)'!Q515</f>
        <v>14</v>
      </c>
      <c r="R515" s="262">
        <f>'model (2)'!R515</f>
        <v>11</v>
      </c>
      <c r="S515" s="262">
        <f>'model (2)'!S515</f>
        <v>13</v>
      </c>
      <c r="T515" s="263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253"/>
    </row>
    <row r="516" spans="1:41" s="216" customFormat="1" ht="15.6">
      <c r="A516">
        <f t="shared" si="149"/>
        <v>78</v>
      </c>
      <c r="B516" s="191" t="str">
        <f>C516&amp;":"&amp;COUNTIF($C$6:C516,C516)</f>
        <v>78:18</v>
      </c>
      <c r="C516" s="148">
        <f t="shared" si="150"/>
        <v>78</v>
      </c>
      <c r="D516" s="262">
        <f>'model (2)'!D516</f>
        <v>1</v>
      </c>
      <c r="E516" s="262">
        <f>'model (2)'!E516</f>
        <v>1</v>
      </c>
      <c r="F516" s="262">
        <f>'model (2)'!F516</f>
        <v>1</v>
      </c>
      <c r="G516" s="262">
        <f>'model (2)'!G516</f>
        <v>0</v>
      </c>
      <c r="H516" s="262">
        <f>'model (2)'!H516</f>
        <v>0</v>
      </c>
      <c r="I516" s="262">
        <f>'model (2)'!I516</f>
        <v>0</v>
      </c>
      <c r="J516" s="262">
        <f>'model (2)'!J516</f>
        <v>1</v>
      </c>
      <c r="K516" s="262">
        <f>'model (2)'!K516</f>
        <v>1</v>
      </c>
      <c r="L516" s="262">
        <f>'model (2)'!L516</f>
        <v>2</v>
      </c>
      <c r="M516" s="262">
        <f>'model (2)'!M516</f>
        <v>2</v>
      </c>
      <c r="N516" s="262">
        <f>'model (2)'!N516</f>
        <v>10</v>
      </c>
      <c r="O516" s="262">
        <f>'model (2)'!O516</f>
        <v>10</v>
      </c>
      <c r="P516" s="262">
        <f>'model (2)'!P516</f>
        <v>12</v>
      </c>
      <c r="Q516" s="262">
        <f>'model (2)'!Q516</f>
        <v>12</v>
      </c>
      <c r="R516" s="262">
        <f>'model (2)'!R516</f>
        <v>14</v>
      </c>
      <c r="S516" s="262">
        <f>'model (2)'!S516</f>
        <v>11</v>
      </c>
      <c r="T516" s="263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253"/>
    </row>
    <row r="517" spans="1:41" s="216" customFormat="1" ht="15.6">
      <c r="A517">
        <f t="shared" si="149"/>
        <v>49</v>
      </c>
      <c r="B517" s="191" t="str">
        <f>C517&amp;":"&amp;COUNTIF($C$6:C517,C517)</f>
        <v>49:10</v>
      </c>
      <c r="C517" s="148">
        <f t="shared" si="150"/>
        <v>49</v>
      </c>
      <c r="D517" s="262">
        <f>'model (2)'!D517</f>
        <v>1</v>
      </c>
      <c r="E517" s="262">
        <f>'model (2)'!E517</f>
        <v>0</v>
      </c>
      <c r="F517" s="262">
        <f>'model (2)'!F517</f>
        <v>0</v>
      </c>
      <c r="G517" s="262">
        <f>'model (2)'!G517</f>
        <v>0</v>
      </c>
      <c r="H517" s="262">
        <f>'model (2)'!H517</f>
        <v>0</v>
      </c>
      <c r="I517" s="262">
        <f>'model (2)'!I517</f>
        <v>1</v>
      </c>
      <c r="J517" s="262">
        <f>'model (2)'!J517</f>
        <v>1</v>
      </c>
      <c r="K517" s="262">
        <f>'model (2)'!K517</f>
        <v>0</v>
      </c>
      <c r="L517" s="262">
        <f>'model (2)'!L517</f>
        <v>2</v>
      </c>
      <c r="M517" s="262">
        <f>'model (2)'!M517</f>
        <v>2</v>
      </c>
      <c r="N517" s="262">
        <f>'model (2)'!N517</f>
        <v>5</v>
      </c>
      <c r="O517" s="262">
        <f>'model (2)'!O517</f>
        <v>9</v>
      </c>
      <c r="P517" s="262">
        <f>'model (2)'!P517</f>
        <v>1</v>
      </c>
      <c r="Q517" s="262">
        <f>'model (2)'!Q517</f>
        <v>12</v>
      </c>
      <c r="R517" s="262">
        <f>'model (2)'!R517</f>
        <v>6</v>
      </c>
      <c r="S517" s="262">
        <f>'model (2)'!S517</f>
        <v>9</v>
      </c>
      <c r="T517" s="263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253"/>
    </row>
    <row r="518" spans="1:41" s="216" customFormat="1" ht="15.6">
      <c r="A518">
        <f t="shared" si="149"/>
        <v>27</v>
      </c>
      <c r="B518" s="191" t="str">
        <f>C518&amp;":"&amp;COUNTIF($C$6:C518,C518)</f>
        <v>27:1</v>
      </c>
      <c r="C518" s="148">
        <f t="shared" si="150"/>
        <v>27</v>
      </c>
      <c r="D518" s="262">
        <f>'model (2)'!D518</f>
        <v>1</v>
      </c>
      <c r="E518" s="262">
        <f>'model (2)'!E518</f>
        <v>1</v>
      </c>
      <c r="F518" s="262">
        <f>'model (2)'!F518</f>
        <v>2</v>
      </c>
      <c r="G518" s="262">
        <f>'model (2)'!G518</f>
        <v>1</v>
      </c>
      <c r="H518" s="262">
        <f>'model (2)'!H518</f>
        <v>0</v>
      </c>
      <c r="I518" s="262">
        <f>'model (2)'!I518</f>
        <v>0</v>
      </c>
      <c r="J518" s="262">
        <f>'model (2)'!J518</f>
        <v>1</v>
      </c>
      <c r="K518" s="262">
        <f>'model (2)'!K518</f>
        <v>0</v>
      </c>
      <c r="L518" s="262">
        <f>'model (2)'!L518</f>
        <v>2</v>
      </c>
      <c r="M518" s="262">
        <f>'model (2)'!M518</f>
        <v>1</v>
      </c>
      <c r="N518" s="262">
        <f>'model (2)'!N518</f>
        <v>3</v>
      </c>
      <c r="O518" s="262">
        <f>'model (2)'!O518</f>
        <v>0</v>
      </c>
      <c r="P518" s="262">
        <f>'model (2)'!P518</f>
        <v>9</v>
      </c>
      <c r="Q518" s="262">
        <f>'model (2)'!Q518</f>
        <v>5</v>
      </c>
      <c r="R518" s="262">
        <f>'model (2)'!R518</f>
        <v>1</v>
      </c>
      <c r="S518" s="262">
        <f>'model (2)'!S518</f>
        <v>0</v>
      </c>
      <c r="T518" s="263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253"/>
    </row>
    <row r="519" spans="1:41" s="216" customFormat="1" ht="15.6">
      <c r="A519">
        <f t="shared" ref="A519:A582" si="154">SUM(D519:S519)</f>
        <v>87</v>
      </c>
      <c r="B519" s="191" t="str">
        <f>C519&amp;":"&amp;COUNTIF($C$6:C519,C519)</f>
        <v>87:2</v>
      </c>
      <c r="C519" s="148">
        <f t="shared" ref="C519:C582" si="155">SUM(D519:S519)</f>
        <v>87</v>
      </c>
      <c r="D519" s="262">
        <f>'model (2)'!D519</f>
        <v>2</v>
      </c>
      <c r="E519" s="262">
        <f>'model (2)'!E519</f>
        <v>1</v>
      </c>
      <c r="F519" s="262">
        <f>'model (2)'!F519</f>
        <v>2</v>
      </c>
      <c r="G519" s="262">
        <f>'model (2)'!G519</f>
        <v>1</v>
      </c>
      <c r="H519" s="262">
        <f>'model (2)'!H519</f>
        <v>2</v>
      </c>
      <c r="I519" s="262">
        <f>'model (2)'!I519</f>
        <v>1</v>
      </c>
      <c r="J519" s="262">
        <f>'model (2)'!J519</f>
        <v>2</v>
      </c>
      <c r="K519" s="262">
        <f>'model (2)'!K519</f>
        <v>2</v>
      </c>
      <c r="L519" s="262">
        <f>'model (2)'!L519</f>
        <v>2</v>
      </c>
      <c r="M519" s="262">
        <f>'model (2)'!M519</f>
        <v>2</v>
      </c>
      <c r="N519" s="262">
        <f>'model (2)'!N519</f>
        <v>7</v>
      </c>
      <c r="O519" s="262">
        <f>'model (2)'!O519</f>
        <v>14</v>
      </c>
      <c r="P519" s="262">
        <f>'model (2)'!P519</f>
        <v>10</v>
      </c>
      <c r="Q519" s="262">
        <f>'model (2)'!Q519</f>
        <v>12</v>
      </c>
      <c r="R519" s="262">
        <f>'model (2)'!R519</f>
        <v>14</v>
      </c>
      <c r="S519" s="262">
        <f>'model (2)'!S519</f>
        <v>13</v>
      </c>
      <c r="T519" s="263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253"/>
    </row>
    <row r="520" spans="1:41" s="216" customFormat="1" ht="15.6">
      <c r="A520">
        <f t="shared" si="154"/>
        <v>78</v>
      </c>
      <c r="B520" s="191" t="str">
        <f>C520&amp;":"&amp;COUNTIF($C$6:C520,C520)</f>
        <v>78:19</v>
      </c>
      <c r="C520" s="148">
        <f t="shared" si="155"/>
        <v>78</v>
      </c>
      <c r="D520" s="262">
        <f>'model (2)'!D520</f>
        <v>1</v>
      </c>
      <c r="E520" s="262">
        <f>'model (2)'!E520</f>
        <v>1</v>
      </c>
      <c r="F520" s="262">
        <f>'model (2)'!F520</f>
        <v>2</v>
      </c>
      <c r="G520" s="262">
        <f>'model (2)'!G520</f>
        <v>1</v>
      </c>
      <c r="H520" s="262">
        <f>'model (2)'!H520</f>
        <v>0</v>
      </c>
      <c r="I520" s="262">
        <f>'model (2)'!I520</f>
        <v>0</v>
      </c>
      <c r="J520" s="262">
        <f>'model (2)'!J520</f>
        <v>2</v>
      </c>
      <c r="K520" s="262">
        <f>'model (2)'!K520</f>
        <v>2</v>
      </c>
      <c r="L520" s="262">
        <f>'model (2)'!L520</f>
        <v>2</v>
      </c>
      <c r="M520" s="262">
        <f>'model (2)'!M520</f>
        <v>2</v>
      </c>
      <c r="N520" s="262">
        <f>'model (2)'!N520</f>
        <v>9</v>
      </c>
      <c r="O520" s="262">
        <f>'model (2)'!O520</f>
        <v>10</v>
      </c>
      <c r="P520" s="262">
        <f>'model (2)'!P520</f>
        <v>11</v>
      </c>
      <c r="Q520" s="262">
        <f>'model (2)'!Q520</f>
        <v>12</v>
      </c>
      <c r="R520" s="262">
        <f>'model (2)'!R520</f>
        <v>12</v>
      </c>
      <c r="S520" s="262">
        <f>'model (2)'!S520</f>
        <v>11</v>
      </c>
      <c r="T520" s="263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253"/>
    </row>
    <row r="521" spans="1:41" s="216" customFormat="1" ht="15.6">
      <c r="A521">
        <f t="shared" si="154"/>
        <v>78</v>
      </c>
      <c r="B521" s="191" t="str">
        <f>C521&amp;":"&amp;COUNTIF($C$6:C521,C521)</f>
        <v>78:20</v>
      </c>
      <c r="C521" s="148">
        <f t="shared" si="155"/>
        <v>78</v>
      </c>
      <c r="D521" s="262">
        <f>'model (2)'!D521</f>
        <v>0</v>
      </c>
      <c r="E521" s="262">
        <f>'model (2)'!E521</f>
        <v>0</v>
      </c>
      <c r="F521" s="262">
        <f>'model (2)'!F521</f>
        <v>2</v>
      </c>
      <c r="G521" s="262">
        <f>'model (2)'!G521</f>
        <v>0</v>
      </c>
      <c r="H521" s="262">
        <f>'model (2)'!H521</f>
        <v>0</v>
      </c>
      <c r="I521" s="262">
        <f>'model (2)'!I521</f>
        <v>1</v>
      </c>
      <c r="J521" s="262">
        <f>'model (2)'!J521</f>
        <v>1</v>
      </c>
      <c r="K521" s="262">
        <f>'model (2)'!K521</f>
        <v>2</v>
      </c>
      <c r="L521" s="262">
        <f>'model (2)'!L521</f>
        <v>2</v>
      </c>
      <c r="M521" s="262">
        <f>'model (2)'!M521</f>
        <v>1</v>
      </c>
      <c r="N521" s="262">
        <f>'model (2)'!N521</f>
        <v>8</v>
      </c>
      <c r="O521" s="262">
        <f>'model (2)'!O521</f>
        <v>11</v>
      </c>
      <c r="P521" s="262">
        <f>'model (2)'!P521</f>
        <v>11</v>
      </c>
      <c r="Q521" s="262">
        <f>'model (2)'!Q521</f>
        <v>13</v>
      </c>
      <c r="R521" s="262">
        <f>'model (2)'!R521</f>
        <v>14</v>
      </c>
      <c r="S521" s="262">
        <f>'model (2)'!S521</f>
        <v>12</v>
      </c>
      <c r="T521" s="263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253"/>
    </row>
    <row r="522" spans="1:41" s="216" customFormat="1" ht="15.6">
      <c r="A522">
        <f t="shared" si="154"/>
        <v>56</v>
      </c>
      <c r="B522" s="191" t="str">
        <f>C522&amp;":"&amp;COUNTIF($C$6:C522,C522)</f>
        <v>56:4</v>
      </c>
      <c r="C522" s="148">
        <f t="shared" si="155"/>
        <v>56</v>
      </c>
      <c r="D522" s="262">
        <f>'model (2)'!D522</f>
        <v>0</v>
      </c>
      <c r="E522" s="262">
        <f>'model (2)'!E522</f>
        <v>0</v>
      </c>
      <c r="F522" s="262">
        <f>'model (2)'!F522</f>
        <v>0</v>
      </c>
      <c r="G522" s="262">
        <f>'model (2)'!G522</f>
        <v>2</v>
      </c>
      <c r="H522" s="262">
        <f>'model (2)'!H522</f>
        <v>2</v>
      </c>
      <c r="I522" s="262">
        <f>'model (2)'!I522</f>
        <v>0</v>
      </c>
      <c r="J522" s="262">
        <f>'model (2)'!J522</f>
        <v>2</v>
      </c>
      <c r="K522" s="262">
        <f>'model (2)'!K522</f>
        <v>2</v>
      </c>
      <c r="L522" s="262">
        <f>'model (2)'!L522</f>
        <v>1</v>
      </c>
      <c r="M522" s="262">
        <f>'model (2)'!M522</f>
        <v>1</v>
      </c>
      <c r="N522" s="262">
        <f>'model (2)'!N522</f>
        <v>10</v>
      </c>
      <c r="O522" s="262">
        <f>'model (2)'!O522</f>
        <v>4</v>
      </c>
      <c r="P522" s="262">
        <f>'model (2)'!P522</f>
        <v>14</v>
      </c>
      <c r="Q522" s="262">
        <f>'model (2)'!Q522</f>
        <v>2</v>
      </c>
      <c r="R522" s="262">
        <f>'model (2)'!R522</f>
        <v>5</v>
      </c>
      <c r="S522" s="262">
        <f>'model (2)'!S522</f>
        <v>11</v>
      </c>
      <c r="T522" s="263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253"/>
    </row>
    <row r="523" spans="1:41" s="216" customFormat="1" ht="15.6">
      <c r="A523">
        <f t="shared" si="154"/>
        <v>59</v>
      </c>
      <c r="B523" s="191" t="str">
        <f>C523&amp;":"&amp;COUNTIF($C$6:C523,C523)</f>
        <v>59:13</v>
      </c>
      <c r="C523" s="148">
        <f t="shared" si="155"/>
        <v>59</v>
      </c>
      <c r="D523" s="262">
        <f>'model (2)'!D523</f>
        <v>1</v>
      </c>
      <c r="E523" s="262">
        <f>'model (2)'!E523</f>
        <v>1</v>
      </c>
      <c r="F523" s="262">
        <f>'model (2)'!F523</f>
        <v>1</v>
      </c>
      <c r="G523" s="262">
        <f>'model (2)'!G523</f>
        <v>0</v>
      </c>
      <c r="H523" s="262">
        <f>'model (2)'!H523</f>
        <v>0</v>
      </c>
      <c r="I523" s="262">
        <f>'model (2)'!I523</f>
        <v>1</v>
      </c>
      <c r="J523" s="262">
        <f>'model (2)'!J523</f>
        <v>2</v>
      </c>
      <c r="K523" s="262">
        <f>'model (2)'!K523</f>
        <v>1</v>
      </c>
      <c r="L523" s="262">
        <f>'model (2)'!L523</f>
        <v>0</v>
      </c>
      <c r="M523" s="262">
        <f>'model (2)'!M523</f>
        <v>2</v>
      </c>
      <c r="N523" s="262">
        <f>'model (2)'!N523</f>
        <v>1</v>
      </c>
      <c r="O523" s="262">
        <f>'model (2)'!O523</f>
        <v>14</v>
      </c>
      <c r="P523" s="262">
        <f>'model (2)'!P523</f>
        <v>0</v>
      </c>
      <c r="Q523" s="262">
        <f>'model (2)'!Q523</f>
        <v>12</v>
      </c>
      <c r="R523" s="262">
        <f>'model (2)'!R523</f>
        <v>9</v>
      </c>
      <c r="S523" s="262">
        <f>'model (2)'!S523</f>
        <v>14</v>
      </c>
      <c r="T523" s="26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253"/>
    </row>
    <row r="524" spans="1:41" s="216" customFormat="1" ht="15.6">
      <c r="A524">
        <f t="shared" si="154"/>
        <v>81</v>
      </c>
      <c r="B524" s="191" t="str">
        <f>C524&amp;":"&amp;COUNTIF($C$6:C524,C524)</f>
        <v>81:10</v>
      </c>
      <c r="C524" s="148">
        <f t="shared" si="155"/>
        <v>81</v>
      </c>
      <c r="D524" s="262">
        <f>'model (2)'!D524</f>
        <v>2</v>
      </c>
      <c r="E524" s="262">
        <f>'model (2)'!E524</f>
        <v>1</v>
      </c>
      <c r="F524" s="262">
        <f>'model (2)'!F524</f>
        <v>1</v>
      </c>
      <c r="G524" s="262">
        <f>'model (2)'!G524</f>
        <v>2</v>
      </c>
      <c r="H524" s="262">
        <f>'model (2)'!H524</f>
        <v>1</v>
      </c>
      <c r="I524" s="262">
        <f>'model (2)'!I524</f>
        <v>1</v>
      </c>
      <c r="J524" s="262">
        <f>'model (2)'!J524</f>
        <v>1</v>
      </c>
      <c r="K524" s="262">
        <f>'model (2)'!K524</f>
        <v>1</v>
      </c>
      <c r="L524" s="262">
        <f>'model (2)'!L524</f>
        <v>1</v>
      </c>
      <c r="M524" s="262">
        <f>'model (2)'!M524</f>
        <v>2</v>
      </c>
      <c r="N524" s="262">
        <f>'model (2)'!N524</f>
        <v>10</v>
      </c>
      <c r="O524" s="262">
        <f>'model (2)'!O524</f>
        <v>10</v>
      </c>
      <c r="P524" s="262">
        <f>'model (2)'!P524</f>
        <v>12</v>
      </c>
      <c r="Q524" s="262">
        <f>'model (2)'!Q524</f>
        <v>12</v>
      </c>
      <c r="R524" s="262">
        <f>'model (2)'!R524</f>
        <v>12</v>
      </c>
      <c r="S524" s="262">
        <f>'model (2)'!S524</f>
        <v>12</v>
      </c>
      <c r="T524" s="263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253"/>
    </row>
    <row r="525" spans="1:41" s="216" customFormat="1" ht="15.6">
      <c r="A525">
        <f t="shared" si="154"/>
        <v>76</v>
      </c>
      <c r="B525" s="191" t="str">
        <f>C525&amp;":"&amp;COUNTIF($C$6:C525,C525)</f>
        <v>76:23</v>
      </c>
      <c r="C525" s="148">
        <f t="shared" si="155"/>
        <v>76</v>
      </c>
      <c r="D525" s="262">
        <f>'model (2)'!D525</f>
        <v>0</v>
      </c>
      <c r="E525" s="262">
        <f>'model (2)'!E525</f>
        <v>0</v>
      </c>
      <c r="F525" s="262">
        <f>'model (2)'!F525</f>
        <v>2</v>
      </c>
      <c r="G525" s="262">
        <f>'model (2)'!G525</f>
        <v>1</v>
      </c>
      <c r="H525" s="262">
        <f>'model (2)'!H525</f>
        <v>0</v>
      </c>
      <c r="I525" s="262">
        <f>'model (2)'!I525</f>
        <v>1</v>
      </c>
      <c r="J525" s="262">
        <f>'model (2)'!J525</f>
        <v>2</v>
      </c>
      <c r="K525" s="262">
        <f>'model (2)'!K525</f>
        <v>2</v>
      </c>
      <c r="L525" s="262">
        <f>'model (2)'!L525</f>
        <v>2</v>
      </c>
      <c r="M525" s="262">
        <f>'model (2)'!M525</f>
        <v>1</v>
      </c>
      <c r="N525" s="262">
        <f>'model (2)'!N525</f>
        <v>7</v>
      </c>
      <c r="O525" s="262">
        <f>'model (2)'!O525</f>
        <v>13</v>
      </c>
      <c r="P525" s="262">
        <f>'model (2)'!P525</f>
        <v>11</v>
      </c>
      <c r="Q525" s="262">
        <f>'model (2)'!Q525</f>
        <v>11</v>
      </c>
      <c r="R525" s="262">
        <f>'model (2)'!R525</f>
        <v>11</v>
      </c>
      <c r="S525" s="262">
        <f>'model (2)'!S525</f>
        <v>12</v>
      </c>
      <c r="T525" s="263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253"/>
    </row>
    <row r="526" spans="1:41" s="216" customFormat="1" ht="15.6">
      <c r="A526">
        <f t="shared" si="154"/>
        <v>84</v>
      </c>
      <c r="B526" s="191" t="str">
        <f>C526&amp;":"&amp;COUNTIF($C$6:C526,C526)</f>
        <v>84:7</v>
      </c>
      <c r="C526" s="148">
        <f t="shared" si="155"/>
        <v>84</v>
      </c>
      <c r="D526" s="262">
        <f>'model (2)'!D526</f>
        <v>1</v>
      </c>
      <c r="E526" s="262">
        <f>'model (2)'!E526</f>
        <v>1</v>
      </c>
      <c r="F526" s="262">
        <f>'model (2)'!F526</f>
        <v>2</v>
      </c>
      <c r="G526" s="262">
        <f>'model (2)'!G526</f>
        <v>1</v>
      </c>
      <c r="H526" s="262">
        <f>'model (2)'!H526</f>
        <v>1</v>
      </c>
      <c r="I526" s="262">
        <f>'model (2)'!I526</f>
        <v>0</v>
      </c>
      <c r="J526" s="262">
        <f>'model (2)'!J526</f>
        <v>1</v>
      </c>
      <c r="K526" s="262">
        <f>'model (2)'!K526</f>
        <v>2</v>
      </c>
      <c r="L526" s="262">
        <f>'model (2)'!L526</f>
        <v>2</v>
      </c>
      <c r="M526" s="262">
        <f>'model (2)'!M526</f>
        <v>1</v>
      </c>
      <c r="N526" s="262">
        <f>'model (2)'!N526</f>
        <v>10</v>
      </c>
      <c r="O526" s="262">
        <f>'model (2)'!O526</f>
        <v>12</v>
      </c>
      <c r="P526" s="262">
        <f>'model (2)'!P526</f>
        <v>11</v>
      </c>
      <c r="Q526" s="262">
        <f>'model (2)'!Q526</f>
        <v>13</v>
      </c>
      <c r="R526" s="262">
        <f>'model (2)'!R526</f>
        <v>14</v>
      </c>
      <c r="S526" s="262">
        <f>'model (2)'!S526</f>
        <v>12</v>
      </c>
      <c r="T526" s="263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253"/>
    </row>
    <row r="527" spans="1:41" s="216" customFormat="1" ht="15.6">
      <c r="A527">
        <f t="shared" si="154"/>
        <v>57</v>
      </c>
      <c r="B527" s="191" t="str">
        <f>C527&amp;":"&amp;COUNTIF($C$6:C527,C527)</f>
        <v>57:17</v>
      </c>
      <c r="C527" s="148">
        <f t="shared" si="155"/>
        <v>57</v>
      </c>
      <c r="D527" s="262">
        <f>'model (2)'!D527</f>
        <v>1</v>
      </c>
      <c r="E527" s="262">
        <f>'model (2)'!E527</f>
        <v>1</v>
      </c>
      <c r="F527" s="262">
        <f>'model (2)'!F527</f>
        <v>1</v>
      </c>
      <c r="G527" s="262">
        <f>'model (2)'!G527</f>
        <v>1</v>
      </c>
      <c r="H527" s="262">
        <f>'model (2)'!H527</f>
        <v>2</v>
      </c>
      <c r="I527" s="262">
        <f>'model (2)'!I527</f>
        <v>0</v>
      </c>
      <c r="J527" s="262">
        <f>'model (2)'!J527</f>
        <v>1</v>
      </c>
      <c r="K527" s="262">
        <f>'model (2)'!K527</f>
        <v>1</v>
      </c>
      <c r="L527" s="262">
        <f>'model (2)'!L527</f>
        <v>2</v>
      </c>
      <c r="M527" s="262">
        <f>'model (2)'!M527</f>
        <v>1</v>
      </c>
      <c r="N527" s="262">
        <f>'model (2)'!N527</f>
        <v>10</v>
      </c>
      <c r="O527" s="262">
        <f>'model (2)'!O527</f>
        <v>10</v>
      </c>
      <c r="P527" s="262">
        <f>'model (2)'!P527</f>
        <v>2</v>
      </c>
      <c r="Q527" s="262">
        <f>'model (2)'!Q527</f>
        <v>14</v>
      </c>
      <c r="R527" s="262">
        <f>'model (2)'!R527</f>
        <v>1</v>
      </c>
      <c r="S527" s="262">
        <f>'model (2)'!S527</f>
        <v>9</v>
      </c>
      <c r="T527" s="263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253"/>
    </row>
    <row r="528" spans="1:41" s="216" customFormat="1" ht="15.6">
      <c r="A528">
        <f t="shared" si="154"/>
        <v>49</v>
      </c>
      <c r="B528" s="191" t="str">
        <f>C528&amp;":"&amp;COUNTIF($C$6:C528,C528)</f>
        <v>49:11</v>
      </c>
      <c r="C528" s="148">
        <f t="shared" si="155"/>
        <v>49</v>
      </c>
      <c r="D528" s="262">
        <f>'model (2)'!D528</f>
        <v>1</v>
      </c>
      <c r="E528" s="262">
        <f>'model (2)'!E528</f>
        <v>2</v>
      </c>
      <c r="F528" s="262">
        <f>'model (2)'!F528</f>
        <v>1</v>
      </c>
      <c r="G528" s="262">
        <f>'model (2)'!G528</f>
        <v>0</v>
      </c>
      <c r="H528" s="262">
        <f>'model (2)'!H528</f>
        <v>0</v>
      </c>
      <c r="I528" s="262">
        <f>'model (2)'!I528</f>
        <v>2</v>
      </c>
      <c r="J528" s="262">
        <f>'model (2)'!J528</f>
        <v>1</v>
      </c>
      <c r="K528" s="262">
        <f>'model (2)'!K528</f>
        <v>0</v>
      </c>
      <c r="L528" s="262">
        <f>'model (2)'!L528</f>
        <v>0</v>
      </c>
      <c r="M528" s="262">
        <f>'model (2)'!M528</f>
        <v>2</v>
      </c>
      <c r="N528" s="262">
        <f>'model (2)'!N528</f>
        <v>6</v>
      </c>
      <c r="O528" s="262">
        <f>'model (2)'!O528</f>
        <v>9</v>
      </c>
      <c r="P528" s="262">
        <f>'model (2)'!P528</f>
        <v>7</v>
      </c>
      <c r="Q528" s="262">
        <f>'model (2)'!Q528</f>
        <v>0</v>
      </c>
      <c r="R528" s="262">
        <f>'model (2)'!R528</f>
        <v>6</v>
      </c>
      <c r="S528" s="262">
        <f>'model (2)'!S528</f>
        <v>12</v>
      </c>
      <c r="T528" s="263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253"/>
    </row>
    <row r="529" spans="1:41" s="216" customFormat="1" ht="15.6">
      <c r="A529">
        <f t="shared" si="154"/>
        <v>83</v>
      </c>
      <c r="B529" s="191" t="str">
        <f>C529&amp;":"&amp;COUNTIF($C$6:C529,C529)</f>
        <v>83:11</v>
      </c>
      <c r="C529" s="148">
        <f t="shared" si="155"/>
        <v>83</v>
      </c>
      <c r="D529" s="262">
        <f>'model (2)'!D529</f>
        <v>2</v>
      </c>
      <c r="E529" s="262">
        <f>'model (2)'!E529</f>
        <v>1</v>
      </c>
      <c r="F529" s="262">
        <f>'model (2)'!F529</f>
        <v>2</v>
      </c>
      <c r="G529" s="262">
        <f>'model (2)'!G529</f>
        <v>2</v>
      </c>
      <c r="H529" s="262">
        <f>'model (2)'!H529</f>
        <v>1</v>
      </c>
      <c r="I529" s="262">
        <f>'model (2)'!I529</f>
        <v>1</v>
      </c>
      <c r="J529" s="262">
        <f>'model (2)'!J529</f>
        <v>1</v>
      </c>
      <c r="K529" s="262">
        <f>'model (2)'!K529</f>
        <v>1</v>
      </c>
      <c r="L529" s="262">
        <f>'model (2)'!L529</f>
        <v>2</v>
      </c>
      <c r="M529" s="262">
        <f>'model (2)'!M529</f>
        <v>1</v>
      </c>
      <c r="N529" s="262">
        <f>'model (2)'!N529</f>
        <v>9</v>
      </c>
      <c r="O529" s="262">
        <f>'model (2)'!O529</f>
        <v>13</v>
      </c>
      <c r="P529" s="262">
        <f>'model (2)'!P529</f>
        <v>11</v>
      </c>
      <c r="Q529" s="262">
        <f>'model (2)'!Q529</f>
        <v>11</v>
      </c>
      <c r="R529" s="262">
        <f>'model (2)'!R529</f>
        <v>12</v>
      </c>
      <c r="S529" s="262">
        <f>'model (2)'!S529</f>
        <v>13</v>
      </c>
      <c r="T529" s="263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253"/>
    </row>
    <row r="530" spans="1:41" s="216" customFormat="1" ht="15.6">
      <c r="A530">
        <f t="shared" si="154"/>
        <v>78</v>
      </c>
      <c r="B530" s="191" t="str">
        <f>C530&amp;":"&amp;COUNTIF($C$6:C530,C530)</f>
        <v>78:21</v>
      </c>
      <c r="C530" s="148">
        <f t="shared" si="155"/>
        <v>78</v>
      </c>
      <c r="D530" s="262">
        <f>'model (2)'!D530</f>
        <v>1</v>
      </c>
      <c r="E530" s="262">
        <f>'model (2)'!E530</f>
        <v>0</v>
      </c>
      <c r="F530" s="262">
        <f>'model (2)'!F530</f>
        <v>1</v>
      </c>
      <c r="G530" s="262">
        <f>'model (2)'!G530</f>
        <v>1</v>
      </c>
      <c r="H530" s="262">
        <f>'model (2)'!H530</f>
        <v>0</v>
      </c>
      <c r="I530" s="262">
        <f>'model (2)'!I530</f>
        <v>0</v>
      </c>
      <c r="J530" s="262">
        <f>'model (2)'!J530</f>
        <v>2</v>
      </c>
      <c r="K530" s="262">
        <f>'model (2)'!K530</f>
        <v>2</v>
      </c>
      <c r="L530" s="262">
        <f>'model (2)'!L530</f>
        <v>2</v>
      </c>
      <c r="M530" s="262">
        <f>'model (2)'!M530</f>
        <v>2</v>
      </c>
      <c r="N530" s="262">
        <f>'model (2)'!N530</f>
        <v>8</v>
      </c>
      <c r="O530" s="262">
        <f>'model (2)'!O530</f>
        <v>12</v>
      </c>
      <c r="P530" s="262">
        <f>'model (2)'!P530</f>
        <v>10</v>
      </c>
      <c r="Q530" s="262">
        <f>'model (2)'!Q530</f>
        <v>13</v>
      </c>
      <c r="R530" s="262">
        <f>'model (2)'!R530</f>
        <v>10</v>
      </c>
      <c r="S530" s="262">
        <f>'model (2)'!S530</f>
        <v>14</v>
      </c>
      <c r="T530" s="263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253"/>
    </row>
    <row r="531" spans="1:41" s="216" customFormat="1" ht="15.6">
      <c r="A531">
        <f t="shared" si="154"/>
        <v>72</v>
      </c>
      <c r="B531" s="191" t="str">
        <f>C531&amp;":"&amp;COUNTIF($C$6:C531,C531)</f>
        <v>72:20</v>
      </c>
      <c r="C531" s="148">
        <f t="shared" si="155"/>
        <v>72</v>
      </c>
      <c r="D531" s="262">
        <f>'model (2)'!D531</f>
        <v>1</v>
      </c>
      <c r="E531" s="262">
        <f>'model (2)'!E531</f>
        <v>0</v>
      </c>
      <c r="F531" s="262">
        <f>'model (2)'!F531</f>
        <v>2</v>
      </c>
      <c r="G531" s="262">
        <f>'model (2)'!G531</f>
        <v>0</v>
      </c>
      <c r="H531" s="262">
        <f>'model (2)'!H531</f>
        <v>1</v>
      </c>
      <c r="I531" s="262">
        <f>'model (2)'!I531</f>
        <v>0</v>
      </c>
      <c r="J531" s="262">
        <f>'model (2)'!J531</f>
        <v>1</v>
      </c>
      <c r="K531" s="262">
        <f>'model (2)'!K531</f>
        <v>1</v>
      </c>
      <c r="L531" s="262">
        <f>'model (2)'!L531</f>
        <v>1</v>
      </c>
      <c r="M531" s="262">
        <f>'model (2)'!M531</f>
        <v>2</v>
      </c>
      <c r="N531" s="262">
        <f>'model (2)'!N531</f>
        <v>8</v>
      </c>
      <c r="O531" s="262">
        <f>'model (2)'!O531</f>
        <v>10</v>
      </c>
      <c r="P531" s="262">
        <f>'model (2)'!P531</f>
        <v>10</v>
      </c>
      <c r="Q531" s="262">
        <f>'model (2)'!Q531</f>
        <v>10</v>
      </c>
      <c r="R531" s="262">
        <f>'model (2)'!R531</f>
        <v>14</v>
      </c>
      <c r="S531" s="262">
        <f>'model (2)'!S531</f>
        <v>11</v>
      </c>
      <c r="T531" s="263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253"/>
    </row>
    <row r="532" spans="1:41" s="216" customFormat="1" ht="15.6">
      <c r="A532">
        <f t="shared" si="154"/>
        <v>72</v>
      </c>
      <c r="B532" s="191" t="str">
        <f>C532&amp;":"&amp;COUNTIF($C$6:C532,C532)</f>
        <v>72:21</v>
      </c>
      <c r="C532" s="148">
        <f t="shared" si="155"/>
        <v>72</v>
      </c>
      <c r="D532" s="262">
        <f>'model (2)'!D532</f>
        <v>0</v>
      </c>
      <c r="E532" s="262">
        <f>'model (2)'!E532</f>
        <v>2</v>
      </c>
      <c r="F532" s="262">
        <f>'model (2)'!F532</f>
        <v>2</v>
      </c>
      <c r="G532" s="262">
        <f>'model (2)'!G532</f>
        <v>1</v>
      </c>
      <c r="H532" s="262">
        <f>'model (2)'!H532</f>
        <v>2</v>
      </c>
      <c r="I532" s="262">
        <f>'model (2)'!I532</f>
        <v>1</v>
      </c>
      <c r="J532" s="262">
        <f>'model (2)'!J532</f>
        <v>0</v>
      </c>
      <c r="K532" s="262">
        <f>'model (2)'!K532</f>
        <v>1</v>
      </c>
      <c r="L532" s="262">
        <f>'model (2)'!L532</f>
        <v>2</v>
      </c>
      <c r="M532" s="262">
        <f>'model (2)'!M532</f>
        <v>0</v>
      </c>
      <c r="N532" s="262">
        <f>'model (2)'!N532</f>
        <v>9</v>
      </c>
      <c r="O532" s="262">
        <f>'model (2)'!O532</f>
        <v>12</v>
      </c>
      <c r="P532" s="262">
        <f>'model (2)'!P532</f>
        <v>4</v>
      </c>
      <c r="Q532" s="262">
        <f>'model (2)'!Q532</f>
        <v>14</v>
      </c>
      <c r="R532" s="262">
        <f>'model (2)'!R532</f>
        <v>12</v>
      </c>
      <c r="S532" s="262">
        <f>'model (2)'!S532</f>
        <v>10</v>
      </c>
      <c r="T532" s="263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253"/>
    </row>
    <row r="533" spans="1:41" s="216" customFormat="1" ht="15.6">
      <c r="A533">
        <f t="shared" si="154"/>
        <v>56</v>
      </c>
      <c r="B533" s="191" t="str">
        <f>C533&amp;":"&amp;COUNTIF($C$6:C533,C533)</f>
        <v>56:5</v>
      </c>
      <c r="C533" s="148">
        <f t="shared" si="155"/>
        <v>56</v>
      </c>
      <c r="D533" s="262">
        <f>'model (2)'!D533</f>
        <v>1</v>
      </c>
      <c r="E533" s="262">
        <f>'model (2)'!E533</f>
        <v>0</v>
      </c>
      <c r="F533" s="262">
        <f>'model (2)'!F533</f>
        <v>0</v>
      </c>
      <c r="G533" s="262">
        <f>'model (2)'!G533</f>
        <v>2</v>
      </c>
      <c r="H533" s="262">
        <f>'model (2)'!H533</f>
        <v>1</v>
      </c>
      <c r="I533" s="262">
        <f>'model (2)'!I533</f>
        <v>2</v>
      </c>
      <c r="J533" s="262">
        <f>'model (2)'!J533</f>
        <v>0</v>
      </c>
      <c r="K533" s="262">
        <f>'model (2)'!K533</f>
        <v>1</v>
      </c>
      <c r="L533" s="262">
        <f>'model (2)'!L533</f>
        <v>1</v>
      </c>
      <c r="M533" s="262">
        <f>'model (2)'!M533</f>
        <v>0</v>
      </c>
      <c r="N533" s="262">
        <f>'model (2)'!N533</f>
        <v>4</v>
      </c>
      <c r="O533" s="262">
        <f>'model (2)'!O533</f>
        <v>10</v>
      </c>
      <c r="P533" s="262">
        <f>'model (2)'!P533</f>
        <v>14</v>
      </c>
      <c r="Q533" s="262">
        <f>'model (2)'!Q533</f>
        <v>14</v>
      </c>
      <c r="R533" s="262">
        <f>'model (2)'!R533</f>
        <v>0</v>
      </c>
      <c r="S533" s="262">
        <f>'model (2)'!S533</f>
        <v>6</v>
      </c>
      <c r="T533" s="26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253"/>
    </row>
    <row r="534" spans="1:41" s="216" customFormat="1" ht="15.6">
      <c r="A534">
        <f t="shared" si="154"/>
        <v>83</v>
      </c>
      <c r="B534" s="191" t="str">
        <f>C534&amp;":"&amp;COUNTIF($C$6:C534,C534)</f>
        <v>83:12</v>
      </c>
      <c r="C534" s="148">
        <f t="shared" si="155"/>
        <v>83</v>
      </c>
      <c r="D534" s="262">
        <f>'model (2)'!D534</f>
        <v>2</v>
      </c>
      <c r="E534" s="262">
        <f>'model (2)'!E534</f>
        <v>1</v>
      </c>
      <c r="F534" s="262">
        <f>'model (2)'!F534</f>
        <v>2</v>
      </c>
      <c r="G534" s="262">
        <f>'model (2)'!G534</f>
        <v>2</v>
      </c>
      <c r="H534" s="262">
        <f>'model (2)'!H534</f>
        <v>1</v>
      </c>
      <c r="I534" s="262">
        <f>'model (2)'!I534</f>
        <v>2</v>
      </c>
      <c r="J534" s="262">
        <f>'model (2)'!J534</f>
        <v>2</v>
      </c>
      <c r="K534" s="262">
        <f>'model (2)'!K534</f>
        <v>2</v>
      </c>
      <c r="L534" s="262">
        <f>'model (2)'!L534</f>
        <v>2</v>
      </c>
      <c r="M534" s="262">
        <f>'model (2)'!M534</f>
        <v>1</v>
      </c>
      <c r="N534" s="262">
        <f>'model (2)'!N534</f>
        <v>9</v>
      </c>
      <c r="O534" s="262">
        <f>'model (2)'!O534</f>
        <v>12</v>
      </c>
      <c r="P534" s="262">
        <f>'model (2)'!P534</f>
        <v>12</v>
      </c>
      <c r="Q534" s="262">
        <f>'model (2)'!Q534</f>
        <v>12</v>
      </c>
      <c r="R534" s="262">
        <f>'model (2)'!R534</f>
        <v>10</v>
      </c>
      <c r="S534" s="262">
        <f>'model (2)'!S534</f>
        <v>11</v>
      </c>
      <c r="T534" s="263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253"/>
    </row>
    <row r="535" spans="1:41" s="216" customFormat="1" ht="15.6">
      <c r="A535">
        <f t="shared" si="154"/>
        <v>76</v>
      </c>
      <c r="B535" s="191" t="str">
        <f>C535&amp;":"&amp;COUNTIF($C$6:C535,C535)</f>
        <v>76:24</v>
      </c>
      <c r="C535" s="148">
        <f t="shared" si="155"/>
        <v>76</v>
      </c>
      <c r="D535" s="262">
        <f>'model (2)'!D535</f>
        <v>1</v>
      </c>
      <c r="E535" s="262">
        <f>'model (2)'!E535</f>
        <v>0</v>
      </c>
      <c r="F535" s="262">
        <f>'model (2)'!F535</f>
        <v>2</v>
      </c>
      <c r="G535" s="262">
        <f>'model (2)'!G535</f>
        <v>0</v>
      </c>
      <c r="H535" s="262">
        <f>'model (2)'!H535</f>
        <v>1</v>
      </c>
      <c r="I535" s="262">
        <f>'model (2)'!I535</f>
        <v>1</v>
      </c>
      <c r="J535" s="262">
        <f>'model (2)'!J535</f>
        <v>2</v>
      </c>
      <c r="K535" s="262">
        <f>'model (2)'!K535</f>
        <v>1</v>
      </c>
      <c r="L535" s="262">
        <f>'model (2)'!L535</f>
        <v>2</v>
      </c>
      <c r="M535" s="262">
        <f>'model (2)'!M535</f>
        <v>2</v>
      </c>
      <c r="N535" s="262">
        <f>'model (2)'!N535</f>
        <v>7</v>
      </c>
      <c r="O535" s="262">
        <f>'model (2)'!O535</f>
        <v>13</v>
      </c>
      <c r="P535" s="262">
        <f>'model (2)'!P535</f>
        <v>13</v>
      </c>
      <c r="Q535" s="262">
        <f>'model (2)'!Q535</f>
        <v>10</v>
      </c>
      <c r="R535" s="262">
        <f>'model (2)'!R535</f>
        <v>11</v>
      </c>
      <c r="S535" s="262">
        <f>'model (2)'!S535</f>
        <v>10</v>
      </c>
      <c r="T535" s="263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253"/>
    </row>
    <row r="536" spans="1:41" s="216" customFormat="1" ht="15.6">
      <c r="A536">
        <f t="shared" si="154"/>
        <v>80</v>
      </c>
      <c r="B536" s="191" t="str">
        <f>C536&amp;":"&amp;COUNTIF($C$6:C536,C536)</f>
        <v>80:12</v>
      </c>
      <c r="C536" s="148">
        <f t="shared" si="155"/>
        <v>80</v>
      </c>
      <c r="D536" s="262">
        <f>'model (2)'!D536</f>
        <v>0</v>
      </c>
      <c r="E536" s="262">
        <f>'model (2)'!E536</f>
        <v>1</v>
      </c>
      <c r="F536" s="262">
        <f>'model (2)'!F536</f>
        <v>1</v>
      </c>
      <c r="G536" s="262">
        <f>'model (2)'!G536</f>
        <v>1</v>
      </c>
      <c r="H536" s="262">
        <f>'model (2)'!H536</f>
        <v>1</v>
      </c>
      <c r="I536" s="262">
        <f>'model (2)'!I536</f>
        <v>1</v>
      </c>
      <c r="J536" s="262">
        <f>'model (2)'!J536</f>
        <v>1</v>
      </c>
      <c r="K536" s="262">
        <f>'model (2)'!K536</f>
        <v>1</v>
      </c>
      <c r="L536" s="262">
        <f>'model (2)'!L536</f>
        <v>1</v>
      </c>
      <c r="M536" s="262">
        <f>'model (2)'!M536</f>
        <v>2</v>
      </c>
      <c r="N536" s="262">
        <f>'model (2)'!N536</f>
        <v>10</v>
      </c>
      <c r="O536" s="262">
        <f>'model (2)'!O536</f>
        <v>10</v>
      </c>
      <c r="P536" s="262">
        <f>'model (2)'!P536</f>
        <v>14</v>
      </c>
      <c r="Q536" s="262">
        <f>'model (2)'!Q536</f>
        <v>13</v>
      </c>
      <c r="R536" s="262">
        <f>'model (2)'!R536</f>
        <v>13</v>
      </c>
      <c r="S536" s="262">
        <f>'model (2)'!S536</f>
        <v>10</v>
      </c>
      <c r="T536" s="263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253"/>
    </row>
    <row r="537" spans="1:41" s="216" customFormat="1" ht="15.6">
      <c r="A537">
        <f t="shared" si="154"/>
        <v>61</v>
      </c>
      <c r="B537" s="191" t="str">
        <f>C537&amp;":"&amp;COUNTIF($C$6:C537,C537)</f>
        <v>61:15</v>
      </c>
      <c r="C537" s="148">
        <f t="shared" si="155"/>
        <v>61</v>
      </c>
      <c r="D537" s="262">
        <f>'model (2)'!D537</f>
        <v>0</v>
      </c>
      <c r="E537" s="262">
        <f>'model (2)'!E537</f>
        <v>0</v>
      </c>
      <c r="F537" s="262">
        <f>'model (2)'!F537</f>
        <v>0</v>
      </c>
      <c r="G537" s="262">
        <f>'model (2)'!G537</f>
        <v>1</v>
      </c>
      <c r="H537" s="262">
        <f>'model (2)'!H537</f>
        <v>0</v>
      </c>
      <c r="I537" s="262">
        <f>'model (2)'!I537</f>
        <v>2</v>
      </c>
      <c r="J537" s="262">
        <f>'model (2)'!J537</f>
        <v>1</v>
      </c>
      <c r="K537" s="262">
        <f>'model (2)'!K537</f>
        <v>2</v>
      </c>
      <c r="L537" s="262">
        <f>'model (2)'!L537</f>
        <v>0</v>
      </c>
      <c r="M537" s="262">
        <f>'model (2)'!M537</f>
        <v>1</v>
      </c>
      <c r="N537" s="262">
        <f>'model (2)'!N537</f>
        <v>1</v>
      </c>
      <c r="O537" s="262">
        <f>'model (2)'!O537</f>
        <v>8</v>
      </c>
      <c r="P537" s="262">
        <f>'model (2)'!P537</f>
        <v>8</v>
      </c>
      <c r="Q537" s="262">
        <f>'model (2)'!Q537</f>
        <v>14</v>
      </c>
      <c r="R537" s="262">
        <f>'model (2)'!R537</f>
        <v>11</v>
      </c>
      <c r="S537" s="262">
        <f>'model (2)'!S537</f>
        <v>12</v>
      </c>
      <c r="T537" s="263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253"/>
    </row>
    <row r="538" spans="1:41" s="216" customFormat="1" ht="15.6">
      <c r="A538">
        <f t="shared" si="154"/>
        <v>41</v>
      </c>
      <c r="B538" s="191" t="str">
        <f>C538&amp;":"&amp;COUNTIF($C$6:C538,C538)</f>
        <v>41:3</v>
      </c>
      <c r="C538" s="148">
        <f t="shared" si="155"/>
        <v>41</v>
      </c>
      <c r="D538" s="262">
        <f>'model (2)'!D538</f>
        <v>1</v>
      </c>
      <c r="E538" s="262">
        <f>'model (2)'!E538</f>
        <v>0</v>
      </c>
      <c r="F538" s="262">
        <f>'model (2)'!F538</f>
        <v>2</v>
      </c>
      <c r="G538" s="262">
        <f>'model (2)'!G538</f>
        <v>0</v>
      </c>
      <c r="H538" s="262">
        <f>'model (2)'!H538</f>
        <v>0</v>
      </c>
      <c r="I538" s="262">
        <f>'model (2)'!I538</f>
        <v>2</v>
      </c>
      <c r="J538" s="262">
        <f>'model (2)'!J538</f>
        <v>0</v>
      </c>
      <c r="K538" s="262">
        <f>'model (2)'!K538</f>
        <v>1</v>
      </c>
      <c r="L538" s="262">
        <f>'model (2)'!L538</f>
        <v>2</v>
      </c>
      <c r="M538" s="262">
        <f>'model (2)'!M538</f>
        <v>1</v>
      </c>
      <c r="N538" s="262">
        <f>'model (2)'!N538</f>
        <v>5</v>
      </c>
      <c r="O538" s="262">
        <f>'model (2)'!O538</f>
        <v>8</v>
      </c>
      <c r="P538" s="262">
        <f>'model (2)'!P538</f>
        <v>12</v>
      </c>
      <c r="Q538" s="262">
        <f>'model (2)'!Q538</f>
        <v>0</v>
      </c>
      <c r="R538" s="262">
        <f>'model (2)'!R538</f>
        <v>1</v>
      </c>
      <c r="S538" s="262">
        <f>'model (2)'!S538</f>
        <v>6</v>
      </c>
      <c r="T538" s="263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253"/>
    </row>
    <row r="539" spans="1:41" s="216" customFormat="1" ht="15.6">
      <c r="A539">
        <f t="shared" si="154"/>
        <v>82</v>
      </c>
      <c r="B539" s="191" t="str">
        <f>C539&amp;":"&amp;COUNTIF($C$6:C539,C539)</f>
        <v>82:10</v>
      </c>
      <c r="C539" s="148">
        <f t="shared" si="155"/>
        <v>82</v>
      </c>
      <c r="D539" s="262">
        <f>'model (2)'!D539</f>
        <v>1</v>
      </c>
      <c r="E539" s="262">
        <f>'model (2)'!E539</f>
        <v>2</v>
      </c>
      <c r="F539" s="262">
        <f>'model (2)'!F539</f>
        <v>1</v>
      </c>
      <c r="G539" s="262">
        <f>'model (2)'!G539</f>
        <v>1</v>
      </c>
      <c r="H539" s="262">
        <f>'model (2)'!H539</f>
        <v>1</v>
      </c>
      <c r="I539" s="262">
        <f>'model (2)'!I539</f>
        <v>1</v>
      </c>
      <c r="J539" s="262">
        <f>'model (2)'!J539</f>
        <v>1</v>
      </c>
      <c r="K539" s="262">
        <f>'model (2)'!K539</f>
        <v>2</v>
      </c>
      <c r="L539" s="262">
        <f>'model (2)'!L539</f>
        <v>2</v>
      </c>
      <c r="M539" s="262">
        <f>'model (2)'!M539</f>
        <v>2</v>
      </c>
      <c r="N539" s="262">
        <f>'model (2)'!N539</f>
        <v>9</v>
      </c>
      <c r="O539" s="262">
        <f>'model (2)'!O539</f>
        <v>12</v>
      </c>
      <c r="P539" s="262">
        <f>'model (2)'!P539</f>
        <v>11</v>
      </c>
      <c r="Q539" s="262">
        <f>'model (2)'!Q539</f>
        <v>14</v>
      </c>
      <c r="R539" s="262">
        <f>'model (2)'!R539</f>
        <v>10</v>
      </c>
      <c r="S539" s="262">
        <f>'model (2)'!S539</f>
        <v>12</v>
      </c>
      <c r="T539" s="263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253"/>
    </row>
    <row r="540" spans="1:41" s="216" customFormat="1" ht="15.6">
      <c r="A540">
        <f t="shared" si="154"/>
        <v>81</v>
      </c>
      <c r="B540" s="191" t="str">
        <f>C540&amp;":"&amp;COUNTIF($C$6:C540,C540)</f>
        <v>81:11</v>
      </c>
      <c r="C540" s="148">
        <f t="shared" si="155"/>
        <v>81</v>
      </c>
      <c r="D540" s="262">
        <f>'model (2)'!D540</f>
        <v>0</v>
      </c>
      <c r="E540" s="262">
        <f>'model (2)'!E540</f>
        <v>1</v>
      </c>
      <c r="F540" s="262">
        <f>'model (2)'!F540</f>
        <v>2</v>
      </c>
      <c r="G540" s="262">
        <f>'model (2)'!G540</f>
        <v>0</v>
      </c>
      <c r="H540" s="262">
        <f>'model (2)'!H540</f>
        <v>0</v>
      </c>
      <c r="I540" s="262">
        <f>'model (2)'!I540</f>
        <v>1</v>
      </c>
      <c r="J540" s="262">
        <f>'model (2)'!J540</f>
        <v>2</v>
      </c>
      <c r="K540" s="262">
        <f>'model (2)'!K540</f>
        <v>1</v>
      </c>
      <c r="L540" s="262">
        <f>'model (2)'!L540</f>
        <v>1</v>
      </c>
      <c r="M540" s="262">
        <f>'model (2)'!M540</f>
        <v>2</v>
      </c>
      <c r="N540" s="262">
        <f>'model (2)'!N540</f>
        <v>10</v>
      </c>
      <c r="O540" s="262">
        <f>'model (2)'!O540</f>
        <v>13</v>
      </c>
      <c r="P540" s="262">
        <f>'model (2)'!P540</f>
        <v>11</v>
      </c>
      <c r="Q540" s="262">
        <f>'model (2)'!Q540</f>
        <v>13</v>
      </c>
      <c r="R540" s="262">
        <f>'model (2)'!R540</f>
        <v>10</v>
      </c>
      <c r="S540" s="262">
        <f>'model (2)'!S540</f>
        <v>14</v>
      </c>
      <c r="T540" s="263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253"/>
    </row>
    <row r="541" spans="1:41" s="216" customFormat="1" ht="15.6">
      <c r="A541">
        <f t="shared" si="154"/>
        <v>76</v>
      </c>
      <c r="B541" s="191" t="str">
        <f>C541&amp;":"&amp;COUNTIF($C$6:C541,C541)</f>
        <v>76:25</v>
      </c>
      <c r="C541" s="148">
        <f t="shared" si="155"/>
        <v>76</v>
      </c>
      <c r="D541" s="262">
        <f>'model (2)'!D541</f>
        <v>1</v>
      </c>
      <c r="E541" s="262">
        <f>'model (2)'!E541</f>
        <v>1</v>
      </c>
      <c r="F541" s="262">
        <f>'model (2)'!F541</f>
        <v>1</v>
      </c>
      <c r="G541" s="262">
        <f>'model (2)'!G541</f>
        <v>0</v>
      </c>
      <c r="H541" s="262">
        <f>'model (2)'!H541</f>
        <v>0</v>
      </c>
      <c r="I541" s="262">
        <f>'model (2)'!I541</f>
        <v>0</v>
      </c>
      <c r="J541" s="262">
        <f>'model (2)'!J541</f>
        <v>2</v>
      </c>
      <c r="K541" s="262">
        <f>'model (2)'!K541</f>
        <v>1</v>
      </c>
      <c r="L541" s="262">
        <f>'model (2)'!L541</f>
        <v>1</v>
      </c>
      <c r="M541" s="262">
        <f>'model (2)'!M541</f>
        <v>2</v>
      </c>
      <c r="N541" s="262">
        <f>'model (2)'!N541</f>
        <v>7</v>
      </c>
      <c r="O541" s="262">
        <f>'model (2)'!O541</f>
        <v>12</v>
      </c>
      <c r="P541" s="262">
        <f>'model (2)'!P541</f>
        <v>12</v>
      </c>
      <c r="Q541" s="262">
        <f>'model (2)'!Q541</f>
        <v>13</v>
      </c>
      <c r="R541" s="262">
        <f>'model (2)'!R541</f>
        <v>10</v>
      </c>
      <c r="S541" s="262">
        <f>'model (2)'!S541</f>
        <v>13</v>
      </c>
      <c r="T541" s="263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253"/>
    </row>
    <row r="542" spans="1:41" s="216" customFormat="1" ht="15.6">
      <c r="A542">
        <f t="shared" si="154"/>
        <v>47</v>
      </c>
      <c r="B542" s="191" t="str">
        <f>C542&amp;":"&amp;COUNTIF($C$6:C542,C542)</f>
        <v>47:9</v>
      </c>
      <c r="C542" s="148">
        <f t="shared" si="155"/>
        <v>47</v>
      </c>
      <c r="D542" s="262">
        <f>'model (2)'!D542</f>
        <v>1</v>
      </c>
      <c r="E542" s="262">
        <f>'model (2)'!E542</f>
        <v>0</v>
      </c>
      <c r="F542" s="262">
        <f>'model (2)'!F542</f>
        <v>0</v>
      </c>
      <c r="G542" s="262">
        <f>'model (2)'!G542</f>
        <v>2</v>
      </c>
      <c r="H542" s="262">
        <f>'model (2)'!H542</f>
        <v>0</v>
      </c>
      <c r="I542" s="262">
        <f>'model (2)'!I542</f>
        <v>2</v>
      </c>
      <c r="J542" s="262">
        <f>'model (2)'!J542</f>
        <v>1</v>
      </c>
      <c r="K542" s="262">
        <f>'model (2)'!K542</f>
        <v>0</v>
      </c>
      <c r="L542" s="262">
        <f>'model (2)'!L542</f>
        <v>2</v>
      </c>
      <c r="M542" s="262">
        <f>'model (2)'!M542</f>
        <v>2</v>
      </c>
      <c r="N542" s="262">
        <f>'model (2)'!N542</f>
        <v>9</v>
      </c>
      <c r="O542" s="262">
        <f>'model (2)'!O542</f>
        <v>4</v>
      </c>
      <c r="P542" s="262">
        <f>'model (2)'!P542</f>
        <v>5</v>
      </c>
      <c r="Q542" s="262">
        <f>'model (2)'!Q542</f>
        <v>7</v>
      </c>
      <c r="R542" s="262">
        <f>'model (2)'!R542</f>
        <v>5</v>
      </c>
      <c r="S542" s="262">
        <f>'model (2)'!S542</f>
        <v>7</v>
      </c>
      <c r="T542" s="263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253"/>
    </row>
    <row r="543" spans="1:41" s="216" customFormat="1" ht="15.6">
      <c r="A543">
        <f t="shared" si="154"/>
        <v>53</v>
      </c>
      <c r="B543" s="191" t="str">
        <f>C543&amp;":"&amp;COUNTIF($C$6:C543,C543)</f>
        <v>53:9</v>
      </c>
      <c r="C543" s="148">
        <f t="shared" si="155"/>
        <v>53</v>
      </c>
      <c r="D543" s="262">
        <f>'model (2)'!D543</f>
        <v>2</v>
      </c>
      <c r="E543" s="262">
        <f>'model (2)'!E543</f>
        <v>0</v>
      </c>
      <c r="F543" s="262">
        <f>'model (2)'!F543</f>
        <v>0</v>
      </c>
      <c r="G543" s="262">
        <f>'model (2)'!G543</f>
        <v>0</v>
      </c>
      <c r="H543" s="262">
        <f>'model (2)'!H543</f>
        <v>2</v>
      </c>
      <c r="I543" s="262">
        <f>'model (2)'!I543</f>
        <v>2</v>
      </c>
      <c r="J543" s="262">
        <f>'model (2)'!J543</f>
        <v>2</v>
      </c>
      <c r="K543" s="262">
        <f>'model (2)'!K543</f>
        <v>1</v>
      </c>
      <c r="L543" s="262">
        <f>'model (2)'!L543</f>
        <v>0</v>
      </c>
      <c r="M543" s="262">
        <f>'model (2)'!M543</f>
        <v>2</v>
      </c>
      <c r="N543" s="262">
        <f>'model (2)'!N543</f>
        <v>3</v>
      </c>
      <c r="O543" s="262">
        <f>'model (2)'!O543</f>
        <v>14</v>
      </c>
      <c r="P543" s="262">
        <f>'model (2)'!P543</f>
        <v>7</v>
      </c>
      <c r="Q543" s="262">
        <f>'model (2)'!Q543</f>
        <v>0</v>
      </c>
      <c r="R543" s="262">
        <f>'model (2)'!R543</f>
        <v>10</v>
      </c>
      <c r="S543" s="262">
        <f>'model (2)'!S543</f>
        <v>8</v>
      </c>
      <c r="T543" s="26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253"/>
    </row>
    <row r="544" spans="1:41" s="216" customFormat="1" ht="15.6">
      <c r="A544">
        <f t="shared" si="154"/>
        <v>80</v>
      </c>
      <c r="B544" s="191" t="str">
        <f>C544&amp;":"&amp;COUNTIF($C$6:C544,C544)</f>
        <v>80:13</v>
      </c>
      <c r="C544" s="148">
        <f t="shared" si="155"/>
        <v>80</v>
      </c>
      <c r="D544" s="262">
        <f>'model (2)'!D544</f>
        <v>1</v>
      </c>
      <c r="E544" s="262">
        <f>'model (2)'!E544</f>
        <v>1</v>
      </c>
      <c r="F544" s="262">
        <f>'model (2)'!F544</f>
        <v>1</v>
      </c>
      <c r="G544" s="262">
        <f>'model (2)'!G544</f>
        <v>1</v>
      </c>
      <c r="H544" s="262">
        <f>'model (2)'!H544</f>
        <v>2</v>
      </c>
      <c r="I544" s="262">
        <f>'model (2)'!I544</f>
        <v>2</v>
      </c>
      <c r="J544" s="262">
        <f>'model (2)'!J544</f>
        <v>1</v>
      </c>
      <c r="K544" s="262">
        <f>'model (2)'!K544</f>
        <v>1</v>
      </c>
      <c r="L544" s="262">
        <f>'model (2)'!L544</f>
        <v>1</v>
      </c>
      <c r="M544" s="262">
        <f>'model (2)'!M544</f>
        <v>1</v>
      </c>
      <c r="N544" s="262">
        <f>'model (2)'!N544</f>
        <v>7</v>
      </c>
      <c r="O544" s="262">
        <f>'model (2)'!O544</f>
        <v>12</v>
      </c>
      <c r="P544" s="262">
        <f>'model (2)'!P544</f>
        <v>11</v>
      </c>
      <c r="Q544" s="262">
        <f>'model (2)'!Q544</f>
        <v>14</v>
      </c>
      <c r="R544" s="262">
        <f>'model (2)'!R544</f>
        <v>11</v>
      </c>
      <c r="S544" s="262">
        <f>'model (2)'!S544</f>
        <v>13</v>
      </c>
      <c r="T544" s="263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253"/>
    </row>
    <row r="545" spans="1:41" s="216" customFormat="1" ht="15.6">
      <c r="A545">
        <f t="shared" si="154"/>
        <v>78</v>
      </c>
      <c r="B545" s="191" t="str">
        <f>C545&amp;":"&amp;COUNTIF($C$6:C545,C545)</f>
        <v>78:22</v>
      </c>
      <c r="C545" s="148">
        <f t="shared" si="155"/>
        <v>78</v>
      </c>
      <c r="D545" s="262">
        <f>'model (2)'!D545</f>
        <v>1</v>
      </c>
      <c r="E545" s="262">
        <f>'model (2)'!E545</f>
        <v>1</v>
      </c>
      <c r="F545" s="262">
        <f>'model (2)'!F545</f>
        <v>2</v>
      </c>
      <c r="G545" s="262">
        <f>'model (2)'!G545</f>
        <v>1</v>
      </c>
      <c r="H545" s="262">
        <f>'model (2)'!H545</f>
        <v>0</v>
      </c>
      <c r="I545" s="262">
        <f>'model (2)'!I545</f>
        <v>0</v>
      </c>
      <c r="J545" s="262">
        <f>'model (2)'!J545</f>
        <v>1</v>
      </c>
      <c r="K545" s="262">
        <f>'model (2)'!K545</f>
        <v>1</v>
      </c>
      <c r="L545" s="262">
        <f>'model (2)'!L545</f>
        <v>1</v>
      </c>
      <c r="M545" s="262">
        <f>'model (2)'!M545</f>
        <v>2</v>
      </c>
      <c r="N545" s="262">
        <f>'model (2)'!N545</f>
        <v>9</v>
      </c>
      <c r="O545" s="262">
        <f>'model (2)'!O545</f>
        <v>12</v>
      </c>
      <c r="P545" s="262">
        <f>'model (2)'!P545</f>
        <v>10</v>
      </c>
      <c r="Q545" s="262">
        <f>'model (2)'!Q545</f>
        <v>10</v>
      </c>
      <c r="R545" s="262">
        <f>'model (2)'!R545</f>
        <v>13</v>
      </c>
      <c r="S545" s="262">
        <f>'model (2)'!S545</f>
        <v>14</v>
      </c>
      <c r="T545" s="263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253"/>
    </row>
    <row r="546" spans="1:41" s="216" customFormat="1" ht="15.6">
      <c r="A546">
        <f t="shared" si="154"/>
        <v>80</v>
      </c>
      <c r="B546" s="191" t="str">
        <f>C546&amp;":"&amp;COUNTIF($C$6:C546,C546)</f>
        <v>80:14</v>
      </c>
      <c r="C546" s="148">
        <f t="shared" si="155"/>
        <v>80</v>
      </c>
      <c r="D546" s="262">
        <f>'model (2)'!D546</f>
        <v>0</v>
      </c>
      <c r="E546" s="262">
        <f>'model (2)'!E546</f>
        <v>0</v>
      </c>
      <c r="F546" s="262">
        <f>'model (2)'!F546</f>
        <v>1</v>
      </c>
      <c r="G546" s="262">
        <f>'model (2)'!G546</f>
        <v>0</v>
      </c>
      <c r="H546" s="262">
        <f>'model (2)'!H546</f>
        <v>1</v>
      </c>
      <c r="I546" s="262">
        <f>'model (2)'!I546</f>
        <v>1</v>
      </c>
      <c r="J546" s="262">
        <f>'model (2)'!J546</f>
        <v>2</v>
      </c>
      <c r="K546" s="262">
        <f>'model (2)'!K546</f>
        <v>2</v>
      </c>
      <c r="L546" s="262">
        <f>'model (2)'!L546</f>
        <v>1</v>
      </c>
      <c r="M546" s="262">
        <f>'model (2)'!M546</f>
        <v>2</v>
      </c>
      <c r="N546" s="262">
        <f>'model (2)'!N546</f>
        <v>8</v>
      </c>
      <c r="O546" s="262">
        <f>'model (2)'!O546</f>
        <v>12</v>
      </c>
      <c r="P546" s="262">
        <f>'model (2)'!P546</f>
        <v>11</v>
      </c>
      <c r="Q546" s="262">
        <f>'model (2)'!Q546</f>
        <v>11</v>
      </c>
      <c r="R546" s="262">
        <f>'model (2)'!R546</f>
        <v>14</v>
      </c>
      <c r="S546" s="262">
        <f>'model (2)'!S546</f>
        <v>14</v>
      </c>
      <c r="T546" s="263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253"/>
    </row>
    <row r="547" spans="1:41" s="216" customFormat="1" ht="15.6">
      <c r="A547">
        <f t="shared" si="154"/>
        <v>47</v>
      </c>
      <c r="B547" s="191" t="str">
        <f>C547&amp;":"&amp;COUNTIF($C$6:C547,C547)</f>
        <v>47:10</v>
      </c>
      <c r="C547" s="148">
        <f t="shared" si="155"/>
        <v>47</v>
      </c>
      <c r="D547" s="262">
        <f>'model (2)'!D547</f>
        <v>1</v>
      </c>
      <c r="E547" s="262">
        <f>'model (2)'!E547</f>
        <v>2</v>
      </c>
      <c r="F547" s="262">
        <f>'model (2)'!F547</f>
        <v>1</v>
      </c>
      <c r="G547" s="262">
        <f>'model (2)'!G547</f>
        <v>1</v>
      </c>
      <c r="H547" s="262">
        <f>'model (2)'!H547</f>
        <v>0</v>
      </c>
      <c r="I547" s="262">
        <f>'model (2)'!I547</f>
        <v>0</v>
      </c>
      <c r="J547" s="262">
        <f>'model (2)'!J547</f>
        <v>2</v>
      </c>
      <c r="K547" s="262">
        <f>'model (2)'!K547</f>
        <v>2</v>
      </c>
      <c r="L547" s="262">
        <f>'model (2)'!L547</f>
        <v>1</v>
      </c>
      <c r="M547" s="262">
        <f>'model (2)'!M547</f>
        <v>2</v>
      </c>
      <c r="N547" s="262">
        <f>'model (2)'!N547</f>
        <v>7</v>
      </c>
      <c r="O547" s="262">
        <f>'model (2)'!O547</f>
        <v>3</v>
      </c>
      <c r="P547" s="262">
        <f>'model (2)'!P547</f>
        <v>11</v>
      </c>
      <c r="Q547" s="262">
        <f>'model (2)'!Q547</f>
        <v>10</v>
      </c>
      <c r="R547" s="262">
        <f>'model (2)'!R547</f>
        <v>0</v>
      </c>
      <c r="S547" s="262">
        <f>'model (2)'!S547</f>
        <v>4</v>
      </c>
      <c r="T547" s="263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253"/>
    </row>
    <row r="548" spans="1:41" s="216" customFormat="1" ht="15.6">
      <c r="A548">
        <f t="shared" si="154"/>
        <v>44</v>
      </c>
      <c r="B548" s="191" t="str">
        <f>C548&amp;":"&amp;COUNTIF($C$6:C548,C548)</f>
        <v>44:6</v>
      </c>
      <c r="C548" s="148">
        <f t="shared" si="155"/>
        <v>44</v>
      </c>
      <c r="D548" s="262">
        <f>'model (2)'!D548</f>
        <v>1</v>
      </c>
      <c r="E548" s="262">
        <f>'model (2)'!E548</f>
        <v>2</v>
      </c>
      <c r="F548" s="262">
        <f>'model (2)'!F548</f>
        <v>1</v>
      </c>
      <c r="G548" s="262">
        <f>'model (2)'!G548</f>
        <v>0</v>
      </c>
      <c r="H548" s="262">
        <f>'model (2)'!H548</f>
        <v>0</v>
      </c>
      <c r="I548" s="262">
        <f>'model (2)'!I548</f>
        <v>0</v>
      </c>
      <c r="J548" s="262">
        <f>'model (2)'!J548</f>
        <v>1</v>
      </c>
      <c r="K548" s="262">
        <f>'model (2)'!K548</f>
        <v>1</v>
      </c>
      <c r="L548" s="262">
        <f>'model (2)'!L548</f>
        <v>1</v>
      </c>
      <c r="M548" s="262">
        <f>'model (2)'!M548</f>
        <v>1</v>
      </c>
      <c r="N548" s="262">
        <f>'model (2)'!N548</f>
        <v>6</v>
      </c>
      <c r="O548" s="262">
        <f>'model (2)'!O548</f>
        <v>1</v>
      </c>
      <c r="P548" s="262">
        <f>'model (2)'!P548</f>
        <v>7</v>
      </c>
      <c r="Q548" s="262">
        <f>'model (2)'!Q548</f>
        <v>12</v>
      </c>
      <c r="R548" s="262">
        <f>'model (2)'!R548</f>
        <v>2</v>
      </c>
      <c r="S548" s="262">
        <f>'model (2)'!S548</f>
        <v>8</v>
      </c>
      <c r="T548" s="263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253"/>
    </row>
    <row r="549" spans="1:41" s="216" customFormat="1" ht="15.6">
      <c r="A549">
        <f t="shared" si="154"/>
        <v>78</v>
      </c>
      <c r="B549" s="191" t="str">
        <f>C549&amp;":"&amp;COUNTIF($C$6:C549,C549)</f>
        <v>78:23</v>
      </c>
      <c r="C549" s="148">
        <f t="shared" si="155"/>
        <v>78</v>
      </c>
      <c r="D549" s="262">
        <f>'model (2)'!D549</f>
        <v>2</v>
      </c>
      <c r="E549" s="262">
        <f>'model (2)'!E549</f>
        <v>1</v>
      </c>
      <c r="F549" s="262">
        <f>'model (2)'!F549</f>
        <v>2</v>
      </c>
      <c r="G549" s="262">
        <f>'model (2)'!G549</f>
        <v>1</v>
      </c>
      <c r="H549" s="262">
        <f>'model (2)'!H549</f>
        <v>2</v>
      </c>
      <c r="I549" s="262">
        <f>'model (2)'!I549</f>
        <v>1</v>
      </c>
      <c r="J549" s="262">
        <f>'model (2)'!J549</f>
        <v>1</v>
      </c>
      <c r="K549" s="262">
        <f>'model (2)'!K549</f>
        <v>2</v>
      </c>
      <c r="L549" s="262">
        <f>'model (2)'!L549</f>
        <v>1</v>
      </c>
      <c r="M549" s="262">
        <f>'model (2)'!M549</f>
        <v>1</v>
      </c>
      <c r="N549" s="262">
        <f>'model (2)'!N549</f>
        <v>8</v>
      </c>
      <c r="O549" s="262">
        <f>'model (2)'!O549</f>
        <v>11</v>
      </c>
      <c r="P549" s="262">
        <f>'model (2)'!P549</f>
        <v>10</v>
      </c>
      <c r="Q549" s="262">
        <f>'model (2)'!Q549</f>
        <v>12</v>
      </c>
      <c r="R549" s="262">
        <f>'model (2)'!R549</f>
        <v>11</v>
      </c>
      <c r="S549" s="262">
        <f>'model (2)'!S549</f>
        <v>12</v>
      </c>
      <c r="T549" s="263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253"/>
    </row>
    <row r="550" spans="1:41" s="216" customFormat="1" ht="15.6">
      <c r="A550">
        <f t="shared" si="154"/>
        <v>80</v>
      </c>
      <c r="B550" s="191" t="str">
        <f>C550&amp;":"&amp;COUNTIF($C$6:C550,C550)</f>
        <v>80:15</v>
      </c>
      <c r="C550" s="148">
        <f t="shared" si="155"/>
        <v>80</v>
      </c>
      <c r="D550" s="262">
        <f>'model (2)'!D550</f>
        <v>1</v>
      </c>
      <c r="E550" s="262">
        <f>'model (2)'!E550</f>
        <v>0</v>
      </c>
      <c r="F550" s="262">
        <f>'model (2)'!F550</f>
        <v>1</v>
      </c>
      <c r="G550" s="262">
        <f>'model (2)'!G550</f>
        <v>1</v>
      </c>
      <c r="H550" s="262">
        <f>'model (2)'!H550</f>
        <v>1</v>
      </c>
      <c r="I550" s="262">
        <f>'model (2)'!I550</f>
        <v>1</v>
      </c>
      <c r="J550" s="262">
        <f>'model (2)'!J550</f>
        <v>2</v>
      </c>
      <c r="K550" s="262">
        <f>'model (2)'!K550</f>
        <v>1</v>
      </c>
      <c r="L550" s="262">
        <f>'model (2)'!L550</f>
        <v>2</v>
      </c>
      <c r="M550" s="262">
        <f>'model (2)'!M550</f>
        <v>2</v>
      </c>
      <c r="N550" s="262">
        <f>'model (2)'!N550</f>
        <v>7</v>
      </c>
      <c r="O550" s="262">
        <f>'model (2)'!O550</f>
        <v>12</v>
      </c>
      <c r="P550" s="262">
        <f>'model (2)'!P550</f>
        <v>13</v>
      </c>
      <c r="Q550" s="262">
        <f>'model (2)'!Q550</f>
        <v>12</v>
      </c>
      <c r="R550" s="262">
        <f>'model (2)'!R550</f>
        <v>11</v>
      </c>
      <c r="S550" s="262">
        <f>'model (2)'!S550</f>
        <v>13</v>
      </c>
      <c r="T550" s="263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253"/>
    </row>
    <row r="551" spans="1:41" s="216" customFormat="1" ht="15.6">
      <c r="A551">
        <f t="shared" si="154"/>
        <v>79</v>
      </c>
      <c r="B551" s="191" t="str">
        <f>C551&amp;":"&amp;COUNTIF($C$6:C551,C551)</f>
        <v>79:12</v>
      </c>
      <c r="C551" s="148">
        <f t="shared" si="155"/>
        <v>79</v>
      </c>
      <c r="D551" s="262">
        <f>'model (2)'!D551</f>
        <v>0</v>
      </c>
      <c r="E551" s="262">
        <f>'model (2)'!E551</f>
        <v>0</v>
      </c>
      <c r="F551" s="262">
        <f>'model (2)'!F551</f>
        <v>2</v>
      </c>
      <c r="G551" s="262">
        <f>'model (2)'!G551</f>
        <v>1</v>
      </c>
      <c r="H551" s="262">
        <f>'model (2)'!H551</f>
        <v>0</v>
      </c>
      <c r="I551" s="262">
        <f>'model (2)'!I551</f>
        <v>1</v>
      </c>
      <c r="J551" s="262">
        <f>'model (2)'!J551</f>
        <v>2</v>
      </c>
      <c r="K551" s="262">
        <f>'model (2)'!K551</f>
        <v>1</v>
      </c>
      <c r="L551" s="262">
        <f>'model (2)'!L551</f>
        <v>1</v>
      </c>
      <c r="M551" s="262">
        <f>'model (2)'!M551</f>
        <v>1</v>
      </c>
      <c r="N551" s="262">
        <f>'model (2)'!N551</f>
        <v>10</v>
      </c>
      <c r="O551" s="262">
        <f>'model (2)'!O551</f>
        <v>12</v>
      </c>
      <c r="P551" s="262">
        <f>'model (2)'!P551</f>
        <v>14</v>
      </c>
      <c r="Q551" s="262">
        <f>'model (2)'!Q551</f>
        <v>13</v>
      </c>
      <c r="R551" s="262">
        <f>'model (2)'!R551</f>
        <v>10</v>
      </c>
      <c r="S551" s="262">
        <f>'model (2)'!S551</f>
        <v>11</v>
      </c>
      <c r="T551" s="263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253"/>
    </row>
    <row r="552" spans="1:41" s="216" customFormat="1" ht="15.6">
      <c r="A552">
        <f t="shared" si="154"/>
        <v>40</v>
      </c>
      <c r="B552" s="191" t="str">
        <f>C552&amp;":"&amp;COUNTIF($C$6:C552,C552)</f>
        <v>40:5</v>
      </c>
      <c r="C552" s="148">
        <f t="shared" si="155"/>
        <v>40</v>
      </c>
      <c r="D552" s="262">
        <f>'model (2)'!D552</f>
        <v>0</v>
      </c>
      <c r="E552" s="262">
        <f>'model (2)'!E552</f>
        <v>1</v>
      </c>
      <c r="F552" s="262">
        <f>'model (2)'!F552</f>
        <v>0</v>
      </c>
      <c r="G552" s="262">
        <f>'model (2)'!G552</f>
        <v>0</v>
      </c>
      <c r="H552" s="262">
        <f>'model (2)'!H552</f>
        <v>0</v>
      </c>
      <c r="I552" s="262">
        <f>'model (2)'!I552</f>
        <v>2</v>
      </c>
      <c r="J552" s="262">
        <f>'model (2)'!J552</f>
        <v>2</v>
      </c>
      <c r="K552" s="262">
        <f>'model (2)'!K552</f>
        <v>0</v>
      </c>
      <c r="L552" s="262">
        <f>'model (2)'!L552</f>
        <v>1</v>
      </c>
      <c r="M552" s="262">
        <f>'model (2)'!M552</f>
        <v>1</v>
      </c>
      <c r="N552" s="262">
        <f>'model (2)'!N552</f>
        <v>0</v>
      </c>
      <c r="O552" s="262">
        <f>'model (2)'!O552</f>
        <v>10</v>
      </c>
      <c r="P552" s="262">
        <f>'model (2)'!P552</f>
        <v>4</v>
      </c>
      <c r="Q552" s="262">
        <f>'model (2)'!Q552</f>
        <v>3</v>
      </c>
      <c r="R552" s="262">
        <f>'model (2)'!R552</f>
        <v>5</v>
      </c>
      <c r="S552" s="262">
        <f>'model (2)'!S552</f>
        <v>11</v>
      </c>
      <c r="T552" s="263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253"/>
    </row>
    <row r="553" spans="1:41" s="216" customFormat="1" ht="15.6">
      <c r="A553">
        <f t="shared" si="154"/>
        <v>54</v>
      </c>
      <c r="B553" s="191" t="str">
        <f>C553&amp;":"&amp;COUNTIF($C$6:C553,C553)</f>
        <v>54:7</v>
      </c>
      <c r="C553" s="148">
        <f t="shared" si="155"/>
        <v>54</v>
      </c>
      <c r="D553" s="262">
        <f>'model (2)'!D553</f>
        <v>2</v>
      </c>
      <c r="E553" s="262">
        <f>'model (2)'!E553</f>
        <v>0</v>
      </c>
      <c r="F553" s="262">
        <f>'model (2)'!F553</f>
        <v>1</v>
      </c>
      <c r="G553" s="262">
        <f>'model (2)'!G553</f>
        <v>2</v>
      </c>
      <c r="H553" s="262">
        <f>'model (2)'!H553</f>
        <v>1</v>
      </c>
      <c r="I553" s="262">
        <f>'model (2)'!I553</f>
        <v>0</v>
      </c>
      <c r="J553" s="262">
        <f>'model (2)'!J553</f>
        <v>0</v>
      </c>
      <c r="K553" s="262">
        <f>'model (2)'!K553</f>
        <v>2</v>
      </c>
      <c r="L553" s="262">
        <f>'model (2)'!L553</f>
        <v>0</v>
      </c>
      <c r="M553" s="262">
        <f>'model (2)'!M553</f>
        <v>2</v>
      </c>
      <c r="N553" s="262">
        <f>'model (2)'!N553</f>
        <v>6</v>
      </c>
      <c r="O553" s="262">
        <f>'model (2)'!O553</f>
        <v>11</v>
      </c>
      <c r="P553" s="262">
        <f>'model (2)'!P553</f>
        <v>5</v>
      </c>
      <c r="Q553" s="262">
        <f>'model (2)'!Q553</f>
        <v>6</v>
      </c>
      <c r="R553" s="262">
        <f>'model (2)'!R553</f>
        <v>8</v>
      </c>
      <c r="S553" s="262">
        <f>'model (2)'!S553</f>
        <v>8</v>
      </c>
      <c r="T553" s="26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253"/>
    </row>
    <row r="554" spans="1:41" s="216" customFormat="1" ht="15.6">
      <c r="A554">
        <f t="shared" si="154"/>
        <v>85</v>
      </c>
      <c r="B554" s="191" t="str">
        <f>C554&amp;":"&amp;COUNTIF($C$6:C554,C554)</f>
        <v>85:3</v>
      </c>
      <c r="C554" s="148">
        <f t="shared" si="155"/>
        <v>85</v>
      </c>
      <c r="D554" s="262">
        <f>'model (2)'!D554</f>
        <v>2</v>
      </c>
      <c r="E554" s="262">
        <f>'model (2)'!E554</f>
        <v>2</v>
      </c>
      <c r="F554" s="262">
        <f>'model (2)'!F554</f>
        <v>1</v>
      </c>
      <c r="G554" s="262">
        <f>'model (2)'!G554</f>
        <v>2</v>
      </c>
      <c r="H554" s="262">
        <f>'model (2)'!H554</f>
        <v>2</v>
      </c>
      <c r="I554" s="262">
        <f>'model (2)'!I554</f>
        <v>1</v>
      </c>
      <c r="J554" s="262">
        <f>'model (2)'!J554</f>
        <v>2</v>
      </c>
      <c r="K554" s="262">
        <f>'model (2)'!K554</f>
        <v>2</v>
      </c>
      <c r="L554" s="262">
        <f>'model (2)'!L554</f>
        <v>1</v>
      </c>
      <c r="M554" s="262">
        <f>'model (2)'!M554</f>
        <v>1</v>
      </c>
      <c r="N554" s="262">
        <f>'model (2)'!N554</f>
        <v>7</v>
      </c>
      <c r="O554" s="262">
        <f>'model (2)'!O554</f>
        <v>10</v>
      </c>
      <c r="P554" s="262">
        <f>'model (2)'!P554</f>
        <v>14</v>
      </c>
      <c r="Q554" s="262">
        <f>'model (2)'!Q554</f>
        <v>13</v>
      </c>
      <c r="R554" s="262">
        <f>'model (2)'!R554</f>
        <v>11</v>
      </c>
      <c r="S554" s="262">
        <f>'model (2)'!S554</f>
        <v>14</v>
      </c>
      <c r="T554" s="263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253"/>
    </row>
    <row r="555" spans="1:41" s="216" customFormat="1" ht="15.6">
      <c r="A555">
        <f t="shared" si="154"/>
        <v>82</v>
      </c>
      <c r="B555" s="191" t="str">
        <f>C555&amp;":"&amp;COUNTIF($C$6:C555,C555)</f>
        <v>82:11</v>
      </c>
      <c r="C555" s="148">
        <f t="shared" si="155"/>
        <v>82</v>
      </c>
      <c r="D555" s="262">
        <f>'model (2)'!D555</f>
        <v>0</v>
      </c>
      <c r="E555" s="262">
        <f>'model (2)'!E555</f>
        <v>1</v>
      </c>
      <c r="F555" s="262">
        <f>'model (2)'!F555</f>
        <v>2</v>
      </c>
      <c r="G555" s="262">
        <f>'model (2)'!G555</f>
        <v>0</v>
      </c>
      <c r="H555" s="262">
        <f>'model (2)'!H555</f>
        <v>0</v>
      </c>
      <c r="I555" s="262">
        <f>'model (2)'!I555</f>
        <v>1</v>
      </c>
      <c r="J555" s="262">
        <f>'model (2)'!J555</f>
        <v>1</v>
      </c>
      <c r="K555" s="262">
        <f>'model (2)'!K555</f>
        <v>2</v>
      </c>
      <c r="L555" s="262">
        <f>'model (2)'!L555</f>
        <v>2</v>
      </c>
      <c r="M555" s="262">
        <f>'model (2)'!M555</f>
        <v>1</v>
      </c>
      <c r="N555" s="262">
        <f>'model (2)'!N555</f>
        <v>9</v>
      </c>
      <c r="O555" s="262">
        <f>'model (2)'!O555</f>
        <v>14</v>
      </c>
      <c r="P555" s="262">
        <f>'model (2)'!P555</f>
        <v>14</v>
      </c>
      <c r="Q555" s="262">
        <f>'model (2)'!Q555</f>
        <v>10</v>
      </c>
      <c r="R555" s="262">
        <f>'model (2)'!R555</f>
        <v>13</v>
      </c>
      <c r="S555" s="262">
        <f>'model (2)'!S555</f>
        <v>12</v>
      </c>
      <c r="T555" s="263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253"/>
    </row>
    <row r="556" spans="1:41" s="216" customFormat="1" ht="15.6">
      <c r="A556">
        <f t="shared" si="154"/>
        <v>73</v>
      </c>
      <c r="B556" s="191" t="str">
        <f>C556&amp;":"&amp;COUNTIF($C$6:C556,C556)</f>
        <v>73:15</v>
      </c>
      <c r="C556" s="148">
        <f t="shared" si="155"/>
        <v>73</v>
      </c>
      <c r="D556" s="262">
        <f>'model (2)'!D556</f>
        <v>0</v>
      </c>
      <c r="E556" s="262">
        <f>'model (2)'!E556</f>
        <v>1</v>
      </c>
      <c r="F556" s="262">
        <f>'model (2)'!F556</f>
        <v>2</v>
      </c>
      <c r="G556" s="262">
        <f>'model (2)'!G556</f>
        <v>1</v>
      </c>
      <c r="H556" s="262">
        <f>'model (2)'!H556</f>
        <v>1</v>
      </c>
      <c r="I556" s="262">
        <f>'model (2)'!I556</f>
        <v>0</v>
      </c>
      <c r="J556" s="262">
        <f>'model (2)'!J556</f>
        <v>2</v>
      </c>
      <c r="K556" s="262">
        <f>'model (2)'!K556</f>
        <v>1</v>
      </c>
      <c r="L556" s="262">
        <f>'model (2)'!L556</f>
        <v>1</v>
      </c>
      <c r="M556" s="262">
        <f>'model (2)'!M556</f>
        <v>2</v>
      </c>
      <c r="N556" s="262">
        <f>'model (2)'!N556</f>
        <v>7</v>
      </c>
      <c r="O556" s="262">
        <f>'model (2)'!O556</f>
        <v>11</v>
      </c>
      <c r="P556" s="262">
        <f>'model (2)'!P556</f>
        <v>13</v>
      </c>
      <c r="Q556" s="262">
        <f>'model (2)'!Q556</f>
        <v>11</v>
      </c>
      <c r="R556" s="262">
        <f>'model (2)'!R556</f>
        <v>10</v>
      </c>
      <c r="S556" s="262">
        <f>'model (2)'!S556</f>
        <v>10</v>
      </c>
      <c r="T556" s="263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253"/>
    </row>
    <row r="557" spans="1:41" s="216" customFormat="1" ht="15.6">
      <c r="A557">
        <f t="shared" si="154"/>
        <v>36</v>
      </c>
      <c r="B557" s="191" t="str">
        <f>C557&amp;":"&amp;COUNTIF($C$6:C557,C557)</f>
        <v>36:2</v>
      </c>
      <c r="C557" s="148">
        <f t="shared" si="155"/>
        <v>36</v>
      </c>
      <c r="D557" s="262">
        <f>'model (2)'!D557</f>
        <v>0</v>
      </c>
      <c r="E557" s="262">
        <f>'model (2)'!E557</f>
        <v>2</v>
      </c>
      <c r="F557" s="262">
        <f>'model (2)'!F557</f>
        <v>0</v>
      </c>
      <c r="G557" s="262">
        <f>'model (2)'!G557</f>
        <v>1</v>
      </c>
      <c r="H557" s="262">
        <f>'model (2)'!H557</f>
        <v>0</v>
      </c>
      <c r="I557" s="262">
        <f>'model (2)'!I557</f>
        <v>2</v>
      </c>
      <c r="J557" s="262">
        <f>'model (2)'!J557</f>
        <v>2</v>
      </c>
      <c r="K557" s="262">
        <f>'model (2)'!K557</f>
        <v>1</v>
      </c>
      <c r="L557" s="262">
        <f>'model (2)'!L557</f>
        <v>1</v>
      </c>
      <c r="M557" s="262">
        <f>'model (2)'!M557</f>
        <v>0</v>
      </c>
      <c r="N557" s="262">
        <f>'model (2)'!N557</f>
        <v>8</v>
      </c>
      <c r="O557" s="262">
        <f>'model (2)'!O557</f>
        <v>1</v>
      </c>
      <c r="P557" s="262">
        <f>'model (2)'!P557</f>
        <v>2</v>
      </c>
      <c r="Q557" s="262">
        <f>'model (2)'!Q557</f>
        <v>3</v>
      </c>
      <c r="R557" s="262">
        <f>'model (2)'!R557</f>
        <v>2</v>
      </c>
      <c r="S557" s="262">
        <f>'model (2)'!S557</f>
        <v>11</v>
      </c>
      <c r="T557" s="263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253"/>
    </row>
    <row r="558" spans="1:41" s="216" customFormat="1" ht="15.6">
      <c r="A558">
        <f t="shared" si="154"/>
        <v>37</v>
      </c>
      <c r="B558" s="191" t="str">
        <f>C558&amp;":"&amp;COUNTIF($C$6:C558,C558)</f>
        <v>37:3</v>
      </c>
      <c r="C558" s="148">
        <f t="shared" si="155"/>
        <v>37</v>
      </c>
      <c r="D558" s="262">
        <f>'model (2)'!D558</f>
        <v>2</v>
      </c>
      <c r="E558" s="262">
        <f>'model (2)'!E558</f>
        <v>1</v>
      </c>
      <c r="F558" s="262">
        <f>'model (2)'!F558</f>
        <v>0</v>
      </c>
      <c r="G558" s="262">
        <f>'model (2)'!G558</f>
        <v>2</v>
      </c>
      <c r="H558" s="262">
        <f>'model (2)'!H558</f>
        <v>1</v>
      </c>
      <c r="I558" s="262">
        <f>'model (2)'!I558</f>
        <v>0</v>
      </c>
      <c r="J558" s="262">
        <f>'model (2)'!J558</f>
        <v>1</v>
      </c>
      <c r="K558" s="262">
        <f>'model (2)'!K558</f>
        <v>1</v>
      </c>
      <c r="L558" s="262">
        <f>'model (2)'!L558</f>
        <v>1</v>
      </c>
      <c r="M558" s="262">
        <f>'model (2)'!M558</f>
        <v>1</v>
      </c>
      <c r="N558" s="262">
        <f>'model (2)'!N558</f>
        <v>10</v>
      </c>
      <c r="O558" s="262">
        <f>'model (2)'!O558</f>
        <v>7</v>
      </c>
      <c r="P558" s="262">
        <f>'model (2)'!P558</f>
        <v>1</v>
      </c>
      <c r="Q558" s="262">
        <f>'model (2)'!Q558</f>
        <v>1</v>
      </c>
      <c r="R558" s="262">
        <f>'model (2)'!R558</f>
        <v>6</v>
      </c>
      <c r="S558" s="262">
        <f>'model (2)'!S558</f>
        <v>2</v>
      </c>
      <c r="T558" s="263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253"/>
    </row>
    <row r="559" spans="1:41" s="216" customFormat="1" ht="15.6">
      <c r="A559">
        <f t="shared" si="154"/>
        <v>77</v>
      </c>
      <c r="B559" s="191" t="str">
        <f>C559&amp;":"&amp;COUNTIF($C$6:C559,C559)</f>
        <v>77:24</v>
      </c>
      <c r="C559" s="148">
        <f t="shared" si="155"/>
        <v>77</v>
      </c>
      <c r="D559" s="262">
        <f>'model (2)'!D559</f>
        <v>2</v>
      </c>
      <c r="E559" s="262">
        <f>'model (2)'!E559</f>
        <v>2</v>
      </c>
      <c r="F559" s="262">
        <f>'model (2)'!F559</f>
        <v>1</v>
      </c>
      <c r="G559" s="262">
        <f>'model (2)'!G559</f>
        <v>1</v>
      </c>
      <c r="H559" s="262">
        <f>'model (2)'!H559</f>
        <v>1</v>
      </c>
      <c r="I559" s="262">
        <f>'model (2)'!I559</f>
        <v>2</v>
      </c>
      <c r="J559" s="262">
        <f>'model (2)'!J559</f>
        <v>1</v>
      </c>
      <c r="K559" s="262">
        <f>'model (2)'!K559</f>
        <v>1</v>
      </c>
      <c r="L559" s="262">
        <f>'model (2)'!L559</f>
        <v>1</v>
      </c>
      <c r="M559" s="262">
        <f>'model (2)'!M559</f>
        <v>1</v>
      </c>
      <c r="N559" s="262">
        <f>'model (2)'!N559</f>
        <v>7</v>
      </c>
      <c r="O559" s="262">
        <f>'model (2)'!O559</f>
        <v>10</v>
      </c>
      <c r="P559" s="262">
        <f>'model (2)'!P559</f>
        <v>11</v>
      </c>
      <c r="Q559" s="262">
        <f>'model (2)'!Q559</f>
        <v>13</v>
      </c>
      <c r="R559" s="262">
        <f>'model (2)'!R559</f>
        <v>11</v>
      </c>
      <c r="S559" s="262">
        <f>'model (2)'!S559</f>
        <v>12</v>
      </c>
      <c r="T559" s="263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253"/>
    </row>
    <row r="560" spans="1:41" s="216" customFormat="1" ht="15.6">
      <c r="A560">
        <f t="shared" si="154"/>
        <v>78</v>
      </c>
      <c r="B560" s="191" t="str">
        <f>C560&amp;":"&amp;COUNTIF($C$6:C560,C560)</f>
        <v>78:24</v>
      </c>
      <c r="C560" s="148">
        <f t="shared" si="155"/>
        <v>78</v>
      </c>
      <c r="D560" s="262">
        <f>'model (2)'!D560</f>
        <v>1</v>
      </c>
      <c r="E560" s="262">
        <f>'model (2)'!E560</f>
        <v>1</v>
      </c>
      <c r="F560" s="262">
        <f>'model (2)'!F560</f>
        <v>2</v>
      </c>
      <c r="G560" s="262">
        <f>'model (2)'!G560</f>
        <v>1</v>
      </c>
      <c r="H560" s="262">
        <f>'model (2)'!H560</f>
        <v>0</v>
      </c>
      <c r="I560" s="262">
        <f>'model (2)'!I560</f>
        <v>1</v>
      </c>
      <c r="J560" s="262">
        <f>'model (2)'!J560</f>
        <v>2</v>
      </c>
      <c r="K560" s="262">
        <f>'model (2)'!K560</f>
        <v>2</v>
      </c>
      <c r="L560" s="262">
        <f>'model (2)'!L560</f>
        <v>2</v>
      </c>
      <c r="M560" s="262">
        <f>'model (2)'!M560</f>
        <v>2</v>
      </c>
      <c r="N560" s="262">
        <f>'model (2)'!N560</f>
        <v>8</v>
      </c>
      <c r="O560" s="262">
        <f>'model (2)'!O560</f>
        <v>11</v>
      </c>
      <c r="P560" s="262">
        <f>'model (2)'!P560</f>
        <v>14</v>
      </c>
      <c r="Q560" s="262">
        <f>'model (2)'!Q560</f>
        <v>11</v>
      </c>
      <c r="R560" s="262">
        <f>'model (2)'!R560</f>
        <v>10</v>
      </c>
      <c r="S560" s="262">
        <f>'model (2)'!S560</f>
        <v>10</v>
      </c>
      <c r="T560" s="263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253"/>
    </row>
    <row r="561" spans="1:41" s="216" customFormat="1" ht="15.6">
      <c r="A561">
        <f t="shared" si="154"/>
        <v>75</v>
      </c>
      <c r="B561" s="191" t="str">
        <f>C561&amp;":"&amp;COUNTIF($C$6:C561,C561)</f>
        <v>75:12</v>
      </c>
      <c r="C561" s="148">
        <f t="shared" si="155"/>
        <v>75</v>
      </c>
      <c r="D561" s="262">
        <f>'model (2)'!D561</f>
        <v>0</v>
      </c>
      <c r="E561" s="262">
        <f>'model (2)'!E561</f>
        <v>0</v>
      </c>
      <c r="F561" s="262">
        <f>'model (2)'!F561</f>
        <v>1</v>
      </c>
      <c r="G561" s="262">
        <f>'model (2)'!G561</f>
        <v>0</v>
      </c>
      <c r="H561" s="262">
        <f>'model (2)'!H561</f>
        <v>0</v>
      </c>
      <c r="I561" s="262">
        <f>'model (2)'!I561</f>
        <v>0</v>
      </c>
      <c r="J561" s="262">
        <f>'model (2)'!J561</f>
        <v>2</v>
      </c>
      <c r="K561" s="262">
        <f>'model (2)'!K561</f>
        <v>1</v>
      </c>
      <c r="L561" s="262">
        <f>'model (2)'!L561</f>
        <v>1</v>
      </c>
      <c r="M561" s="262">
        <f>'model (2)'!M561</f>
        <v>2</v>
      </c>
      <c r="N561" s="262">
        <f>'model (2)'!N561</f>
        <v>8</v>
      </c>
      <c r="O561" s="262">
        <f>'model (2)'!O561</f>
        <v>10</v>
      </c>
      <c r="P561" s="262">
        <f>'model (2)'!P561</f>
        <v>14</v>
      </c>
      <c r="Q561" s="262">
        <f>'model (2)'!Q561</f>
        <v>11</v>
      </c>
      <c r="R561" s="262">
        <f>'model (2)'!R561</f>
        <v>12</v>
      </c>
      <c r="S561" s="262">
        <f>'model (2)'!S561</f>
        <v>13</v>
      </c>
      <c r="T561" s="263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253"/>
    </row>
    <row r="562" spans="1:41" s="216" customFormat="1" ht="15.6">
      <c r="A562">
        <f t="shared" si="154"/>
        <v>38</v>
      </c>
      <c r="B562" s="191" t="str">
        <f>C562&amp;":"&amp;COUNTIF($C$6:C562,C562)</f>
        <v>38:3</v>
      </c>
      <c r="C562" s="148">
        <f t="shared" si="155"/>
        <v>38</v>
      </c>
      <c r="D562" s="262">
        <f>'model (2)'!D562</f>
        <v>2</v>
      </c>
      <c r="E562" s="262">
        <f>'model (2)'!E562</f>
        <v>2</v>
      </c>
      <c r="F562" s="262">
        <f>'model (2)'!F562</f>
        <v>2</v>
      </c>
      <c r="G562" s="262">
        <f>'model (2)'!G562</f>
        <v>1</v>
      </c>
      <c r="H562" s="262">
        <f>'model (2)'!H562</f>
        <v>0</v>
      </c>
      <c r="I562" s="262">
        <f>'model (2)'!I562</f>
        <v>2</v>
      </c>
      <c r="J562" s="262">
        <f>'model (2)'!J562</f>
        <v>2</v>
      </c>
      <c r="K562" s="262">
        <f>'model (2)'!K562</f>
        <v>2</v>
      </c>
      <c r="L562" s="262">
        <f>'model (2)'!L562</f>
        <v>1</v>
      </c>
      <c r="M562" s="262">
        <f>'model (2)'!M562</f>
        <v>2</v>
      </c>
      <c r="N562" s="262">
        <f>'model (2)'!N562</f>
        <v>6</v>
      </c>
      <c r="O562" s="262">
        <f>'model (2)'!O562</f>
        <v>3</v>
      </c>
      <c r="P562" s="262">
        <f>'model (2)'!P562</f>
        <v>2</v>
      </c>
      <c r="Q562" s="262">
        <f>'model (2)'!Q562</f>
        <v>1</v>
      </c>
      <c r="R562" s="262">
        <f>'model (2)'!R562</f>
        <v>9</v>
      </c>
      <c r="S562" s="262">
        <f>'model (2)'!S562</f>
        <v>1</v>
      </c>
      <c r="T562" s="263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253"/>
    </row>
    <row r="563" spans="1:41" s="216" customFormat="1" ht="15.6">
      <c r="A563">
        <f t="shared" si="154"/>
        <v>42</v>
      </c>
      <c r="B563" s="191" t="str">
        <f>C563&amp;":"&amp;COUNTIF($C$6:C563,C563)</f>
        <v>42:6</v>
      </c>
      <c r="C563" s="148">
        <f t="shared" si="155"/>
        <v>42</v>
      </c>
      <c r="D563" s="262">
        <f>'model (2)'!D563</f>
        <v>0</v>
      </c>
      <c r="E563" s="262">
        <f>'model (2)'!E563</f>
        <v>0</v>
      </c>
      <c r="F563" s="262">
        <f>'model (2)'!F563</f>
        <v>0</v>
      </c>
      <c r="G563" s="262">
        <f>'model (2)'!G563</f>
        <v>0</v>
      </c>
      <c r="H563" s="262">
        <f>'model (2)'!H563</f>
        <v>1</v>
      </c>
      <c r="I563" s="262">
        <f>'model (2)'!I563</f>
        <v>2</v>
      </c>
      <c r="J563" s="262">
        <f>'model (2)'!J563</f>
        <v>1</v>
      </c>
      <c r="K563" s="262">
        <f>'model (2)'!K563</f>
        <v>0</v>
      </c>
      <c r="L563" s="262">
        <f>'model (2)'!L563</f>
        <v>2</v>
      </c>
      <c r="M563" s="262">
        <f>'model (2)'!M563</f>
        <v>0</v>
      </c>
      <c r="N563" s="262">
        <f>'model (2)'!N563</f>
        <v>7</v>
      </c>
      <c r="O563" s="262">
        <f>'model (2)'!O563</f>
        <v>3</v>
      </c>
      <c r="P563" s="262">
        <f>'model (2)'!P563</f>
        <v>11</v>
      </c>
      <c r="Q563" s="262">
        <f>'model (2)'!Q563</f>
        <v>4</v>
      </c>
      <c r="R563" s="262">
        <f>'model (2)'!R563</f>
        <v>10</v>
      </c>
      <c r="S563" s="262">
        <f>'model (2)'!S563</f>
        <v>1</v>
      </c>
      <c r="T563" s="2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253"/>
    </row>
    <row r="564" spans="1:41" s="216" customFormat="1" ht="15.6">
      <c r="A564">
        <f t="shared" si="154"/>
        <v>82</v>
      </c>
      <c r="B564" s="191" t="str">
        <f>C564&amp;":"&amp;COUNTIF($C$6:C564,C564)</f>
        <v>82:12</v>
      </c>
      <c r="C564" s="148">
        <f t="shared" si="155"/>
        <v>82</v>
      </c>
      <c r="D564" s="262">
        <f>'model (2)'!D564</f>
        <v>2</v>
      </c>
      <c r="E564" s="262">
        <f>'model (2)'!E564</f>
        <v>1</v>
      </c>
      <c r="F564" s="262">
        <f>'model (2)'!F564</f>
        <v>2</v>
      </c>
      <c r="G564" s="262">
        <f>'model (2)'!G564</f>
        <v>2</v>
      </c>
      <c r="H564" s="262">
        <f>'model (2)'!H564</f>
        <v>1</v>
      </c>
      <c r="I564" s="262">
        <f>'model (2)'!I564</f>
        <v>1</v>
      </c>
      <c r="J564" s="262">
        <f>'model (2)'!J564</f>
        <v>2</v>
      </c>
      <c r="K564" s="262">
        <f>'model (2)'!K564</f>
        <v>2</v>
      </c>
      <c r="L564" s="262">
        <f>'model (2)'!L564</f>
        <v>1</v>
      </c>
      <c r="M564" s="262">
        <f>'model (2)'!M564</f>
        <v>1</v>
      </c>
      <c r="N564" s="262">
        <f>'model (2)'!N564</f>
        <v>9</v>
      </c>
      <c r="O564" s="262">
        <f>'model (2)'!O564</f>
        <v>10</v>
      </c>
      <c r="P564" s="262">
        <f>'model (2)'!P564</f>
        <v>13</v>
      </c>
      <c r="Q564" s="262">
        <f>'model (2)'!Q564</f>
        <v>10</v>
      </c>
      <c r="R564" s="262">
        <f>'model (2)'!R564</f>
        <v>13</v>
      </c>
      <c r="S564" s="262">
        <f>'model (2)'!S564</f>
        <v>12</v>
      </c>
      <c r="T564" s="263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253"/>
    </row>
    <row r="565" spans="1:41" s="216" customFormat="1" ht="15.6">
      <c r="A565">
        <f t="shared" si="154"/>
        <v>81</v>
      </c>
      <c r="B565" s="191" t="str">
        <f>C565&amp;":"&amp;COUNTIF($C$6:C565,C565)</f>
        <v>81:12</v>
      </c>
      <c r="C565" s="148">
        <f t="shared" si="155"/>
        <v>81</v>
      </c>
      <c r="D565" s="262">
        <f>'model (2)'!D565</f>
        <v>0</v>
      </c>
      <c r="E565" s="262">
        <f>'model (2)'!E565</f>
        <v>1</v>
      </c>
      <c r="F565" s="262">
        <f>'model (2)'!F565</f>
        <v>2</v>
      </c>
      <c r="G565" s="262">
        <f>'model (2)'!G565</f>
        <v>1</v>
      </c>
      <c r="H565" s="262">
        <f>'model (2)'!H565</f>
        <v>0</v>
      </c>
      <c r="I565" s="262">
        <f>'model (2)'!I565</f>
        <v>0</v>
      </c>
      <c r="J565" s="262">
        <f>'model (2)'!J565</f>
        <v>2</v>
      </c>
      <c r="K565" s="262">
        <f>'model (2)'!K565</f>
        <v>2</v>
      </c>
      <c r="L565" s="262">
        <f>'model (2)'!L565</f>
        <v>1</v>
      </c>
      <c r="M565" s="262">
        <f>'model (2)'!M565</f>
        <v>2</v>
      </c>
      <c r="N565" s="262">
        <f>'model (2)'!N565</f>
        <v>7</v>
      </c>
      <c r="O565" s="262">
        <f>'model (2)'!O565</f>
        <v>14</v>
      </c>
      <c r="P565" s="262">
        <f>'model (2)'!P565</f>
        <v>10</v>
      </c>
      <c r="Q565" s="262">
        <f>'model (2)'!Q565</f>
        <v>14</v>
      </c>
      <c r="R565" s="262">
        <f>'model (2)'!R565</f>
        <v>13</v>
      </c>
      <c r="S565" s="262">
        <f>'model (2)'!S565</f>
        <v>12</v>
      </c>
      <c r="T565" s="263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253"/>
    </row>
    <row r="566" spans="1:41" s="216" customFormat="1" ht="15.6">
      <c r="A566">
        <f t="shared" si="154"/>
        <v>77</v>
      </c>
      <c r="B566" s="191" t="str">
        <f>C566&amp;":"&amp;COUNTIF($C$6:C566,C566)</f>
        <v>77:25</v>
      </c>
      <c r="C566" s="148">
        <f t="shared" si="155"/>
        <v>77</v>
      </c>
      <c r="D566" s="262">
        <f>'model (2)'!D566</f>
        <v>1</v>
      </c>
      <c r="E566" s="262">
        <f>'model (2)'!E566</f>
        <v>1</v>
      </c>
      <c r="F566" s="262">
        <f>'model (2)'!F566</f>
        <v>2</v>
      </c>
      <c r="G566" s="262">
        <f>'model (2)'!G566</f>
        <v>0</v>
      </c>
      <c r="H566" s="262">
        <f>'model (2)'!H566</f>
        <v>1</v>
      </c>
      <c r="I566" s="262">
        <f>'model (2)'!I566</f>
        <v>0</v>
      </c>
      <c r="J566" s="262">
        <f>'model (2)'!J566</f>
        <v>2</v>
      </c>
      <c r="K566" s="262">
        <f>'model (2)'!K566</f>
        <v>2</v>
      </c>
      <c r="L566" s="262">
        <f>'model (2)'!L566</f>
        <v>1</v>
      </c>
      <c r="M566" s="262">
        <f>'model (2)'!M566</f>
        <v>1</v>
      </c>
      <c r="N566" s="262">
        <f>'model (2)'!N566</f>
        <v>8</v>
      </c>
      <c r="O566" s="262">
        <f>'model (2)'!O566</f>
        <v>14</v>
      </c>
      <c r="P566" s="262">
        <f>'model (2)'!P566</f>
        <v>11</v>
      </c>
      <c r="Q566" s="262">
        <f>'model (2)'!Q566</f>
        <v>10</v>
      </c>
      <c r="R566" s="262">
        <f>'model (2)'!R566</f>
        <v>12</v>
      </c>
      <c r="S566" s="262">
        <f>'model (2)'!S566</f>
        <v>11</v>
      </c>
      <c r="T566" s="263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253"/>
    </row>
    <row r="567" spans="1:41" s="216" customFormat="1" ht="15.6">
      <c r="A567">
        <f t="shared" si="154"/>
        <v>50</v>
      </c>
      <c r="B567" s="191" t="str">
        <f>C567&amp;":"&amp;COUNTIF($C$6:C567,C567)</f>
        <v>50:11</v>
      </c>
      <c r="C567" s="148">
        <f t="shared" si="155"/>
        <v>50</v>
      </c>
      <c r="D567" s="262">
        <f>'model (2)'!D567</f>
        <v>0</v>
      </c>
      <c r="E567" s="262">
        <f>'model (2)'!E567</f>
        <v>1</v>
      </c>
      <c r="F567" s="262">
        <f>'model (2)'!F567</f>
        <v>2</v>
      </c>
      <c r="G567" s="262">
        <f>'model (2)'!G567</f>
        <v>2</v>
      </c>
      <c r="H567" s="262">
        <f>'model (2)'!H567</f>
        <v>1</v>
      </c>
      <c r="I567" s="262">
        <f>'model (2)'!I567</f>
        <v>0</v>
      </c>
      <c r="J567" s="262">
        <f>'model (2)'!J567</f>
        <v>2</v>
      </c>
      <c r="K567" s="262">
        <f>'model (2)'!K567</f>
        <v>1</v>
      </c>
      <c r="L567" s="262">
        <f>'model (2)'!L567</f>
        <v>2</v>
      </c>
      <c r="M567" s="262">
        <f>'model (2)'!M567</f>
        <v>1</v>
      </c>
      <c r="N567" s="262">
        <f>'model (2)'!N567</f>
        <v>1</v>
      </c>
      <c r="O567" s="262">
        <f>'model (2)'!O567</f>
        <v>8</v>
      </c>
      <c r="P567" s="262">
        <f>'model (2)'!P567</f>
        <v>9</v>
      </c>
      <c r="Q567" s="262">
        <f>'model (2)'!Q567</f>
        <v>3</v>
      </c>
      <c r="R567" s="262">
        <f>'model (2)'!R567</f>
        <v>7</v>
      </c>
      <c r="S567" s="262">
        <f>'model (2)'!S567</f>
        <v>10</v>
      </c>
      <c r="T567" s="263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253"/>
    </row>
    <row r="568" spans="1:41" s="216" customFormat="1" ht="15.6">
      <c r="A568">
        <f t="shared" si="154"/>
        <v>52</v>
      </c>
      <c r="B568" s="191" t="str">
        <f>C568&amp;":"&amp;COUNTIF($C$6:C568,C568)</f>
        <v>52:14</v>
      </c>
      <c r="C568" s="148">
        <f t="shared" si="155"/>
        <v>52</v>
      </c>
      <c r="D568" s="262">
        <f>'model (2)'!D568</f>
        <v>1</v>
      </c>
      <c r="E568" s="262">
        <f>'model (2)'!E568</f>
        <v>2</v>
      </c>
      <c r="F568" s="262">
        <f>'model (2)'!F568</f>
        <v>1</v>
      </c>
      <c r="G568" s="262">
        <f>'model (2)'!G568</f>
        <v>1</v>
      </c>
      <c r="H568" s="262">
        <f>'model (2)'!H568</f>
        <v>1</v>
      </c>
      <c r="I568" s="262">
        <f>'model (2)'!I568</f>
        <v>1</v>
      </c>
      <c r="J568" s="262">
        <f>'model (2)'!J568</f>
        <v>1</v>
      </c>
      <c r="K568" s="262">
        <f>'model (2)'!K568</f>
        <v>0</v>
      </c>
      <c r="L568" s="262">
        <f>'model (2)'!L568</f>
        <v>0</v>
      </c>
      <c r="M568" s="262">
        <f>'model (2)'!M568</f>
        <v>1</v>
      </c>
      <c r="N568" s="262">
        <f>'model (2)'!N568</f>
        <v>6</v>
      </c>
      <c r="O568" s="262">
        <f>'model (2)'!O568</f>
        <v>9</v>
      </c>
      <c r="P568" s="262">
        <f>'model (2)'!P568</f>
        <v>11</v>
      </c>
      <c r="Q568" s="262">
        <f>'model (2)'!Q568</f>
        <v>9</v>
      </c>
      <c r="R568" s="262">
        <f>'model (2)'!R568</f>
        <v>4</v>
      </c>
      <c r="S568" s="262">
        <f>'model (2)'!S568</f>
        <v>4</v>
      </c>
      <c r="T568" s="263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253"/>
    </row>
    <row r="569" spans="1:41" s="216" customFormat="1" ht="15.6">
      <c r="A569">
        <f t="shared" si="154"/>
        <v>90</v>
      </c>
      <c r="B569" s="191" t="str">
        <f>C569&amp;":"&amp;COUNTIF($C$6:C569,C569)</f>
        <v>90:4</v>
      </c>
      <c r="C569" s="148">
        <f t="shared" si="155"/>
        <v>90</v>
      </c>
      <c r="D569" s="262">
        <f>'model (2)'!D569</f>
        <v>2</v>
      </c>
      <c r="E569" s="262">
        <f>'model (2)'!E569</f>
        <v>2</v>
      </c>
      <c r="F569" s="262">
        <f>'model (2)'!F569</f>
        <v>2</v>
      </c>
      <c r="G569" s="262">
        <f>'model (2)'!G569</f>
        <v>2</v>
      </c>
      <c r="H569" s="262">
        <f>'model (2)'!H569</f>
        <v>1</v>
      </c>
      <c r="I569" s="262">
        <f>'model (2)'!I569</f>
        <v>2</v>
      </c>
      <c r="J569" s="262">
        <f>'model (2)'!J569</f>
        <v>2</v>
      </c>
      <c r="K569" s="262">
        <f>'model (2)'!K569</f>
        <v>1</v>
      </c>
      <c r="L569" s="262">
        <f>'model (2)'!L569</f>
        <v>1</v>
      </c>
      <c r="M569" s="262">
        <f>'model (2)'!M569</f>
        <v>2</v>
      </c>
      <c r="N569" s="262">
        <f>'model (2)'!N569</f>
        <v>10</v>
      </c>
      <c r="O569" s="262">
        <f>'model (2)'!O569</f>
        <v>14</v>
      </c>
      <c r="P569" s="262">
        <f>'model (2)'!P569</f>
        <v>13</v>
      </c>
      <c r="Q569" s="262">
        <f>'model (2)'!Q569</f>
        <v>14</v>
      </c>
      <c r="R569" s="262">
        <f>'model (2)'!R569</f>
        <v>12</v>
      </c>
      <c r="S569" s="262">
        <f>'model (2)'!S569</f>
        <v>10</v>
      </c>
      <c r="T569" s="263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253"/>
    </row>
    <row r="570" spans="1:41" s="216" customFormat="1" ht="15.6">
      <c r="A570">
        <f t="shared" si="154"/>
        <v>78</v>
      </c>
      <c r="B570" s="191" t="str">
        <f>C570&amp;":"&amp;COUNTIF($C$6:C570,C570)</f>
        <v>78:25</v>
      </c>
      <c r="C570" s="148">
        <f t="shared" si="155"/>
        <v>78</v>
      </c>
      <c r="D570" s="262">
        <f>'model (2)'!D570</f>
        <v>0</v>
      </c>
      <c r="E570" s="262">
        <f>'model (2)'!E570</f>
        <v>0</v>
      </c>
      <c r="F570" s="262">
        <f>'model (2)'!F570</f>
        <v>1</v>
      </c>
      <c r="G570" s="262">
        <f>'model (2)'!G570</f>
        <v>0</v>
      </c>
      <c r="H570" s="262">
        <f>'model (2)'!H570</f>
        <v>1</v>
      </c>
      <c r="I570" s="262">
        <f>'model (2)'!I570</f>
        <v>0</v>
      </c>
      <c r="J570" s="262">
        <f>'model (2)'!J570</f>
        <v>2</v>
      </c>
      <c r="K570" s="262">
        <f>'model (2)'!K570</f>
        <v>2</v>
      </c>
      <c r="L570" s="262">
        <f>'model (2)'!L570</f>
        <v>2</v>
      </c>
      <c r="M570" s="262">
        <f>'model (2)'!M570</f>
        <v>2</v>
      </c>
      <c r="N570" s="262">
        <f>'model (2)'!N570</f>
        <v>7</v>
      </c>
      <c r="O570" s="262">
        <f>'model (2)'!O570</f>
        <v>14</v>
      </c>
      <c r="P570" s="262">
        <f>'model (2)'!P570</f>
        <v>10</v>
      </c>
      <c r="Q570" s="262">
        <f>'model (2)'!Q570</f>
        <v>14</v>
      </c>
      <c r="R570" s="262">
        <f>'model (2)'!R570</f>
        <v>11</v>
      </c>
      <c r="S570" s="262">
        <f>'model (2)'!S570</f>
        <v>12</v>
      </c>
      <c r="T570" s="263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253"/>
    </row>
    <row r="571" spans="1:41" s="216" customFormat="1" ht="15.6">
      <c r="A571">
        <f t="shared" si="154"/>
        <v>81</v>
      </c>
      <c r="B571" s="191" t="str">
        <f>C571&amp;":"&amp;COUNTIF($C$6:C571,C571)</f>
        <v>81:13</v>
      </c>
      <c r="C571" s="148">
        <f t="shared" si="155"/>
        <v>81</v>
      </c>
      <c r="D571" s="262">
        <f>'model (2)'!D571</f>
        <v>0</v>
      </c>
      <c r="E571" s="262">
        <f>'model (2)'!E571</f>
        <v>0</v>
      </c>
      <c r="F571" s="262">
        <f>'model (2)'!F571</f>
        <v>2</v>
      </c>
      <c r="G571" s="262">
        <f>'model (2)'!G571</f>
        <v>1</v>
      </c>
      <c r="H571" s="262">
        <f>'model (2)'!H571</f>
        <v>1</v>
      </c>
      <c r="I571" s="262">
        <f>'model (2)'!I571</f>
        <v>0</v>
      </c>
      <c r="J571" s="262">
        <f>'model (2)'!J571</f>
        <v>1</v>
      </c>
      <c r="K571" s="262">
        <f>'model (2)'!K571</f>
        <v>2</v>
      </c>
      <c r="L571" s="262">
        <f>'model (2)'!L571</f>
        <v>1</v>
      </c>
      <c r="M571" s="262">
        <f>'model (2)'!M571</f>
        <v>2</v>
      </c>
      <c r="N571" s="262">
        <f>'model (2)'!N571</f>
        <v>7</v>
      </c>
      <c r="O571" s="262">
        <f>'model (2)'!O571</f>
        <v>14</v>
      </c>
      <c r="P571" s="262">
        <f>'model (2)'!P571</f>
        <v>11</v>
      </c>
      <c r="Q571" s="262">
        <f>'model (2)'!Q571</f>
        <v>11</v>
      </c>
      <c r="R571" s="262">
        <f>'model (2)'!R571</f>
        <v>14</v>
      </c>
      <c r="S571" s="262">
        <f>'model (2)'!S571</f>
        <v>14</v>
      </c>
      <c r="T571" s="263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253"/>
    </row>
    <row r="572" spans="1:41" s="216" customFormat="1" ht="15.6">
      <c r="A572">
        <f t="shared" si="154"/>
        <v>46</v>
      </c>
      <c r="B572" s="191" t="str">
        <f>C572&amp;":"&amp;COUNTIF($C$6:C572,C572)</f>
        <v>46:4</v>
      </c>
      <c r="C572" s="148">
        <f t="shared" si="155"/>
        <v>46</v>
      </c>
      <c r="D572" s="262">
        <f>'model (2)'!D572</f>
        <v>1</v>
      </c>
      <c r="E572" s="262">
        <f>'model (2)'!E572</f>
        <v>1</v>
      </c>
      <c r="F572" s="262">
        <f>'model (2)'!F572</f>
        <v>0</v>
      </c>
      <c r="G572" s="262">
        <f>'model (2)'!G572</f>
        <v>1</v>
      </c>
      <c r="H572" s="262">
        <f>'model (2)'!H572</f>
        <v>0</v>
      </c>
      <c r="I572" s="262">
        <f>'model (2)'!I572</f>
        <v>0</v>
      </c>
      <c r="J572" s="262">
        <f>'model (2)'!J572</f>
        <v>0</v>
      </c>
      <c r="K572" s="262">
        <f>'model (2)'!K572</f>
        <v>1</v>
      </c>
      <c r="L572" s="262">
        <f>'model (2)'!L572</f>
        <v>2</v>
      </c>
      <c r="M572" s="262">
        <f>'model (2)'!M572</f>
        <v>2</v>
      </c>
      <c r="N572" s="262">
        <f>'model (2)'!N572</f>
        <v>4</v>
      </c>
      <c r="O572" s="262">
        <f>'model (2)'!O572</f>
        <v>5</v>
      </c>
      <c r="P572" s="262">
        <f>'model (2)'!P572</f>
        <v>11</v>
      </c>
      <c r="Q572" s="262">
        <f>'model (2)'!Q572</f>
        <v>12</v>
      </c>
      <c r="R572" s="262">
        <f>'model (2)'!R572</f>
        <v>0</v>
      </c>
      <c r="S572" s="262">
        <f>'model (2)'!S572</f>
        <v>6</v>
      </c>
      <c r="T572" s="263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253"/>
    </row>
    <row r="573" spans="1:41" s="216" customFormat="1" ht="15.6">
      <c r="A573">
        <f t="shared" si="154"/>
        <v>53</v>
      </c>
      <c r="B573" s="191" t="str">
        <f>C573&amp;":"&amp;COUNTIF($C$6:C573,C573)</f>
        <v>53:10</v>
      </c>
      <c r="C573" s="148">
        <f t="shared" si="155"/>
        <v>53</v>
      </c>
      <c r="D573" s="262">
        <f>'model (2)'!D573</f>
        <v>0</v>
      </c>
      <c r="E573" s="262">
        <f>'model (2)'!E573</f>
        <v>1</v>
      </c>
      <c r="F573" s="262">
        <f>'model (2)'!F573</f>
        <v>1</v>
      </c>
      <c r="G573" s="262">
        <f>'model (2)'!G573</f>
        <v>1</v>
      </c>
      <c r="H573" s="262">
        <f>'model (2)'!H573</f>
        <v>2</v>
      </c>
      <c r="I573" s="262">
        <f>'model (2)'!I573</f>
        <v>0</v>
      </c>
      <c r="J573" s="262">
        <f>'model (2)'!J573</f>
        <v>1</v>
      </c>
      <c r="K573" s="262">
        <f>'model (2)'!K573</f>
        <v>2</v>
      </c>
      <c r="L573" s="262">
        <f>'model (2)'!L573</f>
        <v>0</v>
      </c>
      <c r="M573" s="262">
        <f>'model (2)'!M573</f>
        <v>1</v>
      </c>
      <c r="N573" s="262">
        <f>'model (2)'!N573</f>
        <v>9</v>
      </c>
      <c r="O573" s="262">
        <f>'model (2)'!O573</f>
        <v>5</v>
      </c>
      <c r="P573" s="262">
        <f>'model (2)'!P573</f>
        <v>1</v>
      </c>
      <c r="Q573" s="262">
        <f>'model (2)'!Q573</f>
        <v>7</v>
      </c>
      <c r="R573" s="262">
        <f>'model (2)'!R573</f>
        <v>10</v>
      </c>
      <c r="S573" s="262">
        <f>'model (2)'!S573</f>
        <v>12</v>
      </c>
      <c r="T573" s="26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253"/>
    </row>
    <row r="574" spans="1:41" s="216" customFormat="1" ht="15.6">
      <c r="A574">
        <f t="shared" si="154"/>
        <v>83</v>
      </c>
      <c r="B574" s="191" t="str">
        <f>C574&amp;":"&amp;COUNTIF($C$6:C574,C574)</f>
        <v>83:13</v>
      </c>
      <c r="C574" s="148">
        <f t="shared" si="155"/>
        <v>83</v>
      </c>
      <c r="D574" s="262">
        <f>'model (2)'!D574</f>
        <v>2</v>
      </c>
      <c r="E574" s="262">
        <f>'model (2)'!E574</f>
        <v>1</v>
      </c>
      <c r="F574" s="262">
        <f>'model (2)'!F574</f>
        <v>1</v>
      </c>
      <c r="G574" s="262">
        <f>'model (2)'!G574</f>
        <v>2</v>
      </c>
      <c r="H574" s="262">
        <f>'model (2)'!H574</f>
        <v>2</v>
      </c>
      <c r="I574" s="262">
        <f>'model (2)'!I574</f>
        <v>1</v>
      </c>
      <c r="J574" s="262">
        <f>'model (2)'!J574</f>
        <v>1</v>
      </c>
      <c r="K574" s="262">
        <f>'model (2)'!K574</f>
        <v>1</v>
      </c>
      <c r="L574" s="262">
        <f>'model (2)'!L574</f>
        <v>1</v>
      </c>
      <c r="M574" s="262">
        <f>'model (2)'!M574</f>
        <v>2</v>
      </c>
      <c r="N574" s="262">
        <f>'model (2)'!N574</f>
        <v>9</v>
      </c>
      <c r="O574" s="262">
        <f>'model (2)'!O574</f>
        <v>11</v>
      </c>
      <c r="P574" s="262">
        <f>'model (2)'!P574</f>
        <v>13</v>
      </c>
      <c r="Q574" s="262">
        <f>'model (2)'!Q574</f>
        <v>12</v>
      </c>
      <c r="R574" s="262">
        <f>'model (2)'!R574</f>
        <v>14</v>
      </c>
      <c r="S574" s="262">
        <f>'model (2)'!S574</f>
        <v>10</v>
      </c>
      <c r="T574" s="263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253"/>
    </row>
    <row r="575" spans="1:41" s="216" customFormat="1" ht="15.6">
      <c r="A575">
        <f t="shared" si="154"/>
        <v>79</v>
      </c>
      <c r="B575" s="191" t="str">
        <f>C575&amp;":"&amp;COUNTIF($C$6:C575,C575)</f>
        <v>79:13</v>
      </c>
      <c r="C575" s="148">
        <f t="shared" si="155"/>
        <v>79</v>
      </c>
      <c r="D575" s="262">
        <f>'model (2)'!D575</f>
        <v>0</v>
      </c>
      <c r="E575" s="262">
        <f>'model (2)'!E575</f>
        <v>0</v>
      </c>
      <c r="F575" s="262">
        <f>'model (2)'!F575</f>
        <v>1</v>
      </c>
      <c r="G575" s="262">
        <f>'model (2)'!G575</f>
        <v>1</v>
      </c>
      <c r="H575" s="262">
        <f>'model (2)'!H575</f>
        <v>0</v>
      </c>
      <c r="I575" s="262">
        <f>'model (2)'!I575</f>
        <v>0</v>
      </c>
      <c r="J575" s="262">
        <f>'model (2)'!J575</f>
        <v>1</v>
      </c>
      <c r="K575" s="262">
        <f>'model (2)'!K575</f>
        <v>2</v>
      </c>
      <c r="L575" s="262">
        <f>'model (2)'!L575</f>
        <v>1</v>
      </c>
      <c r="M575" s="262">
        <f>'model (2)'!M575</f>
        <v>2</v>
      </c>
      <c r="N575" s="262">
        <f>'model (2)'!N575</f>
        <v>10</v>
      </c>
      <c r="O575" s="262">
        <f>'model (2)'!O575</f>
        <v>10</v>
      </c>
      <c r="P575" s="262">
        <f>'model (2)'!P575</f>
        <v>13</v>
      </c>
      <c r="Q575" s="262">
        <f>'model (2)'!Q575</f>
        <v>11</v>
      </c>
      <c r="R575" s="262">
        <f>'model (2)'!R575</f>
        <v>13</v>
      </c>
      <c r="S575" s="262">
        <f>'model (2)'!S575</f>
        <v>14</v>
      </c>
      <c r="T575" s="263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253"/>
    </row>
    <row r="576" spans="1:41" s="216" customFormat="1" ht="15.6">
      <c r="A576">
        <f t="shared" si="154"/>
        <v>79</v>
      </c>
      <c r="B576" s="191" t="str">
        <f>C576&amp;":"&amp;COUNTIF($C$6:C576,C576)</f>
        <v>79:14</v>
      </c>
      <c r="C576" s="148">
        <f t="shared" si="155"/>
        <v>79</v>
      </c>
      <c r="D576" s="262">
        <f>'model (2)'!D576</f>
        <v>0</v>
      </c>
      <c r="E576" s="262">
        <f>'model (2)'!E576</f>
        <v>1</v>
      </c>
      <c r="F576" s="262">
        <f>'model (2)'!F576</f>
        <v>2</v>
      </c>
      <c r="G576" s="262">
        <f>'model (2)'!G576</f>
        <v>1</v>
      </c>
      <c r="H576" s="262">
        <f>'model (2)'!H576</f>
        <v>0</v>
      </c>
      <c r="I576" s="262">
        <f>'model (2)'!I576</f>
        <v>0</v>
      </c>
      <c r="J576" s="262">
        <f>'model (2)'!J576</f>
        <v>2</v>
      </c>
      <c r="K576" s="262">
        <f>'model (2)'!K576</f>
        <v>2</v>
      </c>
      <c r="L576" s="262">
        <f>'model (2)'!L576</f>
        <v>1</v>
      </c>
      <c r="M576" s="262">
        <f>'model (2)'!M576</f>
        <v>1</v>
      </c>
      <c r="N576" s="262">
        <f>'model (2)'!N576</f>
        <v>10</v>
      </c>
      <c r="O576" s="262">
        <f>'model (2)'!O576</f>
        <v>13</v>
      </c>
      <c r="P576" s="262">
        <f>'model (2)'!P576</f>
        <v>10</v>
      </c>
      <c r="Q576" s="262">
        <f>'model (2)'!Q576</f>
        <v>11</v>
      </c>
      <c r="R576" s="262">
        <f>'model (2)'!R576</f>
        <v>14</v>
      </c>
      <c r="S576" s="262">
        <f>'model (2)'!S576</f>
        <v>11</v>
      </c>
      <c r="T576" s="263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253"/>
    </row>
    <row r="577" spans="1:41" s="216" customFormat="1" ht="15.6">
      <c r="A577">
        <f t="shared" si="154"/>
        <v>69</v>
      </c>
      <c r="B577" s="191" t="str">
        <f>C577&amp;":"&amp;COUNTIF($C$6:C577,C577)</f>
        <v>69:11</v>
      </c>
      <c r="C577" s="148">
        <f t="shared" si="155"/>
        <v>69</v>
      </c>
      <c r="D577" s="262">
        <f>'model (2)'!D577</f>
        <v>0</v>
      </c>
      <c r="E577" s="262">
        <f>'model (2)'!E577</f>
        <v>2</v>
      </c>
      <c r="F577" s="262">
        <f>'model (2)'!F577</f>
        <v>1</v>
      </c>
      <c r="G577" s="262">
        <f>'model (2)'!G577</f>
        <v>0</v>
      </c>
      <c r="H577" s="262">
        <f>'model (2)'!H577</f>
        <v>1</v>
      </c>
      <c r="I577" s="262">
        <f>'model (2)'!I577</f>
        <v>0</v>
      </c>
      <c r="J577" s="262">
        <f>'model (2)'!J577</f>
        <v>2</v>
      </c>
      <c r="K577" s="262">
        <f>'model (2)'!K577</f>
        <v>2</v>
      </c>
      <c r="L577" s="262">
        <f>'model (2)'!L577</f>
        <v>1</v>
      </c>
      <c r="M577" s="262">
        <f>'model (2)'!M577</f>
        <v>1</v>
      </c>
      <c r="N577" s="262">
        <f>'model (2)'!N577</f>
        <v>6</v>
      </c>
      <c r="O577" s="262">
        <f>'model (2)'!O577</f>
        <v>14</v>
      </c>
      <c r="P577" s="262">
        <f>'model (2)'!P577</f>
        <v>11</v>
      </c>
      <c r="Q577" s="262">
        <f>'model (2)'!Q577</f>
        <v>4</v>
      </c>
      <c r="R577" s="262">
        <f>'model (2)'!R577</f>
        <v>11</v>
      </c>
      <c r="S577" s="262">
        <f>'model (2)'!S577</f>
        <v>13</v>
      </c>
      <c r="T577" s="263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253"/>
    </row>
    <row r="578" spans="1:41" s="216" customFormat="1" ht="15.6">
      <c r="A578">
        <f t="shared" si="154"/>
        <v>42</v>
      </c>
      <c r="B578" s="191" t="str">
        <f>C578&amp;":"&amp;COUNTIF($C$6:C578,C578)</f>
        <v>42:7</v>
      </c>
      <c r="C578" s="148">
        <f t="shared" si="155"/>
        <v>42</v>
      </c>
      <c r="D578" s="262">
        <f>'model (2)'!D578</f>
        <v>2</v>
      </c>
      <c r="E578" s="262">
        <f>'model (2)'!E578</f>
        <v>1</v>
      </c>
      <c r="F578" s="262">
        <f>'model (2)'!F578</f>
        <v>0</v>
      </c>
      <c r="G578" s="262">
        <f>'model (2)'!G578</f>
        <v>2</v>
      </c>
      <c r="H578" s="262">
        <f>'model (2)'!H578</f>
        <v>1</v>
      </c>
      <c r="I578" s="262">
        <f>'model (2)'!I578</f>
        <v>2</v>
      </c>
      <c r="J578" s="262">
        <f>'model (2)'!J578</f>
        <v>0</v>
      </c>
      <c r="K578" s="262">
        <f>'model (2)'!K578</f>
        <v>1</v>
      </c>
      <c r="L578" s="262">
        <f>'model (2)'!L578</f>
        <v>0</v>
      </c>
      <c r="M578" s="262">
        <f>'model (2)'!M578</f>
        <v>1</v>
      </c>
      <c r="N578" s="262">
        <f>'model (2)'!N578</f>
        <v>2</v>
      </c>
      <c r="O578" s="262">
        <f>'model (2)'!O578</f>
        <v>0</v>
      </c>
      <c r="P578" s="262">
        <f>'model (2)'!P578</f>
        <v>13</v>
      </c>
      <c r="Q578" s="262">
        <f>'model (2)'!Q578</f>
        <v>1</v>
      </c>
      <c r="R578" s="262">
        <f>'model (2)'!R578</f>
        <v>8</v>
      </c>
      <c r="S578" s="262">
        <f>'model (2)'!S578</f>
        <v>8</v>
      </c>
      <c r="T578" s="263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253"/>
    </row>
    <row r="579" spans="1:41" s="216" customFormat="1" ht="15.6">
      <c r="A579">
        <f t="shared" si="154"/>
        <v>88</v>
      </c>
      <c r="B579" s="191" t="str">
        <f>C579&amp;":"&amp;COUNTIF($C$6:C579,C579)</f>
        <v>88:5</v>
      </c>
      <c r="C579" s="148">
        <f t="shared" si="155"/>
        <v>88</v>
      </c>
      <c r="D579" s="262">
        <f>'model (2)'!D579</f>
        <v>2</v>
      </c>
      <c r="E579" s="262">
        <f>'model (2)'!E579</f>
        <v>2</v>
      </c>
      <c r="F579" s="262">
        <f>'model (2)'!F579</f>
        <v>2</v>
      </c>
      <c r="G579" s="262">
        <f>'model (2)'!G579</f>
        <v>2</v>
      </c>
      <c r="H579" s="262">
        <f>'model (2)'!H579</f>
        <v>2</v>
      </c>
      <c r="I579" s="262">
        <f>'model (2)'!I579</f>
        <v>2</v>
      </c>
      <c r="J579" s="262">
        <f>'model (2)'!J579</f>
        <v>2</v>
      </c>
      <c r="K579" s="262">
        <f>'model (2)'!K579</f>
        <v>1</v>
      </c>
      <c r="L579" s="262">
        <f>'model (2)'!L579</f>
        <v>1</v>
      </c>
      <c r="M579" s="262">
        <f>'model (2)'!M579</f>
        <v>2</v>
      </c>
      <c r="N579" s="262">
        <f>'model (2)'!N579</f>
        <v>8</v>
      </c>
      <c r="O579" s="262">
        <f>'model (2)'!O579</f>
        <v>11</v>
      </c>
      <c r="P579" s="262">
        <f>'model (2)'!P579</f>
        <v>13</v>
      </c>
      <c r="Q579" s="262">
        <f>'model (2)'!Q579</f>
        <v>14</v>
      </c>
      <c r="R579" s="262">
        <f>'model (2)'!R579</f>
        <v>12</v>
      </c>
      <c r="S579" s="262">
        <f>'model (2)'!S579</f>
        <v>12</v>
      </c>
      <c r="T579" s="263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253"/>
    </row>
    <row r="580" spans="1:41" s="216" customFormat="1" ht="15.6">
      <c r="A580">
        <f t="shared" si="154"/>
        <v>81</v>
      </c>
      <c r="B580" s="191" t="str">
        <f>C580&amp;":"&amp;COUNTIF($C$6:C580,C580)</f>
        <v>81:14</v>
      </c>
      <c r="C580" s="148">
        <f t="shared" si="155"/>
        <v>81</v>
      </c>
      <c r="D580" s="262">
        <f>'model (2)'!D580</f>
        <v>1</v>
      </c>
      <c r="E580" s="262">
        <f>'model (2)'!E580</f>
        <v>1</v>
      </c>
      <c r="F580" s="262">
        <f>'model (2)'!F580</f>
        <v>2</v>
      </c>
      <c r="G580" s="262">
        <f>'model (2)'!G580</f>
        <v>1</v>
      </c>
      <c r="H580" s="262">
        <f>'model (2)'!H580</f>
        <v>0</v>
      </c>
      <c r="I580" s="262">
        <f>'model (2)'!I580</f>
        <v>1</v>
      </c>
      <c r="J580" s="262">
        <f>'model (2)'!J580</f>
        <v>2</v>
      </c>
      <c r="K580" s="262">
        <f>'model (2)'!K580</f>
        <v>1</v>
      </c>
      <c r="L580" s="262">
        <f>'model (2)'!L580</f>
        <v>2</v>
      </c>
      <c r="M580" s="262">
        <f>'model (2)'!M580</f>
        <v>2</v>
      </c>
      <c r="N580" s="262">
        <f>'model (2)'!N580</f>
        <v>7</v>
      </c>
      <c r="O580" s="262">
        <f>'model (2)'!O580</f>
        <v>14</v>
      </c>
      <c r="P580" s="262">
        <f>'model (2)'!P580</f>
        <v>10</v>
      </c>
      <c r="Q580" s="262">
        <f>'model (2)'!Q580</f>
        <v>13</v>
      </c>
      <c r="R580" s="262">
        <f>'model (2)'!R580</f>
        <v>12</v>
      </c>
      <c r="S580" s="262">
        <f>'model (2)'!S580</f>
        <v>12</v>
      </c>
      <c r="T580" s="263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253"/>
    </row>
    <row r="581" spans="1:41" s="216" customFormat="1" ht="15.6">
      <c r="A581">
        <f t="shared" si="154"/>
        <v>77</v>
      </c>
      <c r="B581" s="191" t="str">
        <f>C581&amp;":"&amp;COUNTIF($C$6:C581,C581)</f>
        <v>77:26</v>
      </c>
      <c r="C581" s="148">
        <f t="shared" si="155"/>
        <v>77</v>
      </c>
      <c r="D581" s="262">
        <f>'model (2)'!D581</f>
        <v>0</v>
      </c>
      <c r="E581" s="262">
        <f>'model (2)'!E581</f>
        <v>0</v>
      </c>
      <c r="F581" s="262">
        <f>'model (2)'!F581</f>
        <v>1</v>
      </c>
      <c r="G581" s="262">
        <f>'model (2)'!G581</f>
        <v>0</v>
      </c>
      <c r="H581" s="262">
        <f>'model (2)'!H581</f>
        <v>1</v>
      </c>
      <c r="I581" s="262">
        <f>'model (2)'!I581</f>
        <v>1</v>
      </c>
      <c r="J581" s="262">
        <f>'model (2)'!J581</f>
        <v>2</v>
      </c>
      <c r="K581" s="262">
        <f>'model (2)'!K581</f>
        <v>1</v>
      </c>
      <c r="L581" s="262">
        <f>'model (2)'!L581</f>
        <v>1</v>
      </c>
      <c r="M581" s="262">
        <f>'model (2)'!M581</f>
        <v>2</v>
      </c>
      <c r="N581" s="262">
        <f>'model (2)'!N581</f>
        <v>8</v>
      </c>
      <c r="O581" s="262">
        <f>'model (2)'!O581</f>
        <v>12</v>
      </c>
      <c r="P581" s="262">
        <f>'model (2)'!P581</f>
        <v>14</v>
      </c>
      <c r="Q581" s="262">
        <f>'model (2)'!Q581</f>
        <v>11</v>
      </c>
      <c r="R581" s="262">
        <f>'model (2)'!R581</f>
        <v>12</v>
      </c>
      <c r="S581" s="262">
        <f>'model (2)'!S581</f>
        <v>11</v>
      </c>
      <c r="T581" s="263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253"/>
    </row>
    <row r="582" spans="1:41" s="216" customFormat="1" ht="15.6">
      <c r="A582">
        <f t="shared" si="154"/>
        <v>61</v>
      </c>
      <c r="B582" s="191" t="str">
        <f>C582&amp;":"&amp;COUNTIF($C$6:C582,C582)</f>
        <v>61:16</v>
      </c>
      <c r="C582" s="148">
        <f t="shared" si="155"/>
        <v>61</v>
      </c>
      <c r="D582" s="262">
        <f>'model (2)'!D582</f>
        <v>1</v>
      </c>
      <c r="E582" s="262">
        <f>'model (2)'!E582</f>
        <v>1</v>
      </c>
      <c r="F582" s="262">
        <f>'model (2)'!F582</f>
        <v>0</v>
      </c>
      <c r="G582" s="262">
        <f>'model (2)'!G582</f>
        <v>1</v>
      </c>
      <c r="H582" s="262">
        <f>'model (2)'!H582</f>
        <v>2</v>
      </c>
      <c r="I582" s="262">
        <f>'model (2)'!I582</f>
        <v>2</v>
      </c>
      <c r="J582" s="262">
        <f>'model (2)'!J582</f>
        <v>0</v>
      </c>
      <c r="K582" s="262">
        <f>'model (2)'!K582</f>
        <v>1</v>
      </c>
      <c r="L582" s="262">
        <f>'model (2)'!L582</f>
        <v>0</v>
      </c>
      <c r="M582" s="262">
        <f>'model (2)'!M582</f>
        <v>1</v>
      </c>
      <c r="N582" s="262">
        <f>'model (2)'!N582</f>
        <v>6</v>
      </c>
      <c r="O582" s="262">
        <f>'model (2)'!O582</f>
        <v>12</v>
      </c>
      <c r="P582" s="262">
        <f>'model (2)'!P582</f>
        <v>7</v>
      </c>
      <c r="Q582" s="262">
        <f>'model (2)'!Q582</f>
        <v>5</v>
      </c>
      <c r="R582" s="262">
        <f>'model (2)'!R582</f>
        <v>13</v>
      </c>
      <c r="S582" s="262">
        <f>'model (2)'!S582</f>
        <v>9</v>
      </c>
      <c r="T582" s="263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253"/>
    </row>
    <row r="583" spans="1:41" s="216" customFormat="1" ht="15.6">
      <c r="A583">
        <f t="shared" ref="A583:A646" si="156">SUM(D583:S583)</f>
        <v>74</v>
      </c>
      <c r="B583" s="191" t="str">
        <f>C583&amp;":"&amp;COUNTIF($C$6:C583,C583)</f>
        <v>74:14</v>
      </c>
      <c r="C583" s="148">
        <f t="shared" ref="C583:C646" si="157">SUM(D583:S583)</f>
        <v>74</v>
      </c>
      <c r="D583" s="262">
        <f>'model (2)'!D583</f>
        <v>1</v>
      </c>
      <c r="E583" s="262">
        <f>'model (2)'!E583</f>
        <v>0</v>
      </c>
      <c r="F583" s="262">
        <f>'model (2)'!F583</f>
        <v>1</v>
      </c>
      <c r="G583" s="262">
        <f>'model (2)'!G583</f>
        <v>1</v>
      </c>
      <c r="H583" s="262">
        <f>'model (2)'!H583</f>
        <v>1</v>
      </c>
      <c r="I583" s="262">
        <f>'model (2)'!I583</f>
        <v>2</v>
      </c>
      <c r="J583" s="262">
        <f>'model (2)'!J583</f>
        <v>0</v>
      </c>
      <c r="K583" s="262">
        <f>'model (2)'!K583</f>
        <v>2</v>
      </c>
      <c r="L583" s="262">
        <f>'model (2)'!L583</f>
        <v>1</v>
      </c>
      <c r="M583" s="262">
        <f>'model (2)'!M583</f>
        <v>2</v>
      </c>
      <c r="N583" s="262">
        <f>'model (2)'!N583</f>
        <v>3</v>
      </c>
      <c r="O583" s="262">
        <f>'model (2)'!O583</f>
        <v>7</v>
      </c>
      <c r="P583" s="262">
        <f>'model (2)'!P583</f>
        <v>12</v>
      </c>
      <c r="Q583" s="262">
        <f>'model (2)'!Q583</f>
        <v>14</v>
      </c>
      <c r="R583" s="262">
        <f>'model (2)'!R583</f>
        <v>13</v>
      </c>
      <c r="S583" s="262">
        <f>'model (2)'!S583</f>
        <v>14</v>
      </c>
      <c r="T583" s="26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253"/>
    </row>
    <row r="584" spans="1:41" s="216" customFormat="1" ht="15.6">
      <c r="A584">
        <f t="shared" si="156"/>
        <v>88</v>
      </c>
      <c r="B584" s="191" t="str">
        <f>C584&amp;":"&amp;COUNTIF($C$6:C584,C584)</f>
        <v>88:6</v>
      </c>
      <c r="C584" s="148">
        <f t="shared" si="157"/>
        <v>88</v>
      </c>
      <c r="D584" s="262">
        <f>'model (2)'!D584</f>
        <v>1</v>
      </c>
      <c r="E584" s="262">
        <f>'model (2)'!E584</f>
        <v>1</v>
      </c>
      <c r="F584" s="262">
        <f>'model (2)'!F584</f>
        <v>1</v>
      </c>
      <c r="G584" s="262">
        <f>'model (2)'!G584</f>
        <v>2</v>
      </c>
      <c r="H584" s="262">
        <f>'model (2)'!H584</f>
        <v>2</v>
      </c>
      <c r="I584" s="262">
        <f>'model (2)'!I584</f>
        <v>1</v>
      </c>
      <c r="J584" s="262">
        <f>'model (2)'!J584</f>
        <v>2</v>
      </c>
      <c r="K584" s="262">
        <f>'model (2)'!K584</f>
        <v>2</v>
      </c>
      <c r="L584" s="262">
        <f>'model (2)'!L584</f>
        <v>2</v>
      </c>
      <c r="M584" s="262">
        <f>'model (2)'!M584</f>
        <v>1</v>
      </c>
      <c r="N584" s="262">
        <f>'model (2)'!N584</f>
        <v>10</v>
      </c>
      <c r="O584" s="262">
        <f>'model (2)'!O584</f>
        <v>13</v>
      </c>
      <c r="P584" s="262">
        <f>'model (2)'!P584</f>
        <v>14</v>
      </c>
      <c r="Q584" s="262">
        <f>'model (2)'!Q584</f>
        <v>10</v>
      </c>
      <c r="R584" s="262">
        <f>'model (2)'!R584</f>
        <v>13</v>
      </c>
      <c r="S584" s="262">
        <f>'model (2)'!S584</f>
        <v>13</v>
      </c>
      <c r="T584" s="263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253"/>
    </row>
    <row r="585" spans="1:41" s="216" customFormat="1" ht="15.6">
      <c r="A585">
        <f t="shared" si="156"/>
        <v>82</v>
      </c>
      <c r="B585" s="191" t="str">
        <f>C585&amp;":"&amp;COUNTIF($C$6:C585,C585)</f>
        <v>82:13</v>
      </c>
      <c r="C585" s="148">
        <f t="shared" si="157"/>
        <v>82</v>
      </c>
      <c r="D585" s="262">
        <f>'model (2)'!D585</f>
        <v>1</v>
      </c>
      <c r="E585" s="262">
        <f>'model (2)'!E585</f>
        <v>0</v>
      </c>
      <c r="F585" s="262">
        <f>'model (2)'!F585</f>
        <v>2</v>
      </c>
      <c r="G585" s="262">
        <f>'model (2)'!G585</f>
        <v>1</v>
      </c>
      <c r="H585" s="262">
        <f>'model (2)'!H585</f>
        <v>0</v>
      </c>
      <c r="I585" s="262">
        <f>'model (2)'!I585</f>
        <v>0</v>
      </c>
      <c r="J585" s="262">
        <f>'model (2)'!J585</f>
        <v>2</v>
      </c>
      <c r="K585" s="262">
        <f>'model (2)'!K585</f>
        <v>2</v>
      </c>
      <c r="L585" s="262">
        <f>'model (2)'!L585</f>
        <v>2</v>
      </c>
      <c r="M585" s="262">
        <f>'model (2)'!M585</f>
        <v>2</v>
      </c>
      <c r="N585" s="262">
        <f>'model (2)'!N585</f>
        <v>9</v>
      </c>
      <c r="O585" s="262">
        <f>'model (2)'!O585</f>
        <v>10</v>
      </c>
      <c r="P585" s="262">
        <f>'model (2)'!P585</f>
        <v>14</v>
      </c>
      <c r="Q585" s="262">
        <f>'model (2)'!Q585</f>
        <v>14</v>
      </c>
      <c r="R585" s="262">
        <f>'model (2)'!R585</f>
        <v>13</v>
      </c>
      <c r="S585" s="262">
        <f>'model (2)'!S585</f>
        <v>10</v>
      </c>
      <c r="T585" s="263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253"/>
    </row>
    <row r="586" spans="1:41" s="216" customFormat="1" ht="15.6">
      <c r="A586">
        <f t="shared" si="156"/>
        <v>87</v>
      </c>
      <c r="B586" s="191" t="str">
        <f>C586&amp;":"&amp;COUNTIF($C$6:C586,C586)</f>
        <v>87:3</v>
      </c>
      <c r="C586" s="148">
        <f t="shared" si="157"/>
        <v>87</v>
      </c>
      <c r="D586" s="262">
        <f>'model (2)'!D586</f>
        <v>1</v>
      </c>
      <c r="E586" s="262">
        <f>'model (2)'!E586</f>
        <v>1</v>
      </c>
      <c r="F586" s="262">
        <f>'model (2)'!F586</f>
        <v>2</v>
      </c>
      <c r="G586" s="262">
        <f>'model (2)'!G586</f>
        <v>1</v>
      </c>
      <c r="H586" s="262">
        <f>'model (2)'!H586</f>
        <v>0</v>
      </c>
      <c r="I586" s="262">
        <f>'model (2)'!I586</f>
        <v>1</v>
      </c>
      <c r="J586" s="262">
        <f>'model (2)'!J586</f>
        <v>2</v>
      </c>
      <c r="K586" s="262">
        <f>'model (2)'!K586</f>
        <v>2</v>
      </c>
      <c r="L586" s="262">
        <f>'model (2)'!L586</f>
        <v>2</v>
      </c>
      <c r="M586" s="262">
        <f>'model (2)'!M586</f>
        <v>1</v>
      </c>
      <c r="N586" s="262">
        <f>'model (2)'!N586</f>
        <v>10</v>
      </c>
      <c r="O586" s="262">
        <f>'model (2)'!O586</f>
        <v>12</v>
      </c>
      <c r="P586" s="262">
        <f>'model (2)'!P586</f>
        <v>13</v>
      </c>
      <c r="Q586" s="262">
        <f>'model (2)'!Q586</f>
        <v>11</v>
      </c>
      <c r="R586" s="262">
        <f>'model (2)'!R586</f>
        <v>14</v>
      </c>
      <c r="S586" s="262">
        <f>'model (2)'!S586</f>
        <v>14</v>
      </c>
      <c r="T586" s="263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253"/>
    </row>
    <row r="587" spans="1:41" s="216" customFormat="1" ht="15.6">
      <c r="A587">
        <f t="shared" si="156"/>
        <v>50</v>
      </c>
      <c r="B587" s="191" t="str">
        <f>C587&amp;":"&amp;COUNTIF($C$6:C587,C587)</f>
        <v>50:12</v>
      </c>
      <c r="C587" s="148">
        <f t="shared" si="157"/>
        <v>50</v>
      </c>
      <c r="D587" s="262">
        <f>'model (2)'!D587</f>
        <v>1</v>
      </c>
      <c r="E587" s="262">
        <f>'model (2)'!E587</f>
        <v>0</v>
      </c>
      <c r="F587" s="262">
        <f>'model (2)'!F587</f>
        <v>2</v>
      </c>
      <c r="G587" s="262">
        <f>'model (2)'!G587</f>
        <v>0</v>
      </c>
      <c r="H587" s="262">
        <f>'model (2)'!H587</f>
        <v>0</v>
      </c>
      <c r="I587" s="262">
        <f>'model (2)'!I587</f>
        <v>1</v>
      </c>
      <c r="J587" s="262">
        <f>'model (2)'!J587</f>
        <v>0</v>
      </c>
      <c r="K587" s="262">
        <f>'model (2)'!K587</f>
        <v>2</v>
      </c>
      <c r="L587" s="262">
        <f>'model (2)'!L587</f>
        <v>1</v>
      </c>
      <c r="M587" s="262">
        <f>'model (2)'!M587</f>
        <v>1</v>
      </c>
      <c r="N587" s="262">
        <f>'model (2)'!N587</f>
        <v>2</v>
      </c>
      <c r="O587" s="262">
        <f>'model (2)'!O587</f>
        <v>9</v>
      </c>
      <c r="P587" s="262">
        <f>'model (2)'!P587</f>
        <v>1</v>
      </c>
      <c r="Q587" s="262">
        <f>'model (2)'!Q587</f>
        <v>14</v>
      </c>
      <c r="R587" s="262">
        <f>'model (2)'!R587</f>
        <v>12</v>
      </c>
      <c r="S587" s="262">
        <f>'model (2)'!S587</f>
        <v>4</v>
      </c>
      <c r="T587" s="263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253"/>
    </row>
    <row r="588" spans="1:41" s="216" customFormat="1" ht="15.6">
      <c r="A588">
        <f t="shared" si="156"/>
        <v>92</v>
      </c>
      <c r="B588" s="191" t="str">
        <f>C588&amp;":"&amp;COUNTIF($C$6:C588,C588)</f>
        <v>92:2</v>
      </c>
      <c r="C588" s="148">
        <f t="shared" si="157"/>
        <v>92</v>
      </c>
      <c r="D588" s="262">
        <f>'model (2)'!D588</f>
        <v>2</v>
      </c>
      <c r="E588" s="262">
        <f>'model (2)'!E588</f>
        <v>0</v>
      </c>
      <c r="F588" s="262">
        <f>'model (2)'!F588</f>
        <v>2</v>
      </c>
      <c r="G588" s="262">
        <f>'model (2)'!G588</f>
        <v>1</v>
      </c>
      <c r="H588" s="262">
        <f>'model (2)'!H588</f>
        <v>1</v>
      </c>
      <c r="I588" s="262">
        <f>'model (2)'!I588</f>
        <v>2</v>
      </c>
      <c r="J588" s="262">
        <f>'model (2)'!J588</f>
        <v>2</v>
      </c>
      <c r="K588" s="262">
        <f>'model (2)'!K588</f>
        <v>2</v>
      </c>
      <c r="L588" s="262">
        <f>'model (2)'!L588</f>
        <v>2</v>
      </c>
      <c r="M588" s="262">
        <f>'model (2)'!M588</f>
        <v>2</v>
      </c>
      <c r="N588" s="262">
        <f>'model (2)'!N588</f>
        <v>9</v>
      </c>
      <c r="O588" s="262">
        <f>'model (2)'!O588</f>
        <v>14</v>
      </c>
      <c r="P588" s="262">
        <f>'model (2)'!P588</f>
        <v>14</v>
      </c>
      <c r="Q588" s="262">
        <f>'model (2)'!Q588</f>
        <v>13</v>
      </c>
      <c r="R588" s="262">
        <f>'model (2)'!R588</f>
        <v>13</v>
      </c>
      <c r="S588" s="262">
        <f>'model (2)'!S588</f>
        <v>13</v>
      </c>
      <c r="T588" s="263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253"/>
    </row>
    <row r="589" spans="1:41" s="216" customFormat="1" ht="15.6">
      <c r="A589">
        <f t="shared" si="156"/>
        <v>93</v>
      </c>
      <c r="B589" s="191" t="str">
        <f>C589&amp;":"&amp;COUNTIF($C$6:C589,C589)</f>
        <v>93:1</v>
      </c>
      <c r="C589" s="148">
        <f t="shared" si="157"/>
        <v>93</v>
      </c>
      <c r="D589" s="262">
        <f>'model (2)'!D589</f>
        <v>0</v>
      </c>
      <c r="E589" s="262">
        <f>'model (2)'!E589</f>
        <v>0</v>
      </c>
      <c r="F589" s="262">
        <f>'model (2)'!F589</f>
        <v>2</v>
      </c>
      <c r="G589" s="262">
        <f>'model (2)'!G589</f>
        <v>2</v>
      </c>
      <c r="H589" s="262">
        <f>'model (2)'!H589</f>
        <v>2</v>
      </c>
      <c r="I589" s="262">
        <f>'model (2)'!I589</f>
        <v>0</v>
      </c>
      <c r="J589" s="262">
        <f>'model (2)'!J589</f>
        <v>2</v>
      </c>
      <c r="K589" s="262">
        <f>'model (2)'!K589</f>
        <v>2</v>
      </c>
      <c r="L589" s="262">
        <f>'model (2)'!L589</f>
        <v>2</v>
      </c>
      <c r="M589" s="262">
        <f>'model (2)'!M589</f>
        <v>2</v>
      </c>
      <c r="N589" s="262">
        <f>'model (2)'!N589</f>
        <v>10</v>
      </c>
      <c r="O589" s="262">
        <f>'model (2)'!O589</f>
        <v>14</v>
      </c>
      <c r="P589" s="262">
        <f>'model (2)'!P589</f>
        <v>14</v>
      </c>
      <c r="Q589" s="262">
        <f>'model (2)'!Q589</f>
        <v>14</v>
      </c>
      <c r="R589" s="262">
        <f>'model (2)'!R589</f>
        <v>13</v>
      </c>
      <c r="S589" s="262">
        <f>'model (2)'!S589</f>
        <v>14</v>
      </c>
      <c r="T589" s="263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253"/>
    </row>
    <row r="590" spans="1:41" s="216" customFormat="1" ht="15.6">
      <c r="A590">
        <f t="shared" si="156"/>
        <v>50</v>
      </c>
      <c r="B590" s="191" t="str">
        <f>C590&amp;":"&amp;COUNTIF($C$6:C590,C590)</f>
        <v>50:13</v>
      </c>
      <c r="C590" s="148">
        <f t="shared" si="157"/>
        <v>50</v>
      </c>
      <c r="D590" s="262">
        <f>'model (2)'!D590</f>
        <v>0</v>
      </c>
      <c r="E590" s="262">
        <f>'model (2)'!E590</f>
        <v>2</v>
      </c>
      <c r="F590" s="262">
        <f>'model (2)'!F590</f>
        <v>0</v>
      </c>
      <c r="G590" s="262">
        <f>'model (2)'!G590</f>
        <v>1</v>
      </c>
      <c r="H590" s="262">
        <f>'model (2)'!H590</f>
        <v>2</v>
      </c>
      <c r="I590" s="262">
        <f>'model (2)'!I590</f>
        <v>0</v>
      </c>
      <c r="J590" s="262">
        <f>'model (2)'!J590</f>
        <v>2</v>
      </c>
      <c r="K590" s="262">
        <f>'model (2)'!K590</f>
        <v>1</v>
      </c>
      <c r="L590" s="262">
        <f>'model (2)'!L590</f>
        <v>0</v>
      </c>
      <c r="M590" s="262">
        <f>'model (2)'!M590</f>
        <v>2</v>
      </c>
      <c r="N590" s="262">
        <f>'model (2)'!N590</f>
        <v>6</v>
      </c>
      <c r="O590" s="262">
        <f>'model (2)'!O590</f>
        <v>4</v>
      </c>
      <c r="P590" s="262">
        <f>'model (2)'!P590</f>
        <v>6</v>
      </c>
      <c r="Q590" s="262">
        <f>'model (2)'!Q590</f>
        <v>11</v>
      </c>
      <c r="R590" s="262">
        <f>'model (2)'!R590</f>
        <v>3</v>
      </c>
      <c r="S590" s="262">
        <f>'model (2)'!S590</f>
        <v>10</v>
      </c>
      <c r="T590" s="263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253"/>
    </row>
    <row r="591" spans="1:41" s="216" customFormat="1" ht="15.6">
      <c r="A591">
        <f t="shared" si="156"/>
        <v>53</v>
      </c>
      <c r="B591" s="191" t="str">
        <f>C591&amp;":"&amp;COUNTIF($C$6:C591,C591)</f>
        <v>53:11</v>
      </c>
      <c r="C591" s="148">
        <f t="shared" si="157"/>
        <v>53</v>
      </c>
      <c r="D591" s="262">
        <f>'model (2)'!D591</f>
        <v>1</v>
      </c>
      <c r="E591" s="262">
        <f>'model (2)'!E591</f>
        <v>1</v>
      </c>
      <c r="F591" s="262">
        <f>'model (2)'!F591</f>
        <v>2</v>
      </c>
      <c r="G591" s="262">
        <f>'model (2)'!G591</f>
        <v>0</v>
      </c>
      <c r="H591" s="262">
        <f>'model (2)'!H591</f>
        <v>2</v>
      </c>
      <c r="I591" s="262">
        <f>'model (2)'!I591</f>
        <v>0</v>
      </c>
      <c r="J591" s="262">
        <f>'model (2)'!J591</f>
        <v>2</v>
      </c>
      <c r="K591" s="262">
        <f>'model (2)'!K591</f>
        <v>2</v>
      </c>
      <c r="L591" s="262">
        <f>'model (2)'!L591</f>
        <v>1</v>
      </c>
      <c r="M591" s="262">
        <f>'model (2)'!M591</f>
        <v>0</v>
      </c>
      <c r="N591" s="262">
        <f>'model (2)'!N591</f>
        <v>5</v>
      </c>
      <c r="O591" s="262">
        <f>'model (2)'!O591</f>
        <v>1</v>
      </c>
      <c r="P591" s="262">
        <f>'model (2)'!P591</f>
        <v>11</v>
      </c>
      <c r="Q591" s="262">
        <f>'model (2)'!Q591</f>
        <v>3</v>
      </c>
      <c r="R591" s="262">
        <f>'model (2)'!R591</f>
        <v>10</v>
      </c>
      <c r="S591" s="262">
        <f>'model (2)'!S591</f>
        <v>12</v>
      </c>
      <c r="T591" s="263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253"/>
    </row>
    <row r="592" spans="1:41" s="216" customFormat="1" ht="15.6">
      <c r="A592">
        <f t="shared" si="156"/>
        <v>97</v>
      </c>
      <c r="B592" s="191" t="str">
        <f>C592&amp;":"&amp;COUNTIF($C$6:C592,C592)</f>
        <v>97:1</v>
      </c>
      <c r="C592" s="148">
        <f t="shared" si="157"/>
        <v>97</v>
      </c>
      <c r="D592" s="262">
        <f>'model (2)'!D592</f>
        <v>2</v>
      </c>
      <c r="E592" s="262">
        <f>'model (2)'!E592</f>
        <v>2</v>
      </c>
      <c r="F592" s="262">
        <f>'model (2)'!F592</f>
        <v>2</v>
      </c>
      <c r="G592" s="262">
        <f>'model (2)'!G592</f>
        <v>2</v>
      </c>
      <c r="H592" s="262">
        <f>'model (2)'!H592</f>
        <v>2</v>
      </c>
      <c r="I592" s="262">
        <f>'model (2)'!I592</f>
        <v>2</v>
      </c>
      <c r="J592" s="262">
        <f>'model (2)'!J592</f>
        <v>2</v>
      </c>
      <c r="K592" s="262">
        <f>'model (2)'!K592</f>
        <v>2</v>
      </c>
      <c r="L592" s="262">
        <f>'model (2)'!L592</f>
        <v>2</v>
      </c>
      <c r="M592" s="262">
        <f>'model (2)'!M592</f>
        <v>2</v>
      </c>
      <c r="N592" s="262">
        <f>'model (2)'!N592</f>
        <v>10</v>
      </c>
      <c r="O592" s="262">
        <f>'model (2)'!O592</f>
        <v>14</v>
      </c>
      <c r="P592" s="262">
        <f>'model (2)'!P592</f>
        <v>14</v>
      </c>
      <c r="Q592" s="262">
        <f>'model (2)'!Q592</f>
        <v>13</v>
      </c>
      <c r="R592" s="262">
        <f>'model (2)'!R592</f>
        <v>13</v>
      </c>
      <c r="S592" s="262">
        <f>'model (2)'!S592</f>
        <v>13</v>
      </c>
      <c r="T592" s="263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253"/>
    </row>
    <row r="593" spans="1:41" s="216" customFormat="1" ht="15.6">
      <c r="A593">
        <f t="shared" si="156"/>
        <v>95</v>
      </c>
      <c r="B593" s="191" t="str">
        <f>C593&amp;":"&amp;COUNTIF($C$6:C593,C593)</f>
        <v>95:1</v>
      </c>
      <c r="C593" s="148">
        <f t="shared" si="157"/>
        <v>95</v>
      </c>
      <c r="D593" s="262">
        <f>'model (2)'!D593</f>
        <v>0</v>
      </c>
      <c r="E593" s="262">
        <f>'model (2)'!E593</f>
        <v>2</v>
      </c>
      <c r="F593" s="262">
        <f>'model (2)'!F593</f>
        <v>2</v>
      </c>
      <c r="G593" s="262">
        <f>'model (2)'!G593</f>
        <v>2</v>
      </c>
      <c r="H593" s="262">
        <f>'model (2)'!H593</f>
        <v>1</v>
      </c>
      <c r="I593" s="262">
        <f>'model (2)'!I593</f>
        <v>2</v>
      </c>
      <c r="J593" s="262">
        <f>'model (2)'!J593</f>
        <v>2</v>
      </c>
      <c r="K593" s="262">
        <f>'model (2)'!K593</f>
        <v>2</v>
      </c>
      <c r="L593" s="262">
        <f>'model (2)'!L593</f>
        <v>2</v>
      </c>
      <c r="M593" s="262">
        <f>'model (2)'!M593</f>
        <v>2</v>
      </c>
      <c r="N593" s="262">
        <f>'model (2)'!N593</f>
        <v>9</v>
      </c>
      <c r="O593" s="262">
        <f>'model (2)'!O593</f>
        <v>14</v>
      </c>
      <c r="P593" s="262">
        <f>'model (2)'!P593</f>
        <v>13</v>
      </c>
      <c r="Q593" s="262">
        <f>'model (2)'!Q593</f>
        <v>14</v>
      </c>
      <c r="R593" s="262">
        <f>'model (2)'!R593</f>
        <v>14</v>
      </c>
      <c r="S593" s="262">
        <f>'model (2)'!S593</f>
        <v>14</v>
      </c>
      <c r="T593" s="26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253"/>
    </row>
    <row r="594" spans="1:41" s="216" customFormat="1" ht="15.6">
      <c r="A594">
        <f t="shared" si="156"/>
        <v>93</v>
      </c>
      <c r="B594" s="191" t="str">
        <f>C594&amp;":"&amp;COUNTIF($C$6:C594,C594)</f>
        <v>93:2</v>
      </c>
      <c r="C594" s="148">
        <f t="shared" si="157"/>
        <v>93</v>
      </c>
      <c r="D594" s="262">
        <f>'model (2)'!D594</f>
        <v>2</v>
      </c>
      <c r="E594" s="262">
        <f>'model (2)'!E594</f>
        <v>1</v>
      </c>
      <c r="F594" s="262">
        <f>'model (2)'!F594</f>
        <v>2</v>
      </c>
      <c r="G594" s="262">
        <f>'model (2)'!G594</f>
        <v>2</v>
      </c>
      <c r="H594" s="262">
        <f>'model (2)'!H594</f>
        <v>1</v>
      </c>
      <c r="I594" s="262">
        <f>'model (2)'!I594</f>
        <v>0</v>
      </c>
      <c r="J594" s="262">
        <f>'model (2)'!J594</f>
        <v>2</v>
      </c>
      <c r="K594" s="262">
        <f>'model (2)'!K594</f>
        <v>2</v>
      </c>
      <c r="L594" s="262">
        <f>'model (2)'!L594</f>
        <v>2</v>
      </c>
      <c r="M594" s="262">
        <f>'model (2)'!M594</f>
        <v>2</v>
      </c>
      <c r="N594" s="262">
        <f>'model (2)'!N594</f>
        <v>10</v>
      </c>
      <c r="O594" s="262">
        <f>'model (2)'!O594</f>
        <v>14</v>
      </c>
      <c r="P594" s="262">
        <f>'model (2)'!P594</f>
        <v>13</v>
      </c>
      <c r="Q594" s="262">
        <f>'model (2)'!Q594</f>
        <v>14</v>
      </c>
      <c r="R594" s="262">
        <f>'model (2)'!R594</f>
        <v>13</v>
      </c>
      <c r="S594" s="262">
        <f>'model (2)'!S594</f>
        <v>13</v>
      </c>
      <c r="T594" s="263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253"/>
    </row>
    <row r="595" spans="1:41" s="216" customFormat="1" ht="15.6">
      <c r="A595">
        <f t="shared" si="156"/>
        <v>68</v>
      </c>
      <c r="B595" s="191" t="str">
        <f>C595&amp;":"&amp;COUNTIF($C$6:C595,C595)</f>
        <v>68:15</v>
      </c>
      <c r="C595" s="148">
        <f t="shared" si="157"/>
        <v>68</v>
      </c>
      <c r="D595" s="262">
        <f>'model (2)'!D595</f>
        <v>1</v>
      </c>
      <c r="E595" s="262">
        <f>'model (2)'!E595</f>
        <v>2</v>
      </c>
      <c r="F595" s="262">
        <f>'model (2)'!F595</f>
        <v>1</v>
      </c>
      <c r="G595" s="262">
        <f>'model (2)'!G595</f>
        <v>1</v>
      </c>
      <c r="H595" s="262">
        <f>'model (2)'!H595</f>
        <v>1</v>
      </c>
      <c r="I595" s="262">
        <f>'model (2)'!I595</f>
        <v>0</v>
      </c>
      <c r="J595" s="262">
        <f>'model (2)'!J595</f>
        <v>2</v>
      </c>
      <c r="K595" s="262">
        <f>'model (2)'!K595</f>
        <v>0</v>
      </c>
      <c r="L595" s="262">
        <f>'model (2)'!L595</f>
        <v>2</v>
      </c>
      <c r="M595" s="262">
        <f>'model (2)'!M595</f>
        <v>1</v>
      </c>
      <c r="N595" s="262">
        <f>'model (2)'!N595</f>
        <v>8</v>
      </c>
      <c r="O595" s="262">
        <f>'model (2)'!O595</f>
        <v>11</v>
      </c>
      <c r="P595" s="262">
        <f>'model (2)'!P595</f>
        <v>12</v>
      </c>
      <c r="Q595" s="262">
        <f>'model (2)'!Q595</f>
        <v>12</v>
      </c>
      <c r="R595" s="262">
        <f>'model (2)'!R595</f>
        <v>3</v>
      </c>
      <c r="S595" s="262">
        <f>'model (2)'!S595</f>
        <v>11</v>
      </c>
      <c r="T595" s="263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253"/>
    </row>
    <row r="596" spans="1:41" s="216" customFormat="1" ht="15.6">
      <c r="A596">
        <f t="shared" si="156"/>
        <v>37</v>
      </c>
      <c r="B596" s="191" t="str">
        <f>C596&amp;":"&amp;COUNTIF($C$6:C596,C596)</f>
        <v>37:4</v>
      </c>
      <c r="C596" s="148">
        <f t="shared" si="157"/>
        <v>37</v>
      </c>
      <c r="D596" s="262">
        <f>'model (2)'!D596</f>
        <v>0</v>
      </c>
      <c r="E596" s="262">
        <f>'model (2)'!E596</f>
        <v>0</v>
      </c>
      <c r="F596" s="262">
        <f>'model (2)'!F596</f>
        <v>2</v>
      </c>
      <c r="G596" s="262">
        <f>'model (2)'!G596</f>
        <v>1</v>
      </c>
      <c r="H596" s="262">
        <f>'model (2)'!H596</f>
        <v>0</v>
      </c>
      <c r="I596" s="262">
        <f>'model (2)'!I596</f>
        <v>2</v>
      </c>
      <c r="J596" s="262">
        <f>'model (2)'!J596</f>
        <v>0</v>
      </c>
      <c r="K596" s="262">
        <f>'model (2)'!K596</f>
        <v>1</v>
      </c>
      <c r="L596" s="262">
        <f>'model (2)'!L596</f>
        <v>0</v>
      </c>
      <c r="M596" s="262">
        <f>'model (2)'!M596</f>
        <v>2</v>
      </c>
      <c r="N596" s="262">
        <f>'model (2)'!N596</f>
        <v>4</v>
      </c>
      <c r="O596" s="262">
        <f>'model (2)'!O596</f>
        <v>4</v>
      </c>
      <c r="P596" s="262">
        <f>'model (2)'!P596</f>
        <v>13</v>
      </c>
      <c r="Q596" s="262">
        <f>'model (2)'!Q596</f>
        <v>3</v>
      </c>
      <c r="R596" s="262">
        <f>'model (2)'!R596</f>
        <v>0</v>
      </c>
      <c r="S596" s="262">
        <f>'model (2)'!S596</f>
        <v>5</v>
      </c>
      <c r="T596" s="263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253"/>
    </row>
    <row r="597" spans="1:41" s="216" customFormat="1" ht="15.6">
      <c r="A597">
        <f t="shared" si="156"/>
        <v>95</v>
      </c>
      <c r="B597" s="191" t="str">
        <f>C597&amp;":"&amp;COUNTIF($C$6:C597,C597)</f>
        <v>95:2</v>
      </c>
      <c r="C597" s="148">
        <f t="shared" si="157"/>
        <v>95</v>
      </c>
      <c r="D597" s="262">
        <f>'model (2)'!D597</f>
        <v>2</v>
      </c>
      <c r="E597" s="262">
        <f>'model (2)'!E597</f>
        <v>2</v>
      </c>
      <c r="F597" s="262">
        <f>'model (2)'!F597</f>
        <v>2</v>
      </c>
      <c r="G597" s="262">
        <f>'model (2)'!G597</f>
        <v>2</v>
      </c>
      <c r="H597" s="262">
        <f>'model (2)'!H597</f>
        <v>2</v>
      </c>
      <c r="I597" s="262">
        <f>'model (2)'!I597</f>
        <v>2</v>
      </c>
      <c r="J597" s="262">
        <f>'model (2)'!J597</f>
        <v>2</v>
      </c>
      <c r="K597" s="262">
        <f>'model (2)'!K597</f>
        <v>2</v>
      </c>
      <c r="L597" s="262">
        <f>'model (2)'!L597</f>
        <v>2</v>
      </c>
      <c r="M597" s="262">
        <f>'model (2)'!M597</f>
        <v>2</v>
      </c>
      <c r="N597" s="262">
        <f>'model (2)'!N597</f>
        <v>9</v>
      </c>
      <c r="O597" s="262">
        <f>'model (2)'!O597</f>
        <v>13</v>
      </c>
      <c r="P597" s="262">
        <f>'model (2)'!P597</f>
        <v>13</v>
      </c>
      <c r="Q597" s="262">
        <f>'model (2)'!Q597</f>
        <v>13</v>
      </c>
      <c r="R597" s="262">
        <f>'model (2)'!R597</f>
        <v>13</v>
      </c>
      <c r="S597" s="262">
        <f>'model (2)'!S597</f>
        <v>14</v>
      </c>
      <c r="T597" s="263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253"/>
    </row>
    <row r="598" spans="1:41" s="216" customFormat="1" ht="15.6">
      <c r="A598">
        <f t="shared" si="156"/>
        <v>91</v>
      </c>
      <c r="B598" s="191" t="str">
        <f>C598&amp;":"&amp;COUNTIF($C$6:C598,C598)</f>
        <v>91:1</v>
      </c>
      <c r="C598" s="148">
        <f t="shared" si="157"/>
        <v>91</v>
      </c>
      <c r="D598" s="262">
        <f>'model (2)'!D598</f>
        <v>1</v>
      </c>
      <c r="E598" s="262">
        <f>'model (2)'!E598</f>
        <v>2</v>
      </c>
      <c r="F598" s="262">
        <f>'model (2)'!F598</f>
        <v>2</v>
      </c>
      <c r="G598" s="262">
        <f>'model (2)'!G598</f>
        <v>0</v>
      </c>
      <c r="H598" s="262">
        <f>'model (2)'!H598</f>
        <v>1</v>
      </c>
      <c r="I598" s="262">
        <f>'model (2)'!I598</f>
        <v>2</v>
      </c>
      <c r="J598" s="262">
        <f>'model (2)'!J598</f>
        <v>2</v>
      </c>
      <c r="K598" s="262">
        <f>'model (2)'!K598</f>
        <v>2</v>
      </c>
      <c r="L598" s="262">
        <f>'model (2)'!L598</f>
        <v>2</v>
      </c>
      <c r="M598" s="262">
        <f>'model (2)'!M598</f>
        <v>2</v>
      </c>
      <c r="N598" s="262">
        <f>'model (2)'!N598</f>
        <v>9</v>
      </c>
      <c r="O598" s="262">
        <f>'model (2)'!O598</f>
        <v>13</v>
      </c>
      <c r="P598" s="262">
        <f>'model (2)'!P598</f>
        <v>13</v>
      </c>
      <c r="Q598" s="262">
        <f>'model (2)'!Q598</f>
        <v>13</v>
      </c>
      <c r="R598" s="262">
        <f>'model (2)'!R598</f>
        <v>13</v>
      </c>
      <c r="S598" s="262">
        <f>'model (2)'!S598</f>
        <v>14</v>
      </c>
      <c r="T598" s="263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253"/>
    </row>
    <row r="599" spans="1:41" s="216" customFormat="1" ht="15.6">
      <c r="A599">
        <f t="shared" si="156"/>
        <v>89</v>
      </c>
      <c r="B599" s="191" t="str">
        <f>C599&amp;":"&amp;COUNTIF($C$6:C599,C599)</f>
        <v>89:4</v>
      </c>
      <c r="C599" s="148">
        <f t="shared" si="157"/>
        <v>89</v>
      </c>
      <c r="D599" s="262">
        <f>'model (2)'!D599</f>
        <v>1</v>
      </c>
      <c r="E599" s="262">
        <f>'model (2)'!E599</f>
        <v>1</v>
      </c>
      <c r="F599" s="262">
        <f>'model (2)'!F599</f>
        <v>2</v>
      </c>
      <c r="G599" s="262">
        <f>'model (2)'!G599</f>
        <v>0</v>
      </c>
      <c r="H599" s="262">
        <f>'model (2)'!H599</f>
        <v>0</v>
      </c>
      <c r="I599" s="262">
        <f>'model (2)'!I599</f>
        <v>0</v>
      </c>
      <c r="J599" s="262">
        <f>'model (2)'!J599</f>
        <v>2</v>
      </c>
      <c r="K599" s="262">
        <f>'model (2)'!K599</f>
        <v>2</v>
      </c>
      <c r="L599" s="262">
        <f>'model (2)'!L599</f>
        <v>2</v>
      </c>
      <c r="M599" s="262">
        <f>'model (2)'!M599</f>
        <v>2</v>
      </c>
      <c r="N599" s="262">
        <f>'model (2)'!N599</f>
        <v>9</v>
      </c>
      <c r="O599" s="262">
        <f>'model (2)'!O599</f>
        <v>13</v>
      </c>
      <c r="P599" s="262">
        <f>'model (2)'!P599</f>
        <v>14</v>
      </c>
      <c r="Q599" s="262">
        <f>'model (2)'!Q599</f>
        <v>14</v>
      </c>
      <c r="R599" s="262">
        <f>'model (2)'!R599</f>
        <v>14</v>
      </c>
      <c r="S599" s="262">
        <f>'model (2)'!S599</f>
        <v>13</v>
      </c>
      <c r="T599" s="263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253"/>
    </row>
    <row r="600" spans="1:41" s="216" customFormat="1" ht="15.6">
      <c r="A600">
        <f t="shared" si="156"/>
        <v>59</v>
      </c>
      <c r="B600" s="191" t="str">
        <f>C600&amp;":"&amp;COUNTIF($C$6:C600,C600)</f>
        <v>59:14</v>
      </c>
      <c r="C600" s="148">
        <f t="shared" si="157"/>
        <v>59</v>
      </c>
      <c r="D600" s="262">
        <f>'model (2)'!D600</f>
        <v>2</v>
      </c>
      <c r="E600" s="262">
        <f>'model (2)'!E600</f>
        <v>1</v>
      </c>
      <c r="F600" s="262">
        <f>'model (2)'!F600</f>
        <v>2</v>
      </c>
      <c r="G600" s="262">
        <f>'model (2)'!G600</f>
        <v>2</v>
      </c>
      <c r="H600" s="262">
        <f>'model (2)'!H600</f>
        <v>2</v>
      </c>
      <c r="I600" s="262">
        <f>'model (2)'!I600</f>
        <v>0</v>
      </c>
      <c r="J600" s="262">
        <f>'model (2)'!J600</f>
        <v>1</v>
      </c>
      <c r="K600" s="262">
        <f>'model (2)'!K600</f>
        <v>2</v>
      </c>
      <c r="L600" s="262">
        <f>'model (2)'!L600</f>
        <v>1</v>
      </c>
      <c r="M600" s="262">
        <f>'model (2)'!M600</f>
        <v>1</v>
      </c>
      <c r="N600" s="262">
        <f>'model (2)'!N600</f>
        <v>5</v>
      </c>
      <c r="O600" s="262">
        <f>'model (2)'!O600</f>
        <v>13</v>
      </c>
      <c r="P600" s="262">
        <f>'model (2)'!P600</f>
        <v>8</v>
      </c>
      <c r="Q600" s="262">
        <f>'model (2)'!Q600</f>
        <v>10</v>
      </c>
      <c r="R600" s="262">
        <f>'model (2)'!R600</f>
        <v>1</v>
      </c>
      <c r="S600" s="262">
        <f>'model (2)'!S600</f>
        <v>8</v>
      </c>
      <c r="T600" s="263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253"/>
    </row>
    <row r="601" spans="1:41" s="216" customFormat="1" ht="15.6">
      <c r="A601">
        <f t="shared" si="156"/>
        <v>39</v>
      </c>
      <c r="B601" s="191" t="str">
        <f>C601&amp;":"&amp;COUNTIF($C$6:C601,C601)</f>
        <v>39:3</v>
      </c>
      <c r="C601" s="148">
        <f t="shared" si="157"/>
        <v>39</v>
      </c>
      <c r="D601" s="262">
        <f>'model (2)'!D601</f>
        <v>2</v>
      </c>
      <c r="E601" s="262">
        <f>'model (2)'!E601</f>
        <v>0</v>
      </c>
      <c r="F601" s="262">
        <f>'model (2)'!F601</f>
        <v>2</v>
      </c>
      <c r="G601" s="262">
        <f>'model (2)'!G601</f>
        <v>1</v>
      </c>
      <c r="H601" s="262">
        <f>'model (2)'!H601</f>
        <v>0</v>
      </c>
      <c r="I601" s="262">
        <f>'model (2)'!I601</f>
        <v>2</v>
      </c>
      <c r="J601" s="262">
        <f>'model (2)'!J601</f>
        <v>1</v>
      </c>
      <c r="K601" s="262">
        <f>'model (2)'!K601</f>
        <v>2</v>
      </c>
      <c r="L601" s="262">
        <f>'model (2)'!L601</f>
        <v>2</v>
      </c>
      <c r="M601" s="262">
        <f>'model (2)'!M601</f>
        <v>0</v>
      </c>
      <c r="N601" s="262">
        <f>'model (2)'!N601</f>
        <v>4</v>
      </c>
      <c r="O601" s="262">
        <f>'model (2)'!O601</f>
        <v>1</v>
      </c>
      <c r="P601" s="262">
        <f>'model (2)'!P601</f>
        <v>4</v>
      </c>
      <c r="Q601" s="262">
        <f>'model (2)'!Q601</f>
        <v>4</v>
      </c>
      <c r="R601" s="262">
        <f>'model (2)'!R601</f>
        <v>1</v>
      </c>
      <c r="S601" s="262">
        <f>'model (2)'!S601</f>
        <v>13</v>
      </c>
      <c r="T601" s="263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253"/>
    </row>
    <row r="602" spans="1:41" s="216" customFormat="1" ht="15.6">
      <c r="A602">
        <f t="shared" si="156"/>
        <v>100</v>
      </c>
      <c r="B602" s="191" t="str">
        <f>C602&amp;":"&amp;COUNTIF($C$6:C602,C602)</f>
        <v>100:1</v>
      </c>
      <c r="C602" s="148">
        <f t="shared" si="157"/>
        <v>100</v>
      </c>
      <c r="D602" s="262">
        <f>'model (2)'!D602</f>
        <v>2</v>
      </c>
      <c r="E602" s="262">
        <f>'model (2)'!E602</f>
        <v>2</v>
      </c>
      <c r="F602" s="262">
        <f>'model (2)'!F602</f>
        <v>2</v>
      </c>
      <c r="G602" s="262">
        <f>'model (2)'!G602</f>
        <v>2</v>
      </c>
      <c r="H602" s="262">
        <f>'model (2)'!H602</f>
        <v>2</v>
      </c>
      <c r="I602" s="262">
        <f>'model (2)'!I602</f>
        <v>2</v>
      </c>
      <c r="J602" s="262">
        <f>'model (2)'!J602</f>
        <v>2</v>
      </c>
      <c r="K602" s="262">
        <f>'model (2)'!K602</f>
        <v>2</v>
      </c>
      <c r="L602" s="262">
        <f>'model (2)'!L602</f>
        <v>2</v>
      </c>
      <c r="M602" s="262">
        <f>'model (2)'!M602</f>
        <v>2</v>
      </c>
      <c r="N602" s="262">
        <f>'model (2)'!N602</f>
        <v>10</v>
      </c>
      <c r="O602" s="262">
        <f>'model (2)'!O602</f>
        <v>14</v>
      </c>
      <c r="P602" s="262">
        <f>'model (2)'!P602</f>
        <v>14</v>
      </c>
      <c r="Q602" s="262">
        <f>'model (2)'!Q602</f>
        <v>14</v>
      </c>
      <c r="R602" s="262">
        <f>'model (2)'!R602</f>
        <v>14</v>
      </c>
      <c r="S602" s="262">
        <f>'model (2)'!S602</f>
        <v>14</v>
      </c>
      <c r="T602" s="263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253"/>
    </row>
    <row r="603" spans="1:41" s="216" customFormat="1" ht="15.6">
      <c r="A603">
        <f t="shared" si="156"/>
        <v>90</v>
      </c>
      <c r="B603" s="191" t="str">
        <f>C603&amp;":"&amp;COUNTIF($C$6:C603,C603)</f>
        <v>90:5</v>
      </c>
      <c r="C603" s="148">
        <f t="shared" si="157"/>
        <v>90</v>
      </c>
      <c r="D603" s="262">
        <f>'model (2)'!D603</f>
        <v>0</v>
      </c>
      <c r="E603" s="262">
        <f>'model (2)'!E603</f>
        <v>0</v>
      </c>
      <c r="F603" s="262">
        <f>'model (2)'!F603</f>
        <v>2</v>
      </c>
      <c r="G603" s="262">
        <f>'model (2)'!G603</f>
        <v>0</v>
      </c>
      <c r="H603" s="262">
        <f>'model (2)'!H603</f>
        <v>2</v>
      </c>
      <c r="I603" s="262">
        <f>'model (2)'!I603</f>
        <v>2</v>
      </c>
      <c r="J603" s="262">
        <f>'model (2)'!J603</f>
        <v>2</v>
      </c>
      <c r="K603" s="262">
        <f>'model (2)'!K603</f>
        <v>2</v>
      </c>
      <c r="L603" s="262">
        <f>'model (2)'!L603</f>
        <v>2</v>
      </c>
      <c r="M603" s="262">
        <f>'model (2)'!M603</f>
        <v>2</v>
      </c>
      <c r="N603" s="262">
        <f>'model (2)'!N603</f>
        <v>9</v>
      </c>
      <c r="O603" s="262">
        <f>'model (2)'!O603</f>
        <v>14</v>
      </c>
      <c r="P603" s="262">
        <f>'model (2)'!P603</f>
        <v>14</v>
      </c>
      <c r="Q603" s="262">
        <f>'model (2)'!Q603</f>
        <v>13</v>
      </c>
      <c r="R603" s="262">
        <f>'model (2)'!R603</f>
        <v>13</v>
      </c>
      <c r="S603" s="262">
        <f>'model (2)'!S603</f>
        <v>13</v>
      </c>
      <c r="T603" s="26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253"/>
    </row>
    <row r="604" spans="1:41" s="216" customFormat="1" ht="15.6">
      <c r="A604">
        <f t="shared" si="156"/>
        <v>92</v>
      </c>
      <c r="B604" s="191" t="str">
        <f>C604&amp;":"&amp;COUNTIF($C$6:C604,C604)</f>
        <v>92:3</v>
      </c>
      <c r="C604" s="148">
        <f t="shared" si="157"/>
        <v>92</v>
      </c>
      <c r="D604" s="262">
        <f>'model (2)'!D604</f>
        <v>2</v>
      </c>
      <c r="E604" s="262">
        <f>'model (2)'!E604</f>
        <v>1</v>
      </c>
      <c r="F604" s="262">
        <f>'model (2)'!F604</f>
        <v>2</v>
      </c>
      <c r="G604" s="262">
        <f>'model (2)'!G604</f>
        <v>0</v>
      </c>
      <c r="H604" s="262">
        <f>'model (2)'!H604</f>
        <v>1</v>
      </c>
      <c r="I604" s="262">
        <f>'model (2)'!I604</f>
        <v>2</v>
      </c>
      <c r="J604" s="262">
        <f>'model (2)'!J604</f>
        <v>2</v>
      </c>
      <c r="K604" s="262">
        <f>'model (2)'!K604</f>
        <v>2</v>
      </c>
      <c r="L604" s="262">
        <f>'model (2)'!L604</f>
        <v>2</v>
      </c>
      <c r="M604" s="262">
        <f>'model (2)'!M604</f>
        <v>2</v>
      </c>
      <c r="N604" s="262">
        <f>'model (2)'!N604</f>
        <v>10</v>
      </c>
      <c r="O604" s="262">
        <f>'model (2)'!O604</f>
        <v>13</v>
      </c>
      <c r="P604" s="262">
        <f>'model (2)'!P604</f>
        <v>13</v>
      </c>
      <c r="Q604" s="262">
        <f>'model (2)'!Q604</f>
        <v>13</v>
      </c>
      <c r="R604" s="262">
        <f>'model (2)'!R604</f>
        <v>14</v>
      </c>
      <c r="S604" s="262">
        <f>'model (2)'!S604</f>
        <v>13</v>
      </c>
      <c r="T604" s="263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253"/>
    </row>
    <row r="605" spans="1:41" s="216" customFormat="1" ht="15.6">
      <c r="A605">
        <f t="shared" si="156"/>
        <v>69</v>
      </c>
      <c r="B605" s="191" t="str">
        <f>C605&amp;":"&amp;COUNTIF($C$6:C605,C605)</f>
        <v>69:12</v>
      </c>
      <c r="C605" s="148">
        <f t="shared" si="157"/>
        <v>69</v>
      </c>
      <c r="D605" s="262">
        <f>'model (2)'!D605</f>
        <v>1</v>
      </c>
      <c r="E605" s="262">
        <f>'model (2)'!E605</f>
        <v>0</v>
      </c>
      <c r="F605" s="262">
        <f>'model (2)'!F605</f>
        <v>0</v>
      </c>
      <c r="G605" s="262">
        <f>'model (2)'!G605</f>
        <v>2</v>
      </c>
      <c r="H605" s="262">
        <f>'model (2)'!H605</f>
        <v>2</v>
      </c>
      <c r="I605" s="262">
        <f>'model (2)'!I605</f>
        <v>1</v>
      </c>
      <c r="J605" s="262">
        <f>'model (2)'!J605</f>
        <v>1</v>
      </c>
      <c r="K605" s="262">
        <f>'model (2)'!K605</f>
        <v>2</v>
      </c>
      <c r="L605" s="262">
        <f>'model (2)'!L605</f>
        <v>1</v>
      </c>
      <c r="M605" s="262">
        <f>'model (2)'!M605</f>
        <v>0</v>
      </c>
      <c r="N605" s="262">
        <f>'model (2)'!N605</f>
        <v>8</v>
      </c>
      <c r="O605" s="262">
        <f>'model (2)'!O605</f>
        <v>6</v>
      </c>
      <c r="P605" s="262">
        <f>'model (2)'!P605</f>
        <v>14</v>
      </c>
      <c r="Q605" s="262">
        <f>'model (2)'!Q605</f>
        <v>14</v>
      </c>
      <c r="R605" s="262">
        <f>'model (2)'!R605</f>
        <v>12</v>
      </c>
      <c r="S605" s="262">
        <f>'model (2)'!S605</f>
        <v>5</v>
      </c>
      <c r="T605" s="263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253"/>
    </row>
    <row r="606" spans="1:41" s="216" customFormat="1" ht="15.6">
      <c r="A606">
        <f t="shared" si="156"/>
        <v>60</v>
      </c>
      <c r="B606" s="191" t="str">
        <f>C606&amp;":"&amp;COUNTIF($C$6:C606,C606)</f>
        <v>60:9</v>
      </c>
      <c r="C606" s="148">
        <f t="shared" si="157"/>
        <v>60</v>
      </c>
      <c r="D606" s="262">
        <f>'model (2)'!D606</f>
        <v>2</v>
      </c>
      <c r="E606" s="262">
        <f>'model (2)'!E606</f>
        <v>1</v>
      </c>
      <c r="F606" s="262">
        <f>'model (2)'!F606</f>
        <v>1</v>
      </c>
      <c r="G606" s="262">
        <f>'model (2)'!G606</f>
        <v>0</v>
      </c>
      <c r="H606" s="262">
        <f>'model (2)'!H606</f>
        <v>0</v>
      </c>
      <c r="I606" s="262">
        <f>'model (2)'!I606</f>
        <v>2</v>
      </c>
      <c r="J606" s="262">
        <f>'model (2)'!J606</f>
        <v>0</v>
      </c>
      <c r="K606" s="262">
        <f>'model (2)'!K606</f>
        <v>1</v>
      </c>
      <c r="L606" s="262">
        <f>'model (2)'!L606</f>
        <v>1</v>
      </c>
      <c r="M606" s="262">
        <f>'model (2)'!M606</f>
        <v>1</v>
      </c>
      <c r="N606" s="262">
        <f>'model (2)'!N606</f>
        <v>0</v>
      </c>
      <c r="O606" s="262">
        <f>'model (2)'!O606</f>
        <v>6</v>
      </c>
      <c r="P606" s="262">
        <f>'model (2)'!P606</f>
        <v>10</v>
      </c>
      <c r="Q606" s="262">
        <f>'model (2)'!Q606</f>
        <v>9</v>
      </c>
      <c r="R606" s="262">
        <f>'model (2)'!R606</f>
        <v>13</v>
      </c>
      <c r="S606" s="262">
        <f>'model (2)'!S606</f>
        <v>13</v>
      </c>
      <c r="T606" s="263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253"/>
    </row>
    <row r="607" spans="1:41" s="216" customFormat="1" ht="15.6">
      <c r="A607">
        <f t="shared" si="156"/>
        <v>97</v>
      </c>
      <c r="B607" s="191" t="str">
        <f>C607&amp;":"&amp;COUNTIF($C$6:C607,C607)</f>
        <v>97:2</v>
      </c>
      <c r="C607" s="148">
        <f t="shared" si="157"/>
        <v>97</v>
      </c>
      <c r="D607" s="262">
        <f>'model (2)'!D607</f>
        <v>2</v>
      </c>
      <c r="E607" s="262">
        <f>'model (2)'!E607</f>
        <v>2</v>
      </c>
      <c r="F607" s="262">
        <f>'model (2)'!F607</f>
        <v>2</v>
      </c>
      <c r="G607" s="262">
        <f>'model (2)'!G607</f>
        <v>2</v>
      </c>
      <c r="H607" s="262">
        <f>'model (2)'!H607</f>
        <v>2</v>
      </c>
      <c r="I607" s="262">
        <f>'model (2)'!I607</f>
        <v>2</v>
      </c>
      <c r="J607" s="262">
        <f>'model (2)'!J607</f>
        <v>2</v>
      </c>
      <c r="K607" s="262">
        <f>'model (2)'!K607</f>
        <v>2</v>
      </c>
      <c r="L607" s="262">
        <f>'model (2)'!L607</f>
        <v>2</v>
      </c>
      <c r="M607" s="262">
        <f>'model (2)'!M607</f>
        <v>2</v>
      </c>
      <c r="N607" s="262">
        <f>'model (2)'!N607</f>
        <v>9</v>
      </c>
      <c r="O607" s="262">
        <f>'model (2)'!O607</f>
        <v>13</v>
      </c>
      <c r="P607" s="262">
        <f>'model (2)'!P607</f>
        <v>14</v>
      </c>
      <c r="Q607" s="262">
        <f>'model (2)'!Q607</f>
        <v>14</v>
      </c>
      <c r="R607" s="262">
        <f>'model (2)'!R607</f>
        <v>14</v>
      </c>
      <c r="S607" s="262">
        <f>'model (2)'!S607</f>
        <v>13</v>
      </c>
      <c r="T607" s="263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253"/>
    </row>
    <row r="608" spans="1:41" s="216" customFormat="1" ht="15.6">
      <c r="A608">
        <f t="shared" si="156"/>
        <v>94</v>
      </c>
      <c r="B608" s="191" t="str">
        <f>C608&amp;":"&amp;COUNTIF($C$6:C608,C608)</f>
        <v>94:1</v>
      </c>
      <c r="C608" s="148">
        <f t="shared" si="157"/>
        <v>94</v>
      </c>
      <c r="D608" s="262">
        <f>'model (2)'!D608</f>
        <v>2</v>
      </c>
      <c r="E608" s="262">
        <f>'model (2)'!E608</f>
        <v>2</v>
      </c>
      <c r="F608" s="262">
        <f>'model (2)'!F608</f>
        <v>2</v>
      </c>
      <c r="G608" s="262">
        <f>'model (2)'!G608</f>
        <v>2</v>
      </c>
      <c r="H608" s="262">
        <f>'model (2)'!H608</f>
        <v>0</v>
      </c>
      <c r="I608" s="262">
        <f>'model (2)'!I608</f>
        <v>1</v>
      </c>
      <c r="J608" s="262">
        <f>'model (2)'!J608</f>
        <v>2</v>
      </c>
      <c r="K608" s="262">
        <f>'model (2)'!K608</f>
        <v>2</v>
      </c>
      <c r="L608" s="262">
        <f>'model (2)'!L608</f>
        <v>2</v>
      </c>
      <c r="M608" s="262">
        <f>'model (2)'!M608</f>
        <v>2</v>
      </c>
      <c r="N608" s="262">
        <f>'model (2)'!N608</f>
        <v>10</v>
      </c>
      <c r="O608" s="262">
        <f>'model (2)'!O608</f>
        <v>13</v>
      </c>
      <c r="P608" s="262">
        <f>'model (2)'!P608</f>
        <v>13</v>
      </c>
      <c r="Q608" s="262">
        <f>'model (2)'!Q608</f>
        <v>14</v>
      </c>
      <c r="R608" s="262">
        <f>'model (2)'!R608</f>
        <v>14</v>
      </c>
      <c r="S608" s="262">
        <f>'model (2)'!S608</f>
        <v>13</v>
      </c>
      <c r="T608" s="263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253"/>
    </row>
    <row r="609" spans="1:41" s="216" customFormat="1" ht="15.6">
      <c r="A609">
        <f t="shared" si="156"/>
        <v>89</v>
      </c>
      <c r="B609" s="191" t="str">
        <f>C609&amp;":"&amp;COUNTIF($C$6:C609,C609)</f>
        <v>89:5</v>
      </c>
      <c r="C609" s="148">
        <f t="shared" si="157"/>
        <v>89</v>
      </c>
      <c r="D609" s="262">
        <f>'model (2)'!D609</f>
        <v>1</v>
      </c>
      <c r="E609" s="262">
        <f>'model (2)'!E609</f>
        <v>0</v>
      </c>
      <c r="F609" s="262">
        <f>'model (2)'!F609</f>
        <v>2</v>
      </c>
      <c r="G609" s="262">
        <f>'model (2)'!G609</f>
        <v>1</v>
      </c>
      <c r="H609" s="262">
        <f>'model (2)'!H609</f>
        <v>2</v>
      </c>
      <c r="I609" s="262">
        <f>'model (2)'!I609</f>
        <v>0</v>
      </c>
      <c r="J609" s="262">
        <f>'model (2)'!J609</f>
        <v>2</v>
      </c>
      <c r="K609" s="262">
        <f>'model (2)'!K609</f>
        <v>2</v>
      </c>
      <c r="L609" s="262">
        <f>'model (2)'!L609</f>
        <v>2</v>
      </c>
      <c r="M609" s="262">
        <f>'model (2)'!M609</f>
        <v>2</v>
      </c>
      <c r="N609" s="262">
        <f>'model (2)'!N609</f>
        <v>9</v>
      </c>
      <c r="O609" s="262">
        <f>'model (2)'!O609</f>
        <v>13</v>
      </c>
      <c r="P609" s="262">
        <f>'model (2)'!P609</f>
        <v>13</v>
      </c>
      <c r="Q609" s="262">
        <f>'model (2)'!Q609</f>
        <v>13</v>
      </c>
      <c r="R609" s="262">
        <f>'model (2)'!R609</f>
        <v>13</v>
      </c>
      <c r="S609" s="262">
        <f>'model (2)'!S609</f>
        <v>14</v>
      </c>
      <c r="T609" s="263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253"/>
    </row>
    <row r="610" spans="1:41" s="216" customFormat="1" ht="15.6">
      <c r="A610">
        <f t="shared" si="156"/>
        <v>34</v>
      </c>
      <c r="B610" s="191" t="str">
        <f>C610&amp;":"&amp;COUNTIF($C$6:C610,C610)</f>
        <v>34:3</v>
      </c>
      <c r="C610" s="148">
        <f t="shared" si="157"/>
        <v>34</v>
      </c>
      <c r="D610" s="262">
        <f>'model (2)'!D610</f>
        <v>1</v>
      </c>
      <c r="E610" s="262">
        <f>'model (2)'!E610</f>
        <v>2</v>
      </c>
      <c r="F610" s="262">
        <f>'model (2)'!F610</f>
        <v>0</v>
      </c>
      <c r="G610" s="262">
        <f>'model (2)'!G610</f>
        <v>0</v>
      </c>
      <c r="H610" s="262">
        <f>'model (2)'!H610</f>
        <v>2</v>
      </c>
      <c r="I610" s="262">
        <f>'model (2)'!I610</f>
        <v>1</v>
      </c>
      <c r="J610" s="262">
        <f>'model (2)'!J610</f>
        <v>0</v>
      </c>
      <c r="K610" s="262">
        <f>'model (2)'!K610</f>
        <v>0</v>
      </c>
      <c r="L610" s="262">
        <f>'model (2)'!L610</f>
        <v>2</v>
      </c>
      <c r="M610" s="262">
        <f>'model (2)'!M610</f>
        <v>0</v>
      </c>
      <c r="N610" s="262">
        <f>'model (2)'!N610</f>
        <v>5</v>
      </c>
      <c r="O610" s="262">
        <f>'model (2)'!O610</f>
        <v>3</v>
      </c>
      <c r="P610" s="262">
        <f>'model (2)'!P610</f>
        <v>2</v>
      </c>
      <c r="Q610" s="262">
        <f>'model (2)'!Q610</f>
        <v>6</v>
      </c>
      <c r="R610" s="262">
        <f>'model (2)'!R610</f>
        <v>10</v>
      </c>
      <c r="S610" s="262">
        <f>'model (2)'!S610</f>
        <v>0</v>
      </c>
      <c r="T610" s="263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253"/>
    </row>
    <row r="611" spans="1:41" s="216" customFormat="1" ht="15.6">
      <c r="A611">
        <f t="shared" si="156"/>
        <v>51</v>
      </c>
      <c r="B611" s="191" t="str">
        <f>C611&amp;":"&amp;COUNTIF($C$6:C611,C611)</f>
        <v>51:9</v>
      </c>
      <c r="C611" s="148">
        <f t="shared" si="157"/>
        <v>51</v>
      </c>
      <c r="D611" s="262">
        <f>'model (2)'!D611</f>
        <v>0</v>
      </c>
      <c r="E611" s="262">
        <f>'model (2)'!E611</f>
        <v>1</v>
      </c>
      <c r="F611" s="262">
        <f>'model (2)'!F611</f>
        <v>1</v>
      </c>
      <c r="G611" s="262">
        <f>'model (2)'!G611</f>
        <v>2</v>
      </c>
      <c r="H611" s="262">
        <f>'model (2)'!H611</f>
        <v>2</v>
      </c>
      <c r="I611" s="262">
        <f>'model (2)'!I611</f>
        <v>1</v>
      </c>
      <c r="J611" s="262">
        <f>'model (2)'!J611</f>
        <v>2</v>
      </c>
      <c r="K611" s="262">
        <f>'model (2)'!K611</f>
        <v>2</v>
      </c>
      <c r="L611" s="262">
        <f>'model (2)'!L611</f>
        <v>0</v>
      </c>
      <c r="M611" s="262">
        <f>'model (2)'!M611</f>
        <v>1</v>
      </c>
      <c r="N611" s="262">
        <f>'model (2)'!N611</f>
        <v>5</v>
      </c>
      <c r="O611" s="262">
        <f>'model (2)'!O611</f>
        <v>10</v>
      </c>
      <c r="P611" s="262">
        <f>'model (2)'!P611</f>
        <v>2</v>
      </c>
      <c r="Q611" s="262">
        <f>'model (2)'!Q611</f>
        <v>11</v>
      </c>
      <c r="R611" s="262">
        <f>'model (2)'!R611</f>
        <v>10</v>
      </c>
      <c r="S611" s="262">
        <f>'model (2)'!S611</f>
        <v>1</v>
      </c>
      <c r="T611" s="263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253"/>
    </row>
    <row r="612" spans="1:41" s="216" customFormat="1" ht="15.6">
      <c r="A612">
        <f t="shared" si="156"/>
        <v>96</v>
      </c>
      <c r="B612" s="191" t="str">
        <f>C612&amp;":"&amp;COUNTIF($C$6:C612,C612)</f>
        <v>96:1</v>
      </c>
      <c r="C612" s="148">
        <f t="shared" si="157"/>
        <v>96</v>
      </c>
      <c r="D612" s="262">
        <f>'model (2)'!D612</f>
        <v>2</v>
      </c>
      <c r="E612" s="262">
        <f>'model (2)'!E612</f>
        <v>2</v>
      </c>
      <c r="F612" s="262">
        <f>'model (2)'!F612</f>
        <v>2</v>
      </c>
      <c r="G612" s="262">
        <f>'model (2)'!G612</f>
        <v>2</v>
      </c>
      <c r="H612" s="262">
        <f>'model (2)'!H612</f>
        <v>2</v>
      </c>
      <c r="I612" s="262">
        <f>'model (2)'!I612</f>
        <v>2</v>
      </c>
      <c r="J612" s="262">
        <f>'model (2)'!J612</f>
        <v>2</v>
      </c>
      <c r="K612" s="262">
        <f>'model (2)'!K612</f>
        <v>2</v>
      </c>
      <c r="L612" s="262">
        <f>'model (2)'!L612</f>
        <v>2</v>
      </c>
      <c r="M612" s="262">
        <f>'model (2)'!M612</f>
        <v>2</v>
      </c>
      <c r="N612" s="262">
        <f>'model (2)'!N612</f>
        <v>9</v>
      </c>
      <c r="O612" s="262">
        <f>'model (2)'!O612</f>
        <v>13</v>
      </c>
      <c r="P612" s="262">
        <f>'model (2)'!P612</f>
        <v>14</v>
      </c>
      <c r="Q612" s="262">
        <f>'model (2)'!Q612</f>
        <v>14</v>
      </c>
      <c r="R612" s="262">
        <f>'model (2)'!R612</f>
        <v>13</v>
      </c>
      <c r="S612" s="262">
        <f>'model (2)'!S612</f>
        <v>13</v>
      </c>
      <c r="T612" s="263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253"/>
    </row>
    <row r="613" spans="1:41" s="216" customFormat="1" ht="15.6">
      <c r="A613">
        <f t="shared" si="156"/>
        <v>89</v>
      </c>
      <c r="B613" s="191" t="str">
        <f>C613&amp;":"&amp;COUNTIF($C$6:C613,C613)</f>
        <v>89:6</v>
      </c>
      <c r="C613" s="148">
        <f t="shared" si="157"/>
        <v>89</v>
      </c>
      <c r="D613" s="262">
        <f>'model (2)'!D613</f>
        <v>2</v>
      </c>
      <c r="E613" s="262">
        <f>'model (2)'!E613</f>
        <v>0</v>
      </c>
      <c r="F613" s="262">
        <f>'model (2)'!F613</f>
        <v>2</v>
      </c>
      <c r="G613" s="262">
        <f>'model (2)'!G613</f>
        <v>1</v>
      </c>
      <c r="H613" s="262">
        <f>'model (2)'!H613</f>
        <v>2</v>
      </c>
      <c r="I613" s="262">
        <f>'model (2)'!I613</f>
        <v>0</v>
      </c>
      <c r="J613" s="262">
        <f>'model (2)'!J613</f>
        <v>2</v>
      </c>
      <c r="K613" s="262">
        <f>'model (2)'!K613</f>
        <v>2</v>
      </c>
      <c r="L613" s="262">
        <f>'model (2)'!L613</f>
        <v>2</v>
      </c>
      <c r="M613" s="262">
        <f>'model (2)'!M613</f>
        <v>2</v>
      </c>
      <c r="N613" s="262">
        <f>'model (2)'!N613</f>
        <v>9</v>
      </c>
      <c r="O613" s="262">
        <f>'model (2)'!O613</f>
        <v>13</v>
      </c>
      <c r="P613" s="262">
        <f>'model (2)'!P613</f>
        <v>13</v>
      </c>
      <c r="Q613" s="262">
        <f>'model (2)'!Q613</f>
        <v>13</v>
      </c>
      <c r="R613" s="262">
        <f>'model (2)'!R613</f>
        <v>13</v>
      </c>
      <c r="S613" s="262">
        <f>'model (2)'!S613</f>
        <v>13</v>
      </c>
      <c r="T613" s="26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253"/>
    </row>
    <row r="614" spans="1:41" s="216" customFormat="1" ht="15.6">
      <c r="A614">
        <f t="shared" si="156"/>
        <v>94</v>
      </c>
      <c r="B614" s="191" t="str">
        <f>C614&amp;":"&amp;COUNTIF($C$6:C614,C614)</f>
        <v>94:2</v>
      </c>
      <c r="C614" s="148">
        <f t="shared" si="157"/>
        <v>94</v>
      </c>
      <c r="D614" s="262">
        <f>'model (2)'!D614</f>
        <v>0</v>
      </c>
      <c r="E614" s="262">
        <f>'model (2)'!E614</f>
        <v>2</v>
      </c>
      <c r="F614" s="262">
        <f>'model (2)'!F614</f>
        <v>2</v>
      </c>
      <c r="G614" s="262">
        <f>'model (2)'!G614</f>
        <v>2</v>
      </c>
      <c r="H614" s="262">
        <f>'model (2)'!H614</f>
        <v>2</v>
      </c>
      <c r="I614" s="262">
        <f>'model (2)'!I614</f>
        <v>0</v>
      </c>
      <c r="J614" s="262">
        <f>'model (2)'!J614</f>
        <v>2</v>
      </c>
      <c r="K614" s="262">
        <f>'model (2)'!K614</f>
        <v>2</v>
      </c>
      <c r="L614" s="262">
        <f>'model (2)'!L614</f>
        <v>2</v>
      </c>
      <c r="M614" s="262">
        <f>'model (2)'!M614</f>
        <v>2</v>
      </c>
      <c r="N614" s="262">
        <f>'model (2)'!N614</f>
        <v>10</v>
      </c>
      <c r="O614" s="262">
        <f>'model (2)'!O614</f>
        <v>13</v>
      </c>
      <c r="P614" s="262">
        <f>'model (2)'!P614</f>
        <v>14</v>
      </c>
      <c r="Q614" s="262">
        <f>'model (2)'!Q614</f>
        <v>14</v>
      </c>
      <c r="R614" s="262">
        <f>'model (2)'!R614</f>
        <v>13</v>
      </c>
      <c r="S614" s="262">
        <f>'model (2)'!S614</f>
        <v>14</v>
      </c>
      <c r="T614" s="263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253"/>
    </row>
    <row r="615" spans="1:41" s="216" customFormat="1" ht="15.6">
      <c r="A615">
        <f t="shared" si="156"/>
        <v>38</v>
      </c>
      <c r="B615" s="191" t="str">
        <f>C615&amp;":"&amp;COUNTIF($C$6:C615,C615)</f>
        <v>38:4</v>
      </c>
      <c r="C615" s="148">
        <f t="shared" si="157"/>
        <v>38</v>
      </c>
      <c r="D615" s="262">
        <f>'model (2)'!D615</f>
        <v>2</v>
      </c>
      <c r="E615" s="262">
        <f>'model (2)'!E615</f>
        <v>0</v>
      </c>
      <c r="F615" s="262">
        <f>'model (2)'!F615</f>
        <v>2</v>
      </c>
      <c r="G615" s="262">
        <f>'model (2)'!G615</f>
        <v>0</v>
      </c>
      <c r="H615" s="262">
        <f>'model (2)'!H615</f>
        <v>0</v>
      </c>
      <c r="I615" s="262">
        <f>'model (2)'!I615</f>
        <v>2</v>
      </c>
      <c r="J615" s="262">
        <f>'model (2)'!J615</f>
        <v>0</v>
      </c>
      <c r="K615" s="262">
        <f>'model (2)'!K615</f>
        <v>2</v>
      </c>
      <c r="L615" s="262">
        <f>'model (2)'!L615</f>
        <v>1</v>
      </c>
      <c r="M615" s="262">
        <f>'model (2)'!M615</f>
        <v>2</v>
      </c>
      <c r="N615" s="262">
        <f>'model (2)'!N615</f>
        <v>8</v>
      </c>
      <c r="O615" s="262">
        <f>'model (2)'!O615</f>
        <v>0</v>
      </c>
      <c r="P615" s="262">
        <f>'model (2)'!P615</f>
        <v>3</v>
      </c>
      <c r="Q615" s="262">
        <f>'model (2)'!Q615</f>
        <v>7</v>
      </c>
      <c r="R615" s="262">
        <f>'model (2)'!R615</f>
        <v>7</v>
      </c>
      <c r="S615" s="262">
        <f>'model (2)'!S615</f>
        <v>2</v>
      </c>
      <c r="T615" s="263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253"/>
    </row>
    <row r="616" spans="1:41" s="216" customFormat="1" ht="15.6">
      <c r="A616">
        <f t="shared" si="156"/>
        <v>58</v>
      </c>
      <c r="B616" s="191" t="str">
        <f>C616&amp;":"&amp;COUNTIF($C$6:C616,C616)</f>
        <v>58:10</v>
      </c>
      <c r="C616" s="148">
        <f t="shared" si="157"/>
        <v>58</v>
      </c>
      <c r="D616" s="262">
        <f>'model (2)'!D616</f>
        <v>1</v>
      </c>
      <c r="E616" s="262">
        <f>'model (2)'!E616</f>
        <v>2</v>
      </c>
      <c r="F616" s="262">
        <f>'model (2)'!F616</f>
        <v>1</v>
      </c>
      <c r="G616" s="262">
        <f>'model (2)'!G616</f>
        <v>0</v>
      </c>
      <c r="H616" s="262">
        <f>'model (2)'!H616</f>
        <v>1</v>
      </c>
      <c r="I616" s="262">
        <f>'model (2)'!I616</f>
        <v>1</v>
      </c>
      <c r="J616" s="262">
        <f>'model (2)'!J616</f>
        <v>0</v>
      </c>
      <c r="K616" s="262">
        <f>'model (2)'!K616</f>
        <v>0</v>
      </c>
      <c r="L616" s="262">
        <f>'model (2)'!L616</f>
        <v>2</v>
      </c>
      <c r="M616" s="262">
        <f>'model (2)'!M616</f>
        <v>1</v>
      </c>
      <c r="N616" s="262">
        <f>'model (2)'!N616</f>
        <v>10</v>
      </c>
      <c r="O616" s="262">
        <f>'model (2)'!O616</f>
        <v>11</v>
      </c>
      <c r="P616" s="262">
        <f>'model (2)'!P616</f>
        <v>6</v>
      </c>
      <c r="Q616" s="262">
        <f>'model (2)'!Q616</f>
        <v>7</v>
      </c>
      <c r="R616" s="262">
        <f>'model (2)'!R616</f>
        <v>6</v>
      </c>
      <c r="S616" s="262">
        <f>'model (2)'!S616</f>
        <v>9</v>
      </c>
      <c r="T616" s="263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253"/>
    </row>
    <row r="617" spans="1:41" s="216" customFormat="1" ht="15.6">
      <c r="A617">
        <f t="shared" si="156"/>
        <v>98</v>
      </c>
      <c r="B617" s="191" t="str">
        <f>C617&amp;":"&amp;COUNTIF($C$6:C617,C617)</f>
        <v>98:1</v>
      </c>
      <c r="C617" s="148">
        <f t="shared" si="157"/>
        <v>98</v>
      </c>
      <c r="D617" s="262">
        <f>'model (2)'!D617</f>
        <v>2</v>
      </c>
      <c r="E617" s="262">
        <f>'model (2)'!E617</f>
        <v>2</v>
      </c>
      <c r="F617" s="262">
        <f>'model (2)'!F617</f>
        <v>2</v>
      </c>
      <c r="G617" s="262">
        <f>'model (2)'!G617</f>
        <v>2</v>
      </c>
      <c r="H617" s="262">
        <f>'model (2)'!H617</f>
        <v>2</v>
      </c>
      <c r="I617" s="262">
        <f>'model (2)'!I617</f>
        <v>2</v>
      </c>
      <c r="J617" s="262">
        <f>'model (2)'!J617</f>
        <v>2</v>
      </c>
      <c r="K617" s="262">
        <f>'model (2)'!K617</f>
        <v>2</v>
      </c>
      <c r="L617" s="262">
        <f>'model (2)'!L617</f>
        <v>2</v>
      </c>
      <c r="M617" s="262">
        <f>'model (2)'!M617</f>
        <v>2</v>
      </c>
      <c r="N617" s="262">
        <f>'model (2)'!N617</f>
        <v>10</v>
      </c>
      <c r="O617" s="262">
        <f>'model (2)'!O617</f>
        <v>14</v>
      </c>
      <c r="P617" s="262">
        <f>'model (2)'!P617</f>
        <v>13</v>
      </c>
      <c r="Q617" s="262">
        <f>'model (2)'!Q617</f>
        <v>14</v>
      </c>
      <c r="R617" s="262">
        <f>'model (2)'!R617</f>
        <v>14</v>
      </c>
      <c r="S617" s="262">
        <f>'model (2)'!S617</f>
        <v>13</v>
      </c>
      <c r="T617" s="263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253"/>
    </row>
    <row r="618" spans="1:41" s="216" customFormat="1" ht="15.6">
      <c r="A618">
        <f t="shared" si="156"/>
        <v>91</v>
      </c>
      <c r="B618" s="191" t="str">
        <f>C618&amp;":"&amp;COUNTIF($C$6:C618,C618)</f>
        <v>91:2</v>
      </c>
      <c r="C618" s="148">
        <f t="shared" si="157"/>
        <v>91</v>
      </c>
      <c r="D618" s="262">
        <f>'model (2)'!D618</f>
        <v>0</v>
      </c>
      <c r="E618" s="262">
        <f>'model (2)'!E618</f>
        <v>0</v>
      </c>
      <c r="F618" s="262">
        <f>'model (2)'!F618</f>
        <v>2</v>
      </c>
      <c r="G618" s="262">
        <f>'model (2)'!G618</f>
        <v>0</v>
      </c>
      <c r="H618" s="262">
        <f>'model (2)'!H618</f>
        <v>2</v>
      </c>
      <c r="I618" s="262">
        <f>'model (2)'!I618</f>
        <v>1</v>
      </c>
      <c r="J618" s="262">
        <f>'model (2)'!J618</f>
        <v>2</v>
      </c>
      <c r="K618" s="262">
        <f>'model (2)'!K618</f>
        <v>2</v>
      </c>
      <c r="L618" s="262">
        <f>'model (2)'!L618</f>
        <v>2</v>
      </c>
      <c r="M618" s="262">
        <f>'model (2)'!M618</f>
        <v>2</v>
      </c>
      <c r="N618" s="262">
        <f>'model (2)'!N618</f>
        <v>10</v>
      </c>
      <c r="O618" s="262">
        <f>'model (2)'!O618</f>
        <v>14</v>
      </c>
      <c r="P618" s="262">
        <f>'model (2)'!P618</f>
        <v>13</v>
      </c>
      <c r="Q618" s="262">
        <f>'model (2)'!Q618</f>
        <v>13</v>
      </c>
      <c r="R618" s="262">
        <f>'model (2)'!R618</f>
        <v>14</v>
      </c>
      <c r="S618" s="262">
        <f>'model (2)'!S618</f>
        <v>14</v>
      </c>
      <c r="T618" s="263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253"/>
    </row>
    <row r="619" spans="1:41" s="216" customFormat="1" ht="15.6">
      <c r="A619">
        <f t="shared" si="156"/>
        <v>91</v>
      </c>
      <c r="B619" s="191" t="str">
        <f>C619&amp;":"&amp;COUNTIF($C$6:C619,C619)</f>
        <v>91:3</v>
      </c>
      <c r="C619" s="148">
        <f t="shared" si="157"/>
        <v>91</v>
      </c>
      <c r="D619" s="262">
        <f>'model (2)'!D619</f>
        <v>1</v>
      </c>
      <c r="E619" s="262">
        <f>'model (2)'!E619</f>
        <v>0</v>
      </c>
      <c r="F619" s="262">
        <f>'model (2)'!F619</f>
        <v>2</v>
      </c>
      <c r="G619" s="262">
        <f>'model (2)'!G619</f>
        <v>1</v>
      </c>
      <c r="H619" s="262">
        <f>'model (2)'!H619</f>
        <v>1</v>
      </c>
      <c r="I619" s="262">
        <f>'model (2)'!I619</f>
        <v>2</v>
      </c>
      <c r="J619" s="262">
        <f>'model (2)'!J619</f>
        <v>2</v>
      </c>
      <c r="K619" s="262">
        <f>'model (2)'!K619</f>
        <v>2</v>
      </c>
      <c r="L619" s="262">
        <f>'model (2)'!L619</f>
        <v>2</v>
      </c>
      <c r="M619" s="262">
        <f>'model (2)'!M619</f>
        <v>2</v>
      </c>
      <c r="N619" s="262">
        <f>'model (2)'!N619</f>
        <v>9</v>
      </c>
      <c r="O619" s="262">
        <f>'model (2)'!O619</f>
        <v>14</v>
      </c>
      <c r="P619" s="262">
        <f>'model (2)'!P619</f>
        <v>13</v>
      </c>
      <c r="Q619" s="262">
        <f>'model (2)'!Q619</f>
        <v>13</v>
      </c>
      <c r="R619" s="262">
        <f>'model (2)'!R619</f>
        <v>13</v>
      </c>
      <c r="S619" s="262">
        <f>'model (2)'!S619</f>
        <v>14</v>
      </c>
      <c r="T619" s="263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253"/>
    </row>
    <row r="620" spans="1:41" s="216" customFormat="1" ht="15.6">
      <c r="A620">
        <f t="shared" si="156"/>
        <v>41</v>
      </c>
      <c r="B620" s="191" t="str">
        <f>C620&amp;":"&amp;COUNTIF($C$6:C620,C620)</f>
        <v>41:4</v>
      </c>
      <c r="C620" s="148">
        <f t="shared" si="157"/>
        <v>41</v>
      </c>
      <c r="D620" s="262">
        <f>'model (2)'!D620</f>
        <v>0</v>
      </c>
      <c r="E620" s="262">
        <f>'model (2)'!E620</f>
        <v>0</v>
      </c>
      <c r="F620" s="262">
        <f>'model (2)'!F620</f>
        <v>0</v>
      </c>
      <c r="G620" s="262">
        <f>'model (2)'!G620</f>
        <v>1</v>
      </c>
      <c r="H620" s="262">
        <f>'model (2)'!H620</f>
        <v>1</v>
      </c>
      <c r="I620" s="262">
        <f>'model (2)'!I620</f>
        <v>0</v>
      </c>
      <c r="J620" s="262">
        <f>'model (2)'!J620</f>
        <v>2</v>
      </c>
      <c r="K620" s="262">
        <f>'model (2)'!K620</f>
        <v>0</v>
      </c>
      <c r="L620" s="262">
        <f>'model (2)'!L620</f>
        <v>2</v>
      </c>
      <c r="M620" s="262">
        <f>'model (2)'!M620</f>
        <v>2</v>
      </c>
      <c r="N620" s="262">
        <f>'model (2)'!N620</f>
        <v>4</v>
      </c>
      <c r="O620" s="262">
        <f>'model (2)'!O620</f>
        <v>4</v>
      </c>
      <c r="P620" s="262">
        <f>'model (2)'!P620</f>
        <v>5</v>
      </c>
      <c r="Q620" s="262">
        <f>'model (2)'!Q620</f>
        <v>10</v>
      </c>
      <c r="R620" s="262">
        <f>'model (2)'!R620</f>
        <v>3</v>
      </c>
      <c r="S620" s="262">
        <f>'model (2)'!S620</f>
        <v>7</v>
      </c>
      <c r="T620" s="263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253"/>
    </row>
    <row r="621" spans="1:41" s="216" customFormat="1" ht="15.6">
      <c r="A621">
        <f t="shared" si="156"/>
        <v>61</v>
      </c>
      <c r="B621" s="191" t="str">
        <f>C621&amp;":"&amp;COUNTIF($C$6:C621,C621)</f>
        <v>61:17</v>
      </c>
      <c r="C621" s="148">
        <f t="shared" si="157"/>
        <v>61</v>
      </c>
      <c r="D621" s="262">
        <f>'model (2)'!D621</f>
        <v>2</v>
      </c>
      <c r="E621" s="262">
        <f>'model (2)'!E621</f>
        <v>0</v>
      </c>
      <c r="F621" s="262">
        <f>'model (2)'!F621</f>
        <v>0</v>
      </c>
      <c r="G621" s="262">
        <f>'model (2)'!G621</f>
        <v>1</v>
      </c>
      <c r="H621" s="262">
        <f>'model (2)'!H621</f>
        <v>1</v>
      </c>
      <c r="I621" s="262">
        <f>'model (2)'!I621</f>
        <v>2</v>
      </c>
      <c r="J621" s="262">
        <f>'model (2)'!J621</f>
        <v>1</v>
      </c>
      <c r="K621" s="262">
        <f>'model (2)'!K621</f>
        <v>1</v>
      </c>
      <c r="L621" s="262">
        <f>'model (2)'!L621</f>
        <v>0</v>
      </c>
      <c r="M621" s="262">
        <f>'model (2)'!M621</f>
        <v>1</v>
      </c>
      <c r="N621" s="262">
        <f>'model (2)'!N621</f>
        <v>3</v>
      </c>
      <c r="O621" s="262">
        <f>'model (2)'!O621</f>
        <v>12</v>
      </c>
      <c r="P621" s="262">
        <f>'model (2)'!P621</f>
        <v>12</v>
      </c>
      <c r="Q621" s="262">
        <f>'model (2)'!Q621</f>
        <v>11</v>
      </c>
      <c r="R621" s="262">
        <f>'model (2)'!R621</f>
        <v>6</v>
      </c>
      <c r="S621" s="262">
        <f>'model (2)'!S621</f>
        <v>8</v>
      </c>
      <c r="T621" s="263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253"/>
    </row>
    <row r="622" spans="1:41" s="216" customFormat="1" ht="15.6">
      <c r="A622">
        <f t="shared" si="156"/>
        <v>98</v>
      </c>
      <c r="B622" s="191" t="str">
        <f>C622&amp;":"&amp;COUNTIF($C$6:C622,C622)</f>
        <v>98:2</v>
      </c>
      <c r="C622" s="148">
        <f t="shared" si="157"/>
        <v>98</v>
      </c>
      <c r="D622" s="262">
        <f>'model (2)'!D622</f>
        <v>2</v>
      </c>
      <c r="E622" s="262">
        <f>'model (2)'!E622</f>
        <v>2</v>
      </c>
      <c r="F622" s="262">
        <f>'model (2)'!F622</f>
        <v>2</v>
      </c>
      <c r="G622" s="262">
        <f>'model (2)'!G622</f>
        <v>2</v>
      </c>
      <c r="H622" s="262">
        <f>'model (2)'!H622</f>
        <v>2</v>
      </c>
      <c r="I622" s="262">
        <f>'model (2)'!I622</f>
        <v>2</v>
      </c>
      <c r="J622" s="262">
        <f>'model (2)'!J622</f>
        <v>2</v>
      </c>
      <c r="K622" s="262">
        <f>'model (2)'!K622</f>
        <v>2</v>
      </c>
      <c r="L622" s="262">
        <f>'model (2)'!L622</f>
        <v>2</v>
      </c>
      <c r="M622" s="262">
        <f>'model (2)'!M622</f>
        <v>2</v>
      </c>
      <c r="N622" s="262">
        <f>'model (2)'!N622</f>
        <v>9</v>
      </c>
      <c r="O622" s="262">
        <f>'model (2)'!O622</f>
        <v>14</v>
      </c>
      <c r="P622" s="262">
        <f>'model (2)'!P622</f>
        <v>14</v>
      </c>
      <c r="Q622" s="262">
        <f>'model (2)'!Q622</f>
        <v>14</v>
      </c>
      <c r="R622" s="262">
        <f>'model (2)'!R622</f>
        <v>14</v>
      </c>
      <c r="S622" s="262">
        <f>'model (2)'!S622</f>
        <v>13</v>
      </c>
      <c r="T622" s="263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253"/>
    </row>
    <row r="623" spans="1:41" s="216" customFormat="1" ht="15.6">
      <c r="A623">
        <f t="shared" si="156"/>
        <v>91</v>
      </c>
      <c r="B623" s="191" t="str">
        <f>C623&amp;":"&amp;COUNTIF($C$6:C623,C623)</f>
        <v>91:4</v>
      </c>
      <c r="C623" s="148">
        <f t="shared" si="157"/>
        <v>91</v>
      </c>
      <c r="D623" s="262">
        <f>'model (2)'!D623</f>
        <v>1</v>
      </c>
      <c r="E623" s="262">
        <f>'model (2)'!E623</f>
        <v>0</v>
      </c>
      <c r="F623" s="262">
        <f>'model (2)'!F623</f>
        <v>2</v>
      </c>
      <c r="G623" s="262">
        <f>'model (2)'!G623</f>
        <v>2</v>
      </c>
      <c r="H623" s="262">
        <f>'model (2)'!H623</f>
        <v>2</v>
      </c>
      <c r="I623" s="262">
        <f>'model (2)'!I623</f>
        <v>0</v>
      </c>
      <c r="J623" s="262">
        <f>'model (2)'!J623</f>
        <v>2</v>
      </c>
      <c r="K623" s="262">
        <f>'model (2)'!K623</f>
        <v>2</v>
      </c>
      <c r="L623" s="262">
        <f>'model (2)'!L623</f>
        <v>2</v>
      </c>
      <c r="M623" s="262">
        <f>'model (2)'!M623</f>
        <v>2</v>
      </c>
      <c r="N623" s="262">
        <f>'model (2)'!N623</f>
        <v>9</v>
      </c>
      <c r="O623" s="262">
        <f>'model (2)'!O623</f>
        <v>13</v>
      </c>
      <c r="P623" s="262">
        <f>'model (2)'!P623</f>
        <v>14</v>
      </c>
      <c r="Q623" s="262">
        <f>'model (2)'!Q623</f>
        <v>13</v>
      </c>
      <c r="R623" s="262">
        <f>'model (2)'!R623</f>
        <v>14</v>
      </c>
      <c r="S623" s="262">
        <f>'model (2)'!S623</f>
        <v>13</v>
      </c>
      <c r="T623" s="26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253"/>
    </row>
    <row r="624" spans="1:41" s="216" customFormat="1" ht="15.6">
      <c r="A624">
        <f t="shared" si="156"/>
        <v>91</v>
      </c>
      <c r="B624" s="191" t="str">
        <f>C624&amp;":"&amp;COUNTIF($C$6:C624,C624)</f>
        <v>91:5</v>
      </c>
      <c r="C624" s="148">
        <f t="shared" si="157"/>
        <v>91</v>
      </c>
      <c r="D624" s="262">
        <f>'model (2)'!D624</f>
        <v>2</v>
      </c>
      <c r="E624" s="262">
        <f>'model (2)'!E624</f>
        <v>0</v>
      </c>
      <c r="F624" s="262">
        <f>'model (2)'!F624</f>
        <v>2</v>
      </c>
      <c r="G624" s="262">
        <f>'model (2)'!G624</f>
        <v>0</v>
      </c>
      <c r="H624" s="262">
        <f>'model (2)'!H624</f>
        <v>1</v>
      </c>
      <c r="I624" s="262">
        <f>'model (2)'!I624</f>
        <v>1</v>
      </c>
      <c r="J624" s="262">
        <f>'model (2)'!J624</f>
        <v>2</v>
      </c>
      <c r="K624" s="262">
        <f>'model (2)'!K624</f>
        <v>2</v>
      </c>
      <c r="L624" s="262">
        <f>'model (2)'!L624</f>
        <v>2</v>
      </c>
      <c r="M624" s="262">
        <f>'model (2)'!M624</f>
        <v>2</v>
      </c>
      <c r="N624" s="262">
        <f>'model (2)'!N624</f>
        <v>10</v>
      </c>
      <c r="O624" s="262">
        <f>'model (2)'!O624</f>
        <v>13</v>
      </c>
      <c r="P624" s="262">
        <f>'model (2)'!P624</f>
        <v>13</v>
      </c>
      <c r="Q624" s="262">
        <f>'model (2)'!Q624</f>
        <v>14</v>
      </c>
      <c r="R624" s="262">
        <f>'model (2)'!R624</f>
        <v>13</v>
      </c>
      <c r="S624" s="262">
        <f>'model (2)'!S624</f>
        <v>14</v>
      </c>
      <c r="T624" s="263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253"/>
    </row>
    <row r="625" spans="1:41" s="216" customFormat="1" ht="15.6">
      <c r="A625">
        <f t="shared" si="156"/>
        <v>54</v>
      </c>
      <c r="B625" s="191" t="str">
        <f>C625&amp;":"&amp;COUNTIF($C$6:C625,C625)</f>
        <v>54:8</v>
      </c>
      <c r="C625" s="148">
        <f t="shared" si="157"/>
        <v>54</v>
      </c>
      <c r="D625" s="262">
        <f>'model (2)'!D625</f>
        <v>0</v>
      </c>
      <c r="E625" s="262">
        <f>'model (2)'!E625</f>
        <v>2</v>
      </c>
      <c r="F625" s="262">
        <f>'model (2)'!F625</f>
        <v>0</v>
      </c>
      <c r="G625" s="262">
        <f>'model (2)'!G625</f>
        <v>1</v>
      </c>
      <c r="H625" s="262">
        <f>'model (2)'!H625</f>
        <v>0</v>
      </c>
      <c r="I625" s="262">
        <f>'model (2)'!I625</f>
        <v>2</v>
      </c>
      <c r="J625" s="262">
        <f>'model (2)'!J625</f>
        <v>1</v>
      </c>
      <c r="K625" s="262">
        <f>'model (2)'!K625</f>
        <v>1</v>
      </c>
      <c r="L625" s="262">
        <f>'model (2)'!L625</f>
        <v>2</v>
      </c>
      <c r="M625" s="262">
        <f>'model (2)'!M625</f>
        <v>0</v>
      </c>
      <c r="N625" s="262">
        <f>'model (2)'!N625</f>
        <v>8</v>
      </c>
      <c r="O625" s="262">
        <f>'model (2)'!O625</f>
        <v>14</v>
      </c>
      <c r="P625" s="262">
        <f>'model (2)'!P625</f>
        <v>6</v>
      </c>
      <c r="Q625" s="262">
        <f>'model (2)'!Q625</f>
        <v>5</v>
      </c>
      <c r="R625" s="262">
        <f>'model (2)'!R625</f>
        <v>3</v>
      </c>
      <c r="S625" s="262">
        <f>'model (2)'!S625</f>
        <v>9</v>
      </c>
      <c r="T625" s="263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253"/>
    </row>
    <row r="626" spans="1:41" s="216" customFormat="1" ht="15.6">
      <c r="A626">
        <f t="shared" si="156"/>
        <v>58</v>
      </c>
      <c r="B626" s="191" t="str">
        <f>C626&amp;":"&amp;COUNTIF($C$6:C626,C626)</f>
        <v>58:11</v>
      </c>
      <c r="C626" s="148">
        <f t="shared" si="157"/>
        <v>58</v>
      </c>
      <c r="D626" s="262">
        <f>'model (2)'!D626</f>
        <v>0</v>
      </c>
      <c r="E626" s="262">
        <f>'model (2)'!E626</f>
        <v>2</v>
      </c>
      <c r="F626" s="262">
        <f>'model (2)'!F626</f>
        <v>1</v>
      </c>
      <c r="G626" s="262">
        <f>'model (2)'!G626</f>
        <v>0</v>
      </c>
      <c r="H626" s="262">
        <f>'model (2)'!H626</f>
        <v>1</v>
      </c>
      <c r="I626" s="262">
        <f>'model (2)'!I626</f>
        <v>0</v>
      </c>
      <c r="J626" s="262">
        <f>'model (2)'!J626</f>
        <v>0</v>
      </c>
      <c r="K626" s="262">
        <f>'model (2)'!K626</f>
        <v>2</v>
      </c>
      <c r="L626" s="262">
        <f>'model (2)'!L626</f>
        <v>0</v>
      </c>
      <c r="M626" s="262">
        <f>'model (2)'!M626</f>
        <v>2</v>
      </c>
      <c r="N626" s="262">
        <f>'model (2)'!N626</f>
        <v>10</v>
      </c>
      <c r="O626" s="262">
        <f>'model (2)'!O626</f>
        <v>14</v>
      </c>
      <c r="P626" s="262">
        <f>'model (2)'!P626</f>
        <v>9</v>
      </c>
      <c r="Q626" s="262">
        <f>'model (2)'!Q626</f>
        <v>1</v>
      </c>
      <c r="R626" s="262">
        <f>'model (2)'!R626</f>
        <v>8</v>
      </c>
      <c r="S626" s="262">
        <f>'model (2)'!S626</f>
        <v>8</v>
      </c>
      <c r="T626" s="263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253"/>
    </row>
    <row r="627" spans="1:41" s="216" customFormat="1" ht="15.6">
      <c r="A627">
        <f t="shared" si="156"/>
        <v>99</v>
      </c>
      <c r="B627" s="191" t="str">
        <f>C627&amp;":"&amp;COUNTIF($C$6:C627,C627)</f>
        <v>99:1</v>
      </c>
      <c r="C627" s="148">
        <f t="shared" si="157"/>
        <v>99</v>
      </c>
      <c r="D627" s="262">
        <f>'model (2)'!D627</f>
        <v>2</v>
      </c>
      <c r="E627" s="262">
        <f>'model (2)'!E627</f>
        <v>2</v>
      </c>
      <c r="F627" s="262">
        <f>'model (2)'!F627</f>
        <v>2</v>
      </c>
      <c r="G627" s="262">
        <f>'model (2)'!G627</f>
        <v>2</v>
      </c>
      <c r="H627" s="262">
        <f>'model (2)'!H627</f>
        <v>2</v>
      </c>
      <c r="I627" s="262">
        <f>'model (2)'!I627</f>
        <v>2</v>
      </c>
      <c r="J627" s="262">
        <f>'model (2)'!J627</f>
        <v>2</v>
      </c>
      <c r="K627" s="262">
        <f>'model (2)'!K627</f>
        <v>2</v>
      </c>
      <c r="L627" s="262">
        <f>'model (2)'!L627</f>
        <v>2</v>
      </c>
      <c r="M627" s="262">
        <f>'model (2)'!M627</f>
        <v>2</v>
      </c>
      <c r="N627" s="262">
        <f>'model (2)'!N627</f>
        <v>10</v>
      </c>
      <c r="O627" s="262">
        <f>'model (2)'!O627</f>
        <v>14</v>
      </c>
      <c r="P627" s="262">
        <f>'model (2)'!P627</f>
        <v>13</v>
      </c>
      <c r="Q627" s="262">
        <f>'model (2)'!Q627</f>
        <v>14</v>
      </c>
      <c r="R627" s="262">
        <f>'model (2)'!R627</f>
        <v>14</v>
      </c>
      <c r="S627" s="262">
        <f>'model (2)'!S627</f>
        <v>14</v>
      </c>
      <c r="T627" s="263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253"/>
    </row>
    <row r="628" spans="1:41" s="216" customFormat="1" ht="15.6">
      <c r="A628">
        <f t="shared" si="156"/>
        <v>92</v>
      </c>
      <c r="B628" s="191" t="str">
        <f>C628&amp;":"&amp;COUNTIF($C$6:C628,C628)</f>
        <v>92:4</v>
      </c>
      <c r="C628" s="148">
        <f t="shared" si="157"/>
        <v>92</v>
      </c>
      <c r="D628" s="262">
        <f>'model (2)'!D628</f>
        <v>2</v>
      </c>
      <c r="E628" s="262">
        <f>'model (2)'!E628</f>
        <v>1</v>
      </c>
      <c r="F628" s="262">
        <f>'model (2)'!F628</f>
        <v>2</v>
      </c>
      <c r="G628" s="262">
        <f>'model (2)'!G628</f>
        <v>0</v>
      </c>
      <c r="H628" s="262">
        <f>'model (2)'!H628</f>
        <v>0</v>
      </c>
      <c r="I628" s="262">
        <f>'model (2)'!I628</f>
        <v>0</v>
      </c>
      <c r="J628" s="262">
        <f>'model (2)'!J628</f>
        <v>2</v>
      </c>
      <c r="K628" s="262">
        <f>'model (2)'!K628</f>
        <v>2</v>
      </c>
      <c r="L628" s="262">
        <f>'model (2)'!L628</f>
        <v>2</v>
      </c>
      <c r="M628" s="262">
        <f>'model (2)'!M628</f>
        <v>2</v>
      </c>
      <c r="N628" s="262">
        <f>'model (2)'!N628</f>
        <v>9</v>
      </c>
      <c r="O628" s="262">
        <f>'model (2)'!O628</f>
        <v>14</v>
      </c>
      <c r="P628" s="262">
        <f>'model (2)'!P628</f>
        <v>14</v>
      </c>
      <c r="Q628" s="262">
        <f>'model (2)'!Q628</f>
        <v>14</v>
      </c>
      <c r="R628" s="262">
        <f>'model (2)'!R628</f>
        <v>14</v>
      </c>
      <c r="S628" s="262">
        <f>'model (2)'!S628</f>
        <v>14</v>
      </c>
      <c r="T628" s="263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253"/>
    </row>
    <row r="629" spans="1:41" s="216" customFormat="1" ht="15.6">
      <c r="A629">
        <f t="shared" si="156"/>
        <v>92</v>
      </c>
      <c r="B629" s="191" t="str">
        <f>C629&amp;":"&amp;COUNTIF($C$6:C629,C629)</f>
        <v>92:5</v>
      </c>
      <c r="C629" s="148">
        <f t="shared" si="157"/>
        <v>92</v>
      </c>
      <c r="D629" s="262">
        <f>'model (2)'!D629</f>
        <v>2</v>
      </c>
      <c r="E629" s="262">
        <f>'model (2)'!E629</f>
        <v>0</v>
      </c>
      <c r="F629" s="262">
        <f>'model (2)'!F629</f>
        <v>2</v>
      </c>
      <c r="G629" s="262">
        <f>'model (2)'!G629</f>
        <v>2</v>
      </c>
      <c r="H629" s="262">
        <f>'model (2)'!H629</f>
        <v>1</v>
      </c>
      <c r="I629" s="262">
        <f>'model (2)'!I629</f>
        <v>0</v>
      </c>
      <c r="J629" s="262">
        <f>'model (2)'!J629</f>
        <v>2</v>
      </c>
      <c r="K629" s="262">
        <f>'model (2)'!K629</f>
        <v>2</v>
      </c>
      <c r="L629" s="262">
        <f>'model (2)'!L629</f>
        <v>2</v>
      </c>
      <c r="M629" s="262">
        <f>'model (2)'!M629</f>
        <v>2</v>
      </c>
      <c r="N629" s="262">
        <f>'model (2)'!N629</f>
        <v>10</v>
      </c>
      <c r="O629" s="262">
        <f>'model (2)'!O629</f>
        <v>14</v>
      </c>
      <c r="P629" s="262">
        <f>'model (2)'!P629</f>
        <v>14</v>
      </c>
      <c r="Q629" s="262">
        <f>'model (2)'!Q629</f>
        <v>13</v>
      </c>
      <c r="R629" s="262">
        <f>'model (2)'!R629</f>
        <v>13</v>
      </c>
      <c r="S629" s="262">
        <f>'model (2)'!S629</f>
        <v>13</v>
      </c>
      <c r="T629" s="263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253"/>
    </row>
    <row r="630" spans="1:41" s="216" customFormat="1" ht="15.6">
      <c r="A630">
        <f t="shared" si="156"/>
        <v>72</v>
      </c>
      <c r="B630" s="191" t="str">
        <f>C630&amp;":"&amp;COUNTIF($C$6:C630,C630)</f>
        <v>72:22</v>
      </c>
      <c r="C630" s="148">
        <f t="shared" si="157"/>
        <v>72</v>
      </c>
      <c r="D630" s="262">
        <f>'model (2)'!D630</f>
        <v>1</v>
      </c>
      <c r="E630" s="262">
        <f>'model (2)'!E630</f>
        <v>0</v>
      </c>
      <c r="F630" s="262">
        <f>'model (2)'!F630</f>
        <v>0</v>
      </c>
      <c r="G630" s="262">
        <f>'model (2)'!G630</f>
        <v>0</v>
      </c>
      <c r="H630" s="262">
        <f>'model (2)'!H630</f>
        <v>2</v>
      </c>
      <c r="I630" s="262">
        <f>'model (2)'!I630</f>
        <v>1</v>
      </c>
      <c r="J630" s="262">
        <f>'model (2)'!J630</f>
        <v>1</v>
      </c>
      <c r="K630" s="262">
        <f>'model (2)'!K630</f>
        <v>0</v>
      </c>
      <c r="L630" s="262">
        <f>'model (2)'!L630</f>
        <v>1</v>
      </c>
      <c r="M630" s="262">
        <f>'model (2)'!M630</f>
        <v>2</v>
      </c>
      <c r="N630" s="262">
        <f>'model (2)'!N630</f>
        <v>9</v>
      </c>
      <c r="O630" s="262">
        <f>'model (2)'!O630</f>
        <v>13</v>
      </c>
      <c r="P630" s="262">
        <f>'model (2)'!P630</f>
        <v>12</v>
      </c>
      <c r="Q630" s="262">
        <f>'model (2)'!Q630</f>
        <v>11</v>
      </c>
      <c r="R630" s="262">
        <f>'model (2)'!R630</f>
        <v>13</v>
      </c>
      <c r="S630" s="262">
        <f>'model (2)'!S630</f>
        <v>6</v>
      </c>
      <c r="T630" s="263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253"/>
    </row>
    <row r="631" spans="1:41" s="216" customFormat="1" ht="15.6">
      <c r="A631">
        <f t="shared" si="156"/>
        <v>47</v>
      </c>
      <c r="B631" s="191" t="str">
        <f>C631&amp;":"&amp;COUNTIF($C$6:C631,C631)</f>
        <v>47:11</v>
      </c>
      <c r="C631" s="148">
        <f t="shared" si="157"/>
        <v>47</v>
      </c>
      <c r="D631" s="262">
        <f>'model (2)'!D631</f>
        <v>2</v>
      </c>
      <c r="E631" s="262">
        <f>'model (2)'!E631</f>
        <v>0</v>
      </c>
      <c r="F631" s="262">
        <f>'model (2)'!F631</f>
        <v>2</v>
      </c>
      <c r="G631" s="262">
        <f>'model (2)'!G631</f>
        <v>1</v>
      </c>
      <c r="H631" s="262">
        <f>'model (2)'!H631</f>
        <v>2</v>
      </c>
      <c r="I631" s="262">
        <f>'model (2)'!I631</f>
        <v>2</v>
      </c>
      <c r="J631" s="262">
        <f>'model (2)'!J631</f>
        <v>0</v>
      </c>
      <c r="K631" s="262">
        <f>'model (2)'!K631</f>
        <v>2</v>
      </c>
      <c r="L631" s="262">
        <f>'model (2)'!L631</f>
        <v>1</v>
      </c>
      <c r="M631" s="262">
        <f>'model (2)'!M631</f>
        <v>2</v>
      </c>
      <c r="N631" s="262">
        <f>'model (2)'!N631</f>
        <v>7</v>
      </c>
      <c r="O631" s="262">
        <f>'model (2)'!O631</f>
        <v>4</v>
      </c>
      <c r="P631" s="262">
        <f>'model (2)'!P631</f>
        <v>0</v>
      </c>
      <c r="Q631" s="262">
        <f>'model (2)'!Q631</f>
        <v>6</v>
      </c>
      <c r="R631" s="262">
        <f>'model (2)'!R631</f>
        <v>13</v>
      </c>
      <c r="S631" s="262">
        <f>'model (2)'!S631</f>
        <v>3</v>
      </c>
      <c r="T631" s="263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253"/>
    </row>
    <row r="632" spans="1:41" s="216" customFormat="1" ht="15.6">
      <c r="A632">
        <f t="shared" si="156"/>
        <v>99</v>
      </c>
      <c r="B632" s="191" t="str">
        <f>C632&amp;":"&amp;COUNTIF($C$6:C632,C632)</f>
        <v>99:2</v>
      </c>
      <c r="C632" s="148">
        <f t="shared" si="157"/>
        <v>99</v>
      </c>
      <c r="D632" s="262">
        <f>'model (2)'!D632</f>
        <v>2</v>
      </c>
      <c r="E632" s="262">
        <f>'model (2)'!E632</f>
        <v>2</v>
      </c>
      <c r="F632" s="262">
        <f>'model (2)'!F632</f>
        <v>2</v>
      </c>
      <c r="G632" s="262">
        <f>'model (2)'!G632</f>
        <v>2</v>
      </c>
      <c r="H632" s="262">
        <f>'model (2)'!H632</f>
        <v>2</v>
      </c>
      <c r="I632" s="262">
        <f>'model (2)'!I632</f>
        <v>2</v>
      </c>
      <c r="J632" s="262">
        <f>'model (2)'!J632</f>
        <v>2</v>
      </c>
      <c r="K632" s="262">
        <f>'model (2)'!K632</f>
        <v>2</v>
      </c>
      <c r="L632" s="262">
        <f>'model (2)'!L632</f>
        <v>2</v>
      </c>
      <c r="M632" s="262">
        <f>'model (2)'!M632</f>
        <v>2</v>
      </c>
      <c r="N632" s="262">
        <f>'model (2)'!N632</f>
        <v>10</v>
      </c>
      <c r="O632" s="262">
        <f>'model (2)'!O632</f>
        <v>13</v>
      </c>
      <c r="P632" s="262">
        <f>'model (2)'!P632</f>
        <v>14</v>
      </c>
      <c r="Q632" s="262">
        <f>'model (2)'!Q632</f>
        <v>14</v>
      </c>
      <c r="R632" s="262">
        <f>'model (2)'!R632</f>
        <v>14</v>
      </c>
      <c r="S632" s="262">
        <f>'model (2)'!S632</f>
        <v>14</v>
      </c>
      <c r="T632" s="263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253"/>
    </row>
    <row r="633" spans="1:41" s="216" customFormat="1" ht="15.6">
      <c r="A633">
        <f t="shared" si="156"/>
        <v>93</v>
      </c>
      <c r="B633" s="191" t="str">
        <f>C633&amp;":"&amp;COUNTIF($C$6:C633,C633)</f>
        <v>93:3</v>
      </c>
      <c r="C633" s="148">
        <f t="shared" si="157"/>
        <v>93</v>
      </c>
      <c r="D633" s="262">
        <f>'model (2)'!D633</f>
        <v>0</v>
      </c>
      <c r="E633" s="262">
        <f>'model (2)'!E633</f>
        <v>2</v>
      </c>
      <c r="F633" s="262">
        <f>'model (2)'!F633</f>
        <v>2</v>
      </c>
      <c r="G633" s="262">
        <f>'model (2)'!G633</f>
        <v>0</v>
      </c>
      <c r="H633" s="262">
        <f>'model (2)'!H633</f>
        <v>0</v>
      </c>
      <c r="I633" s="262">
        <f>'model (2)'!I633</f>
        <v>2</v>
      </c>
      <c r="J633" s="262">
        <f>'model (2)'!J633</f>
        <v>2</v>
      </c>
      <c r="K633" s="262">
        <f>'model (2)'!K633</f>
        <v>2</v>
      </c>
      <c r="L633" s="262">
        <f>'model (2)'!L633</f>
        <v>2</v>
      </c>
      <c r="M633" s="262">
        <f>'model (2)'!M633</f>
        <v>2</v>
      </c>
      <c r="N633" s="262">
        <f>'model (2)'!N633</f>
        <v>10</v>
      </c>
      <c r="O633" s="262">
        <f>'model (2)'!O633</f>
        <v>13</v>
      </c>
      <c r="P633" s="262">
        <f>'model (2)'!P633</f>
        <v>14</v>
      </c>
      <c r="Q633" s="262">
        <f>'model (2)'!Q633</f>
        <v>14</v>
      </c>
      <c r="R633" s="262">
        <f>'model (2)'!R633</f>
        <v>14</v>
      </c>
      <c r="S633" s="262">
        <f>'model (2)'!S633</f>
        <v>14</v>
      </c>
      <c r="T633" s="26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253"/>
    </row>
    <row r="634" spans="1:41" s="216" customFormat="1" ht="15.6">
      <c r="A634">
        <f t="shared" si="156"/>
        <v>91</v>
      </c>
      <c r="B634" s="191" t="str">
        <f>C634&amp;":"&amp;COUNTIF($C$6:C634,C634)</f>
        <v>91:6</v>
      </c>
      <c r="C634" s="148">
        <f t="shared" si="157"/>
        <v>91</v>
      </c>
      <c r="D634" s="262">
        <f>'model (2)'!D634</f>
        <v>1</v>
      </c>
      <c r="E634" s="262">
        <f>'model (2)'!E634</f>
        <v>0</v>
      </c>
      <c r="F634" s="262">
        <f>'model (2)'!F634</f>
        <v>2</v>
      </c>
      <c r="G634" s="262">
        <f>'model (2)'!G634</f>
        <v>2</v>
      </c>
      <c r="H634" s="262">
        <f>'model (2)'!H634</f>
        <v>0</v>
      </c>
      <c r="I634" s="262">
        <f>'model (2)'!I634</f>
        <v>0</v>
      </c>
      <c r="J634" s="262">
        <f>'model (2)'!J634</f>
        <v>2</v>
      </c>
      <c r="K634" s="262">
        <f>'model (2)'!K634</f>
        <v>2</v>
      </c>
      <c r="L634" s="262">
        <f>'model (2)'!L634</f>
        <v>2</v>
      </c>
      <c r="M634" s="262">
        <f>'model (2)'!M634</f>
        <v>2</v>
      </c>
      <c r="N634" s="262">
        <f>'model (2)'!N634</f>
        <v>10</v>
      </c>
      <c r="O634" s="262">
        <f>'model (2)'!O634</f>
        <v>14</v>
      </c>
      <c r="P634" s="262">
        <f>'model (2)'!P634</f>
        <v>13</v>
      </c>
      <c r="Q634" s="262">
        <f>'model (2)'!Q634</f>
        <v>14</v>
      </c>
      <c r="R634" s="262">
        <f>'model (2)'!R634</f>
        <v>13</v>
      </c>
      <c r="S634" s="262">
        <f>'model (2)'!S634</f>
        <v>14</v>
      </c>
      <c r="T634" s="263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253"/>
    </row>
    <row r="635" spans="1:41" s="216" customFormat="1" ht="15.6">
      <c r="A635">
        <f t="shared" si="156"/>
        <v>41</v>
      </c>
      <c r="B635" s="191" t="str">
        <f>C635&amp;":"&amp;COUNTIF($C$6:C635,C635)</f>
        <v>41:5</v>
      </c>
      <c r="C635" s="148">
        <f t="shared" si="157"/>
        <v>41</v>
      </c>
      <c r="D635" s="262">
        <f>'model (2)'!D635</f>
        <v>2</v>
      </c>
      <c r="E635" s="262">
        <f>'model (2)'!E635</f>
        <v>0</v>
      </c>
      <c r="F635" s="262">
        <f>'model (2)'!F635</f>
        <v>0</v>
      </c>
      <c r="G635" s="262">
        <f>'model (2)'!G635</f>
        <v>1</v>
      </c>
      <c r="H635" s="262">
        <f>'model (2)'!H635</f>
        <v>0</v>
      </c>
      <c r="I635" s="262">
        <f>'model (2)'!I635</f>
        <v>1</v>
      </c>
      <c r="J635" s="262">
        <f>'model (2)'!J635</f>
        <v>1</v>
      </c>
      <c r="K635" s="262">
        <f>'model (2)'!K635</f>
        <v>2</v>
      </c>
      <c r="L635" s="262">
        <f>'model (2)'!L635</f>
        <v>2</v>
      </c>
      <c r="M635" s="262">
        <f>'model (2)'!M635</f>
        <v>2</v>
      </c>
      <c r="N635" s="262">
        <f>'model (2)'!N635</f>
        <v>0</v>
      </c>
      <c r="O635" s="262">
        <f>'model (2)'!O635</f>
        <v>0</v>
      </c>
      <c r="P635" s="262">
        <f>'model (2)'!P635</f>
        <v>9</v>
      </c>
      <c r="Q635" s="262">
        <f>'model (2)'!Q635</f>
        <v>13</v>
      </c>
      <c r="R635" s="262">
        <f>'model (2)'!R635</f>
        <v>1</v>
      </c>
      <c r="S635" s="262">
        <f>'model (2)'!S635</f>
        <v>7</v>
      </c>
      <c r="T635" s="263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253"/>
    </row>
    <row r="636" spans="1:41" s="216" customFormat="1" ht="15.6">
      <c r="A636">
        <f t="shared" si="156"/>
        <v>54</v>
      </c>
      <c r="B636" s="191" t="str">
        <f>C636&amp;":"&amp;COUNTIF($C$6:C636,C636)</f>
        <v>54:9</v>
      </c>
      <c r="C636" s="148">
        <f t="shared" si="157"/>
        <v>54</v>
      </c>
      <c r="D636" s="262">
        <f>'model (2)'!D636</f>
        <v>0</v>
      </c>
      <c r="E636" s="262">
        <f>'model (2)'!E636</f>
        <v>1</v>
      </c>
      <c r="F636" s="262">
        <f>'model (2)'!F636</f>
        <v>0</v>
      </c>
      <c r="G636" s="262">
        <f>'model (2)'!G636</f>
        <v>2</v>
      </c>
      <c r="H636" s="262">
        <f>'model (2)'!H636</f>
        <v>2</v>
      </c>
      <c r="I636" s="262">
        <f>'model (2)'!I636</f>
        <v>2</v>
      </c>
      <c r="J636" s="262">
        <f>'model (2)'!J636</f>
        <v>2</v>
      </c>
      <c r="K636" s="262">
        <f>'model (2)'!K636</f>
        <v>2</v>
      </c>
      <c r="L636" s="262">
        <f>'model (2)'!L636</f>
        <v>0</v>
      </c>
      <c r="M636" s="262">
        <f>'model (2)'!M636</f>
        <v>2</v>
      </c>
      <c r="N636" s="262">
        <f>'model (2)'!N636</f>
        <v>3</v>
      </c>
      <c r="O636" s="262">
        <f>'model (2)'!O636</f>
        <v>12</v>
      </c>
      <c r="P636" s="262">
        <f>'model (2)'!P636</f>
        <v>0</v>
      </c>
      <c r="Q636" s="262">
        <f>'model (2)'!Q636</f>
        <v>11</v>
      </c>
      <c r="R636" s="262">
        <f>'model (2)'!R636</f>
        <v>3</v>
      </c>
      <c r="S636" s="262">
        <f>'model (2)'!S636</f>
        <v>12</v>
      </c>
      <c r="T636" s="263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253"/>
    </row>
    <row r="637" spans="1:41" s="216" customFormat="1" ht="15.6">
      <c r="A637">
        <f t="shared" si="156"/>
        <v>98</v>
      </c>
      <c r="B637" s="191" t="str">
        <f>C637&amp;":"&amp;COUNTIF($C$6:C637,C637)</f>
        <v>98:3</v>
      </c>
      <c r="C637" s="148">
        <f t="shared" si="157"/>
        <v>98</v>
      </c>
      <c r="D637" s="262">
        <f>'model (2)'!D637</f>
        <v>2</v>
      </c>
      <c r="E637" s="262">
        <f>'model (2)'!E637</f>
        <v>2</v>
      </c>
      <c r="F637" s="262">
        <f>'model (2)'!F637</f>
        <v>2</v>
      </c>
      <c r="G637" s="262">
        <f>'model (2)'!G637</f>
        <v>2</v>
      </c>
      <c r="H637" s="262">
        <f>'model (2)'!H637</f>
        <v>2</v>
      </c>
      <c r="I637" s="262">
        <f>'model (2)'!I637</f>
        <v>2</v>
      </c>
      <c r="J637" s="262">
        <f>'model (2)'!J637</f>
        <v>2</v>
      </c>
      <c r="K637" s="262">
        <f>'model (2)'!K637</f>
        <v>2</v>
      </c>
      <c r="L637" s="262">
        <f>'model (2)'!L637</f>
        <v>2</v>
      </c>
      <c r="M637" s="262">
        <f>'model (2)'!M637</f>
        <v>2</v>
      </c>
      <c r="N637" s="262">
        <f>'model (2)'!N637</f>
        <v>9</v>
      </c>
      <c r="O637" s="262">
        <f>'model (2)'!O637</f>
        <v>14</v>
      </c>
      <c r="P637" s="262">
        <f>'model (2)'!P637</f>
        <v>13</v>
      </c>
      <c r="Q637" s="262">
        <f>'model (2)'!Q637</f>
        <v>14</v>
      </c>
      <c r="R637" s="262">
        <f>'model (2)'!R637</f>
        <v>14</v>
      </c>
      <c r="S637" s="262">
        <f>'model (2)'!S637</f>
        <v>14</v>
      </c>
      <c r="T637" s="263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253"/>
    </row>
    <row r="638" spans="1:41" s="216" customFormat="1" ht="15.6">
      <c r="A638">
        <f t="shared" si="156"/>
        <v>93</v>
      </c>
      <c r="B638" s="191" t="str">
        <f>C638&amp;":"&amp;COUNTIF($C$6:C638,C638)</f>
        <v>93:4</v>
      </c>
      <c r="C638" s="148">
        <f t="shared" si="157"/>
        <v>93</v>
      </c>
      <c r="D638" s="262">
        <f>'model (2)'!D638</f>
        <v>2</v>
      </c>
      <c r="E638" s="262">
        <f>'model (2)'!E638</f>
        <v>2</v>
      </c>
      <c r="F638" s="262">
        <f>'model (2)'!F638</f>
        <v>2</v>
      </c>
      <c r="G638" s="262">
        <f>'model (2)'!G638</f>
        <v>2</v>
      </c>
      <c r="H638" s="262">
        <f>'model (2)'!H638</f>
        <v>0</v>
      </c>
      <c r="I638" s="262">
        <f>'model (2)'!I638</f>
        <v>0</v>
      </c>
      <c r="J638" s="262">
        <f>'model (2)'!J638</f>
        <v>2</v>
      </c>
      <c r="K638" s="262">
        <f>'model (2)'!K638</f>
        <v>2</v>
      </c>
      <c r="L638" s="262">
        <f>'model (2)'!L638</f>
        <v>2</v>
      </c>
      <c r="M638" s="262">
        <f>'model (2)'!M638</f>
        <v>2</v>
      </c>
      <c r="N638" s="262">
        <f>'model (2)'!N638</f>
        <v>9</v>
      </c>
      <c r="O638" s="262">
        <f>'model (2)'!O638</f>
        <v>14</v>
      </c>
      <c r="P638" s="262">
        <f>'model (2)'!P638</f>
        <v>13</v>
      </c>
      <c r="Q638" s="262">
        <f>'model (2)'!Q638</f>
        <v>14</v>
      </c>
      <c r="R638" s="262">
        <f>'model (2)'!R638</f>
        <v>13</v>
      </c>
      <c r="S638" s="262">
        <f>'model (2)'!S638</f>
        <v>14</v>
      </c>
      <c r="T638" s="263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253"/>
    </row>
    <row r="639" spans="1:41" s="216" customFormat="1" ht="15.6">
      <c r="A639">
        <f t="shared" si="156"/>
        <v>93</v>
      </c>
      <c r="B639" s="191" t="str">
        <f>C639&amp;":"&amp;COUNTIF($C$6:C639,C639)</f>
        <v>93:5</v>
      </c>
      <c r="C639" s="148">
        <f t="shared" si="157"/>
        <v>93</v>
      </c>
      <c r="D639" s="262">
        <f>'model (2)'!D639</f>
        <v>2</v>
      </c>
      <c r="E639" s="262">
        <f>'model (2)'!E639</f>
        <v>1</v>
      </c>
      <c r="F639" s="262">
        <f>'model (2)'!F639</f>
        <v>2</v>
      </c>
      <c r="G639" s="262">
        <f>'model (2)'!G639</f>
        <v>0</v>
      </c>
      <c r="H639" s="262">
        <f>'model (2)'!H639</f>
        <v>2</v>
      </c>
      <c r="I639" s="262">
        <f>'model (2)'!I639</f>
        <v>2</v>
      </c>
      <c r="J639" s="262">
        <f>'model (2)'!J639</f>
        <v>2</v>
      </c>
      <c r="K639" s="262">
        <f>'model (2)'!K639</f>
        <v>2</v>
      </c>
      <c r="L639" s="262">
        <f>'model (2)'!L639</f>
        <v>2</v>
      </c>
      <c r="M639" s="262">
        <f>'model (2)'!M639</f>
        <v>2</v>
      </c>
      <c r="N639" s="262">
        <f>'model (2)'!N639</f>
        <v>9</v>
      </c>
      <c r="O639" s="262">
        <f>'model (2)'!O639</f>
        <v>14</v>
      </c>
      <c r="P639" s="262">
        <f>'model (2)'!P639</f>
        <v>13</v>
      </c>
      <c r="Q639" s="262">
        <f>'model (2)'!Q639</f>
        <v>14</v>
      </c>
      <c r="R639" s="262">
        <f>'model (2)'!R639</f>
        <v>13</v>
      </c>
      <c r="S639" s="262">
        <f>'model (2)'!S639</f>
        <v>13</v>
      </c>
      <c r="T639" s="263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253"/>
    </row>
    <row r="640" spans="1:41" s="216" customFormat="1" ht="15.6">
      <c r="A640">
        <f t="shared" si="156"/>
        <v>58</v>
      </c>
      <c r="B640" s="191" t="str">
        <f>C640&amp;":"&amp;COUNTIF($C$6:C640,C640)</f>
        <v>58:12</v>
      </c>
      <c r="C640" s="148">
        <f t="shared" si="157"/>
        <v>58</v>
      </c>
      <c r="D640" s="262">
        <f>'model (2)'!D640</f>
        <v>1</v>
      </c>
      <c r="E640" s="262">
        <f>'model (2)'!E640</f>
        <v>1</v>
      </c>
      <c r="F640" s="262">
        <f>'model (2)'!F640</f>
        <v>0</v>
      </c>
      <c r="G640" s="262">
        <f>'model (2)'!G640</f>
        <v>2</v>
      </c>
      <c r="H640" s="262">
        <f>'model (2)'!H640</f>
        <v>0</v>
      </c>
      <c r="I640" s="262">
        <f>'model (2)'!I640</f>
        <v>2</v>
      </c>
      <c r="J640" s="262">
        <f>'model (2)'!J640</f>
        <v>2</v>
      </c>
      <c r="K640" s="262">
        <f>'model (2)'!K640</f>
        <v>0</v>
      </c>
      <c r="L640" s="262">
        <f>'model (2)'!L640</f>
        <v>0</v>
      </c>
      <c r="M640" s="262">
        <f>'model (2)'!M640</f>
        <v>0</v>
      </c>
      <c r="N640" s="262">
        <f>'model (2)'!N640</f>
        <v>6</v>
      </c>
      <c r="O640" s="262">
        <f>'model (2)'!O640</f>
        <v>11</v>
      </c>
      <c r="P640" s="262">
        <f>'model (2)'!P640</f>
        <v>13</v>
      </c>
      <c r="Q640" s="262">
        <f>'model (2)'!Q640</f>
        <v>2</v>
      </c>
      <c r="R640" s="262">
        <f>'model (2)'!R640</f>
        <v>12</v>
      </c>
      <c r="S640" s="262">
        <f>'model (2)'!S640</f>
        <v>6</v>
      </c>
      <c r="T640" s="263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253"/>
    </row>
    <row r="641" spans="1:41" s="216" customFormat="1" ht="15.6">
      <c r="A641">
        <f t="shared" si="156"/>
        <v>46</v>
      </c>
      <c r="B641" s="191" t="str">
        <f>C641&amp;":"&amp;COUNTIF($C$6:C641,C641)</f>
        <v>46:5</v>
      </c>
      <c r="C641" s="148">
        <f t="shared" si="157"/>
        <v>46</v>
      </c>
      <c r="D641" s="262">
        <f>'model (2)'!D641</f>
        <v>0</v>
      </c>
      <c r="E641" s="262">
        <f>'model (2)'!E641</f>
        <v>1</v>
      </c>
      <c r="F641" s="262">
        <f>'model (2)'!F641</f>
        <v>1</v>
      </c>
      <c r="G641" s="262">
        <f>'model (2)'!G641</f>
        <v>1</v>
      </c>
      <c r="H641" s="262">
        <f>'model (2)'!H641</f>
        <v>1</v>
      </c>
      <c r="I641" s="262">
        <f>'model (2)'!I641</f>
        <v>0</v>
      </c>
      <c r="J641" s="262">
        <f>'model (2)'!J641</f>
        <v>2</v>
      </c>
      <c r="K641" s="262">
        <f>'model (2)'!K641</f>
        <v>1</v>
      </c>
      <c r="L641" s="262">
        <f>'model (2)'!L641</f>
        <v>0</v>
      </c>
      <c r="M641" s="262">
        <f>'model (2)'!M641</f>
        <v>0</v>
      </c>
      <c r="N641" s="262">
        <f>'model (2)'!N641</f>
        <v>4</v>
      </c>
      <c r="O641" s="262">
        <f>'model (2)'!O641</f>
        <v>0</v>
      </c>
      <c r="P641" s="262">
        <f>'model (2)'!P641</f>
        <v>14</v>
      </c>
      <c r="Q641" s="262">
        <f>'model (2)'!Q641</f>
        <v>10</v>
      </c>
      <c r="R641" s="262">
        <f>'model (2)'!R641</f>
        <v>3</v>
      </c>
      <c r="S641" s="262">
        <f>'model (2)'!S641</f>
        <v>8</v>
      </c>
      <c r="T641" s="263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253"/>
    </row>
    <row r="642" spans="1:41" s="216" customFormat="1" ht="15.6">
      <c r="A642">
        <f t="shared" si="156"/>
        <v>95</v>
      </c>
      <c r="B642" s="191" t="str">
        <f>C642&amp;":"&amp;COUNTIF($C$6:C642,C642)</f>
        <v>95:3</v>
      </c>
      <c r="C642" s="148">
        <f t="shared" si="157"/>
        <v>95</v>
      </c>
      <c r="D642" s="262">
        <f>'model (2)'!D642</f>
        <v>2</v>
      </c>
      <c r="E642" s="262">
        <f>'model (2)'!E642</f>
        <v>2</v>
      </c>
      <c r="F642" s="262">
        <f>'model (2)'!F642</f>
        <v>2</v>
      </c>
      <c r="G642" s="262">
        <f>'model (2)'!G642</f>
        <v>2</v>
      </c>
      <c r="H642" s="262">
        <f>'model (2)'!H642</f>
        <v>2</v>
      </c>
      <c r="I642" s="262">
        <f>'model (2)'!I642</f>
        <v>2</v>
      </c>
      <c r="J642" s="262">
        <f>'model (2)'!J642</f>
        <v>2</v>
      </c>
      <c r="K642" s="262">
        <f>'model (2)'!K642</f>
        <v>2</v>
      </c>
      <c r="L642" s="262">
        <f>'model (2)'!L642</f>
        <v>2</v>
      </c>
      <c r="M642" s="262">
        <f>'model (2)'!M642</f>
        <v>2</v>
      </c>
      <c r="N642" s="262">
        <f>'model (2)'!N642</f>
        <v>9</v>
      </c>
      <c r="O642" s="262">
        <f>'model (2)'!O642</f>
        <v>13</v>
      </c>
      <c r="P642" s="262">
        <f>'model (2)'!P642</f>
        <v>13</v>
      </c>
      <c r="Q642" s="262">
        <f>'model (2)'!Q642</f>
        <v>13</v>
      </c>
      <c r="R642" s="262">
        <f>'model (2)'!R642</f>
        <v>14</v>
      </c>
      <c r="S642" s="262">
        <f>'model (2)'!S642</f>
        <v>13</v>
      </c>
      <c r="T642" s="263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253"/>
    </row>
    <row r="643" spans="1:41" s="216" customFormat="1" ht="15.6">
      <c r="A643">
        <f t="shared" si="156"/>
        <v>90</v>
      </c>
      <c r="B643" s="191" t="str">
        <f>C643&amp;":"&amp;COUNTIF($C$6:C643,C643)</f>
        <v>90:6</v>
      </c>
      <c r="C643" s="148">
        <f t="shared" si="157"/>
        <v>90</v>
      </c>
      <c r="D643" s="262">
        <f>'model (2)'!D643</f>
        <v>0</v>
      </c>
      <c r="E643" s="262">
        <f>'model (2)'!E643</f>
        <v>1</v>
      </c>
      <c r="F643" s="262">
        <f>'model (2)'!F643</f>
        <v>2</v>
      </c>
      <c r="G643" s="262">
        <f>'model (2)'!G643</f>
        <v>0</v>
      </c>
      <c r="H643" s="262">
        <f>'model (2)'!H643</f>
        <v>1</v>
      </c>
      <c r="I643" s="262">
        <f>'model (2)'!I643</f>
        <v>2</v>
      </c>
      <c r="J643" s="262">
        <f>'model (2)'!J643</f>
        <v>2</v>
      </c>
      <c r="K643" s="262">
        <f>'model (2)'!K643</f>
        <v>2</v>
      </c>
      <c r="L643" s="262">
        <f>'model (2)'!L643</f>
        <v>2</v>
      </c>
      <c r="M643" s="262">
        <f>'model (2)'!M643</f>
        <v>2</v>
      </c>
      <c r="N643" s="262">
        <f>'model (2)'!N643</f>
        <v>9</v>
      </c>
      <c r="O643" s="262">
        <f>'model (2)'!O643</f>
        <v>13</v>
      </c>
      <c r="P643" s="262">
        <f>'model (2)'!P643</f>
        <v>14</v>
      </c>
      <c r="Q643" s="262">
        <f>'model (2)'!Q643</f>
        <v>13</v>
      </c>
      <c r="R643" s="262">
        <f>'model (2)'!R643</f>
        <v>14</v>
      </c>
      <c r="S643" s="262">
        <f>'model (2)'!S643</f>
        <v>13</v>
      </c>
      <c r="T643" s="26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253"/>
    </row>
    <row r="644" spans="1:41" s="216" customFormat="1" ht="15.6">
      <c r="A644">
        <f t="shared" si="156"/>
        <v>93</v>
      </c>
      <c r="B644" s="191" t="str">
        <f>C644&amp;":"&amp;COUNTIF($C$6:C644,C644)</f>
        <v>93:6</v>
      </c>
      <c r="C644" s="148">
        <f t="shared" si="157"/>
        <v>93</v>
      </c>
      <c r="D644" s="262">
        <f>'model (2)'!D644</f>
        <v>1</v>
      </c>
      <c r="E644" s="262">
        <f>'model (2)'!E644</f>
        <v>2</v>
      </c>
      <c r="F644" s="262">
        <f>'model (2)'!F644</f>
        <v>2</v>
      </c>
      <c r="G644" s="262">
        <f>'model (2)'!G644</f>
        <v>1</v>
      </c>
      <c r="H644" s="262">
        <f>'model (2)'!H644</f>
        <v>1</v>
      </c>
      <c r="I644" s="262">
        <f>'model (2)'!I644</f>
        <v>1</v>
      </c>
      <c r="J644" s="262">
        <f>'model (2)'!J644</f>
        <v>2</v>
      </c>
      <c r="K644" s="262">
        <f>'model (2)'!K644</f>
        <v>2</v>
      </c>
      <c r="L644" s="262">
        <f>'model (2)'!L644</f>
        <v>2</v>
      </c>
      <c r="M644" s="262">
        <f>'model (2)'!M644</f>
        <v>2</v>
      </c>
      <c r="N644" s="262">
        <f>'model (2)'!N644</f>
        <v>10</v>
      </c>
      <c r="O644" s="262">
        <f>'model (2)'!O644</f>
        <v>13</v>
      </c>
      <c r="P644" s="262">
        <f>'model (2)'!P644</f>
        <v>14</v>
      </c>
      <c r="Q644" s="262">
        <f>'model (2)'!Q644</f>
        <v>14</v>
      </c>
      <c r="R644" s="262">
        <f>'model (2)'!R644</f>
        <v>13</v>
      </c>
      <c r="S644" s="262">
        <f>'model (2)'!S644</f>
        <v>13</v>
      </c>
      <c r="T644" s="263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253"/>
    </row>
    <row r="645" spans="1:41" s="216" customFormat="1" ht="15.6">
      <c r="A645">
        <f t="shared" si="156"/>
        <v>47</v>
      </c>
      <c r="B645" s="191" t="str">
        <f>C645&amp;":"&amp;COUNTIF($C$6:C645,C645)</f>
        <v>47:12</v>
      </c>
      <c r="C645" s="148">
        <f t="shared" si="157"/>
        <v>47</v>
      </c>
      <c r="D645" s="262">
        <f>'model (2)'!D645</f>
        <v>0</v>
      </c>
      <c r="E645" s="262">
        <f>'model (2)'!E645</f>
        <v>1</v>
      </c>
      <c r="F645" s="262">
        <f>'model (2)'!F645</f>
        <v>0</v>
      </c>
      <c r="G645" s="262">
        <f>'model (2)'!G645</f>
        <v>0</v>
      </c>
      <c r="H645" s="262">
        <f>'model (2)'!H645</f>
        <v>0</v>
      </c>
      <c r="I645" s="262">
        <f>'model (2)'!I645</f>
        <v>0</v>
      </c>
      <c r="J645" s="262">
        <f>'model (2)'!J645</f>
        <v>2</v>
      </c>
      <c r="K645" s="262">
        <f>'model (2)'!K645</f>
        <v>2</v>
      </c>
      <c r="L645" s="262">
        <f>'model (2)'!L645</f>
        <v>2</v>
      </c>
      <c r="M645" s="262">
        <f>'model (2)'!M645</f>
        <v>2</v>
      </c>
      <c r="N645" s="262">
        <f>'model (2)'!N645</f>
        <v>0</v>
      </c>
      <c r="O645" s="262">
        <f>'model (2)'!O645</f>
        <v>1</v>
      </c>
      <c r="P645" s="262">
        <f>'model (2)'!P645</f>
        <v>10</v>
      </c>
      <c r="Q645" s="262">
        <f>'model (2)'!Q645</f>
        <v>7</v>
      </c>
      <c r="R645" s="262">
        <f>'model (2)'!R645</f>
        <v>6</v>
      </c>
      <c r="S645" s="262">
        <f>'model (2)'!S645</f>
        <v>14</v>
      </c>
      <c r="T645" s="263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253"/>
    </row>
    <row r="646" spans="1:41" s="216" customFormat="1" ht="15.6">
      <c r="A646">
        <f t="shared" si="156"/>
        <v>67</v>
      </c>
      <c r="B646" s="191" t="str">
        <f>C646&amp;":"&amp;COUNTIF($C$6:C646,C646)</f>
        <v>67:13</v>
      </c>
      <c r="C646" s="148">
        <f t="shared" si="157"/>
        <v>67</v>
      </c>
      <c r="D646" s="262">
        <f>'model (2)'!D646</f>
        <v>2</v>
      </c>
      <c r="E646" s="262">
        <f>'model (2)'!E646</f>
        <v>1</v>
      </c>
      <c r="F646" s="262">
        <f>'model (2)'!F646</f>
        <v>0</v>
      </c>
      <c r="G646" s="262">
        <f>'model (2)'!G646</f>
        <v>1</v>
      </c>
      <c r="H646" s="262">
        <f>'model (2)'!H646</f>
        <v>1</v>
      </c>
      <c r="I646" s="262">
        <f>'model (2)'!I646</f>
        <v>1</v>
      </c>
      <c r="J646" s="262">
        <f>'model (2)'!J646</f>
        <v>2</v>
      </c>
      <c r="K646" s="262">
        <f>'model (2)'!K646</f>
        <v>0</v>
      </c>
      <c r="L646" s="262">
        <f>'model (2)'!L646</f>
        <v>2</v>
      </c>
      <c r="M646" s="262">
        <f>'model (2)'!M646</f>
        <v>2</v>
      </c>
      <c r="N646" s="262">
        <f>'model (2)'!N646</f>
        <v>3</v>
      </c>
      <c r="O646" s="262">
        <f>'model (2)'!O646</f>
        <v>10</v>
      </c>
      <c r="P646" s="262">
        <f>'model (2)'!P646</f>
        <v>14</v>
      </c>
      <c r="Q646" s="262">
        <f>'model (2)'!Q646</f>
        <v>13</v>
      </c>
      <c r="R646" s="262">
        <f>'model (2)'!R646</f>
        <v>14</v>
      </c>
      <c r="S646" s="262">
        <f>'model (2)'!S646</f>
        <v>1</v>
      </c>
      <c r="T646" s="263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253"/>
    </row>
    <row r="647" spans="1:41" s="216" customFormat="1" ht="15.6">
      <c r="A647">
        <f t="shared" ref="A647:A710" si="158">SUM(D647:S647)</f>
        <v>96</v>
      </c>
      <c r="B647" s="191" t="str">
        <f>C647&amp;":"&amp;COUNTIF($C$6:C647,C647)</f>
        <v>96:2</v>
      </c>
      <c r="C647" s="148">
        <f t="shared" ref="C647:C710" si="159">SUM(D647:S647)</f>
        <v>96</v>
      </c>
      <c r="D647" s="262">
        <f>'model (2)'!D647</f>
        <v>2</v>
      </c>
      <c r="E647" s="262">
        <f>'model (2)'!E647</f>
        <v>2</v>
      </c>
      <c r="F647" s="262">
        <f>'model (2)'!F647</f>
        <v>2</v>
      </c>
      <c r="G647" s="262">
        <f>'model (2)'!G647</f>
        <v>2</v>
      </c>
      <c r="H647" s="262">
        <f>'model (2)'!H647</f>
        <v>2</v>
      </c>
      <c r="I647" s="262">
        <f>'model (2)'!I647</f>
        <v>2</v>
      </c>
      <c r="J647" s="262">
        <f>'model (2)'!J647</f>
        <v>2</v>
      </c>
      <c r="K647" s="262">
        <f>'model (2)'!K647</f>
        <v>2</v>
      </c>
      <c r="L647" s="262">
        <f>'model (2)'!L647</f>
        <v>2</v>
      </c>
      <c r="M647" s="262">
        <f>'model (2)'!M647</f>
        <v>2</v>
      </c>
      <c r="N647" s="262">
        <f>'model (2)'!N647</f>
        <v>10</v>
      </c>
      <c r="O647" s="262">
        <f>'model (2)'!O647</f>
        <v>14</v>
      </c>
      <c r="P647" s="262">
        <f>'model (2)'!P647</f>
        <v>13</v>
      </c>
      <c r="Q647" s="262">
        <f>'model (2)'!Q647</f>
        <v>13</v>
      </c>
      <c r="R647" s="262">
        <f>'model (2)'!R647</f>
        <v>13</v>
      </c>
      <c r="S647" s="262">
        <f>'model (2)'!S647</f>
        <v>13</v>
      </c>
      <c r="T647" s="263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253"/>
    </row>
    <row r="648" spans="1:41" s="216" customFormat="1" ht="15.6">
      <c r="A648">
        <f t="shared" si="158"/>
        <v>95</v>
      </c>
      <c r="B648" s="191" t="str">
        <f>C648&amp;":"&amp;COUNTIF($C$6:C648,C648)</f>
        <v>95:4</v>
      </c>
      <c r="C648" s="148">
        <f t="shared" si="159"/>
        <v>95</v>
      </c>
      <c r="D648" s="262">
        <f>'model (2)'!D648</f>
        <v>2</v>
      </c>
      <c r="E648" s="262">
        <f>'model (2)'!E648</f>
        <v>2</v>
      </c>
      <c r="F648" s="262">
        <f>'model (2)'!F648</f>
        <v>2</v>
      </c>
      <c r="G648" s="262">
        <f>'model (2)'!G648</f>
        <v>0</v>
      </c>
      <c r="H648" s="262">
        <f>'model (2)'!H648</f>
        <v>2</v>
      </c>
      <c r="I648" s="262">
        <f>'model (2)'!I648</f>
        <v>0</v>
      </c>
      <c r="J648" s="262">
        <f>'model (2)'!J648</f>
        <v>2</v>
      </c>
      <c r="K648" s="262">
        <f>'model (2)'!K648</f>
        <v>2</v>
      </c>
      <c r="L648" s="262">
        <f>'model (2)'!L648</f>
        <v>2</v>
      </c>
      <c r="M648" s="262">
        <f>'model (2)'!M648</f>
        <v>2</v>
      </c>
      <c r="N648" s="262">
        <f>'model (2)'!N648</f>
        <v>10</v>
      </c>
      <c r="O648" s="262">
        <f>'model (2)'!O648</f>
        <v>14</v>
      </c>
      <c r="P648" s="262">
        <f>'model (2)'!P648</f>
        <v>14</v>
      </c>
      <c r="Q648" s="262">
        <f>'model (2)'!Q648</f>
        <v>14</v>
      </c>
      <c r="R648" s="262">
        <f>'model (2)'!R648</f>
        <v>13</v>
      </c>
      <c r="S648" s="262">
        <f>'model (2)'!S648</f>
        <v>14</v>
      </c>
      <c r="T648" s="263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253"/>
    </row>
    <row r="649" spans="1:41" s="216" customFormat="1" ht="15.6">
      <c r="A649">
        <f t="shared" si="158"/>
        <v>91</v>
      </c>
      <c r="B649" s="191" t="str">
        <f>C649&amp;":"&amp;COUNTIF($C$6:C649,C649)</f>
        <v>91:7</v>
      </c>
      <c r="C649" s="148">
        <f t="shared" si="159"/>
        <v>91</v>
      </c>
      <c r="D649" s="262">
        <f>'model (2)'!D649</f>
        <v>2</v>
      </c>
      <c r="E649" s="262">
        <f>'model (2)'!E649</f>
        <v>0</v>
      </c>
      <c r="F649" s="262">
        <f>'model (2)'!F649</f>
        <v>2</v>
      </c>
      <c r="G649" s="262">
        <f>'model (2)'!G649</f>
        <v>1</v>
      </c>
      <c r="H649" s="262">
        <f>'model (2)'!H649</f>
        <v>0</v>
      </c>
      <c r="I649" s="262">
        <f>'model (2)'!I649</f>
        <v>2</v>
      </c>
      <c r="J649" s="262">
        <f>'model (2)'!J649</f>
        <v>2</v>
      </c>
      <c r="K649" s="262">
        <f>'model (2)'!K649</f>
        <v>2</v>
      </c>
      <c r="L649" s="262">
        <f>'model (2)'!L649</f>
        <v>2</v>
      </c>
      <c r="M649" s="262">
        <f>'model (2)'!M649</f>
        <v>2</v>
      </c>
      <c r="N649" s="262">
        <f>'model (2)'!N649</f>
        <v>10</v>
      </c>
      <c r="O649" s="262">
        <f>'model (2)'!O649</f>
        <v>13</v>
      </c>
      <c r="P649" s="262">
        <f>'model (2)'!P649</f>
        <v>13</v>
      </c>
      <c r="Q649" s="262">
        <f>'model (2)'!Q649</f>
        <v>13</v>
      </c>
      <c r="R649" s="262">
        <f>'model (2)'!R649</f>
        <v>14</v>
      </c>
      <c r="S649" s="262">
        <f>'model (2)'!S649</f>
        <v>13</v>
      </c>
      <c r="T649" s="263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253"/>
    </row>
    <row r="650" spans="1:41" s="216" customFormat="1" ht="15.6">
      <c r="A650">
        <f t="shared" si="158"/>
        <v>66</v>
      </c>
      <c r="B650" s="191" t="str">
        <f>C650&amp;":"&amp;COUNTIF($C$6:C650,C650)</f>
        <v>66:11</v>
      </c>
      <c r="C650" s="148">
        <f t="shared" si="159"/>
        <v>66</v>
      </c>
      <c r="D650" s="262">
        <f>'model (2)'!D650</f>
        <v>1</v>
      </c>
      <c r="E650" s="262">
        <f>'model (2)'!E650</f>
        <v>1</v>
      </c>
      <c r="F650" s="262">
        <f>'model (2)'!F650</f>
        <v>1</v>
      </c>
      <c r="G650" s="262">
        <f>'model (2)'!G650</f>
        <v>2</v>
      </c>
      <c r="H650" s="262">
        <f>'model (2)'!H650</f>
        <v>0</v>
      </c>
      <c r="I650" s="262">
        <f>'model (2)'!I650</f>
        <v>0</v>
      </c>
      <c r="J650" s="262">
        <f>'model (2)'!J650</f>
        <v>0</v>
      </c>
      <c r="K650" s="262">
        <f>'model (2)'!K650</f>
        <v>1</v>
      </c>
      <c r="L650" s="262">
        <f>'model (2)'!L650</f>
        <v>1</v>
      </c>
      <c r="M650" s="262">
        <f>'model (2)'!M650</f>
        <v>2</v>
      </c>
      <c r="N650" s="262">
        <f>'model (2)'!N650</f>
        <v>3</v>
      </c>
      <c r="O650" s="262">
        <f>'model (2)'!O650</f>
        <v>11</v>
      </c>
      <c r="P650" s="262">
        <f>'model (2)'!P650</f>
        <v>13</v>
      </c>
      <c r="Q650" s="262">
        <f>'model (2)'!Q650</f>
        <v>9</v>
      </c>
      <c r="R650" s="262">
        <f>'model (2)'!R650</f>
        <v>14</v>
      </c>
      <c r="S650" s="262">
        <f>'model (2)'!S650</f>
        <v>7</v>
      </c>
      <c r="T650" s="263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253"/>
    </row>
    <row r="651" spans="1:41" s="216" customFormat="1" ht="15.6">
      <c r="A651">
        <f t="shared" si="158"/>
        <v>45</v>
      </c>
      <c r="B651" s="191" t="str">
        <f>C651&amp;":"&amp;COUNTIF($C$6:C651,C651)</f>
        <v>45:5</v>
      </c>
      <c r="C651" s="148">
        <f t="shared" si="159"/>
        <v>45</v>
      </c>
      <c r="D651" s="262">
        <f>'model (2)'!D651</f>
        <v>1</v>
      </c>
      <c r="E651" s="262">
        <f>'model (2)'!E651</f>
        <v>0</v>
      </c>
      <c r="F651" s="262">
        <f>'model (2)'!F651</f>
        <v>2</v>
      </c>
      <c r="G651" s="262">
        <f>'model (2)'!G651</f>
        <v>0</v>
      </c>
      <c r="H651" s="262">
        <f>'model (2)'!H651</f>
        <v>2</v>
      </c>
      <c r="I651" s="262">
        <f>'model (2)'!I651</f>
        <v>2</v>
      </c>
      <c r="J651" s="262">
        <f>'model (2)'!J651</f>
        <v>1</v>
      </c>
      <c r="K651" s="262">
        <f>'model (2)'!K651</f>
        <v>0</v>
      </c>
      <c r="L651" s="262">
        <f>'model (2)'!L651</f>
        <v>2</v>
      </c>
      <c r="M651" s="262">
        <f>'model (2)'!M651</f>
        <v>1</v>
      </c>
      <c r="N651" s="262">
        <f>'model (2)'!N651</f>
        <v>4</v>
      </c>
      <c r="O651" s="262">
        <f>'model (2)'!O651</f>
        <v>2</v>
      </c>
      <c r="P651" s="262">
        <f>'model (2)'!P651</f>
        <v>0</v>
      </c>
      <c r="Q651" s="262">
        <f>'model (2)'!Q651</f>
        <v>9</v>
      </c>
      <c r="R651" s="262">
        <f>'model (2)'!R651</f>
        <v>14</v>
      </c>
      <c r="S651" s="262">
        <f>'model (2)'!S651</f>
        <v>5</v>
      </c>
      <c r="T651" s="263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253"/>
    </row>
    <row r="652" spans="1:41" s="216" customFormat="1" ht="15.6">
      <c r="A652">
        <f t="shared" si="158"/>
        <v>96</v>
      </c>
      <c r="B652" s="191" t="str">
        <f>C652&amp;":"&amp;COUNTIF($C$6:C652,C652)</f>
        <v>96:3</v>
      </c>
      <c r="C652" s="148">
        <f t="shared" si="159"/>
        <v>96</v>
      </c>
      <c r="D652" s="262">
        <f>'model (2)'!D652</f>
        <v>2</v>
      </c>
      <c r="E652" s="262">
        <f>'model (2)'!E652</f>
        <v>2</v>
      </c>
      <c r="F652" s="262">
        <f>'model (2)'!F652</f>
        <v>2</v>
      </c>
      <c r="G652" s="262">
        <f>'model (2)'!G652</f>
        <v>2</v>
      </c>
      <c r="H652" s="262">
        <f>'model (2)'!H652</f>
        <v>2</v>
      </c>
      <c r="I652" s="262">
        <f>'model (2)'!I652</f>
        <v>2</v>
      </c>
      <c r="J652" s="262">
        <f>'model (2)'!J652</f>
        <v>2</v>
      </c>
      <c r="K652" s="262">
        <f>'model (2)'!K652</f>
        <v>2</v>
      </c>
      <c r="L652" s="262">
        <f>'model (2)'!L652</f>
        <v>2</v>
      </c>
      <c r="M652" s="262">
        <f>'model (2)'!M652</f>
        <v>2</v>
      </c>
      <c r="N652" s="262">
        <f>'model (2)'!N652</f>
        <v>10</v>
      </c>
      <c r="O652" s="262">
        <f>'model (2)'!O652</f>
        <v>13</v>
      </c>
      <c r="P652" s="262">
        <f>'model (2)'!P652</f>
        <v>14</v>
      </c>
      <c r="Q652" s="262">
        <f>'model (2)'!Q652</f>
        <v>13</v>
      </c>
      <c r="R652" s="262">
        <f>'model (2)'!R652</f>
        <v>13</v>
      </c>
      <c r="S652" s="262">
        <f>'model (2)'!S652</f>
        <v>13</v>
      </c>
      <c r="T652" s="263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253"/>
    </row>
    <row r="653" spans="1:41" s="216" customFormat="1" ht="15.6">
      <c r="A653">
        <f t="shared" si="158"/>
        <v>90</v>
      </c>
      <c r="B653" s="191" t="str">
        <f>C653&amp;":"&amp;COUNTIF($C$6:C653,C653)</f>
        <v>90:7</v>
      </c>
      <c r="C653" s="148">
        <f t="shared" si="159"/>
        <v>90</v>
      </c>
      <c r="D653" s="262">
        <f>'model (2)'!D653</f>
        <v>2</v>
      </c>
      <c r="E653" s="262">
        <f>'model (2)'!E653</f>
        <v>0</v>
      </c>
      <c r="F653" s="262">
        <f>'model (2)'!F653</f>
        <v>2</v>
      </c>
      <c r="G653" s="262">
        <f>'model (2)'!G653</f>
        <v>0</v>
      </c>
      <c r="H653" s="262">
        <f>'model (2)'!H653</f>
        <v>1</v>
      </c>
      <c r="I653" s="262">
        <f>'model (2)'!I653</f>
        <v>0</v>
      </c>
      <c r="J653" s="262">
        <f>'model (2)'!J653</f>
        <v>2</v>
      </c>
      <c r="K653" s="262">
        <f>'model (2)'!K653</f>
        <v>2</v>
      </c>
      <c r="L653" s="262">
        <f>'model (2)'!L653</f>
        <v>2</v>
      </c>
      <c r="M653" s="262">
        <f>'model (2)'!M653</f>
        <v>2</v>
      </c>
      <c r="N653" s="262">
        <f>'model (2)'!N653</f>
        <v>9</v>
      </c>
      <c r="O653" s="262">
        <f>'model (2)'!O653</f>
        <v>14</v>
      </c>
      <c r="P653" s="262">
        <f>'model (2)'!P653</f>
        <v>13</v>
      </c>
      <c r="Q653" s="262">
        <f>'model (2)'!Q653</f>
        <v>14</v>
      </c>
      <c r="R653" s="262">
        <f>'model (2)'!R653</f>
        <v>13</v>
      </c>
      <c r="S653" s="262">
        <f>'model (2)'!S653</f>
        <v>14</v>
      </c>
      <c r="T653" s="26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253"/>
    </row>
    <row r="654" spans="1:41" s="216" customFormat="1" ht="15.6">
      <c r="A654">
        <f t="shared" si="158"/>
        <v>93</v>
      </c>
      <c r="B654" s="191" t="str">
        <f>C654&amp;":"&amp;COUNTIF($C$6:C654,C654)</f>
        <v>93:7</v>
      </c>
      <c r="C654" s="148">
        <f t="shared" si="159"/>
        <v>93</v>
      </c>
      <c r="D654" s="262">
        <f>'model (2)'!D654</f>
        <v>2</v>
      </c>
      <c r="E654" s="262">
        <f>'model (2)'!E654</f>
        <v>2</v>
      </c>
      <c r="F654" s="262">
        <f>'model (2)'!F654</f>
        <v>2</v>
      </c>
      <c r="G654" s="262">
        <f>'model (2)'!G654</f>
        <v>2</v>
      </c>
      <c r="H654" s="262">
        <f>'model (2)'!H654</f>
        <v>1</v>
      </c>
      <c r="I654" s="262">
        <f>'model (2)'!I654</f>
        <v>2</v>
      </c>
      <c r="J654" s="262">
        <f>'model (2)'!J654</f>
        <v>2</v>
      </c>
      <c r="K654" s="262">
        <f>'model (2)'!K654</f>
        <v>2</v>
      </c>
      <c r="L654" s="262">
        <f>'model (2)'!L654</f>
        <v>2</v>
      </c>
      <c r="M654" s="262">
        <f>'model (2)'!M654</f>
        <v>2</v>
      </c>
      <c r="N654" s="262">
        <f>'model (2)'!N654</f>
        <v>9</v>
      </c>
      <c r="O654" s="262">
        <f>'model (2)'!O654</f>
        <v>13</v>
      </c>
      <c r="P654" s="262">
        <f>'model (2)'!P654</f>
        <v>13</v>
      </c>
      <c r="Q654" s="262">
        <f>'model (2)'!Q654</f>
        <v>13</v>
      </c>
      <c r="R654" s="262">
        <f>'model (2)'!R654</f>
        <v>13</v>
      </c>
      <c r="S654" s="262">
        <f>'model (2)'!S654</f>
        <v>13</v>
      </c>
      <c r="T654" s="263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253"/>
    </row>
    <row r="655" spans="1:41" s="216" customFormat="1" ht="15.6">
      <c r="A655">
        <f t="shared" si="158"/>
        <v>43</v>
      </c>
      <c r="B655" s="191" t="str">
        <f>C655&amp;":"&amp;COUNTIF($C$6:C655,C655)</f>
        <v>43:8</v>
      </c>
      <c r="C655" s="148">
        <f t="shared" si="159"/>
        <v>43</v>
      </c>
      <c r="D655" s="262">
        <f>'model (2)'!D655</f>
        <v>0</v>
      </c>
      <c r="E655" s="262">
        <f>'model (2)'!E655</f>
        <v>1</v>
      </c>
      <c r="F655" s="262">
        <f>'model (2)'!F655</f>
        <v>0</v>
      </c>
      <c r="G655" s="262">
        <f>'model (2)'!G655</f>
        <v>0</v>
      </c>
      <c r="H655" s="262">
        <f>'model (2)'!H655</f>
        <v>0</v>
      </c>
      <c r="I655" s="262">
        <f>'model (2)'!I655</f>
        <v>0</v>
      </c>
      <c r="J655" s="262">
        <f>'model (2)'!J655</f>
        <v>1</v>
      </c>
      <c r="K655" s="262">
        <f>'model (2)'!K655</f>
        <v>1</v>
      </c>
      <c r="L655" s="262">
        <f>'model (2)'!L655</f>
        <v>2</v>
      </c>
      <c r="M655" s="262">
        <f>'model (2)'!M655</f>
        <v>1</v>
      </c>
      <c r="N655" s="262">
        <f>'model (2)'!N655</f>
        <v>4</v>
      </c>
      <c r="O655" s="262">
        <f>'model (2)'!O655</f>
        <v>4</v>
      </c>
      <c r="P655" s="262">
        <f>'model (2)'!P655</f>
        <v>10</v>
      </c>
      <c r="Q655" s="262">
        <f>'model (2)'!Q655</f>
        <v>4</v>
      </c>
      <c r="R655" s="262">
        <f>'model (2)'!R655</f>
        <v>8</v>
      </c>
      <c r="S655" s="262">
        <f>'model (2)'!S655</f>
        <v>7</v>
      </c>
      <c r="T655" s="263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253"/>
    </row>
    <row r="656" spans="1:41" s="216" customFormat="1" ht="15.6">
      <c r="A656">
        <f t="shared" si="158"/>
        <v>39</v>
      </c>
      <c r="B656" s="191" t="str">
        <f>C656&amp;":"&amp;COUNTIF($C$6:C656,C656)</f>
        <v>39:4</v>
      </c>
      <c r="C656" s="148">
        <f t="shared" si="159"/>
        <v>39</v>
      </c>
      <c r="D656" s="262">
        <f>'model (2)'!D656</f>
        <v>2</v>
      </c>
      <c r="E656" s="262">
        <f>'model (2)'!E656</f>
        <v>0</v>
      </c>
      <c r="F656" s="262">
        <f>'model (2)'!F656</f>
        <v>0</v>
      </c>
      <c r="G656" s="262">
        <f>'model (2)'!G656</f>
        <v>1</v>
      </c>
      <c r="H656" s="262">
        <f>'model (2)'!H656</f>
        <v>0</v>
      </c>
      <c r="I656" s="262">
        <f>'model (2)'!I656</f>
        <v>2</v>
      </c>
      <c r="J656" s="262">
        <f>'model (2)'!J656</f>
        <v>0</v>
      </c>
      <c r="K656" s="262">
        <f>'model (2)'!K656</f>
        <v>1</v>
      </c>
      <c r="L656" s="262">
        <f>'model (2)'!L656</f>
        <v>0</v>
      </c>
      <c r="M656" s="262">
        <f>'model (2)'!M656</f>
        <v>1</v>
      </c>
      <c r="N656" s="262">
        <f>'model (2)'!N656</f>
        <v>9</v>
      </c>
      <c r="O656" s="262">
        <f>'model (2)'!O656</f>
        <v>13</v>
      </c>
      <c r="P656" s="262">
        <f>'model (2)'!P656</f>
        <v>1</v>
      </c>
      <c r="Q656" s="262">
        <f>'model (2)'!Q656</f>
        <v>2</v>
      </c>
      <c r="R656" s="262">
        <f>'model (2)'!R656</f>
        <v>5</v>
      </c>
      <c r="S656" s="262">
        <f>'model (2)'!S656</f>
        <v>2</v>
      </c>
      <c r="T656" s="263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253"/>
    </row>
    <row r="657" spans="1:41" s="216" customFormat="1" ht="15.6">
      <c r="A657">
        <f t="shared" si="158"/>
        <v>98</v>
      </c>
      <c r="B657" s="191" t="str">
        <f>C657&amp;":"&amp;COUNTIF($C$6:C657,C657)</f>
        <v>98:4</v>
      </c>
      <c r="C657" s="148">
        <f t="shared" si="159"/>
        <v>98</v>
      </c>
      <c r="D657" s="262">
        <f>'model (2)'!D657</f>
        <v>2</v>
      </c>
      <c r="E657" s="262">
        <f>'model (2)'!E657</f>
        <v>2</v>
      </c>
      <c r="F657" s="262">
        <f>'model (2)'!F657</f>
        <v>2</v>
      </c>
      <c r="G657" s="262">
        <f>'model (2)'!G657</f>
        <v>2</v>
      </c>
      <c r="H657" s="262">
        <f>'model (2)'!H657</f>
        <v>2</v>
      </c>
      <c r="I657" s="262">
        <f>'model (2)'!I657</f>
        <v>2</v>
      </c>
      <c r="J657" s="262">
        <f>'model (2)'!J657</f>
        <v>2</v>
      </c>
      <c r="K657" s="262">
        <f>'model (2)'!K657</f>
        <v>2</v>
      </c>
      <c r="L657" s="262">
        <f>'model (2)'!L657</f>
        <v>2</v>
      </c>
      <c r="M657" s="262">
        <f>'model (2)'!M657</f>
        <v>2</v>
      </c>
      <c r="N657" s="262">
        <f>'model (2)'!N657</f>
        <v>10</v>
      </c>
      <c r="O657" s="262">
        <f>'model (2)'!O657</f>
        <v>13</v>
      </c>
      <c r="P657" s="262">
        <f>'model (2)'!P657</f>
        <v>14</v>
      </c>
      <c r="Q657" s="262">
        <f>'model (2)'!Q657</f>
        <v>14</v>
      </c>
      <c r="R657" s="262">
        <f>'model (2)'!R657</f>
        <v>13</v>
      </c>
      <c r="S657" s="262">
        <f>'model (2)'!S657</f>
        <v>14</v>
      </c>
      <c r="T657" s="263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253"/>
    </row>
    <row r="658" spans="1:41" s="216" customFormat="1" ht="15.6">
      <c r="A658">
        <f t="shared" si="158"/>
        <v>93</v>
      </c>
      <c r="B658" s="191" t="str">
        <f>C658&amp;":"&amp;COUNTIF($C$6:C658,C658)</f>
        <v>93:8</v>
      </c>
      <c r="C658" s="148">
        <f t="shared" si="159"/>
        <v>93</v>
      </c>
      <c r="D658" s="262">
        <f>'model (2)'!D658</f>
        <v>2</v>
      </c>
      <c r="E658" s="262">
        <f>'model (2)'!E658</f>
        <v>1</v>
      </c>
      <c r="F658" s="262">
        <f>'model (2)'!F658</f>
        <v>2</v>
      </c>
      <c r="G658" s="262">
        <f>'model (2)'!G658</f>
        <v>2</v>
      </c>
      <c r="H658" s="262">
        <f>'model (2)'!H658</f>
        <v>1</v>
      </c>
      <c r="I658" s="262">
        <f>'model (2)'!I658</f>
        <v>0</v>
      </c>
      <c r="J658" s="262">
        <f>'model (2)'!J658</f>
        <v>2</v>
      </c>
      <c r="K658" s="262">
        <f>'model (2)'!K658</f>
        <v>2</v>
      </c>
      <c r="L658" s="262">
        <f>'model (2)'!L658</f>
        <v>2</v>
      </c>
      <c r="M658" s="262">
        <f>'model (2)'!M658</f>
        <v>2</v>
      </c>
      <c r="N658" s="262">
        <f>'model (2)'!N658</f>
        <v>10</v>
      </c>
      <c r="O658" s="262">
        <f>'model (2)'!O658</f>
        <v>14</v>
      </c>
      <c r="P658" s="262">
        <f>'model (2)'!P658</f>
        <v>14</v>
      </c>
      <c r="Q658" s="262">
        <f>'model (2)'!Q658</f>
        <v>13</v>
      </c>
      <c r="R658" s="262">
        <f>'model (2)'!R658</f>
        <v>13</v>
      </c>
      <c r="S658" s="262">
        <f>'model (2)'!S658</f>
        <v>13</v>
      </c>
      <c r="T658" s="263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253"/>
    </row>
    <row r="659" spans="1:41" s="216" customFormat="1" ht="15.6">
      <c r="A659">
        <f t="shared" si="158"/>
        <v>95</v>
      </c>
      <c r="B659" s="191" t="str">
        <f>C659&amp;":"&amp;COUNTIF($C$6:C659,C659)</f>
        <v>95:5</v>
      </c>
      <c r="C659" s="148">
        <f t="shared" si="159"/>
        <v>95</v>
      </c>
      <c r="D659" s="262">
        <f>'model (2)'!D659</f>
        <v>0</v>
      </c>
      <c r="E659" s="262">
        <f>'model (2)'!E659</f>
        <v>1</v>
      </c>
      <c r="F659" s="262">
        <f>'model (2)'!F659</f>
        <v>2</v>
      </c>
      <c r="G659" s="262">
        <f>'model (2)'!G659</f>
        <v>2</v>
      </c>
      <c r="H659" s="262">
        <f>'model (2)'!H659</f>
        <v>1</v>
      </c>
      <c r="I659" s="262">
        <f>'model (2)'!I659</f>
        <v>2</v>
      </c>
      <c r="J659" s="262">
        <f>'model (2)'!J659</f>
        <v>2</v>
      </c>
      <c r="K659" s="262">
        <f>'model (2)'!K659</f>
        <v>2</v>
      </c>
      <c r="L659" s="262">
        <f>'model (2)'!L659</f>
        <v>2</v>
      </c>
      <c r="M659" s="262">
        <f>'model (2)'!M659</f>
        <v>2</v>
      </c>
      <c r="N659" s="262">
        <f>'model (2)'!N659</f>
        <v>9</v>
      </c>
      <c r="O659" s="262">
        <f>'model (2)'!O659</f>
        <v>14</v>
      </c>
      <c r="P659" s="262">
        <f>'model (2)'!P659</f>
        <v>14</v>
      </c>
      <c r="Q659" s="262">
        <f>'model (2)'!Q659</f>
        <v>14</v>
      </c>
      <c r="R659" s="262">
        <f>'model (2)'!R659</f>
        <v>14</v>
      </c>
      <c r="S659" s="262">
        <f>'model (2)'!S659</f>
        <v>14</v>
      </c>
      <c r="T659" s="263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253"/>
    </row>
    <row r="660" spans="1:41" s="216" customFormat="1" ht="15.6">
      <c r="A660">
        <f t="shared" si="158"/>
        <v>63</v>
      </c>
      <c r="B660" s="191" t="str">
        <f>C660&amp;":"&amp;COUNTIF($C$6:C660,C660)</f>
        <v>63:10</v>
      </c>
      <c r="C660" s="148">
        <f t="shared" si="159"/>
        <v>63</v>
      </c>
      <c r="D660" s="262">
        <f>'model (2)'!D660</f>
        <v>0</v>
      </c>
      <c r="E660" s="262">
        <f>'model (2)'!E660</f>
        <v>0</v>
      </c>
      <c r="F660" s="262">
        <f>'model (2)'!F660</f>
        <v>1</v>
      </c>
      <c r="G660" s="262">
        <f>'model (2)'!G660</f>
        <v>0</v>
      </c>
      <c r="H660" s="262">
        <f>'model (2)'!H660</f>
        <v>2</v>
      </c>
      <c r="I660" s="262">
        <f>'model (2)'!I660</f>
        <v>1</v>
      </c>
      <c r="J660" s="262">
        <f>'model (2)'!J660</f>
        <v>1</v>
      </c>
      <c r="K660" s="262">
        <f>'model (2)'!K660</f>
        <v>1</v>
      </c>
      <c r="L660" s="262">
        <f>'model (2)'!L660</f>
        <v>1</v>
      </c>
      <c r="M660" s="262">
        <f>'model (2)'!M660</f>
        <v>2</v>
      </c>
      <c r="N660" s="262">
        <f>'model (2)'!N660</f>
        <v>7</v>
      </c>
      <c r="O660" s="262">
        <f>'model (2)'!O660</f>
        <v>13</v>
      </c>
      <c r="P660" s="262">
        <f>'model (2)'!P660</f>
        <v>10</v>
      </c>
      <c r="Q660" s="262">
        <f>'model (2)'!Q660</f>
        <v>6</v>
      </c>
      <c r="R660" s="262">
        <f>'model (2)'!R660</f>
        <v>6</v>
      </c>
      <c r="S660" s="262">
        <f>'model (2)'!S660</f>
        <v>12</v>
      </c>
      <c r="T660" s="263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253"/>
    </row>
    <row r="661" spans="1:41" s="216" customFormat="1" ht="15.6">
      <c r="A661">
        <f t="shared" si="158"/>
        <v>45</v>
      </c>
      <c r="B661" s="191" t="str">
        <f>C661&amp;":"&amp;COUNTIF($C$6:C661,C661)</f>
        <v>45:6</v>
      </c>
      <c r="C661" s="148">
        <f t="shared" si="159"/>
        <v>45</v>
      </c>
      <c r="D661" s="262">
        <f>'model (2)'!D661</f>
        <v>0</v>
      </c>
      <c r="E661" s="262">
        <f>'model (2)'!E661</f>
        <v>1</v>
      </c>
      <c r="F661" s="262">
        <f>'model (2)'!F661</f>
        <v>0</v>
      </c>
      <c r="G661" s="262">
        <f>'model (2)'!G661</f>
        <v>1</v>
      </c>
      <c r="H661" s="262">
        <f>'model (2)'!H661</f>
        <v>2</v>
      </c>
      <c r="I661" s="262">
        <f>'model (2)'!I661</f>
        <v>1</v>
      </c>
      <c r="J661" s="262">
        <f>'model (2)'!J661</f>
        <v>0</v>
      </c>
      <c r="K661" s="262">
        <f>'model (2)'!K661</f>
        <v>1</v>
      </c>
      <c r="L661" s="262">
        <f>'model (2)'!L661</f>
        <v>1</v>
      </c>
      <c r="M661" s="262">
        <f>'model (2)'!M661</f>
        <v>2</v>
      </c>
      <c r="N661" s="262">
        <f>'model (2)'!N661</f>
        <v>8</v>
      </c>
      <c r="O661" s="262">
        <f>'model (2)'!O661</f>
        <v>5</v>
      </c>
      <c r="P661" s="262">
        <f>'model (2)'!P661</f>
        <v>9</v>
      </c>
      <c r="Q661" s="262">
        <f>'model (2)'!Q661</f>
        <v>2</v>
      </c>
      <c r="R661" s="262">
        <f>'model (2)'!R661</f>
        <v>12</v>
      </c>
      <c r="S661" s="262">
        <f>'model (2)'!S661</f>
        <v>0</v>
      </c>
      <c r="T661" s="263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253"/>
    </row>
    <row r="662" spans="1:41" s="216" customFormat="1" ht="15.6">
      <c r="A662">
        <f t="shared" si="158"/>
        <v>96</v>
      </c>
      <c r="B662" s="191" t="str">
        <f>C662&amp;":"&amp;COUNTIF($C$6:C662,C662)</f>
        <v>96:4</v>
      </c>
      <c r="C662" s="148">
        <f t="shared" si="159"/>
        <v>96</v>
      </c>
      <c r="D662" s="262">
        <f>'model (2)'!D662</f>
        <v>2</v>
      </c>
      <c r="E662" s="262">
        <f>'model (2)'!E662</f>
        <v>2</v>
      </c>
      <c r="F662" s="262">
        <f>'model (2)'!F662</f>
        <v>2</v>
      </c>
      <c r="G662" s="262">
        <f>'model (2)'!G662</f>
        <v>2</v>
      </c>
      <c r="H662" s="262">
        <f>'model (2)'!H662</f>
        <v>2</v>
      </c>
      <c r="I662" s="262">
        <f>'model (2)'!I662</f>
        <v>2</v>
      </c>
      <c r="J662" s="262">
        <f>'model (2)'!J662</f>
        <v>2</v>
      </c>
      <c r="K662" s="262">
        <f>'model (2)'!K662</f>
        <v>2</v>
      </c>
      <c r="L662" s="262">
        <f>'model (2)'!L662</f>
        <v>2</v>
      </c>
      <c r="M662" s="262">
        <f>'model (2)'!M662</f>
        <v>2</v>
      </c>
      <c r="N662" s="262">
        <f>'model (2)'!N662</f>
        <v>10</v>
      </c>
      <c r="O662" s="262">
        <f>'model (2)'!O662</f>
        <v>13</v>
      </c>
      <c r="P662" s="262">
        <f>'model (2)'!P662</f>
        <v>13</v>
      </c>
      <c r="Q662" s="262">
        <f>'model (2)'!Q662</f>
        <v>14</v>
      </c>
      <c r="R662" s="262">
        <f>'model (2)'!R662</f>
        <v>13</v>
      </c>
      <c r="S662" s="262">
        <f>'model (2)'!S662</f>
        <v>13</v>
      </c>
      <c r="T662" s="263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253"/>
    </row>
    <row r="663" spans="1:41" s="216" customFormat="1" ht="15.6">
      <c r="A663">
        <f t="shared" si="158"/>
        <v>95</v>
      </c>
      <c r="B663" s="191" t="str">
        <f>C663&amp;":"&amp;COUNTIF($C$6:C663,C663)</f>
        <v>95:6</v>
      </c>
      <c r="C663" s="148">
        <f t="shared" si="159"/>
        <v>95</v>
      </c>
      <c r="D663" s="262">
        <f>'model (2)'!D663</f>
        <v>1</v>
      </c>
      <c r="E663" s="262">
        <f>'model (2)'!E663</f>
        <v>2</v>
      </c>
      <c r="F663" s="262">
        <f>'model (2)'!F663</f>
        <v>2</v>
      </c>
      <c r="G663" s="262">
        <f>'model (2)'!G663</f>
        <v>0</v>
      </c>
      <c r="H663" s="262">
        <f>'model (2)'!H663</f>
        <v>2</v>
      </c>
      <c r="I663" s="262">
        <f>'model (2)'!I663</f>
        <v>2</v>
      </c>
      <c r="J663" s="262">
        <f>'model (2)'!J663</f>
        <v>2</v>
      </c>
      <c r="K663" s="262">
        <f>'model (2)'!K663</f>
        <v>2</v>
      </c>
      <c r="L663" s="262">
        <f>'model (2)'!L663</f>
        <v>2</v>
      </c>
      <c r="M663" s="262">
        <f>'model (2)'!M663</f>
        <v>2</v>
      </c>
      <c r="N663" s="262">
        <f>'model (2)'!N663</f>
        <v>9</v>
      </c>
      <c r="O663" s="262">
        <f>'model (2)'!O663</f>
        <v>13</v>
      </c>
      <c r="P663" s="262">
        <f>'model (2)'!P663</f>
        <v>14</v>
      </c>
      <c r="Q663" s="262">
        <f>'model (2)'!Q663</f>
        <v>14</v>
      </c>
      <c r="R663" s="262">
        <f>'model (2)'!R663</f>
        <v>14</v>
      </c>
      <c r="S663" s="262">
        <f>'model (2)'!S663</f>
        <v>14</v>
      </c>
      <c r="T663" s="2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253"/>
    </row>
    <row r="664" spans="1:41" s="216" customFormat="1" ht="15.6">
      <c r="A664">
        <f t="shared" si="158"/>
        <v>94</v>
      </c>
      <c r="B664" s="191" t="str">
        <f>C664&amp;":"&amp;COUNTIF($C$6:C664,C664)</f>
        <v>94:3</v>
      </c>
      <c r="C664" s="148">
        <f t="shared" si="159"/>
        <v>94</v>
      </c>
      <c r="D664" s="262">
        <f>'model (2)'!D664</f>
        <v>2</v>
      </c>
      <c r="E664" s="262">
        <f>'model (2)'!E664</f>
        <v>0</v>
      </c>
      <c r="F664" s="262">
        <f>'model (2)'!F664</f>
        <v>2</v>
      </c>
      <c r="G664" s="262">
        <f>'model (2)'!G664</f>
        <v>1</v>
      </c>
      <c r="H664" s="262">
        <f>'model (2)'!H664</f>
        <v>2</v>
      </c>
      <c r="I664" s="262">
        <f>'model (2)'!I664</f>
        <v>2</v>
      </c>
      <c r="J664" s="262">
        <f>'model (2)'!J664</f>
        <v>2</v>
      </c>
      <c r="K664" s="262">
        <f>'model (2)'!K664</f>
        <v>2</v>
      </c>
      <c r="L664" s="262">
        <f>'model (2)'!L664</f>
        <v>2</v>
      </c>
      <c r="M664" s="262">
        <f>'model (2)'!M664</f>
        <v>2</v>
      </c>
      <c r="N664" s="262">
        <f>'model (2)'!N664</f>
        <v>10</v>
      </c>
      <c r="O664" s="262">
        <f>'model (2)'!O664</f>
        <v>13</v>
      </c>
      <c r="P664" s="262">
        <f>'model (2)'!P664</f>
        <v>13</v>
      </c>
      <c r="Q664" s="262">
        <f>'model (2)'!Q664</f>
        <v>14</v>
      </c>
      <c r="R664" s="262">
        <f>'model (2)'!R664</f>
        <v>14</v>
      </c>
      <c r="S664" s="262">
        <f>'model (2)'!S664</f>
        <v>13</v>
      </c>
      <c r="T664" s="263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253"/>
    </row>
    <row r="665" spans="1:41" s="216" customFormat="1" ht="15.6">
      <c r="A665">
        <f t="shared" si="158"/>
        <v>51</v>
      </c>
      <c r="B665" s="191" t="str">
        <f>C665&amp;":"&amp;COUNTIF($C$6:C665,C665)</f>
        <v>51:10</v>
      </c>
      <c r="C665" s="148">
        <f t="shared" si="159"/>
        <v>51</v>
      </c>
      <c r="D665" s="262">
        <f>'model (2)'!D665</f>
        <v>0</v>
      </c>
      <c r="E665" s="262">
        <f>'model (2)'!E665</f>
        <v>1</v>
      </c>
      <c r="F665" s="262">
        <f>'model (2)'!F665</f>
        <v>1</v>
      </c>
      <c r="G665" s="262">
        <f>'model (2)'!G665</f>
        <v>0</v>
      </c>
      <c r="H665" s="262">
        <f>'model (2)'!H665</f>
        <v>0</v>
      </c>
      <c r="I665" s="262">
        <f>'model (2)'!I665</f>
        <v>1</v>
      </c>
      <c r="J665" s="262">
        <f>'model (2)'!J665</f>
        <v>0</v>
      </c>
      <c r="K665" s="262">
        <f>'model (2)'!K665</f>
        <v>0</v>
      </c>
      <c r="L665" s="262">
        <f>'model (2)'!L665</f>
        <v>2</v>
      </c>
      <c r="M665" s="262">
        <f>'model (2)'!M665</f>
        <v>0</v>
      </c>
      <c r="N665" s="262">
        <f>'model (2)'!N665</f>
        <v>5</v>
      </c>
      <c r="O665" s="262">
        <f>'model (2)'!O665</f>
        <v>8</v>
      </c>
      <c r="P665" s="262">
        <f>'model (2)'!P665</f>
        <v>3</v>
      </c>
      <c r="Q665" s="262">
        <f>'model (2)'!Q665</f>
        <v>5</v>
      </c>
      <c r="R665" s="262">
        <f>'model (2)'!R665</f>
        <v>13</v>
      </c>
      <c r="S665" s="262">
        <f>'model (2)'!S665</f>
        <v>12</v>
      </c>
      <c r="T665" s="263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253"/>
    </row>
    <row r="666" spans="1:41" s="216" customFormat="1" ht="15.6">
      <c r="A666">
        <f t="shared" si="158"/>
        <v>51</v>
      </c>
      <c r="B666" s="191" t="str">
        <f>C666&amp;":"&amp;COUNTIF($C$6:C666,C666)</f>
        <v>51:11</v>
      </c>
      <c r="C666" s="148">
        <f t="shared" si="159"/>
        <v>51</v>
      </c>
      <c r="D666" s="262">
        <f>'model (2)'!D666</f>
        <v>1</v>
      </c>
      <c r="E666" s="262">
        <f>'model (2)'!E666</f>
        <v>2</v>
      </c>
      <c r="F666" s="262">
        <f>'model (2)'!F666</f>
        <v>1</v>
      </c>
      <c r="G666" s="262">
        <f>'model (2)'!G666</f>
        <v>1</v>
      </c>
      <c r="H666" s="262">
        <f>'model (2)'!H666</f>
        <v>2</v>
      </c>
      <c r="I666" s="262">
        <f>'model (2)'!I666</f>
        <v>2</v>
      </c>
      <c r="J666" s="262">
        <f>'model (2)'!J666</f>
        <v>2</v>
      </c>
      <c r="K666" s="262">
        <f>'model (2)'!K666</f>
        <v>2</v>
      </c>
      <c r="L666" s="262">
        <f>'model (2)'!L666</f>
        <v>2</v>
      </c>
      <c r="M666" s="262">
        <f>'model (2)'!M666</f>
        <v>0</v>
      </c>
      <c r="N666" s="262">
        <f>'model (2)'!N666</f>
        <v>4</v>
      </c>
      <c r="O666" s="262">
        <f>'model (2)'!O666</f>
        <v>12</v>
      </c>
      <c r="P666" s="262">
        <f>'model (2)'!P666</f>
        <v>9</v>
      </c>
      <c r="Q666" s="262">
        <f>'model (2)'!Q666</f>
        <v>7</v>
      </c>
      <c r="R666" s="262">
        <f>'model (2)'!R666</f>
        <v>0</v>
      </c>
      <c r="S666" s="262">
        <f>'model (2)'!S666</f>
        <v>4</v>
      </c>
      <c r="T666" s="263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253"/>
    </row>
    <row r="667" spans="1:41" s="216" customFormat="1" ht="15.6">
      <c r="A667">
        <f t="shared" si="158"/>
        <v>98</v>
      </c>
      <c r="B667" s="191" t="str">
        <f>C667&amp;":"&amp;COUNTIF($C$6:C667,C667)</f>
        <v>98:5</v>
      </c>
      <c r="C667" s="148">
        <f t="shared" si="159"/>
        <v>98</v>
      </c>
      <c r="D667" s="262">
        <f>'model (2)'!D667</f>
        <v>2</v>
      </c>
      <c r="E667" s="262">
        <f>'model (2)'!E667</f>
        <v>2</v>
      </c>
      <c r="F667" s="262">
        <f>'model (2)'!F667</f>
        <v>2</v>
      </c>
      <c r="G667" s="262">
        <f>'model (2)'!G667</f>
        <v>2</v>
      </c>
      <c r="H667" s="262">
        <f>'model (2)'!H667</f>
        <v>2</v>
      </c>
      <c r="I667" s="262">
        <f>'model (2)'!I667</f>
        <v>2</v>
      </c>
      <c r="J667" s="262">
        <f>'model (2)'!J667</f>
        <v>2</v>
      </c>
      <c r="K667" s="262">
        <f>'model (2)'!K667</f>
        <v>2</v>
      </c>
      <c r="L667" s="262">
        <f>'model (2)'!L667</f>
        <v>2</v>
      </c>
      <c r="M667" s="262">
        <f>'model (2)'!M667</f>
        <v>2</v>
      </c>
      <c r="N667" s="262">
        <f>'model (2)'!N667</f>
        <v>10</v>
      </c>
      <c r="O667" s="262">
        <f>'model (2)'!O667</f>
        <v>13</v>
      </c>
      <c r="P667" s="262">
        <f>'model (2)'!P667</f>
        <v>14</v>
      </c>
      <c r="Q667" s="262">
        <f>'model (2)'!Q667</f>
        <v>14</v>
      </c>
      <c r="R667" s="262">
        <f>'model (2)'!R667</f>
        <v>13</v>
      </c>
      <c r="S667" s="262">
        <f>'model (2)'!S667</f>
        <v>14</v>
      </c>
      <c r="T667" s="263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253"/>
    </row>
    <row r="668" spans="1:41" s="216" customFormat="1" ht="15.6">
      <c r="A668">
        <f t="shared" si="158"/>
        <v>95</v>
      </c>
      <c r="B668" s="191" t="str">
        <f>C668&amp;":"&amp;COUNTIF($C$6:C668,C668)</f>
        <v>95:7</v>
      </c>
      <c r="C668" s="148">
        <f t="shared" si="159"/>
        <v>95</v>
      </c>
      <c r="D668" s="262">
        <f>'model (2)'!D668</f>
        <v>2</v>
      </c>
      <c r="E668" s="262">
        <f>'model (2)'!E668</f>
        <v>1</v>
      </c>
      <c r="F668" s="262">
        <f>'model (2)'!F668</f>
        <v>2</v>
      </c>
      <c r="G668" s="262">
        <f>'model (2)'!G668</f>
        <v>2</v>
      </c>
      <c r="H668" s="262">
        <f>'model (2)'!H668</f>
        <v>2</v>
      </c>
      <c r="I668" s="262">
        <f>'model (2)'!I668</f>
        <v>2</v>
      </c>
      <c r="J668" s="262">
        <f>'model (2)'!J668</f>
        <v>2</v>
      </c>
      <c r="K668" s="262">
        <f>'model (2)'!K668</f>
        <v>2</v>
      </c>
      <c r="L668" s="262">
        <f>'model (2)'!L668</f>
        <v>2</v>
      </c>
      <c r="M668" s="262">
        <f>'model (2)'!M668</f>
        <v>2</v>
      </c>
      <c r="N668" s="262">
        <f>'model (2)'!N668</f>
        <v>10</v>
      </c>
      <c r="O668" s="262">
        <f>'model (2)'!O668</f>
        <v>13</v>
      </c>
      <c r="P668" s="262">
        <f>'model (2)'!P668</f>
        <v>13</v>
      </c>
      <c r="Q668" s="262">
        <f>'model (2)'!Q668</f>
        <v>13</v>
      </c>
      <c r="R668" s="262">
        <f>'model (2)'!R668</f>
        <v>14</v>
      </c>
      <c r="S668" s="262">
        <f>'model (2)'!S668</f>
        <v>13</v>
      </c>
      <c r="T668" s="263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253"/>
    </row>
    <row r="669" spans="1:41" s="216" customFormat="1" ht="15.6">
      <c r="A669">
        <f t="shared" si="158"/>
        <v>92</v>
      </c>
      <c r="B669" s="191" t="str">
        <f>C669&amp;":"&amp;COUNTIF($C$6:C669,C669)</f>
        <v>92:6</v>
      </c>
      <c r="C669" s="148">
        <f t="shared" si="159"/>
        <v>92</v>
      </c>
      <c r="D669" s="262">
        <f>'model (2)'!D669</f>
        <v>0</v>
      </c>
      <c r="E669" s="262">
        <f>'model (2)'!E669</f>
        <v>1</v>
      </c>
      <c r="F669" s="262">
        <f>'model (2)'!F669</f>
        <v>2</v>
      </c>
      <c r="G669" s="262">
        <f>'model (2)'!G669</f>
        <v>1</v>
      </c>
      <c r="H669" s="262">
        <f>'model (2)'!H669</f>
        <v>2</v>
      </c>
      <c r="I669" s="262">
        <f>'model (2)'!I669</f>
        <v>1</v>
      </c>
      <c r="J669" s="262">
        <f>'model (2)'!J669</f>
        <v>2</v>
      </c>
      <c r="K669" s="262">
        <f>'model (2)'!K669</f>
        <v>2</v>
      </c>
      <c r="L669" s="262">
        <f>'model (2)'!L669</f>
        <v>2</v>
      </c>
      <c r="M669" s="262">
        <f>'model (2)'!M669</f>
        <v>2</v>
      </c>
      <c r="N669" s="262">
        <f>'model (2)'!N669</f>
        <v>10</v>
      </c>
      <c r="O669" s="262">
        <f>'model (2)'!O669</f>
        <v>13</v>
      </c>
      <c r="P669" s="262">
        <f>'model (2)'!P669</f>
        <v>14</v>
      </c>
      <c r="Q669" s="262">
        <f>'model (2)'!Q669</f>
        <v>13</v>
      </c>
      <c r="R669" s="262">
        <f>'model (2)'!R669</f>
        <v>14</v>
      </c>
      <c r="S669" s="262">
        <f>'model (2)'!S669</f>
        <v>13</v>
      </c>
      <c r="T669" s="263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253"/>
    </row>
    <row r="670" spans="1:41" s="216" customFormat="1" ht="15.6">
      <c r="A670">
        <f t="shared" si="158"/>
        <v>42</v>
      </c>
      <c r="B670" s="191" t="str">
        <f>C670&amp;":"&amp;COUNTIF($C$6:C670,C670)</f>
        <v>42:8</v>
      </c>
      <c r="C670" s="148">
        <f t="shared" si="159"/>
        <v>42</v>
      </c>
      <c r="D670" s="262">
        <f>'model (2)'!D670</f>
        <v>2</v>
      </c>
      <c r="E670" s="262">
        <f>'model (2)'!E670</f>
        <v>1</v>
      </c>
      <c r="F670" s="262">
        <f>'model (2)'!F670</f>
        <v>0</v>
      </c>
      <c r="G670" s="262">
        <f>'model (2)'!G670</f>
        <v>0</v>
      </c>
      <c r="H670" s="262">
        <f>'model (2)'!H670</f>
        <v>0</v>
      </c>
      <c r="I670" s="262">
        <f>'model (2)'!I670</f>
        <v>0</v>
      </c>
      <c r="J670" s="262">
        <f>'model (2)'!J670</f>
        <v>1</v>
      </c>
      <c r="K670" s="262">
        <f>'model (2)'!K670</f>
        <v>0</v>
      </c>
      <c r="L670" s="262">
        <f>'model (2)'!L670</f>
        <v>0</v>
      </c>
      <c r="M670" s="262">
        <f>'model (2)'!M670</f>
        <v>0</v>
      </c>
      <c r="N670" s="262">
        <f>'model (2)'!N670</f>
        <v>7</v>
      </c>
      <c r="O670" s="262">
        <f>'model (2)'!O670</f>
        <v>7</v>
      </c>
      <c r="P670" s="262">
        <f>'model (2)'!P670</f>
        <v>8</v>
      </c>
      <c r="Q670" s="262">
        <f>'model (2)'!Q670</f>
        <v>0</v>
      </c>
      <c r="R670" s="262">
        <f>'model (2)'!R670</f>
        <v>7</v>
      </c>
      <c r="S670" s="262">
        <f>'model (2)'!S670</f>
        <v>9</v>
      </c>
      <c r="T670" s="263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253"/>
    </row>
    <row r="671" spans="1:41" s="216" customFormat="1" ht="15.6">
      <c r="A671">
        <f t="shared" si="158"/>
        <v>56</v>
      </c>
      <c r="B671" s="191" t="str">
        <f>C671&amp;":"&amp;COUNTIF($C$6:C671,C671)</f>
        <v>56:6</v>
      </c>
      <c r="C671" s="148">
        <f t="shared" si="159"/>
        <v>56</v>
      </c>
      <c r="D671" s="262">
        <f>'model (2)'!D671</f>
        <v>0</v>
      </c>
      <c r="E671" s="262">
        <f>'model (2)'!E671</f>
        <v>2</v>
      </c>
      <c r="F671" s="262">
        <f>'model (2)'!F671</f>
        <v>2</v>
      </c>
      <c r="G671" s="262">
        <f>'model (2)'!G671</f>
        <v>0</v>
      </c>
      <c r="H671" s="262">
        <f>'model (2)'!H671</f>
        <v>2</v>
      </c>
      <c r="I671" s="262">
        <f>'model (2)'!I671</f>
        <v>2</v>
      </c>
      <c r="J671" s="262">
        <f>'model (2)'!J671</f>
        <v>2</v>
      </c>
      <c r="K671" s="262">
        <f>'model (2)'!K671</f>
        <v>0</v>
      </c>
      <c r="L671" s="262">
        <f>'model (2)'!L671</f>
        <v>1</v>
      </c>
      <c r="M671" s="262">
        <f>'model (2)'!M671</f>
        <v>2</v>
      </c>
      <c r="N671" s="262">
        <f>'model (2)'!N671</f>
        <v>9</v>
      </c>
      <c r="O671" s="262">
        <f>'model (2)'!O671</f>
        <v>3</v>
      </c>
      <c r="P671" s="262">
        <f>'model (2)'!P671</f>
        <v>2</v>
      </c>
      <c r="Q671" s="262">
        <f>'model (2)'!Q671</f>
        <v>14</v>
      </c>
      <c r="R671" s="262">
        <f>'model (2)'!R671</f>
        <v>5</v>
      </c>
      <c r="S671" s="262">
        <f>'model (2)'!S671</f>
        <v>10</v>
      </c>
      <c r="T671" s="263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253"/>
    </row>
    <row r="672" spans="1:41" s="216" customFormat="1" ht="15.6">
      <c r="A672">
        <f t="shared" si="158"/>
        <v>95</v>
      </c>
      <c r="B672" s="191" t="str">
        <f>C672&amp;":"&amp;COUNTIF($C$6:C672,C672)</f>
        <v>95:8</v>
      </c>
      <c r="C672" s="148">
        <f t="shared" si="159"/>
        <v>95</v>
      </c>
      <c r="D672" s="262">
        <f>'model (2)'!D672</f>
        <v>2</v>
      </c>
      <c r="E672" s="262">
        <f>'model (2)'!E672</f>
        <v>2</v>
      </c>
      <c r="F672" s="262">
        <f>'model (2)'!F672</f>
        <v>2</v>
      </c>
      <c r="G672" s="262">
        <f>'model (2)'!G672</f>
        <v>2</v>
      </c>
      <c r="H672" s="262">
        <f>'model (2)'!H672</f>
        <v>2</v>
      </c>
      <c r="I672" s="262">
        <f>'model (2)'!I672</f>
        <v>2</v>
      </c>
      <c r="J672" s="262">
        <f>'model (2)'!J672</f>
        <v>2</v>
      </c>
      <c r="K672" s="262">
        <f>'model (2)'!K672</f>
        <v>2</v>
      </c>
      <c r="L672" s="262">
        <f>'model (2)'!L672</f>
        <v>2</v>
      </c>
      <c r="M672" s="262">
        <f>'model (2)'!M672</f>
        <v>2</v>
      </c>
      <c r="N672" s="262">
        <f>'model (2)'!N672</f>
        <v>9</v>
      </c>
      <c r="O672" s="262">
        <f>'model (2)'!O672</f>
        <v>13</v>
      </c>
      <c r="P672" s="262">
        <f>'model (2)'!P672</f>
        <v>14</v>
      </c>
      <c r="Q672" s="262">
        <f>'model (2)'!Q672</f>
        <v>13</v>
      </c>
      <c r="R672" s="262">
        <f>'model (2)'!R672</f>
        <v>13</v>
      </c>
      <c r="S672" s="262">
        <f>'model (2)'!S672</f>
        <v>13</v>
      </c>
      <c r="T672" s="263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253"/>
    </row>
    <row r="673" spans="1:41" s="216" customFormat="1" ht="15.6">
      <c r="A673">
        <f t="shared" si="158"/>
        <v>92</v>
      </c>
      <c r="B673" s="191" t="str">
        <f>C673&amp;":"&amp;COUNTIF($C$6:C673,C673)</f>
        <v>92:7</v>
      </c>
      <c r="C673" s="148">
        <f t="shared" si="159"/>
        <v>92</v>
      </c>
      <c r="D673" s="262">
        <f>'model (2)'!D673</f>
        <v>2</v>
      </c>
      <c r="E673" s="262">
        <f>'model (2)'!E673</f>
        <v>0</v>
      </c>
      <c r="F673" s="262">
        <f>'model (2)'!F673</f>
        <v>2</v>
      </c>
      <c r="G673" s="262">
        <f>'model (2)'!G673</f>
        <v>1</v>
      </c>
      <c r="H673" s="262">
        <f>'model (2)'!H673</f>
        <v>0</v>
      </c>
      <c r="I673" s="262">
        <f>'model (2)'!I673</f>
        <v>0</v>
      </c>
      <c r="J673" s="262">
        <f>'model (2)'!J673</f>
        <v>2</v>
      </c>
      <c r="K673" s="262">
        <f>'model (2)'!K673</f>
        <v>2</v>
      </c>
      <c r="L673" s="262">
        <f>'model (2)'!L673</f>
        <v>2</v>
      </c>
      <c r="M673" s="262">
        <f>'model (2)'!M673</f>
        <v>2</v>
      </c>
      <c r="N673" s="262">
        <f>'model (2)'!N673</f>
        <v>10</v>
      </c>
      <c r="O673" s="262">
        <f>'model (2)'!O673</f>
        <v>13</v>
      </c>
      <c r="P673" s="262">
        <f>'model (2)'!P673</f>
        <v>14</v>
      </c>
      <c r="Q673" s="262">
        <f>'model (2)'!Q673</f>
        <v>14</v>
      </c>
      <c r="R673" s="262">
        <f>'model (2)'!R673</f>
        <v>14</v>
      </c>
      <c r="S673" s="262">
        <f>'model (2)'!S673</f>
        <v>14</v>
      </c>
      <c r="T673" s="26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253"/>
    </row>
    <row r="674" spans="1:41" s="216" customFormat="1" ht="15.6">
      <c r="A674">
        <f t="shared" si="158"/>
        <v>95</v>
      </c>
      <c r="B674" s="191" t="str">
        <f>C674&amp;":"&amp;COUNTIF($C$6:C674,C674)</f>
        <v>95:9</v>
      </c>
      <c r="C674" s="148">
        <f t="shared" si="159"/>
        <v>95</v>
      </c>
      <c r="D674" s="262">
        <f>'model (2)'!D674</f>
        <v>2</v>
      </c>
      <c r="E674" s="262">
        <f>'model (2)'!E674</f>
        <v>0</v>
      </c>
      <c r="F674" s="262">
        <f>'model (2)'!F674</f>
        <v>2</v>
      </c>
      <c r="G674" s="262">
        <f>'model (2)'!G674</f>
        <v>2</v>
      </c>
      <c r="H674" s="262">
        <f>'model (2)'!H674</f>
        <v>2</v>
      </c>
      <c r="I674" s="262">
        <f>'model (2)'!I674</f>
        <v>1</v>
      </c>
      <c r="J674" s="262">
        <f>'model (2)'!J674</f>
        <v>2</v>
      </c>
      <c r="K674" s="262">
        <f>'model (2)'!K674</f>
        <v>2</v>
      </c>
      <c r="L674" s="262">
        <f>'model (2)'!L674</f>
        <v>2</v>
      </c>
      <c r="M674" s="262">
        <f>'model (2)'!M674</f>
        <v>2</v>
      </c>
      <c r="N674" s="262">
        <f>'model (2)'!N674</f>
        <v>9</v>
      </c>
      <c r="O674" s="262">
        <f>'model (2)'!O674</f>
        <v>14</v>
      </c>
      <c r="P674" s="262">
        <f>'model (2)'!P674</f>
        <v>14</v>
      </c>
      <c r="Q674" s="262">
        <f>'model (2)'!Q674</f>
        <v>14</v>
      </c>
      <c r="R674" s="262">
        <f>'model (2)'!R674</f>
        <v>13</v>
      </c>
      <c r="S674" s="262">
        <f>'model (2)'!S674</f>
        <v>14</v>
      </c>
      <c r="T674" s="263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253"/>
    </row>
    <row r="675" spans="1:41" s="216" customFormat="1" ht="15.6">
      <c r="A675">
        <f t="shared" si="158"/>
        <v>41</v>
      </c>
      <c r="B675" s="191" t="str">
        <f>C675&amp;":"&amp;COUNTIF($C$6:C675,C675)</f>
        <v>41:6</v>
      </c>
      <c r="C675" s="148">
        <f t="shared" si="159"/>
        <v>41</v>
      </c>
      <c r="D675" s="262">
        <f>'model (2)'!D675</f>
        <v>1</v>
      </c>
      <c r="E675" s="262">
        <f>'model (2)'!E675</f>
        <v>0</v>
      </c>
      <c r="F675" s="262">
        <f>'model (2)'!F675</f>
        <v>0</v>
      </c>
      <c r="G675" s="262">
        <f>'model (2)'!G675</f>
        <v>2</v>
      </c>
      <c r="H675" s="262">
        <f>'model (2)'!H675</f>
        <v>2</v>
      </c>
      <c r="I675" s="262">
        <f>'model (2)'!I675</f>
        <v>2</v>
      </c>
      <c r="J675" s="262">
        <f>'model (2)'!J675</f>
        <v>1</v>
      </c>
      <c r="K675" s="262">
        <f>'model (2)'!K675</f>
        <v>1</v>
      </c>
      <c r="L675" s="262">
        <f>'model (2)'!L675</f>
        <v>1</v>
      </c>
      <c r="M675" s="262">
        <f>'model (2)'!M675</f>
        <v>2</v>
      </c>
      <c r="N675" s="262">
        <f>'model (2)'!N675</f>
        <v>8</v>
      </c>
      <c r="O675" s="262">
        <f>'model (2)'!O675</f>
        <v>6</v>
      </c>
      <c r="P675" s="262">
        <f>'model (2)'!P675</f>
        <v>3</v>
      </c>
      <c r="Q675" s="262">
        <f>'model (2)'!Q675</f>
        <v>5</v>
      </c>
      <c r="R675" s="262">
        <f>'model (2)'!R675</f>
        <v>5</v>
      </c>
      <c r="S675" s="262">
        <f>'model (2)'!S675</f>
        <v>2</v>
      </c>
      <c r="T675" s="263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253"/>
    </row>
    <row r="676" spans="1:41" s="216" customFormat="1" ht="15.6">
      <c r="A676">
        <f t="shared" si="158"/>
        <v>68</v>
      </c>
      <c r="B676" s="191" t="str">
        <f>C676&amp;":"&amp;COUNTIF($C$6:C676,C676)</f>
        <v>68:16</v>
      </c>
      <c r="C676" s="148">
        <f t="shared" si="159"/>
        <v>68</v>
      </c>
      <c r="D676" s="262">
        <f>'model (2)'!D676</f>
        <v>1</v>
      </c>
      <c r="E676" s="262">
        <f>'model (2)'!E676</f>
        <v>1</v>
      </c>
      <c r="F676" s="262">
        <f>'model (2)'!F676</f>
        <v>2</v>
      </c>
      <c r="G676" s="262">
        <f>'model (2)'!G676</f>
        <v>1</v>
      </c>
      <c r="H676" s="262">
        <f>'model (2)'!H676</f>
        <v>1</v>
      </c>
      <c r="I676" s="262">
        <f>'model (2)'!I676</f>
        <v>2</v>
      </c>
      <c r="J676" s="262">
        <f>'model (2)'!J676</f>
        <v>0</v>
      </c>
      <c r="K676" s="262">
        <f>'model (2)'!K676</f>
        <v>2</v>
      </c>
      <c r="L676" s="262">
        <f>'model (2)'!L676</f>
        <v>1</v>
      </c>
      <c r="M676" s="262">
        <f>'model (2)'!M676</f>
        <v>2</v>
      </c>
      <c r="N676" s="262">
        <f>'model (2)'!N676</f>
        <v>8</v>
      </c>
      <c r="O676" s="262">
        <f>'model (2)'!O676</f>
        <v>7</v>
      </c>
      <c r="P676" s="262">
        <f>'model (2)'!P676</f>
        <v>14</v>
      </c>
      <c r="Q676" s="262">
        <f>'model (2)'!Q676</f>
        <v>3</v>
      </c>
      <c r="R676" s="262">
        <f>'model (2)'!R676</f>
        <v>11</v>
      </c>
      <c r="S676" s="262">
        <f>'model (2)'!S676</f>
        <v>12</v>
      </c>
      <c r="T676" s="263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253"/>
    </row>
    <row r="677" spans="1:41" s="216" customFormat="1" ht="15.6">
      <c r="A677">
        <f t="shared" si="158"/>
        <v>97</v>
      </c>
      <c r="B677" s="191" t="str">
        <f>C677&amp;":"&amp;COUNTIF($C$6:C677,C677)</f>
        <v>97:3</v>
      </c>
      <c r="C677" s="148">
        <f t="shared" si="159"/>
        <v>97</v>
      </c>
      <c r="D677" s="262">
        <f>'model (2)'!D677</f>
        <v>2</v>
      </c>
      <c r="E677" s="262">
        <f>'model (2)'!E677</f>
        <v>2</v>
      </c>
      <c r="F677" s="262">
        <f>'model (2)'!F677</f>
        <v>2</v>
      </c>
      <c r="G677" s="262">
        <f>'model (2)'!G677</f>
        <v>2</v>
      </c>
      <c r="H677" s="262">
        <f>'model (2)'!H677</f>
        <v>2</v>
      </c>
      <c r="I677" s="262">
        <f>'model (2)'!I677</f>
        <v>2</v>
      </c>
      <c r="J677" s="262">
        <f>'model (2)'!J677</f>
        <v>2</v>
      </c>
      <c r="K677" s="262">
        <f>'model (2)'!K677</f>
        <v>2</v>
      </c>
      <c r="L677" s="262">
        <f>'model (2)'!L677</f>
        <v>2</v>
      </c>
      <c r="M677" s="262">
        <f>'model (2)'!M677</f>
        <v>2</v>
      </c>
      <c r="N677" s="262">
        <f>'model (2)'!N677</f>
        <v>9</v>
      </c>
      <c r="O677" s="262">
        <f>'model (2)'!O677</f>
        <v>13</v>
      </c>
      <c r="P677" s="262">
        <f>'model (2)'!P677</f>
        <v>14</v>
      </c>
      <c r="Q677" s="262">
        <f>'model (2)'!Q677</f>
        <v>14</v>
      </c>
      <c r="R677" s="262">
        <f>'model (2)'!R677</f>
        <v>14</v>
      </c>
      <c r="S677" s="262">
        <f>'model (2)'!S677</f>
        <v>13</v>
      </c>
      <c r="T677" s="263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253"/>
    </row>
    <row r="678" spans="1:41" s="216" customFormat="1" ht="15.6">
      <c r="A678">
        <f t="shared" si="158"/>
        <v>91</v>
      </c>
      <c r="B678" s="191" t="str">
        <f>C678&amp;":"&amp;COUNTIF($C$6:C678,C678)</f>
        <v>91:8</v>
      </c>
      <c r="C678" s="148">
        <f t="shared" si="159"/>
        <v>91</v>
      </c>
      <c r="D678" s="262">
        <f>'model (2)'!D678</f>
        <v>0</v>
      </c>
      <c r="E678" s="262">
        <f>'model (2)'!E678</f>
        <v>1</v>
      </c>
      <c r="F678" s="262">
        <f>'model (2)'!F678</f>
        <v>2</v>
      </c>
      <c r="G678" s="262">
        <f>'model (2)'!G678</f>
        <v>1</v>
      </c>
      <c r="H678" s="262">
        <f>'model (2)'!H678</f>
        <v>0</v>
      </c>
      <c r="I678" s="262">
        <f>'model (2)'!I678</f>
        <v>2</v>
      </c>
      <c r="J678" s="262">
        <f>'model (2)'!J678</f>
        <v>2</v>
      </c>
      <c r="K678" s="262">
        <f>'model (2)'!K678</f>
        <v>2</v>
      </c>
      <c r="L678" s="262">
        <f>'model (2)'!L678</f>
        <v>2</v>
      </c>
      <c r="M678" s="262">
        <f>'model (2)'!M678</f>
        <v>2</v>
      </c>
      <c r="N678" s="262">
        <f>'model (2)'!N678</f>
        <v>10</v>
      </c>
      <c r="O678" s="262">
        <f>'model (2)'!O678</f>
        <v>13</v>
      </c>
      <c r="P678" s="262">
        <f>'model (2)'!P678</f>
        <v>13</v>
      </c>
      <c r="Q678" s="262">
        <f>'model (2)'!Q678</f>
        <v>13</v>
      </c>
      <c r="R678" s="262">
        <f>'model (2)'!R678</f>
        <v>14</v>
      </c>
      <c r="S678" s="262">
        <f>'model (2)'!S678</f>
        <v>14</v>
      </c>
      <c r="T678" s="263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253"/>
    </row>
    <row r="679" spans="1:41" s="216" customFormat="1" ht="15.6">
      <c r="A679">
        <f t="shared" si="158"/>
        <v>96</v>
      </c>
      <c r="B679" s="191" t="str">
        <f>C679&amp;":"&amp;COUNTIF($C$6:C679,C679)</f>
        <v>96:5</v>
      </c>
      <c r="C679" s="148">
        <f t="shared" si="159"/>
        <v>96</v>
      </c>
      <c r="D679" s="262">
        <f>'model (2)'!D679</f>
        <v>2</v>
      </c>
      <c r="E679" s="262">
        <f>'model (2)'!E679</f>
        <v>1</v>
      </c>
      <c r="F679" s="262">
        <f>'model (2)'!F679</f>
        <v>2</v>
      </c>
      <c r="G679" s="262">
        <f>'model (2)'!G679</f>
        <v>1</v>
      </c>
      <c r="H679" s="262">
        <f>'model (2)'!H679</f>
        <v>2</v>
      </c>
      <c r="I679" s="262">
        <f>'model (2)'!I679</f>
        <v>2</v>
      </c>
      <c r="J679" s="262">
        <f>'model (2)'!J679</f>
        <v>2</v>
      </c>
      <c r="K679" s="262">
        <f>'model (2)'!K679</f>
        <v>2</v>
      </c>
      <c r="L679" s="262">
        <f>'model (2)'!L679</f>
        <v>2</v>
      </c>
      <c r="M679" s="262">
        <f>'model (2)'!M679</f>
        <v>2</v>
      </c>
      <c r="N679" s="262">
        <f>'model (2)'!N679</f>
        <v>9</v>
      </c>
      <c r="O679" s="262">
        <f>'model (2)'!O679</f>
        <v>14</v>
      </c>
      <c r="P679" s="262">
        <f>'model (2)'!P679</f>
        <v>13</v>
      </c>
      <c r="Q679" s="262">
        <f>'model (2)'!Q679</f>
        <v>14</v>
      </c>
      <c r="R679" s="262">
        <f>'model (2)'!R679</f>
        <v>14</v>
      </c>
      <c r="S679" s="262">
        <f>'model (2)'!S679</f>
        <v>14</v>
      </c>
      <c r="T679" s="263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253"/>
    </row>
    <row r="680" spans="1:41" s="216" customFormat="1" ht="15.6">
      <c r="A680">
        <f t="shared" si="158"/>
        <v>44</v>
      </c>
      <c r="B680" s="191" t="str">
        <f>C680&amp;":"&amp;COUNTIF($C$6:C680,C680)</f>
        <v>44:7</v>
      </c>
      <c r="C680" s="148">
        <f t="shared" si="159"/>
        <v>44</v>
      </c>
      <c r="D680" s="262">
        <f>'model (2)'!D680</f>
        <v>0</v>
      </c>
      <c r="E680" s="262">
        <f>'model (2)'!E680</f>
        <v>2</v>
      </c>
      <c r="F680" s="262">
        <f>'model (2)'!F680</f>
        <v>1</v>
      </c>
      <c r="G680" s="262">
        <f>'model (2)'!G680</f>
        <v>0</v>
      </c>
      <c r="H680" s="262">
        <f>'model (2)'!H680</f>
        <v>2</v>
      </c>
      <c r="I680" s="262">
        <f>'model (2)'!I680</f>
        <v>0</v>
      </c>
      <c r="J680" s="262">
        <f>'model (2)'!J680</f>
        <v>0</v>
      </c>
      <c r="K680" s="262">
        <f>'model (2)'!K680</f>
        <v>1</v>
      </c>
      <c r="L680" s="262">
        <f>'model (2)'!L680</f>
        <v>2</v>
      </c>
      <c r="M680" s="262">
        <f>'model (2)'!M680</f>
        <v>2</v>
      </c>
      <c r="N680" s="262">
        <f>'model (2)'!N680</f>
        <v>3</v>
      </c>
      <c r="O680" s="262">
        <f>'model (2)'!O680</f>
        <v>0</v>
      </c>
      <c r="P680" s="262">
        <f>'model (2)'!P680</f>
        <v>6</v>
      </c>
      <c r="Q680" s="262">
        <f>'model (2)'!Q680</f>
        <v>9</v>
      </c>
      <c r="R680" s="262">
        <f>'model (2)'!R680</f>
        <v>2</v>
      </c>
      <c r="S680" s="262">
        <f>'model (2)'!S680</f>
        <v>14</v>
      </c>
      <c r="T680" s="263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253"/>
    </row>
    <row r="681" spans="1:41" s="216" customFormat="1" ht="15.6">
      <c r="A681">
        <f t="shared" si="158"/>
        <v>47</v>
      </c>
      <c r="B681" s="191" t="str">
        <f>C681&amp;":"&amp;COUNTIF($C$6:C681,C681)</f>
        <v>47:13</v>
      </c>
      <c r="C681" s="148">
        <f t="shared" si="159"/>
        <v>47</v>
      </c>
      <c r="D681" s="262">
        <f>'model (2)'!D681</f>
        <v>1</v>
      </c>
      <c r="E681" s="262">
        <f>'model (2)'!E681</f>
        <v>1</v>
      </c>
      <c r="F681" s="262">
        <f>'model (2)'!F681</f>
        <v>0</v>
      </c>
      <c r="G681" s="262">
        <f>'model (2)'!G681</f>
        <v>0</v>
      </c>
      <c r="H681" s="262">
        <f>'model (2)'!H681</f>
        <v>1</v>
      </c>
      <c r="I681" s="262">
        <f>'model (2)'!I681</f>
        <v>1</v>
      </c>
      <c r="J681" s="262">
        <f>'model (2)'!J681</f>
        <v>2</v>
      </c>
      <c r="K681" s="262">
        <f>'model (2)'!K681</f>
        <v>2</v>
      </c>
      <c r="L681" s="262">
        <f>'model (2)'!L681</f>
        <v>2</v>
      </c>
      <c r="M681" s="262">
        <f>'model (2)'!M681</f>
        <v>1</v>
      </c>
      <c r="N681" s="262">
        <f>'model (2)'!N681</f>
        <v>0</v>
      </c>
      <c r="O681" s="262">
        <f>'model (2)'!O681</f>
        <v>7</v>
      </c>
      <c r="P681" s="262">
        <f>'model (2)'!P681</f>
        <v>7</v>
      </c>
      <c r="Q681" s="262">
        <f>'model (2)'!Q681</f>
        <v>13</v>
      </c>
      <c r="R681" s="262">
        <f>'model (2)'!R681</f>
        <v>5</v>
      </c>
      <c r="S681" s="262">
        <f>'model (2)'!S681</f>
        <v>4</v>
      </c>
      <c r="T681" s="263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253"/>
    </row>
    <row r="682" spans="1:41" s="216" customFormat="1" ht="15.6">
      <c r="A682">
        <f t="shared" si="158"/>
        <v>96</v>
      </c>
      <c r="B682" s="191" t="str">
        <f>C682&amp;":"&amp;COUNTIF($C$6:C682,C682)</f>
        <v>96:6</v>
      </c>
      <c r="C682" s="148">
        <f t="shared" si="159"/>
        <v>96</v>
      </c>
      <c r="D682" s="262">
        <f>'model (2)'!D682</f>
        <v>1</v>
      </c>
      <c r="E682" s="262">
        <f>'model (2)'!E682</f>
        <v>1</v>
      </c>
      <c r="F682" s="262">
        <f>'model (2)'!F682</f>
        <v>2</v>
      </c>
      <c r="G682" s="262">
        <f>'model (2)'!G682</f>
        <v>2</v>
      </c>
      <c r="H682" s="262">
        <f>'model (2)'!H682</f>
        <v>2</v>
      </c>
      <c r="I682" s="262">
        <f>'model (2)'!I682</f>
        <v>2</v>
      </c>
      <c r="J682" s="262">
        <f>'model (2)'!J682</f>
        <v>2</v>
      </c>
      <c r="K682" s="262">
        <f>'model (2)'!K682</f>
        <v>2</v>
      </c>
      <c r="L682" s="262">
        <f>'model (2)'!L682</f>
        <v>2</v>
      </c>
      <c r="M682" s="262">
        <f>'model (2)'!M682</f>
        <v>2</v>
      </c>
      <c r="N682" s="262">
        <f>'model (2)'!N682</f>
        <v>10</v>
      </c>
      <c r="O682" s="262">
        <f>'model (2)'!O682</f>
        <v>14</v>
      </c>
      <c r="P682" s="262">
        <f>'model (2)'!P682</f>
        <v>13</v>
      </c>
      <c r="Q682" s="262">
        <f>'model (2)'!Q682</f>
        <v>14</v>
      </c>
      <c r="R682" s="262">
        <f>'model (2)'!R682</f>
        <v>13</v>
      </c>
      <c r="S682" s="262">
        <f>'model (2)'!S682</f>
        <v>14</v>
      </c>
      <c r="T682" s="263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253"/>
    </row>
    <row r="683" spans="1:41" s="216" customFormat="1" ht="15.6">
      <c r="A683">
        <f t="shared" si="158"/>
        <v>97</v>
      </c>
      <c r="B683" s="191" t="str">
        <f>C683&amp;":"&amp;COUNTIF($C$6:C683,C683)</f>
        <v>97:4</v>
      </c>
      <c r="C683" s="148">
        <f t="shared" si="159"/>
        <v>97</v>
      </c>
      <c r="D683" s="262">
        <f>'model (2)'!D683</f>
        <v>2</v>
      </c>
      <c r="E683" s="262">
        <f>'model (2)'!E683</f>
        <v>2</v>
      </c>
      <c r="F683" s="262">
        <f>'model (2)'!F683</f>
        <v>2</v>
      </c>
      <c r="G683" s="262">
        <f>'model (2)'!G683</f>
        <v>2</v>
      </c>
      <c r="H683" s="262">
        <f>'model (2)'!H683</f>
        <v>2</v>
      </c>
      <c r="I683" s="262">
        <f>'model (2)'!I683</f>
        <v>2</v>
      </c>
      <c r="J683" s="262">
        <f>'model (2)'!J683</f>
        <v>2</v>
      </c>
      <c r="K683" s="262">
        <f>'model (2)'!K683</f>
        <v>2</v>
      </c>
      <c r="L683" s="262">
        <f>'model (2)'!L683</f>
        <v>2</v>
      </c>
      <c r="M683" s="262">
        <f>'model (2)'!M683</f>
        <v>2</v>
      </c>
      <c r="N683" s="262">
        <f>'model (2)'!N683</f>
        <v>10</v>
      </c>
      <c r="O683" s="262">
        <f>'model (2)'!O683</f>
        <v>13</v>
      </c>
      <c r="P683" s="262">
        <f>'model (2)'!P683</f>
        <v>14</v>
      </c>
      <c r="Q683" s="262">
        <f>'model (2)'!Q683</f>
        <v>14</v>
      </c>
      <c r="R683" s="262">
        <f>'model (2)'!R683</f>
        <v>13</v>
      </c>
      <c r="S683" s="262">
        <f>'model (2)'!S683</f>
        <v>13</v>
      </c>
      <c r="T683" s="26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253"/>
    </row>
    <row r="684" spans="1:41" s="216" customFormat="1" ht="15.6">
      <c r="A684">
        <f t="shared" si="158"/>
        <v>89</v>
      </c>
      <c r="B684" s="191" t="str">
        <f>C684&amp;":"&amp;COUNTIF($C$6:C684,C684)</f>
        <v>89:7</v>
      </c>
      <c r="C684" s="148">
        <f t="shared" si="159"/>
        <v>89</v>
      </c>
      <c r="D684" s="262">
        <f>'model (2)'!D684</f>
        <v>1</v>
      </c>
      <c r="E684" s="262">
        <f>'model (2)'!E684</f>
        <v>0</v>
      </c>
      <c r="F684" s="262">
        <f>'model (2)'!F684</f>
        <v>2</v>
      </c>
      <c r="G684" s="262">
        <f>'model (2)'!G684</f>
        <v>1</v>
      </c>
      <c r="H684" s="262">
        <f>'model (2)'!H684</f>
        <v>0</v>
      </c>
      <c r="I684" s="262">
        <f>'model (2)'!I684</f>
        <v>1</v>
      </c>
      <c r="J684" s="262">
        <f>'model (2)'!J684</f>
        <v>2</v>
      </c>
      <c r="K684" s="262">
        <f>'model (2)'!K684</f>
        <v>2</v>
      </c>
      <c r="L684" s="262">
        <f>'model (2)'!L684</f>
        <v>2</v>
      </c>
      <c r="M684" s="262">
        <f>'model (2)'!M684</f>
        <v>2</v>
      </c>
      <c r="N684" s="262">
        <f>'model (2)'!N684</f>
        <v>9</v>
      </c>
      <c r="O684" s="262">
        <f>'model (2)'!O684</f>
        <v>14</v>
      </c>
      <c r="P684" s="262">
        <f>'model (2)'!P684</f>
        <v>13</v>
      </c>
      <c r="Q684" s="262">
        <f>'model (2)'!Q684</f>
        <v>13</v>
      </c>
      <c r="R684" s="262">
        <f>'model (2)'!R684</f>
        <v>13</v>
      </c>
      <c r="S684" s="262">
        <f>'model (2)'!S684</f>
        <v>14</v>
      </c>
      <c r="T684" s="263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253"/>
    </row>
    <row r="685" spans="1:41" s="216" customFormat="1" ht="15.6">
      <c r="A685">
        <f t="shared" si="158"/>
        <v>92</v>
      </c>
      <c r="B685" s="191" t="str">
        <f>C685&amp;":"&amp;COUNTIF($C$6:C685,C685)</f>
        <v>92:8</v>
      </c>
      <c r="C685" s="148">
        <f t="shared" si="159"/>
        <v>92</v>
      </c>
      <c r="D685" s="262">
        <f>'model (2)'!D685</f>
        <v>0</v>
      </c>
      <c r="E685" s="262">
        <f>'model (2)'!E685</f>
        <v>0</v>
      </c>
      <c r="F685" s="262">
        <f>'model (2)'!F685</f>
        <v>2</v>
      </c>
      <c r="G685" s="262">
        <f>'model (2)'!G685</f>
        <v>2</v>
      </c>
      <c r="H685" s="262">
        <f>'model (2)'!H685</f>
        <v>1</v>
      </c>
      <c r="I685" s="262">
        <f>'model (2)'!I685</f>
        <v>2</v>
      </c>
      <c r="J685" s="262">
        <f>'model (2)'!J685</f>
        <v>2</v>
      </c>
      <c r="K685" s="262">
        <f>'model (2)'!K685</f>
        <v>2</v>
      </c>
      <c r="L685" s="262">
        <f>'model (2)'!L685</f>
        <v>2</v>
      </c>
      <c r="M685" s="262">
        <f>'model (2)'!M685</f>
        <v>2</v>
      </c>
      <c r="N685" s="262">
        <f>'model (2)'!N685</f>
        <v>10</v>
      </c>
      <c r="O685" s="262">
        <f>'model (2)'!O685</f>
        <v>13</v>
      </c>
      <c r="P685" s="262">
        <f>'model (2)'!P685</f>
        <v>14</v>
      </c>
      <c r="Q685" s="262">
        <f>'model (2)'!Q685</f>
        <v>13</v>
      </c>
      <c r="R685" s="262">
        <f>'model (2)'!R685</f>
        <v>14</v>
      </c>
      <c r="S685" s="262">
        <f>'model (2)'!S685</f>
        <v>13</v>
      </c>
      <c r="T685" s="263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253"/>
    </row>
    <row r="686" spans="1:41" s="216" customFormat="1" ht="15.6">
      <c r="A686">
        <f t="shared" si="158"/>
        <v>56</v>
      </c>
      <c r="B686" s="191" t="str">
        <f>C686&amp;":"&amp;COUNTIF($C$6:C686,C686)</f>
        <v>56:7</v>
      </c>
      <c r="C686" s="148">
        <f t="shared" si="159"/>
        <v>56</v>
      </c>
      <c r="D686" s="262">
        <f>'model (2)'!D686</f>
        <v>1</v>
      </c>
      <c r="E686" s="262">
        <f>'model (2)'!E686</f>
        <v>1</v>
      </c>
      <c r="F686" s="262">
        <f>'model (2)'!F686</f>
        <v>0</v>
      </c>
      <c r="G686" s="262">
        <f>'model (2)'!G686</f>
        <v>2</v>
      </c>
      <c r="H686" s="262">
        <f>'model (2)'!H686</f>
        <v>0</v>
      </c>
      <c r="I686" s="262">
        <f>'model (2)'!I686</f>
        <v>0</v>
      </c>
      <c r="J686" s="262">
        <f>'model (2)'!J686</f>
        <v>2</v>
      </c>
      <c r="K686" s="262">
        <f>'model (2)'!K686</f>
        <v>0</v>
      </c>
      <c r="L686" s="262">
        <f>'model (2)'!L686</f>
        <v>1</v>
      </c>
      <c r="M686" s="262">
        <f>'model (2)'!M686</f>
        <v>1</v>
      </c>
      <c r="N686" s="262">
        <f>'model (2)'!N686</f>
        <v>1</v>
      </c>
      <c r="O686" s="262">
        <f>'model (2)'!O686</f>
        <v>8</v>
      </c>
      <c r="P686" s="262">
        <f>'model (2)'!P686</f>
        <v>10</v>
      </c>
      <c r="Q686" s="262">
        <f>'model (2)'!Q686</f>
        <v>10</v>
      </c>
      <c r="R686" s="262">
        <f>'model (2)'!R686</f>
        <v>5</v>
      </c>
      <c r="S686" s="262">
        <f>'model (2)'!S686</f>
        <v>14</v>
      </c>
      <c r="T686" s="263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253"/>
    </row>
    <row r="687" spans="1:41" s="216" customFormat="1" ht="15.6">
      <c r="A687">
        <f t="shared" si="158"/>
        <v>47</v>
      </c>
      <c r="B687" s="191" t="str">
        <f>C687&amp;":"&amp;COUNTIF($C$6:C687,C687)</f>
        <v>47:14</v>
      </c>
      <c r="C687" s="148">
        <f t="shared" si="159"/>
        <v>47</v>
      </c>
      <c r="D687" s="262">
        <f>'model (2)'!D687</f>
        <v>0</v>
      </c>
      <c r="E687" s="262">
        <f>'model (2)'!E687</f>
        <v>2</v>
      </c>
      <c r="F687" s="262">
        <f>'model (2)'!F687</f>
        <v>2</v>
      </c>
      <c r="G687" s="262">
        <f>'model (2)'!G687</f>
        <v>2</v>
      </c>
      <c r="H687" s="262">
        <f>'model (2)'!H687</f>
        <v>1</v>
      </c>
      <c r="I687" s="262">
        <f>'model (2)'!I687</f>
        <v>1</v>
      </c>
      <c r="J687" s="262">
        <f>'model (2)'!J687</f>
        <v>1</v>
      </c>
      <c r="K687" s="262">
        <f>'model (2)'!K687</f>
        <v>2</v>
      </c>
      <c r="L687" s="262">
        <f>'model (2)'!L687</f>
        <v>2</v>
      </c>
      <c r="M687" s="262">
        <f>'model (2)'!M687</f>
        <v>1</v>
      </c>
      <c r="N687" s="262">
        <f>'model (2)'!N687</f>
        <v>8</v>
      </c>
      <c r="O687" s="262">
        <f>'model (2)'!O687</f>
        <v>6</v>
      </c>
      <c r="P687" s="262">
        <f>'model (2)'!P687</f>
        <v>0</v>
      </c>
      <c r="Q687" s="262">
        <f>'model (2)'!Q687</f>
        <v>12</v>
      </c>
      <c r="R687" s="262">
        <f>'model (2)'!R687</f>
        <v>4</v>
      </c>
      <c r="S687" s="262">
        <f>'model (2)'!S687</f>
        <v>3</v>
      </c>
      <c r="T687" s="263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253"/>
    </row>
    <row r="688" spans="1:41" s="216" customFormat="1" ht="15.6">
      <c r="A688">
        <f t="shared" si="158"/>
        <v>96</v>
      </c>
      <c r="B688" s="191" t="str">
        <f>C688&amp;":"&amp;COUNTIF($C$6:C688,C688)</f>
        <v>96:7</v>
      </c>
      <c r="C688" s="148">
        <f t="shared" si="159"/>
        <v>96</v>
      </c>
      <c r="D688" s="262">
        <f>'model (2)'!D688</f>
        <v>2</v>
      </c>
      <c r="E688" s="262">
        <f>'model (2)'!E688</f>
        <v>2</v>
      </c>
      <c r="F688" s="262">
        <f>'model (2)'!F688</f>
        <v>2</v>
      </c>
      <c r="G688" s="262">
        <f>'model (2)'!G688</f>
        <v>2</v>
      </c>
      <c r="H688" s="262">
        <f>'model (2)'!H688</f>
        <v>2</v>
      </c>
      <c r="I688" s="262">
        <f>'model (2)'!I688</f>
        <v>2</v>
      </c>
      <c r="J688" s="262">
        <f>'model (2)'!J688</f>
        <v>2</v>
      </c>
      <c r="K688" s="262">
        <f>'model (2)'!K688</f>
        <v>2</v>
      </c>
      <c r="L688" s="262">
        <f>'model (2)'!L688</f>
        <v>2</v>
      </c>
      <c r="M688" s="262">
        <f>'model (2)'!M688</f>
        <v>2</v>
      </c>
      <c r="N688" s="262">
        <f>'model (2)'!N688</f>
        <v>9</v>
      </c>
      <c r="O688" s="262">
        <f>'model (2)'!O688</f>
        <v>14</v>
      </c>
      <c r="P688" s="262">
        <f>'model (2)'!P688</f>
        <v>13</v>
      </c>
      <c r="Q688" s="262">
        <f>'model (2)'!Q688</f>
        <v>13</v>
      </c>
      <c r="R688" s="262">
        <f>'model (2)'!R688</f>
        <v>14</v>
      </c>
      <c r="S688" s="262">
        <f>'model (2)'!S688</f>
        <v>13</v>
      </c>
      <c r="T688" s="263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253"/>
    </row>
    <row r="689" spans="1:41" s="216" customFormat="1" ht="15.6">
      <c r="A689">
        <f t="shared" si="158"/>
        <v>93</v>
      </c>
      <c r="B689" s="191" t="str">
        <f>C689&amp;":"&amp;COUNTIF($C$6:C689,C689)</f>
        <v>93:9</v>
      </c>
      <c r="C689" s="148">
        <f t="shared" si="159"/>
        <v>93</v>
      </c>
      <c r="D689" s="262">
        <f>'model (2)'!D689</f>
        <v>2</v>
      </c>
      <c r="E689" s="262">
        <f>'model (2)'!E689</f>
        <v>2</v>
      </c>
      <c r="F689" s="262">
        <f>'model (2)'!F689</f>
        <v>2</v>
      </c>
      <c r="G689" s="262">
        <f>'model (2)'!G689</f>
        <v>2</v>
      </c>
      <c r="H689" s="262">
        <f>'model (2)'!H689</f>
        <v>1</v>
      </c>
      <c r="I689" s="262">
        <f>'model (2)'!I689</f>
        <v>1</v>
      </c>
      <c r="J689" s="262">
        <f>'model (2)'!J689</f>
        <v>2</v>
      </c>
      <c r="K689" s="262">
        <f>'model (2)'!K689</f>
        <v>2</v>
      </c>
      <c r="L689" s="262">
        <f>'model (2)'!L689</f>
        <v>2</v>
      </c>
      <c r="M689" s="262">
        <f>'model (2)'!M689</f>
        <v>2</v>
      </c>
      <c r="N689" s="262">
        <f>'model (2)'!N689</f>
        <v>9</v>
      </c>
      <c r="O689" s="262">
        <f>'model (2)'!O689</f>
        <v>13</v>
      </c>
      <c r="P689" s="262">
        <f>'model (2)'!P689</f>
        <v>13</v>
      </c>
      <c r="Q689" s="262">
        <f>'model (2)'!Q689</f>
        <v>14</v>
      </c>
      <c r="R689" s="262">
        <f>'model (2)'!R689</f>
        <v>13</v>
      </c>
      <c r="S689" s="262">
        <f>'model (2)'!S689</f>
        <v>13</v>
      </c>
      <c r="T689" s="263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253"/>
    </row>
    <row r="690" spans="1:41" s="216" customFormat="1" ht="15.6">
      <c r="A690">
        <f t="shared" si="158"/>
        <v>94</v>
      </c>
      <c r="B690" s="191" t="str">
        <f>C690&amp;":"&amp;COUNTIF($C$6:C690,C690)</f>
        <v>94:4</v>
      </c>
      <c r="C690" s="148">
        <f t="shared" si="159"/>
        <v>94</v>
      </c>
      <c r="D690" s="262">
        <f>'model (2)'!D690</f>
        <v>1</v>
      </c>
      <c r="E690" s="262">
        <f>'model (2)'!E690</f>
        <v>2</v>
      </c>
      <c r="F690" s="262">
        <f>'model (2)'!F690</f>
        <v>2</v>
      </c>
      <c r="G690" s="262">
        <f>'model (2)'!G690</f>
        <v>1</v>
      </c>
      <c r="H690" s="262">
        <f>'model (2)'!H690</f>
        <v>1</v>
      </c>
      <c r="I690" s="262">
        <f>'model (2)'!I690</f>
        <v>2</v>
      </c>
      <c r="J690" s="262">
        <f>'model (2)'!J690</f>
        <v>2</v>
      </c>
      <c r="K690" s="262">
        <f>'model (2)'!K690</f>
        <v>2</v>
      </c>
      <c r="L690" s="262">
        <f>'model (2)'!L690</f>
        <v>2</v>
      </c>
      <c r="M690" s="262">
        <f>'model (2)'!M690</f>
        <v>2</v>
      </c>
      <c r="N690" s="262">
        <f>'model (2)'!N690</f>
        <v>9</v>
      </c>
      <c r="O690" s="262">
        <f>'model (2)'!O690</f>
        <v>14</v>
      </c>
      <c r="P690" s="262">
        <f>'model (2)'!P690</f>
        <v>13</v>
      </c>
      <c r="Q690" s="262">
        <f>'model (2)'!Q690</f>
        <v>14</v>
      </c>
      <c r="R690" s="262">
        <f>'model (2)'!R690</f>
        <v>14</v>
      </c>
      <c r="S690" s="262">
        <f>'model (2)'!S690</f>
        <v>13</v>
      </c>
      <c r="T690" s="263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253"/>
    </row>
    <row r="691" spans="1:41" s="216" customFormat="1" ht="15.6">
      <c r="A691">
        <f t="shared" si="158"/>
        <v>55</v>
      </c>
      <c r="B691" s="191" t="str">
        <f>C691&amp;":"&amp;COUNTIF($C$6:C691,C691)</f>
        <v>55:18</v>
      </c>
      <c r="C691" s="148">
        <f t="shared" si="159"/>
        <v>55</v>
      </c>
      <c r="D691" s="262">
        <f>'model (2)'!D691</f>
        <v>0</v>
      </c>
      <c r="E691" s="262">
        <f>'model (2)'!E691</f>
        <v>2</v>
      </c>
      <c r="F691" s="262">
        <f>'model (2)'!F691</f>
        <v>0</v>
      </c>
      <c r="G691" s="262">
        <f>'model (2)'!G691</f>
        <v>0</v>
      </c>
      <c r="H691" s="262">
        <f>'model (2)'!H691</f>
        <v>0</v>
      </c>
      <c r="I691" s="262">
        <f>'model (2)'!I691</f>
        <v>0</v>
      </c>
      <c r="J691" s="262">
        <f>'model (2)'!J691</f>
        <v>0</v>
      </c>
      <c r="K691" s="262">
        <f>'model (2)'!K691</f>
        <v>1</v>
      </c>
      <c r="L691" s="262">
        <f>'model (2)'!L691</f>
        <v>0</v>
      </c>
      <c r="M691" s="262">
        <f>'model (2)'!M691</f>
        <v>1</v>
      </c>
      <c r="N691" s="262">
        <f>'model (2)'!N691</f>
        <v>9</v>
      </c>
      <c r="O691" s="262">
        <f>'model (2)'!O691</f>
        <v>0</v>
      </c>
      <c r="P691" s="262">
        <f>'model (2)'!P691</f>
        <v>10</v>
      </c>
      <c r="Q691" s="262">
        <f>'model (2)'!Q691</f>
        <v>11</v>
      </c>
      <c r="R691" s="262">
        <f>'model (2)'!R691</f>
        <v>8</v>
      </c>
      <c r="S691" s="262">
        <f>'model (2)'!S691</f>
        <v>13</v>
      </c>
      <c r="T691" s="263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253"/>
    </row>
    <row r="692" spans="1:41" s="216" customFormat="1" ht="15.6">
      <c r="A692">
        <f t="shared" si="158"/>
        <v>48</v>
      </c>
      <c r="B692" s="191" t="str">
        <f>C692&amp;":"&amp;COUNTIF($C$6:C692,C692)</f>
        <v>48:9</v>
      </c>
      <c r="C692" s="148">
        <f t="shared" si="159"/>
        <v>48</v>
      </c>
      <c r="D692" s="262">
        <f>'model (2)'!D692</f>
        <v>2</v>
      </c>
      <c r="E692" s="262">
        <f>'model (2)'!E692</f>
        <v>0</v>
      </c>
      <c r="F692" s="262">
        <f>'model (2)'!F692</f>
        <v>2</v>
      </c>
      <c r="G692" s="262">
        <f>'model (2)'!G692</f>
        <v>0</v>
      </c>
      <c r="H692" s="262">
        <f>'model (2)'!H692</f>
        <v>2</v>
      </c>
      <c r="I692" s="262">
        <f>'model (2)'!I692</f>
        <v>1</v>
      </c>
      <c r="J692" s="262">
        <f>'model (2)'!J692</f>
        <v>0</v>
      </c>
      <c r="K692" s="262">
        <f>'model (2)'!K692</f>
        <v>2</v>
      </c>
      <c r="L692" s="262">
        <f>'model (2)'!L692</f>
        <v>2</v>
      </c>
      <c r="M692" s="262">
        <f>'model (2)'!M692</f>
        <v>2</v>
      </c>
      <c r="N692" s="262">
        <f>'model (2)'!N692</f>
        <v>1</v>
      </c>
      <c r="O692" s="262">
        <f>'model (2)'!O692</f>
        <v>14</v>
      </c>
      <c r="P692" s="262">
        <f>'model (2)'!P692</f>
        <v>5</v>
      </c>
      <c r="Q692" s="262">
        <f>'model (2)'!Q692</f>
        <v>8</v>
      </c>
      <c r="R692" s="262">
        <f>'model (2)'!R692</f>
        <v>6</v>
      </c>
      <c r="S692" s="262">
        <f>'model (2)'!S692</f>
        <v>1</v>
      </c>
      <c r="T692" s="263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253"/>
    </row>
    <row r="693" spans="1:41" s="216" customFormat="1" ht="15.6">
      <c r="A693">
        <f t="shared" si="158"/>
        <v>96</v>
      </c>
      <c r="B693" s="191" t="str">
        <f>C693&amp;":"&amp;COUNTIF($C$6:C693,C693)</f>
        <v>96:8</v>
      </c>
      <c r="C693" s="148">
        <f t="shared" si="159"/>
        <v>96</v>
      </c>
      <c r="D693" s="262">
        <f>'model (2)'!D693</f>
        <v>2</v>
      </c>
      <c r="E693" s="262">
        <f>'model (2)'!E693</f>
        <v>2</v>
      </c>
      <c r="F693" s="262">
        <f>'model (2)'!F693</f>
        <v>2</v>
      </c>
      <c r="G693" s="262">
        <f>'model (2)'!G693</f>
        <v>2</v>
      </c>
      <c r="H693" s="262">
        <f>'model (2)'!H693</f>
        <v>2</v>
      </c>
      <c r="I693" s="262">
        <f>'model (2)'!I693</f>
        <v>2</v>
      </c>
      <c r="J693" s="262">
        <f>'model (2)'!J693</f>
        <v>2</v>
      </c>
      <c r="K693" s="262">
        <f>'model (2)'!K693</f>
        <v>2</v>
      </c>
      <c r="L693" s="262">
        <f>'model (2)'!L693</f>
        <v>2</v>
      </c>
      <c r="M693" s="262">
        <f>'model (2)'!M693</f>
        <v>2</v>
      </c>
      <c r="N693" s="262">
        <f>'model (2)'!N693</f>
        <v>9</v>
      </c>
      <c r="O693" s="262">
        <f>'model (2)'!O693</f>
        <v>14</v>
      </c>
      <c r="P693" s="262">
        <f>'model (2)'!P693</f>
        <v>14</v>
      </c>
      <c r="Q693" s="262">
        <f>'model (2)'!Q693</f>
        <v>13</v>
      </c>
      <c r="R693" s="262">
        <f>'model (2)'!R693</f>
        <v>13</v>
      </c>
      <c r="S693" s="262">
        <f>'model (2)'!S693</f>
        <v>13</v>
      </c>
      <c r="T693" s="26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253"/>
    </row>
    <row r="694" spans="1:41" s="216" customFormat="1" ht="15.6">
      <c r="A694">
        <f t="shared" si="158"/>
        <v>92</v>
      </c>
      <c r="B694" s="191" t="str">
        <f>C694&amp;":"&amp;COUNTIF($C$6:C694,C694)</f>
        <v>92:9</v>
      </c>
      <c r="C694" s="148">
        <f t="shared" si="159"/>
        <v>92</v>
      </c>
      <c r="D694" s="262">
        <f>'model (2)'!D694</f>
        <v>2</v>
      </c>
      <c r="E694" s="262">
        <f>'model (2)'!E694</f>
        <v>1</v>
      </c>
      <c r="F694" s="262">
        <f>'model (2)'!F694</f>
        <v>2</v>
      </c>
      <c r="G694" s="262">
        <f>'model (2)'!G694</f>
        <v>1</v>
      </c>
      <c r="H694" s="262">
        <f>'model (2)'!H694</f>
        <v>1</v>
      </c>
      <c r="I694" s="262">
        <f>'model (2)'!I694</f>
        <v>0</v>
      </c>
      <c r="J694" s="262">
        <f>'model (2)'!J694</f>
        <v>2</v>
      </c>
      <c r="K694" s="262">
        <f>'model (2)'!K694</f>
        <v>2</v>
      </c>
      <c r="L694" s="262">
        <f>'model (2)'!L694</f>
        <v>2</v>
      </c>
      <c r="M694" s="262">
        <f>'model (2)'!M694</f>
        <v>2</v>
      </c>
      <c r="N694" s="262">
        <f>'model (2)'!N694</f>
        <v>9</v>
      </c>
      <c r="O694" s="262">
        <f>'model (2)'!O694</f>
        <v>14</v>
      </c>
      <c r="P694" s="262">
        <f>'model (2)'!P694</f>
        <v>14</v>
      </c>
      <c r="Q694" s="262">
        <f>'model (2)'!Q694</f>
        <v>14</v>
      </c>
      <c r="R694" s="262">
        <f>'model (2)'!R694</f>
        <v>13</v>
      </c>
      <c r="S694" s="262">
        <f>'model (2)'!S694</f>
        <v>13</v>
      </c>
      <c r="T694" s="263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253"/>
    </row>
    <row r="695" spans="1:41" s="216" customFormat="1" ht="15.6">
      <c r="A695">
        <f t="shared" si="158"/>
        <v>93</v>
      </c>
      <c r="B695" s="191" t="str">
        <f>C695&amp;":"&amp;COUNTIF($C$6:C695,C695)</f>
        <v>93:10</v>
      </c>
      <c r="C695" s="148">
        <f t="shared" si="159"/>
        <v>93</v>
      </c>
      <c r="D695" s="262">
        <f>'model (2)'!D695</f>
        <v>2</v>
      </c>
      <c r="E695" s="262">
        <f>'model (2)'!E695</f>
        <v>0</v>
      </c>
      <c r="F695" s="262">
        <f>'model (2)'!F695</f>
        <v>2</v>
      </c>
      <c r="G695" s="262">
        <f>'model (2)'!G695</f>
        <v>0</v>
      </c>
      <c r="H695" s="262">
        <f>'model (2)'!H695</f>
        <v>0</v>
      </c>
      <c r="I695" s="262">
        <f>'model (2)'!I695</f>
        <v>2</v>
      </c>
      <c r="J695" s="262">
        <f>'model (2)'!J695</f>
        <v>2</v>
      </c>
      <c r="K695" s="262">
        <f>'model (2)'!K695</f>
        <v>2</v>
      </c>
      <c r="L695" s="262">
        <f>'model (2)'!L695</f>
        <v>2</v>
      </c>
      <c r="M695" s="262">
        <f>'model (2)'!M695</f>
        <v>2</v>
      </c>
      <c r="N695" s="262">
        <f>'model (2)'!N695</f>
        <v>10</v>
      </c>
      <c r="O695" s="262">
        <f>'model (2)'!O695</f>
        <v>14</v>
      </c>
      <c r="P695" s="262">
        <f>'model (2)'!P695</f>
        <v>13</v>
      </c>
      <c r="Q695" s="262">
        <f>'model (2)'!Q695</f>
        <v>14</v>
      </c>
      <c r="R695" s="262">
        <f>'model (2)'!R695</f>
        <v>14</v>
      </c>
      <c r="S695" s="262">
        <f>'model (2)'!S695</f>
        <v>14</v>
      </c>
      <c r="T695" s="263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253"/>
    </row>
    <row r="696" spans="1:41" s="216" customFormat="1" ht="15.6">
      <c r="A696">
        <f t="shared" si="158"/>
        <v>46</v>
      </c>
      <c r="B696" s="191" t="str">
        <f>C696&amp;":"&amp;COUNTIF($C$6:C696,C696)</f>
        <v>46:6</v>
      </c>
      <c r="C696" s="148">
        <f t="shared" si="159"/>
        <v>46</v>
      </c>
      <c r="D696" s="262">
        <f>'model (2)'!D696</f>
        <v>2</v>
      </c>
      <c r="E696" s="262">
        <f>'model (2)'!E696</f>
        <v>2</v>
      </c>
      <c r="F696" s="262">
        <f>'model (2)'!F696</f>
        <v>1</v>
      </c>
      <c r="G696" s="262">
        <f>'model (2)'!G696</f>
        <v>0</v>
      </c>
      <c r="H696" s="262">
        <f>'model (2)'!H696</f>
        <v>2</v>
      </c>
      <c r="I696" s="262">
        <f>'model (2)'!I696</f>
        <v>0</v>
      </c>
      <c r="J696" s="262">
        <f>'model (2)'!J696</f>
        <v>1</v>
      </c>
      <c r="K696" s="262">
        <f>'model (2)'!K696</f>
        <v>0</v>
      </c>
      <c r="L696" s="262">
        <f>'model (2)'!L696</f>
        <v>2</v>
      </c>
      <c r="M696" s="262">
        <f>'model (2)'!M696</f>
        <v>2</v>
      </c>
      <c r="N696" s="262">
        <f>'model (2)'!N696</f>
        <v>0</v>
      </c>
      <c r="O696" s="262">
        <f>'model (2)'!O696</f>
        <v>7</v>
      </c>
      <c r="P696" s="262">
        <f>'model (2)'!P696</f>
        <v>8</v>
      </c>
      <c r="Q696" s="262">
        <f>'model (2)'!Q696</f>
        <v>11</v>
      </c>
      <c r="R696" s="262">
        <f>'model (2)'!R696</f>
        <v>2</v>
      </c>
      <c r="S696" s="262">
        <f>'model (2)'!S696</f>
        <v>6</v>
      </c>
      <c r="T696" s="263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253"/>
    </row>
    <row r="697" spans="1:41" s="216" customFormat="1" ht="15.6">
      <c r="A697">
        <f t="shared" si="158"/>
        <v>44</v>
      </c>
      <c r="B697" s="191" t="str">
        <f>C697&amp;":"&amp;COUNTIF($C$6:C697,C697)</f>
        <v>44:8</v>
      </c>
      <c r="C697" s="148">
        <f t="shared" si="159"/>
        <v>44</v>
      </c>
      <c r="D697" s="262">
        <f>'model (2)'!D697</f>
        <v>2</v>
      </c>
      <c r="E697" s="262">
        <f>'model (2)'!E697</f>
        <v>0</v>
      </c>
      <c r="F697" s="262">
        <f>'model (2)'!F697</f>
        <v>2</v>
      </c>
      <c r="G697" s="262">
        <f>'model (2)'!G697</f>
        <v>2</v>
      </c>
      <c r="H697" s="262">
        <f>'model (2)'!H697</f>
        <v>0</v>
      </c>
      <c r="I697" s="262">
        <f>'model (2)'!I697</f>
        <v>0</v>
      </c>
      <c r="J697" s="262">
        <f>'model (2)'!J697</f>
        <v>0</v>
      </c>
      <c r="K697" s="262">
        <f>'model (2)'!K697</f>
        <v>2</v>
      </c>
      <c r="L697" s="262">
        <f>'model (2)'!L697</f>
        <v>0</v>
      </c>
      <c r="M697" s="262">
        <f>'model (2)'!M697</f>
        <v>0</v>
      </c>
      <c r="N697" s="262">
        <f>'model (2)'!N697</f>
        <v>3</v>
      </c>
      <c r="O697" s="262">
        <f>'model (2)'!O697</f>
        <v>1</v>
      </c>
      <c r="P697" s="262">
        <f>'model (2)'!P697</f>
        <v>9</v>
      </c>
      <c r="Q697" s="262">
        <f>'model (2)'!Q697</f>
        <v>1</v>
      </c>
      <c r="R697" s="262">
        <f>'model (2)'!R697</f>
        <v>8</v>
      </c>
      <c r="S697" s="262">
        <f>'model (2)'!S697</f>
        <v>14</v>
      </c>
      <c r="T697" s="263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253"/>
    </row>
    <row r="698" spans="1:41" s="216" customFormat="1" ht="15.6">
      <c r="A698">
        <f t="shared" si="158"/>
        <v>96</v>
      </c>
      <c r="B698" s="191" t="str">
        <f>C698&amp;":"&amp;COUNTIF($C$6:C698,C698)</f>
        <v>96:9</v>
      </c>
      <c r="C698" s="148">
        <f t="shared" si="159"/>
        <v>96</v>
      </c>
      <c r="D698" s="262">
        <f>'model (2)'!D698</f>
        <v>2</v>
      </c>
      <c r="E698" s="262">
        <f>'model (2)'!E698</f>
        <v>2</v>
      </c>
      <c r="F698" s="262">
        <f>'model (2)'!F698</f>
        <v>2</v>
      </c>
      <c r="G698" s="262">
        <f>'model (2)'!G698</f>
        <v>2</v>
      </c>
      <c r="H698" s="262">
        <f>'model (2)'!H698</f>
        <v>2</v>
      </c>
      <c r="I698" s="262">
        <f>'model (2)'!I698</f>
        <v>2</v>
      </c>
      <c r="J698" s="262">
        <f>'model (2)'!J698</f>
        <v>2</v>
      </c>
      <c r="K698" s="262">
        <f>'model (2)'!K698</f>
        <v>2</v>
      </c>
      <c r="L698" s="262">
        <f>'model (2)'!L698</f>
        <v>2</v>
      </c>
      <c r="M698" s="262">
        <f>'model (2)'!M698</f>
        <v>2</v>
      </c>
      <c r="N698" s="262">
        <f>'model (2)'!N698</f>
        <v>9</v>
      </c>
      <c r="O698" s="262">
        <f>'model (2)'!O698</f>
        <v>13</v>
      </c>
      <c r="P698" s="262">
        <f>'model (2)'!P698</f>
        <v>14</v>
      </c>
      <c r="Q698" s="262">
        <f>'model (2)'!Q698</f>
        <v>13</v>
      </c>
      <c r="R698" s="262">
        <f>'model (2)'!R698</f>
        <v>13</v>
      </c>
      <c r="S698" s="262">
        <f>'model (2)'!S698</f>
        <v>14</v>
      </c>
      <c r="T698" s="263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253"/>
    </row>
    <row r="699" spans="1:41" s="216" customFormat="1" ht="15.6">
      <c r="A699">
        <f t="shared" si="158"/>
        <v>90</v>
      </c>
      <c r="B699" s="191" t="str">
        <f>C699&amp;":"&amp;COUNTIF($C$6:C699,C699)</f>
        <v>90:8</v>
      </c>
      <c r="C699" s="148">
        <f t="shared" si="159"/>
        <v>90</v>
      </c>
      <c r="D699" s="262">
        <f>'model (2)'!D699</f>
        <v>1</v>
      </c>
      <c r="E699" s="262">
        <f>'model (2)'!E699</f>
        <v>0</v>
      </c>
      <c r="F699" s="262">
        <f>'model (2)'!F699</f>
        <v>2</v>
      </c>
      <c r="G699" s="262">
        <f>'model (2)'!G699</f>
        <v>0</v>
      </c>
      <c r="H699" s="262">
        <f>'model (2)'!H699</f>
        <v>1</v>
      </c>
      <c r="I699" s="262">
        <f>'model (2)'!I699</f>
        <v>0</v>
      </c>
      <c r="J699" s="262">
        <f>'model (2)'!J699</f>
        <v>2</v>
      </c>
      <c r="K699" s="262">
        <f>'model (2)'!K699</f>
        <v>2</v>
      </c>
      <c r="L699" s="262">
        <f>'model (2)'!L699</f>
        <v>2</v>
      </c>
      <c r="M699" s="262">
        <f>'model (2)'!M699</f>
        <v>2</v>
      </c>
      <c r="N699" s="262">
        <f>'model (2)'!N699</f>
        <v>10</v>
      </c>
      <c r="O699" s="262">
        <f>'model (2)'!O699</f>
        <v>14</v>
      </c>
      <c r="P699" s="262">
        <f>'model (2)'!P699</f>
        <v>14</v>
      </c>
      <c r="Q699" s="262">
        <f>'model (2)'!Q699</f>
        <v>13</v>
      </c>
      <c r="R699" s="262">
        <f>'model (2)'!R699</f>
        <v>14</v>
      </c>
      <c r="S699" s="262">
        <f>'model (2)'!S699</f>
        <v>13</v>
      </c>
      <c r="T699" s="263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253"/>
    </row>
    <row r="700" spans="1:41" s="216" customFormat="1" ht="15.6">
      <c r="A700">
        <f t="shared" si="158"/>
        <v>90</v>
      </c>
      <c r="B700" s="191" t="str">
        <f>C700&amp;":"&amp;COUNTIF($C$6:C700,C700)</f>
        <v>90:9</v>
      </c>
      <c r="C700" s="148">
        <f t="shared" si="159"/>
        <v>90</v>
      </c>
      <c r="D700" s="262">
        <f>'model (2)'!D700</f>
        <v>1</v>
      </c>
      <c r="E700" s="262">
        <f>'model (2)'!E700</f>
        <v>1</v>
      </c>
      <c r="F700" s="262">
        <f>'model (2)'!F700</f>
        <v>2</v>
      </c>
      <c r="G700" s="262">
        <f>'model (2)'!G700</f>
        <v>1</v>
      </c>
      <c r="H700" s="262">
        <f>'model (2)'!H700</f>
        <v>1</v>
      </c>
      <c r="I700" s="262">
        <f>'model (2)'!I700</f>
        <v>0</v>
      </c>
      <c r="J700" s="262">
        <f>'model (2)'!J700</f>
        <v>2</v>
      </c>
      <c r="K700" s="262">
        <f>'model (2)'!K700</f>
        <v>2</v>
      </c>
      <c r="L700" s="262">
        <f>'model (2)'!L700</f>
        <v>2</v>
      </c>
      <c r="M700" s="262">
        <f>'model (2)'!M700</f>
        <v>2</v>
      </c>
      <c r="N700" s="262">
        <f>'model (2)'!N700</f>
        <v>9</v>
      </c>
      <c r="O700" s="262">
        <f>'model (2)'!O700</f>
        <v>14</v>
      </c>
      <c r="P700" s="262">
        <f>'model (2)'!P700</f>
        <v>13</v>
      </c>
      <c r="Q700" s="262">
        <f>'model (2)'!Q700</f>
        <v>13</v>
      </c>
      <c r="R700" s="262">
        <f>'model (2)'!R700</f>
        <v>13</v>
      </c>
      <c r="S700" s="262">
        <f>'model (2)'!S700</f>
        <v>14</v>
      </c>
      <c r="T700" s="263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253"/>
    </row>
    <row r="701" spans="1:41" s="216" customFormat="1" ht="15.6">
      <c r="A701">
        <f t="shared" si="158"/>
        <v>59</v>
      </c>
      <c r="B701" s="191" t="str">
        <f>C701&amp;":"&amp;COUNTIF($C$6:C701,C701)</f>
        <v>59:15</v>
      </c>
      <c r="C701" s="148">
        <f t="shared" si="159"/>
        <v>59</v>
      </c>
      <c r="D701" s="262">
        <f>'model (2)'!D701</f>
        <v>2</v>
      </c>
      <c r="E701" s="262">
        <f>'model (2)'!E701</f>
        <v>2</v>
      </c>
      <c r="F701" s="262">
        <f>'model (2)'!F701</f>
        <v>2</v>
      </c>
      <c r="G701" s="262">
        <f>'model (2)'!G701</f>
        <v>2</v>
      </c>
      <c r="H701" s="262">
        <f>'model (2)'!H701</f>
        <v>0</v>
      </c>
      <c r="I701" s="262">
        <f>'model (2)'!I701</f>
        <v>2</v>
      </c>
      <c r="J701" s="262">
        <f>'model (2)'!J701</f>
        <v>1</v>
      </c>
      <c r="K701" s="262">
        <f>'model (2)'!K701</f>
        <v>1</v>
      </c>
      <c r="L701" s="262">
        <f>'model (2)'!L701</f>
        <v>2</v>
      </c>
      <c r="M701" s="262">
        <f>'model (2)'!M701</f>
        <v>1</v>
      </c>
      <c r="N701" s="262">
        <f>'model (2)'!N701</f>
        <v>0</v>
      </c>
      <c r="O701" s="262">
        <f>'model (2)'!O701</f>
        <v>10</v>
      </c>
      <c r="P701" s="262">
        <f>'model (2)'!P701</f>
        <v>6</v>
      </c>
      <c r="Q701" s="262">
        <f>'model (2)'!Q701</f>
        <v>10</v>
      </c>
      <c r="R701" s="262">
        <f>'model (2)'!R701</f>
        <v>9</v>
      </c>
      <c r="S701" s="262">
        <f>'model (2)'!S701</f>
        <v>9</v>
      </c>
      <c r="T701" s="263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253"/>
    </row>
    <row r="702" spans="1:41" s="216" customFormat="1" ht="15.6">
      <c r="A702">
        <f t="shared" si="158"/>
        <v>32</v>
      </c>
      <c r="B702" s="191" t="str">
        <f>C702&amp;":"&amp;COUNTIF($C$6:C702,C702)</f>
        <v>32:1</v>
      </c>
      <c r="C702" s="148">
        <f t="shared" si="159"/>
        <v>32</v>
      </c>
      <c r="D702" s="262">
        <f>'model (2)'!D702</f>
        <v>1</v>
      </c>
      <c r="E702" s="262">
        <f>'model (2)'!E702</f>
        <v>0</v>
      </c>
      <c r="F702" s="262">
        <f>'model (2)'!F702</f>
        <v>0</v>
      </c>
      <c r="G702" s="262">
        <f>'model (2)'!G702</f>
        <v>0</v>
      </c>
      <c r="H702" s="262">
        <f>'model (2)'!H702</f>
        <v>1</v>
      </c>
      <c r="I702" s="262">
        <f>'model (2)'!I702</f>
        <v>0</v>
      </c>
      <c r="J702" s="262">
        <f>'model (2)'!J702</f>
        <v>2</v>
      </c>
      <c r="K702" s="262">
        <f>'model (2)'!K702</f>
        <v>2</v>
      </c>
      <c r="L702" s="262">
        <f>'model (2)'!L702</f>
        <v>1</v>
      </c>
      <c r="M702" s="262">
        <f>'model (2)'!M702</f>
        <v>1</v>
      </c>
      <c r="N702" s="262">
        <f>'model (2)'!N702</f>
        <v>0</v>
      </c>
      <c r="O702" s="262">
        <f>'model (2)'!O702</f>
        <v>10</v>
      </c>
      <c r="P702" s="262">
        <f>'model (2)'!P702</f>
        <v>2</v>
      </c>
      <c r="Q702" s="262">
        <f>'model (2)'!Q702</f>
        <v>2</v>
      </c>
      <c r="R702" s="262">
        <f>'model (2)'!R702</f>
        <v>9</v>
      </c>
      <c r="S702" s="262">
        <f>'model (2)'!S702</f>
        <v>1</v>
      </c>
      <c r="T702" s="263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253"/>
    </row>
    <row r="703" spans="1:41" s="216" customFormat="1" ht="15.6">
      <c r="A703">
        <f t="shared" si="158"/>
        <v>97</v>
      </c>
      <c r="B703" s="191" t="str">
        <f>C703&amp;":"&amp;COUNTIF($C$6:C703,C703)</f>
        <v>97:5</v>
      </c>
      <c r="C703" s="148">
        <f t="shared" si="159"/>
        <v>97</v>
      </c>
      <c r="D703" s="262">
        <f>'model (2)'!D703</f>
        <v>2</v>
      </c>
      <c r="E703" s="262">
        <f>'model (2)'!E703</f>
        <v>2</v>
      </c>
      <c r="F703" s="262">
        <f>'model (2)'!F703</f>
        <v>2</v>
      </c>
      <c r="G703" s="262">
        <f>'model (2)'!G703</f>
        <v>2</v>
      </c>
      <c r="H703" s="262">
        <f>'model (2)'!H703</f>
        <v>2</v>
      </c>
      <c r="I703" s="262">
        <f>'model (2)'!I703</f>
        <v>2</v>
      </c>
      <c r="J703" s="262">
        <f>'model (2)'!J703</f>
        <v>2</v>
      </c>
      <c r="K703" s="262">
        <f>'model (2)'!K703</f>
        <v>2</v>
      </c>
      <c r="L703" s="262">
        <f>'model (2)'!L703</f>
        <v>2</v>
      </c>
      <c r="M703" s="262">
        <f>'model (2)'!M703</f>
        <v>2</v>
      </c>
      <c r="N703" s="262">
        <f>'model (2)'!N703</f>
        <v>9</v>
      </c>
      <c r="O703" s="262">
        <f>'model (2)'!O703</f>
        <v>14</v>
      </c>
      <c r="P703" s="262">
        <f>'model (2)'!P703</f>
        <v>14</v>
      </c>
      <c r="Q703" s="262">
        <f>'model (2)'!Q703</f>
        <v>13</v>
      </c>
      <c r="R703" s="262">
        <f>'model (2)'!R703</f>
        <v>13</v>
      </c>
      <c r="S703" s="262">
        <f>'model (2)'!S703</f>
        <v>14</v>
      </c>
      <c r="T703" s="26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253"/>
    </row>
    <row r="704" spans="1:41" s="216" customFormat="1" ht="15.6">
      <c r="A704">
        <f t="shared" si="158"/>
        <v>94</v>
      </c>
      <c r="B704" s="191" t="str">
        <f>C704&amp;":"&amp;COUNTIF($C$6:C704,C704)</f>
        <v>94:5</v>
      </c>
      <c r="C704" s="148">
        <f t="shared" si="159"/>
        <v>94</v>
      </c>
      <c r="D704" s="262">
        <f>'model (2)'!D704</f>
        <v>2</v>
      </c>
      <c r="E704" s="262">
        <f>'model (2)'!E704</f>
        <v>1</v>
      </c>
      <c r="F704" s="262">
        <f>'model (2)'!F704</f>
        <v>2</v>
      </c>
      <c r="G704" s="262">
        <f>'model (2)'!G704</f>
        <v>2</v>
      </c>
      <c r="H704" s="262">
        <f>'model (2)'!H704</f>
        <v>2</v>
      </c>
      <c r="I704" s="262">
        <f>'model (2)'!I704</f>
        <v>1</v>
      </c>
      <c r="J704" s="262">
        <f>'model (2)'!J704</f>
        <v>2</v>
      </c>
      <c r="K704" s="262">
        <f>'model (2)'!K704</f>
        <v>2</v>
      </c>
      <c r="L704" s="262">
        <f>'model (2)'!L704</f>
        <v>2</v>
      </c>
      <c r="M704" s="262">
        <f>'model (2)'!M704</f>
        <v>2</v>
      </c>
      <c r="N704" s="262">
        <f>'model (2)'!N704</f>
        <v>9</v>
      </c>
      <c r="O704" s="262">
        <f>'model (2)'!O704</f>
        <v>13</v>
      </c>
      <c r="P704" s="262">
        <f>'model (2)'!P704</f>
        <v>14</v>
      </c>
      <c r="Q704" s="262">
        <f>'model (2)'!Q704</f>
        <v>13</v>
      </c>
      <c r="R704" s="262">
        <f>'model (2)'!R704</f>
        <v>13</v>
      </c>
      <c r="S704" s="262">
        <f>'model (2)'!S704</f>
        <v>14</v>
      </c>
      <c r="T704" s="263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253"/>
    </row>
    <row r="705" spans="1:41" s="216" customFormat="1" ht="15.6">
      <c r="A705">
        <f t="shared" si="158"/>
        <v>91</v>
      </c>
      <c r="B705" s="191" t="str">
        <f>C705&amp;":"&amp;COUNTIF($C$6:C705,C705)</f>
        <v>91:9</v>
      </c>
      <c r="C705" s="148">
        <f t="shared" si="159"/>
        <v>91</v>
      </c>
      <c r="D705" s="262">
        <f>'model (2)'!D705</f>
        <v>0</v>
      </c>
      <c r="E705" s="262">
        <f>'model (2)'!E705</f>
        <v>0</v>
      </c>
      <c r="F705" s="262">
        <f>'model (2)'!F705</f>
        <v>2</v>
      </c>
      <c r="G705" s="262">
        <f>'model (2)'!G705</f>
        <v>2</v>
      </c>
      <c r="H705" s="262">
        <f>'model (2)'!H705</f>
        <v>1</v>
      </c>
      <c r="I705" s="262">
        <f>'model (2)'!I705</f>
        <v>1</v>
      </c>
      <c r="J705" s="262">
        <f>'model (2)'!J705</f>
        <v>2</v>
      </c>
      <c r="K705" s="262">
        <f>'model (2)'!K705</f>
        <v>2</v>
      </c>
      <c r="L705" s="262">
        <f>'model (2)'!L705</f>
        <v>2</v>
      </c>
      <c r="M705" s="262">
        <f>'model (2)'!M705</f>
        <v>2</v>
      </c>
      <c r="N705" s="262">
        <f>'model (2)'!N705</f>
        <v>10</v>
      </c>
      <c r="O705" s="262">
        <f>'model (2)'!O705</f>
        <v>13</v>
      </c>
      <c r="P705" s="262">
        <f>'model (2)'!P705</f>
        <v>14</v>
      </c>
      <c r="Q705" s="262">
        <f>'model (2)'!Q705</f>
        <v>14</v>
      </c>
      <c r="R705" s="262">
        <f>'model (2)'!R705</f>
        <v>13</v>
      </c>
      <c r="S705" s="262">
        <f>'model (2)'!S705</f>
        <v>13</v>
      </c>
      <c r="T705" s="263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253"/>
    </row>
    <row r="706" spans="1:41" s="216" customFormat="1" ht="15.6">
      <c r="A706">
        <f t="shared" si="158"/>
        <v>33</v>
      </c>
      <c r="B706" s="191" t="str">
        <f>C706&amp;":"&amp;COUNTIF($C$6:C706,C706)</f>
        <v>33:2</v>
      </c>
      <c r="C706" s="148">
        <f t="shared" si="159"/>
        <v>33</v>
      </c>
      <c r="D706" s="262">
        <f>'model (2)'!D706</f>
        <v>1</v>
      </c>
      <c r="E706" s="262">
        <f>'model (2)'!E706</f>
        <v>1</v>
      </c>
      <c r="F706" s="262">
        <f>'model (2)'!F706</f>
        <v>0</v>
      </c>
      <c r="G706" s="262">
        <f>'model (2)'!G706</f>
        <v>2</v>
      </c>
      <c r="H706" s="262">
        <f>'model (2)'!H706</f>
        <v>0</v>
      </c>
      <c r="I706" s="262">
        <f>'model (2)'!I706</f>
        <v>0</v>
      </c>
      <c r="J706" s="262">
        <f>'model (2)'!J706</f>
        <v>2</v>
      </c>
      <c r="K706" s="262">
        <f>'model (2)'!K706</f>
        <v>0</v>
      </c>
      <c r="L706" s="262">
        <f>'model (2)'!L706</f>
        <v>0</v>
      </c>
      <c r="M706" s="262">
        <f>'model (2)'!M706</f>
        <v>2</v>
      </c>
      <c r="N706" s="262">
        <f>'model (2)'!N706</f>
        <v>7</v>
      </c>
      <c r="O706" s="262">
        <f>'model (2)'!O706</f>
        <v>1</v>
      </c>
      <c r="P706" s="262">
        <f>'model (2)'!P706</f>
        <v>2</v>
      </c>
      <c r="Q706" s="262">
        <f>'model (2)'!Q706</f>
        <v>11</v>
      </c>
      <c r="R706" s="262">
        <f>'model (2)'!R706</f>
        <v>0</v>
      </c>
      <c r="S706" s="262">
        <f>'model (2)'!S706</f>
        <v>4</v>
      </c>
      <c r="T706" s="263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253"/>
    </row>
    <row r="707" spans="1:41" s="216" customFormat="1" ht="15.6">
      <c r="A707">
        <f t="shared" si="158"/>
        <v>42</v>
      </c>
      <c r="B707" s="191" t="str">
        <f>C707&amp;":"&amp;COUNTIF($C$6:C707,C707)</f>
        <v>42:9</v>
      </c>
      <c r="C707" s="148">
        <f t="shared" si="159"/>
        <v>42</v>
      </c>
      <c r="D707" s="262">
        <f>'model (2)'!D707</f>
        <v>0</v>
      </c>
      <c r="E707" s="262">
        <f>'model (2)'!E707</f>
        <v>0</v>
      </c>
      <c r="F707" s="262">
        <f>'model (2)'!F707</f>
        <v>2</v>
      </c>
      <c r="G707" s="262">
        <f>'model (2)'!G707</f>
        <v>0</v>
      </c>
      <c r="H707" s="262">
        <f>'model (2)'!H707</f>
        <v>2</v>
      </c>
      <c r="I707" s="262">
        <f>'model (2)'!I707</f>
        <v>0</v>
      </c>
      <c r="J707" s="262">
        <f>'model (2)'!J707</f>
        <v>1</v>
      </c>
      <c r="K707" s="262">
        <f>'model (2)'!K707</f>
        <v>0</v>
      </c>
      <c r="L707" s="262">
        <f>'model (2)'!L707</f>
        <v>2</v>
      </c>
      <c r="M707" s="262">
        <f>'model (2)'!M707</f>
        <v>1</v>
      </c>
      <c r="N707" s="262">
        <f>'model (2)'!N707</f>
        <v>3</v>
      </c>
      <c r="O707" s="262">
        <f>'model (2)'!O707</f>
        <v>2</v>
      </c>
      <c r="P707" s="262">
        <f>'model (2)'!P707</f>
        <v>13</v>
      </c>
      <c r="Q707" s="262">
        <f>'model (2)'!Q707</f>
        <v>0</v>
      </c>
      <c r="R707" s="262">
        <f>'model (2)'!R707</f>
        <v>12</v>
      </c>
      <c r="S707" s="262">
        <f>'model (2)'!S707</f>
        <v>4</v>
      </c>
      <c r="T707" s="263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253"/>
    </row>
    <row r="708" spans="1:41" s="216" customFormat="1" ht="15.6">
      <c r="A708">
        <f t="shared" si="158"/>
        <v>97</v>
      </c>
      <c r="B708" s="191" t="str">
        <f>C708&amp;":"&amp;COUNTIF($C$6:C708,C708)</f>
        <v>97:6</v>
      </c>
      <c r="C708" s="148">
        <f t="shared" si="159"/>
        <v>97</v>
      </c>
      <c r="D708" s="262">
        <f>'model (2)'!D708</f>
        <v>2</v>
      </c>
      <c r="E708" s="262">
        <f>'model (2)'!E708</f>
        <v>2</v>
      </c>
      <c r="F708" s="262">
        <f>'model (2)'!F708</f>
        <v>2</v>
      </c>
      <c r="G708" s="262">
        <f>'model (2)'!G708</f>
        <v>2</v>
      </c>
      <c r="H708" s="262">
        <f>'model (2)'!H708</f>
        <v>2</v>
      </c>
      <c r="I708" s="262">
        <f>'model (2)'!I708</f>
        <v>2</v>
      </c>
      <c r="J708" s="262">
        <f>'model (2)'!J708</f>
        <v>2</v>
      </c>
      <c r="K708" s="262">
        <f>'model (2)'!K708</f>
        <v>2</v>
      </c>
      <c r="L708" s="262">
        <f>'model (2)'!L708</f>
        <v>2</v>
      </c>
      <c r="M708" s="262">
        <f>'model (2)'!M708</f>
        <v>2</v>
      </c>
      <c r="N708" s="262">
        <f>'model (2)'!N708</f>
        <v>9</v>
      </c>
      <c r="O708" s="262">
        <f>'model (2)'!O708</f>
        <v>13</v>
      </c>
      <c r="P708" s="262">
        <f>'model (2)'!P708</f>
        <v>14</v>
      </c>
      <c r="Q708" s="262">
        <f>'model (2)'!Q708</f>
        <v>14</v>
      </c>
      <c r="R708" s="262">
        <f>'model (2)'!R708</f>
        <v>13</v>
      </c>
      <c r="S708" s="262">
        <f>'model (2)'!S708</f>
        <v>14</v>
      </c>
      <c r="T708" s="263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253"/>
    </row>
    <row r="709" spans="1:41" s="216" customFormat="1" ht="15.6">
      <c r="A709">
        <f t="shared" si="158"/>
        <v>91</v>
      </c>
      <c r="B709" s="191" t="str">
        <f>C709&amp;":"&amp;COUNTIF($C$6:C709,C709)</f>
        <v>91:10</v>
      </c>
      <c r="C709" s="148">
        <f t="shared" si="159"/>
        <v>91</v>
      </c>
      <c r="D709" s="262">
        <f>'model (2)'!D709</f>
        <v>1</v>
      </c>
      <c r="E709" s="262">
        <f>'model (2)'!E709</f>
        <v>0</v>
      </c>
      <c r="F709" s="262">
        <f>'model (2)'!F709</f>
        <v>2</v>
      </c>
      <c r="G709" s="262">
        <f>'model (2)'!G709</f>
        <v>1</v>
      </c>
      <c r="H709" s="262">
        <f>'model (2)'!H709</f>
        <v>1</v>
      </c>
      <c r="I709" s="262">
        <f>'model (2)'!I709</f>
        <v>1</v>
      </c>
      <c r="J709" s="262">
        <f>'model (2)'!J709</f>
        <v>2</v>
      </c>
      <c r="K709" s="262">
        <f>'model (2)'!K709</f>
        <v>2</v>
      </c>
      <c r="L709" s="262">
        <f>'model (2)'!L709</f>
        <v>2</v>
      </c>
      <c r="M709" s="262">
        <f>'model (2)'!M709</f>
        <v>2</v>
      </c>
      <c r="N709" s="262">
        <f>'model (2)'!N709</f>
        <v>10</v>
      </c>
      <c r="O709" s="262">
        <f>'model (2)'!O709</f>
        <v>14</v>
      </c>
      <c r="P709" s="262">
        <f>'model (2)'!P709</f>
        <v>14</v>
      </c>
      <c r="Q709" s="262">
        <f>'model (2)'!Q709</f>
        <v>13</v>
      </c>
      <c r="R709" s="262">
        <f>'model (2)'!R709</f>
        <v>13</v>
      </c>
      <c r="S709" s="262">
        <f>'model (2)'!S709</f>
        <v>13</v>
      </c>
      <c r="T709" s="263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253"/>
    </row>
    <row r="710" spans="1:41" s="216" customFormat="1" ht="15.6">
      <c r="A710">
        <f t="shared" si="158"/>
        <v>91</v>
      </c>
      <c r="B710" s="191" t="str">
        <f>C710&amp;":"&amp;COUNTIF($C$6:C710,C710)</f>
        <v>91:11</v>
      </c>
      <c r="C710" s="148">
        <f t="shared" si="159"/>
        <v>91</v>
      </c>
      <c r="D710" s="262">
        <f>'model (2)'!D710</f>
        <v>0</v>
      </c>
      <c r="E710" s="262">
        <f>'model (2)'!E710</f>
        <v>0</v>
      </c>
      <c r="F710" s="262">
        <f>'model (2)'!F710</f>
        <v>2</v>
      </c>
      <c r="G710" s="262">
        <f>'model (2)'!G710</f>
        <v>1</v>
      </c>
      <c r="H710" s="262">
        <f>'model (2)'!H710</f>
        <v>2</v>
      </c>
      <c r="I710" s="262">
        <f>'model (2)'!I710</f>
        <v>2</v>
      </c>
      <c r="J710" s="262">
        <f>'model (2)'!J710</f>
        <v>2</v>
      </c>
      <c r="K710" s="262">
        <f>'model (2)'!K710</f>
        <v>2</v>
      </c>
      <c r="L710" s="262">
        <f>'model (2)'!L710</f>
        <v>2</v>
      </c>
      <c r="M710" s="262">
        <f>'model (2)'!M710</f>
        <v>2</v>
      </c>
      <c r="N710" s="262">
        <f>'model (2)'!N710</f>
        <v>9</v>
      </c>
      <c r="O710" s="262">
        <f>'model (2)'!O710</f>
        <v>13</v>
      </c>
      <c r="P710" s="262">
        <f>'model (2)'!P710</f>
        <v>14</v>
      </c>
      <c r="Q710" s="262">
        <f>'model (2)'!Q710</f>
        <v>14</v>
      </c>
      <c r="R710" s="262">
        <f>'model (2)'!R710</f>
        <v>13</v>
      </c>
      <c r="S710" s="262">
        <f>'model (2)'!S710</f>
        <v>13</v>
      </c>
      <c r="T710" s="263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253"/>
    </row>
    <row r="711" spans="1:41" s="216" customFormat="1" ht="15.6">
      <c r="A711">
        <f t="shared" ref="A711:A774" si="160">SUM(D711:S711)</f>
        <v>44</v>
      </c>
      <c r="B711" s="191" t="str">
        <f>C711&amp;":"&amp;COUNTIF($C$6:C711,C711)</f>
        <v>44:9</v>
      </c>
      <c r="C711" s="148">
        <f t="shared" ref="C711:C774" si="161">SUM(D711:S711)</f>
        <v>44</v>
      </c>
      <c r="D711" s="262">
        <f>'model (2)'!D711</f>
        <v>0</v>
      </c>
      <c r="E711" s="262">
        <f>'model (2)'!E711</f>
        <v>0</v>
      </c>
      <c r="F711" s="262">
        <f>'model (2)'!F711</f>
        <v>0</v>
      </c>
      <c r="G711" s="262">
        <f>'model (2)'!G711</f>
        <v>0</v>
      </c>
      <c r="H711" s="262">
        <f>'model (2)'!H711</f>
        <v>0</v>
      </c>
      <c r="I711" s="262">
        <f>'model (2)'!I711</f>
        <v>2</v>
      </c>
      <c r="J711" s="262">
        <f>'model (2)'!J711</f>
        <v>0</v>
      </c>
      <c r="K711" s="262">
        <f>'model (2)'!K711</f>
        <v>0</v>
      </c>
      <c r="L711" s="262">
        <f>'model (2)'!L711</f>
        <v>0</v>
      </c>
      <c r="M711" s="262">
        <f>'model (2)'!M711</f>
        <v>2</v>
      </c>
      <c r="N711" s="262">
        <f>'model (2)'!N711</f>
        <v>2</v>
      </c>
      <c r="O711" s="262">
        <f>'model (2)'!O711</f>
        <v>8</v>
      </c>
      <c r="P711" s="262">
        <f>'model (2)'!P711</f>
        <v>0</v>
      </c>
      <c r="Q711" s="262">
        <f>'model (2)'!Q711</f>
        <v>9</v>
      </c>
      <c r="R711" s="262">
        <f>'model (2)'!R711</f>
        <v>12</v>
      </c>
      <c r="S711" s="262">
        <f>'model (2)'!S711</f>
        <v>9</v>
      </c>
      <c r="T711" s="263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253"/>
    </row>
    <row r="712" spans="1:41" s="216" customFormat="1" ht="15.6">
      <c r="A712">
        <f t="shared" si="160"/>
        <v>48</v>
      </c>
      <c r="B712" s="191" t="str">
        <f>C712&amp;":"&amp;COUNTIF($C$6:C712,C712)</f>
        <v>48:10</v>
      </c>
      <c r="C712" s="148">
        <f t="shared" si="161"/>
        <v>48</v>
      </c>
      <c r="D712" s="262">
        <f>'model (2)'!D712</f>
        <v>0</v>
      </c>
      <c r="E712" s="262">
        <f>'model (2)'!E712</f>
        <v>2</v>
      </c>
      <c r="F712" s="262">
        <f>'model (2)'!F712</f>
        <v>2</v>
      </c>
      <c r="G712" s="262">
        <f>'model (2)'!G712</f>
        <v>0</v>
      </c>
      <c r="H712" s="262">
        <f>'model (2)'!H712</f>
        <v>2</v>
      </c>
      <c r="I712" s="262">
        <f>'model (2)'!I712</f>
        <v>0</v>
      </c>
      <c r="J712" s="262">
        <f>'model (2)'!J712</f>
        <v>2</v>
      </c>
      <c r="K712" s="262">
        <f>'model (2)'!K712</f>
        <v>0</v>
      </c>
      <c r="L712" s="262">
        <f>'model (2)'!L712</f>
        <v>1</v>
      </c>
      <c r="M712" s="262">
        <f>'model (2)'!M712</f>
        <v>1</v>
      </c>
      <c r="N712" s="262">
        <f>'model (2)'!N712</f>
        <v>1</v>
      </c>
      <c r="O712" s="262">
        <f>'model (2)'!O712</f>
        <v>8</v>
      </c>
      <c r="P712" s="262">
        <f>'model (2)'!P712</f>
        <v>14</v>
      </c>
      <c r="Q712" s="262">
        <f>'model (2)'!Q712</f>
        <v>8</v>
      </c>
      <c r="R712" s="262">
        <f>'model (2)'!R712</f>
        <v>4</v>
      </c>
      <c r="S712" s="262">
        <f>'model (2)'!S712</f>
        <v>3</v>
      </c>
      <c r="T712" s="263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253"/>
    </row>
    <row r="713" spans="1:41" s="216" customFormat="1" ht="15.6">
      <c r="A713">
        <f t="shared" si="160"/>
        <v>95</v>
      </c>
      <c r="B713" s="191" t="str">
        <f>C713&amp;":"&amp;COUNTIF($C$6:C713,C713)</f>
        <v>95:10</v>
      </c>
      <c r="C713" s="148">
        <f t="shared" si="161"/>
        <v>95</v>
      </c>
      <c r="D713" s="262">
        <f>'model (2)'!D713</f>
        <v>2</v>
      </c>
      <c r="E713" s="262">
        <f>'model (2)'!E713</f>
        <v>2</v>
      </c>
      <c r="F713" s="262">
        <f>'model (2)'!F713</f>
        <v>2</v>
      </c>
      <c r="G713" s="262">
        <f>'model (2)'!G713</f>
        <v>2</v>
      </c>
      <c r="H713" s="262">
        <f>'model (2)'!H713</f>
        <v>2</v>
      </c>
      <c r="I713" s="262">
        <f>'model (2)'!I713</f>
        <v>2</v>
      </c>
      <c r="J713" s="262">
        <f>'model (2)'!J713</f>
        <v>2</v>
      </c>
      <c r="K713" s="262">
        <f>'model (2)'!K713</f>
        <v>2</v>
      </c>
      <c r="L713" s="262">
        <f>'model (2)'!L713</f>
        <v>2</v>
      </c>
      <c r="M713" s="262">
        <f>'model (2)'!M713</f>
        <v>2</v>
      </c>
      <c r="N713" s="262">
        <f>'model (2)'!N713</f>
        <v>9</v>
      </c>
      <c r="O713" s="262">
        <f>'model (2)'!O713</f>
        <v>13</v>
      </c>
      <c r="P713" s="262">
        <f>'model (2)'!P713</f>
        <v>13</v>
      </c>
      <c r="Q713" s="262">
        <f>'model (2)'!Q713</f>
        <v>14</v>
      </c>
      <c r="R713" s="262">
        <f>'model (2)'!R713</f>
        <v>13</v>
      </c>
      <c r="S713" s="262">
        <f>'model (2)'!S713</f>
        <v>13</v>
      </c>
      <c r="T713" s="26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253"/>
    </row>
    <row r="714" spans="1:41" s="216" customFormat="1" ht="15.6">
      <c r="A714">
        <f t="shared" si="160"/>
        <v>91</v>
      </c>
      <c r="B714" s="191" t="str">
        <f>C714&amp;":"&amp;COUNTIF($C$6:C714,C714)</f>
        <v>91:12</v>
      </c>
      <c r="C714" s="148">
        <f t="shared" si="161"/>
        <v>91</v>
      </c>
      <c r="D714" s="262">
        <f>'model (2)'!D714</f>
        <v>1</v>
      </c>
      <c r="E714" s="262">
        <f>'model (2)'!E714</f>
        <v>1</v>
      </c>
      <c r="F714" s="262">
        <f>'model (2)'!F714</f>
        <v>2</v>
      </c>
      <c r="G714" s="262">
        <f>'model (2)'!G714</f>
        <v>0</v>
      </c>
      <c r="H714" s="262">
        <f>'model (2)'!H714</f>
        <v>0</v>
      </c>
      <c r="I714" s="262">
        <f>'model (2)'!I714</f>
        <v>1</v>
      </c>
      <c r="J714" s="262">
        <f>'model (2)'!J714</f>
        <v>2</v>
      </c>
      <c r="K714" s="262">
        <f>'model (2)'!K714</f>
        <v>2</v>
      </c>
      <c r="L714" s="262">
        <f>'model (2)'!L714</f>
        <v>2</v>
      </c>
      <c r="M714" s="262">
        <f>'model (2)'!M714</f>
        <v>2</v>
      </c>
      <c r="N714" s="262">
        <f>'model (2)'!N714</f>
        <v>10</v>
      </c>
      <c r="O714" s="262">
        <f>'model (2)'!O714</f>
        <v>14</v>
      </c>
      <c r="P714" s="262">
        <f>'model (2)'!P714</f>
        <v>13</v>
      </c>
      <c r="Q714" s="262">
        <f>'model (2)'!Q714</f>
        <v>13</v>
      </c>
      <c r="R714" s="262">
        <f>'model (2)'!R714</f>
        <v>14</v>
      </c>
      <c r="S714" s="262">
        <f>'model (2)'!S714</f>
        <v>14</v>
      </c>
      <c r="T714" s="263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253"/>
    </row>
    <row r="715" spans="1:41" s="216" customFormat="1" ht="15.6">
      <c r="A715">
        <f t="shared" si="160"/>
        <v>94</v>
      </c>
      <c r="B715" s="191" t="str">
        <f>C715&amp;":"&amp;COUNTIF($C$6:C715,C715)</f>
        <v>94:6</v>
      </c>
      <c r="C715" s="148">
        <f t="shared" si="161"/>
        <v>94</v>
      </c>
      <c r="D715" s="262">
        <f>'model (2)'!D715</f>
        <v>2</v>
      </c>
      <c r="E715" s="262">
        <f>'model (2)'!E715</f>
        <v>1</v>
      </c>
      <c r="F715" s="262">
        <f>'model (2)'!F715</f>
        <v>2</v>
      </c>
      <c r="G715" s="262">
        <f>'model (2)'!G715</f>
        <v>1</v>
      </c>
      <c r="H715" s="262">
        <f>'model (2)'!H715</f>
        <v>2</v>
      </c>
      <c r="I715" s="262">
        <f>'model (2)'!I715</f>
        <v>2</v>
      </c>
      <c r="J715" s="262">
        <f>'model (2)'!J715</f>
        <v>2</v>
      </c>
      <c r="K715" s="262">
        <f>'model (2)'!K715</f>
        <v>2</v>
      </c>
      <c r="L715" s="262">
        <f>'model (2)'!L715</f>
        <v>2</v>
      </c>
      <c r="M715" s="262">
        <f>'model (2)'!M715</f>
        <v>2</v>
      </c>
      <c r="N715" s="262">
        <f>'model (2)'!N715</f>
        <v>10</v>
      </c>
      <c r="O715" s="262">
        <f>'model (2)'!O715</f>
        <v>13</v>
      </c>
      <c r="P715" s="262">
        <f>'model (2)'!P715</f>
        <v>13</v>
      </c>
      <c r="Q715" s="262">
        <f>'model (2)'!Q715</f>
        <v>13</v>
      </c>
      <c r="R715" s="262">
        <f>'model (2)'!R715</f>
        <v>13</v>
      </c>
      <c r="S715" s="262">
        <f>'model (2)'!S715</f>
        <v>14</v>
      </c>
      <c r="T715" s="263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253"/>
    </row>
    <row r="716" spans="1:41" s="216" customFormat="1" ht="15.6">
      <c r="A716">
        <f t="shared" si="160"/>
        <v>66</v>
      </c>
      <c r="B716" s="191" t="str">
        <f>C716&amp;":"&amp;COUNTIF($C$6:C716,C716)</f>
        <v>66:12</v>
      </c>
      <c r="C716" s="148">
        <f t="shared" si="161"/>
        <v>66</v>
      </c>
      <c r="D716" s="262">
        <f>'model (2)'!D716</f>
        <v>1</v>
      </c>
      <c r="E716" s="262">
        <f>'model (2)'!E716</f>
        <v>2</v>
      </c>
      <c r="F716" s="262">
        <f>'model (2)'!F716</f>
        <v>0</v>
      </c>
      <c r="G716" s="262">
        <f>'model (2)'!G716</f>
        <v>2</v>
      </c>
      <c r="H716" s="262">
        <f>'model (2)'!H716</f>
        <v>1</v>
      </c>
      <c r="I716" s="262">
        <f>'model (2)'!I716</f>
        <v>2</v>
      </c>
      <c r="J716" s="262">
        <f>'model (2)'!J716</f>
        <v>2</v>
      </c>
      <c r="K716" s="262">
        <f>'model (2)'!K716</f>
        <v>1</v>
      </c>
      <c r="L716" s="262">
        <f>'model (2)'!L716</f>
        <v>0</v>
      </c>
      <c r="M716" s="262">
        <f>'model (2)'!M716</f>
        <v>2</v>
      </c>
      <c r="N716" s="262">
        <f>'model (2)'!N716</f>
        <v>3</v>
      </c>
      <c r="O716" s="262">
        <f>'model (2)'!O716</f>
        <v>10</v>
      </c>
      <c r="P716" s="262">
        <f>'model (2)'!P716</f>
        <v>5</v>
      </c>
      <c r="Q716" s="262">
        <f>'model (2)'!Q716</f>
        <v>11</v>
      </c>
      <c r="R716" s="262">
        <f>'model (2)'!R716</f>
        <v>13</v>
      </c>
      <c r="S716" s="262">
        <f>'model (2)'!S716</f>
        <v>11</v>
      </c>
      <c r="T716" s="263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253"/>
    </row>
    <row r="717" spans="1:41" s="216" customFormat="1" ht="15.6">
      <c r="A717">
        <f t="shared" si="160"/>
        <v>61</v>
      </c>
      <c r="B717" s="191" t="str">
        <f>C717&amp;":"&amp;COUNTIF($C$6:C717,C717)</f>
        <v>61:18</v>
      </c>
      <c r="C717" s="148">
        <f t="shared" si="161"/>
        <v>61</v>
      </c>
      <c r="D717" s="262">
        <f>'model (2)'!D717</f>
        <v>0</v>
      </c>
      <c r="E717" s="262">
        <f>'model (2)'!E717</f>
        <v>1</v>
      </c>
      <c r="F717" s="262">
        <f>'model (2)'!F717</f>
        <v>0</v>
      </c>
      <c r="G717" s="262">
        <f>'model (2)'!G717</f>
        <v>0</v>
      </c>
      <c r="H717" s="262">
        <f>'model (2)'!H717</f>
        <v>2</v>
      </c>
      <c r="I717" s="262">
        <f>'model (2)'!I717</f>
        <v>1</v>
      </c>
      <c r="J717" s="262">
        <f>'model (2)'!J717</f>
        <v>1</v>
      </c>
      <c r="K717" s="262">
        <f>'model (2)'!K717</f>
        <v>0</v>
      </c>
      <c r="L717" s="262">
        <f>'model (2)'!L717</f>
        <v>0</v>
      </c>
      <c r="M717" s="262">
        <f>'model (2)'!M717</f>
        <v>2</v>
      </c>
      <c r="N717" s="262">
        <f>'model (2)'!N717</f>
        <v>6</v>
      </c>
      <c r="O717" s="262">
        <f>'model (2)'!O717</f>
        <v>12</v>
      </c>
      <c r="P717" s="262">
        <f>'model (2)'!P717</f>
        <v>7</v>
      </c>
      <c r="Q717" s="262">
        <f>'model (2)'!Q717</f>
        <v>14</v>
      </c>
      <c r="R717" s="262">
        <f>'model (2)'!R717</f>
        <v>4</v>
      </c>
      <c r="S717" s="262">
        <f>'model (2)'!S717</f>
        <v>11</v>
      </c>
      <c r="T717" s="263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253"/>
    </row>
    <row r="718" spans="1:41" s="216" customFormat="1" ht="15.6">
      <c r="A718">
        <f t="shared" si="160"/>
        <v>97</v>
      </c>
      <c r="B718" s="191" t="str">
        <f>C718&amp;":"&amp;COUNTIF($C$6:C718,C718)</f>
        <v>97:7</v>
      </c>
      <c r="C718" s="148">
        <f t="shared" si="161"/>
        <v>97</v>
      </c>
      <c r="D718" s="262">
        <f>'model (2)'!D718</f>
        <v>2</v>
      </c>
      <c r="E718" s="262">
        <f>'model (2)'!E718</f>
        <v>2</v>
      </c>
      <c r="F718" s="262">
        <f>'model (2)'!F718</f>
        <v>2</v>
      </c>
      <c r="G718" s="262">
        <f>'model (2)'!G718</f>
        <v>2</v>
      </c>
      <c r="H718" s="262">
        <f>'model (2)'!H718</f>
        <v>2</v>
      </c>
      <c r="I718" s="262">
        <f>'model (2)'!I718</f>
        <v>2</v>
      </c>
      <c r="J718" s="262">
        <f>'model (2)'!J718</f>
        <v>2</v>
      </c>
      <c r="K718" s="262">
        <f>'model (2)'!K718</f>
        <v>2</v>
      </c>
      <c r="L718" s="262">
        <f>'model (2)'!L718</f>
        <v>2</v>
      </c>
      <c r="M718" s="262">
        <f>'model (2)'!M718</f>
        <v>2</v>
      </c>
      <c r="N718" s="262">
        <f>'model (2)'!N718</f>
        <v>10</v>
      </c>
      <c r="O718" s="262">
        <f>'model (2)'!O718</f>
        <v>14</v>
      </c>
      <c r="P718" s="262">
        <f>'model (2)'!P718</f>
        <v>13</v>
      </c>
      <c r="Q718" s="262">
        <f>'model (2)'!Q718</f>
        <v>13</v>
      </c>
      <c r="R718" s="262">
        <f>'model (2)'!R718</f>
        <v>13</v>
      </c>
      <c r="S718" s="262">
        <f>'model (2)'!S718</f>
        <v>14</v>
      </c>
      <c r="T718" s="263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253"/>
    </row>
    <row r="719" spans="1:41" s="216" customFormat="1" ht="15.6">
      <c r="A719">
        <f t="shared" si="160"/>
        <v>96</v>
      </c>
      <c r="B719" s="191" t="str">
        <f>C719&amp;":"&amp;COUNTIF($C$6:C719,C719)</f>
        <v>96:10</v>
      </c>
      <c r="C719" s="148">
        <f t="shared" si="161"/>
        <v>96</v>
      </c>
      <c r="D719" s="262">
        <f>'model (2)'!D719</f>
        <v>1</v>
      </c>
      <c r="E719" s="262">
        <f>'model (2)'!E719</f>
        <v>1</v>
      </c>
      <c r="F719" s="262">
        <f>'model (2)'!F719</f>
        <v>2</v>
      </c>
      <c r="G719" s="262">
        <f>'model (2)'!G719</f>
        <v>1</v>
      </c>
      <c r="H719" s="262">
        <f>'model (2)'!H719</f>
        <v>2</v>
      </c>
      <c r="I719" s="262">
        <f>'model (2)'!I719</f>
        <v>1</v>
      </c>
      <c r="J719" s="262">
        <f>'model (2)'!J719</f>
        <v>2</v>
      </c>
      <c r="K719" s="262">
        <f>'model (2)'!K719</f>
        <v>2</v>
      </c>
      <c r="L719" s="262">
        <f>'model (2)'!L719</f>
        <v>2</v>
      </c>
      <c r="M719" s="262">
        <f>'model (2)'!M719</f>
        <v>2</v>
      </c>
      <c r="N719" s="262">
        <f>'model (2)'!N719</f>
        <v>10</v>
      </c>
      <c r="O719" s="262">
        <f>'model (2)'!O719</f>
        <v>14</v>
      </c>
      <c r="P719" s="262">
        <f>'model (2)'!P719</f>
        <v>14</v>
      </c>
      <c r="Q719" s="262">
        <f>'model (2)'!Q719</f>
        <v>14</v>
      </c>
      <c r="R719" s="262">
        <f>'model (2)'!R719</f>
        <v>14</v>
      </c>
      <c r="S719" s="262">
        <f>'model (2)'!S719</f>
        <v>14</v>
      </c>
      <c r="T719" s="263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253"/>
    </row>
    <row r="720" spans="1:41" s="216" customFormat="1" ht="15.6">
      <c r="A720">
        <f t="shared" si="160"/>
        <v>93</v>
      </c>
      <c r="B720" s="191" t="str">
        <f>C720&amp;":"&amp;COUNTIF($C$6:C720,C720)</f>
        <v>93:11</v>
      </c>
      <c r="C720" s="148">
        <f t="shared" si="161"/>
        <v>93</v>
      </c>
      <c r="D720" s="262">
        <f>'model (2)'!D720</f>
        <v>1</v>
      </c>
      <c r="E720" s="262">
        <f>'model (2)'!E720</f>
        <v>2</v>
      </c>
      <c r="F720" s="262">
        <f>'model (2)'!F720</f>
        <v>2</v>
      </c>
      <c r="G720" s="262">
        <f>'model (2)'!G720</f>
        <v>0</v>
      </c>
      <c r="H720" s="262">
        <f>'model (2)'!H720</f>
        <v>2</v>
      </c>
      <c r="I720" s="262">
        <f>'model (2)'!I720</f>
        <v>2</v>
      </c>
      <c r="J720" s="262">
        <f>'model (2)'!J720</f>
        <v>2</v>
      </c>
      <c r="K720" s="262">
        <f>'model (2)'!K720</f>
        <v>2</v>
      </c>
      <c r="L720" s="262">
        <f>'model (2)'!L720</f>
        <v>2</v>
      </c>
      <c r="M720" s="262">
        <f>'model (2)'!M720</f>
        <v>2</v>
      </c>
      <c r="N720" s="262">
        <f>'model (2)'!N720</f>
        <v>9</v>
      </c>
      <c r="O720" s="262">
        <f>'model (2)'!O720</f>
        <v>13</v>
      </c>
      <c r="P720" s="262">
        <f>'model (2)'!P720</f>
        <v>13</v>
      </c>
      <c r="Q720" s="262">
        <f>'model (2)'!Q720</f>
        <v>14</v>
      </c>
      <c r="R720" s="262">
        <f>'model (2)'!R720</f>
        <v>14</v>
      </c>
      <c r="S720" s="262">
        <f>'model (2)'!S720</f>
        <v>13</v>
      </c>
      <c r="T720" s="263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253"/>
    </row>
    <row r="721" spans="1:41" s="216" customFormat="1" ht="15.6">
      <c r="A721">
        <f t="shared" si="160"/>
        <v>51</v>
      </c>
      <c r="B721" s="191" t="str">
        <f>C721&amp;":"&amp;COUNTIF($C$6:C721,C721)</f>
        <v>51:12</v>
      </c>
      <c r="C721" s="148">
        <f t="shared" si="161"/>
        <v>51</v>
      </c>
      <c r="D721" s="262">
        <f>'model (2)'!D721</f>
        <v>0</v>
      </c>
      <c r="E721" s="262">
        <f>'model (2)'!E721</f>
        <v>1</v>
      </c>
      <c r="F721" s="262">
        <f>'model (2)'!F721</f>
        <v>2</v>
      </c>
      <c r="G721" s="262">
        <f>'model (2)'!G721</f>
        <v>0</v>
      </c>
      <c r="H721" s="262">
        <f>'model (2)'!H721</f>
        <v>0</v>
      </c>
      <c r="I721" s="262">
        <f>'model (2)'!I721</f>
        <v>1</v>
      </c>
      <c r="J721" s="262">
        <f>'model (2)'!J721</f>
        <v>1</v>
      </c>
      <c r="K721" s="262">
        <f>'model (2)'!K721</f>
        <v>0</v>
      </c>
      <c r="L721" s="262">
        <f>'model (2)'!L721</f>
        <v>1</v>
      </c>
      <c r="M721" s="262">
        <f>'model (2)'!M721</f>
        <v>1</v>
      </c>
      <c r="N721" s="262">
        <f>'model (2)'!N721</f>
        <v>1</v>
      </c>
      <c r="O721" s="262">
        <f>'model (2)'!O721</f>
        <v>8</v>
      </c>
      <c r="P721" s="262">
        <f>'model (2)'!P721</f>
        <v>10</v>
      </c>
      <c r="Q721" s="262">
        <f>'model (2)'!Q721</f>
        <v>5</v>
      </c>
      <c r="R721" s="262">
        <f>'model (2)'!R721</f>
        <v>7</v>
      </c>
      <c r="S721" s="262">
        <f>'model (2)'!S721</f>
        <v>13</v>
      </c>
      <c r="T721" s="263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253"/>
    </row>
    <row r="722" spans="1:41" s="216" customFormat="1" ht="15.6">
      <c r="A722">
        <f t="shared" si="160"/>
        <v>40</v>
      </c>
      <c r="B722" s="191" t="str">
        <f>C722&amp;":"&amp;COUNTIF($C$6:C722,C722)</f>
        <v>40:6</v>
      </c>
      <c r="C722" s="148">
        <f t="shared" si="161"/>
        <v>40</v>
      </c>
      <c r="D722" s="262">
        <f>'model (2)'!D722</f>
        <v>0</v>
      </c>
      <c r="E722" s="262">
        <f>'model (2)'!E722</f>
        <v>1</v>
      </c>
      <c r="F722" s="262">
        <f>'model (2)'!F722</f>
        <v>0</v>
      </c>
      <c r="G722" s="262">
        <f>'model (2)'!G722</f>
        <v>2</v>
      </c>
      <c r="H722" s="262">
        <f>'model (2)'!H722</f>
        <v>1</v>
      </c>
      <c r="I722" s="262">
        <f>'model (2)'!I722</f>
        <v>0</v>
      </c>
      <c r="J722" s="262">
        <f>'model (2)'!J722</f>
        <v>1</v>
      </c>
      <c r="K722" s="262">
        <f>'model (2)'!K722</f>
        <v>0</v>
      </c>
      <c r="L722" s="262">
        <f>'model (2)'!L722</f>
        <v>2</v>
      </c>
      <c r="M722" s="262">
        <f>'model (2)'!M722</f>
        <v>2</v>
      </c>
      <c r="N722" s="262">
        <f>'model (2)'!N722</f>
        <v>1</v>
      </c>
      <c r="O722" s="262">
        <f>'model (2)'!O722</f>
        <v>14</v>
      </c>
      <c r="P722" s="262">
        <f>'model (2)'!P722</f>
        <v>0</v>
      </c>
      <c r="Q722" s="262">
        <f>'model (2)'!Q722</f>
        <v>10</v>
      </c>
      <c r="R722" s="262">
        <f>'model (2)'!R722</f>
        <v>6</v>
      </c>
      <c r="S722" s="262">
        <f>'model (2)'!S722</f>
        <v>0</v>
      </c>
      <c r="T722" s="25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253"/>
    </row>
    <row r="723" spans="1:41" s="216" customFormat="1" ht="15.6">
      <c r="A723">
        <f t="shared" si="160"/>
        <v>95</v>
      </c>
      <c r="B723" s="191" t="str">
        <f>C723&amp;":"&amp;COUNTIF($C$6:C723,C723)</f>
        <v>95:11</v>
      </c>
      <c r="C723" s="148">
        <f t="shared" si="161"/>
        <v>95</v>
      </c>
      <c r="D723" s="262">
        <f>'model (2)'!D723</f>
        <v>2</v>
      </c>
      <c r="E723" s="262">
        <f>'model (2)'!E723</f>
        <v>2</v>
      </c>
      <c r="F723" s="262">
        <f>'model (2)'!F723</f>
        <v>2</v>
      </c>
      <c r="G723" s="262">
        <f>'model (2)'!G723</f>
        <v>2</v>
      </c>
      <c r="H723" s="262">
        <f>'model (2)'!H723</f>
        <v>2</v>
      </c>
      <c r="I723" s="262">
        <f>'model (2)'!I723</f>
        <v>2</v>
      </c>
      <c r="J723" s="262">
        <f>'model (2)'!J723</f>
        <v>2</v>
      </c>
      <c r="K723" s="262">
        <f>'model (2)'!K723</f>
        <v>2</v>
      </c>
      <c r="L723" s="262">
        <f>'model (2)'!L723</f>
        <v>2</v>
      </c>
      <c r="M723" s="262">
        <f>'model (2)'!M723</f>
        <v>2</v>
      </c>
      <c r="N723" s="262">
        <f>'model (2)'!N723</f>
        <v>9</v>
      </c>
      <c r="O723" s="262">
        <f>'model (2)'!O723</f>
        <v>13</v>
      </c>
      <c r="P723" s="262">
        <f>'model (2)'!P723</f>
        <v>14</v>
      </c>
      <c r="Q723" s="262">
        <f>'model (2)'!Q723</f>
        <v>13</v>
      </c>
      <c r="R723" s="262">
        <f>'model (2)'!R723</f>
        <v>13</v>
      </c>
      <c r="S723" s="262">
        <f>'model (2)'!S723</f>
        <v>13</v>
      </c>
      <c r="T723" s="252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253"/>
    </row>
    <row r="724" spans="1:41" s="216" customFormat="1" ht="15.6">
      <c r="A724">
        <f t="shared" si="160"/>
        <v>92</v>
      </c>
      <c r="B724" s="191" t="str">
        <f>C724&amp;":"&amp;COUNTIF($C$6:C724,C724)</f>
        <v>92:10</v>
      </c>
      <c r="C724" s="148">
        <f t="shared" si="161"/>
        <v>92</v>
      </c>
      <c r="D724" s="262">
        <f>'model (2)'!D724</f>
        <v>1</v>
      </c>
      <c r="E724" s="262">
        <f>'model (2)'!E724</f>
        <v>1</v>
      </c>
      <c r="F724" s="262">
        <f>'model (2)'!F724</f>
        <v>2</v>
      </c>
      <c r="G724" s="262">
        <f>'model (2)'!G724</f>
        <v>0</v>
      </c>
      <c r="H724" s="262">
        <f>'model (2)'!H724</f>
        <v>1</v>
      </c>
      <c r="I724" s="262">
        <f>'model (2)'!I724</f>
        <v>1</v>
      </c>
      <c r="J724" s="262">
        <f>'model (2)'!J724</f>
        <v>2</v>
      </c>
      <c r="K724" s="262">
        <f>'model (2)'!K724</f>
        <v>2</v>
      </c>
      <c r="L724" s="262">
        <f>'model (2)'!L724</f>
        <v>2</v>
      </c>
      <c r="M724" s="262">
        <f>'model (2)'!M724</f>
        <v>2</v>
      </c>
      <c r="N724" s="262">
        <f>'model (2)'!N724</f>
        <v>10</v>
      </c>
      <c r="O724" s="262">
        <f>'model (2)'!O724</f>
        <v>13</v>
      </c>
      <c r="P724" s="262">
        <f>'model (2)'!P724</f>
        <v>14</v>
      </c>
      <c r="Q724" s="262">
        <f>'model (2)'!Q724</f>
        <v>14</v>
      </c>
      <c r="R724" s="262">
        <f>'model (2)'!R724</f>
        <v>13</v>
      </c>
      <c r="S724" s="262">
        <f>'model (2)'!S724</f>
        <v>14</v>
      </c>
      <c r="T724" s="252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253"/>
    </row>
    <row r="725" spans="1:41" s="216" customFormat="1" ht="15.6">
      <c r="A725">
        <f t="shared" si="160"/>
        <v>86</v>
      </c>
      <c r="B725" s="191" t="str">
        <f>C725&amp;":"&amp;COUNTIF($C$6:C725,C725)</f>
        <v>86:1</v>
      </c>
      <c r="C725" s="148">
        <f t="shared" si="161"/>
        <v>86</v>
      </c>
      <c r="D725" s="262">
        <f>'model (2)'!D725</f>
        <v>1</v>
      </c>
      <c r="E725" s="262">
        <f>'model (2)'!E725</f>
        <v>0</v>
      </c>
      <c r="F725" s="262">
        <f>'model (2)'!F725</f>
        <v>2</v>
      </c>
      <c r="G725" s="262">
        <f>'model (2)'!G725</f>
        <v>0</v>
      </c>
      <c r="H725" s="262">
        <f>'model (2)'!H725</f>
        <v>0</v>
      </c>
      <c r="I725" s="262">
        <f>'model (2)'!I725</f>
        <v>0</v>
      </c>
      <c r="J725" s="262">
        <f>'model (2)'!J725</f>
        <v>2</v>
      </c>
      <c r="K725" s="262">
        <f>'model (2)'!K725</f>
        <v>2</v>
      </c>
      <c r="L725" s="262">
        <f>'model (2)'!L725</f>
        <v>2</v>
      </c>
      <c r="M725" s="262">
        <f>'model (2)'!M725</f>
        <v>2</v>
      </c>
      <c r="N725" s="262">
        <f>'model (2)'!N725</f>
        <v>10</v>
      </c>
      <c r="O725" s="262">
        <f>'model (2)'!O725</f>
        <v>13</v>
      </c>
      <c r="P725" s="262">
        <f>'model (2)'!P725</f>
        <v>13</v>
      </c>
      <c r="Q725" s="262">
        <f>'model (2)'!Q725</f>
        <v>13</v>
      </c>
      <c r="R725" s="262">
        <f>'model (2)'!R725</f>
        <v>13</v>
      </c>
      <c r="S725" s="262">
        <f>'model (2)'!S725</f>
        <v>13</v>
      </c>
      <c r="T725" s="252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253"/>
    </row>
    <row r="726" spans="1:41" s="216" customFormat="1" ht="15.6">
      <c r="A726">
        <f t="shared" si="160"/>
        <v>21</v>
      </c>
      <c r="B726" s="191" t="str">
        <f>C726&amp;":"&amp;COUNTIF($C$6:C726,C726)</f>
        <v>21:1</v>
      </c>
      <c r="C726" s="148">
        <f t="shared" si="161"/>
        <v>21</v>
      </c>
      <c r="D726" s="262">
        <f>'model (2)'!D726</f>
        <v>2</v>
      </c>
      <c r="E726" s="262">
        <f>'model (2)'!E726</f>
        <v>0</v>
      </c>
      <c r="F726" s="262">
        <f>'model (2)'!F726</f>
        <v>0</v>
      </c>
      <c r="G726" s="262">
        <f>'model (2)'!G726</f>
        <v>1</v>
      </c>
      <c r="H726" s="262">
        <f>'model (2)'!H726</f>
        <v>1</v>
      </c>
      <c r="I726" s="262">
        <f>'model (2)'!I726</f>
        <v>0</v>
      </c>
      <c r="J726" s="262">
        <f>'model (2)'!J726</f>
        <v>0</v>
      </c>
      <c r="K726" s="262">
        <f>'model (2)'!K726</f>
        <v>2</v>
      </c>
      <c r="L726" s="262">
        <f>'model (2)'!L726</f>
        <v>2</v>
      </c>
      <c r="M726" s="262">
        <f>'model (2)'!M726</f>
        <v>0</v>
      </c>
      <c r="N726" s="262">
        <f>'model (2)'!N726</f>
        <v>0</v>
      </c>
      <c r="O726" s="262">
        <f>'model (2)'!O726</f>
        <v>3</v>
      </c>
      <c r="P726" s="262">
        <f>'model (2)'!P726</f>
        <v>1</v>
      </c>
      <c r="Q726" s="262">
        <f>'model (2)'!Q726</f>
        <v>0</v>
      </c>
      <c r="R726" s="262">
        <f>'model (2)'!R726</f>
        <v>0</v>
      </c>
      <c r="S726" s="262">
        <f>'model (2)'!S726</f>
        <v>9</v>
      </c>
      <c r="T726" s="252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253"/>
    </row>
    <row r="727" spans="1:41" s="216" customFormat="1" ht="15.6">
      <c r="A727">
        <f t="shared" si="160"/>
        <v>60</v>
      </c>
      <c r="B727" s="191" t="str">
        <f>C727&amp;":"&amp;COUNTIF($C$6:C727,C727)</f>
        <v>60:10</v>
      </c>
      <c r="C727" s="148">
        <f t="shared" si="161"/>
        <v>60</v>
      </c>
      <c r="D727" s="262">
        <f>'model (2)'!D727</f>
        <v>2</v>
      </c>
      <c r="E727" s="262">
        <f>'model (2)'!E727</f>
        <v>1</v>
      </c>
      <c r="F727" s="262">
        <f>'model (2)'!F727</f>
        <v>0</v>
      </c>
      <c r="G727" s="262">
        <f>'model (2)'!G727</f>
        <v>2</v>
      </c>
      <c r="H727" s="262">
        <f>'model (2)'!H727</f>
        <v>2</v>
      </c>
      <c r="I727" s="262">
        <f>'model (2)'!I727</f>
        <v>0</v>
      </c>
      <c r="J727" s="262">
        <f>'model (2)'!J727</f>
        <v>0</v>
      </c>
      <c r="K727" s="262">
        <f>'model (2)'!K727</f>
        <v>2</v>
      </c>
      <c r="L727" s="262">
        <f>'model (2)'!L727</f>
        <v>1</v>
      </c>
      <c r="M727" s="262">
        <f>'model (2)'!M727</f>
        <v>2</v>
      </c>
      <c r="N727" s="262">
        <f>'model (2)'!N727</f>
        <v>10</v>
      </c>
      <c r="O727" s="262">
        <f>'model (2)'!O727</f>
        <v>13</v>
      </c>
      <c r="P727" s="262">
        <f>'model (2)'!P727</f>
        <v>12</v>
      </c>
      <c r="Q727" s="262">
        <f>'model (2)'!Q727</f>
        <v>8</v>
      </c>
      <c r="R727" s="262">
        <f>'model (2)'!R727</f>
        <v>2</v>
      </c>
      <c r="S727" s="262">
        <f>'model (2)'!S727</f>
        <v>3</v>
      </c>
      <c r="T727" s="252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253"/>
    </row>
    <row r="728" spans="1:41" s="216" customFormat="1" ht="15.6">
      <c r="A728">
        <f t="shared" si="160"/>
        <v>95</v>
      </c>
      <c r="B728" s="191" t="str">
        <f>C728&amp;":"&amp;COUNTIF($C$6:C728,C728)</f>
        <v>95:12</v>
      </c>
      <c r="C728" s="148">
        <f t="shared" si="161"/>
        <v>95</v>
      </c>
      <c r="D728" s="262">
        <f>'model (2)'!D728</f>
        <v>2</v>
      </c>
      <c r="E728" s="262">
        <f>'model (2)'!E728</f>
        <v>2</v>
      </c>
      <c r="F728" s="262">
        <f>'model (2)'!F728</f>
        <v>2</v>
      </c>
      <c r="G728" s="262">
        <f>'model (2)'!G728</f>
        <v>2</v>
      </c>
      <c r="H728" s="262">
        <f>'model (2)'!H728</f>
        <v>2</v>
      </c>
      <c r="I728" s="262">
        <f>'model (2)'!I728</f>
        <v>2</v>
      </c>
      <c r="J728" s="262">
        <f>'model (2)'!J728</f>
        <v>2</v>
      </c>
      <c r="K728" s="262">
        <f>'model (2)'!K728</f>
        <v>2</v>
      </c>
      <c r="L728" s="262">
        <f>'model (2)'!L728</f>
        <v>2</v>
      </c>
      <c r="M728" s="262">
        <f>'model (2)'!M728</f>
        <v>2</v>
      </c>
      <c r="N728" s="262">
        <f>'model (2)'!N728</f>
        <v>9</v>
      </c>
      <c r="O728" s="262">
        <f>'model (2)'!O728</f>
        <v>13</v>
      </c>
      <c r="P728" s="262">
        <f>'model (2)'!P728</f>
        <v>13</v>
      </c>
      <c r="Q728" s="262">
        <f>'model (2)'!Q728</f>
        <v>14</v>
      </c>
      <c r="R728" s="262">
        <f>'model (2)'!R728</f>
        <v>13</v>
      </c>
      <c r="S728" s="262">
        <f>'model (2)'!S728</f>
        <v>13</v>
      </c>
      <c r="T728" s="252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253"/>
    </row>
    <row r="729" spans="1:41" s="216" customFormat="1" ht="15.6">
      <c r="A729">
        <f t="shared" si="160"/>
        <v>89</v>
      </c>
      <c r="B729" s="191" t="str">
        <f>C729&amp;":"&amp;COUNTIF($C$6:C729,C729)</f>
        <v>89:8</v>
      </c>
      <c r="C729" s="148">
        <f t="shared" si="161"/>
        <v>89</v>
      </c>
      <c r="D729" s="262">
        <f>'model (2)'!D729</f>
        <v>0</v>
      </c>
      <c r="E729" s="262">
        <f>'model (2)'!E729</f>
        <v>1</v>
      </c>
      <c r="F729" s="262">
        <f>'model (2)'!F729</f>
        <v>2</v>
      </c>
      <c r="G729" s="262">
        <f>'model (2)'!G729</f>
        <v>1</v>
      </c>
      <c r="H729" s="262">
        <f>'model (2)'!H729</f>
        <v>0</v>
      </c>
      <c r="I729" s="262">
        <f>'model (2)'!I729</f>
        <v>0</v>
      </c>
      <c r="J729" s="262">
        <f>'model (2)'!J729</f>
        <v>2</v>
      </c>
      <c r="K729" s="262">
        <f>'model (2)'!K729</f>
        <v>2</v>
      </c>
      <c r="L729" s="262">
        <f>'model (2)'!L729</f>
        <v>2</v>
      </c>
      <c r="M729" s="262">
        <f>'model (2)'!M729</f>
        <v>2</v>
      </c>
      <c r="N729" s="262">
        <f>'model (2)'!N729</f>
        <v>9</v>
      </c>
      <c r="O729" s="262">
        <f>'model (2)'!O729</f>
        <v>13</v>
      </c>
      <c r="P729" s="262">
        <f>'model (2)'!P729</f>
        <v>13</v>
      </c>
      <c r="Q729" s="262">
        <f>'model (2)'!Q729</f>
        <v>14</v>
      </c>
      <c r="R729" s="262">
        <f>'model (2)'!R729</f>
        <v>14</v>
      </c>
      <c r="S729" s="262">
        <f>'model (2)'!S729</f>
        <v>14</v>
      </c>
      <c r="T729" s="252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253"/>
    </row>
    <row r="730" spans="1:41" s="216" customFormat="1" ht="15.6">
      <c r="A730">
        <f t="shared" si="160"/>
        <v>97</v>
      </c>
      <c r="B730" s="191" t="str">
        <f>C730&amp;":"&amp;COUNTIF($C$6:C730,C730)</f>
        <v>97:8</v>
      </c>
      <c r="C730" s="148">
        <f t="shared" si="161"/>
        <v>97</v>
      </c>
      <c r="D730" s="262">
        <f>'model (2)'!D730</f>
        <v>2</v>
      </c>
      <c r="E730" s="262">
        <f>'model (2)'!E730</f>
        <v>2</v>
      </c>
      <c r="F730" s="262">
        <f>'model (2)'!F730</f>
        <v>2</v>
      </c>
      <c r="G730" s="262">
        <f>'model (2)'!G730</f>
        <v>1</v>
      </c>
      <c r="H730" s="262">
        <f>'model (2)'!H730</f>
        <v>2</v>
      </c>
      <c r="I730" s="262">
        <f>'model (2)'!I730</f>
        <v>2</v>
      </c>
      <c r="J730" s="262">
        <f>'model (2)'!J730</f>
        <v>2</v>
      </c>
      <c r="K730" s="262">
        <f>'model (2)'!K730</f>
        <v>2</v>
      </c>
      <c r="L730" s="262">
        <f>'model (2)'!L730</f>
        <v>2</v>
      </c>
      <c r="M730" s="262">
        <f>'model (2)'!M730</f>
        <v>2</v>
      </c>
      <c r="N730" s="262">
        <f>'model (2)'!N730</f>
        <v>10</v>
      </c>
      <c r="O730" s="262">
        <f>'model (2)'!O730</f>
        <v>14</v>
      </c>
      <c r="P730" s="262">
        <f>'model (2)'!P730</f>
        <v>13</v>
      </c>
      <c r="Q730" s="262">
        <f>'model (2)'!Q730</f>
        <v>13</v>
      </c>
      <c r="R730" s="262">
        <f>'model (2)'!R730</f>
        <v>14</v>
      </c>
      <c r="S730" s="262">
        <f>'model (2)'!S730</f>
        <v>14</v>
      </c>
      <c r="T730" s="252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253"/>
    </row>
    <row r="731" spans="1:41" s="216" customFormat="1" ht="15.6">
      <c r="A731">
        <f t="shared" si="160"/>
        <v>71</v>
      </c>
      <c r="B731" s="191" t="str">
        <f>C731&amp;":"&amp;COUNTIF($C$6:C731,C731)</f>
        <v>71:15</v>
      </c>
      <c r="C731" s="148">
        <f t="shared" si="161"/>
        <v>71</v>
      </c>
      <c r="D731" s="262">
        <f>'model (2)'!D731</f>
        <v>1</v>
      </c>
      <c r="E731" s="262">
        <f>'model (2)'!E731</f>
        <v>1</v>
      </c>
      <c r="F731" s="262">
        <f>'model (2)'!F731</f>
        <v>0</v>
      </c>
      <c r="G731" s="262">
        <f>'model (2)'!G731</f>
        <v>1</v>
      </c>
      <c r="H731" s="262">
        <f>'model (2)'!H731</f>
        <v>0</v>
      </c>
      <c r="I731" s="262">
        <f>'model (2)'!I731</f>
        <v>2</v>
      </c>
      <c r="J731" s="262">
        <f>'model (2)'!J731</f>
        <v>0</v>
      </c>
      <c r="K731" s="262">
        <f>'model (2)'!K731</f>
        <v>0</v>
      </c>
      <c r="L731" s="262">
        <f>'model (2)'!L731</f>
        <v>1</v>
      </c>
      <c r="M731" s="262">
        <f>'model (2)'!M731</f>
        <v>2</v>
      </c>
      <c r="N731" s="262">
        <f>'model (2)'!N731</f>
        <v>10</v>
      </c>
      <c r="O731" s="262">
        <f>'model (2)'!O731</f>
        <v>11</v>
      </c>
      <c r="P731" s="262">
        <f>'model (2)'!P731</f>
        <v>13</v>
      </c>
      <c r="Q731" s="262">
        <f>'model (2)'!Q731</f>
        <v>9</v>
      </c>
      <c r="R731" s="262">
        <f>'model (2)'!R731</f>
        <v>8</v>
      </c>
      <c r="S731" s="262">
        <f>'model (2)'!S731</f>
        <v>12</v>
      </c>
      <c r="T731" s="252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253"/>
    </row>
    <row r="732" spans="1:41" s="216" customFormat="1" ht="15.6">
      <c r="A732">
        <f t="shared" si="160"/>
        <v>59</v>
      </c>
      <c r="B732" s="191" t="str">
        <f>C732&amp;":"&amp;COUNTIF($C$6:C732,C732)</f>
        <v>59:16</v>
      </c>
      <c r="C732" s="148">
        <f t="shared" si="161"/>
        <v>59</v>
      </c>
      <c r="D732" s="262">
        <f>'model (2)'!D732</f>
        <v>2</v>
      </c>
      <c r="E732" s="262">
        <f>'model (2)'!E732</f>
        <v>2</v>
      </c>
      <c r="F732" s="262">
        <f>'model (2)'!F732</f>
        <v>1</v>
      </c>
      <c r="G732" s="262">
        <f>'model (2)'!G732</f>
        <v>2</v>
      </c>
      <c r="H732" s="262">
        <f>'model (2)'!H732</f>
        <v>2</v>
      </c>
      <c r="I732" s="262">
        <f>'model (2)'!I732</f>
        <v>0</v>
      </c>
      <c r="J732" s="262">
        <f>'model (2)'!J732</f>
        <v>2</v>
      </c>
      <c r="K732" s="262">
        <f>'model (2)'!K732</f>
        <v>1</v>
      </c>
      <c r="L732" s="262">
        <f>'model (2)'!L732</f>
        <v>1</v>
      </c>
      <c r="M732" s="262">
        <f>'model (2)'!M732</f>
        <v>0</v>
      </c>
      <c r="N732" s="262">
        <f>'model (2)'!N732</f>
        <v>4</v>
      </c>
      <c r="O732" s="262">
        <f>'model (2)'!O732</f>
        <v>9</v>
      </c>
      <c r="P732" s="262">
        <f>'model (2)'!P732</f>
        <v>13</v>
      </c>
      <c r="Q732" s="262">
        <f>'model (2)'!Q732</f>
        <v>12</v>
      </c>
      <c r="R732" s="262">
        <f>'model (2)'!R732</f>
        <v>8</v>
      </c>
      <c r="S732" s="262">
        <f>'model (2)'!S732</f>
        <v>0</v>
      </c>
      <c r="T732" s="25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253"/>
    </row>
    <row r="733" spans="1:41" s="216" customFormat="1" ht="15.6">
      <c r="A733">
        <f t="shared" si="160"/>
        <v>96</v>
      </c>
      <c r="B733" s="191" t="str">
        <f>C733&amp;":"&amp;COUNTIF($C$6:C733,C733)</f>
        <v>96:11</v>
      </c>
      <c r="C733" s="148">
        <f t="shared" si="161"/>
        <v>96</v>
      </c>
      <c r="D733" s="262">
        <f>'model (2)'!D733</f>
        <v>2</v>
      </c>
      <c r="E733" s="262">
        <f>'model (2)'!E733</f>
        <v>2</v>
      </c>
      <c r="F733" s="262">
        <f>'model (2)'!F733</f>
        <v>2</v>
      </c>
      <c r="G733" s="262">
        <f>'model (2)'!G733</f>
        <v>2</v>
      </c>
      <c r="H733" s="262">
        <f>'model (2)'!H733</f>
        <v>2</v>
      </c>
      <c r="I733" s="262">
        <f>'model (2)'!I733</f>
        <v>2</v>
      </c>
      <c r="J733" s="262">
        <f>'model (2)'!J733</f>
        <v>2</v>
      </c>
      <c r="K733" s="262">
        <f>'model (2)'!K733</f>
        <v>2</v>
      </c>
      <c r="L733" s="262">
        <f>'model (2)'!L733</f>
        <v>2</v>
      </c>
      <c r="M733" s="262">
        <f>'model (2)'!M733</f>
        <v>2</v>
      </c>
      <c r="N733" s="262">
        <f>'model (2)'!N733</f>
        <v>9</v>
      </c>
      <c r="O733" s="262">
        <f>'model (2)'!O733</f>
        <v>14</v>
      </c>
      <c r="P733" s="262">
        <f>'model (2)'!P733</f>
        <v>13</v>
      </c>
      <c r="Q733" s="262">
        <f>'model (2)'!Q733</f>
        <v>14</v>
      </c>
      <c r="R733" s="262">
        <f>'model (2)'!R733</f>
        <v>13</v>
      </c>
      <c r="S733" s="262">
        <f>'model (2)'!S733</f>
        <v>13</v>
      </c>
      <c r="T733" s="252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253"/>
    </row>
    <row r="734" spans="1:41" s="216" customFormat="1" ht="15.6">
      <c r="A734">
        <f t="shared" si="160"/>
        <v>92</v>
      </c>
      <c r="B734" s="191" t="str">
        <f>C734&amp;":"&amp;COUNTIF($C$6:C734,C734)</f>
        <v>92:11</v>
      </c>
      <c r="C734" s="148">
        <f t="shared" si="161"/>
        <v>92</v>
      </c>
      <c r="D734" s="262">
        <f>'model (2)'!D734</f>
        <v>2</v>
      </c>
      <c r="E734" s="262">
        <f>'model (2)'!E734</f>
        <v>2</v>
      </c>
      <c r="F734" s="262">
        <f>'model (2)'!F734</f>
        <v>2</v>
      </c>
      <c r="G734" s="262">
        <f>'model (2)'!G734</f>
        <v>0</v>
      </c>
      <c r="H734" s="262">
        <f>'model (2)'!H734</f>
        <v>2</v>
      </c>
      <c r="I734" s="262">
        <f>'model (2)'!I734</f>
        <v>0</v>
      </c>
      <c r="J734" s="262">
        <f>'model (2)'!J734</f>
        <v>2</v>
      </c>
      <c r="K734" s="262">
        <f>'model (2)'!K734</f>
        <v>2</v>
      </c>
      <c r="L734" s="262">
        <f>'model (2)'!L734</f>
        <v>2</v>
      </c>
      <c r="M734" s="262">
        <f>'model (2)'!M734</f>
        <v>2</v>
      </c>
      <c r="N734" s="262">
        <f>'model (2)'!N734</f>
        <v>9</v>
      </c>
      <c r="O734" s="262">
        <f>'model (2)'!O734</f>
        <v>14</v>
      </c>
      <c r="P734" s="262">
        <f>'model (2)'!P734</f>
        <v>13</v>
      </c>
      <c r="Q734" s="262">
        <f>'model (2)'!Q734</f>
        <v>13</v>
      </c>
      <c r="R734" s="262">
        <f>'model (2)'!R734</f>
        <v>13</v>
      </c>
      <c r="S734" s="262">
        <f>'model (2)'!S734</f>
        <v>14</v>
      </c>
      <c r="T734" s="252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253"/>
    </row>
    <row r="735" spans="1:41" s="216" customFormat="1" ht="15.6">
      <c r="A735">
        <f t="shared" si="160"/>
        <v>94</v>
      </c>
      <c r="B735" s="191" t="str">
        <f>C735&amp;":"&amp;COUNTIF($C$6:C735,C735)</f>
        <v>94:7</v>
      </c>
      <c r="C735" s="148">
        <f t="shared" si="161"/>
        <v>94</v>
      </c>
      <c r="D735" s="262">
        <f>'model (2)'!D735</f>
        <v>2</v>
      </c>
      <c r="E735" s="262">
        <f>'model (2)'!E735</f>
        <v>1</v>
      </c>
      <c r="F735" s="262">
        <f>'model (2)'!F735</f>
        <v>2</v>
      </c>
      <c r="G735" s="262">
        <f>'model (2)'!G735</f>
        <v>2</v>
      </c>
      <c r="H735" s="262">
        <f>'model (2)'!H735</f>
        <v>1</v>
      </c>
      <c r="I735" s="262">
        <f>'model (2)'!I735</f>
        <v>1</v>
      </c>
      <c r="J735" s="262">
        <f>'model (2)'!J735</f>
        <v>2</v>
      </c>
      <c r="K735" s="262">
        <f>'model (2)'!K735</f>
        <v>2</v>
      </c>
      <c r="L735" s="262">
        <f>'model (2)'!L735</f>
        <v>2</v>
      </c>
      <c r="M735" s="262">
        <f>'model (2)'!M735</f>
        <v>2</v>
      </c>
      <c r="N735" s="262">
        <f>'model (2)'!N735</f>
        <v>10</v>
      </c>
      <c r="O735" s="262">
        <f>'model (2)'!O735</f>
        <v>13</v>
      </c>
      <c r="P735" s="262">
        <f>'model (2)'!P735</f>
        <v>13</v>
      </c>
      <c r="Q735" s="262">
        <f>'model (2)'!Q735</f>
        <v>14</v>
      </c>
      <c r="R735" s="262">
        <f>'model (2)'!R735</f>
        <v>13</v>
      </c>
      <c r="S735" s="262">
        <f>'model (2)'!S735</f>
        <v>14</v>
      </c>
      <c r="T735" s="252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253"/>
    </row>
    <row r="736" spans="1:41" s="216" customFormat="1" ht="15.6">
      <c r="A736">
        <f t="shared" si="160"/>
        <v>47</v>
      </c>
      <c r="B736" s="191" t="str">
        <f>C736&amp;":"&amp;COUNTIF($C$6:C736,C736)</f>
        <v>47:15</v>
      </c>
      <c r="C736" s="148">
        <f t="shared" si="161"/>
        <v>47</v>
      </c>
      <c r="D736" s="262">
        <f>'model (2)'!D736</f>
        <v>2</v>
      </c>
      <c r="E736" s="262">
        <f>'model (2)'!E736</f>
        <v>1</v>
      </c>
      <c r="F736" s="262">
        <f>'model (2)'!F736</f>
        <v>0</v>
      </c>
      <c r="G736" s="262">
        <f>'model (2)'!G736</f>
        <v>1</v>
      </c>
      <c r="H736" s="262">
        <f>'model (2)'!H736</f>
        <v>1</v>
      </c>
      <c r="I736" s="262">
        <f>'model (2)'!I736</f>
        <v>2</v>
      </c>
      <c r="J736" s="262">
        <f>'model (2)'!J736</f>
        <v>0</v>
      </c>
      <c r="K736" s="262">
        <f>'model (2)'!K736</f>
        <v>2</v>
      </c>
      <c r="L736" s="262">
        <f>'model (2)'!L736</f>
        <v>2</v>
      </c>
      <c r="M736" s="262">
        <f>'model (2)'!M736</f>
        <v>1</v>
      </c>
      <c r="N736" s="262">
        <f>'model (2)'!N736</f>
        <v>10</v>
      </c>
      <c r="O736" s="262">
        <f>'model (2)'!O736</f>
        <v>2</v>
      </c>
      <c r="P736" s="262">
        <f>'model (2)'!P736</f>
        <v>8</v>
      </c>
      <c r="Q736" s="262">
        <f>'model (2)'!Q736</f>
        <v>4</v>
      </c>
      <c r="R736" s="262">
        <f>'model (2)'!R736</f>
        <v>3</v>
      </c>
      <c r="S736" s="262">
        <f>'model (2)'!S736</f>
        <v>8</v>
      </c>
      <c r="T736" s="252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253"/>
    </row>
    <row r="737" spans="1:19" ht="15.6">
      <c r="A737">
        <f t="shared" si="160"/>
        <v>43</v>
      </c>
      <c r="B737" s="191" t="str">
        <f>C737&amp;":"&amp;COUNTIF($C$6:C737,C737)</f>
        <v>43:9</v>
      </c>
      <c r="C737" s="148">
        <f t="shared" si="161"/>
        <v>43</v>
      </c>
      <c r="D737" s="262">
        <f>'model (2)'!D737</f>
        <v>1</v>
      </c>
      <c r="E737" s="262">
        <f>'model (2)'!E737</f>
        <v>1</v>
      </c>
      <c r="F737" s="262">
        <f>'model (2)'!F737</f>
        <v>2</v>
      </c>
      <c r="G737" s="262">
        <f>'model (2)'!G737</f>
        <v>1</v>
      </c>
      <c r="H737" s="262">
        <f>'model (2)'!H737</f>
        <v>1</v>
      </c>
      <c r="I737" s="262">
        <f>'model (2)'!I737</f>
        <v>0</v>
      </c>
      <c r="J737" s="262">
        <f>'model (2)'!J737</f>
        <v>1</v>
      </c>
      <c r="K737" s="262">
        <f>'model (2)'!K737</f>
        <v>1</v>
      </c>
      <c r="L737" s="262">
        <f>'model (2)'!L737</f>
        <v>2</v>
      </c>
      <c r="M737" s="262">
        <f>'model (2)'!M737</f>
        <v>2</v>
      </c>
      <c r="N737" s="262">
        <f>'model (2)'!N737</f>
        <v>0</v>
      </c>
      <c r="O737" s="262">
        <f>'model (2)'!O737</f>
        <v>8</v>
      </c>
      <c r="P737" s="262">
        <f>'model (2)'!P737</f>
        <v>2</v>
      </c>
      <c r="Q737" s="262">
        <f>'model (2)'!Q737</f>
        <v>11</v>
      </c>
      <c r="R737" s="262">
        <f>'model (2)'!R737</f>
        <v>2</v>
      </c>
      <c r="S737" s="262">
        <f>'model (2)'!S737</f>
        <v>8</v>
      </c>
    </row>
    <row r="738" spans="1:19" ht="15.6">
      <c r="A738">
        <f t="shared" si="160"/>
        <v>98</v>
      </c>
      <c r="B738" s="191" t="str">
        <f>C738&amp;":"&amp;COUNTIF($C$6:C738,C738)</f>
        <v>98:6</v>
      </c>
      <c r="C738" s="148">
        <f t="shared" si="161"/>
        <v>98</v>
      </c>
      <c r="D738" s="262">
        <f>'model (2)'!D738</f>
        <v>2</v>
      </c>
      <c r="E738" s="262">
        <f>'model (2)'!E738</f>
        <v>2</v>
      </c>
      <c r="F738" s="262">
        <f>'model (2)'!F738</f>
        <v>2</v>
      </c>
      <c r="G738" s="262">
        <f>'model (2)'!G738</f>
        <v>2</v>
      </c>
      <c r="H738" s="262">
        <f>'model (2)'!H738</f>
        <v>2</v>
      </c>
      <c r="I738" s="262">
        <f>'model (2)'!I738</f>
        <v>2</v>
      </c>
      <c r="J738" s="262">
        <f>'model (2)'!J738</f>
        <v>2</v>
      </c>
      <c r="K738" s="262">
        <f>'model (2)'!K738</f>
        <v>2</v>
      </c>
      <c r="L738" s="262">
        <f>'model (2)'!L738</f>
        <v>2</v>
      </c>
      <c r="M738" s="262">
        <f>'model (2)'!M738</f>
        <v>2</v>
      </c>
      <c r="N738" s="262">
        <f>'model (2)'!N738</f>
        <v>10</v>
      </c>
      <c r="O738" s="262">
        <f>'model (2)'!O738</f>
        <v>13</v>
      </c>
      <c r="P738" s="262">
        <f>'model (2)'!P738</f>
        <v>14</v>
      </c>
      <c r="Q738" s="262">
        <f>'model (2)'!Q738</f>
        <v>14</v>
      </c>
      <c r="R738" s="262">
        <f>'model (2)'!R738</f>
        <v>14</v>
      </c>
      <c r="S738" s="262">
        <f>'model (2)'!S738</f>
        <v>13</v>
      </c>
    </row>
    <row r="739" spans="1:19" ht="15.6">
      <c r="A739">
        <f t="shared" si="160"/>
        <v>89</v>
      </c>
      <c r="B739" s="191" t="str">
        <f>C739&amp;":"&amp;COUNTIF($C$6:C739,C739)</f>
        <v>89:9</v>
      </c>
      <c r="C739" s="148">
        <f t="shared" si="161"/>
        <v>89</v>
      </c>
      <c r="D739" s="262">
        <f>'model (2)'!D739</f>
        <v>0</v>
      </c>
      <c r="E739" s="262">
        <f>'model (2)'!E739</f>
        <v>0</v>
      </c>
      <c r="F739" s="262">
        <f>'model (2)'!F739</f>
        <v>2</v>
      </c>
      <c r="G739" s="262">
        <f>'model (2)'!G739</f>
        <v>1</v>
      </c>
      <c r="H739" s="262">
        <f>'model (2)'!H739</f>
        <v>0</v>
      </c>
      <c r="I739" s="262">
        <f>'model (2)'!I739</f>
        <v>0</v>
      </c>
      <c r="J739" s="262">
        <f>'model (2)'!J739</f>
        <v>2</v>
      </c>
      <c r="K739" s="262">
        <f>'model (2)'!K739</f>
        <v>2</v>
      </c>
      <c r="L739" s="262">
        <f>'model (2)'!L739</f>
        <v>2</v>
      </c>
      <c r="M739" s="262">
        <f>'model (2)'!M739</f>
        <v>2</v>
      </c>
      <c r="N739" s="262">
        <f>'model (2)'!N739</f>
        <v>9</v>
      </c>
      <c r="O739" s="262">
        <f>'model (2)'!O739</f>
        <v>14</v>
      </c>
      <c r="P739" s="262">
        <f>'model (2)'!P739</f>
        <v>14</v>
      </c>
      <c r="Q739" s="262">
        <f>'model (2)'!Q739</f>
        <v>14</v>
      </c>
      <c r="R739" s="262">
        <f>'model (2)'!R739</f>
        <v>14</v>
      </c>
      <c r="S739" s="262">
        <f>'model (2)'!S739</f>
        <v>13</v>
      </c>
    </row>
    <row r="740" spans="1:19" ht="15.6">
      <c r="A740">
        <f t="shared" si="160"/>
        <v>91</v>
      </c>
      <c r="B740" s="191" t="str">
        <f>C740&amp;":"&amp;COUNTIF($C$6:C740,C740)</f>
        <v>91:13</v>
      </c>
      <c r="C740" s="148">
        <f t="shared" si="161"/>
        <v>91</v>
      </c>
      <c r="D740" s="262">
        <f>'model (2)'!D740</f>
        <v>1</v>
      </c>
      <c r="E740" s="262">
        <f>'model (2)'!E740</f>
        <v>0</v>
      </c>
      <c r="F740" s="262">
        <f>'model (2)'!F740</f>
        <v>2</v>
      </c>
      <c r="G740" s="262">
        <f>'model (2)'!G740</f>
        <v>2</v>
      </c>
      <c r="H740" s="262">
        <f>'model (2)'!H740</f>
        <v>0</v>
      </c>
      <c r="I740" s="262">
        <f>'model (2)'!I740</f>
        <v>0</v>
      </c>
      <c r="J740" s="262">
        <f>'model (2)'!J740</f>
        <v>2</v>
      </c>
      <c r="K740" s="262">
        <f>'model (2)'!K740</f>
        <v>2</v>
      </c>
      <c r="L740" s="262">
        <f>'model (2)'!L740</f>
        <v>2</v>
      </c>
      <c r="M740" s="262">
        <f>'model (2)'!M740</f>
        <v>2</v>
      </c>
      <c r="N740" s="262">
        <f>'model (2)'!N740</f>
        <v>10</v>
      </c>
      <c r="O740" s="262">
        <f>'model (2)'!O740</f>
        <v>14</v>
      </c>
      <c r="P740" s="262">
        <f>'model (2)'!P740</f>
        <v>14</v>
      </c>
      <c r="Q740" s="262">
        <f>'model (2)'!Q740</f>
        <v>13</v>
      </c>
      <c r="R740" s="262">
        <f>'model (2)'!R740</f>
        <v>14</v>
      </c>
      <c r="S740" s="262">
        <f>'model (2)'!S740</f>
        <v>13</v>
      </c>
    </row>
    <row r="741" spans="1:19" ht="15.6">
      <c r="A741">
        <f t="shared" si="160"/>
        <v>62</v>
      </c>
      <c r="B741" s="191" t="str">
        <f>C741&amp;":"&amp;COUNTIF($C$6:C741,C741)</f>
        <v>62:12</v>
      </c>
      <c r="C741" s="148">
        <f t="shared" si="161"/>
        <v>62</v>
      </c>
      <c r="D741" s="262">
        <f>'model (2)'!D741</f>
        <v>0</v>
      </c>
      <c r="E741" s="262">
        <f>'model (2)'!E741</f>
        <v>2</v>
      </c>
      <c r="F741" s="262">
        <f>'model (2)'!F741</f>
        <v>2</v>
      </c>
      <c r="G741" s="262">
        <f>'model (2)'!G741</f>
        <v>1</v>
      </c>
      <c r="H741" s="262">
        <f>'model (2)'!H741</f>
        <v>0</v>
      </c>
      <c r="I741" s="262">
        <f>'model (2)'!I741</f>
        <v>1</v>
      </c>
      <c r="J741" s="262">
        <f>'model (2)'!J741</f>
        <v>0</v>
      </c>
      <c r="K741" s="262">
        <f>'model (2)'!K741</f>
        <v>1</v>
      </c>
      <c r="L741" s="262">
        <f>'model (2)'!L741</f>
        <v>0</v>
      </c>
      <c r="M741" s="262">
        <f>'model (2)'!M741</f>
        <v>1</v>
      </c>
      <c r="N741" s="262">
        <f>'model (2)'!N741</f>
        <v>9</v>
      </c>
      <c r="O741" s="262">
        <f>'model (2)'!O741</f>
        <v>10</v>
      </c>
      <c r="P741" s="262">
        <f>'model (2)'!P741</f>
        <v>3</v>
      </c>
      <c r="Q741" s="262">
        <f>'model (2)'!Q741</f>
        <v>13</v>
      </c>
      <c r="R741" s="262">
        <f>'model (2)'!R741</f>
        <v>11</v>
      </c>
      <c r="S741" s="262">
        <f>'model (2)'!S741</f>
        <v>8</v>
      </c>
    </row>
    <row r="742" spans="1:19" ht="15.6">
      <c r="A742">
        <f t="shared" si="160"/>
        <v>47</v>
      </c>
      <c r="B742" s="191" t="str">
        <f>C742&amp;":"&amp;COUNTIF($C$6:C742,C742)</f>
        <v>47:16</v>
      </c>
      <c r="C742" s="148">
        <f t="shared" si="161"/>
        <v>47</v>
      </c>
      <c r="D742" s="262">
        <f>'model (2)'!D742</f>
        <v>1</v>
      </c>
      <c r="E742" s="262">
        <f>'model (2)'!E742</f>
        <v>0</v>
      </c>
      <c r="F742" s="262">
        <f>'model (2)'!F742</f>
        <v>0</v>
      </c>
      <c r="G742" s="262">
        <f>'model (2)'!G742</f>
        <v>0</v>
      </c>
      <c r="H742" s="262">
        <f>'model (2)'!H742</f>
        <v>0</v>
      </c>
      <c r="I742" s="262">
        <f>'model (2)'!I742</f>
        <v>1</v>
      </c>
      <c r="J742" s="262">
        <f>'model (2)'!J742</f>
        <v>1</v>
      </c>
      <c r="K742" s="262">
        <f>'model (2)'!K742</f>
        <v>2</v>
      </c>
      <c r="L742" s="262">
        <f>'model (2)'!L742</f>
        <v>0</v>
      </c>
      <c r="M742" s="262">
        <f>'model (2)'!M742</f>
        <v>0</v>
      </c>
      <c r="N742" s="262">
        <f>'model (2)'!N742</f>
        <v>3</v>
      </c>
      <c r="O742" s="262">
        <f>'model (2)'!O742</f>
        <v>6</v>
      </c>
      <c r="P742" s="262">
        <f>'model (2)'!P742</f>
        <v>7</v>
      </c>
      <c r="Q742" s="262">
        <f>'model (2)'!Q742</f>
        <v>6</v>
      </c>
      <c r="R742" s="262">
        <f>'model (2)'!R742</f>
        <v>8</v>
      </c>
      <c r="S742" s="262">
        <f>'model (2)'!S742</f>
        <v>12</v>
      </c>
    </row>
    <row r="743" spans="1:19" ht="15.6">
      <c r="A743">
        <f t="shared" si="160"/>
        <v>96</v>
      </c>
      <c r="B743" s="191" t="str">
        <f>C743&amp;":"&amp;COUNTIF($C$6:C743,C743)</f>
        <v>96:12</v>
      </c>
      <c r="C743" s="148">
        <f t="shared" si="161"/>
        <v>96</v>
      </c>
      <c r="D743" s="262">
        <f>'model (2)'!D743</f>
        <v>2</v>
      </c>
      <c r="E743" s="262">
        <f>'model (2)'!E743</f>
        <v>2</v>
      </c>
      <c r="F743" s="262">
        <f>'model (2)'!F743</f>
        <v>2</v>
      </c>
      <c r="G743" s="262">
        <f>'model (2)'!G743</f>
        <v>2</v>
      </c>
      <c r="H743" s="262">
        <f>'model (2)'!H743</f>
        <v>2</v>
      </c>
      <c r="I743" s="262">
        <f>'model (2)'!I743</f>
        <v>2</v>
      </c>
      <c r="J743" s="262">
        <f>'model (2)'!J743</f>
        <v>2</v>
      </c>
      <c r="K743" s="262">
        <f>'model (2)'!K743</f>
        <v>2</v>
      </c>
      <c r="L743" s="262">
        <f>'model (2)'!L743</f>
        <v>2</v>
      </c>
      <c r="M743" s="262">
        <f>'model (2)'!M743</f>
        <v>2</v>
      </c>
      <c r="N743" s="262">
        <f>'model (2)'!N743</f>
        <v>10</v>
      </c>
      <c r="O743" s="262">
        <f>'model (2)'!O743</f>
        <v>13</v>
      </c>
      <c r="P743" s="262">
        <f>'model (2)'!P743</f>
        <v>13</v>
      </c>
      <c r="Q743" s="262">
        <f>'model (2)'!Q743</f>
        <v>13</v>
      </c>
      <c r="R743" s="262">
        <f>'model (2)'!R743</f>
        <v>13</v>
      </c>
      <c r="S743" s="262">
        <f>'model (2)'!S743</f>
        <v>14</v>
      </c>
    </row>
    <row r="744" spans="1:19" ht="15.6">
      <c r="A744">
        <f t="shared" si="160"/>
        <v>91</v>
      </c>
      <c r="B744" s="191" t="str">
        <f>C744&amp;":"&amp;COUNTIF($C$6:C744,C744)</f>
        <v>91:14</v>
      </c>
      <c r="C744" s="148">
        <f t="shared" si="161"/>
        <v>91</v>
      </c>
      <c r="D744" s="262">
        <f>'model (2)'!D744</f>
        <v>2</v>
      </c>
      <c r="E744" s="262">
        <f>'model (2)'!E744</f>
        <v>0</v>
      </c>
      <c r="F744" s="262">
        <f>'model (2)'!F744</f>
        <v>2</v>
      </c>
      <c r="G744" s="262">
        <f>'model (2)'!G744</f>
        <v>0</v>
      </c>
      <c r="H744" s="262">
        <f>'model (2)'!H744</f>
        <v>2</v>
      </c>
      <c r="I744" s="262">
        <f>'model (2)'!I744</f>
        <v>1</v>
      </c>
      <c r="J744" s="262">
        <f>'model (2)'!J744</f>
        <v>2</v>
      </c>
      <c r="K744" s="262">
        <f>'model (2)'!K744</f>
        <v>2</v>
      </c>
      <c r="L744" s="262">
        <f>'model (2)'!L744</f>
        <v>2</v>
      </c>
      <c r="M744" s="262">
        <f>'model (2)'!M744</f>
        <v>2</v>
      </c>
      <c r="N744" s="262">
        <f>'model (2)'!N744</f>
        <v>9</v>
      </c>
      <c r="O744" s="262">
        <f>'model (2)'!O744</f>
        <v>13</v>
      </c>
      <c r="P744" s="262">
        <f>'model (2)'!P744</f>
        <v>14</v>
      </c>
      <c r="Q744" s="262">
        <f>'model (2)'!Q744</f>
        <v>13</v>
      </c>
      <c r="R744" s="262">
        <f>'model (2)'!R744</f>
        <v>13</v>
      </c>
      <c r="S744" s="262">
        <f>'model (2)'!S744</f>
        <v>14</v>
      </c>
    </row>
    <row r="745" spans="1:19" ht="15.6">
      <c r="A745">
        <f t="shared" si="160"/>
        <v>91</v>
      </c>
      <c r="B745" s="191" t="str">
        <f>C745&amp;":"&amp;COUNTIF($C$6:C745,C745)</f>
        <v>91:15</v>
      </c>
      <c r="C745" s="148">
        <f t="shared" si="161"/>
        <v>91</v>
      </c>
      <c r="D745" s="262">
        <f>'model (2)'!D745</f>
        <v>2</v>
      </c>
      <c r="E745" s="262">
        <f>'model (2)'!E745</f>
        <v>0</v>
      </c>
      <c r="F745" s="262">
        <f>'model (2)'!F745</f>
        <v>2</v>
      </c>
      <c r="G745" s="262">
        <f>'model (2)'!G745</f>
        <v>0</v>
      </c>
      <c r="H745" s="262">
        <f>'model (2)'!H745</f>
        <v>2</v>
      </c>
      <c r="I745" s="262">
        <f>'model (2)'!I745</f>
        <v>2</v>
      </c>
      <c r="J745" s="262">
        <f>'model (2)'!J745</f>
        <v>2</v>
      </c>
      <c r="K745" s="262">
        <f>'model (2)'!K745</f>
        <v>2</v>
      </c>
      <c r="L745" s="262">
        <f>'model (2)'!L745</f>
        <v>2</v>
      </c>
      <c r="M745" s="262">
        <f>'model (2)'!M745</f>
        <v>2</v>
      </c>
      <c r="N745" s="262">
        <f>'model (2)'!N745</f>
        <v>9</v>
      </c>
      <c r="O745" s="262">
        <f>'model (2)'!O745</f>
        <v>13</v>
      </c>
      <c r="P745" s="262">
        <f>'model (2)'!P745</f>
        <v>13</v>
      </c>
      <c r="Q745" s="262">
        <f>'model (2)'!Q745</f>
        <v>13</v>
      </c>
      <c r="R745" s="262">
        <f>'model (2)'!R745</f>
        <v>13</v>
      </c>
      <c r="S745" s="262">
        <f>'model (2)'!S745</f>
        <v>14</v>
      </c>
    </row>
    <row r="746" spans="1:19" ht="15.6">
      <c r="A746">
        <f t="shared" si="160"/>
        <v>36</v>
      </c>
      <c r="B746" s="191" t="str">
        <f>C746&amp;":"&amp;COUNTIF($C$6:C746,C746)</f>
        <v>36:3</v>
      </c>
      <c r="C746" s="148">
        <f t="shared" si="161"/>
        <v>36</v>
      </c>
      <c r="D746" s="262">
        <f>'model (2)'!D746</f>
        <v>0</v>
      </c>
      <c r="E746" s="262">
        <f>'model (2)'!E746</f>
        <v>2</v>
      </c>
      <c r="F746" s="262">
        <f>'model (2)'!F746</f>
        <v>1</v>
      </c>
      <c r="G746" s="262">
        <f>'model (2)'!G746</f>
        <v>0</v>
      </c>
      <c r="H746" s="262">
        <f>'model (2)'!H746</f>
        <v>0</v>
      </c>
      <c r="I746" s="262">
        <f>'model (2)'!I746</f>
        <v>1</v>
      </c>
      <c r="J746" s="262">
        <f>'model (2)'!J746</f>
        <v>2</v>
      </c>
      <c r="K746" s="262">
        <f>'model (2)'!K746</f>
        <v>0</v>
      </c>
      <c r="L746" s="262">
        <f>'model (2)'!L746</f>
        <v>2</v>
      </c>
      <c r="M746" s="262">
        <f>'model (2)'!M746</f>
        <v>2</v>
      </c>
      <c r="N746" s="262">
        <f>'model (2)'!N746</f>
        <v>8</v>
      </c>
      <c r="O746" s="262">
        <f>'model (2)'!O746</f>
        <v>13</v>
      </c>
      <c r="P746" s="262">
        <f>'model (2)'!P746</f>
        <v>2</v>
      </c>
      <c r="Q746" s="262">
        <f>'model (2)'!Q746</f>
        <v>1</v>
      </c>
      <c r="R746" s="262">
        <f>'model (2)'!R746</f>
        <v>1</v>
      </c>
      <c r="S746" s="262">
        <f>'model (2)'!S746</f>
        <v>1</v>
      </c>
    </row>
    <row r="747" spans="1:19" ht="15.6">
      <c r="A747">
        <f t="shared" si="160"/>
        <v>58</v>
      </c>
      <c r="B747" s="191" t="str">
        <f>C747&amp;":"&amp;COUNTIF($C$6:C747,C747)</f>
        <v>58:13</v>
      </c>
      <c r="C747" s="148">
        <f t="shared" si="161"/>
        <v>58</v>
      </c>
      <c r="D747" s="262">
        <f>'model (2)'!D747</f>
        <v>1</v>
      </c>
      <c r="E747" s="262">
        <f>'model (2)'!E747</f>
        <v>1</v>
      </c>
      <c r="F747" s="262">
        <f>'model (2)'!F747</f>
        <v>2</v>
      </c>
      <c r="G747" s="262">
        <f>'model (2)'!G747</f>
        <v>2</v>
      </c>
      <c r="H747" s="262">
        <f>'model (2)'!H747</f>
        <v>0</v>
      </c>
      <c r="I747" s="262">
        <f>'model (2)'!I747</f>
        <v>2</v>
      </c>
      <c r="J747" s="262">
        <f>'model (2)'!J747</f>
        <v>1</v>
      </c>
      <c r="K747" s="262">
        <f>'model (2)'!K747</f>
        <v>2</v>
      </c>
      <c r="L747" s="262">
        <f>'model (2)'!L747</f>
        <v>1</v>
      </c>
      <c r="M747" s="262">
        <f>'model (2)'!M747</f>
        <v>2</v>
      </c>
      <c r="N747" s="262">
        <f>'model (2)'!N747</f>
        <v>9</v>
      </c>
      <c r="O747" s="262">
        <f>'model (2)'!O747</f>
        <v>10</v>
      </c>
      <c r="P747" s="262">
        <f>'model (2)'!P747</f>
        <v>9</v>
      </c>
      <c r="Q747" s="262">
        <f>'model (2)'!Q747</f>
        <v>5</v>
      </c>
      <c r="R747" s="262">
        <f>'model (2)'!R747</f>
        <v>2</v>
      </c>
      <c r="S747" s="262">
        <f>'model (2)'!S747</f>
        <v>9</v>
      </c>
    </row>
    <row r="748" spans="1:19" ht="15.6">
      <c r="A748">
        <f t="shared" si="160"/>
        <v>97</v>
      </c>
      <c r="B748" s="191" t="str">
        <f>C748&amp;":"&amp;COUNTIF($C$6:C748,C748)</f>
        <v>97:9</v>
      </c>
      <c r="C748" s="148">
        <f t="shared" si="161"/>
        <v>97</v>
      </c>
      <c r="D748" s="262">
        <f>'model (2)'!D748</f>
        <v>2</v>
      </c>
      <c r="E748" s="262">
        <f>'model (2)'!E748</f>
        <v>2</v>
      </c>
      <c r="F748" s="262">
        <f>'model (2)'!F748</f>
        <v>2</v>
      </c>
      <c r="G748" s="262">
        <f>'model (2)'!G748</f>
        <v>2</v>
      </c>
      <c r="H748" s="262">
        <f>'model (2)'!H748</f>
        <v>2</v>
      </c>
      <c r="I748" s="262">
        <f>'model (2)'!I748</f>
        <v>2</v>
      </c>
      <c r="J748" s="262">
        <f>'model (2)'!J748</f>
        <v>2</v>
      </c>
      <c r="K748" s="262">
        <f>'model (2)'!K748</f>
        <v>2</v>
      </c>
      <c r="L748" s="262">
        <f>'model (2)'!L748</f>
        <v>2</v>
      </c>
      <c r="M748" s="262">
        <f>'model (2)'!M748</f>
        <v>2</v>
      </c>
      <c r="N748" s="262">
        <f>'model (2)'!N748</f>
        <v>10</v>
      </c>
      <c r="O748" s="262">
        <f>'model (2)'!O748</f>
        <v>13</v>
      </c>
      <c r="P748" s="262">
        <f>'model (2)'!P748</f>
        <v>14</v>
      </c>
      <c r="Q748" s="262">
        <f>'model (2)'!Q748</f>
        <v>13</v>
      </c>
      <c r="R748" s="262">
        <f>'model (2)'!R748</f>
        <v>13</v>
      </c>
      <c r="S748" s="262">
        <f>'model (2)'!S748</f>
        <v>14</v>
      </c>
    </row>
    <row r="749" spans="1:19" ht="15.6">
      <c r="A749">
        <f t="shared" si="160"/>
        <v>93</v>
      </c>
      <c r="B749" s="191" t="str">
        <f>C749&amp;":"&amp;COUNTIF($C$6:C749,C749)</f>
        <v>93:12</v>
      </c>
      <c r="C749" s="148">
        <f t="shared" si="161"/>
        <v>93</v>
      </c>
      <c r="D749" s="262">
        <f>'model (2)'!D749</f>
        <v>2</v>
      </c>
      <c r="E749" s="262">
        <f>'model (2)'!E749</f>
        <v>2</v>
      </c>
      <c r="F749" s="262">
        <f>'model (2)'!F749</f>
        <v>2</v>
      </c>
      <c r="G749" s="262">
        <f>'model (2)'!G749</f>
        <v>1</v>
      </c>
      <c r="H749" s="262">
        <f>'model (2)'!H749</f>
        <v>0</v>
      </c>
      <c r="I749" s="262">
        <f>'model (2)'!I749</f>
        <v>1</v>
      </c>
      <c r="J749" s="262">
        <f>'model (2)'!J749</f>
        <v>2</v>
      </c>
      <c r="K749" s="262">
        <f>'model (2)'!K749</f>
        <v>2</v>
      </c>
      <c r="L749" s="262">
        <f>'model (2)'!L749</f>
        <v>2</v>
      </c>
      <c r="M749" s="262">
        <f>'model (2)'!M749</f>
        <v>2</v>
      </c>
      <c r="N749" s="262">
        <f>'model (2)'!N749</f>
        <v>10</v>
      </c>
      <c r="O749" s="262">
        <f>'model (2)'!O749</f>
        <v>13</v>
      </c>
      <c r="P749" s="262">
        <f>'model (2)'!P749</f>
        <v>14</v>
      </c>
      <c r="Q749" s="262">
        <f>'model (2)'!Q749</f>
        <v>13</v>
      </c>
      <c r="R749" s="262">
        <f>'model (2)'!R749</f>
        <v>14</v>
      </c>
      <c r="S749" s="262">
        <f>'model (2)'!S749</f>
        <v>13</v>
      </c>
    </row>
    <row r="750" spans="1:19" ht="15.6">
      <c r="A750">
        <f t="shared" si="160"/>
        <v>91</v>
      </c>
      <c r="B750" s="191" t="str">
        <f>C750&amp;":"&amp;COUNTIF($C$6:C750,C750)</f>
        <v>91:16</v>
      </c>
      <c r="C750" s="148">
        <f t="shared" si="161"/>
        <v>91</v>
      </c>
      <c r="D750" s="262">
        <f>'model (2)'!D750</f>
        <v>2</v>
      </c>
      <c r="E750" s="262">
        <f>'model (2)'!E750</f>
        <v>1</v>
      </c>
      <c r="F750" s="262">
        <f>'model (2)'!F750</f>
        <v>2</v>
      </c>
      <c r="G750" s="262">
        <f>'model (2)'!G750</f>
        <v>0</v>
      </c>
      <c r="H750" s="262">
        <f>'model (2)'!H750</f>
        <v>1</v>
      </c>
      <c r="I750" s="262">
        <f>'model (2)'!I750</f>
        <v>1</v>
      </c>
      <c r="J750" s="262">
        <f>'model (2)'!J750</f>
        <v>2</v>
      </c>
      <c r="K750" s="262">
        <f>'model (2)'!K750</f>
        <v>2</v>
      </c>
      <c r="L750" s="262">
        <f>'model (2)'!L750</f>
        <v>2</v>
      </c>
      <c r="M750" s="262">
        <f>'model (2)'!M750</f>
        <v>2</v>
      </c>
      <c r="N750" s="262">
        <f>'model (2)'!N750</f>
        <v>9</v>
      </c>
      <c r="O750" s="262">
        <f>'model (2)'!O750</f>
        <v>13</v>
      </c>
      <c r="P750" s="262">
        <f>'model (2)'!P750</f>
        <v>13</v>
      </c>
      <c r="Q750" s="262">
        <f>'model (2)'!Q750</f>
        <v>14</v>
      </c>
      <c r="R750" s="262">
        <f>'model (2)'!R750</f>
        <v>13</v>
      </c>
      <c r="S750" s="262">
        <f>'model (2)'!S750</f>
        <v>14</v>
      </c>
    </row>
    <row r="751" spans="1:19" ht="15.6">
      <c r="A751">
        <f t="shared" si="160"/>
        <v>56</v>
      </c>
      <c r="B751" s="191" t="str">
        <f>C751&amp;":"&amp;COUNTIF($C$6:C751,C751)</f>
        <v>56:8</v>
      </c>
      <c r="C751" s="148">
        <f t="shared" si="161"/>
        <v>56</v>
      </c>
      <c r="D751" s="262">
        <f>'model (2)'!D751</f>
        <v>0</v>
      </c>
      <c r="E751" s="262">
        <f>'model (2)'!E751</f>
        <v>2</v>
      </c>
      <c r="F751" s="262">
        <f>'model (2)'!F751</f>
        <v>0</v>
      </c>
      <c r="G751" s="262">
        <f>'model (2)'!G751</f>
        <v>2</v>
      </c>
      <c r="H751" s="262">
        <f>'model (2)'!H751</f>
        <v>2</v>
      </c>
      <c r="I751" s="262">
        <f>'model (2)'!I751</f>
        <v>0</v>
      </c>
      <c r="J751" s="262">
        <f>'model (2)'!J751</f>
        <v>2</v>
      </c>
      <c r="K751" s="262">
        <f>'model (2)'!K751</f>
        <v>2</v>
      </c>
      <c r="L751" s="262">
        <f>'model (2)'!L751</f>
        <v>0</v>
      </c>
      <c r="M751" s="262">
        <f>'model (2)'!M751</f>
        <v>1</v>
      </c>
      <c r="N751" s="262">
        <f>'model (2)'!N751</f>
        <v>3</v>
      </c>
      <c r="O751" s="262">
        <f>'model (2)'!O751</f>
        <v>5</v>
      </c>
      <c r="P751" s="262">
        <f>'model (2)'!P751</f>
        <v>10</v>
      </c>
      <c r="Q751" s="262">
        <f>'model (2)'!Q751</f>
        <v>12</v>
      </c>
      <c r="R751" s="262">
        <f>'model (2)'!R751</f>
        <v>9</v>
      </c>
      <c r="S751" s="262">
        <f>'model (2)'!S751</f>
        <v>6</v>
      </c>
    </row>
    <row r="752" spans="1:19" ht="15.6">
      <c r="A752">
        <f t="shared" si="160"/>
        <v>53</v>
      </c>
      <c r="B752" s="191" t="str">
        <f>C752&amp;":"&amp;COUNTIF($C$6:C752,C752)</f>
        <v>53:12</v>
      </c>
      <c r="C752" s="148">
        <f t="shared" si="161"/>
        <v>53</v>
      </c>
      <c r="D752" s="262">
        <f>'model (2)'!D752</f>
        <v>2</v>
      </c>
      <c r="E752" s="262">
        <f>'model (2)'!E752</f>
        <v>0</v>
      </c>
      <c r="F752" s="262">
        <f>'model (2)'!F752</f>
        <v>1</v>
      </c>
      <c r="G752" s="262">
        <f>'model (2)'!G752</f>
        <v>1</v>
      </c>
      <c r="H752" s="262">
        <f>'model (2)'!H752</f>
        <v>1</v>
      </c>
      <c r="I752" s="262">
        <f>'model (2)'!I752</f>
        <v>0</v>
      </c>
      <c r="J752" s="262">
        <f>'model (2)'!J752</f>
        <v>2</v>
      </c>
      <c r="K752" s="262">
        <f>'model (2)'!K752</f>
        <v>2</v>
      </c>
      <c r="L752" s="262">
        <f>'model (2)'!L752</f>
        <v>2</v>
      </c>
      <c r="M752" s="262">
        <f>'model (2)'!M752</f>
        <v>1</v>
      </c>
      <c r="N752" s="262">
        <f>'model (2)'!N752</f>
        <v>7</v>
      </c>
      <c r="O752" s="262">
        <f>'model (2)'!O752</f>
        <v>10</v>
      </c>
      <c r="P752" s="262">
        <f>'model (2)'!P752</f>
        <v>8</v>
      </c>
      <c r="Q752" s="262">
        <f>'model (2)'!Q752</f>
        <v>1</v>
      </c>
      <c r="R752" s="262">
        <f>'model (2)'!R752</f>
        <v>3</v>
      </c>
      <c r="S752" s="262">
        <f>'model (2)'!S752</f>
        <v>12</v>
      </c>
    </row>
    <row r="753" spans="1:19" ht="15.6">
      <c r="A753">
        <f t="shared" si="160"/>
        <v>98</v>
      </c>
      <c r="B753" s="191" t="str">
        <f>C753&amp;":"&amp;COUNTIF($C$6:C753,C753)</f>
        <v>98:7</v>
      </c>
      <c r="C753" s="148">
        <f t="shared" si="161"/>
        <v>98</v>
      </c>
      <c r="D753" s="262">
        <f>'model (2)'!D753</f>
        <v>2</v>
      </c>
      <c r="E753" s="262">
        <f>'model (2)'!E753</f>
        <v>2</v>
      </c>
      <c r="F753" s="262">
        <f>'model (2)'!F753</f>
        <v>2</v>
      </c>
      <c r="G753" s="262">
        <f>'model (2)'!G753</f>
        <v>2</v>
      </c>
      <c r="H753" s="262">
        <f>'model (2)'!H753</f>
        <v>2</v>
      </c>
      <c r="I753" s="262">
        <f>'model (2)'!I753</f>
        <v>2</v>
      </c>
      <c r="J753" s="262">
        <f>'model (2)'!J753</f>
        <v>2</v>
      </c>
      <c r="K753" s="262">
        <f>'model (2)'!K753</f>
        <v>2</v>
      </c>
      <c r="L753" s="262">
        <f>'model (2)'!L753</f>
        <v>2</v>
      </c>
      <c r="M753" s="262">
        <f>'model (2)'!M753</f>
        <v>2</v>
      </c>
      <c r="N753" s="262">
        <f>'model (2)'!N753</f>
        <v>10</v>
      </c>
      <c r="O753" s="262">
        <f>'model (2)'!O753</f>
        <v>14</v>
      </c>
      <c r="P753" s="262">
        <f>'model (2)'!P753</f>
        <v>13</v>
      </c>
      <c r="Q753" s="262">
        <f>'model (2)'!Q753</f>
        <v>13</v>
      </c>
      <c r="R753" s="262">
        <f>'model (2)'!R753</f>
        <v>14</v>
      </c>
      <c r="S753" s="262">
        <f>'model (2)'!S753</f>
        <v>14</v>
      </c>
    </row>
    <row r="754" spans="1:19" ht="15.6">
      <c r="A754">
        <f t="shared" si="160"/>
        <v>92</v>
      </c>
      <c r="B754" s="191" t="str">
        <f>C754&amp;":"&amp;COUNTIF($C$6:C754,C754)</f>
        <v>92:12</v>
      </c>
      <c r="C754" s="148">
        <f t="shared" si="161"/>
        <v>92</v>
      </c>
      <c r="D754" s="262">
        <f>'model (2)'!D754</f>
        <v>1</v>
      </c>
      <c r="E754" s="262">
        <f>'model (2)'!E754</f>
        <v>0</v>
      </c>
      <c r="F754" s="262">
        <f>'model (2)'!F754</f>
        <v>2</v>
      </c>
      <c r="G754" s="262">
        <f>'model (2)'!G754</f>
        <v>2</v>
      </c>
      <c r="H754" s="262">
        <f>'model (2)'!H754</f>
        <v>1</v>
      </c>
      <c r="I754" s="262">
        <f>'model (2)'!I754</f>
        <v>0</v>
      </c>
      <c r="J754" s="262">
        <f>'model (2)'!J754</f>
        <v>2</v>
      </c>
      <c r="K754" s="262">
        <f>'model (2)'!K754</f>
        <v>2</v>
      </c>
      <c r="L754" s="262">
        <f>'model (2)'!L754</f>
        <v>2</v>
      </c>
      <c r="M754" s="262">
        <f>'model (2)'!M754</f>
        <v>2</v>
      </c>
      <c r="N754" s="262">
        <f>'model (2)'!N754</f>
        <v>9</v>
      </c>
      <c r="O754" s="262">
        <f>'model (2)'!O754</f>
        <v>14</v>
      </c>
      <c r="P754" s="262">
        <f>'model (2)'!P754</f>
        <v>14</v>
      </c>
      <c r="Q754" s="262">
        <f>'model (2)'!Q754</f>
        <v>14</v>
      </c>
      <c r="R754" s="262">
        <f>'model (2)'!R754</f>
        <v>14</v>
      </c>
      <c r="S754" s="262">
        <f>'model (2)'!S754</f>
        <v>13</v>
      </c>
    </row>
    <row r="755" spans="1:19" ht="15.6">
      <c r="A755">
        <f t="shared" si="160"/>
        <v>90</v>
      </c>
      <c r="B755" s="191" t="str">
        <f>C755&amp;":"&amp;COUNTIF($C$6:C755,C755)</f>
        <v>90:10</v>
      </c>
      <c r="C755" s="148">
        <f t="shared" si="161"/>
        <v>90</v>
      </c>
      <c r="D755" s="262">
        <f>'model (2)'!D755</f>
        <v>0</v>
      </c>
      <c r="E755" s="262">
        <f>'model (2)'!E755</f>
        <v>1</v>
      </c>
      <c r="F755" s="262">
        <f>'model (2)'!F755</f>
        <v>2</v>
      </c>
      <c r="G755" s="262">
        <f>'model (2)'!G755</f>
        <v>2</v>
      </c>
      <c r="H755" s="262">
        <f>'model (2)'!H755</f>
        <v>1</v>
      </c>
      <c r="I755" s="262">
        <f>'model (2)'!I755</f>
        <v>0</v>
      </c>
      <c r="J755" s="262">
        <f>'model (2)'!J755</f>
        <v>2</v>
      </c>
      <c r="K755" s="262">
        <f>'model (2)'!K755</f>
        <v>2</v>
      </c>
      <c r="L755" s="262">
        <f>'model (2)'!L755</f>
        <v>2</v>
      </c>
      <c r="M755" s="262">
        <f>'model (2)'!M755</f>
        <v>2</v>
      </c>
      <c r="N755" s="262">
        <f>'model (2)'!N755</f>
        <v>9</v>
      </c>
      <c r="O755" s="262">
        <f>'model (2)'!O755</f>
        <v>13</v>
      </c>
      <c r="P755" s="262">
        <f>'model (2)'!P755</f>
        <v>14</v>
      </c>
      <c r="Q755" s="262">
        <f>'model (2)'!Q755</f>
        <v>13</v>
      </c>
      <c r="R755" s="262">
        <f>'model (2)'!R755</f>
        <v>13</v>
      </c>
      <c r="S755" s="262">
        <f>'model (2)'!S755</f>
        <v>14</v>
      </c>
    </row>
    <row r="756" spans="1:19" ht="15.6">
      <c r="A756">
        <f t="shared" si="160"/>
        <v>30</v>
      </c>
      <c r="B756" s="191" t="str">
        <f>C756&amp;":"&amp;COUNTIF($C$6:C756,C756)</f>
        <v>30:1</v>
      </c>
      <c r="C756" s="148">
        <f t="shared" si="161"/>
        <v>30</v>
      </c>
      <c r="D756" s="262">
        <f>'model (2)'!D756</f>
        <v>0</v>
      </c>
      <c r="E756" s="262">
        <f>'model (2)'!E756</f>
        <v>2</v>
      </c>
      <c r="F756" s="262">
        <f>'model (2)'!F756</f>
        <v>1</v>
      </c>
      <c r="G756" s="262">
        <f>'model (2)'!G756</f>
        <v>1</v>
      </c>
      <c r="H756" s="262">
        <f>'model (2)'!H756</f>
        <v>1</v>
      </c>
      <c r="I756" s="262">
        <f>'model (2)'!I756</f>
        <v>1</v>
      </c>
      <c r="J756" s="262">
        <f>'model (2)'!J756</f>
        <v>1</v>
      </c>
      <c r="K756" s="262">
        <f>'model (2)'!K756</f>
        <v>1</v>
      </c>
      <c r="L756" s="262">
        <f>'model (2)'!L756</f>
        <v>0</v>
      </c>
      <c r="M756" s="262">
        <f>'model (2)'!M756</f>
        <v>0</v>
      </c>
      <c r="N756" s="262">
        <f>'model (2)'!N756</f>
        <v>7</v>
      </c>
      <c r="O756" s="262">
        <f>'model (2)'!O756</f>
        <v>0</v>
      </c>
      <c r="P756" s="262">
        <f>'model (2)'!P756</f>
        <v>2</v>
      </c>
      <c r="Q756" s="262">
        <f>'model (2)'!Q756</f>
        <v>3</v>
      </c>
      <c r="R756" s="262">
        <f>'model (2)'!R756</f>
        <v>7</v>
      </c>
      <c r="S756" s="262">
        <f>'model (2)'!S756</f>
        <v>3</v>
      </c>
    </row>
    <row r="757" spans="1:19" ht="15.6">
      <c r="A757">
        <f t="shared" si="160"/>
        <v>51</v>
      </c>
      <c r="B757" s="191" t="str">
        <f>C757&amp;":"&amp;COUNTIF($C$6:C757,C757)</f>
        <v>51:13</v>
      </c>
      <c r="C757" s="148">
        <f t="shared" si="161"/>
        <v>51</v>
      </c>
      <c r="D757" s="262">
        <f>'model (2)'!D757</f>
        <v>0</v>
      </c>
      <c r="E757" s="262">
        <f>'model (2)'!E757</f>
        <v>2</v>
      </c>
      <c r="F757" s="262">
        <f>'model (2)'!F757</f>
        <v>0</v>
      </c>
      <c r="G757" s="262">
        <f>'model (2)'!G757</f>
        <v>1</v>
      </c>
      <c r="H757" s="262">
        <f>'model (2)'!H757</f>
        <v>1</v>
      </c>
      <c r="I757" s="262">
        <f>'model (2)'!I757</f>
        <v>0</v>
      </c>
      <c r="J757" s="262">
        <f>'model (2)'!J757</f>
        <v>0</v>
      </c>
      <c r="K757" s="262">
        <f>'model (2)'!K757</f>
        <v>2</v>
      </c>
      <c r="L757" s="262">
        <f>'model (2)'!L757</f>
        <v>2</v>
      </c>
      <c r="M757" s="262">
        <f>'model (2)'!M757</f>
        <v>0</v>
      </c>
      <c r="N757" s="262">
        <f>'model (2)'!N757</f>
        <v>4</v>
      </c>
      <c r="O757" s="262">
        <f>'model (2)'!O757</f>
        <v>8</v>
      </c>
      <c r="P757" s="262">
        <f>'model (2)'!P757</f>
        <v>7</v>
      </c>
      <c r="Q757" s="262">
        <f>'model (2)'!Q757</f>
        <v>7</v>
      </c>
      <c r="R757" s="262">
        <f>'model (2)'!R757</f>
        <v>7</v>
      </c>
      <c r="S757" s="262">
        <f>'model (2)'!S757</f>
        <v>10</v>
      </c>
    </row>
    <row r="758" spans="1:19" ht="15.6">
      <c r="A758">
        <f t="shared" si="160"/>
        <v>96</v>
      </c>
      <c r="B758" s="191" t="str">
        <f>C758&amp;":"&amp;COUNTIF($C$6:C758,C758)</f>
        <v>96:13</v>
      </c>
      <c r="C758" s="148">
        <f t="shared" si="161"/>
        <v>96</v>
      </c>
      <c r="D758" s="262">
        <f>'model (2)'!D758</f>
        <v>2</v>
      </c>
      <c r="E758" s="262">
        <f>'model (2)'!E758</f>
        <v>2</v>
      </c>
      <c r="F758" s="262">
        <f>'model (2)'!F758</f>
        <v>2</v>
      </c>
      <c r="G758" s="262">
        <f>'model (2)'!G758</f>
        <v>2</v>
      </c>
      <c r="H758" s="262">
        <f>'model (2)'!H758</f>
        <v>2</v>
      </c>
      <c r="I758" s="262">
        <f>'model (2)'!I758</f>
        <v>2</v>
      </c>
      <c r="J758" s="262">
        <f>'model (2)'!J758</f>
        <v>2</v>
      </c>
      <c r="K758" s="262">
        <f>'model (2)'!K758</f>
        <v>2</v>
      </c>
      <c r="L758" s="262">
        <f>'model (2)'!L758</f>
        <v>2</v>
      </c>
      <c r="M758" s="262">
        <f>'model (2)'!M758</f>
        <v>2</v>
      </c>
      <c r="N758" s="262">
        <f>'model (2)'!N758</f>
        <v>10</v>
      </c>
      <c r="O758" s="262">
        <f>'model (2)'!O758</f>
        <v>13</v>
      </c>
      <c r="P758" s="262">
        <f>'model (2)'!P758</f>
        <v>13</v>
      </c>
      <c r="Q758" s="262">
        <f>'model (2)'!Q758</f>
        <v>14</v>
      </c>
      <c r="R758" s="262">
        <f>'model (2)'!R758</f>
        <v>13</v>
      </c>
      <c r="S758" s="262">
        <f>'model (2)'!S758</f>
        <v>13</v>
      </c>
    </row>
    <row r="759" spans="1:19" ht="15.6">
      <c r="A759">
        <f t="shared" si="160"/>
        <v>91</v>
      </c>
      <c r="B759" s="191" t="str">
        <f>C759&amp;":"&amp;COUNTIF($C$6:C759,C759)</f>
        <v>91:17</v>
      </c>
      <c r="C759" s="148">
        <f t="shared" si="161"/>
        <v>91</v>
      </c>
      <c r="D759" s="262">
        <f>'model (2)'!D759</f>
        <v>2</v>
      </c>
      <c r="E759" s="262">
        <f>'model (2)'!E759</f>
        <v>0</v>
      </c>
      <c r="F759" s="262">
        <f>'model (2)'!F759</f>
        <v>2</v>
      </c>
      <c r="G759" s="262">
        <f>'model (2)'!G759</f>
        <v>1</v>
      </c>
      <c r="H759" s="262">
        <f>'model (2)'!H759</f>
        <v>1</v>
      </c>
      <c r="I759" s="262">
        <f>'model (2)'!I759</f>
        <v>0</v>
      </c>
      <c r="J759" s="262">
        <f>'model (2)'!J759</f>
        <v>2</v>
      </c>
      <c r="K759" s="262">
        <f>'model (2)'!K759</f>
        <v>2</v>
      </c>
      <c r="L759" s="262">
        <f>'model (2)'!L759</f>
        <v>2</v>
      </c>
      <c r="M759" s="262">
        <f>'model (2)'!M759</f>
        <v>2</v>
      </c>
      <c r="N759" s="262">
        <f>'model (2)'!N759</f>
        <v>10</v>
      </c>
      <c r="O759" s="262">
        <f>'model (2)'!O759</f>
        <v>13</v>
      </c>
      <c r="P759" s="262">
        <f>'model (2)'!P759</f>
        <v>13</v>
      </c>
      <c r="Q759" s="262">
        <f>'model (2)'!Q759</f>
        <v>14</v>
      </c>
      <c r="R759" s="262">
        <f>'model (2)'!R759</f>
        <v>14</v>
      </c>
      <c r="S759" s="262">
        <f>'model (2)'!S759</f>
        <v>13</v>
      </c>
    </row>
    <row r="760" spans="1:19" ht="15.6">
      <c r="A760">
        <f t="shared" si="160"/>
        <v>94</v>
      </c>
      <c r="B760" s="191" t="str">
        <f>C760&amp;":"&amp;COUNTIF($C$6:C760,C760)</f>
        <v>94:8</v>
      </c>
      <c r="C760" s="148">
        <f t="shared" si="161"/>
        <v>94</v>
      </c>
      <c r="D760" s="262">
        <f>'model (2)'!D760</f>
        <v>1</v>
      </c>
      <c r="E760" s="262">
        <f>'model (2)'!E760</f>
        <v>1</v>
      </c>
      <c r="F760" s="262">
        <f>'model (2)'!F760</f>
        <v>2</v>
      </c>
      <c r="G760" s="262">
        <f>'model (2)'!G760</f>
        <v>0</v>
      </c>
      <c r="H760" s="262">
        <f>'model (2)'!H760</f>
        <v>1</v>
      </c>
      <c r="I760" s="262">
        <f>'model (2)'!I760</f>
        <v>2</v>
      </c>
      <c r="J760" s="262">
        <f>'model (2)'!J760</f>
        <v>2</v>
      </c>
      <c r="K760" s="262">
        <f>'model (2)'!K760</f>
        <v>2</v>
      </c>
      <c r="L760" s="262">
        <f>'model (2)'!L760</f>
        <v>2</v>
      </c>
      <c r="M760" s="262">
        <f>'model (2)'!M760</f>
        <v>2</v>
      </c>
      <c r="N760" s="262">
        <f>'model (2)'!N760</f>
        <v>10</v>
      </c>
      <c r="O760" s="262">
        <f>'model (2)'!O760</f>
        <v>14</v>
      </c>
      <c r="P760" s="262">
        <f>'model (2)'!P760</f>
        <v>13</v>
      </c>
      <c r="Q760" s="262">
        <f>'model (2)'!Q760</f>
        <v>14</v>
      </c>
      <c r="R760" s="262">
        <f>'model (2)'!R760</f>
        <v>14</v>
      </c>
      <c r="S760" s="262">
        <f>'model (2)'!S760</f>
        <v>14</v>
      </c>
    </row>
    <row r="761" spans="1:19" ht="15.6">
      <c r="A761">
        <f t="shared" si="160"/>
        <v>43</v>
      </c>
      <c r="B761" s="191" t="str">
        <f>C761&amp;":"&amp;COUNTIF($C$6:C761,C761)</f>
        <v>43:10</v>
      </c>
      <c r="C761" s="148">
        <f t="shared" si="161"/>
        <v>43</v>
      </c>
      <c r="D761" s="262">
        <f>'model (2)'!D761</f>
        <v>2</v>
      </c>
      <c r="E761" s="262">
        <f>'model (2)'!E761</f>
        <v>1</v>
      </c>
      <c r="F761" s="262">
        <f>'model (2)'!F761</f>
        <v>1</v>
      </c>
      <c r="G761" s="262">
        <f>'model (2)'!G761</f>
        <v>0</v>
      </c>
      <c r="H761" s="262">
        <f>'model (2)'!H761</f>
        <v>0</v>
      </c>
      <c r="I761" s="262">
        <f>'model (2)'!I761</f>
        <v>0</v>
      </c>
      <c r="J761" s="262">
        <f>'model (2)'!J761</f>
        <v>0</v>
      </c>
      <c r="K761" s="262">
        <f>'model (2)'!K761</f>
        <v>1</v>
      </c>
      <c r="L761" s="262">
        <f>'model (2)'!L761</f>
        <v>0</v>
      </c>
      <c r="M761" s="262">
        <f>'model (2)'!M761</f>
        <v>0</v>
      </c>
      <c r="N761" s="262">
        <f>'model (2)'!N761</f>
        <v>0</v>
      </c>
      <c r="O761" s="262">
        <f>'model (2)'!O761</f>
        <v>5</v>
      </c>
      <c r="P761" s="262">
        <f>'model (2)'!P761</f>
        <v>7</v>
      </c>
      <c r="Q761" s="262">
        <f>'model (2)'!Q761</f>
        <v>12</v>
      </c>
      <c r="R761" s="262">
        <f>'model (2)'!R761</f>
        <v>6</v>
      </c>
      <c r="S761" s="262">
        <f>'model (2)'!S761</f>
        <v>8</v>
      </c>
    </row>
    <row r="762" spans="1:19" ht="15.6">
      <c r="A762">
        <f t="shared" si="160"/>
        <v>49</v>
      </c>
      <c r="B762" s="191" t="str">
        <f>C762&amp;":"&amp;COUNTIF($C$6:C762,C762)</f>
        <v>49:12</v>
      </c>
      <c r="C762" s="148">
        <f t="shared" si="161"/>
        <v>49</v>
      </c>
      <c r="D762" s="262">
        <f>'model (2)'!D762</f>
        <v>1</v>
      </c>
      <c r="E762" s="262">
        <f>'model (2)'!E762</f>
        <v>0</v>
      </c>
      <c r="F762" s="262">
        <f>'model (2)'!F762</f>
        <v>2</v>
      </c>
      <c r="G762" s="262">
        <f>'model (2)'!G762</f>
        <v>1</v>
      </c>
      <c r="H762" s="262">
        <f>'model (2)'!H762</f>
        <v>2</v>
      </c>
      <c r="I762" s="262">
        <f>'model (2)'!I762</f>
        <v>2</v>
      </c>
      <c r="J762" s="262">
        <f>'model (2)'!J762</f>
        <v>2</v>
      </c>
      <c r="K762" s="262">
        <f>'model (2)'!K762</f>
        <v>2</v>
      </c>
      <c r="L762" s="262">
        <f>'model (2)'!L762</f>
        <v>0</v>
      </c>
      <c r="M762" s="262">
        <f>'model (2)'!M762</f>
        <v>1</v>
      </c>
      <c r="N762" s="262">
        <f>'model (2)'!N762</f>
        <v>1</v>
      </c>
      <c r="O762" s="262">
        <f>'model (2)'!O762</f>
        <v>13</v>
      </c>
      <c r="P762" s="262">
        <f>'model (2)'!P762</f>
        <v>3</v>
      </c>
      <c r="Q762" s="262">
        <f>'model (2)'!Q762</f>
        <v>4</v>
      </c>
      <c r="R762" s="262">
        <f>'model (2)'!R762</f>
        <v>2</v>
      </c>
      <c r="S762" s="262">
        <f>'model (2)'!S762</f>
        <v>13</v>
      </c>
    </row>
    <row r="763" spans="1:19" ht="15.6">
      <c r="A763">
        <f t="shared" si="160"/>
        <v>95</v>
      </c>
      <c r="B763" s="191" t="str">
        <f>C763&amp;":"&amp;COUNTIF($C$6:C763,C763)</f>
        <v>95:13</v>
      </c>
      <c r="C763" s="148">
        <f t="shared" si="161"/>
        <v>95</v>
      </c>
      <c r="D763" s="262">
        <f>'model (2)'!D763</f>
        <v>2</v>
      </c>
      <c r="E763" s="262">
        <f>'model (2)'!E763</f>
        <v>2</v>
      </c>
      <c r="F763" s="262">
        <f>'model (2)'!F763</f>
        <v>2</v>
      </c>
      <c r="G763" s="262">
        <f>'model (2)'!G763</f>
        <v>2</v>
      </c>
      <c r="H763" s="262">
        <f>'model (2)'!H763</f>
        <v>2</v>
      </c>
      <c r="I763" s="262">
        <f>'model (2)'!I763</f>
        <v>2</v>
      </c>
      <c r="J763" s="262">
        <f>'model (2)'!J763</f>
        <v>2</v>
      </c>
      <c r="K763" s="262">
        <f>'model (2)'!K763</f>
        <v>2</v>
      </c>
      <c r="L763" s="262">
        <f>'model (2)'!L763</f>
        <v>2</v>
      </c>
      <c r="M763" s="262">
        <f>'model (2)'!M763</f>
        <v>2</v>
      </c>
      <c r="N763" s="262">
        <f>'model (2)'!N763</f>
        <v>9</v>
      </c>
      <c r="O763" s="262">
        <f>'model (2)'!O763</f>
        <v>13</v>
      </c>
      <c r="P763" s="262">
        <f>'model (2)'!P763</f>
        <v>14</v>
      </c>
      <c r="Q763" s="262">
        <f>'model (2)'!Q763</f>
        <v>13</v>
      </c>
      <c r="R763" s="262">
        <f>'model (2)'!R763</f>
        <v>13</v>
      </c>
      <c r="S763" s="262">
        <f>'model (2)'!S763</f>
        <v>13</v>
      </c>
    </row>
    <row r="764" spans="1:19" ht="15.6">
      <c r="A764">
        <f t="shared" si="160"/>
        <v>91</v>
      </c>
      <c r="B764" s="191" t="str">
        <f>C764&amp;":"&amp;COUNTIF($C$6:C764,C764)</f>
        <v>91:18</v>
      </c>
      <c r="C764" s="148">
        <f t="shared" si="161"/>
        <v>91</v>
      </c>
      <c r="D764" s="262">
        <f>'model (2)'!D764</f>
        <v>0</v>
      </c>
      <c r="E764" s="262">
        <f>'model (2)'!E764</f>
        <v>0</v>
      </c>
      <c r="F764" s="262">
        <f>'model (2)'!F764</f>
        <v>2</v>
      </c>
      <c r="G764" s="262">
        <f>'model (2)'!G764</f>
        <v>1</v>
      </c>
      <c r="H764" s="262">
        <f>'model (2)'!H764</f>
        <v>2</v>
      </c>
      <c r="I764" s="262">
        <f>'model (2)'!I764</f>
        <v>1</v>
      </c>
      <c r="J764" s="262">
        <f>'model (2)'!J764</f>
        <v>2</v>
      </c>
      <c r="K764" s="262">
        <f>'model (2)'!K764</f>
        <v>2</v>
      </c>
      <c r="L764" s="262">
        <f>'model (2)'!L764</f>
        <v>2</v>
      </c>
      <c r="M764" s="262">
        <f>'model (2)'!M764</f>
        <v>2</v>
      </c>
      <c r="N764" s="262">
        <f>'model (2)'!N764</f>
        <v>10</v>
      </c>
      <c r="O764" s="262">
        <f>'model (2)'!O764</f>
        <v>13</v>
      </c>
      <c r="P764" s="262">
        <f>'model (2)'!P764</f>
        <v>13</v>
      </c>
      <c r="Q764" s="262">
        <f>'model (2)'!Q764</f>
        <v>13</v>
      </c>
      <c r="R764" s="262">
        <f>'model (2)'!R764</f>
        <v>14</v>
      </c>
      <c r="S764" s="262">
        <f>'model (2)'!S764</f>
        <v>14</v>
      </c>
    </row>
    <row r="765" spans="1:19" ht="15.6">
      <c r="A765">
        <f t="shared" si="160"/>
        <v>94</v>
      </c>
      <c r="B765" s="191" t="str">
        <f>C765&amp;":"&amp;COUNTIF($C$6:C765,C765)</f>
        <v>94:9</v>
      </c>
      <c r="C765" s="148">
        <f t="shared" si="161"/>
        <v>94</v>
      </c>
      <c r="D765" s="262">
        <f>'model (2)'!D765</f>
        <v>1</v>
      </c>
      <c r="E765" s="262">
        <f>'model (2)'!E765</f>
        <v>0</v>
      </c>
      <c r="F765" s="262">
        <f>'model (2)'!F765</f>
        <v>2</v>
      </c>
      <c r="G765" s="262">
        <f>'model (2)'!G765</f>
        <v>2</v>
      </c>
      <c r="H765" s="262">
        <f>'model (2)'!H765</f>
        <v>2</v>
      </c>
      <c r="I765" s="262">
        <f>'model (2)'!I765</f>
        <v>1</v>
      </c>
      <c r="J765" s="262">
        <f>'model (2)'!J765</f>
        <v>2</v>
      </c>
      <c r="K765" s="262">
        <f>'model (2)'!K765</f>
        <v>2</v>
      </c>
      <c r="L765" s="262">
        <f>'model (2)'!L765</f>
        <v>2</v>
      </c>
      <c r="M765" s="262">
        <f>'model (2)'!M765</f>
        <v>2</v>
      </c>
      <c r="N765" s="262">
        <f>'model (2)'!N765</f>
        <v>9</v>
      </c>
      <c r="O765" s="262">
        <f>'model (2)'!O765</f>
        <v>14</v>
      </c>
      <c r="P765" s="262">
        <f>'model (2)'!P765</f>
        <v>14</v>
      </c>
      <c r="Q765" s="262">
        <f>'model (2)'!Q765</f>
        <v>14</v>
      </c>
      <c r="R765" s="262">
        <f>'model (2)'!R765</f>
        <v>14</v>
      </c>
      <c r="S765" s="262">
        <f>'model (2)'!S765</f>
        <v>13</v>
      </c>
    </row>
    <row r="766" spans="1:19" ht="15.6">
      <c r="A766">
        <f t="shared" si="160"/>
        <v>47</v>
      </c>
      <c r="B766" s="191" t="str">
        <f>C766&amp;":"&amp;COUNTIF($C$6:C766,C766)</f>
        <v>47:17</v>
      </c>
      <c r="C766" s="148">
        <f t="shared" si="161"/>
        <v>47</v>
      </c>
      <c r="D766" s="262">
        <f>'model (2)'!D766</f>
        <v>0</v>
      </c>
      <c r="E766" s="262">
        <f>'model (2)'!E766</f>
        <v>0</v>
      </c>
      <c r="F766" s="262">
        <f>'model (2)'!F766</f>
        <v>1</v>
      </c>
      <c r="G766" s="262">
        <f>'model (2)'!G766</f>
        <v>2</v>
      </c>
      <c r="H766" s="262">
        <f>'model (2)'!H766</f>
        <v>1</v>
      </c>
      <c r="I766" s="262">
        <f>'model (2)'!I766</f>
        <v>0</v>
      </c>
      <c r="J766" s="262">
        <f>'model (2)'!J766</f>
        <v>1</v>
      </c>
      <c r="K766" s="262">
        <f>'model (2)'!K766</f>
        <v>1</v>
      </c>
      <c r="L766" s="262">
        <f>'model (2)'!L766</f>
        <v>2</v>
      </c>
      <c r="M766" s="262">
        <f>'model (2)'!M766</f>
        <v>2</v>
      </c>
      <c r="N766" s="262">
        <f>'model (2)'!N766</f>
        <v>9</v>
      </c>
      <c r="O766" s="262">
        <f>'model (2)'!O766</f>
        <v>1</v>
      </c>
      <c r="P766" s="262">
        <f>'model (2)'!P766</f>
        <v>8</v>
      </c>
      <c r="Q766" s="262">
        <f>'model (2)'!Q766</f>
        <v>13</v>
      </c>
      <c r="R766" s="262">
        <f>'model (2)'!R766</f>
        <v>4</v>
      </c>
      <c r="S766" s="262">
        <f>'model (2)'!S766</f>
        <v>2</v>
      </c>
    </row>
    <row r="767" spans="1:19" ht="15.6">
      <c r="A767">
        <f t="shared" si="160"/>
        <v>43</v>
      </c>
      <c r="B767" s="191" t="str">
        <f>C767&amp;":"&amp;COUNTIF($C$6:C767,C767)</f>
        <v>43:11</v>
      </c>
      <c r="C767" s="148">
        <f t="shared" si="161"/>
        <v>43</v>
      </c>
      <c r="D767" s="262">
        <f>'model (2)'!D767</f>
        <v>2</v>
      </c>
      <c r="E767" s="262">
        <f>'model (2)'!E767</f>
        <v>0</v>
      </c>
      <c r="F767" s="262">
        <f>'model (2)'!F767</f>
        <v>1</v>
      </c>
      <c r="G767" s="262">
        <f>'model (2)'!G767</f>
        <v>0</v>
      </c>
      <c r="H767" s="262">
        <f>'model (2)'!H767</f>
        <v>2</v>
      </c>
      <c r="I767" s="262">
        <f>'model (2)'!I767</f>
        <v>0</v>
      </c>
      <c r="J767" s="262">
        <f>'model (2)'!J767</f>
        <v>1</v>
      </c>
      <c r="K767" s="262">
        <f>'model (2)'!K767</f>
        <v>2</v>
      </c>
      <c r="L767" s="262">
        <f>'model (2)'!L767</f>
        <v>2</v>
      </c>
      <c r="M767" s="262">
        <f>'model (2)'!M767</f>
        <v>1</v>
      </c>
      <c r="N767" s="262">
        <f>'model (2)'!N767</f>
        <v>3</v>
      </c>
      <c r="O767" s="262">
        <f>'model (2)'!O767</f>
        <v>4</v>
      </c>
      <c r="P767" s="262">
        <f>'model (2)'!P767</f>
        <v>3</v>
      </c>
      <c r="Q767" s="262">
        <f>'model (2)'!Q767</f>
        <v>11</v>
      </c>
      <c r="R767" s="262">
        <f>'model (2)'!R767</f>
        <v>3</v>
      </c>
      <c r="S767" s="262">
        <f>'model (2)'!S767</f>
        <v>8</v>
      </c>
    </row>
    <row r="768" spans="1:19" ht="15.6">
      <c r="A768">
        <f t="shared" si="160"/>
        <v>96</v>
      </c>
      <c r="B768" s="191" t="str">
        <f>C768&amp;":"&amp;COUNTIF($C$6:C768,C768)</f>
        <v>96:14</v>
      </c>
      <c r="C768" s="148">
        <f t="shared" si="161"/>
        <v>96</v>
      </c>
      <c r="D768" s="262">
        <f>'model (2)'!D768</f>
        <v>2</v>
      </c>
      <c r="E768" s="262">
        <f>'model (2)'!E768</f>
        <v>2</v>
      </c>
      <c r="F768" s="262">
        <f>'model (2)'!F768</f>
        <v>2</v>
      </c>
      <c r="G768" s="262">
        <f>'model (2)'!G768</f>
        <v>2</v>
      </c>
      <c r="H768" s="262">
        <f>'model (2)'!H768</f>
        <v>2</v>
      </c>
      <c r="I768" s="262">
        <f>'model (2)'!I768</f>
        <v>2</v>
      </c>
      <c r="J768" s="262">
        <f>'model (2)'!J768</f>
        <v>2</v>
      </c>
      <c r="K768" s="262">
        <f>'model (2)'!K768</f>
        <v>2</v>
      </c>
      <c r="L768" s="262">
        <f>'model (2)'!L768</f>
        <v>2</v>
      </c>
      <c r="M768" s="262">
        <f>'model (2)'!M768</f>
        <v>2</v>
      </c>
      <c r="N768" s="262">
        <f>'model (2)'!N768</f>
        <v>10</v>
      </c>
      <c r="O768" s="262">
        <f>'model (2)'!O768</f>
        <v>14</v>
      </c>
      <c r="P768" s="262">
        <f>'model (2)'!P768</f>
        <v>13</v>
      </c>
      <c r="Q768" s="262">
        <f>'model (2)'!Q768</f>
        <v>13</v>
      </c>
      <c r="R768" s="262">
        <f>'model (2)'!R768</f>
        <v>13</v>
      </c>
      <c r="S768" s="262">
        <f>'model (2)'!S768</f>
        <v>13</v>
      </c>
    </row>
    <row r="769" spans="1:19" ht="15.6">
      <c r="A769">
        <f t="shared" si="160"/>
        <v>93</v>
      </c>
      <c r="B769" s="191" t="str">
        <f>C769&amp;":"&amp;COUNTIF($C$6:C769,C769)</f>
        <v>93:13</v>
      </c>
      <c r="C769" s="148">
        <f t="shared" si="161"/>
        <v>93</v>
      </c>
      <c r="D769" s="262">
        <f>'model (2)'!D769</f>
        <v>0</v>
      </c>
      <c r="E769" s="262">
        <f>'model (2)'!E769</f>
        <v>1</v>
      </c>
      <c r="F769" s="262">
        <f>'model (2)'!F769</f>
        <v>2</v>
      </c>
      <c r="G769" s="262">
        <f>'model (2)'!G769</f>
        <v>2</v>
      </c>
      <c r="H769" s="262">
        <f>'model (2)'!H769</f>
        <v>1</v>
      </c>
      <c r="I769" s="262">
        <f>'model (2)'!I769</f>
        <v>1</v>
      </c>
      <c r="J769" s="262">
        <f>'model (2)'!J769</f>
        <v>2</v>
      </c>
      <c r="K769" s="262">
        <f>'model (2)'!K769</f>
        <v>2</v>
      </c>
      <c r="L769" s="262">
        <f>'model (2)'!L769</f>
        <v>2</v>
      </c>
      <c r="M769" s="262">
        <f>'model (2)'!M769</f>
        <v>2</v>
      </c>
      <c r="N769" s="262">
        <f>'model (2)'!N769</f>
        <v>9</v>
      </c>
      <c r="O769" s="262">
        <f>'model (2)'!O769</f>
        <v>14</v>
      </c>
      <c r="P769" s="262">
        <f>'model (2)'!P769</f>
        <v>14</v>
      </c>
      <c r="Q769" s="262">
        <f>'model (2)'!Q769</f>
        <v>14</v>
      </c>
      <c r="R769" s="262">
        <f>'model (2)'!R769</f>
        <v>13</v>
      </c>
      <c r="S769" s="262">
        <f>'model (2)'!S769</f>
        <v>14</v>
      </c>
    </row>
    <row r="770" spans="1:19" ht="15.6">
      <c r="A770">
        <f t="shared" si="160"/>
        <v>94</v>
      </c>
      <c r="B770" s="191" t="str">
        <f>C770&amp;":"&amp;COUNTIF($C$6:C770,C770)</f>
        <v>94:10</v>
      </c>
      <c r="C770" s="148">
        <f t="shared" si="161"/>
        <v>94</v>
      </c>
      <c r="D770" s="262">
        <f>'model (2)'!D770</f>
        <v>1</v>
      </c>
      <c r="E770" s="262">
        <f>'model (2)'!E770</f>
        <v>2</v>
      </c>
      <c r="F770" s="262">
        <f>'model (2)'!F770</f>
        <v>2</v>
      </c>
      <c r="G770" s="262">
        <f>'model (2)'!G770</f>
        <v>0</v>
      </c>
      <c r="H770" s="262">
        <f>'model (2)'!H770</f>
        <v>2</v>
      </c>
      <c r="I770" s="262">
        <f>'model (2)'!I770</f>
        <v>0</v>
      </c>
      <c r="J770" s="262">
        <f>'model (2)'!J770</f>
        <v>2</v>
      </c>
      <c r="K770" s="262">
        <f>'model (2)'!K770</f>
        <v>2</v>
      </c>
      <c r="L770" s="262">
        <f>'model (2)'!L770</f>
        <v>2</v>
      </c>
      <c r="M770" s="262">
        <f>'model (2)'!M770</f>
        <v>2</v>
      </c>
      <c r="N770" s="262">
        <f>'model (2)'!N770</f>
        <v>10</v>
      </c>
      <c r="O770" s="262">
        <f>'model (2)'!O770</f>
        <v>14</v>
      </c>
      <c r="P770" s="262">
        <f>'model (2)'!P770</f>
        <v>14</v>
      </c>
      <c r="Q770" s="262">
        <f>'model (2)'!Q770</f>
        <v>14</v>
      </c>
      <c r="R770" s="262">
        <f>'model (2)'!R770</f>
        <v>13</v>
      </c>
      <c r="S770" s="262">
        <f>'model (2)'!S770</f>
        <v>14</v>
      </c>
    </row>
    <row r="771" spans="1:19" ht="15.6">
      <c r="A771">
        <f t="shared" si="160"/>
        <v>42</v>
      </c>
      <c r="B771" s="191" t="str">
        <f>C771&amp;":"&amp;COUNTIF($C$6:C771,C771)</f>
        <v>42:10</v>
      </c>
      <c r="C771" s="148">
        <f t="shared" si="161"/>
        <v>42</v>
      </c>
      <c r="D771" s="262">
        <f>'model (2)'!D771</f>
        <v>0</v>
      </c>
      <c r="E771" s="262">
        <f>'model (2)'!E771</f>
        <v>0</v>
      </c>
      <c r="F771" s="262">
        <f>'model (2)'!F771</f>
        <v>0</v>
      </c>
      <c r="G771" s="262">
        <f>'model (2)'!G771</f>
        <v>0</v>
      </c>
      <c r="H771" s="262">
        <f>'model (2)'!H771</f>
        <v>0</v>
      </c>
      <c r="I771" s="262">
        <f>'model (2)'!I771</f>
        <v>1</v>
      </c>
      <c r="J771" s="262">
        <f>'model (2)'!J771</f>
        <v>0</v>
      </c>
      <c r="K771" s="262">
        <f>'model (2)'!K771</f>
        <v>2</v>
      </c>
      <c r="L771" s="262">
        <f>'model (2)'!L771</f>
        <v>0</v>
      </c>
      <c r="M771" s="262">
        <f>'model (2)'!M771</f>
        <v>2</v>
      </c>
      <c r="N771" s="262">
        <f>'model (2)'!N771</f>
        <v>6</v>
      </c>
      <c r="O771" s="262">
        <f>'model (2)'!O771</f>
        <v>1</v>
      </c>
      <c r="P771" s="262">
        <f>'model (2)'!P771</f>
        <v>10</v>
      </c>
      <c r="Q771" s="262">
        <f>'model (2)'!Q771</f>
        <v>4</v>
      </c>
      <c r="R771" s="262">
        <f>'model (2)'!R771</f>
        <v>10</v>
      </c>
      <c r="S771" s="262">
        <f>'model (2)'!S771</f>
        <v>6</v>
      </c>
    </row>
    <row r="772" spans="1:19" ht="15.6">
      <c r="A772">
        <f t="shared" si="160"/>
        <v>53</v>
      </c>
      <c r="B772" s="191" t="str">
        <f>C772&amp;":"&amp;COUNTIF($C$6:C772,C772)</f>
        <v>53:13</v>
      </c>
      <c r="C772" s="148">
        <f t="shared" si="161"/>
        <v>53</v>
      </c>
      <c r="D772" s="262">
        <f>'model (2)'!D772</f>
        <v>2</v>
      </c>
      <c r="E772" s="262">
        <f>'model (2)'!E772</f>
        <v>1</v>
      </c>
      <c r="F772" s="262">
        <f>'model (2)'!F772</f>
        <v>2</v>
      </c>
      <c r="G772" s="262">
        <f>'model (2)'!G772</f>
        <v>2</v>
      </c>
      <c r="H772" s="262">
        <f>'model (2)'!H772</f>
        <v>1</v>
      </c>
      <c r="I772" s="262">
        <f>'model (2)'!I772</f>
        <v>1</v>
      </c>
      <c r="J772" s="262">
        <f>'model (2)'!J772</f>
        <v>1</v>
      </c>
      <c r="K772" s="262">
        <f>'model (2)'!K772</f>
        <v>2</v>
      </c>
      <c r="L772" s="262">
        <f>'model (2)'!L772</f>
        <v>0</v>
      </c>
      <c r="M772" s="262">
        <f>'model (2)'!M772</f>
        <v>2</v>
      </c>
      <c r="N772" s="262">
        <f>'model (2)'!N772</f>
        <v>7</v>
      </c>
      <c r="O772" s="262">
        <f>'model (2)'!O772</f>
        <v>2</v>
      </c>
      <c r="P772" s="262">
        <f>'model (2)'!P772</f>
        <v>4</v>
      </c>
      <c r="Q772" s="262">
        <f>'model (2)'!Q772</f>
        <v>7</v>
      </c>
      <c r="R772" s="262">
        <f>'model (2)'!R772</f>
        <v>8</v>
      </c>
      <c r="S772" s="262">
        <f>'model (2)'!S772</f>
        <v>11</v>
      </c>
    </row>
    <row r="773" spans="1:19" ht="15.6">
      <c r="A773">
        <f t="shared" si="160"/>
        <v>97</v>
      </c>
      <c r="B773" s="191" t="str">
        <f>C773&amp;":"&amp;COUNTIF($C$6:C773,C773)</f>
        <v>97:10</v>
      </c>
      <c r="C773" s="148">
        <f t="shared" si="161"/>
        <v>97</v>
      </c>
      <c r="D773" s="262">
        <f>'model (2)'!D773</f>
        <v>2</v>
      </c>
      <c r="E773" s="262">
        <f>'model (2)'!E773</f>
        <v>2</v>
      </c>
      <c r="F773" s="262">
        <f>'model (2)'!F773</f>
        <v>2</v>
      </c>
      <c r="G773" s="262">
        <f>'model (2)'!G773</f>
        <v>2</v>
      </c>
      <c r="H773" s="262">
        <f>'model (2)'!H773</f>
        <v>2</v>
      </c>
      <c r="I773" s="262">
        <f>'model (2)'!I773</f>
        <v>2</v>
      </c>
      <c r="J773" s="262">
        <f>'model (2)'!J773</f>
        <v>2</v>
      </c>
      <c r="K773" s="262">
        <f>'model (2)'!K773</f>
        <v>2</v>
      </c>
      <c r="L773" s="262">
        <f>'model (2)'!L773</f>
        <v>2</v>
      </c>
      <c r="M773" s="262">
        <f>'model (2)'!M773</f>
        <v>2</v>
      </c>
      <c r="N773" s="262">
        <f>'model (2)'!N773</f>
        <v>10</v>
      </c>
      <c r="O773" s="262">
        <f>'model (2)'!O773</f>
        <v>14</v>
      </c>
      <c r="P773" s="262">
        <f>'model (2)'!P773</f>
        <v>13</v>
      </c>
      <c r="Q773" s="262">
        <f>'model (2)'!Q773</f>
        <v>13</v>
      </c>
      <c r="R773" s="262">
        <f>'model (2)'!R773</f>
        <v>14</v>
      </c>
      <c r="S773" s="262">
        <f>'model (2)'!S773</f>
        <v>13</v>
      </c>
    </row>
    <row r="774" spans="1:19" ht="15.6">
      <c r="A774">
        <f t="shared" si="160"/>
        <v>90</v>
      </c>
      <c r="B774" s="191" t="str">
        <f>C774&amp;":"&amp;COUNTIF($C$6:C774,C774)</f>
        <v>90:11</v>
      </c>
      <c r="C774" s="148">
        <f t="shared" si="161"/>
        <v>90</v>
      </c>
      <c r="D774" s="262">
        <f>'model (2)'!D774</f>
        <v>1</v>
      </c>
      <c r="E774" s="262">
        <f>'model (2)'!E774</f>
        <v>1</v>
      </c>
      <c r="F774" s="262">
        <f>'model (2)'!F774</f>
        <v>2</v>
      </c>
      <c r="G774" s="262">
        <f>'model (2)'!G774</f>
        <v>0</v>
      </c>
      <c r="H774" s="262">
        <f>'model (2)'!H774</f>
        <v>1</v>
      </c>
      <c r="I774" s="262">
        <f>'model (2)'!I774</f>
        <v>0</v>
      </c>
      <c r="J774" s="262">
        <f>'model (2)'!J774</f>
        <v>2</v>
      </c>
      <c r="K774" s="262">
        <f>'model (2)'!K774</f>
        <v>2</v>
      </c>
      <c r="L774" s="262">
        <f>'model (2)'!L774</f>
        <v>2</v>
      </c>
      <c r="M774" s="262">
        <f>'model (2)'!M774</f>
        <v>2</v>
      </c>
      <c r="N774" s="262">
        <f>'model (2)'!N774</f>
        <v>10</v>
      </c>
      <c r="O774" s="262">
        <f>'model (2)'!O774</f>
        <v>14</v>
      </c>
      <c r="P774" s="262">
        <f>'model (2)'!P774</f>
        <v>13</v>
      </c>
      <c r="Q774" s="262">
        <f>'model (2)'!Q774</f>
        <v>13</v>
      </c>
      <c r="R774" s="262">
        <f>'model (2)'!R774</f>
        <v>13</v>
      </c>
      <c r="S774" s="262">
        <f>'model (2)'!S774</f>
        <v>14</v>
      </c>
    </row>
    <row r="775" spans="1:19" ht="15.6">
      <c r="A775">
        <f t="shared" ref="A775:A838" si="162">SUM(D775:S775)</f>
        <v>95</v>
      </c>
      <c r="B775" s="191" t="str">
        <f>C775&amp;":"&amp;COUNTIF($C$6:C775,C775)</f>
        <v>95:14</v>
      </c>
      <c r="C775" s="148">
        <f t="shared" ref="C775:C838" si="163">SUM(D775:S775)</f>
        <v>95</v>
      </c>
      <c r="D775" s="262">
        <f>'model (2)'!D775</f>
        <v>2</v>
      </c>
      <c r="E775" s="262">
        <f>'model (2)'!E775</f>
        <v>0</v>
      </c>
      <c r="F775" s="262">
        <f>'model (2)'!F775</f>
        <v>2</v>
      </c>
      <c r="G775" s="262">
        <f>'model (2)'!G775</f>
        <v>2</v>
      </c>
      <c r="H775" s="262">
        <f>'model (2)'!H775</f>
        <v>2</v>
      </c>
      <c r="I775" s="262">
        <f>'model (2)'!I775</f>
        <v>0</v>
      </c>
      <c r="J775" s="262">
        <f>'model (2)'!J775</f>
        <v>2</v>
      </c>
      <c r="K775" s="262">
        <f>'model (2)'!K775</f>
        <v>2</v>
      </c>
      <c r="L775" s="262">
        <f>'model (2)'!L775</f>
        <v>2</v>
      </c>
      <c r="M775" s="262">
        <f>'model (2)'!M775</f>
        <v>2</v>
      </c>
      <c r="N775" s="262">
        <f>'model (2)'!N775</f>
        <v>10</v>
      </c>
      <c r="O775" s="262">
        <f>'model (2)'!O775</f>
        <v>14</v>
      </c>
      <c r="P775" s="262">
        <f>'model (2)'!P775</f>
        <v>14</v>
      </c>
      <c r="Q775" s="262">
        <f>'model (2)'!Q775</f>
        <v>14</v>
      </c>
      <c r="R775" s="262">
        <f>'model (2)'!R775</f>
        <v>14</v>
      </c>
      <c r="S775" s="262">
        <f>'model (2)'!S775</f>
        <v>13</v>
      </c>
    </row>
    <row r="776" spans="1:19" ht="15.6">
      <c r="A776">
        <f t="shared" si="162"/>
        <v>33</v>
      </c>
      <c r="B776" s="191" t="str">
        <f>C776&amp;":"&amp;COUNTIF($C$6:C776,C776)</f>
        <v>33:3</v>
      </c>
      <c r="C776" s="148">
        <f t="shared" si="163"/>
        <v>33</v>
      </c>
      <c r="D776" s="262">
        <f>'model (2)'!D776</f>
        <v>0</v>
      </c>
      <c r="E776" s="262">
        <f>'model (2)'!E776</f>
        <v>0</v>
      </c>
      <c r="F776" s="262">
        <f>'model (2)'!F776</f>
        <v>0</v>
      </c>
      <c r="G776" s="262">
        <f>'model (2)'!G776</f>
        <v>1</v>
      </c>
      <c r="H776" s="262">
        <f>'model (2)'!H776</f>
        <v>2</v>
      </c>
      <c r="I776" s="262">
        <f>'model (2)'!I776</f>
        <v>0</v>
      </c>
      <c r="J776" s="262">
        <f>'model (2)'!J776</f>
        <v>2</v>
      </c>
      <c r="K776" s="262">
        <f>'model (2)'!K776</f>
        <v>2</v>
      </c>
      <c r="L776" s="262">
        <f>'model (2)'!L776</f>
        <v>2</v>
      </c>
      <c r="M776" s="262">
        <f>'model (2)'!M776</f>
        <v>2</v>
      </c>
      <c r="N776" s="262">
        <f>'model (2)'!N776</f>
        <v>8</v>
      </c>
      <c r="O776" s="262">
        <f>'model (2)'!O776</f>
        <v>3</v>
      </c>
      <c r="P776" s="262">
        <f>'model (2)'!P776</f>
        <v>4</v>
      </c>
      <c r="Q776" s="262">
        <f>'model (2)'!Q776</f>
        <v>1</v>
      </c>
      <c r="R776" s="262">
        <f>'model (2)'!R776</f>
        <v>5</v>
      </c>
      <c r="S776" s="262">
        <f>'model (2)'!S776</f>
        <v>1</v>
      </c>
    </row>
    <row r="777" spans="1:19" ht="15.6">
      <c r="A777">
        <f t="shared" si="162"/>
        <v>47</v>
      </c>
      <c r="B777" s="191" t="str">
        <f>C777&amp;":"&amp;COUNTIF($C$6:C777,C777)</f>
        <v>47:18</v>
      </c>
      <c r="C777" s="148">
        <f t="shared" si="163"/>
        <v>47</v>
      </c>
      <c r="D777" s="262">
        <f>'model (2)'!D777</f>
        <v>2</v>
      </c>
      <c r="E777" s="262">
        <f>'model (2)'!E777</f>
        <v>2</v>
      </c>
      <c r="F777" s="262">
        <f>'model (2)'!F777</f>
        <v>2</v>
      </c>
      <c r="G777" s="262">
        <f>'model (2)'!G777</f>
        <v>2</v>
      </c>
      <c r="H777" s="262">
        <f>'model (2)'!H777</f>
        <v>2</v>
      </c>
      <c r="I777" s="262">
        <f>'model (2)'!I777</f>
        <v>1</v>
      </c>
      <c r="J777" s="262">
        <f>'model (2)'!J777</f>
        <v>1</v>
      </c>
      <c r="K777" s="262">
        <f>'model (2)'!K777</f>
        <v>1</v>
      </c>
      <c r="L777" s="262">
        <f>'model (2)'!L777</f>
        <v>2</v>
      </c>
      <c r="M777" s="262">
        <f>'model (2)'!M777</f>
        <v>0</v>
      </c>
      <c r="N777" s="262">
        <f>'model (2)'!N777</f>
        <v>10</v>
      </c>
      <c r="O777" s="262">
        <f>'model (2)'!O777</f>
        <v>5</v>
      </c>
      <c r="P777" s="262">
        <f>'model (2)'!P777</f>
        <v>1</v>
      </c>
      <c r="Q777" s="262">
        <f>'model (2)'!Q777</f>
        <v>3</v>
      </c>
      <c r="R777" s="262">
        <f>'model (2)'!R777</f>
        <v>4</v>
      </c>
      <c r="S777" s="262">
        <f>'model (2)'!S777</f>
        <v>9</v>
      </c>
    </row>
    <row r="778" spans="1:19" ht="15.6">
      <c r="A778">
        <f t="shared" si="162"/>
        <v>98</v>
      </c>
      <c r="B778" s="191" t="str">
        <f>C778&amp;":"&amp;COUNTIF($C$6:C778,C778)</f>
        <v>98:8</v>
      </c>
      <c r="C778" s="148">
        <f t="shared" si="163"/>
        <v>98</v>
      </c>
      <c r="D778" s="262">
        <f>'model (2)'!D778</f>
        <v>2</v>
      </c>
      <c r="E778" s="262">
        <f>'model (2)'!E778</f>
        <v>2</v>
      </c>
      <c r="F778" s="262">
        <f>'model (2)'!F778</f>
        <v>2</v>
      </c>
      <c r="G778" s="262">
        <f>'model (2)'!G778</f>
        <v>2</v>
      </c>
      <c r="H778" s="262">
        <f>'model (2)'!H778</f>
        <v>2</v>
      </c>
      <c r="I778" s="262">
        <f>'model (2)'!I778</f>
        <v>2</v>
      </c>
      <c r="J778" s="262">
        <f>'model (2)'!J778</f>
        <v>2</v>
      </c>
      <c r="K778" s="262">
        <f>'model (2)'!K778</f>
        <v>2</v>
      </c>
      <c r="L778" s="262">
        <f>'model (2)'!L778</f>
        <v>2</v>
      </c>
      <c r="M778" s="262">
        <f>'model (2)'!M778</f>
        <v>2</v>
      </c>
      <c r="N778" s="262">
        <f>'model (2)'!N778</f>
        <v>10</v>
      </c>
      <c r="O778" s="262">
        <f>'model (2)'!O778</f>
        <v>13</v>
      </c>
      <c r="P778" s="262">
        <f>'model (2)'!P778</f>
        <v>14</v>
      </c>
      <c r="Q778" s="262">
        <f>'model (2)'!Q778</f>
        <v>14</v>
      </c>
      <c r="R778" s="262">
        <f>'model (2)'!R778</f>
        <v>14</v>
      </c>
      <c r="S778" s="262">
        <f>'model (2)'!S778</f>
        <v>13</v>
      </c>
    </row>
    <row r="779" spans="1:19" ht="15.6">
      <c r="A779">
        <f t="shared" si="162"/>
        <v>95</v>
      </c>
      <c r="B779" s="191" t="str">
        <f>C779&amp;":"&amp;COUNTIF($C$6:C779,C779)</f>
        <v>95:15</v>
      </c>
      <c r="C779" s="148">
        <f t="shared" si="163"/>
        <v>95</v>
      </c>
      <c r="D779" s="262">
        <f>'model (2)'!D779</f>
        <v>2</v>
      </c>
      <c r="E779" s="262">
        <f>'model (2)'!E779</f>
        <v>0</v>
      </c>
      <c r="F779" s="262">
        <f>'model (2)'!F779</f>
        <v>2</v>
      </c>
      <c r="G779" s="262">
        <f>'model (2)'!G779</f>
        <v>2</v>
      </c>
      <c r="H779" s="262">
        <f>'model (2)'!H779</f>
        <v>2</v>
      </c>
      <c r="I779" s="262">
        <f>'model (2)'!I779</f>
        <v>0</v>
      </c>
      <c r="J779" s="262">
        <f>'model (2)'!J779</f>
        <v>2</v>
      </c>
      <c r="K779" s="262">
        <f>'model (2)'!K779</f>
        <v>2</v>
      </c>
      <c r="L779" s="262">
        <f>'model (2)'!L779</f>
        <v>2</v>
      </c>
      <c r="M779" s="262">
        <f>'model (2)'!M779</f>
        <v>2</v>
      </c>
      <c r="N779" s="262">
        <f>'model (2)'!N779</f>
        <v>10</v>
      </c>
      <c r="O779" s="262">
        <f>'model (2)'!O779</f>
        <v>14</v>
      </c>
      <c r="P779" s="262">
        <f>'model (2)'!P779</f>
        <v>14</v>
      </c>
      <c r="Q779" s="262">
        <f>'model (2)'!Q779</f>
        <v>14</v>
      </c>
      <c r="R779" s="262">
        <f>'model (2)'!R779</f>
        <v>13</v>
      </c>
      <c r="S779" s="262">
        <f>'model (2)'!S779</f>
        <v>14</v>
      </c>
    </row>
    <row r="780" spans="1:19" ht="15.6">
      <c r="A780">
        <f t="shared" si="162"/>
        <v>91</v>
      </c>
      <c r="B780" s="191" t="str">
        <f>C780&amp;":"&amp;COUNTIF($C$6:C780,C780)</f>
        <v>91:19</v>
      </c>
      <c r="C780" s="148">
        <f t="shared" si="163"/>
        <v>91</v>
      </c>
      <c r="D780" s="262">
        <f>'model (2)'!D780</f>
        <v>0</v>
      </c>
      <c r="E780" s="262">
        <f>'model (2)'!E780</f>
        <v>2</v>
      </c>
      <c r="F780" s="262">
        <f>'model (2)'!F780</f>
        <v>2</v>
      </c>
      <c r="G780" s="262">
        <f>'model (2)'!G780</f>
        <v>1</v>
      </c>
      <c r="H780" s="262">
        <f>'model (2)'!H780</f>
        <v>1</v>
      </c>
      <c r="I780" s="262">
        <f>'model (2)'!I780</f>
        <v>0</v>
      </c>
      <c r="J780" s="262">
        <f>'model (2)'!J780</f>
        <v>2</v>
      </c>
      <c r="K780" s="262">
        <f>'model (2)'!K780</f>
        <v>2</v>
      </c>
      <c r="L780" s="262">
        <f>'model (2)'!L780</f>
        <v>2</v>
      </c>
      <c r="M780" s="262">
        <f>'model (2)'!M780</f>
        <v>2</v>
      </c>
      <c r="N780" s="262">
        <f>'model (2)'!N780</f>
        <v>9</v>
      </c>
      <c r="O780" s="262">
        <f>'model (2)'!O780</f>
        <v>14</v>
      </c>
      <c r="P780" s="262">
        <f>'model (2)'!P780</f>
        <v>14</v>
      </c>
      <c r="Q780" s="262">
        <f>'model (2)'!Q780</f>
        <v>13</v>
      </c>
      <c r="R780" s="262">
        <f>'model (2)'!R780</f>
        <v>14</v>
      </c>
      <c r="S780" s="262">
        <f>'model (2)'!S780</f>
        <v>13</v>
      </c>
    </row>
    <row r="781" spans="1:19" ht="15.6">
      <c r="A781">
        <f t="shared" si="162"/>
        <v>61</v>
      </c>
      <c r="B781" s="191" t="str">
        <f>C781&amp;":"&amp;COUNTIF($C$6:C781,C781)</f>
        <v>61:19</v>
      </c>
      <c r="C781" s="148">
        <f t="shared" si="163"/>
        <v>61</v>
      </c>
      <c r="D781" s="262">
        <f>'model (2)'!D781</f>
        <v>2</v>
      </c>
      <c r="E781" s="262">
        <f>'model (2)'!E781</f>
        <v>2</v>
      </c>
      <c r="F781" s="262">
        <f>'model (2)'!F781</f>
        <v>2</v>
      </c>
      <c r="G781" s="262">
        <f>'model (2)'!G781</f>
        <v>1</v>
      </c>
      <c r="H781" s="262">
        <f>'model (2)'!H781</f>
        <v>1</v>
      </c>
      <c r="I781" s="262">
        <f>'model (2)'!I781</f>
        <v>1</v>
      </c>
      <c r="J781" s="262">
        <f>'model (2)'!J781</f>
        <v>0</v>
      </c>
      <c r="K781" s="262">
        <f>'model (2)'!K781</f>
        <v>1</v>
      </c>
      <c r="L781" s="262">
        <f>'model (2)'!L781</f>
        <v>1</v>
      </c>
      <c r="M781" s="262">
        <f>'model (2)'!M781</f>
        <v>2</v>
      </c>
      <c r="N781" s="262">
        <f>'model (2)'!N781</f>
        <v>10</v>
      </c>
      <c r="O781" s="262">
        <f>'model (2)'!O781</f>
        <v>12</v>
      </c>
      <c r="P781" s="262">
        <f>'model (2)'!P781</f>
        <v>11</v>
      </c>
      <c r="Q781" s="262">
        <f>'model (2)'!Q781</f>
        <v>1</v>
      </c>
      <c r="R781" s="262">
        <f>'model (2)'!R781</f>
        <v>7</v>
      </c>
      <c r="S781" s="262">
        <f>'model (2)'!S781</f>
        <v>7</v>
      </c>
    </row>
    <row r="782" spans="1:19" ht="15.6">
      <c r="A782">
        <f t="shared" si="162"/>
        <v>7</v>
      </c>
      <c r="B782" s="191" t="str">
        <f>C782&amp;":"&amp;COUNTIF($C$6:C782,C782)</f>
        <v>7:1</v>
      </c>
      <c r="C782" s="148">
        <f t="shared" si="163"/>
        <v>7</v>
      </c>
      <c r="D782" s="262">
        <f>'model (2)'!D782</f>
        <v>0</v>
      </c>
      <c r="E782" s="262">
        <f>'model (2)'!E782</f>
        <v>0</v>
      </c>
      <c r="F782" s="262">
        <f>'model (2)'!F782</f>
        <v>1</v>
      </c>
      <c r="G782" s="262">
        <f>'model (2)'!G782</f>
        <v>0</v>
      </c>
      <c r="H782" s="262">
        <f>'model (2)'!H782</f>
        <v>0</v>
      </c>
      <c r="I782" s="262">
        <f>'model (2)'!I782</f>
        <v>0</v>
      </c>
      <c r="J782" s="262">
        <f>'model (2)'!J782</f>
        <v>0</v>
      </c>
      <c r="K782" s="262">
        <f>'model (2)'!K782</f>
        <v>1</v>
      </c>
      <c r="L782" s="262">
        <f>'model (2)'!L782</f>
        <v>1</v>
      </c>
      <c r="M782" s="262">
        <f>'model (2)'!M782</f>
        <v>0</v>
      </c>
      <c r="N782" s="262">
        <f>'model (2)'!N782</f>
        <v>0</v>
      </c>
      <c r="O782" s="262">
        <f>'model (2)'!O782</f>
        <v>1</v>
      </c>
      <c r="P782" s="262">
        <f>'model (2)'!P782</f>
        <v>2</v>
      </c>
      <c r="Q782" s="262">
        <f>'model (2)'!Q782</f>
        <v>0</v>
      </c>
      <c r="R782" s="262">
        <f>'model (2)'!R782</f>
        <v>0</v>
      </c>
      <c r="S782" s="262">
        <f>'model (2)'!S782</f>
        <v>1</v>
      </c>
    </row>
    <row r="783" spans="1:19" ht="15.6">
      <c r="A783">
        <f t="shared" si="162"/>
        <v>10</v>
      </c>
      <c r="B783" s="191" t="str">
        <f>C783&amp;":"&amp;COUNTIF($C$6:C783,C783)</f>
        <v>10:1</v>
      </c>
      <c r="C783" s="148">
        <f t="shared" si="163"/>
        <v>10</v>
      </c>
      <c r="D783" s="262">
        <f>'model (2)'!D783</f>
        <v>0</v>
      </c>
      <c r="E783" s="262">
        <f>'model (2)'!E783</f>
        <v>0</v>
      </c>
      <c r="F783" s="262">
        <f>'model (2)'!F783</f>
        <v>1</v>
      </c>
      <c r="G783" s="262">
        <f>'model (2)'!G783</f>
        <v>0</v>
      </c>
      <c r="H783" s="262">
        <f>'model (2)'!H783</f>
        <v>0</v>
      </c>
      <c r="I783" s="262">
        <f>'model (2)'!I783</f>
        <v>0</v>
      </c>
      <c r="J783" s="262">
        <f>'model (2)'!J783</f>
        <v>0</v>
      </c>
      <c r="K783" s="262">
        <f>'model (2)'!K783</f>
        <v>1</v>
      </c>
      <c r="L783" s="262">
        <f>'model (2)'!L783</f>
        <v>1</v>
      </c>
      <c r="M783" s="262">
        <f>'model (2)'!M783</f>
        <v>1</v>
      </c>
      <c r="N783" s="262">
        <f>'model (2)'!N783</f>
        <v>0</v>
      </c>
      <c r="O783" s="262">
        <f>'model (2)'!O783</f>
        <v>1</v>
      </c>
      <c r="P783" s="262">
        <f>'model (2)'!P783</f>
        <v>2</v>
      </c>
      <c r="Q783" s="262">
        <f>'model (2)'!Q783</f>
        <v>1</v>
      </c>
      <c r="R783" s="262">
        <f>'model (2)'!R783</f>
        <v>2</v>
      </c>
      <c r="S783" s="262">
        <f>'model (2)'!S783</f>
        <v>0</v>
      </c>
    </row>
    <row r="784" spans="1:19" ht="15.6">
      <c r="A784">
        <f t="shared" si="162"/>
        <v>13</v>
      </c>
      <c r="B784" s="191" t="str">
        <f>C784&amp;":"&amp;COUNTIF($C$6:C784,C784)</f>
        <v>13:1</v>
      </c>
      <c r="C784" s="148">
        <f t="shared" si="163"/>
        <v>13</v>
      </c>
      <c r="D784" s="262">
        <f>'model (2)'!D784</f>
        <v>1</v>
      </c>
      <c r="E784" s="262">
        <f>'model (2)'!E784</f>
        <v>1</v>
      </c>
      <c r="F784" s="262">
        <f>'model (2)'!F784</f>
        <v>0</v>
      </c>
      <c r="G784" s="262">
        <f>'model (2)'!G784</f>
        <v>1</v>
      </c>
      <c r="H784" s="262">
        <f>'model (2)'!H784</f>
        <v>1</v>
      </c>
      <c r="I784" s="262">
        <f>'model (2)'!I784</f>
        <v>1</v>
      </c>
      <c r="J784" s="262">
        <f>'model (2)'!J784</f>
        <v>1</v>
      </c>
      <c r="K784" s="262">
        <f>'model (2)'!K784</f>
        <v>0</v>
      </c>
      <c r="L784" s="262">
        <f>'model (2)'!L784</f>
        <v>0</v>
      </c>
      <c r="M784" s="262">
        <f>'model (2)'!M784</f>
        <v>0</v>
      </c>
      <c r="N784" s="262">
        <f>'model (2)'!N784</f>
        <v>0</v>
      </c>
      <c r="O784" s="262">
        <f>'model (2)'!O784</f>
        <v>0</v>
      </c>
      <c r="P784" s="262">
        <f>'model (2)'!P784</f>
        <v>2</v>
      </c>
      <c r="Q784" s="262">
        <f>'model (2)'!Q784</f>
        <v>1</v>
      </c>
      <c r="R784" s="262">
        <f>'model (2)'!R784</f>
        <v>2</v>
      </c>
      <c r="S784" s="262">
        <f>'model (2)'!S784</f>
        <v>2</v>
      </c>
    </row>
    <row r="785" spans="1:19" ht="15.6">
      <c r="A785">
        <f t="shared" si="162"/>
        <v>13</v>
      </c>
      <c r="B785" s="191" t="str">
        <f>C785&amp;":"&amp;COUNTIF($C$6:C785,C785)</f>
        <v>13:2</v>
      </c>
      <c r="C785" s="148">
        <f t="shared" si="163"/>
        <v>13</v>
      </c>
      <c r="D785" s="262">
        <f>'model (2)'!D785</f>
        <v>1</v>
      </c>
      <c r="E785" s="262">
        <f>'model (2)'!E785</f>
        <v>0</v>
      </c>
      <c r="F785" s="262">
        <f>'model (2)'!F785</f>
        <v>1</v>
      </c>
      <c r="G785" s="262">
        <f>'model (2)'!G785</f>
        <v>0</v>
      </c>
      <c r="H785" s="262">
        <f>'model (2)'!H785</f>
        <v>1</v>
      </c>
      <c r="I785" s="262">
        <f>'model (2)'!I785</f>
        <v>0</v>
      </c>
      <c r="J785" s="262">
        <f>'model (2)'!J785</f>
        <v>1</v>
      </c>
      <c r="K785" s="262">
        <f>'model (2)'!K785</f>
        <v>1</v>
      </c>
      <c r="L785" s="262">
        <f>'model (2)'!L785</f>
        <v>1</v>
      </c>
      <c r="M785" s="262">
        <f>'model (2)'!M785</f>
        <v>0</v>
      </c>
      <c r="N785" s="262">
        <f>'model (2)'!N785</f>
        <v>1</v>
      </c>
      <c r="O785" s="262">
        <f>'model (2)'!O785</f>
        <v>2</v>
      </c>
      <c r="P785" s="262">
        <f>'model (2)'!P785</f>
        <v>0</v>
      </c>
      <c r="Q785" s="262">
        <f>'model (2)'!Q785</f>
        <v>2</v>
      </c>
      <c r="R785" s="262">
        <f>'model (2)'!R785</f>
        <v>0</v>
      </c>
      <c r="S785" s="262">
        <f>'model (2)'!S785</f>
        <v>2</v>
      </c>
    </row>
    <row r="786" spans="1:19" ht="15.6">
      <c r="A786">
        <f t="shared" si="162"/>
        <v>6</v>
      </c>
      <c r="B786" s="191" t="str">
        <f>C786&amp;":"&amp;COUNTIF($C$6:C786,C786)</f>
        <v>6:1</v>
      </c>
      <c r="C786" s="148">
        <f t="shared" si="163"/>
        <v>6</v>
      </c>
      <c r="D786" s="262">
        <f>'model (2)'!D786</f>
        <v>0</v>
      </c>
      <c r="E786" s="262">
        <f>'model (2)'!E786</f>
        <v>1</v>
      </c>
      <c r="F786" s="262">
        <f>'model (2)'!F786</f>
        <v>1</v>
      </c>
      <c r="G786" s="262">
        <f>'model (2)'!G786</f>
        <v>1</v>
      </c>
      <c r="H786" s="262">
        <f>'model (2)'!H786</f>
        <v>0</v>
      </c>
      <c r="I786" s="262">
        <f>'model (2)'!I786</f>
        <v>0</v>
      </c>
      <c r="J786" s="262">
        <f>'model (2)'!J786</f>
        <v>0</v>
      </c>
      <c r="K786" s="262">
        <f>'model (2)'!K786</f>
        <v>0</v>
      </c>
      <c r="L786" s="262">
        <f>'model (2)'!L786</f>
        <v>0</v>
      </c>
      <c r="M786" s="262">
        <f>'model (2)'!M786</f>
        <v>1</v>
      </c>
      <c r="N786" s="262">
        <f>'model (2)'!N786</f>
        <v>1</v>
      </c>
      <c r="O786" s="262">
        <f>'model (2)'!O786</f>
        <v>0</v>
      </c>
      <c r="P786" s="262">
        <f>'model (2)'!P786</f>
        <v>1</v>
      </c>
      <c r="Q786" s="262">
        <f>'model (2)'!Q786</f>
        <v>0</v>
      </c>
      <c r="R786" s="262">
        <f>'model (2)'!R786</f>
        <v>0</v>
      </c>
      <c r="S786" s="262">
        <f>'model (2)'!S786</f>
        <v>0</v>
      </c>
    </row>
    <row r="787" spans="1:19" ht="15.6">
      <c r="A787">
        <f t="shared" si="162"/>
        <v>8</v>
      </c>
      <c r="B787" s="191" t="str">
        <f>C787&amp;":"&amp;COUNTIF($C$6:C787,C787)</f>
        <v>8:1</v>
      </c>
      <c r="C787" s="148">
        <f t="shared" si="163"/>
        <v>8</v>
      </c>
      <c r="D787" s="262">
        <f>'model (2)'!D787</f>
        <v>0</v>
      </c>
      <c r="E787" s="262">
        <f>'model (2)'!E787</f>
        <v>0</v>
      </c>
      <c r="F787" s="262">
        <f>'model (2)'!F787</f>
        <v>1</v>
      </c>
      <c r="G787" s="262">
        <f>'model (2)'!G787</f>
        <v>0</v>
      </c>
      <c r="H787" s="262">
        <f>'model (2)'!H787</f>
        <v>0</v>
      </c>
      <c r="I787" s="262">
        <f>'model (2)'!I787</f>
        <v>0</v>
      </c>
      <c r="J787" s="262">
        <f>'model (2)'!J787</f>
        <v>0</v>
      </c>
      <c r="K787" s="262">
        <f>'model (2)'!K787</f>
        <v>0</v>
      </c>
      <c r="L787" s="262">
        <f>'model (2)'!L787</f>
        <v>1</v>
      </c>
      <c r="M787" s="262">
        <f>'model (2)'!M787</f>
        <v>0</v>
      </c>
      <c r="N787" s="262">
        <f>'model (2)'!N787</f>
        <v>2</v>
      </c>
      <c r="O787" s="262">
        <f>'model (2)'!O787</f>
        <v>2</v>
      </c>
      <c r="P787" s="262">
        <f>'model (2)'!P787</f>
        <v>2</v>
      </c>
      <c r="Q787" s="262">
        <f>'model (2)'!Q787</f>
        <v>0</v>
      </c>
      <c r="R787" s="262">
        <f>'model (2)'!R787</f>
        <v>0</v>
      </c>
      <c r="S787" s="262">
        <f>'model (2)'!S787</f>
        <v>0</v>
      </c>
    </row>
    <row r="788" spans="1:19" ht="15.6">
      <c r="A788">
        <f t="shared" si="162"/>
        <v>11</v>
      </c>
      <c r="B788" s="191" t="str">
        <f>C788&amp;":"&amp;COUNTIF($C$6:C788,C788)</f>
        <v>11:1</v>
      </c>
      <c r="C788" s="148">
        <f t="shared" si="163"/>
        <v>11</v>
      </c>
      <c r="D788" s="262">
        <f>'model (2)'!D788</f>
        <v>0</v>
      </c>
      <c r="E788" s="262">
        <f>'model (2)'!E788</f>
        <v>0</v>
      </c>
      <c r="F788" s="262">
        <f>'model (2)'!F788</f>
        <v>1</v>
      </c>
      <c r="G788" s="262">
        <f>'model (2)'!G788</f>
        <v>0</v>
      </c>
      <c r="H788" s="262">
        <f>'model (2)'!H788</f>
        <v>0</v>
      </c>
      <c r="I788" s="262">
        <f>'model (2)'!I788</f>
        <v>0</v>
      </c>
      <c r="J788" s="262">
        <f>'model (2)'!J788</f>
        <v>1</v>
      </c>
      <c r="K788" s="262">
        <f>'model (2)'!K788</f>
        <v>1</v>
      </c>
      <c r="L788" s="262">
        <f>'model (2)'!L788</f>
        <v>0</v>
      </c>
      <c r="M788" s="262">
        <f>'model (2)'!M788</f>
        <v>1</v>
      </c>
      <c r="N788" s="262">
        <f>'model (2)'!N788</f>
        <v>1</v>
      </c>
      <c r="O788" s="262">
        <f>'model (2)'!O788</f>
        <v>2</v>
      </c>
      <c r="P788" s="262">
        <f>'model (2)'!P788</f>
        <v>1</v>
      </c>
      <c r="Q788" s="262">
        <f>'model (2)'!Q788</f>
        <v>1</v>
      </c>
      <c r="R788" s="262">
        <f>'model (2)'!R788</f>
        <v>0</v>
      </c>
      <c r="S788" s="262">
        <f>'model (2)'!S788</f>
        <v>2</v>
      </c>
    </row>
    <row r="789" spans="1:19" ht="15.6">
      <c r="A789">
        <f t="shared" si="162"/>
        <v>15</v>
      </c>
      <c r="B789" s="191" t="str">
        <f>C789&amp;":"&amp;COUNTIF($C$6:C789,C789)</f>
        <v>15:2</v>
      </c>
      <c r="C789" s="148">
        <f t="shared" si="163"/>
        <v>15</v>
      </c>
      <c r="D789" s="262">
        <f>'model (2)'!D789</f>
        <v>1</v>
      </c>
      <c r="E789" s="262">
        <f>'model (2)'!E789</f>
        <v>1</v>
      </c>
      <c r="F789" s="262">
        <f>'model (2)'!F789</f>
        <v>1</v>
      </c>
      <c r="G789" s="262">
        <f>'model (2)'!G789</f>
        <v>1</v>
      </c>
      <c r="H789" s="262">
        <f>'model (2)'!H789</f>
        <v>1</v>
      </c>
      <c r="I789" s="262">
        <f>'model (2)'!I789</f>
        <v>1</v>
      </c>
      <c r="J789" s="262">
        <f>'model (2)'!J789</f>
        <v>1</v>
      </c>
      <c r="K789" s="262">
        <f>'model (2)'!K789</f>
        <v>1</v>
      </c>
      <c r="L789" s="262">
        <f>'model (2)'!L789</f>
        <v>0</v>
      </c>
      <c r="M789" s="262">
        <f>'model (2)'!M789</f>
        <v>1</v>
      </c>
      <c r="N789" s="262">
        <f>'model (2)'!N789</f>
        <v>2</v>
      </c>
      <c r="O789" s="262">
        <f>'model (2)'!O789</f>
        <v>1</v>
      </c>
      <c r="P789" s="262">
        <f>'model (2)'!P789</f>
        <v>2</v>
      </c>
      <c r="Q789" s="262">
        <f>'model (2)'!Q789</f>
        <v>0</v>
      </c>
      <c r="R789" s="262">
        <f>'model (2)'!R789</f>
        <v>0</v>
      </c>
      <c r="S789" s="262">
        <f>'model (2)'!S789</f>
        <v>1</v>
      </c>
    </row>
    <row r="790" spans="1:19" ht="15.6">
      <c r="A790">
        <f t="shared" si="162"/>
        <v>3</v>
      </c>
      <c r="B790" s="191" t="str">
        <f>C790&amp;":"&amp;COUNTIF($C$6:C790,C790)</f>
        <v>3:1</v>
      </c>
      <c r="C790" s="148">
        <f t="shared" si="163"/>
        <v>3</v>
      </c>
      <c r="D790" s="262">
        <f>'model (2)'!D790</f>
        <v>1</v>
      </c>
      <c r="E790" s="262">
        <f>'model (2)'!E790</f>
        <v>0</v>
      </c>
      <c r="F790" s="262">
        <f>'model (2)'!F790</f>
        <v>1</v>
      </c>
      <c r="G790" s="262">
        <f>'model (2)'!G790</f>
        <v>1</v>
      </c>
      <c r="H790" s="262">
        <f>'model (2)'!H790</f>
        <v>0</v>
      </c>
      <c r="I790" s="262">
        <f>'model (2)'!I790</f>
        <v>0</v>
      </c>
      <c r="J790" s="262">
        <f>'model (2)'!J790</f>
        <v>0</v>
      </c>
      <c r="K790" s="262">
        <f>'model (2)'!K790</f>
        <v>0</v>
      </c>
      <c r="L790" s="262">
        <f>'model (2)'!L790</f>
        <v>0</v>
      </c>
      <c r="M790" s="262">
        <f>'model (2)'!M790</f>
        <v>0</v>
      </c>
      <c r="N790" s="262">
        <f>'model (2)'!N790</f>
        <v>0</v>
      </c>
      <c r="O790" s="262">
        <f>'model (2)'!O790</f>
        <v>0</v>
      </c>
      <c r="P790" s="262">
        <f>'model (2)'!P790</f>
        <v>0</v>
      </c>
      <c r="Q790" s="262">
        <f>'model (2)'!Q790</f>
        <v>0</v>
      </c>
      <c r="R790" s="262">
        <f>'model (2)'!R790</f>
        <v>0</v>
      </c>
      <c r="S790" s="262">
        <f>'model (2)'!S790</f>
        <v>0</v>
      </c>
    </row>
    <row r="791" spans="1:19" ht="15.6">
      <c r="A791">
        <f t="shared" si="162"/>
        <v>11</v>
      </c>
      <c r="B791" s="191" t="str">
        <f>C791&amp;":"&amp;COUNTIF($C$6:C791,C791)</f>
        <v>11:2</v>
      </c>
      <c r="C791" s="148">
        <f t="shared" si="163"/>
        <v>11</v>
      </c>
      <c r="D791" s="262">
        <f>'model (2)'!D791</f>
        <v>1</v>
      </c>
      <c r="E791" s="262">
        <f>'model (2)'!E791</f>
        <v>1</v>
      </c>
      <c r="F791" s="262">
        <f>'model (2)'!F791</f>
        <v>0</v>
      </c>
      <c r="G791" s="262">
        <f>'model (2)'!G791</f>
        <v>1</v>
      </c>
      <c r="H791" s="262">
        <f>'model (2)'!H791</f>
        <v>1</v>
      </c>
      <c r="I791" s="262">
        <f>'model (2)'!I791</f>
        <v>1</v>
      </c>
      <c r="J791" s="262">
        <f>'model (2)'!J791</f>
        <v>0</v>
      </c>
      <c r="K791" s="262">
        <f>'model (2)'!K791</f>
        <v>0</v>
      </c>
      <c r="L791" s="262">
        <f>'model (2)'!L791</f>
        <v>0</v>
      </c>
      <c r="M791" s="262">
        <f>'model (2)'!M791</f>
        <v>0</v>
      </c>
      <c r="N791" s="262">
        <f>'model (2)'!N791</f>
        <v>1</v>
      </c>
      <c r="O791" s="262">
        <f>'model (2)'!O791</f>
        <v>1</v>
      </c>
      <c r="P791" s="262">
        <f>'model (2)'!P791</f>
        <v>0</v>
      </c>
      <c r="Q791" s="262">
        <f>'model (2)'!Q791</f>
        <v>1</v>
      </c>
      <c r="R791" s="262">
        <f>'model (2)'!R791</f>
        <v>1</v>
      </c>
      <c r="S791" s="262">
        <f>'model (2)'!S791</f>
        <v>2</v>
      </c>
    </row>
    <row r="792" spans="1:19" ht="15.6">
      <c r="A792">
        <f t="shared" si="162"/>
        <v>11</v>
      </c>
      <c r="B792" s="191" t="str">
        <f>C792&amp;":"&amp;COUNTIF($C$6:C792,C792)</f>
        <v>11:3</v>
      </c>
      <c r="C792" s="148">
        <f t="shared" si="163"/>
        <v>11</v>
      </c>
      <c r="D792" s="262">
        <f>'model (2)'!D792</f>
        <v>0</v>
      </c>
      <c r="E792" s="262">
        <f>'model (2)'!E792</f>
        <v>0</v>
      </c>
      <c r="F792" s="262">
        <f>'model (2)'!F792</f>
        <v>0</v>
      </c>
      <c r="G792" s="262">
        <f>'model (2)'!G792</f>
        <v>0</v>
      </c>
      <c r="H792" s="262">
        <f>'model (2)'!H792</f>
        <v>0</v>
      </c>
      <c r="I792" s="262">
        <f>'model (2)'!I792</f>
        <v>0</v>
      </c>
      <c r="J792" s="262">
        <f>'model (2)'!J792</f>
        <v>1</v>
      </c>
      <c r="K792" s="262">
        <f>'model (2)'!K792</f>
        <v>1</v>
      </c>
      <c r="L792" s="262">
        <f>'model (2)'!L792</f>
        <v>1</v>
      </c>
      <c r="M792" s="262">
        <f>'model (2)'!M792</f>
        <v>1</v>
      </c>
      <c r="N792" s="262">
        <f>'model (2)'!N792</f>
        <v>2</v>
      </c>
      <c r="O792" s="262">
        <f>'model (2)'!O792</f>
        <v>0</v>
      </c>
      <c r="P792" s="262">
        <f>'model (2)'!P792</f>
        <v>2</v>
      </c>
      <c r="Q792" s="262">
        <f>'model (2)'!Q792</f>
        <v>2</v>
      </c>
      <c r="R792" s="262">
        <f>'model (2)'!R792</f>
        <v>1</v>
      </c>
      <c r="S792" s="262">
        <f>'model (2)'!S792</f>
        <v>0</v>
      </c>
    </row>
    <row r="793" spans="1:19" ht="15.6">
      <c r="A793">
        <f t="shared" si="162"/>
        <v>9</v>
      </c>
      <c r="B793" s="191" t="str">
        <f>C793&amp;":"&amp;COUNTIF($C$6:C793,C793)</f>
        <v>9:1</v>
      </c>
      <c r="C793" s="148">
        <f t="shared" si="163"/>
        <v>9</v>
      </c>
      <c r="D793" s="262">
        <f>'model (2)'!D793</f>
        <v>0</v>
      </c>
      <c r="E793" s="262">
        <f>'model (2)'!E793</f>
        <v>0</v>
      </c>
      <c r="F793" s="262">
        <f>'model (2)'!F793</f>
        <v>1</v>
      </c>
      <c r="G793" s="262">
        <f>'model (2)'!G793</f>
        <v>0</v>
      </c>
      <c r="H793" s="262">
        <f>'model (2)'!H793</f>
        <v>0</v>
      </c>
      <c r="I793" s="262">
        <f>'model (2)'!I793</f>
        <v>0</v>
      </c>
      <c r="J793" s="262">
        <f>'model (2)'!J793</f>
        <v>0</v>
      </c>
      <c r="K793" s="262">
        <f>'model (2)'!K793</f>
        <v>1</v>
      </c>
      <c r="L793" s="262">
        <f>'model (2)'!L793</f>
        <v>0</v>
      </c>
      <c r="M793" s="262">
        <f>'model (2)'!M793</f>
        <v>0</v>
      </c>
      <c r="N793" s="262">
        <f>'model (2)'!N793</f>
        <v>2</v>
      </c>
      <c r="O793" s="262">
        <f>'model (2)'!O793</f>
        <v>1</v>
      </c>
      <c r="P793" s="262">
        <f>'model (2)'!P793</f>
        <v>2</v>
      </c>
      <c r="Q793" s="262">
        <f>'model (2)'!Q793</f>
        <v>1</v>
      </c>
      <c r="R793" s="262">
        <f>'model (2)'!R793</f>
        <v>0</v>
      </c>
      <c r="S793" s="262">
        <f>'model (2)'!S793</f>
        <v>1</v>
      </c>
    </row>
    <row r="794" spans="1:19" ht="15.6">
      <c r="A794">
        <f t="shared" si="162"/>
        <v>11</v>
      </c>
      <c r="B794" s="191" t="str">
        <f>C794&amp;":"&amp;COUNTIF($C$6:C794,C794)</f>
        <v>11:4</v>
      </c>
      <c r="C794" s="148">
        <f t="shared" si="163"/>
        <v>11</v>
      </c>
      <c r="D794" s="262">
        <f>'model (2)'!D794</f>
        <v>0</v>
      </c>
      <c r="E794" s="262">
        <f>'model (2)'!E794</f>
        <v>0</v>
      </c>
      <c r="F794" s="262">
        <f>'model (2)'!F794</f>
        <v>0</v>
      </c>
      <c r="G794" s="262">
        <f>'model (2)'!G794</f>
        <v>0</v>
      </c>
      <c r="H794" s="262">
        <f>'model (2)'!H794</f>
        <v>1</v>
      </c>
      <c r="I794" s="262">
        <f>'model (2)'!I794</f>
        <v>0</v>
      </c>
      <c r="J794" s="262">
        <f>'model (2)'!J794</f>
        <v>1</v>
      </c>
      <c r="K794" s="262">
        <f>'model (2)'!K794</f>
        <v>0</v>
      </c>
      <c r="L794" s="262">
        <f>'model (2)'!L794</f>
        <v>1</v>
      </c>
      <c r="M794" s="262">
        <f>'model (2)'!M794</f>
        <v>0</v>
      </c>
      <c r="N794" s="262">
        <f>'model (2)'!N794</f>
        <v>0</v>
      </c>
      <c r="O794" s="262">
        <f>'model (2)'!O794</f>
        <v>1</v>
      </c>
      <c r="P794" s="262">
        <f>'model (2)'!P794</f>
        <v>2</v>
      </c>
      <c r="Q794" s="262">
        <f>'model (2)'!Q794</f>
        <v>1</v>
      </c>
      <c r="R794" s="262">
        <f>'model (2)'!R794</f>
        <v>2</v>
      </c>
      <c r="S794" s="262">
        <f>'model (2)'!S794</f>
        <v>2</v>
      </c>
    </row>
    <row r="795" spans="1:19" ht="15.6">
      <c r="A795">
        <f t="shared" si="162"/>
        <v>11</v>
      </c>
      <c r="B795" s="191" t="str">
        <f>C795&amp;":"&amp;COUNTIF($C$6:C795,C795)</f>
        <v>11:5</v>
      </c>
      <c r="C795" s="148">
        <f t="shared" si="163"/>
        <v>11</v>
      </c>
      <c r="D795" s="262">
        <f>'model (2)'!D795</f>
        <v>1</v>
      </c>
      <c r="E795" s="262">
        <f>'model (2)'!E795</f>
        <v>1</v>
      </c>
      <c r="F795" s="262">
        <f>'model (2)'!F795</f>
        <v>1</v>
      </c>
      <c r="G795" s="262">
        <f>'model (2)'!G795</f>
        <v>1</v>
      </c>
      <c r="H795" s="262">
        <f>'model (2)'!H795</f>
        <v>0</v>
      </c>
      <c r="I795" s="262">
        <f>'model (2)'!I795</f>
        <v>0</v>
      </c>
      <c r="J795" s="262">
        <f>'model (2)'!J795</f>
        <v>1</v>
      </c>
      <c r="K795" s="262">
        <f>'model (2)'!K795</f>
        <v>0</v>
      </c>
      <c r="L795" s="262">
        <f>'model (2)'!L795</f>
        <v>1</v>
      </c>
      <c r="M795" s="262">
        <f>'model (2)'!M795</f>
        <v>0</v>
      </c>
      <c r="N795" s="262">
        <f>'model (2)'!N795</f>
        <v>2</v>
      </c>
      <c r="O795" s="262">
        <f>'model (2)'!O795</f>
        <v>1</v>
      </c>
      <c r="P795" s="262">
        <f>'model (2)'!P795</f>
        <v>0</v>
      </c>
      <c r="Q795" s="262">
        <f>'model (2)'!Q795</f>
        <v>0</v>
      </c>
      <c r="R795" s="262">
        <f>'model (2)'!R795</f>
        <v>1</v>
      </c>
      <c r="S795" s="262">
        <f>'model (2)'!S795</f>
        <v>1</v>
      </c>
    </row>
    <row r="796" spans="1:19" ht="15.6">
      <c r="A796">
        <f t="shared" si="162"/>
        <v>14</v>
      </c>
      <c r="B796" s="191" t="str">
        <f>C796&amp;":"&amp;COUNTIF($C$6:C796,C796)</f>
        <v>14:1</v>
      </c>
      <c r="C796" s="148">
        <f t="shared" si="163"/>
        <v>14</v>
      </c>
      <c r="D796" s="262">
        <f>'model (2)'!D796</f>
        <v>1</v>
      </c>
      <c r="E796" s="262">
        <f>'model (2)'!E796</f>
        <v>0</v>
      </c>
      <c r="F796" s="262">
        <f>'model (2)'!F796</f>
        <v>1</v>
      </c>
      <c r="G796" s="262">
        <f>'model (2)'!G796</f>
        <v>1</v>
      </c>
      <c r="H796" s="262">
        <f>'model (2)'!H796</f>
        <v>1</v>
      </c>
      <c r="I796" s="262">
        <f>'model (2)'!I796</f>
        <v>0</v>
      </c>
      <c r="J796" s="262">
        <f>'model (2)'!J796</f>
        <v>0</v>
      </c>
      <c r="K796" s="262">
        <f>'model (2)'!K796</f>
        <v>0</v>
      </c>
      <c r="L796" s="262">
        <f>'model (2)'!L796</f>
        <v>0</v>
      </c>
      <c r="M796" s="262">
        <f>'model (2)'!M796</f>
        <v>1</v>
      </c>
      <c r="N796" s="262">
        <f>'model (2)'!N796</f>
        <v>1</v>
      </c>
      <c r="O796" s="262">
        <f>'model (2)'!O796</f>
        <v>1</v>
      </c>
      <c r="P796" s="262">
        <f>'model (2)'!P796</f>
        <v>2</v>
      </c>
      <c r="Q796" s="262">
        <f>'model (2)'!Q796</f>
        <v>2</v>
      </c>
      <c r="R796" s="262">
        <f>'model (2)'!R796</f>
        <v>1</v>
      </c>
      <c r="S796" s="262">
        <f>'model (2)'!S796</f>
        <v>2</v>
      </c>
    </row>
    <row r="797" spans="1:19" ht="15.6">
      <c r="A797">
        <f t="shared" si="162"/>
        <v>11</v>
      </c>
      <c r="B797" s="191" t="str">
        <f>C797&amp;":"&amp;COUNTIF($C$6:C797,C797)</f>
        <v>11:6</v>
      </c>
      <c r="C797" s="148">
        <f t="shared" si="163"/>
        <v>11</v>
      </c>
      <c r="D797" s="262">
        <f>'model (2)'!D797</f>
        <v>0</v>
      </c>
      <c r="E797" s="262">
        <f>'model (2)'!E797</f>
        <v>0</v>
      </c>
      <c r="F797" s="262">
        <f>'model (2)'!F797</f>
        <v>0</v>
      </c>
      <c r="G797" s="262">
        <f>'model (2)'!G797</f>
        <v>0</v>
      </c>
      <c r="H797" s="262">
        <f>'model (2)'!H797</f>
        <v>0</v>
      </c>
      <c r="I797" s="262">
        <f>'model (2)'!I797</f>
        <v>0</v>
      </c>
      <c r="J797" s="262">
        <f>'model (2)'!J797</f>
        <v>0</v>
      </c>
      <c r="K797" s="262">
        <f>'model (2)'!K797</f>
        <v>1</v>
      </c>
      <c r="L797" s="262">
        <f>'model (2)'!L797</f>
        <v>1</v>
      </c>
      <c r="M797" s="262">
        <f>'model (2)'!M797</f>
        <v>1</v>
      </c>
      <c r="N797" s="262">
        <f>'model (2)'!N797</f>
        <v>0</v>
      </c>
      <c r="O797" s="262">
        <f>'model (2)'!O797</f>
        <v>2</v>
      </c>
      <c r="P797" s="262">
        <f>'model (2)'!P797</f>
        <v>2</v>
      </c>
      <c r="Q797" s="262">
        <f>'model (2)'!Q797</f>
        <v>1</v>
      </c>
      <c r="R797" s="262">
        <f>'model (2)'!R797</f>
        <v>1</v>
      </c>
      <c r="S797" s="262">
        <f>'model (2)'!S797</f>
        <v>2</v>
      </c>
    </row>
    <row r="798" spans="1:19" ht="15.6">
      <c r="A798">
        <f t="shared" si="162"/>
        <v>13</v>
      </c>
      <c r="B798" s="191" t="str">
        <f>C798&amp;":"&amp;COUNTIF($C$6:C798,C798)</f>
        <v>13:3</v>
      </c>
      <c r="C798" s="148">
        <f t="shared" si="163"/>
        <v>13</v>
      </c>
      <c r="D798" s="262">
        <f>'model (2)'!D798</f>
        <v>0</v>
      </c>
      <c r="E798" s="262">
        <f>'model (2)'!E798</f>
        <v>0</v>
      </c>
      <c r="F798" s="262">
        <f>'model (2)'!F798</f>
        <v>0</v>
      </c>
      <c r="G798" s="262">
        <f>'model (2)'!G798</f>
        <v>0</v>
      </c>
      <c r="H798" s="262">
        <f>'model (2)'!H798</f>
        <v>0</v>
      </c>
      <c r="I798" s="262">
        <f>'model (2)'!I798</f>
        <v>0</v>
      </c>
      <c r="J798" s="262">
        <f>'model (2)'!J798</f>
        <v>1</v>
      </c>
      <c r="K798" s="262">
        <f>'model (2)'!K798</f>
        <v>1</v>
      </c>
      <c r="L798" s="262">
        <f>'model (2)'!L798</f>
        <v>0</v>
      </c>
      <c r="M798" s="262">
        <f>'model (2)'!M798</f>
        <v>1</v>
      </c>
      <c r="N798" s="262">
        <f>'model (2)'!N798</f>
        <v>2</v>
      </c>
      <c r="O798" s="262">
        <f>'model (2)'!O798</f>
        <v>2</v>
      </c>
      <c r="P798" s="262">
        <f>'model (2)'!P798</f>
        <v>2</v>
      </c>
      <c r="Q798" s="262">
        <f>'model (2)'!Q798</f>
        <v>2</v>
      </c>
      <c r="R798" s="262">
        <f>'model (2)'!R798</f>
        <v>2</v>
      </c>
      <c r="S798" s="262">
        <f>'model (2)'!S798</f>
        <v>0</v>
      </c>
    </row>
    <row r="799" spans="1:19" ht="15.6">
      <c r="A799">
        <f t="shared" si="162"/>
        <v>11</v>
      </c>
      <c r="B799" s="191" t="str">
        <f>C799&amp;":"&amp;COUNTIF($C$6:C799,C799)</f>
        <v>11:7</v>
      </c>
      <c r="C799" s="148">
        <f t="shared" si="163"/>
        <v>11</v>
      </c>
      <c r="D799" s="262">
        <f>'model (2)'!D799</f>
        <v>1</v>
      </c>
      <c r="E799" s="262">
        <f>'model (2)'!E799</f>
        <v>0</v>
      </c>
      <c r="F799" s="262">
        <f>'model (2)'!F799</f>
        <v>0</v>
      </c>
      <c r="G799" s="262">
        <f>'model (2)'!G799</f>
        <v>1</v>
      </c>
      <c r="H799" s="262">
        <f>'model (2)'!H799</f>
        <v>0</v>
      </c>
      <c r="I799" s="262">
        <f>'model (2)'!I799</f>
        <v>0</v>
      </c>
      <c r="J799" s="262">
        <f>'model (2)'!J799</f>
        <v>0</v>
      </c>
      <c r="K799" s="262">
        <f>'model (2)'!K799</f>
        <v>1</v>
      </c>
      <c r="L799" s="262">
        <f>'model (2)'!L799</f>
        <v>1</v>
      </c>
      <c r="M799" s="262">
        <f>'model (2)'!M799</f>
        <v>0</v>
      </c>
      <c r="N799" s="262">
        <f>'model (2)'!N799</f>
        <v>2</v>
      </c>
      <c r="O799" s="262">
        <f>'model (2)'!O799</f>
        <v>0</v>
      </c>
      <c r="P799" s="262">
        <f>'model (2)'!P799</f>
        <v>2</v>
      </c>
      <c r="Q799" s="262">
        <f>'model (2)'!Q799</f>
        <v>1</v>
      </c>
      <c r="R799" s="262">
        <f>'model (2)'!R799</f>
        <v>0</v>
      </c>
      <c r="S799" s="262">
        <f>'model (2)'!S799</f>
        <v>2</v>
      </c>
    </row>
    <row r="800" spans="1:19" ht="15.6">
      <c r="A800">
        <f t="shared" si="162"/>
        <v>15</v>
      </c>
      <c r="B800" s="191" t="str">
        <f>C800&amp;":"&amp;COUNTIF($C$6:C800,C800)</f>
        <v>15:3</v>
      </c>
      <c r="C800" s="148">
        <f t="shared" si="163"/>
        <v>15</v>
      </c>
      <c r="D800" s="262">
        <f>'model (2)'!D800</f>
        <v>1</v>
      </c>
      <c r="E800" s="262">
        <f>'model (2)'!E800</f>
        <v>1</v>
      </c>
      <c r="F800" s="262">
        <f>'model (2)'!F800</f>
        <v>1</v>
      </c>
      <c r="G800" s="262">
        <f>'model (2)'!G800</f>
        <v>0</v>
      </c>
      <c r="H800" s="262">
        <f>'model (2)'!H800</f>
        <v>0</v>
      </c>
      <c r="I800" s="262">
        <f>'model (2)'!I800</f>
        <v>0</v>
      </c>
      <c r="J800" s="262">
        <f>'model (2)'!J800</f>
        <v>1</v>
      </c>
      <c r="K800" s="262">
        <f>'model (2)'!K800</f>
        <v>0</v>
      </c>
      <c r="L800" s="262">
        <f>'model (2)'!L800</f>
        <v>1</v>
      </c>
      <c r="M800" s="262">
        <f>'model (2)'!M800</f>
        <v>1</v>
      </c>
      <c r="N800" s="262">
        <f>'model (2)'!N800</f>
        <v>2</v>
      </c>
      <c r="O800" s="262">
        <f>'model (2)'!O800</f>
        <v>1</v>
      </c>
      <c r="P800" s="262">
        <f>'model (2)'!P800</f>
        <v>1</v>
      </c>
      <c r="Q800" s="262">
        <f>'model (2)'!Q800</f>
        <v>2</v>
      </c>
      <c r="R800" s="262">
        <f>'model (2)'!R800</f>
        <v>1</v>
      </c>
      <c r="S800" s="262">
        <f>'model (2)'!S800</f>
        <v>2</v>
      </c>
    </row>
    <row r="801" spans="1:19" ht="15.6">
      <c r="A801">
        <f t="shared" si="162"/>
        <v>1</v>
      </c>
      <c r="B801" s="191" t="str">
        <f>C801&amp;":"&amp;COUNTIF($C$6:C801,C801)</f>
        <v>1:1</v>
      </c>
      <c r="C801" s="148">
        <f t="shared" si="163"/>
        <v>1</v>
      </c>
      <c r="D801" s="262">
        <f>'model (2)'!D801</f>
        <v>0</v>
      </c>
      <c r="E801" s="262">
        <f>'model (2)'!E801</f>
        <v>0</v>
      </c>
      <c r="F801" s="262">
        <f>'model (2)'!F801</f>
        <v>0</v>
      </c>
      <c r="G801" s="262">
        <f>'model (2)'!G801</f>
        <v>0</v>
      </c>
      <c r="H801" s="262">
        <f>'model (2)'!H801</f>
        <v>0</v>
      </c>
      <c r="I801" s="262">
        <f>'model (2)'!I801</f>
        <v>0</v>
      </c>
      <c r="J801" s="262">
        <f>'model (2)'!J801</f>
        <v>0</v>
      </c>
      <c r="K801" s="262">
        <f>'model (2)'!K801</f>
        <v>0</v>
      </c>
      <c r="L801" s="262">
        <f>'model (2)'!L801</f>
        <v>0</v>
      </c>
      <c r="M801" s="262">
        <f>'model (2)'!M801</f>
        <v>0</v>
      </c>
      <c r="N801" s="262">
        <f>'model (2)'!N801</f>
        <v>0</v>
      </c>
      <c r="O801" s="262">
        <f>'model (2)'!O801</f>
        <v>0</v>
      </c>
      <c r="P801" s="262">
        <f>'model (2)'!P801</f>
        <v>0</v>
      </c>
      <c r="Q801" s="262">
        <f>'model (2)'!Q801</f>
        <v>0</v>
      </c>
      <c r="R801" s="262">
        <f>'model (2)'!R801</f>
        <v>0</v>
      </c>
      <c r="S801" s="262">
        <f>'model (2)'!S801</f>
        <v>1</v>
      </c>
    </row>
    <row r="802" spans="1:19" ht="15.6">
      <c r="A802">
        <f t="shared" si="162"/>
        <v>7</v>
      </c>
      <c r="B802" s="191" t="str">
        <f>C802&amp;":"&amp;COUNTIF($C$6:C802,C802)</f>
        <v>7:2</v>
      </c>
      <c r="C802" s="148">
        <f t="shared" si="163"/>
        <v>7</v>
      </c>
      <c r="D802" s="262">
        <f>'model (2)'!D802</f>
        <v>0</v>
      </c>
      <c r="E802" s="262">
        <f>'model (2)'!E802</f>
        <v>0</v>
      </c>
      <c r="F802" s="262">
        <f>'model (2)'!F802</f>
        <v>1</v>
      </c>
      <c r="G802" s="262">
        <f>'model (2)'!G802</f>
        <v>0</v>
      </c>
      <c r="H802" s="262">
        <f>'model (2)'!H802</f>
        <v>0</v>
      </c>
      <c r="I802" s="262">
        <f>'model (2)'!I802</f>
        <v>0</v>
      </c>
      <c r="J802" s="262">
        <f>'model (2)'!J802</f>
        <v>0</v>
      </c>
      <c r="K802" s="262">
        <f>'model (2)'!K802</f>
        <v>0</v>
      </c>
      <c r="L802" s="262">
        <f>'model (2)'!L802</f>
        <v>0</v>
      </c>
      <c r="M802" s="262">
        <f>'model (2)'!M802</f>
        <v>0</v>
      </c>
      <c r="N802" s="262">
        <f>'model (2)'!N802</f>
        <v>2</v>
      </c>
      <c r="O802" s="262">
        <f>'model (2)'!O802</f>
        <v>1</v>
      </c>
      <c r="P802" s="262">
        <f>'model (2)'!P802</f>
        <v>1</v>
      </c>
      <c r="Q802" s="262">
        <f>'model (2)'!Q802</f>
        <v>0</v>
      </c>
      <c r="R802" s="262">
        <f>'model (2)'!R802</f>
        <v>1</v>
      </c>
      <c r="S802" s="262">
        <f>'model (2)'!S802</f>
        <v>1</v>
      </c>
    </row>
    <row r="803" spans="1:19" ht="15.6">
      <c r="A803">
        <f t="shared" si="162"/>
        <v>8</v>
      </c>
      <c r="B803" s="191" t="str">
        <f>C803&amp;":"&amp;COUNTIF($C$6:C803,C803)</f>
        <v>8:2</v>
      </c>
      <c r="C803" s="148">
        <f t="shared" si="163"/>
        <v>8</v>
      </c>
      <c r="D803" s="262">
        <f>'model (2)'!D803</f>
        <v>0</v>
      </c>
      <c r="E803" s="262">
        <f>'model (2)'!E803</f>
        <v>0</v>
      </c>
      <c r="F803" s="262">
        <f>'model (2)'!F803</f>
        <v>1</v>
      </c>
      <c r="G803" s="262">
        <f>'model (2)'!G803</f>
        <v>0</v>
      </c>
      <c r="H803" s="262">
        <f>'model (2)'!H803</f>
        <v>0</v>
      </c>
      <c r="I803" s="262">
        <f>'model (2)'!I803</f>
        <v>0</v>
      </c>
      <c r="J803" s="262">
        <f>'model (2)'!J803</f>
        <v>0</v>
      </c>
      <c r="K803" s="262">
        <f>'model (2)'!K803</f>
        <v>0</v>
      </c>
      <c r="L803" s="262">
        <f>'model (2)'!L803</f>
        <v>1</v>
      </c>
      <c r="M803" s="262">
        <f>'model (2)'!M803</f>
        <v>0</v>
      </c>
      <c r="N803" s="262">
        <f>'model (2)'!N803</f>
        <v>2</v>
      </c>
      <c r="O803" s="262">
        <f>'model (2)'!O803</f>
        <v>2</v>
      </c>
      <c r="P803" s="262">
        <f>'model (2)'!P803</f>
        <v>0</v>
      </c>
      <c r="Q803" s="262">
        <f>'model (2)'!Q803</f>
        <v>1</v>
      </c>
      <c r="R803" s="262">
        <f>'model (2)'!R803</f>
        <v>0</v>
      </c>
      <c r="S803" s="262">
        <f>'model (2)'!S803</f>
        <v>1</v>
      </c>
    </row>
    <row r="804" spans="1:19" ht="15.6">
      <c r="A804">
        <f t="shared" si="162"/>
        <v>15</v>
      </c>
      <c r="B804" s="191" t="str">
        <f>C804&amp;":"&amp;COUNTIF($C$6:C804,C804)</f>
        <v>15:4</v>
      </c>
      <c r="C804" s="148">
        <f t="shared" si="163"/>
        <v>15</v>
      </c>
      <c r="D804" s="262">
        <f>'model (2)'!D804</f>
        <v>1</v>
      </c>
      <c r="E804" s="262">
        <f>'model (2)'!E804</f>
        <v>0</v>
      </c>
      <c r="F804" s="262">
        <f>'model (2)'!F804</f>
        <v>0</v>
      </c>
      <c r="G804" s="262">
        <f>'model (2)'!G804</f>
        <v>0</v>
      </c>
      <c r="H804" s="262">
        <f>'model (2)'!H804</f>
        <v>1</v>
      </c>
      <c r="I804" s="262">
        <f>'model (2)'!I804</f>
        <v>1</v>
      </c>
      <c r="J804" s="262">
        <f>'model (2)'!J804</f>
        <v>1</v>
      </c>
      <c r="K804" s="262">
        <f>'model (2)'!K804</f>
        <v>0</v>
      </c>
      <c r="L804" s="262">
        <f>'model (2)'!L804</f>
        <v>1</v>
      </c>
      <c r="M804" s="262">
        <f>'model (2)'!M804</f>
        <v>1</v>
      </c>
      <c r="N804" s="262">
        <f>'model (2)'!N804</f>
        <v>1</v>
      </c>
      <c r="O804" s="262">
        <f>'model (2)'!O804</f>
        <v>1</v>
      </c>
      <c r="P804" s="262">
        <f>'model (2)'!P804</f>
        <v>1</v>
      </c>
      <c r="Q804" s="262">
        <f>'model (2)'!Q804</f>
        <v>2</v>
      </c>
      <c r="R804" s="262">
        <f>'model (2)'!R804</f>
        <v>2</v>
      </c>
      <c r="S804" s="262">
        <f>'model (2)'!S804</f>
        <v>2</v>
      </c>
    </row>
    <row r="805" spans="1:19" ht="15.6">
      <c r="A805">
        <f t="shared" si="162"/>
        <v>9</v>
      </c>
      <c r="B805" s="191" t="str">
        <f>C805&amp;":"&amp;COUNTIF($C$6:C805,C805)</f>
        <v>9:2</v>
      </c>
      <c r="C805" s="148">
        <f t="shared" si="163"/>
        <v>9</v>
      </c>
      <c r="D805" s="262">
        <f>'model (2)'!D805</f>
        <v>1</v>
      </c>
      <c r="E805" s="262">
        <f>'model (2)'!E805</f>
        <v>0</v>
      </c>
      <c r="F805" s="262">
        <f>'model (2)'!F805</f>
        <v>0</v>
      </c>
      <c r="G805" s="262">
        <f>'model (2)'!G805</f>
        <v>1</v>
      </c>
      <c r="H805" s="262">
        <f>'model (2)'!H805</f>
        <v>1</v>
      </c>
      <c r="I805" s="262">
        <f>'model (2)'!I805</f>
        <v>0</v>
      </c>
      <c r="J805" s="262">
        <f>'model (2)'!J805</f>
        <v>0</v>
      </c>
      <c r="K805" s="262">
        <f>'model (2)'!K805</f>
        <v>1</v>
      </c>
      <c r="L805" s="262">
        <f>'model (2)'!L805</f>
        <v>1</v>
      </c>
      <c r="M805" s="262">
        <f>'model (2)'!M805</f>
        <v>0</v>
      </c>
      <c r="N805" s="262">
        <f>'model (2)'!N805</f>
        <v>1</v>
      </c>
      <c r="O805" s="262">
        <f>'model (2)'!O805</f>
        <v>1</v>
      </c>
      <c r="P805" s="262">
        <f>'model (2)'!P805</f>
        <v>1</v>
      </c>
      <c r="Q805" s="262">
        <f>'model (2)'!Q805</f>
        <v>1</v>
      </c>
      <c r="R805" s="262">
        <f>'model (2)'!R805</f>
        <v>0</v>
      </c>
      <c r="S805" s="262">
        <f>'model (2)'!S805</f>
        <v>0</v>
      </c>
    </row>
    <row r="806" spans="1:19" ht="15.6">
      <c r="A806">
        <f t="shared" si="162"/>
        <v>15</v>
      </c>
      <c r="B806" s="191" t="str">
        <f>C806&amp;":"&amp;COUNTIF($C$6:C806,C806)</f>
        <v>15:5</v>
      </c>
      <c r="C806" s="148">
        <f t="shared" si="163"/>
        <v>15</v>
      </c>
      <c r="D806" s="262">
        <f>'model (2)'!D806</f>
        <v>1</v>
      </c>
      <c r="E806" s="262">
        <f>'model (2)'!E806</f>
        <v>1</v>
      </c>
      <c r="F806" s="262">
        <f>'model (2)'!F806</f>
        <v>0</v>
      </c>
      <c r="G806" s="262">
        <f>'model (2)'!G806</f>
        <v>1</v>
      </c>
      <c r="H806" s="262">
        <f>'model (2)'!H806</f>
        <v>1</v>
      </c>
      <c r="I806" s="262">
        <f>'model (2)'!I806</f>
        <v>0</v>
      </c>
      <c r="J806" s="262">
        <f>'model (2)'!J806</f>
        <v>1</v>
      </c>
      <c r="K806" s="262">
        <f>'model (2)'!K806</f>
        <v>1</v>
      </c>
      <c r="L806" s="262">
        <f>'model (2)'!L806</f>
        <v>1</v>
      </c>
      <c r="M806" s="262">
        <f>'model (2)'!M806</f>
        <v>1</v>
      </c>
      <c r="N806" s="262">
        <f>'model (2)'!N806</f>
        <v>1</v>
      </c>
      <c r="O806" s="262">
        <f>'model (2)'!O806</f>
        <v>2</v>
      </c>
      <c r="P806" s="262">
        <f>'model (2)'!P806</f>
        <v>1</v>
      </c>
      <c r="Q806" s="262">
        <f>'model (2)'!Q806</f>
        <v>0</v>
      </c>
      <c r="R806" s="262">
        <f>'model (2)'!R806</f>
        <v>1</v>
      </c>
      <c r="S806" s="262">
        <f>'model (2)'!S806</f>
        <v>2</v>
      </c>
    </row>
    <row r="807" spans="1:19" ht="15.6">
      <c r="A807">
        <f t="shared" si="162"/>
        <v>9</v>
      </c>
      <c r="B807" s="191" t="str">
        <f>C807&amp;":"&amp;COUNTIF($C$6:C807,C807)</f>
        <v>9:3</v>
      </c>
      <c r="C807" s="148">
        <f t="shared" si="163"/>
        <v>9</v>
      </c>
      <c r="D807" s="262">
        <f>'model (2)'!D807</f>
        <v>0</v>
      </c>
      <c r="E807" s="262">
        <f>'model (2)'!E807</f>
        <v>0</v>
      </c>
      <c r="F807" s="262">
        <f>'model (2)'!F807</f>
        <v>0</v>
      </c>
      <c r="G807" s="262">
        <f>'model (2)'!G807</f>
        <v>0</v>
      </c>
      <c r="H807" s="262">
        <f>'model (2)'!H807</f>
        <v>0</v>
      </c>
      <c r="I807" s="262">
        <f>'model (2)'!I807</f>
        <v>0</v>
      </c>
      <c r="J807" s="262">
        <f>'model (2)'!J807</f>
        <v>0</v>
      </c>
      <c r="K807" s="262">
        <f>'model (2)'!K807</f>
        <v>0</v>
      </c>
      <c r="L807" s="262">
        <f>'model (2)'!L807</f>
        <v>1</v>
      </c>
      <c r="M807" s="262">
        <f>'model (2)'!M807</f>
        <v>0</v>
      </c>
      <c r="N807" s="262">
        <f>'model (2)'!N807</f>
        <v>1</v>
      </c>
      <c r="O807" s="262">
        <f>'model (2)'!O807</f>
        <v>2</v>
      </c>
      <c r="P807" s="262">
        <f>'model (2)'!P807</f>
        <v>2</v>
      </c>
      <c r="Q807" s="262">
        <f>'model (2)'!Q807</f>
        <v>1</v>
      </c>
      <c r="R807" s="262">
        <f>'model (2)'!R807</f>
        <v>2</v>
      </c>
      <c r="S807" s="262">
        <f>'model (2)'!S807</f>
        <v>0</v>
      </c>
    </row>
    <row r="808" spans="1:19" ht="15.6">
      <c r="A808">
        <f t="shared" si="162"/>
        <v>7</v>
      </c>
      <c r="B808" s="191" t="str">
        <f>C808&amp;":"&amp;COUNTIF($C$6:C808,C808)</f>
        <v>7:3</v>
      </c>
      <c r="C808" s="148">
        <f t="shared" si="163"/>
        <v>7</v>
      </c>
      <c r="D808" s="262">
        <f>'model (2)'!D808</f>
        <v>0</v>
      </c>
      <c r="E808" s="262">
        <f>'model (2)'!E808</f>
        <v>0</v>
      </c>
      <c r="F808" s="262">
        <f>'model (2)'!F808</f>
        <v>0</v>
      </c>
      <c r="G808" s="262">
        <f>'model (2)'!G808</f>
        <v>0</v>
      </c>
      <c r="H808" s="262">
        <f>'model (2)'!H808</f>
        <v>0</v>
      </c>
      <c r="I808" s="262">
        <f>'model (2)'!I808</f>
        <v>0</v>
      </c>
      <c r="J808" s="262">
        <f>'model (2)'!J808</f>
        <v>0</v>
      </c>
      <c r="K808" s="262">
        <f>'model (2)'!K808</f>
        <v>0</v>
      </c>
      <c r="L808" s="262">
        <f>'model (2)'!L808</f>
        <v>0</v>
      </c>
      <c r="M808" s="262">
        <f>'model (2)'!M808</f>
        <v>1</v>
      </c>
      <c r="N808" s="262">
        <f>'model (2)'!N808</f>
        <v>1</v>
      </c>
      <c r="O808" s="262">
        <f>'model (2)'!O808</f>
        <v>0</v>
      </c>
      <c r="P808" s="262">
        <f>'model (2)'!P808</f>
        <v>0</v>
      </c>
      <c r="Q808" s="262">
        <f>'model (2)'!Q808</f>
        <v>2</v>
      </c>
      <c r="R808" s="262">
        <f>'model (2)'!R808</f>
        <v>1</v>
      </c>
      <c r="S808" s="262">
        <f>'model (2)'!S808</f>
        <v>2</v>
      </c>
    </row>
    <row r="809" spans="1:19" ht="15.6">
      <c r="A809">
        <f t="shared" si="162"/>
        <v>15</v>
      </c>
      <c r="B809" s="191" t="str">
        <f>C809&amp;":"&amp;COUNTIF($C$6:C809,C809)</f>
        <v>15:6</v>
      </c>
      <c r="C809" s="148">
        <f t="shared" si="163"/>
        <v>15</v>
      </c>
      <c r="D809" s="262">
        <f>'model (2)'!D809</f>
        <v>0</v>
      </c>
      <c r="E809" s="262">
        <f>'model (2)'!E809</f>
        <v>1</v>
      </c>
      <c r="F809" s="262">
        <f>'model (2)'!F809</f>
        <v>1</v>
      </c>
      <c r="G809" s="262">
        <f>'model (2)'!G809</f>
        <v>1</v>
      </c>
      <c r="H809" s="262">
        <f>'model (2)'!H809</f>
        <v>0</v>
      </c>
      <c r="I809" s="262">
        <f>'model (2)'!I809</f>
        <v>0</v>
      </c>
      <c r="J809" s="262">
        <f>'model (2)'!J809</f>
        <v>1</v>
      </c>
      <c r="K809" s="262">
        <f>'model (2)'!K809</f>
        <v>0</v>
      </c>
      <c r="L809" s="262">
        <f>'model (2)'!L809</f>
        <v>0</v>
      </c>
      <c r="M809" s="262">
        <f>'model (2)'!M809</f>
        <v>1</v>
      </c>
      <c r="N809" s="262">
        <f>'model (2)'!N809</f>
        <v>2</v>
      </c>
      <c r="O809" s="262">
        <f>'model (2)'!O809</f>
        <v>2</v>
      </c>
      <c r="P809" s="262">
        <f>'model (2)'!P809</f>
        <v>2</v>
      </c>
      <c r="Q809" s="262">
        <f>'model (2)'!Q809</f>
        <v>0</v>
      </c>
      <c r="R809" s="262">
        <f>'model (2)'!R809</f>
        <v>2</v>
      </c>
      <c r="S809" s="262">
        <f>'model (2)'!S809</f>
        <v>2</v>
      </c>
    </row>
    <row r="810" spans="1:19" ht="15.6">
      <c r="A810">
        <f t="shared" si="162"/>
        <v>9</v>
      </c>
      <c r="B810" s="191" t="str">
        <f>C810&amp;":"&amp;COUNTIF($C$6:C810,C810)</f>
        <v>9:4</v>
      </c>
      <c r="C810" s="148">
        <f t="shared" si="163"/>
        <v>9</v>
      </c>
      <c r="D810" s="262">
        <f>'model (2)'!D810</f>
        <v>0</v>
      </c>
      <c r="E810" s="262">
        <f>'model (2)'!E810</f>
        <v>0</v>
      </c>
      <c r="F810" s="262">
        <f>'model (2)'!F810</f>
        <v>0</v>
      </c>
      <c r="G810" s="262">
        <f>'model (2)'!G810</f>
        <v>1</v>
      </c>
      <c r="H810" s="262">
        <f>'model (2)'!H810</f>
        <v>0</v>
      </c>
      <c r="I810" s="262">
        <f>'model (2)'!I810</f>
        <v>1</v>
      </c>
      <c r="J810" s="262">
        <f>'model (2)'!J810</f>
        <v>1</v>
      </c>
      <c r="K810" s="262">
        <f>'model (2)'!K810</f>
        <v>1</v>
      </c>
      <c r="L810" s="262">
        <f>'model (2)'!L810</f>
        <v>1</v>
      </c>
      <c r="M810" s="262">
        <f>'model (2)'!M810</f>
        <v>0</v>
      </c>
      <c r="N810" s="262">
        <f>'model (2)'!N810</f>
        <v>2</v>
      </c>
      <c r="O810" s="262">
        <f>'model (2)'!O810</f>
        <v>1</v>
      </c>
      <c r="P810" s="262">
        <f>'model (2)'!P810</f>
        <v>0</v>
      </c>
      <c r="Q810" s="262">
        <f>'model (2)'!Q810</f>
        <v>0</v>
      </c>
      <c r="R810" s="262">
        <f>'model (2)'!R810</f>
        <v>0</v>
      </c>
      <c r="S810" s="262">
        <f>'model (2)'!S810</f>
        <v>1</v>
      </c>
    </row>
    <row r="811" spans="1:19" ht="15.6">
      <c r="A811">
        <f t="shared" si="162"/>
        <v>12</v>
      </c>
      <c r="B811" s="191" t="str">
        <f>C811&amp;":"&amp;COUNTIF($C$6:C811,C811)</f>
        <v>12:1</v>
      </c>
      <c r="C811" s="148">
        <f t="shared" si="163"/>
        <v>12</v>
      </c>
      <c r="D811" s="262">
        <f>'model (2)'!D811</f>
        <v>0</v>
      </c>
      <c r="E811" s="262">
        <f>'model (2)'!E811</f>
        <v>1</v>
      </c>
      <c r="F811" s="262">
        <f>'model (2)'!F811</f>
        <v>1</v>
      </c>
      <c r="G811" s="262">
        <f>'model (2)'!G811</f>
        <v>1</v>
      </c>
      <c r="H811" s="262">
        <f>'model (2)'!H811</f>
        <v>0</v>
      </c>
      <c r="I811" s="262">
        <f>'model (2)'!I811</f>
        <v>1</v>
      </c>
      <c r="J811" s="262">
        <f>'model (2)'!J811</f>
        <v>1</v>
      </c>
      <c r="K811" s="262">
        <f>'model (2)'!K811</f>
        <v>0</v>
      </c>
      <c r="L811" s="262">
        <f>'model (2)'!L811</f>
        <v>1</v>
      </c>
      <c r="M811" s="262">
        <f>'model (2)'!M811</f>
        <v>0</v>
      </c>
      <c r="N811" s="262">
        <f>'model (2)'!N811</f>
        <v>0</v>
      </c>
      <c r="O811" s="262">
        <f>'model (2)'!O811</f>
        <v>1</v>
      </c>
      <c r="P811" s="262">
        <f>'model (2)'!P811</f>
        <v>2</v>
      </c>
      <c r="Q811" s="262">
        <f>'model (2)'!Q811</f>
        <v>2</v>
      </c>
      <c r="R811" s="262">
        <f>'model (2)'!R811</f>
        <v>0</v>
      </c>
      <c r="S811" s="262">
        <f>'model (2)'!S811</f>
        <v>1</v>
      </c>
    </row>
    <row r="812" spans="1:19" ht="15.6">
      <c r="A812">
        <f t="shared" si="162"/>
        <v>9</v>
      </c>
      <c r="B812" s="191" t="str">
        <f>C812&amp;":"&amp;COUNTIF($C$6:C812,C812)</f>
        <v>9:5</v>
      </c>
      <c r="C812" s="148">
        <f t="shared" si="163"/>
        <v>9</v>
      </c>
      <c r="D812" s="262">
        <f>'model (2)'!D812</f>
        <v>0</v>
      </c>
      <c r="E812" s="262">
        <f>'model (2)'!E812</f>
        <v>0</v>
      </c>
      <c r="F812" s="262">
        <f>'model (2)'!F812</f>
        <v>0</v>
      </c>
      <c r="G812" s="262">
        <f>'model (2)'!G812</f>
        <v>0</v>
      </c>
      <c r="H812" s="262">
        <f>'model (2)'!H812</f>
        <v>0</v>
      </c>
      <c r="I812" s="262">
        <f>'model (2)'!I812</f>
        <v>0</v>
      </c>
      <c r="J812" s="262">
        <f>'model (2)'!J812</f>
        <v>1</v>
      </c>
      <c r="K812" s="262">
        <f>'model (2)'!K812</f>
        <v>0</v>
      </c>
      <c r="L812" s="262">
        <f>'model (2)'!L812</f>
        <v>0</v>
      </c>
      <c r="M812" s="262">
        <f>'model (2)'!M812</f>
        <v>1</v>
      </c>
      <c r="N812" s="262">
        <f>'model (2)'!N812</f>
        <v>2</v>
      </c>
      <c r="O812" s="262">
        <f>'model (2)'!O812</f>
        <v>1</v>
      </c>
      <c r="P812" s="262">
        <f>'model (2)'!P812</f>
        <v>1</v>
      </c>
      <c r="Q812" s="262">
        <f>'model (2)'!Q812</f>
        <v>0</v>
      </c>
      <c r="R812" s="262">
        <f>'model (2)'!R812</f>
        <v>2</v>
      </c>
      <c r="S812" s="262">
        <f>'model (2)'!S812</f>
        <v>1</v>
      </c>
    </row>
    <row r="813" spans="1:19" ht="15.6">
      <c r="A813">
        <f t="shared" si="162"/>
        <v>7</v>
      </c>
      <c r="B813" s="191" t="str">
        <f>C813&amp;":"&amp;COUNTIF($C$6:C813,C813)</f>
        <v>7:4</v>
      </c>
      <c r="C813" s="148">
        <f t="shared" si="163"/>
        <v>7</v>
      </c>
      <c r="D813" s="262">
        <f>'model (2)'!D813</f>
        <v>0</v>
      </c>
      <c r="E813" s="262">
        <f>'model (2)'!E813</f>
        <v>0</v>
      </c>
      <c r="F813" s="262">
        <f>'model (2)'!F813</f>
        <v>0</v>
      </c>
      <c r="G813" s="262">
        <f>'model (2)'!G813</f>
        <v>0</v>
      </c>
      <c r="H813" s="262">
        <f>'model (2)'!H813</f>
        <v>0</v>
      </c>
      <c r="I813" s="262">
        <f>'model (2)'!I813</f>
        <v>0</v>
      </c>
      <c r="J813" s="262">
        <f>'model (2)'!J813</f>
        <v>0</v>
      </c>
      <c r="K813" s="262">
        <f>'model (2)'!K813</f>
        <v>0</v>
      </c>
      <c r="L813" s="262">
        <f>'model (2)'!L813</f>
        <v>0</v>
      </c>
      <c r="M813" s="262">
        <f>'model (2)'!M813</f>
        <v>1</v>
      </c>
      <c r="N813" s="262">
        <f>'model (2)'!N813</f>
        <v>2</v>
      </c>
      <c r="O813" s="262">
        <f>'model (2)'!O813</f>
        <v>2</v>
      </c>
      <c r="P813" s="262">
        <f>'model (2)'!P813</f>
        <v>0</v>
      </c>
      <c r="Q813" s="262">
        <f>'model (2)'!Q813</f>
        <v>0</v>
      </c>
      <c r="R813" s="262">
        <f>'model (2)'!R813</f>
        <v>0</v>
      </c>
      <c r="S813" s="262">
        <f>'model (2)'!S813</f>
        <v>2</v>
      </c>
    </row>
    <row r="814" spans="1:19" ht="15.6">
      <c r="A814">
        <f t="shared" si="162"/>
        <v>13</v>
      </c>
      <c r="B814" s="191" t="str">
        <f>C814&amp;":"&amp;COUNTIF($C$6:C814,C814)</f>
        <v>13:4</v>
      </c>
      <c r="C814" s="148">
        <f t="shared" si="163"/>
        <v>13</v>
      </c>
      <c r="D814" s="262">
        <f>'model (2)'!D814</f>
        <v>1</v>
      </c>
      <c r="E814" s="262">
        <f>'model (2)'!E814</f>
        <v>1</v>
      </c>
      <c r="F814" s="262">
        <f>'model (2)'!F814</f>
        <v>1</v>
      </c>
      <c r="G814" s="262">
        <f>'model (2)'!G814</f>
        <v>1</v>
      </c>
      <c r="H814" s="262">
        <f>'model (2)'!H814</f>
        <v>0</v>
      </c>
      <c r="I814" s="262">
        <f>'model (2)'!I814</f>
        <v>0</v>
      </c>
      <c r="J814" s="262">
        <f>'model (2)'!J814</f>
        <v>0</v>
      </c>
      <c r="K814" s="262">
        <f>'model (2)'!K814</f>
        <v>0</v>
      </c>
      <c r="L814" s="262">
        <f>'model (2)'!L814</f>
        <v>1</v>
      </c>
      <c r="M814" s="262">
        <f>'model (2)'!M814</f>
        <v>1</v>
      </c>
      <c r="N814" s="262">
        <f>'model (2)'!N814</f>
        <v>2</v>
      </c>
      <c r="O814" s="262">
        <f>'model (2)'!O814</f>
        <v>1</v>
      </c>
      <c r="P814" s="262">
        <f>'model (2)'!P814</f>
        <v>0</v>
      </c>
      <c r="Q814" s="262">
        <f>'model (2)'!Q814</f>
        <v>1</v>
      </c>
      <c r="R814" s="262">
        <f>'model (2)'!R814</f>
        <v>2</v>
      </c>
      <c r="S814" s="262">
        <f>'model (2)'!S814</f>
        <v>1</v>
      </c>
    </row>
    <row r="815" spans="1:19" ht="15.6">
      <c r="A815">
        <f t="shared" si="162"/>
        <v>7</v>
      </c>
      <c r="B815" s="191" t="str">
        <f>C815&amp;":"&amp;COUNTIF($C$6:C815,C815)</f>
        <v>7:5</v>
      </c>
      <c r="C815" s="148">
        <f t="shared" si="163"/>
        <v>7</v>
      </c>
      <c r="D815" s="262">
        <f>'model (2)'!D815</f>
        <v>0</v>
      </c>
      <c r="E815" s="262">
        <f>'model (2)'!E815</f>
        <v>0</v>
      </c>
      <c r="F815" s="262">
        <f>'model (2)'!F815</f>
        <v>1</v>
      </c>
      <c r="G815" s="262">
        <f>'model (2)'!G815</f>
        <v>1</v>
      </c>
      <c r="H815" s="262">
        <f>'model (2)'!H815</f>
        <v>0</v>
      </c>
      <c r="I815" s="262">
        <f>'model (2)'!I815</f>
        <v>0</v>
      </c>
      <c r="J815" s="262">
        <f>'model (2)'!J815</f>
        <v>0</v>
      </c>
      <c r="K815" s="262">
        <f>'model (2)'!K815</f>
        <v>0</v>
      </c>
      <c r="L815" s="262">
        <f>'model (2)'!L815</f>
        <v>0</v>
      </c>
      <c r="M815" s="262">
        <f>'model (2)'!M815</f>
        <v>1</v>
      </c>
      <c r="N815" s="262">
        <f>'model (2)'!N815</f>
        <v>0</v>
      </c>
      <c r="O815" s="262">
        <f>'model (2)'!O815</f>
        <v>1</v>
      </c>
      <c r="P815" s="262">
        <f>'model (2)'!P815</f>
        <v>0</v>
      </c>
      <c r="Q815" s="262">
        <f>'model (2)'!Q815</f>
        <v>1</v>
      </c>
      <c r="R815" s="262">
        <f>'model (2)'!R815</f>
        <v>1</v>
      </c>
      <c r="S815" s="262">
        <f>'model (2)'!S815</f>
        <v>1</v>
      </c>
    </row>
    <row r="816" spans="1:19" ht="15.6">
      <c r="A816">
        <f t="shared" si="162"/>
        <v>13</v>
      </c>
      <c r="B816" s="191" t="str">
        <f>C816&amp;":"&amp;COUNTIF($C$6:C816,C816)</f>
        <v>13:5</v>
      </c>
      <c r="C816" s="148">
        <f t="shared" si="163"/>
        <v>13</v>
      </c>
      <c r="D816" s="262">
        <f>'model (2)'!D816</f>
        <v>1</v>
      </c>
      <c r="E816" s="262">
        <f>'model (2)'!E816</f>
        <v>0</v>
      </c>
      <c r="F816" s="262">
        <f>'model (2)'!F816</f>
        <v>1</v>
      </c>
      <c r="G816" s="262">
        <f>'model (2)'!G816</f>
        <v>0</v>
      </c>
      <c r="H816" s="262">
        <f>'model (2)'!H816</f>
        <v>1</v>
      </c>
      <c r="I816" s="262">
        <f>'model (2)'!I816</f>
        <v>1</v>
      </c>
      <c r="J816" s="262">
        <f>'model (2)'!J816</f>
        <v>0</v>
      </c>
      <c r="K816" s="262">
        <f>'model (2)'!K816</f>
        <v>1</v>
      </c>
      <c r="L816" s="262">
        <f>'model (2)'!L816</f>
        <v>1</v>
      </c>
      <c r="M816" s="262">
        <f>'model (2)'!M816</f>
        <v>0</v>
      </c>
      <c r="N816" s="262">
        <f>'model (2)'!N816</f>
        <v>2</v>
      </c>
      <c r="O816" s="262">
        <f>'model (2)'!O816</f>
        <v>1</v>
      </c>
      <c r="P816" s="262">
        <f>'model (2)'!P816</f>
        <v>1</v>
      </c>
      <c r="Q816" s="262">
        <f>'model (2)'!Q816</f>
        <v>1</v>
      </c>
      <c r="R816" s="262">
        <f>'model (2)'!R816</f>
        <v>1</v>
      </c>
      <c r="S816" s="262">
        <f>'model (2)'!S816</f>
        <v>1</v>
      </c>
    </row>
    <row r="817" spans="1:19" ht="15.6">
      <c r="A817">
        <f t="shared" si="162"/>
        <v>7</v>
      </c>
      <c r="B817" s="191" t="str">
        <f>C817&amp;":"&amp;COUNTIF($C$6:C817,C817)</f>
        <v>7:6</v>
      </c>
      <c r="C817" s="148">
        <f t="shared" si="163"/>
        <v>7</v>
      </c>
      <c r="D817" s="262">
        <f>'model (2)'!D817</f>
        <v>0</v>
      </c>
      <c r="E817" s="262">
        <f>'model (2)'!E817</f>
        <v>0</v>
      </c>
      <c r="F817" s="262">
        <f>'model (2)'!F817</f>
        <v>1</v>
      </c>
      <c r="G817" s="262">
        <f>'model (2)'!G817</f>
        <v>0</v>
      </c>
      <c r="H817" s="262">
        <f>'model (2)'!H817</f>
        <v>0</v>
      </c>
      <c r="I817" s="262">
        <f>'model (2)'!I817</f>
        <v>0</v>
      </c>
      <c r="J817" s="262">
        <f>'model (2)'!J817</f>
        <v>0</v>
      </c>
      <c r="K817" s="262">
        <f>'model (2)'!K817</f>
        <v>1</v>
      </c>
      <c r="L817" s="262">
        <f>'model (2)'!L817</f>
        <v>0</v>
      </c>
      <c r="M817" s="262">
        <f>'model (2)'!M817</f>
        <v>0</v>
      </c>
      <c r="N817" s="262">
        <f>'model (2)'!N817</f>
        <v>2</v>
      </c>
      <c r="O817" s="262">
        <f>'model (2)'!O817</f>
        <v>1</v>
      </c>
      <c r="P817" s="262">
        <f>'model (2)'!P817</f>
        <v>1</v>
      </c>
      <c r="Q817" s="262">
        <f>'model (2)'!Q817</f>
        <v>0</v>
      </c>
      <c r="R817" s="262">
        <f>'model (2)'!R817</f>
        <v>0</v>
      </c>
      <c r="S817" s="262">
        <f>'model (2)'!S817</f>
        <v>1</v>
      </c>
    </row>
    <row r="818" spans="1:19" ht="15.6">
      <c r="A818">
        <f t="shared" si="162"/>
        <v>7</v>
      </c>
      <c r="B818" s="191" t="str">
        <f>C818&amp;":"&amp;COUNTIF($C$6:C818,C818)</f>
        <v>7:7</v>
      </c>
      <c r="C818" s="148">
        <f t="shared" si="163"/>
        <v>7</v>
      </c>
      <c r="D818" s="262">
        <f>'model (2)'!D818</f>
        <v>0</v>
      </c>
      <c r="E818" s="262">
        <f>'model (2)'!E818</f>
        <v>0</v>
      </c>
      <c r="F818" s="262">
        <f>'model (2)'!F818</f>
        <v>0</v>
      </c>
      <c r="G818" s="262">
        <f>'model (2)'!G818</f>
        <v>0</v>
      </c>
      <c r="H818" s="262">
        <f>'model (2)'!H818</f>
        <v>0</v>
      </c>
      <c r="I818" s="262">
        <f>'model (2)'!I818</f>
        <v>0</v>
      </c>
      <c r="J818" s="262">
        <f>'model (2)'!J818</f>
        <v>0</v>
      </c>
      <c r="K818" s="262">
        <f>'model (2)'!K818</f>
        <v>0</v>
      </c>
      <c r="L818" s="262">
        <f>'model (2)'!L818</f>
        <v>0</v>
      </c>
      <c r="M818" s="262">
        <f>'model (2)'!M818</f>
        <v>1</v>
      </c>
      <c r="N818" s="262">
        <f>'model (2)'!N818</f>
        <v>1</v>
      </c>
      <c r="O818" s="262">
        <f>'model (2)'!O818</f>
        <v>0</v>
      </c>
      <c r="P818" s="262">
        <f>'model (2)'!P818</f>
        <v>2</v>
      </c>
      <c r="Q818" s="262">
        <f>'model (2)'!Q818</f>
        <v>2</v>
      </c>
      <c r="R818" s="262">
        <f>'model (2)'!R818</f>
        <v>0</v>
      </c>
      <c r="S818" s="262">
        <f>'model (2)'!S818</f>
        <v>1</v>
      </c>
    </row>
    <row r="819" spans="1:19" ht="15.6">
      <c r="A819">
        <f t="shared" si="162"/>
        <v>8</v>
      </c>
      <c r="B819" s="191" t="str">
        <f>C819&amp;":"&amp;COUNTIF($C$6:C819,C819)</f>
        <v>8:3</v>
      </c>
      <c r="C819" s="148">
        <f t="shared" si="163"/>
        <v>8</v>
      </c>
      <c r="D819" s="262">
        <f>'model (2)'!D819</f>
        <v>0</v>
      </c>
      <c r="E819" s="262">
        <f>'model (2)'!E819</f>
        <v>1</v>
      </c>
      <c r="F819" s="262">
        <f>'model (2)'!F819</f>
        <v>1</v>
      </c>
      <c r="G819" s="262">
        <f>'model (2)'!G819</f>
        <v>0</v>
      </c>
      <c r="H819" s="262">
        <f>'model (2)'!H819</f>
        <v>1</v>
      </c>
      <c r="I819" s="262">
        <f>'model (2)'!I819</f>
        <v>0</v>
      </c>
      <c r="J819" s="262">
        <f>'model (2)'!J819</f>
        <v>0</v>
      </c>
      <c r="K819" s="262">
        <f>'model (2)'!K819</f>
        <v>0</v>
      </c>
      <c r="L819" s="262">
        <f>'model (2)'!L819</f>
        <v>1</v>
      </c>
      <c r="M819" s="262">
        <f>'model (2)'!M819</f>
        <v>0</v>
      </c>
      <c r="N819" s="262">
        <f>'model (2)'!N819</f>
        <v>0</v>
      </c>
      <c r="O819" s="262">
        <f>'model (2)'!O819</f>
        <v>2</v>
      </c>
      <c r="P819" s="262">
        <f>'model (2)'!P819</f>
        <v>0</v>
      </c>
      <c r="Q819" s="262">
        <f>'model (2)'!Q819</f>
        <v>1</v>
      </c>
      <c r="R819" s="262">
        <f>'model (2)'!R819</f>
        <v>0</v>
      </c>
      <c r="S819" s="262">
        <f>'model (2)'!S819</f>
        <v>1</v>
      </c>
    </row>
    <row r="820" spans="1:19" ht="15.6">
      <c r="A820">
        <f t="shared" si="162"/>
        <v>9</v>
      </c>
      <c r="B820" s="191" t="str">
        <f>C820&amp;":"&amp;COUNTIF($C$6:C820,C820)</f>
        <v>9:6</v>
      </c>
      <c r="C820" s="148">
        <f t="shared" si="163"/>
        <v>9</v>
      </c>
      <c r="D820" s="262">
        <f>'model (2)'!D820</f>
        <v>1</v>
      </c>
      <c r="E820" s="262">
        <f>'model (2)'!E820</f>
        <v>1</v>
      </c>
      <c r="F820" s="262">
        <f>'model (2)'!F820</f>
        <v>0</v>
      </c>
      <c r="G820" s="262">
        <f>'model (2)'!G820</f>
        <v>1</v>
      </c>
      <c r="H820" s="262">
        <f>'model (2)'!H820</f>
        <v>0</v>
      </c>
      <c r="I820" s="262">
        <f>'model (2)'!I820</f>
        <v>1</v>
      </c>
      <c r="J820" s="262">
        <f>'model (2)'!J820</f>
        <v>0</v>
      </c>
      <c r="K820" s="262">
        <f>'model (2)'!K820</f>
        <v>1</v>
      </c>
      <c r="L820" s="262">
        <f>'model (2)'!L820</f>
        <v>0</v>
      </c>
      <c r="M820" s="262">
        <f>'model (2)'!M820</f>
        <v>1</v>
      </c>
      <c r="N820" s="262">
        <f>'model (2)'!N820</f>
        <v>2</v>
      </c>
      <c r="O820" s="262">
        <f>'model (2)'!O820</f>
        <v>1</v>
      </c>
      <c r="P820" s="262">
        <f>'model (2)'!P820</f>
        <v>0</v>
      </c>
      <c r="Q820" s="262">
        <f>'model (2)'!Q820</f>
        <v>0</v>
      </c>
      <c r="R820" s="262">
        <f>'model (2)'!R820</f>
        <v>0</v>
      </c>
      <c r="S820" s="262">
        <f>'model (2)'!S820</f>
        <v>0</v>
      </c>
    </row>
    <row r="821" spans="1:19" ht="15.6">
      <c r="A821">
        <f t="shared" si="162"/>
        <v>13</v>
      </c>
      <c r="B821" s="191" t="str">
        <f>C821&amp;":"&amp;COUNTIF($C$6:C821,C821)</f>
        <v>13:6</v>
      </c>
      <c r="C821" s="148">
        <f t="shared" si="163"/>
        <v>13</v>
      </c>
      <c r="D821" s="262">
        <f>'model (2)'!D821</f>
        <v>1</v>
      </c>
      <c r="E821" s="262">
        <f>'model (2)'!E821</f>
        <v>0</v>
      </c>
      <c r="F821" s="262">
        <f>'model (2)'!F821</f>
        <v>1</v>
      </c>
      <c r="G821" s="262">
        <f>'model (2)'!G821</f>
        <v>0</v>
      </c>
      <c r="H821" s="262">
        <f>'model (2)'!H821</f>
        <v>1</v>
      </c>
      <c r="I821" s="262">
        <f>'model (2)'!I821</f>
        <v>0</v>
      </c>
      <c r="J821" s="262">
        <f>'model (2)'!J821</f>
        <v>0</v>
      </c>
      <c r="K821" s="262">
        <f>'model (2)'!K821</f>
        <v>0</v>
      </c>
      <c r="L821" s="262">
        <f>'model (2)'!L821</f>
        <v>1</v>
      </c>
      <c r="M821" s="262">
        <f>'model (2)'!M821</f>
        <v>1</v>
      </c>
      <c r="N821" s="262">
        <f>'model (2)'!N821</f>
        <v>2</v>
      </c>
      <c r="O821" s="262">
        <f>'model (2)'!O821</f>
        <v>2</v>
      </c>
      <c r="P821" s="262">
        <f>'model (2)'!P821</f>
        <v>0</v>
      </c>
      <c r="Q821" s="262">
        <f>'model (2)'!Q821</f>
        <v>2</v>
      </c>
      <c r="R821" s="262">
        <f>'model (2)'!R821</f>
        <v>0</v>
      </c>
      <c r="S821" s="262">
        <f>'model (2)'!S821</f>
        <v>2</v>
      </c>
    </row>
    <row r="822" spans="1:19" ht="15.6">
      <c r="A822">
        <f t="shared" si="162"/>
        <v>7</v>
      </c>
      <c r="B822" s="191" t="str">
        <f>C822&amp;":"&amp;COUNTIF($C$6:C822,C822)</f>
        <v>7:8</v>
      </c>
      <c r="C822" s="148">
        <f t="shared" si="163"/>
        <v>7</v>
      </c>
      <c r="D822" s="262">
        <f>'model (2)'!D822</f>
        <v>0</v>
      </c>
      <c r="E822" s="262">
        <f>'model (2)'!E822</f>
        <v>0</v>
      </c>
      <c r="F822" s="262">
        <f>'model (2)'!F822</f>
        <v>1</v>
      </c>
      <c r="G822" s="262">
        <f>'model (2)'!G822</f>
        <v>0</v>
      </c>
      <c r="H822" s="262">
        <f>'model (2)'!H822</f>
        <v>0</v>
      </c>
      <c r="I822" s="262">
        <f>'model (2)'!I822</f>
        <v>0</v>
      </c>
      <c r="J822" s="262">
        <f>'model (2)'!J822</f>
        <v>0</v>
      </c>
      <c r="K822" s="262">
        <f>'model (2)'!K822</f>
        <v>0</v>
      </c>
      <c r="L822" s="262">
        <f>'model (2)'!L822</f>
        <v>1</v>
      </c>
      <c r="M822" s="262">
        <f>'model (2)'!M822</f>
        <v>1</v>
      </c>
      <c r="N822" s="262">
        <f>'model (2)'!N822</f>
        <v>0</v>
      </c>
      <c r="O822" s="262">
        <f>'model (2)'!O822</f>
        <v>0</v>
      </c>
      <c r="P822" s="262">
        <f>'model (2)'!P822</f>
        <v>1</v>
      </c>
      <c r="Q822" s="262">
        <f>'model (2)'!Q822</f>
        <v>1</v>
      </c>
      <c r="R822" s="262">
        <f>'model (2)'!R822</f>
        <v>0</v>
      </c>
      <c r="S822" s="262">
        <f>'model (2)'!S822</f>
        <v>2</v>
      </c>
    </row>
    <row r="823" spans="1:19" ht="15.6">
      <c r="A823">
        <f t="shared" si="162"/>
        <v>11</v>
      </c>
      <c r="B823" s="191" t="str">
        <f>C823&amp;":"&amp;COUNTIF($C$6:C823,C823)</f>
        <v>11:8</v>
      </c>
      <c r="C823" s="148">
        <f t="shared" si="163"/>
        <v>11</v>
      </c>
      <c r="D823" s="262">
        <f>'model (2)'!D823</f>
        <v>0</v>
      </c>
      <c r="E823" s="262">
        <f>'model (2)'!E823</f>
        <v>0</v>
      </c>
      <c r="F823" s="262">
        <f>'model (2)'!F823</f>
        <v>0</v>
      </c>
      <c r="G823" s="262">
        <f>'model (2)'!G823</f>
        <v>0</v>
      </c>
      <c r="H823" s="262">
        <f>'model (2)'!H823</f>
        <v>0</v>
      </c>
      <c r="I823" s="262">
        <f>'model (2)'!I823</f>
        <v>0</v>
      </c>
      <c r="J823" s="262">
        <f>'model (2)'!J823</f>
        <v>1</v>
      </c>
      <c r="K823" s="262">
        <f>'model (2)'!K823</f>
        <v>0</v>
      </c>
      <c r="L823" s="262">
        <f>'model (2)'!L823</f>
        <v>0</v>
      </c>
      <c r="M823" s="262">
        <f>'model (2)'!M823</f>
        <v>1</v>
      </c>
      <c r="N823" s="262">
        <f>'model (2)'!N823</f>
        <v>2</v>
      </c>
      <c r="O823" s="262">
        <f>'model (2)'!O823</f>
        <v>2</v>
      </c>
      <c r="P823" s="262">
        <f>'model (2)'!P823</f>
        <v>0</v>
      </c>
      <c r="Q823" s="262">
        <f>'model (2)'!Q823</f>
        <v>1</v>
      </c>
      <c r="R823" s="262">
        <f>'model (2)'!R823</f>
        <v>2</v>
      </c>
      <c r="S823" s="262">
        <f>'model (2)'!S823</f>
        <v>2</v>
      </c>
    </row>
    <row r="824" spans="1:19" ht="15.6">
      <c r="A824">
        <f t="shared" si="162"/>
        <v>12</v>
      </c>
      <c r="B824" s="191" t="str">
        <f>C824&amp;":"&amp;COUNTIF($C$6:C824,C824)</f>
        <v>12:2</v>
      </c>
      <c r="C824" s="148">
        <f t="shared" si="163"/>
        <v>12</v>
      </c>
      <c r="D824" s="262">
        <f>'model (2)'!D824</f>
        <v>1</v>
      </c>
      <c r="E824" s="262">
        <f>'model (2)'!E824</f>
        <v>0</v>
      </c>
      <c r="F824" s="262">
        <f>'model (2)'!F824</f>
        <v>0</v>
      </c>
      <c r="G824" s="262">
        <f>'model (2)'!G824</f>
        <v>0</v>
      </c>
      <c r="H824" s="262">
        <f>'model (2)'!H824</f>
        <v>0</v>
      </c>
      <c r="I824" s="262">
        <f>'model (2)'!I824</f>
        <v>1</v>
      </c>
      <c r="J824" s="262">
        <f>'model (2)'!J824</f>
        <v>0</v>
      </c>
      <c r="K824" s="262">
        <f>'model (2)'!K824</f>
        <v>1</v>
      </c>
      <c r="L824" s="262">
        <f>'model (2)'!L824</f>
        <v>1</v>
      </c>
      <c r="M824" s="262">
        <f>'model (2)'!M824</f>
        <v>0</v>
      </c>
      <c r="N824" s="262">
        <f>'model (2)'!N824</f>
        <v>2</v>
      </c>
      <c r="O824" s="262">
        <f>'model (2)'!O824</f>
        <v>2</v>
      </c>
      <c r="P824" s="262">
        <f>'model (2)'!P824</f>
        <v>1</v>
      </c>
      <c r="Q824" s="262">
        <f>'model (2)'!Q824</f>
        <v>2</v>
      </c>
      <c r="R824" s="262">
        <f>'model (2)'!R824</f>
        <v>0</v>
      </c>
      <c r="S824" s="262">
        <f>'model (2)'!S824</f>
        <v>1</v>
      </c>
    </row>
    <row r="825" spans="1:19" ht="15.6">
      <c r="A825">
        <f t="shared" si="162"/>
        <v>11</v>
      </c>
      <c r="B825" s="191" t="str">
        <f>C825&amp;":"&amp;COUNTIF($C$6:C825,C825)</f>
        <v>11:9</v>
      </c>
      <c r="C825" s="148">
        <f t="shared" si="163"/>
        <v>11</v>
      </c>
      <c r="D825" s="262">
        <f>'model (2)'!D825</f>
        <v>0</v>
      </c>
      <c r="E825" s="262">
        <f>'model (2)'!E825</f>
        <v>1</v>
      </c>
      <c r="F825" s="262">
        <f>'model (2)'!F825</f>
        <v>1</v>
      </c>
      <c r="G825" s="262">
        <f>'model (2)'!G825</f>
        <v>1</v>
      </c>
      <c r="H825" s="262">
        <f>'model (2)'!H825</f>
        <v>0</v>
      </c>
      <c r="I825" s="262">
        <f>'model (2)'!I825</f>
        <v>1</v>
      </c>
      <c r="J825" s="262">
        <f>'model (2)'!J825</f>
        <v>0</v>
      </c>
      <c r="K825" s="262">
        <f>'model (2)'!K825</f>
        <v>0</v>
      </c>
      <c r="L825" s="262">
        <f>'model (2)'!L825</f>
        <v>1</v>
      </c>
      <c r="M825" s="262">
        <f>'model (2)'!M825</f>
        <v>0</v>
      </c>
      <c r="N825" s="262">
        <f>'model (2)'!N825</f>
        <v>2</v>
      </c>
      <c r="O825" s="262">
        <f>'model (2)'!O825</f>
        <v>2</v>
      </c>
      <c r="P825" s="262">
        <f>'model (2)'!P825</f>
        <v>1</v>
      </c>
      <c r="Q825" s="262">
        <f>'model (2)'!Q825</f>
        <v>1</v>
      </c>
      <c r="R825" s="262">
        <f>'model (2)'!R825</f>
        <v>0</v>
      </c>
      <c r="S825" s="262">
        <f>'model (2)'!S825</f>
        <v>0</v>
      </c>
    </row>
    <row r="826" spans="1:19" ht="15.6">
      <c r="A826">
        <f t="shared" si="162"/>
        <v>15</v>
      </c>
      <c r="B826" s="191" t="str">
        <f>C826&amp;":"&amp;COUNTIF($C$6:C826,C826)</f>
        <v>15:7</v>
      </c>
      <c r="C826" s="148">
        <f t="shared" si="163"/>
        <v>15</v>
      </c>
      <c r="D826" s="262">
        <f>'model (2)'!D826</f>
        <v>1</v>
      </c>
      <c r="E826" s="262">
        <f>'model (2)'!E826</f>
        <v>0</v>
      </c>
      <c r="F826" s="262">
        <f>'model (2)'!F826</f>
        <v>1</v>
      </c>
      <c r="G826" s="262">
        <f>'model (2)'!G826</f>
        <v>1</v>
      </c>
      <c r="H826" s="262">
        <f>'model (2)'!H826</f>
        <v>1</v>
      </c>
      <c r="I826" s="262">
        <f>'model (2)'!I826</f>
        <v>1</v>
      </c>
      <c r="J826" s="262">
        <f>'model (2)'!J826</f>
        <v>1</v>
      </c>
      <c r="K826" s="262">
        <f>'model (2)'!K826</f>
        <v>1</v>
      </c>
      <c r="L826" s="262">
        <f>'model (2)'!L826</f>
        <v>1</v>
      </c>
      <c r="M826" s="262">
        <f>'model (2)'!M826</f>
        <v>1</v>
      </c>
      <c r="N826" s="262">
        <f>'model (2)'!N826</f>
        <v>1</v>
      </c>
      <c r="O826" s="262">
        <f>'model (2)'!O826</f>
        <v>0</v>
      </c>
      <c r="P826" s="262">
        <f>'model (2)'!P826</f>
        <v>0</v>
      </c>
      <c r="Q826" s="262">
        <f>'model (2)'!Q826</f>
        <v>1</v>
      </c>
      <c r="R826" s="262">
        <f>'model (2)'!R826</f>
        <v>2</v>
      </c>
      <c r="S826" s="262">
        <f>'model (2)'!S826</f>
        <v>2</v>
      </c>
    </row>
    <row r="827" spans="1:19" ht="15.6">
      <c r="A827">
        <f t="shared" si="162"/>
        <v>10</v>
      </c>
      <c r="B827" s="191" t="str">
        <f>C827&amp;":"&amp;COUNTIF($C$6:C827,C827)</f>
        <v>10:2</v>
      </c>
      <c r="C827" s="148">
        <f t="shared" si="163"/>
        <v>10</v>
      </c>
      <c r="D827" s="262">
        <f>'model (2)'!D827</f>
        <v>0</v>
      </c>
      <c r="E827" s="262">
        <f>'model (2)'!E827</f>
        <v>0</v>
      </c>
      <c r="F827" s="262">
        <f>'model (2)'!F827</f>
        <v>1</v>
      </c>
      <c r="G827" s="262">
        <f>'model (2)'!G827</f>
        <v>0</v>
      </c>
      <c r="H827" s="262">
        <f>'model (2)'!H827</f>
        <v>0</v>
      </c>
      <c r="I827" s="262">
        <f>'model (2)'!I827</f>
        <v>0</v>
      </c>
      <c r="J827" s="262">
        <f>'model (2)'!J827</f>
        <v>1</v>
      </c>
      <c r="K827" s="262">
        <f>'model (2)'!K827</f>
        <v>0</v>
      </c>
      <c r="L827" s="262">
        <f>'model (2)'!L827</f>
        <v>1</v>
      </c>
      <c r="M827" s="262">
        <f>'model (2)'!M827</f>
        <v>1</v>
      </c>
      <c r="N827" s="262">
        <f>'model (2)'!N827</f>
        <v>2</v>
      </c>
      <c r="O827" s="262">
        <f>'model (2)'!O827</f>
        <v>2</v>
      </c>
      <c r="P827" s="262">
        <f>'model (2)'!P827</f>
        <v>0</v>
      </c>
      <c r="Q827" s="262">
        <f>'model (2)'!Q827</f>
        <v>0</v>
      </c>
      <c r="R827" s="262">
        <f>'model (2)'!R827</f>
        <v>0</v>
      </c>
      <c r="S827" s="262">
        <f>'model (2)'!S827</f>
        <v>2</v>
      </c>
    </row>
    <row r="828" spans="1:19" ht="15.6">
      <c r="A828">
        <f t="shared" si="162"/>
        <v>8</v>
      </c>
      <c r="B828" s="191" t="str">
        <f>C828&amp;":"&amp;COUNTIF($C$6:C828,C828)</f>
        <v>8:4</v>
      </c>
      <c r="C828" s="148">
        <f t="shared" si="163"/>
        <v>8</v>
      </c>
      <c r="D828" s="262">
        <f>'model (2)'!D828</f>
        <v>0</v>
      </c>
      <c r="E828" s="262">
        <f>'model (2)'!E828</f>
        <v>0</v>
      </c>
      <c r="F828" s="262">
        <f>'model (2)'!F828</f>
        <v>1</v>
      </c>
      <c r="G828" s="262">
        <f>'model (2)'!G828</f>
        <v>0</v>
      </c>
      <c r="H828" s="262">
        <f>'model (2)'!H828</f>
        <v>0</v>
      </c>
      <c r="I828" s="262">
        <f>'model (2)'!I828</f>
        <v>0</v>
      </c>
      <c r="J828" s="262">
        <f>'model (2)'!J828</f>
        <v>0</v>
      </c>
      <c r="K828" s="262">
        <f>'model (2)'!K828</f>
        <v>1</v>
      </c>
      <c r="L828" s="262">
        <f>'model (2)'!L828</f>
        <v>1</v>
      </c>
      <c r="M828" s="262">
        <f>'model (2)'!M828</f>
        <v>1</v>
      </c>
      <c r="N828" s="262">
        <f>'model (2)'!N828</f>
        <v>1</v>
      </c>
      <c r="O828" s="262">
        <f>'model (2)'!O828</f>
        <v>0</v>
      </c>
      <c r="P828" s="262">
        <f>'model (2)'!P828</f>
        <v>0</v>
      </c>
      <c r="Q828" s="262">
        <f>'model (2)'!Q828</f>
        <v>2</v>
      </c>
      <c r="R828" s="262">
        <f>'model (2)'!R828</f>
        <v>1</v>
      </c>
      <c r="S828" s="262">
        <f>'model (2)'!S828</f>
        <v>0</v>
      </c>
    </row>
    <row r="829" spans="1:19" ht="15.6">
      <c r="A829">
        <f t="shared" si="162"/>
        <v>13</v>
      </c>
      <c r="B829" s="191" t="str">
        <f>C829&amp;":"&amp;COUNTIF($C$6:C829,C829)</f>
        <v>13:7</v>
      </c>
      <c r="C829" s="148">
        <f t="shared" si="163"/>
        <v>13</v>
      </c>
      <c r="D829" s="262">
        <f>'model (2)'!D829</f>
        <v>0</v>
      </c>
      <c r="E829" s="262">
        <f>'model (2)'!E829</f>
        <v>0</v>
      </c>
      <c r="F829" s="262">
        <f>'model (2)'!F829</f>
        <v>0</v>
      </c>
      <c r="G829" s="262">
        <f>'model (2)'!G829</f>
        <v>1</v>
      </c>
      <c r="H829" s="262">
        <f>'model (2)'!H829</f>
        <v>1</v>
      </c>
      <c r="I829" s="262">
        <f>'model (2)'!I829</f>
        <v>1</v>
      </c>
      <c r="J829" s="262">
        <f>'model (2)'!J829</f>
        <v>0</v>
      </c>
      <c r="K829" s="262">
        <f>'model (2)'!K829</f>
        <v>1</v>
      </c>
      <c r="L829" s="262">
        <f>'model (2)'!L829</f>
        <v>1</v>
      </c>
      <c r="M829" s="262">
        <f>'model (2)'!M829</f>
        <v>0</v>
      </c>
      <c r="N829" s="262">
        <f>'model (2)'!N829</f>
        <v>1</v>
      </c>
      <c r="O829" s="262">
        <f>'model (2)'!O829</f>
        <v>1</v>
      </c>
      <c r="P829" s="262">
        <f>'model (2)'!P829</f>
        <v>1</v>
      </c>
      <c r="Q829" s="262">
        <f>'model (2)'!Q829</f>
        <v>1</v>
      </c>
      <c r="R829" s="262">
        <f>'model (2)'!R829</f>
        <v>2</v>
      </c>
      <c r="S829" s="262">
        <f>'model (2)'!S829</f>
        <v>2</v>
      </c>
    </row>
    <row r="830" spans="1:19" ht="15.6">
      <c r="A830">
        <f t="shared" si="162"/>
        <v>12</v>
      </c>
      <c r="B830" s="191" t="str">
        <f>C830&amp;":"&amp;COUNTIF($C$6:C830,C830)</f>
        <v>12:3</v>
      </c>
      <c r="C830" s="148">
        <f t="shared" si="163"/>
        <v>12</v>
      </c>
      <c r="D830" s="262">
        <f>'model (2)'!D830</f>
        <v>0</v>
      </c>
      <c r="E830" s="262">
        <f>'model (2)'!E830</f>
        <v>0</v>
      </c>
      <c r="F830" s="262">
        <f>'model (2)'!F830</f>
        <v>0</v>
      </c>
      <c r="G830" s="262">
        <f>'model (2)'!G830</f>
        <v>1</v>
      </c>
      <c r="H830" s="262">
        <f>'model (2)'!H830</f>
        <v>1</v>
      </c>
      <c r="I830" s="262">
        <f>'model (2)'!I830</f>
        <v>1</v>
      </c>
      <c r="J830" s="262">
        <f>'model (2)'!J830</f>
        <v>1</v>
      </c>
      <c r="K830" s="262">
        <f>'model (2)'!K830</f>
        <v>1</v>
      </c>
      <c r="L830" s="262">
        <f>'model (2)'!L830</f>
        <v>1</v>
      </c>
      <c r="M830" s="262">
        <f>'model (2)'!M830</f>
        <v>1</v>
      </c>
      <c r="N830" s="262">
        <f>'model (2)'!N830</f>
        <v>0</v>
      </c>
      <c r="O830" s="262">
        <f>'model (2)'!O830</f>
        <v>0</v>
      </c>
      <c r="P830" s="262">
        <f>'model (2)'!P830</f>
        <v>2</v>
      </c>
      <c r="Q830" s="262">
        <f>'model (2)'!Q830</f>
        <v>1</v>
      </c>
      <c r="R830" s="262">
        <f>'model (2)'!R830</f>
        <v>1</v>
      </c>
      <c r="S830" s="262">
        <f>'model (2)'!S830</f>
        <v>1</v>
      </c>
    </row>
    <row r="831" spans="1:19" ht="15.6">
      <c r="A831">
        <f t="shared" si="162"/>
        <v>12</v>
      </c>
      <c r="B831" s="191" t="str">
        <f>C831&amp;":"&amp;COUNTIF($C$6:C831,C831)</f>
        <v>12:4</v>
      </c>
      <c r="C831" s="148">
        <f t="shared" si="163"/>
        <v>12</v>
      </c>
      <c r="D831" s="262">
        <f>'model (2)'!D831</f>
        <v>0</v>
      </c>
      <c r="E831" s="262">
        <f>'model (2)'!E831</f>
        <v>1</v>
      </c>
      <c r="F831" s="262">
        <f>'model (2)'!F831</f>
        <v>0</v>
      </c>
      <c r="G831" s="262">
        <f>'model (2)'!G831</f>
        <v>0</v>
      </c>
      <c r="H831" s="262">
        <f>'model (2)'!H831</f>
        <v>1</v>
      </c>
      <c r="I831" s="262">
        <f>'model (2)'!I831</f>
        <v>1</v>
      </c>
      <c r="J831" s="262">
        <f>'model (2)'!J831</f>
        <v>1</v>
      </c>
      <c r="K831" s="262">
        <f>'model (2)'!K831</f>
        <v>1</v>
      </c>
      <c r="L831" s="262">
        <f>'model (2)'!L831</f>
        <v>1</v>
      </c>
      <c r="M831" s="262">
        <f>'model (2)'!M831</f>
        <v>1</v>
      </c>
      <c r="N831" s="262">
        <f>'model (2)'!N831</f>
        <v>0</v>
      </c>
      <c r="O831" s="262">
        <f>'model (2)'!O831</f>
        <v>0</v>
      </c>
      <c r="P831" s="262">
        <f>'model (2)'!P831</f>
        <v>2</v>
      </c>
      <c r="Q831" s="262">
        <f>'model (2)'!Q831</f>
        <v>2</v>
      </c>
      <c r="R831" s="262">
        <f>'model (2)'!R831</f>
        <v>0</v>
      </c>
      <c r="S831" s="262">
        <f>'model (2)'!S831</f>
        <v>1</v>
      </c>
    </row>
    <row r="832" spans="1:19" ht="15.6">
      <c r="A832">
        <f t="shared" si="162"/>
        <v>8</v>
      </c>
      <c r="B832" s="191" t="str">
        <f>C832&amp;":"&amp;COUNTIF($C$6:C832,C832)</f>
        <v>8:5</v>
      </c>
      <c r="C832" s="148">
        <f t="shared" si="163"/>
        <v>8</v>
      </c>
      <c r="D832" s="262">
        <f>'model (2)'!D832</f>
        <v>0</v>
      </c>
      <c r="E832" s="262">
        <f>'model (2)'!E832</f>
        <v>0</v>
      </c>
      <c r="F832" s="262">
        <f>'model (2)'!F832</f>
        <v>0</v>
      </c>
      <c r="G832" s="262">
        <f>'model (2)'!G832</f>
        <v>0</v>
      </c>
      <c r="H832" s="262">
        <f>'model (2)'!H832</f>
        <v>0</v>
      </c>
      <c r="I832" s="262">
        <f>'model (2)'!I832</f>
        <v>0</v>
      </c>
      <c r="J832" s="262">
        <f>'model (2)'!J832</f>
        <v>0</v>
      </c>
      <c r="K832" s="262">
        <f>'model (2)'!K832</f>
        <v>1</v>
      </c>
      <c r="L832" s="262">
        <f>'model (2)'!L832</f>
        <v>1</v>
      </c>
      <c r="M832" s="262">
        <f>'model (2)'!M832</f>
        <v>0</v>
      </c>
      <c r="N832" s="262">
        <f>'model (2)'!N832</f>
        <v>0</v>
      </c>
      <c r="O832" s="262">
        <f>'model (2)'!O832</f>
        <v>1</v>
      </c>
      <c r="P832" s="262">
        <f>'model (2)'!P832</f>
        <v>1</v>
      </c>
      <c r="Q832" s="262">
        <f>'model (2)'!Q832</f>
        <v>0</v>
      </c>
      <c r="R832" s="262">
        <f>'model (2)'!R832</f>
        <v>2</v>
      </c>
      <c r="S832" s="262">
        <f>'model (2)'!S832</f>
        <v>2</v>
      </c>
    </row>
    <row r="833" spans="1:19" ht="15.6">
      <c r="A833">
        <f t="shared" si="162"/>
        <v>8</v>
      </c>
      <c r="B833" s="191" t="str">
        <f>C833&amp;":"&amp;COUNTIF($C$6:C833,C833)</f>
        <v>8:6</v>
      </c>
      <c r="C833" s="148">
        <f t="shared" si="163"/>
        <v>8</v>
      </c>
      <c r="D833" s="262">
        <f>'model (2)'!D833</f>
        <v>0</v>
      </c>
      <c r="E833" s="262">
        <f>'model (2)'!E833</f>
        <v>0</v>
      </c>
      <c r="F833" s="262">
        <f>'model (2)'!F833</f>
        <v>1</v>
      </c>
      <c r="G833" s="262">
        <f>'model (2)'!G833</f>
        <v>0</v>
      </c>
      <c r="H833" s="262">
        <f>'model (2)'!H833</f>
        <v>0</v>
      </c>
      <c r="I833" s="262">
        <f>'model (2)'!I833</f>
        <v>0</v>
      </c>
      <c r="J833" s="262">
        <f>'model (2)'!J833</f>
        <v>0</v>
      </c>
      <c r="K833" s="262">
        <f>'model (2)'!K833</f>
        <v>0</v>
      </c>
      <c r="L833" s="262">
        <f>'model (2)'!L833</f>
        <v>0</v>
      </c>
      <c r="M833" s="262">
        <f>'model (2)'!M833</f>
        <v>0</v>
      </c>
      <c r="N833" s="262">
        <f>'model (2)'!N833</f>
        <v>0</v>
      </c>
      <c r="O833" s="262">
        <f>'model (2)'!O833</f>
        <v>0</v>
      </c>
      <c r="P833" s="262">
        <f>'model (2)'!P833</f>
        <v>1</v>
      </c>
      <c r="Q833" s="262">
        <f>'model (2)'!Q833</f>
        <v>2</v>
      </c>
      <c r="R833" s="262">
        <f>'model (2)'!R833</f>
        <v>2</v>
      </c>
      <c r="S833" s="262">
        <f>'model (2)'!S833</f>
        <v>2</v>
      </c>
    </row>
    <row r="834" spans="1:19" ht="15.6">
      <c r="A834">
        <f t="shared" si="162"/>
        <v>10</v>
      </c>
      <c r="B834" s="191" t="str">
        <f>C834&amp;":"&amp;COUNTIF($C$6:C834,C834)</f>
        <v>10:3</v>
      </c>
      <c r="C834" s="148">
        <f t="shared" si="163"/>
        <v>10</v>
      </c>
      <c r="D834" s="262">
        <f>'model (2)'!D834</f>
        <v>1</v>
      </c>
      <c r="E834" s="262">
        <f>'model (2)'!E834</f>
        <v>1</v>
      </c>
      <c r="F834" s="262">
        <f>'model (2)'!F834</f>
        <v>0</v>
      </c>
      <c r="G834" s="262">
        <f>'model (2)'!G834</f>
        <v>0</v>
      </c>
      <c r="H834" s="262">
        <f>'model (2)'!H834</f>
        <v>0</v>
      </c>
      <c r="I834" s="262">
        <f>'model (2)'!I834</f>
        <v>1</v>
      </c>
      <c r="J834" s="262">
        <f>'model (2)'!J834</f>
        <v>0</v>
      </c>
      <c r="K834" s="262">
        <f>'model (2)'!K834</f>
        <v>0</v>
      </c>
      <c r="L834" s="262">
        <f>'model (2)'!L834</f>
        <v>0</v>
      </c>
      <c r="M834" s="262">
        <f>'model (2)'!M834</f>
        <v>0</v>
      </c>
      <c r="N834" s="262">
        <f>'model (2)'!N834</f>
        <v>0</v>
      </c>
      <c r="O834" s="262">
        <f>'model (2)'!O834</f>
        <v>2</v>
      </c>
      <c r="P834" s="262">
        <f>'model (2)'!P834</f>
        <v>2</v>
      </c>
      <c r="Q834" s="262">
        <f>'model (2)'!Q834</f>
        <v>2</v>
      </c>
      <c r="R834" s="262">
        <f>'model (2)'!R834</f>
        <v>0</v>
      </c>
      <c r="S834" s="262">
        <f>'model (2)'!S834</f>
        <v>1</v>
      </c>
    </row>
    <row r="835" spans="1:19" ht="15.6">
      <c r="A835">
        <f t="shared" si="162"/>
        <v>16</v>
      </c>
      <c r="B835" s="191" t="str">
        <f>C835&amp;":"&amp;COUNTIF($C$6:C835,C835)</f>
        <v>16:1</v>
      </c>
      <c r="C835" s="148">
        <f t="shared" si="163"/>
        <v>16</v>
      </c>
      <c r="D835" s="262">
        <f>'model (2)'!D835</f>
        <v>0</v>
      </c>
      <c r="E835" s="262">
        <f>'model (2)'!E835</f>
        <v>1</v>
      </c>
      <c r="F835" s="262">
        <f>'model (2)'!F835</f>
        <v>1</v>
      </c>
      <c r="G835" s="262">
        <f>'model (2)'!G835</f>
        <v>1</v>
      </c>
      <c r="H835" s="262">
        <f>'model (2)'!H835</f>
        <v>0</v>
      </c>
      <c r="I835" s="262">
        <f>'model (2)'!I835</f>
        <v>0</v>
      </c>
      <c r="J835" s="262">
        <f>'model (2)'!J835</f>
        <v>0</v>
      </c>
      <c r="K835" s="262">
        <f>'model (2)'!K835</f>
        <v>1</v>
      </c>
      <c r="L835" s="262">
        <f>'model (2)'!L835</f>
        <v>0</v>
      </c>
      <c r="M835" s="262">
        <f>'model (2)'!M835</f>
        <v>1</v>
      </c>
      <c r="N835" s="262">
        <f>'model (2)'!N835</f>
        <v>2</v>
      </c>
      <c r="O835" s="262">
        <f>'model (2)'!O835</f>
        <v>1</v>
      </c>
      <c r="P835" s="262">
        <f>'model (2)'!P835</f>
        <v>2</v>
      </c>
      <c r="Q835" s="262">
        <f>'model (2)'!Q835</f>
        <v>2</v>
      </c>
      <c r="R835" s="262">
        <f>'model (2)'!R835</f>
        <v>2</v>
      </c>
      <c r="S835" s="262">
        <f>'model (2)'!S835</f>
        <v>2</v>
      </c>
    </row>
    <row r="836" spans="1:19" ht="15.6">
      <c r="A836">
        <f t="shared" si="162"/>
        <v>7</v>
      </c>
      <c r="B836" s="191" t="str">
        <f>C836&amp;":"&amp;COUNTIF($C$6:C836,C836)</f>
        <v>7:9</v>
      </c>
      <c r="C836" s="148">
        <f t="shared" si="163"/>
        <v>7</v>
      </c>
      <c r="D836" s="262">
        <f>'model (2)'!D836</f>
        <v>1</v>
      </c>
      <c r="E836" s="262">
        <f>'model (2)'!E836</f>
        <v>0</v>
      </c>
      <c r="F836" s="262">
        <f>'model (2)'!F836</f>
        <v>0</v>
      </c>
      <c r="G836" s="262">
        <f>'model (2)'!G836</f>
        <v>0</v>
      </c>
      <c r="H836" s="262">
        <f>'model (2)'!H836</f>
        <v>0</v>
      </c>
      <c r="I836" s="262">
        <f>'model (2)'!I836</f>
        <v>0</v>
      </c>
      <c r="J836" s="262">
        <f>'model (2)'!J836</f>
        <v>0</v>
      </c>
      <c r="K836" s="262">
        <f>'model (2)'!K836</f>
        <v>0</v>
      </c>
      <c r="L836" s="262">
        <f>'model (2)'!L836</f>
        <v>1</v>
      </c>
      <c r="M836" s="262">
        <f>'model (2)'!M836</f>
        <v>0</v>
      </c>
      <c r="N836" s="262">
        <f>'model (2)'!N836</f>
        <v>1</v>
      </c>
      <c r="O836" s="262">
        <f>'model (2)'!O836</f>
        <v>0</v>
      </c>
      <c r="P836" s="262">
        <f>'model (2)'!P836</f>
        <v>2</v>
      </c>
      <c r="Q836" s="262">
        <f>'model (2)'!Q836</f>
        <v>0</v>
      </c>
      <c r="R836" s="262">
        <f>'model (2)'!R836</f>
        <v>2</v>
      </c>
      <c r="S836" s="262">
        <f>'model (2)'!S836</f>
        <v>0</v>
      </c>
    </row>
    <row r="837" spans="1:19" ht="15.6">
      <c r="A837">
        <f t="shared" si="162"/>
        <v>11</v>
      </c>
      <c r="B837" s="191" t="str">
        <f>C837&amp;":"&amp;COUNTIF($C$6:C837,C837)</f>
        <v>11:10</v>
      </c>
      <c r="C837" s="148">
        <f t="shared" si="163"/>
        <v>11</v>
      </c>
      <c r="D837" s="262">
        <f>'model (2)'!D837</f>
        <v>0</v>
      </c>
      <c r="E837" s="262">
        <f>'model (2)'!E837</f>
        <v>0</v>
      </c>
      <c r="F837" s="262">
        <f>'model (2)'!F837</f>
        <v>1</v>
      </c>
      <c r="G837" s="262">
        <f>'model (2)'!G837</f>
        <v>0</v>
      </c>
      <c r="H837" s="262">
        <f>'model (2)'!H837</f>
        <v>0</v>
      </c>
      <c r="I837" s="262">
        <f>'model (2)'!I837</f>
        <v>0</v>
      </c>
      <c r="J837" s="262">
        <f>'model (2)'!J837</f>
        <v>0</v>
      </c>
      <c r="K837" s="262">
        <f>'model (2)'!K837</f>
        <v>1</v>
      </c>
      <c r="L837" s="262">
        <f>'model (2)'!L837</f>
        <v>1</v>
      </c>
      <c r="M837" s="262">
        <f>'model (2)'!M837</f>
        <v>1</v>
      </c>
      <c r="N837" s="262">
        <f>'model (2)'!N837</f>
        <v>0</v>
      </c>
      <c r="O837" s="262">
        <f>'model (2)'!O837</f>
        <v>1</v>
      </c>
      <c r="P837" s="262">
        <f>'model (2)'!P837</f>
        <v>2</v>
      </c>
      <c r="Q837" s="262">
        <f>'model (2)'!Q837</f>
        <v>1</v>
      </c>
      <c r="R837" s="262">
        <f>'model (2)'!R837</f>
        <v>2</v>
      </c>
      <c r="S837" s="262">
        <f>'model (2)'!S837</f>
        <v>1</v>
      </c>
    </row>
    <row r="838" spans="1:19" ht="15.6">
      <c r="A838">
        <f t="shared" si="162"/>
        <v>8</v>
      </c>
      <c r="B838" s="191" t="str">
        <f>C838&amp;":"&amp;COUNTIF($C$6:C838,C838)</f>
        <v>8:7</v>
      </c>
      <c r="C838" s="148">
        <f t="shared" si="163"/>
        <v>8</v>
      </c>
      <c r="D838" s="262">
        <f>'model (2)'!D838</f>
        <v>0</v>
      </c>
      <c r="E838" s="262">
        <f>'model (2)'!E838</f>
        <v>0</v>
      </c>
      <c r="F838" s="262">
        <f>'model (2)'!F838</f>
        <v>0</v>
      </c>
      <c r="G838" s="262">
        <f>'model (2)'!G838</f>
        <v>0</v>
      </c>
      <c r="H838" s="262">
        <f>'model (2)'!H838</f>
        <v>0</v>
      </c>
      <c r="I838" s="262">
        <f>'model (2)'!I838</f>
        <v>0</v>
      </c>
      <c r="J838" s="262">
        <f>'model (2)'!J838</f>
        <v>0</v>
      </c>
      <c r="K838" s="262">
        <f>'model (2)'!K838</f>
        <v>1</v>
      </c>
      <c r="L838" s="262">
        <f>'model (2)'!L838</f>
        <v>0</v>
      </c>
      <c r="M838" s="262">
        <f>'model (2)'!M838</f>
        <v>0</v>
      </c>
      <c r="N838" s="262">
        <f>'model (2)'!N838</f>
        <v>2</v>
      </c>
      <c r="O838" s="262">
        <f>'model (2)'!O838</f>
        <v>0</v>
      </c>
      <c r="P838" s="262">
        <f>'model (2)'!P838</f>
        <v>2</v>
      </c>
      <c r="Q838" s="262">
        <f>'model (2)'!Q838</f>
        <v>1</v>
      </c>
      <c r="R838" s="262">
        <f>'model (2)'!R838</f>
        <v>1</v>
      </c>
      <c r="S838" s="262">
        <f>'model (2)'!S838</f>
        <v>1</v>
      </c>
    </row>
    <row r="839" spans="1:19" ht="15.6">
      <c r="A839">
        <f t="shared" ref="A839:A902" si="164">SUM(D839:S839)</f>
        <v>11</v>
      </c>
      <c r="B839" s="191" t="str">
        <f>C839&amp;":"&amp;COUNTIF($C$6:C839,C839)</f>
        <v>11:11</v>
      </c>
      <c r="C839" s="148">
        <f t="shared" ref="C839:C902" si="165">SUM(D839:S839)</f>
        <v>11</v>
      </c>
      <c r="D839" s="262">
        <f>'model (2)'!D839</f>
        <v>1</v>
      </c>
      <c r="E839" s="262">
        <f>'model (2)'!E839</f>
        <v>1</v>
      </c>
      <c r="F839" s="262">
        <f>'model (2)'!F839</f>
        <v>1</v>
      </c>
      <c r="G839" s="262">
        <f>'model (2)'!G839</f>
        <v>1</v>
      </c>
      <c r="H839" s="262">
        <f>'model (2)'!H839</f>
        <v>0</v>
      </c>
      <c r="I839" s="262">
        <f>'model (2)'!I839</f>
        <v>0</v>
      </c>
      <c r="J839" s="262">
        <f>'model (2)'!J839</f>
        <v>0</v>
      </c>
      <c r="K839" s="262">
        <f>'model (2)'!K839</f>
        <v>1</v>
      </c>
      <c r="L839" s="262">
        <f>'model (2)'!L839</f>
        <v>0</v>
      </c>
      <c r="M839" s="262">
        <f>'model (2)'!M839</f>
        <v>1</v>
      </c>
      <c r="N839" s="262">
        <f>'model (2)'!N839</f>
        <v>0</v>
      </c>
      <c r="O839" s="262">
        <f>'model (2)'!O839</f>
        <v>1</v>
      </c>
      <c r="P839" s="262">
        <f>'model (2)'!P839</f>
        <v>1</v>
      </c>
      <c r="Q839" s="262">
        <f>'model (2)'!Q839</f>
        <v>1</v>
      </c>
      <c r="R839" s="262">
        <f>'model (2)'!R839</f>
        <v>2</v>
      </c>
      <c r="S839" s="262">
        <f>'model (2)'!S839</f>
        <v>0</v>
      </c>
    </row>
    <row r="840" spans="1:19" ht="15.6">
      <c r="A840">
        <f t="shared" si="164"/>
        <v>13</v>
      </c>
      <c r="B840" s="191" t="str">
        <f>C840&amp;":"&amp;COUNTIF($C$6:C840,C840)</f>
        <v>13:8</v>
      </c>
      <c r="C840" s="148">
        <f t="shared" si="165"/>
        <v>13</v>
      </c>
      <c r="D840" s="262">
        <f>'model (2)'!D840</f>
        <v>1</v>
      </c>
      <c r="E840" s="262">
        <f>'model (2)'!E840</f>
        <v>0</v>
      </c>
      <c r="F840" s="262">
        <f>'model (2)'!F840</f>
        <v>1</v>
      </c>
      <c r="G840" s="262">
        <f>'model (2)'!G840</f>
        <v>1</v>
      </c>
      <c r="H840" s="262">
        <f>'model (2)'!H840</f>
        <v>1</v>
      </c>
      <c r="I840" s="262">
        <f>'model (2)'!I840</f>
        <v>1</v>
      </c>
      <c r="J840" s="262">
        <f>'model (2)'!J840</f>
        <v>0</v>
      </c>
      <c r="K840" s="262">
        <f>'model (2)'!K840</f>
        <v>1</v>
      </c>
      <c r="L840" s="262">
        <f>'model (2)'!L840</f>
        <v>0</v>
      </c>
      <c r="M840" s="262">
        <f>'model (2)'!M840</f>
        <v>0</v>
      </c>
      <c r="N840" s="262">
        <f>'model (2)'!N840</f>
        <v>1</v>
      </c>
      <c r="O840" s="262">
        <f>'model (2)'!O840</f>
        <v>1</v>
      </c>
      <c r="P840" s="262">
        <f>'model (2)'!P840</f>
        <v>2</v>
      </c>
      <c r="Q840" s="262">
        <f>'model (2)'!Q840</f>
        <v>1</v>
      </c>
      <c r="R840" s="262">
        <f>'model (2)'!R840</f>
        <v>2</v>
      </c>
      <c r="S840" s="262">
        <f>'model (2)'!S840</f>
        <v>0</v>
      </c>
    </row>
    <row r="841" spans="1:19" ht="15.6">
      <c r="A841">
        <f t="shared" si="164"/>
        <v>10</v>
      </c>
      <c r="B841" s="191" t="str">
        <f>C841&amp;":"&amp;COUNTIF($C$6:C841,C841)</f>
        <v>10:4</v>
      </c>
      <c r="C841" s="148">
        <f t="shared" si="165"/>
        <v>10</v>
      </c>
      <c r="D841" s="262">
        <f>'model (2)'!D841</f>
        <v>0</v>
      </c>
      <c r="E841" s="262">
        <f>'model (2)'!E841</f>
        <v>0</v>
      </c>
      <c r="F841" s="262">
        <f>'model (2)'!F841</f>
        <v>1</v>
      </c>
      <c r="G841" s="262">
        <f>'model (2)'!G841</f>
        <v>1</v>
      </c>
      <c r="H841" s="262">
        <f>'model (2)'!H841</f>
        <v>0</v>
      </c>
      <c r="I841" s="262">
        <f>'model (2)'!I841</f>
        <v>0</v>
      </c>
      <c r="J841" s="262">
        <f>'model (2)'!J841</f>
        <v>1</v>
      </c>
      <c r="K841" s="262">
        <f>'model (2)'!K841</f>
        <v>1</v>
      </c>
      <c r="L841" s="262">
        <f>'model (2)'!L841</f>
        <v>1</v>
      </c>
      <c r="M841" s="262">
        <f>'model (2)'!M841</f>
        <v>1</v>
      </c>
      <c r="N841" s="262">
        <f>'model (2)'!N841</f>
        <v>0</v>
      </c>
      <c r="O841" s="262">
        <f>'model (2)'!O841</f>
        <v>1</v>
      </c>
      <c r="P841" s="262">
        <f>'model (2)'!P841</f>
        <v>1</v>
      </c>
      <c r="Q841" s="262">
        <f>'model (2)'!Q841</f>
        <v>0</v>
      </c>
      <c r="R841" s="262">
        <f>'model (2)'!R841</f>
        <v>2</v>
      </c>
      <c r="S841" s="262">
        <f>'model (2)'!S841</f>
        <v>0</v>
      </c>
    </row>
    <row r="842" spans="1:19" ht="15.6">
      <c r="A842">
        <f t="shared" si="164"/>
        <v>7</v>
      </c>
      <c r="B842" s="191" t="str">
        <f>C842&amp;":"&amp;COUNTIF($C$6:C842,C842)</f>
        <v>7:10</v>
      </c>
      <c r="C842" s="148">
        <f t="shared" si="165"/>
        <v>7</v>
      </c>
      <c r="D842" s="262">
        <f>'model (2)'!D842</f>
        <v>0</v>
      </c>
      <c r="E842" s="262">
        <f>'model (2)'!E842</f>
        <v>0</v>
      </c>
      <c r="F842" s="262">
        <f>'model (2)'!F842</f>
        <v>1</v>
      </c>
      <c r="G842" s="262">
        <f>'model (2)'!G842</f>
        <v>0</v>
      </c>
      <c r="H842" s="262">
        <f>'model (2)'!H842</f>
        <v>0</v>
      </c>
      <c r="I842" s="262">
        <f>'model (2)'!I842</f>
        <v>0</v>
      </c>
      <c r="J842" s="262">
        <f>'model (2)'!J842</f>
        <v>1</v>
      </c>
      <c r="K842" s="262">
        <f>'model (2)'!K842</f>
        <v>1</v>
      </c>
      <c r="L842" s="262">
        <f>'model (2)'!L842</f>
        <v>1</v>
      </c>
      <c r="M842" s="262">
        <f>'model (2)'!M842</f>
        <v>0</v>
      </c>
      <c r="N842" s="262">
        <f>'model (2)'!N842</f>
        <v>1</v>
      </c>
      <c r="O842" s="262">
        <f>'model (2)'!O842</f>
        <v>0</v>
      </c>
      <c r="P842" s="262">
        <f>'model (2)'!P842</f>
        <v>0</v>
      </c>
      <c r="Q842" s="262">
        <f>'model (2)'!Q842</f>
        <v>1</v>
      </c>
      <c r="R842" s="262">
        <f>'model (2)'!R842</f>
        <v>0</v>
      </c>
      <c r="S842" s="262">
        <f>'model (2)'!S842</f>
        <v>1</v>
      </c>
    </row>
    <row r="843" spans="1:19" ht="15.6">
      <c r="A843">
        <f t="shared" si="164"/>
        <v>7</v>
      </c>
      <c r="B843" s="191" t="str">
        <f>C843&amp;":"&amp;COUNTIF($C$6:C843,C843)</f>
        <v>7:11</v>
      </c>
      <c r="C843" s="148">
        <f t="shared" si="165"/>
        <v>7</v>
      </c>
      <c r="D843" s="262">
        <f>'model (2)'!D843</f>
        <v>0</v>
      </c>
      <c r="E843" s="262">
        <f>'model (2)'!E843</f>
        <v>0</v>
      </c>
      <c r="F843" s="262">
        <f>'model (2)'!F843</f>
        <v>0</v>
      </c>
      <c r="G843" s="262">
        <f>'model (2)'!G843</f>
        <v>0</v>
      </c>
      <c r="H843" s="262">
        <f>'model (2)'!H843</f>
        <v>0</v>
      </c>
      <c r="I843" s="262">
        <f>'model (2)'!I843</f>
        <v>0</v>
      </c>
      <c r="J843" s="262">
        <f>'model (2)'!J843</f>
        <v>0</v>
      </c>
      <c r="K843" s="262">
        <f>'model (2)'!K843</f>
        <v>0</v>
      </c>
      <c r="L843" s="262">
        <f>'model (2)'!L843</f>
        <v>1</v>
      </c>
      <c r="M843" s="262">
        <f>'model (2)'!M843</f>
        <v>0</v>
      </c>
      <c r="N843" s="262">
        <f>'model (2)'!N843</f>
        <v>0</v>
      </c>
      <c r="O843" s="262">
        <f>'model (2)'!O843</f>
        <v>2</v>
      </c>
      <c r="P843" s="262">
        <f>'model (2)'!P843</f>
        <v>0</v>
      </c>
      <c r="Q843" s="262">
        <f>'model (2)'!Q843</f>
        <v>1</v>
      </c>
      <c r="R843" s="262">
        <f>'model (2)'!R843</f>
        <v>1</v>
      </c>
      <c r="S843" s="262">
        <f>'model (2)'!S843</f>
        <v>2</v>
      </c>
    </row>
    <row r="844" spans="1:19" ht="15.6">
      <c r="A844">
        <f t="shared" si="164"/>
        <v>13</v>
      </c>
      <c r="B844" s="191" t="str">
        <f>C844&amp;":"&amp;COUNTIF($C$6:C844,C844)</f>
        <v>13:9</v>
      </c>
      <c r="C844" s="148">
        <f t="shared" si="165"/>
        <v>13</v>
      </c>
      <c r="D844" s="262">
        <f>'model (2)'!D844</f>
        <v>0</v>
      </c>
      <c r="E844" s="262">
        <f>'model (2)'!E844</f>
        <v>1</v>
      </c>
      <c r="F844" s="262">
        <f>'model (2)'!F844</f>
        <v>0</v>
      </c>
      <c r="G844" s="262">
        <f>'model (2)'!G844</f>
        <v>1</v>
      </c>
      <c r="H844" s="262">
        <f>'model (2)'!H844</f>
        <v>1</v>
      </c>
      <c r="I844" s="262">
        <f>'model (2)'!I844</f>
        <v>0</v>
      </c>
      <c r="J844" s="262">
        <f>'model (2)'!J844</f>
        <v>1</v>
      </c>
      <c r="K844" s="262">
        <f>'model (2)'!K844</f>
        <v>1</v>
      </c>
      <c r="L844" s="262">
        <f>'model (2)'!L844</f>
        <v>1</v>
      </c>
      <c r="M844" s="262">
        <f>'model (2)'!M844</f>
        <v>0</v>
      </c>
      <c r="N844" s="262">
        <f>'model (2)'!N844</f>
        <v>2</v>
      </c>
      <c r="O844" s="262">
        <f>'model (2)'!O844</f>
        <v>0</v>
      </c>
      <c r="P844" s="262">
        <f>'model (2)'!P844</f>
        <v>1</v>
      </c>
      <c r="Q844" s="262">
        <f>'model (2)'!Q844</f>
        <v>1</v>
      </c>
      <c r="R844" s="262">
        <f>'model (2)'!R844</f>
        <v>2</v>
      </c>
      <c r="S844" s="262">
        <f>'model (2)'!S844</f>
        <v>1</v>
      </c>
    </row>
    <row r="845" spans="1:19" ht="15.6">
      <c r="A845">
        <f t="shared" si="164"/>
        <v>11</v>
      </c>
      <c r="B845" s="191" t="str">
        <f>C845&amp;":"&amp;COUNTIF($C$6:C845,C845)</f>
        <v>11:12</v>
      </c>
      <c r="C845" s="148">
        <f t="shared" si="165"/>
        <v>11</v>
      </c>
      <c r="D845" s="262">
        <f>'model (2)'!D845</f>
        <v>1</v>
      </c>
      <c r="E845" s="262">
        <f>'model (2)'!E845</f>
        <v>1</v>
      </c>
      <c r="F845" s="262">
        <f>'model (2)'!F845</f>
        <v>0</v>
      </c>
      <c r="G845" s="262">
        <f>'model (2)'!G845</f>
        <v>1</v>
      </c>
      <c r="H845" s="262">
        <f>'model (2)'!H845</f>
        <v>1</v>
      </c>
      <c r="I845" s="262">
        <f>'model (2)'!I845</f>
        <v>0</v>
      </c>
      <c r="J845" s="262">
        <f>'model (2)'!J845</f>
        <v>1</v>
      </c>
      <c r="K845" s="262">
        <f>'model (2)'!K845</f>
        <v>1</v>
      </c>
      <c r="L845" s="262">
        <f>'model (2)'!L845</f>
        <v>0</v>
      </c>
      <c r="M845" s="262">
        <f>'model (2)'!M845</f>
        <v>0</v>
      </c>
      <c r="N845" s="262">
        <f>'model (2)'!N845</f>
        <v>1</v>
      </c>
      <c r="O845" s="262">
        <f>'model (2)'!O845</f>
        <v>0</v>
      </c>
      <c r="P845" s="262">
        <f>'model (2)'!P845</f>
        <v>0</v>
      </c>
      <c r="Q845" s="262">
        <f>'model (2)'!Q845</f>
        <v>2</v>
      </c>
      <c r="R845" s="262">
        <f>'model (2)'!R845</f>
        <v>0</v>
      </c>
      <c r="S845" s="262">
        <f>'model (2)'!S845</f>
        <v>2</v>
      </c>
    </row>
    <row r="846" spans="1:19" ht="15.6">
      <c r="A846">
        <f t="shared" si="164"/>
        <v>14</v>
      </c>
      <c r="B846" s="191" t="str">
        <f>C846&amp;":"&amp;COUNTIF($C$6:C846,C846)</f>
        <v>14:2</v>
      </c>
      <c r="C846" s="148">
        <f t="shared" si="165"/>
        <v>14</v>
      </c>
      <c r="D846" s="262">
        <f>'model (2)'!D846</f>
        <v>0</v>
      </c>
      <c r="E846" s="262">
        <f>'model (2)'!E846</f>
        <v>0</v>
      </c>
      <c r="F846" s="262">
        <f>'model (2)'!F846</f>
        <v>0</v>
      </c>
      <c r="G846" s="262">
        <f>'model (2)'!G846</f>
        <v>0</v>
      </c>
      <c r="H846" s="262">
        <f>'model (2)'!H846</f>
        <v>1</v>
      </c>
      <c r="I846" s="262">
        <f>'model (2)'!I846</f>
        <v>1</v>
      </c>
      <c r="J846" s="262">
        <f>'model (2)'!J846</f>
        <v>1</v>
      </c>
      <c r="K846" s="262">
        <f>'model (2)'!K846</f>
        <v>1</v>
      </c>
      <c r="L846" s="262">
        <f>'model (2)'!L846</f>
        <v>1</v>
      </c>
      <c r="M846" s="262">
        <f>'model (2)'!M846</f>
        <v>0</v>
      </c>
      <c r="N846" s="262">
        <f>'model (2)'!N846</f>
        <v>2</v>
      </c>
      <c r="O846" s="262">
        <f>'model (2)'!O846</f>
        <v>2</v>
      </c>
      <c r="P846" s="262">
        <f>'model (2)'!P846</f>
        <v>2</v>
      </c>
      <c r="Q846" s="262">
        <f>'model (2)'!Q846</f>
        <v>2</v>
      </c>
      <c r="R846" s="262">
        <f>'model (2)'!R846</f>
        <v>1</v>
      </c>
      <c r="S846" s="262">
        <f>'model (2)'!S846</f>
        <v>0</v>
      </c>
    </row>
    <row r="847" spans="1:19" ht="15.6">
      <c r="A847">
        <f t="shared" si="164"/>
        <v>9</v>
      </c>
      <c r="B847" s="191" t="str">
        <f>C847&amp;":"&amp;COUNTIF($C$6:C847,C847)</f>
        <v>9:7</v>
      </c>
      <c r="C847" s="148">
        <f t="shared" si="165"/>
        <v>9</v>
      </c>
      <c r="D847" s="262">
        <f>'model (2)'!D847</f>
        <v>0</v>
      </c>
      <c r="E847" s="262">
        <f>'model (2)'!E847</f>
        <v>0</v>
      </c>
      <c r="F847" s="262">
        <f>'model (2)'!F847</f>
        <v>1</v>
      </c>
      <c r="G847" s="262">
        <f>'model (2)'!G847</f>
        <v>0</v>
      </c>
      <c r="H847" s="262">
        <f>'model (2)'!H847</f>
        <v>0</v>
      </c>
      <c r="I847" s="262">
        <f>'model (2)'!I847</f>
        <v>0</v>
      </c>
      <c r="J847" s="262">
        <f>'model (2)'!J847</f>
        <v>1</v>
      </c>
      <c r="K847" s="262">
        <f>'model (2)'!K847</f>
        <v>0</v>
      </c>
      <c r="L847" s="262">
        <f>'model (2)'!L847</f>
        <v>0</v>
      </c>
      <c r="M847" s="262">
        <f>'model (2)'!M847</f>
        <v>1</v>
      </c>
      <c r="N847" s="262">
        <f>'model (2)'!N847</f>
        <v>0</v>
      </c>
      <c r="O847" s="262">
        <f>'model (2)'!O847</f>
        <v>0</v>
      </c>
      <c r="P847" s="262">
        <f>'model (2)'!P847</f>
        <v>1</v>
      </c>
      <c r="Q847" s="262">
        <f>'model (2)'!Q847</f>
        <v>1</v>
      </c>
      <c r="R847" s="262">
        <f>'model (2)'!R847</f>
        <v>2</v>
      </c>
      <c r="S847" s="262">
        <f>'model (2)'!S847</f>
        <v>2</v>
      </c>
    </row>
    <row r="848" spans="1:19" ht="15.6">
      <c r="A848">
        <f t="shared" si="164"/>
        <v>2</v>
      </c>
      <c r="B848" s="191" t="str">
        <f>C848&amp;":"&amp;COUNTIF($C$6:C848,C848)</f>
        <v>2:1</v>
      </c>
      <c r="C848" s="148">
        <f t="shared" si="165"/>
        <v>2</v>
      </c>
      <c r="D848" s="262">
        <f>'model (2)'!D848</f>
        <v>0</v>
      </c>
      <c r="E848" s="262">
        <f>'model (2)'!E848</f>
        <v>0</v>
      </c>
      <c r="F848" s="262">
        <f>'model (2)'!F848</f>
        <v>0</v>
      </c>
      <c r="G848" s="262">
        <f>'model (2)'!G848</f>
        <v>0</v>
      </c>
      <c r="H848" s="262">
        <f>'model (2)'!H848</f>
        <v>0</v>
      </c>
      <c r="I848" s="262">
        <f>'model (2)'!I848</f>
        <v>0</v>
      </c>
      <c r="J848" s="262">
        <f>'model (2)'!J848</f>
        <v>0</v>
      </c>
      <c r="K848" s="262">
        <f>'model (2)'!K848</f>
        <v>0</v>
      </c>
      <c r="L848" s="262">
        <f>'model (2)'!L848</f>
        <v>0</v>
      </c>
      <c r="M848" s="262">
        <f>'model (2)'!M848</f>
        <v>0</v>
      </c>
      <c r="N848" s="262">
        <f>'model (2)'!N848</f>
        <v>0</v>
      </c>
      <c r="O848" s="262">
        <f>'model (2)'!O848</f>
        <v>0</v>
      </c>
      <c r="P848" s="262">
        <f>'model (2)'!P848</f>
        <v>0</v>
      </c>
      <c r="Q848" s="262">
        <f>'model (2)'!Q848</f>
        <v>0</v>
      </c>
      <c r="R848" s="262">
        <f>'model (2)'!R848</f>
        <v>2</v>
      </c>
      <c r="S848" s="262">
        <f>'model (2)'!S848</f>
        <v>0</v>
      </c>
    </row>
    <row r="849" spans="1:19" ht="15.6">
      <c r="A849">
        <f t="shared" si="164"/>
        <v>13</v>
      </c>
      <c r="B849" s="191" t="str">
        <f>C849&amp;":"&amp;COUNTIF($C$6:C849,C849)</f>
        <v>13:10</v>
      </c>
      <c r="C849" s="148">
        <f t="shared" si="165"/>
        <v>13</v>
      </c>
      <c r="D849" s="262">
        <f>'model (2)'!D849</f>
        <v>0</v>
      </c>
      <c r="E849" s="262">
        <f>'model (2)'!E849</f>
        <v>1</v>
      </c>
      <c r="F849" s="262">
        <f>'model (2)'!F849</f>
        <v>0</v>
      </c>
      <c r="G849" s="262">
        <f>'model (2)'!G849</f>
        <v>1</v>
      </c>
      <c r="H849" s="262">
        <f>'model (2)'!H849</f>
        <v>1</v>
      </c>
      <c r="I849" s="262">
        <f>'model (2)'!I849</f>
        <v>0</v>
      </c>
      <c r="J849" s="262">
        <f>'model (2)'!J849</f>
        <v>0</v>
      </c>
      <c r="K849" s="262">
        <f>'model (2)'!K849</f>
        <v>1</v>
      </c>
      <c r="L849" s="262">
        <f>'model (2)'!L849</f>
        <v>1</v>
      </c>
      <c r="M849" s="262">
        <f>'model (2)'!M849</f>
        <v>1</v>
      </c>
      <c r="N849" s="262">
        <f>'model (2)'!N849</f>
        <v>0</v>
      </c>
      <c r="O849" s="262">
        <f>'model (2)'!O849</f>
        <v>1</v>
      </c>
      <c r="P849" s="262">
        <f>'model (2)'!P849</f>
        <v>2</v>
      </c>
      <c r="Q849" s="262">
        <f>'model (2)'!Q849</f>
        <v>0</v>
      </c>
      <c r="R849" s="262">
        <f>'model (2)'!R849</f>
        <v>2</v>
      </c>
      <c r="S849" s="262">
        <f>'model (2)'!S849</f>
        <v>2</v>
      </c>
    </row>
    <row r="850" spans="1:19" ht="15.6">
      <c r="A850">
        <f t="shared" si="164"/>
        <v>6</v>
      </c>
      <c r="B850" s="191" t="str">
        <f>C850&amp;":"&amp;COUNTIF($C$6:C850,C850)</f>
        <v>6:2</v>
      </c>
      <c r="C850" s="148">
        <f t="shared" si="165"/>
        <v>6</v>
      </c>
      <c r="D850" s="262">
        <f>'model (2)'!D850</f>
        <v>0</v>
      </c>
      <c r="E850" s="262">
        <f>'model (2)'!E850</f>
        <v>0</v>
      </c>
      <c r="F850" s="262">
        <f>'model (2)'!F850</f>
        <v>0</v>
      </c>
      <c r="G850" s="262">
        <f>'model (2)'!G850</f>
        <v>0</v>
      </c>
      <c r="H850" s="262">
        <f>'model (2)'!H850</f>
        <v>1</v>
      </c>
      <c r="I850" s="262">
        <f>'model (2)'!I850</f>
        <v>0</v>
      </c>
      <c r="J850" s="262">
        <f>'model (2)'!J850</f>
        <v>0</v>
      </c>
      <c r="K850" s="262">
        <f>'model (2)'!K850</f>
        <v>0</v>
      </c>
      <c r="L850" s="262">
        <f>'model (2)'!L850</f>
        <v>0</v>
      </c>
      <c r="M850" s="262">
        <f>'model (2)'!M850</f>
        <v>0</v>
      </c>
      <c r="N850" s="262">
        <f>'model (2)'!N850</f>
        <v>1</v>
      </c>
      <c r="O850" s="262">
        <f>'model (2)'!O850</f>
        <v>0</v>
      </c>
      <c r="P850" s="262">
        <f>'model (2)'!P850</f>
        <v>1</v>
      </c>
      <c r="Q850" s="262">
        <f>'model (2)'!Q850</f>
        <v>2</v>
      </c>
      <c r="R850" s="262">
        <f>'model (2)'!R850</f>
        <v>0</v>
      </c>
      <c r="S850" s="262">
        <f>'model (2)'!S850</f>
        <v>1</v>
      </c>
    </row>
    <row r="851" spans="1:19" ht="15.6">
      <c r="A851">
        <f t="shared" si="164"/>
        <v>10</v>
      </c>
      <c r="B851" s="191" t="str">
        <f>C851&amp;":"&amp;COUNTIF($C$6:C851,C851)</f>
        <v>10:5</v>
      </c>
      <c r="C851" s="148">
        <f t="shared" si="165"/>
        <v>10</v>
      </c>
      <c r="D851" s="262">
        <f>'model (2)'!D851</f>
        <v>1</v>
      </c>
      <c r="E851" s="262">
        <f>'model (2)'!E851</f>
        <v>0</v>
      </c>
      <c r="F851" s="262">
        <f>'model (2)'!F851</f>
        <v>0</v>
      </c>
      <c r="G851" s="262">
        <f>'model (2)'!G851</f>
        <v>1</v>
      </c>
      <c r="H851" s="262">
        <f>'model (2)'!H851</f>
        <v>1</v>
      </c>
      <c r="I851" s="262">
        <f>'model (2)'!I851</f>
        <v>0</v>
      </c>
      <c r="J851" s="262">
        <f>'model (2)'!J851</f>
        <v>0</v>
      </c>
      <c r="K851" s="262">
        <f>'model (2)'!K851</f>
        <v>1</v>
      </c>
      <c r="L851" s="262">
        <f>'model (2)'!L851</f>
        <v>1</v>
      </c>
      <c r="M851" s="262">
        <f>'model (2)'!M851</f>
        <v>1</v>
      </c>
      <c r="N851" s="262">
        <f>'model (2)'!N851</f>
        <v>2</v>
      </c>
      <c r="O851" s="262">
        <f>'model (2)'!O851</f>
        <v>0</v>
      </c>
      <c r="P851" s="262">
        <f>'model (2)'!P851</f>
        <v>0</v>
      </c>
      <c r="Q851" s="262">
        <f>'model (2)'!Q851</f>
        <v>0</v>
      </c>
      <c r="R851" s="262">
        <f>'model (2)'!R851</f>
        <v>1</v>
      </c>
      <c r="S851" s="262">
        <f>'model (2)'!S851</f>
        <v>1</v>
      </c>
    </row>
    <row r="852" spans="1:19" ht="15.6">
      <c r="A852">
        <f t="shared" si="164"/>
        <v>4</v>
      </c>
      <c r="B852" s="191" t="str">
        <f>C852&amp;":"&amp;COUNTIF($C$6:C852,C852)</f>
        <v>4:1</v>
      </c>
      <c r="C852" s="148">
        <f t="shared" si="165"/>
        <v>4</v>
      </c>
      <c r="D852" s="262">
        <f>'model (2)'!D852</f>
        <v>0</v>
      </c>
      <c r="E852" s="262">
        <f>'model (2)'!E852</f>
        <v>0</v>
      </c>
      <c r="F852" s="262">
        <f>'model (2)'!F852</f>
        <v>0</v>
      </c>
      <c r="G852" s="262">
        <f>'model (2)'!G852</f>
        <v>0</v>
      </c>
      <c r="H852" s="262">
        <f>'model (2)'!H852</f>
        <v>0</v>
      </c>
      <c r="I852" s="262">
        <f>'model (2)'!I852</f>
        <v>0</v>
      </c>
      <c r="J852" s="262">
        <f>'model (2)'!J852</f>
        <v>0</v>
      </c>
      <c r="K852" s="262">
        <f>'model (2)'!K852</f>
        <v>0</v>
      </c>
      <c r="L852" s="262">
        <f>'model (2)'!L852</f>
        <v>0</v>
      </c>
      <c r="M852" s="262">
        <f>'model (2)'!M852</f>
        <v>0</v>
      </c>
      <c r="N852" s="262">
        <f>'model (2)'!N852</f>
        <v>2</v>
      </c>
      <c r="O852" s="262">
        <f>'model (2)'!O852</f>
        <v>1</v>
      </c>
      <c r="P852" s="262">
        <f>'model (2)'!P852</f>
        <v>1</v>
      </c>
      <c r="Q852" s="262">
        <f>'model (2)'!Q852</f>
        <v>0</v>
      </c>
      <c r="R852" s="262">
        <f>'model (2)'!R852</f>
        <v>0</v>
      </c>
      <c r="S852" s="262">
        <f>'model (2)'!S852</f>
        <v>0</v>
      </c>
    </row>
    <row r="853" spans="1:19" ht="15.6">
      <c r="A853">
        <f t="shared" si="164"/>
        <v>7</v>
      </c>
      <c r="B853" s="191" t="str">
        <f>C853&amp;":"&amp;COUNTIF($C$6:C853,C853)</f>
        <v>7:12</v>
      </c>
      <c r="C853" s="148">
        <f t="shared" si="165"/>
        <v>7</v>
      </c>
      <c r="D853" s="262">
        <f>'model (2)'!D853</f>
        <v>0</v>
      </c>
      <c r="E853" s="262">
        <f>'model (2)'!E853</f>
        <v>0</v>
      </c>
      <c r="F853" s="262">
        <f>'model (2)'!F853</f>
        <v>1</v>
      </c>
      <c r="G853" s="262">
        <f>'model (2)'!G853</f>
        <v>0</v>
      </c>
      <c r="H853" s="262">
        <f>'model (2)'!H853</f>
        <v>0</v>
      </c>
      <c r="I853" s="262">
        <f>'model (2)'!I853</f>
        <v>0</v>
      </c>
      <c r="J853" s="262">
        <f>'model (2)'!J853</f>
        <v>0</v>
      </c>
      <c r="K853" s="262">
        <f>'model (2)'!K853</f>
        <v>1</v>
      </c>
      <c r="L853" s="262">
        <f>'model (2)'!L853</f>
        <v>1</v>
      </c>
      <c r="M853" s="262">
        <f>'model (2)'!M853</f>
        <v>0</v>
      </c>
      <c r="N853" s="262">
        <f>'model (2)'!N853</f>
        <v>2</v>
      </c>
      <c r="O853" s="262">
        <f>'model (2)'!O853</f>
        <v>0</v>
      </c>
      <c r="P853" s="262">
        <f>'model (2)'!P853</f>
        <v>1</v>
      </c>
      <c r="Q853" s="262">
        <f>'model (2)'!Q853</f>
        <v>0</v>
      </c>
      <c r="R853" s="262">
        <f>'model (2)'!R853</f>
        <v>0</v>
      </c>
      <c r="S853" s="262">
        <f>'model (2)'!S853</f>
        <v>1</v>
      </c>
    </row>
    <row r="854" spans="1:19" ht="15.6">
      <c r="A854">
        <f t="shared" si="164"/>
        <v>8</v>
      </c>
      <c r="B854" s="191" t="str">
        <f>C854&amp;":"&amp;COUNTIF($C$6:C854,C854)</f>
        <v>8:8</v>
      </c>
      <c r="C854" s="148">
        <f t="shared" si="165"/>
        <v>8</v>
      </c>
      <c r="D854" s="262">
        <f>'model (2)'!D854</f>
        <v>0</v>
      </c>
      <c r="E854" s="262">
        <f>'model (2)'!E854</f>
        <v>1</v>
      </c>
      <c r="F854" s="262">
        <f>'model (2)'!F854</f>
        <v>0</v>
      </c>
      <c r="G854" s="262">
        <f>'model (2)'!G854</f>
        <v>0</v>
      </c>
      <c r="H854" s="262">
        <f>'model (2)'!H854</f>
        <v>0</v>
      </c>
      <c r="I854" s="262">
        <f>'model (2)'!I854</f>
        <v>0</v>
      </c>
      <c r="J854" s="262">
        <f>'model (2)'!J854</f>
        <v>0</v>
      </c>
      <c r="K854" s="262">
        <f>'model (2)'!K854</f>
        <v>0</v>
      </c>
      <c r="L854" s="262">
        <f>'model (2)'!L854</f>
        <v>0</v>
      </c>
      <c r="M854" s="262">
        <f>'model (2)'!M854</f>
        <v>0</v>
      </c>
      <c r="N854" s="262">
        <f>'model (2)'!N854</f>
        <v>1</v>
      </c>
      <c r="O854" s="262">
        <f>'model (2)'!O854</f>
        <v>2</v>
      </c>
      <c r="P854" s="262">
        <f>'model (2)'!P854</f>
        <v>2</v>
      </c>
      <c r="Q854" s="262">
        <f>'model (2)'!Q854</f>
        <v>2</v>
      </c>
      <c r="R854" s="262">
        <f>'model (2)'!R854</f>
        <v>0</v>
      </c>
      <c r="S854" s="262">
        <f>'model (2)'!S854</f>
        <v>0</v>
      </c>
    </row>
    <row r="855" spans="1:19" ht="15.6">
      <c r="A855">
        <f t="shared" si="164"/>
        <v>14</v>
      </c>
      <c r="B855" s="191" t="str">
        <f>C855&amp;":"&amp;COUNTIF($C$6:C855,C855)</f>
        <v>14:3</v>
      </c>
      <c r="C855" s="148">
        <f t="shared" si="165"/>
        <v>14</v>
      </c>
      <c r="D855" s="262">
        <f>'model (2)'!D855</f>
        <v>1</v>
      </c>
      <c r="E855" s="262">
        <f>'model (2)'!E855</f>
        <v>0</v>
      </c>
      <c r="F855" s="262">
        <f>'model (2)'!F855</f>
        <v>1</v>
      </c>
      <c r="G855" s="262">
        <f>'model (2)'!G855</f>
        <v>1</v>
      </c>
      <c r="H855" s="262">
        <f>'model (2)'!H855</f>
        <v>0</v>
      </c>
      <c r="I855" s="262">
        <f>'model (2)'!I855</f>
        <v>1</v>
      </c>
      <c r="J855" s="262">
        <f>'model (2)'!J855</f>
        <v>1</v>
      </c>
      <c r="K855" s="262">
        <f>'model (2)'!K855</f>
        <v>1</v>
      </c>
      <c r="L855" s="262">
        <f>'model (2)'!L855</f>
        <v>0</v>
      </c>
      <c r="M855" s="262">
        <f>'model (2)'!M855</f>
        <v>1</v>
      </c>
      <c r="N855" s="262">
        <f>'model (2)'!N855</f>
        <v>1</v>
      </c>
      <c r="O855" s="262">
        <f>'model (2)'!O855</f>
        <v>1</v>
      </c>
      <c r="P855" s="262">
        <f>'model (2)'!P855</f>
        <v>1</v>
      </c>
      <c r="Q855" s="262">
        <f>'model (2)'!Q855</f>
        <v>2</v>
      </c>
      <c r="R855" s="262">
        <f>'model (2)'!R855</f>
        <v>0</v>
      </c>
      <c r="S855" s="262">
        <f>'model (2)'!S855</f>
        <v>2</v>
      </c>
    </row>
    <row r="856" spans="1:19" ht="15.6">
      <c r="A856">
        <f t="shared" si="164"/>
        <v>14</v>
      </c>
      <c r="B856" s="191" t="str">
        <f>C856&amp;":"&amp;COUNTIF($C$6:C856,C856)</f>
        <v>14:4</v>
      </c>
      <c r="C856" s="148">
        <f t="shared" si="165"/>
        <v>14</v>
      </c>
      <c r="D856" s="262">
        <f>'model (2)'!D856</f>
        <v>0</v>
      </c>
      <c r="E856" s="262">
        <f>'model (2)'!E856</f>
        <v>0</v>
      </c>
      <c r="F856" s="262">
        <f>'model (2)'!F856</f>
        <v>1</v>
      </c>
      <c r="G856" s="262">
        <f>'model (2)'!G856</f>
        <v>0</v>
      </c>
      <c r="H856" s="262">
        <f>'model (2)'!H856</f>
        <v>1</v>
      </c>
      <c r="I856" s="262">
        <f>'model (2)'!I856</f>
        <v>1</v>
      </c>
      <c r="J856" s="262">
        <f>'model (2)'!J856</f>
        <v>0</v>
      </c>
      <c r="K856" s="262">
        <f>'model (2)'!K856</f>
        <v>1</v>
      </c>
      <c r="L856" s="262">
        <f>'model (2)'!L856</f>
        <v>1</v>
      </c>
      <c r="M856" s="262">
        <f>'model (2)'!M856</f>
        <v>0</v>
      </c>
      <c r="N856" s="262">
        <f>'model (2)'!N856</f>
        <v>1</v>
      </c>
      <c r="O856" s="262">
        <f>'model (2)'!O856</f>
        <v>2</v>
      </c>
      <c r="P856" s="262">
        <f>'model (2)'!P856</f>
        <v>2</v>
      </c>
      <c r="Q856" s="262">
        <f>'model (2)'!Q856</f>
        <v>1</v>
      </c>
      <c r="R856" s="262">
        <f>'model (2)'!R856</f>
        <v>1</v>
      </c>
      <c r="S856" s="262">
        <f>'model (2)'!S856</f>
        <v>2</v>
      </c>
    </row>
    <row r="857" spans="1:19" ht="15.6">
      <c r="A857">
        <f t="shared" si="164"/>
        <v>12</v>
      </c>
      <c r="B857" s="191" t="str">
        <f>C857&amp;":"&amp;COUNTIF($C$6:C857,C857)</f>
        <v>12:5</v>
      </c>
      <c r="C857" s="148">
        <f t="shared" si="165"/>
        <v>12</v>
      </c>
      <c r="D857" s="262">
        <f>'model (2)'!D857</f>
        <v>0</v>
      </c>
      <c r="E857" s="262">
        <f>'model (2)'!E857</f>
        <v>0</v>
      </c>
      <c r="F857" s="262">
        <f>'model (2)'!F857</f>
        <v>1</v>
      </c>
      <c r="G857" s="262">
        <f>'model (2)'!G857</f>
        <v>0</v>
      </c>
      <c r="H857" s="262">
        <f>'model (2)'!H857</f>
        <v>0</v>
      </c>
      <c r="I857" s="262">
        <f>'model (2)'!I857</f>
        <v>0</v>
      </c>
      <c r="J857" s="262">
        <f>'model (2)'!J857</f>
        <v>0</v>
      </c>
      <c r="K857" s="262">
        <f>'model (2)'!K857</f>
        <v>1</v>
      </c>
      <c r="L857" s="262">
        <f>'model (2)'!L857</f>
        <v>1</v>
      </c>
      <c r="M857" s="262">
        <f>'model (2)'!M857</f>
        <v>1</v>
      </c>
      <c r="N857" s="262">
        <f>'model (2)'!N857</f>
        <v>2</v>
      </c>
      <c r="O857" s="262">
        <f>'model (2)'!O857</f>
        <v>0</v>
      </c>
      <c r="P857" s="262">
        <f>'model (2)'!P857</f>
        <v>2</v>
      </c>
      <c r="Q857" s="262">
        <f>'model (2)'!Q857</f>
        <v>1</v>
      </c>
      <c r="R857" s="262">
        <f>'model (2)'!R857</f>
        <v>1</v>
      </c>
      <c r="S857" s="262">
        <f>'model (2)'!S857</f>
        <v>2</v>
      </c>
    </row>
    <row r="858" spans="1:19" ht="15.6">
      <c r="A858">
        <f t="shared" si="164"/>
        <v>10</v>
      </c>
      <c r="B858" s="191" t="str">
        <f>C858&amp;":"&amp;COUNTIF($C$6:C858,C858)</f>
        <v>10:6</v>
      </c>
      <c r="C858" s="148">
        <f t="shared" si="165"/>
        <v>10</v>
      </c>
      <c r="D858" s="262">
        <f>'model (2)'!D858</f>
        <v>0</v>
      </c>
      <c r="E858" s="262">
        <f>'model (2)'!E858</f>
        <v>0</v>
      </c>
      <c r="F858" s="262">
        <f>'model (2)'!F858</f>
        <v>0</v>
      </c>
      <c r="G858" s="262">
        <f>'model (2)'!G858</f>
        <v>0</v>
      </c>
      <c r="H858" s="262">
        <f>'model (2)'!H858</f>
        <v>0</v>
      </c>
      <c r="I858" s="262">
        <f>'model (2)'!I858</f>
        <v>0</v>
      </c>
      <c r="J858" s="262">
        <f>'model (2)'!J858</f>
        <v>1</v>
      </c>
      <c r="K858" s="262">
        <f>'model (2)'!K858</f>
        <v>1</v>
      </c>
      <c r="L858" s="262">
        <f>'model (2)'!L858</f>
        <v>0</v>
      </c>
      <c r="M858" s="262">
        <f>'model (2)'!M858</f>
        <v>0</v>
      </c>
      <c r="N858" s="262">
        <f>'model (2)'!N858</f>
        <v>0</v>
      </c>
      <c r="O858" s="262">
        <f>'model (2)'!O858</f>
        <v>1</v>
      </c>
      <c r="P858" s="262">
        <f>'model (2)'!P858</f>
        <v>1</v>
      </c>
      <c r="Q858" s="262">
        <f>'model (2)'!Q858</f>
        <v>2</v>
      </c>
      <c r="R858" s="262">
        <f>'model (2)'!R858</f>
        <v>2</v>
      </c>
      <c r="S858" s="262">
        <f>'model (2)'!S858</f>
        <v>2</v>
      </c>
    </row>
    <row r="859" spans="1:19" ht="15.6">
      <c r="A859">
        <f t="shared" si="164"/>
        <v>7</v>
      </c>
      <c r="B859" s="191" t="str">
        <f>C859&amp;":"&amp;COUNTIF($C$6:C859,C859)</f>
        <v>7:13</v>
      </c>
      <c r="C859" s="148">
        <f t="shared" si="165"/>
        <v>7</v>
      </c>
      <c r="D859" s="262">
        <f>'model (2)'!D859</f>
        <v>1</v>
      </c>
      <c r="E859" s="262">
        <f>'model (2)'!E859</f>
        <v>0</v>
      </c>
      <c r="F859" s="262">
        <f>'model (2)'!F859</f>
        <v>1</v>
      </c>
      <c r="G859" s="262">
        <f>'model (2)'!G859</f>
        <v>0</v>
      </c>
      <c r="H859" s="262">
        <f>'model (2)'!H859</f>
        <v>0</v>
      </c>
      <c r="I859" s="262">
        <f>'model (2)'!I859</f>
        <v>0</v>
      </c>
      <c r="J859" s="262">
        <f>'model (2)'!J859</f>
        <v>0</v>
      </c>
      <c r="K859" s="262">
        <f>'model (2)'!K859</f>
        <v>1</v>
      </c>
      <c r="L859" s="262">
        <f>'model (2)'!L859</f>
        <v>1</v>
      </c>
      <c r="M859" s="262">
        <f>'model (2)'!M859</f>
        <v>0</v>
      </c>
      <c r="N859" s="262">
        <f>'model (2)'!N859</f>
        <v>0</v>
      </c>
      <c r="O859" s="262">
        <f>'model (2)'!O859</f>
        <v>1</v>
      </c>
      <c r="P859" s="262">
        <f>'model (2)'!P859</f>
        <v>0</v>
      </c>
      <c r="Q859" s="262">
        <f>'model (2)'!Q859</f>
        <v>2</v>
      </c>
      <c r="R859" s="262">
        <f>'model (2)'!R859</f>
        <v>0</v>
      </c>
      <c r="S859" s="262">
        <f>'model (2)'!S859</f>
        <v>0</v>
      </c>
    </row>
    <row r="860" spans="1:19" ht="15.6">
      <c r="A860">
        <f t="shared" si="164"/>
        <v>14</v>
      </c>
      <c r="B860" s="191" t="str">
        <f>C860&amp;":"&amp;COUNTIF($C$6:C860,C860)</f>
        <v>14:5</v>
      </c>
      <c r="C860" s="148">
        <f t="shared" si="165"/>
        <v>14</v>
      </c>
      <c r="D860" s="262">
        <f>'model (2)'!D860</f>
        <v>0</v>
      </c>
      <c r="E860" s="262">
        <f>'model (2)'!E860</f>
        <v>1</v>
      </c>
      <c r="F860" s="262">
        <f>'model (2)'!F860</f>
        <v>0</v>
      </c>
      <c r="G860" s="262">
        <f>'model (2)'!G860</f>
        <v>0</v>
      </c>
      <c r="H860" s="262">
        <f>'model (2)'!H860</f>
        <v>0</v>
      </c>
      <c r="I860" s="262">
        <f>'model (2)'!I860</f>
        <v>1</v>
      </c>
      <c r="J860" s="262">
        <f>'model (2)'!J860</f>
        <v>0</v>
      </c>
      <c r="K860" s="262">
        <f>'model (2)'!K860</f>
        <v>1</v>
      </c>
      <c r="L860" s="262">
        <f>'model (2)'!L860</f>
        <v>1</v>
      </c>
      <c r="M860" s="262">
        <f>'model (2)'!M860</f>
        <v>1</v>
      </c>
      <c r="N860" s="262">
        <f>'model (2)'!N860</f>
        <v>0</v>
      </c>
      <c r="O860" s="262">
        <f>'model (2)'!O860</f>
        <v>2</v>
      </c>
      <c r="P860" s="262">
        <f>'model (2)'!P860</f>
        <v>2</v>
      </c>
      <c r="Q860" s="262">
        <f>'model (2)'!Q860</f>
        <v>1</v>
      </c>
      <c r="R860" s="262">
        <f>'model (2)'!R860</f>
        <v>2</v>
      </c>
      <c r="S860" s="262">
        <f>'model (2)'!S860</f>
        <v>2</v>
      </c>
    </row>
    <row r="861" spans="1:19" ht="15.6">
      <c r="A861">
        <f t="shared" si="164"/>
        <v>11</v>
      </c>
      <c r="B861" s="191" t="str">
        <f>C861&amp;":"&amp;COUNTIF($C$6:C861,C861)</f>
        <v>11:13</v>
      </c>
      <c r="C861" s="148">
        <f t="shared" si="165"/>
        <v>11</v>
      </c>
      <c r="D861" s="262">
        <f>'model (2)'!D861</f>
        <v>1</v>
      </c>
      <c r="E861" s="262">
        <f>'model (2)'!E861</f>
        <v>1</v>
      </c>
      <c r="F861" s="262">
        <f>'model (2)'!F861</f>
        <v>0</v>
      </c>
      <c r="G861" s="262">
        <f>'model (2)'!G861</f>
        <v>0</v>
      </c>
      <c r="H861" s="262">
        <f>'model (2)'!H861</f>
        <v>0</v>
      </c>
      <c r="I861" s="262">
        <f>'model (2)'!I861</f>
        <v>0</v>
      </c>
      <c r="J861" s="262">
        <f>'model (2)'!J861</f>
        <v>1</v>
      </c>
      <c r="K861" s="262">
        <f>'model (2)'!K861</f>
        <v>1</v>
      </c>
      <c r="L861" s="262">
        <f>'model (2)'!L861</f>
        <v>0</v>
      </c>
      <c r="M861" s="262">
        <f>'model (2)'!M861</f>
        <v>1</v>
      </c>
      <c r="N861" s="262">
        <f>'model (2)'!N861</f>
        <v>1</v>
      </c>
      <c r="O861" s="262">
        <f>'model (2)'!O861</f>
        <v>0</v>
      </c>
      <c r="P861" s="262">
        <f>'model (2)'!P861</f>
        <v>0</v>
      </c>
      <c r="Q861" s="262">
        <f>'model (2)'!Q861</f>
        <v>2</v>
      </c>
      <c r="R861" s="262">
        <f>'model (2)'!R861</f>
        <v>2</v>
      </c>
      <c r="S861" s="262">
        <f>'model (2)'!S861</f>
        <v>1</v>
      </c>
    </row>
    <row r="862" spans="1:19" ht="15.6">
      <c r="A862">
        <f t="shared" si="164"/>
        <v>7</v>
      </c>
      <c r="B862" s="191" t="str">
        <f>C862&amp;":"&amp;COUNTIF($C$6:C862,C862)</f>
        <v>7:14</v>
      </c>
      <c r="C862" s="148">
        <f t="shared" si="165"/>
        <v>7</v>
      </c>
      <c r="D862" s="262">
        <f>'model (2)'!D862</f>
        <v>0</v>
      </c>
      <c r="E862" s="262">
        <f>'model (2)'!E862</f>
        <v>0</v>
      </c>
      <c r="F862" s="262">
        <f>'model (2)'!F862</f>
        <v>0</v>
      </c>
      <c r="G862" s="262">
        <f>'model (2)'!G862</f>
        <v>0</v>
      </c>
      <c r="H862" s="262">
        <f>'model (2)'!H862</f>
        <v>0</v>
      </c>
      <c r="I862" s="262">
        <f>'model (2)'!I862</f>
        <v>0</v>
      </c>
      <c r="J862" s="262">
        <f>'model (2)'!J862</f>
        <v>0</v>
      </c>
      <c r="K862" s="262">
        <f>'model (2)'!K862</f>
        <v>0</v>
      </c>
      <c r="L862" s="262">
        <f>'model (2)'!L862</f>
        <v>1</v>
      </c>
      <c r="M862" s="262">
        <f>'model (2)'!M862</f>
        <v>0</v>
      </c>
      <c r="N862" s="262">
        <f>'model (2)'!N862</f>
        <v>1</v>
      </c>
      <c r="O862" s="262">
        <f>'model (2)'!O862</f>
        <v>1</v>
      </c>
      <c r="P862" s="262">
        <f>'model (2)'!P862</f>
        <v>2</v>
      </c>
      <c r="Q862" s="262">
        <f>'model (2)'!Q862</f>
        <v>0</v>
      </c>
      <c r="R862" s="262">
        <f>'model (2)'!R862</f>
        <v>0</v>
      </c>
      <c r="S862" s="262">
        <f>'model (2)'!S862</f>
        <v>2</v>
      </c>
    </row>
    <row r="863" spans="1:19" ht="15.6">
      <c r="A863">
        <f t="shared" si="164"/>
        <v>12</v>
      </c>
      <c r="B863" s="191" t="str">
        <f>C863&amp;":"&amp;COUNTIF($C$6:C863,C863)</f>
        <v>12:6</v>
      </c>
      <c r="C863" s="148">
        <f t="shared" si="165"/>
        <v>12</v>
      </c>
      <c r="D863" s="262">
        <f>'model (2)'!D863</f>
        <v>0</v>
      </c>
      <c r="E863" s="262">
        <f>'model (2)'!E863</f>
        <v>0</v>
      </c>
      <c r="F863" s="262">
        <f>'model (2)'!F863</f>
        <v>0</v>
      </c>
      <c r="G863" s="262">
        <f>'model (2)'!G863</f>
        <v>0</v>
      </c>
      <c r="H863" s="262">
        <f>'model (2)'!H863</f>
        <v>0</v>
      </c>
      <c r="I863" s="262">
        <f>'model (2)'!I863</f>
        <v>0</v>
      </c>
      <c r="J863" s="262">
        <f>'model (2)'!J863</f>
        <v>0</v>
      </c>
      <c r="K863" s="262">
        <f>'model (2)'!K863</f>
        <v>1</v>
      </c>
      <c r="L863" s="262">
        <f>'model (2)'!L863</f>
        <v>0</v>
      </c>
      <c r="M863" s="262">
        <f>'model (2)'!M863</f>
        <v>1</v>
      </c>
      <c r="N863" s="262">
        <f>'model (2)'!N863</f>
        <v>1</v>
      </c>
      <c r="O863" s="262">
        <f>'model (2)'!O863</f>
        <v>2</v>
      </c>
      <c r="P863" s="262">
        <f>'model (2)'!P863</f>
        <v>2</v>
      </c>
      <c r="Q863" s="262">
        <f>'model (2)'!Q863</f>
        <v>1</v>
      </c>
      <c r="R863" s="262">
        <f>'model (2)'!R863</f>
        <v>2</v>
      </c>
      <c r="S863" s="262">
        <f>'model (2)'!S863</f>
        <v>2</v>
      </c>
    </row>
    <row r="864" spans="1:19" ht="15.6">
      <c r="A864">
        <f t="shared" si="164"/>
        <v>12</v>
      </c>
      <c r="B864" s="191" t="str">
        <f>C864&amp;":"&amp;COUNTIF($C$6:C864,C864)</f>
        <v>12:7</v>
      </c>
      <c r="C864" s="148">
        <f t="shared" si="165"/>
        <v>12</v>
      </c>
      <c r="D864" s="262">
        <f>'model (2)'!D864</f>
        <v>1</v>
      </c>
      <c r="E864" s="262">
        <f>'model (2)'!E864</f>
        <v>0</v>
      </c>
      <c r="F864" s="262">
        <f>'model (2)'!F864</f>
        <v>0</v>
      </c>
      <c r="G864" s="262">
        <f>'model (2)'!G864</f>
        <v>0</v>
      </c>
      <c r="H864" s="262">
        <f>'model (2)'!H864</f>
        <v>0</v>
      </c>
      <c r="I864" s="262">
        <f>'model (2)'!I864</f>
        <v>1</v>
      </c>
      <c r="J864" s="262">
        <f>'model (2)'!J864</f>
        <v>0</v>
      </c>
      <c r="K864" s="262">
        <f>'model (2)'!K864</f>
        <v>1</v>
      </c>
      <c r="L864" s="262">
        <f>'model (2)'!L864</f>
        <v>1</v>
      </c>
      <c r="M864" s="262">
        <f>'model (2)'!M864</f>
        <v>1</v>
      </c>
      <c r="N864" s="262">
        <f>'model (2)'!N864</f>
        <v>1</v>
      </c>
      <c r="O864" s="262">
        <f>'model (2)'!O864</f>
        <v>2</v>
      </c>
      <c r="P864" s="262">
        <f>'model (2)'!P864</f>
        <v>0</v>
      </c>
      <c r="Q864" s="262">
        <f>'model (2)'!Q864</f>
        <v>0</v>
      </c>
      <c r="R864" s="262">
        <f>'model (2)'!R864</f>
        <v>2</v>
      </c>
      <c r="S864" s="262">
        <f>'model (2)'!S864</f>
        <v>2</v>
      </c>
    </row>
    <row r="865" spans="1:19" ht="15.6">
      <c r="A865">
        <f t="shared" si="164"/>
        <v>13</v>
      </c>
      <c r="B865" s="191" t="str">
        <f>C865&amp;":"&amp;COUNTIF($C$6:C865,C865)</f>
        <v>13:11</v>
      </c>
      <c r="C865" s="148">
        <f t="shared" si="165"/>
        <v>13</v>
      </c>
      <c r="D865" s="262">
        <f>'model (2)'!D865</f>
        <v>1</v>
      </c>
      <c r="E865" s="262">
        <f>'model (2)'!E865</f>
        <v>1</v>
      </c>
      <c r="F865" s="262">
        <f>'model (2)'!F865</f>
        <v>1</v>
      </c>
      <c r="G865" s="262">
        <f>'model (2)'!G865</f>
        <v>0</v>
      </c>
      <c r="H865" s="262">
        <f>'model (2)'!H865</f>
        <v>0</v>
      </c>
      <c r="I865" s="262">
        <f>'model (2)'!I865</f>
        <v>0</v>
      </c>
      <c r="J865" s="262">
        <f>'model (2)'!J865</f>
        <v>0</v>
      </c>
      <c r="K865" s="262">
        <f>'model (2)'!K865</f>
        <v>0</v>
      </c>
      <c r="L865" s="262">
        <f>'model (2)'!L865</f>
        <v>1</v>
      </c>
      <c r="M865" s="262">
        <f>'model (2)'!M865</f>
        <v>1</v>
      </c>
      <c r="N865" s="262">
        <f>'model (2)'!N865</f>
        <v>1</v>
      </c>
      <c r="O865" s="262">
        <f>'model (2)'!O865</f>
        <v>1</v>
      </c>
      <c r="P865" s="262">
        <f>'model (2)'!P865</f>
        <v>1</v>
      </c>
      <c r="Q865" s="262">
        <f>'model (2)'!Q865</f>
        <v>1</v>
      </c>
      <c r="R865" s="262">
        <f>'model (2)'!R865</f>
        <v>2</v>
      </c>
      <c r="S865" s="262">
        <f>'model (2)'!S865</f>
        <v>2</v>
      </c>
    </row>
    <row r="866" spans="1:19" ht="15.6">
      <c r="A866">
        <f t="shared" si="164"/>
        <v>11</v>
      </c>
      <c r="B866" s="191" t="str">
        <f>C866&amp;":"&amp;COUNTIF($C$6:C866,C866)</f>
        <v>11:14</v>
      </c>
      <c r="C866" s="148">
        <f t="shared" si="165"/>
        <v>11</v>
      </c>
      <c r="D866" s="262">
        <f>'model (2)'!D866</f>
        <v>1</v>
      </c>
      <c r="E866" s="262">
        <f>'model (2)'!E866</f>
        <v>0</v>
      </c>
      <c r="F866" s="262">
        <f>'model (2)'!F866</f>
        <v>1</v>
      </c>
      <c r="G866" s="262">
        <f>'model (2)'!G866</f>
        <v>0</v>
      </c>
      <c r="H866" s="262">
        <f>'model (2)'!H866</f>
        <v>1</v>
      </c>
      <c r="I866" s="262">
        <f>'model (2)'!I866</f>
        <v>0</v>
      </c>
      <c r="J866" s="262">
        <f>'model (2)'!J866</f>
        <v>0</v>
      </c>
      <c r="K866" s="262">
        <f>'model (2)'!K866</f>
        <v>0</v>
      </c>
      <c r="L866" s="262">
        <f>'model (2)'!L866</f>
        <v>1</v>
      </c>
      <c r="M866" s="262">
        <f>'model (2)'!M866</f>
        <v>1</v>
      </c>
      <c r="N866" s="262">
        <f>'model (2)'!N866</f>
        <v>1</v>
      </c>
      <c r="O866" s="262">
        <f>'model (2)'!O866</f>
        <v>0</v>
      </c>
      <c r="P866" s="262">
        <f>'model (2)'!P866</f>
        <v>1</v>
      </c>
      <c r="Q866" s="262">
        <f>'model (2)'!Q866</f>
        <v>2</v>
      </c>
      <c r="R866" s="262">
        <f>'model (2)'!R866</f>
        <v>0</v>
      </c>
      <c r="S866" s="262">
        <f>'model (2)'!S866</f>
        <v>2</v>
      </c>
    </row>
    <row r="867" spans="1:19" ht="15.6">
      <c r="A867">
        <f t="shared" si="164"/>
        <v>14</v>
      </c>
      <c r="B867" s="191" t="str">
        <f>C867&amp;":"&amp;COUNTIF($C$6:C867,C867)</f>
        <v>14:6</v>
      </c>
      <c r="C867" s="148">
        <f t="shared" si="165"/>
        <v>14</v>
      </c>
      <c r="D867" s="262">
        <f>'model (2)'!D867</f>
        <v>0</v>
      </c>
      <c r="E867" s="262">
        <f>'model (2)'!E867</f>
        <v>0</v>
      </c>
      <c r="F867" s="262">
        <f>'model (2)'!F867</f>
        <v>1</v>
      </c>
      <c r="G867" s="262">
        <f>'model (2)'!G867</f>
        <v>0</v>
      </c>
      <c r="H867" s="262">
        <f>'model (2)'!H867</f>
        <v>0</v>
      </c>
      <c r="I867" s="262">
        <f>'model (2)'!I867</f>
        <v>0</v>
      </c>
      <c r="J867" s="262">
        <f>'model (2)'!J867</f>
        <v>1</v>
      </c>
      <c r="K867" s="262">
        <f>'model (2)'!K867</f>
        <v>1</v>
      </c>
      <c r="L867" s="262">
        <f>'model (2)'!L867</f>
        <v>1</v>
      </c>
      <c r="M867" s="262">
        <f>'model (2)'!M867</f>
        <v>0</v>
      </c>
      <c r="N867" s="262">
        <f>'model (2)'!N867</f>
        <v>1</v>
      </c>
      <c r="O867" s="262">
        <f>'model (2)'!O867</f>
        <v>1</v>
      </c>
      <c r="P867" s="262">
        <f>'model (2)'!P867</f>
        <v>2</v>
      </c>
      <c r="Q867" s="262">
        <f>'model (2)'!Q867</f>
        <v>2</v>
      </c>
      <c r="R867" s="262">
        <f>'model (2)'!R867</f>
        <v>2</v>
      </c>
      <c r="S867" s="262">
        <f>'model (2)'!S867</f>
        <v>2</v>
      </c>
    </row>
    <row r="868" spans="1:19" ht="15.6">
      <c r="A868">
        <f t="shared" si="164"/>
        <v>7</v>
      </c>
      <c r="B868" s="191" t="str">
        <f>C868&amp;":"&amp;COUNTIF($C$6:C868,C868)</f>
        <v>7:15</v>
      </c>
      <c r="C868" s="148">
        <f t="shared" si="165"/>
        <v>7</v>
      </c>
      <c r="D868" s="262">
        <f>'model (2)'!D868</f>
        <v>0</v>
      </c>
      <c r="E868" s="262">
        <f>'model (2)'!E868</f>
        <v>0</v>
      </c>
      <c r="F868" s="262">
        <f>'model (2)'!F868</f>
        <v>0</v>
      </c>
      <c r="G868" s="262">
        <f>'model (2)'!G868</f>
        <v>0</v>
      </c>
      <c r="H868" s="262">
        <f>'model (2)'!H868</f>
        <v>0</v>
      </c>
      <c r="I868" s="262">
        <f>'model (2)'!I868</f>
        <v>0</v>
      </c>
      <c r="J868" s="262">
        <f>'model (2)'!J868</f>
        <v>0</v>
      </c>
      <c r="K868" s="262">
        <f>'model (2)'!K868</f>
        <v>0</v>
      </c>
      <c r="L868" s="262">
        <f>'model (2)'!L868</f>
        <v>0</v>
      </c>
      <c r="M868" s="262">
        <f>'model (2)'!M868</f>
        <v>1</v>
      </c>
      <c r="N868" s="262">
        <f>'model (2)'!N868</f>
        <v>1</v>
      </c>
      <c r="O868" s="262">
        <f>'model (2)'!O868</f>
        <v>2</v>
      </c>
      <c r="P868" s="262">
        <f>'model (2)'!P868</f>
        <v>0</v>
      </c>
      <c r="Q868" s="262">
        <f>'model (2)'!Q868</f>
        <v>2</v>
      </c>
      <c r="R868" s="262">
        <f>'model (2)'!R868</f>
        <v>0</v>
      </c>
      <c r="S868" s="262">
        <f>'model (2)'!S868</f>
        <v>1</v>
      </c>
    </row>
    <row r="869" spans="1:19" ht="15.6">
      <c r="A869">
        <f t="shared" si="164"/>
        <v>10</v>
      </c>
      <c r="B869" s="191" t="str">
        <f>C869&amp;":"&amp;COUNTIF($C$6:C869,C869)</f>
        <v>10:7</v>
      </c>
      <c r="C869" s="148">
        <f t="shared" si="165"/>
        <v>10</v>
      </c>
      <c r="D869" s="262">
        <f>'model (2)'!D869</f>
        <v>1</v>
      </c>
      <c r="E869" s="262">
        <f>'model (2)'!E869</f>
        <v>1</v>
      </c>
      <c r="F869" s="262">
        <f>'model (2)'!F869</f>
        <v>1</v>
      </c>
      <c r="G869" s="262">
        <f>'model (2)'!G869</f>
        <v>1</v>
      </c>
      <c r="H869" s="262">
        <f>'model (2)'!H869</f>
        <v>0</v>
      </c>
      <c r="I869" s="262">
        <f>'model (2)'!I869</f>
        <v>1</v>
      </c>
      <c r="J869" s="262">
        <f>'model (2)'!J869</f>
        <v>0</v>
      </c>
      <c r="K869" s="262">
        <f>'model (2)'!K869</f>
        <v>0</v>
      </c>
      <c r="L869" s="262">
        <f>'model (2)'!L869</f>
        <v>0</v>
      </c>
      <c r="M869" s="262">
        <f>'model (2)'!M869</f>
        <v>1</v>
      </c>
      <c r="N869" s="262">
        <f>'model (2)'!N869</f>
        <v>0</v>
      </c>
      <c r="O869" s="262">
        <f>'model (2)'!O869</f>
        <v>1</v>
      </c>
      <c r="P869" s="262">
        <f>'model (2)'!P869</f>
        <v>0</v>
      </c>
      <c r="Q869" s="262">
        <f>'model (2)'!Q869</f>
        <v>2</v>
      </c>
      <c r="R869" s="262">
        <f>'model (2)'!R869</f>
        <v>0</v>
      </c>
      <c r="S869" s="262">
        <f>'model (2)'!S869</f>
        <v>1</v>
      </c>
    </row>
    <row r="870" spans="1:19" ht="15.6">
      <c r="A870">
        <f t="shared" si="164"/>
        <v>11</v>
      </c>
      <c r="B870" s="191" t="str">
        <f>C870&amp;":"&amp;COUNTIF($C$6:C870,C870)</f>
        <v>11:15</v>
      </c>
      <c r="C870" s="148">
        <f t="shared" si="165"/>
        <v>11</v>
      </c>
      <c r="D870" s="262">
        <f>'model (2)'!D870</f>
        <v>0</v>
      </c>
      <c r="E870" s="262">
        <f>'model (2)'!E870</f>
        <v>1</v>
      </c>
      <c r="F870" s="262">
        <f>'model (2)'!F870</f>
        <v>1</v>
      </c>
      <c r="G870" s="262">
        <f>'model (2)'!G870</f>
        <v>1</v>
      </c>
      <c r="H870" s="262">
        <f>'model (2)'!H870</f>
        <v>0</v>
      </c>
      <c r="I870" s="262">
        <f>'model (2)'!I870</f>
        <v>0</v>
      </c>
      <c r="J870" s="262">
        <f>'model (2)'!J870</f>
        <v>1</v>
      </c>
      <c r="K870" s="262">
        <f>'model (2)'!K870</f>
        <v>0</v>
      </c>
      <c r="L870" s="262">
        <f>'model (2)'!L870</f>
        <v>1</v>
      </c>
      <c r="M870" s="262">
        <f>'model (2)'!M870</f>
        <v>1</v>
      </c>
      <c r="N870" s="262">
        <f>'model (2)'!N870</f>
        <v>2</v>
      </c>
      <c r="O870" s="262">
        <f>'model (2)'!O870</f>
        <v>0</v>
      </c>
      <c r="P870" s="262">
        <f>'model (2)'!P870</f>
        <v>1</v>
      </c>
      <c r="Q870" s="262">
        <f>'model (2)'!Q870</f>
        <v>1</v>
      </c>
      <c r="R870" s="262">
        <f>'model (2)'!R870</f>
        <v>0</v>
      </c>
      <c r="S870" s="262">
        <f>'model (2)'!S870</f>
        <v>1</v>
      </c>
    </row>
    <row r="871" spans="1:19" ht="15.6">
      <c r="A871">
        <f t="shared" si="164"/>
        <v>7</v>
      </c>
      <c r="B871" s="191" t="str">
        <f>C871&amp;":"&amp;COUNTIF($C$6:C871,C871)</f>
        <v>7:16</v>
      </c>
      <c r="C871" s="148">
        <f t="shared" si="165"/>
        <v>7</v>
      </c>
      <c r="D871" s="262">
        <f>'model (2)'!D871</f>
        <v>1</v>
      </c>
      <c r="E871" s="262">
        <f>'model (2)'!E871</f>
        <v>1</v>
      </c>
      <c r="F871" s="262">
        <f>'model (2)'!F871</f>
        <v>0</v>
      </c>
      <c r="G871" s="262">
        <f>'model (2)'!G871</f>
        <v>0</v>
      </c>
      <c r="H871" s="262">
        <f>'model (2)'!H871</f>
        <v>0</v>
      </c>
      <c r="I871" s="262">
        <f>'model (2)'!I871</f>
        <v>1</v>
      </c>
      <c r="J871" s="262">
        <f>'model (2)'!J871</f>
        <v>1</v>
      </c>
      <c r="K871" s="262">
        <f>'model (2)'!K871</f>
        <v>0</v>
      </c>
      <c r="L871" s="262">
        <f>'model (2)'!L871</f>
        <v>0</v>
      </c>
      <c r="M871" s="262">
        <f>'model (2)'!M871</f>
        <v>0</v>
      </c>
      <c r="N871" s="262">
        <f>'model (2)'!N871</f>
        <v>0</v>
      </c>
      <c r="O871" s="262">
        <f>'model (2)'!O871</f>
        <v>0</v>
      </c>
      <c r="P871" s="262">
        <f>'model (2)'!P871</f>
        <v>1</v>
      </c>
      <c r="Q871" s="262">
        <f>'model (2)'!Q871</f>
        <v>1</v>
      </c>
      <c r="R871" s="262">
        <f>'model (2)'!R871</f>
        <v>1</v>
      </c>
      <c r="S871" s="262">
        <f>'model (2)'!S871</f>
        <v>0</v>
      </c>
    </row>
    <row r="872" spans="1:19" ht="15.6">
      <c r="A872">
        <f t="shared" si="164"/>
        <v>6</v>
      </c>
      <c r="B872" s="191" t="str">
        <f>C872&amp;":"&amp;COUNTIF($C$6:C872,C872)</f>
        <v>6:3</v>
      </c>
      <c r="C872" s="148">
        <f t="shared" si="165"/>
        <v>6</v>
      </c>
      <c r="D872" s="262">
        <f>'model (2)'!D872</f>
        <v>0</v>
      </c>
      <c r="E872" s="262">
        <f>'model (2)'!E872</f>
        <v>0</v>
      </c>
      <c r="F872" s="262">
        <f>'model (2)'!F872</f>
        <v>1</v>
      </c>
      <c r="G872" s="262">
        <f>'model (2)'!G872</f>
        <v>0</v>
      </c>
      <c r="H872" s="262">
        <f>'model (2)'!H872</f>
        <v>0</v>
      </c>
      <c r="I872" s="262">
        <f>'model (2)'!I872</f>
        <v>0</v>
      </c>
      <c r="J872" s="262">
        <f>'model (2)'!J872</f>
        <v>0</v>
      </c>
      <c r="K872" s="262">
        <f>'model (2)'!K872</f>
        <v>0</v>
      </c>
      <c r="L872" s="262">
        <f>'model (2)'!L872</f>
        <v>1</v>
      </c>
      <c r="M872" s="262">
        <f>'model (2)'!M872</f>
        <v>1</v>
      </c>
      <c r="N872" s="262">
        <f>'model (2)'!N872</f>
        <v>1</v>
      </c>
      <c r="O872" s="262">
        <f>'model (2)'!O872</f>
        <v>1</v>
      </c>
      <c r="P872" s="262">
        <f>'model (2)'!P872</f>
        <v>0</v>
      </c>
      <c r="Q872" s="262">
        <f>'model (2)'!Q872</f>
        <v>0</v>
      </c>
      <c r="R872" s="262">
        <f>'model (2)'!R872</f>
        <v>1</v>
      </c>
      <c r="S872" s="262">
        <f>'model (2)'!S872</f>
        <v>0</v>
      </c>
    </row>
    <row r="873" spans="1:19" ht="15.6">
      <c r="A873">
        <f t="shared" si="164"/>
        <v>10</v>
      </c>
      <c r="B873" s="191" t="str">
        <f>C873&amp;":"&amp;COUNTIF($C$6:C873,C873)</f>
        <v>10:8</v>
      </c>
      <c r="C873" s="148">
        <f t="shared" si="165"/>
        <v>10</v>
      </c>
      <c r="D873" s="262">
        <f>'model (2)'!D873</f>
        <v>0</v>
      </c>
      <c r="E873" s="262">
        <f>'model (2)'!E873</f>
        <v>0</v>
      </c>
      <c r="F873" s="262">
        <f>'model (2)'!F873</f>
        <v>0</v>
      </c>
      <c r="G873" s="262">
        <f>'model (2)'!G873</f>
        <v>0</v>
      </c>
      <c r="H873" s="262">
        <f>'model (2)'!H873</f>
        <v>0</v>
      </c>
      <c r="I873" s="262">
        <f>'model (2)'!I873</f>
        <v>0</v>
      </c>
      <c r="J873" s="262">
        <f>'model (2)'!J873</f>
        <v>1</v>
      </c>
      <c r="K873" s="262">
        <f>'model (2)'!K873</f>
        <v>1</v>
      </c>
      <c r="L873" s="262">
        <f>'model (2)'!L873</f>
        <v>0</v>
      </c>
      <c r="M873" s="262">
        <f>'model (2)'!M873</f>
        <v>0</v>
      </c>
      <c r="N873" s="262">
        <f>'model (2)'!N873</f>
        <v>0</v>
      </c>
      <c r="O873" s="262">
        <f>'model (2)'!O873</f>
        <v>2</v>
      </c>
      <c r="P873" s="262">
        <f>'model (2)'!P873</f>
        <v>2</v>
      </c>
      <c r="Q873" s="262">
        <f>'model (2)'!Q873</f>
        <v>2</v>
      </c>
      <c r="R873" s="262">
        <f>'model (2)'!R873</f>
        <v>0</v>
      </c>
      <c r="S873" s="262">
        <f>'model (2)'!S873</f>
        <v>2</v>
      </c>
    </row>
    <row r="874" spans="1:19" ht="15.6">
      <c r="A874">
        <f t="shared" si="164"/>
        <v>15</v>
      </c>
      <c r="B874" s="191" t="str">
        <f>C874&amp;":"&amp;COUNTIF($C$6:C874,C874)</f>
        <v>15:8</v>
      </c>
      <c r="C874" s="148">
        <f t="shared" si="165"/>
        <v>15</v>
      </c>
      <c r="D874" s="262">
        <f>'model (2)'!D874</f>
        <v>1</v>
      </c>
      <c r="E874" s="262">
        <f>'model (2)'!E874</f>
        <v>1</v>
      </c>
      <c r="F874" s="262">
        <f>'model (2)'!F874</f>
        <v>0</v>
      </c>
      <c r="G874" s="262">
        <f>'model (2)'!G874</f>
        <v>1</v>
      </c>
      <c r="H874" s="262">
        <f>'model (2)'!H874</f>
        <v>1</v>
      </c>
      <c r="I874" s="262">
        <f>'model (2)'!I874</f>
        <v>0</v>
      </c>
      <c r="J874" s="262">
        <f>'model (2)'!J874</f>
        <v>1</v>
      </c>
      <c r="K874" s="262">
        <f>'model (2)'!K874</f>
        <v>1</v>
      </c>
      <c r="L874" s="262">
        <f>'model (2)'!L874</f>
        <v>1</v>
      </c>
      <c r="M874" s="262">
        <f>'model (2)'!M874</f>
        <v>1</v>
      </c>
      <c r="N874" s="262">
        <f>'model (2)'!N874</f>
        <v>1</v>
      </c>
      <c r="O874" s="262">
        <f>'model (2)'!O874</f>
        <v>0</v>
      </c>
      <c r="P874" s="262">
        <f>'model (2)'!P874</f>
        <v>0</v>
      </c>
      <c r="Q874" s="262">
        <f>'model (2)'!Q874</f>
        <v>2</v>
      </c>
      <c r="R874" s="262">
        <f>'model (2)'!R874</f>
        <v>2</v>
      </c>
      <c r="S874" s="262">
        <f>'model (2)'!S874</f>
        <v>2</v>
      </c>
    </row>
    <row r="875" spans="1:19" ht="15.6">
      <c r="A875">
        <f t="shared" si="164"/>
        <v>10</v>
      </c>
      <c r="B875" s="191" t="str">
        <f>C875&amp;":"&amp;COUNTIF($C$6:C875,C875)</f>
        <v>10:9</v>
      </c>
      <c r="C875" s="148">
        <f t="shared" si="165"/>
        <v>10</v>
      </c>
      <c r="D875" s="262">
        <f>'model (2)'!D875</f>
        <v>0</v>
      </c>
      <c r="E875" s="262">
        <f>'model (2)'!E875</f>
        <v>1</v>
      </c>
      <c r="F875" s="262">
        <f>'model (2)'!F875</f>
        <v>0</v>
      </c>
      <c r="G875" s="262">
        <f>'model (2)'!G875</f>
        <v>0</v>
      </c>
      <c r="H875" s="262">
        <f>'model (2)'!H875</f>
        <v>0</v>
      </c>
      <c r="I875" s="262">
        <f>'model (2)'!I875</f>
        <v>1</v>
      </c>
      <c r="J875" s="262">
        <f>'model (2)'!J875</f>
        <v>1</v>
      </c>
      <c r="K875" s="262">
        <f>'model (2)'!K875</f>
        <v>0</v>
      </c>
      <c r="L875" s="262">
        <f>'model (2)'!L875</f>
        <v>1</v>
      </c>
      <c r="M875" s="262">
        <f>'model (2)'!M875</f>
        <v>0</v>
      </c>
      <c r="N875" s="262">
        <f>'model (2)'!N875</f>
        <v>1</v>
      </c>
      <c r="O875" s="262">
        <f>'model (2)'!O875</f>
        <v>2</v>
      </c>
      <c r="P875" s="262">
        <f>'model (2)'!P875</f>
        <v>0</v>
      </c>
      <c r="Q875" s="262">
        <f>'model (2)'!Q875</f>
        <v>1</v>
      </c>
      <c r="R875" s="262">
        <f>'model (2)'!R875</f>
        <v>2</v>
      </c>
      <c r="S875" s="262">
        <f>'model (2)'!S875</f>
        <v>0</v>
      </c>
    </row>
    <row r="876" spans="1:19" ht="15.6">
      <c r="A876">
        <f t="shared" si="164"/>
        <v>4</v>
      </c>
      <c r="B876" s="191" t="str">
        <f>C876&amp;":"&amp;COUNTIF($C$6:C876,C876)</f>
        <v>4:2</v>
      </c>
      <c r="C876" s="148">
        <f t="shared" si="165"/>
        <v>4</v>
      </c>
      <c r="D876" s="262">
        <f>'model (2)'!D876</f>
        <v>0</v>
      </c>
      <c r="E876" s="262">
        <f>'model (2)'!E876</f>
        <v>0</v>
      </c>
      <c r="F876" s="262">
        <f>'model (2)'!F876</f>
        <v>0</v>
      </c>
      <c r="G876" s="262">
        <f>'model (2)'!G876</f>
        <v>0</v>
      </c>
      <c r="H876" s="262">
        <f>'model (2)'!H876</f>
        <v>0</v>
      </c>
      <c r="I876" s="262">
        <f>'model (2)'!I876</f>
        <v>0</v>
      </c>
      <c r="J876" s="262">
        <f>'model (2)'!J876</f>
        <v>1</v>
      </c>
      <c r="K876" s="262">
        <f>'model (2)'!K876</f>
        <v>0</v>
      </c>
      <c r="L876" s="262">
        <f>'model (2)'!L876</f>
        <v>0</v>
      </c>
      <c r="M876" s="262">
        <f>'model (2)'!M876</f>
        <v>0</v>
      </c>
      <c r="N876" s="262">
        <f>'model (2)'!N876</f>
        <v>1</v>
      </c>
      <c r="O876" s="262">
        <f>'model (2)'!O876</f>
        <v>0</v>
      </c>
      <c r="P876" s="262">
        <f>'model (2)'!P876</f>
        <v>1</v>
      </c>
      <c r="Q876" s="262">
        <f>'model (2)'!Q876</f>
        <v>0</v>
      </c>
      <c r="R876" s="262">
        <f>'model (2)'!R876</f>
        <v>0</v>
      </c>
      <c r="S876" s="262">
        <f>'model (2)'!S876</f>
        <v>1</v>
      </c>
    </row>
    <row r="877" spans="1:19" ht="15.6">
      <c r="A877">
        <f t="shared" si="164"/>
        <v>11</v>
      </c>
      <c r="B877" s="191" t="str">
        <f>C877&amp;":"&amp;COUNTIF($C$6:C877,C877)</f>
        <v>11:16</v>
      </c>
      <c r="C877" s="148">
        <f t="shared" si="165"/>
        <v>11</v>
      </c>
      <c r="D877" s="262">
        <f>'model (2)'!D877</f>
        <v>1</v>
      </c>
      <c r="E877" s="262">
        <f>'model (2)'!E877</f>
        <v>0</v>
      </c>
      <c r="F877" s="262">
        <f>'model (2)'!F877</f>
        <v>0</v>
      </c>
      <c r="G877" s="262">
        <f>'model (2)'!G877</f>
        <v>0</v>
      </c>
      <c r="H877" s="262">
        <f>'model (2)'!H877</f>
        <v>0</v>
      </c>
      <c r="I877" s="262">
        <f>'model (2)'!I877</f>
        <v>1</v>
      </c>
      <c r="J877" s="262">
        <f>'model (2)'!J877</f>
        <v>0</v>
      </c>
      <c r="K877" s="262">
        <f>'model (2)'!K877</f>
        <v>0</v>
      </c>
      <c r="L877" s="262">
        <f>'model (2)'!L877</f>
        <v>1</v>
      </c>
      <c r="M877" s="262">
        <f>'model (2)'!M877</f>
        <v>0</v>
      </c>
      <c r="N877" s="262">
        <f>'model (2)'!N877</f>
        <v>0</v>
      </c>
      <c r="O877" s="262">
        <f>'model (2)'!O877</f>
        <v>2</v>
      </c>
      <c r="P877" s="262">
        <f>'model (2)'!P877</f>
        <v>1</v>
      </c>
      <c r="Q877" s="262">
        <f>'model (2)'!Q877</f>
        <v>2</v>
      </c>
      <c r="R877" s="262">
        <f>'model (2)'!R877</f>
        <v>2</v>
      </c>
      <c r="S877" s="262">
        <f>'model (2)'!S877</f>
        <v>1</v>
      </c>
    </row>
    <row r="878" spans="1:19" ht="15.6">
      <c r="A878">
        <f t="shared" si="164"/>
        <v>9</v>
      </c>
      <c r="B878" s="191" t="str">
        <f>C878&amp;":"&amp;COUNTIF($C$6:C878,C878)</f>
        <v>9:8</v>
      </c>
      <c r="C878" s="148">
        <f t="shared" si="165"/>
        <v>9</v>
      </c>
      <c r="D878" s="262">
        <f>'model (2)'!D878</f>
        <v>0</v>
      </c>
      <c r="E878" s="262">
        <f>'model (2)'!E878</f>
        <v>0</v>
      </c>
      <c r="F878" s="262">
        <f>'model (2)'!F878</f>
        <v>1</v>
      </c>
      <c r="G878" s="262">
        <f>'model (2)'!G878</f>
        <v>0</v>
      </c>
      <c r="H878" s="262">
        <f>'model (2)'!H878</f>
        <v>0</v>
      </c>
      <c r="I878" s="262">
        <f>'model (2)'!I878</f>
        <v>0</v>
      </c>
      <c r="J878" s="262">
        <f>'model (2)'!J878</f>
        <v>1</v>
      </c>
      <c r="K878" s="262">
        <f>'model (2)'!K878</f>
        <v>0</v>
      </c>
      <c r="L878" s="262">
        <f>'model (2)'!L878</f>
        <v>1</v>
      </c>
      <c r="M878" s="262">
        <f>'model (2)'!M878</f>
        <v>1</v>
      </c>
      <c r="N878" s="262">
        <f>'model (2)'!N878</f>
        <v>1</v>
      </c>
      <c r="O878" s="262">
        <f>'model (2)'!O878</f>
        <v>1</v>
      </c>
      <c r="P878" s="262">
        <f>'model (2)'!P878</f>
        <v>2</v>
      </c>
      <c r="Q878" s="262">
        <f>'model (2)'!Q878</f>
        <v>0</v>
      </c>
      <c r="R878" s="262">
        <f>'model (2)'!R878</f>
        <v>0</v>
      </c>
      <c r="S878" s="262">
        <f>'model (2)'!S878</f>
        <v>1</v>
      </c>
    </row>
    <row r="879" spans="1:19" ht="15.6">
      <c r="A879">
        <f t="shared" si="164"/>
        <v>7</v>
      </c>
      <c r="B879" s="191" t="str">
        <f>C879&amp;":"&amp;COUNTIF($C$6:C879,C879)</f>
        <v>7:17</v>
      </c>
      <c r="C879" s="148">
        <f t="shared" si="165"/>
        <v>7</v>
      </c>
      <c r="D879" s="262">
        <f>'model (2)'!D879</f>
        <v>0</v>
      </c>
      <c r="E879" s="262">
        <f>'model (2)'!E879</f>
        <v>0</v>
      </c>
      <c r="F879" s="262">
        <f>'model (2)'!F879</f>
        <v>0</v>
      </c>
      <c r="G879" s="262">
        <f>'model (2)'!G879</f>
        <v>0</v>
      </c>
      <c r="H879" s="262">
        <f>'model (2)'!H879</f>
        <v>0</v>
      </c>
      <c r="I879" s="262">
        <f>'model (2)'!I879</f>
        <v>0</v>
      </c>
      <c r="J879" s="262">
        <f>'model (2)'!J879</f>
        <v>1</v>
      </c>
      <c r="K879" s="262">
        <f>'model (2)'!K879</f>
        <v>0</v>
      </c>
      <c r="L879" s="262">
        <f>'model (2)'!L879</f>
        <v>0</v>
      </c>
      <c r="M879" s="262">
        <f>'model (2)'!M879</f>
        <v>1</v>
      </c>
      <c r="N879" s="262">
        <f>'model (2)'!N879</f>
        <v>0</v>
      </c>
      <c r="O879" s="262">
        <f>'model (2)'!O879</f>
        <v>0</v>
      </c>
      <c r="P879" s="262">
        <f>'model (2)'!P879</f>
        <v>0</v>
      </c>
      <c r="Q879" s="262">
        <f>'model (2)'!Q879</f>
        <v>2</v>
      </c>
      <c r="R879" s="262">
        <f>'model (2)'!R879</f>
        <v>2</v>
      </c>
      <c r="S879" s="262">
        <f>'model (2)'!S879</f>
        <v>1</v>
      </c>
    </row>
    <row r="880" spans="1:19" ht="15.6">
      <c r="A880">
        <f t="shared" si="164"/>
        <v>11</v>
      </c>
      <c r="B880" s="191" t="str">
        <f>C880&amp;":"&amp;COUNTIF($C$6:C880,C880)</f>
        <v>11:17</v>
      </c>
      <c r="C880" s="148">
        <f t="shared" si="165"/>
        <v>11</v>
      </c>
      <c r="D880" s="262">
        <f>'model (2)'!D880</f>
        <v>1</v>
      </c>
      <c r="E880" s="262">
        <f>'model (2)'!E880</f>
        <v>1</v>
      </c>
      <c r="F880" s="262">
        <f>'model (2)'!F880</f>
        <v>1</v>
      </c>
      <c r="G880" s="262">
        <f>'model (2)'!G880</f>
        <v>0</v>
      </c>
      <c r="H880" s="262">
        <f>'model (2)'!H880</f>
        <v>0</v>
      </c>
      <c r="I880" s="262">
        <f>'model (2)'!I880</f>
        <v>1</v>
      </c>
      <c r="J880" s="262">
        <f>'model (2)'!J880</f>
        <v>0</v>
      </c>
      <c r="K880" s="262">
        <f>'model (2)'!K880</f>
        <v>1</v>
      </c>
      <c r="L880" s="262">
        <f>'model (2)'!L880</f>
        <v>0</v>
      </c>
      <c r="M880" s="262">
        <f>'model (2)'!M880</f>
        <v>0</v>
      </c>
      <c r="N880" s="262">
        <f>'model (2)'!N880</f>
        <v>0</v>
      </c>
      <c r="O880" s="262">
        <f>'model (2)'!O880</f>
        <v>0</v>
      </c>
      <c r="P880" s="262">
        <f>'model (2)'!P880</f>
        <v>0</v>
      </c>
      <c r="Q880" s="262">
        <f>'model (2)'!Q880</f>
        <v>2</v>
      </c>
      <c r="R880" s="262">
        <f>'model (2)'!R880</f>
        <v>2</v>
      </c>
      <c r="S880" s="262">
        <f>'model (2)'!S880</f>
        <v>2</v>
      </c>
    </row>
    <row r="881" spans="1:19" ht="15.6">
      <c r="A881">
        <f t="shared" si="164"/>
        <v>14</v>
      </c>
      <c r="B881" s="191" t="str">
        <f>C881&amp;":"&amp;COUNTIF($C$6:C881,C881)</f>
        <v>14:7</v>
      </c>
      <c r="C881" s="148">
        <f t="shared" si="165"/>
        <v>14</v>
      </c>
      <c r="D881" s="262">
        <f>'model (2)'!D881</f>
        <v>1</v>
      </c>
      <c r="E881" s="262">
        <f>'model (2)'!E881</f>
        <v>0</v>
      </c>
      <c r="F881" s="262">
        <f>'model (2)'!F881</f>
        <v>0</v>
      </c>
      <c r="G881" s="262">
        <f>'model (2)'!G881</f>
        <v>1</v>
      </c>
      <c r="H881" s="262">
        <f>'model (2)'!H881</f>
        <v>1</v>
      </c>
      <c r="I881" s="262">
        <f>'model (2)'!I881</f>
        <v>0</v>
      </c>
      <c r="J881" s="262">
        <f>'model (2)'!J881</f>
        <v>1</v>
      </c>
      <c r="K881" s="262">
        <f>'model (2)'!K881</f>
        <v>1</v>
      </c>
      <c r="L881" s="262">
        <f>'model (2)'!L881</f>
        <v>0</v>
      </c>
      <c r="M881" s="262">
        <f>'model (2)'!M881</f>
        <v>0</v>
      </c>
      <c r="N881" s="262">
        <f>'model (2)'!N881</f>
        <v>2</v>
      </c>
      <c r="O881" s="262">
        <f>'model (2)'!O881</f>
        <v>2</v>
      </c>
      <c r="P881" s="262">
        <f>'model (2)'!P881</f>
        <v>2</v>
      </c>
      <c r="Q881" s="262">
        <f>'model (2)'!Q881</f>
        <v>2</v>
      </c>
      <c r="R881" s="262">
        <f>'model (2)'!R881</f>
        <v>0</v>
      </c>
      <c r="S881" s="262">
        <f>'model (2)'!S881</f>
        <v>1</v>
      </c>
    </row>
    <row r="882" spans="1:19" ht="15.6">
      <c r="A882">
        <f t="shared" si="164"/>
        <v>8</v>
      </c>
      <c r="B882" s="191" t="str">
        <f>C882&amp;":"&amp;COUNTIF($C$6:C882,C882)</f>
        <v>8:9</v>
      </c>
      <c r="C882" s="148">
        <f t="shared" si="165"/>
        <v>8</v>
      </c>
      <c r="D882" s="262">
        <f>'model (2)'!D882</f>
        <v>0</v>
      </c>
      <c r="E882" s="262">
        <f>'model (2)'!E882</f>
        <v>0</v>
      </c>
      <c r="F882" s="262">
        <f>'model (2)'!F882</f>
        <v>0</v>
      </c>
      <c r="G882" s="262">
        <f>'model (2)'!G882</f>
        <v>1</v>
      </c>
      <c r="H882" s="262">
        <f>'model (2)'!H882</f>
        <v>1</v>
      </c>
      <c r="I882" s="262">
        <f>'model (2)'!I882</f>
        <v>0</v>
      </c>
      <c r="J882" s="262">
        <f>'model (2)'!J882</f>
        <v>1</v>
      </c>
      <c r="K882" s="262">
        <f>'model (2)'!K882</f>
        <v>0</v>
      </c>
      <c r="L882" s="262">
        <f>'model (2)'!L882</f>
        <v>1</v>
      </c>
      <c r="M882" s="262">
        <f>'model (2)'!M882</f>
        <v>0</v>
      </c>
      <c r="N882" s="262">
        <f>'model (2)'!N882</f>
        <v>1</v>
      </c>
      <c r="O882" s="262">
        <f>'model (2)'!O882</f>
        <v>0</v>
      </c>
      <c r="P882" s="262">
        <f>'model (2)'!P882</f>
        <v>0</v>
      </c>
      <c r="Q882" s="262">
        <f>'model (2)'!Q882</f>
        <v>0</v>
      </c>
      <c r="R882" s="262">
        <f>'model (2)'!R882</f>
        <v>2</v>
      </c>
      <c r="S882" s="262">
        <f>'model (2)'!S882</f>
        <v>1</v>
      </c>
    </row>
    <row r="883" spans="1:19" ht="15.6">
      <c r="A883">
        <f t="shared" si="164"/>
        <v>9</v>
      </c>
      <c r="B883" s="191" t="str">
        <f>C883&amp;":"&amp;COUNTIF($C$6:C883,C883)</f>
        <v>9:9</v>
      </c>
      <c r="C883" s="148">
        <f t="shared" si="165"/>
        <v>9</v>
      </c>
      <c r="D883" s="262">
        <f>'model (2)'!D883</f>
        <v>0</v>
      </c>
      <c r="E883" s="262">
        <f>'model (2)'!E883</f>
        <v>0</v>
      </c>
      <c r="F883" s="262">
        <f>'model (2)'!F883</f>
        <v>1</v>
      </c>
      <c r="G883" s="262">
        <f>'model (2)'!G883</f>
        <v>0</v>
      </c>
      <c r="H883" s="262">
        <f>'model (2)'!H883</f>
        <v>0</v>
      </c>
      <c r="I883" s="262">
        <f>'model (2)'!I883</f>
        <v>0</v>
      </c>
      <c r="J883" s="262">
        <f>'model (2)'!J883</f>
        <v>1</v>
      </c>
      <c r="K883" s="262">
        <f>'model (2)'!K883</f>
        <v>1</v>
      </c>
      <c r="L883" s="262">
        <f>'model (2)'!L883</f>
        <v>1</v>
      </c>
      <c r="M883" s="262">
        <f>'model (2)'!M883</f>
        <v>0</v>
      </c>
      <c r="N883" s="262">
        <f>'model (2)'!N883</f>
        <v>2</v>
      </c>
      <c r="O883" s="262">
        <f>'model (2)'!O883</f>
        <v>2</v>
      </c>
      <c r="P883" s="262">
        <f>'model (2)'!P883</f>
        <v>0</v>
      </c>
      <c r="Q883" s="262">
        <f>'model (2)'!Q883</f>
        <v>1</v>
      </c>
      <c r="R883" s="262">
        <f>'model (2)'!R883</f>
        <v>0</v>
      </c>
      <c r="S883" s="262">
        <f>'model (2)'!S883</f>
        <v>0</v>
      </c>
    </row>
    <row r="884" spans="1:19" ht="15.6">
      <c r="A884">
        <f t="shared" si="164"/>
        <v>9</v>
      </c>
      <c r="B884" s="191" t="str">
        <f>C884&amp;":"&amp;COUNTIF($C$6:C884,C884)</f>
        <v>9:10</v>
      </c>
      <c r="C884" s="148">
        <f t="shared" si="165"/>
        <v>9</v>
      </c>
      <c r="D884" s="262">
        <f>'model (2)'!D884</f>
        <v>0</v>
      </c>
      <c r="E884" s="262">
        <f>'model (2)'!E884</f>
        <v>0</v>
      </c>
      <c r="F884" s="262">
        <f>'model (2)'!F884</f>
        <v>1</v>
      </c>
      <c r="G884" s="262">
        <f>'model (2)'!G884</f>
        <v>0</v>
      </c>
      <c r="H884" s="262">
        <f>'model (2)'!H884</f>
        <v>0</v>
      </c>
      <c r="I884" s="262">
        <f>'model (2)'!I884</f>
        <v>0</v>
      </c>
      <c r="J884" s="262">
        <f>'model (2)'!J884</f>
        <v>1</v>
      </c>
      <c r="K884" s="262">
        <f>'model (2)'!K884</f>
        <v>0</v>
      </c>
      <c r="L884" s="262">
        <f>'model (2)'!L884</f>
        <v>1</v>
      </c>
      <c r="M884" s="262">
        <f>'model (2)'!M884</f>
        <v>0</v>
      </c>
      <c r="N884" s="262">
        <f>'model (2)'!N884</f>
        <v>0</v>
      </c>
      <c r="O884" s="262">
        <f>'model (2)'!O884</f>
        <v>2</v>
      </c>
      <c r="P884" s="262">
        <f>'model (2)'!P884</f>
        <v>2</v>
      </c>
      <c r="Q884" s="262">
        <f>'model (2)'!Q884</f>
        <v>1</v>
      </c>
      <c r="R884" s="262">
        <f>'model (2)'!R884</f>
        <v>0</v>
      </c>
      <c r="S884" s="262">
        <f>'model (2)'!S884</f>
        <v>1</v>
      </c>
    </row>
    <row r="885" spans="1:19" ht="15.6">
      <c r="A885">
        <f t="shared" si="164"/>
        <v>12</v>
      </c>
      <c r="B885" s="191" t="str">
        <f>C885&amp;":"&amp;COUNTIF($C$6:C885,C885)</f>
        <v>12:8</v>
      </c>
      <c r="C885" s="148">
        <f t="shared" si="165"/>
        <v>12</v>
      </c>
      <c r="D885" s="262">
        <f>'model (2)'!D885</f>
        <v>1</v>
      </c>
      <c r="E885" s="262">
        <f>'model (2)'!E885</f>
        <v>0</v>
      </c>
      <c r="F885" s="262">
        <f>'model (2)'!F885</f>
        <v>0</v>
      </c>
      <c r="G885" s="262">
        <f>'model (2)'!G885</f>
        <v>1</v>
      </c>
      <c r="H885" s="262">
        <f>'model (2)'!H885</f>
        <v>1</v>
      </c>
      <c r="I885" s="262">
        <f>'model (2)'!I885</f>
        <v>1</v>
      </c>
      <c r="J885" s="262">
        <f>'model (2)'!J885</f>
        <v>0</v>
      </c>
      <c r="K885" s="262">
        <f>'model (2)'!K885</f>
        <v>0</v>
      </c>
      <c r="L885" s="262">
        <f>'model (2)'!L885</f>
        <v>0</v>
      </c>
      <c r="M885" s="262">
        <f>'model (2)'!M885</f>
        <v>1</v>
      </c>
      <c r="N885" s="262">
        <f>'model (2)'!N885</f>
        <v>1</v>
      </c>
      <c r="O885" s="262">
        <f>'model (2)'!O885</f>
        <v>2</v>
      </c>
      <c r="P885" s="262">
        <f>'model (2)'!P885</f>
        <v>0</v>
      </c>
      <c r="Q885" s="262">
        <f>'model (2)'!Q885</f>
        <v>2</v>
      </c>
      <c r="R885" s="262">
        <f>'model (2)'!R885</f>
        <v>0</v>
      </c>
      <c r="S885" s="262">
        <f>'model (2)'!S885</f>
        <v>2</v>
      </c>
    </row>
    <row r="886" spans="1:19" ht="15.6">
      <c r="A886">
        <f t="shared" si="164"/>
        <v>10</v>
      </c>
      <c r="B886" s="191" t="str">
        <f>C886&amp;":"&amp;COUNTIF($C$6:C886,C886)</f>
        <v>10:10</v>
      </c>
      <c r="C886" s="148">
        <f t="shared" si="165"/>
        <v>10</v>
      </c>
      <c r="D886" s="262">
        <f>'model (2)'!D886</f>
        <v>0</v>
      </c>
      <c r="E886" s="262">
        <f>'model (2)'!E886</f>
        <v>1</v>
      </c>
      <c r="F886" s="262">
        <f>'model (2)'!F886</f>
        <v>0</v>
      </c>
      <c r="G886" s="262">
        <f>'model (2)'!G886</f>
        <v>1</v>
      </c>
      <c r="H886" s="262">
        <f>'model (2)'!H886</f>
        <v>0</v>
      </c>
      <c r="I886" s="262">
        <f>'model (2)'!I886</f>
        <v>1</v>
      </c>
      <c r="J886" s="262">
        <f>'model (2)'!J886</f>
        <v>0</v>
      </c>
      <c r="K886" s="262">
        <f>'model (2)'!K886</f>
        <v>1</v>
      </c>
      <c r="L886" s="262">
        <f>'model (2)'!L886</f>
        <v>1</v>
      </c>
      <c r="M886" s="262">
        <f>'model (2)'!M886</f>
        <v>0</v>
      </c>
      <c r="N886" s="262">
        <f>'model (2)'!N886</f>
        <v>0</v>
      </c>
      <c r="O886" s="262">
        <f>'model (2)'!O886</f>
        <v>1</v>
      </c>
      <c r="P886" s="262">
        <f>'model (2)'!P886</f>
        <v>2</v>
      </c>
      <c r="Q886" s="262">
        <f>'model (2)'!Q886</f>
        <v>0</v>
      </c>
      <c r="R886" s="262">
        <f>'model (2)'!R886</f>
        <v>2</v>
      </c>
      <c r="S886" s="262">
        <f>'model (2)'!S886</f>
        <v>0</v>
      </c>
    </row>
    <row r="887" spans="1:19" ht="15.6">
      <c r="A887">
        <f t="shared" si="164"/>
        <v>12</v>
      </c>
      <c r="B887" s="191" t="str">
        <f>C887&amp;":"&amp;COUNTIF($C$6:C887,C887)</f>
        <v>12:9</v>
      </c>
      <c r="C887" s="148">
        <f t="shared" si="165"/>
        <v>12</v>
      </c>
      <c r="D887" s="262">
        <f>'model (2)'!D887</f>
        <v>0</v>
      </c>
      <c r="E887" s="262">
        <f>'model (2)'!E887</f>
        <v>1</v>
      </c>
      <c r="F887" s="262">
        <f>'model (2)'!F887</f>
        <v>1</v>
      </c>
      <c r="G887" s="262">
        <f>'model (2)'!G887</f>
        <v>1</v>
      </c>
      <c r="H887" s="262">
        <f>'model (2)'!H887</f>
        <v>1</v>
      </c>
      <c r="I887" s="262">
        <f>'model (2)'!I887</f>
        <v>1</v>
      </c>
      <c r="J887" s="262">
        <f>'model (2)'!J887</f>
        <v>0</v>
      </c>
      <c r="K887" s="262">
        <f>'model (2)'!K887</f>
        <v>0</v>
      </c>
      <c r="L887" s="262">
        <f>'model (2)'!L887</f>
        <v>1</v>
      </c>
      <c r="M887" s="262">
        <f>'model (2)'!M887</f>
        <v>0</v>
      </c>
      <c r="N887" s="262">
        <f>'model (2)'!N887</f>
        <v>1</v>
      </c>
      <c r="O887" s="262">
        <f>'model (2)'!O887</f>
        <v>1</v>
      </c>
      <c r="P887" s="262">
        <f>'model (2)'!P887</f>
        <v>0</v>
      </c>
      <c r="Q887" s="262">
        <f>'model (2)'!Q887</f>
        <v>1</v>
      </c>
      <c r="R887" s="262">
        <f>'model (2)'!R887</f>
        <v>2</v>
      </c>
      <c r="S887" s="262">
        <f>'model (2)'!S887</f>
        <v>1</v>
      </c>
    </row>
    <row r="888" spans="1:19" ht="15.6">
      <c r="A888">
        <f t="shared" si="164"/>
        <v>10</v>
      </c>
      <c r="B888" s="191" t="str">
        <f>C888&amp;":"&amp;COUNTIF($C$6:C888,C888)</f>
        <v>10:11</v>
      </c>
      <c r="C888" s="148">
        <f t="shared" si="165"/>
        <v>10</v>
      </c>
      <c r="D888" s="262">
        <f>'model (2)'!D888</f>
        <v>0</v>
      </c>
      <c r="E888" s="262">
        <f>'model (2)'!E888</f>
        <v>0</v>
      </c>
      <c r="F888" s="262">
        <f>'model (2)'!F888</f>
        <v>0</v>
      </c>
      <c r="G888" s="262">
        <f>'model (2)'!G888</f>
        <v>0</v>
      </c>
      <c r="H888" s="262">
        <f>'model (2)'!H888</f>
        <v>0</v>
      </c>
      <c r="I888" s="262">
        <f>'model (2)'!I888</f>
        <v>0</v>
      </c>
      <c r="J888" s="262">
        <f>'model (2)'!J888</f>
        <v>1</v>
      </c>
      <c r="K888" s="262">
        <f>'model (2)'!K888</f>
        <v>0</v>
      </c>
      <c r="L888" s="262">
        <f>'model (2)'!L888</f>
        <v>1</v>
      </c>
      <c r="M888" s="262">
        <f>'model (2)'!M888</f>
        <v>1</v>
      </c>
      <c r="N888" s="262">
        <f>'model (2)'!N888</f>
        <v>1</v>
      </c>
      <c r="O888" s="262">
        <f>'model (2)'!O888</f>
        <v>2</v>
      </c>
      <c r="P888" s="262">
        <f>'model (2)'!P888</f>
        <v>2</v>
      </c>
      <c r="Q888" s="262">
        <f>'model (2)'!Q888</f>
        <v>1</v>
      </c>
      <c r="R888" s="262">
        <f>'model (2)'!R888</f>
        <v>0</v>
      </c>
      <c r="S888" s="262">
        <f>'model (2)'!S888</f>
        <v>1</v>
      </c>
    </row>
    <row r="889" spans="1:19" ht="15.6">
      <c r="A889">
        <f t="shared" si="164"/>
        <v>12</v>
      </c>
      <c r="B889" s="191" t="str">
        <f>C889&amp;":"&amp;COUNTIF($C$6:C889,C889)</f>
        <v>12:10</v>
      </c>
      <c r="C889" s="148">
        <f t="shared" si="165"/>
        <v>12</v>
      </c>
      <c r="D889" s="262">
        <f>'model (2)'!D889</f>
        <v>0</v>
      </c>
      <c r="E889" s="262">
        <f>'model (2)'!E889</f>
        <v>0</v>
      </c>
      <c r="F889" s="262">
        <f>'model (2)'!F889</f>
        <v>0</v>
      </c>
      <c r="G889" s="262">
        <f>'model (2)'!G889</f>
        <v>0</v>
      </c>
      <c r="H889" s="262">
        <f>'model (2)'!H889</f>
        <v>0</v>
      </c>
      <c r="I889" s="262">
        <f>'model (2)'!I889</f>
        <v>0</v>
      </c>
      <c r="J889" s="262">
        <f>'model (2)'!J889</f>
        <v>1</v>
      </c>
      <c r="K889" s="262">
        <f>'model (2)'!K889</f>
        <v>1</v>
      </c>
      <c r="L889" s="262">
        <f>'model (2)'!L889</f>
        <v>1</v>
      </c>
      <c r="M889" s="262">
        <f>'model (2)'!M889</f>
        <v>0</v>
      </c>
      <c r="N889" s="262">
        <f>'model (2)'!N889</f>
        <v>2</v>
      </c>
      <c r="O889" s="262">
        <f>'model (2)'!O889</f>
        <v>1</v>
      </c>
      <c r="P889" s="262">
        <f>'model (2)'!P889</f>
        <v>1</v>
      </c>
      <c r="Q889" s="262">
        <f>'model (2)'!Q889</f>
        <v>2</v>
      </c>
      <c r="R889" s="262">
        <f>'model (2)'!R889</f>
        <v>1</v>
      </c>
      <c r="S889" s="262">
        <f>'model (2)'!S889</f>
        <v>2</v>
      </c>
    </row>
    <row r="890" spans="1:19" ht="15.6">
      <c r="A890">
        <f t="shared" si="164"/>
        <v>11</v>
      </c>
      <c r="B890" s="191" t="str">
        <f>C890&amp;":"&amp;COUNTIF($C$6:C890,C890)</f>
        <v>11:18</v>
      </c>
      <c r="C890" s="148">
        <f t="shared" si="165"/>
        <v>11</v>
      </c>
      <c r="D890" s="262">
        <f>'model (2)'!D890</f>
        <v>0</v>
      </c>
      <c r="E890" s="262">
        <f>'model (2)'!E890</f>
        <v>1</v>
      </c>
      <c r="F890" s="262">
        <f>'model (2)'!F890</f>
        <v>1</v>
      </c>
      <c r="G890" s="262">
        <f>'model (2)'!G890</f>
        <v>0</v>
      </c>
      <c r="H890" s="262">
        <f>'model (2)'!H890</f>
        <v>1</v>
      </c>
      <c r="I890" s="262">
        <f>'model (2)'!I890</f>
        <v>1</v>
      </c>
      <c r="J890" s="262">
        <f>'model (2)'!J890</f>
        <v>0</v>
      </c>
      <c r="K890" s="262">
        <f>'model (2)'!K890</f>
        <v>0</v>
      </c>
      <c r="L890" s="262">
        <f>'model (2)'!L890</f>
        <v>1</v>
      </c>
      <c r="M890" s="262">
        <f>'model (2)'!M890</f>
        <v>1</v>
      </c>
      <c r="N890" s="262">
        <f>'model (2)'!N890</f>
        <v>0</v>
      </c>
      <c r="O890" s="262">
        <f>'model (2)'!O890</f>
        <v>1</v>
      </c>
      <c r="P890" s="262">
        <f>'model (2)'!P890</f>
        <v>1</v>
      </c>
      <c r="Q890" s="262">
        <f>'model (2)'!Q890</f>
        <v>1</v>
      </c>
      <c r="R890" s="262">
        <f>'model (2)'!R890</f>
        <v>0</v>
      </c>
      <c r="S890" s="262">
        <f>'model (2)'!S890</f>
        <v>2</v>
      </c>
    </row>
    <row r="891" spans="1:19" ht="15.6">
      <c r="A891">
        <f t="shared" si="164"/>
        <v>9</v>
      </c>
      <c r="B891" s="191" t="str">
        <f>C891&amp;":"&amp;COUNTIF($C$6:C891,C891)</f>
        <v>9:11</v>
      </c>
      <c r="C891" s="148">
        <f t="shared" si="165"/>
        <v>9</v>
      </c>
      <c r="D891" s="262">
        <f>'model (2)'!D891</f>
        <v>1</v>
      </c>
      <c r="E891" s="262">
        <f>'model (2)'!E891</f>
        <v>0</v>
      </c>
      <c r="F891" s="262">
        <f>'model (2)'!F891</f>
        <v>1</v>
      </c>
      <c r="G891" s="262">
        <f>'model (2)'!G891</f>
        <v>1</v>
      </c>
      <c r="H891" s="262">
        <f>'model (2)'!H891</f>
        <v>0</v>
      </c>
      <c r="I891" s="262">
        <f>'model (2)'!I891</f>
        <v>0</v>
      </c>
      <c r="J891" s="262">
        <f>'model (2)'!J891</f>
        <v>0</v>
      </c>
      <c r="K891" s="262">
        <f>'model (2)'!K891</f>
        <v>0</v>
      </c>
      <c r="L891" s="262">
        <f>'model (2)'!L891</f>
        <v>1</v>
      </c>
      <c r="M891" s="262">
        <f>'model (2)'!M891</f>
        <v>1</v>
      </c>
      <c r="N891" s="262">
        <f>'model (2)'!N891</f>
        <v>1</v>
      </c>
      <c r="O891" s="262">
        <f>'model (2)'!O891</f>
        <v>0</v>
      </c>
      <c r="P891" s="262">
        <f>'model (2)'!P891</f>
        <v>1</v>
      </c>
      <c r="Q891" s="262">
        <f>'model (2)'!Q891</f>
        <v>1</v>
      </c>
      <c r="R891" s="262">
        <f>'model (2)'!R891</f>
        <v>1</v>
      </c>
      <c r="S891" s="262">
        <f>'model (2)'!S891</f>
        <v>0</v>
      </c>
    </row>
    <row r="892" spans="1:19" ht="15.6">
      <c r="A892">
        <f t="shared" si="164"/>
        <v>12</v>
      </c>
      <c r="B892" s="191" t="str">
        <f>C892&amp;":"&amp;COUNTIF($C$6:C892,C892)</f>
        <v>12:11</v>
      </c>
      <c r="C892" s="148">
        <f t="shared" si="165"/>
        <v>12</v>
      </c>
      <c r="D892" s="262">
        <f>'model (2)'!D892</f>
        <v>1</v>
      </c>
      <c r="E892" s="262">
        <f>'model (2)'!E892</f>
        <v>0</v>
      </c>
      <c r="F892" s="262">
        <f>'model (2)'!F892</f>
        <v>0</v>
      </c>
      <c r="G892" s="262">
        <f>'model (2)'!G892</f>
        <v>0</v>
      </c>
      <c r="H892" s="262">
        <f>'model (2)'!H892</f>
        <v>1</v>
      </c>
      <c r="I892" s="262">
        <f>'model (2)'!I892</f>
        <v>0</v>
      </c>
      <c r="J892" s="262">
        <f>'model (2)'!J892</f>
        <v>1</v>
      </c>
      <c r="K892" s="262">
        <f>'model (2)'!K892</f>
        <v>0</v>
      </c>
      <c r="L892" s="262">
        <f>'model (2)'!L892</f>
        <v>0</v>
      </c>
      <c r="M892" s="262">
        <f>'model (2)'!M892</f>
        <v>1</v>
      </c>
      <c r="N892" s="262">
        <f>'model (2)'!N892</f>
        <v>2</v>
      </c>
      <c r="O892" s="262">
        <f>'model (2)'!O892</f>
        <v>2</v>
      </c>
      <c r="P892" s="262">
        <f>'model (2)'!P892</f>
        <v>2</v>
      </c>
      <c r="Q892" s="262">
        <f>'model (2)'!Q892</f>
        <v>0</v>
      </c>
      <c r="R892" s="262">
        <f>'model (2)'!R892</f>
        <v>0</v>
      </c>
      <c r="S892" s="262">
        <f>'model (2)'!S892</f>
        <v>2</v>
      </c>
    </row>
    <row r="893" spans="1:19" ht="15.6">
      <c r="A893">
        <f t="shared" si="164"/>
        <v>7</v>
      </c>
      <c r="B893" s="191" t="str">
        <f>C893&amp;":"&amp;COUNTIF($C$6:C893,C893)</f>
        <v>7:18</v>
      </c>
      <c r="C893" s="148">
        <f t="shared" si="165"/>
        <v>7</v>
      </c>
      <c r="D893" s="262">
        <f>'model (2)'!D893</f>
        <v>0</v>
      </c>
      <c r="E893" s="262">
        <f>'model (2)'!E893</f>
        <v>0</v>
      </c>
      <c r="F893" s="262">
        <f>'model (2)'!F893</f>
        <v>1</v>
      </c>
      <c r="G893" s="262">
        <f>'model (2)'!G893</f>
        <v>0</v>
      </c>
      <c r="H893" s="262">
        <f>'model (2)'!H893</f>
        <v>0</v>
      </c>
      <c r="I893" s="262">
        <f>'model (2)'!I893</f>
        <v>0</v>
      </c>
      <c r="J893" s="262">
        <f>'model (2)'!J893</f>
        <v>1</v>
      </c>
      <c r="K893" s="262">
        <f>'model (2)'!K893</f>
        <v>1</v>
      </c>
      <c r="L893" s="262">
        <f>'model (2)'!L893</f>
        <v>0</v>
      </c>
      <c r="M893" s="262">
        <f>'model (2)'!M893</f>
        <v>0</v>
      </c>
      <c r="N893" s="262">
        <f>'model (2)'!N893</f>
        <v>1</v>
      </c>
      <c r="O893" s="262">
        <f>'model (2)'!O893</f>
        <v>1</v>
      </c>
      <c r="P893" s="262">
        <f>'model (2)'!P893</f>
        <v>1</v>
      </c>
      <c r="Q893" s="262">
        <f>'model (2)'!Q893</f>
        <v>0</v>
      </c>
      <c r="R893" s="262">
        <f>'model (2)'!R893</f>
        <v>1</v>
      </c>
      <c r="S893" s="262">
        <f>'model (2)'!S893</f>
        <v>0</v>
      </c>
    </row>
    <row r="894" spans="1:19" ht="15.6">
      <c r="A894">
        <f t="shared" si="164"/>
        <v>5</v>
      </c>
      <c r="B894" s="191" t="str">
        <f>C894&amp;":"&amp;COUNTIF($C$6:C894,C894)</f>
        <v>5:1</v>
      </c>
      <c r="C894" s="148">
        <f t="shared" si="165"/>
        <v>5</v>
      </c>
      <c r="D894" s="262">
        <f>'model (2)'!D894</f>
        <v>0</v>
      </c>
      <c r="E894" s="262">
        <f>'model (2)'!E894</f>
        <v>0</v>
      </c>
      <c r="F894" s="262">
        <f>'model (2)'!F894</f>
        <v>1</v>
      </c>
      <c r="G894" s="262">
        <f>'model (2)'!G894</f>
        <v>0</v>
      </c>
      <c r="H894" s="262">
        <f>'model (2)'!H894</f>
        <v>0</v>
      </c>
      <c r="I894" s="262">
        <f>'model (2)'!I894</f>
        <v>0</v>
      </c>
      <c r="J894" s="262">
        <f>'model (2)'!J894</f>
        <v>0</v>
      </c>
      <c r="K894" s="262">
        <f>'model (2)'!K894</f>
        <v>0</v>
      </c>
      <c r="L894" s="262">
        <f>'model (2)'!L894</f>
        <v>1</v>
      </c>
      <c r="M894" s="262">
        <f>'model (2)'!M894</f>
        <v>0</v>
      </c>
      <c r="N894" s="262">
        <f>'model (2)'!N894</f>
        <v>1</v>
      </c>
      <c r="O894" s="262">
        <f>'model (2)'!O894</f>
        <v>2</v>
      </c>
      <c r="P894" s="262">
        <f>'model (2)'!P894</f>
        <v>0</v>
      </c>
      <c r="Q894" s="262">
        <f>'model (2)'!Q894</f>
        <v>0</v>
      </c>
      <c r="R894" s="262">
        <f>'model (2)'!R894</f>
        <v>0</v>
      </c>
      <c r="S894" s="262">
        <f>'model (2)'!S894</f>
        <v>0</v>
      </c>
    </row>
    <row r="895" spans="1:19" ht="15.6">
      <c r="A895">
        <f t="shared" si="164"/>
        <v>10</v>
      </c>
      <c r="B895" s="191" t="str">
        <f>C895&amp;":"&amp;COUNTIF($C$6:C895,C895)</f>
        <v>10:12</v>
      </c>
      <c r="C895" s="148">
        <f t="shared" si="165"/>
        <v>10</v>
      </c>
      <c r="D895" s="262">
        <f>'model (2)'!D895</f>
        <v>0</v>
      </c>
      <c r="E895" s="262">
        <f>'model (2)'!E895</f>
        <v>0</v>
      </c>
      <c r="F895" s="262">
        <f>'model (2)'!F895</f>
        <v>0</v>
      </c>
      <c r="G895" s="262">
        <f>'model (2)'!G895</f>
        <v>0</v>
      </c>
      <c r="H895" s="262">
        <f>'model (2)'!H895</f>
        <v>1</v>
      </c>
      <c r="I895" s="262">
        <f>'model (2)'!I895</f>
        <v>0</v>
      </c>
      <c r="J895" s="262">
        <f>'model (2)'!J895</f>
        <v>0</v>
      </c>
      <c r="K895" s="262">
        <f>'model (2)'!K895</f>
        <v>0</v>
      </c>
      <c r="L895" s="262">
        <f>'model (2)'!L895</f>
        <v>0</v>
      </c>
      <c r="M895" s="262">
        <f>'model (2)'!M895</f>
        <v>1</v>
      </c>
      <c r="N895" s="262">
        <f>'model (2)'!N895</f>
        <v>1</v>
      </c>
      <c r="O895" s="262">
        <f>'model (2)'!O895</f>
        <v>0</v>
      </c>
      <c r="P895" s="262">
        <f>'model (2)'!P895</f>
        <v>2</v>
      </c>
      <c r="Q895" s="262">
        <f>'model (2)'!Q895</f>
        <v>2</v>
      </c>
      <c r="R895" s="262">
        <f>'model (2)'!R895</f>
        <v>2</v>
      </c>
      <c r="S895" s="262">
        <f>'model (2)'!S895</f>
        <v>1</v>
      </c>
    </row>
    <row r="896" spans="1:19" ht="15.6">
      <c r="A896">
        <f t="shared" si="164"/>
        <v>14</v>
      </c>
      <c r="B896" s="191" t="str">
        <f>C896&amp;":"&amp;COUNTIF($C$6:C896,C896)</f>
        <v>14:8</v>
      </c>
      <c r="C896" s="148">
        <f t="shared" si="165"/>
        <v>14</v>
      </c>
      <c r="D896" s="262">
        <f>'model (2)'!D896</f>
        <v>0</v>
      </c>
      <c r="E896" s="262">
        <f>'model (2)'!E896</f>
        <v>0</v>
      </c>
      <c r="F896" s="262">
        <f>'model (2)'!F896</f>
        <v>0</v>
      </c>
      <c r="G896" s="262">
        <f>'model (2)'!G896</f>
        <v>1</v>
      </c>
      <c r="H896" s="262">
        <f>'model (2)'!H896</f>
        <v>1</v>
      </c>
      <c r="I896" s="262">
        <f>'model (2)'!I896</f>
        <v>1</v>
      </c>
      <c r="J896" s="262">
        <f>'model (2)'!J896</f>
        <v>1</v>
      </c>
      <c r="K896" s="262">
        <f>'model (2)'!K896</f>
        <v>1</v>
      </c>
      <c r="L896" s="262">
        <f>'model (2)'!L896</f>
        <v>1</v>
      </c>
      <c r="M896" s="262">
        <f>'model (2)'!M896</f>
        <v>1</v>
      </c>
      <c r="N896" s="262">
        <f>'model (2)'!N896</f>
        <v>0</v>
      </c>
      <c r="O896" s="262">
        <f>'model (2)'!O896</f>
        <v>2</v>
      </c>
      <c r="P896" s="262">
        <f>'model (2)'!P896</f>
        <v>0</v>
      </c>
      <c r="Q896" s="262">
        <f>'model (2)'!Q896</f>
        <v>1</v>
      </c>
      <c r="R896" s="262">
        <f>'model (2)'!R896</f>
        <v>2</v>
      </c>
      <c r="S896" s="262">
        <f>'model (2)'!S896</f>
        <v>2</v>
      </c>
    </row>
    <row r="897" spans="1:19" ht="15.6">
      <c r="A897">
        <f t="shared" si="164"/>
        <v>12</v>
      </c>
      <c r="B897" s="191" t="str">
        <f>C897&amp;":"&amp;COUNTIF($C$6:C897,C897)</f>
        <v>12:12</v>
      </c>
      <c r="C897" s="148">
        <f t="shared" si="165"/>
        <v>12</v>
      </c>
      <c r="D897" s="262">
        <f>'model (2)'!D897</f>
        <v>1</v>
      </c>
      <c r="E897" s="262">
        <f>'model (2)'!E897</f>
        <v>1</v>
      </c>
      <c r="F897" s="262">
        <f>'model (2)'!F897</f>
        <v>1</v>
      </c>
      <c r="G897" s="262">
        <f>'model (2)'!G897</f>
        <v>1</v>
      </c>
      <c r="H897" s="262">
        <f>'model (2)'!H897</f>
        <v>0</v>
      </c>
      <c r="I897" s="262">
        <f>'model (2)'!I897</f>
        <v>0</v>
      </c>
      <c r="J897" s="262">
        <f>'model (2)'!J897</f>
        <v>1</v>
      </c>
      <c r="K897" s="262">
        <f>'model (2)'!K897</f>
        <v>0</v>
      </c>
      <c r="L897" s="262">
        <f>'model (2)'!L897</f>
        <v>0</v>
      </c>
      <c r="M897" s="262">
        <f>'model (2)'!M897</f>
        <v>1</v>
      </c>
      <c r="N897" s="262">
        <f>'model (2)'!N897</f>
        <v>2</v>
      </c>
      <c r="O897" s="262">
        <f>'model (2)'!O897</f>
        <v>1</v>
      </c>
      <c r="P897" s="262">
        <f>'model (2)'!P897</f>
        <v>0</v>
      </c>
      <c r="Q897" s="262">
        <f>'model (2)'!Q897</f>
        <v>2</v>
      </c>
      <c r="R897" s="262">
        <f>'model (2)'!R897</f>
        <v>0</v>
      </c>
      <c r="S897" s="262">
        <f>'model (2)'!S897</f>
        <v>1</v>
      </c>
    </row>
    <row r="898" spans="1:19" ht="15.6">
      <c r="A898">
        <f t="shared" si="164"/>
        <v>8</v>
      </c>
      <c r="B898" s="191" t="str">
        <f>C898&amp;":"&amp;COUNTIF($C$6:C898,C898)</f>
        <v>8:10</v>
      </c>
      <c r="C898" s="148">
        <f t="shared" si="165"/>
        <v>8</v>
      </c>
      <c r="D898" s="262">
        <f>'model (2)'!D898</f>
        <v>0</v>
      </c>
      <c r="E898" s="262">
        <f>'model (2)'!E898</f>
        <v>0</v>
      </c>
      <c r="F898" s="262">
        <f>'model (2)'!F898</f>
        <v>0</v>
      </c>
      <c r="G898" s="262">
        <f>'model (2)'!G898</f>
        <v>0</v>
      </c>
      <c r="H898" s="262">
        <f>'model (2)'!H898</f>
        <v>0</v>
      </c>
      <c r="I898" s="262">
        <f>'model (2)'!I898</f>
        <v>0</v>
      </c>
      <c r="J898" s="262">
        <f>'model (2)'!J898</f>
        <v>1</v>
      </c>
      <c r="K898" s="262">
        <f>'model (2)'!K898</f>
        <v>1</v>
      </c>
      <c r="L898" s="262">
        <f>'model (2)'!L898</f>
        <v>1</v>
      </c>
      <c r="M898" s="262">
        <f>'model (2)'!M898</f>
        <v>1</v>
      </c>
      <c r="N898" s="262">
        <f>'model (2)'!N898</f>
        <v>1</v>
      </c>
      <c r="O898" s="262">
        <f>'model (2)'!O898</f>
        <v>0</v>
      </c>
      <c r="P898" s="262">
        <f>'model (2)'!P898</f>
        <v>0</v>
      </c>
      <c r="Q898" s="262">
        <f>'model (2)'!Q898</f>
        <v>2</v>
      </c>
      <c r="R898" s="262">
        <f>'model (2)'!R898</f>
        <v>0</v>
      </c>
      <c r="S898" s="262">
        <f>'model (2)'!S898</f>
        <v>1</v>
      </c>
    </row>
    <row r="899" spans="1:19" ht="15.6">
      <c r="A899">
        <f t="shared" si="164"/>
        <v>9</v>
      </c>
      <c r="B899" s="191" t="str">
        <f>C899&amp;":"&amp;COUNTIF($C$6:C899,C899)</f>
        <v>9:12</v>
      </c>
      <c r="C899" s="148">
        <f t="shared" si="165"/>
        <v>9</v>
      </c>
      <c r="D899" s="262">
        <f>'model (2)'!D899</f>
        <v>0</v>
      </c>
      <c r="E899" s="262">
        <f>'model (2)'!E899</f>
        <v>0</v>
      </c>
      <c r="F899" s="262">
        <f>'model (2)'!F899</f>
        <v>0</v>
      </c>
      <c r="G899" s="262">
        <f>'model (2)'!G899</f>
        <v>0</v>
      </c>
      <c r="H899" s="262">
        <f>'model (2)'!H899</f>
        <v>0</v>
      </c>
      <c r="I899" s="262">
        <f>'model (2)'!I899</f>
        <v>0</v>
      </c>
      <c r="J899" s="262">
        <f>'model (2)'!J899</f>
        <v>0</v>
      </c>
      <c r="K899" s="262">
        <f>'model (2)'!K899</f>
        <v>1</v>
      </c>
      <c r="L899" s="262">
        <f>'model (2)'!L899</f>
        <v>0</v>
      </c>
      <c r="M899" s="262">
        <f>'model (2)'!M899</f>
        <v>0</v>
      </c>
      <c r="N899" s="262">
        <f>'model (2)'!N899</f>
        <v>1</v>
      </c>
      <c r="O899" s="262">
        <f>'model (2)'!O899</f>
        <v>1</v>
      </c>
      <c r="P899" s="262">
        <f>'model (2)'!P899</f>
        <v>1</v>
      </c>
      <c r="Q899" s="262">
        <f>'model (2)'!Q899</f>
        <v>2</v>
      </c>
      <c r="R899" s="262">
        <f>'model (2)'!R899</f>
        <v>2</v>
      </c>
      <c r="S899" s="262">
        <f>'model (2)'!S899</f>
        <v>1</v>
      </c>
    </row>
    <row r="900" spans="1:19" ht="15.6">
      <c r="A900">
        <f t="shared" si="164"/>
        <v>9</v>
      </c>
      <c r="B900" s="191" t="str">
        <f>C900&amp;":"&amp;COUNTIF($C$6:C900,C900)</f>
        <v>9:13</v>
      </c>
      <c r="C900" s="148">
        <f t="shared" si="165"/>
        <v>9</v>
      </c>
      <c r="D900" s="262">
        <f>'model (2)'!D900</f>
        <v>1</v>
      </c>
      <c r="E900" s="262">
        <f>'model (2)'!E900</f>
        <v>0</v>
      </c>
      <c r="F900" s="262">
        <f>'model (2)'!F900</f>
        <v>0</v>
      </c>
      <c r="G900" s="262">
        <f>'model (2)'!G900</f>
        <v>1</v>
      </c>
      <c r="H900" s="262">
        <f>'model (2)'!H900</f>
        <v>0</v>
      </c>
      <c r="I900" s="262">
        <f>'model (2)'!I900</f>
        <v>1</v>
      </c>
      <c r="J900" s="262">
        <f>'model (2)'!J900</f>
        <v>1</v>
      </c>
      <c r="K900" s="262">
        <f>'model (2)'!K900</f>
        <v>0</v>
      </c>
      <c r="L900" s="262">
        <f>'model (2)'!L900</f>
        <v>1</v>
      </c>
      <c r="M900" s="262">
        <f>'model (2)'!M900</f>
        <v>0</v>
      </c>
      <c r="N900" s="262">
        <f>'model (2)'!N900</f>
        <v>0</v>
      </c>
      <c r="O900" s="262">
        <f>'model (2)'!O900</f>
        <v>0</v>
      </c>
      <c r="P900" s="262">
        <f>'model (2)'!P900</f>
        <v>1</v>
      </c>
      <c r="Q900" s="262">
        <f>'model (2)'!Q900</f>
        <v>1</v>
      </c>
      <c r="R900" s="262">
        <f>'model (2)'!R900</f>
        <v>2</v>
      </c>
      <c r="S900" s="262">
        <f>'model (2)'!S900</f>
        <v>0</v>
      </c>
    </row>
    <row r="901" spans="1:19" ht="15.6">
      <c r="A901">
        <f t="shared" si="164"/>
        <v>14</v>
      </c>
      <c r="B901" s="191" t="str">
        <f>C901&amp;":"&amp;COUNTIF($C$6:C901,C901)</f>
        <v>14:9</v>
      </c>
      <c r="C901" s="148">
        <f t="shared" si="165"/>
        <v>14</v>
      </c>
      <c r="D901" s="262">
        <f>'model (2)'!D901</f>
        <v>1</v>
      </c>
      <c r="E901" s="262">
        <f>'model (2)'!E901</f>
        <v>1</v>
      </c>
      <c r="F901" s="262">
        <f>'model (2)'!F901</f>
        <v>1</v>
      </c>
      <c r="G901" s="262">
        <f>'model (2)'!G901</f>
        <v>0</v>
      </c>
      <c r="H901" s="262">
        <f>'model (2)'!H901</f>
        <v>1</v>
      </c>
      <c r="I901" s="262">
        <f>'model (2)'!I901</f>
        <v>1</v>
      </c>
      <c r="J901" s="262">
        <f>'model (2)'!J901</f>
        <v>1</v>
      </c>
      <c r="K901" s="262">
        <f>'model (2)'!K901</f>
        <v>0</v>
      </c>
      <c r="L901" s="262">
        <f>'model (2)'!L901</f>
        <v>1</v>
      </c>
      <c r="M901" s="262">
        <f>'model (2)'!M901</f>
        <v>0</v>
      </c>
      <c r="N901" s="262">
        <f>'model (2)'!N901</f>
        <v>1</v>
      </c>
      <c r="O901" s="262">
        <f>'model (2)'!O901</f>
        <v>2</v>
      </c>
      <c r="P901" s="262">
        <f>'model (2)'!P901</f>
        <v>2</v>
      </c>
      <c r="Q901" s="262">
        <f>'model (2)'!Q901</f>
        <v>1</v>
      </c>
      <c r="R901" s="262">
        <f>'model (2)'!R901</f>
        <v>1</v>
      </c>
      <c r="S901" s="262">
        <f>'model (2)'!S901</f>
        <v>0</v>
      </c>
    </row>
    <row r="902" spans="1:19" ht="15.6">
      <c r="A902">
        <f t="shared" si="164"/>
        <v>13</v>
      </c>
      <c r="B902" s="191" t="str">
        <f>C902&amp;":"&amp;COUNTIF($C$6:C902,C902)</f>
        <v>13:12</v>
      </c>
      <c r="C902" s="148">
        <f t="shared" si="165"/>
        <v>13</v>
      </c>
      <c r="D902" s="262">
        <f>'model (2)'!D902</f>
        <v>0</v>
      </c>
      <c r="E902" s="262">
        <f>'model (2)'!E902</f>
        <v>0</v>
      </c>
      <c r="F902" s="262">
        <f>'model (2)'!F902</f>
        <v>1</v>
      </c>
      <c r="G902" s="262">
        <f>'model (2)'!G902</f>
        <v>0</v>
      </c>
      <c r="H902" s="262">
        <f>'model (2)'!H902</f>
        <v>1</v>
      </c>
      <c r="I902" s="262">
        <f>'model (2)'!I902</f>
        <v>1</v>
      </c>
      <c r="J902" s="262">
        <f>'model (2)'!J902</f>
        <v>1</v>
      </c>
      <c r="K902" s="262">
        <f>'model (2)'!K902</f>
        <v>1</v>
      </c>
      <c r="L902" s="262">
        <f>'model (2)'!L902</f>
        <v>0</v>
      </c>
      <c r="M902" s="262">
        <f>'model (2)'!M902</f>
        <v>0</v>
      </c>
      <c r="N902" s="262">
        <f>'model (2)'!N902</f>
        <v>1</v>
      </c>
      <c r="O902" s="262">
        <f>'model (2)'!O902</f>
        <v>2</v>
      </c>
      <c r="P902" s="262">
        <f>'model (2)'!P902</f>
        <v>2</v>
      </c>
      <c r="Q902" s="262">
        <f>'model (2)'!Q902</f>
        <v>1</v>
      </c>
      <c r="R902" s="262">
        <f>'model (2)'!R902</f>
        <v>1</v>
      </c>
      <c r="S902" s="262">
        <f>'model (2)'!S902</f>
        <v>1</v>
      </c>
    </row>
    <row r="903" spans="1:19" ht="15.6">
      <c r="A903">
        <f t="shared" ref="A903:A966" si="166">SUM(D903:S903)</f>
        <v>9</v>
      </c>
      <c r="B903" s="191" t="str">
        <f>C903&amp;":"&amp;COUNTIF($C$6:C903,C903)</f>
        <v>9:14</v>
      </c>
      <c r="C903" s="148">
        <f t="shared" ref="C903:C966" si="167">SUM(D903:S903)</f>
        <v>9</v>
      </c>
      <c r="D903" s="262">
        <f>'model (2)'!D903</f>
        <v>0</v>
      </c>
      <c r="E903" s="262">
        <f>'model (2)'!E903</f>
        <v>0</v>
      </c>
      <c r="F903" s="262">
        <f>'model (2)'!F903</f>
        <v>0</v>
      </c>
      <c r="G903" s="262">
        <f>'model (2)'!G903</f>
        <v>0</v>
      </c>
      <c r="H903" s="262">
        <f>'model (2)'!H903</f>
        <v>0</v>
      </c>
      <c r="I903" s="262">
        <f>'model (2)'!I903</f>
        <v>0</v>
      </c>
      <c r="J903" s="262">
        <f>'model (2)'!J903</f>
        <v>1</v>
      </c>
      <c r="K903" s="262">
        <f>'model (2)'!K903</f>
        <v>0</v>
      </c>
      <c r="L903" s="262">
        <f>'model (2)'!L903</f>
        <v>1</v>
      </c>
      <c r="M903" s="262">
        <f>'model (2)'!M903</f>
        <v>0</v>
      </c>
      <c r="N903" s="262">
        <f>'model (2)'!N903</f>
        <v>2</v>
      </c>
      <c r="O903" s="262">
        <f>'model (2)'!O903</f>
        <v>2</v>
      </c>
      <c r="P903" s="262">
        <f>'model (2)'!P903</f>
        <v>1</v>
      </c>
      <c r="Q903" s="262">
        <f>'model (2)'!Q903</f>
        <v>1</v>
      </c>
      <c r="R903" s="262">
        <f>'model (2)'!R903</f>
        <v>1</v>
      </c>
      <c r="S903" s="262">
        <f>'model (2)'!S903</f>
        <v>0</v>
      </c>
    </row>
    <row r="904" spans="1:19" ht="15.6">
      <c r="A904">
        <f t="shared" si="166"/>
        <v>7</v>
      </c>
      <c r="B904" s="191" t="str">
        <f>C904&amp;":"&amp;COUNTIF($C$6:C904,C904)</f>
        <v>7:19</v>
      </c>
      <c r="C904" s="148">
        <f t="shared" si="167"/>
        <v>7</v>
      </c>
      <c r="D904" s="262">
        <f>'model (2)'!D904</f>
        <v>0</v>
      </c>
      <c r="E904" s="262">
        <f>'model (2)'!E904</f>
        <v>0</v>
      </c>
      <c r="F904" s="262">
        <f>'model (2)'!F904</f>
        <v>1</v>
      </c>
      <c r="G904" s="262">
        <f>'model (2)'!G904</f>
        <v>0</v>
      </c>
      <c r="H904" s="262">
        <f>'model (2)'!H904</f>
        <v>0</v>
      </c>
      <c r="I904" s="262">
        <f>'model (2)'!I904</f>
        <v>0</v>
      </c>
      <c r="J904" s="262">
        <f>'model (2)'!J904</f>
        <v>0</v>
      </c>
      <c r="K904" s="262">
        <f>'model (2)'!K904</f>
        <v>0</v>
      </c>
      <c r="L904" s="262">
        <f>'model (2)'!L904</f>
        <v>0</v>
      </c>
      <c r="M904" s="262">
        <f>'model (2)'!M904</f>
        <v>0</v>
      </c>
      <c r="N904" s="262">
        <f>'model (2)'!N904</f>
        <v>1</v>
      </c>
      <c r="O904" s="262">
        <f>'model (2)'!O904</f>
        <v>1</v>
      </c>
      <c r="P904" s="262">
        <f>'model (2)'!P904</f>
        <v>2</v>
      </c>
      <c r="Q904" s="262">
        <f>'model (2)'!Q904</f>
        <v>0</v>
      </c>
      <c r="R904" s="262">
        <f>'model (2)'!R904</f>
        <v>2</v>
      </c>
      <c r="S904" s="262">
        <f>'model (2)'!S904</f>
        <v>0</v>
      </c>
    </row>
    <row r="905" spans="1:19" ht="15.6">
      <c r="A905">
        <f t="shared" si="166"/>
        <v>12</v>
      </c>
      <c r="B905" s="191" t="str">
        <f>C905&amp;":"&amp;COUNTIF($C$6:C905,C905)</f>
        <v>12:13</v>
      </c>
      <c r="C905" s="148">
        <f t="shared" si="167"/>
        <v>12</v>
      </c>
      <c r="D905" s="262">
        <f>'model (2)'!D905</f>
        <v>1</v>
      </c>
      <c r="E905" s="262">
        <f>'model (2)'!E905</f>
        <v>0</v>
      </c>
      <c r="F905" s="262">
        <f>'model (2)'!F905</f>
        <v>1</v>
      </c>
      <c r="G905" s="262">
        <f>'model (2)'!G905</f>
        <v>0</v>
      </c>
      <c r="H905" s="262">
        <f>'model (2)'!H905</f>
        <v>0</v>
      </c>
      <c r="I905" s="262">
        <f>'model (2)'!I905</f>
        <v>1</v>
      </c>
      <c r="J905" s="262">
        <f>'model (2)'!J905</f>
        <v>0</v>
      </c>
      <c r="K905" s="262">
        <f>'model (2)'!K905</f>
        <v>1</v>
      </c>
      <c r="L905" s="262">
        <f>'model (2)'!L905</f>
        <v>1</v>
      </c>
      <c r="M905" s="262">
        <f>'model (2)'!M905</f>
        <v>0</v>
      </c>
      <c r="N905" s="262">
        <f>'model (2)'!N905</f>
        <v>2</v>
      </c>
      <c r="O905" s="262">
        <f>'model (2)'!O905</f>
        <v>1</v>
      </c>
      <c r="P905" s="262">
        <f>'model (2)'!P905</f>
        <v>2</v>
      </c>
      <c r="Q905" s="262">
        <f>'model (2)'!Q905</f>
        <v>0</v>
      </c>
      <c r="R905" s="262">
        <f>'model (2)'!R905</f>
        <v>1</v>
      </c>
      <c r="S905" s="262">
        <f>'model (2)'!S905</f>
        <v>1</v>
      </c>
    </row>
    <row r="906" spans="1:19" ht="15.6">
      <c r="A906">
        <f t="shared" si="166"/>
        <v>11</v>
      </c>
      <c r="B906" s="191" t="str">
        <f>C906&amp;":"&amp;COUNTIF($C$6:C906,C906)</f>
        <v>11:19</v>
      </c>
      <c r="C906" s="148">
        <f t="shared" si="167"/>
        <v>11</v>
      </c>
      <c r="D906" s="262">
        <f>'model (2)'!D906</f>
        <v>1</v>
      </c>
      <c r="E906" s="262">
        <f>'model (2)'!E906</f>
        <v>0</v>
      </c>
      <c r="F906" s="262">
        <f>'model (2)'!F906</f>
        <v>0</v>
      </c>
      <c r="G906" s="262">
        <f>'model (2)'!G906</f>
        <v>0</v>
      </c>
      <c r="H906" s="262">
        <f>'model (2)'!H906</f>
        <v>1</v>
      </c>
      <c r="I906" s="262">
        <f>'model (2)'!I906</f>
        <v>1</v>
      </c>
      <c r="J906" s="262">
        <f>'model (2)'!J906</f>
        <v>0</v>
      </c>
      <c r="K906" s="262">
        <f>'model (2)'!K906</f>
        <v>1</v>
      </c>
      <c r="L906" s="262">
        <f>'model (2)'!L906</f>
        <v>1</v>
      </c>
      <c r="M906" s="262">
        <f>'model (2)'!M906</f>
        <v>1</v>
      </c>
      <c r="N906" s="262">
        <f>'model (2)'!N906</f>
        <v>0</v>
      </c>
      <c r="O906" s="262">
        <f>'model (2)'!O906</f>
        <v>0</v>
      </c>
      <c r="P906" s="262">
        <f>'model (2)'!P906</f>
        <v>0</v>
      </c>
      <c r="Q906" s="262">
        <f>'model (2)'!Q906</f>
        <v>1</v>
      </c>
      <c r="R906" s="262">
        <f>'model (2)'!R906</f>
        <v>2</v>
      </c>
      <c r="S906" s="262">
        <f>'model (2)'!S906</f>
        <v>2</v>
      </c>
    </row>
    <row r="907" spans="1:19" ht="15.6">
      <c r="A907">
        <f t="shared" si="166"/>
        <v>11</v>
      </c>
      <c r="B907" s="191" t="str">
        <f>C907&amp;":"&amp;COUNTIF($C$6:C907,C907)</f>
        <v>11:20</v>
      </c>
      <c r="C907" s="148">
        <f t="shared" si="167"/>
        <v>11</v>
      </c>
      <c r="D907" s="262">
        <f>'model (2)'!D907</f>
        <v>0</v>
      </c>
      <c r="E907" s="262">
        <f>'model (2)'!E907</f>
        <v>0</v>
      </c>
      <c r="F907" s="262">
        <f>'model (2)'!F907</f>
        <v>0</v>
      </c>
      <c r="G907" s="262">
        <f>'model (2)'!G907</f>
        <v>1</v>
      </c>
      <c r="H907" s="262">
        <f>'model (2)'!H907</f>
        <v>1</v>
      </c>
      <c r="I907" s="262">
        <f>'model (2)'!I907</f>
        <v>1</v>
      </c>
      <c r="J907" s="262">
        <f>'model (2)'!J907</f>
        <v>0</v>
      </c>
      <c r="K907" s="262">
        <f>'model (2)'!K907</f>
        <v>1</v>
      </c>
      <c r="L907" s="262">
        <f>'model (2)'!L907</f>
        <v>0</v>
      </c>
      <c r="M907" s="262">
        <f>'model (2)'!M907</f>
        <v>0</v>
      </c>
      <c r="N907" s="262">
        <f>'model (2)'!N907</f>
        <v>1</v>
      </c>
      <c r="O907" s="262">
        <f>'model (2)'!O907</f>
        <v>2</v>
      </c>
      <c r="P907" s="262">
        <f>'model (2)'!P907</f>
        <v>1</v>
      </c>
      <c r="Q907" s="262">
        <f>'model (2)'!Q907</f>
        <v>1</v>
      </c>
      <c r="R907" s="262">
        <f>'model (2)'!R907</f>
        <v>2</v>
      </c>
      <c r="S907" s="262">
        <f>'model (2)'!S907</f>
        <v>0</v>
      </c>
    </row>
    <row r="908" spans="1:19" ht="15.6">
      <c r="A908">
        <f t="shared" si="166"/>
        <v>8</v>
      </c>
      <c r="B908" s="191" t="str">
        <f>C908&amp;":"&amp;COUNTIF($C$6:C908,C908)</f>
        <v>8:11</v>
      </c>
      <c r="C908" s="148">
        <f t="shared" si="167"/>
        <v>8</v>
      </c>
      <c r="D908" s="262">
        <f>'model (2)'!D908</f>
        <v>0</v>
      </c>
      <c r="E908" s="262">
        <f>'model (2)'!E908</f>
        <v>0</v>
      </c>
      <c r="F908" s="262">
        <f>'model (2)'!F908</f>
        <v>0</v>
      </c>
      <c r="G908" s="262">
        <f>'model (2)'!G908</f>
        <v>0</v>
      </c>
      <c r="H908" s="262">
        <f>'model (2)'!H908</f>
        <v>0</v>
      </c>
      <c r="I908" s="262">
        <f>'model (2)'!I908</f>
        <v>0</v>
      </c>
      <c r="J908" s="262">
        <f>'model (2)'!J908</f>
        <v>0</v>
      </c>
      <c r="K908" s="262">
        <f>'model (2)'!K908</f>
        <v>0</v>
      </c>
      <c r="L908" s="262">
        <f>'model (2)'!L908</f>
        <v>1</v>
      </c>
      <c r="M908" s="262">
        <f>'model (2)'!M908</f>
        <v>0</v>
      </c>
      <c r="N908" s="262">
        <f>'model (2)'!N908</f>
        <v>0</v>
      </c>
      <c r="O908" s="262">
        <f>'model (2)'!O908</f>
        <v>1</v>
      </c>
      <c r="P908" s="262">
        <f>'model (2)'!P908</f>
        <v>2</v>
      </c>
      <c r="Q908" s="262">
        <f>'model (2)'!Q908</f>
        <v>1</v>
      </c>
      <c r="R908" s="262">
        <f>'model (2)'!R908</f>
        <v>2</v>
      </c>
      <c r="S908" s="262">
        <f>'model (2)'!S908</f>
        <v>1</v>
      </c>
    </row>
    <row r="909" spans="1:19" ht="15.6">
      <c r="A909">
        <f t="shared" si="166"/>
        <v>8</v>
      </c>
      <c r="B909" s="191" t="str">
        <f>C909&amp;":"&amp;COUNTIF($C$6:C909,C909)</f>
        <v>8:12</v>
      </c>
      <c r="C909" s="148">
        <f t="shared" si="167"/>
        <v>8</v>
      </c>
      <c r="D909" s="262">
        <f>'model (2)'!D909</f>
        <v>0</v>
      </c>
      <c r="E909" s="262">
        <f>'model (2)'!E909</f>
        <v>0</v>
      </c>
      <c r="F909" s="262">
        <f>'model (2)'!F909</f>
        <v>1</v>
      </c>
      <c r="G909" s="262">
        <f>'model (2)'!G909</f>
        <v>0</v>
      </c>
      <c r="H909" s="262">
        <f>'model (2)'!H909</f>
        <v>0</v>
      </c>
      <c r="I909" s="262">
        <f>'model (2)'!I909</f>
        <v>0</v>
      </c>
      <c r="J909" s="262">
        <f>'model (2)'!J909</f>
        <v>1</v>
      </c>
      <c r="K909" s="262">
        <f>'model (2)'!K909</f>
        <v>1</v>
      </c>
      <c r="L909" s="262">
        <f>'model (2)'!L909</f>
        <v>0</v>
      </c>
      <c r="M909" s="262">
        <f>'model (2)'!M909</f>
        <v>0</v>
      </c>
      <c r="N909" s="262">
        <f>'model (2)'!N909</f>
        <v>0</v>
      </c>
      <c r="O909" s="262">
        <f>'model (2)'!O909</f>
        <v>0</v>
      </c>
      <c r="P909" s="262">
        <f>'model (2)'!P909</f>
        <v>2</v>
      </c>
      <c r="Q909" s="262">
        <f>'model (2)'!Q909</f>
        <v>2</v>
      </c>
      <c r="R909" s="262">
        <f>'model (2)'!R909</f>
        <v>1</v>
      </c>
      <c r="S909" s="262">
        <f>'model (2)'!S909</f>
        <v>0</v>
      </c>
    </row>
    <row r="910" spans="1:19" ht="15.6">
      <c r="A910">
        <f t="shared" si="166"/>
        <v>11</v>
      </c>
      <c r="B910" s="191" t="str">
        <f>C910&amp;":"&amp;COUNTIF($C$6:C910,C910)</f>
        <v>11:21</v>
      </c>
      <c r="C910" s="148">
        <f t="shared" si="167"/>
        <v>11</v>
      </c>
      <c r="D910" s="262">
        <f>'model (2)'!D910</f>
        <v>0</v>
      </c>
      <c r="E910" s="262">
        <f>'model (2)'!E910</f>
        <v>0</v>
      </c>
      <c r="F910" s="262">
        <f>'model (2)'!F910</f>
        <v>0</v>
      </c>
      <c r="G910" s="262">
        <f>'model (2)'!G910</f>
        <v>0</v>
      </c>
      <c r="H910" s="262">
        <f>'model (2)'!H910</f>
        <v>1</v>
      </c>
      <c r="I910" s="262">
        <f>'model (2)'!I910</f>
        <v>0</v>
      </c>
      <c r="J910" s="262">
        <f>'model (2)'!J910</f>
        <v>1</v>
      </c>
      <c r="K910" s="262">
        <f>'model (2)'!K910</f>
        <v>1</v>
      </c>
      <c r="L910" s="262">
        <f>'model (2)'!L910</f>
        <v>1</v>
      </c>
      <c r="M910" s="262">
        <f>'model (2)'!M910</f>
        <v>1</v>
      </c>
      <c r="N910" s="262">
        <f>'model (2)'!N910</f>
        <v>2</v>
      </c>
      <c r="O910" s="262">
        <f>'model (2)'!O910</f>
        <v>2</v>
      </c>
      <c r="P910" s="262">
        <f>'model (2)'!P910</f>
        <v>1</v>
      </c>
      <c r="Q910" s="262">
        <f>'model (2)'!Q910</f>
        <v>1</v>
      </c>
      <c r="R910" s="262">
        <f>'model (2)'!R910</f>
        <v>0</v>
      </c>
      <c r="S910" s="262">
        <f>'model (2)'!S910</f>
        <v>0</v>
      </c>
    </row>
    <row r="911" spans="1:19" ht="15.6">
      <c r="A911">
        <f t="shared" si="166"/>
        <v>11</v>
      </c>
      <c r="B911" s="191" t="str">
        <f>C911&amp;":"&amp;COUNTIF($C$6:C911,C911)</f>
        <v>11:22</v>
      </c>
      <c r="C911" s="148">
        <f t="shared" si="167"/>
        <v>11</v>
      </c>
      <c r="D911" s="262">
        <f>'model (2)'!D911</f>
        <v>0</v>
      </c>
      <c r="E911" s="262">
        <f>'model (2)'!E911</f>
        <v>1</v>
      </c>
      <c r="F911" s="262">
        <f>'model (2)'!F911</f>
        <v>1</v>
      </c>
      <c r="G911" s="262">
        <f>'model (2)'!G911</f>
        <v>1</v>
      </c>
      <c r="H911" s="262">
        <f>'model (2)'!H911</f>
        <v>0</v>
      </c>
      <c r="I911" s="262">
        <f>'model (2)'!I911</f>
        <v>1</v>
      </c>
      <c r="J911" s="262">
        <f>'model (2)'!J911</f>
        <v>1</v>
      </c>
      <c r="K911" s="262">
        <f>'model (2)'!K911</f>
        <v>1</v>
      </c>
      <c r="L911" s="262">
        <f>'model (2)'!L911</f>
        <v>1</v>
      </c>
      <c r="M911" s="262">
        <f>'model (2)'!M911</f>
        <v>0</v>
      </c>
      <c r="N911" s="262">
        <f>'model (2)'!N911</f>
        <v>1</v>
      </c>
      <c r="O911" s="262">
        <f>'model (2)'!O911</f>
        <v>0</v>
      </c>
      <c r="P911" s="262">
        <f>'model (2)'!P911</f>
        <v>2</v>
      </c>
      <c r="Q911" s="262">
        <f>'model (2)'!Q911</f>
        <v>1</v>
      </c>
      <c r="R911" s="262">
        <f>'model (2)'!R911</f>
        <v>0</v>
      </c>
      <c r="S911" s="262">
        <f>'model (2)'!S911</f>
        <v>0</v>
      </c>
    </row>
    <row r="912" spans="1:19" ht="15.6">
      <c r="A912">
        <f t="shared" si="166"/>
        <v>13</v>
      </c>
      <c r="B912" s="191" t="str">
        <f>C912&amp;":"&amp;COUNTIF($C$6:C912,C912)</f>
        <v>13:13</v>
      </c>
      <c r="C912" s="148">
        <f t="shared" si="167"/>
        <v>13</v>
      </c>
      <c r="D912" s="262">
        <f>'model (2)'!D912</f>
        <v>1</v>
      </c>
      <c r="E912" s="262">
        <f>'model (2)'!E912</f>
        <v>0</v>
      </c>
      <c r="F912" s="262">
        <f>'model (2)'!F912</f>
        <v>1</v>
      </c>
      <c r="G912" s="262">
        <f>'model (2)'!G912</f>
        <v>1</v>
      </c>
      <c r="H912" s="262">
        <f>'model (2)'!H912</f>
        <v>1</v>
      </c>
      <c r="I912" s="262">
        <f>'model (2)'!I912</f>
        <v>1</v>
      </c>
      <c r="J912" s="262">
        <f>'model (2)'!J912</f>
        <v>0</v>
      </c>
      <c r="K912" s="262">
        <f>'model (2)'!K912</f>
        <v>1</v>
      </c>
      <c r="L912" s="262">
        <f>'model (2)'!L912</f>
        <v>1</v>
      </c>
      <c r="M912" s="262">
        <f>'model (2)'!M912</f>
        <v>0</v>
      </c>
      <c r="N912" s="262">
        <f>'model (2)'!N912</f>
        <v>0</v>
      </c>
      <c r="O912" s="262">
        <f>'model (2)'!O912</f>
        <v>2</v>
      </c>
      <c r="P912" s="262">
        <f>'model (2)'!P912</f>
        <v>0</v>
      </c>
      <c r="Q912" s="262">
        <f>'model (2)'!Q912</f>
        <v>0</v>
      </c>
      <c r="R912" s="262">
        <f>'model (2)'!R912</f>
        <v>2</v>
      </c>
      <c r="S912" s="262">
        <f>'model (2)'!S912</f>
        <v>2</v>
      </c>
    </row>
    <row r="913" spans="1:19" ht="15.6">
      <c r="A913">
        <f t="shared" si="166"/>
        <v>13</v>
      </c>
      <c r="B913" s="191" t="str">
        <f>C913&amp;":"&amp;COUNTIF($C$6:C913,C913)</f>
        <v>13:14</v>
      </c>
      <c r="C913" s="148">
        <f t="shared" si="167"/>
        <v>13</v>
      </c>
      <c r="D913" s="262">
        <f>'model (2)'!D913</f>
        <v>0</v>
      </c>
      <c r="E913" s="262">
        <f>'model (2)'!E913</f>
        <v>0</v>
      </c>
      <c r="F913" s="262">
        <f>'model (2)'!F913</f>
        <v>0</v>
      </c>
      <c r="G913" s="262">
        <f>'model (2)'!G913</f>
        <v>0</v>
      </c>
      <c r="H913" s="262">
        <f>'model (2)'!H913</f>
        <v>0</v>
      </c>
      <c r="I913" s="262">
        <f>'model (2)'!I913</f>
        <v>0</v>
      </c>
      <c r="J913" s="262">
        <f>'model (2)'!J913</f>
        <v>0</v>
      </c>
      <c r="K913" s="262">
        <f>'model (2)'!K913</f>
        <v>1</v>
      </c>
      <c r="L913" s="262">
        <f>'model (2)'!L913</f>
        <v>1</v>
      </c>
      <c r="M913" s="262">
        <f>'model (2)'!M913</f>
        <v>1</v>
      </c>
      <c r="N913" s="262">
        <f>'model (2)'!N913</f>
        <v>2</v>
      </c>
      <c r="O913" s="262">
        <f>'model (2)'!O913</f>
        <v>2</v>
      </c>
      <c r="P913" s="262">
        <f>'model (2)'!P913</f>
        <v>2</v>
      </c>
      <c r="Q913" s="262">
        <f>'model (2)'!Q913</f>
        <v>2</v>
      </c>
      <c r="R913" s="262">
        <f>'model (2)'!R913</f>
        <v>2</v>
      </c>
      <c r="S913" s="262">
        <f>'model (2)'!S913</f>
        <v>0</v>
      </c>
    </row>
    <row r="914" spans="1:19" ht="15.6">
      <c r="A914">
        <f t="shared" si="166"/>
        <v>8</v>
      </c>
      <c r="B914" s="191" t="str">
        <f>C914&amp;":"&amp;COUNTIF($C$6:C914,C914)</f>
        <v>8:13</v>
      </c>
      <c r="C914" s="148">
        <f t="shared" si="167"/>
        <v>8</v>
      </c>
      <c r="D914" s="262">
        <f>'model (2)'!D914</f>
        <v>0</v>
      </c>
      <c r="E914" s="262">
        <f>'model (2)'!E914</f>
        <v>0</v>
      </c>
      <c r="F914" s="262">
        <f>'model (2)'!F914</f>
        <v>1</v>
      </c>
      <c r="G914" s="262">
        <f>'model (2)'!G914</f>
        <v>0</v>
      </c>
      <c r="H914" s="262">
        <f>'model (2)'!H914</f>
        <v>0</v>
      </c>
      <c r="I914" s="262">
        <f>'model (2)'!I914</f>
        <v>0</v>
      </c>
      <c r="J914" s="262">
        <f>'model (2)'!J914</f>
        <v>1</v>
      </c>
      <c r="K914" s="262">
        <f>'model (2)'!K914</f>
        <v>0</v>
      </c>
      <c r="L914" s="262">
        <f>'model (2)'!L914</f>
        <v>1</v>
      </c>
      <c r="M914" s="262">
        <f>'model (2)'!M914</f>
        <v>0</v>
      </c>
      <c r="N914" s="262">
        <f>'model (2)'!N914</f>
        <v>1</v>
      </c>
      <c r="O914" s="262">
        <f>'model (2)'!O914</f>
        <v>1</v>
      </c>
      <c r="P914" s="262">
        <f>'model (2)'!P914</f>
        <v>0</v>
      </c>
      <c r="Q914" s="262">
        <f>'model (2)'!Q914</f>
        <v>1</v>
      </c>
      <c r="R914" s="262">
        <f>'model (2)'!R914</f>
        <v>1</v>
      </c>
      <c r="S914" s="262">
        <f>'model (2)'!S914</f>
        <v>1</v>
      </c>
    </row>
    <row r="915" spans="1:19" ht="15.6">
      <c r="A915">
        <f t="shared" si="166"/>
        <v>18</v>
      </c>
      <c r="B915" s="191" t="str">
        <f>C915&amp;":"&amp;COUNTIF($C$6:C915,C915)</f>
        <v>18:3</v>
      </c>
      <c r="C915" s="148">
        <f t="shared" si="167"/>
        <v>18</v>
      </c>
      <c r="D915" s="262">
        <f>'model (2)'!D915</f>
        <v>1</v>
      </c>
      <c r="E915" s="262">
        <f>'model (2)'!E915</f>
        <v>0</v>
      </c>
      <c r="F915" s="262">
        <f>'model (2)'!F915</f>
        <v>1</v>
      </c>
      <c r="G915" s="262">
        <f>'model (2)'!G915</f>
        <v>1</v>
      </c>
      <c r="H915" s="262">
        <f>'model (2)'!H915</f>
        <v>1</v>
      </c>
      <c r="I915" s="262">
        <f>'model (2)'!I915</f>
        <v>0</v>
      </c>
      <c r="J915" s="262">
        <f>'model (2)'!J915</f>
        <v>1</v>
      </c>
      <c r="K915" s="262">
        <f>'model (2)'!K915</f>
        <v>1</v>
      </c>
      <c r="L915" s="262">
        <f>'model (2)'!L915</f>
        <v>1</v>
      </c>
      <c r="M915" s="262">
        <f>'model (2)'!M915</f>
        <v>1</v>
      </c>
      <c r="N915" s="262">
        <f>'model (2)'!N915</f>
        <v>0</v>
      </c>
      <c r="O915" s="262">
        <f>'model (2)'!O915</f>
        <v>2</v>
      </c>
      <c r="P915" s="262">
        <f>'model (2)'!P915</f>
        <v>2</v>
      </c>
      <c r="Q915" s="262">
        <f>'model (2)'!Q915</f>
        <v>2</v>
      </c>
      <c r="R915" s="262">
        <f>'model (2)'!R915</f>
        <v>2</v>
      </c>
      <c r="S915" s="262">
        <f>'model (2)'!S915</f>
        <v>2</v>
      </c>
    </row>
    <row r="916" spans="1:19" ht="15.6">
      <c r="A916">
        <f t="shared" si="166"/>
        <v>9</v>
      </c>
      <c r="B916" s="191" t="str">
        <f>C916&amp;":"&amp;COUNTIF($C$6:C916,C916)</f>
        <v>9:15</v>
      </c>
      <c r="C916" s="148">
        <f t="shared" si="167"/>
        <v>9</v>
      </c>
      <c r="D916" s="262">
        <f>'model (2)'!D916</f>
        <v>1</v>
      </c>
      <c r="E916" s="262">
        <f>'model (2)'!E916</f>
        <v>0</v>
      </c>
      <c r="F916" s="262">
        <f>'model (2)'!F916</f>
        <v>0</v>
      </c>
      <c r="G916" s="262">
        <f>'model (2)'!G916</f>
        <v>0</v>
      </c>
      <c r="H916" s="262">
        <f>'model (2)'!H916</f>
        <v>0</v>
      </c>
      <c r="I916" s="262">
        <f>'model (2)'!I916</f>
        <v>0</v>
      </c>
      <c r="J916" s="262">
        <f>'model (2)'!J916</f>
        <v>0</v>
      </c>
      <c r="K916" s="262">
        <f>'model (2)'!K916</f>
        <v>0</v>
      </c>
      <c r="L916" s="262">
        <f>'model (2)'!L916</f>
        <v>1</v>
      </c>
      <c r="M916" s="262">
        <f>'model (2)'!M916</f>
        <v>1</v>
      </c>
      <c r="N916" s="262">
        <f>'model (2)'!N916</f>
        <v>0</v>
      </c>
      <c r="O916" s="262">
        <f>'model (2)'!O916</f>
        <v>1</v>
      </c>
      <c r="P916" s="262">
        <f>'model (2)'!P916</f>
        <v>2</v>
      </c>
      <c r="Q916" s="262">
        <f>'model (2)'!Q916</f>
        <v>2</v>
      </c>
      <c r="R916" s="262">
        <f>'model (2)'!R916</f>
        <v>1</v>
      </c>
      <c r="S916" s="262">
        <f>'model (2)'!S916</f>
        <v>0</v>
      </c>
    </row>
    <row r="917" spans="1:19" ht="15.6">
      <c r="A917">
        <f t="shared" si="166"/>
        <v>10</v>
      </c>
      <c r="B917" s="191" t="str">
        <f>C917&amp;":"&amp;COUNTIF($C$6:C917,C917)</f>
        <v>10:13</v>
      </c>
      <c r="C917" s="148">
        <f t="shared" si="167"/>
        <v>10</v>
      </c>
      <c r="D917" s="262">
        <f>'model (2)'!D917</f>
        <v>0</v>
      </c>
      <c r="E917" s="262">
        <f>'model (2)'!E917</f>
        <v>0</v>
      </c>
      <c r="F917" s="262">
        <f>'model (2)'!F917</f>
        <v>1</v>
      </c>
      <c r="G917" s="262">
        <f>'model (2)'!G917</f>
        <v>0</v>
      </c>
      <c r="H917" s="262">
        <f>'model (2)'!H917</f>
        <v>0</v>
      </c>
      <c r="I917" s="262">
        <f>'model (2)'!I917</f>
        <v>0</v>
      </c>
      <c r="J917" s="262">
        <f>'model (2)'!J917</f>
        <v>0</v>
      </c>
      <c r="K917" s="262">
        <f>'model (2)'!K917</f>
        <v>0</v>
      </c>
      <c r="L917" s="262">
        <f>'model (2)'!L917</f>
        <v>1</v>
      </c>
      <c r="M917" s="262">
        <f>'model (2)'!M917</f>
        <v>1</v>
      </c>
      <c r="N917" s="262">
        <f>'model (2)'!N917</f>
        <v>0</v>
      </c>
      <c r="O917" s="262">
        <f>'model (2)'!O917</f>
        <v>2</v>
      </c>
      <c r="P917" s="262">
        <f>'model (2)'!P917</f>
        <v>2</v>
      </c>
      <c r="Q917" s="262">
        <f>'model (2)'!Q917</f>
        <v>1</v>
      </c>
      <c r="R917" s="262">
        <f>'model (2)'!R917</f>
        <v>0</v>
      </c>
      <c r="S917" s="262">
        <f>'model (2)'!S917</f>
        <v>2</v>
      </c>
    </row>
    <row r="918" spans="1:19" ht="15.6">
      <c r="A918">
        <f t="shared" si="166"/>
        <v>9</v>
      </c>
      <c r="B918" s="191" t="str">
        <f>C918&amp;":"&amp;COUNTIF($C$6:C918,C918)</f>
        <v>9:16</v>
      </c>
      <c r="C918" s="148">
        <f t="shared" si="167"/>
        <v>9</v>
      </c>
      <c r="D918" s="262">
        <f>'model (2)'!D918</f>
        <v>0</v>
      </c>
      <c r="E918" s="262">
        <f>'model (2)'!E918</f>
        <v>0</v>
      </c>
      <c r="F918" s="262">
        <f>'model (2)'!F918</f>
        <v>0</v>
      </c>
      <c r="G918" s="262">
        <f>'model (2)'!G918</f>
        <v>0</v>
      </c>
      <c r="H918" s="262">
        <f>'model (2)'!H918</f>
        <v>0</v>
      </c>
      <c r="I918" s="262">
        <f>'model (2)'!I918</f>
        <v>0</v>
      </c>
      <c r="J918" s="262">
        <f>'model (2)'!J918</f>
        <v>1</v>
      </c>
      <c r="K918" s="262">
        <f>'model (2)'!K918</f>
        <v>1</v>
      </c>
      <c r="L918" s="262">
        <f>'model (2)'!L918</f>
        <v>0</v>
      </c>
      <c r="M918" s="262">
        <f>'model (2)'!M918</f>
        <v>0</v>
      </c>
      <c r="N918" s="262">
        <f>'model (2)'!N918</f>
        <v>1</v>
      </c>
      <c r="O918" s="262">
        <f>'model (2)'!O918</f>
        <v>0</v>
      </c>
      <c r="P918" s="262">
        <f>'model (2)'!P918</f>
        <v>2</v>
      </c>
      <c r="Q918" s="262">
        <f>'model (2)'!Q918</f>
        <v>2</v>
      </c>
      <c r="R918" s="262">
        <f>'model (2)'!R918</f>
        <v>0</v>
      </c>
      <c r="S918" s="262">
        <f>'model (2)'!S918</f>
        <v>2</v>
      </c>
    </row>
    <row r="919" spans="1:19" ht="15.6">
      <c r="A919">
        <f t="shared" si="166"/>
        <v>5</v>
      </c>
      <c r="B919" s="191" t="str">
        <f>C919&amp;":"&amp;COUNTIF($C$6:C919,C919)</f>
        <v>5:2</v>
      </c>
      <c r="C919" s="148">
        <f t="shared" si="167"/>
        <v>5</v>
      </c>
      <c r="D919" s="262">
        <f>'model (2)'!D919</f>
        <v>0</v>
      </c>
      <c r="E919" s="262">
        <f>'model (2)'!E919</f>
        <v>0</v>
      </c>
      <c r="F919" s="262">
        <f>'model (2)'!F919</f>
        <v>1</v>
      </c>
      <c r="G919" s="262">
        <f>'model (2)'!G919</f>
        <v>0</v>
      </c>
      <c r="H919" s="262">
        <f>'model (2)'!H919</f>
        <v>0</v>
      </c>
      <c r="I919" s="262">
        <f>'model (2)'!I919</f>
        <v>0</v>
      </c>
      <c r="J919" s="262">
        <f>'model (2)'!J919</f>
        <v>0</v>
      </c>
      <c r="K919" s="262">
        <f>'model (2)'!K919</f>
        <v>0</v>
      </c>
      <c r="L919" s="262">
        <f>'model (2)'!L919</f>
        <v>0</v>
      </c>
      <c r="M919" s="262">
        <f>'model (2)'!M919</f>
        <v>1</v>
      </c>
      <c r="N919" s="262">
        <f>'model (2)'!N919</f>
        <v>1</v>
      </c>
      <c r="O919" s="262">
        <f>'model (2)'!O919</f>
        <v>0</v>
      </c>
      <c r="P919" s="262">
        <f>'model (2)'!P919</f>
        <v>2</v>
      </c>
      <c r="Q919" s="262">
        <f>'model (2)'!Q919</f>
        <v>0</v>
      </c>
      <c r="R919" s="262">
        <f>'model (2)'!R919</f>
        <v>0</v>
      </c>
      <c r="S919" s="262">
        <f>'model (2)'!S919</f>
        <v>0</v>
      </c>
    </row>
    <row r="920" spans="1:19" ht="15.6">
      <c r="A920">
        <f t="shared" si="166"/>
        <v>12</v>
      </c>
      <c r="B920" s="191" t="str">
        <f>C920&amp;":"&amp;COUNTIF($C$6:C920,C920)</f>
        <v>12:14</v>
      </c>
      <c r="C920" s="148">
        <f t="shared" si="167"/>
        <v>12</v>
      </c>
      <c r="D920" s="262">
        <f>'model (2)'!D920</f>
        <v>0</v>
      </c>
      <c r="E920" s="262">
        <f>'model (2)'!E920</f>
        <v>1</v>
      </c>
      <c r="F920" s="262">
        <f>'model (2)'!F920</f>
        <v>1</v>
      </c>
      <c r="G920" s="262">
        <f>'model (2)'!G920</f>
        <v>0</v>
      </c>
      <c r="H920" s="262">
        <f>'model (2)'!H920</f>
        <v>1</v>
      </c>
      <c r="I920" s="262">
        <f>'model (2)'!I920</f>
        <v>1</v>
      </c>
      <c r="J920" s="262">
        <f>'model (2)'!J920</f>
        <v>0</v>
      </c>
      <c r="K920" s="262">
        <f>'model (2)'!K920</f>
        <v>1</v>
      </c>
      <c r="L920" s="262">
        <f>'model (2)'!L920</f>
        <v>0</v>
      </c>
      <c r="M920" s="262">
        <f>'model (2)'!M920</f>
        <v>0</v>
      </c>
      <c r="N920" s="262">
        <f>'model (2)'!N920</f>
        <v>1</v>
      </c>
      <c r="O920" s="262">
        <f>'model (2)'!O920</f>
        <v>0</v>
      </c>
      <c r="P920" s="262">
        <f>'model (2)'!P920</f>
        <v>2</v>
      </c>
      <c r="Q920" s="262">
        <f>'model (2)'!Q920</f>
        <v>2</v>
      </c>
      <c r="R920" s="262">
        <f>'model (2)'!R920</f>
        <v>1</v>
      </c>
      <c r="S920" s="262">
        <f>'model (2)'!S920</f>
        <v>1</v>
      </c>
    </row>
    <row r="921" spans="1:19" ht="15.6">
      <c r="A921">
        <f t="shared" si="166"/>
        <v>5</v>
      </c>
      <c r="B921" s="191" t="str">
        <f>C921&amp;":"&amp;COUNTIF($C$6:C921,C921)</f>
        <v>5:3</v>
      </c>
      <c r="C921" s="148">
        <f t="shared" si="167"/>
        <v>5</v>
      </c>
      <c r="D921" s="262">
        <f>'model (2)'!D921</f>
        <v>0</v>
      </c>
      <c r="E921" s="262">
        <f>'model (2)'!E921</f>
        <v>0</v>
      </c>
      <c r="F921" s="262">
        <f>'model (2)'!F921</f>
        <v>0</v>
      </c>
      <c r="G921" s="262">
        <f>'model (2)'!G921</f>
        <v>1</v>
      </c>
      <c r="H921" s="262">
        <f>'model (2)'!H921</f>
        <v>1</v>
      </c>
      <c r="I921" s="262">
        <f>'model (2)'!I921</f>
        <v>0</v>
      </c>
      <c r="J921" s="262">
        <f>'model (2)'!J921</f>
        <v>0</v>
      </c>
      <c r="K921" s="262">
        <f>'model (2)'!K921</f>
        <v>1</v>
      </c>
      <c r="L921" s="262">
        <f>'model (2)'!L921</f>
        <v>0</v>
      </c>
      <c r="M921" s="262">
        <f>'model (2)'!M921</f>
        <v>0</v>
      </c>
      <c r="N921" s="262">
        <f>'model (2)'!N921</f>
        <v>1</v>
      </c>
      <c r="O921" s="262">
        <f>'model (2)'!O921</f>
        <v>0</v>
      </c>
      <c r="P921" s="262">
        <f>'model (2)'!P921</f>
        <v>0</v>
      </c>
      <c r="Q921" s="262">
        <f>'model (2)'!Q921</f>
        <v>0</v>
      </c>
      <c r="R921" s="262">
        <f>'model (2)'!R921</f>
        <v>1</v>
      </c>
      <c r="S921" s="262">
        <f>'model (2)'!S921</f>
        <v>0</v>
      </c>
    </row>
    <row r="922" spans="1:19" ht="15.6">
      <c r="A922">
        <f t="shared" si="166"/>
        <v>8</v>
      </c>
      <c r="B922" s="191" t="str">
        <f>C922&amp;":"&amp;COUNTIF($C$6:C922,C922)</f>
        <v>8:14</v>
      </c>
      <c r="C922" s="148">
        <f t="shared" si="167"/>
        <v>8</v>
      </c>
      <c r="D922" s="262">
        <f>'model (2)'!D922</f>
        <v>0</v>
      </c>
      <c r="E922" s="262">
        <f>'model (2)'!E922</f>
        <v>1</v>
      </c>
      <c r="F922" s="262">
        <f>'model (2)'!F922</f>
        <v>0</v>
      </c>
      <c r="G922" s="262">
        <f>'model (2)'!G922</f>
        <v>0</v>
      </c>
      <c r="H922" s="262">
        <f>'model (2)'!H922</f>
        <v>1</v>
      </c>
      <c r="I922" s="262">
        <f>'model (2)'!I922</f>
        <v>0</v>
      </c>
      <c r="J922" s="262">
        <f>'model (2)'!J922</f>
        <v>0</v>
      </c>
      <c r="K922" s="262">
        <f>'model (2)'!K922</f>
        <v>0</v>
      </c>
      <c r="L922" s="262">
        <f>'model (2)'!L922</f>
        <v>0</v>
      </c>
      <c r="M922" s="262">
        <f>'model (2)'!M922</f>
        <v>1</v>
      </c>
      <c r="N922" s="262">
        <f>'model (2)'!N922</f>
        <v>0</v>
      </c>
      <c r="O922" s="262">
        <f>'model (2)'!O922</f>
        <v>0</v>
      </c>
      <c r="P922" s="262">
        <f>'model (2)'!P922</f>
        <v>2</v>
      </c>
      <c r="Q922" s="262">
        <f>'model (2)'!Q922</f>
        <v>0</v>
      </c>
      <c r="R922" s="262">
        <f>'model (2)'!R922</f>
        <v>2</v>
      </c>
      <c r="S922" s="262">
        <f>'model (2)'!S922</f>
        <v>1</v>
      </c>
    </row>
    <row r="923" spans="1:19" ht="15.6">
      <c r="A923">
        <f t="shared" si="166"/>
        <v>11</v>
      </c>
      <c r="B923" s="191" t="str">
        <f>C923&amp;":"&amp;COUNTIF($C$6:C923,C923)</f>
        <v>11:23</v>
      </c>
      <c r="C923" s="148">
        <f t="shared" si="167"/>
        <v>11</v>
      </c>
      <c r="D923" s="262">
        <f>'model (2)'!D923</f>
        <v>0</v>
      </c>
      <c r="E923" s="262">
        <f>'model (2)'!E923</f>
        <v>0</v>
      </c>
      <c r="F923" s="262">
        <f>'model (2)'!F923</f>
        <v>1</v>
      </c>
      <c r="G923" s="262">
        <f>'model (2)'!G923</f>
        <v>0</v>
      </c>
      <c r="H923" s="262">
        <f>'model (2)'!H923</f>
        <v>0</v>
      </c>
      <c r="I923" s="262">
        <f>'model (2)'!I923</f>
        <v>0</v>
      </c>
      <c r="J923" s="262">
        <f>'model (2)'!J923</f>
        <v>0</v>
      </c>
      <c r="K923" s="262">
        <f>'model (2)'!K923</f>
        <v>0</v>
      </c>
      <c r="L923" s="262">
        <f>'model (2)'!L923</f>
        <v>1</v>
      </c>
      <c r="M923" s="262">
        <f>'model (2)'!M923</f>
        <v>1</v>
      </c>
      <c r="N923" s="262">
        <f>'model (2)'!N923</f>
        <v>2</v>
      </c>
      <c r="O923" s="262">
        <f>'model (2)'!O923</f>
        <v>1</v>
      </c>
      <c r="P923" s="262">
        <f>'model (2)'!P923</f>
        <v>0</v>
      </c>
      <c r="Q923" s="262">
        <f>'model (2)'!Q923</f>
        <v>2</v>
      </c>
      <c r="R923" s="262">
        <f>'model (2)'!R923</f>
        <v>1</v>
      </c>
      <c r="S923" s="262">
        <f>'model (2)'!S923</f>
        <v>2</v>
      </c>
    </row>
    <row r="924" spans="1:19" ht="15.6">
      <c r="A924">
        <f t="shared" si="166"/>
        <v>11</v>
      </c>
      <c r="B924" s="191" t="str">
        <f>C924&amp;":"&amp;COUNTIF($C$6:C924,C924)</f>
        <v>11:24</v>
      </c>
      <c r="C924" s="148">
        <f t="shared" si="167"/>
        <v>11</v>
      </c>
      <c r="D924" s="262">
        <f>'model (2)'!D924</f>
        <v>0</v>
      </c>
      <c r="E924" s="262">
        <f>'model (2)'!E924</f>
        <v>0</v>
      </c>
      <c r="F924" s="262">
        <f>'model (2)'!F924</f>
        <v>0</v>
      </c>
      <c r="G924" s="262">
        <f>'model (2)'!G924</f>
        <v>0</v>
      </c>
      <c r="H924" s="262">
        <f>'model (2)'!H924</f>
        <v>0</v>
      </c>
      <c r="I924" s="262">
        <f>'model (2)'!I924</f>
        <v>0</v>
      </c>
      <c r="J924" s="262">
        <f>'model (2)'!J924</f>
        <v>1</v>
      </c>
      <c r="K924" s="262">
        <f>'model (2)'!K924</f>
        <v>1</v>
      </c>
      <c r="L924" s="262">
        <f>'model (2)'!L924</f>
        <v>1</v>
      </c>
      <c r="M924" s="262">
        <f>'model (2)'!M924</f>
        <v>1</v>
      </c>
      <c r="N924" s="262">
        <f>'model (2)'!N924</f>
        <v>2</v>
      </c>
      <c r="O924" s="262">
        <f>'model (2)'!O924</f>
        <v>0</v>
      </c>
      <c r="P924" s="262">
        <f>'model (2)'!P924</f>
        <v>2</v>
      </c>
      <c r="Q924" s="262">
        <f>'model (2)'!Q924</f>
        <v>2</v>
      </c>
      <c r="R924" s="262">
        <f>'model (2)'!R924</f>
        <v>1</v>
      </c>
      <c r="S924" s="262">
        <f>'model (2)'!S924</f>
        <v>0</v>
      </c>
    </row>
    <row r="925" spans="1:19" ht="15.6">
      <c r="A925">
        <f t="shared" si="166"/>
        <v>16</v>
      </c>
      <c r="B925" s="191" t="str">
        <f>C925&amp;":"&amp;COUNTIF($C$6:C925,C925)</f>
        <v>16:2</v>
      </c>
      <c r="C925" s="148">
        <f t="shared" si="167"/>
        <v>16</v>
      </c>
      <c r="D925" s="262">
        <f>'model (2)'!D925</f>
        <v>0</v>
      </c>
      <c r="E925" s="262">
        <f>'model (2)'!E925</f>
        <v>0</v>
      </c>
      <c r="F925" s="262">
        <f>'model (2)'!F925</f>
        <v>1</v>
      </c>
      <c r="G925" s="262">
        <f>'model (2)'!G925</f>
        <v>1</v>
      </c>
      <c r="H925" s="262">
        <f>'model (2)'!H925</f>
        <v>0</v>
      </c>
      <c r="I925" s="262">
        <f>'model (2)'!I925</f>
        <v>1</v>
      </c>
      <c r="J925" s="262">
        <f>'model (2)'!J925</f>
        <v>1</v>
      </c>
      <c r="K925" s="262">
        <f>'model (2)'!K925</f>
        <v>0</v>
      </c>
      <c r="L925" s="262">
        <f>'model (2)'!L925</f>
        <v>1</v>
      </c>
      <c r="M925" s="262">
        <f>'model (2)'!M925</f>
        <v>1</v>
      </c>
      <c r="N925" s="262">
        <f>'model (2)'!N925</f>
        <v>2</v>
      </c>
      <c r="O925" s="262">
        <f>'model (2)'!O925</f>
        <v>1</v>
      </c>
      <c r="P925" s="262">
        <f>'model (2)'!P925</f>
        <v>2</v>
      </c>
      <c r="Q925" s="262">
        <f>'model (2)'!Q925</f>
        <v>1</v>
      </c>
      <c r="R925" s="262">
        <f>'model (2)'!R925</f>
        <v>2</v>
      </c>
      <c r="S925" s="262">
        <f>'model (2)'!S925</f>
        <v>2</v>
      </c>
    </row>
    <row r="926" spans="1:19" ht="15.6">
      <c r="A926">
        <f t="shared" si="166"/>
        <v>9</v>
      </c>
      <c r="B926" s="191" t="str">
        <f>C926&amp;":"&amp;COUNTIF($C$6:C926,C926)</f>
        <v>9:17</v>
      </c>
      <c r="C926" s="148">
        <f t="shared" si="167"/>
        <v>9</v>
      </c>
      <c r="D926" s="262">
        <f>'model (2)'!D926</f>
        <v>1</v>
      </c>
      <c r="E926" s="262">
        <f>'model (2)'!E926</f>
        <v>0</v>
      </c>
      <c r="F926" s="262">
        <f>'model (2)'!F926</f>
        <v>1</v>
      </c>
      <c r="G926" s="262">
        <f>'model (2)'!G926</f>
        <v>0</v>
      </c>
      <c r="H926" s="262">
        <f>'model (2)'!H926</f>
        <v>0</v>
      </c>
      <c r="I926" s="262">
        <f>'model (2)'!I926</f>
        <v>0</v>
      </c>
      <c r="J926" s="262">
        <f>'model (2)'!J926</f>
        <v>0</v>
      </c>
      <c r="K926" s="262">
        <f>'model (2)'!K926</f>
        <v>0</v>
      </c>
      <c r="L926" s="262">
        <f>'model (2)'!L926</f>
        <v>0</v>
      </c>
      <c r="M926" s="262">
        <f>'model (2)'!M926</f>
        <v>0</v>
      </c>
      <c r="N926" s="262">
        <f>'model (2)'!N926</f>
        <v>2</v>
      </c>
      <c r="O926" s="262">
        <f>'model (2)'!O926</f>
        <v>1</v>
      </c>
      <c r="P926" s="262">
        <f>'model (2)'!P926</f>
        <v>1</v>
      </c>
      <c r="Q926" s="262">
        <f>'model (2)'!Q926</f>
        <v>0</v>
      </c>
      <c r="R926" s="262">
        <f>'model (2)'!R926</f>
        <v>2</v>
      </c>
      <c r="S926" s="262">
        <f>'model (2)'!S926</f>
        <v>1</v>
      </c>
    </row>
    <row r="927" spans="1:19" ht="15.6">
      <c r="A927">
        <f t="shared" si="166"/>
        <v>13</v>
      </c>
      <c r="B927" s="191" t="str">
        <f>C927&amp;":"&amp;COUNTIF($C$6:C927,C927)</f>
        <v>13:15</v>
      </c>
      <c r="C927" s="148">
        <f t="shared" si="167"/>
        <v>13</v>
      </c>
      <c r="D927" s="262">
        <f>'model (2)'!D927</f>
        <v>0</v>
      </c>
      <c r="E927" s="262">
        <f>'model (2)'!E927</f>
        <v>0</v>
      </c>
      <c r="F927" s="262">
        <f>'model (2)'!F927</f>
        <v>0</v>
      </c>
      <c r="G927" s="262">
        <f>'model (2)'!G927</f>
        <v>0</v>
      </c>
      <c r="H927" s="262">
        <f>'model (2)'!H927</f>
        <v>1</v>
      </c>
      <c r="I927" s="262">
        <f>'model (2)'!I927</f>
        <v>1</v>
      </c>
      <c r="J927" s="262">
        <f>'model (2)'!J927</f>
        <v>0</v>
      </c>
      <c r="K927" s="262">
        <f>'model (2)'!K927</f>
        <v>1</v>
      </c>
      <c r="L927" s="262">
        <f>'model (2)'!L927</f>
        <v>1</v>
      </c>
      <c r="M927" s="262">
        <f>'model (2)'!M927</f>
        <v>0</v>
      </c>
      <c r="N927" s="262">
        <f>'model (2)'!N927</f>
        <v>2</v>
      </c>
      <c r="O927" s="262">
        <f>'model (2)'!O927</f>
        <v>1</v>
      </c>
      <c r="P927" s="262">
        <f>'model (2)'!P927</f>
        <v>2</v>
      </c>
      <c r="Q927" s="262">
        <f>'model (2)'!Q927</f>
        <v>2</v>
      </c>
      <c r="R927" s="262">
        <f>'model (2)'!R927</f>
        <v>1</v>
      </c>
      <c r="S927" s="262">
        <f>'model (2)'!S927</f>
        <v>1</v>
      </c>
    </row>
    <row r="928" spans="1:19" ht="15.6">
      <c r="A928">
        <f t="shared" si="166"/>
        <v>12</v>
      </c>
      <c r="B928" s="191" t="str">
        <f>C928&amp;":"&amp;COUNTIF($C$6:C928,C928)</f>
        <v>12:15</v>
      </c>
      <c r="C928" s="148">
        <f t="shared" si="167"/>
        <v>12</v>
      </c>
      <c r="D928" s="262">
        <f>'model (2)'!D928</f>
        <v>0</v>
      </c>
      <c r="E928" s="262">
        <f>'model (2)'!E928</f>
        <v>0</v>
      </c>
      <c r="F928" s="262">
        <f>'model (2)'!F928</f>
        <v>1</v>
      </c>
      <c r="G928" s="262">
        <f>'model (2)'!G928</f>
        <v>0</v>
      </c>
      <c r="H928" s="262">
        <f>'model (2)'!H928</f>
        <v>0</v>
      </c>
      <c r="I928" s="262">
        <f>'model (2)'!I928</f>
        <v>0</v>
      </c>
      <c r="J928" s="262">
        <f>'model (2)'!J928</f>
        <v>0</v>
      </c>
      <c r="K928" s="262">
        <f>'model (2)'!K928</f>
        <v>1</v>
      </c>
      <c r="L928" s="262">
        <f>'model (2)'!L928</f>
        <v>0</v>
      </c>
      <c r="M928" s="262">
        <f>'model (2)'!M928</f>
        <v>0</v>
      </c>
      <c r="N928" s="262">
        <f>'model (2)'!N928</f>
        <v>2</v>
      </c>
      <c r="O928" s="262">
        <f>'model (2)'!O928</f>
        <v>2</v>
      </c>
      <c r="P928" s="262">
        <f>'model (2)'!P928</f>
        <v>0</v>
      </c>
      <c r="Q928" s="262">
        <f>'model (2)'!Q928</f>
        <v>2</v>
      </c>
      <c r="R928" s="262">
        <f>'model (2)'!R928</f>
        <v>2</v>
      </c>
      <c r="S928" s="262">
        <f>'model (2)'!S928</f>
        <v>2</v>
      </c>
    </row>
    <row r="929" spans="1:19" ht="15.6">
      <c r="A929">
        <f t="shared" si="166"/>
        <v>8</v>
      </c>
      <c r="B929" s="191" t="str">
        <f>C929&amp;":"&amp;COUNTIF($C$6:C929,C929)</f>
        <v>8:15</v>
      </c>
      <c r="C929" s="148">
        <f t="shared" si="167"/>
        <v>8</v>
      </c>
      <c r="D929" s="262">
        <f>'model (2)'!D929</f>
        <v>0</v>
      </c>
      <c r="E929" s="262">
        <f>'model (2)'!E929</f>
        <v>0</v>
      </c>
      <c r="F929" s="262">
        <f>'model (2)'!F929</f>
        <v>0</v>
      </c>
      <c r="G929" s="262">
        <f>'model (2)'!G929</f>
        <v>0</v>
      </c>
      <c r="H929" s="262">
        <f>'model (2)'!H929</f>
        <v>0</v>
      </c>
      <c r="I929" s="262">
        <f>'model (2)'!I929</f>
        <v>0</v>
      </c>
      <c r="J929" s="262">
        <f>'model (2)'!J929</f>
        <v>1</v>
      </c>
      <c r="K929" s="262">
        <f>'model (2)'!K929</f>
        <v>1</v>
      </c>
      <c r="L929" s="262">
        <f>'model (2)'!L929</f>
        <v>1</v>
      </c>
      <c r="M929" s="262">
        <f>'model (2)'!M929</f>
        <v>1</v>
      </c>
      <c r="N929" s="262">
        <f>'model (2)'!N929</f>
        <v>1</v>
      </c>
      <c r="O929" s="262">
        <f>'model (2)'!O929</f>
        <v>0</v>
      </c>
      <c r="P929" s="262">
        <f>'model (2)'!P929</f>
        <v>0</v>
      </c>
      <c r="Q929" s="262">
        <f>'model (2)'!Q929</f>
        <v>0</v>
      </c>
      <c r="R929" s="262">
        <f>'model (2)'!R929</f>
        <v>2</v>
      </c>
      <c r="S929" s="262">
        <f>'model (2)'!S929</f>
        <v>1</v>
      </c>
    </row>
    <row r="930" spans="1:19" ht="15.6">
      <c r="A930">
        <f t="shared" si="166"/>
        <v>15</v>
      </c>
      <c r="B930" s="191" t="str">
        <f>C930&amp;":"&amp;COUNTIF($C$6:C930,C930)</f>
        <v>15:9</v>
      </c>
      <c r="C930" s="148">
        <f t="shared" si="167"/>
        <v>15</v>
      </c>
      <c r="D930" s="262">
        <f>'model (2)'!D930</f>
        <v>1</v>
      </c>
      <c r="E930" s="262">
        <f>'model (2)'!E930</f>
        <v>1</v>
      </c>
      <c r="F930" s="262">
        <f>'model (2)'!F930</f>
        <v>1</v>
      </c>
      <c r="G930" s="262">
        <f>'model (2)'!G930</f>
        <v>0</v>
      </c>
      <c r="H930" s="262">
        <f>'model (2)'!H930</f>
        <v>1</v>
      </c>
      <c r="I930" s="262">
        <f>'model (2)'!I930</f>
        <v>1</v>
      </c>
      <c r="J930" s="262">
        <f>'model (2)'!J930</f>
        <v>0</v>
      </c>
      <c r="K930" s="262">
        <f>'model (2)'!K930</f>
        <v>0</v>
      </c>
      <c r="L930" s="262">
        <f>'model (2)'!L930</f>
        <v>1</v>
      </c>
      <c r="M930" s="262">
        <f>'model (2)'!M930</f>
        <v>1</v>
      </c>
      <c r="N930" s="262">
        <f>'model (2)'!N930</f>
        <v>2</v>
      </c>
      <c r="O930" s="262">
        <f>'model (2)'!O930</f>
        <v>1</v>
      </c>
      <c r="P930" s="262">
        <f>'model (2)'!P930</f>
        <v>1</v>
      </c>
      <c r="Q930" s="262">
        <f>'model (2)'!Q930</f>
        <v>1</v>
      </c>
      <c r="R930" s="262">
        <f>'model (2)'!R930</f>
        <v>1</v>
      </c>
      <c r="S930" s="262">
        <f>'model (2)'!S930</f>
        <v>2</v>
      </c>
    </row>
    <row r="931" spans="1:19" ht="15.6">
      <c r="A931">
        <f t="shared" si="166"/>
        <v>14</v>
      </c>
      <c r="B931" s="191" t="str">
        <f>C931&amp;":"&amp;COUNTIF($C$6:C931,C931)</f>
        <v>14:10</v>
      </c>
      <c r="C931" s="148">
        <f t="shared" si="167"/>
        <v>14</v>
      </c>
      <c r="D931" s="262">
        <f>'model (2)'!D931</f>
        <v>0</v>
      </c>
      <c r="E931" s="262">
        <f>'model (2)'!E931</f>
        <v>0</v>
      </c>
      <c r="F931" s="262">
        <f>'model (2)'!F931</f>
        <v>1</v>
      </c>
      <c r="G931" s="262">
        <f>'model (2)'!G931</f>
        <v>0</v>
      </c>
      <c r="H931" s="262">
        <f>'model (2)'!H931</f>
        <v>1</v>
      </c>
      <c r="I931" s="262">
        <f>'model (2)'!I931</f>
        <v>1</v>
      </c>
      <c r="J931" s="262">
        <f>'model (2)'!J931</f>
        <v>1</v>
      </c>
      <c r="K931" s="262">
        <f>'model (2)'!K931</f>
        <v>1</v>
      </c>
      <c r="L931" s="262">
        <f>'model (2)'!L931</f>
        <v>1</v>
      </c>
      <c r="M931" s="262">
        <f>'model (2)'!M931</f>
        <v>1</v>
      </c>
      <c r="N931" s="262">
        <f>'model (2)'!N931</f>
        <v>1</v>
      </c>
      <c r="O931" s="262">
        <f>'model (2)'!O931</f>
        <v>0</v>
      </c>
      <c r="P931" s="262">
        <f>'model (2)'!P931</f>
        <v>2</v>
      </c>
      <c r="Q931" s="262">
        <f>'model (2)'!Q931</f>
        <v>1</v>
      </c>
      <c r="R931" s="262">
        <f>'model (2)'!R931</f>
        <v>2</v>
      </c>
      <c r="S931" s="262">
        <f>'model (2)'!S931</f>
        <v>1</v>
      </c>
    </row>
    <row r="932" spans="1:19" ht="15.6">
      <c r="A932">
        <f t="shared" si="166"/>
        <v>9</v>
      </c>
      <c r="B932" s="191" t="str">
        <f>C932&amp;":"&amp;COUNTIF($C$6:C932,C932)</f>
        <v>9:18</v>
      </c>
      <c r="C932" s="148">
        <f t="shared" si="167"/>
        <v>9</v>
      </c>
      <c r="D932" s="262">
        <f>'model (2)'!D932</f>
        <v>0</v>
      </c>
      <c r="E932" s="262">
        <f>'model (2)'!E932</f>
        <v>1</v>
      </c>
      <c r="F932" s="262">
        <f>'model (2)'!F932</f>
        <v>0</v>
      </c>
      <c r="G932" s="262">
        <f>'model (2)'!G932</f>
        <v>0</v>
      </c>
      <c r="H932" s="262">
        <f>'model (2)'!H932</f>
        <v>0</v>
      </c>
      <c r="I932" s="262">
        <f>'model (2)'!I932</f>
        <v>1</v>
      </c>
      <c r="J932" s="262">
        <f>'model (2)'!J932</f>
        <v>1</v>
      </c>
      <c r="K932" s="262">
        <f>'model (2)'!K932</f>
        <v>1</v>
      </c>
      <c r="L932" s="262">
        <f>'model (2)'!L932</f>
        <v>0</v>
      </c>
      <c r="M932" s="262">
        <f>'model (2)'!M932</f>
        <v>1</v>
      </c>
      <c r="N932" s="262">
        <f>'model (2)'!N932</f>
        <v>0</v>
      </c>
      <c r="O932" s="262">
        <f>'model (2)'!O932</f>
        <v>2</v>
      </c>
      <c r="P932" s="262">
        <f>'model (2)'!P932</f>
        <v>2</v>
      </c>
      <c r="Q932" s="262">
        <f>'model (2)'!Q932</f>
        <v>0</v>
      </c>
      <c r="R932" s="262">
        <f>'model (2)'!R932</f>
        <v>0</v>
      </c>
      <c r="S932" s="262">
        <f>'model (2)'!S932</f>
        <v>0</v>
      </c>
    </row>
    <row r="933" spans="1:19" ht="15.6">
      <c r="A933">
        <f t="shared" si="166"/>
        <v>7</v>
      </c>
      <c r="B933" s="191" t="str">
        <f>C933&amp;":"&amp;COUNTIF($C$6:C933,C933)</f>
        <v>7:20</v>
      </c>
      <c r="C933" s="148">
        <f t="shared" si="167"/>
        <v>7</v>
      </c>
      <c r="D933" s="262">
        <f>'model (2)'!D933</f>
        <v>0</v>
      </c>
      <c r="E933" s="262">
        <f>'model (2)'!E933</f>
        <v>0</v>
      </c>
      <c r="F933" s="262">
        <f>'model (2)'!F933</f>
        <v>0</v>
      </c>
      <c r="G933" s="262">
        <f>'model (2)'!G933</f>
        <v>0</v>
      </c>
      <c r="H933" s="262">
        <f>'model (2)'!H933</f>
        <v>0</v>
      </c>
      <c r="I933" s="262">
        <f>'model (2)'!I933</f>
        <v>0</v>
      </c>
      <c r="J933" s="262">
        <f>'model (2)'!J933</f>
        <v>1</v>
      </c>
      <c r="K933" s="262">
        <f>'model (2)'!K933</f>
        <v>0</v>
      </c>
      <c r="L933" s="262">
        <f>'model (2)'!L933</f>
        <v>0</v>
      </c>
      <c r="M933" s="262">
        <f>'model (2)'!M933</f>
        <v>1</v>
      </c>
      <c r="N933" s="262">
        <f>'model (2)'!N933</f>
        <v>2</v>
      </c>
      <c r="O933" s="262">
        <f>'model (2)'!O933</f>
        <v>0</v>
      </c>
      <c r="P933" s="262">
        <f>'model (2)'!P933</f>
        <v>1</v>
      </c>
      <c r="Q933" s="262">
        <f>'model (2)'!Q933</f>
        <v>2</v>
      </c>
      <c r="R933" s="262">
        <f>'model (2)'!R933</f>
        <v>0</v>
      </c>
      <c r="S933" s="262">
        <f>'model (2)'!S933</f>
        <v>0</v>
      </c>
    </row>
    <row r="934" spans="1:19" ht="15.6">
      <c r="A934">
        <f t="shared" si="166"/>
        <v>8</v>
      </c>
      <c r="B934" s="191" t="str">
        <f>C934&amp;":"&amp;COUNTIF($C$6:C934,C934)</f>
        <v>8:16</v>
      </c>
      <c r="C934" s="148">
        <f t="shared" si="167"/>
        <v>8</v>
      </c>
      <c r="D934" s="262">
        <f>'model (2)'!D934</f>
        <v>0</v>
      </c>
      <c r="E934" s="262">
        <f>'model (2)'!E934</f>
        <v>0</v>
      </c>
      <c r="F934" s="262">
        <f>'model (2)'!F934</f>
        <v>0</v>
      </c>
      <c r="G934" s="262">
        <f>'model (2)'!G934</f>
        <v>0</v>
      </c>
      <c r="H934" s="262">
        <f>'model (2)'!H934</f>
        <v>0</v>
      </c>
      <c r="I934" s="262">
        <f>'model (2)'!I934</f>
        <v>0</v>
      </c>
      <c r="J934" s="262">
        <f>'model (2)'!J934</f>
        <v>1</v>
      </c>
      <c r="K934" s="262">
        <f>'model (2)'!K934</f>
        <v>0</v>
      </c>
      <c r="L934" s="262">
        <f>'model (2)'!L934</f>
        <v>1</v>
      </c>
      <c r="M934" s="262">
        <f>'model (2)'!M934</f>
        <v>0</v>
      </c>
      <c r="N934" s="262">
        <f>'model (2)'!N934</f>
        <v>2</v>
      </c>
      <c r="O934" s="262">
        <f>'model (2)'!O934</f>
        <v>1</v>
      </c>
      <c r="P934" s="262">
        <f>'model (2)'!P934</f>
        <v>1</v>
      </c>
      <c r="Q934" s="262">
        <f>'model (2)'!Q934</f>
        <v>0</v>
      </c>
      <c r="R934" s="262">
        <f>'model (2)'!R934</f>
        <v>1</v>
      </c>
      <c r="S934" s="262">
        <f>'model (2)'!S934</f>
        <v>1</v>
      </c>
    </row>
    <row r="935" spans="1:19" ht="15.6">
      <c r="A935">
        <f t="shared" si="166"/>
        <v>11</v>
      </c>
      <c r="B935" s="191" t="str">
        <f>C935&amp;":"&amp;COUNTIF($C$6:C935,C935)</f>
        <v>11:25</v>
      </c>
      <c r="C935" s="148">
        <f t="shared" si="167"/>
        <v>11</v>
      </c>
      <c r="D935" s="262">
        <f>'model (2)'!D935</f>
        <v>1</v>
      </c>
      <c r="E935" s="262">
        <f>'model (2)'!E935</f>
        <v>1</v>
      </c>
      <c r="F935" s="262">
        <f>'model (2)'!F935</f>
        <v>0</v>
      </c>
      <c r="G935" s="262">
        <f>'model (2)'!G935</f>
        <v>0</v>
      </c>
      <c r="H935" s="262">
        <f>'model (2)'!H935</f>
        <v>0</v>
      </c>
      <c r="I935" s="262">
        <f>'model (2)'!I935</f>
        <v>1</v>
      </c>
      <c r="J935" s="262">
        <f>'model (2)'!J935</f>
        <v>1</v>
      </c>
      <c r="K935" s="262">
        <f>'model (2)'!K935</f>
        <v>0</v>
      </c>
      <c r="L935" s="262">
        <f>'model (2)'!L935</f>
        <v>1</v>
      </c>
      <c r="M935" s="262">
        <f>'model (2)'!M935</f>
        <v>1</v>
      </c>
      <c r="N935" s="262">
        <f>'model (2)'!N935</f>
        <v>0</v>
      </c>
      <c r="O935" s="262">
        <f>'model (2)'!O935</f>
        <v>1</v>
      </c>
      <c r="P935" s="262">
        <f>'model (2)'!P935</f>
        <v>1</v>
      </c>
      <c r="Q935" s="262">
        <f>'model (2)'!Q935</f>
        <v>1</v>
      </c>
      <c r="R935" s="262">
        <f>'model (2)'!R935</f>
        <v>0</v>
      </c>
      <c r="S935" s="262">
        <f>'model (2)'!S935</f>
        <v>2</v>
      </c>
    </row>
    <row r="936" spans="1:19" ht="15.6">
      <c r="A936">
        <f t="shared" si="166"/>
        <v>14</v>
      </c>
      <c r="B936" s="191" t="str">
        <f>C936&amp;":"&amp;COUNTIF($C$6:C936,C936)</f>
        <v>14:11</v>
      </c>
      <c r="C936" s="148">
        <f t="shared" si="167"/>
        <v>14</v>
      </c>
      <c r="D936" s="262">
        <f>'model (2)'!D936</f>
        <v>1</v>
      </c>
      <c r="E936" s="262">
        <f>'model (2)'!E936</f>
        <v>1</v>
      </c>
      <c r="F936" s="262">
        <f>'model (2)'!F936</f>
        <v>1</v>
      </c>
      <c r="G936" s="262">
        <f>'model (2)'!G936</f>
        <v>1</v>
      </c>
      <c r="H936" s="262">
        <f>'model (2)'!H936</f>
        <v>0</v>
      </c>
      <c r="I936" s="262">
        <f>'model (2)'!I936</f>
        <v>1</v>
      </c>
      <c r="J936" s="262">
        <f>'model (2)'!J936</f>
        <v>1</v>
      </c>
      <c r="K936" s="262">
        <f>'model (2)'!K936</f>
        <v>0</v>
      </c>
      <c r="L936" s="262">
        <f>'model (2)'!L936</f>
        <v>0</v>
      </c>
      <c r="M936" s="262">
        <f>'model (2)'!M936</f>
        <v>0</v>
      </c>
      <c r="N936" s="262">
        <f>'model (2)'!N936</f>
        <v>0</v>
      </c>
      <c r="O936" s="262">
        <f>'model (2)'!O936</f>
        <v>2</v>
      </c>
      <c r="P936" s="262">
        <f>'model (2)'!P936</f>
        <v>2</v>
      </c>
      <c r="Q936" s="262">
        <f>'model (2)'!Q936</f>
        <v>0</v>
      </c>
      <c r="R936" s="262">
        <f>'model (2)'!R936</f>
        <v>2</v>
      </c>
      <c r="S936" s="262">
        <f>'model (2)'!S936</f>
        <v>2</v>
      </c>
    </row>
    <row r="937" spans="1:19" ht="15.6">
      <c r="A937">
        <f t="shared" si="166"/>
        <v>8</v>
      </c>
      <c r="B937" s="191" t="str">
        <f>C937&amp;":"&amp;COUNTIF($C$6:C937,C937)</f>
        <v>8:17</v>
      </c>
      <c r="C937" s="148">
        <f t="shared" si="167"/>
        <v>8</v>
      </c>
      <c r="D937" s="262">
        <f>'model (2)'!D937</f>
        <v>0</v>
      </c>
      <c r="E937" s="262">
        <f>'model (2)'!E937</f>
        <v>0</v>
      </c>
      <c r="F937" s="262">
        <f>'model (2)'!F937</f>
        <v>0</v>
      </c>
      <c r="G937" s="262">
        <f>'model (2)'!G937</f>
        <v>0</v>
      </c>
      <c r="H937" s="262">
        <f>'model (2)'!H937</f>
        <v>0</v>
      </c>
      <c r="I937" s="262">
        <f>'model (2)'!I937</f>
        <v>0</v>
      </c>
      <c r="J937" s="262">
        <f>'model (2)'!J937</f>
        <v>1</v>
      </c>
      <c r="K937" s="262">
        <f>'model (2)'!K937</f>
        <v>0</v>
      </c>
      <c r="L937" s="262">
        <f>'model (2)'!L937</f>
        <v>1</v>
      </c>
      <c r="M937" s="262">
        <f>'model (2)'!M937</f>
        <v>0</v>
      </c>
      <c r="N937" s="262">
        <f>'model (2)'!N937</f>
        <v>1</v>
      </c>
      <c r="O937" s="262">
        <f>'model (2)'!O937</f>
        <v>1</v>
      </c>
      <c r="P937" s="262">
        <f>'model (2)'!P937</f>
        <v>0</v>
      </c>
      <c r="Q937" s="262">
        <f>'model (2)'!Q937</f>
        <v>1</v>
      </c>
      <c r="R937" s="262">
        <f>'model (2)'!R937</f>
        <v>2</v>
      </c>
      <c r="S937" s="262">
        <f>'model (2)'!S937</f>
        <v>1</v>
      </c>
    </row>
    <row r="938" spans="1:19" ht="15.6">
      <c r="A938">
        <f t="shared" si="166"/>
        <v>7</v>
      </c>
      <c r="B938" s="191" t="str">
        <f>C938&amp;":"&amp;COUNTIF($C$6:C938,C938)</f>
        <v>7:21</v>
      </c>
      <c r="C938" s="148">
        <f t="shared" si="167"/>
        <v>7</v>
      </c>
      <c r="D938" s="262">
        <f>'model (2)'!D938</f>
        <v>0</v>
      </c>
      <c r="E938" s="262">
        <f>'model (2)'!E938</f>
        <v>0</v>
      </c>
      <c r="F938" s="262">
        <f>'model (2)'!F938</f>
        <v>0</v>
      </c>
      <c r="G938" s="262">
        <f>'model (2)'!G938</f>
        <v>0</v>
      </c>
      <c r="H938" s="262">
        <f>'model (2)'!H938</f>
        <v>0</v>
      </c>
      <c r="I938" s="262">
        <f>'model (2)'!I938</f>
        <v>0</v>
      </c>
      <c r="J938" s="262">
        <f>'model (2)'!J938</f>
        <v>0</v>
      </c>
      <c r="K938" s="262">
        <f>'model (2)'!K938</f>
        <v>0</v>
      </c>
      <c r="L938" s="262">
        <f>'model (2)'!L938</f>
        <v>0</v>
      </c>
      <c r="M938" s="262">
        <f>'model (2)'!M938</f>
        <v>0</v>
      </c>
      <c r="N938" s="262">
        <f>'model (2)'!N938</f>
        <v>2</v>
      </c>
      <c r="O938" s="262">
        <f>'model (2)'!O938</f>
        <v>1</v>
      </c>
      <c r="P938" s="262">
        <f>'model (2)'!P938</f>
        <v>0</v>
      </c>
      <c r="Q938" s="262">
        <f>'model (2)'!Q938</f>
        <v>1</v>
      </c>
      <c r="R938" s="262">
        <f>'model (2)'!R938</f>
        <v>2</v>
      </c>
      <c r="S938" s="262">
        <f>'model (2)'!S938</f>
        <v>1</v>
      </c>
    </row>
    <row r="939" spans="1:19" ht="15.6">
      <c r="A939">
        <f t="shared" si="166"/>
        <v>8</v>
      </c>
      <c r="B939" s="191" t="str">
        <f>C939&amp;":"&amp;COUNTIF($C$6:C939,C939)</f>
        <v>8:18</v>
      </c>
      <c r="C939" s="148">
        <f t="shared" si="167"/>
        <v>8</v>
      </c>
      <c r="D939" s="262">
        <f>'model (2)'!D939</f>
        <v>0</v>
      </c>
      <c r="E939" s="262">
        <f>'model (2)'!E939</f>
        <v>0</v>
      </c>
      <c r="F939" s="262">
        <f>'model (2)'!F939</f>
        <v>0</v>
      </c>
      <c r="G939" s="262">
        <f>'model (2)'!G939</f>
        <v>0</v>
      </c>
      <c r="H939" s="262">
        <f>'model (2)'!H939</f>
        <v>0</v>
      </c>
      <c r="I939" s="262">
        <f>'model (2)'!I939</f>
        <v>0</v>
      </c>
      <c r="J939" s="262">
        <f>'model (2)'!J939</f>
        <v>0</v>
      </c>
      <c r="K939" s="262">
        <f>'model (2)'!K939</f>
        <v>1</v>
      </c>
      <c r="L939" s="262">
        <f>'model (2)'!L939</f>
        <v>0</v>
      </c>
      <c r="M939" s="262">
        <f>'model (2)'!M939</f>
        <v>0</v>
      </c>
      <c r="N939" s="262">
        <f>'model (2)'!N939</f>
        <v>1</v>
      </c>
      <c r="O939" s="262">
        <f>'model (2)'!O939</f>
        <v>2</v>
      </c>
      <c r="P939" s="262">
        <f>'model (2)'!P939</f>
        <v>1</v>
      </c>
      <c r="Q939" s="262">
        <f>'model (2)'!Q939</f>
        <v>2</v>
      </c>
      <c r="R939" s="262">
        <f>'model (2)'!R939</f>
        <v>0</v>
      </c>
      <c r="S939" s="262">
        <f>'model (2)'!S939</f>
        <v>1</v>
      </c>
    </row>
    <row r="940" spans="1:19" ht="15.6">
      <c r="A940">
        <f t="shared" si="166"/>
        <v>11</v>
      </c>
      <c r="B940" s="191" t="str">
        <f>C940&amp;":"&amp;COUNTIF($C$6:C940,C940)</f>
        <v>11:26</v>
      </c>
      <c r="C940" s="148">
        <f t="shared" si="167"/>
        <v>11</v>
      </c>
      <c r="D940" s="262">
        <f>'model (2)'!D940</f>
        <v>1</v>
      </c>
      <c r="E940" s="262">
        <f>'model (2)'!E940</f>
        <v>0</v>
      </c>
      <c r="F940" s="262">
        <f>'model (2)'!F940</f>
        <v>1</v>
      </c>
      <c r="G940" s="262">
        <f>'model (2)'!G940</f>
        <v>0</v>
      </c>
      <c r="H940" s="262">
        <f>'model (2)'!H940</f>
        <v>0</v>
      </c>
      <c r="I940" s="262">
        <f>'model (2)'!I940</f>
        <v>1</v>
      </c>
      <c r="J940" s="262">
        <f>'model (2)'!J940</f>
        <v>1</v>
      </c>
      <c r="K940" s="262">
        <f>'model (2)'!K940</f>
        <v>1</v>
      </c>
      <c r="L940" s="262">
        <f>'model (2)'!L940</f>
        <v>0</v>
      </c>
      <c r="M940" s="262">
        <f>'model (2)'!M940</f>
        <v>1</v>
      </c>
      <c r="N940" s="262">
        <f>'model (2)'!N940</f>
        <v>2</v>
      </c>
      <c r="O940" s="262">
        <f>'model (2)'!O940</f>
        <v>0</v>
      </c>
      <c r="P940" s="262">
        <f>'model (2)'!P940</f>
        <v>2</v>
      </c>
      <c r="Q940" s="262">
        <f>'model (2)'!Q940</f>
        <v>0</v>
      </c>
      <c r="R940" s="262">
        <f>'model (2)'!R940</f>
        <v>0</v>
      </c>
      <c r="S940" s="262">
        <f>'model (2)'!S940</f>
        <v>1</v>
      </c>
    </row>
    <row r="941" spans="1:19" ht="15.6">
      <c r="A941">
        <f t="shared" si="166"/>
        <v>8</v>
      </c>
      <c r="B941" s="191" t="str">
        <f>C941&amp;":"&amp;COUNTIF($C$6:C941,C941)</f>
        <v>8:19</v>
      </c>
      <c r="C941" s="148">
        <f t="shared" si="167"/>
        <v>8</v>
      </c>
      <c r="D941" s="262">
        <f>'model (2)'!D941</f>
        <v>0</v>
      </c>
      <c r="E941" s="262">
        <f>'model (2)'!E941</f>
        <v>0</v>
      </c>
      <c r="F941" s="262">
        <f>'model (2)'!F941</f>
        <v>0</v>
      </c>
      <c r="G941" s="262">
        <f>'model (2)'!G941</f>
        <v>0</v>
      </c>
      <c r="H941" s="262">
        <f>'model (2)'!H941</f>
        <v>0</v>
      </c>
      <c r="I941" s="262">
        <f>'model (2)'!I941</f>
        <v>0</v>
      </c>
      <c r="J941" s="262">
        <f>'model (2)'!J941</f>
        <v>1</v>
      </c>
      <c r="K941" s="262">
        <f>'model (2)'!K941</f>
        <v>0</v>
      </c>
      <c r="L941" s="262">
        <f>'model (2)'!L941</f>
        <v>0</v>
      </c>
      <c r="M941" s="262">
        <f>'model (2)'!M941</f>
        <v>0</v>
      </c>
      <c r="N941" s="262">
        <f>'model (2)'!N941</f>
        <v>2</v>
      </c>
      <c r="O941" s="262">
        <f>'model (2)'!O941</f>
        <v>0</v>
      </c>
      <c r="P941" s="262">
        <f>'model (2)'!P941</f>
        <v>2</v>
      </c>
      <c r="Q941" s="262">
        <f>'model (2)'!Q941</f>
        <v>2</v>
      </c>
      <c r="R941" s="262">
        <f>'model (2)'!R941</f>
        <v>1</v>
      </c>
      <c r="S941" s="262">
        <f>'model (2)'!S941</f>
        <v>0</v>
      </c>
    </row>
    <row r="942" spans="1:19" ht="15.6">
      <c r="A942">
        <f t="shared" si="166"/>
        <v>13</v>
      </c>
      <c r="B942" s="191" t="str">
        <f>C942&amp;":"&amp;COUNTIF($C$6:C942,C942)</f>
        <v>13:16</v>
      </c>
      <c r="C942" s="148">
        <f t="shared" si="167"/>
        <v>13</v>
      </c>
      <c r="D942" s="262">
        <f>'model (2)'!D942</f>
        <v>1</v>
      </c>
      <c r="E942" s="262">
        <f>'model (2)'!E942</f>
        <v>0</v>
      </c>
      <c r="F942" s="262">
        <f>'model (2)'!F942</f>
        <v>0</v>
      </c>
      <c r="G942" s="262">
        <f>'model (2)'!G942</f>
        <v>1</v>
      </c>
      <c r="H942" s="262">
        <f>'model (2)'!H942</f>
        <v>0</v>
      </c>
      <c r="I942" s="262">
        <f>'model (2)'!I942</f>
        <v>0</v>
      </c>
      <c r="J942" s="262">
        <f>'model (2)'!J942</f>
        <v>1</v>
      </c>
      <c r="K942" s="262">
        <f>'model (2)'!K942</f>
        <v>1</v>
      </c>
      <c r="L942" s="262">
        <f>'model (2)'!L942</f>
        <v>1</v>
      </c>
      <c r="M942" s="262">
        <f>'model (2)'!M942</f>
        <v>0</v>
      </c>
      <c r="N942" s="262">
        <f>'model (2)'!N942</f>
        <v>2</v>
      </c>
      <c r="O942" s="262">
        <f>'model (2)'!O942</f>
        <v>2</v>
      </c>
      <c r="P942" s="262">
        <f>'model (2)'!P942</f>
        <v>0</v>
      </c>
      <c r="Q942" s="262">
        <f>'model (2)'!Q942</f>
        <v>1</v>
      </c>
      <c r="R942" s="262">
        <f>'model (2)'!R942</f>
        <v>2</v>
      </c>
      <c r="S942" s="262">
        <f>'model (2)'!S942</f>
        <v>1</v>
      </c>
    </row>
    <row r="943" spans="1:19" ht="15.6">
      <c r="A943">
        <f t="shared" si="166"/>
        <v>8</v>
      </c>
      <c r="B943" s="191" t="str">
        <f>C943&amp;":"&amp;COUNTIF($C$6:C943,C943)</f>
        <v>8:20</v>
      </c>
      <c r="C943" s="148">
        <f t="shared" si="167"/>
        <v>8</v>
      </c>
      <c r="D943" s="262">
        <f>'model (2)'!D943</f>
        <v>0</v>
      </c>
      <c r="E943" s="262">
        <f>'model (2)'!E943</f>
        <v>0</v>
      </c>
      <c r="F943" s="262">
        <f>'model (2)'!F943</f>
        <v>0</v>
      </c>
      <c r="G943" s="262">
        <f>'model (2)'!G943</f>
        <v>0</v>
      </c>
      <c r="H943" s="262">
        <f>'model (2)'!H943</f>
        <v>0</v>
      </c>
      <c r="I943" s="262">
        <f>'model (2)'!I943</f>
        <v>0</v>
      </c>
      <c r="J943" s="262">
        <f>'model (2)'!J943</f>
        <v>0</v>
      </c>
      <c r="K943" s="262">
        <f>'model (2)'!K943</f>
        <v>0</v>
      </c>
      <c r="L943" s="262">
        <f>'model (2)'!L943</f>
        <v>1</v>
      </c>
      <c r="M943" s="262">
        <f>'model (2)'!M943</f>
        <v>1</v>
      </c>
      <c r="N943" s="262">
        <f>'model (2)'!N943</f>
        <v>2</v>
      </c>
      <c r="O943" s="262">
        <f>'model (2)'!O943</f>
        <v>1</v>
      </c>
      <c r="P943" s="262">
        <f>'model (2)'!P943</f>
        <v>1</v>
      </c>
      <c r="Q943" s="262">
        <f>'model (2)'!Q943</f>
        <v>1</v>
      </c>
      <c r="R943" s="262">
        <f>'model (2)'!R943</f>
        <v>0</v>
      </c>
      <c r="S943" s="262">
        <f>'model (2)'!S943</f>
        <v>1</v>
      </c>
    </row>
    <row r="944" spans="1:19" ht="15.6">
      <c r="A944">
        <f t="shared" si="166"/>
        <v>8</v>
      </c>
      <c r="B944" s="191" t="str">
        <f>C944&amp;":"&amp;COUNTIF($C$6:C944,C944)</f>
        <v>8:21</v>
      </c>
      <c r="C944" s="148">
        <f t="shared" si="167"/>
        <v>8</v>
      </c>
      <c r="D944" s="262">
        <f>'model (2)'!D944</f>
        <v>0</v>
      </c>
      <c r="E944" s="262">
        <f>'model (2)'!E944</f>
        <v>0</v>
      </c>
      <c r="F944" s="262">
        <f>'model (2)'!F944</f>
        <v>1</v>
      </c>
      <c r="G944" s="262">
        <f>'model (2)'!G944</f>
        <v>0</v>
      </c>
      <c r="H944" s="262">
        <f>'model (2)'!H944</f>
        <v>0</v>
      </c>
      <c r="I944" s="262">
        <f>'model (2)'!I944</f>
        <v>0</v>
      </c>
      <c r="J944" s="262">
        <f>'model (2)'!J944</f>
        <v>0</v>
      </c>
      <c r="K944" s="262">
        <f>'model (2)'!K944</f>
        <v>1</v>
      </c>
      <c r="L944" s="262">
        <f>'model (2)'!L944</f>
        <v>0</v>
      </c>
      <c r="M944" s="262">
        <f>'model (2)'!M944</f>
        <v>0</v>
      </c>
      <c r="N944" s="262">
        <f>'model (2)'!N944</f>
        <v>1</v>
      </c>
      <c r="O944" s="262">
        <f>'model (2)'!O944</f>
        <v>1</v>
      </c>
      <c r="P944" s="262">
        <f>'model (2)'!P944</f>
        <v>0</v>
      </c>
      <c r="Q944" s="262">
        <f>'model (2)'!Q944</f>
        <v>2</v>
      </c>
      <c r="R944" s="262">
        <f>'model (2)'!R944</f>
        <v>2</v>
      </c>
      <c r="S944" s="262">
        <f>'model (2)'!S944</f>
        <v>0</v>
      </c>
    </row>
    <row r="945" spans="1:19" ht="15.6">
      <c r="A945">
        <f t="shared" si="166"/>
        <v>12</v>
      </c>
      <c r="B945" s="191" t="str">
        <f>C945&amp;":"&amp;COUNTIF($C$6:C945,C945)</f>
        <v>12:16</v>
      </c>
      <c r="C945" s="148">
        <f t="shared" si="167"/>
        <v>12</v>
      </c>
      <c r="D945" s="262">
        <f>'model (2)'!D945</f>
        <v>1</v>
      </c>
      <c r="E945" s="262">
        <f>'model (2)'!E945</f>
        <v>1</v>
      </c>
      <c r="F945" s="262">
        <f>'model (2)'!F945</f>
        <v>1</v>
      </c>
      <c r="G945" s="262">
        <f>'model (2)'!G945</f>
        <v>1</v>
      </c>
      <c r="H945" s="262">
        <f>'model (2)'!H945</f>
        <v>0</v>
      </c>
      <c r="I945" s="262">
        <f>'model (2)'!I945</f>
        <v>0</v>
      </c>
      <c r="J945" s="262">
        <f>'model (2)'!J945</f>
        <v>0</v>
      </c>
      <c r="K945" s="262">
        <f>'model (2)'!K945</f>
        <v>0</v>
      </c>
      <c r="L945" s="262">
        <f>'model (2)'!L945</f>
        <v>1</v>
      </c>
      <c r="M945" s="262">
        <f>'model (2)'!M945</f>
        <v>1</v>
      </c>
      <c r="N945" s="262">
        <f>'model (2)'!N945</f>
        <v>1</v>
      </c>
      <c r="O945" s="262">
        <f>'model (2)'!O945</f>
        <v>2</v>
      </c>
      <c r="P945" s="262">
        <f>'model (2)'!P945</f>
        <v>0</v>
      </c>
      <c r="Q945" s="262">
        <f>'model (2)'!Q945</f>
        <v>0</v>
      </c>
      <c r="R945" s="262">
        <f>'model (2)'!R945</f>
        <v>2</v>
      </c>
      <c r="S945" s="262">
        <f>'model (2)'!S945</f>
        <v>1</v>
      </c>
    </row>
    <row r="946" spans="1:19" ht="15.6">
      <c r="A946">
        <f t="shared" si="166"/>
        <v>12</v>
      </c>
      <c r="B946" s="191" t="str">
        <f>C946&amp;":"&amp;COUNTIF($C$6:C946,C946)</f>
        <v>12:17</v>
      </c>
      <c r="C946" s="148">
        <f t="shared" si="167"/>
        <v>12</v>
      </c>
      <c r="D946" s="262">
        <f>'model (2)'!D946</f>
        <v>1</v>
      </c>
      <c r="E946" s="262">
        <f>'model (2)'!E946</f>
        <v>1</v>
      </c>
      <c r="F946" s="262">
        <f>'model (2)'!F946</f>
        <v>0</v>
      </c>
      <c r="G946" s="262">
        <f>'model (2)'!G946</f>
        <v>0</v>
      </c>
      <c r="H946" s="262">
        <f>'model (2)'!H946</f>
        <v>1</v>
      </c>
      <c r="I946" s="262">
        <f>'model (2)'!I946</f>
        <v>1</v>
      </c>
      <c r="J946" s="262">
        <f>'model (2)'!J946</f>
        <v>1</v>
      </c>
      <c r="K946" s="262">
        <f>'model (2)'!K946</f>
        <v>1</v>
      </c>
      <c r="L946" s="262">
        <f>'model (2)'!L946</f>
        <v>0</v>
      </c>
      <c r="M946" s="262">
        <f>'model (2)'!M946</f>
        <v>0</v>
      </c>
      <c r="N946" s="262">
        <f>'model (2)'!N946</f>
        <v>1</v>
      </c>
      <c r="O946" s="262">
        <f>'model (2)'!O946</f>
        <v>1</v>
      </c>
      <c r="P946" s="262">
        <f>'model (2)'!P946</f>
        <v>2</v>
      </c>
      <c r="Q946" s="262">
        <f>'model (2)'!Q946</f>
        <v>2</v>
      </c>
      <c r="R946" s="262">
        <f>'model (2)'!R946</f>
        <v>0</v>
      </c>
      <c r="S946" s="262">
        <f>'model (2)'!S946</f>
        <v>0</v>
      </c>
    </row>
    <row r="947" spans="1:19" ht="15.6">
      <c r="A947">
        <f t="shared" si="166"/>
        <v>12</v>
      </c>
      <c r="B947" s="191" t="str">
        <f>C947&amp;":"&amp;COUNTIF($C$6:C947,C947)</f>
        <v>12:18</v>
      </c>
      <c r="C947" s="148">
        <f t="shared" si="167"/>
        <v>12</v>
      </c>
      <c r="D947" s="262">
        <f>'model (2)'!D947</f>
        <v>1</v>
      </c>
      <c r="E947" s="262">
        <f>'model (2)'!E947</f>
        <v>1</v>
      </c>
      <c r="F947" s="262">
        <f>'model (2)'!F947</f>
        <v>0</v>
      </c>
      <c r="G947" s="262">
        <f>'model (2)'!G947</f>
        <v>0</v>
      </c>
      <c r="H947" s="262">
        <f>'model (2)'!H947</f>
        <v>0</v>
      </c>
      <c r="I947" s="262">
        <f>'model (2)'!I947</f>
        <v>1</v>
      </c>
      <c r="J947" s="262">
        <f>'model (2)'!J947</f>
        <v>0</v>
      </c>
      <c r="K947" s="262">
        <f>'model (2)'!K947</f>
        <v>1</v>
      </c>
      <c r="L947" s="262">
        <f>'model (2)'!L947</f>
        <v>1</v>
      </c>
      <c r="M947" s="262">
        <f>'model (2)'!M947</f>
        <v>1</v>
      </c>
      <c r="N947" s="262">
        <f>'model (2)'!N947</f>
        <v>1</v>
      </c>
      <c r="O947" s="262">
        <f>'model (2)'!O947</f>
        <v>0</v>
      </c>
      <c r="P947" s="262">
        <f>'model (2)'!P947</f>
        <v>1</v>
      </c>
      <c r="Q947" s="262">
        <f>'model (2)'!Q947</f>
        <v>2</v>
      </c>
      <c r="R947" s="262">
        <f>'model (2)'!R947</f>
        <v>2</v>
      </c>
      <c r="S947" s="262">
        <f>'model (2)'!S947</f>
        <v>0</v>
      </c>
    </row>
    <row r="948" spans="1:19" ht="15.6">
      <c r="A948">
        <f t="shared" si="166"/>
        <v>9</v>
      </c>
      <c r="B948" s="191" t="str">
        <f>C948&amp;":"&amp;COUNTIF($C$6:C948,C948)</f>
        <v>9:19</v>
      </c>
      <c r="C948" s="148">
        <f t="shared" si="167"/>
        <v>9</v>
      </c>
      <c r="D948" s="262">
        <f>'model (2)'!D948</f>
        <v>0</v>
      </c>
      <c r="E948" s="262">
        <f>'model (2)'!E948</f>
        <v>0</v>
      </c>
      <c r="F948" s="262">
        <f>'model (2)'!F948</f>
        <v>1</v>
      </c>
      <c r="G948" s="262">
        <f>'model (2)'!G948</f>
        <v>0</v>
      </c>
      <c r="H948" s="262">
        <f>'model (2)'!H948</f>
        <v>0</v>
      </c>
      <c r="I948" s="262">
        <f>'model (2)'!I948</f>
        <v>0</v>
      </c>
      <c r="J948" s="262">
        <f>'model (2)'!J948</f>
        <v>1</v>
      </c>
      <c r="K948" s="262">
        <f>'model (2)'!K948</f>
        <v>0</v>
      </c>
      <c r="L948" s="262">
        <f>'model (2)'!L948</f>
        <v>1</v>
      </c>
      <c r="M948" s="262">
        <f>'model (2)'!M948</f>
        <v>0</v>
      </c>
      <c r="N948" s="262">
        <f>'model (2)'!N948</f>
        <v>1</v>
      </c>
      <c r="O948" s="262">
        <f>'model (2)'!O948</f>
        <v>2</v>
      </c>
      <c r="P948" s="262">
        <f>'model (2)'!P948</f>
        <v>1</v>
      </c>
      <c r="Q948" s="262">
        <f>'model (2)'!Q948</f>
        <v>1</v>
      </c>
      <c r="R948" s="262">
        <f>'model (2)'!R948</f>
        <v>0</v>
      </c>
      <c r="S948" s="262">
        <f>'model (2)'!S948</f>
        <v>1</v>
      </c>
    </row>
    <row r="949" spans="1:19" ht="15.6">
      <c r="A949">
        <f t="shared" si="166"/>
        <v>9</v>
      </c>
      <c r="B949" s="191" t="str">
        <f>C949&amp;":"&amp;COUNTIF($C$6:C949,C949)</f>
        <v>9:20</v>
      </c>
      <c r="C949" s="148">
        <f t="shared" si="167"/>
        <v>9</v>
      </c>
      <c r="D949" s="262">
        <f>'model (2)'!D949</f>
        <v>0</v>
      </c>
      <c r="E949" s="262">
        <f>'model (2)'!E949</f>
        <v>0</v>
      </c>
      <c r="F949" s="262">
        <f>'model (2)'!F949</f>
        <v>0</v>
      </c>
      <c r="G949" s="262">
        <f>'model (2)'!G949</f>
        <v>0</v>
      </c>
      <c r="H949" s="262">
        <f>'model (2)'!H949</f>
        <v>0</v>
      </c>
      <c r="I949" s="262">
        <f>'model (2)'!I949</f>
        <v>0</v>
      </c>
      <c r="J949" s="262">
        <f>'model (2)'!J949</f>
        <v>1</v>
      </c>
      <c r="K949" s="262">
        <f>'model (2)'!K949</f>
        <v>1</v>
      </c>
      <c r="L949" s="262">
        <f>'model (2)'!L949</f>
        <v>1</v>
      </c>
      <c r="M949" s="262">
        <f>'model (2)'!M949</f>
        <v>0</v>
      </c>
      <c r="N949" s="262">
        <f>'model (2)'!N949</f>
        <v>0</v>
      </c>
      <c r="O949" s="262">
        <f>'model (2)'!O949</f>
        <v>2</v>
      </c>
      <c r="P949" s="262">
        <f>'model (2)'!P949</f>
        <v>2</v>
      </c>
      <c r="Q949" s="262">
        <f>'model (2)'!Q949</f>
        <v>1</v>
      </c>
      <c r="R949" s="262">
        <f>'model (2)'!R949</f>
        <v>1</v>
      </c>
      <c r="S949" s="262">
        <f>'model (2)'!S949</f>
        <v>0</v>
      </c>
    </row>
    <row r="950" spans="1:19" ht="15.6">
      <c r="A950">
        <f t="shared" si="166"/>
        <v>13</v>
      </c>
      <c r="B950" s="191" t="str">
        <f>C950&amp;":"&amp;COUNTIF($C$6:C950,C950)</f>
        <v>13:17</v>
      </c>
      <c r="C950" s="148">
        <f t="shared" si="167"/>
        <v>13</v>
      </c>
      <c r="D950" s="262">
        <f>'model (2)'!D950</f>
        <v>0</v>
      </c>
      <c r="E950" s="262">
        <f>'model (2)'!E950</f>
        <v>1</v>
      </c>
      <c r="F950" s="262">
        <f>'model (2)'!F950</f>
        <v>1</v>
      </c>
      <c r="G950" s="262">
        <f>'model (2)'!G950</f>
        <v>0</v>
      </c>
      <c r="H950" s="262">
        <f>'model (2)'!H950</f>
        <v>1</v>
      </c>
      <c r="I950" s="262">
        <f>'model (2)'!I950</f>
        <v>0</v>
      </c>
      <c r="J950" s="262">
        <f>'model (2)'!J950</f>
        <v>1</v>
      </c>
      <c r="K950" s="262">
        <f>'model (2)'!K950</f>
        <v>0</v>
      </c>
      <c r="L950" s="262">
        <f>'model (2)'!L950</f>
        <v>1</v>
      </c>
      <c r="M950" s="262">
        <f>'model (2)'!M950</f>
        <v>1</v>
      </c>
      <c r="N950" s="262">
        <f>'model (2)'!N950</f>
        <v>2</v>
      </c>
      <c r="O950" s="262">
        <f>'model (2)'!O950</f>
        <v>1</v>
      </c>
      <c r="P950" s="262">
        <f>'model (2)'!P950</f>
        <v>0</v>
      </c>
      <c r="Q950" s="262">
        <f>'model (2)'!Q950</f>
        <v>2</v>
      </c>
      <c r="R950" s="262">
        <f>'model (2)'!R950</f>
        <v>2</v>
      </c>
      <c r="S950" s="262">
        <f>'model (2)'!S950</f>
        <v>0</v>
      </c>
    </row>
    <row r="951" spans="1:19" ht="15.6">
      <c r="A951">
        <f t="shared" si="166"/>
        <v>15</v>
      </c>
      <c r="B951" s="191" t="str">
        <f>C951&amp;":"&amp;COUNTIF($C$6:C951,C951)</f>
        <v>15:10</v>
      </c>
      <c r="C951" s="148">
        <f t="shared" si="167"/>
        <v>15</v>
      </c>
      <c r="D951" s="262">
        <f>'model (2)'!D951</f>
        <v>0</v>
      </c>
      <c r="E951" s="262">
        <f>'model (2)'!E951</f>
        <v>0</v>
      </c>
      <c r="F951" s="262">
        <f>'model (2)'!F951</f>
        <v>1</v>
      </c>
      <c r="G951" s="262">
        <f>'model (2)'!G951</f>
        <v>1</v>
      </c>
      <c r="H951" s="262">
        <f>'model (2)'!H951</f>
        <v>1</v>
      </c>
      <c r="I951" s="262">
        <f>'model (2)'!I951</f>
        <v>1</v>
      </c>
      <c r="J951" s="262">
        <f>'model (2)'!J951</f>
        <v>1</v>
      </c>
      <c r="K951" s="262">
        <f>'model (2)'!K951</f>
        <v>1</v>
      </c>
      <c r="L951" s="262">
        <f>'model (2)'!L951</f>
        <v>1</v>
      </c>
      <c r="M951" s="262">
        <f>'model (2)'!M951</f>
        <v>1</v>
      </c>
      <c r="N951" s="262">
        <f>'model (2)'!N951</f>
        <v>2</v>
      </c>
      <c r="O951" s="262">
        <f>'model (2)'!O951</f>
        <v>2</v>
      </c>
      <c r="P951" s="262">
        <f>'model (2)'!P951</f>
        <v>1</v>
      </c>
      <c r="Q951" s="262">
        <f>'model (2)'!Q951</f>
        <v>2</v>
      </c>
      <c r="R951" s="262">
        <f>'model (2)'!R951</f>
        <v>0</v>
      </c>
      <c r="S951" s="262">
        <f>'model (2)'!S951</f>
        <v>0</v>
      </c>
    </row>
    <row r="952" spans="1:19" ht="15.6">
      <c r="A952">
        <f t="shared" si="166"/>
        <v>5</v>
      </c>
      <c r="B952" s="191" t="str">
        <f>C952&amp;":"&amp;COUNTIF($C$6:C952,C952)</f>
        <v>5:4</v>
      </c>
      <c r="C952" s="148">
        <f t="shared" si="167"/>
        <v>5</v>
      </c>
      <c r="D952" s="262">
        <f>'model (2)'!D952</f>
        <v>1</v>
      </c>
      <c r="E952" s="262">
        <f>'model (2)'!E952</f>
        <v>0</v>
      </c>
      <c r="F952" s="262">
        <f>'model (2)'!F952</f>
        <v>0</v>
      </c>
      <c r="G952" s="262">
        <f>'model (2)'!G952</f>
        <v>0</v>
      </c>
      <c r="H952" s="262">
        <f>'model (2)'!H952</f>
        <v>0</v>
      </c>
      <c r="I952" s="262">
        <f>'model (2)'!I952</f>
        <v>0</v>
      </c>
      <c r="J952" s="262">
        <f>'model (2)'!J952</f>
        <v>1</v>
      </c>
      <c r="K952" s="262">
        <f>'model (2)'!K952</f>
        <v>1</v>
      </c>
      <c r="L952" s="262">
        <f>'model (2)'!L952</f>
        <v>1</v>
      </c>
      <c r="M952" s="262">
        <f>'model (2)'!M952</f>
        <v>0</v>
      </c>
      <c r="N952" s="262">
        <f>'model (2)'!N952</f>
        <v>0</v>
      </c>
      <c r="O952" s="262">
        <f>'model (2)'!O952</f>
        <v>0</v>
      </c>
      <c r="P952" s="262">
        <f>'model (2)'!P952</f>
        <v>0</v>
      </c>
      <c r="Q952" s="262">
        <f>'model (2)'!Q952</f>
        <v>1</v>
      </c>
      <c r="R952" s="262">
        <f>'model (2)'!R952</f>
        <v>0</v>
      </c>
      <c r="S952" s="262">
        <f>'model (2)'!S952</f>
        <v>0</v>
      </c>
    </row>
    <row r="953" spans="1:19" ht="15.6">
      <c r="A953">
        <f t="shared" si="166"/>
        <v>7</v>
      </c>
      <c r="B953" s="191" t="str">
        <f>C953&amp;":"&amp;COUNTIF($C$6:C953,C953)</f>
        <v>7:22</v>
      </c>
      <c r="C953" s="148">
        <f t="shared" si="167"/>
        <v>7</v>
      </c>
      <c r="D953" s="262">
        <f>'model (2)'!D953</f>
        <v>0</v>
      </c>
      <c r="E953" s="262">
        <f>'model (2)'!E953</f>
        <v>0</v>
      </c>
      <c r="F953" s="262">
        <f>'model (2)'!F953</f>
        <v>0</v>
      </c>
      <c r="G953" s="262">
        <f>'model (2)'!G953</f>
        <v>0</v>
      </c>
      <c r="H953" s="262">
        <f>'model (2)'!H953</f>
        <v>0</v>
      </c>
      <c r="I953" s="262">
        <f>'model (2)'!I953</f>
        <v>0</v>
      </c>
      <c r="J953" s="262">
        <f>'model (2)'!J953</f>
        <v>1</v>
      </c>
      <c r="K953" s="262">
        <f>'model (2)'!K953</f>
        <v>1</v>
      </c>
      <c r="L953" s="262">
        <f>'model (2)'!L953</f>
        <v>0</v>
      </c>
      <c r="M953" s="262">
        <f>'model (2)'!M953</f>
        <v>1</v>
      </c>
      <c r="N953" s="262">
        <f>'model (2)'!N953</f>
        <v>0</v>
      </c>
      <c r="O953" s="262">
        <f>'model (2)'!O953</f>
        <v>1</v>
      </c>
      <c r="P953" s="262">
        <f>'model (2)'!P953</f>
        <v>1</v>
      </c>
      <c r="Q953" s="262">
        <f>'model (2)'!Q953</f>
        <v>2</v>
      </c>
      <c r="R953" s="262">
        <f>'model (2)'!R953</f>
        <v>0</v>
      </c>
      <c r="S953" s="262">
        <f>'model (2)'!S953</f>
        <v>0</v>
      </c>
    </row>
    <row r="954" spans="1:19" ht="15.6">
      <c r="A954">
        <f t="shared" si="166"/>
        <v>9</v>
      </c>
      <c r="B954" s="191" t="str">
        <f>C954&amp;":"&amp;COUNTIF($C$6:C954,C954)</f>
        <v>9:21</v>
      </c>
      <c r="C954" s="148">
        <f t="shared" si="167"/>
        <v>9</v>
      </c>
      <c r="D954" s="262">
        <f>'model (2)'!D954</f>
        <v>0</v>
      </c>
      <c r="E954" s="262">
        <f>'model (2)'!E954</f>
        <v>0</v>
      </c>
      <c r="F954" s="262">
        <f>'model (2)'!F954</f>
        <v>0</v>
      </c>
      <c r="G954" s="262">
        <f>'model (2)'!G954</f>
        <v>0</v>
      </c>
      <c r="H954" s="262">
        <f>'model (2)'!H954</f>
        <v>0</v>
      </c>
      <c r="I954" s="262">
        <f>'model (2)'!I954</f>
        <v>0</v>
      </c>
      <c r="J954" s="262">
        <f>'model (2)'!J954</f>
        <v>1</v>
      </c>
      <c r="K954" s="262">
        <f>'model (2)'!K954</f>
        <v>1</v>
      </c>
      <c r="L954" s="262">
        <f>'model (2)'!L954</f>
        <v>0</v>
      </c>
      <c r="M954" s="262">
        <f>'model (2)'!M954</f>
        <v>0</v>
      </c>
      <c r="N954" s="262">
        <f>'model (2)'!N954</f>
        <v>1</v>
      </c>
      <c r="O954" s="262">
        <f>'model (2)'!O954</f>
        <v>2</v>
      </c>
      <c r="P954" s="262">
        <f>'model (2)'!P954</f>
        <v>0</v>
      </c>
      <c r="Q954" s="262">
        <f>'model (2)'!Q954</f>
        <v>0</v>
      </c>
      <c r="R954" s="262">
        <f>'model (2)'!R954</f>
        <v>2</v>
      </c>
      <c r="S954" s="262">
        <f>'model (2)'!S954</f>
        <v>2</v>
      </c>
    </row>
    <row r="955" spans="1:19" ht="15.6">
      <c r="A955">
        <f t="shared" si="166"/>
        <v>12</v>
      </c>
      <c r="B955" s="191" t="str">
        <f>C955&amp;":"&amp;COUNTIF($C$6:C955,C955)</f>
        <v>12:19</v>
      </c>
      <c r="C955" s="148">
        <f t="shared" si="167"/>
        <v>12</v>
      </c>
      <c r="D955" s="262">
        <f>'model (2)'!D955</f>
        <v>0</v>
      </c>
      <c r="E955" s="262">
        <f>'model (2)'!E955</f>
        <v>1</v>
      </c>
      <c r="F955" s="262">
        <f>'model (2)'!F955</f>
        <v>0</v>
      </c>
      <c r="G955" s="262">
        <f>'model (2)'!G955</f>
        <v>0</v>
      </c>
      <c r="H955" s="262">
        <f>'model (2)'!H955</f>
        <v>0</v>
      </c>
      <c r="I955" s="262">
        <f>'model (2)'!I955</f>
        <v>1</v>
      </c>
      <c r="J955" s="262">
        <f>'model (2)'!J955</f>
        <v>1</v>
      </c>
      <c r="K955" s="262">
        <f>'model (2)'!K955</f>
        <v>0</v>
      </c>
      <c r="L955" s="262">
        <f>'model (2)'!L955</f>
        <v>0</v>
      </c>
      <c r="M955" s="262">
        <f>'model (2)'!M955</f>
        <v>1</v>
      </c>
      <c r="N955" s="262">
        <f>'model (2)'!N955</f>
        <v>2</v>
      </c>
      <c r="O955" s="262">
        <f>'model (2)'!O955</f>
        <v>0</v>
      </c>
      <c r="P955" s="262">
        <f>'model (2)'!P955</f>
        <v>1</v>
      </c>
      <c r="Q955" s="262">
        <f>'model (2)'!Q955</f>
        <v>2</v>
      </c>
      <c r="R955" s="262">
        <f>'model (2)'!R955</f>
        <v>2</v>
      </c>
      <c r="S955" s="262">
        <f>'model (2)'!S955</f>
        <v>1</v>
      </c>
    </row>
    <row r="956" spans="1:19" ht="15.6">
      <c r="A956">
        <f t="shared" si="166"/>
        <v>11</v>
      </c>
      <c r="B956" s="191" t="str">
        <f>C956&amp;":"&amp;COUNTIF($C$6:C956,C956)</f>
        <v>11:27</v>
      </c>
      <c r="C956" s="148">
        <f t="shared" si="167"/>
        <v>11</v>
      </c>
      <c r="D956" s="262">
        <f>'model (2)'!D956</f>
        <v>0</v>
      </c>
      <c r="E956" s="262">
        <f>'model (2)'!E956</f>
        <v>1</v>
      </c>
      <c r="F956" s="262">
        <f>'model (2)'!F956</f>
        <v>0</v>
      </c>
      <c r="G956" s="262">
        <f>'model (2)'!G956</f>
        <v>0</v>
      </c>
      <c r="H956" s="262">
        <f>'model (2)'!H956</f>
        <v>1</v>
      </c>
      <c r="I956" s="262">
        <f>'model (2)'!I956</f>
        <v>0</v>
      </c>
      <c r="J956" s="262">
        <f>'model (2)'!J956</f>
        <v>1</v>
      </c>
      <c r="K956" s="262">
        <f>'model (2)'!K956</f>
        <v>1</v>
      </c>
      <c r="L956" s="262">
        <f>'model (2)'!L956</f>
        <v>0</v>
      </c>
      <c r="M956" s="262">
        <f>'model (2)'!M956</f>
        <v>1</v>
      </c>
      <c r="N956" s="262">
        <f>'model (2)'!N956</f>
        <v>2</v>
      </c>
      <c r="O956" s="262">
        <f>'model (2)'!O956</f>
        <v>0</v>
      </c>
      <c r="P956" s="262">
        <f>'model (2)'!P956</f>
        <v>2</v>
      </c>
      <c r="Q956" s="262">
        <f>'model (2)'!Q956</f>
        <v>1</v>
      </c>
      <c r="R956" s="262">
        <f>'model (2)'!R956</f>
        <v>1</v>
      </c>
      <c r="S956" s="262">
        <f>'model (2)'!S956</f>
        <v>0</v>
      </c>
    </row>
    <row r="957" spans="1:19" ht="15.6">
      <c r="A957">
        <f t="shared" si="166"/>
        <v>14</v>
      </c>
      <c r="B957" s="191" t="str">
        <f>C957&amp;":"&amp;COUNTIF($C$6:C957,C957)</f>
        <v>14:12</v>
      </c>
      <c r="C957" s="148">
        <f t="shared" si="167"/>
        <v>14</v>
      </c>
      <c r="D957" s="262">
        <f>'model (2)'!D957</f>
        <v>1</v>
      </c>
      <c r="E957" s="262">
        <f>'model (2)'!E957</f>
        <v>0</v>
      </c>
      <c r="F957" s="262">
        <f>'model (2)'!F957</f>
        <v>0</v>
      </c>
      <c r="G957" s="262">
        <f>'model (2)'!G957</f>
        <v>0</v>
      </c>
      <c r="H957" s="262">
        <f>'model (2)'!H957</f>
        <v>1</v>
      </c>
      <c r="I957" s="262">
        <f>'model (2)'!I957</f>
        <v>0</v>
      </c>
      <c r="J957" s="262">
        <f>'model (2)'!J957</f>
        <v>0</v>
      </c>
      <c r="K957" s="262">
        <f>'model (2)'!K957</f>
        <v>1</v>
      </c>
      <c r="L957" s="262">
        <f>'model (2)'!L957</f>
        <v>1</v>
      </c>
      <c r="M957" s="262">
        <f>'model (2)'!M957</f>
        <v>1</v>
      </c>
      <c r="N957" s="262">
        <f>'model (2)'!N957</f>
        <v>2</v>
      </c>
      <c r="O957" s="262">
        <f>'model (2)'!O957</f>
        <v>2</v>
      </c>
      <c r="P957" s="262">
        <f>'model (2)'!P957</f>
        <v>2</v>
      </c>
      <c r="Q957" s="262">
        <f>'model (2)'!Q957</f>
        <v>0</v>
      </c>
      <c r="R957" s="262">
        <f>'model (2)'!R957</f>
        <v>2</v>
      </c>
      <c r="S957" s="262">
        <f>'model (2)'!S957</f>
        <v>1</v>
      </c>
    </row>
    <row r="958" spans="1:19" ht="15.6">
      <c r="A958">
        <f t="shared" si="166"/>
        <v>7</v>
      </c>
      <c r="B958" s="191" t="str">
        <f>C958&amp;":"&amp;COUNTIF($C$6:C958,C958)</f>
        <v>7:23</v>
      </c>
      <c r="C958" s="148">
        <f t="shared" si="167"/>
        <v>7</v>
      </c>
      <c r="D958" s="262">
        <f>'model (2)'!D958</f>
        <v>0</v>
      </c>
      <c r="E958" s="262">
        <f>'model (2)'!E958</f>
        <v>0</v>
      </c>
      <c r="F958" s="262">
        <f>'model (2)'!F958</f>
        <v>0</v>
      </c>
      <c r="G958" s="262">
        <f>'model (2)'!G958</f>
        <v>0</v>
      </c>
      <c r="H958" s="262">
        <f>'model (2)'!H958</f>
        <v>0</v>
      </c>
      <c r="I958" s="262">
        <f>'model (2)'!I958</f>
        <v>0</v>
      </c>
      <c r="J958" s="262">
        <f>'model (2)'!J958</f>
        <v>0</v>
      </c>
      <c r="K958" s="262">
        <f>'model (2)'!K958</f>
        <v>1</v>
      </c>
      <c r="L958" s="262">
        <f>'model (2)'!L958</f>
        <v>1</v>
      </c>
      <c r="M958" s="262">
        <f>'model (2)'!M958</f>
        <v>0</v>
      </c>
      <c r="N958" s="262">
        <f>'model (2)'!N958</f>
        <v>1</v>
      </c>
      <c r="O958" s="262">
        <f>'model (2)'!O958</f>
        <v>2</v>
      </c>
      <c r="P958" s="262">
        <f>'model (2)'!P958</f>
        <v>1</v>
      </c>
      <c r="Q958" s="262">
        <f>'model (2)'!Q958</f>
        <v>0</v>
      </c>
      <c r="R958" s="262">
        <f>'model (2)'!R958</f>
        <v>0</v>
      </c>
      <c r="S958" s="262">
        <f>'model (2)'!S958</f>
        <v>1</v>
      </c>
    </row>
    <row r="959" spans="1:19" ht="15.6">
      <c r="A959">
        <f t="shared" si="166"/>
        <v>9</v>
      </c>
      <c r="B959" s="191" t="str">
        <f>C959&amp;":"&amp;COUNTIF($C$6:C959,C959)</f>
        <v>9:22</v>
      </c>
      <c r="C959" s="148">
        <f t="shared" si="167"/>
        <v>9</v>
      </c>
      <c r="D959" s="262">
        <f>'model (2)'!D959</f>
        <v>0</v>
      </c>
      <c r="E959" s="262">
        <f>'model (2)'!E959</f>
        <v>0</v>
      </c>
      <c r="F959" s="262">
        <f>'model (2)'!F959</f>
        <v>0</v>
      </c>
      <c r="G959" s="262">
        <f>'model (2)'!G959</f>
        <v>0</v>
      </c>
      <c r="H959" s="262">
        <f>'model (2)'!H959</f>
        <v>0</v>
      </c>
      <c r="I959" s="262">
        <f>'model (2)'!I959</f>
        <v>0</v>
      </c>
      <c r="J959" s="262">
        <f>'model (2)'!J959</f>
        <v>1</v>
      </c>
      <c r="K959" s="262">
        <f>'model (2)'!K959</f>
        <v>0</v>
      </c>
      <c r="L959" s="262">
        <f>'model (2)'!L959</f>
        <v>1</v>
      </c>
      <c r="M959" s="262">
        <f>'model (2)'!M959</f>
        <v>1</v>
      </c>
      <c r="N959" s="262">
        <f>'model (2)'!N959</f>
        <v>2</v>
      </c>
      <c r="O959" s="262">
        <f>'model (2)'!O959</f>
        <v>2</v>
      </c>
      <c r="P959" s="262">
        <f>'model (2)'!P959</f>
        <v>0</v>
      </c>
      <c r="Q959" s="262">
        <f>'model (2)'!Q959</f>
        <v>0</v>
      </c>
      <c r="R959" s="262">
        <f>'model (2)'!R959</f>
        <v>2</v>
      </c>
      <c r="S959" s="262">
        <f>'model (2)'!S959</f>
        <v>0</v>
      </c>
    </row>
    <row r="960" spans="1:19" ht="15.6">
      <c r="A960">
        <f t="shared" si="166"/>
        <v>6</v>
      </c>
      <c r="B960" s="191" t="str">
        <f>C960&amp;":"&amp;COUNTIF($C$6:C960,C960)</f>
        <v>6:4</v>
      </c>
      <c r="C960" s="148">
        <f t="shared" si="167"/>
        <v>6</v>
      </c>
      <c r="D960" s="262">
        <f>'model (2)'!D960</f>
        <v>0</v>
      </c>
      <c r="E960" s="262">
        <f>'model (2)'!E960</f>
        <v>1</v>
      </c>
      <c r="F960" s="262">
        <f>'model (2)'!F960</f>
        <v>0</v>
      </c>
      <c r="G960" s="262">
        <f>'model (2)'!G960</f>
        <v>0</v>
      </c>
      <c r="H960" s="262">
        <f>'model (2)'!H960</f>
        <v>0</v>
      </c>
      <c r="I960" s="262">
        <f>'model (2)'!I960</f>
        <v>1</v>
      </c>
      <c r="J960" s="262">
        <f>'model (2)'!J960</f>
        <v>0</v>
      </c>
      <c r="K960" s="262">
        <f>'model (2)'!K960</f>
        <v>0</v>
      </c>
      <c r="L960" s="262">
        <f>'model (2)'!L960</f>
        <v>0</v>
      </c>
      <c r="M960" s="262">
        <f>'model (2)'!M960</f>
        <v>1</v>
      </c>
      <c r="N960" s="262">
        <f>'model (2)'!N960</f>
        <v>0</v>
      </c>
      <c r="O960" s="262">
        <f>'model (2)'!O960</f>
        <v>1</v>
      </c>
      <c r="P960" s="262">
        <f>'model (2)'!P960</f>
        <v>0</v>
      </c>
      <c r="Q960" s="262">
        <f>'model (2)'!Q960</f>
        <v>2</v>
      </c>
      <c r="R960" s="262">
        <f>'model (2)'!R960</f>
        <v>0</v>
      </c>
      <c r="S960" s="262">
        <f>'model (2)'!S960</f>
        <v>0</v>
      </c>
    </row>
    <row r="961" spans="1:19" ht="15.6">
      <c r="A961">
        <f t="shared" si="166"/>
        <v>10</v>
      </c>
      <c r="B961" s="191" t="str">
        <f>C961&amp;":"&amp;COUNTIF($C$6:C961,C961)</f>
        <v>10:14</v>
      </c>
      <c r="C961" s="148">
        <f t="shared" si="167"/>
        <v>10</v>
      </c>
      <c r="D961" s="262">
        <f>'model (2)'!D961</f>
        <v>1</v>
      </c>
      <c r="E961" s="262">
        <f>'model (2)'!E961</f>
        <v>0</v>
      </c>
      <c r="F961" s="262">
        <f>'model (2)'!F961</f>
        <v>0</v>
      </c>
      <c r="G961" s="262">
        <f>'model (2)'!G961</f>
        <v>0</v>
      </c>
      <c r="H961" s="262">
        <f>'model (2)'!H961</f>
        <v>1</v>
      </c>
      <c r="I961" s="262">
        <f>'model (2)'!I961</f>
        <v>0</v>
      </c>
      <c r="J961" s="262">
        <f>'model (2)'!J961</f>
        <v>0</v>
      </c>
      <c r="K961" s="262">
        <f>'model (2)'!K961</f>
        <v>0</v>
      </c>
      <c r="L961" s="262">
        <f>'model (2)'!L961</f>
        <v>0</v>
      </c>
      <c r="M961" s="262">
        <f>'model (2)'!M961</f>
        <v>0</v>
      </c>
      <c r="N961" s="262">
        <f>'model (2)'!N961</f>
        <v>0</v>
      </c>
      <c r="O961" s="262">
        <f>'model (2)'!O961</f>
        <v>2</v>
      </c>
      <c r="P961" s="262">
        <f>'model (2)'!P961</f>
        <v>2</v>
      </c>
      <c r="Q961" s="262">
        <f>'model (2)'!Q961</f>
        <v>1</v>
      </c>
      <c r="R961" s="262">
        <f>'model (2)'!R961</f>
        <v>2</v>
      </c>
      <c r="S961" s="262">
        <f>'model (2)'!S961</f>
        <v>1</v>
      </c>
    </row>
    <row r="962" spans="1:19" ht="15.6">
      <c r="A962">
        <f t="shared" si="166"/>
        <v>13</v>
      </c>
      <c r="B962" s="191" t="str">
        <f>C962&amp;":"&amp;COUNTIF($C$6:C962,C962)</f>
        <v>13:18</v>
      </c>
      <c r="C962" s="148">
        <f t="shared" si="167"/>
        <v>13</v>
      </c>
      <c r="D962" s="262">
        <f>'model (2)'!D962</f>
        <v>1</v>
      </c>
      <c r="E962" s="262">
        <f>'model (2)'!E962</f>
        <v>1</v>
      </c>
      <c r="F962" s="262">
        <f>'model (2)'!F962</f>
        <v>1</v>
      </c>
      <c r="G962" s="262">
        <f>'model (2)'!G962</f>
        <v>1</v>
      </c>
      <c r="H962" s="262">
        <f>'model (2)'!H962</f>
        <v>1</v>
      </c>
      <c r="I962" s="262">
        <f>'model (2)'!I962</f>
        <v>0</v>
      </c>
      <c r="J962" s="262">
        <f>'model (2)'!J962</f>
        <v>1</v>
      </c>
      <c r="K962" s="262">
        <f>'model (2)'!K962</f>
        <v>0</v>
      </c>
      <c r="L962" s="262">
        <f>'model (2)'!L962</f>
        <v>1</v>
      </c>
      <c r="M962" s="262">
        <f>'model (2)'!M962</f>
        <v>1</v>
      </c>
      <c r="N962" s="262">
        <f>'model (2)'!N962</f>
        <v>0</v>
      </c>
      <c r="O962" s="262">
        <f>'model (2)'!O962</f>
        <v>1</v>
      </c>
      <c r="P962" s="262">
        <f>'model (2)'!P962</f>
        <v>2</v>
      </c>
      <c r="Q962" s="262">
        <f>'model (2)'!Q962</f>
        <v>1</v>
      </c>
      <c r="R962" s="262">
        <f>'model (2)'!R962</f>
        <v>1</v>
      </c>
      <c r="S962" s="262">
        <f>'model (2)'!S962</f>
        <v>0</v>
      </c>
    </row>
    <row r="963" spans="1:19" ht="15.6">
      <c r="A963">
        <f t="shared" si="166"/>
        <v>9</v>
      </c>
      <c r="B963" s="191" t="str">
        <f>C963&amp;":"&amp;COUNTIF($C$6:C963,C963)</f>
        <v>9:23</v>
      </c>
      <c r="C963" s="148">
        <f t="shared" si="167"/>
        <v>9</v>
      </c>
      <c r="D963" s="262">
        <f>'model (2)'!D963</f>
        <v>0</v>
      </c>
      <c r="E963" s="262">
        <f>'model (2)'!E963</f>
        <v>0</v>
      </c>
      <c r="F963" s="262">
        <f>'model (2)'!F963</f>
        <v>0</v>
      </c>
      <c r="G963" s="262">
        <f>'model (2)'!G963</f>
        <v>0</v>
      </c>
      <c r="H963" s="262">
        <f>'model (2)'!H963</f>
        <v>0</v>
      </c>
      <c r="I963" s="262">
        <f>'model (2)'!I963</f>
        <v>0</v>
      </c>
      <c r="J963" s="262">
        <f>'model (2)'!J963</f>
        <v>0</v>
      </c>
      <c r="K963" s="262">
        <f>'model (2)'!K963</f>
        <v>0</v>
      </c>
      <c r="L963" s="262">
        <f>'model (2)'!L963</f>
        <v>0</v>
      </c>
      <c r="M963" s="262">
        <f>'model (2)'!M963</f>
        <v>1</v>
      </c>
      <c r="N963" s="262">
        <f>'model (2)'!N963</f>
        <v>1</v>
      </c>
      <c r="O963" s="262">
        <f>'model (2)'!O963</f>
        <v>2</v>
      </c>
      <c r="P963" s="262">
        <f>'model (2)'!P963</f>
        <v>1</v>
      </c>
      <c r="Q963" s="262">
        <f>'model (2)'!Q963</f>
        <v>0</v>
      </c>
      <c r="R963" s="262">
        <f>'model (2)'!R963</f>
        <v>2</v>
      </c>
      <c r="S963" s="262">
        <f>'model (2)'!S963</f>
        <v>2</v>
      </c>
    </row>
    <row r="964" spans="1:19" ht="15.6">
      <c r="A964">
        <f t="shared" si="166"/>
        <v>5</v>
      </c>
      <c r="B964" s="191" t="str">
        <f>C964&amp;":"&amp;COUNTIF($C$6:C964,C964)</f>
        <v>5:5</v>
      </c>
      <c r="C964" s="148">
        <f t="shared" si="167"/>
        <v>5</v>
      </c>
      <c r="D964" s="262">
        <f>'model (2)'!D964</f>
        <v>0</v>
      </c>
      <c r="E964" s="262">
        <f>'model (2)'!E964</f>
        <v>0</v>
      </c>
      <c r="F964" s="262">
        <f>'model (2)'!F964</f>
        <v>0</v>
      </c>
      <c r="G964" s="262">
        <f>'model (2)'!G964</f>
        <v>0</v>
      </c>
      <c r="H964" s="262">
        <f>'model (2)'!H964</f>
        <v>0</v>
      </c>
      <c r="I964" s="262">
        <f>'model (2)'!I964</f>
        <v>0</v>
      </c>
      <c r="J964" s="262">
        <f>'model (2)'!J964</f>
        <v>0</v>
      </c>
      <c r="K964" s="262">
        <f>'model (2)'!K964</f>
        <v>1</v>
      </c>
      <c r="L964" s="262">
        <f>'model (2)'!L964</f>
        <v>0</v>
      </c>
      <c r="M964" s="262">
        <f>'model (2)'!M964</f>
        <v>1</v>
      </c>
      <c r="N964" s="262">
        <f>'model (2)'!N964</f>
        <v>0</v>
      </c>
      <c r="O964" s="262">
        <f>'model (2)'!O964</f>
        <v>0</v>
      </c>
      <c r="P964" s="262">
        <f>'model (2)'!P964</f>
        <v>1</v>
      </c>
      <c r="Q964" s="262">
        <f>'model (2)'!Q964</f>
        <v>1</v>
      </c>
      <c r="R964" s="262">
        <f>'model (2)'!R964</f>
        <v>1</v>
      </c>
      <c r="S964" s="262">
        <f>'model (2)'!S964</f>
        <v>0</v>
      </c>
    </row>
    <row r="965" spans="1:19" ht="15.6">
      <c r="A965">
        <f t="shared" si="166"/>
        <v>14</v>
      </c>
      <c r="B965" s="191" t="str">
        <f>C965&amp;":"&amp;COUNTIF($C$6:C965,C965)</f>
        <v>14:13</v>
      </c>
      <c r="C965" s="148">
        <f t="shared" si="167"/>
        <v>14</v>
      </c>
      <c r="D965" s="262">
        <f>'model (2)'!D965</f>
        <v>1</v>
      </c>
      <c r="E965" s="262">
        <f>'model (2)'!E965</f>
        <v>1</v>
      </c>
      <c r="F965" s="262">
        <f>'model (2)'!F965</f>
        <v>1</v>
      </c>
      <c r="G965" s="262">
        <f>'model (2)'!G965</f>
        <v>0</v>
      </c>
      <c r="H965" s="262">
        <f>'model (2)'!H965</f>
        <v>1</v>
      </c>
      <c r="I965" s="262">
        <f>'model (2)'!I965</f>
        <v>0</v>
      </c>
      <c r="J965" s="262">
        <f>'model (2)'!J965</f>
        <v>1</v>
      </c>
      <c r="K965" s="262">
        <f>'model (2)'!K965</f>
        <v>0</v>
      </c>
      <c r="L965" s="262">
        <f>'model (2)'!L965</f>
        <v>1</v>
      </c>
      <c r="M965" s="262">
        <f>'model (2)'!M965</f>
        <v>0</v>
      </c>
      <c r="N965" s="262">
        <f>'model (2)'!N965</f>
        <v>2</v>
      </c>
      <c r="O965" s="262">
        <f>'model (2)'!O965</f>
        <v>1</v>
      </c>
      <c r="P965" s="262">
        <f>'model (2)'!P965</f>
        <v>2</v>
      </c>
      <c r="Q965" s="262">
        <f>'model (2)'!Q965</f>
        <v>2</v>
      </c>
      <c r="R965" s="262">
        <f>'model (2)'!R965</f>
        <v>1</v>
      </c>
      <c r="S965" s="262">
        <f>'model (2)'!S965</f>
        <v>0</v>
      </c>
    </row>
    <row r="966" spans="1:19" ht="15.6">
      <c r="A966">
        <f t="shared" si="166"/>
        <v>13</v>
      </c>
      <c r="B966" s="191" t="str">
        <f>C966&amp;":"&amp;COUNTIF($C$6:C966,C966)</f>
        <v>13:19</v>
      </c>
      <c r="C966" s="148">
        <f t="shared" si="167"/>
        <v>13</v>
      </c>
      <c r="D966" s="262">
        <f>'model (2)'!D966</f>
        <v>0</v>
      </c>
      <c r="E966" s="262">
        <f>'model (2)'!E966</f>
        <v>0</v>
      </c>
      <c r="F966" s="262">
        <f>'model (2)'!F966</f>
        <v>0</v>
      </c>
      <c r="G966" s="262">
        <f>'model (2)'!G966</f>
        <v>1</v>
      </c>
      <c r="H966" s="262">
        <f>'model (2)'!H966</f>
        <v>1</v>
      </c>
      <c r="I966" s="262">
        <f>'model (2)'!I966</f>
        <v>0</v>
      </c>
      <c r="J966" s="262">
        <f>'model (2)'!J966</f>
        <v>0</v>
      </c>
      <c r="K966" s="262">
        <f>'model (2)'!K966</f>
        <v>0</v>
      </c>
      <c r="L966" s="262">
        <f>'model (2)'!L966</f>
        <v>0</v>
      </c>
      <c r="M966" s="262">
        <f>'model (2)'!M966</f>
        <v>1</v>
      </c>
      <c r="N966" s="262">
        <f>'model (2)'!N966</f>
        <v>2</v>
      </c>
      <c r="O966" s="262">
        <f>'model (2)'!O966</f>
        <v>2</v>
      </c>
      <c r="P966" s="262">
        <f>'model (2)'!P966</f>
        <v>1</v>
      </c>
      <c r="Q966" s="262">
        <f>'model (2)'!Q966</f>
        <v>2</v>
      </c>
      <c r="R966" s="262">
        <f>'model (2)'!R966</f>
        <v>1</v>
      </c>
      <c r="S966" s="262">
        <f>'model (2)'!S966</f>
        <v>2</v>
      </c>
    </row>
    <row r="967" spans="1:19" ht="15.6">
      <c r="A967">
        <f t="shared" ref="A967:A1030" si="168">SUM(D967:S967)</f>
        <v>12</v>
      </c>
      <c r="B967" s="191" t="str">
        <f>C967&amp;":"&amp;COUNTIF($C$6:C967,C967)</f>
        <v>12:20</v>
      </c>
      <c r="C967" s="148">
        <f t="shared" ref="C967:C1030" si="169">SUM(D967:S967)</f>
        <v>12</v>
      </c>
      <c r="D967" s="262">
        <f>'model (2)'!D967</f>
        <v>1</v>
      </c>
      <c r="E967" s="262">
        <f>'model (2)'!E967</f>
        <v>1</v>
      </c>
      <c r="F967" s="262">
        <f>'model (2)'!F967</f>
        <v>1</v>
      </c>
      <c r="G967" s="262">
        <f>'model (2)'!G967</f>
        <v>1</v>
      </c>
      <c r="H967" s="262">
        <f>'model (2)'!H967</f>
        <v>0</v>
      </c>
      <c r="I967" s="262">
        <f>'model (2)'!I967</f>
        <v>0</v>
      </c>
      <c r="J967" s="262">
        <f>'model (2)'!J967</f>
        <v>1</v>
      </c>
      <c r="K967" s="262">
        <f>'model (2)'!K967</f>
        <v>0</v>
      </c>
      <c r="L967" s="262">
        <f>'model (2)'!L967</f>
        <v>0</v>
      </c>
      <c r="M967" s="262">
        <f>'model (2)'!M967</f>
        <v>1</v>
      </c>
      <c r="N967" s="262">
        <f>'model (2)'!N967</f>
        <v>0</v>
      </c>
      <c r="O967" s="262">
        <f>'model (2)'!O967</f>
        <v>0</v>
      </c>
      <c r="P967" s="262">
        <f>'model (2)'!P967</f>
        <v>2</v>
      </c>
      <c r="Q967" s="262">
        <f>'model (2)'!Q967</f>
        <v>1</v>
      </c>
      <c r="R967" s="262">
        <f>'model (2)'!R967</f>
        <v>2</v>
      </c>
      <c r="S967" s="262">
        <f>'model (2)'!S967</f>
        <v>1</v>
      </c>
    </row>
    <row r="968" spans="1:19" ht="15.6">
      <c r="A968">
        <f t="shared" si="168"/>
        <v>1</v>
      </c>
      <c r="B968" s="191" t="str">
        <f>C968&amp;":"&amp;COUNTIF($C$6:C968,C968)</f>
        <v>1:2</v>
      </c>
      <c r="C968" s="148">
        <f t="shared" si="169"/>
        <v>1</v>
      </c>
      <c r="D968" s="262">
        <f>'model (2)'!D968</f>
        <v>0</v>
      </c>
      <c r="E968" s="262">
        <f>'model (2)'!E968</f>
        <v>0</v>
      </c>
      <c r="F968" s="262">
        <f>'model (2)'!F968</f>
        <v>0</v>
      </c>
      <c r="G968" s="262">
        <f>'model (2)'!G968</f>
        <v>0</v>
      </c>
      <c r="H968" s="262">
        <f>'model (2)'!H968</f>
        <v>0</v>
      </c>
      <c r="I968" s="262">
        <f>'model (2)'!I968</f>
        <v>0</v>
      </c>
      <c r="J968" s="262">
        <f>'model (2)'!J968</f>
        <v>0</v>
      </c>
      <c r="K968" s="262">
        <f>'model (2)'!K968</f>
        <v>0</v>
      </c>
      <c r="L968" s="262">
        <f>'model (2)'!L968</f>
        <v>0</v>
      </c>
      <c r="M968" s="262">
        <f>'model (2)'!M968</f>
        <v>0</v>
      </c>
      <c r="N968" s="262">
        <f>'model (2)'!N968</f>
        <v>1</v>
      </c>
      <c r="O968" s="262">
        <f>'model (2)'!O968</f>
        <v>0</v>
      </c>
      <c r="P968" s="262">
        <f>'model (2)'!P968</f>
        <v>0</v>
      </c>
      <c r="Q968" s="262">
        <f>'model (2)'!Q968</f>
        <v>0</v>
      </c>
      <c r="R968" s="262">
        <f>'model (2)'!R968</f>
        <v>0</v>
      </c>
      <c r="S968" s="262">
        <f>'model (2)'!S968</f>
        <v>0</v>
      </c>
    </row>
    <row r="969" spans="1:19" ht="15.6">
      <c r="A969">
        <f t="shared" si="168"/>
        <v>10</v>
      </c>
      <c r="B969" s="191" t="str">
        <f>C969&amp;":"&amp;COUNTIF($C$6:C969,C969)</f>
        <v>10:15</v>
      </c>
      <c r="C969" s="148">
        <f t="shared" si="169"/>
        <v>10</v>
      </c>
      <c r="D969" s="262">
        <f>'model (2)'!D969</f>
        <v>0</v>
      </c>
      <c r="E969" s="262">
        <f>'model (2)'!E969</f>
        <v>0</v>
      </c>
      <c r="F969" s="262">
        <f>'model (2)'!F969</f>
        <v>1</v>
      </c>
      <c r="G969" s="262">
        <f>'model (2)'!G969</f>
        <v>0</v>
      </c>
      <c r="H969" s="262">
        <f>'model (2)'!H969</f>
        <v>0</v>
      </c>
      <c r="I969" s="262">
        <f>'model (2)'!I969</f>
        <v>0</v>
      </c>
      <c r="J969" s="262">
        <f>'model (2)'!J969</f>
        <v>1</v>
      </c>
      <c r="K969" s="262">
        <f>'model (2)'!K969</f>
        <v>1</v>
      </c>
      <c r="L969" s="262">
        <f>'model (2)'!L969</f>
        <v>0</v>
      </c>
      <c r="M969" s="262">
        <f>'model (2)'!M969</f>
        <v>1</v>
      </c>
      <c r="N969" s="262">
        <f>'model (2)'!N969</f>
        <v>1</v>
      </c>
      <c r="O969" s="262">
        <f>'model (2)'!O969</f>
        <v>1</v>
      </c>
      <c r="P969" s="262">
        <f>'model (2)'!P969</f>
        <v>1</v>
      </c>
      <c r="Q969" s="262">
        <f>'model (2)'!Q969</f>
        <v>1</v>
      </c>
      <c r="R969" s="262">
        <f>'model (2)'!R969</f>
        <v>0</v>
      </c>
      <c r="S969" s="262">
        <f>'model (2)'!S969</f>
        <v>2</v>
      </c>
    </row>
    <row r="970" spans="1:19" ht="15.6">
      <c r="A970">
        <f t="shared" si="168"/>
        <v>6</v>
      </c>
      <c r="B970" s="191" t="str">
        <f>C970&amp;":"&amp;COUNTIF($C$6:C970,C970)</f>
        <v>6:5</v>
      </c>
      <c r="C970" s="148">
        <f t="shared" si="169"/>
        <v>6</v>
      </c>
      <c r="D970" s="262">
        <f>'model (2)'!D970</f>
        <v>0</v>
      </c>
      <c r="E970" s="262">
        <f>'model (2)'!E970</f>
        <v>1</v>
      </c>
      <c r="F970" s="262">
        <f>'model (2)'!F970</f>
        <v>1</v>
      </c>
      <c r="G970" s="262">
        <f>'model (2)'!G970</f>
        <v>0</v>
      </c>
      <c r="H970" s="262">
        <f>'model (2)'!H970</f>
        <v>0</v>
      </c>
      <c r="I970" s="262">
        <f>'model (2)'!I970</f>
        <v>0</v>
      </c>
      <c r="J970" s="262">
        <f>'model (2)'!J970</f>
        <v>0</v>
      </c>
      <c r="K970" s="262">
        <f>'model (2)'!K970</f>
        <v>0</v>
      </c>
      <c r="L970" s="262">
        <f>'model (2)'!L970</f>
        <v>0</v>
      </c>
      <c r="M970" s="262">
        <f>'model (2)'!M970</f>
        <v>0</v>
      </c>
      <c r="N970" s="262">
        <f>'model (2)'!N970</f>
        <v>2</v>
      </c>
      <c r="O970" s="262">
        <f>'model (2)'!O970</f>
        <v>0</v>
      </c>
      <c r="P970" s="262">
        <f>'model (2)'!P970</f>
        <v>0</v>
      </c>
      <c r="Q970" s="262">
        <f>'model (2)'!Q970</f>
        <v>0</v>
      </c>
      <c r="R970" s="262">
        <f>'model (2)'!R970</f>
        <v>0</v>
      </c>
      <c r="S970" s="262">
        <f>'model (2)'!S970</f>
        <v>2</v>
      </c>
    </row>
    <row r="971" spans="1:19" ht="15.6">
      <c r="A971">
        <f t="shared" si="168"/>
        <v>8</v>
      </c>
      <c r="B971" s="191" t="str">
        <f>C971&amp;":"&amp;COUNTIF($C$6:C971,C971)</f>
        <v>8:22</v>
      </c>
      <c r="C971" s="148">
        <f t="shared" si="169"/>
        <v>8</v>
      </c>
      <c r="D971" s="262">
        <f>'model (2)'!D971</f>
        <v>1</v>
      </c>
      <c r="E971" s="262">
        <f>'model (2)'!E971</f>
        <v>1</v>
      </c>
      <c r="F971" s="262">
        <f>'model (2)'!F971</f>
        <v>0</v>
      </c>
      <c r="G971" s="262">
        <f>'model (2)'!G971</f>
        <v>0</v>
      </c>
      <c r="H971" s="262">
        <f>'model (2)'!H971</f>
        <v>1</v>
      </c>
      <c r="I971" s="262">
        <f>'model (2)'!I971</f>
        <v>0</v>
      </c>
      <c r="J971" s="262">
        <f>'model (2)'!J971</f>
        <v>1</v>
      </c>
      <c r="K971" s="262">
        <f>'model (2)'!K971</f>
        <v>0</v>
      </c>
      <c r="L971" s="262">
        <f>'model (2)'!L971</f>
        <v>0</v>
      </c>
      <c r="M971" s="262">
        <f>'model (2)'!M971</f>
        <v>1</v>
      </c>
      <c r="N971" s="262">
        <f>'model (2)'!N971</f>
        <v>1</v>
      </c>
      <c r="O971" s="262">
        <f>'model (2)'!O971</f>
        <v>0</v>
      </c>
      <c r="P971" s="262">
        <f>'model (2)'!P971</f>
        <v>2</v>
      </c>
      <c r="Q971" s="262">
        <f>'model (2)'!Q971</f>
        <v>0</v>
      </c>
      <c r="R971" s="262">
        <f>'model (2)'!R971</f>
        <v>0</v>
      </c>
      <c r="S971" s="262">
        <f>'model (2)'!S971</f>
        <v>0</v>
      </c>
    </row>
    <row r="972" spans="1:19" ht="15.6">
      <c r="A972">
        <f t="shared" si="168"/>
        <v>8</v>
      </c>
      <c r="B972" s="191" t="str">
        <f>C972&amp;":"&amp;COUNTIF($C$6:C972,C972)</f>
        <v>8:23</v>
      </c>
      <c r="C972" s="148">
        <f t="shared" si="169"/>
        <v>8</v>
      </c>
      <c r="D972" s="262">
        <f>'model (2)'!D972</f>
        <v>1</v>
      </c>
      <c r="E972" s="262">
        <f>'model (2)'!E972</f>
        <v>1</v>
      </c>
      <c r="F972" s="262">
        <f>'model (2)'!F972</f>
        <v>1</v>
      </c>
      <c r="G972" s="262">
        <f>'model (2)'!G972</f>
        <v>1</v>
      </c>
      <c r="H972" s="262">
        <f>'model (2)'!H972</f>
        <v>0</v>
      </c>
      <c r="I972" s="262">
        <f>'model (2)'!I972</f>
        <v>1</v>
      </c>
      <c r="J972" s="262">
        <f>'model (2)'!J972</f>
        <v>0</v>
      </c>
      <c r="K972" s="262">
        <f>'model (2)'!K972</f>
        <v>0</v>
      </c>
      <c r="L972" s="262">
        <f>'model (2)'!L972</f>
        <v>0</v>
      </c>
      <c r="M972" s="262">
        <f>'model (2)'!M972</f>
        <v>1</v>
      </c>
      <c r="N972" s="262">
        <f>'model (2)'!N972</f>
        <v>0</v>
      </c>
      <c r="O972" s="262">
        <f>'model (2)'!O972</f>
        <v>0</v>
      </c>
      <c r="P972" s="262">
        <f>'model (2)'!P972</f>
        <v>2</v>
      </c>
      <c r="Q972" s="262">
        <f>'model (2)'!Q972</f>
        <v>0</v>
      </c>
      <c r="R972" s="262">
        <f>'model (2)'!R972</f>
        <v>0</v>
      </c>
      <c r="S972" s="262">
        <f>'model (2)'!S972</f>
        <v>0</v>
      </c>
    </row>
    <row r="973" spans="1:19" ht="15.6">
      <c r="A973">
        <f t="shared" si="168"/>
        <v>7</v>
      </c>
      <c r="B973" s="191" t="str">
        <f>C973&amp;":"&amp;COUNTIF($C$6:C973,C973)</f>
        <v>7:24</v>
      </c>
      <c r="C973" s="148">
        <f t="shared" si="169"/>
        <v>7</v>
      </c>
      <c r="D973" s="262">
        <f>'model (2)'!D973</f>
        <v>0</v>
      </c>
      <c r="E973" s="262">
        <f>'model (2)'!E973</f>
        <v>0</v>
      </c>
      <c r="F973" s="262">
        <f>'model (2)'!F973</f>
        <v>0</v>
      </c>
      <c r="G973" s="262">
        <f>'model (2)'!G973</f>
        <v>0</v>
      </c>
      <c r="H973" s="262">
        <f>'model (2)'!H973</f>
        <v>0</v>
      </c>
      <c r="I973" s="262">
        <f>'model (2)'!I973</f>
        <v>0</v>
      </c>
      <c r="J973" s="262">
        <f>'model (2)'!J973</f>
        <v>1</v>
      </c>
      <c r="K973" s="262">
        <f>'model (2)'!K973</f>
        <v>0</v>
      </c>
      <c r="L973" s="262">
        <f>'model (2)'!L973</f>
        <v>0</v>
      </c>
      <c r="M973" s="262">
        <f>'model (2)'!M973</f>
        <v>0</v>
      </c>
      <c r="N973" s="262">
        <f>'model (2)'!N973</f>
        <v>2</v>
      </c>
      <c r="O973" s="262">
        <f>'model (2)'!O973</f>
        <v>2</v>
      </c>
      <c r="P973" s="262">
        <f>'model (2)'!P973</f>
        <v>0</v>
      </c>
      <c r="Q973" s="262">
        <f>'model (2)'!Q973</f>
        <v>1</v>
      </c>
      <c r="R973" s="262">
        <f>'model (2)'!R973</f>
        <v>1</v>
      </c>
      <c r="S973" s="262">
        <f>'model (2)'!S973</f>
        <v>0</v>
      </c>
    </row>
    <row r="974" spans="1:19" ht="15.6">
      <c r="A974">
        <f t="shared" si="168"/>
        <v>9</v>
      </c>
      <c r="B974" s="191" t="str">
        <f>C974&amp;":"&amp;COUNTIF($C$6:C974,C974)</f>
        <v>9:24</v>
      </c>
      <c r="C974" s="148">
        <f t="shared" si="169"/>
        <v>9</v>
      </c>
      <c r="D974" s="262">
        <f>'model (2)'!D974</f>
        <v>0</v>
      </c>
      <c r="E974" s="262">
        <f>'model (2)'!E974</f>
        <v>0</v>
      </c>
      <c r="F974" s="262">
        <f>'model (2)'!F974</f>
        <v>1</v>
      </c>
      <c r="G974" s="262">
        <f>'model (2)'!G974</f>
        <v>0</v>
      </c>
      <c r="H974" s="262">
        <f>'model (2)'!H974</f>
        <v>0</v>
      </c>
      <c r="I974" s="262">
        <f>'model (2)'!I974</f>
        <v>0</v>
      </c>
      <c r="J974" s="262">
        <f>'model (2)'!J974</f>
        <v>1</v>
      </c>
      <c r="K974" s="262">
        <f>'model (2)'!K974</f>
        <v>0</v>
      </c>
      <c r="L974" s="262">
        <f>'model (2)'!L974</f>
        <v>0</v>
      </c>
      <c r="M974" s="262">
        <f>'model (2)'!M974</f>
        <v>0</v>
      </c>
      <c r="N974" s="262">
        <f>'model (2)'!N974</f>
        <v>2</v>
      </c>
      <c r="O974" s="262">
        <f>'model (2)'!O974</f>
        <v>2</v>
      </c>
      <c r="P974" s="262">
        <f>'model (2)'!P974</f>
        <v>2</v>
      </c>
      <c r="Q974" s="262">
        <f>'model (2)'!Q974</f>
        <v>1</v>
      </c>
      <c r="R974" s="262">
        <f>'model (2)'!R974</f>
        <v>0</v>
      </c>
      <c r="S974" s="262">
        <f>'model (2)'!S974</f>
        <v>0</v>
      </c>
    </row>
    <row r="975" spans="1:19" ht="15.6">
      <c r="A975">
        <f t="shared" si="168"/>
        <v>11</v>
      </c>
      <c r="B975" s="191" t="str">
        <f>C975&amp;":"&amp;COUNTIF($C$6:C975,C975)</f>
        <v>11:28</v>
      </c>
      <c r="C975" s="148">
        <f t="shared" si="169"/>
        <v>11</v>
      </c>
      <c r="D975" s="262">
        <f>'model (2)'!D975</f>
        <v>1</v>
      </c>
      <c r="E975" s="262">
        <f>'model (2)'!E975</f>
        <v>0</v>
      </c>
      <c r="F975" s="262">
        <f>'model (2)'!F975</f>
        <v>0</v>
      </c>
      <c r="G975" s="262">
        <f>'model (2)'!G975</f>
        <v>1</v>
      </c>
      <c r="H975" s="262">
        <f>'model (2)'!H975</f>
        <v>1</v>
      </c>
      <c r="I975" s="262">
        <f>'model (2)'!I975</f>
        <v>1</v>
      </c>
      <c r="J975" s="262">
        <f>'model (2)'!J975</f>
        <v>0</v>
      </c>
      <c r="K975" s="262">
        <f>'model (2)'!K975</f>
        <v>1</v>
      </c>
      <c r="L975" s="262">
        <f>'model (2)'!L975</f>
        <v>1</v>
      </c>
      <c r="M975" s="262">
        <f>'model (2)'!M975</f>
        <v>1</v>
      </c>
      <c r="N975" s="262">
        <f>'model (2)'!N975</f>
        <v>2</v>
      </c>
      <c r="O975" s="262">
        <f>'model (2)'!O975</f>
        <v>0</v>
      </c>
      <c r="P975" s="262">
        <f>'model (2)'!P975</f>
        <v>1</v>
      </c>
      <c r="Q975" s="262">
        <f>'model (2)'!Q975</f>
        <v>0</v>
      </c>
      <c r="R975" s="262">
        <f>'model (2)'!R975</f>
        <v>0</v>
      </c>
      <c r="S975" s="262">
        <f>'model (2)'!S975</f>
        <v>1</v>
      </c>
    </row>
    <row r="976" spans="1:19" ht="15.6">
      <c r="A976">
        <f t="shared" si="168"/>
        <v>0</v>
      </c>
      <c r="B976" s="191" t="str">
        <f>C976&amp;":"&amp;COUNTIF($C$6:C976,C976)</f>
        <v>0:1</v>
      </c>
      <c r="C976" s="148">
        <f t="shared" si="169"/>
        <v>0</v>
      </c>
      <c r="D976" s="262">
        <f>'model (2)'!D976</f>
        <v>0</v>
      </c>
      <c r="E976" s="262">
        <f>'model (2)'!E976</f>
        <v>0</v>
      </c>
      <c r="F976" s="262">
        <f>'model (2)'!F976</f>
        <v>0</v>
      </c>
      <c r="G976" s="262">
        <f>'model (2)'!G976</f>
        <v>0</v>
      </c>
      <c r="H976" s="262">
        <f>'model (2)'!H976</f>
        <v>0</v>
      </c>
      <c r="I976" s="262">
        <f>'model (2)'!I976</f>
        <v>0</v>
      </c>
      <c r="J976" s="262">
        <f>'model (2)'!J976</f>
        <v>0</v>
      </c>
      <c r="K976" s="262">
        <f>'model (2)'!K976</f>
        <v>0</v>
      </c>
      <c r="L976" s="262">
        <f>'model (2)'!L976</f>
        <v>0</v>
      </c>
      <c r="M976" s="262">
        <f>'model (2)'!M976</f>
        <v>0</v>
      </c>
      <c r="N976" s="262">
        <f>'model (2)'!N976</f>
        <v>0</v>
      </c>
      <c r="O976" s="262">
        <f>'model (2)'!O976</f>
        <v>0</v>
      </c>
      <c r="P976" s="262">
        <f>'model (2)'!P976</f>
        <v>0</v>
      </c>
      <c r="Q976" s="262">
        <f>'model (2)'!Q976</f>
        <v>0</v>
      </c>
      <c r="R976" s="262">
        <f>'model (2)'!R976</f>
        <v>0</v>
      </c>
      <c r="S976" s="262">
        <f>'model (2)'!S976</f>
        <v>0</v>
      </c>
    </row>
    <row r="977" spans="1:19" ht="15.6">
      <c r="A977">
        <f t="shared" si="168"/>
        <v>0</v>
      </c>
      <c r="B977" s="191" t="str">
        <f>C977&amp;":"&amp;COUNTIF($C$6:C977,C977)</f>
        <v>0:2</v>
      </c>
      <c r="C977" s="148">
        <f t="shared" si="169"/>
        <v>0</v>
      </c>
      <c r="D977" s="262">
        <f>'model (2)'!D977</f>
        <v>0</v>
      </c>
      <c r="E977" s="262">
        <f>'model (2)'!E977</f>
        <v>0</v>
      </c>
      <c r="F977" s="262">
        <f>'model (2)'!F977</f>
        <v>0</v>
      </c>
      <c r="G977" s="262">
        <f>'model (2)'!G977</f>
        <v>0</v>
      </c>
      <c r="H977" s="262">
        <f>'model (2)'!H977</f>
        <v>0</v>
      </c>
      <c r="I977" s="262">
        <f>'model (2)'!I977</f>
        <v>0</v>
      </c>
      <c r="J977" s="262">
        <f>'model (2)'!J977</f>
        <v>0</v>
      </c>
      <c r="K977" s="262">
        <f>'model (2)'!K977</f>
        <v>0</v>
      </c>
      <c r="L977" s="262">
        <f>'model (2)'!L977</f>
        <v>0</v>
      </c>
      <c r="M977" s="262">
        <f>'model (2)'!M977</f>
        <v>0</v>
      </c>
      <c r="N977" s="262">
        <f>'model (2)'!N977</f>
        <v>0</v>
      </c>
      <c r="O977" s="262">
        <f>'model (2)'!O977</f>
        <v>0</v>
      </c>
      <c r="P977" s="262">
        <f>'model (2)'!P977</f>
        <v>0</v>
      </c>
      <c r="Q977" s="262">
        <f>'model (2)'!Q977</f>
        <v>0</v>
      </c>
      <c r="R977" s="262">
        <f>'model (2)'!R977</f>
        <v>0</v>
      </c>
      <c r="S977" s="262">
        <f>'model (2)'!S977</f>
        <v>0</v>
      </c>
    </row>
    <row r="978" spans="1:19" ht="15.6">
      <c r="A978">
        <f t="shared" si="168"/>
        <v>0</v>
      </c>
      <c r="B978" s="191" t="str">
        <f>C978&amp;":"&amp;COUNTIF($C$6:C978,C978)</f>
        <v>0:3</v>
      </c>
      <c r="C978" s="148">
        <f t="shared" si="169"/>
        <v>0</v>
      </c>
      <c r="D978" s="262">
        <f>'model (2)'!D978</f>
        <v>0</v>
      </c>
      <c r="E978" s="262">
        <f>'model (2)'!E978</f>
        <v>0</v>
      </c>
      <c r="F978" s="262">
        <f>'model (2)'!F978</f>
        <v>0</v>
      </c>
      <c r="G978" s="262">
        <f>'model (2)'!G978</f>
        <v>0</v>
      </c>
      <c r="H978" s="262">
        <f>'model (2)'!H978</f>
        <v>0</v>
      </c>
      <c r="I978" s="262">
        <f>'model (2)'!I978</f>
        <v>0</v>
      </c>
      <c r="J978" s="262">
        <f>'model (2)'!J978</f>
        <v>0</v>
      </c>
      <c r="K978" s="262">
        <f>'model (2)'!K978</f>
        <v>0</v>
      </c>
      <c r="L978" s="262">
        <f>'model (2)'!L978</f>
        <v>0</v>
      </c>
      <c r="M978" s="262">
        <f>'model (2)'!M978</f>
        <v>0</v>
      </c>
      <c r="N978" s="262">
        <f>'model (2)'!N978</f>
        <v>0</v>
      </c>
      <c r="O978" s="262">
        <f>'model (2)'!O978</f>
        <v>0</v>
      </c>
      <c r="P978" s="262">
        <f>'model (2)'!P978</f>
        <v>0</v>
      </c>
      <c r="Q978" s="262">
        <f>'model (2)'!Q978</f>
        <v>0</v>
      </c>
      <c r="R978" s="262">
        <f>'model (2)'!R978</f>
        <v>0</v>
      </c>
      <c r="S978" s="262">
        <f>'model (2)'!S978</f>
        <v>0</v>
      </c>
    </row>
    <row r="979" spans="1:19" ht="15.6">
      <c r="A979">
        <f t="shared" si="168"/>
        <v>0</v>
      </c>
      <c r="B979" s="191" t="str">
        <f>C979&amp;":"&amp;COUNTIF($C$6:C979,C979)</f>
        <v>0:4</v>
      </c>
      <c r="C979" s="148">
        <f t="shared" si="169"/>
        <v>0</v>
      </c>
      <c r="D979" s="262">
        <f>'model (2)'!D979</f>
        <v>0</v>
      </c>
      <c r="E979" s="262">
        <f>'model (2)'!E979</f>
        <v>0</v>
      </c>
      <c r="F979" s="262">
        <f>'model (2)'!F979</f>
        <v>0</v>
      </c>
      <c r="G979" s="262">
        <f>'model (2)'!G979</f>
        <v>0</v>
      </c>
      <c r="H979" s="262">
        <f>'model (2)'!H979</f>
        <v>0</v>
      </c>
      <c r="I979" s="262">
        <f>'model (2)'!I979</f>
        <v>0</v>
      </c>
      <c r="J979" s="262">
        <f>'model (2)'!J979</f>
        <v>0</v>
      </c>
      <c r="K979" s="262">
        <f>'model (2)'!K979</f>
        <v>0</v>
      </c>
      <c r="L979" s="262">
        <f>'model (2)'!L979</f>
        <v>0</v>
      </c>
      <c r="M979" s="262">
        <f>'model (2)'!M979</f>
        <v>0</v>
      </c>
      <c r="N979" s="262">
        <f>'model (2)'!N979</f>
        <v>0</v>
      </c>
      <c r="O979" s="262">
        <f>'model (2)'!O979</f>
        <v>0</v>
      </c>
      <c r="P979" s="262">
        <f>'model (2)'!P979</f>
        <v>0</v>
      </c>
      <c r="Q979" s="262">
        <f>'model (2)'!Q979</f>
        <v>0</v>
      </c>
      <c r="R979" s="262">
        <f>'model (2)'!R979</f>
        <v>0</v>
      </c>
      <c r="S979" s="262">
        <f>'model (2)'!S979</f>
        <v>0</v>
      </c>
    </row>
    <row r="980" spans="1:19" ht="15.6">
      <c r="A980">
        <f t="shared" si="168"/>
        <v>0</v>
      </c>
      <c r="B980" s="191" t="str">
        <f>C980&amp;":"&amp;COUNTIF($C$6:C980,C980)</f>
        <v>0:5</v>
      </c>
      <c r="C980" s="148">
        <f t="shared" si="169"/>
        <v>0</v>
      </c>
    </row>
    <row r="981" spans="1:19" ht="15.6">
      <c r="A981">
        <f t="shared" si="168"/>
        <v>0</v>
      </c>
      <c r="B981" s="191" t="str">
        <f>C981&amp;":"&amp;COUNTIF($C$6:C981,C981)</f>
        <v>0:6</v>
      </c>
      <c r="C981" s="148">
        <f t="shared" si="169"/>
        <v>0</v>
      </c>
    </row>
    <row r="982" spans="1:19" ht="15.6">
      <c r="A982">
        <f t="shared" si="168"/>
        <v>0</v>
      </c>
      <c r="B982" s="191" t="str">
        <f>C982&amp;":"&amp;COUNTIF($C$6:C982,C982)</f>
        <v>0:7</v>
      </c>
      <c r="C982" s="148">
        <f t="shared" si="169"/>
        <v>0</v>
      </c>
    </row>
    <row r="983" spans="1:19" ht="15.6">
      <c r="A983">
        <f t="shared" si="168"/>
        <v>0</v>
      </c>
      <c r="B983" s="191" t="str">
        <f>C983&amp;":"&amp;COUNTIF($C$6:C983,C983)</f>
        <v>0:8</v>
      </c>
      <c r="C983" s="148">
        <f t="shared" si="169"/>
        <v>0</v>
      </c>
    </row>
    <row r="984" spans="1:19" ht="15.6">
      <c r="A984">
        <f t="shared" si="168"/>
        <v>0</v>
      </c>
      <c r="B984" s="191" t="str">
        <f>C984&amp;":"&amp;COUNTIF($C$6:C984,C984)</f>
        <v>0:9</v>
      </c>
      <c r="C984" s="148">
        <f t="shared" si="169"/>
        <v>0</v>
      </c>
    </row>
    <row r="985" spans="1:19" ht="15.6">
      <c r="A985">
        <f t="shared" si="168"/>
        <v>0</v>
      </c>
      <c r="B985" s="191" t="str">
        <f>C985&amp;":"&amp;COUNTIF($C$6:C985,C985)</f>
        <v>0:10</v>
      </c>
      <c r="C985" s="148">
        <f t="shared" si="169"/>
        <v>0</v>
      </c>
    </row>
    <row r="986" spans="1:19" ht="15.6">
      <c r="A986">
        <f t="shared" si="168"/>
        <v>0</v>
      </c>
      <c r="B986" s="191" t="str">
        <f>C986&amp;":"&amp;COUNTIF($C$6:C986,C986)</f>
        <v>0:11</v>
      </c>
      <c r="C986" s="148">
        <f t="shared" si="169"/>
        <v>0</v>
      </c>
    </row>
    <row r="987" spans="1:19" ht="15.6">
      <c r="A987">
        <f t="shared" si="168"/>
        <v>0</v>
      </c>
      <c r="B987" s="191" t="str">
        <f>C987&amp;":"&amp;COUNTIF($C$6:C987,C987)</f>
        <v>0:12</v>
      </c>
      <c r="C987" s="148">
        <f t="shared" si="169"/>
        <v>0</v>
      </c>
    </row>
    <row r="988" spans="1:19" ht="15.6">
      <c r="A988">
        <f t="shared" si="168"/>
        <v>0</v>
      </c>
      <c r="B988" s="191" t="str">
        <f>C988&amp;":"&amp;COUNTIF($C$6:C988,C988)</f>
        <v>0:13</v>
      </c>
      <c r="C988" s="148">
        <f t="shared" si="169"/>
        <v>0</v>
      </c>
    </row>
    <row r="989" spans="1:19" ht="15.6">
      <c r="A989">
        <f t="shared" si="168"/>
        <v>0</v>
      </c>
      <c r="B989" s="191" t="str">
        <f>C989&amp;":"&amp;COUNTIF($C$6:C989,C989)</f>
        <v>0:14</v>
      </c>
      <c r="C989" s="148">
        <f t="shared" si="169"/>
        <v>0</v>
      </c>
    </row>
    <row r="990" spans="1:19" ht="15.6">
      <c r="A990">
        <f t="shared" si="168"/>
        <v>0</v>
      </c>
      <c r="B990" s="191" t="str">
        <f>C990&amp;":"&amp;COUNTIF($C$6:C990,C990)</f>
        <v>0:15</v>
      </c>
      <c r="C990" s="148">
        <f t="shared" si="169"/>
        <v>0</v>
      </c>
    </row>
    <row r="991" spans="1:19" ht="15.6">
      <c r="A991">
        <f t="shared" si="168"/>
        <v>0</v>
      </c>
      <c r="B991" s="191" t="str">
        <f>C991&amp;":"&amp;COUNTIF($C$6:C991,C991)</f>
        <v>0:16</v>
      </c>
      <c r="C991" s="148">
        <f t="shared" si="169"/>
        <v>0</v>
      </c>
    </row>
    <row r="992" spans="1:19" ht="15.6">
      <c r="A992">
        <f t="shared" si="168"/>
        <v>0</v>
      </c>
      <c r="B992" s="191" t="str">
        <f>C992&amp;":"&amp;COUNTIF($C$6:C992,C992)</f>
        <v>0:17</v>
      </c>
      <c r="C992" s="148">
        <f t="shared" si="169"/>
        <v>0</v>
      </c>
    </row>
    <row r="993" spans="1:3" ht="15.6">
      <c r="A993">
        <f t="shared" si="168"/>
        <v>0</v>
      </c>
      <c r="B993" s="191" t="str">
        <f>C993&amp;":"&amp;COUNTIF($C$6:C993,C993)</f>
        <v>0:18</v>
      </c>
      <c r="C993" s="148">
        <f t="shared" si="169"/>
        <v>0</v>
      </c>
    </row>
    <row r="994" spans="1:3" ht="15.6">
      <c r="A994">
        <f t="shared" si="168"/>
        <v>0</v>
      </c>
      <c r="B994" s="191" t="str">
        <f>C994&amp;":"&amp;COUNTIF($C$6:C994,C994)</f>
        <v>0:19</v>
      </c>
      <c r="C994" s="148">
        <f t="shared" si="169"/>
        <v>0</v>
      </c>
    </row>
    <row r="995" spans="1:3" ht="15.6">
      <c r="A995">
        <f t="shared" si="168"/>
        <v>0</v>
      </c>
      <c r="B995" s="191" t="str">
        <f>C995&amp;":"&amp;COUNTIF($C$6:C995,C995)</f>
        <v>0:20</v>
      </c>
      <c r="C995" s="148">
        <f t="shared" si="169"/>
        <v>0</v>
      </c>
    </row>
    <row r="996" spans="1:3" ht="15.6">
      <c r="A996">
        <f t="shared" si="168"/>
        <v>0</v>
      </c>
      <c r="B996" s="191" t="str">
        <f>C996&amp;":"&amp;COUNTIF($C$6:C996,C996)</f>
        <v>0:21</v>
      </c>
      <c r="C996" s="148">
        <f t="shared" si="169"/>
        <v>0</v>
      </c>
    </row>
    <row r="997" spans="1:3" ht="15.6">
      <c r="A997">
        <f t="shared" si="168"/>
        <v>0</v>
      </c>
      <c r="B997" s="191" t="str">
        <f>C997&amp;":"&amp;COUNTIF($C$6:C997,C997)</f>
        <v>0:22</v>
      </c>
      <c r="C997" s="148">
        <f t="shared" si="169"/>
        <v>0</v>
      </c>
    </row>
    <row r="998" spans="1:3" ht="15.6">
      <c r="A998">
        <f t="shared" si="168"/>
        <v>0</v>
      </c>
      <c r="B998" s="191" t="str">
        <f>C998&amp;":"&amp;COUNTIF($C$6:C998,C998)</f>
        <v>0:23</v>
      </c>
      <c r="C998" s="148">
        <f t="shared" si="169"/>
        <v>0</v>
      </c>
    </row>
    <row r="999" spans="1:3" ht="15.6">
      <c r="A999">
        <f t="shared" si="168"/>
        <v>0</v>
      </c>
      <c r="B999" s="191" t="str">
        <f>C999&amp;":"&amp;COUNTIF($C$6:C999,C999)</f>
        <v>0:24</v>
      </c>
      <c r="C999" s="148">
        <f t="shared" si="169"/>
        <v>0</v>
      </c>
    </row>
    <row r="1000" spans="1:3" ht="15.6">
      <c r="A1000">
        <f t="shared" si="168"/>
        <v>0</v>
      </c>
      <c r="B1000" s="191" t="str">
        <f>C1000&amp;":"&amp;COUNTIF($C$6:C1000,C1000)</f>
        <v>0:25</v>
      </c>
      <c r="C1000" s="148">
        <f t="shared" si="169"/>
        <v>0</v>
      </c>
    </row>
    <row r="1001" spans="1:3" ht="15.6">
      <c r="A1001">
        <f t="shared" si="168"/>
        <v>0</v>
      </c>
      <c r="B1001" s="191" t="str">
        <f>C1001&amp;":"&amp;COUNTIF($C$6:C1001,C1001)</f>
        <v>0:26</v>
      </c>
      <c r="C1001" s="148">
        <f t="shared" si="169"/>
        <v>0</v>
      </c>
    </row>
    <row r="1002" spans="1:3" ht="15.6">
      <c r="A1002">
        <f t="shared" si="168"/>
        <v>0</v>
      </c>
      <c r="B1002" s="191" t="str">
        <f>C1002&amp;":"&amp;COUNTIF($C$6:C1002,C1002)</f>
        <v>0:27</v>
      </c>
      <c r="C1002" s="148">
        <f t="shared" si="169"/>
        <v>0</v>
      </c>
    </row>
    <row r="1003" spans="1:3" ht="15.6">
      <c r="A1003">
        <f t="shared" si="168"/>
        <v>0</v>
      </c>
      <c r="B1003" s="191" t="str">
        <f>C1003&amp;":"&amp;COUNTIF($C$6:C1003,C1003)</f>
        <v>0:28</v>
      </c>
      <c r="C1003" s="148">
        <f t="shared" si="169"/>
        <v>0</v>
      </c>
    </row>
    <row r="1004" spans="1:3" ht="15.6">
      <c r="A1004">
        <f t="shared" si="168"/>
        <v>0</v>
      </c>
      <c r="B1004" s="191" t="str">
        <f>C1004&amp;":"&amp;COUNTIF($C$6:C1004,C1004)</f>
        <v>0:29</v>
      </c>
      <c r="C1004" s="148">
        <f t="shared" si="169"/>
        <v>0</v>
      </c>
    </row>
    <row r="1005" spans="1:3" ht="15.6">
      <c r="A1005">
        <f t="shared" si="168"/>
        <v>0</v>
      </c>
      <c r="B1005" s="191" t="str">
        <f>C1005&amp;":"&amp;COUNTIF($C$6:C1005,C1005)</f>
        <v>0:30</v>
      </c>
      <c r="C1005" s="148">
        <f t="shared" si="169"/>
        <v>0</v>
      </c>
    </row>
    <row r="1006" spans="1:3" ht="15.6">
      <c r="A1006">
        <f t="shared" si="168"/>
        <v>0</v>
      </c>
      <c r="B1006" s="191" t="str">
        <f>C1006&amp;":"&amp;COUNTIF($C$6:C1006,C1006)</f>
        <v>0:31</v>
      </c>
      <c r="C1006" s="148">
        <f t="shared" si="169"/>
        <v>0</v>
      </c>
    </row>
    <row r="1007" spans="1:3" ht="15.6">
      <c r="A1007">
        <f t="shared" si="168"/>
        <v>0</v>
      </c>
      <c r="B1007" s="191" t="str">
        <f>C1007&amp;":"&amp;COUNTIF($C$6:C1007,C1007)</f>
        <v>0:32</v>
      </c>
      <c r="C1007" s="148">
        <f t="shared" si="169"/>
        <v>0</v>
      </c>
    </row>
    <row r="1008" spans="1:3" ht="15.6">
      <c r="A1008">
        <f t="shared" si="168"/>
        <v>0</v>
      </c>
      <c r="B1008" s="191" t="str">
        <f>C1008&amp;":"&amp;COUNTIF($C$6:C1008,C1008)</f>
        <v>0:33</v>
      </c>
      <c r="C1008" s="148">
        <f t="shared" si="169"/>
        <v>0</v>
      </c>
    </row>
    <row r="1009" spans="1:3" ht="15.6">
      <c r="A1009">
        <f t="shared" si="168"/>
        <v>0</v>
      </c>
      <c r="B1009" s="191" t="str">
        <f>C1009&amp;":"&amp;COUNTIF($C$6:C1009,C1009)</f>
        <v>0:34</v>
      </c>
      <c r="C1009" s="148">
        <f t="shared" si="169"/>
        <v>0</v>
      </c>
    </row>
    <row r="1010" spans="1:3" ht="15.6">
      <c r="A1010">
        <f t="shared" si="168"/>
        <v>0</v>
      </c>
      <c r="B1010" s="191" t="str">
        <f>C1010&amp;":"&amp;COUNTIF($C$6:C1010,C1010)</f>
        <v>0:35</v>
      </c>
      <c r="C1010" s="148">
        <f t="shared" si="169"/>
        <v>0</v>
      </c>
    </row>
    <row r="1011" spans="1:3" ht="15.6">
      <c r="A1011">
        <f t="shared" si="168"/>
        <v>0</v>
      </c>
      <c r="B1011" s="191" t="str">
        <f>C1011&amp;":"&amp;COUNTIF($C$6:C1011,C1011)</f>
        <v>0:36</v>
      </c>
      <c r="C1011" s="148">
        <f t="shared" si="169"/>
        <v>0</v>
      </c>
    </row>
    <row r="1012" spans="1:3" ht="15.6">
      <c r="A1012">
        <f t="shared" si="168"/>
        <v>0</v>
      </c>
      <c r="B1012" s="191" t="str">
        <f>C1012&amp;":"&amp;COUNTIF($C$6:C1012,C1012)</f>
        <v>0:37</v>
      </c>
      <c r="C1012" s="148">
        <f t="shared" si="169"/>
        <v>0</v>
      </c>
    </row>
    <row r="1013" spans="1:3" ht="15.6">
      <c r="A1013">
        <f t="shared" si="168"/>
        <v>0</v>
      </c>
      <c r="B1013" s="191" t="str">
        <f>C1013&amp;":"&amp;COUNTIF($C$6:C1013,C1013)</f>
        <v>0:38</v>
      </c>
      <c r="C1013" s="148">
        <f t="shared" si="169"/>
        <v>0</v>
      </c>
    </row>
    <row r="1014" spans="1:3" ht="15.6">
      <c r="A1014">
        <f t="shared" si="168"/>
        <v>0</v>
      </c>
      <c r="B1014" s="191" t="str">
        <f>C1014&amp;":"&amp;COUNTIF($C$6:C1014,C1014)</f>
        <v>0:39</v>
      </c>
      <c r="C1014" s="148">
        <f t="shared" si="169"/>
        <v>0</v>
      </c>
    </row>
    <row r="1015" spans="1:3" ht="15.6">
      <c r="A1015">
        <f t="shared" si="168"/>
        <v>0</v>
      </c>
      <c r="B1015" s="191" t="str">
        <f>C1015&amp;":"&amp;COUNTIF($C$6:C1015,C1015)</f>
        <v>0:40</v>
      </c>
      <c r="C1015" s="148">
        <f t="shared" si="169"/>
        <v>0</v>
      </c>
    </row>
    <row r="1016" spans="1:3" ht="15.6">
      <c r="A1016">
        <f t="shared" si="168"/>
        <v>0</v>
      </c>
      <c r="B1016" s="191" t="str">
        <f>C1016&amp;":"&amp;COUNTIF($C$6:C1016,C1016)</f>
        <v>0:41</v>
      </c>
      <c r="C1016" s="148">
        <f t="shared" si="169"/>
        <v>0</v>
      </c>
    </row>
    <row r="1017" spans="1:3" ht="15.6">
      <c r="A1017">
        <f t="shared" si="168"/>
        <v>0</v>
      </c>
      <c r="B1017" s="191" t="str">
        <f>C1017&amp;":"&amp;COUNTIF($C$6:C1017,C1017)</f>
        <v>0:42</v>
      </c>
      <c r="C1017" s="148">
        <f t="shared" si="169"/>
        <v>0</v>
      </c>
    </row>
    <row r="1018" spans="1:3" ht="15.6">
      <c r="A1018">
        <f t="shared" si="168"/>
        <v>0</v>
      </c>
      <c r="B1018" s="191" t="str">
        <f>C1018&amp;":"&amp;COUNTIF($C$6:C1018,C1018)</f>
        <v>0:43</v>
      </c>
      <c r="C1018" s="148">
        <f t="shared" si="169"/>
        <v>0</v>
      </c>
    </row>
    <row r="1019" spans="1:3" ht="15.6">
      <c r="A1019">
        <f t="shared" si="168"/>
        <v>0</v>
      </c>
      <c r="B1019" s="191" t="str">
        <f>C1019&amp;":"&amp;COUNTIF($C$6:C1019,C1019)</f>
        <v>0:44</v>
      </c>
      <c r="C1019" s="148">
        <f t="shared" si="169"/>
        <v>0</v>
      </c>
    </row>
    <row r="1020" spans="1:3" ht="15.6">
      <c r="A1020">
        <f t="shared" si="168"/>
        <v>0</v>
      </c>
      <c r="B1020" s="191" t="str">
        <f>C1020&amp;":"&amp;COUNTIF($C$6:C1020,C1020)</f>
        <v>0:45</v>
      </c>
      <c r="C1020" s="148">
        <f t="shared" si="169"/>
        <v>0</v>
      </c>
    </row>
    <row r="1021" spans="1:3" ht="15.6">
      <c r="A1021">
        <f t="shared" si="168"/>
        <v>0</v>
      </c>
      <c r="B1021" s="191" t="str">
        <f>C1021&amp;":"&amp;COUNTIF($C$6:C1021,C1021)</f>
        <v>0:46</v>
      </c>
      <c r="C1021" s="148">
        <f t="shared" si="169"/>
        <v>0</v>
      </c>
    </row>
    <row r="1022" spans="1:3" ht="15.6">
      <c r="A1022">
        <f t="shared" si="168"/>
        <v>0</v>
      </c>
      <c r="B1022" s="191" t="str">
        <f>C1022&amp;":"&amp;COUNTIF($C$6:C1022,C1022)</f>
        <v>0:47</v>
      </c>
      <c r="C1022" s="148">
        <f t="shared" si="169"/>
        <v>0</v>
      </c>
    </row>
    <row r="1023" spans="1:3" ht="15.6">
      <c r="A1023">
        <f t="shared" si="168"/>
        <v>0</v>
      </c>
      <c r="B1023" s="191" t="str">
        <f>C1023&amp;":"&amp;COUNTIF($C$6:C1023,C1023)</f>
        <v>0:48</v>
      </c>
      <c r="C1023" s="148">
        <f t="shared" si="169"/>
        <v>0</v>
      </c>
    </row>
    <row r="1024" spans="1:3" ht="15.6">
      <c r="A1024">
        <f t="shared" si="168"/>
        <v>0</v>
      </c>
      <c r="B1024" s="191" t="str">
        <f>C1024&amp;":"&amp;COUNTIF($C$6:C1024,C1024)</f>
        <v>0:49</v>
      </c>
      <c r="C1024" s="148">
        <f t="shared" si="169"/>
        <v>0</v>
      </c>
    </row>
    <row r="1025" spans="1:3" ht="15.6">
      <c r="A1025">
        <f t="shared" si="168"/>
        <v>0</v>
      </c>
      <c r="B1025" s="191" t="str">
        <f>C1025&amp;":"&amp;COUNTIF($C$6:C1025,C1025)</f>
        <v>0:50</v>
      </c>
      <c r="C1025" s="148">
        <f t="shared" si="169"/>
        <v>0</v>
      </c>
    </row>
    <row r="1026" spans="1:3" ht="15.6">
      <c r="A1026">
        <f t="shared" si="168"/>
        <v>0</v>
      </c>
      <c r="B1026" s="191" t="str">
        <f>C1026&amp;":"&amp;COUNTIF($C$6:C1026,C1026)</f>
        <v>0:51</v>
      </c>
      <c r="C1026" s="148">
        <f t="shared" si="169"/>
        <v>0</v>
      </c>
    </row>
    <row r="1027" spans="1:3" ht="15.6">
      <c r="A1027">
        <f t="shared" si="168"/>
        <v>0</v>
      </c>
      <c r="B1027" s="191" t="str">
        <f>C1027&amp;":"&amp;COUNTIF($C$6:C1027,C1027)</f>
        <v>0:52</v>
      </c>
      <c r="C1027" s="148">
        <f t="shared" si="169"/>
        <v>0</v>
      </c>
    </row>
    <row r="1028" spans="1:3" ht="15.6">
      <c r="A1028">
        <f t="shared" si="168"/>
        <v>0</v>
      </c>
      <c r="B1028" s="191" t="str">
        <f>C1028&amp;":"&amp;COUNTIF($C$6:C1028,C1028)</f>
        <v>0:53</v>
      </c>
      <c r="C1028" s="148">
        <f t="shared" si="169"/>
        <v>0</v>
      </c>
    </row>
    <row r="1029" spans="1:3" ht="15.6">
      <c r="A1029">
        <f t="shared" si="168"/>
        <v>0</v>
      </c>
      <c r="B1029" s="191" t="str">
        <f>C1029&amp;":"&amp;COUNTIF($C$6:C1029,C1029)</f>
        <v>0:54</v>
      </c>
      <c r="C1029" s="148">
        <f t="shared" si="169"/>
        <v>0</v>
      </c>
    </row>
    <row r="1030" spans="1:3" ht="15.6">
      <c r="A1030">
        <f t="shared" si="168"/>
        <v>0</v>
      </c>
      <c r="B1030" s="191" t="str">
        <f>C1030&amp;":"&amp;COUNTIF($C$6:C1030,C1030)</f>
        <v>0:55</v>
      </c>
      <c r="C1030" s="148">
        <f t="shared" si="169"/>
        <v>0</v>
      </c>
    </row>
    <row r="1031" spans="1:3" ht="15.6">
      <c r="A1031">
        <f t="shared" ref="A1031:A1094" si="170">SUM(D1031:S1031)</f>
        <v>0</v>
      </c>
      <c r="B1031" s="191" t="str">
        <f>C1031&amp;":"&amp;COUNTIF($C$6:C1031,C1031)</f>
        <v>0:56</v>
      </c>
      <c r="C1031" s="148">
        <f t="shared" ref="C1031:C1094" si="171">SUM(D1031:S1031)</f>
        <v>0</v>
      </c>
    </row>
    <row r="1032" spans="1:3" ht="15.6">
      <c r="A1032">
        <f t="shared" si="170"/>
        <v>0</v>
      </c>
      <c r="B1032" s="191" t="str">
        <f>C1032&amp;":"&amp;COUNTIF($C$6:C1032,C1032)</f>
        <v>0:57</v>
      </c>
      <c r="C1032" s="148">
        <f t="shared" si="171"/>
        <v>0</v>
      </c>
    </row>
    <row r="1033" spans="1:3" ht="15.6">
      <c r="A1033">
        <f t="shared" si="170"/>
        <v>0</v>
      </c>
      <c r="B1033" s="191" t="str">
        <f>C1033&amp;":"&amp;COUNTIF($C$6:C1033,C1033)</f>
        <v>0:58</v>
      </c>
      <c r="C1033" s="148">
        <f t="shared" si="171"/>
        <v>0</v>
      </c>
    </row>
    <row r="1034" spans="1:3" ht="15.6">
      <c r="A1034">
        <f t="shared" si="170"/>
        <v>0</v>
      </c>
      <c r="B1034" s="191" t="str">
        <f>C1034&amp;":"&amp;COUNTIF($C$6:C1034,C1034)</f>
        <v>0:59</v>
      </c>
      <c r="C1034" s="148">
        <f t="shared" si="171"/>
        <v>0</v>
      </c>
    </row>
    <row r="1035" spans="1:3" ht="15.6">
      <c r="A1035">
        <f t="shared" si="170"/>
        <v>0</v>
      </c>
      <c r="B1035" s="191" t="str">
        <f>C1035&amp;":"&amp;COUNTIF($C$6:C1035,C1035)</f>
        <v>0:60</v>
      </c>
      <c r="C1035" s="148">
        <f t="shared" si="171"/>
        <v>0</v>
      </c>
    </row>
    <row r="1036" spans="1:3" ht="15.6">
      <c r="A1036">
        <f t="shared" si="170"/>
        <v>0</v>
      </c>
      <c r="B1036" s="191" t="str">
        <f>C1036&amp;":"&amp;COUNTIF($C$6:C1036,C1036)</f>
        <v>0:61</v>
      </c>
      <c r="C1036" s="148">
        <f t="shared" si="171"/>
        <v>0</v>
      </c>
    </row>
    <row r="1037" spans="1:3" ht="15.6">
      <c r="A1037">
        <f t="shared" si="170"/>
        <v>0</v>
      </c>
      <c r="B1037" s="191" t="str">
        <f>C1037&amp;":"&amp;COUNTIF($C$6:C1037,C1037)</f>
        <v>0:62</v>
      </c>
      <c r="C1037" s="148">
        <f t="shared" si="171"/>
        <v>0</v>
      </c>
    </row>
    <row r="1038" spans="1:3" ht="15.6">
      <c r="A1038">
        <f t="shared" si="170"/>
        <v>0</v>
      </c>
      <c r="B1038" s="191" t="str">
        <f>C1038&amp;":"&amp;COUNTIF($C$6:C1038,C1038)</f>
        <v>0:63</v>
      </c>
      <c r="C1038" s="148">
        <f t="shared" si="171"/>
        <v>0</v>
      </c>
    </row>
    <row r="1039" spans="1:3" ht="15.6">
      <c r="A1039">
        <f t="shared" si="170"/>
        <v>0</v>
      </c>
      <c r="B1039" s="191" t="str">
        <f>C1039&amp;":"&amp;COUNTIF($C$6:C1039,C1039)</f>
        <v>0:64</v>
      </c>
      <c r="C1039" s="148">
        <f t="shared" si="171"/>
        <v>0</v>
      </c>
    </row>
    <row r="1040" spans="1:3" ht="15.6">
      <c r="A1040">
        <f t="shared" si="170"/>
        <v>0</v>
      </c>
      <c r="B1040" s="191" t="str">
        <f>C1040&amp;":"&amp;COUNTIF($C$6:C1040,C1040)</f>
        <v>0:65</v>
      </c>
      <c r="C1040" s="148">
        <f t="shared" si="171"/>
        <v>0</v>
      </c>
    </row>
    <row r="1041" spans="1:3" ht="15.6">
      <c r="A1041">
        <f t="shared" si="170"/>
        <v>0</v>
      </c>
      <c r="B1041" s="191" t="str">
        <f>C1041&amp;":"&amp;COUNTIF($C$6:C1041,C1041)</f>
        <v>0:66</v>
      </c>
      <c r="C1041" s="148">
        <f t="shared" si="171"/>
        <v>0</v>
      </c>
    </row>
    <row r="1042" spans="1:3" ht="15.6">
      <c r="A1042">
        <f t="shared" si="170"/>
        <v>0</v>
      </c>
      <c r="B1042" s="191" t="str">
        <f>C1042&amp;":"&amp;COUNTIF($C$6:C1042,C1042)</f>
        <v>0:67</v>
      </c>
      <c r="C1042" s="148">
        <f t="shared" si="171"/>
        <v>0</v>
      </c>
    </row>
    <row r="1043" spans="1:3" ht="15.6">
      <c r="A1043">
        <f t="shared" si="170"/>
        <v>0</v>
      </c>
      <c r="B1043" s="191" t="str">
        <f>C1043&amp;":"&amp;COUNTIF($C$6:C1043,C1043)</f>
        <v>0:68</v>
      </c>
      <c r="C1043" s="148">
        <f t="shared" si="171"/>
        <v>0</v>
      </c>
    </row>
    <row r="1044" spans="1:3" ht="15.6">
      <c r="A1044">
        <f t="shared" si="170"/>
        <v>0</v>
      </c>
      <c r="B1044" s="191" t="str">
        <f>C1044&amp;":"&amp;COUNTIF($C$6:C1044,C1044)</f>
        <v>0:69</v>
      </c>
      <c r="C1044" s="148">
        <f t="shared" si="171"/>
        <v>0</v>
      </c>
    </row>
    <row r="1045" spans="1:3" ht="15.6">
      <c r="A1045">
        <f t="shared" si="170"/>
        <v>0</v>
      </c>
      <c r="B1045" s="191" t="str">
        <f>C1045&amp;":"&amp;COUNTIF($C$6:C1045,C1045)</f>
        <v>0:70</v>
      </c>
      <c r="C1045" s="148">
        <f t="shared" si="171"/>
        <v>0</v>
      </c>
    </row>
    <row r="1046" spans="1:3" ht="15.6">
      <c r="A1046">
        <f t="shared" si="170"/>
        <v>0</v>
      </c>
      <c r="B1046" s="191" t="str">
        <f>C1046&amp;":"&amp;COUNTIF($C$6:C1046,C1046)</f>
        <v>0:71</v>
      </c>
      <c r="C1046" s="148">
        <f t="shared" si="171"/>
        <v>0</v>
      </c>
    </row>
    <row r="1047" spans="1:3" ht="15.6">
      <c r="A1047">
        <f t="shared" si="170"/>
        <v>0</v>
      </c>
      <c r="B1047" s="191" t="str">
        <f>C1047&amp;":"&amp;COUNTIF($C$6:C1047,C1047)</f>
        <v>0:72</v>
      </c>
      <c r="C1047" s="148">
        <f t="shared" si="171"/>
        <v>0</v>
      </c>
    </row>
    <row r="1048" spans="1:3" ht="15.6">
      <c r="A1048">
        <f t="shared" si="170"/>
        <v>0</v>
      </c>
      <c r="B1048" s="191" t="str">
        <f>C1048&amp;":"&amp;COUNTIF($C$6:C1048,C1048)</f>
        <v>0:73</v>
      </c>
      <c r="C1048" s="148">
        <f t="shared" si="171"/>
        <v>0</v>
      </c>
    </row>
    <row r="1049" spans="1:3" ht="15.6">
      <c r="A1049">
        <f t="shared" si="170"/>
        <v>0</v>
      </c>
      <c r="B1049" s="191" t="str">
        <f>C1049&amp;":"&amp;COUNTIF($C$6:C1049,C1049)</f>
        <v>0:74</v>
      </c>
      <c r="C1049" s="148">
        <f t="shared" si="171"/>
        <v>0</v>
      </c>
    </row>
    <row r="1050" spans="1:3" ht="15.6">
      <c r="A1050">
        <f t="shared" si="170"/>
        <v>0</v>
      </c>
      <c r="B1050" s="191" t="str">
        <f>C1050&amp;":"&amp;COUNTIF($C$6:C1050,C1050)</f>
        <v>0:75</v>
      </c>
      <c r="C1050" s="148">
        <f t="shared" si="171"/>
        <v>0</v>
      </c>
    </row>
    <row r="1051" spans="1:3" ht="15.6">
      <c r="A1051">
        <f t="shared" si="170"/>
        <v>0</v>
      </c>
      <c r="B1051" s="191" t="str">
        <f>C1051&amp;":"&amp;COUNTIF($C$6:C1051,C1051)</f>
        <v>0:76</v>
      </c>
      <c r="C1051" s="148">
        <f t="shared" si="171"/>
        <v>0</v>
      </c>
    </row>
    <row r="1052" spans="1:3" ht="15.6">
      <c r="A1052">
        <f t="shared" si="170"/>
        <v>0</v>
      </c>
      <c r="B1052" s="191" t="str">
        <f>C1052&amp;":"&amp;COUNTIF($C$6:C1052,C1052)</f>
        <v>0:77</v>
      </c>
      <c r="C1052" s="148">
        <f t="shared" si="171"/>
        <v>0</v>
      </c>
    </row>
    <row r="1053" spans="1:3" ht="15.6">
      <c r="A1053">
        <f t="shared" si="170"/>
        <v>0</v>
      </c>
      <c r="B1053" s="191" t="str">
        <f>C1053&amp;":"&amp;COUNTIF($C$6:C1053,C1053)</f>
        <v>0:78</v>
      </c>
      <c r="C1053" s="148">
        <f t="shared" si="171"/>
        <v>0</v>
      </c>
    </row>
    <row r="1054" spans="1:3" ht="15.6">
      <c r="A1054">
        <f t="shared" si="170"/>
        <v>0</v>
      </c>
      <c r="B1054" s="191" t="str">
        <f>C1054&amp;":"&amp;COUNTIF($C$6:C1054,C1054)</f>
        <v>0:79</v>
      </c>
      <c r="C1054" s="148">
        <f t="shared" si="171"/>
        <v>0</v>
      </c>
    </row>
    <row r="1055" spans="1:3" ht="15.6">
      <c r="A1055">
        <f t="shared" si="170"/>
        <v>0</v>
      </c>
      <c r="B1055" s="191" t="str">
        <f>C1055&amp;":"&amp;COUNTIF($C$6:C1055,C1055)</f>
        <v>0:80</v>
      </c>
      <c r="C1055" s="148">
        <f t="shared" si="171"/>
        <v>0</v>
      </c>
    </row>
    <row r="1056" spans="1:3" ht="15.6">
      <c r="A1056">
        <f t="shared" si="170"/>
        <v>0</v>
      </c>
      <c r="B1056" s="191" t="str">
        <f>C1056&amp;":"&amp;COUNTIF($C$6:C1056,C1056)</f>
        <v>0:81</v>
      </c>
      <c r="C1056" s="148">
        <f t="shared" si="171"/>
        <v>0</v>
      </c>
    </row>
    <row r="1057" spans="1:3" ht="15.6">
      <c r="A1057">
        <f t="shared" si="170"/>
        <v>0</v>
      </c>
      <c r="B1057" s="191" t="str">
        <f>C1057&amp;":"&amp;COUNTIF($C$6:C1057,C1057)</f>
        <v>0:82</v>
      </c>
      <c r="C1057" s="148">
        <f t="shared" si="171"/>
        <v>0</v>
      </c>
    </row>
    <row r="1058" spans="1:3" ht="15.6">
      <c r="A1058">
        <f t="shared" si="170"/>
        <v>0</v>
      </c>
      <c r="B1058" s="191" t="str">
        <f>C1058&amp;":"&amp;COUNTIF($C$6:C1058,C1058)</f>
        <v>0:83</v>
      </c>
      <c r="C1058" s="148">
        <f t="shared" si="171"/>
        <v>0</v>
      </c>
    </row>
    <row r="1059" spans="1:3" ht="15.6">
      <c r="A1059">
        <f t="shared" si="170"/>
        <v>0</v>
      </c>
      <c r="B1059" s="191" t="str">
        <f>C1059&amp;":"&amp;COUNTIF($C$6:C1059,C1059)</f>
        <v>0:84</v>
      </c>
      <c r="C1059" s="148">
        <f t="shared" si="171"/>
        <v>0</v>
      </c>
    </row>
    <row r="1060" spans="1:3" ht="15.6">
      <c r="A1060">
        <f t="shared" si="170"/>
        <v>0</v>
      </c>
      <c r="B1060" s="191" t="str">
        <f>C1060&amp;":"&amp;COUNTIF($C$6:C1060,C1060)</f>
        <v>0:85</v>
      </c>
      <c r="C1060" s="148">
        <f t="shared" si="171"/>
        <v>0</v>
      </c>
    </row>
    <row r="1061" spans="1:3" ht="15.6">
      <c r="A1061">
        <f t="shared" si="170"/>
        <v>0</v>
      </c>
      <c r="B1061" s="191" t="str">
        <f>C1061&amp;":"&amp;COUNTIF($C$6:C1061,C1061)</f>
        <v>0:86</v>
      </c>
      <c r="C1061" s="148">
        <f t="shared" si="171"/>
        <v>0</v>
      </c>
    </row>
    <row r="1062" spans="1:3" ht="15.6">
      <c r="A1062">
        <f t="shared" si="170"/>
        <v>0</v>
      </c>
      <c r="B1062" s="191" t="str">
        <f>C1062&amp;":"&amp;COUNTIF($C$6:C1062,C1062)</f>
        <v>0:87</v>
      </c>
      <c r="C1062" s="148">
        <f t="shared" si="171"/>
        <v>0</v>
      </c>
    </row>
    <row r="1063" spans="1:3" ht="15.6">
      <c r="A1063">
        <f t="shared" si="170"/>
        <v>0</v>
      </c>
      <c r="B1063" s="191" t="str">
        <f>C1063&amp;":"&amp;COUNTIF($C$6:C1063,C1063)</f>
        <v>0:88</v>
      </c>
      <c r="C1063" s="148">
        <f t="shared" si="171"/>
        <v>0</v>
      </c>
    </row>
    <row r="1064" spans="1:3" ht="15.6">
      <c r="A1064">
        <f t="shared" si="170"/>
        <v>0</v>
      </c>
      <c r="B1064" s="191" t="str">
        <f>C1064&amp;":"&amp;COUNTIF($C$6:C1064,C1064)</f>
        <v>0:89</v>
      </c>
      <c r="C1064" s="148">
        <f t="shared" si="171"/>
        <v>0</v>
      </c>
    </row>
    <row r="1065" spans="1:3" ht="15.6">
      <c r="A1065">
        <f t="shared" si="170"/>
        <v>0</v>
      </c>
      <c r="B1065" s="191" t="str">
        <f>C1065&amp;":"&amp;COUNTIF($C$6:C1065,C1065)</f>
        <v>0:90</v>
      </c>
      <c r="C1065" s="148">
        <f t="shared" si="171"/>
        <v>0</v>
      </c>
    </row>
    <row r="1066" spans="1:3" ht="15.6">
      <c r="A1066">
        <f t="shared" si="170"/>
        <v>0</v>
      </c>
      <c r="B1066" s="191" t="str">
        <f>C1066&amp;":"&amp;COUNTIF($C$6:C1066,C1066)</f>
        <v>0:91</v>
      </c>
      <c r="C1066" s="148">
        <f t="shared" si="171"/>
        <v>0</v>
      </c>
    </row>
    <row r="1067" spans="1:3" ht="15.6">
      <c r="A1067">
        <f t="shared" si="170"/>
        <v>0</v>
      </c>
      <c r="B1067" s="191" t="str">
        <f>C1067&amp;":"&amp;COUNTIF($C$6:C1067,C1067)</f>
        <v>0:92</v>
      </c>
      <c r="C1067" s="148">
        <f t="shared" si="171"/>
        <v>0</v>
      </c>
    </row>
    <row r="1068" spans="1:3" ht="15.6">
      <c r="A1068">
        <f t="shared" si="170"/>
        <v>0</v>
      </c>
      <c r="B1068" s="191" t="str">
        <f>C1068&amp;":"&amp;COUNTIF($C$6:C1068,C1068)</f>
        <v>0:93</v>
      </c>
      <c r="C1068" s="148">
        <f t="shared" si="171"/>
        <v>0</v>
      </c>
    </row>
    <row r="1069" spans="1:3" ht="15.6">
      <c r="A1069">
        <f t="shared" si="170"/>
        <v>0</v>
      </c>
      <c r="B1069" s="191" t="str">
        <f>C1069&amp;":"&amp;COUNTIF($C$6:C1069,C1069)</f>
        <v>0:94</v>
      </c>
      <c r="C1069" s="148">
        <f t="shared" si="171"/>
        <v>0</v>
      </c>
    </row>
    <row r="1070" spans="1:3" ht="15.6">
      <c r="A1070">
        <f t="shared" si="170"/>
        <v>0</v>
      </c>
      <c r="B1070" s="191" t="str">
        <f>C1070&amp;":"&amp;COUNTIF($C$6:C1070,C1070)</f>
        <v>0:95</v>
      </c>
      <c r="C1070" s="148">
        <f t="shared" si="171"/>
        <v>0</v>
      </c>
    </row>
    <row r="1071" spans="1:3" ht="15.6">
      <c r="A1071">
        <f t="shared" si="170"/>
        <v>0</v>
      </c>
      <c r="B1071" s="191" t="str">
        <f>C1071&amp;":"&amp;COUNTIF($C$6:C1071,C1071)</f>
        <v>0:96</v>
      </c>
      <c r="C1071" s="148">
        <f t="shared" si="171"/>
        <v>0</v>
      </c>
    </row>
    <row r="1072" spans="1:3" ht="15.6">
      <c r="A1072">
        <f t="shared" si="170"/>
        <v>0</v>
      </c>
      <c r="B1072" s="191" t="str">
        <f>C1072&amp;":"&amp;COUNTIF($C$6:C1072,C1072)</f>
        <v>0:97</v>
      </c>
      <c r="C1072" s="148">
        <f t="shared" si="171"/>
        <v>0</v>
      </c>
    </row>
    <row r="1073" spans="1:3" ht="15.6">
      <c r="A1073">
        <f t="shared" si="170"/>
        <v>0</v>
      </c>
      <c r="B1073" s="191" t="str">
        <f>C1073&amp;":"&amp;COUNTIF($C$6:C1073,C1073)</f>
        <v>0:98</v>
      </c>
      <c r="C1073" s="148">
        <f t="shared" si="171"/>
        <v>0</v>
      </c>
    </row>
    <row r="1074" spans="1:3" ht="15.6">
      <c r="A1074">
        <f t="shared" si="170"/>
        <v>0</v>
      </c>
      <c r="B1074" s="191" t="str">
        <f>C1074&amp;":"&amp;COUNTIF($C$6:C1074,C1074)</f>
        <v>0:99</v>
      </c>
      <c r="C1074" s="148">
        <f t="shared" si="171"/>
        <v>0</v>
      </c>
    </row>
    <row r="1075" spans="1:3" ht="15.6">
      <c r="A1075">
        <f t="shared" si="170"/>
        <v>0</v>
      </c>
      <c r="B1075" s="191" t="str">
        <f>C1075&amp;":"&amp;COUNTIF($C$6:C1075,C1075)</f>
        <v>0:100</v>
      </c>
      <c r="C1075" s="148">
        <f t="shared" si="171"/>
        <v>0</v>
      </c>
    </row>
    <row r="1076" spans="1:3" ht="15.6">
      <c r="A1076">
        <f t="shared" si="170"/>
        <v>0</v>
      </c>
      <c r="B1076" s="191" t="str">
        <f>C1076&amp;":"&amp;COUNTIF($C$6:C1076,C1076)</f>
        <v>0:101</v>
      </c>
      <c r="C1076" s="148">
        <f t="shared" si="171"/>
        <v>0</v>
      </c>
    </row>
    <row r="1077" spans="1:3" ht="15.6">
      <c r="A1077">
        <f t="shared" si="170"/>
        <v>0</v>
      </c>
      <c r="B1077" s="191" t="str">
        <f>C1077&amp;":"&amp;COUNTIF($C$6:C1077,C1077)</f>
        <v>0:102</v>
      </c>
      <c r="C1077" s="148">
        <f t="shared" si="171"/>
        <v>0</v>
      </c>
    </row>
    <row r="1078" spans="1:3" ht="15.6">
      <c r="A1078">
        <f t="shared" si="170"/>
        <v>0</v>
      </c>
      <c r="B1078" s="191" t="str">
        <f>C1078&amp;":"&amp;COUNTIF($C$6:C1078,C1078)</f>
        <v>0:103</v>
      </c>
      <c r="C1078" s="148">
        <f t="shared" si="171"/>
        <v>0</v>
      </c>
    </row>
    <row r="1079" spans="1:3" ht="15.6">
      <c r="A1079">
        <f t="shared" si="170"/>
        <v>0</v>
      </c>
      <c r="B1079" s="191" t="str">
        <f>C1079&amp;":"&amp;COUNTIF($C$6:C1079,C1079)</f>
        <v>0:104</v>
      </c>
      <c r="C1079" s="148">
        <f t="shared" si="171"/>
        <v>0</v>
      </c>
    </row>
    <row r="1080" spans="1:3" ht="15.6">
      <c r="A1080">
        <f t="shared" si="170"/>
        <v>0</v>
      </c>
      <c r="B1080" s="191" t="str">
        <f>C1080&amp;":"&amp;COUNTIF($C$6:C1080,C1080)</f>
        <v>0:105</v>
      </c>
      <c r="C1080" s="148">
        <f t="shared" si="171"/>
        <v>0</v>
      </c>
    </row>
    <row r="1081" spans="1:3" ht="15.6">
      <c r="A1081">
        <f t="shared" si="170"/>
        <v>0</v>
      </c>
      <c r="B1081" s="191" t="str">
        <f>C1081&amp;":"&amp;COUNTIF($C$6:C1081,C1081)</f>
        <v>0:106</v>
      </c>
      <c r="C1081" s="148">
        <f t="shared" si="171"/>
        <v>0</v>
      </c>
    </row>
    <row r="1082" spans="1:3" ht="15.6">
      <c r="A1082">
        <f t="shared" si="170"/>
        <v>0</v>
      </c>
      <c r="B1082" s="191" t="str">
        <f>C1082&amp;":"&amp;COUNTIF($C$6:C1082,C1082)</f>
        <v>0:107</v>
      </c>
      <c r="C1082" s="148">
        <f t="shared" si="171"/>
        <v>0</v>
      </c>
    </row>
    <row r="1083" spans="1:3" ht="15.6">
      <c r="A1083">
        <f t="shared" si="170"/>
        <v>0</v>
      </c>
      <c r="B1083" s="191" t="str">
        <f>C1083&amp;":"&amp;COUNTIF($C$6:C1083,C1083)</f>
        <v>0:108</v>
      </c>
      <c r="C1083" s="148">
        <f t="shared" si="171"/>
        <v>0</v>
      </c>
    </row>
    <row r="1084" spans="1:3" ht="15.6">
      <c r="A1084">
        <f t="shared" si="170"/>
        <v>0</v>
      </c>
      <c r="B1084" s="191" t="str">
        <f>C1084&amp;":"&amp;COUNTIF($C$6:C1084,C1084)</f>
        <v>0:109</v>
      </c>
      <c r="C1084" s="148">
        <f t="shared" si="171"/>
        <v>0</v>
      </c>
    </row>
    <row r="1085" spans="1:3" ht="15.6">
      <c r="A1085">
        <f t="shared" si="170"/>
        <v>0</v>
      </c>
      <c r="B1085" s="191" t="str">
        <f>C1085&amp;":"&amp;COUNTIF($C$6:C1085,C1085)</f>
        <v>0:110</v>
      </c>
      <c r="C1085" s="148">
        <f t="shared" si="171"/>
        <v>0</v>
      </c>
    </row>
    <row r="1086" spans="1:3" ht="15.6">
      <c r="A1086">
        <f t="shared" si="170"/>
        <v>0</v>
      </c>
      <c r="B1086" s="191" t="str">
        <f>C1086&amp;":"&amp;COUNTIF($C$6:C1086,C1086)</f>
        <v>0:111</v>
      </c>
      <c r="C1086" s="148">
        <f t="shared" si="171"/>
        <v>0</v>
      </c>
    </row>
    <row r="1087" spans="1:3" ht="15.6">
      <c r="A1087">
        <f t="shared" si="170"/>
        <v>0</v>
      </c>
      <c r="B1087" s="191" t="str">
        <f>C1087&amp;":"&amp;COUNTIF($C$6:C1087,C1087)</f>
        <v>0:112</v>
      </c>
      <c r="C1087" s="148">
        <f t="shared" si="171"/>
        <v>0</v>
      </c>
    </row>
    <row r="1088" spans="1:3" ht="15.6">
      <c r="A1088">
        <f t="shared" si="170"/>
        <v>0</v>
      </c>
      <c r="B1088" s="191" t="str">
        <f>C1088&amp;":"&amp;COUNTIF($C$6:C1088,C1088)</f>
        <v>0:113</v>
      </c>
      <c r="C1088" s="148">
        <f t="shared" si="171"/>
        <v>0</v>
      </c>
    </row>
    <row r="1089" spans="1:3" ht="15.6">
      <c r="A1089">
        <f t="shared" si="170"/>
        <v>0</v>
      </c>
      <c r="B1089" s="191" t="str">
        <f>C1089&amp;":"&amp;COUNTIF($C$6:C1089,C1089)</f>
        <v>0:114</v>
      </c>
      <c r="C1089" s="148">
        <f t="shared" si="171"/>
        <v>0</v>
      </c>
    </row>
    <row r="1090" spans="1:3" ht="15.6">
      <c r="A1090">
        <f t="shared" si="170"/>
        <v>0</v>
      </c>
      <c r="B1090" s="191" t="str">
        <f>C1090&amp;":"&amp;COUNTIF($C$6:C1090,C1090)</f>
        <v>0:115</v>
      </c>
      <c r="C1090" s="148">
        <f t="shared" si="171"/>
        <v>0</v>
      </c>
    </row>
    <row r="1091" spans="1:3" ht="15.6">
      <c r="A1091">
        <f t="shared" si="170"/>
        <v>0</v>
      </c>
      <c r="B1091" s="191" t="str">
        <f>C1091&amp;":"&amp;COUNTIF($C$6:C1091,C1091)</f>
        <v>0:116</v>
      </c>
      <c r="C1091" s="148">
        <f t="shared" si="171"/>
        <v>0</v>
      </c>
    </row>
    <row r="1092" spans="1:3" ht="15.6">
      <c r="A1092">
        <f t="shared" si="170"/>
        <v>0</v>
      </c>
      <c r="B1092" s="191" t="str">
        <f>C1092&amp;":"&amp;COUNTIF($C$6:C1092,C1092)</f>
        <v>0:117</v>
      </c>
      <c r="C1092" s="148">
        <f t="shared" si="171"/>
        <v>0</v>
      </c>
    </row>
    <row r="1093" spans="1:3" ht="15.6">
      <c r="A1093">
        <f t="shared" si="170"/>
        <v>0</v>
      </c>
      <c r="B1093" s="191" t="str">
        <f>C1093&amp;":"&amp;COUNTIF($C$6:C1093,C1093)</f>
        <v>0:118</v>
      </c>
      <c r="C1093" s="148">
        <f t="shared" si="171"/>
        <v>0</v>
      </c>
    </row>
    <row r="1094" spans="1:3" ht="15.6">
      <c r="A1094">
        <f t="shared" si="170"/>
        <v>0</v>
      </c>
      <c r="B1094" s="191" t="str">
        <f>C1094&amp;":"&amp;COUNTIF($C$6:C1094,C1094)</f>
        <v>0:119</v>
      </c>
      <c r="C1094" s="148">
        <f t="shared" si="171"/>
        <v>0</v>
      </c>
    </row>
    <row r="1095" spans="1:3" ht="15.6">
      <c r="A1095">
        <f t="shared" ref="A1095:A1158" si="172">SUM(D1095:S1095)</f>
        <v>0</v>
      </c>
      <c r="B1095" s="191" t="str">
        <f>C1095&amp;":"&amp;COUNTIF($C$6:C1095,C1095)</f>
        <v>0:120</v>
      </c>
      <c r="C1095" s="148">
        <f t="shared" ref="C1095:C1158" si="173">SUM(D1095:S1095)</f>
        <v>0</v>
      </c>
    </row>
    <row r="1096" spans="1:3" ht="15.6">
      <c r="A1096">
        <f t="shared" si="172"/>
        <v>0</v>
      </c>
      <c r="B1096" s="191" t="str">
        <f>C1096&amp;":"&amp;COUNTIF($C$6:C1096,C1096)</f>
        <v>0:121</v>
      </c>
      <c r="C1096" s="148">
        <f t="shared" si="173"/>
        <v>0</v>
      </c>
    </row>
    <row r="1097" spans="1:3" ht="15.6">
      <c r="A1097">
        <f t="shared" si="172"/>
        <v>0</v>
      </c>
      <c r="B1097" s="191" t="str">
        <f>C1097&amp;":"&amp;COUNTIF($C$6:C1097,C1097)</f>
        <v>0:122</v>
      </c>
      <c r="C1097" s="148">
        <f t="shared" si="173"/>
        <v>0</v>
      </c>
    </row>
    <row r="1098" spans="1:3" ht="15.6">
      <c r="A1098">
        <f t="shared" si="172"/>
        <v>0</v>
      </c>
      <c r="B1098" s="191" t="str">
        <f>C1098&amp;":"&amp;COUNTIF($C$6:C1098,C1098)</f>
        <v>0:123</v>
      </c>
      <c r="C1098" s="148">
        <f t="shared" si="173"/>
        <v>0</v>
      </c>
    </row>
    <row r="1099" spans="1:3" ht="15.6">
      <c r="A1099">
        <f t="shared" si="172"/>
        <v>0</v>
      </c>
      <c r="B1099" s="191" t="str">
        <f>C1099&amp;":"&amp;COUNTIF($C$6:C1099,C1099)</f>
        <v>0:124</v>
      </c>
      <c r="C1099" s="148">
        <f t="shared" si="173"/>
        <v>0</v>
      </c>
    </row>
    <row r="1100" spans="1:3" ht="15.6">
      <c r="A1100">
        <f t="shared" si="172"/>
        <v>0</v>
      </c>
      <c r="B1100" s="191" t="str">
        <f>C1100&amp;":"&amp;COUNTIF($C$6:C1100,C1100)</f>
        <v>0:125</v>
      </c>
      <c r="C1100" s="148">
        <f t="shared" si="173"/>
        <v>0</v>
      </c>
    </row>
    <row r="1101" spans="1:3" ht="15.6">
      <c r="A1101">
        <f t="shared" si="172"/>
        <v>0</v>
      </c>
      <c r="B1101" s="191" t="str">
        <f>C1101&amp;":"&amp;COUNTIF($C$6:C1101,C1101)</f>
        <v>0:126</v>
      </c>
      <c r="C1101" s="148">
        <f t="shared" si="173"/>
        <v>0</v>
      </c>
    </row>
    <row r="1102" spans="1:3" ht="15.6">
      <c r="A1102">
        <f t="shared" si="172"/>
        <v>0</v>
      </c>
      <c r="B1102" s="191" t="str">
        <f>C1102&amp;":"&amp;COUNTIF($C$6:C1102,C1102)</f>
        <v>0:127</v>
      </c>
      <c r="C1102" s="148">
        <f t="shared" si="173"/>
        <v>0</v>
      </c>
    </row>
    <row r="1103" spans="1:3" ht="15.6">
      <c r="A1103">
        <f t="shared" si="172"/>
        <v>0</v>
      </c>
      <c r="B1103" s="191" t="str">
        <f>C1103&amp;":"&amp;COUNTIF($C$6:C1103,C1103)</f>
        <v>0:128</v>
      </c>
      <c r="C1103" s="148">
        <f t="shared" si="173"/>
        <v>0</v>
      </c>
    </row>
    <row r="1104" spans="1:3" ht="15.6">
      <c r="A1104">
        <f t="shared" si="172"/>
        <v>0</v>
      </c>
      <c r="B1104" s="191" t="str">
        <f>C1104&amp;":"&amp;COUNTIF($C$6:C1104,C1104)</f>
        <v>0:129</v>
      </c>
      <c r="C1104" s="148">
        <f t="shared" si="173"/>
        <v>0</v>
      </c>
    </row>
    <row r="1105" spans="1:3" ht="15.6">
      <c r="A1105">
        <f t="shared" si="172"/>
        <v>0</v>
      </c>
      <c r="B1105" s="191" t="str">
        <f>C1105&amp;":"&amp;COUNTIF($C$6:C1105,C1105)</f>
        <v>0:130</v>
      </c>
      <c r="C1105" s="148">
        <f t="shared" si="173"/>
        <v>0</v>
      </c>
    </row>
    <row r="1106" spans="1:3" ht="15.6">
      <c r="A1106">
        <f t="shared" si="172"/>
        <v>0</v>
      </c>
      <c r="B1106" s="191" t="str">
        <f>C1106&amp;":"&amp;COUNTIF($C$6:C1106,C1106)</f>
        <v>0:131</v>
      </c>
      <c r="C1106" s="148">
        <f t="shared" si="173"/>
        <v>0</v>
      </c>
    </row>
    <row r="1107" spans="1:3" ht="15.6">
      <c r="A1107">
        <f t="shared" si="172"/>
        <v>0</v>
      </c>
      <c r="B1107" s="191" t="str">
        <f>C1107&amp;":"&amp;COUNTIF($C$6:C1107,C1107)</f>
        <v>0:132</v>
      </c>
      <c r="C1107" s="148">
        <f t="shared" si="173"/>
        <v>0</v>
      </c>
    </row>
    <row r="1108" spans="1:3" ht="15.6">
      <c r="A1108">
        <f t="shared" si="172"/>
        <v>0</v>
      </c>
      <c r="B1108" s="191" t="str">
        <f>C1108&amp;":"&amp;COUNTIF($C$6:C1108,C1108)</f>
        <v>0:133</v>
      </c>
      <c r="C1108" s="148">
        <f t="shared" si="173"/>
        <v>0</v>
      </c>
    </row>
    <row r="1109" spans="1:3" ht="15.6">
      <c r="A1109">
        <f t="shared" si="172"/>
        <v>0</v>
      </c>
      <c r="B1109" s="191" t="str">
        <f>C1109&amp;":"&amp;COUNTIF($C$6:C1109,C1109)</f>
        <v>0:134</v>
      </c>
      <c r="C1109" s="148">
        <f t="shared" si="173"/>
        <v>0</v>
      </c>
    </row>
    <row r="1110" spans="1:3" ht="15.6">
      <c r="A1110">
        <f t="shared" si="172"/>
        <v>0</v>
      </c>
      <c r="B1110" s="191" t="str">
        <f>C1110&amp;":"&amp;COUNTIF($C$6:C1110,C1110)</f>
        <v>0:135</v>
      </c>
      <c r="C1110" s="148">
        <f t="shared" si="173"/>
        <v>0</v>
      </c>
    </row>
    <row r="1111" spans="1:3" ht="15.6">
      <c r="A1111">
        <f t="shared" si="172"/>
        <v>0</v>
      </c>
      <c r="B1111" s="191" t="str">
        <f>C1111&amp;":"&amp;COUNTIF($C$6:C1111,C1111)</f>
        <v>0:136</v>
      </c>
      <c r="C1111" s="148">
        <f t="shared" si="173"/>
        <v>0</v>
      </c>
    </row>
    <row r="1112" spans="1:3" ht="15.6">
      <c r="A1112">
        <f t="shared" si="172"/>
        <v>0</v>
      </c>
      <c r="B1112" s="191" t="str">
        <f>C1112&amp;":"&amp;COUNTIF($C$6:C1112,C1112)</f>
        <v>0:137</v>
      </c>
      <c r="C1112" s="148">
        <f t="shared" si="173"/>
        <v>0</v>
      </c>
    </row>
    <row r="1113" spans="1:3" ht="15.6">
      <c r="A1113">
        <f t="shared" si="172"/>
        <v>0</v>
      </c>
      <c r="B1113" s="191" t="str">
        <f>C1113&amp;":"&amp;COUNTIF($C$6:C1113,C1113)</f>
        <v>0:138</v>
      </c>
      <c r="C1113" s="148">
        <f t="shared" si="173"/>
        <v>0</v>
      </c>
    </row>
    <row r="1114" spans="1:3" ht="15.6">
      <c r="A1114">
        <f t="shared" si="172"/>
        <v>0</v>
      </c>
      <c r="B1114" s="191" t="str">
        <f>C1114&amp;":"&amp;COUNTIF($C$6:C1114,C1114)</f>
        <v>0:139</v>
      </c>
      <c r="C1114" s="148">
        <f t="shared" si="173"/>
        <v>0</v>
      </c>
    </row>
    <row r="1115" spans="1:3" ht="15.6">
      <c r="A1115">
        <f t="shared" si="172"/>
        <v>0</v>
      </c>
      <c r="B1115" s="191" t="str">
        <f>C1115&amp;":"&amp;COUNTIF($C$6:C1115,C1115)</f>
        <v>0:140</v>
      </c>
      <c r="C1115" s="148">
        <f t="shared" si="173"/>
        <v>0</v>
      </c>
    </row>
    <row r="1116" spans="1:3" ht="15.6">
      <c r="A1116">
        <f t="shared" si="172"/>
        <v>0</v>
      </c>
      <c r="B1116" s="191" t="str">
        <f>C1116&amp;":"&amp;COUNTIF($C$6:C1116,C1116)</f>
        <v>0:141</v>
      </c>
      <c r="C1116" s="148">
        <f t="shared" si="173"/>
        <v>0</v>
      </c>
    </row>
    <row r="1117" spans="1:3" ht="15.6">
      <c r="A1117">
        <f t="shared" si="172"/>
        <v>0</v>
      </c>
      <c r="B1117" s="191" t="str">
        <f>C1117&amp;":"&amp;COUNTIF($C$6:C1117,C1117)</f>
        <v>0:142</v>
      </c>
      <c r="C1117" s="148">
        <f t="shared" si="173"/>
        <v>0</v>
      </c>
    </row>
    <row r="1118" spans="1:3" ht="15.6">
      <c r="A1118">
        <f t="shared" si="172"/>
        <v>0</v>
      </c>
      <c r="B1118" s="191" t="str">
        <f>C1118&amp;":"&amp;COUNTIF($C$6:C1118,C1118)</f>
        <v>0:143</v>
      </c>
      <c r="C1118" s="148">
        <f t="shared" si="173"/>
        <v>0</v>
      </c>
    </row>
    <row r="1119" spans="1:3" ht="15.6">
      <c r="A1119">
        <f t="shared" si="172"/>
        <v>0</v>
      </c>
      <c r="B1119" s="191" t="str">
        <f>C1119&amp;":"&amp;COUNTIF($C$6:C1119,C1119)</f>
        <v>0:144</v>
      </c>
      <c r="C1119" s="148">
        <f t="shared" si="173"/>
        <v>0</v>
      </c>
    </row>
    <row r="1120" spans="1:3" ht="15.6">
      <c r="A1120">
        <f t="shared" si="172"/>
        <v>0</v>
      </c>
      <c r="B1120" s="191" t="str">
        <f>C1120&amp;":"&amp;COUNTIF($C$6:C1120,C1120)</f>
        <v>0:145</v>
      </c>
      <c r="C1120" s="148">
        <f t="shared" si="173"/>
        <v>0</v>
      </c>
    </row>
    <row r="1121" spans="1:3" ht="15.6">
      <c r="A1121">
        <f t="shared" si="172"/>
        <v>0</v>
      </c>
      <c r="B1121" s="191" t="str">
        <f>C1121&amp;":"&amp;COUNTIF($C$6:C1121,C1121)</f>
        <v>0:146</v>
      </c>
      <c r="C1121" s="148">
        <f t="shared" si="173"/>
        <v>0</v>
      </c>
    </row>
    <row r="1122" spans="1:3" ht="15.6">
      <c r="A1122">
        <f t="shared" si="172"/>
        <v>0</v>
      </c>
      <c r="B1122" s="191" t="str">
        <f>C1122&amp;":"&amp;COUNTIF($C$6:C1122,C1122)</f>
        <v>0:147</v>
      </c>
      <c r="C1122" s="148">
        <f t="shared" si="173"/>
        <v>0</v>
      </c>
    </row>
    <row r="1123" spans="1:3" ht="15.6">
      <c r="A1123">
        <f t="shared" si="172"/>
        <v>0</v>
      </c>
      <c r="B1123" s="191" t="str">
        <f>C1123&amp;":"&amp;COUNTIF($C$6:C1123,C1123)</f>
        <v>0:148</v>
      </c>
      <c r="C1123" s="148">
        <f t="shared" si="173"/>
        <v>0</v>
      </c>
    </row>
    <row r="1124" spans="1:3" ht="15.6">
      <c r="A1124">
        <f t="shared" si="172"/>
        <v>0</v>
      </c>
      <c r="B1124" s="191" t="str">
        <f>C1124&amp;":"&amp;COUNTIF($C$6:C1124,C1124)</f>
        <v>0:149</v>
      </c>
      <c r="C1124" s="148">
        <f t="shared" si="173"/>
        <v>0</v>
      </c>
    </row>
    <row r="1125" spans="1:3" ht="15.6">
      <c r="A1125">
        <f t="shared" si="172"/>
        <v>0</v>
      </c>
      <c r="B1125" s="191" t="str">
        <f>C1125&amp;":"&amp;COUNTIF($C$6:C1125,C1125)</f>
        <v>0:150</v>
      </c>
      <c r="C1125" s="148">
        <f t="shared" si="173"/>
        <v>0</v>
      </c>
    </row>
    <row r="1126" spans="1:3" ht="15.6">
      <c r="A1126">
        <f t="shared" si="172"/>
        <v>0</v>
      </c>
      <c r="B1126" s="191" t="str">
        <f>C1126&amp;":"&amp;COUNTIF($C$6:C1126,C1126)</f>
        <v>0:151</v>
      </c>
      <c r="C1126" s="148">
        <f t="shared" si="173"/>
        <v>0</v>
      </c>
    </row>
    <row r="1127" spans="1:3" ht="15.6">
      <c r="A1127">
        <f t="shared" si="172"/>
        <v>0</v>
      </c>
      <c r="B1127" s="191" t="str">
        <f>C1127&amp;":"&amp;COUNTIF($C$6:C1127,C1127)</f>
        <v>0:152</v>
      </c>
      <c r="C1127" s="148">
        <f t="shared" si="173"/>
        <v>0</v>
      </c>
    </row>
    <row r="1128" spans="1:3" ht="15.6">
      <c r="A1128">
        <f t="shared" si="172"/>
        <v>0</v>
      </c>
      <c r="B1128" s="191" t="str">
        <f>C1128&amp;":"&amp;COUNTIF($C$6:C1128,C1128)</f>
        <v>0:153</v>
      </c>
      <c r="C1128" s="148">
        <f t="shared" si="173"/>
        <v>0</v>
      </c>
    </row>
    <row r="1129" spans="1:3" ht="15.6">
      <c r="A1129">
        <f t="shared" si="172"/>
        <v>0</v>
      </c>
      <c r="B1129" s="191" t="str">
        <f>C1129&amp;":"&amp;COUNTIF($C$6:C1129,C1129)</f>
        <v>0:154</v>
      </c>
      <c r="C1129" s="148">
        <f t="shared" si="173"/>
        <v>0</v>
      </c>
    </row>
    <row r="1130" spans="1:3" ht="15.6">
      <c r="A1130">
        <f t="shared" si="172"/>
        <v>0</v>
      </c>
      <c r="B1130" s="191" t="str">
        <f>C1130&amp;":"&amp;COUNTIF($C$6:C1130,C1130)</f>
        <v>0:155</v>
      </c>
      <c r="C1130" s="148">
        <f t="shared" si="173"/>
        <v>0</v>
      </c>
    </row>
    <row r="1131" spans="1:3" ht="15.6">
      <c r="A1131">
        <f t="shared" si="172"/>
        <v>0</v>
      </c>
      <c r="B1131" s="191" t="str">
        <f>C1131&amp;":"&amp;COUNTIF($C$6:C1131,C1131)</f>
        <v>0:156</v>
      </c>
      <c r="C1131" s="148">
        <f t="shared" si="173"/>
        <v>0</v>
      </c>
    </row>
    <row r="1132" spans="1:3" ht="15.6">
      <c r="A1132">
        <f t="shared" si="172"/>
        <v>0</v>
      </c>
      <c r="B1132" s="191" t="str">
        <f>C1132&amp;":"&amp;COUNTIF($C$6:C1132,C1132)</f>
        <v>0:157</v>
      </c>
      <c r="C1132" s="148">
        <f t="shared" si="173"/>
        <v>0</v>
      </c>
    </row>
    <row r="1133" spans="1:3" ht="15.6">
      <c r="A1133">
        <f t="shared" si="172"/>
        <v>0</v>
      </c>
      <c r="B1133" s="191" t="str">
        <f>C1133&amp;":"&amp;COUNTIF($C$6:C1133,C1133)</f>
        <v>0:158</v>
      </c>
      <c r="C1133" s="148">
        <f t="shared" si="173"/>
        <v>0</v>
      </c>
    </row>
    <row r="1134" spans="1:3" ht="15.6">
      <c r="A1134">
        <f t="shared" si="172"/>
        <v>0</v>
      </c>
      <c r="B1134" s="191" t="str">
        <f>C1134&amp;":"&amp;COUNTIF($C$6:C1134,C1134)</f>
        <v>0:159</v>
      </c>
      <c r="C1134" s="148">
        <f t="shared" si="173"/>
        <v>0</v>
      </c>
    </row>
    <row r="1135" spans="1:3" ht="15.6">
      <c r="A1135">
        <f t="shared" si="172"/>
        <v>0</v>
      </c>
      <c r="B1135" s="191" t="str">
        <f>C1135&amp;":"&amp;COUNTIF($C$6:C1135,C1135)</f>
        <v>0:160</v>
      </c>
      <c r="C1135" s="148">
        <f t="shared" si="173"/>
        <v>0</v>
      </c>
    </row>
    <row r="1136" spans="1:3" ht="15.6">
      <c r="A1136">
        <f t="shared" si="172"/>
        <v>0</v>
      </c>
      <c r="B1136" s="191" t="str">
        <f>C1136&amp;":"&amp;COUNTIF($C$6:C1136,C1136)</f>
        <v>0:161</v>
      </c>
      <c r="C1136" s="148">
        <f t="shared" si="173"/>
        <v>0</v>
      </c>
    </row>
    <row r="1137" spans="1:3" ht="15.6">
      <c r="A1137">
        <f t="shared" si="172"/>
        <v>0</v>
      </c>
      <c r="B1137" s="191" t="str">
        <f>C1137&amp;":"&amp;COUNTIF($C$6:C1137,C1137)</f>
        <v>0:162</v>
      </c>
      <c r="C1137" s="148">
        <f t="shared" si="173"/>
        <v>0</v>
      </c>
    </row>
    <row r="1138" spans="1:3" ht="15.6">
      <c r="A1138">
        <f t="shared" si="172"/>
        <v>0</v>
      </c>
      <c r="B1138" s="191" t="str">
        <f>C1138&amp;":"&amp;COUNTIF($C$6:C1138,C1138)</f>
        <v>0:163</v>
      </c>
      <c r="C1138" s="148">
        <f t="shared" si="173"/>
        <v>0</v>
      </c>
    </row>
    <row r="1139" spans="1:3" ht="15.6">
      <c r="A1139">
        <f t="shared" si="172"/>
        <v>0</v>
      </c>
      <c r="B1139" s="191" t="str">
        <f>C1139&amp;":"&amp;COUNTIF($C$6:C1139,C1139)</f>
        <v>0:164</v>
      </c>
      <c r="C1139" s="148">
        <f t="shared" si="173"/>
        <v>0</v>
      </c>
    </row>
    <row r="1140" spans="1:3" ht="15.6">
      <c r="A1140">
        <f t="shared" si="172"/>
        <v>0</v>
      </c>
      <c r="B1140" s="191" t="str">
        <f>C1140&amp;":"&amp;COUNTIF($C$6:C1140,C1140)</f>
        <v>0:165</v>
      </c>
      <c r="C1140" s="148">
        <f t="shared" si="173"/>
        <v>0</v>
      </c>
    </row>
    <row r="1141" spans="1:3" ht="15.6">
      <c r="A1141">
        <f t="shared" si="172"/>
        <v>0</v>
      </c>
      <c r="B1141" s="191" t="str">
        <f>C1141&amp;":"&amp;COUNTIF($C$6:C1141,C1141)</f>
        <v>0:166</v>
      </c>
      <c r="C1141" s="148">
        <f t="shared" si="173"/>
        <v>0</v>
      </c>
    </row>
    <row r="1142" spans="1:3" ht="15.6">
      <c r="A1142">
        <f t="shared" si="172"/>
        <v>0</v>
      </c>
      <c r="B1142" s="191" t="str">
        <f>C1142&amp;":"&amp;COUNTIF($C$6:C1142,C1142)</f>
        <v>0:167</v>
      </c>
      <c r="C1142" s="148">
        <f t="shared" si="173"/>
        <v>0</v>
      </c>
    </row>
    <row r="1143" spans="1:3" ht="15.6">
      <c r="A1143">
        <f t="shared" si="172"/>
        <v>0</v>
      </c>
      <c r="B1143" s="191" t="str">
        <f>C1143&amp;":"&amp;COUNTIF($C$6:C1143,C1143)</f>
        <v>0:168</v>
      </c>
      <c r="C1143" s="148">
        <f t="shared" si="173"/>
        <v>0</v>
      </c>
    </row>
    <row r="1144" spans="1:3" ht="15.6">
      <c r="A1144">
        <f t="shared" si="172"/>
        <v>0</v>
      </c>
      <c r="B1144" s="191" t="str">
        <f>C1144&amp;":"&amp;COUNTIF($C$6:C1144,C1144)</f>
        <v>0:169</v>
      </c>
      <c r="C1144" s="148">
        <f t="shared" si="173"/>
        <v>0</v>
      </c>
    </row>
    <row r="1145" spans="1:3" ht="15.6">
      <c r="A1145">
        <f t="shared" si="172"/>
        <v>0</v>
      </c>
      <c r="B1145" s="191" t="str">
        <f>C1145&amp;":"&amp;COUNTIF($C$6:C1145,C1145)</f>
        <v>0:170</v>
      </c>
      <c r="C1145" s="148">
        <f t="shared" si="173"/>
        <v>0</v>
      </c>
    </row>
    <row r="1146" spans="1:3" ht="15.6">
      <c r="A1146">
        <f t="shared" si="172"/>
        <v>0</v>
      </c>
      <c r="B1146" s="191" t="str">
        <f>C1146&amp;":"&amp;COUNTIF($C$6:C1146,C1146)</f>
        <v>0:171</v>
      </c>
      <c r="C1146" s="148">
        <f t="shared" si="173"/>
        <v>0</v>
      </c>
    </row>
    <row r="1147" spans="1:3" ht="15.6">
      <c r="A1147">
        <f t="shared" si="172"/>
        <v>0</v>
      </c>
      <c r="B1147" s="191" t="str">
        <f>C1147&amp;":"&amp;COUNTIF($C$6:C1147,C1147)</f>
        <v>0:172</v>
      </c>
      <c r="C1147" s="148">
        <f t="shared" si="173"/>
        <v>0</v>
      </c>
    </row>
    <row r="1148" spans="1:3" ht="15.6">
      <c r="A1148">
        <f t="shared" si="172"/>
        <v>0</v>
      </c>
      <c r="B1148" s="191" t="str">
        <f>C1148&amp;":"&amp;COUNTIF($C$6:C1148,C1148)</f>
        <v>0:173</v>
      </c>
      <c r="C1148" s="148">
        <f t="shared" si="173"/>
        <v>0</v>
      </c>
    </row>
    <row r="1149" spans="1:3" ht="15.6">
      <c r="A1149">
        <f t="shared" si="172"/>
        <v>0</v>
      </c>
      <c r="B1149" s="191" t="str">
        <f>C1149&amp;":"&amp;COUNTIF($C$6:C1149,C1149)</f>
        <v>0:174</v>
      </c>
      <c r="C1149" s="148">
        <f t="shared" si="173"/>
        <v>0</v>
      </c>
    </row>
    <row r="1150" spans="1:3" ht="15.6">
      <c r="A1150">
        <f t="shared" si="172"/>
        <v>0</v>
      </c>
      <c r="B1150" s="191" t="str">
        <f>C1150&amp;":"&amp;COUNTIF($C$6:C1150,C1150)</f>
        <v>0:175</v>
      </c>
      <c r="C1150" s="148">
        <f t="shared" si="173"/>
        <v>0</v>
      </c>
    </row>
    <row r="1151" spans="1:3" ht="15.6">
      <c r="A1151">
        <f t="shared" si="172"/>
        <v>0</v>
      </c>
      <c r="B1151" s="191" t="str">
        <f>C1151&amp;":"&amp;COUNTIF($C$6:C1151,C1151)</f>
        <v>0:176</v>
      </c>
      <c r="C1151" s="148">
        <f t="shared" si="173"/>
        <v>0</v>
      </c>
    </row>
    <row r="1152" spans="1:3" ht="15.6">
      <c r="A1152">
        <f t="shared" si="172"/>
        <v>0</v>
      </c>
      <c r="B1152" s="191" t="str">
        <f>C1152&amp;":"&amp;COUNTIF($C$6:C1152,C1152)</f>
        <v>0:177</v>
      </c>
      <c r="C1152" s="148">
        <f t="shared" si="173"/>
        <v>0</v>
      </c>
    </row>
    <row r="1153" spans="1:3" ht="15.6">
      <c r="A1153">
        <f t="shared" si="172"/>
        <v>0</v>
      </c>
      <c r="B1153" s="191" t="str">
        <f>C1153&amp;":"&amp;COUNTIF($C$6:C1153,C1153)</f>
        <v>0:178</v>
      </c>
      <c r="C1153" s="148">
        <f t="shared" si="173"/>
        <v>0</v>
      </c>
    </row>
    <row r="1154" spans="1:3" ht="15.6">
      <c r="A1154">
        <f t="shared" si="172"/>
        <v>0</v>
      </c>
      <c r="B1154" s="191" t="str">
        <f>C1154&amp;":"&amp;COUNTIF($C$6:C1154,C1154)</f>
        <v>0:179</v>
      </c>
      <c r="C1154" s="148">
        <f t="shared" si="173"/>
        <v>0</v>
      </c>
    </row>
    <row r="1155" spans="1:3" ht="15.6">
      <c r="A1155">
        <f t="shared" si="172"/>
        <v>0</v>
      </c>
      <c r="B1155" s="191" t="str">
        <f>C1155&amp;":"&amp;COUNTIF($C$6:C1155,C1155)</f>
        <v>0:180</v>
      </c>
      <c r="C1155" s="148">
        <f t="shared" si="173"/>
        <v>0</v>
      </c>
    </row>
    <row r="1156" spans="1:3" ht="15.6">
      <c r="A1156">
        <f t="shared" si="172"/>
        <v>0</v>
      </c>
      <c r="B1156" s="191" t="str">
        <f>C1156&amp;":"&amp;COUNTIF($C$6:C1156,C1156)</f>
        <v>0:181</v>
      </c>
      <c r="C1156" s="148">
        <f t="shared" si="173"/>
        <v>0</v>
      </c>
    </row>
    <row r="1157" spans="1:3" ht="15.6">
      <c r="A1157">
        <f t="shared" si="172"/>
        <v>0</v>
      </c>
      <c r="B1157" s="191" t="str">
        <f>C1157&amp;":"&amp;COUNTIF($C$6:C1157,C1157)</f>
        <v>0:182</v>
      </c>
      <c r="C1157" s="148">
        <f t="shared" si="173"/>
        <v>0</v>
      </c>
    </row>
    <row r="1158" spans="1:3" ht="15.6">
      <c r="A1158">
        <f t="shared" si="172"/>
        <v>0</v>
      </c>
      <c r="B1158" s="191" t="str">
        <f>C1158&amp;":"&amp;COUNTIF($C$6:C1158,C1158)</f>
        <v>0:183</v>
      </c>
      <c r="C1158" s="148">
        <f t="shared" si="173"/>
        <v>0</v>
      </c>
    </row>
    <row r="1159" spans="1:3" ht="15.6">
      <c r="A1159">
        <f t="shared" ref="A1159:A1209" si="174">SUM(D1159:S1159)</f>
        <v>0</v>
      </c>
      <c r="B1159" s="191" t="str">
        <f>C1159&amp;":"&amp;COUNTIF($C$6:C1159,C1159)</f>
        <v>0:184</v>
      </c>
      <c r="C1159" s="148">
        <f t="shared" ref="C1159:C1209" si="175">SUM(D1159:S1159)</f>
        <v>0</v>
      </c>
    </row>
    <row r="1160" spans="1:3" ht="15.6">
      <c r="A1160">
        <f t="shared" si="174"/>
        <v>0</v>
      </c>
      <c r="B1160" s="191" t="str">
        <f>C1160&amp;":"&amp;COUNTIF($C$6:C1160,C1160)</f>
        <v>0:185</v>
      </c>
      <c r="C1160" s="148">
        <f t="shared" si="175"/>
        <v>0</v>
      </c>
    </row>
    <row r="1161" spans="1:3" ht="15.6">
      <c r="A1161">
        <f t="shared" si="174"/>
        <v>0</v>
      </c>
      <c r="B1161" s="191" t="str">
        <f>C1161&amp;":"&amp;COUNTIF($C$6:C1161,C1161)</f>
        <v>0:186</v>
      </c>
      <c r="C1161" s="148">
        <f t="shared" si="175"/>
        <v>0</v>
      </c>
    </row>
    <row r="1162" spans="1:3" ht="15.6">
      <c r="A1162">
        <f t="shared" si="174"/>
        <v>0</v>
      </c>
      <c r="B1162" s="191" t="str">
        <f>C1162&amp;":"&amp;COUNTIF($C$6:C1162,C1162)</f>
        <v>0:187</v>
      </c>
      <c r="C1162" s="148">
        <f t="shared" si="175"/>
        <v>0</v>
      </c>
    </row>
    <row r="1163" spans="1:3" ht="15.6">
      <c r="A1163">
        <f t="shared" si="174"/>
        <v>0</v>
      </c>
      <c r="B1163" s="191" t="str">
        <f>C1163&amp;":"&amp;COUNTIF($C$6:C1163,C1163)</f>
        <v>0:188</v>
      </c>
      <c r="C1163" s="148">
        <f t="shared" si="175"/>
        <v>0</v>
      </c>
    </row>
    <row r="1164" spans="1:3" ht="15.6">
      <c r="A1164">
        <f t="shared" si="174"/>
        <v>0</v>
      </c>
      <c r="B1164" s="191" t="str">
        <f>C1164&amp;":"&amp;COUNTIF($C$6:C1164,C1164)</f>
        <v>0:189</v>
      </c>
      <c r="C1164" s="148">
        <f t="shared" si="175"/>
        <v>0</v>
      </c>
    </row>
    <row r="1165" spans="1:3" ht="15.6">
      <c r="A1165">
        <f t="shared" si="174"/>
        <v>0</v>
      </c>
      <c r="B1165" s="191" t="str">
        <f>C1165&amp;":"&amp;COUNTIF($C$6:C1165,C1165)</f>
        <v>0:190</v>
      </c>
      <c r="C1165" s="148">
        <f t="shared" si="175"/>
        <v>0</v>
      </c>
    </row>
    <row r="1166" spans="1:3" ht="15.6">
      <c r="A1166">
        <f t="shared" si="174"/>
        <v>0</v>
      </c>
      <c r="B1166" s="191" t="str">
        <f>C1166&amp;":"&amp;COUNTIF($C$6:C1166,C1166)</f>
        <v>0:191</v>
      </c>
      <c r="C1166" s="148">
        <f t="shared" si="175"/>
        <v>0</v>
      </c>
    </row>
    <row r="1167" spans="1:3" ht="15.6">
      <c r="A1167">
        <f t="shared" si="174"/>
        <v>0</v>
      </c>
      <c r="B1167" s="191" t="str">
        <f>C1167&amp;":"&amp;COUNTIF($C$6:C1167,C1167)</f>
        <v>0:192</v>
      </c>
      <c r="C1167" s="148">
        <f t="shared" si="175"/>
        <v>0</v>
      </c>
    </row>
    <row r="1168" spans="1:3" ht="15.6">
      <c r="A1168">
        <f t="shared" si="174"/>
        <v>0</v>
      </c>
      <c r="B1168" s="191" t="str">
        <f>C1168&amp;":"&amp;COUNTIF($C$6:C1168,C1168)</f>
        <v>0:193</v>
      </c>
      <c r="C1168" s="148">
        <f t="shared" si="175"/>
        <v>0</v>
      </c>
    </row>
    <row r="1169" spans="1:3" ht="15.6">
      <c r="A1169">
        <f t="shared" si="174"/>
        <v>0</v>
      </c>
      <c r="B1169" s="191" t="str">
        <f>C1169&amp;":"&amp;COUNTIF($C$6:C1169,C1169)</f>
        <v>0:194</v>
      </c>
      <c r="C1169" s="148">
        <f t="shared" si="175"/>
        <v>0</v>
      </c>
    </row>
    <row r="1170" spans="1:3" ht="15.6">
      <c r="A1170">
        <f t="shared" si="174"/>
        <v>0</v>
      </c>
      <c r="B1170" s="191" t="str">
        <f>C1170&amp;":"&amp;COUNTIF($C$6:C1170,C1170)</f>
        <v>0:195</v>
      </c>
      <c r="C1170" s="148">
        <f t="shared" si="175"/>
        <v>0</v>
      </c>
    </row>
    <row r="1171" spans="1:3" ht="15.6">
      <c r="A1171">
        <f t="shared" si="174"/>
        <v>0</v>
      </c>
      <c r="B1171" s="191" t="str">
        <f>C1171&amp;":"&amp;COUNTIF($C$6:C1171,C1171)</f>
        <v>0:196</v>
      </c>
      <c r="C1171" s="148">
        <f t="shared" si="175"/>
        <v>0</v>
      </c>
    </row>
    <row r="1172" spans="1:3" ht="15.6">
      <c r="A1172">
        <f t="shared" si="174"/>
        <v>0</v>
      </c>
      <c r="B1172" s="191" t="str">
        <f>C1172&amp;":"&amp;COUNTIF($C$6:C1172,C1172)</f>
        <v>0:197</v>
      </c>
      <c r="C1172" s="148">
        <f t="shared" si="175"/>
        <v>0</v>
      </c>
    </row>
    <row r="1173" spans="1:3" ht="15.6">
      <c r="A1173">
        <f t="shared" si="174"/>
        <v>0</v>
      </c>
      <c r="B1173" s="191" t="str">
        <f>C1173&amp;":"&amp;COUNTIF($C$6:C1173,C1173)</f>
        <v>0:198</v>
      </c>
      <c r="C1173" s="148">
        <f t="shared" si="175"/>
        <v>0</v>
      </c>
    </row>
    <row r="1174" spans="1:3" ht="15.6">
      <c r="A1174">
        <f t="shared" si="174"/>
        <v>0</v>
      </c>
      <c r="B1174" s="191" t="str">
        <f>C1174&amp;":"&amp;COUNTIF($C$6:C1174,C1174)</f>
        <v>0:199</v>
      </c>
      <c r="C1174" s="148">
        <f t="shared" si="175"/>
        <v>0</v>
      </c>
    </row>
    <row r="1175" spans="1:3" ht="15.6">
      <c r="A1175">
        <f t="shared" si="174"/>
        <v>0</v>
      </c>
      <c r="B1175" s="191" t="str">
        <f>C1175&amp;":"&amp;COUNTIF($C$6:C1175,C1175)</f>
        <v>0:200</v>
      </c>
      <c r="C1175" s="148">
        <f t="shared" si="175"/>
        <v>0</v>
      </c>
    </row>
    <row r="1176" spans="1:3" ht="15.6">
      <c r="A1176">
        <f t="shared" si="174"/>
        <v>0</v>
      </c>
      <c r="B1176" s="191" t="str">
        <f>C1176&amp;":"&amp;COUNTIF($C$6:C1176,C1176)</f>
        <v>0:201</v>
      </c>
      <c r="C1176" s="148">
        <f t="shared" si="175"/>
        <v>0</v>
      </c>
    </row>
    <row r="1177" spans="1:3" ht="15.6">
      <c r="A1177">
        <f t="shared" si="174"/>
        <v>0</v>
      </c>
      <c r="B1177" s="191" t="str">
        <f>C1177&amp;":"&amp;COUNTIF($C$6:C1177,C1177)</f>
        <v>0:202</v>
      </c>
      <c r="C1177" s="148">
        <f t="shared" si="175"/>
        <v>0</v>
      </c>
    </row>
    <row r="1178" spans="1:3" ht="15.6">
      <c r="A1178">
        <f t="shared" si="174"/>
        <v>0</v>
      </c>
      <c r="B1178" s="191" t="str">
        <f>C1178&amp;":"&amp;COUNTIF($C$6:C1178,C1178)</f>
        <v>0:203</v>
      </c>
      <c r="C1178" s="148">
        <f t="shared" si="175"/>
        <v>0</v>
      </c>
    </row>
    <row r="1179" spans="1:3" ht="15.6">
      <c r="A1179">
        <f t="shared" si="174"/>
        <v>0</v>
      </c>
      <c r="B1179" s="191" t="str">
        <f>C1179&amp;":"&amp;COUNTIF($C$6:C1179,C1179)</f>
        <v>0:204</v>
      </c>
      <c r="C1179" s="148">
        <f t="shared" si="175"/>
        <v>0</v>
      </c>
    </row>
    <row r="1180" spans="1:3" ht="15.6">
      <c r="A1180">
        <f t="shared" si="174"/>
        <v>0</v>
      </c>
      <c r="B1180" s="191" t="str">
        <f>C1180&amp;":"&amp;COUNTIF($C$6:C1180,C1180)</f>
        <v>0:205</v>
      </c>
      <c r="C1180" s="148">
        <f t="shared" si="175"/>
        <v>0</v>
      </c>
    </row>
    <row r="1181" spans="1:3" ht="15.6">
      <c r="A1181">
        <f t="shared" si="174"/>
        <v>0</v>
      </c>
      <c r="B1181" s="191" t="str">
        <f>C1181&amp;":"&amp;COUNTIF($C$6:C1181,C1181)</f>
        <v>0:206</v>
      </c>
      <c r="C1181" s="148">
        <f t="shared" si="175"/>
        <v>0</v>
      </c>
    </row>
    <row r="1182" spans="1:3" ht="15.6">
      <c r="A1182">
        <f t="shared" si="174"/>
        <v>0</v>
      </c>
      <c r="B1182" s="191" t="str">
        <f>C1182&amp;":"&amp;COUNTIF($C$6:C1182,C1182)</f>
        <v>0:207</v>
      </c>
      <c r="C1182" s="148">
        <f t="shared" si="175"/>
        <v>0</v>
      </c>
    </row>
    <row r="1183" spans="1:3" ht="15.6">
      <c r="A1183">
        <f t="shared" si="174"/>
        <v>0</v>
      </c>
      <c r="B1183" s="191" t="str">
        <f>C1183&amp;":"&amp;COUNTIF($C$6:C1183,C1183)</f>
        <v>0:208</v>
      </c>
      <c r="C1183" s="148">
        <f t="shared" si="175"/>
        <v>0</v>
      </c>
    </row>
    <row r="1184" spans="1:3" ht="15.6">
      <c r="A1184">
        <f t="shared" si="174"/>
        <v>0</v>
      </c>
      <c r="B1184" s="191" t="str">
        <f>C1184&amp;":"&amp;COUNTIF($C$6:C1184,C1184)</f>
        <v>0:209</v>
      </c>
      <c r="C1184" s="148">
        <f t="shared" si="175"/>
        <v>0</v>
      </c>
    </row>
    <row r="1185" spans="1:3" ht="15.6">
      <c r="A1185">
        <f t="shared" si="174"/>
        <v>0</v>
      </c>
      <c r="B1185" s="191" t="str">
        <f>C1185&amp;":"&amp;COUNTIF($C$6:C1185,C1185)</f>
        <v>0:210</v>
      </c>
      <c r="C1185" s="148">
        <f t="shared" si="175"/>
        <v>0</v>
      </c>
    </row>
    <row r="1186" spans="1:3" ht="15.6">
      <c r="A1186">
        <f t="shared" si="174"/>
        <v>0</v>
      </c>
      <c r="B1186" s="191" t="str">
        <f>C1186&amp;":"&amp;COUNTIF($C$6:C1186,C1186)</f>
        <v>0:211</v>
      </c>
      <c r="C1186" s="148">
        <f t="shared" si="175"/>
        <v>0</v>
      </c>
    </row>
    <row r="1187" spans="1:3" ht="15.6">
      <c r="A1187">
        <f t="shared" si="174"/>
        <v>0</v>
      </c>
      <c r="B1187" s="191" t="str">
        <f>C1187&amp;":"&amp;COUNTIF($C$6:C1187,C1187)</f>
        <v>0:212</v>
      </c>
      <c r="C1187" s="148">
        <f t="shared" si="175"/>
        <v>0</v>
      </c>
    </row>
    <row r="1188" spans="1:3" ht="15.6">
      <c r="A1188">
        <f t="shared" si="174"/>
        <v>0</v>
      </c>
      <c r="B1188" s="191" t="str">
        <f>C1188&amp;":"&amp;COUNTIF($C$6:C1188,C1188)</f>
        <v>0:213</v>
      </c>
      <c r="C1188" s="148">
        <f t="shared" si="175"/>
        <v>0</v>
      </c>
    </row>
    <row r="1189" spans="1:3" ht="15.6">
      <c r="A1189">
        <f t="shared" si="174"/>
        <v>0</v>
      </c>
      <c r="B1189" s="191" t="str">
        <f>C1189&amp;":"&amp;COUNTIF($C$6:C1189,C1189)</f>
        <v>0:214</v>
      </c>
      <c r="C1189" s="148">
        <f t="shared" si="175"/>
        <v>0</v>
      </c>
    </row>
    <row r="1190" spans="1:3" ht="15.6">
      <c r="A1190">
        <f t="shared" si="174"/>
        <v>0</v>
      </c>
      <c r="B1190" s="191" t="str">
        <f>C1190&amp;":"&amp;COUNTIF($C$6:C1190,C1190)</f>
        <v>0:215</v>
      </c>
      <c r="C1190" s="148">
        <f t="shared" si="175"/>
        <v>0</v>
      </c>
    </row>
    <row r="1191" spans="1:3" ht="15.6">
      <c r="A1191">
        <f t="shared" si="174"/>
        <v>0</v>
      </c>
      <c r="B1191" s="191" t="str">
        <f>C1191&amp;":"&amp;COUNTIF($C$6:C1191,C1191)</f>
        <v>0:216</v>
      </c>
      <c r="C1191" s="148">
        <f t="shared" si="175"/>
        <v>0</v>
      </c>
    </row>
    <row r="1192" spans="1:3" ht="15.6">
      <c r="A1192">
        <f t="shared" si="174"/>
        <v>0</v>
      </c>
      <c r="B1192" s="191" t="str">
        <f>C1192&amp;":"&amp;COUNTIF($C$6:C1192,C1192)</f>
        <v>0:217</v>
      </c>
      <c r="C1192" s="148">
        <f t="shared" si="175"/>
        <v>0</v>
      </c>
    </row>
    <row r="1193" spans="1:3" ht="15.6">
      <c r="A1193">
        <f t="shared" si="174"/>
        <v>0</v>
      </c>
      <c r="B1193" s="191" t="str">
        <f>C1193&amp;":"&amp;COUNTIF($C$6:C1193,C1193)</f>
        <v>0:218</v>
      </c>
      <c r="C1193" s="148">
        <f t="shared" si="175"/>
        <v>0</v>
      </c>
    </row>
    <row r="1194" spans="1:3" ht="15.6">
      <c r="A1194">
        <f t="shared" si="174"/>
        <v>0</v>
      </c>
      <c r="B1194" s="191" t="str">
        <f>C1194&amp;":"&amp;COUNTIF($C$6:C1194,C1194)</f>
        <v>0:219</v>
      </c>
      <c r="C1194" s="148">
        <f t="shared" si="175"/>
        <v>0</v>
      </c>
    </row>
    <row r="1195" spans="1:3" ht="15.6">
      <c r="A1195">
        <f t="shared" si="174"/>
        <v>0</v>
      </c>
      <c r="B1195" s="191" t="str">
        <f>C1195&amp;":"&amp;COUNTIF($C$6:C1195,C1195)</f>
        <v>0:220</v>
      </c>
      <c r="C1195" s="148">
        <f t="shared" si="175"/>
        <v>0</v>
      </c>
    </row>
    <row r="1196" spans="1:3" ht="15.6">
      <c r="A1196">
        <f t="shared" si="174"/>
        <v>0</v>
      </c>
      <c r="B1196" s="191" t="str">
        <f>C1196&amp;":"&amp;COUNTIF($C$6:C1196,C1196)</f>
        <v>0:221</v>
      </c>
      <c r="C1196" s="148">
        <f t="shared" si="175"/>
        <v>0</v>
      </c>
    </row>
    <row r="1197" spans="1:3" ht="15.6">
      <c r="A1197">
        <f t="shared" si="174"/>
        <v>0</v>
      </c>
      <c r="B1197" s="191" t="str">
        <f>C1197&amp;":"&amp;COUNTIF($C$6:C1197,C1197)</f>
        <v>0:222</v>
      </c>
      <c r="C1197" s="148">
        <f t="shared" si="175"/>
        <v>0</v>
      </c>
    </row>
    <row r="1198" spans="1:3" ht="15.6">
      <c r="A1198">
        <f t="shared" si="174"/>
        <v>0</v>
      </c>
      <c r="B1198" s="191" t="str">
        <f>C1198&amp;":"&amp;COUNTIF($C$6:C1198,C1198)</f>
        <v>0:223</v>
      </c>
      <c r="C1198" s="148">
        <f t="shared" si="175"/>
        <v>0</v>
      </c>
    </row>
    <row r="1199" spans="1:3" ht="15.6">
      <c r="A1199">
        <f t="shared" si="174"/>
        <v>0</v>
      </c>
      <c r="B1199" s="191" t="str">
        <f>C1199&amp;":"&amp;COUNTIF($C$6:C1199,C1199)</f>
        <v>0:224</v>
      </c>
      <c r="C1199" s="148">
        <f t="shared" si="175"/>
        <v>0</v>
      </c>
    </row>
    <row r="1200" spans="1:3" ht="15.6">
      <c r="A1200">
        <f t="shared" si="174"/>
        <v>0</v>
      </c>
      <c r="B1200" s="191" t="str">
        <f>C1200&amp;":"&amp;COUNTIF($C$6:C1200,C1200)</f>
        <v>0:225</v>
      </c>
      <c r="C1200" s="148">
        <f t="shared" si="175"/>
        <v>0</v>
      </c>
    </row>
    <row r="1201" spans="1:3" ht="15.6">
      <c r="A1201">
        <f t="shared" si="174"/>
        <v>0</v>
      </c>
      <c r="B1201" s="191" t="str">
        <f>C1201&amp;":"&amp;COUNTIF($C$6:C1201,C1201)</f>
        <v>0:226</v>
      </c>
      <c r="C1201" s="148">
        <f t="shared" si="175"/>
        <v>0</v>
      </c>
    </row>
    <row r="1202" spans="1:3" ht="15.6">
      <c r="A1202">
        <f t="shared" si="174"/>
        <v>0</v>
      </c>
      <c r="B1202" s="191" t="str">
        <f>C1202&amp;":"&amp;COUNTIF($C$6:C1202,C1202)</f>
        <v>0:227</v>
      </c>
      <c r="C1202" s="148">
        <f t="shared" si="175"/>
        <v>0</v>
      </c>
    </row>
    <row r="1203" spans="1:3" ht="15.6">
      <c r="A1203">
        <f t="shared" si="174"/>
        <v>0</v>
      </c>
      <c r="B1203" s="191" t="str">
        <f>C1203&amp;":"&amp;COUNTIF($C$6:C1203,C1203)</f>
        <v>0:228</v>
      </c>
      <c r="C1203" s="148">
        <f t="shared" si="175"/>
        <v>0</v>
      </c>
    </row>
    <row r="1204" spans="1:3" ht="15.6">
      <c r="A1204">
        <f t="shared" si="174"/>
        <v>0</v>
      </c>
      <c r="B1204" s="191" t="str">
        <f>C1204&amp;":"&amp;COUNTIF($C$6:C1204,C1204)</f>
        <v>0:229</v>
      </c>
      <c r="C1204" s="148">
        <f t="shared" si="175"/>
        <v>0</v>
      </c>
    </row>
    <row r="1205" spans="1:3" ht="15.6">
      <c r="A1205">
        <f t="shared" si="174"/>
        <v>0</v>
      </c>
      <c r="B1205" s="191" t="str">
        <f>C1205&amp;":"&amp;COUNTIF($C$6:C1205,C1205)</f>
        <v>0:230</v>
      </c>
      <c r="C1205" s="148">
        <f t="shared" si="175"/>
        <v>0</v>
      </c>
    </row>
    <row r="1206" spans="1:3" ht="15.6">
      <c r="A1206">
        <f t="shared" si="174"/>
        <v>0</v>
      </c>
      <c r="B1206" s="191" t="str">
        <f>C1206&amp;":"&amp;COUNTIF($C$6:C1206,C1206)</f>
        <v>0:231</v>
      </c>
      <c r="C1206" s="148">
        <f t="shared" si="175"/>
        <v>0</v>
      </c>
    </row>
    <row r="1207" spans="1:3" ht="15.6">
      <c r="A1207">
        <f t="shared" si="174"/>
        <v>0</v>
      </c>
      <c r="B1207" s="191" t="str">
        <f>C1207&amp;":"&amp;COUNTIF($C$6:C1207,C1207)</f>
        <v>0:232</v>
      </c>
      <c r="C1207" s="148">
        <f t="shared" si="175"/>
        <v>0</v>
      </c>
    </row>
    <row r="1208" spans="1:3" ht="15.6">
      <c r="A1208">
        <f t="shared" si="174"/>
        <v>0</v>
      </c>
      <c r="B1208" s="191" t="str">
        <f>C1208&amp;":"&amp;COUNTIF($C$6:C1208,C1208)</f>
        <v>0:233</v>
      </c>
      <c r="C1208" s="148">
        <f t="shared" si="175"/>
        <v>0</v>
      </c>
    </row>
    <row r="1209" spans="1:3" ht="15.6">
      <c r="A1209">
        <f t="shared" si="174"/>
        <v>0</v>
      </c>
      <c r="B1209" s="191" t="str">
        <f>C1209&amp;":"&amp;COUNTIF($C$6:C1209,C1209)</f>
        <v>0:234</v>
      </c>
      <c r="C1209" s="148">
        <f t="shared" si="175"/>
        <v>0</v>
      </c>
    </row>
    <row r="2187" spans="3:41" s="216" customFormat="1">
      <c r="C2187" s="68"/>
      <c r="D2187"/>
      <c r="E2187"/>
      <c r="F2187"/>
      <c r="G2187"/>
      <c r="H2187"/>
      <c r="I2187"/>
      <c r="J2187"/>
      <c r="K2187"/>
      <c r="L2187"/>
      <c r="M2187"/>
      <c r="N2187" s="265"/>
      <c r="O2187"/>
      <c r="P2187"/>
      <c r="Q2187"/>
      <c r="R2187"/>
      <c r="S2187" s="262"/>
      <c r="T2187" s="263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253"/>
    </row>
    <row r="2188" spans="3:41" s="216" customFormat="1">
      <c r="C2188" s="68"/>
      <c r="D2188"/>
      <c r="E2188"/>
      <c r="F2188"/>
      <c r="G2188"/>
      <c r="H2188"/>
      <c r="I2188"/>
      <c r="J2188"/>
      <c r="K2188"/>
      <c r="L2188"/>
      <c r="M2188"/>
      <c r="N2188" s="265"/>
      <c r="O2188"/>
      <c r="P2188"/>
      <c r="Q2188"/>
      <c r="R2188"/>
      <c r="S2188" s="262"/>
      <c r="T2188" s="263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253"/>
    </row>
    <row r="2189" spans="3:41" s="216" customFormat="1">
      <c r="C2189" s="68"/>
      <c r="D2189"/>
      <c r="E2189"/>
      <c r="F2189"/>
      <c r="G2189"/>
      <c r="H2189"/>
      <c r="I2189"/>
      <c r="J2189"/>
      <c r="K2189"/>
      <c r="L2189"/>
      <c r="M2189"/>
      <c r="N2189" s="265"/>
      <c r="O2189"/>
      <c r="P2189"/>
      <c r="Q2189"/>
      <c r="R2189"/>
      <c r="S2189" s="262"/>
      <c r="T2189" s="263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253"/>
    </row>
    <row r="2190" spans="3:41" s="216" customFormat="1">
      <c r="C2190" s="68"/>
      <c r="D2190"/>
      <c r="E2190"/>
      <c r="F2190"/>
      <c r="G2190"/>
      <c r="H2190"/>
      <c r="I2190"/>
      <c r="J2190"/>
      <c r="K2190"/>
      <c r="L2190"/>
      <c r="M2190"/>
      <c r="N2190" s="265"/>
      <c r="O2190"/>
      <c r="P2190"/>
      <c r="Q2190"/>
      <c r="R2190"/>
      <c r="S2190" s="262"/>
      <c r="T2190" s="263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253"/>
    </row>
    <row r="2191" spans="3:41" s="216" customFormat="1">
      <c r="C2191" s="68"/>
      <c r="D2191"/>
      <c r="E2191"/>
      <c r="F2191"/>
      <c r="G2191"/>
      <c r="H2191"/>
      <c r="I2191"/>
      <c r="J2191"/>
      <c r="K2191"/>
      <c r="L2191"/>
      <c r="M2191"/>
      <c r="N2191" s="265"/>
      <c r="O2191"/>
      <c r="P2191"/>
      <c r="Q2191"/>
      <c r="R2191"/>
      <c r="S2191" s="262"/>
      <c r="T2191" s="263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253"/>
    </row>
    <row r="2192" spans="3:41" s="216" customFormat="1">
      <c r="C2192" s="68"/>
      <c r="D2192"/>
      <c r="E2192"/>
      <c r="F2192"/>
      <c r="G2192"/>
      <c r="H2192"/>
      <c r="I2192"/>
      <c r="J2192"/>
      <c r="K2192"/>
      <c r="L2192"/>
      <c r="M2192"/>
      <c r="N2192" s="265"/>
      <c r="O2192"/>
      <c r="P2192"/>
      <c r="Q2192"/>
      <c r="R2192"/>
      <c r="S2192" s="262"/>
      <c r="T2192" s="263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253"/>
    </row>
    <row r="2193" spans="3:41" s="216" customFormat="1">
      <c r="C2193" s="68"/>
      <c r="D2193"/>
      <c r="E2193"/>
      <c r="F2193"/>
      <c r="G2193"/>
      <c r="H2193"/>
      <c r="I2193"/>
      <c r="J2193"/>
      <c r="K2193"/>
      <c r="L2193"/>
      <c r="M2193"/>
      <c r="N2193" s="265"/>
      <c r="O2193"/>
      <c r="P2193"/>
      <c r="Q2193"/>
      <c r="R2193"/>
      <c r="S2193" s="262"/>
      <c r="T2193" s="26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253"/>
    </row>
    <row r="2194" spans="3:41" s="216" customFormat="1">
      <c r="C2194" s="68"/>
      <c r="D2194"/>
      <c r="E2194"/>
      <c r="F2194"/>
      <c r="G2194"/>
      <c r="H2194"/>
      <c r="I2194"/>
      <c r="J2194"/>
      <c r="K2194"/>
      <c r="L2194"/>
      <c r="M2194"/>
      <c r="N2194" s="265"/>
      <c r="O2194"/>
      <c r="P2194"/>
      <c r="Q2194"/>
      <c r="R2194"/>
      <c r="S2194" s="262"/>
      <c r="T2194" s="263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253"/>
    </row>
    <row r="2195" spans="3:41" s="216" customFormat="1">
      <c r="C2195" s="68"/>
      <c r="D2195"/>
      <c r="E2195"/>
      <c r="F2195"/>
      <c r="G2195"/>
      <c r="H2195"/>
      <c r="I2195"/>
      <c r="J2195"/>
      <c r="K2195"/>
      <c r="L2195"/>
      <c r="M2195"/>
      <c r="N2195" s="265"/>
      <c r="O2195"/>
      <c r="P2195"/>
      <c r="Q2195"/>
      <c r="R2195"/>
      <c r="S2195" s="262"/>
      <c r="T2195" s="263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253"/>
    </row>
    <row r="2196" spans="3:41" s="216" customFormat="1">
      <c r="C2196" s="68"/>
      <c r="D2196"/>
      <c r="E2196"/>
      <c r="F2196"/>
      <c r="G2196"/>
      <c r="H2196"/>
      <c r="I2196"/>
      <c r="J2196"/>
      <c r="K2196"/>
      <c r="L2196"/>
      <c r="M2196"/>
      <c r="N2196" s="265"/>
      <c r="O2196"/>
      <c r="P2196"/>
      <c r="Q2196"/>
      <c r="R2196"/>
      <c r="S2196" s="262"/>
      <c r="T2196" s="263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253"/>
    </row>
    <row r="2197" spans="3:41" s="216" customFormat="1">
      <c r="C2197" s="68"/>
      <c r="D2197"/>
      <c r="E2197"/>
      <c r="F2197"/>
      <c r="G2197"/>
      <c r="H2197"/>
      <c r="I2197"/>
      <c r="J2197"/>
      <c r="K2197"/>
      <c r="L2197"/>
      <c r="M2197"/>
      <c r="N2197" s="265"/>
      <c r="O2197"/>
      <c r="P2197"/>
      <c r="Q2197"/>
      <c r="R2197"/>
      <c r="S2197" s="262"/>
      <c r="T2197" s="263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253"/>
    </row>
    <row r="2198" spans="3:41" s="216" customFormat="1">
      <c r="C2198" s="68"/>
      <c r="D2198"/>
      <c r="E2198"/>
      <c r="F2198"/>
      <c r="G2198"/>
      <c r="H2198"/>
      <c r="I2198"/>
      <c r="J2198"/>
      <c r="K2198"/>
      <c r="L2198"/>
      <c r="M2198"/>
      <c r="N2198" s="265"/>
      <c r="O2198"/>
      <c r="P2198"/>
      <c r="Q2198"/>
      <c r="R2198"/>
      <c r="S2198" s="262"/>
      <c r="T2198" s="263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253"/>
    </row>
    <row r="2199" spans="3:41" s="216" customFormat="1">
      <c r="C2199" s="68"/>
      <c r="D2199"/>
      <c r="E2199"/>
      <c r="F2199"/>
      <c r="G2199"/>
      <c r="H2199"/>
      <c r="I2199"/>
      <c r="J2199"/>
      <c r="K2199"/>
      <c r="L2199"/>
      <c r="M2199"/>
      <c r="N2199" s="265"/>
      <c r="O2199"/>
      <c r="P2199"/>
      <c r="Q2199"/>
      <c r="R2199"/>
      <c r="S2199" s="262"/>
      <c r="T2199" s="263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253"/>
    </row>
    <row r="2200" spans="3:41" s="216" customFormat="1">
      <c r="C2200" s="68"/>
      <c r="D2200"/>
      <c r="E2200"/>
      <c r="F2200"/>
      <c r="G2200"/>
      <c r="H2200"/>
      <c r="I2200"/>
      <c r="J2200"/>
      <c r="K2200"/>
      <c r="L2200"/>
      <c r="M2200"/>
      <c r="N2200" s="265"/>
      <c r="O2200"/>
      <c r="P2200"/>
      <c r="Q2200"/>
      <c r="R2200"/>
      <c r="S2200" s="262"/>
      <c r="T2200" s="263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253"/>
    </row>
    <row r="2201" spans="3:41" s="216" customFormat="1">
      <c r="C2201" s="68"/>
      <c r="D2201"/>
      <c r="E2201"/>
      <c r="F2201"/>
      <c r="G2201"/>
      <c r="H2201"/>
      <c r="I2201"/>
      <c r="J2201"/>
      <c r="K2201"/>
      <c r="L2201"/>
      <c r="M2201"/>
      <c r="N2201" s="265"/>
      <c r="O2201"/>
      <c r="P2201"/>
      <c r="Q2201"/>
      <c r="R2201"/>
      <c r="S2201" s="262"/>
      <c r="T2201" s="263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253"/>
    </row>
    <row r="2202" spans="3:41" s="216" customFormat="1">
      <c r="C2202" s="68"/>
      <c r="D2202"/>
      <c r="E2202"/>
      <c r="F2202"/>
      <c r="G2202"/>
      <c r="H2202"/>
      <c r="I2202"/>
      <c r="J2202"/>
      <c r="K2202"/>
      <c r="L2202"/>
      <c r="M2202"/>
      <c r="N2202" s="265"/>
      <c r="O2202"/>
      <c r="P2202"/>
      <c r="Q2202"/>
      <c r="R2202"/>
      <c r="S2202" s="262"/>
      <c r="T2202" s="263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253"/>
    </row>
    <row r="2203" spans="3:41" s="216" customFormat="1">
      <c r="C2203" s="68"/>
      <c r="D2203"/>
      <c r="E2203"/>
      <c r="F2203"/>
      <c r="G2203"/>
      <c r="H2203"/>
      <c r="I2203"/>
      <c r="J2203"/>
      <c r="K2203"/>
      <c r="L2203"/>
      <c r="M2203"/>
      <c r="N2203" s="265"/>
      <c r="O2203"/>
      <c r="P2203"/>
      <c r="Q2203"/>
      <c r="R2203"/>
      <c r="S2203" s="262"/>
      <c r="T2203" s="26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253"/>
    </row>
    <row r="2204" spans="3:41" s="216" customFormat="1">
      <c r="C2204" s="68"/>
      <c r="D2204"/>
      <c r="E2204"/>
      <c r="F2204"/>
      <c r="G2204"/>
      <c r="H2204"/>
      <c r="I2204"/>
      <c r="J2204"/>
      <c r="K2204"/>
      <c r="L2204"/>
      <c r="M2204"/>
      <c r="N2204" s="265"/>
      <c r="O2204"/>
      <c r="P2204"/>
      <c r="Q2204"/>
      <c r="R2204"/>
      <c r="S2204" s="262"/>
      <c r="T2204" s="263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253"/>
    </row>
    <row r="2205" spans="3:41" s="216" customFormat="1">
      <c r="C2205" s="68"/>
      <c r="D2205"/>
      <c r="E2205"/>
      <c r="F2205"/>
      <c r="G2205"/>
      <c r="H2205"/>
      <c r="I2205"/>
      <c r="J2205"/>
      <c r="K2205"/>
      <c r="L2205"/>
      <c r="M2205"/>
      <c r="N2205" s="265"/>
      <c r="O2205"/>
      <c r="P2205"/>
      <c r="Q2205"/>
      <c r="R2205"/>
      <c r="S2205" s="262"/>
      <c r="T2205" s="263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253"/>
    </row>
    <row r="2206" spans="3:41" s="216" customFormat="1">
      <c r="C2206" s="68"/>
      <c r="D2206"/>
      <c r="E2206"/>
      <c r="F2206"/>
      <c r="G2206"/>
      <c r="H2206"/>
      <c r="I2206"/>
      <c r="J2206"/>
      <c r="K2206"/>
      <c r="L2206"/>
      <c r="M2206"/>
      <c r="N2206" s="265"/>
      <c r="O2206"/>
      <c r="P2206"/>
      <c r="Q2206"/>
      <c r="R2206"/>
      <c r="S2206" s="262"/>
      <c r="T2206" s="263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253"/>
    </row>
    <row r="2207" spans="3:41" s="216" customFormat="1">
      <c r="C2207" s="68"/>
      <c r="D2207"/>
      <c r="E2207"/>
      <c r="F2207"/>
      <c r="G2207"/>
      <c r="H2207"/>
      <c r="I2207"/>
      <c r="J2207"/>
      <c r="K2207"/>
      <c r="L2207"/>
      <c r="M2207"/>
      <c r="N2207" s="265"/>
      <c r="O2207"/>
      <c r="P2207"/>
      <c r="Q2207"/>
      <c r="R2207"/>
      <c r="S2207" s="262"/>
      <c r="T2207" s="263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253"/>
    </row>
    <row r="2208" spans="3:41" s="216" customFormat="1">
      <c r="C2208" s="68"/>
      <c r="D2208"/>
      <c r="E2208"/>
      <c r="F2208"/>
      <c r="G2208"/>
      <c r="H2208"/>
      <c r="I2208"/>
      <c r="J2208"/>
      <c r="K2208"/>
      <c r="L2208"/>
      <c r="M2208"/>
      <c r="N2208" s="265"/>
      <c r="O2208"/>
      <c r="P2208"/>
      <c r="Q2208"/>
      <c r="R2208"/>
      <c r="S2208" s="262"/>
      <c r="T2208" s="263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253"/>
    </row>
    <row r="2209" spans="3:41" s="216" customFormat="1">
      <c r="C2209" s="68"/>
      <c r="D2209"/>
      <c r="E2209"/>
      <c r="F2209"/>
      <c r="G2209"/>
      <c r="H2209"/>
      <c r="I2209"/>
      <c r="J2209"/>
      <c r="K2209"/>
      <c r="L2209"/>
      <c r="M2209"/>
      <c r="N2209" s="265"/>
      <c r="O2209"/>
      <c r="P2209"/>
      <c r="Q2209"/>
      <c r="R2209"/>
      <c r="S2209" s="262"/>
      <c r="T2209" s="263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253"/>
    </row>
    <row r="2210" spans="3:41" s="216" customFormat="1">
      <c r="C2210" s="68"/>
      <c r="D2210"/>
      <c r="E2210"/>
      <c r="F2210"/>
      <c r="G2210"/>
      <c r="H2210"/>
      <c r="I2210"/>
      <c r="J2210"/>
      <c r="K2210"/>
      <c r="L2210"/>
      <c r="M2210"/>
      <c r="N2210" s="265"/>
      <c r="O2210"/>
      <c r="P2210"/>
      <c r="Q2210"/>
      <c r="R2210"/>
      <c r="S2210" s="262"/>
      <c r="T2210" s="263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253"/>
    </row>
    <row r="2211" spans="3:41" s="216" customFormat="1">
      <c r="C2211" s="68"/>
      <c r="D2211"/>
      <c r="E2211"/>
      <c r="F2211"/>
      <c r="G2211"/>
      <c r="H2211"/>
      <c r="I2211"/>
      <c r="J2211"/>
      <c r="K2211"/>
      <c r="L2211"/>
      <c r="M2211"/>
      <c r="N2211" s="265"/>
      <c r="O2211"/>
      <c r="P2211"/>
      <c r="Q2211"/>
      <c r="R2211"/>
      <c r="S2211" s="262"/>
      <c r="T2211" s="263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253"/>
    </row>
    <row r="2212" spans="3:41" s="216" customFormat="1">
      <c r="C2212" s="68"/>
      <c r="D2212"/>
      <c r="E2212"/>
      <c r="F2212"/>
      <c r="G2212"/>
      <c r="H2212"/>
      <c r="I2212"/>
      <c r="J2212"/>
      <c r="K2212"/>
      <c r="L2212"/>
      <c r="M2212"/>
      <c r="N2212" s="265"/>
      <c r="O2212"/>
      <c r="P2212"/>
      <c r="Q2212"/>
      <c r="R2212"/>
      <c r="S2212" s="262"/>
      <c r="T2212" s="263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253"/>
    </row>
    <row r="2213" spans="3:41" s="216" customFormat="1">
      <c r="C2213" s="68"/>
      <c r="D2213"/>
      <c r="E2213"/>
      <c r="F2213"/>
      <c r="G2213"/>
      <c r="H2213"/>
      <c r="I2213"/>
      <c r="J2213"/>
      <c r="K2213"/>
      <c r="L2213"/>
      <c r="M2213"/>
      <c r="N2213" s="265"/>
      <c r="O2213"/>
      <c r="P2213"/>
      <c r="Q2213"/>
      <c r="R2213"/>
      <c r="S2213" s="262"/>
      <c r="T2213" s="26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253"/>
    </row>
    <row r="2214" spans="3:41" s="216" customFormat="1">
      <c r="C2214" s="68"/>
      <c r="D2214"/>
      <c r="E2214"/>
      <c r="F2214"/>
      <c r="G2214"/>
      <c r="H2214"/>
      <c r="I2214"/>
      <c r="J2214"/>
      <c r="K2214"/>
      <c r="L2214"/>
      <c r="M2214"/>
      <c r="N2214" s="265"/>
      <c r="O2214"/>
      <c r="P2214"/>
      <c r="Q2214"/>
      <c r="R2214"/>
      <c r="S2214" s="262"/>
      <c r="T2214" s="263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253"/>
    </row>
    <row r="2215" spans="3:41" s="216" customFormat="1">
      <c r="C2215" s="68"/>
      <c r="D2215"/>
      <c r="E2215"/>
      <c r="F2215"/>
      <c r="G2215"/>
      <c r="H2215"/>
      <c r="I2215"/>
      <c r="J2215"/>
      <c r="K2215"/>
      <c r="L2215"/>
      <c r="M2215"/>
      <c r="N2215" s="265"/>
      <c r="O2215"/>
      <c r="P2215"/>
      <c r="Q2215"/>
      <c r="R2215"/>
      <c r="S2215" s="262"/>
      <c r="T2215" s="263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253"/>
    </row>
    <row r="2216" spans="3:41" s="216" customFormat="1">
      <c r="C2216" s="68"/>
      <c r="D2216"/>
      <c r="E2216"/>
      <c r="F2216"/>
      <c r="G2216"/>
      <c r="H2216"/>
      <c r="I2216"/>
      <c r="J2216"/>
      <c r="K2216"/>
      <c r="L2216"/>
      <c r="M2216"/>
      <c r="N2216" s="265"/>
      <c r="O2216"/>
      <c r="P2216"/>
      <c r="Q2216"/>
      <c r="R2216"/>
      <c r="S2216" s="262"/>
      <c r="T2216" s="263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253"/>
    </row>
    <row r="2217" spans="3:41" s="216" customFormat="1">
      <c r="C2217" s="68"/>
      <c r="D2217"/>
      <c r="E2217"/>
      <c r="F2217"/>
      <c r="G2217"/>
      <c r="H2217"/>
      <c r="I2217"/>
      <c r="J2217"/>
      <c r="K2217"/>
      <c r="L2217"/>
      <c r="M2217"/>
      <c r="N2217" s="265"/>
      <c r="O2217"/>
      <c r="P2217"/>
      <c r="Q2217"/>
      <c r="R2217"/>
      <c r="S2217" s="262"/>
      <c r="T2217" s="263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253"/>
    </row>
    <row r="2218" spans="3:41" s="216" customFormat="1">
      <c r="C2218" s="68"/>
      <c r="D2218"/>
      <c r="E2218"/>
      <c r="F2218"/>
      <c r="G2218"/>
      <c r="H2218"/>
      <c r="I2218"/>
      <c r="J2218"/>
      <c r="K2218"/>
      <c r="L2218"/>
      <c r="M2218"/>
      <c r="N2218" s="265"/>
      <c r="O2218"/>
      <c r="P2218"/>
      <c r="Q2218"/>
      <c r="R2218"/>
      <c r="S2218" s="262"/>
      <c r="T2218" s="263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253"/>
    </row>
  </sheetData>
  <mergeCells count="1">
    <mergeCell ref="A2:D2"/>
  </mergeCells>
  <conditionalFormatting sqref="O1:P3 O980:P65536">
    <cfRule type="expression" dxfId="18" priority="2" stopIfTrue="1">
      <formula>AND($O1&gt;0,$P1&gt;0)</formula>
    </cfRule>
  </conditionalFormatting>
  <conditionalFormatting sqref="Q1:R3 Q980:R65536">
    <cfRule type="expression" dxfId="17" priority="3" stopIfTrue="1">
      <formula>AND($Q1&gt;0,$R1&gt;0)</formula>
    </cfRule>
  </conditionalFormatting>
  <conditionalFormatting sqref="S1:S5 S980:S65536">
    <cfRule type="expression" dxfId="16" priority="5" stopIfTrue="1">
      <formula>AND($S1&gt;0,#REF!&gt;0)</formula>
    </cfRule>
  </conditionalFormatting>
  <conditionalFormatting sqref="T1:T10 T46:T65536">
    <cfRule type="expression" dxfId="15" priority="4" stopIfTrue="1">
      <formula>AND(#REF!&gt;0,#REF!&gt;0)</formula>
    </cfRule>
  </conditionalFormatting>
  <conditionalFormatting sqref="AN4">
    <cfRule type="expression" dxfId="14" priority="1" stopIfTrue="1">
      <formula>AND($S4&gt;0,#REF!&gt;0)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600"/>
  <sheetViews>
    <sheetView topLeftCell="E1" zoomScale="85" zoomScaleNormal="85" workbookViewId="0">
      <pane ySplit="6" topLeftCell="A7" activePane="bottomLeft" state="frozen"/>
      <selection pane="bottomLeft" activeCell="Q14" sqref="Q14"/>
    </sheetView>
  </sheetViews>
  <sheetFormatPr defaultColWidth="9" defaultRowHeight="18"/>
  <cols>
    <col min="1" max="1" width="9" style="181"/>
    <col min="2" max="2" width="9.109375" style="181" hidden="1" customWidth="1"/>
    <col min="3" max="3" width="9" style="182"/>
    <col min="11" max="11" width="9" style="216"/>
    <col min="13" max="13" width="9.109375" customWidth="1"/>
    <col min="14" max="14" width="17.88671875" style="230" customWidth="1"/>
  </cols>
  <sheetData>
    <row r="1" spans="1:29">
      <c r="N1"/>
    </row>
    <row r="2" spans="1:29" ht="63.75" customHeight="1">
      <c r="A2" s="302" t="s">
        <v>167</v>
      </c>
      <c r="B2" s="302"/>
      <c r="C2" s="302"/>
      <c r="D2" s="302"/>
      <c r="N2"/>
      <c r="Q2">
        <f>4.2*12</f>
        <v>50.400000000000006</v>
      </c>
      <c r="R2">
        <f>4.8*12</f>
        <v>57.599999999999994</v>
      </c>
      <c r="S2">
        <f>4.7*12</f>
        <v>56.400000000000006</v>
      </c>
      <c r="T2">
        <f>3.8*12</f>
        <v>45.599999999999994</v>
      </c>
      <c r="U2">
        <f>3.6*12</f>
        <v>43.2</v>
      </c>
      <c r="V2">
        <f>3.3*12</f>
        <v>39.599999999999994</v>
      </c>
      <c r="W2">
        <f>4.5*12</f>
        <v>54</v>
      </c>
    </row>
    <row r="3" spans="1:29" ht="63.75" customHeight="1">
      <c r="A3" s="185"/>
      <c r="B3" s="185"/>
      <c r="C3" s="186"/>
      <c r="D3" s="217"/>
      <c r="G3" s="188" t="s">
        <v>168</v>
      </c>
      <c r="H3" s="189"/>
      <c r="I3" s="189"/>
      <c r="N3" s="190" t="s">
        <v>169</v>
      </c>
      <c r="O3" t="s">
        <v>170</v>
      </c>
    </row>
    <row r="4" spans="1:29" ht="15" customHeight="1">
      <c r="N4"/>
    </row>
    <row r="5" spans="1:29" ht="30.75" customHeight="1">
      <c r="A5" s="221" t="s">
        <v>178</v>
      </c>
      <c r="B5" s="191"/>
      <c r="C5" s="192" t="s">
        <v>172</v>
      </c>
      <c r="D5" s="193">
        <v>1</v>
      </c>
      <c r="E5" s="194">
        <v>2</v>
      </c>
      <c r="F5" s="194">
        <v>3</v>
      </c>
      <c r="G5" s="194">
        <v>4</v>
      </c>
      <c r="H5" s="194">
        <v>5</v>
      </c>
      <c r="I5" s="194">
        <v>6</v>
      </c>
      <c r="J5" s="195"/>
      <c r="N5" s="196" t="s">
        <v>173</v>
      </c>
      <c r="O5" s="197">
        <v>1</v>
      </c>
      <c r="P5" s="198">
        <v>2</v>
      </c>
      <c r="Q5" s="198">
        <v>3</v>
      </c>
      <c r="R5" s="198">
        <v>4</v>
      </c>
      <c r="S5" s="198">
        <v>5</v>
      </c>
      <c r="T5" s="198">
        <v>6</v>
      </c>
      <c r="X5" s="303" t="s">
        <v>174</v>
      </c>
      <c r="Y5" s="303"/>
      <c r="Z5" s="303"/>
    </row>
    <row r="6" spans="1:29" ht="30.75" customHeight="1" thickBot="1">
      <c r="A6" s="191"/>
      <c r="B6" s="191"/>
      <c r="C6" s="192" t="s">
        <v>175</v>
      </c>
      <c r="D6" s="199">
        <v>10</v>
      </c>
      <c r="E6" s="200">
        <v>10</v>
      </c>
      <c r="F6" s="200">
        <v>10</v>
      </c>
      <c r="G6" s="200">
        <v>10</v>
      </c>
      <c r="H6" s="200">
        <v>10</v>
      </c>
      <c r="I6" s="200">
        <v>10</v>
      </c>
      <c r="J6" s="195"/>
      <c r="L6" s="201" t="s">
        <v>163</v>
      </c>
      <c r="M6" s="201"/>
      <c r="N6" s="202" t="s">
        <v>243</v>
      </c>
      <c r="O6" s="199">
        <v>10</v>
      </c>
      <c r="P6" s="200">
        <v>10</v>
      </c>
      <c r="Q6" s="200">
        <v>10</v>
      </c>
      <c r="R6" s="200">
        <v>10</v>
      </c>
      <c r="S6" s="200">
        <v>10</v>
      </c>
      <c r="T6" s="200">
        <v>10</v>
      </c>
      <c r="U6" s="203"/>
      <c r="V6" s="223" t="s">
        <v>178</v>
      </c>
      <c r="X6" s="303"/>
      <c r="Y6" s="303"/>
      <c r="Z6" s="303"/>
    </row>
    <row r="7" spans="1:29" ht="16.2" thickBot="1">
      <c r="A7" s="266" t="s">
        <v>176</v>
      </c>
      <c r="B7" s="266" t="s">
        <v>176</v>
      </c>
      <c r="C7" s="266" t="s">
        <v>176</v>
      </c>
      <c r="D7" s="266" t="s">
        <v>176</v>
      </c>
      <c r="E7" s="266" t="s">
        <v>176</v>
      </c>
      <c r="F7" s="266" t="s">
        <v>176</v>
      </c>
      <c r="G7" s="266" t="s">
        <v>176</v>
      </c>
      <c r="H7" s="266" t="s">
        <v>176</v>
      </c>
      <c r="I7" s="266" t="s">
        <v>176</v>
      </c>
      <c r="J7" s="145"/>
      <c r="L7" s="2">
        <v>1</v>
      </c>
      <c r="M7" s="2" t="str">
        <f>N7&amp;":"&amp;COUNTIF($N$7:N7,N7)</f>
        <v>0:1</v>
      </c>
      <c r="N7" s="267">
        <f>'Student name internal mark'!Z7</f>
        <v>0</v>
      </c>
      <c r="O7" s="227">
        <f t="shared" ref="O7:O70" si="0">IFERROR(VLOOKUP($M7,$B$7:$I$1000,3,FALSE),VLOOKUP($N7,$C$7:$I$1000,2,FALSE))</f>
        <v>0</v>
      </c>
      <c r="P7" s="227">
        <f t="shared" ref="P7:P70" si="1">IFERROR(VLOOKUP($M7,$B$7:$I$1000,4,FALSE),VLOOKUP($N7,$C$7:$I$1000,3,FALSE))</f>
        <v>0</v>
      </c>
      <c r="Q7" s="227">
        <f t="shared" ref="Q7:Q70" si="2">IFERROR(VLOOKUP($M7,$B$7:$I$1000,5,FALSE),VLOOKUP($N7,$C$7:$I$1000,4,FALSE))</f>
        <v>0</v>
      </c>
      <c r="R7" s="227">
        <f t="shared" ref="R7:R70" si="3">IFERROR(VLOOKUP($M7,$B$7:$I$1000,6,FALSE),VLOOKUP($N7,$C$7:$I$1000,5,FALSE))</f>
        <v>0</v>
      </c>
      <c r="S7" s="227">
        <f t="shared" ref="S7:S70" si="4">IFERROR(VLOOKUP($M7,$B$7:$I$1000,7,FALSE),VLOOKUP($N7,$C$7:$I$1000,6,FALSE))</f>
        <v>0</v>
      </c>
      <c r="T7" s="227">
        <f t="shared" ref="T7:T70" si="5">IFERROR(VLOOKUP($M7,$B$7:$I$1000,8,FALSE),VLOOKUP($N7,$C$7:$I$1000,7,FALSE))</f>
        <v>0</v>
      </c>
      <c r="V7" s="139">
        <f t="shared" ref="V7:V15" si="6">SUM(O7:T7)</f>
        <v>0</v>
      </c>
      <c r="X7">
        <f t="shared" ref="X7:AC15" si="7">O7/2</f>
        <v>0</v>
      </c>
      <c r="Y7">
        <f t="shared" si="7"/>
        <v>0</v>
      </c>
      <c r="Z7">
        <f t="shared" si="7"/>
        <v>0</v>
      </c>
      <c r="AA7">
        <f t="shared" si="7"/>
        <v>0</v>
      </c>
      <c r="AB7">
        <f t="shared" si="7"/>
        <v>0</v>
      </c>
      <c r="AC7">
        <f t="shared" si="7"/>
        <v>0</v>
      </c>
    </row>
    <row r="8" spans="1:29" ht="16.2" thickBot="1">
      <c r="A8" s="266" t="s">
        <v>177</v>
      </c>
      <c r="B8" s="266" t="s">
        <v>177</v>
      </c>
      <c r="C8" s="266" t="s">
        <v>177</v>
      </c>
      <c r="D8" s="266" t="s">
        <v>177</v>
      </c>
      <c r="E8" s="266" t="s">
        <v>177</v>
      </c>
      <c r="F8" s="266" t="s">
        <v>177</v>
      </c>
      <c r="G8" s="266" t="s">
        <v>177</v>
      </c>
      <c r="H8" s="266" t="s">
        <v>177</v>
      </c>
      <c r="I8" s="266" t="s">
        <v>177</v>
      </c>
      <c r="J8" s="145"/>
      <c r="L8" s="209">
        <v>2</v>
      </c>
      <c r="M8" s="2" t="str">
        <f>N8&amp;":"&amp;COUNTIF($N$7:N8,N8)</f>
        <v>0:2</v>
      </c>
      <c r="N8" s="267">
        <f>'Student name internal mark'!Z8</f>
        <v>0</v>
      </c>
      <c r="O8" s="227">
        <f t="shared" si="0"/>
        <v>0</v>
      </c>
      <c r="P8" s="227">
        <f t="shared" si="1"/>
        <v>0</v>
      </c>
      <c r="Q8" s="227">
        <f t="shared" si="2"/>
        <v>0</v>
      </c>
      <c r="R8" s="227">
        <f t="shared" si="3"/>
        <v>0</v>
      </c>
      <c r="S8" s="227">
        <f t="shared" si="4"/>
        <v>0</v>
      </c>
      <c r="T8" s="227">
        <f t="shared" si="5"/>
        <v>0</v>
      </c>
      <c r="V8" s="139">
        <f t="shared" si="6"/>
        <v>0</v>
      </c>
      <c r="X8">
        <f t="shared" si="7"/>
        <v>0</v>
      </c>
      <c r="Y8">
        <f t="shared" si="7"/>
        <v>0</v>
      </c>
      <c r="Z8">
        <f t="shared" si="7"/>
        <v>0</v>
      </c>
      <c r="AA8">
        <f t="shared" si="7"/>
        <v>0</v>
      </c>
      <c r="AB8">
        <f t="shared" si="7"/>
        <v>0</v>
      </c>
      <c r="AC8">
        <f t="shared" si="7"/>
        <v>0</v>
      </c>
    </row>
    <row r="9" spans="1:29" ht="16.2" thickBot="1">
      <c r="A9" s="191">
        <f t="shared" ref="A9:A72" si="8">SUM(D9:I9)</f>
        <v>22</v>
      </c>
      <c r="B9" s="191"/>
      <c r="C9" s="266">
        <f t="shared" ref="C9:C72" si="9">SUM(D9:I9)/12</f>
        <v>1.8333333333333333</v>
      </c>
      <c r="D9" s="209">
        <v>0</v>
      </c>
      <c r="E9" s="209">
        <v>10</v>
      </c>
      <c r="F9" s="209">
        <v>1</v>
      </c>
      <c r="G9" s="209">
        <v>1</v>
      </c>
      <c r="H9" s="209">
        <v>9</v>
      </c>
      <c r="I9" s="209">
        <v>1</v>
      </c>
      <c r="J9" s="145"/>
      <c r="L9" s="209">
        <v>3</v>
      </c>
      <c r="M9" s="2" t="str">
        <f>N9&amp;":"&amp;COUNTIF($N$7:N9,N9)</f>
        <v>5:1</v>
      </c>
      <c r="N9" s="267">
        <f>'Student name internal mark'!Z9</f>
        <v>5</v>
      </c>
      <c r="O9" s="227">
        <f t="shared" si="0"/>
        <v>10</v>
      </c>
      <c r="P9" s="227">
        <f t="shared" si="1"/>
        <v>10</v>
      </c>
      <c r="Q9" s="227">
        <f t="shared" si="2"/>
        <v>10</v>
      </c>
      <c r="R9" s="227">
        <f t="shared" si="3"/>
        <v>10</v>
      </c>
      <c r="S9" s="227">
        <f t="shared" si="4"/>
        <v>10</v>
      </c>
      <c r="T9" s="227">
        <f t="shared" si="5"/>
        <v>10</v>
      </c>
      <c r="V9" s="139">
        <f t="shared" si="6"/>
        <v>60</v>
      </c>
      <c r="X9">
        <f t="shared" si="7"/>
        <v>5</v>
      </c>
      <c r="Y9">
        <f t="shared" si="7"/>
        <v>5</v>
      </c>
      <c r="Z9">
        <f t="shared" si="7"/>
        <v>5</v>
      </c>
      <c r="AA9">
        <f t="shared" si="7"/>
        <v>5</v>
      </c>
      <c r="AB9">
        <f t="shared" si="7"/>
        <v>5</v>
      </c>
      <c r="AC9">
        <f t="shared" si="7"/>
        <v>5</v>
      </c>
    </row>
    <row r="10" spans="1:29" ht="16.2" thickBot="1">
      <c r="A10" s="191">
        <f t="shared" si="8"/>
        <v>29</v>
      </c>
      <c r="B10" s="191"/>
      <c r="C10" s="266">
        <f t="shared" si="9"/>
        <v>2.4166666666666665</v>
      </c>
      <c r="D10" s="209">
        <v>3</v>
      </c>
      <c r="E10" s="209">
        <v>1</v>
      </c>
      <c r="F10" s="209">
        <v>10</v>
      </c>
      <c r="G10" s="209">
        <v>10</v>
      </c>
      <c r="H10" s="209">
        <v>5</v>
      </c>
      <c r="I10" s="209">
        <v>0</v>
      </c>
      <c r="J10" s="145"/>
      <c r="L10" s="209">
        <v>4</v>
      </c>
      <c r="M10" s="2" t="str">
        <f>N10&amp;":"&amp;COUNTIF($N$7:N10,N10)</f>
        <v>5:2</v>
      </c>
      <c r="N10" s="267">
        <f>'Student name internal mark'!Z10</f>
        <v>5</v>
      </c>
      <c r="O10" s="227">
        <f t="shared" si="0"/>
        <v>10</v>
      </c>
      <c r="P10" s="227">
        <f t="shared" si="1"/>
        <v>10</v>
      </c>
      <c r="Q10" s="227">
        <f t="shared" si="2"/>
        <v>10</v>
      </c>
      <c r="R10" s="227">
        <f t="shared" si="3"/>
        <v>10</v>
      </c>
      <c r="S10" s="227">
        <f t="shared" si="4"/>
        <v>10</v>
      </c>
      <c r="T10" s="227">
        <f t="shared" si="5"/>
        <v>10</v>
      </c>
      <c r="V10" s="139">
        <f t="shared" si="6"/>
        <v>60</v>
      </c>
      <c r="X10">
        <f t="shared" si="7"/>
        <v>5</v>
      </c>
      <c r="Y10">
        <f t="shared" si="7"/>
        <v>5</v>
      </c>
      <c r="Z10">
        <f t="shared" si="7"/>
        <v>5</v>
      </c>
      <c r="AA10">
        <f t="shared" si="7"/>
        <v>5</v>
      </c>
      <c r="AB10">
        <f t="shared" si="7"/>
        <v>5</v>
      </c>
      <c r="AC10">
        <f t="shared" si="7"/>
        <v>5</v>
      </c>
    </row>
    <row r="11" spans="1:29" ht="16.2" thickBot="1">
      <c r="A11" s="191">
        <f t="shared" si="8"/>
        <v>42</v>
      </c>
      <c r="B11" s="191"/>
      <c r="C11" s="266">
        <f t="shared" si="9"/>
        <v>3.5</v>
      </c>
      <c r="D11" s="209">
        <v>5</v>
      </c>
      <c r="E11" s="209">
        <v>6</v>
      </c>
      <c r="F11" s="209">
        <v>7</v>
      </c>
      <c r="G11" s="209">
        <v>9</v>
      </c>
      <c r="H11" s="209">
        <v>10</v>
      </c>
      <c r="I11" s="209">
        <v>5</v>
      </c>
      <c r="J11" s="145"/>
      <c r="L11" s="209">
        <v>5</v>
      </c>
      <c r="M11" s="2" t="str">
        <f>N11&amp;":"&amp;COUNTIF($N$7:N11,N11)</f>
        <v>0:3</v>
      </c>
      <c r="N11" s="267">
        <f>'Student name internal mark'!Z11</f>
        <v>0</v>
      </c>
      <c r="O11" s="227">
        <f t="shared" si="0"/>
        <v>0</v>
      </c>
      <c r="P11" s="227">
        <f t="shared" si="1"/>
        <v>0</v>
      </c>
      <c r="Q11" s="227">
        <f t="shared" si="2"/>
        <v>0</v>
      </c>
      <c r="R11" s="227">
        <f t="shared" si="3"/>
        <v>0</v>
      </c>
      <c r="S11" s="227">
        <f t="shared" si="4"/>
        <v>0</v>
      </c>
      <c r="T11" s="227">
        <f t="shared" si="5"/>
        <v>0</v>
      </c>
      <c r="V11" s="139">
        <f t="shared" si="6"/>
        <v>0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0</v>
      </c>
      <c r="AB11">
        <f t="shared" si="7"/>
        <v>0</v>
      </c>
      <c r="AC11">
        <f t="shared" si="7"/>
        <v>0</v>
      </c>
    </row>
    <row r="12" spans="1:29" ht="16.2" thickBot="1">
      <c r="A12" s="191">
        <f t="shared" si="8"/>
        <v>14</v>
      </c>
      <c r="B12" s="191"/>
      <c r="C12" s="266">
        <f t="shared" si="9"/>
        <v>1.1666666666666667</v>
      </c>
      <c r="D12" s="209">
        <v>2</v>
      </c>
      <c r="E12" s="209">
        <v>1</v>
      </c>
      <c r="F12" s="209">
        <v>6</v>
      </c>
      <c r="G12" s="209">
        <v>5</v>
      </c>
      <c r="H12" s="209">
        <v>0</v>
      </c>
      <c r="I12" s="209">
        <v>0</v>
      </c>
      <c r="J12" s="145"/>
      <c r="L12" s="2">
        <v>6</v>
      </c>
      <c r="M12" s="2" t="str">
        <f>N12&amp;":"&amp;COUNTIF($N$7:N12,N12)</f>
        <v>5:3</v>
      </c>
      <c r="N12" s="267">
        <f>'Student name internal mark'!Z12</f>
        <v>5</v>
      </c>
      <c r="O12" s="227">
        <f t="shared" si="0"/>
        <v>10</v>
      </c>
      <c r="P12" s="227">
        <f t="shared" si="1"/>
        <v>10</v>
      </c>
      <c r="Q12" s="227">
        <f t="shared" si="2"/>
        <v>10</v>
      </c>
      <c r="R12" s="227">
        <f t="shared" si="3"/>
        <v>10</v>
      </c>
      <c r="S12" s="227">
        <f t="shared" si="4"/>
        <v>10</v>
      </c>
      <c r="T12" s="227">
        <f t="shared" si="5"/>
        <v>10</v>
      </c>
      <c r="V12" s="139">
        <f t="shared" si="6"/>
        <v>60</v>
      </c>
      <c r="X12">
        <f t="shared" si="7"/>
        <v>5</v>
      </c>
      <c r="Y12">
        <f t="shared" si="7"/>
        <v>5</v>
      </c>
      <c r="Z12">
        <f t="shared" si="7"/>
        <v>5</v>
      </c>
      <c r="AA12">
        <f t="shared" si="7"/>
        <v>5</v>
      </c>
      <c r="AB12">
        <f t="shared" si="7"/>
        <v>5</v>
      </c>
      <c r="AC12">
        <f t="shared" si="7"/>
        <v>5</v>
      </c>
    </row>
    <row r="13" spans="1:29" ht="16.2" thickBot="1">
      <c r="A13" s="191">
        <f t="shared" si="8"/>
        <v>17</v>
      </c>
      <c r="B13" s="191"/>
      <c r="C13" s="266">
        <f t="shared" si="9"/>
        <v>1.4166666666666667</v>
      </c>
      <c r="D13" s="209">
        <v>1</v>
      </c>
      <c r="E13" s="209">
        <v>1</v>
      </c>
      <c r="F13" s="209">
        <v>7</v>
      </c>
      <c r="G13" s="209">
        <v>2</v>
      </c>
      <c r="H13" s="209">
        <v>4</v>
      </c>
      <c r="I13" s="209">
        <v>2</v>
      </c>
      <c r="J13" s="145"/>
      <c r="L13" s="209">
        <v>7</v>
      </c>
      <c r="M13" s="2" t="str">
        <f>N13&amp;":"&amp;COUNTIF($N$7:N13,N13)</f>
        <v>5:4</v>
      </c>
      <c r="N13" s="267">
        <f>'Student name internal mark'!Z13</f>
        <v>5</v>
      </c>
      <c r="O13" s="227">
        <f t="shared" si="0"/>
        <v>10</v>
      </c>
      <c r="P13" s="227">
        <f t="shared" si="1"/>
        <v>10</v>
      </c>
      <c r="Q13" s="227">
        <f t="shared" si="2"/>
        <v>10</v>
      </c>
      <c r="R13" s="227">
        <f t="shared" si="3"/>
        <v>10</v>
      </c>
      <c r="S13" s="227">
        <f t="shared" si="4"/>
        <v>10</v>
      </c>
      <c r="T13" s="227">
        <f t="shared" si="5"/>
        <v>10</v>
      </c>
      <c r="V13" s="139">
        <f t="shared" si="6"/>
        <v>60</v>
      </c>
      <c r="X13">
        <f t="shared" si="7"/>
        <v>5</v>
      </c>
      <c r="Y13">
        <f t="shared" si="7"/>
        <v>5</v>
      </c>
      <c r="Z13">
        <f t="shared" si="7"/>
        <v>5</v>
      </c>
      <c r="AA13">
        <f t="shared" si="7"/>
        <v>5</v>
      </c>
      <c r="AB13">
        <f t="shared" si="7"/>
        <v>5</v>
      </c>
      <c r="AC13">
        <f t="shared" si="7"/>
        <v>5</v>
      </c>
    </row>
    <row r="14" spans="1:29" ht="16.2" thickBot="1">
      <c r="A14" s="191">
        <f t="shared" si="8"/>
        <v>13</v>
      </c>
      <c r="B14" s="191"/>
      <c r="C14" s="266">
        <f t="shared" si="9"/>
        <v>1.0833333333333333</v>
      </c>
      <c r="D14" s="209">
        <v>7</v>
      </c>
      <c r="E14" s="209">
        <v>0</v>
      </c>
      <c r="F14" s="209">
        <v>1</v>
      </c>
      <c r="G14" s="209">
        <v>0</v>
      </c>
      <c r="H14" s="209">
        <v>1</v>
      </c>
      <c r="I14" s="209">
        <v>4</v>
      </c>
      <c r="J14" s="145"/>
      <c r="L14" s="209">
        <v>8</v>
      </c>
      <c r="M14" s="2" t="str">
        <f>N14&amp;":"&amp;COUNTIF($N$7:N14,N14)</f>
        <v>5:5</v>
      </c>
      <c r="N14" s="267">
        <f>'Student name internal mark'!Z14</f>
        <v>5</v>
      </c>
      <c r="O14" s="227">
        <f t="shared" si="0"/>
        <v>10</v>
      </c>
      <c r="P14" s="227">
        <f t="shared" si="1"/>
        <v>10</v>
      </c>
      <c r="Q14" s="227">
        <f t="shared" si="2"/>
        <v>10</v>
      </c>
      <c r="R14" s="227">
        <f t="shared" si="3"/>
        <v>10</v>
      </c>
      <c r="S14" s="227">
        <f t="shared" si="4"/>
        <v>10</v>
      </c>
      <c r="T14" s="227">
        <f t="shared" si="5"/>
        <v>10</v>
      </c>
      <c r="V14" s="139">
        <f t="shared" si="6"/>
        <v>60</v>
      </c>
      <c r="X14">
        <f t="shared" si="7"/>
        <v>5</v>
      </c>
      <c r="Y14">
        <f t="shared" si="7"/>
        <v>5</v>
      </c>
      <c r="Z14">
        <f t="shared" si="7"/>
        <v>5</v>
      </c>
      <c r="AA14">
        <f t="shared" si="7"/>
        <v>5</v>
      </c>
      <c r="AB14">
        <f t="shared" si="7"/>
        <v>5</v>
      </c>
      <c r="AC14">
        <f t="shared" si="7"/>
        <v>5</v>
      </c>
    </row>
    <row r="15" spans="1:29" ht="16.2" thickBot="1">
      <c r="A15" s="191">
        <f t="shared" si="8"/>
        <v>16</v>
      </c>
      <c r="B15" s="191"/>
      <c r="C15" s="266">
        <f t="shared" si="9"/>
        <v>1.3333333333333333</v>
      </c>
      <c r="D15" s="209">
        <v>1</v>
      </c>
      <c r="E15" s="209">
        <v>0</v>
      </c>
      <c r="F15" s="209">
        <v>5</v>
      </c>
      <c r="G15" s="209">
        <v>1</v>
      </c>
      <c r="H15" s="209">
        <v>7</v>
      </c>
      <c r="I15" s="209">
        <v>2</v>
      </c>
      <c r="J15" s="145"/>
      <c r="L15" s="209">
        <v>9</v>
      </c>
      <c r="M15" s="2" t="str">
        <f>N15&amp;":"&amp;COUNTIF($N$7:N15,N15)</f>
        <v>5:6</v>
      </c>
      <c r="N15" s="267">
        <f>'Student name internal mark'!Z15</f>
        <v>5</v>
      </c>
      <c r="O15" s="227">
        <f t="shared" si="0"/>
        <v>10</v>
      </c>
      <c r="P15" s="227">
        <f t="shared" si="1"/>
        <v>10</v>
      </c>
      <c r="Q15" s="227">
        <f t="shared" si="2"/>
        <v>10</v>
      </c>
      <c r="R15" s="227">
        <f t="shared" si="3"/>
        <v>10</v>
      </c>
      <c r="S15" s="227">
        <f t="shared" si="4"/>
        <v>10</v>
      </c>
      <c r="T15" s="227">
        <f t="shared" si="5"/>
        <v>10</v>
      </c>
      <c r="V15" s="139">
        <f t="shared" si="6"/>
        <v>60</v>
      </c>
      <c r="X15">
        <f t="shared" si="7"/>
        <v>5</v>
      </c>
      <c r="Y15">
        <f t="shared" si="7"/>
        <v>5</v>
      </c>
      <c r="Z15">
        <f t="shared" si="7"/>
        <v>5</v>
      </c>
      <c r="AA15">
        <f t="shared" si="7"/>
        <v>5</v>
      </c>
      <c r="AB15">
        <f t="shared" si="7"/>
        <v>5</v>
      </c>
      <c r="AC15">
        <f t="shared" si="7"/>
        <v>5</v>
      </c>
    </row>
    <row r="16" spans="1:29" ht="16.2" thickBot="1">
      <c r="A16" s="191">
        <f t="shared" si="8"/>
        <v>44</v>
      </c>
      <c r="B16" s="191"/>
      <c r="C16" s="266">
        <f t="shared" si="9"/>
        <v>3.6666666666666665</v>
      </c>
      <c r="D16" s="209">
        <v>8</v>
      </c>
      <c r="E16" s="209">
        <v>7</v>
      </c>
      <c r="F16" s="209">
        <v>7</v>
      </c>
      <c r="G16" s="209">
        <v>6</v>
      </c>
      <c r="H16" s="209">
        <v>10</v>
      </c>
      <c r="I16" s="209">
        <v>6</v>
      </c>
      <c r="J16" s="145"/>
      <c r="L16" s="2">
        <v>10</v>
      </c>
      <c r="M16" s="2" t="str">
        <f>N16&amp;":"&amp;COUNTIF($N$7:N16,N16)</f>
        <v>5:7</v>
      </c>
      <c r="N16" s="267">
        <f>'Student name internal mark'!Z16</f>
        <v>5</v>
      </c>
      <c r="O16" s="227">
        <f t="shared" si="0"/>
        <v>10</v>
      </c>
      <c r="P16" s="227">
        <f t="shared" si="1"/>
        <v>10</v>
      </c>
      <c r="Q16" s="227">
        <f t="shared" si="2"/>
        <v>10</v>
      </c>
      <c r="R16" s="227">
        <f t="shared" si="3"/>
        <v>10</v>
      </c>
      <c r="S16" s="227">
        <f t="shared" si="4"/>
        <v>10</v>
      </c>
      <c r="T16" s="227">
        <f t="shared" si="5"/>
        <v>10</v>
      </c>
      <c r="V16" s="139">
        <f t="shared" ref="V16:V79" si="10">SUM(O16:T16)</f>
        <v>60</v>
      </c>
      <c r="X16">
        <f t="shared" ref="X16:X79" si="11">O16/2</f>
        <v>5</v>
      </c>
      <c r="Y16">
        <f t="shared" ref="Y16:Y79" si="12">P16/2</f>
        <v>5</v>
      </c>
      <c r="Z16">
        <f t="shared" ref="Z16:Z79" si="13">Q16/2</f>
        <v>5</v>
      </c>
      <c r="AA16">
        <f t="shared" ref="AA16:AA79" si="14">R16/2</f>
        <v>5</v>
      </c>
      <c r="AB16">
        <f t="shared" ref="AB16:AB79" si="15">S16/2</f>
        <v>5</v>
      </c>
      <c r="AC16">
        <f t="shared" ref="AC16:AC79" si="16">T16/2</f>
        <v>5</v>
      </c>
    </row>
    <row r="17" spans="1:29" ht="16.2" thickBot="1">
      <c r="A17" s="191">
        <f t="shared" si="8"/>
        <v>26</v>
      </c>
      <c r="B17" s="191"/>
      <c r="C17" s="266">
        <f t="shared" si="9"/>
        <v>2.1666666666666665</v>
      </c>
      <c r="D17" s="209">
        <v>4</v>
      </c>
      <c r="E17" s="209">
        <v>4</v>
      </c>
      <c r="F17" s="209">
        <v>7</v>
      </c>
      <c r="G17" s="209">
        <v>5</v>
      </c>
      <c r="H17" s="209">
        <v>3</v>
      </c>
      <c r="I17" s="209">
        <v>3</v>
      </c>
      <c r="J17" s="145"/>
      <c r="L17" s="209">
        <v>11</v>
      </c>
      <c r="M17" s="2" t="str">
        <f>N17&amp;":"&amp;COUNTIF($N$7:N17,N17)</f>
        <v>5:8</v>
      </c>
      <c r="N17" s="267">
        <f>'Student name internal mark'!Z17</f>
        <v>5</v>
      </c>
      <c r="O17" s="227">
        <f t="shared" si="0"/>
        <v>10</v>
      </c>
      <c r="P17" s="227">
        <f t="shared" si="1"/>
        <v>10</v>
      </c>
      <c r="Q17" s="227">
        <f t="shared" si="2"/>
        <v>10</v>
      </c>
      <c r="R17" s="227">
        <f t="shared" si="3"/>
        <v>10</v>
      </c>
      <c r="S17" s="227">
        <f t="shared" si="4"/>
        <v>10</v>
      </c>
      <c r="T17" s="227">
        <f t="shared" si="5"/>
        <v>10</v>
      </c>
      <c r="V17" s="139">
        <f t="shared" si="10"/>
        <v>60</v>
      </c>
      <c r="X17">
        <f t="shared" si="11"/>
        <v>5</v>
      </c>
      <c r="Y17">
        <f t="shared" si="12"/>
        <v>5</v>
      </c>
      <c r="Z17">
        <f t="shared" si="13"/>
        <v>5</v>
      </c>
      <c r="AA17">
        <f t="shared" si="14"/>
        <v>5</v>
      </c>
      <c r="AB17">
        <f t="shared" si="15"/>
        <v>5</v>
      </c>
      <c r="AC17">
        <f t="shared" si="16"/>
        <v>5</v>
      </c>
    </row>
    <row r="18" spans="1:29" ht="16.2" thickBot="1">
      <c r="A18" s="191">
        <f t="shared" si="8"/>
        <v>20</v>
      </c>
      <c r="B18" s="191"/>
      <c r="C18" s="266">
        <f t="shared" si="9"/>
        <v>1.6666666666666667</v>
      </c>
      <c r="D18" s="209">
        <v>3</v>
      </c>
      <c r="E18" s="209">
        <v>2</v>
      </c>
      <c r="F18" s="209">
        <v>10</v>
      </c>
      <c r="G18" s="209">
        <v>0</v>
      </c>
      <c r="H18" s="209">
        <v>1</v>
      </c>
      <c r="I18" s="209">
        <v>4</v>
      </c>
      <c r="J18" s="145"/>
      <c r="L18" s="209">
        <v>12</v>
      </c>
      <c r="M18" s="2" t="str">
        <f>N18&amp;":"&amp;COUNTIF($N$7:N18,N18)</f>
        <v>5:9</v>
      </c>
      <c r="N18" s="267">
        <f>'Student name internal mark'!Z18</f>
        <v>5</v>
      </c>
      <c r="O18" s="227">
        <f t="shared" si="0"/>
        <v>10</v>
      </c>
      <c r="P18" s="227">
        <f t="shared" si="1"/>
        <v>10</v>
      </c>
      <c r="Q18" s="227">
        <f t="shared" si="2"/>
        <v>10</v>
      </c>
      <c r="R18" s="227">
        <f t="shared" si="3"/>
        <v>10</v>
      </c>
      <c r="S18" s="227">
        <f t="shared" si="4"/>
        <v>10</v>
      </c>
      <c r="T18" s="227">
        <f t="shared" si="5"/>
        <v>10</v>
      </c>
      <c r="V18" s="139">
        <f t="shared" si="10"/>
        <v>60</v>
      </c>
      <c r="X18">
        <f t="shared" si="11"/>
        <v>5</v>
      </c>
      <c r="Y18">
        <f t="shared" si="12"/>
        <v>5</v>
      </c>
      <c r="Z18">
        <f t="shared" si="13"/>
        <v>5</v>
      </c>
      <c r="AA18">
        <f t="shared" si="14"/>
        <v>5</v>
      </c>
      <c r="AB18">
        <f t="shared" si="15"/>
        <v>5</v>
      </c>
      <c r="AC18">
        <f t="shared" si="16"/>
        <v>5</v>
      </c>
    </row>
    <row r="19" spans="1:29" ht="16.2" thickBot="1">
      <c r="A19" s="191">
        <f t="shared" si="8"/>
        <v>23</v>
      </c>
      <c r="B19" s="191"/>
      <c r="C19" s="266">
        <f t="shared" si="9"/>
        <v>1.9166666666666667</v>
      </c>
      <c r="D19" s="209">
        <v>5</v>
      </c>
      <c r="E19" s="209">
        <v>7</v>
      </c>
      <c r="F19" s="209">
        <v>5</v>
      </c>
      <c r="G19" s="209">
        <v>1</v>
      </c>
      <c r="H19" s="209">
        <v>3</v>
      </c>
      <c r="I19" s="209">
        <v>2</v>
      </c>
      <c r="J19" s="145"/>
      <c r="L19" s="209">
        <v>13</v>
      </c>
      <c r="M19" s="2" t="str">
        <f>N19&amp;":"&amp;COUNTIF($N$7:N19,N19)</f>
        <v>5:10</v>
      </c>
      <c r="N19" s="267">
        <f>'Student name internal mark'!Z19</f>
        <v>5</v>
      </c>
      <c r="O19" s="227">
        <f t="shared" si="0"/>
        <v>10</v>
      </c>
      <c r="P19" s="227">
        <f t="shared" si="1"/>
        <v>10</v>
      </c>
      <c r="Q19" s="227">
        <f t="shared" si="2"/>
        <v>10</v>
      </c>
      <c r="R19" s="227">
        <f t="shared" si="3"/>
        <v>10</v>
      </c>
      <c r="S19" s="227">
        <f t="shared" si="4"/>
        <v>10</v>
      </c>
      <c r="T19" s="227">
        <f t="shared" si="5"/>
        <v>10</v>
      </c>
      <c r="V19" s="139">
        <f t="shared" si="10"/>
        <v>60</v>
      </c>
      <c r="X19">
        <f t="shared" si="11"/>
        <v>5</v>
      </c>
      <c r="Y19">
        <f t="shared" si="12"/>
        <v>5</v>
      </c>
      <c r="Z19">
        <f t="shared" si="13"/>
        <v>5</v>
      </c>
      <c r="AA19">
        <f t="shared" si="14"/>
        <v>5</v>
      </c>
      <c r="AB19">
        <f t="shared" si="15"/>
        <v>5</v>
      </c>
      <c r="AC19">
        <f t="shared" si="16"/>
        <v>5</v>
      </c>
    </row>
    <row r="20" spans="1:29" ht="16.2" thickBot="1">
      <c r="A20" s="191">
        <f t="shared" si="8"/>
        <v>23</v>
      </c>
      <c r="B20" s="191"/>
      <c r="C20" s="266">
        <f t="shared" si="9"/>
        <v>1.9166666666666667</v>
      </c>
      <c r="D20" s="209">
        <v>8</v>
      </c>
      <c r="E20" s="209">
        <v>8</v>
      </c>
      <c r="F20" s="209">
        <v>2</v>
      </c>
      <c r="G20" s="209">
        <v>3</v>
      </c>
      <c r="H20" s="209">
        <v>1</v>
      </c>
      <c r="I20" s="209">
        <v>1</v>
      </c>
      <c r="J20" s="145"/>
      <c r="L20" s="209">
        <v>14</v>
      </c>
      <c r="M20" s="2" t="str">
        <f>N20&amp;":"&amp;COUNTIF($N$7:N20,N20)</f>
        <v>5:11</v>
      </c>
      <c r="N20" s="267">
        <f>'Student name internal mark'!Z20</f>
        <v>5</v>
      </c>
      <c r="O20" s="227">
        <f t="shared" si="0"/>
        <v>10</v>
      </c>
      <c r="P20" s="227">
        <f t="shared" si="1"/>
        <v>10</v>
      </c>
      <c r="Q20" s="227">
        <f t="shared" si="2"/>
        <v>10</v>
      </c>
      <c r="R20" s="227">
        <f t="shared" si="3"/>
        <v>10</v>
      </c>
      <c r="S20" s="227">
        <f t="shared" si="4"/>
        <v>10</v>
      </c>
      <c r="T20" s="227">
        <f t="shared" si="5"/>
        <v>10</v>
      </c>
      <c r="V20" s="139">
        <f t="shared" si="10"/>
        <v>60</v>
      </c>
      <c r="X20">
        <f t="shared" si="11"/>
        <v>5</v>
      </c>
      <c r="Y20">
        <f t="shared" si="12"/>
        <v>5</v>
      </c>
      <c r="Z20">
        <f t="shared" si="13"/>
        <v>5</v>
      </c>
      <c r="AA20">
        <f t="shared" si="14"/>
        <v>5</v>
      </c>
      <c r="AB20">
        <f t="shared" si="15"/>
        <v>5</v>
      </c>
      <c r="AC20">
        <f t="shared" si="16"/>
        <v>5</v>
      </c>
    </row>
    <row r="21" spans="1:29" ht="16.2" thickBot="1">
      <c r="A21" s="191">
        <f t="shared" si="8"/>
        <v>43</v>
      </c>
      <c r="B21" s="191"/>
      <c r="C21" s="266">
        <f t="shared" si="9"/>
        <v>3.5833333333333335</v>
      </c>
      <c r="D21" s="209">
        <v>5</v>
      </c>
      <c r="E21" s="209">
        <v>9</v>
      </c>
      <c r="F21" s="209">
        <v>7</v>
      </c>
      <c r="G21" s="209">
        <v>8</v>
      </c>
      <c r="H21" s="209">
        <v>8</v>
      </c>
      <c r="I21" s="209">
        <v>6</v>
      </c>
      <c r="J21" s="145"/>
      <c r="L21" s="2">
        <v>15</v>
      </c>
      <c r="M21" s="2" t="str">
        <f>N21&amp;":"&amp;COUNTIF($N$7:N21,N21)</f>
        <v>5:12</v>
      </c>
      <c r="N21" s="267">
        <f>'Student name internal mark'!Z21</f>
        <v>5</v>
      </c>
      <c r="O21" s="227">
        <f t="shared" si="0"/>
        <v>10</v>
      </c>
      <c r="P21" s="227">
        <f t="shared" si="1"/>
        <v>10</v>
      </c>
      <c r="Q21" s="227">
        <f t="shared" si="2"/>
        <v>10</v>
      </c>
      <c r="R21" s="227">
        <f t="shared" si="3"/>
        <v>10</v>
      </c>
      <c r="S21" s="227">
        <f t="shared" si="4"/>
        <v>10</v>
      </c>
      <c r="T21" s="227">
        <f t="shared" si="5"/>
        <v>10</v>
      </c>
      <c r="V21" s="139">
        <f t="shared" si="10"/>
        <v>60</v>
      </c>
      <c r="X21">
        <f t="shared" si="11"/>
        <v>5</v>
      </c>
      <c r="Y21">
        <f t="shared" si="12"/>
        <v>5</v>
      </c>
      <c r="Z21">
        <f t="shared" si="13"/>
        <v>5</v>
      </c>
      <c r="AA21">
        <f t="shared" si="14"/>
        <v>5</v>
      </c>
      <c r="AB21">
        <f t="shared" si="15"/>
        <v>5</v>
      </c>
      <c r="AC21">
        <f t="shared" si="16"/>
        <v>5</v>
      </c>
    </row>
    <row r="22" spans="1:29" ht="16.2" thickBot="1">
      <c r="A22" s="191">
        <f t="shared" si="8"/>
        <v>21</v>
      </c>
      <c r="B22" s="191"/>
      <c r="C22" s="266">
        <f t="shared" si="9"/>
        <v>1.75</v>
      </c>
      <c r="D22" s="209">
        <v>4</v>
      </c>
      <c r="E22" s="209">
        <v>0</v>
      </c>
      <c r="F22" s="209">
        <v>8</v>
      </c>
      <c r="G22" s="209">
        <v>5</v>
      </c>
      <c r="H22" s="209">
        <v>2</v>
      </c>
      <c r="I22" s="209">
        <v>2</v>
      </c>
      <c r="J22" s="145"/>
      <c r="L22" s="209">
        <v>16</v>
      </c>
      <c r="M22" s="2" t="str">
        <f>N22&amp;":"&amp;COUNTIF($N$7:N22,N22)</f>
        <v>5:13</v>
      </c>
      <c r="N22" s="267">
        <f>'Student name internal mark'!Z22</f>
        <v>5</v>
      </c>
      <c r="O22" s="227">
        <f t="shared" si="0"/>
        <v>10</v>
      </c>
      <c r="P22" s="227">
        <f t="shared" si="1"/>
        <v>10</v>
      </c>
      <c r="Q22" s="227">
        <f t="shared" si="2"/>
        <v>10</v>
      </c>
      <c r="R22" s="227">
        <f t="shared" si="3"/>
        <v>10</v>
      </c>
      <c r="S22" s="227">
        <f t="shared" si="4"/>
        <v>10</v>
      </c>
      <c r="T22" s="227">
        <f t="shared" si="5"/>
        <v>10</v>
      </c>
      <c r="V22" s="139">
        <f t="shared" si="10"/>
        <v>60</v>
      </c>
      <c r="X22">
        <f t="shared" si="11"/>
        <v>5</v>
      </c>
      <c r="Y22">
        <f t="shared" si="12"/>
        <v>5</v>
      </c>
      <c r="Z22">
        <f t="shared" si="13"/>
        <v>5</v>
      </c>
      <c r="AA22">
        <f t="shared" si="14"/>
        <v>5</v>
      </c>
      <c r="AB22">
        <f t="shared" si="15"/>
        <v>5</v>
      </c>
      <c r="AC22">
        <f t="shared" si="16"/>
        <v>5</v>
      </c>
    </row>
    <row r="23" spans="1:29" ht="16.2" thickBot="1">
      <c r="A23" s="191">
        <f t="shared" si="8"/>
        <v>23</v>
      </c>
      <c r="B23" s="191"/>
      <c r="C23" s="266">
        <f t="shared" si="9"/>
        <v>1.9166666666666667</v>
      </c>
      <c r="D23" s="209">
        <v>5</v>
      </c>
      <c r="E23" s="209">
        <v>0</v>
      </c>
      <c r="F23" s="209">
        <v>10</v>
      </c>
      <c r="G23" s="209">
        <v>5</v>
      </c>
      <c r="H23" s="209">
        <v>3</v>
      </c>
      <c r="I23" s="209">
        <v>0</v>
      </c>
      <c r="J23" s="145"/>
      <c r="L23" s="209">
        <v>17</v>
      </c>
      <c r="M23" s="2" t="str">
        <f>N23&amp;":"&amp;COUNTIF($N$7:N23,N23)</f>
        <v>5:14</v>
      </c>
      <c r="N23" s="267">
        <f>'Student name internal mark'!Z23</f>
        <v>5</v>
      </c>
      <c r="O23" s="227">
        <f t="shared" si="0"/>
        <v>10</v>
      </c>
      <c r="P23" s="227">
        <f t="shared" si="1"/>
        <v>10</v>
      </c>
      <c r="Q23" s="227">
        <f t="shared" si="2"/>
        <v>10</v>
      </c>
      <c r="R23" s="227">
        <f t="shared" si="3"/>
        <v>10</v>
      </c>
      <c r="S23" s="227">
        <f t="shared" si="4"/>
        <v>10</v>
      </c>
      <c r="T23" s="227">
        <f t="shared" si="5"/>
        <v>10</v>
      </c>
      <c r="V23" s="139">
        <f t="shared" si="10"/>
        <v>60</v>
      </c>
      <c r="X23">
        <f t="shared" si="11"/>
        <v>5</v>
      </c>
      <c r="Y23">
        <f t="shared" si="12"/>
        <v>5</v>
      </c>
      <c r="Z23">
        <f t="shared" si="13"/>
        <v>5</v>
      </c>
      <c r="AA23">
        <f t="shared" si="14"/>
        <v>5</v>
      </c>
      <c r="AB23">
        <f t="shared" si="15"/>
        <v>5</v>
      </c>
      <c r="AC23">
        <f t="shared" si="16"/>
        <v>5</v>
      </c>
    </row>
    <row r="24" spans="1:29" ht="16.2" thickBot="1">
      <c r="A24" s="191">
        <f t="shared" si="8"/>
        <v>40</v>
      </c>
      <c r="B24" s="191"/>
      <c r="C24" s="266">
        <f t="shared" si="9"/>
        <v>3.3333333333333335</v>
      </c>
      <c r="D24" s="209">
        <v>10</v>
      </c>
      <c r="E24" s="209">
        <v>8</v>
      </c>
      <c r="F24" s="209">
        <v>5</v>
      </c>
      <c r="G24" s="209">
        <v>9</v>
      </c>
      <c r="H24" s="209">
        <v>8</v>
      </c>
      <c r="I24" s="209">
        <v>0</v>
      </c>
      <c r="J24" s="145"/>
      <c r="L24" s="209">
        <v>18</v>
      </c>
      <c r="M24" s="2" t="str">
        <f>N24&amp;":"&amp;COUNTIF($N$7:N24,N24)</f>
        <v>5:15</v>
      </c>
      <c r="N24" s="267">
        <f>'Student name internal mark'!Z24</f>
        <v>5</v>
      </c>
      <c r="O24" s="227">
        <f t="shared" si="0"/>
        <v>10</v>
      </c>
      <c r="P24" s="227">
        <f t="shared" si="1"/>
        <v>10</v>
      </c>
      <c r="Q24" s="227">
        <f t="shared" si="2"/>
        <v>10</v>
      </c>
      <c r="R24" s="227">
        <f t="shared" si="3"/>
        <v>10</v>
      </c>
      <c r="S24" s="227">
        <f t="shared" si="4"/>
        <v>10</v>
      </c>
      <c r="T24" s="227">
        <f t="shared" si="5"/>
        <v>10</v>
      </c>
      <c r="V24" s="139">
        <f t="shared" si="10"/>
        <v>60</v>
      </c>
      <c r="X24">
        <f t="shared" si="11"/>
        <v>5</v>
      </c>
      <c r="Y24">
        <f t="shared" si="12"/>
        <v>5</v>
      </c>
      <c r="Z24">
        <f t="shared" si="13"/>
        <v>5</v>
      </c>
      <c r="AA24">
        <f t="shared" si="14"/>
        <v>5</v>
      </c>
      <c r="AB24">
        <f t="shared" si="15"/>
        <v>5</v>
      </c>
      <c r="AC24">
        <f t="shared" si="16"/>
        <v>5</v>
      </c>
    </row>
    <row r="25" spans="1:29" ht="16.2" thickBot="1">
      <c r="A25" s="191">
        <f t="shared" si="8"/>
        <v>36</v>
      </c>
      <c r="B25" s="191"/>
      <c r="C25" s="266">
        <f t="shared" si="9"/>
        <v>3</v>
      </c>
      <c r="D25" s="209">
        <v>4</v>
      </c>
      <c r="E25" s="209">
        <v>10</v>
      </c>
      <c r="F25" s="209">
        <v>2</v>
      </c>
      <c r="G25" s="209">
        <v>2</v>
      </c>
      <c r="H25" s="209">
        <v>8</v>
      </c>
      <c r="I25" s="209">
        <v>10</v>
      </c>
      <c r="J25" s="145"/>
      <c r="L25" s="2">
        <v>19</v>
      </c>
      <c r="M25" s="2" t="str">
        <f>N25&amp;":"&amp;COUNTIF($N$7:N25,N25)</f>
        <v>5:16</v>
      </c>
      <c r="N25" s="267">
        <f>'Student name internal mark'!Z25</f>
        <v>5</v>
      </c>
      <c r="O25" s="227">
        <f t="shared" si="0"/>
        <v>10</v>
      </c>
      <c r="P25" s="227">
        <f t="shared" si="1"/>
        <v>10</v>
      </c>
      <c r="Q25" s="227">
        <f t="shared" si="2"/>
        <v>10</v>
      </c>
      <c r="R25" s="227">
        <f t="shared" si="3"/>
        <v>10</v>
      </c>
      <c r="S25" s="227">
        <f t="shared" si="4"/>
        <v>10</v>
      </c>
      <c r="T25" s="227">
        <f t="shared" si="5"/>
        <v>10</v>
      </c>
      <c r="V25" s="139">
        <f t="shared" si="10"/>
        <v>60</v>
      </c>
      <c r="X25">
        <f t="shared" si="11"/>
        <v>5</v>
      </c>
      <c r="Y25">
        <f t="shared" si="12"/>
        <v>5</v>
      </c>
      <c r="Z25">
        <f t="shared" si="13"/>
        <v>5</v>
      </c>
      <c r="AA25">
        <f t="shared" si="14"/>
        <v>5</v>
      </c>
      <c r="AB25">
        <f t="shared" si="15"/>
        <v>5</v>
      </c>
      <c r="AC25">
        <f t="shared" si="16"/>
        <v>5</v>
      </c>
    </row>
    <row r="26" spans="1:29" ht="16.2" thickBot="1">
      <c r="A26" s="191">
        <f t="shared" si="8"/>
        <v>44</v>
      </c>
      <c r="B26" s="191"/>
      <c r="C26" s="266">
        <f t="shared" si="9"/>
        <v>3.6666666666666665</v>
      </c>
      <c r="D26" s="209">
        <v>9</v>
      </c>
      <c r="E26" s="209">
        <v>6</v>
      </c>
      <c r="F26" s="209">
        <v>5</v>
      </c>
      <c r="G26" s="209">
        <v>8</v>
      </c>
      <c r="H26" s="209">
        <v>9</v>
      </c>
      <c r="I26" s="209">
        <v>7</v>
      </c>
      <c r="J26" s="145"/>
      <c r="L26" s="209">
        <v>20</v>
      </c>
      <c r="M26" s="2" t="str">
        <f>N26&amp;":"&amp;COUNTIF($N$7:N26,N26)</f>
        <v>5:17</v>
      </c>
      <c r="N26" s="267">
        <f>'Student name internal mark'!Z26</f>
        <v>5</v>
      </c>
      <c r="O26" s="227">
        <f t="shared" si="0"/>
        <v>10</v>
      </c>
      <c r="P26" s="227">
        <f t="shared" si="1"/>
        <v>10</v>
      </c>
      <c r="Q26" s="227">
        <f t="shared" si="2"/>
        <v>10</v>
      </c>
      <c r="R26" s="227">
        <f t="shared" si="3"/>
        <v>10</v>
      </c>
      <c r="S26" s="227">
        <f t="shared" si="4"/>
        <v>10</v>
      </c>
      <c r="T26" s="227">
        <f t="shared" si="5"/>
        <v>10</v>
      </c>
      <c r="V26" s="139">
        <f t="shared" si="10"/>
        <v>60</v>
      </c>
      <c r="X26">
        <f t="shared" si="11"/>
        <v>5</v>
      </c>
      <c r="Y26">
        <f t="shared" si="12"/>
        <v>5</v>
      </c>
      <c r="Z26">
        <f t="shared" si="13"/>
        <v>5</v>
      </c>
      <c r="AA26">
        <f t="shared" si="14"/>
        <v>5</v>
      </c>
      <c r="AB26">
        <f t="shared" si="15"/>
        <v>5</v>
      </c>
      <c r="AC26">
        <f t="shared" si="16"/>
        <v>5</v>
      </c>
    </row>
    <row r="27" spans="1:29" ht="16.2" thickBot="1">
      <c r="A27" s="191">
        <f t="shared" si="8"/>
        <v>29</v>
      </c>
      <c r="B27" s="191"/>
      <c r="C27" s="266">
        <f t="shared" si="9"/>
        <v>2.4166666666666665</v>
      </c>
      <c r="D27" s="209">
        <v>5</v>
      </c>
      <c r="E27" s="209">
        <v>4</v>
      </c>
      <c r="F27" s="209">
        <v>10</v>
      </c>
      <c r="G27" s="209">
        <v>3</v>
      </c>
      <c r="H27" s="209">
        <v>2</v>
      </c>
      <c r="I27" s="209">
        <v>5</v>
      </c>
      <c r="J27" s="145"/>
      <c r="L27" s="209">
        <v>21</v>
      </c>
      <c r="M27" s="2" t="str">
        <f>N27&amp;":"&amp;COUNTIF($N$7:N27,N27)</f>
        <v>5:18</v>
      </c>
      <c r="N27" s="267">
        <f>'Student name internal mark'!Z27</f>
        <v>5</v>
      </c>
      <c r="O27" s="227">
        <f t="shared" si="0"/>
        <v>10</v>
      </c>
      <c r="P27" s="227">
        <f t="shared" si="1"/>
        <v>10</v>
      </c>
      <c r="Q27" s="227">
        <f t="shared" si="2"/>
        <v>10</v>
      </c>
      <c r="R27" s="227">
        <f t="shared" si="3"/>
        <v>10</v>
      </c>
      <c r="S27" s="227">
        <f t="shared" si="4"/>
        <v>10</v>
      </c>
      <c r="T27" s="227">
        <f t="shared" si="5"/>
        <v>10</v>
      </c>
      <c r="V27" s="139">
        <f t="shared" si="10"/>
        <v>60</v>
      </c>
      <c r="X27">
        <f t="shared" si="11"/>
        <v>5</v>
      </c>
      <c r="Y27">
        <f t="shared" si="12"/>
        <v>5</v>
      </c>
      <c r="Z27">
        <f t="shared" si="13"/>
        <v>5</v>
      </c>
      <c r="AA27">
        <f t="shared" si="14"/>
        <v>5</v>
      </c>
      <c r="AB27">
        <f t="shared" si="15"/>
        <v>5</v>
      </c>
      <c r="AC27">
        <f t="shared" si="16"/>
        <v>5</v>
      </c>
    </row>
    <row r="28" spans="1:29" ht="16.2" thickBot="1">
      <c r="A28" s="191">
        <f t="shared" si="8"/>
        <v>23</v>
      </c>
      <c r="B28" s="191"/>
      <c r="C28" s="266">
        <f t="shared" si="9"/>
        <v>1.9166666666666667</v>
      </c>
      <c r="D28" s="209">
        <v>5</v>
      </c>
      <c r="E28" s="209">
        <v>4</v>
      </c>
      <c r="F28" s="209">
        <v>5</v>
      </c>
      <c r="G28" s="209">
        <v>2</v>
      </c>
      <c r="H28" s="209">
        <v>3</v>
      </c>
      <c r="I28" s="209">
        <v>4</v>
      </c>
      <c r="J28" s="145"/>
      <c r="L28" s="209">
        <v>22</v>
      </c>
      <c r="M28" s="2" t="str">
        <f>N28&amp;":"&amp;COUNTIF($N$7:N28,N28)</f>
        <v>5:19</v>
      </c>
      <c r="N28" s="267">
        <f>'Student name internal mark'!Z28</f>
        <v>5</v>
      </c>
      <c r="O28" s="227">
        <f t="shared" si="0"/>
        <v>10</v>
      </c>
      <c r="P28" s="227">
        <f t="shared" si="1"/>
        <v>10</v>
      </c>
      <c r="Q28" s="227">
        <f t="shared" si="2"/>
        <v>10</v>
      </c>
      <c r="R28" s="227">
        <f t="shared" si="3"/>
        <v>10</v>
      </c>
      <c r="S28" s="227">
        <f t="shared" si="4"/>
        <v>10</v>
      </c>
      <c r="T28" s="227">
        <f t="shared" si="5"/>
        <v>10</v>
      </c>
      <c r="V28" s="139">
        <f t="shared" si="10"/>
        <v>60</v>
      </c>
      <c r="X28">
        <f t="shared" si="11"/>
        <v>5</v>
      </c>
      <c r="Y28">
        <f t="shared" si="12"/>
        <v>5</v>
      </c>
      <c r="Z28">
        <f t="shared" si="13"/>
        <v>5</v>
      </c>
      <c r="AA28">
        <f t="shared" si="14"/>
        <v>5</v>
      </c>
      <c r="AB28">
        <f t="shared" si="15"/>
        <v>5</v>
      </c>
      <c r="AC28">
        <f t="shared" si="16"/>
        <v>5</v>
      </c>
    </row>
    <row r="29" spans="1:29" ht="16.2" thickBot="1">
      <c r="A29" s="191">
        <f t="shared" si="8"/>
        <v>23</v>
      </c>
      <c r="B29" s="191"/>
      <c r="C29" s="266">
        <f t="shared" si="9"/>
        <v>1.9166666666666667</v>
      </c>
      <c r="D29" s="209">
        <v>2</v>
      </c>
      <c r="E29" s="209">
        <v>1</v>
      </c>
      <c r="F29" s="209">
        <v>9</v>
      </c>
      <c r="G29" s="209">
        <v>2</v>
      </c>
      <c r="H29" s="209">
        <v>1</v>
      </c>
      <c r="I29" s="209">
        <v>8</v>
      </c>
      <c r="J29" s="145"/>
      <c r="L29" s="209">
        <v>23</v>
      </c>
      <c r="M29" s="2" t="str">
        <f>N29&amp;":"&amp;COUNTIF($N$7:N29,N29)</f>
        <v>5:20</v>
      </c>
      <c r="N29" s="267">
        <f>'Student name internal mark'!Z29</f>
        <v>5</v>
      </c>
      <c r="O29" s="227">
        <f t="shared" si="0"/>
        <v>10</v>
      </c>
      <c r="P29" s="227">
        <f t="shared" si="1"/>
        <v>10</v>
      </c>
      <c r="Q29" s="227">
        <f t="shared" si="2"/>
        <v>10</v>
      </c>
      <c r="R29" s="227">
        <f t="shared" si="3"/>
        <v>10</v>
      </c>
      <c r="S29" s="227">
        <f t="shared" si="4"/>
        <v>10</v>
      </c>
      <c r="T29" s="227">
        <f t="shared" si="5"/>
        <v>10</v>
      </c>
      <c r="V29" s="139">
        <f t="shared" si="10"/>
        <v>60</v>
      </c>
      <c r="X29">
        <f t="shared" si="11"/>
        <v>5</v>
      </c>
      <c r="Y29">
        <f t="shared" si="12"/>
        <v>5</v>
      </c>
      <c r="Z29">
        <f t="shared" si="13"/>
        <v>5</v>
      </c>
      <c r="AA29">
        <f t="shared" si="14"/>
        <v>5</v>
      </c>
      <c r="AB29">
        <f t="shared" si="15"/>
        <v>5</v>
      </c>
      <c r="AC29">
        <f t="shared" si="16"/>
        <v>5</v>
      </c>
    </row>
    <row r="30" spans="1:29" ht="16.2" thickBot="1">
      <c r="A30" s="191">
        <f t="shared" si="8"/>
        <v>40</v>
      </c>
      <c r="B30" s="191"/>
      <c r="C30" s="266">
        <f t="shared" si="9"/>
        <v>3.3333333333333335</v>
      </c>
      <c r="D30" s="209">
        <v>10</v>
      </c>
      <c r="E30" s="209">
        <v>7</v>
      </c>
      <c r="F30" s="209">
        <v>2</v>
      </c>
      <c r="G30" s="209">
        <v>8</v>
      </c>
      <c r="H30" s="209">
        <v>5</v>
      </c>
      <c r="I30" s="209">
        <v>8</v>
      </c>
      <c r="J30" s="145"/>
      <c r="L30" s="2">
        <v>24</v>
      </c>
      <c r="M30" s="2" t="str">
        <f>N30&amp;":"&amp;COUNTIF($N$7:N30,N30)</f>
        <v>5:21</v>
      </c>
      <c r="N30" s="267">
        <f>'Student name internal mark'!Z30</f>
        <v>5</v>
      </c>
      <c r="O30" s="227">
        <f t="shared" si="0"/>
        <v>10</v>
      </c>
      <c r="P30" s="227">
        <f t="shared" si="1"/>
        <v>10</v>
      </c>
      <c r="Q30" s="227">
        <f t="shared" si="2"/>
        <v>10</v>
      </c>
      <c r="R30" s="227">
        <f t="shared" si="3"/>
        <v>10</v>
      </c>
      <c r="S30" s="227">
        <f t="shared" si="4"/>
        <v>10</v>
      </c>
      <c r="T30" s="227">
        <f t="shared" si="5"/>
        <v>10</v>
      </c>
      <c r="V30" s="139">
        <f t="shared" si="10"/>
        <v>60</v>
      </c>
      <c r="X30">
        <f t="shared" si="11"/>
        <v>5</v>
      </c>
      <c r="Y30">
        <f t="shared" si="12"/>
        <v>5</v>
      </c>
      <c r="Z30">
        <f t="shared" si="13"/>
        <v>5</v>
      </c>
      <c r="AA30">
        <f t="shared" si="14"/>
        <v>5</v>
      </c>
      <c r="AB30">
        <f t="shared" si="15"/>
        <v>5</v>
      </c>
      <c r="AC30">
        <f t="shared" si="16"/>
        <v>5</v>
      </c>
    </row>
    <row r="31" spans="1:29" ht="16.2" thickBot="1">
      <c r="A31" s="191">
        <f t="shared" si="8"/>
        <v>46</v>
      </c>
      <c r="B31" s="191"/>
      <c r="C31" s="266">
        <f t="shared" si="9"/>
        <v>3.8333333333333335</v>
      </c>
      <c r="D31" s="209">
        <v>7</v>
      </c>
      <c r="E31" s="209">
        <v>7</v>
      </c>
      <c r="F31" s="209">
        <v>8</v>
      </c>
      <c r="G31" s="209">
        <v>7</v>
      </c>
      <c r="H31" s="209">
        <v>8</v>
      </c>
      <c r="I31" s="209">
        <v>9</v>
      </c>
      <c r="J31" s="145"/>
      <c r="L31" s="209">
        <v>25</v>
      </c>
      <c r="M31" s="2" t="str">
        <f>N31&amp;":"&amp;COUNTIF($N$7:N31,N31)</f>
        <v>5:22</v>
      </c>
      <c r="N31" s="267">
        <f>'Student name internal mark'!Z31</f>
        <v>5</v>
      </c>
      <c r="O31" s="227">
        <f t="shared" si="0"/>
        <v>10</v>
      </c>
      <c r="P31" s="227">
        <f t="shared" si="1"/>
        <v>10</v>
      </c>
      <c r="Q31" s="227">
        <f t="shared" si="2"/>
        <v>10</v>
      </c>
      <c r="R31" s="227">
        <f t="shared" si="3"/>
        <v>10</v>
      </c>
      <c r="S31" s="227">
        <f t="shared" si="4"/>
        <v>10</v>
      </c>
      <c r="T31" s="227">
        <f t="shared" si="5"/>
        <v>10</v>
      </c>
      <c r="V31" s="139">
        <f t="shared" si="10"/>
        <v>60</v>
      </c>
      <c r="X31">
        <f t="shared" si="11"/>
        <v>5</v>
      </c>
      <c r="Y31">
        <f t="shared" si="12"/>
        <v>5</v>
      </c>
      <c r="Z31">
        <f t="shared" si="13"/>
        <v>5</v>
      </c>
      <c r="AA31">
        <f t="shared" si="14"/>
        <v>5</v>
      </c>
      <c r="AB31">
        <f t="shared" si="15"/>
        <v>5</v>
      </c>
      <c r="AC31">
        <f t="shared" si="16"/>
        <v>5</v>
      </c>
    </row>
    <row r="32" spans="1:29" ht="16.2" thickBot="1">
      <c r="A32" s="191">
        <f t="shared" si="8"/>
        <v>13</v>
      </c>
      <c r="B32" s="191"/>
      <c r="C32" s="266">
        <f t="shared" si="9"/>
        <v>1.0833333333333333</v>
      </c>
      <c r="D32" s="209">
        <v>1</v>
      </c>
      <c r="E32" s="209">
        <v>0</v>
      </c>
      <c r="F32" s="209">
        <v>6</v>
      </c>
      <c r="G32" s="209">
        <v>1</v>
      </c>
      <c r="H32" s="209">
        <v>5</v>
      </c>
      <c r="I32" s="209">
        <v>0</v>
      </c>
      <c r="J32" s="145"/>
      <c r="L32" s="209">
        <v>26</v>
      </c>
      <c r="M32" s="2" t="str">
        <f>N32&amp;":"&amp;COUNTIF($N$7:N32,N32)</f>
        <v>5:23</v>
      </c>
      <c r="N32" s="267">
        <f>'Student name internal mark'!Z32</f>
        <v>5</v>
      </c>
      <c r="O32" s="227">
        <f t="shared" si="0"/>
        <v>10</v>
      </c>
      <c r="P32" s="227">
        <f t="shared" si="1"/>
        <v>10</v>
      </c>
      <c r="Q32" s="227">
        <f t="shared" si="2"/>
        <v>10</v>
      </c>
      <c r="R32" s="227">
        <f t="shared" si="3"/>
        <v>10</v>
      </c>
      <c r="S32" s="227">
        <f t="shared" si="4"/>
        <v>10</v>
      </c>
      <c r="T32" s="227">
        <f t="shared" si="5"/>
        <v>10</v>
      </c>
      <c r="V32" s="139">
        <f t="shared" si="10"/>
        <v>60</v>
      </c>
      <c r="X32">
        <f t="shared" si="11"/>
        <v>5</v>
      </c>
      <c r="Y32">
        <f t="shared" si="12"/>
        <v>5</v>
      </c>
      <c r="Z32">
        <f t="shared" si="13"/>
        <v>5</v>
      </c>
      <c r="AA32">
        <f t="shared" si="14"/>
        <v>5</v>
      </c>
      <c r="AB32">
        <f t="shared" si="15"/>
        <v>5</v>
      </c>
      <c r="AC32">
        <f t="shared" si="16"/>
        <v>5</v>
      </c>
    </row>
    <row r="33" spans="1:29" ht="16.2" thickBot="1">
      <c r="A33" s="191">
        <f t="shared" si="8"/>
        <v>14</v>
      </c>
      <c r="B33" s="191"/>
      <c r="C33" s="266">
        <f t="shared" si="9"/>
        <v>1.1666666666666667</v>
      </c>
      <c r="D33" s="209">
        <v>0</v>
      </c>
      <c r="E33" s="209">
        <v>1</v>
      </c>
      <c r="F33" s="209">
        <v>7</v>
      </c>
      <c r="G33" s="209">
        <v>1</v>
      </c>
      <c r="H33" s="209">
        <v>0</v>
      </c>
      <c r="I33" s="209">
        <v>5</v>
      </c>
      <c r="J33" s="145"/>
      <c r="L33" s="209">
        <v>27</v>
      </c>
      <c r="M33" s="2" t="str">
        <f>N33&amp;":"&amp;COUNTIF($N$7:N33,N33)</f>
        <v>5:24</v>
      </c>
      <c r="N33" s="267">
        <f>'Student name internal mark'!Z33</f>
        <v>5</v>
      </c>
      <c r="O33" s="227">
        <f t="shared" si="0"/>
        <v>10</v>
      </c>
      <c r="P33" s="227">
        <f t="shared" si="1"/>
        <v>10</v>
      </c>
      <c r="Q33" s="227">
        <f t="shared" si="2"/>
        <v>10</v>
      </c>
      <c r="R33" s="227">
        <f t="shared" si="3"/>
        <v>10</v>
      </c>
      <c r="S33" s="227">
        <f t="shared" si="4"/>
        <v>10</v>
      </c>
      <c r="T33" s="227">
        <f t="shared" si="5"/>
        <v>10</v>
      </c>
      <c r="V33" s="139">
        <f t="shared" si="10"/>
        <v>60</v>
      </c>
      <c r="X33">
        <f t="shared" si="11"/>
        <v>5</v>
      </c>
      <c r="Y33">
        <f t="shared" si="12"/>
        <v>5</v>
      </c>
      <c r="Z33">
        <f t="shared" si="13"/>
        <v>5</v>
      </c>
      <c r="AA33">
        <f t="shared" si="14"/>
        <v>5</v>
      </c>
      <c r="AB33">
        <f t="shared" si="15"/>
        <v>5</v>
      </c>
      <c r="AC33">
        <f t="shared" si="16"/>
        <v>5</v>
      </c>
    </row>
    <row r="34" spans="1:29" ht="16.2" thickBot="1">
      <c r="A34" s="191">
        <f t="shared" si="8"/>
        <v>27</v>
      </c>
      <c r="B34" s="191"/>
      <c r="C34" s="266">
        <f t="shared" si="9"/>
        <v>2.25</v>
      </c>
      <c r="D34" s="209">
        <v>10</v>
      </c>
      <c r="E34" s="209">
        <v>10</v>
      </c>
      <c r="F34" s="209">
        <v>2</v>
      </c>
      <c r="G34" s="209">
        <v>3</v>
      </c>
      <c r="H34" s="209">
        <v>2</v>
      </c>
      <c r="I34" s="209">
        <v>0</v>
      </c>
      <c r="J34" s="145"/>
      <c r="L34" s="2">
        <v>28</v>
      </c>
      <c r="M34" s="2" t="str">
        <f>N34&amp;":"&amp;COUNTIF($N$7:N34,N34)</f>
        <v>5:25</v>
      </c>
      <c r="N34" s="267">
        <f>'Student name internal mark'!Z34</f>
        <v>5</v>
      </c>
      <c r="O34" s="227">
        <f t="shared" si="0"/>
        <v>10</v>
      </c>
      <c r="P34" s="227">
        <f t="shared" si="1"/>
        <v>10</v>
      </c>
      <c r="Q34" s="227">
        <f t="shared" si="2"/>
        <v>10</v>
      </c>
      <c r="R34" s="227">
        <f t="shared" si="3"/>
        <v>10</v>
      </c>
      <c r="S34" s="227">
        <f t="shared" si="4"/>
        <v>10</v>
      </c>
      <c r="T34" s="227">
        <f t="shared" si="5"/>
        <v>10</v>
      </c>
      <c r="V34" s="139">
        <f t="shared" si="10"/>
        <v>60</v>
      </c>
      <c r="X34">
        <f t="shared" si="11"/>
        <v>5</v>
      </c>
      <c r="Y34">
        <f t="shared" si="12"/>
        <v>5</v>
      </c>
      <c r="Z34">
        <f t="shared" si="13"/>
        <v>5</v>
      </c>
      <c r="AA34">
        <f t="shared" si="14"/>
        <v>5</v>
      </c>
      <c r="AB34">
        <f t="shared" si="15"/>
        <v>5</v>
      </c>
      <c r="AC34">
        <f t="shared" si="16"/>
        <v>5</v>
      </c>
    </row>
    <row r="35" spans="1:29" ht="16.2" thickBot="1">
      <c r="A35" s="191">
        <f t="shared" si="8"/>
        <v>28</v>
      </c>
      <c r="B35" s="191"/>
      <c r="C35" s="266">
        <f t="shared" si="9"/>
        <v>2.3333333333333335</v>
      </c>
      <c r="D35" s="209">
        <v>0</v>
      </c>
      <c r="E35" s="209">
        <v>8</v>
      </c>
      <c r="F35" s="209">
        <v>1</v>
      </c>
      <c r="G35" s="209">
        <v>1</v>
      </c>
      <c r="H35" s="209">
        <v>10</v>
      </c>
      <c r="I35" s="209">
        <v>8</v>
      </c>
      <c r="J35" s="145"/>
      <c r="L35" s="209">
        <v>29</v>
      </c>
      <c r="M35" s="2" t="str">
        <f>N35&amp;":"&amp;COUNTIF($N$7:N35,N35)</f>
        <v>5:26</v>
      </c>
      <c r="N35" s="267">
        <f>'Student name internal mark'!Z35</f>
        <v>5</v>
      </c>
      <c r="O35" s="227">
        <f t="shared" si="0"/>
        <v>10</v>
      </c>
      <c r="P35" s="227">
        <f t="shared" si="1"/>
        <v>10</v>
      </c>
      <c r="Q35" s="227">
        <f t="shared" si="2"/>
        <v>10</v>
      </c>
      <c r="R35" s="227">
        <f t="shared" si="3"/>
        <v>10</v>
      </c>
      <c r="S35" s="227">
        <f t="shared" si="4"/>
        <v>10</v>
      </c>
      <c r="T35" s="227">
        <f t="shared" si="5"/>
        <v>10</v>
      </c>
      <c r="V35" s="139">
        <f t="shared" si="10"/>
        <v>60</v>
      </c>
      <c r="X35">
        <f t="shared" si="11"/>
        <v>5</v>
      </c>
      <c r="Y35">
        <f t="shared" si="12"/>
        <v>5</v>
      </c>
      <c r="Z35">
        <f t="shared" si="13"/>
        <v>5</v>
      </c>
      <c r="AA35">
        <f t="shared" si="14"/>
        <v>5</v>
      </c>
      <c r="AB35">
        <f t="shared" si="15"/>
        <v>5</v>
      </c>
      <c r="AC35">
        <f t="shared" si="16"/>
        <v>5</v>
      </c>
    </row>
    <row r="36" spans="1:29" ht="16.2" thickBot="1">
      <c r="A36" s="191">
        <f t="shared" si="8"/>
        <v>48</v>
      </c>
      <c r="B36" s="191"/>
      <c r="C36" s="266">
        <f t="shared" si="9"/>
        <v>4</v>
      </c>
      <c r="D36" s="209">
        <v>7</v>
      </c>
      <c r="E36" s="209">
        <v>9</v>
      </c>
      <c r="F36" s="209">
        <v>7</v>
      </c>
      <c r="G36" s="209">
        <v>7</v>
      </c>
      <c r="H36" s="209">
        <v>9</v>
      </c>
      <c r="I36" s="209">
        <v>9</v>
      </c>
      <c r="J36" s="145"/>
      <c r="L36" s="209">
        <v>30</v>
      </c>
      <c r="M36" s="2" t="str">
        <f>N36&amp;":"&amp;COUNTIF($N$7:N36,N36)</f>
        <v>5:27</v>
      </c>
      <c r="N36" s="267">
        <f>'Student name internal mark'!Z36</f>
        <v>5</v>
      </c>
      <c r="O36" s="227">
        <f t="shared" si="0"/>
        <v>10</v>
      </c>
      <c r="P36" s="227">
        <f t="shared" si="1"/>
        <v>10</v>
      </c>
      <c r="Q36" s="227">
        <f t="shared" si="2"/>
        <v>10</v>
      </c>
      <c r="R36" s="227">
        <f t="shared" si="3"/>
        <v>10</v>
      </c>
      <c r="S36" s="227">
        <f t="shared" si="4"/>
        <v>10</v>
      </c>
      <c r="T36" s="227">
        <f t="shared" si="5"/>
        <v>10</v>
      </c>
      <c r="V36" s="139">
        <f t="shared" si="10"/>
        <v>60</v>
      </c>
      <c r="X36">
        <f t="shared" si="11"/>
        <v>5</v>
      </c>
      <c r="Y36">
        <f t="shared" si="12"/>
        <v>5</v>
      </c>
      <c r="Z36">
        <f t="shared" si="13"/>
        <v>5</v>
      </c>
      <c r="AA36">
        <f t="shared" si="14"/>
        <v>5</v>
      </c>
      <c r="AB36">
        <f t="shared" si="15"/>
        <v>5</v>
      </c>
      <c r="AC36">
        <f t="shared" si="16"/>
        <v>5</v>
      </c>
    </row>
    <row r="37" spans="1:29" ht="16.2" thickBot="1">
      <c r="A37" s="191">
        <f t="shared" si="8"/>
        <v>25</v>
      </c>
      <c r="B37" s="191"/>
      <c r="C37" s="266">
        <f t="shared" si="9"/>
        <v>2.0833333333333335</v>
      </c>
      <c r="D37" s="209">
        <v>3</v>
      </c>
      <c r="E37" s="209">
        <v>5</v>
      </c>
      <c r="F37" s="209">
        <v>6</v>
      </c>
      <c r="G37" s="209">
        <v>4</v>
      </c>
      <c r="H37" s="209">
        <v>4</v>
      </c>
      <c r="I37" s="209">
        <v>3</v>
      </c>
      <c r="J37" s="145"/>
      <c r="L37" s="209">
        <v>31</v>
      </c>
      <c r="M37" s="2" t="str">
        <f>N37&amp;":"&amp;COUNTIF($N$7:N37,N37)</f>
        <v>5:28</v>
      </c>
      <c r="N37" s="267">
        <f>'Student name internal mark'!Z37</f>
        <v>5</v>
      </c>
      <c r="O37" s="227">
        <f t="shared" si="0"/>
        <v>10</v>
      </c>
      <c r="P37" s="227">
        <f t="shared" si="1"/>
        <v>10</v>
      </c>
      <c r="Q37" s="227">
        <f t="shared" si="2"/>
        <v>10</v>
      </c>
      <c r="R37" s="227">
        <f t="shared" si="3"/>
        <v>10</v>
      </c>
      <c r="S37" s="227">
        <f t="shared" si="4"/>
        <v>10</v>
      </c>
      <c r="T37" s="227">
        <f t="shared" si="5"/>
        <v>10</v>
      </c>
      <c r="V37" s="139">
        <f t="shared" si="10"/>
        <v>60</v>
      </c>
      <c r="X37">
        <f t="shared" si="11"/>
        <v>5</v>
      </c>
      <c r="Y37">
        <f t="shared" si="12"/>
        <v>5</v>
      </c>
      <c r="Z37">
        <f t="shared" si="13"/>
        <v>5</v>
      </c>
      <c r="AA37">
        <f t="shared" si="14"/>
        <v>5</v>
      </c>
      <c r="AB37">
        <f t="shared" si="15"/>
        <v>5</v>
      </c>
      <c r="AC37">
        <f t="shared" si="16"/>
        <v>5</v>
      </c>
    </row>
    <row r="38" spans="1:29" ht="16.2" thickBot="1">
      <c r="A38" s="191">
        <f t="shared" si="8"/>
        <v>25</v>
      </c>
      <c r="B38" s="191"/>
      <c r="C38" s="266">
        <f t="shared" si="9"/>
        <v>2.0833333333333335</v>
      </c>
      <c r="D38" s="209">
        <v>4</v>
      </c>
      <c r="E38" s="209">
        <v>5</v>
      </c>
      <c r="F38" s="209">
        <v>10</v>
      </c>
      <c r="G38" s="209">
        <v>3</v>
      </c>
      <c r="H38" s="209">
        <v>2</v>
      </c>
      <c r="I38" s="209">
        <v>1</v>
      </c>
      <c r="J38" s="145"/>
      <c r="L38" s="209">
        <v>32</v>
      </c>
      <c r="M38" s="2" t="str">
        <f>N38&amp;":"&amp;COUNTIF($N$7:N38,N38)</f>
        <v>5:29</v>
      </c>
      <c r="N38" s="267">
        <f>'Student name internal mark'!Z38</f>
        <v>5</v>
      </c>
      <c r="O38" s="227">
        <f t="shared" si="0"/>
        <v>10</v>
      </c>
      <c r="P38" s="227">
        <f t="shared" si="1"/>
        <v>10</v>
      </c>
      <c r="Q38" s="227">
        <f t="shared" si="2"/>
        <v>10</v>
      </c>
      <c r="R38" s="227">
        <f t="shared" si="3"/>
        <v>10</v>
      </c>
      <c r="S38" s="227">
        <f t="shared" si="4"/>
        <v>10</v>
      </c>
      <c r="T38" s="227">
        <f t="shared" si="5"/>
        <v>10</v>
      </c>
      <c r="V38" s="139">
        <f t="shared" si="10"/>
        <v>60</v>
      </c>
      <c r="X38">
        <f t="shared" si="11"/>
        <v>5</v>
      </c>
      <c r="Y38">
        <f t="shared" si="12"/>
        <v>5</v>
      </c>
      <c r="Z38">
        <f t="shared" si="13"/>
        <v>5</v>
      </c>
      <c r="AA38">
        <f t="shared" si="14"/>
        <v>5</v>
      </c>
      <c r="AB38">
        <f t="shared" si="15"/>
        <v>5</v>
      </c>
      <c r="AC38">
        <f t="shared" si="16"/>
        <v>5</v>
      </c>
    </row>
    <row r="39" spans="1:29" ht="16.2" thickBot="1">
      <c r="A39" s="191">
        <f t="shared" si="8"/>
        <v>22</v>
      </c>
      <c r="B39" s="191"/>
      <c r="C39" s="266">
        <f t="shared" si="9"/>
        <v>1.8333333333333333</v>
      </c>
      <c r="D39" s="209">
        <v>3</v>
      </c>
      <c r="E39" s="209">
        <v>1</v>
      </c>
      <c r="F39" s="209">
        <v>10</v>
      </c>
      <c r="G39" s="209">
        <v>4</v>
      </c>
      <c r="H39" s="209">
        <v>4</v>
      </c>
      <c r="I39" s="209">
        <v>0</v>
      </c>
      <c r="J39" s="145"/>
      <c r="L39" s="2">
        <v>33</v>
      </c>
      <c r="M39" s="2" t="str">
        <f>N39&amp;":"&amp;COUNTIF($N$7:N39,N39)</f>
        <v>5:30</v>
      </c>
      <c r="N39" s="267">
        <f>'Student name internal mark'!Z39</f>
        <v>5</v>
      </c>
      <c r="O39" s="227">
        <f t="shared" si="0"/>
        <v>10</v>
      </c>
      <c r="P39" s="227">
        <f t="shared" si="1"/>
        <v>10</v>
      </c>
      <c r="Q39" s="227">
        <f t="shared" si="2"/>
        <v>10</v>
      </c>
      <c r="R39" s="227">
        <f t="shared" si="3"/>
        <v>10</v>
      </c>
      <c r="S39" s="227">
        <f t="shared" si="4"/>
        <v>10</v>
      </c>
      <c r="T39" s="227">
        <f t="shared" si="5"/>
        <v>10</v>
      </c>
      <c r="V39" s="139">
        <f t="shared" si="10"/>
        <v>60</v>
      </c>
      <c r="X39">
        <f t="shared" si="11"/>
        <v>5</v>
      </c>
      <c r="Y39">
        <f t="shared" si="12"/>
        <v>5</v>
      </c>
      <c r="Z39">
        <f t="shared" si="13"/>
        <v>5</v>
      </c>
      <c r="AA39">
        <f t="shared" si="14"/>
        <v>5</v>
      </c>
      <c r="AB39">
        <f t="shared" si="15"/>
        <v>5</v>
      </c>
      <c r="AC39">
        <f t="shared" si="16"/>
        <v>5</v>
      </c>
    </row>
    <row r="40" spans="1:29" ht="16.2" thickBot="1">
      <c r="A40" s="191">
        <f t="shared" si="8"/>
        <v>38</v>
      </c>
      <c r="B40" s="191"/>
      <c r="C40" s="266">
        <f t="shared" si="9"/>
        <v>3.1666666666666665</v>
      </c>
      <c r="D40" s="209">
        <v>9</v>
      </c>
      <c r="E40" s="209">
        <v>4</v>
      </c>
      <c r="F40" s="209">
        <v>6</v>
      </c>
      <c r="G40" s="209">
        <v>9</v>
      </c>
      <c r="H40" s="209">
        <v>8</v>
      </c>
      <c r="I40" s="209">
        <v>2</v>
      </c>
      <c r="J40" s="145"/>
      <c r="L40" s="209">
        <v>34</v>
      </c>
      <c r="M40" s="2" t="str">
        <f>N40&amp;":"&amp;COUNTIF($N$7:N40,N40)</f>
        <v>5:31</v>
      </c>
      <c r="N40" s="267">
        <f>'Student name internal mark'!Z40</f>
        <v>5</v>
      </c>
      <c r="O40" s="227">
        <f t="shared" si="0"/>
        <v>10</v>
      </c>
      <c r="P40" s="227">
        <f t="shared" si="1"/>
        <v>10</v>
      </c>
      <c r="Q40" s="227">
        <f t="shared" si="2"/>
        <v>10</v>
      </c>
      <c r="R40" s="227">
        <f t="shared" si="3"/>
        <v>10</v>
      </c>
      <c r="S40" s="227">
        <f t="shared" si="4"/>
        <v>10</v>
      </c>
      <c r="T40" s="227">
        <f t="shared" si="5"/>
        <v>10</v>
      </c>
      <c r="V40" s="139">
        <f t="shared" si="10"/>
        <v>60</v>
      </c>
      <c r="X40">
        <f t="shared" si="11"/>
        <v>5</v>
      </c>
      <c r="Y40">
        <f t="shared" si="12"/>
        <v>5</v>
      </c>
      <c r="Z40">
        <f t="shared" si="13"/>
        <v>5</v>
      </c>
      <c r="AA40">
        <f t="shared" si="14"/>
        <v>5</v>
      </c>
      <c r="AB40">
        <f t="shared" si="15"/>
        <v>5</v>
      </c>
      <c r="AC40">
        <f t="shared" si="16"/>
        <v>5</v>
      </c>
    </row>
    <row r="41" spans="1:29" ht="16.2" thickBot="1">
      <c r="A41" s="191">
        <f t="shared" si="8"/>
        <v>40</v>
      </c>
      <c r="B41" s="191"/>
      <c r="C41" s="266">
        <f t="shared" si="9"/>
        <v>3.3333333333333335</v>
      </c>
      <c r="D41" s="209">
        <v>6</v>
      </c>
      <c r="E41" s="209">
        <v>6</v>
      </c>
      <c r="F41" s="209">
        <v>9</v>
      </c>
      <c r="G41" s="209">
        <v>6</v>
      </c>
      <c r="H41" s="209">
        <v>8</v>
      </c>
      <c r="I41" s="209">
        <v>5</v>
      </c>
      <c r="J41" s="145"/>
      <c r="L41" s="209">
        <v>35</v>
      </c>
      <c r="M41" s="2" t="str">
        <f>N41&amp;":"&amp;COUNTIF($N$7:N41,N41)</f>
        <v>5:32</v>
      </c>
      <c r="N41" s="267">
        <f>'Student name internal mark'!Z41</f>
        <v>5</v>
      </c>
      <c r="O41" s="227">
        <f t="shared" si="0"/>
        <v>10</v>
      </c>
      <c r="P41" s="227">
        <f t="shared" si="1"/>
        <v>10</v>
      </c>
      <c r="Q41" s="227">
        <f t="shared" si="2"/>
        <v>10</v>
      </c>
      <c r="R41" s="227">
        <f t="shared" si="3"/>
        <v>10</v>
      </c>
      <c r="S41" s="227">
        <f t="shared" si="4"/>
        <v>10</v>
      </c>
      <c r="T41" s="227">
        <f t="shared" si="5"/>
        <v>10</v>
      </c>
      <c r="V41" s="139">
        <f t="shared" si="10"/>
        <v>60</v>
      </c>
      <c r="X41">
        <f t="shared" si="11"/>
        <v>5</v>
      </c>
      <c r="Y41">
        <f t="shared" si="12"/>
        <v>5</v>
      </c>
      <c r="Z41">
        <f t="shared" si="13"/>
        <v>5</v>
      </c>
      <c r="AA41">
        <f t="shared" si="14"/>
        <v>5</v>
      </c>
      <c r="AB41">
        <f t="shared" si="15"/>
        <v>5</v>
      </c>
      <c r="AC41">
        <f t="shared" si="16"/>
        <v>5</v>
      </c>
    </row>
    <row r="42" spans="1:29" ht="16.2" thickBot="1">
      <c r="A42" s="191">
        <f t="shared" si="8"/>
        <v>18</v>
      </c>
      <c r="B42" s="191"/>
      <c r="C42" s="266">
        <f t="shared" si="9"/>
        <v>1.5</v>
      </c>
      <c r="D42" s="209">
        <v>1</v>
      </c>
      <c r="E42" s="209">
        <v>0</v>
      </c>
      <c r="F42" s="209">
        <v>10</v>
      </c>
      <c r="G42" s="209">
        <v>4</v>
      </c>
      <c r="H42" s="209">
        <v>0</v>
      </c>
      <c r="I42" s="209">
        <v>3</v>
      </c>
      <c r="J42" s="145"/>
      <c r="L42" s="209">
        <v>36</v>
      </c>
      <c r="M42" s="2" t="str">
        <f>N42&amp;":"&amp;COUNTIF($N$7:N42,N42)</f>
        <v>5:33</v>
      </c>
      <c r="N42" s="267">
        <f>'Student name internal mark'!Z42</f>
        <v>5</v>
      </c>
      <c r="O42" s="227">
        <f t="shared" si="0"/>
        <v>10</v>
      </c>
      <c r="P42" s="227">
        <f t="shared" si="1"/>
        <v>10</v>
      </c>
      <c r="Q42" s="227">
        <f t="shared" si="2"/>
        <v>10</v>
      </c>
      <c r="R42" s="227">
        <f t="shared" si="3"/>
        <v>10</v>
      </c>
      <c r="S42" s="227">
        <f t="shared" si="4"/>
        <v>10</v>
      </c>
      <c r="T42" s="227">
        <f t="shared" si="5"/>
        <v>10</v>
      </c>
      <c r="V42" s="139">
        <f t="shared" si="10"/>
        <v>60</v>
      </c>
      <c r="X42">
        <f t="shared" si="11"/>
        <v>5</v>
      </c>
      <c r="Y42">
        <f t="shared" si="12"/>
        <v>5</v>
      </c>
      <c r="Z42">
        <f t="shared" si="13"/>
        <v>5</v>
      </c>
      <c r="AA42">
        <f t="shared" si="14"/>
        <v>5</v>
      </c>
      <c r="AB42">
        <f t="shared" si="15"/>
        <v>5</v>
      </c>
      <c r="AC42">
        <f t="shared" si="16"/>
        <v>5</v>
      </c>
    </row>
    <row r="43" spans="1:29" ht="16.2" thickBot="1">
      <c r="A43" s="191">
        <f t="shared" si="8"/>
        <v>16</v>
      </c>
      <c r="B43" s="191"/>
      <c r="C43" s="266">
        <f t="shared" si="9"/>
        <v>1.3333333333333333</v>
      </c>
      <c r="D43" s="209">
        <v>0</v>
      </c>
      <c r="E43" s="209">
        <v>5</v>
      </c>
      <c r="F43" s="209">
        <v>6</v>
      </c>
      <c r="G43" s="209">
        <v>2</v>
      </c>
      <c r="H43" s="209">
        <v>1</v>
      </c>
      <c r="I43" s="209">
        <v>2</v>
      </c>
      <c r="J43" s="145"/>
      <c r="L43" s="2">
        <v>37</v>
      </c>
      <c r="M43" s="2" t="str">
        <f>N43&amp;":"&amp;COUNTIF($N$7:N43,N43)</f>
        <v>5:34</v>
      </c>
      <c r="N43" s="267">
        <f>'Student name internal mark'!Z43</f>
        <v>5</v>
      </c>
      <c r="O43" s="227">
        <f t="shared" si="0"/>
        <v>10</v>
      </c>
      <c r="P43" s="227">
        <f t="shared" si="1"/>
        <v>10</v>
      </c>
      <c r="Q43" s="227">
        <f t="shared" si="2"/>
        <v>10</v>
      </c>
      <c r="R43" s="227">
        <f t="shared" si="3"/>
        <v>10</v>
      </c>
      <c r="S43" s="227">
        <f t="shared" si="4"/>
        <v>10</v>
      </c>
      <c r="T43" s="227">
        <f t="shared" si="5"/>
        <v>10</v>
      </c>
      <c r="V43" s="139">
        <f t="shared" si="10"/>
        <v>60</v>
      </c>
      <c r="X43">
        <f t="shared" si="11"/>
        <v>5</v>
      </c>
      <c r="Y43">
        <f t="shared" si="12"/>
        <v>5</v>
      </c>
      <c r="Z43">
        <f t="shared" si="13"/>
        <v>5</v>
      </c>
      <c r="AA43">
        <f t="shared" si="14"/>
        <v>5</v>
      </c>
      <c r="AB43">
        <f t="shared" si="15"/>
        <v>5</v>
      </c>
      <c r="AC43">
        <f t="shared" si="16"/>
        <v>5</v>
      </c>
    </row>
    <row r="44" spans="1:29" ht="16.2" thickBot="1">
      <c r="A44" s="191">
        <f t="shared" si="8"/>
        <v>26</v>
      </c>
      <c r="B44" s="191"/>
      <c r="C44" s="266">
        <f t="shared" si="9"/>
        <v>2.1666666666666665</v>
      </c>
      <c r="D44" s="209">
        <v>2</v>
      </c>
      <c r="E44" s="209">
        <v>3</v>
      </c>
      <c r="F44" s="209">
        <v>7</v>
      </c>
      <c r="G44" s="209">
        <v>8</v>
      </c>
      <c r="H44" s="209">
        <v>5</v>
      </c>
      <c r="I44" s="209">
        <v>1</v>
      </c>
      <c r="J44" s="145"/>
      <c r="L44" s="209">
        <v>38</v>
      </c>
      <c r="M44" s="2" t="str">
        <f>N44&amp;":"&amp;COUNTIF($N$7:N44,N44)</f>
        <v>5:35</v>
      </c>
      <c r="N44" s="267">
        <f>'Student name internal mark'!Z44</f>
        <v>5</v>
      </c>
      <c r="O44" s="227">
        <f t="shared" si="0"/>
        <v>10</v>
      </c>
      <c r="P44" s="227">
        <f t="shared" si="1"/>
        <v>10</v>
      </c>
      <c r="Q44" s="227">
        <f t="shared" si="2"/>
        <v>10</v>
      </c>
      <c r="R44" s="227">
        <f t="shared" si="3"/>
        <v>10</v>
      </c>
      <c r="S44" s="227">
        <f t="shared" si="4"/>
        <v>10</v>
      </c>
      <c r="T44" s="227">
        <f t="shared" si="5"/>
        <v>10</v>
      </c>
      <c r="V44" s="139">
        <f t="shared" si="10"/>
        <v>60</v>
      </c>
      <c r="X44">
        <f t="shared" si="11"/>
        <v>5</v>
      </c>
      <c r="Y44">
        <f t="shared" si="12"/>
        <v>5</v>
      </c>
      <c r="Z44">
        <f t="shared" si="13"/>
        <v>5</v>
      </c>
      <c r="AA44">
        <f t="shared" si="14"/>
        <v>5</v>
      </c>
      <c r="AB44">
        <f t="shared" si="15"/>
        <v>5</v>
      </c>
      <c r="AC44">
        <f t="shared" si="16"/>
        <v>5</v>
      </c>
    </row>
    <row r="45" spans="1:29" ht="16.2" thickBot="1">
      <c r="A45" s="191">
        <f t="shared" si="8"/>
        <v>26</v>
      </c>
      <c r="B45" s="191"/>
      <c r="C45" s="266">
        <f t="shared" si="9"/>
        <v>2.1666666666666665</v>
      </c>
      <c r="D45" s="209">
        <v>6</v>
      </c>
      <c r="E45" s="209">
        <v>10</v>
      </c>
      <c r="F45" s="209">
        <v>3</v>
      </c>
      <c r="G45" s="209">
        <v>4</v>
      </c>
      <c r="H45" s="209">
        <v>1</v>
      </c>
      <c r="I45" s="209">
        <v>2</v>
      </c>
      <c r="J45" s="145"/>
      <c r="L45" s="209">
        <v>39</v>
      </c>
      <c r="M45" s="2" t="str">
        <f>N45&amp;":"&amp;COUNTIF($N$7:N45,N45)</f>
        <v>5:36</v>
      </c>
      <c r="N45" s="267">
        <f>'Student name internal mark'!Z45</f>
        <v>5</v>
      </c>
      <c r="O45" s="227">
        <f t="shared" si="0"/>
        <v>10</v>
      </c>
      <c r="P45" s="227">
        <f t="shared" si="1"/>
        <v>10</v>
      </c>
      <c r="Q45" s="227">
        <f t="shared" si="2"/>
        <v>10</v>
      </c>
      <c r="R45" s="227">
        <f t="shared" si="3"/>
        <v>10</v>
      </c>
      <c r="S45" s="227">
        <f t="shared" si="4"/>
        <v>10</v>
      </c>
      <c r="T45" s="227">
        <f t="shared" si="5"/>
        <v>10</v>
      </c>
      <c r="V45" s="139">
        <f t="shared" si="10"/>
        <v>60</v>
      </c>
      <c r="X45">
        <f t="shared" si="11"/>
        <v>5</v>
      </c>
      <c r="Y45">
        <f t="shared" si="12"/>
        <v>5</v>
      </c>
      <c r="Z45">
        <f t="shared" si="13"/>
        <v>5</v>
      </c>
      <c r="AA45">
        <f t="shared" si="14"/>
        <v>5</v>
      </c>
      <c r="AB45">
        <f t="shared" si="15"/>
        <v>5</v>
      </c>
      <c r="AC45">
        <f t="shared" si="16"/>
        <v>5</v>
      </c>
    </row>
    <row r="46" spans="1:29" ht="16.2" thickBot="1">
      <c r="A46" s="191">
        <f t="shared" si="8"/>
        <v>56</v>
      </c>
      <c r="B46" s="191"/>
      <c r="C46" s="266">
        <f t="shared" si="9"/>
        <v>4.666666666666667</v>
      </c>
      <c r="D46" s="209">
        <v>10</v>
      </c>
      <c r="E46" s="209">
        <v>9</v>
      </c>
      <c r="F46" s="209">
        <v>10</v>
      </c>
      <c r="G46" s="209">
        <v>8</v>
      </c>
      <c r="H46" s="209">
        <v>10</v>
      </c>
      <c r="I46" s="209">
        <v>9</v>
      </c>
      <c r="J46" s="145"/>
      <c r="L46" s="209">
        <v>40</v>
      </c>
      <c r="M46" s="2" t="str">
        <f>N46&amp;":"&amp;COUNTIF($N$7:N46,N46)</f>
        <v>5:37</v>
      </c>
      <c r="N46" s="267">
        <f>'Student name internal mark'!Z46</f>
        <v>5</v>
      </c>
      <c r="O46" s="227">
        <f t="shared" si="0"/>
        <v>10</v>
      </c>
      <c r="P46" s="227">
        <f t="shared" si="1"/>
        <v>10</v>
      </c>
      <c r="Q46" s="227">
        <f t="shared" si="2"/>
        <v>10</v>
      </c>
      <c r="R46" s="227">
        <f t="shared" si="3"/>
        <v>10</v>
      </c>
      <c r="S46" s="227">
        <f t="shared" si="4"/>
        <v>10</v>
      </c>
      <c r="T46" s="227">
        <f t="shared" si="5"/>
        <v>10</v>
      </c>
      <c r="V46" s="139">
        <f t="shared" si="10"/>
        <v>60</v>
      </c>
      <c r="X46">
        <f t="shared" si="11"/>
        <v>5</v>
      </c>
      <c r="Y46">
        <f t="shared" si="12"/>
        <v>5</v>
      </c>
      <c r="Z46">
        <f t="shared" si="13"/>
        <v>5</v>
      </c>
      <c r="AA46">
        <f t="shared" si="14"/>
        <v>5</v>
      </c>
      <c r="AB46">
        <f t="shared" si="15"/>
        <v>5</v>
      </c>
      <c r="AC46">
        <f t="shared" si="16"/>
        <v>5</v>
      </c>
    </row>
    <row r="47" spans="1:29" ht="16.2" thickBot="1">
      <c r="A47" s="191">
        <f t="shared" si="8"/>
        <v>24</v>
      </c>
      <c r="B47" s="191"/>
      <c r="C47" s="266">
        <f t="shared" si="9"/>
        <v>2</v>
      </c>
      <c r="D47" s="209">
        <v>1</v>
      </c>
      <c r="E47" s="209">
        <v>5</v>
      </c>
      <c r="F47" s="209">
        <v>10</v>
      </c>
      <c r="G47" s="209">
        <v>4</v>
      </c>
      <c r="H47" s="209">
        <v>4</v>
      </c>
      <c r="I47" s="209">
        <v>0</v>
      </c>
      <c r="J47" s="145"/>
      <c r="L47" s="209">
        <v>41</v>
      </c>
      <c r="M47" s="2" t="str">
        <f>N47&amp;":"&amp;COUNTIF($N$7:N47,N47)</f>
        <v>5:38</v>
      </c>
      <c r="N47" s="267">
        <f>'Student name internal mark'!Z47</f>
        <v>5</v>
      </c>
      <c r="O47" s="227">
        <f t="shared" si="0"/>
        <v>10</v>
      </c>
      <c r="P47" s="227">
        <f t="shared" si="1"/>
        <v>10</v>
      </c>
      <c r="Q47" s="227">
        <f t="shared" si="2"/>
        <v>10</v>
      </c>
      <c r="R47" s="227">
        <f t="shared" si="3"/>
        <v>10</v>
      </c>
      <c r="S47" s="227">
        <f t="shared" si="4"/>
        <v>10</v>
      </c>
      <c r="T47" s="227">
        <f t="shared" si="5"/>
        <v>10</v>
      </c>
      <c r="V47" s="139">
        <f t="shared" si="10"/>
        <v>60</v>
      </c>
      <c r="X47">
        <f t="shared" si="11"/>
        <v>5</v>
      </c>
      <c r="Y47">
        <f t="shared" si="12"/>
        <v>5</v>
      </c>
      <c r="Z47">
        <f t="shared" si="13"/>
        <v>5</v>
      </c>
      <c r="AA47">
        <f t="shared" si="14"/>
        <v>5</v>
      </c>
      <c r="AB47">
        <f t="shared" si="15"/>
        <v>5</v>
      </c>
      <c r="AC47">
        <f t="shared" si="16"/>
        <v>5</v>
      </c>
    </row>
    <row r="48" spans="1:29" ht="16.2" thickBot="1">
      <c r="A48" s="191">
        <f t="shared" si="8"/>
        <v>21</v>
      </c>
      <c r="B48" s="191"/>
      <c r="C48" s="266">
        <f t="shared" si="9"/>
        <v>1.75</v>
      </c>
      <c r="D48" s="209">
        <v>5</v>
      </c>
      <c r="E48" s="209">
        <v>2</v>
      </c>
      <c r="F48" s="209">
        <v>6</v>
      </c>
      <c r="G48" s="209">
        <v>3</v>
      </c>
      <c r="H48" s="209">
        <v>2</v>
      </c>
      <c r="I48" s="209">
        <v>3</v>
      </c>
      <c r="J48" s="145"/>
      <c r="L48" s="2">
        <v>42</v>
      </c>
      <c r="M48" s="2" t="str">
        <f>N48&amp;":"&amp;COUNTIF($N$7:N48,N48)</f>
        <v>5:39</v>
      </c>
      <c r="N48" s="267">
        <f>'Student name internal mark'!Z48</f>
        <v>5</v>
      </c>
      <c r="O48" s="227">
        <f t="shared" si="0"/>
        <v>10</v>
      </c>
      <c r="P48" s="227">
        <f t="shared" si="1"/>
        <v>10</v>
      </c>
      <c r="Q48" s="227">
        <f t="shared" si="2"/>
        <v>10</v>
      </c>
      <c r="R48" s="227">
        <f t="shared" si="3"/>
        <v>10</v>
      </c>
      <c r="S48" s="227">
        <f t="shared" si="4"/>
        <v>10</v>
      </c>
      <c r="T48" s="227">
        <f t="shared" si="5"/>
        <v>10</v>
      </c>
      <c r="V48" s="139">
        <f t="shared" si="10"/>
        <v>60</v>
      </c>
      <c r="X48">
        <f t="shared" si="11"/>
        <v>5</v>
      </c>
      <c r="Y48">
        <f t="shared" si="12"/>
        <v>5</v>
      </c>
      <c r="Z48">
        <f t="shared" si="13"/>
        <v>5</v>
      </c>
      <c r="AA48">
        <f t="shared" si="14"/>
        <v>5</v>
      </c>
      <c r="AB48">
        <f t="shared" si="15"/>
        <v>5</v>
      </c>
      <c r="AC48">
        <f t="shared" si="16"/>
        <v>5</v>
      </c>
    </row>
    <row r="49" spans="1:29" ht="16.2" thickBot="1">
      <c r="A49" s="191">
        <f t="shared" si="8"/>
        <v>40</v>
      </c>
      <c r="B49" s="191"/>
      <c r="C49" s="266">
        <f t="shared" si="9"/>
        <v>3.3333333333333335</v>
      </c>
      <c r="D49" s="209">
        <v>7</v>
      </c>
      <c r="E49" s="209">
        <v>5</v>
      </c>
      <c r="F49" s="209">
        <v>7</v>
      </c>
      <c r="G49" s="209">
        <v>10</v>
      </c>
      <c r="H49" s="209">
        <v>10</v>
      </c>
      <c r="I49" s="209">
        <v>1</v>
      </c>
      <c r="J49" s="145"/>
      <c r="L49" s="209">
        <v>43</v>
      </c>
      <c r="M49" s="2" t="str">
        <f>N49&amp;":"&amp;COUNTIF($N$7:N49,N49)</f>
        <v>5:40</v>
      </c>
      <c r="N49" s="267">
        <f>'Student name internal mark'!Z49</f>
        <v>5</v>
      </c>
      <c r="O49" s="227">
        <f t="shared" si="0"/>
        <v>10</v>
      </c>
      <c r="P49" s="227">
        <f t="shared" si="1"/>
        <v>10</v>
      </c>
      <c r="Q49" s="227">
        <f t="shared" si="2"/>
        <v>10</v>
      </c>
      <c r="R49" s="227">
        <f t="shared" si="3"/>
        <v>10</v>
      </c>
      <c r="S49" s="227">
        <f t="shared" si="4"/>
        <v>10</v>
      </c>
      <c r="T49" s="227">
        <f t="shared" si="5"/>
        <v>10</v>
      </c>
      <c r="V49" s="139">
        <f t="shared" si="10"/>
        <v>60</v>
      </c>
      <c r="X49">
        <f t="shared" si="11"/>
        <v>5</v>
      </c>
      <c r="Y49">
        <f t="shared" si="12"/>
        <v>5</v>
      </c>
      <c r="Z49">
        <f t="shared" si="13"/>
        <v>5</v>
      </c>
      <c r="AA49">
        <f t="shared" si="14"/>
        <v>5</v>
      </c>
      <c r="AB49">
        <f t="shared" si="15"/>
        <v>5</v>
      </c>
      <c r="AC49">
        <f t="shared" si="16"/>
        <v>5</v>
      </c>
    </row>
    <row r="50" spans="1:29" ht="16.2" thickBot="1">
      <c r="A50" s="191">
        <f t="shared" si="8"/>
        <v>26</v>
      </c>
      <c r="B50" s="191"/>
      <c r="C50" s="266">
        <f t="shared" si="9"/>
        <v>2.1666666666666665</v>
      </c>
      <c r="D50" s="209">
        <v>3</v>
      </c>
      <c r="E50" s="209">
        <v>9</v>
      </c>
      <c r="F50" s="209">
        <v>2</v>
      </c>
      <c r="G50" s="209">
        <v>3</v>
      </c>
      <c r="H50" s="209">
        <v>5</v>
      </c>
      <c r="I50" s="209">
        <v>4</v>
      </c>
      <c r="J50" s="145"/>
      <c r="L50" s="209">
        <v>44</v>
      </c>
      <c r="M50" s="2" t="str">
        <f>N50&amp;":"&amp;COUNTIF($N$7:N50,N50)</f>
        <v>5:41</v>
      </c>
      <c r="N50" s="267">
        <f>'Student name internal mark'!Z50</f>
        <v>5</v>
      </c>
      <c r="O50" s="227">
        <f t="shared" si="0"/>
        <v>10</v>
      </c>
      <c r="P50" s="227">
        <f t="shared" si="1"/>
        <v>10</v>
      </c>
      <c r="Q50" s="227">
        <f t="shared" si="2"/>
        <v>10</v>
      </c>
      <c r="R50" s="227">
        <f t="shared" si="3"/>
        <v>10</v>
      </c>
      <c r="S50" s="227">
        <f t="shared" si="4"/>
        <v>10</v>
      </c>
      <c r="T50" s="227">
        <f t="shared" si="5"/>
        <v>10</v>
      </c>
      <c r="V50" s="139">
        <f t="shared" si="10"/>
        <v>60</v>
      </c>
      <c r="X50">
        <f t="shared" si="11"/>
        <v>5</v>
      </c>
      <c r="Y50">
        <f t="shared" si="12"/>
        <v>5</v>
      </c>
      <c r="Z50">
        <f t="shared" si="13"/>
        <v>5</v>
      </c>
      <c r="AA50">
        <f t="shared" si="14"/>
        <v>5</v>
      </c>
      <c r="AB50">
        <f t="shared" si="15"/>
        <v>5</v>
      </c>
      <c r="AC50">
        <f t="shared" si="16"/>
        <v>5</v>
      </c>
    </row>
    <row r="51" spans="1:29" ht="16.2" thickBot="1">
      <c r="A51" s="191">
        <f t="shared" si="8"/>
        <v>47</v>
      </c>
      <c r="B51" s="191"/>
      <c r="C51" s="266">
        <f t="shared" si="9"/>
        <v>3.9166666666666665</v>
      </c>
      <c r="D51" s="209">
        <v>6</v>
      </c>
      <c r="E51" s="209">
        <v>9</v>
      </c>
      <c r="F51" s="209">
        <v>5</v>
      </c>
      <c r="G51" s="209">
        <v>8</v>
      </c>
      <c r="H51" s="209">
        <v>10</v>
      </c>
      <c r="I51" s="209">
        <v>9</v>
      </c>
      <c r="J51" s="145"/>
      <c r="L51" s="209">
        <v>45</v>
      </c>
      <c r="M51" s="2" t="str">
        <f>N51&amp;":"&amp;COUNTIF($N$7:N51,N51)</f>
        <v>5:42</v>
      </c>
      <c r="N51" s="267">
        <f>'Student name internal mark'!Z51</f>
        <v>5</v>
      </c>
      <c r="O51" s="227">
        <f t="shared" si="0"/>
        <v>10</v>
      </c>
      <c r="P51" s="227">
        <f t="shared" si="1"/>
        <v>10</v>
      </c>
      <c r="Q51" s="227">
        <f t="shared" si="2"/>
        <v>10</v>
      </c>
      <c r="R51" s="227">
        <f t="shared" si="3"/>
        <v>10</v>
      </c>
      <c r="S51" s="227">
        <f t="shared" si="4"/>
        <v>10</v>
      </c>
      <c r="T51" s="227">
        <f t="shared" si="5"/>
        <v>10</v>
      </c>
      <c r="V51" s="139">
        <f t="shared" si="10"/>
        <v>60</v>
      </c>
      <c r="X51">
        <f t="shared" si="11"/>
        <v>5</v>
      </c>
      <c r="Y51">
        <f t="shared" si="12"/>
        <v>5</v>
      </c>
      <c r="Z51">
        <f t="shared" si="13"/>
        <v>5</v>
      </c>
      <c r="AA51">
        <f t="shared" si="14"/>
        <v>5</v>
      </c>
      <c r="AB51">
        <f t="shared" si="15"/>
        <v>5</v>
      </c>
      <c r="AC51">
        <f t="shared" si="16"/>
        <v>5</v>
      </c>
    </row>
    <row r="52" spans="1:29" ht="16.2" thickBot="1">
      <c r="A52" s="191">
        <f t="shared" si="8"/>
        <v>13</v>
      </c>
      <c r="B52" s="191"/>
      <c r="C52" s="266">
        <f t="shared" si="9"/>
        <v>1.0833333333333333</v>
      </c>
      <c r="D52" s="209">
        <v>0</v>
      </c>
      <c r="E52" s="209">
        <v>1</v>
      </c>
      <c r="F52" s="209">
        <v>6</v>
      </c>
      <c r="G52" s="209">
        <v>3</v>
      </c>
      <c r="H52" s="209">
        <v>3</v>
      </c>
      <c r="I52" s="209">
        <v>0</v>
      </c>
      <c r="J52" s="145"/>
      <c r="L52" s="2">
        <v>46</v>
      </c>
      <c r="M52" s="2" t="str">
        <f>N52&amp;":"&amp;COUNTIF($N$7:N52,N52)</f>
        <v>5:43</v>
      </c>
      <c r="N52" s="267">
        <f>'Student name internal mark'!Z52</f>
        <v>5</v>
      </c>
      <c r="O52" s="227">
        <f t="shared" si="0"/>
        <v>10</v>
      </c>
      <c r="P52" s="227">
        <f t="shared" si="1"/>
        <v>10</v>
      </c>
      <c r="Q52" s="227">
        <f t="shared" si="2"/>
        <v>10</v>
      </c>
      <c r="R52" s="227">
        <f t="shared" si="3"/>
        <v>10</v>
      </c>
      <c r="S52" s="227">
        <f t="shared" si="4"/>
        <v>10</v>
      </c>
      <c r="T52" s="227">
        <f t="shared" si="5"/>
        <v>10</v>
      </c>
      <c r="V52" s="139">
        <f t="shared" si="10"/>
        <v>60</v>
      </c>
      <c r="X52">
        <f t="shared" si="11"/>
        <v>5</v>
      </c>
      <c r="Y52">
        <f t="shared" si="12"/>
        <v>5</v>
      </c>
      <c r="Z52">
        <f t="shared" si="13"/>
        <v>5</v>
      </c>
      <c r="AA52">
        <f t="shared" si="14"/>
        <v>5</v>
      </c>
      <c r="AB52">
        <f t="shared" si="15"/>
        <v>5</v>
      </c>
      <c r="AC52">
        <f t="shared" si="16"/>
        <v>5</v>
      </c>
    </row>
    <row r="53" spans="1:29" ht="16.2" thickBot="1">
      <c r="A53" s="191">
        <f t="shared" si="8"/>
        <v>22</v>
      </c>
      <c r="B53" s="191"/>
      <c r="C53" s="266">
        <f t="shared" si="9"/>
        <v>1.8333333333333333</v>
      </c>
      <c r="D53" s="209">
        <v>4</v>
      </c>
      <c r="E53" s="209">
        <v>0</v>
      </c>
      <c r="F53" s="209">
        <v>8</v>
      </c>
      <c r="G53" s="209">
        <v>3</v>
      </c>
      <c r="H53" s="209">
        <v>5</v>
      </c>
      <c r="I53" s="209">
        <v>2</v>
      </c>
      <c r="J53" s="145"/>
      <c r="L53" s="209">
        <v>47</v>
      </c>
      <c r="M53" s="2" t="str">
        <f>N53&amp;":"&amp;COUNTIF($N$7:N53,N53)</f>
        <v>5:44</v>
      </c>
      <c r="N53" s="267">
        <f>'Student name internal mark'!Z53</f>
        <v>5</v>
      </c>
      <c r="O53" s="227">
        <f t="shared" si="0"/>
        <v>10</v>
      </c>
      <c r="P53" s="227">
        <f t="shared" si="1"/>
        <v>10</v>
      </c>
      <c r="Q53" s="227">
        <f t="shared" si="2"/>
        <v>10</v>
      </c>
      <c r="R53" s="227">
        <f t="shared" si="3"/>
        <v>10</v>
      </c>
      <c r="S53" s="227">
        <f t="shared" si="4"/>
        <v>10</v>
      </c>
      <c r="T53" s="227">
        <f t="shared" si="5"/>
        <v>10</v>
      </c>
      <c r="V53" s="139">
        <f t="shared" si="10"/>
        <v>60</v>
      </c>
      <c r="X53">
        <f t="shared" si="11"/>
        <v>5</v>
      </c>
      <c r="Y53">
        <f t="shared" si="12"/>
        <v>5</v>
      </c>
      <c r="Z53">
        <f t="shared" si="13"/>
        <v>5</v>
      </c>
      <c r="AA53">
        <f t="shared" si="14"/>
        <v>5</v>
      </c>
      <c r="AB53">
        <f t="shared" si="15"/>
        <v>5</v>
      </c>
      <c r="AC53">
        <f t="shared" si="16"/>
        <v>5</v>
      </c>
    </row>
    <row r="54" spans="1:29" ht="16.2" thickBot="1">
      <c r="A54" s="191">
        <f t="shared" si="8"/>
        <v>18</v>
      </c>
      <c r="B54" s="191"/>
      <c r="C54" s="266">
        <f t="shared" si="9"/>
        <v>1.5</v>
      </c>
      <c r="D54" s="209">
        <v>2</v>
      </c>
      <c r="E54" s="209">
        <v>3</v>
      </c>
      <c r="F54" s="209">
        <v>0</v>
      </c>
      <c r="G54" s="209">
        <v>8</v>
      </c>
      <c r="H54" s="209">
        <v>3</v>
      </c>
      <c r="I54" s="209">
        <v>2</v>
      </c>
      <c r="J54" s="145"/>
      <c r="L54" s="209">
        <v>48</v>
      </c>
      <c r="M54" s="2" t="str">
        <f>N54&amp;":"&amp;COUNTIF($N$7:N54,N54)</f>
        <v>5:45</v>
      </c>
      <c r="N54" s="267">
        <f>'Student name internal mark'!Z54</f>
        <v>5</v>
      </c>
      <c r="O54" s="227">
        <f t="shared" si="0"/>
        <v>10</v>
      </c>
      <c r="P54" s="227">
        <f t="shared" si="1"/>
        <v>10</v>
      </c>
      <c r="Q54" s="227">
        <f t="shared" si="2"/>
        <v>10</v>
      </c>
      <c r="R54" s="227">
        <f t="shared" si="3"/>
        <v>10</v>
      </c>
      <c r="S54" s="227">
        <f t="shared" si="4"/>
        <v>10</v>
      </c>
      <c r="T54" s="227">
        <f t="shared" si="5"/>
        <v>10</v>
      </c>
      <c r="V54" s="139">
        <f t="shared" si="10"/>
        <v>60</v>
      </c>
      <c r="X54">
        <f t="shared" si="11"/>
        <v>5</v>
      </c>
      <c r="Y54">
        <f t="shared" si="12"/>
        <v>5</v>
      </c>
      <c r="Z54">
        <f t="shared" si="13"/>
        <v>5</v>
      </c>
      <c r="AA54">
        <f t="shared" si="14"/>
        <v>5</v>
      </c>
      <c r="AB54">
        <f t="shared" si="15"/>
        <v>5</v>
      </c>
      <c r="AC54">
        <f t="shared" si="16"/>
        <v>5</v>
      </c>
    </row>
    <row r="55" spans="1:29" ht="16.2" thickBot="1">
      <c r="A55" s="191">
        <f t="shared" si="8"/>
        <v>23</v>
      </c>
      <c r="B55" s="191"/>
      <c r="C55" s="266">
        <f t="shared" si="9"/>
        <v>1.9166666666666667</v>
      </c>
      <c r="D55" s="209">
        <v>3</v>
      </c>
      <c r="E55" s="209">
        <v>3</v>
      </c>
      <c r="F55" s="209">
        <v>7</v>
      </c>
      <c r="G55" s="209">
        <v>3</v>
      </c>
      <c r="H55" s="209">
        <v>6</v>
      </c>
      <c r="I55" s="209">
        <v>1</v>
      </c>
      <c r="J55" s="145"/>
      <c r="L55" s="209">
        <v>49</v>
      </c>
      <c r="M55" s="2" t="str">
        <f>N55&amp;":"&amp;COUNTIF($N$7:N55,N55)</f>
        <v>5:46</v>
      </c>
      <c r="N55" s="267">
        <f>'Student name internal mark'!Z55</f>
        <v>5</v>
      </c>
      <c r="O55" s="227">
        <f t="shared" si="0"/>
        <v>10</v>
      </c>
      <c r="P55" s="227">
        <f t="shared" si="1"/>
        <v>10</v>
      </c>
      <c r="Q55" s="227">
        <f t="shared" si="2"/>
        <v>10</v>
      </c>
      <c r="R55" s="227">
        <f t="shared" si="3"/>
        <v>10</v>
      </c>
      <c r="S55" s="227">
        <f t="shared" si="4"/>
        <v>10</v>
      </c>
      <c r="T55" s="227">
        <f t="shared" si="5"/>
        <v>10</v>
      </c>
      <c r="V55" s="139">
        <f t="shared" si="10"/>
        <v>60</v>
      </c>
      <c r="X55">
        <f t="shared" si="11"/>
        <v>5</v>
      </c>
      <c r="Y55">
        <f t="shared" si="12"/>
        <v>5</v>
      </c>
      <c r="Z55">
        <f t="shared" si="13"/>
        <v>5</v>
      </c>
      <c r="AA55">
        <f t="shared" si="14"/>
        <v>5</v>
      </c>
      <c r="AB55">
        <f t="shared" si="15"/>
        <v>5</v>
      </c>
      <c r="AC55">
        <f t="shared" si="16"/>
        <v>5</v>
      </c>
    </row>
    <row r="56" spans="1:29" ht="16.2" thickBot="1">
      <c r="A56" s="191">
        <f t="shared" si="8"/>
        <v>36</v>
      </c>
      <c r="B56" s="191"/>
      <c r="C56" s="266">
        <f t="shared" si="9"/>
        <v>3</v>
      </c>
      <c r="D56" s="209">
        <v>5</v>
      </c>
      <c r="E56" s="209">
        <v>5</v>
      </c>
      <c r="F56" s="209">
        <v>5</v>
      </c>
      <c r="G56" s="209">
        <v>7</v>
      </c>
      <c r="H56" s="209">
        <v>8</v>
      </c>
      <c r="I56" s="209">
        <v>6</v>
      </c>
      <c r="J56" s="145"/>
      <c r="L56" s="209">
        <v>50</v>
      </c>
      <c r="M56" s="2" t="str">
        <f>N56&amp;":"&amp;COUNTIF($N$7:N56,N56)</f>
        <v>5:47</v>
      </c>
      <c r="N56" s="267">
        <f>'Student name internal mark'!Z56</f>
        <v>5</v>
      </c>
      <c r="O56" s="227">
        <f t="shared" si="0"/>
        <v>10</v>
      </c>
      <c r="P56" s="227">
        <f t="shared" si="1"/>
        <v>10</v>
      </c>
      <c r="Q56" s="227">
        <f t="shared" si="2"/>
        <v>10</v>
      </c>
      <c r="R56" s="227">
        <f t="shared" si="3"/>
        <v>10</v>
      </c>
      <c r="S56" s="227">
        <f t="shared" si="4"/>
        <v>10</v>
      </c>
      <c r="T56" s="227">
        <f t="shared" si="5"/>
        <v>10</v>
      </c>
      <c r="V56" s="139">
        <f t="shared" si="10"/>
        <v>60</v>
      </c>
      <c r="X56">
        <f t="shared" si="11"/>
        <v>5</v>
      </c>
      <c r="Y56">
        <f t="shared" si="12"/>
        <v>5</v>
      </c>
      <c r="Z56">
        <f t="shared" si="13"/>
        <v>5</v>
      </c>
      <c r="AA56">
        <f t="shared" si="14"/>
        <v>5</v>
      </c>
      <c r="AB56">
        <f t="shared" si="15"/>
        <v>5</v>
      </c>
      <c r="AC56">
        <f t="shared" si="16"/>
        <v>5</v>
      </c>
    </row>
    <row r="57" spans="1:29" ht="16.2" thickBot="1">
      <c r="A57" s="191">
        <f t="shared" si="8"/>
        <v>19</v>
      </c>
      <c r="B57" s="191"/>
      <c r="C57" s="266">
        <f t="shared" si="9"/>
        <v>1.5833333333333333</v>
      </c>
      <c r="D57" s="209">
        <v>0</v>
      </c>
      <c r="E57" s="209">
        <v>3</v>
      </c>
      <c r="F57" s="209">
        <v>9</v>
      </c>
      <c r="G57" s="209">
        <v>1</v>
      </c>
      <c r="H57" s="209">
        <v>5</v>
      </c>
      <c r="I57" s="209">
        <v>1</v>
      </c>
      <c r="J57" s="145"/>
      <c r="L57" s="2">
        <v>51</v>
      </c>
      <c r="M57" s="2" t="str">
        <f>N57&amp;":"&amp;COUNTIF($N$7:N57,N57)</f>
        <v>0:4</v>
      </c>
      <c r="N57" s="267">
        <f>'Student name internal mark'!Z57</f>
        <v>0</v>
      </c>
      <c r="O57" s="227">
        <f t="shared" si="0"/>
        <v>0</v>
      </c>
      <c r="P57" s="227">
        <f t="shared" si="1"/>
        <v>0</v>
      </c>
      <c r="Q57" s="227">
        <f t="shared" si="2"/>
        <v>0</v>
      </c>
      <c r="R57" s="227">
        <f t="shared" si="3"/>
        <v>0</v>
      </c>
      <c r="S57" s="227">
        <f t="shared" si="4"/>
        <v>0</v>
      </c>
      <c r="T57" s="227">
        <f t="shared" si="5"/>
        <v>0</v>
      </c>
      <c r="V57" s="139">
        <f t="shared" si="10"/>
        <v>0</v>
      </c>
      <c r="X57">
        <f t="shared" si="11"/>
        <v>0</v>
      </c>
      <c r="Y57">
        <f t="shared" si="12"/>
        <v>0</v>
      </c>
      <c r="Z57">
        <f t="shared" si="13"/>
        <v>0</v>
      </c>
      <c r="AA57">
        <f t="shared" si="14"/>
        <v>0</v>
      </c>
      <c r="AB57">
        <f t="shared" si="15"/>
        <v>0</v>
      </c>
      <c r="AC57">
        <f t="shared" si="16"/>
        <v>0</v>
      </c>
    </row>
    <row r="58" spans="1:29" ht="16.2" thickBot="1">
      <c r="A58" s="191">
        <f t="shared" si="8"/>
        <v>19</v>
      </c>
      <c r="B58" s="191"/>
      <c r="C58" s="266">
        <f t="shared" si="9"/>
        <v>1.5833333333333333</v>
      </c>
      <c r="D58" s="209">
        <v>1</v>
      </c>
      <c r="E58" s="209">
        <v>5</v>
      </c>
      <c r="F58" s="209">
        <v>8</v>
      </c>
      <c r="G58" s="209">
        <v>3</v>
      </c>
      <c r="H58" s="209">
        <v>0</v>
      </c>
      <c r="I58" s="209">
        <v>2</v>
      </c>
      <c r="J58" s="145"/>
      <c r="L58" s="209">
        <v>52</v>
      </c>
      <c r="M58" s="2" t="str">
        <f>N58&amp;":"&amp;COUNTIF($N$7:N58,N58)</f>
        <v>0:5</v>
      </c>
      <c r="N58" s="267">
        <f>'Student name internal mark'!Z58</f>
        <v>0</v>
      </c>
      <c r="O58" s="227">
        <f t="shared" si="0"/>
        <v>0</v>
      </c>
      <c r="P58" s="227">
        <f t="shared" si="1"/>
        <v>0</v>
      </c>
      <c r="Q58" s="227">
        <f t="shared" si="2"/>
        <v>0</v>
      </c>
      <c r="R58" s="227">
        <f t="shared" si="3"/>
        <v>0</v>
      </c>
      <c r="S58" s="227">
        <f t="shared" si="4"/>
        <v>0</v>
      </c>
      <c r="T58" s="227">
        <f t="shared" si="5"/>
        <v>0</v>
      </c>
      <c r="V58" s="139">
        <f t="shared" si="10"/>
        <v>0</v>
      </c>
      <c r="X58">
        <f t="shared" si="11"/>
        <v>0</v>
      </c>
      <c r="Y58">
        <f t="shared" si="12"/>
        <v>0</v>
      </c>
      <c r="Z58">
        <f t="shared" si="13"/>
        <v>0</v>
      </c>
      <c r="AA58">
        <f t="shared" si="14"/>
        <v>0</v>
      </c>
      <c r="AB58">
        <f t="shared" si="15"/>
        <v>0</v>
      </c>
      <c r="AC58">
        <f t="shared" si="16"/>
        <v>0</v>
      </c>
    </row>
    <row r="59" spans="1:29" ht="16.2" thickBot="1">
      <c r="A59" s="191">
        <f t="shared" si="8"/>
        <v>26</v>
      </c>
      <c r="B59" s="191"/>
      <c r="C59" s="266">
        <f t="shared" si="9"/>
        <v>2.1666666666666665</v>
      </c>
      <c r="D59" s="209">
        <v>4</v>
      </c>
      <c r="E59" s="209">
        <v>2</v>
      </c>
      <c r="F59" s="209">
        <v>1</v>
      </c>
      <c r="G59" s="209">
        <v>8</v>
      </c>
      <c r="H59" s="209">
        <v>1</v>
      </c>
      <c r="I59" s="209">
        <v>10</v>
      </c>
      <c r="J59" s="145"/>
      <c r="L59" s="209">
        <v>53</v>
      </c>
      <c r="M59" s="2" t="str">
        <f>N59&amp;":"&amp;COUNTIF($N$7:N59,N59)</f>
        <v>5:48</v>
      </c>
      <c r="N59" s="267">
        <f>'Student name internal mark'!Z59</f>
        <v>5</v>
      </c>
      <c r="O59" s="227">
        <f t="shared" si="0"/>
        <v>10</v>
      </c>
      <c r="P59" s="227">
        <f t="shared" si="1"/>
        <v>10</v>
      </c>
      <c r="Q59" s="227">
        <f t="shared" si="2"/>
        <v>10</v>
      </c>
      <c r="R59" s="227">
        <f t="shared" si="3"/>
        <v>10</v>
      </c>
      <c r="S59" s="227">
        <f t="shared" si="4"/>
        <v>10</v>
      </c>
      <c r="T59" s="227">
        <f t="shared" si="5"/>
        <v>10</v>
      </c>
      <c r="V59" s="139">
        <f t="shared" si="10"/>
        <v>60</v>
      </c>
      <c r="X59">
        <f t="shared" si="11"/>
        <v>5</v>
      </c>
      <c r="Y59">
        <f t="shared" si="12"/>
        <v>5</v>
      </c>
      <c r="Z59">
        <f t="shared" si="13"/>
        <v>5</v>
      </c>
      <c r="AA59">
        <f t="shared" si="14"/>
        <v>5</v>
      </c>
      <c r="AB59">
        <f t="shared" si="15"/>
        <v>5</v>
      </c>
      <c r="AC59">
        <f t="shared" si="16"/>
        <v>5</v>
      </c>
    </row>
    <row r="60" spans="1:29" ht="16.2" thickBot="1">
      <c r="A60" s="191">
        <f t="shared" si="8"/>
        <v>46</v>
      </c>
      <c r="B60" s="191"/>
      <c r="C60" s="266">
        <f t="shared" si="9"/>
        <v>3.8333333333333335</v>
      </c>
      <c r="D60" s="209">
        <v>10</v>
      </c>
      <c r="E60" s="209">
        <v>6</v>
      </c>
      <c r="F60" s="209">
        <v>9</v>
      </c>
      <c r="G60" s="209">
        <v>3</v>
      </c>
      <c r="H60" s="209">
        <v>9</v>
      </c>
      <c r="I60" s="209">
        <v>9</v>
      </c>
      <c r="J60" s="145"/>
      <c r="L60" s="209">
        <v>54</v>
      </c>
      <c r="M60" s="2" t="str">
        <f>N60&amp;":"&amp;COUNTIF($N$7:N60,N60)</f>
        <v>5:49</v>
      </c>
      <c r="N60" s="267">
        <f>'Student name internal mark'!Z60</f>
        <v>5</v>
      </c>
      <c r="O60" s="227">
        <f t="shared" si="0"/>
        <v>10</v>
      </c>
      <c r="P60" s="227">
        <f t="shared" si="1"/>
        <v>10</v>
      </c>
      <c r="Q60" s="227">
        <f t="shared" si="2"/>
        <v>10</v>
      </c>
      <c r="R60" s="227">
        <f t="shared" si="3"/>
        <v>10</v>
      </c>
      <c r="S60" s="227">
        <f t="shared" si="4"/>
        <v>10</v>
      </c>
      <c r="T60" s="227">
        <f t="shared" si="5"/>
        <v>10</v>
      </c>
      <c r="V60" s="139">
        <f t="shared" si="10"/>
        <v>60</v>
      </c>
      <c r="X60">
        <f t="shared" si="11"/>
        <v>5</v>
      </c>
      <c r="Y60">
        <f t="shared" si="12"/>
        <v>5</v>
      </c>
      <c r="Z60">
        <f t="shared" si="13"/>
        <v>5</v>
      </c>
      <c r="AA60">
        <f t="shared" si="14"/>
        <v>5</v>
      </c>
      <c r="AB60">
        <f t="shared" si="15"/>
        <v>5</v>
      </c>
      <c r="AC60">
        <f t="shared" si="16"/>
        <v>5</v>
      </c>
    </row>
    <row r="61" spans="1:29" ht="16.2" thickBot="1">
      <c r="A61" s="191">
        <f t="shared" si="8"/>
        <v>46</v>
      </c>
      <c r="B61" s="191"/>
      <c r="C61" s="266">
        <f t="shared" si="9"/>
        <v>3.8333333333333335</v>
      </c>
      <c r="D61" s="209">
        <v>8</v>
      </c>
      <c r="E61" s="209">
        <v>9</v>
      </c>
      <c r="F61" s="209">
        <v>8</v>
      </c>
      <c r="G61" s="209">
        <v>5</v>
      </c>
      <c r="H61" s="209">
        <v>7</v>
      </c>
      <c r="I61" s="209">
        <v>9</v>
      </c>
      <c r="J61" s="145"/>
      <c r="L61" s="2">
        <v>55</v>
      </c>
      <c r="M61" s="2" t="str">
        <f>N61&amp;":"&amp;COUNTIF($N$7:N61,N61)</f>
        <v>5:50</v>
      </c>
      <c r="N61" s="267">
        <f>'Student name internal mark'!Z61</f>
        <v>5</v>
      </c>
      <c r="O61" s="227">
        <f t="shared" si="0"/>
        <v>10</v>
      </c>
      <c r="P61" s="227">
        <f t="shared" si="1"/>
        <v>10</v>
      </c>
      <c r="Q61" s="227">
        <f t="shared" si="2"/>
        <v>10</v>
      </c>
      <c r="R61" s="227">
        <f t="shared" si="3"/>
        <v>10</v>
      </c>
      <c r="S61" s="227">
        <f t="shared" si="4"/>
        <v>10</v>
      </c>
      <c r="T61" s="227">
        <f t="shared" si="5"/>
        <v>10</v>
      </c>
      <c r="V61" s="139">
        <f t="shared" si="10"/>
        <v>60</v>
      </c>
      <c r="X61">
        <f t="shared" si="11"/>
        <v>5</v>
      </c>
      <c r="Y61">
        <f t="shared" si="12"/>
        <v>5</v>
      </c>
      <c r="Z61">
        <f t="shared" si="13"/>
        <v>5</v>
      </c>
      <c r="AA61">
        <f t="shared" si="14"/>
        <v>5</v>
      </c>
      <c r="AB61">
        <f t="shared" si="15"/>
        <v>5</v>
      </c>
      <c r="AC61">
        <f t="shared" si="16"/>
        <v>5</v>
      </c>
    </row>
    <row r="62" spans="1:29" ht="16.2" thickBot="1">
      <c r="A62" s="191">
        <f t="shared" si="8"/>
        <v>23</v>
      </c>
      <c r="B62" s="191"/>
      <c r="C62" s="266">
        <f t="shared" si="9"/>
        <v>1.9166666666666667</v>
      </c>
      <c r="D62" s="209">
        <v>2</v>
      </c>
      <c r="E62" s="209">
        <v>5</v>
      </c>
      <c r="F62" s="209">
        <v>9</v>
      </c>
      <c r="G62" s="209">
        <v>0</v>
      </c>
      <c r="H62" s="209">
        <v>3</v>
      </c>
      <c r="I62" s="209">
        <v>4</v>
      </c>
      <c r="J62" s="145"/>
      <c r="L62" s="209">
        <v>56</v>
      </c>
      <c r="M62" s="2" t="str">
        <f>N62&amp;":"&amp;COUNTIF($N$7:N62,N62)</f>
        <v>5:51</v>
      </c>
      <c r="N62" s="267">
        <f>'Student name internal mark'!Z62</f>
        <v>5</v>
      </c>
      <c r="O62" s="227">
        <f t="shared" si="0"/>
        <v>10</v>
      </c>
      <c r="P62" s="227">
        <f t="shared" si="1"/>
        <v>10</v>
      </c>
      <c r="Q62" s="227">
        <f t="shared" si="2"/>
        <v>10</v>
      </c>
      <c r="R62" s="227">
        <f t="shared" si="3"/>
        <v>10</v>
      </c>
      <c r="S62" s="227">
        <f t="shared" si="4"/>
        <v>10</v>
      </c>
      <c r="T62" s="227">
        <f t="shared" si="5"/>
        <v>10</v>
      </c>
      <c r="V62" s="139">
        <f t="shared" si="10"/>
        <v>60</v>
      </c>
      <c r="X62">
        <f t="shared" si="11"/>
        <v>5</v>
      </c>
      <c r="Y62">
        <f t="shared" si="12"/>
        <v>5</v>
      </c>
      <c r="Z62">
        <f t="shared" si="13"/>
        <v>5</v>
      </c>
      <c r="AA62">
        <f t="shared" si="14"/>
        <v>5</v>
      </c>
      <c r="AB62">
        <f t="shared" si="15"/>
        <v>5</v>
      </c>
      <c r="AC62">
        <f t="shared" si="16"/>
        <v>5</v>
      </c>
    </row>
    <row r="63" spans="1:29" ht="16.2" thickBot="1">
      <c r="A63" s="191">
        <f t="shared" si="8"/>
        <v>23</v>
      </c>
      <c r="B63" s="191"/>
      <c r="C63" s="266">
        <f t="shared" si="9"/>
        <v>1.9166666666666667</v>
      </c>
      <c r="D63" s="209">
        <v>3</v>
      </c>
      <c r="E63" s="209">
        <v>2</v>
      </c>
      <c r="F63" s="209">
        <v>8</v>
      </c>
      <c r="G63" s="209">
        <v>0</v>
      </c>
      <c r="H63" s="209">
        <v>5</v>
      </c>
      <c r="I63" s="209">
        <v>5</v>
      </c>
      <c r="J63" s="145"/>
      <c r="L63" s="209">
        <v>57</v>
      </c>
      <c r="M63" s="2" t="str">
        <f>N63&amp;":"&amp;COUNTIF($N$7:N63,N63)</f>
        <v>5:52</v>
      </c>
      <c r="N63" s="267">
        <f>'Student name internal mark'!Z63</f>
        <v>5</v>
      </c>
      <c r="O63" s="227">
        <f t="shared" si="0"/>
        <v>10</v>
      </c>
      <c r="P63" s="227">
        <f t="shared" si="1"/>
        <v>10</v>
      </c>
      <c r="Q63" s="227">
        <f t="shared" si="2"/>
        <v>10</v>
      </c>
      <c r="R63" s="227">
        <f t="shared" si="3"/>
        <v>10</v>
      </c>
      <c r="S63" s="227">
        <f t="shared" si="4"/>
        <v>10</v>
      </c>
      <c r="T63" s="227">
        <f t="shared" si="5"/>
        <v>10</v>
      </c>
      <c r="V63" s="139">
        <f t="shared" si="10"/>
        <v>60</v>
      </c>
      <c r="X63">
        <f t="shared" si="11"/>
        <v>5</v>
      </c>
      <c r="Y63">
        <f t="shared" si="12"/>
        <v>5</v>
      </c>
      <c r="Z63">
        <f t="shared" si="13"/>
        <v>5</v>
      </c>
      <c r="AA63">
        <f t="shared" si="14"/>
        <v>5</v>
      </c>
      <c r="AB63">
        <f t="shared" si="15"/>
        <v>5</v>
      </c>
      <c r="AC63">
        <f t="shared" si="16"/>
        <v>5</v>
      </c>
    </row>
    <row r="64" spans="1:29" ht="16.2" thickBot="1">
      <c r="A64" s="191">
        <f t="shared" si="8"/>
        <v>19</v>
      </c>
      <c r="B64" s="191"/>
      <c r="C64" s="266">
        <f t="shared" si="9"/>
        <v>1.5833333333333333</v>
      </c>
      <c r="D64" s="209">
        <v>0</v>
      </c>
      <c r="E64" s="209">
        <v>4</v>
      </c>
      <c r="F64" s="209">
        <v>0</v>
      </c>
      <c r="G64" s="209">
        <v>0</v>
      </c>
      <c r="H64" s="209">
        <v>10</v>
      </c>
      <c r="I64" s="209">
        <v>5</v>
      </c>
      <c r="J64" s="145"/>
      <c r="L64" s="209">
        <v>58</v>
      </c>
      <c r="M64" s="2" t="str">
        <f>N64&amp;":"&amp;COUNTIF($N$7:N64,N64)</f>
        <v>5:53</v>
      </c>
      <c r="N64" s="267">
        <f>'Student name internal mark'!Z64</f>
        <v>5</v>
      </c>
      <c r="O64" s="227">
        <f t="shared" si="0"/>
        <v>10</v>
      </c>
      <c r="P64" s="227">
        <f t="shared" si="1"/>
        <v>10</v>
      </c>
      <c r="Q64" s="227">
        <f t="shared" si="2"/>
        <v>10</v>
      </c>
      <c r="R64" s="227">
        <f t="shared" si="3"/>
        <v>10</v>
      </c>
      <c r="S64" s="227">
        <f t="shared" si="4"/>
        <v>10</v>
      </c>
      <c r="T64" s="227">
        <f t="shared" si="5"/>
        <v>10</v>
      </c>
      <c r="V64" s="139">
        <f t="shared" si="10"/>
        <v>60</v>
      </c>
      <c r="X64">
        <f t="shared" si="11"/>
        <v>5</v>
      </c>
      <c r="Y64">
        <f t="shared" si="12"/>
        <v>5</v>
      </c>
      <c r="Z64">
        <f t="shared" si="13"/>
        <v>5</v>
      </c>
      <c r="AA64">
        <f t="shared" si="14"/>
        <v>5</v>
      </c>
      <c r="AB64">
        <f t="shared" si="15"/>
        <v>5</v>
      </c>
      <c r="AC64">
        <f t="shared" si="16"/>
        <v>5</v>
      </c>
    </row>
    <row r="65" spans="1:29" ht="16.2" thickBot="1">
      <c r="A65" s="191">
        <f t="shared" si="8"/>
        <v>19</v>
      </c>
      <c r="B65" s="191"/>
      <c r="C65" s="266">
        <f t="shared" si="9"/>
        <v>1.5833333333333333</v>
      </c>
      <c r="D65" s="209">
        <v>6</v>
      </c>
      <c r="E65" s="209">
        <v>2</v>
      </c>
      <c r="F65" s="209">
        <v>2</v>
      </c>
      <c r="G65" s="209">
        <v>1</v>
      </c>
      <c r="H65" s="209">
        <v>6</v>
      </c>
      <c r="I65" s="209">
        <v>2</v>
      </c>
      <c r="J65" s="145"/>
      <c r="L65" s="209">
        <v>59</v>
      </c>
      <c r="M65" s="2" t="str">
        <f>N65&amp;":"&amp;COUNTIF($N$7:N65,N65)</f>
        <v>5:54</v>
      </c>
      <c r="N65" s="267">
        <f>'Student name internal mark'!Z65</f>
        <v>5</v>
      </c>
      <c r="O65" s="227">
        <f t="shared" si="0"/>
        <v>10</v>
      </c>
      <c r="P65" s="227">
        <f t="shared" si="1"/>
        <v>10</v>
      </c>
      <c r="Q65" s="227">
        <f t="shared" si="2"/>
        <v>10</v>
      </c>
      <c r="R65" s="227">
        <f t="shared" si="3"/>
        <v>10</v>
      </c>
      <c r="S65" s="227">
        <f t="shared" si="4"/>
        <v>10</v>
      </c>
      <c r="T65" s="227">
        <f t="shared" si="5"/>
        <v>10</v>
      </c>
      <c r="V65" s="139">
        <f t="shared" si="10"/>
        <v>60</v>
      </c>
      <c r="X65">
        <f t="shared" si="11"/>
        <v>5</v>
      </c>
      <c r="Y65">
        <f t="shared" si="12"/>
        <v>5</v>
      </c>
      <c r="Z65">
        <f t="shared" si="13"/>
        <v>5</v>
      </c>
      <c r="AA65">
        <f t="shared" si="14"/>
        <v>5</v>
      </c>
      <c r="AB65">
        <f t="shared" si="15"/>
        <v>5</v>
      </c>
      <c r="AC65">
        <f t="shared" si="16"/>
        <v>5</v>
      </c>
    </row>
    <row r="66" spans="1:29" ht="16.2" thickBot="1">
      <c r="A66" s="191">
        <f t="shared" si="8"/>
        <v>44</v>
      </c>
      <c r="B66" s="191"/>
      <c r="C66" s="266">
        <f t="shared" si="9"/>
        <v>3.6666666666666665</v>
      </c>
      <c r="D66" s="209">
        <v>8</v>
      </c>
      <c r="E66" s="209">
        <v>10</v>
      </c>
      <c r="F66" s="209">
        <v>7</v>
      </c>
      <c r="G66" s="209">
        <v>5</v>
      </c>
      <c r="H66" s="209">
        <v>7</v>
      </c>
      <c r="I66" s="209">
        <v>7</v>
      </c>
      <c r="J66" s="145"/>
      <c r="L66" s="2">
        <v>60</v>
      </c>
      <c r="M66" s="2" t="str">
        <f>N66&amp;":"&amp;COUNTIF($N$7:N66,N66)</f>
        <v>5:55</v>
      </c>
      <c r="N66" s="267">
        <f>'Student name internal mark'!Z66</f>
        <v>5</v>
      </c>
      <c r="O66" s="227">
        <f t="shared" si="0"/>
        <v>10</v>
      </c>
      <c r="P66" s="227">
        <f t="shared" si="1"/>
        <v>10</v>
      </c>
      <c r="Q66" s="227">
        <f t="shared" si="2"/>
        <v>10</v>
      </c>
      <c r="R66" s="227">
        <f t="shared" si="3"/>
        <v>10</v>
      </c>
      <c r="S66" s="227">
        <f t="shared" si="4"/>
        <v>10</v>
      </c>
      <c r="T66" s="227">
        <f t="shared" si="5"/>
        <v>10</v>
      </c>
      <c r="V66" s="139">
        <f t="shared" si="10"/>
        <v>60</v>
      </c>
      <c r="X66">
        <f t="shared" si="11"/>
        <v>5</v>
      </c>
      <c r="Y66">
        <f t="shared" si="12"/>
        <v>5</v>
      </c>
      <c r="Z66">
        <f t="shared" si="13"/>
        <v>5</v>
      </c>
      <c r="AA66">
        <f t="shared" si="14"/>
        <v>5</v>
      </c>
      <c r="AB66">
        <f t="shared" si="15"/>
        <v>5</v>
      </c>
      <c r="AC66">
        <f t="shared" si="16"/>
        <v>5</v>
      </c>
    </row>
    <row r="67" spans="1:29" ht="16.2" thickBot="1">
      <c r="A67" s="191">
        <f t="shared" si="8"/>
        <v>28</v>
      </c>
      <c r="B67" s="191"/>
      <c r="C67" s="266">
        <f t="shared" si="9"/>
        <v>2.3333333333333335</v>
      </c>
      <c r="D67" s="209">
        <v>3</v>
      </c>
      <c r="E67" s="209">
        <v>5</v>
      </c>
      <c r="F67" s="209">
        <v>6</v>
      </c>
      <c r="G67" s="209">
        <v>5</v>
      </c>
      <c r="H67" s="209">
        <v>5</v>
      </c>
      <c r="I67" s="209">
        <v>4</v>
      </c>
      <c r="J67" s="145"/>
      <c r="L67" s="209">
        <v>61</v>
      </c>
      <c r="M67" s="2" t="str">
        <f>N67&amp;":"&amp;COUNTIF($N$7:N67,N67)</f>
        <v>5:56</v>
      </c>
      <c r="N67" s="267">
        <f>'Student name internal mark'!Z67</f>
        <v>5</v>
      </c>
      <c r="O67" s="227">
        <f t="shared" si="0"/>
        <v>10</v>
      </c>
      <c r="P67" s="227">
        <f t="shared" si="1"/>
        <v>10</v>
      </c>
      <c r="Q67" s="227">
        <f t="shared" si="2"/>
        <v>10</v>
      </c>
      <c r="R67" s="227">
        <f t="shared" si="3"/>
        <v>10</v>
      </c>
      <c r="S67" s="227">
        <f t="shared" si="4"/>
        <v>10</v>
      </c>
      <c r="T67" s="227">
        <f t="shared" si="5"/>
        <v>10</v>
      </c>
      <c r="V67" s="139">
        <f t="shared" si="10"/>
        <v>60</v>
      </c>
      <c r="X67">
        <f t="shared" si="11"/>
        <v>5</v>
      </c>
      <c r="Y67">
        <f t="shared" si="12"/>
        <v>5</v>
      </c>
      <c r="Z67">
        <f t="shared" si="13"/>
        <v>5</v>
      </c>
      <c r="AA67">
        <f t="shared" si="14"/>
        <v>5</v>
      </c>
      <c r="AB67">
        <f t="shared" si="15"/>
        <v>5</v>
      </c>
      <c r="AC67">
        <f t="shared" si="16"/>
        <v>5</v>
      </c>
    </row>
    <row r="68" spans="1:29" ht="16.2" thickBot="1">
      <c r="A68" s="191">
        <f t="shared" si="8"/>
        <v>17</v>
      </c>
      <c r="B68" s="191"/>
      <c r="C68" s="266">
        <f t="shared" si="9"/>
        <v>1.4166666666666667</v>
      </c>
      <c r="D68" s="209">
        <v>2</v>
      </c>
      <c r="E68" s="209">
        <v>0</v>
      </c>
      <c r="F68" s="209">
        <v>5</v>
      </c>
      <c r="G68" s="209">
        <v>5</v>
      </c>
      <c r="H68" s="209">
        <v>5</v>
      </c>
      <c r="I68" s="209">
        <v>0</v>
      </c>
      <c r="J68" s="145"/>
      <c r="L68" s="209">
        <v>62</v>
      </c>
      <c r="M68" s="2" t="str">
        <f>N68&amp;":"&amp;COUNTIF($N$7:N68,N68)</f>
        <v>5:57</v>
      </c>
      <c r="N68" s="267">
        <f>'Student name internal mark'!Z68</f>
        <v>5</v>
      </c>
      <c r="O68" s="227">
        <f t="shared" si="0"/>
        <v>10</v>
      </c>
      <c r="P68" s="227">
        <f t="shared" si="1"/>
        <v>10</v>
      </c>
      <c r="Q68" s="227">
        <f t="shared" si="2"/>
        <v>10</v>
      </c>
      <c r="R68" s="227">
        <f t="shared" si="3"/>
        <v>10</v>
      </c>
      <c r="S68" s="227">
        <f t="shared" si="4"/>
        <v>10</v>
      </c>
      <c r="T68" s="227">
        <f t="shared" si="5"/>
        <v>10</v>
      </c>
      <c r="V68" s="139">
        <f t="shared" si="10"/>
        <v>60</v>
      </c>
      <c r="X68">
        <f t="shared" si="11"/>
        <v>5</v>
      </c>
      <c r="Y68">
        <f t="shared" si="12"/>
        <v>5</v>
      </c>
      <c r="Z68">
        <f t="shared" si="13"/>
        <v>5</v>
      </c>
      <c r="AA68">
        <f t="shared" si="14"/>
        <v>5</v>
      </c>
      <c r="AB68">
        <f t="shared" si="15"/>
        <v>5</v>
      </c>
      <c r="AC68">
        <f t="shared" si="16"/>
        <v>5</v>
      </c>
    </row>
    <row r="69" spans="1:29" ht="16.2" thickBot="1">
      <c r="A69" s="191">
        <f t="shared" si="8"/>
        <v>36</v>
      </c>
      <c r="B69" s="191"/>
      <c r="C69" s="266">
        <f t="shared" si="9"/>
        <v>3</v>
      </c>
      <c r="D69" s="209">
        <v>9</v>
      </c>
      <c r="E69" s="209">
        <v>1</v>
      </c>
      <c r="F69" s="209">
        <v>6</v>
      </c>
      <c r="G69" s="209">
        <v>3</v>
      </c>
      <c r="H69" s="209">
        <v>9</v>
      </c>
      <c r="I69" s="209">
        <v>8</v>
      </c>
      <c r="J69" s="145"/>
      <c r="L69" s="209">
        <v>63</v>
      </c>
      <c r="M69" s="2" t="str">
        <f>N69&amp;":"&amp;COUNTIF($N$7:N69,N69)</f>
        <v>5:58</v>
      </c>
      <c r="N69" s="267">
        <f>'Student name internal mark'!Z69</f>
        <v>5</v>
      </c>
      <c r="O69" s="227">
        <f t="shared" si="0"/>
        <v>10</v>
      </c>
      <c r="P69" s="227">
        <f t="shared" si="1"/>
        <v>10</v>
      </c>
      <c r="Q69" s="227">
        <f t="shared" si="2"/>
        <v>10</v>
      </c>
      <c r="R69" s="227">
        <f t="shared" si="3"/>
        <v>10</v>
      </c>
      <c r="S69" s="227">
        <f t="shared" si="4"/>
        <v>10</v>
      </c>
      <c r="T69" s="227">
        <f t="shared" si="5"/>
        <v>10</v>
      </c>
      <c r="V69" s="139">
        <f t="shared" si="10"/>
        <v>60</v>
      </c>
      <c r="X69">
        <f t="shared" si="11"/>
        <v>5</v>
      </c>
      <c r="Y69">
        <f t="shared" si="12"/>
        <v>5</v>
      </c>
      <c r="Z69">
        <f t="shared" si="13"/>
        <v>5</v>
      </c>
      <c r="AA69">
        <f t="shared" si="14"/>
        <v>5</v>
      </c>
      <c r="AB69">
        <f t="shared" si="15"/>
        <v>5</v>
      </c>
      <c r="AC69">
        <f t="shared" si="16"/>
        <v>5</v>
      </c>
    </row>
    <row r="70" spans="1:29" ht="16.2" thickBot="1">
      <c r="A70" s="191">
        <f t="shared" si="8"/>
        <v>40</v>
      </c>
      <c r="B70" s="191"/>
      <c r="C70" s="266">
        <f t="shared" si="9"/>
        <v>3.3333333333333335</v>
      </c>
      <c r="D70" s="209">
        <v>6</v>
      </c>
      <c r="E70" s="209">
        <v>7</v>
      </c>
      <c r="F70" s="209">
        <v>2</v>
      </c>
      <c r="G70" s="209">
        <v>10</v>
      </c>
      <c r="H70" s="209">
        <v>10</v>
      </c>
      <c r="I70" s="209">
        <v>5</v>
      </c>
      <c r="J70" s="145"/>
      <c r="L70" s="2">
        <v>64</v>
      </c>
      <c r="M70" s="2" t="str">
        <f>N70&amp;":"&amp;COUNTIF($N$7:N70,N70)</f>
        <v>5:59</v>
      </c>
      <c r="N70" s="267">
        <f>'Student name internal mark'!Z70</f>
        <v>5</v>
      </c>
      <c r="O70" s="227">
        <f t="shared" si="0"/>
        <v>10</v>
      </c>
      <c r="P70" s="227">
        <f t="shared" si="1"/>
        <v>10</v>
      </c>
      <c r="Q70" s="227">
        <f t="shared" si="2"/>
        <v>10</v>
      </c>
      <c r="R70" s="227">
        <f t="shared" si="3"/>
        <v>10</v>
      </c>
      <c r="S70" s="227">
        <f t="shared" si="4"/>
        <v>10</v>
      </c>
      <c r="T70" s="227">
        <f t="shared" si="5"/>
        <v>10</v>
      </c>
      <c r="V70" s="139">
        <f t="shared" si="10"/>
        <v>60</v>
      </c>
      <c r="X70">
        <f t="shared" si="11"/>
        <v>5</v>
      </c>
      <c r="Y70">
        <f t="shared" si="12"/>
        <v>5</v>
      </c>
      <c r="Z70">
        <f t="shared" si="13"/>
        <v>5</v>
      </c>
      <c r="AA70">
        <f t="shared" si="14"/>
        <v>5</v>
      </c>
      <c r="AB70">
        <f t="shared" si="15"/>
        <v>5</v>
      </c>
      <c r="AC70">
        <f t="shared" si="16"/>
        <v>5</v>
      </c>
    </row>
    <row r="71" spans="1:29" ht="16.2" thickBot="1">
      <c r="A71" s="191">
        <f t="shared" si="8"/>
        <v>43</v>
      </c>
      <c r="B71" s="191"/>
      <c r="C71" s="266">
        <f t="shared" si="9"/>
        <v>3.5833333333333335</v>
      </c>
      <c r="D71" s="209">
        <v>7</v>
      </c>
      <c r="E71" s="209">
        <v>10</v>
      </c>
      <c r="F71" s="209">
        <v>7</v>
      </c>
      <c r="G71" s="209">
        <v>7</v>
      </c>
      <c r="H71" s="209">
        <v>7</v>
      </c>
      <c r="I71" s="209">
        <v>5</v>
      </c>
      <c r="J71" s="145"/>
      <c r="L71" s="209">
        <v>65</v>
      </c>
      <c r="M71" s="2" t="str">
        <f>N71&amp;":"&amp;COUNTIF($N$7:N71,N71)</f>
        <v>5:60</v>
      </c>
      <c r="N71" s="267">
        <f>'Student name internal mark'!Z71</f>
        <v>5</v>
      </c>
      <c r="O71" s="227">
        <f t="shared" ref="O71:O134" si="17">IFERROR(VLOOKUP($M71,$B$7:$I$1000,3,FALSE),VLOOKUP($N71,$C$7:$I$1000,2,FALSE))</f>
        <v>10</v>
      </c>
      <c r="P71" s="227">
        <f t="shared" ref="P71:P134" si="18">IFERROR(VLOOKUP($M71,$B$7:$I$1000,4,FALSE),VLOOKUP($N71,$C$7:$I$1000,3,FALSE))</f>
        <v>10</v>
      </c>
      <c r="Q71" s="227">
        <f t="shared" ref="Q71:Q134" si="19">IFERROR(VLOOKUP($M71,$B$7:$I$1000,5,FALSE),VLOOKUP($N71,$C$7:$I$1000,4,FALSE))</f>
        <v>10</v>
      </c>
      <c r="R71" s="227">
        <f t="shared" ref="R71:R134" si="20">IFERROR(VLOOKUP($M71,$B$7:$I$1000,6,FALSE),VLOOKUP($N71,$C$7:$I$1000,5,FALSE))</f>
        <v>10</v>
      </c>
      <c r="S71" s="227">
        <f t="shared" ref="S71:S134" si="21">IFERROR(VLOOKUP($M71,$B$7:$I$1000,7,FALSE),VLOOKUP($N71,$C$7:$I$1000,6,FALSE))</f>
        <v>10</v>
      </c>
      <c r="T71" s="227">
        <f t="shared" ref="T71:T134" si="22">IFERROR(VLOOKUP($M71,$B$7:$I$1000,8,FALSE),VLOOKUP($N71,$C$7:$I$1000,7,FALSE))</f>
        <v>10</v>
      </c>
      <c r="V71" s="139">
        <f t="shared" si="10"/>
        <v>60</v>
      </c>
      <c r="X71">
        <f t="shared" si="11"/>
        <v>5</v>
      </c>
      <c r="Y71">
        <f t="shared" si="12"/>
        <v>5</v>
      </c>
      <c r="Z71">
        <f t="shared" si="13"/>
        <v>5</v>
      </c>
      <c r="AA71">
        <f t="shared" si="14"/>
        <v>5</v>
      </c>
      <c r="AB71">
        <f t="shared" si="15"/>
        <v>5</v>
      </c>
      <c r="AC71">
        <f t="shared" si="16"/>
        <v>5</v>
      </c>
    </row>
    <row r="72" spans="1:29" ht="16.2" thickBot="1">
      <c r="A72" s="191">
        <f t="shared" si="8"/>
        <v>23</v>
      </c>
      <c r="B72" s="191"/>
      <c r="C72" s="266">
        <f t="shared" si="9"/>
        <v>1.9166666666666667</v>
      </c>
      <c r="D72" s="209">
        <v>1</v>
      </c>
      <c r="E72" s="209">
        <v>1</v>
      </c>
      <c r="F72" s="209">
        <v>7</v>
      </c>
      <c r="G72" s="209">
        <v>5</v>
      </c>
      <c r="H72" s="209">
        <v>4</v>
      </c>
      <c r="I72" s="209">
        <v>5</v>
      </c>
      <c r="J72" s="145"/>
      <c r="L72" s="209">
        <v>66</v>
      </c>
      <c r="M72" s="2" t="str">
        <f>N72&amp;":"&amp;COUNTIF($N$7:N72,N72)</f>
        <v>5:61</v>
      </c>
      <c r="N72" s="267">
        <f>'Student name internal mark'!Z72</f>
        <v>5</v>
      </c>
      <c r="O72" s="227">
        <f t="shared" si="17"/>
        <v>10</v>
      </c>
      <c r="P72" s="227">
        <f t="shared" si="18"/>
        <v>10</v>
      </c>
      <c r="Q72" s="227">
        <f t="shared" si="19"/>
        <v>10</v>
      </c>
      <c r="R72" s="227">
        <f t="shared" si="20"/>
        <v>10</v>
      </c>
      <c r="S72" s="227">
        <f t="shared" si="21"/>
        <v>10</v>
      </c>
      <c r="T72" s="227">
        <f t="shared" si="22"/>
        <v>10</v>
      </c>
      <c r="V72" s="139">
        <f t="shared" si="10"/>
        <v>60</v>
      </c>
      <c r="X72">
        <f t="shared" si="11"/>
        <v>5</v>
      </c>
      <c r="Y72">
        <f t="shared" si="12"/>
        <v>5</v>
      </c>
      <c r="Z72">
        <f t="shared" si="13"/>
        <v>5</v>
      </c>
      <c r="AA72">
        <f t="shared" si="14"/>
        <v>5</v>
      </c>
      <c r="AB72">
        <f t="shared" si="15"/>
        <v>5</v>
      </c>
      <c r="AC72">
        <f t="shared" si="16"/>
        <v>5</v>
      </c>
    </row>
    <row r="73" spans="1:29" ht="16.2" thickBot="1">
      <c r="A73" s="191">
        <f t="shared" ref="A73:A136" si="23">SUM(D73:I73)</f>
        <v>21</v>
      </c>
      <c r="B73" s="191"/>
      <c r="C73" s="266">
        <f t="shared" ref="C73:C136" si="24">SUM(D73:I73)/12</f>
        <v>1.75</v>
      </c>
      <c r="D73" s="209">
        <v>3</v>
      </c>
      <c r="E73" s="209">
        <v>3</v>
      </c>
      <c r="F73" s="209">
        <v>6</v>
      </c>
      <c r="G73" s="209">
        <v>5</v>
      </c>
      <c r="H73" s="209">
        <v>4</v>
      </c>
      <c r="I73" s="209">
        <v>0</v>
      </c>
      <c r="J73" s="145"/>
      <c r="L73" s="209">
        <v>67</v>
      </c>
      <c r="M73" s="2" t="str">
        <f>N73&amp;":"&amp;COUNTIF($N$7:N73,N73)</f>
        <v>5:62</v>
      </c>
      <c r="N73" s="267">
        <f>'Student name internal mark'!Z73</f>
        <v>5</v>
      </c>
      <c r="O73" s="227">
        <f t="shared" si="17"/>
        <v>10</v>
      </c>
      <c r="P73" s="227">
        <f t="shared" si="18"/>
        <v>10</v>
      </c>
      <c r="Q73" s="227">
        <f t="shared" si="19"/>
        <v>10</v>
      </c>
      <c r="R73" s="227">
        <f t="shared" si="20"/>
        <v>10</v>
      </c>
      <c r="S73" s="227">
        <f t="shared" si="21"/>
        <v>10</v>
      </c>
      <c r="T73" s="227">
        <f t="shared" si="22"/>
        <v>10</v>
      </c>
      <c r="V73" s="139">
        <f t="shared" si="10"/>
        <v>60</v>
      </c>
      <c r="X73">
        <f t="shared" si="11"/>
        <v>5</v>
      </c>
      <c r="Y73">
        <f t="shared" si="12"/>
        <v>5</v>
      </c>
      <c r="Z73">
        <f t="shared" si="13"/>
        <v>5</v>
      </c>
      <c r="AA73">
        <f t="shared" si="14"/>
        <v>5</v>
      </c>
      <c r="AB73">
        <f t="shared" si="15"/>
        <v>5</v>
      </c>
      <c r="AC73">
        <f t="shared" si="16"/>
        <v>5</v>
      </c>
    </row>
    <row r="74" spans="1:29" ht="16.2" thickBot="1">
      <c r="A74" s="191">
        <f t="shared" si="23"/>
        <v>25</v>
      </c>
      <c r="B74" s="191"/>
      <c r="C74" s="266">
        <f t="shared" si="24"/>
        <v>2.0833333333333335</v>
      </c>
      <c r="D74" s="209">
        <v>8</v>
      </c>
      <c r="E74" s="209">
        <v>6</v>
      </c>
      <c r="F74" s="209">
        <v>2</v>
      </c>
      <c r="G74" s="209">
        <v>1</v>
      </c>
      <c r="H74" s="209">
        <v>7</v>
      </c>
      <c r="I74" s="209">
        <v>1</v>
      </c>
      <c r="J74" s="145"/>
      <c r="L74" s="209">
        <v>68</v>
      </c>
      <c r="M74" s="2" t="str">
        <f>N74&amp;":"&amp;COUNTIF($N$7:N74,N74)</f>
        <v>5:63</v>
      </c>
      <c r="N74" s="267">
        <f>'Student name internal mark'!Z74</f>
        <v>5</v>
      </c>
      <c r="O74" s="227">
        <f t="shared" si="17"/>
        <v>10</v>
      </c>
      <c r="P74" s="227">
        <f t="shared" si="18"/>
        <v>10</v>
      </c>
      <c r="Q74" s="227">
        <f t="shared" si="19"/>
        <v>10</v>
      </c>
      <c r="R74" s="227">
        <f t="shared" si="20"/>
        <v>10</v>
      </c>
      <c r="S74" s="227">
        <f t="shared" si="21"/>
        <v>10</v>
      </c>
      <c r="T74" s="227">
        <f t="shared" si="22"/>
        <v>10</v>
      </c>
      <c r="V74" s="139">
        <f t="shared" si="10"/>
        <v>60</v>
      </c>
      <c r="X74">
        <f t="shared" si="11"/>
        <v>5</v>
      </c>
      <c r="Y74">
        <f t="shared" si="12"/>
        <v>5</v>
      </c>
      <c r="Z74">
        <f t="shared" si="13"/>
        <v>5</v>
      </c>
      <c r="AA74">
        <f t="shared" si="14"/>
        <v>5</v>
      </c>
      <c r="AB74">
        <f t="shared" si="15"/>
        <v>5</v>
      </c>
      <c r="AC74">
        <f t="shared" si="16"/>
        <v>5</v>
      </c>
    </row>
    <row r="75" spans="1:29" ht="16.2" thickBot="1">
      <c r="A75" s="191">
        <f t="shared" si="23"/>
        <v>35</v>
      </c>
      <c r="B75" s="191"/>
      <c r="C75" s="266">
        <f t="shared" si="24"/>
        <v>2.9166666666666665</v>
      </c>
      <c r="D75" s="209">
        <v>9</v>
      </c>
      <c r="E75" s="209">
        <v>9</v>
      </c>
      <c r="F75" s="209">
        <v>3</v>
      </c>
      <c r="G75" s="209">
        <v>10</v>
      </c>
      <c r="H75" s="209">
        <v>3</v>
      </c>
      <c r="I75" s="209">
        <v>1</v>
      </c>
      <c r="J75" s="145"/>
      <c r="L75" s="2">
        <v>69</v>
      </c>
      <c r="M75" s="2" t="str">
        <f>N75&amp;":"&amp;COUNTIF($N$7:N75,N75)</f>
        <v>5:64</v>
      </c>
      <c r="N75" s="267">
        <f>'Student name internal mark'!Z75</f>
        <v>5</v>
      </c>
      <c r="O75" s="227">
        <f t="shared" si="17"/>
        <v>10</v>
      </c>
      <c r="P75" s="227">
        <f t="shared" si="18"/>
        <v>10</v>
      </c>
      <c r="Q75" s="227">
        <f t="shared" si="19"/>
        <v>10</v>
      </c>
      <c r="R75" s="227">
        <f t="shared" si="20"/>
        <v>10</v>
      </c>
      <c r="S75" s="227">
        <f t="shared" si="21"/>
        <v>10</v>
      </c>
      <c r="T75" s="227">
        <f t="shared" si="22"/>
        <v>10</v>
      </c>
      <c r="V75" s="139">
        <f t="shared" si="10"/>
        <v>60</v>
      </c>
      <c r="X75">
        <f t="shared" si="11"/>
        <v>5</v>
      </c>
      <c r="Y75">
        <f t="shared" si="12"/>
        <v>5</v>
      </c>
      <c r="Z75">
        <f t="shared" si="13"/>
        <v>5</v>
      </c>
      <c r="AA75">
        <f t="shared" si="14"/>
        <v>5</v>
      </c>
      <c r="AB75">
        <f t="shared" si="15"/>
        <v>5</v>
      </c>
      <c r="AC75">
        <f t="shared" si="16"/>
        <v>5</v>
      </c>
    </row>
    <row r="76" spans="1:29" ht="16.2" thickBot="1">
      <c r="A76" s="191">
        <f t="shared" si="23"/>
        <v>44</v>
      </c>
      <c r="B76" s="191"/>
      <c r="C76" s="266">
        <f t="shared" si="24"/>
        <v>3.6666666666666665</v>
      </c>
      <c r="D76" s="209">
        <v>9</v>
      </c>
      <c r="E76" s="209">
        <v>5</v>
      </c>
      <c r="F76" s="209">
        <v>8</v>
      </c>
      <c r="G76" s="209">
        <v>8</v>
      </c>
      <c r="H76" s="209">
        <v>9</v>
      </c>
      <c r="I76" s="209">
        <v>5</v>
      </c>
      <c r="J76" s="145"/>
      <c r="L76" s="209">
        <v>70</v>
      </c>
      <c r="M76" s="2" t="str">
        <f>N76&amp;":"&amp;COUNTIF($N$7:N76,N76)</f>
        <v>5:65</v>
      </c>
      <c r="N76" s="267">
        <f>'Student name internal mark'!Z76</f>
        <v>5</v>
      </c>
      <c r="O76" s="227">
        <f t="shared" si="17"/>
        <v>10</v>
      </c>
      <c r="P76" s="227">
        <f t="shared" si="18"/>
        <v>10</v>
      </c>
      <c r="Q76" s="227">
        <f t="shared" si="19"/>
        <v>10</v>
      </c>
      <c r="R76" s="227">
        <f t="shared" si="20"/>
        <v>10</v>
      </c>
      <c r="S76" s="227">
        <f t="shared" si="21"/>
        <v>10</v>
      </c>
      <c r="T76" s="227">
        <f t="shared" si="22"/>
        <v>10</v>
      </c>
      <c r="V76" s="139">
        <f t="shared" si="10"/>
        <v>60</v>
      </c>
      <c r="X76">
        <f t="shared" si="11"/>
        <v>5</v>
      </c>
      <c r="Y76">
        <f t="shared" si="12"/>
        <v>5</v>
      </c>
      <c r="Z76">
        <f t="shared" si="13"/>
        <v>5</v>
      </c>
      <c r="AA76">
        <f t="shared" si="14"/>
        <v>5</v>
      </c>
      <c r="AB76">
        <f t="shared" si="15"/>
        <v>5</v>
      </c>
      <c r="AC76">
        <f t="shared" si="16"/>
        <v>5</v>
      </c>
    </row>
    <row r="77" spans="1:29" ht="16.2" thickBot="1">
      <c r="A77" s="191">
        <f t="shared" si="23"/>
        <v>25</v>
      </c>
      <c r="B77" s="191"/>
      <c r="C77" s="266">
        <f t="shared" si="24"/>
        <v>2.0833333333333335</v>
      </c>
      <c r="D77" s="209">
        <v>5</v>
      </c>
      <c r="E77" s="209">
        <v>1</v>
      </c>
      <c r="F77" s="209">
        <v>8</v>
      </c>
      <c r="G77" s="209">
        <v>5</v>
      </c>
      <c r="H77" s="209">
        <v>5</v>
      </c>
      <c r="I77" s="209">
        <v>1</v>
      </c>
      <c r="J77" s="145"/>
      <c r="L77" s="209">
        <v>71</v>
      </c>
      <c r="M77" s="2" t="str">
        <f>N77&amp;":"&amp;COUNTIF($N$7:N77,N77)</f>
        <v>5:66</v>
      </c>
      <c r="N77" s="267">
        <f>'Student name internal mark'!Z77</f>
        <v>5</v>
      </c>
      <c r="O77" s="227">
        <f t="shared" si="17"/>
        <v>10</v>
      </c>
      <c r="P77" s="227">
        <f t="shared" si="18"/>
        <v>10</v>
      </c>
      <c r="Q77" s="227">
        <f t="shared" si="19"/>
        <v>10</v>
      </c>
      <c r="R77" s="227">
        <f t="shared" si="20"/>
        <v>10</v>
      </c>
      <c r="S77" s="227">
        <f t="shared" si="21"/>
        <v>10</v>
      </c>
      <c r="T77" s="227">
        <f t="shared" si="22"/>
        <v>10</v>
      </c>
      <c r="V77" s="139">
        <f t="shared" si="10"/>
        <v>60</v>
      </c>
      <c r="X77">
        <f t="shared" si="11"/>
        <v>5</v>
      </c>
      <c r="Y77">
        <f t="shared" si="12"/>
        <v>5</v>
      </c>
      <c r="Z77">
        <f t="shared" si="13"/>
        <v>5</v>
      </c>
      <c r="AA77">
        <f t="shared" si="14"/>
        <v>5</v>
      </c>
      <c r="AB77">
        <f t="shared" si="15"/>
        <v>5</v>
      </c>
      <c r="AC77">
        <f t="shared" si="16"/>
        <v>5</v>
      </c>
    </row>
    <row r="78" spans="1:29" ht="16.2" thickBot="1">
      <c r="A78" s="191">
        <f t="shared" si="23"/>
        <v>29</v>
      </c>
      <c r="B78" s="191"/>
      <c r="C78" s="266">
        <f t="shared" si="24"/>
        <v>2.4166666666666665</v>
      </c>
      <c r="D78" s="209">
        <v>4</v>
      </c>
      <c r="E78" s="209">
        <v>4</v>
      </c>
      <c r="F78" s="209">
        <v>9</v>
      </c>
      <c r="G78" s="209">
        <v>5</v>
      </c>
      <c r="H78" s="209">
        <v>5</v>
      </c>
      <c r="I78" s="209">
        <v>2</v>
      </c>
      <c r="J78" s="145"/>
      <c r="L78" s="209">
        <v>72</v>
      </c>
      <c r="M78" s="2" t="str">
        <f>N78&amp;":"&amp;COUNTIF($N$7:N78,N78)</f>
        <v>5:67</v>
      </c>
      <c r="N78" s="267">
        <f>'Student name internal mark'!Z78</f>
        <v>5</v>
      </c>
      <c r="O78" s="227">
        <f t="shared" si="17"/>
        <v>10</v>
      </c>
      <c r="P78" s="227">
        <f t="shared" si="18"/>
        <v>10</v>
      </c>
      <c r="Q78" s="227">
        <f t="shared" si="19"/>
        <v>10</v>
      </c>
      <c r="R78" s="227">
        <f t="shared" si="20"/>
        <v>10</v>
      </c>
      <c r="S78" s="227">
        <f t="shared" si="21"/>
        <v>10</v>
      </c>
      <c r="T78" s="227">
        <f t="shared" si="22"/>
        <v>10</v>
      </c>
      <c r="V78" s="139">
        <f t="shared" si="10"/>
        <v>60</v>
      </c>
      <c r="X78">
        <f t="shared" si="11"/>
        <v>5</v>
      </c>
      <c r="Y78">
        <f t="shared" si="12"/>
        <v>5</v>
      </c>
      <c r="Z78">
        <f t="shared" si="13"/>
        <v>5</v>
      </c>
      <c r="AA78">
        <f t="shared" si="14"/>
        <v>5</v>
      </c>
      <c r="AB78">
        <f t="shared" si="15"/>
        <v>5</v>
      </c>
      <c r="AC78">
        <f t="shared" si="16"/>
        <v>5</v>
      </c>
    </row>
    <row r="79" spans="1:29" ht="16.2" thickBot="1">
      <c r="A79" s="191">
        <f t="shared" si="23"/>
        <v>28</v>
      </c>
      <c r="B79" s="191"/>
      <c r="C79" s="266">
        <f t="shared" si="24"/>
        <v>2.3333333333333335</v>
      </c>
      <c r="D79" s="209">
        <v>9</v>
      </c>
      <c r="E79" s="209">
        <v>1</v>
      </c>
      <c r="F79" s="209">
        <v>6</v>
      </c>
      <c r="G79" s="209">
        <v>1</v>
      </c>
      <c r="H79" s="209">
        <v>1</v>
      </c>
      <c r="I79" s="209">
        <v>10</v>
      </c>
      <c r="J79" s="145"/>
      <c r="L79" s="2">
        <v>73</v>
      </c>
      <c r="M79" s="2" t="str">
        <f>N79&amp;":"&amp;COUNTIF($N$7:N79,N79)</f>
        <v>5:68</v>
      </c>
      <c r="N79" s="267">
        <f>'Student name internal mark'!Z79</f>
        <v>5</v>
      </c>
      <c r="O79" s="227">
        <f t="shared" si="17"/>
        <v>10</v>
      </c>
      <c r="P79" s="227">
        <f t="shared" si="18"/>
        <v>10</v>
      </c>
      <c r="Q79" s="227">
        <f t="shared" si="19"/>
        <v>10</v>
      </c>
      <c r="R79" s="227">
        <f t="shared" si="20"/>
        <v>10</v>
      </c>
      <c r="S79" s="227">
        <f t="shared" si="21"/>
        <v>10</v>
      </c>
      <c r="T79" s="227">
        <f t="shared" si="22"/>
        <v>10</v>
      </c>
      <c r="V79" s="139">
        <f t="shared" si="10"/>
        <v>60</v>
      </c>
      <c r="X79">
        <f t="shared" si="11"/>
        <v>5</v>
      </c>
      <c r="Y79">
        <f t="shared" si="12"/>
        <v>5</v>
      </c>
      <c r="Z79">
        <f t="shared" si="13"/>
        <v>5</v>
      </c>
      <c r="AA79">
        <f t="shared" si="14"/>
        <v>5</v>
      </c>
      <c r="AB79">
        <f t="shared" si="15"/>
        <v>5</v>
      </c>
      <c r="AC79">
        <f t="shared" si="16"/>
        <v>5</v>
      </c>
    </row>
    <row r="80" spans="1:29" ht="16.2" thickBot="1">
      <c r="A80" s="191">
        <f t="shared" si="23"/>
        <v>20</v>
      </c>
      <c r="B80" s="191"/>
      <c r="C80" s="266">
        <f t="shared" si="24"/>
        <v>1.6666666666666667</v>
      </c>
      <c r="D80" s="209">
        <v>6</v>
      </c>
      <c r="E80" s="209">
        <v>1</v>
      </c>
      <c r="F80" s="209">
        <v>1</v>
      </c>
      <c r="G80" s="209">
        <v>0</v>
      </c>
      <c r="H80" s="209">
        <v>6</v>
      </c>
      <c r="I80" s="209">
        <v>6</v>
      </c>
      <c r="J80" s="145"/>
      <c r="L80" s="209">
        <v>74</v>
      </c>
      <c r="M80" s="2" t="str">
        <f>N80&amp;":"&amp;COUNTIF($N$7:N80,N80)</f>
        <v>5:69</v>
      </c>
      <c r="N80" s="267">
        <f>'Student name internal mark'!Z80</f>
        <v>5</v>
      </c>
      <c r="O80" s="227">
        <f t="shared" si="17"/>
        <v>10</v>
      </c>
      <c r="P80" s="227">
        <f t="shared" si="18"/>
        <v>10</v>
      </c>
      <c r="Q80" s="227">
        <f t="shared" si="19"/>
        <v>10</v>
      </c>
      <c r="R80" s="227">
        <f t="shared" si="20"/>
        <v>10</v>
      </c>
      <c r="S80" s="227">
        <f t="shared" si="21"/>
        <v>10</v>
      </c>
      <c r="T80" s="227">
        <f t="shared" si="22"/>
        <v>10</v>
      </c>
      <c r="V80" s="139">
        <f t="shared" ref="V80:V143" si="25">SUM(O80:T80)</f>
        <v>60</v>
      </c>
      <c r="X80">
        <f t="shared" ref="X80:X143" si="26">O80/2</f>
        <v>5</v>
      </c>
      <c r="Y80">
        <f t="shared" ref="Y80:Y143" si="27">P80/2</f>
        <v>5</v>
      </c>
      <c r="Z80">
        <f t="shared" ref="Z80:Z143" si="28">Q80/2</f>
        <v>5</v>
      </c>
      <c r="AA80">
        <f t="shared" ref="AA80:AA143" si="29">R80/2</f>
        <v>5</v>
      </c>
      <c r="AB80">
        <f t="shared" ref="AB80:AB143" si="30">S80/2</f>
        <v>5</v>
      </c>
      <c r="AC80">
        <f t="shared" ref="AC80:AC143" si="31">T80/2</f>
        <v>5</v>
      </c>
    </row>
    <row r="81" spans="1:29" ht="16.2" thickBot="1">
      <c r="A81" s="191">
        <f t="shared" si="23"/>
        <v>47</v>
      </c>
      <c r="B81" s="191"/>
      <c r="C81" s="266">
        <f t="shared" si="24"/>
        <v>3.9166666666666665</v>
      </c>
      <c r="D81" s="209">
        <v>9</v>
      </c>
      <c r="E81" s="209">
        <v>10</v>
      </c>
      <c r="F81" s="209">
        <v>5</v>
      </c>
      <c r="G81" s="209">
        <v>5</v>
      </c>
      <c r="H81" s="209">
        <v>9</v>
      </c>
      <c r="I81" s="209">
        <v>9</v>
      </c>
      <c r="J81" s="145"/>
      <c r="L81" s="209">
        <v>75</v>
      </c>
      <c r="M81" s="2" t="str">
        <f>N81&amp;":"&amp;COUNTIF($N$7:N81,N81)</f>
        <v>5:70</v>
      </c>
      <c r="N81" s="267">
        <f>'Student name internal mark'!Z81</f>
        <v>5</v>
      </c>
      <c r="O81" s="227">
        <f t="shared" si="17"/>
        <v>10</v>
      </c>
      <c r="P81" s="227">
        <f t="shared" si="18"/>
        <v>10</v>
      </c>
      <c r="Q81" s="227">
        <f t="shared" si="19"/>
        <v>10</v>
      </c>
      <c r="R81" s="227">
        <f t="shared" si="20"/>
        <v>10</v>
      </c>
      <c r="S81" s="227">
        <f t="shared" si="21"/>
        <v>10</v>
      </c>
      <c r="T81" s="227">
        <f t="shared" si="22"/>
        <v>10</v>
      </c>
      <c r="V81" s="139">
        <f t="shared" si="25"/>
        <v>60</v>
      </c>
      <c r="X81">
        <f t="shared" si="26"/>
        <v>5</v>
      </c>
      <c r="Y81">
        <f t="shared" si="27"/>
        <v>5</v>
      </c>
      <c r="Z81">
        <f t="shared" si="28"/>
        <v>5</v>
      </c>
      <c r="AA81">
        <f t="shared" si="29"/>
        <v>5</v>
      </c>
      <c r="AB81">
        <f t="shared" si="30"/>
        <v>5</v>
      </c>
      <c r="AC81">
        <f t="shared" si="31"/>
        <v>5</v>
      </c>
    </row>
    <row r="82" spans="1:29" ht="16.2" thickBot="1">
      <c r="A82" s="191">
        <f t="shared" si="23"/>
        <v>19</v>
      </c>
      <c r="B82" s="191"/>
      <c r="C82" s="266">
        <f t="shared" si="24"/>
        <v>1.5833333333333333</v>
      </c>
      <c r="D82" s="209">
        <v>1</v>
      </c>
      <c r="E82" s="209">
        <v>1</v>
      </c>
      <c r="F82" s="209">
        <v>9</v>
      </c>
      <c r="G82" s="209">
        <v>2</v>
      </c>
      <c r="H82" s="209">
        <v>1</v>
      </c>
      <c r="I82" s="209">
        <v>5</v>
      </c>
      <c r="J82" s="145"/>
      <c r="L82" s="209">
        <v>76</v>
      </c>
      <c r="M82" s="2" t="str">
        <f>N82&amp;":"&amp;COUNTIF($N$7:N82,N82)</f>
        <v>5:71</v>
      </c>
      <c r="N82" s="267">
        <f>'Student name internal mark'!Z82</f>
        <v>5</v>
      </c>
      <c r="O82" s="227">
        <f t="shared" si="17"/>
        <v>10</v>
      </c>
      <c r="P82" s="227">
        <f t="shared" si="18"/>
        <v>10</v>
      </c>
      <c r="Q82" s="227">
        <f t="shared" si="19"/>
        <v>10</v>
      </c>
      <c r="R82" s="227">
        <f t="shared" si="20"/>
        <v>10</v>
      </c>
      <c r="S82" s="227">
        <f t="shared" si="21"/>
        <v>10</v>
      </c>
      <c r="T82" s="227">
        <f t="shared" si="22"/>
        <v>10</v>
      </c>
      <c r="V82" s="139">
        <f t="shared" si="25"/>
        <v>60</v>
      </c>
      <c r="X82">
        <f t="shared" si="26"/>
        <v>5</v>
      </c>
      <c r="Y82">
        <f t="shared" si="27"/>
        <v>5</v>
      </c>
      <c r="Z82">
        <f t="shared" si="28"/>
        <v>5</v>
      </c>
      <c r="AA82">
        <f t="shared" si="29"/>
        <v>5</v>
      </c>
      <c r="AB82">
        <f t="shared" si="30"/>
        <v>5</v>
      </c>
      <c r="AC82">
        <f t="shared" si="31"/>
        <v>5</v>
      </c>
    </row>
    <row r="83" spans="1:29" ht="16.2" thickBot="1">
      <c r="A83" s="191">
        <f t="shared" si="23"/>
        <v>17</v>
      </c>
      <c r="B83" s="191"/>
      <c r="C83" s="266">
        <f t="shared" si="24"/>
        <v>1.4166666666666667</v>
      </c>
      <c r="D83" s="209">
        <v>0</v>
      </c>
      <c r="E83" s="209">
        <v>2</v>
      </c>
      <c r="F83" s="209">
        <v>6</v>
      </c>
      <c r="G83" s="209">
        <v>4</v>
      </c>
      <c r="H83" s="209">
        <v>4</v>
      </c>
      <c r="I83" s="209">
        <v>1</v>
      </c>
      <c r="J83" s="145"/>
      <c r="L83" s="209">
        <v>77</v>
      </c>
      <c r="M83" s="2" t="str">
        <f>N83&amp;":"&amp;COUNTIF($N$7:N83,N83)</f>
        <v>5:72</v>
      </c>
      <c r="N83" s="267">
        <f>'Student name internal mark'!Z83</f>
        <v>5</v>
      </c>
      <c r="O83" s="227">
        <f t="shared" si="17"/>
        <v>10</v>
      </c>
      <c r="P83" s="227">
        <f t="shared" si="18"/>
        <v>10</v>
      </c>
      <c r="Q83" s="227">
        <f t="shared" si="19"/>
        <v>10</v>
      </c>
      <c r="R83" s="227">
        <f t="shared" si="20"/>
        <v>10</v>
      </c>
      <c r="S83" s="227">
        <f t="shared" si="21"/>
        <v>10</v>
      </c>
      <c r="T83" s="227">
        <f t="shared" si="22"/>
        <v>10</v>
      </c>
      <c r="V83" s="139">
        <f t="shared" si="25"/>
        <v>60</v>
      </c>
      <c r="X83">
        <f t="shared" si="26"/>
        <v>5</v>
      </c>
      <c r="Y83">
        <f t="shared" si="27"/>
        <v>5</v>
      </c>
      <c r="Z83">
        <f t="shared" si="28"/>
        <v>5</v>
      </c>
      <c r="AA83">
        <f t="shared" si="29"/>
        <v>5</v>
      </c>
      <c r="AB83">
        <f t="shared" si="30"/>
        <v>5</v>
      </c>
      <c r="AC83">
        <f t="shared" si="31"/>
        <v>5</v>
      </c>
    </row>
    <row r="84" spans="1:29" ht="16.2" thickBot="1">
      <c r="A84" s="191">
        <f t="shared" si="23"/>
        <v>39</v>
      </c>
      <c r="B84" s="191"/>
      <c r="C84" s="266">
        <f t="shared" si="24"/>
        <v>3.25</v>
      </c>
      <c r="D84" s="209">
        <v>7</v>
      </c>
      <c r="E84" s="209">
        <v>6</v>
      </c>
      <c r="F84" s="209">
        <v>8</v>
      </c>
      <c r="G84" s="209">
        <v>9</v>
      </c>
      <c r="H84" s="209">
        <v>3</v>
      </c>
      <c r="I84" s="209">
        <v>6</v>
      </c>
      <c r="J84" s="145"/>
      <c r="L84" s="2">
        <v>78</v>
      </c>
      <c r="M84" s="2" t="str">
        <f>N84&amp;":"&amp;COUNTIF($N$7:N84,N84)</f>
        <v>5:73</v>
      </c>
      <c r="N84" s="267">
        <f>'Student name internal mark'!Z84</f>
        <v>5</v>
      </c>
      <c r="O84" s="227">
        <f t="shared" si="17"/>
        <v>10</v>
      </c>
      <c r="P84" s="227">
        <f t="shared" si="18"/>
        <v>10</v>
      </c>
      <c r="Q84" s="227">
        <f t="shared" si="19"/>
        <v>10</v>
      </c>
      <c r="R84" s="227">
        <f t="shared" si="20"/>
        <v>10</v>
      </c>
      <c r="S84" s="227">
        <f t="shared" si="21"/>
        <v>10</v>
      </c>
      <c r="T84" s="227">
        <f t="shared" si="22"/>
        <v>10</v>
      </c>
      <c r="V84" s="139">
        <f t="shared" si="25"/>
        <v>60</v>
      </c>
      <c r="X84">
        <f t="shared" si="26"/>
        <v>5</v>
      </c>
      <c r="Y84">
        <f t="shared" si="27"/>
        <v>5</v>
      </c>
      <c r="Z84">
        <f t="shared" si="28"/>
        <v>5</v>
      </c>
      <c r="AA84">
        <f t="shared" si="29"/>
        <v>5</v>
      </c>
      <c r="AB84">
        <f t="shared" si="30"/>
        <v>5</v>
      </c>
      <c r="AC84">
        <f t="shared" si="31"/>
        <v>5</v>
      </c>
    </row>
    <row r="85" spans="1:29" ht="16.2" thickBot="1">
      <c r="A85" s="191">
        <f t="shared" si="23"/>
        <v>36</v>
      </c>
      <c r="B85" s="191"/>
      <c r="C85" s="266">
        <f t="shared" si="24"/>
        <v>3</v>
      </c>
      <c r="D85" s="209">
        <v>9</v>
      </c>
      <c r="E85" s="209">
        <v>4</v>
      </c>
      <c r="F85" s="209">
        <v>9</v>
      </c>
      <c r="G85" s="209">
        <v>7</v>
      </c>
      <c r="H85" s="209">
        <v>4</v>
      </c>
      <c r="I85" s="209">
        <v>3</v>
      </c>
      <c r="J85" s="145"/>
      <c r="L85" s="209">
        <v>79</v>
      </c>
      <c r="M85" s="2" t="str">
        <f>N85&amp;":"&amp;COUNTIF($N$7:N85,N85)</f>
        <v>5:74</v>
      </c>
      <c r="N85" s="267">
        <f>'Student name internal mark'!Z85</f>
        <v>5</v>
      </c>
      <c r="O85" s="227">
        <f t="shared" si="17"/>
        <v>10</v>
      </c>
      <c r="P85" s="227">
        <f t="shared" si="18"/>
        <v>10</v>
      </c>
      <c r="Q85" s="227">
        <f t="shared" si="19"/>
        <v>10</v>
      </c>
      <c r="R85" s="227">
        <f t="shared" si="20"/>
        <v>10</v>
      </c>
      <c r="S85" s="227">
        <f t="shared" si="21"/>
        <v>10</v>
      </c>
      <c r="T85" s="227">
        <f t="shared" si="22"/>
        <v>10</v>
      </c>
      <c r="V85" s="139">
        <f t="shared" si="25"/>
        <v>60</v>
      </c>
      <c r="X85">
        <f t="shared" si="26"/>
        <v>5</v>
      </c>
      <c r="Y85">
        <f t="shared" si="27"/>
        <v>5</v>
      </c>
      <c r="Z85">
        <f t="shared" si="28"/>
        <v>5</v>
      </c>
      <c r="AA85">
        <f t="shared" si="29"/>
        <v>5</v>
      </c>
      <c r="AB85">
        <f t="shared" si="30"/>
        <v>5</v>
      </c>
      <c r="AC85">
        <f t="shared" si="31"/>
        <v>5</v>
      </c>
    </row>
    <row r="86" spans="1:29" ht="16.2" thickBot="1">
      <c r="A86" s="191">
        <f t="shared" si="23"/>
        <v>44</v>
      </c>
      <c r="B86" s="191"/>
      <c r="C86" s="266">
        <f t="shared" si="24"/>
        <v>3.6666666666666665</v>
      </c>
      <c r="D86" s="209">
        <v>7</v>
      </c>
      <c r="E86" s="209">
        <v>5</v>
      </c>
      <c r="F86" s="209">
        <v>8</v>
      </c>
      <c r="G86" s="209">
        <v>9</v>
      </c>
      <c r="H86" s="209">
        <v>8</v>
      </c>
      <c r="I86" s="209">
        <v>7</v>
      </c>
      <c r="J86" s="145"/>
      <c r="L86" s="209">
        <v>80</v>
      </c>
      <c r="M86" s="2" t="str">
        <f>N86&amp;":"&amp;COUNTIF($N$7:N86,N86)</f>
        <v>5:75</v>
      </c>
      <c r="N86" s="267">
        <f>'Student name internal mark'!Z86</f>
        <v>5</v>
      </c>
      <c r="O86" s="227">
        <f t="shared" si="17"/>
        <v>10</v>
      </c>
      <c r="P86" s="227">
        <f t="shared" si="18"/>
        <v>10</v>
      </c>
      <c r="Q86" s="227">
        <f t="shared" si="19"/>
        <v>10</v>
      </c>
      <c r="R86" s="227">
        <f t="shared" si="20"/>
        <v>10</v>
      </c>
      <c r="S86" s="227">
        <f t="shared" si="21"/>
        <v>10</v>
      </c>
      <c r="T86" s="227">
        <f t="shared" si="22"/>
        <v>10</v>
      </c>
      <c r="V86" s="139">
        <f t="shared" si="25"/>
        <v>60</v>
      </c>
      <c r="X86">
        <f t="shared" si="26"/>
        <v>5</v>
      </c>
      <c r="Y86">
        <f t="shared" si="27"/>
        <v>5</v>
      </c>
      <c r="Z86">
        <f t="shared" si="28"/>
        <v>5</v>
      </c>
      <c r="AA86">
        <f t="shared" si="29"/>
        <v>5</v>
      </c>
      <c r="AB86">
        <f t="shared" si="30"/>
        <v>5</v>
      </c>
      <c r="AC86">
        <f t="shared" si="31"/>
        <v>5</v>
      </c>
    </row>
    <row r="87" spans="1:29" ht="16.2" thickBot="1">
      <c r="A87" s="191">
        <f t="shared" si="23"/>
        <v>26</v>
      </c>
      <c r="B87" s="191"/>
      <c r="C87" s="266">
        <f t="shared" si="24"/>
        <v>2.1666666666666665</v>
      </c>
      <c r="D87" s="209">
        <v>4</v>
      </c>
      <c r="E87" s="209">
        <v>4</v>
      </c>
      <c r="F87" s="209">
        <v>9</v>
      </c>
      <c r="G87" s="209">
        <v>3</v>
      </c>
      <c r="H87" s="209">
        <v>2</v>
      </c>
      <c r="I87" s="209">
        <v>4</v>
      </c>
      <c r="J87" s="145"/>
      <c r="L87" s="209">
        <v>81</v>
      </c>
      <c r="M87" s="2" t="str">
        <f>N87&amp;":"&amp;COUNTIF($N$7:N87,N87)</f>
        <v>5:76</v>
      </c>
      <c r="N87" s="267">
        <f>'Student name internal mark'!Z87</f>
        <v>5</v>
      </c>
      <c r="O87" s="227">
        <f t="shared" si="17"/>
        <v>10</v>
      </c>
      <c r="P87" s="227">
        <f t="shared" si="18"/>
        <v>10</v>
      </c>
      <c r="Q87" s="227">
        <f t="shared" si="19"/>
        <v>10</v>
      </c>
      <c r="R87" s="227">
        <f t="shared" si="20"/>
        <v>10</v>
      </c>
      <c r="S87" s="227">
        <f t="shared" si="21"/>
        <v>10</v>
      </c>
      <c r="T87" s="227">
        <f t="shared" si="22"/>
        <v>10</v>
      </c>
      <c r="V87" s="139">
        <f t="shared" si="25"/>
        <v>60</v>
      </c>
      <c r="X87">
        <f t="shared" si="26"/>
        <v>5</v>
      </c>
      <c r="Y87">
        <f t="shared" si="27"/>
        <v>5</v>
      </c>
      <c r="Z87">
        <f t="shared" si="28"/>
        <v>5</v>
      </c>
      <c r="AA87">
        <f t="shared" si="29"/>
        <v>5</v>
      </c>
      <c r="AB87">
        <f t="shared" si="30"/>
        <v>5</v>
      </c>
      <c r="AC87">
        <f t="shared" si="31"/>
        <v>5</v>
      </c>
    </row>
    <row r="88" spans="1:29" ht="16.2" thickBot="1">
      <c r="A88" s="191">
        <f t="shared" si="23"/>
        <v>21</v>
      </c>
      <c r="B88" s="191"/>
      <c r="C88" s="266">
        <f t="shared" si="24"/>
        <v>1.75</v>
      </c>
      <c r="D88" s="209">
        <v>2</v>
      </c>
      <c r="E88" s="209">
        <v>5</v>
      </c>
      <c r="F88" s="209">
        <v>6</v>
      </c>
      <c r="G88" s="209">
        <v>1</v>
      </c>
      <c r="H88" s="209">
        <v>3</v>
      </c>
      <c r="I88" s="209">
        <v>4</v>
      </c>
      <c r="J88" s="145"/>
      <c r="L88" s="2">
        <v>82</v>
      </c>
      <c r="M88" s="2" t="str">
        <f>N88&amp;":"&amp;COUNTIF($N$7:N88,N88)</f>
        <v>5:77</v>
      </c>
      <c r="N88" s="267">
        <f>'Student name internal mark'!Z88</f>
        <v>5</v>
      </c>
      <c r="O88" s="227">
        <f t="shared" si="17"/>
        <v>10</v>
      </c>
      <c r="P88" s="227">
        <f t="shared" si="18"/>
        <v>10</v>
      </c>
      <c r="Q88" s="227">
        <f t="shared" si="19"/>
        <v>10</v>
      </c>
      <c r="R88" s="227">
        <f t="shared" si="20"/>
        <v>10</v>
      </c>
      <c r="S88" s="227">
        <f t="shared" si="21"/>
        <v>10</v>
      </c>
      <c r="T88" s="227">
        <f t="shared" si="22"/>
        <v>10</v>
      </c>
      <c r="V88" s="139">
        <f t="shared" si="25"/>
        <v>60</v>
      </c>
      <c r="X88">
        <f t="shared" si="26"/>
        <v>5</v>
      </c>
      <c r="Y88">
        <f t="shared" si="27"/>
        <v>5</v>
      </c>
      <c r="Z88">
        <f t="shared" si="28"/>
        <v>5</v>
      </c>
      <c r="AA88">
        <f t="shared" si="29"/>
        <v>5</v>
      </c>
      <c r="AB88">
        <f t="shared" si="30"/>
        <v>5</v>
      </c>
      <c r="AC88">
        <f t="shared" si="31"/>
        <v>5</v>
      </c>
    </row>
    <row r="89" spans="1:29" ht="16.2" thickBot="1">
      <c r="A89" s="191">
        <f t="shared" si="23"/>
        <v>27</v>
      </c>
      <c r="B89" s="191"/>
      <c r="C89" s="266">
        <f t="shared" si="24"/>
        <v>2.25</v>
      </c>
      <c r="D89" s="209">
        <v>3</v>
      </c>
      <c r="E89" s="209">
        <v>9</v>
      </c>
      <c r="F89" s="209">
        <v>2</v>
      </c>
      <c r="G89" s="209">
        <v>9</v>
      </c>
      <c r="H89" s="209">
        <v>3</v>
      </c>
      <c r="I89" s="209">
        <v>1</v>
      </c>
      <c r="J89" s="145"/>
      <c r="L89" s="209">
        <v>83</v>
      </c>
      <c r="M89" s="2" t="str">
        <f>N89&amp;":"&amp;COUNTIF($N$7:N89,N89)</f>
        <v>5:78</v>
      </c>
      <c r="N89" s="267">
        <f>'Student name internal mark'!Z89</f>
        <v>5</v>
      </c>
      <c r="O89" s="227">
        <f t="shared" si="17"/>
        <v>10</v>
      </c>
      <c r="P89" s="227">
        <f t="shared" si="18"/>
        <v>10</v>
      </c>
      <c r="Q89" s="227">
        <f t="shared" si="19"/>
        <v>10</v>
      </c>
      <c r="R89" s="227">
        <f t="shared" si="20"/>
        <v>10</v>
      </c>
      <c r="S89" s="227">
        <f t="shared" si="21"/>
        <v>10</v>
      </c>
      <c r="T89" s="227">
        <f t="shared" si="22"/>
        <v>10</v>
      </c>
      <c r="V89" s="139">
        <f t="shared" si="25"/>
        <v>60</v>
      </c>
      <c r="X89">
        <f t="shared" si="26"/>
        <v>5</v>
      </c>
      <c r="Y89">
        <f t="shared" si="27"/>
        <v>5</v>
      </c>
      <c r="Z89">
        <f t="shared" si="28"/>
        <v>5</v>
      </c>
      <c r="AA89">
        <f t="shared" si="29"/>
        <v>5</v>
      </c>
      <c r="AB89">
        <f t="shared" si="30"/>
        <v>5</v>
      </c>
      <c r="AC89">
        <f t="shared" si="31"/>
        <v>5</v>
      </c>
    </row>
    <row r="90" spans="1:29" ht="16.2" thickBot="1">
      <c r="A90" s="191">
        <f t="shared" si="23"/>
        <v>21</v>
      </c>
      <c r="B90" s="191"/>
      <c r="C90" s="266">
        <f t="shared" si="24"/>
        <v>1.75</v>
      </c>
      <c r="D90" s="209">
        <v>0</v>
      </c>
      <c r="E90" s="209">
        <v>4</v>
      </c>
      <c r="F90" s="209">
        <v>4</v>
      </c>
      <c r="G90" s="209">
        <v>6</v>
      </c>
      <c r="H90" s="209">
        <v>4</v>
      </c>
      <c r="I90" s="209">
        <v>3</v>
      </c>
      <c r="J90" s="145"/>
      <c r="L90" s="209">
        <v>84</v>
      </c>
      <c r="M90" s="2" t="str">
        <f>N90&amp;":"&amp;COUNTIF($N$7:N90,N90)</f>
        <v>5:79</v>
      </c>
      <c r="N90" s="267">
        <f>'Student name internal mark'!Z90</f>
        <v>5</v>
      </c>
      <c r="O90" s="227">
        <f t="shared" si="17"/>
        <v>10</v>
      </c>
      <c r="P90" s="227">
        <f t="shared" si="18"/>
        <v>10</v>
      </c>
      <c r="Q90" s="227">
        <f t="shared" si="19"/>
        <v>10</v>
      </c>
      <c r="R90" s="227">
        <f t="shared" si="20"/>
        <v>10</v>
      </c>
      <c r="S90" s="227">
        <f t="shared" si="21"/>
        <v>10</v>
      </c>
      <c r="T90" s="227">
        <f t="shared" si="22"/>
        <v>10</v>
      </c>
      <c r="V90" s="139">
        <f t="shared" si="25"/>
        <v>60</v>
      </c>
      <c r="X90">
        <f t="shared" si="26"/>
        <v>5</v>
      </c>
      <c r="Y90">
        <f t="shared" si="27"/>
        <v>5</v>
      </c>
      <c r="Z90">
        <f t="shared" si="28"/>
        <v>5</v>
      </c>
      <c r="AA90">
        <f t="shared" si="29"/>
        <v>5</v>
      </c>
      <c r="AB90">
        <f t="shared" si="30"/>
        <v>5</v>
      </c>
      <c r="AC90">
        <f t="shared" si="31"/>
        <v>5</v>
      </c>
    </row>
    <row r="91" spans="1:29" ht="16.2" thickBot="1">
      <c r="A91" s="191">
        <f t="shared" si="23"/>
        <v>48</v>
      </c>
      <c r="B91" s="191"/>
      <c r="C91" s="266">
        <f t="shared" si="24"/>
        <v>4</v>
      </c>
      <c r="D91" s="209">
        <v>9</v>
      </c>
      <c r="E91" s="209">
        <v>7</v>
      </c>
      <c r="F91" s="209">
        <v>5</v>
      </c>
      <c r="G91" s="209">
        <v>8</v>
      </c>
      <c r="H91" s="209">
        <v>9</v>
      </c>
      <c r="I91" s="209">
        <v>10</v>
      </c>
      <c r="J91" s="145"/>
      <c r="L91" s="209">
        <v>85</v>
      </c>
      <c r="M91" s="2" t="str">
        <f>N91&amp;":"&amp;COUNTIF($N$7:N91,N91)</f>
        <v>5:80</v>
      </c>
      <c r="N91" s="267">
        <f>'Student name internal mark'!Z91</f>
        <v>5</v>
      </c>
      <c r="O91" s="227">
        <f t="shared" si="17"/>
        <v>10</v>
      </c>
      <c r="P91" s="227">
        <f t="shared" si="18"/>
        <v>10</v>
      </c>
      <c r="Q91" s="227">
        <f t="shared" si="19"/>
        <v>10</v>
      </c>
      <c r="R91" s="227">
        <f t="shared" si="20"/>
        <v>10</v>
      </c>
      <c r="S91" s="227">
        <f t="shared" si="21"/>
        <v>10</v>
      </c>
      <c r="T91" s="227">
        <f t="shared" si="22"/>
        <v>10</v>
      </c>
      <c r="V91" s="139">
        <f t="shared" si="25"/>
        <v>60</v>
      </c>
      <c r="X91">
        <f t="shared" si="26"/>
        <v>5</v>
      </c>
      <c r="Y91">
        <f t="shared" si="27"/>
        <v>5</v>
      </c>
      <c r="Z91">
        <f t="shared" si="28"/>
        <v>5</v>
      </c>
      <c r="AA91">
        <f t="shared" si="29"/>
        <v>5</v>
      </c>
      <c r="AB91">
        <f t="shared" si="30"/>
        <v>5</v>
      </c>
      <c r="AC91">
        <f t="shared" si="31"/>
        <v>5</v>
      </c>
    </row>
    <row r="92" spans="1:29" ht="16.2" thickBot="1">
      <c r="A92" s="191">
        <f t="shared" si="23"/>
        <v>14</v>
      </c>
      <c r="B92" s="191"/>
      <c r="C92" s="266">
        <f t="shared" si="24"/>
        <v>1.1666666666666667</v>
      </c>
      <c r="D92" s="209">
        <v>0</v>
      </c>
      <c r="E92" s="209">
        <v>1</v>
      </c>
      <c r="F92" s="209">
        <v>7</v>
      </c>
      <c r="G92" s="209">
        <v>1</v>
      </c>
      <c r="H92" s="209">
        <v>4</v>
      </c>
      <c r="I92" s="209">
        <v>1</v>
      </c>
      <c r="J92" s="145"/>
      <c r="L92" s="209">
        <v>86</v>
      </c>
      <c r="M92" s="2" t="str">
        <f>N92&amp;":"&amp;COUNTIF($N$7:N92,N92)</f>
        <v>5:81</v>
      </c>
      <c r="N92" s="267">
        <f>'Student name internal mark'!Z92</f>
        <v>5</v>
      </c>
      <c r="O92" s="227">
        <f t="shared" si="17"/>
        <v>10</v>
      </c>
      <c r="P92" s="227">
        <f t="shared" si="18"/>
        <v>10</v>
      </c>
      <c r="Q92" s="227">
        <f t="shared" si="19"/>
        <v>10</v>
      </c>
      <c r="R92" s="227">
        <f t="shared" si="20"/>
        <v>10</v>
      </c>
      <c r="S92" s="227">
        <f t="shared" si="21"/>
        <v>10</v>
      </c>
      <c r="T92" s="227">
        <f t="shared" si="22"/>
        <v>10</v>
      </c>
      <c r="V92" s="139">
        <f t="shared" si="25"/>
        <v>60</v>
      </c>
      <c r="X92">
        <f t="shared" si="26"/>
        <v>5</v>
      </c>
      <c r="Y92">
        <f t="shared" si="27"/>
        <v>5</v>
      </c>
      <c r="Z92">
        <f t="shared" si="28"/>
        <v>5</v>
      </c>
      <c r="AA92">
        <f t="shared" si="29"/>
        <v>5</v>
      </c>
      <c r="AB92">
        <f t="shared" si="30"/>
        <v>5</v>
      </c>
      <c r="AC92">
        <f t="shared" si="31"/>
        <v>5</v>
      </c>
    </row>
    <row r="93" spans="1:29" ht="16.2" thickBot="1">
      <c r="A93" s="191">
        <f t="shared" si="23"/>
        <v>17</v>
      </c>
      <c r="B93" s="191"/>
      <c r="C93" s="266">
        <f t="shared" si="24"/>
        <v>1.4166666666666667</v>
      </c>
      <c r="D93" s="209">
        <v>1</v>
      </c>
      <c r="E93" s="209">
        <v>2</v>
      </c>
      <c r="F93" s="209">
        <v>9</v>
      </c>
      <c r="G93" s="209">
        <v>1</v>
      </c>
      <c r="H93" s="209">
        <v>3</v>
      </c>
      <c r="I93" s="209">
        <v>1</v>
      </c>
      <c r="J93" s="145"/>
      <c r="L93" s="2">
        <v>87</v>
      </c>
      <c r="M93" s="2" t="str">
        <f>N93&amp;":"&amp;COUNTIF($N$7:N93,N93)</f>
        <v>5:82</v>
      </c>
      <c r="N93" s="267">
        <f>'Student name internal mark'!Z93</f>
        <v>5</v>
      </c>
      <c r="O93" s="227">
        <f t="shared" si="17"/>
        <v>10</v>
      </c>
      <c r="P93" s="227">
        <f t="shared" si="18"/>
        <v>10</v>
      </c>
      <c r="Q93" s="227">
        <f t="shared" si="19"/>
        <v>10</v>
      </c>
      <c r="R93" s="227">
        <f t="shared" si="20"/>
        <v>10</v>
      </c>
      <c r="S93" s="227">
        <f t="shared" si="21"/>
        <v>10</v>
      </c>
      <c r="T93" s="227">
        <f t="shared" si="22"/>
        <v>10</v>
      </c>
      <c r="V93" s="139">
        <f t="shared" si="25"/>
        <v>60</v>
      </c>
      <c r="X93">
        <f t="shared" si="26"/>
        <v>5</v>
      </c>
      <c r="Y93">
        <f t="shared" si="27"/>
        <v>5</v>
      </c>
      <c r="Z93">
        <f t="shared" si="28"/>
        <v>5</v>
      </c>
      <c r="AA93">
        <f t="shared" si="29"/>
        <v>5</v>
      </c>
      <c r="AB93">
        <f t="shared" si="30"/>
        <v>5</v>
      </c>
      <c r="AC93">
        <f t="shared" si="31"/>
        <v>5</v>
      </c>
    </row>
    <row r="94" spans="1:29" ht="16.2" thickBot="1">
      <c r="A94" s="191">
        <f t="shared" si="23"/>
        <v>38</v>
      </c>
      <c r="B94" s="191"/>
      <c r="C94" s="266">
        <f t="shared" si="24"/>
        <v>3.1666666666666665</v>
      </c>
      <c r="D94" s="209">
        <v>2</v>
      </c>
      <c r="E94" s="209">
        <v>9</v>
      </c>
      <c r="F94" s="209">
        <v>7</v>
      </c>
      <c r="G94" s="209">
        <v>7</v>
      </c>
      <c r="H94" s="209">
        <v>6</v>
      </c>
      <c r="I94" s="209">
        <v>7</v>
      </c>
      <c r="J94" s="145"/>
      <c r="L94" s="209">
        <v>88</v>
      </c>
      <c r="M94" s="2" t="str">
        <f>N94&amp;":"&amp;COUNTIF($N$7:N94,N94)</f>
        <v>5:83</v>
      </c>
      <c r="N94" s="267">
        <f>'Student name internal mark'!Z94</f>
        <v>5</v>
      </c>
      <c r="O94" s="227">
        <f t="shared" si="17"/>
        <v>10</v>
      </c>
      <c r="P94" s="227">
        <f t="shared" si="18"/>
        <v>10</v>
      </c>
      <c r="Q94" s="227">
        <f t="shared" si="19"/>
        <v>10</v>
      </c>
      <c r="R94" s="227">
        <f t="shared" si="20"/>
        <v>10</v>
      </c>
      <c r="S94" s="227">
        <f t="shared" si="21"/>
        <v>10</v>
      </c>
      <c r="T94" s="227">
        <f t="shared" si="22"/>
        <v>10</v>
      </c>
      <c r="V94" s="139">
        <f t="shared" si="25"/>
        <v>60</v>
      </c>
      <c r="X94">
        <f t="shared" si="26"/>
        <v>5</v>
      </c>
      <c r="Y94">
        <f t="shared" si="27"/>
        <v>5</v>
      </c>
      <c r="Z94">
        <f t="shared" si="28"/>
        <v>5</v>
      </c>
      <c r="AA94">
        <f t="shared" si="29"/>
        <v>5</v>
      </c>
      <c r="AB94">
        <f t="shared" si="30"/>
        <v>5</v>
      </c>
      <c r="AC94">
        <f t="shared" si="31"/>
        <v>5</v>
      </c>
    </row>
    <row r="95" spans="1:29" ht="16.2" thickBot="1">
      <c r="A95" s="191">
        <f t="shared" si="23"/>
        <v>34</v>
      </c>
      <c r="B95" s="191"/>
      <c r="C95" s="266">
        <f t="shared" si="24"/>
        <v>2.8333333333333335</v>
      </c>
      <c r="D95" s="209">
        <v>8</v>
      </c>
      <c r="E95" s="209">
        <v>6</v>
      </c>
      <c r="F95" s="209">
        <v>7</v>
      </c>
      <c r="G95" s="209">
        <v>2</v>
      </c>
      <c r="H95" s="209">
        <v>7</v>
      </c>
      <c r="I95" s="209">
        <v>4</v>
      </c>
      <c r="J95" s="145"/>
      <c r="L95" s="209">
        <v>89</v>
      </c>
      <c r="M95" s="2" t="str">
        <f>N95&amp;":"&amp;COUNTIF($N$7:N95,N95)</f>
        <v>5:84</v>
      </c>
      <c r="N95" s="267">
        <f>'Student name internal mark'!Z95</f>
        <v>5</v>
      </c>
      <c r="O95" s="227">
        <f t="shared" si="17"/>
        <v>10</v>
      </c>
      <c r="P95" s="227">
        <f t="shared" si="18"/>
        <v>10</v>
      </c>
      <c r="Q95" s="227">
        <f t="shared" si="19"/>
        <v>10</v>
      </c>
      <c r="R95" s="227">
        <f t="shared" si="20"/>
        <v>10</v>
      </c>
      <c r="S95" s="227">
        <f t="shared" si="21"/>
        <v>10</v>
      </c>
      <c r="T95" s="227">
        <f t="shared" si="22"/>
        <v>10</v>
      </c>
      <c r="V95" s="139">
        <f t="shared" si="25"/>
        <v>60</v>
      </c>
      <c r="X95">
        <f t="shared" si="26"/>
        <v>5</v>
      </c>
      <c r="Y95">
        <f t="shared" si="27"/>
        <v>5</v>
      </c>
      <c r="Z95">
        <f t="shared" si="28"/>
        <v>5</v>
      </c>
      <c r="AA95">
        <f t="shared" si="29"/>
        <v>5</v>
      </c>
      <c r="AB95">
        <f t="shared" si="30"/>
        <v>5</v>
      </c>
      <c r="AC95">
        <f t="shared" si="31"/>
        <v>5</v>
      </c>
    </row>
    <row r="96" spans="1:29" ht="16.2" thickBot="1">
      <c r="A96" s="191">
        <f t="shared" si="23"/>
        <v>46</v>
      </c>
      <c r="B96" s="191"/>
      <c r="C96" s="266">
        <f t="shared" si="24"/>
        <v>3.8333333333333335</v>
      </c>
      <c r="D96" s="209">
        <v>10</v>
      </c>
      <c r="E96" s="209">
        <v>5</v>
      </c>
      <c r="F96" s="209">
        <v>6</v>
      </c>
      <c r="G96" s="209">
        <v>6</v>
      </c>
      <c r="H96" s="209">
        <v>10</v>
      </c>
      <c r="I96" s="209">
        <v>9</v>
      </c>
      <c r="J96" s="145"/>
      <c r="L96" s="209">
        <v>90</v>
      </c>
      <c r="M96" s="2" t="str">
        <f>N96&amp;":"&amp;COUNTIF($N$7:N96,N96)</f>
        <v>5:85</v>
      </c>
      <c r="N96" s="267">
        <f>'Student name internal mark'!Z96</f>
        <v>5</v>
      </c>
      <c r="O96" s="227">
        <f t="shared" si="17"/>
        <v>10</v>
      </c>
      <c r="P96" s="227">
        <f t="shared" si="18"/>
        <v>10</v>
      </c>
      <c r="Q96" s="227">
        <f t="shared" si="19"/>
        <v>10</v>
      </c>
      <c r="R96" s="227">
        <f t="shared" si="20"/>
        <v>10</v>
      </c>
      <c r="S96" s="227">
        <f t="shared" si="21"/>
        <v>10</v>
      </c>
      <c r="T96" s="227">
        <f t="shared" si="22"/>
        <v>10</v>
      </c>
      <c r="V96" s="139">
        <f t="shared" si="25"/>
        <v>60</v>
      </c>
      <c r="X96">
        <f t="shared" si="26"/>
        <v>5</v>
      </c>
      <c r="Y96">
        <f t="shared" si="27"/>
        <v>5</v>
      </c>
      <c r="Z96">
        <f t="shared" si="28"/>
        <v>5</v>
      </c>
      <c r="AA96">
        <f t="shared" si="29"/>
        <v>5</v>
      </c>
      <c r="AB96">
        <f t="shared" si="30"/>
        <v>5</v>
      </c>
      <c r="AC96">
        <f t="shared" si="31"/>
        <v>5</v>
      </c>
    </row>
    <row r="97" spans="1:29" ht="16.2" thickBot="1">
      <c r="A97" s="191">
        <f t="shared" si="23"/>
        <v>26</v>
      </c>
      <c r="B97" s="191"/>
      <c r="C97" s="266">
        <f t="shared" si="24"/>
        <v>2.1666666666666665</v>
      </c>
      <c r="D97" s="209">
        <v>0</v>
      </c>
      <c r="E97" s="209">
        <v>5</v>
      </c>
      <c r="F97" s="209">
        <v>10</v>
      </c>
      <c r="G97" s="209">
        <v>2</v>
      </c>
      <c r="H97" s="209">
        <v>5</v>
      </c>
      <c r="I97" s="209">
        <v>4</v>
      </c>
      <c r="J97" s="145"/>
      <c r="L97" s="2">
        <v>91</v>
      </c>
      <c r="M97" s="2" t="str">
        <f>N97&amp;":"&amp;COUNTIF($N$7:N97,N97)</f>
        <v>5:86</v>
      </c>
      <c r="N97" s="267">
        <f>'Student name internal mark'!Z97</f>
        <v>5</v>
      </c>
      <c r="O97" s="227">
        <f t="shared" si="17"/>
        <v>10</v>
      </c>
      <c r="P97" s="227">
        <f t="shared" si="18"/>
        <v>10</v>
      </c>
      <c r="Q97" s="227">
        <f t="shared" si="19"/>
        <v>10</v>
      </c>
      <c r="R97" s="227">
        <f t="shared" si="20"/>
        <v>10</v>
      </c>
      <c r="S97" s="227">
        <f t="shared" si="21"/>
        <v>10</v>
      </c>
      <c r="T97" s="227">
        <f t="shared" si="22"/>
        <v>10</v>
      </c>
      <c r="V97" s="139">
        <f t="shared" si="25"/>
        <v>60</v>
      </c>
      <c r="X97">
        <f t="shared" si="26"/>
        <v>5</v>
      </c>
      <c r="Y97">
        <f t="shared" si="27"/>
        <v>5</v>
      </c>
      <c r="Z97">
        <f t="shared" si="28"/>
        <v>5</v>
      </c>
      <c r="AA97">
        <f t="shared" si="29"/>
        <v>5</v>
      </c>
      <c r="AB97">
        <f t="shared" si="30"/>
        <v>5</v>
      </c>
      <c r="AC97">
        <f t="shared" si="31"/>
        <v>5</v>
      </c>
    </row>
    <row r="98" spans="1:29" ht="16.2" thickBot="1">
      <c r="A98" s="191">
        <f t="shared" si="23"/>
        <v>21</v>
      </c>
      <c r="B98" s="191"/>
      <c r="C98" s="266">
        <f t="shared" si="24"/>
        <v>1.75</v>
      </c>
      <c r="D98" s="209">
        <v>3</v>
      </c>
      <c r="E98" s="209">
        <v>0</v>
      </c>
      <c r="F98" s="209">
        <v>9</v>
      </c>
      <c r="G98" s="209">
        <v>5</v>
      </c>
      <c r="H98" s="209">
        <v>0</v>
      </c>
      <c r="I98" s="209">
        <v>4</v>
      </c>
      <c r="J98" s="145"/>
      <c r="L98" s="209">
        <v>92</v>
      </c>
      <c r="M98" s="2" t="str">
        <f>N98&amp;":"&amp;COUNTIF($N$7:N98,N98)</f>
        <v>5:87</v>
      </c>
      <c r="N98" s="267">
        <f>'Student name internal mark'!Z98</f>
        <v>5</v>
      </c>
      <c r="O98" s="227">
        <f t="shared" si="17"/>
        <v>10</v>
      </c>
      <c r="P98" s="227">
        <f t="shared" si="18"/>
        <v>10</v>
      </c>
      <c r="Q98" s="227">
        <f t="shared" si="19"/>
        <v>10</v>
      </c>
      <c r="R98" s="227">
        <f t="shared" si="20"/>
        <v>10</v>
      </c>
      <c r="S98" s="227">
        <f t="shared" si="21"/>
        <v>10</v>
      </c>
      <c r="T98" s="227">
        <f t="shared" si="22"/>
        <v>10</v>
      </c>
      <c r="V98" s="139">
        <f t="shared" si="25"/>
        <v>60</v>
      </c>
      <c r="X98">
        <f t="shared" si="26"/>
        <v>5</v>
      </c>
      <c r="Y98">
        <f t="shared" si="27"/>
        <v>5</v>
      </c>
      <c r="Z98">
        <f t="shared" si="28"/>
        <v>5</v>
      </c>
      <c r="AA98">
        <f t="shared" si="29"/>
        <v>5</v>
      </c>
      <c r="AB98">
        <f t="shared" si="30"/>
        <v>5</v>
      </c>
      <c r="AC98">
        <f t="shared" si="31"/>
        <v>5</v>
      </c>
    </row>
    <row r="99" spans="1:29" ht="16.2" thickBot="1">
      <c r="A99" s="191">
        <f t="shared" si="23"/>
        <v>24</v>
      </c>
      <c r="B99" s="191"/>
      <c r="C99" s="266">
        <f t="shared" si="24"/>
        <v>2</v>
      </c>
      <c r="D99" s="209">
        <v>2</v>
      </c>
      <c r="E99" s="209">
        <v>9</v>
      </c>
      <c r="F99" s="209">
        <v>7</v>
      </c>
      <c r="G99" s="209">
        <v>1</v>
      </c>
      <c r="H99" s="209">
        <v>2</v>
      </c>
      <c r="I99" s="209">
        <v>3</v>
      </c>
      <c r="J99" s="145"/>
      <c r="L99" s="209">
        <v>93</v>
      </c>
      <c r="M99" s="2" t="str">
        <f>N99&amp;":"&amp;COUNTIF($N$7:N99,N99)</f>
        <v>5:88</v>
      </c>
      <c r="N99" s="267">
        <f>'Student name internal mark'!Z99</f>
        <v>5</v>
      </c>
      <c r="O99" s="227">
        <f t="shared" si="17"/>
        <v>10</v>
      </c>
      <c r="P99" s="227">
        <f t="shared" si="18"/>
        <v>10</v>
      </c>
      <c r="Q99" s="227">
        <f t="shared" si="19"/>
        <v>10</v>
      </c>
      <c r="R99" s="227">
        <f t="shared" si="20"/>
        <v>10</v>
      </c>
      <c r="S99" s="227">
        <f t="shared" si="21"/>
        <v>10</v>
      </c>
      <c r="T99" s="227">
        <f t="shared" si="22"/>
        <v>10</v>
      </c>
      <c r="V99" s="139">
        <f t="shared" si="25"/>
        <v>60</v>
      </c>
      <c r="X99">
        <f t="shared" si="26"/>
        <v>5</v>
      </c>
      <c r="Y99">
        <f t="shared" si="27"/>
        <v>5</v>
      </c>
      <c r="Z99">
        <f t="shared" si="28"/>
        <v>5</v>
      </c>
      <c r="AA99">
        <f t="shared" si="29"/>
        <v>5</v>
      </c>
      <c r="AB99">
        <f t="shared" si="30"/>
        <v>5</v>
      </c>
      <c r="AC99">
        <f t="shared" si="31"/>
        <v>5</v>
      </c>
    </row>
    <row r="100" spans="1:29" ht="16.2" thickBot="1">
      <c r="A100" s="191">
        <f t="shared" si="23"/>
        <v>35</v>
      </c>
      <c r="B100" s="191"/>
      <c r="C100" s="266">
        <f t="shared" si="24"/>
        <v>2.9166666666666665</v>
      </c>
      <c r="D100" s="209">
        <v>8</v>
      </c>
      <c r="E100" s="209">
        <v>3</v>
      </c>
      <c r="F100" s="209">
        <v>0</v>
      </c>
      <c r="G100" s="209">
        <v>10</v>
      </c>
      <c r="H100" s="209">
        <v>5</v>
      </c>
      <c r="I100" s="209">
        <v>9</v>
      </c>
      <c r="J100" s="145"/>
      <c r="L100" s="209">
        <v>94</v>
      </c>
      <c r="M100" s="2" t="str">
        <f>N100&amp;":"&amp;COUNTIF($N$7:N100,N100)</f>
        <v>5:89</v>
      </c>
      <c r="N100" s="267">
        <f>'Student name internal mark'!Z100</f>
        <v>5</v>
      </c>
      <c r="O100" s="227">
        <f t="shared" si="17"/>
        <v>10</v>
      </c>
      <c r="P100" s="227">
        <f t="shared" si="18"/>
        <v>10</v>
      </c>
      <c r="Q100" s="227">
        <f t="shared" si="19"/>
        <v>10</v>
      </c>
      <c r="R100" s="227">
        <f t="shared" si="20"/>
        <v>10</v>
      </c>
      <c r="S100" s="227">
        <f t="shared" si="21"/>
        <v>10</v>
      </c>
      <c r="T100" s="227">
        <f t="shared" si="22"/>
        <v>10</v>
      </c>
      <c r="V100" s="139">
        <f t="shared" si="25"/>
        <v>60</v>
      </c>
      <c r="X100">
        <f t="shared" si="26"/>
        <v>5</v>
      </c>
      <c r="Y100">
        <f t="shared" si="27"/>
        <v>5</v>
      </c>
      <c r="Z100">
        <f t="shared" si="28"/>
        <v>5</v>
      </c>
      <c r="AA100">
        <f t="shared" si="29"/>
        <v>5</v>
      </c>
      <c r="AB100">
        <f t="shared" si="30"/>
        <v>5</v>
      </c>
      <c r="AC100">
        <f t="shared" si="31"/>
        <v>5</v>
      </c>
    </row>
    <row r="101" spans="1:29" ht="16.2" thickBot="1">
      <c r="A101" s="191">
        <f t="shared" si="23"/>
        <v>11</v>
      </c>
      <c r="B101" s="191"/>
      <c r="C101" s="266">
        <f t="shared" si="24"/>
        <v>0.91666666666666663</v>
      </c>
      <c r="D101" s="209">
        <v>3</v>
      </c>
      <c r="E101" s="209">
        <v>3</v>
      </c>
      <c r="F101" s="209">
        <v>5</v>
      </c>
      <c r="G101" s="209">
        <v>0</v>
      </c>
      <c r="H101" s="209">
        <v>0</v>
      </c>
      <c r="I101" s="209">
        <v>0</v>
      </c>
      <c r="J101" s="145"/>
      <c r="L101" s="209">
        <v>95</v>
      </c>
      <c r="M101" s="2" t="str">
        <f>N101&amp;":"&amp;COUNTIF($N$7:N101,N101)</f>
        <v>0:6</v>
      </c>
      <c r="N101" s="267">
        <f>'Student name internal mark'!Z101</f>
        <v>0</v>
      </c>
      <c r="O101" s="227">
        <f t="shared" si="17"/>
        <v>0</v>
      </c>
      <c r="P101" s="227">
        <f t="shared" si="18"/>
        <v>0</v>
      </c>
      <c r="Q101" s="227">
        <f t="shared" si="19"/>
        <v>0</v>
      </c>
      <c r="R101" s="227">
        <f t="shared" si="20"/>
        <v>0</v>
      </c>
      <c r="S101" s="227">
        <f t="shared" si="21"/>
        <v>0</v>
      </c>
      <c r="T101" s="227">
        <f t="shared" si="22"/>
        <v>0</v>
      </c>
      <c r="V101" s="139">
        <f t="shared" si="25"/>
        <v>0</v>
      </c>
      <c r="X101">
        <f t="shared" si="26"/>
        <v>0</v>
      </c>
      <c r="Y101">
        <f t="shared" si="27"/>
        <v>0</v>
      </c>
      <c r="Z101">
        <f t="shared" si="28"/>
        <v>0</v>
      </c>
      <c r="AA101">
        <f t="shared" si="29"/>
        <v>0</v>
      </c>
      <c r="AB101">
        <f t="shared" si="30"/>
        <v>0</v>
      </c>
      <c r="AC101">
        <f t="shared" si="31"/>
        <v>0</v>
      </c>
    </row>
    <row r="102" spans="1:29" ht="16.2" thickBot="1">
      <c r="A102" s="191">
        <f t="shared" si="23"/>
        <v>49</v>
      </c>
      <c r="B102" s="191"/>
      <c r="C102" s="266">
        <f t="shared" si="24"/>
        <v>4.083333333333333</v>
      </c>
      <c r="D102" s="209">
        <v>9</v>
      </c>
      <c r="E102" s="209">
        <v>8</v>
      </c>
      <c r="F102" s="209">
        <v>7</v>
      </c>
      <c r="G102" s="209">
        <v>6</v>
      </c>
      <c r="H102" s="209">
        <v>10</v>
      </c>
      <c r="I102" s="209">
        <v>9</v>
      </c>
      <c r="J102" s="145"/>
      <c r="L102" s="2">
        <v>96</v>
      </c>
      <c r="M102" s="2" t="str">
        <f>N102&amp;":"&amp;COUNTIF($N$7:N102,N102)</f>
        <v>5:90</v>
      </c>
      <c r="N102" s="267">
        <f>'Student name internal mark'!Z102</f>
        <v>5</v>
      </c>
      <c r="O102" s="227">
        <f t="shared" si="17"/>
        <v>10</v>
      </c>
      <c r="P102" s="227">
        <f t="shared" si="18"/>
        <v>10</v>
      </c>
      <c r="Q102" s="227">
        <f t="shared" si="19"/>
        <v>10</v>
      </c>
      <c r="R102" s="227">
        <f t="shared" si="20"/>
        <v>10</v>
      </c>
      <c r="S102" s="227">
        <f t="shared" si="21"/>
        <v>10</v>
      </c>
      <c r="T102" s="227">
        <f t="shared" si="22"/>
        <v>10</v>
      </c>
      <c r="V102" s="139">
        <f t="shared" si="25"/>
        <v>60</v>
      </c>
      <c r="X102">
        <f t="shared" si="26"/>
        <v>5</v>
      </c>
      <c r="Y102">
        <f t="shared" si="27"/>
        <v>5</v>
      </c>
      <c r="Z102">
        <f t="shared" si="28"/>
        <v>5</v>
      </c>
      <c r="AA102">
        <f t="shared" si="29"/>
        <v>5</v>
      </c>
      <c r="AB102">
        <f t="shared" si="30"/>
        <v>5</v>
      </c>
      <c r="AC102">
        <f t="shared" si="31"/>
        <v>5</v>
      </c>
    </row>
    <row r="103" spans="1:29" ht="16.2" thickBot="1">
      <c r="A103" s="191">
        <f t="shared" si="23"/>
        <v>28</v>
      </c>
      <c r="B103" s="191"/>
      <c r="C103" s="266">
        <f t="shared" si="24"/>
        <v>2.3333333333333335</v>
      </c>
      <c r="D103" s="209">
        <v>4</v>
      </c>
      <c r="E103" s="209">
        <v>5</v>
      </c>
      <c r="F103" s="209">
        <v>7</v>
      </c>
      <c r="G103" s="209">
        <v>5</v>
      </c>
      <c r="H103" s="209">
        <v>2</v>
      </c>
      <c r="I103" s="209">
        <v>5</v>
      </c>
      <c r="J103" s="145"/>
      <c r="L103" s="209">
        <v>97</v>
      </c>
      <c r="M103" s="2" t="str">
        <f>N103&amp;":"&amp;COUNTIF($N$7:N103,N103)</f>
        <v>5:91</v>
      </c>
      <c r="N103" s="267">
        <f>'Student name internal mark'!Z103</f>
        <v>5</v>
      </c>
      <c r="O103" s="227">
        <f t="shared" si="17"/>
        <v>10</v>
      </c>
      <c r="P103" s="227">
        <f t="shared" si="18"/>
        <v>10</v>
      </c>
      <c r="Q103" s="227">
        <f t="shared" si="19"/>
        <v>10</v>
      </c>
      <c r="R103" s="227">
        <f t="shared" si="20"/>
        <v>10</v>
      </c>
      <c r="S103" s="227">
        <f t="shared" si="21"/>
        <v>10</v>
      </c>
      <c r="T103" s="227">
        <f t="shared" si="22"/>
        <v>10</v>
      </c>
      <c r="V103" s="139">
        <f t="shared" si="25"/>
        <v>60</v>
      </c>
      <c r="X103">
        <f t="shared" si="26"/>
        <v>5</v>
      </c>
      <c r="Y103">
        <f t="shared" si="27"/>
        <v>5</v>
      </c>
      <c r="Z103">
        <f t="shared" si="28"/>
        <v>5</v>
      </c>
      <c r="AA103">
        <f t="shared" si="29"/>
        <v>5</v>
      </c>
      <c r="AB103">
        <f t="shared" si="30"/>
        <v>5</v>
      </c>
      <c r="AC103">
        <f t="shared" si="31"/>
        <v>5</v>
      </c>
    </row>
    <row r="104" spans="1:29" ht="16.2" thickBot="1">
      <c r="A104" s="191">
        <f t="shared" si="23"/>
        <v>20</v>
      </c>
      <c r="B104" s="191"/>
      <c r="C104" s="266">
        <f t="shared" si="24"/>
        <v>1.6666666666666667</v>
      </c>
      <c r="D104" s="209">
        <v>2</v>
      </c>
      <c r="E104" s="209">
        <v>3</v>
      </c>
      <c r="F104" s="209">
        <v>7</v>
      </c>
      <c r="G104" s="209">
        <v>4</v>
      </c>
      <c r="H104" s="209">
        <v>1</v>
      </c>
      <c r="I104" s="209">
        <v>3</v>
      </c>
      <c r="J104" s="145"/>
      <c r="L104" s="209">
        <v>98</v>
      </c>
      <c r="M104" s="2" t="str">
        <f>N104&amp;":"&amp;COUNTIF($N$7:N104,N104)</f>
        <v>5:92</v>
      </c>
      <c r="N104" s="267">
        <f>'Student name internal mark'!Z104</f>
        <v>5</v>
      </c>
      <c r="O104" s="227">
        <f t="shared" si="17"/>
        <v>10</v>
      </c>
      <c r="P104" s="227">
        <f t="shared" si="18"/>
        <v>10</v>
      </c>
      <c r="Q104" s="227">
        <f t="shared" si="19"/>
        <v>10</v>
      </c>
      <c r="R104" s="227">
        <f t="shared" si="20"/>
        <v>10</v>
      </c>
      <c r="S104" s="227">
        <f t="shared" si="21"/>
        <v>10</v>
      </c>
      <c r="T104" s="227">
        <f t="shared" si="22"/>
        <v>10</v>
      </c>
      <c r="V104" s="139">
        <f t="shared" si="25"/>
        <v>60</v>
      </c>
      <c r="X104">
        <f t="shared" si="26"/>
        <v>5</v>
      </c>
      <c r="Y104">
        <f t="shared" si="27"/>
        <v>5</v>
      </c>
      <c r="Z104">
        <f t="shared" si="28"/>
        <v>5</v>
      </c>
      <c r="AA104">
        <f t="shared" si="29"/>
        <v>5</v>
      </c>
      <c r="AB104">
        <f t="shared" si="30"/>
        <v>5</v>
      </c>
      <c r="AC104">
        <f t="shared" si="31"/>
        <v>5</v>
      </c>
    </row>
    <row r="105" spans="1:29" ht="16.2" thickBot="1">
      <c r="A105" s="191">
        <f t="shared" si="23"/>
        <v>39</v>
      </c>
      <c r="B105" s="191"/>
      <c r="C105" s="266">
        <f t="shared" si="24"/>
        <v>3.25</v>
      </c>
      <c r="D105" s="209">
        <v>8</v>
      </c>
      <c r="E105" s="209">
        <v>0</v>
      </c>
      <c r="F105" s="209">
        <v>10</v>
      </c>
      <c r="G105" s="209">
        <v>6</v>
      </c>
      <c r="H105" s="209">
        <v>5</v>
      </c>
      <c r="I105" s="209">
        <v>10</v>
      </c>
      <c r="J105" s="145"/>
      <c r="L105" s="209">
        <v>99</v>
      </c>
      <c r="M105" s="2" t="str">
        <f>N105&amp;":"&amp;COUNTIF($N$7:N105,N105)</f>
        <v>5:93</v>
      </c>
      <c r="N105" s="267">
        <f>'Student name internal mark'!Z105</f>
        <v>5</v>
      </c>
      <c r="O105" s="227">
        <f t="shared" si="17"/>
        <v>10</v>
      </c>
      <c r="P105" s="227">
        <f t="shared" si="18"/>
        <v>10</v>
      </c>
      <c r="Q105" s="227">
        <f t="shared" si="19"/>
        <v>10</v>
      </c>
      <c r="R105" s="227">
        <f t="shared" si="20"/>
        <v>10</v>
      </c>
      <c r="S105" s="227">
        <f t="shared" si="21"/>
        <v>10</v>
      </c>
      <c r="T105" s="227">
        <f t="shared" si="22"/>
        <v>10</v>
      </c>
      <c r="V105" s="139">
        <f t="shared" si="25"/>
        <v>60</v>
      </c>
      <c r="X105">
        <f t="shared" si="26"/>
        <v>5</v>
      </c>
      <c r="Y105">
        <f t="shared" si="27"/>
        <v>5</v>
      </c>
      <c r="Z105">
        <f t="shared" si="28"/>
        <v>5</v>
      </c>
      <c r="AA105">
        <f t="shared" si="29"/>
        <v>5</v>
      </c>
      <c r="AB105">
        <f t="shared" si="30"/>
        <v>5</v>
      </c>
      <c r="AC105">
        <f t="shared" si="31"/>
        <v>5</v>
      </c>
    </row>
    <row r="106" spans="1:29" ht="16.2" thickBot="1">
      <c r="A106" s="191">
        <f t="shared" si="23"/>
        <v>27</v>
      </c>
      <c r="B106" s="191"/>
      <c r="C106" s="266">
        <f t="shared" si="24"/>
        <v>2.25</v>
      </c>
      <c r="D106" s="209">
        <v>3</v>
      </c>
      <c r="E106" s="209">
        <v>5</v>
      </c>
      <c r="F106" s="209">
        <v>1</v>
      </c>
      <c r="G106" s="209">
        <v>9</v>
      </c>
      <c r="H106" s="209">
        <v>8</v>
      </c>
      <c r="I106" s="209">
        <v>1</v>
      </c>
      <c r="J106" s="145"/>
      <c r="L106" s="2">
        <v>100</v>
      </c>
      <c r="M106" s="2" t="str">
        <f>N106&amp;":"&amp;COUNTIF($N$7:N106,N106)</f>
        <v>5:94</v>
      </c>
      <c r="N106" s="267">
        <f>'Student name internal mark'!Z106</f>
        <v>5</v>
      </c>
      <c r="O106" s="227">
        <f t="shared" si="17"/>
        <v>10</v>
      </c>
      <c r="P106" s="227">
        <f t="shared" si="18"/>
        <v>10</v>
      </c>
      <c r="Q106" s="227">
        <f t="shared" si="19"/>
        <v>10</v>
      </c>
      <c r="R106" s="227">
        <f t="shared" si="20"/>
        <v>10</v>
      </c>
      <c r="S106" s="227">
        <f t="shared" si="21"/>
        <v>10</v>
      </c>
      <c r="T106" s="227">
        <f t="shared" si="22"/>
        <v>10</v>
      </c>
      <c r="V106" s="139">
        <f t="shared" si="25"/>
        <v>60</v>
      </c>
      <c r="X106">
        <f t="shared" si="26"/>
        <v>5</v>
      </c>
      <c r="Y106">
        <f t="shared" si="27"/>
        <v>5</v>
      </c>
      <c r="Z106">
        <f t="shared" si="28"/>
        <v>5</v>
      </c>
      <c r="AA106">
        <f t="shared" si="29"/>
        <v>5</v>
      </c>
      <c r="AB106">
        <f t="shared" si="30"/>
        <v>5</v>
      </c>
      <c r="AC106">
        <f t="shared" si="31"/>
        <v>5</v>
      </c>
    </row>
    <row r="107" spans="1:29" ht="16.2" thickBot="1">
      <c r="A107" s="191">
        <f t="shared" si="23"/>
        <v>47</v>
      </c>
      <c r="B107" s="191"/>
      <c r="C107" s="266">
        <f t="shared" si="24"/>
        <v>3.9166666666666665</v>
      </c>
      <c r="D107" s="209">
        <v>7</v>
      </c>
      <c r="E107" s="209">
        <v>6</v>
      </c>
      <c r="F107" s="209">
        <v>8</v>
      </c>
      <c r="G107" s="209">
        <v>6</v>
      </c>
      <c r="H107" s="209">
        <v>10</v>
      </c>
      <c r="I107" s="209">
        <v>10</v>
      </c>
      <c r="J107" s="145"/>
      <c r="L107" s="209">
        <v>101</v>
      </c>
      <c r="M107" s="2" t="str">
        <f>N107&amp;":"&amp;COUNTIF($N$7:N107,N107)</f>
        <v>5:95</v>
      </c>
      <c r="N107" s="267">
        <f>'Student name internal mark'!Z107</f>
        <v>5</v>
      </c>
      <c r="O107" s="227">
        <f t="shared" si="17"/>
        <v>10</v>
      </c>
      <c r="P107" s="227">
        <f t="shared" si="18"/>
        <v>10</v>
      </c>
      <c r="Q107" s="227">
        <f t="shared" si="19"/>
        <v>10</v>
      </c>
      <c r="R107" s="227">
        <f t="shared" si="20"/>
        <v>10</v>
      </c>
      <c r="S107" s="227">
        <f t="shared" si="21"/>
        <v>10</v>
      </c>
      <c r="T107" s="227">
        <f t="shared" si="22"/>
        <v>10</v>
      </c>
      <c r="V107" s="139">
        <f t="shared" si="25"/>
        <v>60</v>
      </c>
      <c r="X107">
        <f t="shared" si="26"/>
        <v>5</v>
      </c>
      <c r="Y107">
        <f t="shared" si="27"/>
        <v>5</v>
      </c>
      <c r="Z107">
        <f t="shared" si="28"/>
        <v>5</v>
      </c>
      <c r="AA107">
        <f t="shared" si="29"/>
        <v>5</v>
      </c>
      <c r="AB107">
        <f t="shared" si="30"/>
        <v>5</v>
      </c>
      <c r="AC107">
        <f t="shared" si="31"/>
        <v>5</v>
      </c>
    </row>
    <row r="108" spans="1:29" ht="16.2" thickBot="1">
      <c r="A108" s="191">
        <f t="shared" si="23"/>
        <v>22</v>
      </c>
      <c r="B108" s="191"/>
      <c r="C108" s="266">
        <f t="shared" si="24"/>
        <v>1.8333333333333333</v>
      </c>
      <c r="D108" s="209">
        <v>4</v>
      </c>
      <c r="E108" s="209">
        <v>3</v>
      </c>
      <c r="F108" s="209">
        <v>9</v>
      </c>
      <c r="G108" s="209">
        <v>2</v>
      </c>
      <c r="H108" s="209">
        <v>1</v>
      </c>
      <c r="I108" s="209">
        <v>3</v>
      </c>
      <c r="J108" s="145"/>
      <c r="L108" s="209">
        <v>102</v>
      </c>
      <c r="M108" s="2" t="str">
        <f>N108&amp;":"&amp;COUNTIF($N$7:N108,N108)</f>
        <v>5:96</v>
      </c>
      <c r="N108" s="267">
        <f>'Student name internal mark'!Z108</f>
        <v>5</v>
      </c>
      <c r="O108" s="227">
        <f t="shared" si="17"/>
        <v>10</v>
      </c>
      <c r="P108" s="227">
        <f t="shared" si="18"/>
        <v>10</v>
      </c>
      <c r="Q108" s="227">
        <f t="shared" si="19"/>
        <v>10</v>
      </c>
      <c r="R108" s="227">
        <f t="shared" si="20"/>
        <v>10</v>
      </c>
      <c r="S108" s="227">
        <f t="shared" si="21"/>
        <v>10</v>
      </c>
      <c r="T108" s="227">
        <f t="shared" si="22"/>
        <v>10</v>
      </c>
      <c r="V108" s="139">
        <f t="shared" si="25"/>
        <v>60</v>
      </c>
      <c r="X108">
        <f t="shared" si="26"/>
        <v>5</v>
      </c>
      <c r="Y108">
        <f t="shared" si="27"/>
        <v>5</v>
      </c>
      <c r="Z108">
        <f t="shared" si="28"/>
        <v>5</v>
      </c>
      <c r="AA108">
        <f t="shared" si="29"/>
        <v>5</v>
      </c>
      <c r="AB108">
        <f t="shared" si="30"/>
        <v>5</v>
      </c>
      <c r="AC108">
        <f t="shared" si="31"/>
        <v>5</v>
      </c>
    </row>
    <row r="109" spans="1:29" ht="16.2" thickBot="1">
      <c r="A109" s="191">
        <f t="shared" si="23"/>
        <v>15</v>
      </c>
      <c r="B109" s="191"/>
      <c r="C109" s="266">
        <f t="shared" si="24"/>
        <v>1.25</v>
      </c>
      <c r="D109" s="209">
        <v>0</v>
      </c>
      <c r="E109" s="209">
        <v>1</v>
      </c>
      <c r="F109" s="209">
        <v>7</v>
      </c>
      <c r="G109" s="209">
        <v>2</v>
      </c>
      <c r="H109" s="209">
        <v>2</v>
      </c>
      <c r="I109" s="209">
        <v>3</v>
      </c>
      <c r="J109" s="145"/>
      <c r="L109" s="209">
        <v>103</v>
      </c>
      <c r="M109" s="2" t="str">
        <f>N109&amp;":"&amp;COUNTIF($N$7:N109,N109)</f>
        <v>5:97</v>
      </c>
      <c r="N109" s="267">
        <f>'Student name internal mark'!Z109</f>
        <v>5</v>
      </c>
      <c r="O109" s="227">
        <f t="shared" si="17"/>
        <v>10</v>
      </c>
      <c r="P109" s="227">
        <f t="shared" si="18"/>
        <v>10</v>
      </c>
      <c r="Q109" s="227">
        <f t="shared" si="19"/>
        <v>10</v>
      </c>
      <c r="R109" s="227">
        <f t="shared" si="20"/>
        <v>10</v>
      </c>
      <c r="S109" s="227">
        <f t="shared" si="21"/>
        <v>10</v>
      </c>
      <c r="T109" s="227">
        <f t="shared" si="22"/>
        <v>10</v>
      </c>
      <c r="V109" s="139">
        <f t="shared" si="25"/>
        <v>60</v>
      </c>
      <c r="X109">
        <f t="shared" si="26"/>
        <v>5</v>
      </c>
      <c r="Y109">
        <f t="shared" si="27"/>
        <v>5</v>
      </c>
      <c r="Z109">
        <f t="shared" si="28"/>
        <v>5</v>
      </c>
      <c r="AA109">
        <f t="shared" si="29"/>
        <v>5</v>
      </c>
      <c r="AB109">
        <f t="shared" si="30"/>
        <v>5</v>
      </c>
      <c r="AC109">
        <f t="shared" si="31"/>
        <v>5</v>
      </c>
    </row>
    <row r="110" spans="1:29" ht="16.2" thickBot="1">
      <c r="A110" s="191">
        <f t="shared" si="23"/>
        <v>13</v>
      </c>
      <c r="B110" s="191"/>
      <c r="C110" s="266">
        <f t="shared" si="24"/>
        <v>1.0833333333333333</v>
      </c>
      <c r="D110" s="209">
        <v>0</v>
      </c>
      <c r="E110" s="209">
        <v>3</v>
      </c>
      <c r="F110" s="209">
        <v>2</v>
      </c>
      <c r="G110" s="209">
        <v>3</v>
      </c>
      <c r="H110" s="209">
        <v>4</v>
      </c>
      <c r="I110" s="209">
        <v>1</v>
      </c>
      <c r="J110" s="145"/>
      <c r="L110" s="209">
        <v>104</v>
      </c>
      <c r="M110" s="2" t="str">
        <f>N110&amp;":"&amp;COUNTIF($N$7:N110,N110)</f>
        <v>5:98</v>
      </c>
      <c r="N110" s="267">
        <f>'Student name internal mark'!Z110</f>
        <v>5</v>
      </c>
      <c r="O110" s="227">
        <f t="shared" si="17"/>
        <v>10</v>
      </c>
      <c r="P110" s="227">
        <f t="shared" si="18"/>
        <v>10</v>
      </c>
      <c r="Q110" s="227">
        <f t="shared" si="19"/>
        <v>10</v>
      </c>
      <c r="R110" s="227">
        <f t="shared" si="20"/>
        <v>10</v>
      </c>
      <c r="S110" s="227">
        <f t="shared" si="21"/>
        <v>10</v>
      </c>
      <c r="T110" s="227">
        <f t="shared" si="22"/>
        <v>10</v>
      </c>
      <c r="V110" s="139">
        <f t="shared" si="25"/>
        <v>60</v>
      </c>
      <c r="X110">
        <f t="shared" si="26"/>
        <v>5</v>
      </c>
      <c r="Y110">
        <f t="shared" si="27"/>
        <v>5</v>
      </c>
      <c r="Z110">
        <f t="shared" si="28"/>
        <v>5</v>
      </c>
      <c r="AA110">
        <f t="shared" si="29"/>
        <v>5</v>
      </c>
      <c r="AB110">
        <f t="shared" si="30"/>
        <v>5</v>
      </c>
      <c r="AC110">
        <f t="shared" si="31"/>
        <v>5</v>
      </c>
    </row>
    <row r="111" spans="1:29" ht="16.2" thickBot="1">
      <c r="A111" s="191">
        <f t="shared" si="23"/>
        <v>29</v>
      </c>
      <c r="B111" s="191"/>
      <c r="C111" s="266">
        <f t="shared" si="24"/>
        <v>2.4166666666666665</v>
      </c>
      <c r="D111" s="209">
        <v>5</v>
      </c>
      <c r="E111" s="209">
        <v>2</v>
      </c>
      <c r="F111" s="209">
        <v>1</v>
      </c>
      <c r="G111" s="209">
        <v>9</v>
      </c>
      <c r="H111" s="209">
        <v>10</v>
      </c>
      <c r="I111" s="209">
        <v>2</v>
      </c>
      <c r="J111" s="145"/>
      <c r="L111" s="2">
        <v>105</v>
      </c>
      <c r="M111" s="2" t="str">
        <f>N111&amp;":"&amp;COUNTIF($N$7:N111,N111)</f>
        <v>5:99</v>
      </c>
      <c r="N111" s="267">
        <f>'Student name internal mark'!Z111</f>
        <v>5</v>
      </c>
      <c r="O111" s="227">
        <f t="shared" si="17"/>
        <v>10</v>
      </c>
      <c r="P111" s="227">
        <f t="shared" si="18"/>
        <v>10</v>
      </c>
      <c r="Q111" s="227">
        <f t="shared" si="19"/>
        <v>10</v>
      </c>
      <c r="R111" s="227">
        <f t="shared" si="20"/>
        <v>10</v>
      </c>
      <c r="S111" s="227">
        <f t="shared" si="21"/>
        <v>10</v>
      </c>
      <c r="T111" s="227">
        <f t="shared" si="22"/>
        <v>10</v>
      </c>
      <c r="V111" s="139">
        <f t="shared" si="25"/>
        <v>60</v>
      </c>
      <c r="X111">
        <f t="shared" si="26"/>
        <v>5</v>
      </c>
      <c r="Y111">
        <f t="shared" si="27"/>
        <v>5</v>
      </c>
      <c r="Z111">
        <f t="shared" si="28"/>
        <v>5</v>
      </c>
      <c r="AA111">
        <f t="shared" si="29"/>
        <v>5</v>
      </c>
      <c r="AB111">
        <f t="shared" si="30"/>
        <v>5</v>
      </c>
      <c r="AC111">
        <f t="shared" si="31"/>
        <v>5</v>
      </c>
    </row>
    <row r="112" spans="1:29" ht="16.2" thickBot="1">
      <c r="A112" s="191">
        <f t="shared" si="23"/>
        <v>43</v>
      </c>
      <c r="B112" s="191"/>
      <c r="C112" s="266">
        <f t="shared" si="24"/>
        <v>3.5833333333333335</v>
      </c>
      <c r="D112" s="209">
        <v>8</v>
      </c>
      <c r="E112" s="209">
        <v>7</v>
      </c>
      <c r="F112" s="209">
        <v>5</v>
      </c>
      <c r="G112" s="209">
        <v>8</v>
      </c>
      <c r="H112" s="209">
        <v>7</v>
      </c>
      <c r="I112" s="209">
        <v>8</v>
      </c>
      <c r="J112" s="145"/>
      <c r="L112" s="209">
        <v>106</v>
      </c>
      <c r="M112" s="2" t="str">
        <f>N112&amp;":"&amp;COUNTIF($N$7:N112,N112)</f>
        <v>5:100</v>
      </c>
      <c r="N112" s="267">
        <f>'Student name internal mark'!Z112</f>
        <v>5</v>
      </c>
      <c r="O112" s="227">
        <f t="shared" si="17"/>
        <v>10</v>
      </c>
      <c r="P112" s="227">
        <f t="shared" si="18"/>
        <v>10</v>
      </c>
      <c r="Q112" s="227">
        <f t="shared" si="19"/>
        <v>10</v>
      </c>
      <c r="R112" s="227">
        <f t="shared" si="20"/>
        <v>10</v>
      </c>
      <c r="S112" s="227">
        <f t="shared" si="21"/>
        <v>10</v>
      </c>
      <c r="T112" s="227">
        <f t="shared" si="22"/>
        <v>10</v>
      </c>
      <c r="V112" s="139">
        <f t="shared" si="25"/>
        <v>60</v>
      </c>
      <c r="X112">
        <f t="shared" si="26"/>
        <v>5</v>
      </c>
      <c r="Y112">
        <f t="shared" si="27"/>
        <v>5</v>
      </c>
      <c r="Z112">
        <f t="shared" si="28"/>
        <v>5</v>
      </c>
      <c r="AA112">
        <f t="shared" si="29"/>
        <v>5</v>
      </c>
      <c r="AB112">
        <f t="shared" si="30"/>
        <v>5</v>
      </c>
      <c r="AC112">
        <f t="shared" si="31"/>
        <v>5</v>
      </c>
    </row>
    <row r="113" spans="1:29" ht="16.2" thickBot="1">
      <c r="A113" s="191">
        <f t="shared" si="23"/>
        <v>22</v>
      </c>
      <c r="B113" s="191"/>
      <c r="C113" s="266">
        <f t="shared" si="24"/>
        <v>1.8333333333333333</v>
      </c>
      <c r="D113" s="209">
        <v>0</v>
      </c>
      <c r="E113" s="209">
        <v>5</v>
      </c>
      <c r="F113" s="209">
        <v>8</v>
      </c>
      <c r="G113" s="209">
        <v>2</v>
      </c>
      <c r="H113" s="209">
        <v>3</v>
      </c>
      <c r="I113" s="209">
        <v>4</v>
      </c>
      <c r="J113" s="145"/>
      <c r="L113" s="209">
        <v>107</v>
      </c>
      <c r="M113" s="2" t="str">
        <f>N113&amp;":"&amp;COUNTIF($N$7:N113,N113)</f>
        <v>5:101</v>
      </c>
      <c r="N113" s="267">
        <f>'Student name internal mark'!Z113</f>
        <v>5</v>
      </c>
      <c r="O113" s="227">
        <f t="shared" si="17"/>
        <v>10</v>
      </c>
      <c r="P113" s="227">
        <f t="shared" si="18"/>
        <v>10</v>
      </c>
      <c r="Q113" s="227">
        <f t="shared" si="19"/>
        <v>10</v>
      </c>
      <c r="R113" s="227">
        <f t="shared" si="20"/>
        <v>10</v>
      </c>
      <c r="S113" s="227">
        <f t="shared" si="21"/>
        <v>10</v>
      </c>
      <c r="T113" s="227">
        <f t="shared" si="22"/>
        <v>10</v>
      </c>
      <c r="V113" s="139">
        <f t="shared" si="25"/>
        <v>60</v>
      </c>
      <c r="X113">
        <f t="shared" si="26"/>
        <v>5</v>
      </c>
      <c r="Y113">
        <f t="shared" si="27"/>
        <v>5</v>
      </c>
      <c r="Z113">
        <f t="shared" si="28"/>
        <v>5</v>
      </c>
      <c r="AA113">
        <f t="shared" si="29"/>
        <v>5</v>
      </c>
      <c r="AB113">
        <f t="shared" si="30"/>
        <v>5</v>
      </c>
      <c r="AC113">
        <f t="shared" si="31"/>
        <v>5</v>
      </c>
    </row>
    <row r="114" spans="1:29" ht="16.2" thickBot="1">
      <c r="A114" s="191">
        <f t="shared" si="23"/>
        <v>21</v>
      </c>
      <c r="B114" s="191"/>
      <c r="C114" s="266">
        <f t="shared" si="24"/>
        <v>1.75</v>
      </c>
      <c r="D114" s="209">
        <v>2</v>
      </c>
      <c r="E114" s="209">
        <v>5</v>
      </c>
      <c r="F114" s="209">
        <v>10</v>
      </c>
      <c r="G114" s="209">
        <v>0</v>
      </c>
      <c r="H114" s="209">
        <v>4</v>
      </c>
      <c r="I114" s="209">
        <v>0</v>
      </c>
      <c r="J114" s="145"/>
      <c r="L114" s="209">
        <v>108</v>
      </c>
      <c r="M114" s="2" t="str">
        <f>N114&amp;":"&amp;COUNTIF($N$7:N114,N114)</f>
        <v>5:102</v>
      </c>
      <c r="N114" s="267">
        <f>'Student name internal mark'!Z114</f>
        <v>5</v>
      </c>
      <c r="O114" s="227">
        <f t="shared" si="17"/>
        <v>10</v>
      </c>
      <c r="P114" s="227">
        <f t="shared" si="18"/>
        <v>10</v>
      </c>
      <c r="Q114" s="227">
        <f t="shared" si="19"/>
        <v>10</v>
      </c>
      <c r="R114" s="227">
        <f t="shared" si="20"/>
        <v>10</v>
      </c>
      <c r="S114" s="227">
        <f t="shared" si="21"/>
        <v>10</v>
      </c>
      <c r="T114" s="227">
        <f t="shared" si="22"/>
        <v>10</v>
      </c>
      <c r="V114" s="139">
        <f t="shared" si="25"/>
        <v>60</v>
      </c>
      <c r="X114">
        <f t="shared" si="26"/>
        <v>5</v>
      </c>
      <c r="Y114">
        <f t="shared" si="27"/>
        <v>5</v>
      </c>
      <c r="Z114">
        <f t="shared" si="28"/>
        <v>5</v>
      </c>
      <c r="AA114">
        <f t="shared" si="29"/>
        <v>5</v>
      </c>
      <c r="AB114">
        <f t="shared" si="30"/>
        <v>5</v>
      </c>
      <c r="AC114">
        <f t="shared" si="31"/>
        <v>5</v>
      </c>
    </row>
    <row r="115" spans="1:29" ht="16.2" thickBot="1">
      <c r="A115" s="191">
        <f t="shared" si="23"/>
        <v>33</v>
      </c>
      <c r="B115" s="191"/>
      <c r="C115" s="266">
        <f t="shared" si="24"/>
        <v>2.75</v>
      </c>
      <c r="D115" s="209">
        <v>8</v>
      </c>
      <c r="E115" s="209">
        <v>7</v>
      </c>
      <c r="F115" s="209">
        <v>2</v>
      </c>
      <c r="G115" s="209">
        <v>3</v>
      </c>
      <c r="H115" s="209">
        <v>4</v>
      </c>
      <c r="I115" s="209">
        <v>9</v>
      </c>
      <c r="J115" s="145"/>
      <c r="L115" s="2">
        <v>109</v>
      </c>
      <c r="M115" s="2" t="str">
        <f>N115&amp;":"&amp;COUNTIF($N$7:N115,N115)</f>
        <v>5:103</v>
      </c>
      <c r="N115" s="267">
        <f>'Student name internal mark'!Z115</f>
        <v>5</v>
      </c>
      <c r="O115" s="227">
        <f t="shared" si="17"/>
        <v>10</v>
      </c>
      <c r="P115" s="227">
        <f t="shared" si="18"/>
        <v>10</v>
      </c>
      <c r="Q115" s="227">
        <f t="shared" si="19"/>
        <v>10</v>
      </c>
      <c r="R115" s="227">
        <f t="shared" si="20"/>
        <v>10</v>
      </c>
      <c r="S115" s="227">
        <f t="shared" si="21"/>
        <v>10</v>
      </c>
      <c r="T115" s="227">
        <f t="shared" si="22"/>
        <v>10</v>
      </c>
      <c r="V115" s="139">
        <f t="shared" si="25"/>
        <v>60</v>
      </c>
      <c r="X115">
        <f t="shared" si="26"/>
        <v>5</v>
      </c>
      <c r="Y115">
        <f t="shared" si="27"/>
        <v>5</v>
      </c>
      <c r="Z115">
        <f t="shared" si="28"/>
        <v>5</v>
      </c>
      <c r="AA115">
        <f t="shared" si="29"/>
        <v>5</v>
      </c>
      <c r="AB115">
        <f t="shared" si="30"/>
        <v>5</v>
      </c>
      <c r="AC115">
        <f t="shared" si="31"/>
        <v>5</v>
      </c>
    </row>
    <row r="116" spans="1:29" ht="16.2" thickBot="1">
      <c r="A116" s="191">
        <f t="shared" si="23"/>
        <v>17</v>
      </c>
      <c r="B116" s="191"/>
      <c r="C116" s="266">
        <f t="shared" si="24"/>
        <v>1.4166666666666667</v>
      </c>
      <c r="D116" s="209">
        <v>2</v>
      </c>
      <c r="E116" s="209">
        <v>1</v>
      </c>
      <c r="F116" s="209">
        <v>6</v>
      </c>
      <c r="G116" s="209">
        <v>8</v>
      </c>
      <c r="H116" s="209">
        <v>0</v>
      </c>
      <c r="I116" s="209">
        <v>0</v>
      </c>
      <c r="J116" s="145"/>
      <c r="L116" s="209">
        <v>110</v>
      </c>
      <c r="M116" s="2" t="str">
        <f>N116&amp;":"&amp;COUNTIF($N$7:N116,N116)</f>
        <v>5:104</v>
      </c>
      <c r="N116" s="267">
        <f>'Student name internal mark'!Z116</f>
        <v>5</v>
      </c>
      <c r="O116" s="227">
        <f t="shared" si="17"/>
        <v>10</v>
      </c>
      <c r="P116" s="227">
        <f t="shared" si="18"/>
        <v>10</v>
      </c>
      <c r="Q116" s="227">
        <f t="shared" si="19"/>
        <v>10</v>
      </c>
      <c r="R116" s="227">
        <f t="shared" si="20"/>
        <v>10</v>
      </c>
      <c r="S116" s="227">
        <f t="shared" si="21"/>
        <v>10</v>
      </c>
      <c r="T116" s="227">
        <f t="shared" si="22"/>
        <v>10</v>
      </c>
      <c r="V116" s="139">
        <f t="shared" si="25"/>
        <v>60</v>
      </c>
      <c r="X116">
        <f t="shared" si="26"/>
        <v>5</v>
      </c>
      <c r="Y116">
        <f t="shared" si="27"/>
        <v>5</v>
      </c>
      <c r="Z116">
        <f t="shared" si="28"/>
        <v>5</v>
      </c>
      <c r="AA116">
        <f t="shared" si="29"/>
        <v>5</v>
      </c>
      <c r="AB116">
        <f t="shared" si="30"/>
        <v>5</v>
      </c>
      <c r="AC116">
        <f t="shared" si="31"/>
        <v>5</v>
      </c>
    </row>
    <row r="117" spans="1:29" ht="16.2" thickBot="1">
      <c r="A117" s="191">
        <f t="shared" si="23"/>
        <v>50</v>
      </c>
      <c r="B117" s="191"/>
      <c r="C117" s="266">
        <f t="shared" si="24"/>
        <v>4.166666666666667</v>
      </c>
      <c r="D117" s="209">
        <v>10</v>
      </c>
      <c r="E117" s="209">
        <v>7</v>
      </c>
      <c r="F117" s="209">
        <v>10</v>
      </c>
      <c r="G117" s="209">
        <v>9</v>
      </c>
      <c r="H117" s="209">
        <v>7</v>
      </c>
      <c r="I117" s="209">
        <v>7</v>
      </c>
      <c r="J117" s="145"/>
      <c r="L117" s="209">
        <v>111</v>
      </c>
      <c r="M117" s="2" t="str">
        <f>N117&amp;":"&amp;COUNTIF($N$7:N117,N117)</f>
        <v>5:105</v>
      </c>
      <c r="N117" s="267">
        <f>'Student name internal mark'!Z117</f>
        <v>5</v>
      </c>
      <c r="O117" s="227">
        <f t="shared" si="17"/>
        <v>10</v>
      </c>
      <c r="P117" s="227">
        <f t="shared" si="18"/>
        <v>10</v>
      </c>
      <c r="Q117" s="227">
        <f t="shared" si="19"/>
        <v>10</v>
      </c>
      <c r="R117" s="227">
        <f t="shared" si="20"/>
        <v>10</v>
      </c>
      <c r="S117" s="227">
        <f t="shared" si="21"/>
        <v>10</v>
      </c>
      <c r="T117" s="227">
        <f t="shared" si="22"/>
        <v>10</v>
      </c>
      <c r="V117" s="139">
        <f t="shared" si="25"/>
        <v>60</v>
      </c>
      <c r="X117">
        <f t="shared" si="26"/>
        <v>5</v>
      </c>
      <c r="Y117">
        <f t="shared" si="27"/>
        <v>5</v>
      </c>
      <c r="Z117">
        <f t="shared" si="28"/>
        <v>5</v>
      </c>
      <c r="AA117">
        <f t="shared" si="29"/>
        <v>5</v>
      </c>
      <c r="AB117">
        <f t="shared" si="30"/>
        <v>5</v>
      </c>
      <c r="AC117">
        <f t="shared" si="31"/>
        <v>5</v>
      </c>
    </row>
    <row r="118" spans="1:29" ht="16.2" thickBot="1">
      <c r="A118" s="191">
        <f t="shared" si="23"/>
        <v>26</v>
      </c>
      <c r="B118" s="191"/>
      <c r="C118" s="266">
        <f t="shared" si="24"/>
        <v>2.1666666666666665</v>
      </c>
      <c r="D118" s="209">
        <v>2</v>
      </c>
      <c r="E118" s="209">
        <v>4</v>
      </c>
      <c r="F118" s="209">
        <v>8</v>
      </c>
      <c r="G118" s="209">
        <v>5</v>
      </c>
      <c r="H118" s="209">
        <v>3</v>
      </c>
      <c r="I118" s="209">
        <v>4</v>
      </c>
      <c r="J118" s="145"/>
      <c r="L118" s="209">
        <v>112</v>
      </c>
      <c r="M118" s="2" t="str">
        <f>N118&amp;":"&amp;COUNTIF($N$7:N118,N118)</f>
        <v>5:106</v>
      </c>
      <c r="N118" s="267">
        <f>'Student name internal mark'!Z118</f>
        <v>5</v>
      </c>
      <c r="O118" s="227">
        <f t="shared" si="17"/>
        <v>10</v>
      </c>
      <c r="P118" s="227">
        <f t="shared" si="18"/>
        <v>10</v>
      </c>
      <c r="Q118" s="227">
        <f t="shared" si="19"/>
        <v>10</v>
      </c>
      <c r="R118" s="227">
        <f t="shared" si="20"/>
        <v>10</v>
      </c>
      <c r="S118" s="227">
        <f t="shared" si="21"/>
        <v>10</v>
      </c>
      <c r="T118" s="227">
        <f t="shared" si="22"/>
        <v>10</v>
      </c>
      <c r="V118" s="139">
        <f t="shared" si="25"/>
        <v>60</v>
      </c>
      <c r="X118">
        <f t="shared" si="26"/>
        <v>5</v>
      </c>
      <c r="Y118">
        <f t="shared" si="27"/>
        <v>5</v>
      </c>
      <c r="Z118">
        <f t="shared" si="28"/>
        <v>5</v>
      </c>
      <c r="AA118">
        <f t="shared" si="29"/>
        <v>5</v>
      </c>
      <c r="AB118">
        <f t="shared" si="30"/>
        <v>5</v>
      </c>
      <c r="AC118">
        <f t="shared" si="31"/>
        <v>5</v>
      </c>
    </row>
    <row r="119" spans="1:29" ht="16.2" thickBot="1">
      <c r="A119" s="191">
        <f t="shared" si="23"/>
        <v>16</v>
      </c>
      <c r="B119" s="191"/>
      <c r="C119" s="266">
        <f t="shared" si="24"/>
        <v>1.3333333333333333</v>
      </c>
      <c r="D119" s="209">
        <v>2</v>
      </c>
      <c r="E119" s="209">
        <v>1</v>
      </c>
      <c r="F119" s="209">
        <v>6</v>
      </c>
      <c r="G119" s="209">
        <v>4</v>
      </c>
      <c r="H119" s="209">
        <v>1</v>
      </c>
      <c r="I119" s="209">
        <v>2</v>
      </c>
      <c r="J119" s="145"/>
      <c r="L119" s="209">
        <v>113</v>
      </c>
      <c r="M119" s="2" t="str">
        <f>N119&amp;":"&amp;COUNTIF($N$7:N119,N119)</f>
        <v>5:107</v>
      </c>
      <c r="N119" s="267">
        <f>'Student name internal mark'!Z119</f>
        <v>5</v>
      </c>
      <c r="O119" s="227">
        <f t="shared" si="17"/>
        <v>10</v>
      </c>
      <c r="P119" s="227">
        <f t="shared" si="18"/>
        <v>10</v>
      </c>
      <c r="Q119" s="227">
        <f t="shared" si="19"/>
        <v>10</v>
      </c>
      <c r="R119" s="227">
        <f t="shared" si="20"/>
        <v>10</v>
      </c>
      <c r="S119" s="227">
        <f t="shared" si="21"/>
        <v>10</v>
      </c>
      <c r="T119" s="227">
        <f t="shared" si="22"/>
        <v>10</v>
      </c>
      <c r="V119" s="139">
        <f t="shared" si="25"/>
        <v>60</v>
      </c>
      <c r="X119">
        <f t="shared" si="26"/>
        <v>5</v>
      </c>
      <c r="Y119">
        <f t="shared" si="27"/>
        <v>5</v>
      </c>
      <c r="Z119">
        <f t="shared" si="28"/>
        <v>5</v>
      </c>
      <c r="AA119">
        <f t="shared" si="29"/>
        <v>5</v>
      </c>
      <c r="AB119">
        <f t="shared" si="30"/>
        <v>5</v>
      </c>
      <c r="AC119">
        <f t="shared" si="31"/>
        <v>5</v>
      </c>
    </row>
    <row r="120" spans="1:29" ht="16.2" thickBot="1">
      <c r="A120" s="191">
        <f t="shared" si="23"/>
        <v>36</v>
      </c>
      <c r="B120" s="191"/>
      <c r="C120" s="266">
        <f t="shared" si="24"/>
        <v>3</v>
      </c>
      <c r="D120" s="209">
        <v>7</v>
      </c>
      <c r="E120" s="209">
        <v>2</v>
      </c>
      <c r="F120" s="209">
        <v>9</v>
      </c>
      <c r="G120" s="209">
        <v>3</v>
      </c>
      <c r="H120" s="209">
        <v>5</v>
      </c>
      <c r="I120" s="209">
        <v>10</v>
      </c>
      <c r="J120" s="145"/>
      <c r="L120" s="2">
        <v>114</v>
      </c>
      <c r="M120" s="2" t="str">
        <f>N120&amp;":"&amp;COUNTIF($N$7:N120,N120)</f>
        <v>5:108</v>
      </c>
      <c r="N120" s="267">
        <f>'Student name internal mark'!Z120</f>
        <v>5</v>
      </c>
      <c r="O120" s="227">
        <f t="shared" si="17"/>
        <v>10</v>
      </c>
      <c r="P120" s="227">
        <f t="shared" si="18"/>
        <v>10</v>
      </c>
      <c r="Q120" s="227">
        <f t="shared" si="19"/>
        <v>10</v>
      </c>
      <c r="R120" s="227">
        <f t="shared" si="20"/>
        <v>10</v>
      </c>
      <c r="S120" s="227">
        <f t="shared" si="21"/>
        <v>10</v>
      </c>
      <c r="T120" s="227">
        <f t="shared" si="22"/>
        <v>10</v>
      </c>
      <c r="V120" s="139">
        <f t="shared" si="25"/>
        <v>60</v>
      </c>
      <c r="X120">
        <f t="shared" si="26"/>
        <v>5</v>
      </c>
      <c r="Y120">
        <f t="shared" si="27"/>
        <v>5</v>
      </c>
      <c r="Z120">
        <f t="shared" si="28"/>
        <v>5</v>
      </c>
      <c r="AA120">
        <f t="shared" si="29"/>
        <v>5</v>
      </c>
      <c r="AB120">
        <f t="shared" si="30"/>
        <v>5</v>
      </c>
      <c r="AC120">
        <f t="shared" si="31"/>
        <v>5</v>
      </c>
    </row>
    <row r="121" spans="1:29" ht="16.2" thickBot="1">
      <c r="A121" s="191">
        <f t="shared" si="23"/>
        <v>14</v>
      </c>
      <c r="B121" s="191"/>
      <c r="C121" s="266">
        <f t="shared" si="24"/>
        <v>1.1666666666666667</v>
      </c>
      <c r="D121" s="209">
        <v>8</v>
      </c>
      <c r="E121" s="209">
        <v>0</v>
      </c>
      <c r="F121" s="209">
        <v>1</v>
      </c>
      <c r="G121" s="209">
        <v>2</v>
      </c>
      <c r="H121" s="209">
        <v>2</v>
      </c>
      <c r="I121" s="209">
        <v>1</v>
      </c>
      <c r="J121" s="145"/>
      <c r="L121" s="209">
        <v>115</v>
      </c>
      <c r="M121" s="2" t="str">
        <f>N121&amp;":"&amp;COUNTIF($N$7:N121,N121)</f>
        <v>5:109</v>
      </c>
      <c r="N121" s="267">
        <f>'Student name internal mark'!Z121</f>
        <v>5</v>
      </c>
      <c r="O121" s="227">
        <f t="shared" si="17"/>
        <v>10</v>
      </c>
      <c r="P121" s="227">
        <f t="shared" si="18"/>
        <v>10</v>
      </c>
      <c r="Q121" s="227">
        <f t="shared" si="19"/>
        <v>10</v>
      </c>
      <c r="R121" s="227">
        <f t="shared" si="20"/>
        <v>10</v>
      </c>
      <c r="S121" s="227">
        <f t="shared" si="21"/>
        <v>10</v>
      </c>
      <c r="T121" s="227">
        <f t="shared" si="22"/>
        <v>10</v>
      </c>
      <c r="V121" s="139">
        <f t="shared" si="25"/>
        <v>60</v>
      </c>
      <c r="X121">
        <f t="shared" si="26"/>
        <v>5</v>
      </c>
      <c r="Y121">
        <f t="shared" si="27"/>
        <v>5</v>
      </c>
      <c r="Z121">
        <f t="shared" si="28"/>
        <v>5</v>
      </c>
      <c r="AA121">
        <f t="shared" si="29"/>
        <v>5</v>
      </c>
      <c r="AB121">
        <f t="shared" si="30"/>
        <v>5</v>
      </c>
      <c r="AC121">
        <f t="shared" si="31"/>
        <v>5</v>
      </c>
    </row>
    <row r="122" spans="1:29" ht="16.2" thickBot="1">
      <c r="A122" s="191">
        <f t="shared" si="23"/>
        <v>42</v>
      </c>
      <c r="B122" s="191"/>
      <c r="C122" s="266">
        <f t="shared" si="24"/>
        <v>3.5</v>
      </c>
      <c r="D122" s="209">
        <v>5</v>
      </c>
      <c r="E122" s="209">
        <v>10</v>
      </c>
      <c r="F122" s="209">
        <v>5</v>
      </c>
      <c r="G122" s="209">
        <v>5</v>
      </c>
      <c r="H122" s="209">
        <v>7</v>
      </c>
      <c r="I122" s="209">
        <v>10</v>
      </c>
      <c r="J122" s="145"/>
      <c r="L122" s="209">
        <v>116</v>
      </c>
      <c r="M122" s="2" t="str">
        <f>N122&amp;":"&amp;COUNTIF($N$7:N122,N122)</f>
        <v>5:110</v>
      </c>
      <c r="N122" s="267">
        <f>'Student name internal mark'!Z122</f>
        <v>5</v>
      </c>
      <c r="O122" s="227">
        <f t="shared" si="17"/>
        <v>10</v>
      </c>
      <c r="P122" s="227">
        <f t="shared" si="18"/>
        <v>10</v>
      </c>
      <c r="Q122" s="227">
        <f t="shared" si="19"/>
        <v>10</v>
      </c>
      <c r="R122" s="227">
        <f t="shared" si="20"/>
        <v>10</v>
      </c>
      <c r="S122" s="227">
        <f t="shared" si="21"/>
        <v>10</v>
      </c>
      <c r="T122" s="227">
        <f t="shared" si="22"/>
        <v>10</v>
      </c>
      <c r="V122" s="139">
        <f t="shared" si="25"/>
        <v>60</v>
      </c>
      <c r="X122">
        <f t="shared" si="26"/>
        <v>5</v>
      </c>
      <c r="Y122">
        <f t="shared" si="27"/>
        <v>5</v>
      </c>
      <c r="Z122">
        <f t="shared" si="28"/>
        <v>5</v>
      </c>
      <c r="AA122">
        <f t="shared" si="29"/>
        <v>5</v>
      </c>
      <c r="AB122">
        <f t="shared" si="30"/>
        <v>5</v>
      </c>
      <c r="AC122">
        <f t="shared" si="31"/>
        <v>5</v>
      </c>
    </row>
    <row r="123" spans="1:29" ht="16.2" thickBot="1">
      <c r="A123" s="191">
        <f t="shared" si="23"/>
        <v>23</v>
      </c>
      <c r="B123" s="191"/>
      <c r="C123" s="266">
        <f t="shared" si="24"/>
        <v>1.9166666666666667</v>
      </c>
      <c r="D123" s="209">
        <v>5</v>
      </c>
      <c r="E123" s="209">
        <v>2</v>
      </c>
      <c r="F123" s="209">
        <v>6</v>
      </c>
      <c r="G123" s="209">
        <v>2</v>
      </c>
      <c r="H123" s="209">
        <v>4</v>
      </c>
      <c r="I123" s="209">
        <v>4</v>
      </c>
      <c r="J123" s="145"/>
      <c r="L123" s="209">
        <v>117</v>
      </c>
      <c r="M123" s="2" t="str">
        <f>N123&amp;":"&amp;COUNTIF($N$7:N123,N123)</f>
        <v>0:7</v>
      </c>
      <c r="N123" s="267">
        <f>'Student name internal mark'!Z123</f>
        <v>0</v>
      </c>
      <c r="O123" s="227">
        <f t="shared" si="17"/>
        <v>0</v>
      </c>
      <c r="P123" s="227">
        <f t="shared" si="18"/>
        <v>0</v>
      </c>
      <c r="Q123" s="227">
        <f t="shared" si="19"/>
        <v>0</v>
      </c>
      <c r="R123" s="227">
        <f t="shared" si="20"/>
        <v>0</v>
      </c>
      <c r="S123" s="227">
        <f t="shared" si="21"/>
        <v>0</v>
      </c>
      <c r="T123" s="227">
        <f t="shared" si="22"/>
        <v>0</v>
      </c>
      <c r="V123" s="139">
        <f t="shared" si="25"/>
        <v>0</v>
      </c>
      <c r="X123">
        <f t="shared" si="26"/>
        <v>0</v>
      </c>
      <c r="Y123">
        <f t="shared" si="27"/>
        <v>0</v>
      </c>
      <c r="Z123">
        <f t="shared" si="28"/>
        <v>0</v>
      </c>
      <c r="AA123">
        <f t="shared" si="29"/>
        <v>0</v>
      </c>
      <c r="AB123">
        <f t="shared" si="30"/>
        <v>0</v>
      </c>
      <c r="AC123">
        <f t="shared" si="31"/>
        <v>0</v>
      </c>
    </row>
    <row r="124" spans="1:29" ht="16.2" thickBot="1">
      <c r="A124" s="191">
        <f t="shared" si="23"/>
        <v>25</v>
      </c>
      <c r="B124" s="191"/>
      <c r="C124" s="266">
        <f t="shared" si="24"/>
        <v>2.0833333333333335</v>
      </c>
      <c r="D124" s="209">
        <v>3</v>
      </c>
      <c r="E124" s="209">
        <v>5</v>
      </c>
      <c r="F124" s="209">
        <v>10</v>
      </c>
      <c r="G124" s="209">
        <v>4</v>
      </c>
      <c r="H124" s="209">
        <v>2</v>
      </c>
      <c r="I124" s="209">
        <v>1</v>
      </c>
      <c r="J124" s="145"/>
      <c r="L124" s="2">
        <v>118</v>
      </c>
      <c r="M124" s="2" t="str">
        <f>N124&amp;":"&amp;COUNTIF($N$7:N124,N124)</f>
        <v>5:111</v>
      </c>
      <c r="N124" s="267">
        <f>'Student name internal mark'!Z124</f>
        <v>5</v>
      </c>
      <c r="O124" s="227">
        <f t="shared" si="17"/>
        <v>10</v>
      </c>
      <c r="P124" s="227">
        <f t="shared" si="18"/>
        <v>10</v>
      </c>
      <c r="Q124" s="227">
        <f t="shared" si="19"/>
        <v>10</v>
      </c>
      <c r="R124" s="227">
        <f t="shared" si="20"/>
        <v>10</v>
      </c>
      <c r="S124" s="227">
        <f t="shared" si="21"/>
        <v>10</v>
      </c>
      <c r="T124" s="227">
        <f t="shared" si="22"/>
        <v>10</v>
      </c>
      <c r="V124" s="139">
        <f t="shared" si="25"/>
        <v>60</v>
      </c>
      <c r="X124">
        <f t="shared" si="26"/>
        <v>5</v>
      </c>
      <c r="Y124">
        <f t="shared" si="27"/>
        <v>5</v>
      </c>
      <c r="Z124">
        <f t="shared" si="28"/>
        <v>5</v>
      </c>
      <c r="AA124">
        <f t="shared" si="29"/>
        <v>5</v>
      </c>
      <c r="AB124">
        <f t="shared" si="30"/>
        <v>5</v>
      </c>
      <c r="AC124">
        <f t="shared" si="31"/>
        <v>5</v>
      </c>
    </row>
    <row r="125" spans="1:29" ht="16.2" thickBot="1">
      <c r="A125" s="191">
        <f t="shared" si="23"/>
        <v>33</v>
      </c>
      <c r="B125" s="191"/>
      <c r="C125" s="266">
        <f t="shared" si="24"/>
        <v>2.75</v>
      </c>
      <c r="D125" s="209">
        <v>6</v>
      </c>
      <c r="E125" s="209">
        <v>3</v>
      </c>
      <c r="F125" s="209">
        <v>2</v>
      </c>
      <c r="G125" s="209">
        <v>5</v>
      </c>
      <c r="H125" s="209">
        <v>10</v>
      </c>
      <c r="I125" s="209">
        <v>7</v>
      </c>
      <c r="J125" s="145"/>
      <c r="L125" s="209">
        <v>119</v>
      </c>
      <c r="M125" s="2" t="str">
        <f>N125&amp;":"&amp;COUNTIF($N$7:N125,N125)</f>
        <v>5:112</v>
      </c>
      <c r="N125" s="267">
        <f>'Student name internal mark'!Z125</f>
        <v>5</v>
      </c>
      <c r="O125" s="227">
        <f t="shared" si="17"/>
        <v>10</v>
      </c>
      <c r="P125" s="227">
        <f t="shared" si="18"/>
        <v>10</v>
      </c>
      <c r="Q125" s="227">
        <f t="shared" si="19"/>
        <v>10</v>
      </c>
      <c r="R125" s="227">
        <f t="shared" si="20"/>
        <v>10</v>
      </c>
      <c r="S125" s="227">
        <f t="shared" si="21"/>
        <v>10</v>
      </c>
      <c r="T125" s="227">
        <f t="shared" si="22"/>
        <v>10</v>
      </c>
      <c r="V125" s="139">
        <f t="shared" si="25"/>
        <v>60</v>
      </c>
      <c r="X125">
        <f t="shared" si="26"/>
        <v>5</v>
      </c>
      <c r="Y125">
        <f t="shared" si="27"/>
        <v>5</v>
      </c>
      <c r="Z125">
        <f t="shared" si="28"/>
        <v>5</v>
      </c>
      <c r="AA125">
        <f t="shared" si="29"/>
        <v>5</v>
      </c>
      <c r="AB125">
        <f t="shared" si="30"/>
        <v>5</v>
      </c>
      <c r="AC125">
        <f t="shared" si="31"/>
        <v>5</v>
      </c>
    </row>
    <row r="126" spans="1:29" ht="16.2" thickBot="1">
      <c r="A126" s="191">
        <f t="shared" si="23"/>
        <v>41</v>
      </c>
      <c r="B126" s="191"/>
      <c r="C126" s="266">
        <f t="shared" si="24"/>
        <v>3.4166666666666665</v>
      </c>
      <c r="D126" s="209">
        <v>9</v>
      </c>
      <c r="E126" s="209">
        <v>5</v>
      </c>
      <c r="F126" s="209">
        <v>9</v>
      </c>
      <c r="G126" s="209">
        <v>8</v>
      </c>
      <c r="H126" s="209">
        <v>3</v>
      </c>
      <c r="I126" s="209">
        <v>7</v>
      </c>
      <c r="J126" s="145"/>
      <c r="L126" s="209">
        <v>120</v>
      </c>
      <c r="M126" s="2" t="str">
        <f>N126&amp;":"&amp;COUNTIF($N$7:N126,N126)</f>
        <v>5:113</v>
      </c>
      <c r="N126" s="267">
        <f>'Student name internal mark'!Z126</f>
        <v>5</v>
      </c>
      <c r="O126" s="227">
        <f t="shared" si="17"/>
        <v>10</v>
      </c>
      <c r="P126" s="227">
        <f t="shared" si="18"/>
        <v>10</v>
      </c>
      <c r="Q126" s="227">
        <f t="shared" si="19"/>
        <v>10</v>
      </c>
      <c r="R126" s="227">
        <f t="shared" si="20"/>
        <v>10</v>
      </c>
      <c r="S126" s="227">
        <f t="shared" si="21"/>
        <v>10</v>
      </c>
      <c r="T126" s="227">
        <f t="shared" si="22"/>
        <v>10</v>
      </c>
      <c r="V126" s="139">
        <f t="shared" si="25"/>
        <v>60</v>
      </c>
      <c r="X126">
        <f t="shared" si="26"/>
        <v>5</v>
      </c>
      <c r="Y126">
        <f t="shared" si="27"/>
        <v>5</v>
      </c>
      <c r="Z126">
        <f t="shared" si="28"/>
        <v>5</v>
      </c>
      <c r="AA126">
        <f t="shared" si="29"/>
        <v>5</v>
      </c>
      <c r="AB126">
        <f t="shared" si="30"/>
        <v>5</v>
      </c>
      <c r="AC126">
        <f t="shared" si="31"/>
        <v>5</v>
      </c>
    </row>
    <row r="127" spans="1:29" ht="16.2" thickBot="1">
      <c r="A127" s="191">
        <f t="shared" si="23"/>
        <v>45</v>
      </c>
      <c r="B127" s="191"/>
      <c r="C127" s="266">
        <f t="shared" si="24"/>
        <v>3.75</v>
      </c>
      <c r="D127" s="209">
        <v>5</v>
      </c>
      <c r="E127" s="209">
        <v>5</v>
      </c>
      <c r="F127" s="209">
        <v>10</v>
      </c>
      <c r="G127" s="209">
        <v>8</v>
      </c>
      <c r="H127" s="209">
        <v>10</v>
      </c>
      <c r="I127" s="209">
        <v>7</v>
      </c>
      <c r="J127" s="145"/>
      <c r="L127" s="209">
        <v>121</v>
      </c>
      <c r="M127" s="2" t="str">
        <f>N127&amp;":"&amp;COUNTIF($N$7:N127,N127)</f>
        <v>5:114</v>
      </c>
      <c r="N127" s="267">
        <f>'Student name internal mark'!Z127</f>
        <v>5</v>
      </c>
      <c r="O127" s="227">
        <f t="shared" si="17"/>
        <v>10</v>
      </c>
      <c r="P127" s="227">
        <f t="shared" si="18"/>
        <v>10</v>
      </c>
      <c r="Q127" s="227">
        <f t="shared" si="19"/>
        <v>10</v>
      </c>
      <c r="R127" s="227">
        <f t="shared" si="20"/>
        <v>10</v>
      </c>
      <c r="S127" s="227">
        <f t="shared" si="21"/>
        <v>10</v>
      </c>
      <c r="T127" s="227">
        <f t="shared" si="22"/>
        <v>10</v>
      </c>
      <c r="V127" s="139">
        <f t="shared" si="25"/>
        <v>60</v>
      </c>
      <c r="X127">
        <f t="shared" si="26"/>
        <v>5</v>
      </c>
      <c r="Y127">
        <f t="shared" si="27"/>
        <v>5</v>
      </c>
      <c r="Z127">
        <f t="shared" si="28"/>
        <v>5</v>
      </c>
      <c r="AA127">
        <f t="shared" si="29"/>
        <v>5</v>
      </c>
      <c r="AB127">
        <f t="shared" si="30"/>
        <v>5</v>
      </c>
      <c r="AC127">
        <f t="shared" si="31"/>
        <v>5</v>
      </c>
    </row>
    <row r="128" spans="1:29" ht="16.2" thickBot="1">
      <c r="A128" s="191">
        <f t="shared" si="23"/>
        <v>14</v>
      </c>
      <c r="B128" s="191"/>
      <c r="C128" s="266">
        <f t="shared" si="24"/>
        <v>1.1666666666666667</v>
      </c>
      <c r="D128" s="209">
        <v>1</v>
      </c>
      <c r="E128" s="209">
        <v>1</v>
      </c>
      <c r="F128" s="209">
        <v>6</v>
      </c>
      <c r="G128" s="209">
        <v>3</v>
      </c>
      <c r="H128" s="209">
        <v>0</v>
      </c>
      <c r="I128" s="209">
        <v>3</v>
      </c>
      <c r="J128" s="145"/>
      <c r="L128" s="209">
        <v>122</v>
      </c>
      <c r="M128" s="2" t="str">
        <f>N128&amp;":"&amp;COUNTIF($N$7:N128,N128)</f>
        <v>5:115</v>
      </c>
      <c r="N128" s="267">
        <f>'Student name internal mark'!Z128</f>
        <v>5</v>
      </c>
      <c r="O128" s="227">
        <f t="shared" si="17"/>
        <v>10</v>
      </c>
      <c r="P128" s="227">
        <f t="shared" si="18"/>
        <v>10</v>
      </c>
      <c r="Q128" s="227">
        <f t="shared" si="19"/>
        <v>10</v>
      </c>
      <c r="R128" s="227">
        <f t="shared" si="20"/>
        <v>10</v>
      </c>
      <c r="S128" s="227">
        <f t="shared" si="21"/>
        <v>10</v>
      </c>
      <c r="T128" s="227">
        <f t="shared" si="22"/>
        <v>10</v>
      </c>
      <c r="V128" s="139">
        <f t="shared" si="25"/>
        <v>60</v>
      </c>
      <c r="X128">
        <f t="shared" si="26"/>
        <v>5</v>
      </c>
      <c r="Y128">
        <f t="shared" si="27"/>
        <v>5</v>
      </c>
      <c r="Z128">
        <f t="shared" si="28"/>
        <v>5</v>
      </c>
      <c r="AA128">
        <f t="shared" si="29"/>
        <v>5</v>
      </c>
      <c r="AB128">
        <f t="shared" si="30"/>
        <v>5</v>
      </c>
      <c r="AC128">
        <f t="shared" si="31"/>
        <v>5</v>
      </c>
    </row>
    <row r="129" spans="1:29" ht="16.2" thickBot="1">
      <c r="A129" s="191">
        <f t="shared" si="23"/>
        <v>17</v>
      </c>
      <c r="B129" s="191"/>
      <c r="C129" s="266">
        <f t="shared" si="24"/>
        <v>1.4166666666666667</v>
      </c>
      <c r="D129" s="209">
        <v>2</v>
      </c>
      <c r="E129" s="209">
        <v>1</v>
      </c>
      <c r="F129" s="209">
        <v>5</v>
      </c>
      <c r="G129" s="209">
        <v>0</v>
      </c>
      <c r="H129" s="209">
        <v>4</v>
      </c>
      <c r="I129" s="209">
        <v>5</v>
      </c>
      <c r="J129" s="145"/>
      <c r="L129" s="2">
        <v>123</v>
      </c>
      <c r="M129" s="2" t="str">
        <f>N129&amp;":"&amp;COUNTIF($N$7:N129,N129)</f>
        <v>5:116</v>
      </c>
      <c r="N129" s="267">
        <f>'Student name internal mark'!Z129</f>
        <v>5</v>
      </c>
      <c r="O129" s="227">
        <f t="shared" si="17"/>
        <v>10</v>
      </c>
      <c r="P129" s="227">
        <f t="shared" si="18"/>
        <v>10</v>
      </c>
      <c r="Q129" s="227">
        <f t="shared" si="19"/>
        <v>10</v>
      </c>
      <c r="R129" s="227">
        <f t="shared" si="20"/>
        <v>10</v>
      </c>
      <c r="S129" s="227">
        <f t="shared" si="21"/>
        <v>10</v>
      </c>
      <c r="T129" s="227">
        <f t="shared" si="22"/>
        <v>10</v>
      </c>
      <c r="V129" s="139">
        <f t="shared" si="25"/>
        <v>60</v>
      </c>
      <c r="X129">
        <f t="shared" si="26"/>
        <v>5</v>
      </c>
      <c r="Y129">
        <f t="shared" si="27"/>
        <v>5</v>
      </c>
      <c r="Z129">
        <f t="shared" si="28"/>
        <v>5</v>
      </c>
      <c r="AA129">
        <f t="shared" si="29"/>
        <v>5</v>
      </c>
      <c r="AB129">
        <f t="shared" si="30"/>
        <v>5</v>
      </c>
      <c r="AC129">
        <f t="shared" si="31"/>
        <v>5</v>
      </c>
    </row>
    <row r="130" spans="1:29" ht="16.2" thickBot="1">
      <c r="A130" s="191">
        <f t="shared" si="23"/>
        <v>35</v>
      </c>
      <c r="B130" s="191"/>
      <c r="C130" s="266">
        <f t="shared" si="24"/>
        <v>2.9166666666666665</v>
      </c>
      <c r="D130" s="209">
        <v>4</v>
      </c>
      <c r="E130" s="209">
        <v>6</v>
      </c>
      <c r="F130" s="209">
        <v>9</v>
      </c>
      <c r="G130" s="209">
        <v>8</v>
      </c>
      <c r="H130" s="209">
        <v>2</v>
      </c>
      <c r="I130" s="209">
        <v>6</v>
      </c>
      <c r="J130" s="145"/>
      <c r="L130" s="209">
        <v>124</v>
      </c>
      <c r="M130" s="2" t="str">
        <f>N130&amp;":"&amp;COUNTIF($N$7:N130,N130)</f>
        <v>5:117</v>
      </c>
      <c r="N130" s="267">
        <f>'Student name internal mark'!Z130</f>
        <v>5</v>
      </c>
      <c r="O130" s="227">
        <f t="shared" si="17"/>
        <v>10</v>
      </c>
      <c r="P130" s="227">
        <f t="shared" si="18"/>
        <v>10</v>
      </c>
      <c r="Q130" s="227">
        <f t="shared" si="19"/>
        <v>10</v>
      </c>
      <c r="R130" s="227">
        <f t="shared" si="20"/>
        <v>10</v>
      </c>
      <c r="S130" s="227">
        <f t="shared" si="21"/>
        <v>10</v>
      </c>
      <c r="T130" s="227">
        <f t="shared" si="22"/>
        <v>10</v>
      </c>
      <c r="V130" s="139">
        <f t="shared" si="25"/>
        <v>60</v>
      </c>
      <c r="X130">
        <f t="shared" si="26"/>
        <v>5</v>
      </c>
      <c r="Y130">
        <f t="shared" si="27"/>
        <v>5</v>
      </c>
      <c r="Z130">
        <f t="shared" si="28"/>
        <v>5</v>
      </c>
      <c r="AA130">
        <f t="shared" si="29"/>
        <v>5</v>
      </c>
      <c r="AB130">
        <f t="shared" si="30"/>
        <v>5</v>
      </c>
      <c r="AC130">
        <f t="shared" si="31"/>
        <v>5</v>
      </c>
    </row>
    <row r="131" spans="1:29" ht="16.2" thickBot="1">
      <c r="A131" s="191">
        <f t="shared" si="23"/>
        <v>26</v>
      </c>
      <c r="B131" s="191"/>
      <c r="C131" s="266">
        <f t="shared" si="24"/>
        <v>2.1666666666666665</v>
      </c>
      <c r="D131" s="209">
        <v>1</v>
      </c>
      <c r="E131" s="209">
        <v>3</v>
      </c>
      <c r="F131" s="209">
        <v>1</v>
      </c>
      <c r="G131" s="209">
        <v>6</v>
      </c>
      <c r="H131" s="209">
        <v>9</v>
      </c>
      <c r="I131" s="209">
        <v>6</v>
      </c>
      <c r="J131" s="145"/>
      <c r="L131" s="209">
        <v>125</v>
      </c>
      <c r="M131" s="2" t="str">
        <f>N131&amp;":"&amp;COUNTIF($N$7:N131,N131)</f>
        <v>5:118</v>
      </c>
      <c r="N131" s="267">
        <f>'Student name internal mark'!Z131</f>
        <v>5</v>
      </c>
      <c r="O131" s="227">
        <f t="shared" si="17"/>
        <v>10</v>
      </c>
      <c r="P131" s="227">
        <f t="shared" si="18"/>
        <v>10</v>
      </c>
      <c r="Q131" s="227">
        <f t="shared" si="19"/>
        <v>10</v>
      </c>
      <c r="R131" s="227">
        <f t="shared" si="20"/>
        <v>10</v>
      </c>
      <c r="S131" s="227">
        <f t="shared" si="21"/>
        <v>10</v>
      </c>
      <c r="T131" s="227">
        <f t="shared" si="22"/>
        <v>10</v>
      </c>
      <c r="V131" s="139">
        <f t="shared" si="25"/>
        <v>60</v>
      </c>
      <c r="X131">
        <f t="shared" si="26"/>
        <v>5</v>
      </c>
      <c r="Y131">
        <f t="shared" si="27"/>
        <v>5</v>
      </c>
      <c r="Z131">
        <f t="shared" si="28"/>
        <v>5</v>
      </c>
      <c r="AA131">
        <f t="shared" si="29"/>
        <v>5</v>
      </c>
      <c r="AB131">
        <f t="shared" si="30"/>
        <v>5</v>
      </c>
      <c r="AC131">
        <f t="shared" si="31"/>
        <v>5</v>
      </c>
    </row>
    <row r="132" spans="1:29" ht="16.2" thickBot="1">
      <c r="A132" s="191">
        <f t="shared" si="23"/>
        <v>42</v>
      </c>
      <c r="B132" s="191"/>
      <c r="C132" s="266">
        <f t="shared" si="24"/>
        <v>3.5</v>
      </c>
      <c r="D132" s="209">
        <v>8</v>
      </c>
      <c r="E132" s="209">
        <v>6</v>
      </c>
      <c r="F132" s="209">
        <v>6</v>
      </c>
      <c r="G132" s="209">
        <v>7</v>
      </c>
      <c r="H132" s="209">
        <v>7</v>
      </c>
      <c r="I132" s="209">
        <v>8</v>
      </c>
      <c r="J132" s="145"/>
      <c r="L132" s="209">
        <v>126</v>
      </c>
      <c r="M132" s="2" t="str">
        <f>N132&amp;":"&amp;COUNTIF($N$7:N132,N132)</f>
        <v>5:119</v>
      </c>
      <c r="N132" s="267">
        <f>'Student name internal mark'!Z132</f>
        <v>5</v>
      </c>
      <c r="O132" s="227">
        <f t="shared" si="17"/>
        <v>10</v>
      </c>
      <c r="P132" s="227">
        <f t="shared" si="18"/>
        <v>10</v>
      </c>
      <c r="Q132" s="227">
        <f t="shared" si="19"/>
        <v>10</v>
      </c>
      <c r="R132" s="227">
        <f t="shared" si="20"/>
        <v>10</v>
      </c>
      <c r="S132" s="227">
        <f t="shared" si="21"/>
        <v>10</v>
      </c>
      <c r="T132" s="227">
        <f t="shared" si="22"/>
        <v>10</v>
      </c>
      <c r="V132" s="139">
        <f t="shared" si="25"/>
        <v>60</v>
      </c>
      <c r="X132">
        <f t="shared" si="26"/>
        <v>5</v>
      </c>
      <c r="Y132">
        <f t="shared" si="27"/>
        <v>5</v>
      </c>
      <c r="Z132">
        <f t="shared" si="28"/>
        <v>5</v>
      </c>
      <c r="AA132">
        <f t="shared" si="29"/>
        <v>5</v>
      </c>
      <c r="AB132">
        <f t="shared" si="30"/>
        <v>5</v>
      </c>
      <c r="AC132">
        <f t="shared" si="31"/>
        <v>5</v>
      </c>
    </row>
    <row r="133" spans="1:29" ht="16.2" thickBot="1">
      <c r="A133" s="191">
        <f t="shared" si="23"/>
        <v>19</v>
      </c>
      <c r="B133" s="191"/>
      <c r="C133" s="266">
        <f t="shared" si="24"/>
        <v>1.5833333333333333</v>
      </c>
      <c r="D133" s="209">
        <v>4</v>
      </c>
      <c r="E133" s="209">
        <v>1</v>
      </c>
      <c r="F133" s="209">
        <v>5</v>
      </c>
      <c r="G133" s="209">
        <v>1</v>
      </c>
      <c r="H133" s="209">
        <v>5</v>
      </c>
      <c r="I133" s="209">
        <v>3</v>
      </c>
      <c r="J133" s="145"/>
      <c r="L133" s="2">
        <v>127</v>
      </c>
      <c r="M133" s="2" t="str">
        <f>N133&amp;":"&amp;COUNTIF($N$7:N133,N133)</f>
        <v>5:120</v>
      </c>
      <c r="N133" s="267">
        <f>'Student name internal mark'!Z133</f>
        <v>5</v>
      </c>
      <c r="O133" s="227">
        <f t="shared" si="17"/>
        <v>10</v>
      </c>
      <c r="P133" s="227">
        <f t="shared" si="18"/>
        <v>10</v>
      </c>
      <c r="Q133" s="227">
        <f t="shared" si="19"/>
        <v>10</v>
      </c>
      <c r="R133" s="227">
        <f t="shared" si="20"/>
        <v>10</v>
      </c>
      <c r="S133" s="227">
        <f t="shared" si="21"/>
        <v>10</v>
      </c>
      <c r="T133" s="227">
        <f t="shared" si="22"/>
        <v>10</v>
      </c>
      <c r="V133" s="139">
        <f t="shared" si="25"/>
        <v>60</v>
      </c>
      <c r="X133">
        <f t="shared" si="26"/>
        <v>5</v>
      </c>
      <c r="Y133">
        <f t="shared" si="27"/>
        <v>5</v>
      </c>
      <c r="Z133">
        <f t="shared" si="28"/>
        <v>5</v>
      </c>
      <c r="AA133">
        <f t="shared" si="29"/>
        <v>5</v>
      </c>
      <c r="AB133">
        <f t="shared" si="30"/>
        <v>5</v>
      </c>
      <c r="AC133">
        <f t="shared" si="31"/>
        <v>5</v>
      </c>
    </row>
    <row r="134" spans="1:29" ht="16.2" thickBot="1">
      <c r="A134" s="191">
        <f t="shared" si="23"/>
        <v>19</v>
      </c>
      <c r="B134" s="191"/>
      <c r="C134" s="266">
        <f t="shared" si="24"/>
        <v>1.5833333333333333</v>
      </c>
      <c r="D134" s="209">
        <v>0</v>
      </c>
      <c r="E134" s="209">
        <v>3</v>
      </c>
      <c r="F134" s="209">
        <v>5</v>
      </c>
      <c r="G134" s="209">
        <v>2</v>
      </c>
      <c r="H134" s="209">
        <v>4</v>
      </c>
      <c r="I134" s="209">
        <v>5</v>
      </c>
      <c r="J134" s="145"/>
      <c r="L134" s="209">
        <v>128</v>
      </c>
      <c r="M134" s="2" t="str">
        <f>N134&amp;":"&amp;COUNTIF($N$7:N134,N134)</f>
        <v>5:121</v>
      </c>
      <c r="N134" s="267">
        <f>'Student name internal mark'!Z134</f>
        <v>5</v>
      </c>
      <c r="O134" s="227">
        <f t="shared" si="17"/>
        <v>10</v>
      </c>
      <c r="P134" s="227">
        <f t="shared" si="18"/>
        <v>10</v>
      </c>
      <c r="Q134" s="227">
        <f t="shared" si="19"/>
        <v>10</v>
      </c>
      <c r="R134" s="227">
        <f t="shared" si="20"/>
        <v>10</v>
      </c>
      <c r="S134" s="227">
        <f t="shared" si="21"/>
        <v>10</v>
      </c>
      <c r="T134" s="227">
        <f t="shared" si="22"/>
        <v>10</v>
      </c>
      <c r="V134" s="139">
        <f t="shared" si="25"/>
        <v>60</v>
      </c>
      <c r="X134">
        <f t="shared" si="26"/>
        <v>5</v>
      </c>
      <c r="Y134">
        <f t="shared" si="27"/>
        <v>5</v>
      </c>
      <c r="Z134">
        <f t="shared" si="28"/>
        <v>5</v>
      </c>
      <c r="AA134">
        <f t="shared" si="29"/>
        <v>5</v>
      </c>
      <c r="AB134">
        <f t="shared" si="30"/>
        <v>5</v>
      </c>
      <c r="AC134">
        <f t="shared" si="31"/>
        <v>5</v>
      </c>
    </row>
    <row r="135" spans="1:29" ht="16.2" thickBot="1">
      <c r="A135" s="191">
        <f t="shared" si="23"/>
        <v>27</v>
      </c>
      <c r="B135" s="191"/>
      <c r="C135" s="266">
        <f t="shared" si="24"/>
        <v>2.25</v>
      </c>
      <c r="D135" s="209">
        <v>8</v>
      </c>
      <c r="E135" s="209">
        <v>7</v>
      </c>
      <c r="F135" s="209">
        <v>2</v>
      </c>
      <c r="G135" s="209">
        <v>3</v>
      </c>
      <c r="H135" s="209">
        <v>2</v>
      </c>
      <c r="I135" s="209">
        <v>5</v>
      </c>
      <c r="J135" s="145"/>
      <c r="L135" s="209">
        <v>129</v>
      </c>
      <c r="M135" s="2" t="str">
        <f>N135&amp;":"&amp;COUNTIF($N$7:N135,N135)</f>
        <v>5:122</v>
      </c>
      <c r="N135" s="267">
        <f>'Student name internal mark'!Z135</f>
        <v>5</v>
      </c>
      <c r="O135" s="227">
        <f t="shared" ref="O135:O198" si="32">IFERROR(VLOOKUP($M135,$B$7:$I$1000,3,FALSE),VLOOKUP($N135,$C$7:$I$1000,2,FALSE))</f>
        <v>10</v>
      </c>
      <c r="P135" s="227">
        <f t="shared" ref="P135:P198" si="33">IFERROR(VLOOKUP($M135,$B$7:$I$1000,4,FALSE),VLOOKUP($N135,$C$7:$I$1000,3,FALSE))</f>
        <v>10</v>
      </c>
      <c r="Q135" s="227">
        <f t="shared" ref="Q135:Q198" si="34">IFERROR(VLOOKUP($M135,$B$7:$I$1000,5,FALSE),VLOOKUP($N135,$C$7:$I$1000,4,FALSE))</f>
        <v>10</v>
      </c>
      <c r="R135" s="227">
        <f t="shared" ref="R135:R198" si="35">IFERROR(VLOOKUP($M135,$B$7:$I$1000,6,FALSE),VLOOKUP($N135,$C$7:$I$1000,5,FALSE))</f>
        <v>10</v>
      </c>
      <c r="S135" s="227">
        <f t="shared" ref="S135:S198" si="36">IFERROR(VLOOKUP($M135,$B$7:$I$1000,7,FALSE),VLOOKUP($N135,$C$7:$I$1000,6,FALSE))</f>
        <v>10</v>
      </c>
      <c r="T135" s="227">
        <f t="shared" ref="T135:T198" si="37">IFERROR(VLOOKUP($M135,$B$7:$I$1000,8,FALSE),VLOOKUP($N135,$C$7:$I$1000,7,FALSE))</f>
        <v>10</v>
      </c>
      <c r="V135" s="139">
        <f t="shared" si="25"/>
        <v>60</v>
      </c>
      <c r="X135">
        <f t="shared" si="26"/>
        <v>5</v>
      </c>
      <c r="Y135">
        <f t="shared" si="27"/>
        <v>5</v>
      </c>
      <c r="Z135">
        <f t="shared" si="28"/>
        <v>5</v>
      </c>
      <c r="AA135">
        <f t="shared" si="29"/>
        <v>5</v>
      </c>
      <c r="AB135">
        <f t="shared" si="30"/>
        <v>5</v>
      </c>
      <c r="AC135">
        <f t="shared" si="31"/>
        <v>5</v>
      </c>
    </row>
    <row r="136" spans="1:29" ht="16.2" thickBot="1">
      <c r="A136" s="191">
        <f t="shared" si="23"/>
        <v>30</v>
      </c>
      <c r="B136" s="191"/>
      <c r="C136" s="266">
        <f t="shared" si="24"/>
        <v>2.5</v>
      </c>
      <c r="D136" s="209">
        <v>4</v>
      </c>
      <c r="E136" s="209">
        <v>7</v>
      </c>
      <c r="F136" s="209">
        <v>5</v>
      </c>
      <c r="G136" s="209">
        <v>7</v>
      </c>
      <c r="H136" s="209">
        <v>0</v>
      </c>
      <c r="I136" s="209">
        <v>7</v>
      </c>
      <c r="J136" s="145"/>
      <c r="L136" s="209">
        <v>130</v>
      </c>
      <c r="M136" s="2" t="str">
        <f>N136&amp;":"&amp;COUNTIF($N$7:N136,N136)</f>
        <v>5:123</v>
      </c>
      <c r="N136" s="267">
        <f>'Student name internal mark'!Z136</f>
        <v>5</v>
      </c>
      <c r="O136" s="227">
        <f t="shared" si="32"/>
        <v>10</v>
      </c>
      <c r="P136" s="227">
        <f t="shared" si="33"/>
        <v>10</v>
      </c>
      <c r="Q136" s="227">
        <f t="shared" si="34"/>
        <v>10</v>
      </c>
      <c r="R136" s="227">
        <f t="shared" si="35"/>
        <v>10</v>
      </c>
      <c r="S136" s="227">
        <f t="shared" si="36"/>
        <v>10</v>
      </c>
      <c r="T136" s="227">
        <f t="shared" si="37"/>
        <v>10</v>
      </c>
      <c r="V136" s="139">
        <f t="shared" si="25"/>
        <v>60</v>
      </c>
      <c r="X136">
        <f t="shared" si="26"/>
        <v>5</v>
      </c>
      <c r="Y136">
        <f t="shared" si="27"/>
        <v>5</v>
      </c>
      <c r="Z136">
        <f t="shared" si="28"/>
        <v>5</v>
      </c>
      <c r="AA136">
        <f t="shared" si="29"/>
        <v>5</v>
      </c>
      <c r="AB136">
        <f t="shared" si="30"/>
        <v>5</v>
      </c>
      <c r="AC136">
        <f t="shared" si="31"/>
        <v>5</v>
      </c>
    </row>
    <row r="137" spans="1:29" ht="16.2" thickBot="1">
      <c r="A137" s="191">
        <f t="shared" ref="A137:A200" si="38">SUM(D137:I137)</f>
        <v>49</v>
      </c>
      <c r="B137" s="191"/>
      <c r="C137" s="266">
        <f t="shared" ref="C137:C200" si="39">SUM(D137:I137)/12</f>
        <v>4.083333333333333</v>
      </c>
      <c r="D137" s="209">
        <v>7</v>
      </c>
      <c r="E137" s="209">
        <v>10</v>
      </c>
      <c r="F137" s="209">
        <v>5</v>
      </c>
      <c r="G137" s="209">
        <v>9</v>
      </c>
      <c r="H137" s="209">
        <v>8</v>
      </c>
      <c r="I137" s="209">
        <v>10</v>
      </c>
      <c r="J137" s="145"/>
      <c r="L137" s="209">
        <v>131</v>
      </c>
      <c r="M137" s="2" t="str">
        <f>N137&amp;":"&amp;COUNTIF($N$7:N137,N137)</f>
        <v>5:124</v>
      </c>
      <c r="N137" s="267">
        <f>'Student name internal mark'!Z137</f>
        <v>5</v>
      </c>
      <c r="O137" s="227">
        <f t="shared" si="32"/>
        <v>10</v>
      </c>
      <c r="P137" s="227">
        <f t="shared" si="33"/>
        <v>10</v>
      </c>
      <c r="Q137" s="227">
        <f t="shared" si="34"/>
        <v>10</v>
      </c>
      <c r="R137" s="227">
        <f t="shared" si="35"/>
        <v>10</v>
      </c>
      <c r="S137" s="227">
        <f t="shared" si="36"/>
        <v>10</v>
      </c>
      <c r="T137" s="227">
        <f t="shared" si="37"/>
        <v>10</v>
      </c>
      <c r="V137" s="139">
        <f t="shared" si="25"/>
        <v>60</v>
      </c>
      <c r="X137">
        <f t="shared" si="26"/>
        <v>5</v>
      </c>
      <c r="Y137">
        <f t="shared" si="27"/>
        <v>5</v>
      </c>
      <c r="Z137">
        <f t="shared" si="28"/>
        <v>5</v>
      </c>
      <c r="AA137">
        <f t="shared" si="29"/>
        <v>5</v>
      </c>
      <c r="AB137">
        <f t="shared" si="30"/>
        <v>5</v>
      </c>
      <c r="AC137">
        <f t="shared" si="31"/>
        <v>5</v>
      </c>
    </row>
    <row r="138" spans="1:29" ht="16.2" thickBot="1">
      <c r="A138" s="191">
        <f t="shared" si="38"/>
        <v>16</v>
      </c>
      <c r="B138" s="191"/>
      <c r="C138" s="266">
        <f t="shared" si="39"/>
        <v>1.3333333333333333</v>
      </c>
      <c r="D138" s="209">
        <v>2</v>
      </c>
      <c r="E138" s="209">
        <v>4</v>
      </c>
      <c r="F138" s="209">
        <v>5</v>
      </c>
      <c r="G138" s="209">
        <v>4</v>
      </c>
      <c r="H138" s="209">
        <v>0</v>
      </c>
      <c r="I138" s="209">
        <v>1</v>
      </c>
      <c r="J138" s="145"/>
      <c r="L138" s="2">
        <v>132</v>
      </c>
      <c r="M138" s="2" t="str">
        <f>N138&amp;":"&amp;COUNTIF($N$7:N138,N138)</f>
        <v>5:125</v>
      </c>
      <c r="N138" s="267">
        <f>'Student name internal mark'!Z138</f>
        <v>5</v>
      </c>
      <c r="O138" s="227">
        <f t="shared" si="32"/>
        <v>10</v>
      </c>
      <c r="P138" s="227">
        <f t="shared" si="33"/>
        <v>10</v>
      </c>
      <c r="Q138" s="227">
        <f t="shared" si="34"/>
        <v>10</v>
      </c>
      <c r="R138" s="227">
        <f t="shared" si="35"/>
        <v>10</v>
      </c>
      <c r="S138" s="227">
        <f t="shared" si="36"/>
        <v>10</v>
      </c>
      <c r="T138" s="227">
        <f t="shared" si="37"/>
        <v>10</v>
      </c>
      <c r="V138" s="139">
        <f t="shared" si="25"/>
        <v>60</v>
      </c>
      <c r="X138">
        <f t="shared" si="26"/>
        <v>5</v>
      </c>
      <c r="Y138">
        <f t="shared" si="27"/>
        <v>5</v>
      </c>
      <c r="Z138">
        <f t="shared" si="28"/>
        <v>5</v>
      </c>
      <c r="AA138">
        <f t="shared" si="29"/>
        <v>5</v>
      </c>
      <c r="AB138">
        <f t="shared" si="30"/>
        <v>5</v>
      </c>
      <c r="AC138">
        <f t="shared" si="31"/>
        <v>5</v>
      </c>
    </row>
    <row r="139" spans="1:29" ht="16.2" thickBot="1">
      <c r="A139" s="191">
        <f t="shared" si="38"/>
        <v>17</v>
      </c>
      <c r="B139" s="191"/>
      <c r="C139" s="266">
        <f t="shared" si="39"/>
        <v>1.4166666666666667</v>
      </c>
      <c r="D139" s="209">
        <v>0</v>
      </c>
      <c r="E139" s="209">
        <v>2</v>
      </c>
      <c r="F139" s="209">
        <v>7</v>
      </c>
      <c r="G139" s="209">
        <v>3</v>
      </c>
      <c r="H139" s="209">
        <v>2</v>
      </c>
      <c r="I139" s="209">
        <v>3</v>
      </c>
      <c r="J139" s="145"/>
      <c r="L139" s="209">
        <v>133</v>
      </c>
      <c r="M139" s="2" t="str">
        <f>N139&amp;":"&amp;COUNTIF($N$7:N139,N139)</f>
        <v>5:126</v>
      </c>
      <c r="N139" s="267">
        <f>'Student name internal mark'!Z139</f>
        <v>5</v>
      </c>
      <c r="O139" s="227">
        <f t="shared" si="32"/>
        <v>10</v>
      </c>
      <c r="P139" s="227">
        <f t="shared" si="33"/>
        <v>10</v>
      </c>
      <c r="Q139" s="227">
        <f t="shared" si="34"/>
        <v>10</v>
      </c>
      <c r="R139" s="227">
        <f t="shared" si="35"/>
        <v>10</v>
      </c>
      <c r="S139" s="227">
        <f t="shared" si="36"/>
        <v>10</v>
      </c>
      <c r="T139" s="227">
        <f t="shared" si="37"/>
        <v>10</v>
      </c>
      <c r="V139" s="139">
        <f t="shared" si="25"/>
        <v>60</v>
      </c>
      <c r="X139">
        <f t="shared" si="26"/>
        <v>5</v>
      </c>
      <c r="Y139">
        <f t="shared" si="27"/>
        <v>5</v>
      </c>
      <c r="Z139">
        <f t="shared" si="28"/>
        <v>5</v>
      </c>
      <c r="AA139">
        <f t="shared" si="29"/>
        <v>5</v>
      </c>
      <c r="AB139">
        <f t="shared" si="30"/>
        <v>5</v>
      </c>
      <c r="AC139">
        <f t="shared" si="31"/>
        <v>5</v>
      </c>
    </row>
    <row r="140" spans="1:29" ht="16.2" thickBot="1">
      <c r="A140" s="191">
        <f t="shared" si="38"/>
        <v>31</v>
      </c>
      <c r="B140" s="191"/>
      <c r="C140" s="266">
        <f t="shared" si="39"/>
        <v>2.5833333333333335</v>
      </c>
      <c r="D140" s="209">
        <v>2</v>
      </c>
      <c r="E140" s="209">
        <v>6</v>
      </c>
      <c r="F140" s="209">
        <v>1</v>
      </c>
      <c r="G140" s="209">
        <v>9</v>
      </c>
      <c r="H140" s="209">
        <v>4</v>
      </c>
      <c r="I140" s="209">
        <v>9</v>
      </c>
      <c r="J140" s="145"/>
      <c r="L140" s="209">
        <v>134</v>
      </c>
      <c r="M140" s="2" t="str">
        <f>N140&amp;":"&amp;COUNTIF($N$7:N140,N140)</f>
        <v>5:127</v>
      </c>
      <c r="N140" s="267">
        <f>'Student name internal mark'!Z140</f>
        <v>5</v>
      </c>
      <c r="O140" s="227">
        <f t="shared" si="32"/>
        <v>10</v>
      </c>
      <c r="P140" s="227">
        <f t="shared" si="33"/>
        <v>10</v>
      </c>
      <c r="Q140" s="227">
        <f t="shared" si="34"/>
        <v>10</v>
      </c>
      <c r="R140" s="227">
        <f t="shared" si="35"/>
        <v>10</v>
      </c>
      <c r="S140" s="227">
        <f t="shared" si="36"/>
        <v>10</v>
      </c>
      <c r="T140" s="227">
        <f t="shared" si="37"/>
        <v>10</v>
      </c>
      <c r="V140" s="139">
        <f t="shared" si="25"/>
        <v>60</v>
      </c>
      <c r="X140">
        <f t="shared" si="26"/>
        <v>5</v>
      </c>
      <c r="Y140">
        <f t="shared" si="27"/>
        <v>5</v>
      </c>
      <c r="Z140">
        <f t="shared" si="28"/>
        <v>5</v>
      </c>
      <c r="AA140">
        <f t="shared" si="29"/>
        <v>5</v>
      </c>
      <c r="AB140">
        <f t="shared" si="30"/>
        <v>5</v>
      </c>
      <c r="AC140">
        <f t="shared" si="31"/>
        <v>5</v>
      </c>
    </row>
    <row r="141" spans="1:29" ht="16.2" thickBot="1">
      <c r="A141" s="191">
        <f t="shared" si="38"/>
        <v>18</v>
      </c>
      <c r="B141" s="191"/>
      <c r="C141" s="266">
        <f t="shared" si="39"/>
        <v>1.5</v>
      </c>
      <c r="D141" s="209">
        <v>3</v>
      </c>
      <c r="E141" s="209">
        <v>3</v>
      </c>
      <c r="F141" s="209">
        <v>7</v>
      </c>
      <c r="G141" s="209">
        <v>0</v>
      </c>
      <c r="H141" s="209">
        <v>1</v>
      </c>
      <c r="I141" s="209">
        <v>4</v>
      </c>
      <c r="J141" s="145"/>
      <c r="L141" s="209">
        <v>135</v>
      </c>
      <c r="M141" s="2" t="str">
        <f>N141&amp;":"&amp;COUNTIF($N$7:N141,N141)</f>
        <v>5:128</v>
      </c>
      <c r="N141" s="267">
        <f>'Student name internal mark'!Z141</f>
        <v>5</v>
      </c>
      <c r="O141" s="227">
        <f t="shared" si="32"/>
        <v>10</v>
      </c>
      <c r="P141" s="227">
        <f t="shared" si="33"/>
        <v>10</v>
      </c>
      <c r="Q141" s="227">
        <f t="shared" si="34"/>
        <v>10</v>
      </c>
      <c r="R141" s="227">
        <f t="shared" si="35"/>
        <v>10</v>
      </c>
      <c r="S141" s="227">
        <f t="shared" si="36"/>
        <v>10</v>
      </c>
      <c r="T141" s="227">
        <f t="shared" si="37"/>
        <v>10</v>
      </c>
      <c r="V141" s="139">
        <f t="shared" si="25"/>
        <v>60</v>
      </c>
      <c r="X141">
        <f t="shared" si="26"/>
        <v>5</v>
      </c>
      <c r="Y141">
        <f t="shared" si="27"/>
        <v>5</v>
      </c>
      <c r="Z141">
        <f t="shared" si="28"/>
        <v>5</v>
      </c>
      <c r="AA141">
        <f t="shared" si="29"/>
        <v>5</v>
      </c>
      <c r="AB141">
        <f t="shared" si="30"/>
        <v>5</v>
      </c>
      <c r="AC141">
        <f t="shared" si="31"/>
        <v>5</v>
      </c>
    </row>
    <row r="142" spans="1:29" ht="16.2" thickBot="1">
      <c r="A142" s="191">
        <f t="shared" si="38"/>
        <v>41</v>
      </c>
      <c r="B142" s="191"/>
      <c r="C142" s="266">
        <f t="shared" si="39"/>
        <v>3.4166666666666665</v>
      </c>
      <c r="D142" s="209">
        <v>6</v>
      </c>
      <c r="E142" s="209">
        <v>9</v>
      </c>
      <c r="F142" s="209">
        <v>6</v>
      </c>
      <c r="G142" s="209">
        <v>5</v>
      </c>
      <c r="H142" s="209">
        <v>9</v>
      </c>
      <c r="I142" s="209">
        <v>6</v>
      </c>
      <c r="J142" s="145"/>
      <c r="L142" s="2">
        <v>136</v>
      </c>
      <c r="M142" s="2" t="str">
        <f>N142&amp;":"&amp;COUNTIF($N$7:N142,N142)</f>
        <v>5:129</v>
      </c>
      <c r="N142" s="267">
        <f>'Student name internal mark'!Z142</f>
        <v>5</v>
      </c>
      <c r="O142" s="227">
        <f t="shared" si="32"/>
        <v>10</v>
      </c>
      <c r="P142" s="227">
        <f t="shared" si="33"/>
        <v>10</v>
      </c>
      <c r="Q142" s="227">
        <f t="shared" si="34"/>
        <v>10</v>
      </c>
      <c r="R142" s="227">
        <f t="shared" si="35"/>
        <v>10</v>
      </c>
      <c r="S142" s="227">
        <f t="shared" si="36"/>
        <v>10</v>
      </c>
      <c r="T142" s="227">
        <f t="shared" si="37"/>
        <v>10</v>
      </c>
      <c r="V142" s="139">
        <f t="shared" si="25"/>
        <v>60</v>
      </c>
      <c r="X142">
        <f t="shared" si="26"/>
        <v>5</v>
      </c>
      <c r="Y142">
        <f t="shared" si="27"/>
        <v>5</v>
      </c>
      <c r="Z142">
        <f t="shared" si="28"/>
        <v>5</v>
      </c>
      <c r="AA142">
        <f t="shared" si="29"/>
        <v>5</v>
      </c>
      <c r="AB142">
        <f t="shared" si="30"/>
        <v>5</v>
      </c>
      <c r="AC142">
        <f t="shared" si="31"/>
        <v>5</v>
      </c>
    </row>
    <row r="143" spans="1:29" ht="16.2" thickBot="1">
      <c r="A143" s="191">
        <f t="shared" si="38"/>
        <v>26</v>
      </c>
      <c r="B143" s="191"/>
      <c r="C143" s="266">
        <f t="shared" si="39"/>
        <v>2.1666666666666665</v>
      </c>
      <c r="D143" s="209">
        <v>5</v>
      </c>
      <c r="E143" s="209">
        <v>5</v>
      </c>
      <c r="F143" s="209">
        <v>7</v>
      </c>
      <c r="G143" s="209">
        <v>4</v>
      </c>
      <c r="H143" s="209">
        <v>5</v>
      </c>
      <c r="I143" s="209">
        <v>0</v>
      </c>
      <c r="J143" s="145"/>
      <c r="L143" s="209">
        <v>137</v>
      </c>
      <c r="M143" s="2" t="str">
        <f>N143&amp;":"&amp;COUNTIF($N$7:N143,N143)</f>
        <v>5:130</v>
      </c>
      <c r="N143" s="267">
        <f>'Student name internal mark'!Z143</f>
        <v>5</v>
      </c>
      <c r="O143" s="227">
        <f t="shared" si="32"/>
        <v>10</v>
      </c>
      <c r="P143" s="227">
        <f t="shared" si="33"/>
        <v>10</v>
      </c>
      <c r="Q143" s="227">
        <f t="shared" si="34"/>
        <v>10</v>
      </c>
      <c r="R143" s="227">
        <f t="shared" si="35"/>
        <v>10</v>
      </c>
      <c r="S143" s="227">
        <f t="shared" si="36"/>
        <v>10</v>
      </c>
      <c r="T143" s="227">
        <f t="shared" si="37"/>
        <v>10</v>
      </c>
      <c r="V143" s="139">
        <f t="shared" si="25"/>
        <v>60</v>
      </c>
      <c r="X143">
        <f t="shared" si="26"/>
        <v>5</v>
      </c>
      <c r="Y143">
        <f t="shared" si="27"/>
        <v>5</v>
      </c>
      <c r="Z143">
        <f t="shared" si="28"/>
        <v>5</v>
      </c>
      <c r="AA143">
        <f t="shared" si="29"/>
        <v>5</v>
      </c>
      <c r="AB143">
        <f t="shared" si="30"/>
        <v>5</v>
      </c>
      <c r="AC143">
        <f t="shared" si="31"/>
        <v>5</v>
      </c>
    </row>
    <row r="144" spans="1:29" ht="16.2" thickBot="1">
      <c r="A144" s="191">
        <f t="shared" si="38"/>
        <v>21</v>
      </c>
      <c r="B144" s="191"/>
      <c r="C144" s="266">
        <f t="shared" si="39"/>
        <v>1.75</v>
      </c>
      <c r="D144" s="209">
        <v>1</v>
      </c>
      <c r="E144" s="209">
        <v>2</v>
      </c>
      <c r="F144" s="209">
        <v>10</v>
      </c>
      <c r="G144" s="209">
        <v>4</v>
      </c>
      <c r="H144" s="209">
        <v>3</v>
      </c>
      <c r="I144" s="209">
        <v>1</v>
      </c>
      <c r="J144" s="145"/>
      <c r="L144" s="209">
        <v>138</v>
      </c>
      <c r="M144" s="2" t="str">
        <f>N144&amp;":"&amp;COUNTIF($N$7:N144,N144)</f>
        <v>5:131</v>
      </c>
      <c r="N144" s="267">
        <f>'Student name internal mark'!Z144</f>
        <v>5</v>
      </c>
      <c r="O144" s="227">
        <f t="shared" si="32"/>
        <v>10</v>
      </c>
      <c r="P144" s="227">
        <f t="shared" si="33"/>
        <v>10</v>
      </c>
      <c r="Q144" s="227">
        <f t="shared" si="34"/>
        <v>10</v>
      </c>
      <c r="R144" s="227">
        <f t="shared" si="35"/>
        <v>10</v>
      </c>
      <c r="S144" s="227">
        <f t="shared" si="36"/>
        <v>10</v>
      </c>
      <c r="T144" s="227">
        <f t="shared" si="37"/>
        <v>10</v>
      </c>
      <c r="V144" s="139">
        <f t="shared" ref="V144:V207" si="40">SUM(O144:T144)</f>
        <v>60</v>
      </c>
      <c r="X144">
        <f t="shared" ref="X144:X207" si="41">O144/2</f>
        <v>5</v>
      </c>
      <c r="Y144">
        <f t="shared" ref="Y144:Y207" si="42">P144/2</f>
        <v>5</v>
      </c>
      <c r="Z144">
        <f t="shared" ref="Z144:Z207" si="43">Q144/2</f>
        <v>5</v>
      </c>
      <c r="AA144">
        <f t="shared" ref="AA144:AA207" si="44">R144/2</f>
        <v>5</v>
      </c>
      <c r="AB144">
        <f t="shared" ref="AB144:AB207" si="45">S144/2</f>
        <v>5</v>
      </c>
      <c r="AC144">
        <f t="shared" ref="AC144:AC207" si="46">T144/2</f>
        <v>5</v>
      </c>
    </row>
    <row r="145" spans="1:29" ht="16.2" thickBot="1">
      <c r="A145" s="191">
        <f t="shared" si="38"/>
        <v>33</v>
      </c>
      <c r="B145" s="191"/>
      <c r="C145" s="266">
        <f t="shared" si="39"/>
        <v>2.75</v>
      </c>
      <c r="D145" s="209">
        <v>3</v>
      </c>
      <c r="E145" s="209">
        <v>9</v>
      </c>
      <c r="F145" s="209">
        <v>1</v>
      </c>
      <c r="G145" s="209">
        <v>8</v>
      </c>
      <c r="H145" s="209">
        <v>4</v>
      </c>
      <c r="I145" s="209">
        <v>8</v>
      </c>
      <c r="J145" s="145"/>
      <c r="L145" s="209">
        <v>139</v>
      </c>
      <c r="M145" s="2" t="str">
        <f>N145&amp;":"&amp;COUNTIF($N$7:N145,N145)</f>
        <v>5:132</v>
      </c>
      <c r="N145" s="267">
        <f>'Student name internal mark'!Z145</f>
        <v>5</v>
      </c>
      <c r="O145" s="227">
        <f t="shared" si="32"/>
        <v>10</v>
      </c>
      <c r="P145" s="227">
        <f t="shared" si="33"/>
        <v>10</v>
      </c>
      <c r="Q145" s="227">
        <f t="shared" si="34"/>
        <v>10</v>
      </c>
      <c r="R145" s="227">
        <f t="shared" si="35"/>
        <v>10</v>
      </c>
      <c r="S145" s="227">
        <f t="shared" si="36"/>
        <v>10</v>
      </c>
      <c r="T145" s="227">
        <f t="shared" si="37"/>
        <v>10</v>
      </c>
      <c r="V145" s="139">
        <f t="shared" si="40"/>
        <v>60</v>
      </c>
      <c r="X145">
        <f t="shared" si="41"/>
        <v>5</v>
      </c>
      <c r="Y145">
        <f t="shared" si="42"/>
        <v>5</v>
      </c>
      <c r="Z145">
        <f t="shared" si="43"/>
        <v>5</v>
      </c>
      <c r="AA145">
        <f t="shared" si="44"/>
        <v>5</v>
      </c>
      <c r="AB145">
        <f t="shared" si="45"/>
        <v>5</v>
      </c>
      <c r="AC145">
        <f t="shared" si="46"/>
        <v>5</v>
      </c>
    </row>
    <row r="146" spans="1:29" ht="16.2" thickBot="1">
      <c r="A146" s="191">
        <f t="shared" si="38"/>
        <v>16</v>
      </c>
      <c r="B146" s="191"/>
      <c r="C146" s="266">
        <f t="shared" si="39"/>
        <v>1.3333333333333333</v>
      </c>
      <c r="D146" s="209">
        <v>0</v>
      </c>
      <c r="E146" s="209">
        <v>1</v>
      </c>
      <c r="F146" s="209">
        <v>4</v>
      </c>
      <c r="G146" s="209">
        <v>2</v>
      </c>
      <c r="H146" s="209">
        <v>4</v>
      </c>
      <c r="I146" s="209">
        <v>5</v>
      </c>
      <c r="J146" s="145"/>
      <c r="L146" s="209">
        <v>140</v>
      </c>
      <c r="M146" s="2" t="str">
        <f>N146&amp;":"&amp;COUNTIF($N$7:N146,N146)</f>
        <v>5:133</v>
      </c>
      <c r="N146" s="267">
        <f>'Student name internal mark'!Z146</f>
        <v>5</v>
      </c>
      <c r="O146" s="227">
        <f t="shared" si="32"/>
        <v>10</v>
      </c>
      <c r="P146" s="227">
        <f t="shared" si="33"/>
        <v>10</v>
      </c>
      <c r="Q146" s="227">
        <f t="shared" si="34"/>
        <v>10</v>
      </c>
      <c r="R146" s="227">
        <f t="shared" si="35"/>
        <v>10</v>
      </c>
      <c r="S146" s="227">
        <f t="shared" si="36"/>
        <v>10</v>
      </c>
      <c r="T146" s="227">
        <f t="shared" si="37"/>
        <v>10</v>
      </c>
      <c r="V146" s="139">
        <f t="shared" si="40"/>
        <v>60</v>
      </c>
      <c r="X146">
        <f t="shared" si="41"/>
        <v>5</v>
      </c>
      <c r="Y146">
        <f t="shared" si="42"/>
        <v>5</v>
      </c>
      <c r="Z146">
        <f t="shared" si="43"/>
        <v>5</v>
      </c>
      <c r="AA146">
        <f t="shared" si="44"/>
        <v>5</v>
      </c>
      <c r="AB146">
        <f t="shared" si="45"/>
        <v>5</v>
      </c>
      <c r="AC146">
        <f t="shared" si="46"/>
        <v>5</v>
      </c>
    </row>
    <row r="147" spans="1:29" ht="16.2" thickBot="1">
      <c r="A147" s="191">
        <f t="shared" si="38"/>
        <v>48</v>
      </c>
      <c r="B147" s="191"/>
      <c r="C147" s="266">
        <f t="shared" si="39"/>
        <v>4</v>
      </c>
      <c r="D147" s="209">
        <v>8</v>
      </c>
      <c r="E147" s="209">
        <v>9</v>
      </c>
      <c r="F147" s="209">
        <v>10</v>
      </c>
      <c r="G147" s="209">
        <v>5</v>
      </c>
      <c r="H147" s="209">
        <v>8</v>
      </c>
      <c r="I147" s="209">
        <v>8</v>
      </c>
      <c r="J147" s="145"/>
      <c r="L147" s="2">
        <v>141</v>
      </c>
      <c r="M147" s="2" t="str">
        <f>N147&amp;":"&amp;COUNTIF($N$7:N147,N147)</f>
        <v>5:134</v>
      </c>
      <c r="N147" s="267">
        <f>'Student name internal mark'!Z147</f>
        <v>5</v>
      </c>
      <c r="O147" s="227">
        <f t="shared" si="32"/>
        <v>10</v>
      </c>
      <c r="P147" s="227">
        <f t="shared" si="33"/>
        <v>10</v>
      </c>
      <c r="Q147" s="227">
        <f t="shared" si="34"/>
        <v>10</v>
      </c>
      <c r="R147" s="227">
        <f t="shared" si="35"/>
        <v>10</v>
      </c>
      <c r="S147" s="227">
        <f t="shared" si="36"/>
        <v>10</v>
      </c>
      <c r="T147" s="227">
        <f t="shared" si="37"/>
        <v>10</v>
      </c>
      <c r="V147" s="139">
        <f t="shared" si="40"/>
        <v>60</v>
      </c>
      <c r="X147">
        <f t="shared" si="41"/>
        <v>5</v>
      </c>
      <c r="Y147">
        <f t="shared" si="42"/>
        <v>5</v>
      </c>
      <c r="Z147">
        <f t="shared" si="43"/>
        <v>5</v>
      </c>
      <c r="AA147">
        <f t="shared" si="44"/>
        <v>5</v>
      </c>
      <c r="AB147">
        <f t="shared" si="45"/>
        <v>5</v>
      </c>
      <c r="AC147">
        <f t="shared" si="46"/>
        <v>5</v>
      </c>
    </row>
    <row r="148" spans="1:29" ht="16.2" thickBot="1">
      <c r="A148" s="191">
        <f t="shared" si="38"/>
        <v>20</v>
      </c>
      <c r="B148" s="191"/>
      <c r="C148" s="266">
        <f t="shared" si="39"/>
        <v>1.6666666666666667</v>
      </c>
      <c r="D148" s="209">
        <v>5</v>
      </c>
      <c r="E148" s="209">
        <v>0</v>
      </c>
      <c r="F148" s="209">
        <v>9</v>
      </c>
      <c r="G148" s="209">
        <v>3</v>
      </c>
      <c r="H148" s="209">
        <v>1</v>
      </c>
      <c r="I148" s="209">
        <v>2</v>
      </c>
      <c r="J148" s="145"/>
      <c r="L148" s="209">
        <v>142</v>
      </c>
      <c r="M148" s="2" t="str">
        <f>N148&amp;":"&amp;COUNTIF($N$7:N148,N148)</f>
        <v>5:135</v>
      </c>
      <c r="N148" s="267">
        <f>'Student name internal mark'!Z148</f>
        <v>5</v>
      </c>
      <c r="O148" s="227">
        <f t="shared" si="32"/>
        <v>10</v>
      </c>
      <c r="P148" s="227">
        <f t="shared" si="33"/>
        <v>10</v>
      </c>
      <c r="Q148" s="227">
        <f t="shared" si="34"/>
        <v>10</v>
      </c>
      <c r="R148" s="227">
        <f t="shared" si="35"/>
        <v>10</v>
      </c>
      <c r="S148" s="227">
        <f t="shared" si="36"/>
        <v>10</v>
      </c>
      <c r="T148" s="227">
        <f t="shared" si="37"/>
        <v>10</v>
      </c>
      <c r="V148" s="139">
        <f t="shared" si="40"/>
        <v>60</v>
      </c>
      <c r="X148">
        <f t="shared" si="41"/>
        <v>5</v>
      </c>
      <c r="Y148">
        <f t="shared" si="42"/>
        <v>5</v>
      </c>
      <c r="Z148">
        <f t="shared" si="43"/>
        <v>5</v>
      </c>
      <c r="AA148">
        <f t="shared" si="44"/>
        <v>5</v>
      </c>
      <c r="AB148">
        <f t="shared" si="45"/>
        <v>5</v>
      </c>
      <c r="AC148">
        <f t="shared" si="46"/>
        <v>5</v>
      </c>
    </row>
    <row r="149" spans="1:29" ht="16.2" thickBot="1">
      <c r="A149" s="191">
        <f t="shared" si="38"/>
        <v>18</v>
      </c>
      <c r="B149" s="191"/>
      <c r="C149" s="266">
        <f t="shared" si="39"/>
        <v>1.5</v>
      </c>
      <c r="D149" s="209">
        <v>3</v>
      </c>
      <c r="E149" s="209">
        <v>2</v>
      </c>
      <c r="F149" s="209">
        <v>5</v>
      </c>
      <c r="G149" s="209">
        <v>2</v>
      </c>
      <c r="H149" s="209">
        <v>3</v>
      </c>
      <c r="I149" s="209">
        <v>3</v>
      </c>
      <c r="J149" s="145"/>
      <c r="L149" s="209">
        <v>143</v>
      </c>
      <c r="M149" s="2" t="str">
        <f>N149&amp;":"&amp;COUNTIF($N$7:N149,N149)</f>
        <v>5:136</v>
      </c>
      <c r="N149" s="267">
        <f>'Student name internal mark'!Z149</f>
        <v>5</v>
      </c>
      <c r="O149" s="227">
        <f t="shared" si="32"/>
        <v>10</v>
      </c>
      <c r="P149" s="227">
        <f t="shared" si="33"/>
        <v>10</v>
      </c>
      <c r="Q149" s="227">
        <f t="shared" si="34"/>
        <v>10</v>
      </c>
      <c r="R149" s="227">
        <f t="shared" si="35"/>
        <v>10</v>
      </c>
      <c r="S149" s="227">
        <f t="shared" si="36"/>
        <v>10</v>
      </c>
      <c r="T149" s="227">
        <f t="shared" si="37"/>
        <v>10</v>
      </c>
      <c r="V149" s="139">
        <f t="shared" si="40"/>
        <v>60</v>
      </c>
      <c r="X149">
        <f t="shared" si="41"/>
        <v>5</v>
      </c>
      <c r="Y149">
        <f t="shared" si="42"/>
        <v>5</v>
      </c>
      <c r="Z149">
        <f t="shared" si="43"/>
        <v>5</v>
      </c>
      <c r="AA149">
        <f t="shared" si="44"/>
        <v>5</v>
      </c>
      <c r="AB149">
        <f t="shared" si="45"/>
        <v>5</v>
      </c>
      <c r="AC149">
        <f t="shared" si="46"/>
        <v>5</v>
      </c>
    </row>
    <row r="150" spans="1:29" ht="16.2" thickBot="1">
      <c r="A150" s="191">
        <f t="shared" si="38"/>
        <v>35</v>
      </c>
      <c r="B150" s="191"/>
      <c r="C150" s="266">
        <f t="shared" si="39"/>
        <v>2.9166666666666665</v>
      </c>
      <c r="D150" s="209">
        <v>8</v>
      </c>
      <c r="E150" s="209">
        <v>7</v>
      </c>
      <c r="F150" s="209">
        <v>6</v>
      </c>
      <c r="G150" s="209">
        <v>6</v>
      </c>
      <c r="H150" s="209">
        <v>2</v>
      </c>
      <c r="I150" s="209">
        <v>6</v>
      </c>
      <c r="J150" s="145"/>
      <c r="L150" s="209">
        <v>144</v>
      </c>
      <c r="M150" s="2" t="str">
        <f>N150&amp;":"&amp;COUNTIF($N$7:N150,N150)</f>
        <v>5:137</v>
      </c>
      <c r="N150" s="267">
        <f>'Student name internal mark'!Z150</f>
        <v>5</v>
      </c>
      <c r="O150" s="227">
        <f t="shared" si="32"/>
        <v>10</v>
      </c>
      <c r="P150" s="227">
        <f t="shared" si="33"/>
        <v>10</v>
      </c>
      <c r="Q150" s="227">
        <f t="shared" si="34"/>
        <v>10</v>
      </c>
      <c r="R150" s="227">
        <f t="shared" si="35"/>
        <v>10</v>
      </c>
      <c r="S150" s="227">
        <f t="shared" si="36"/>
        <v>10</v>
      </c>
      <c r="T150" s="227">
        <f t="shared" si="37"/>
        <v>10</v>
      </c>
      <c r="V150" s="139">
        <f t="shared" si="40"/>
        <v>60</v>
      </c>
      <c r="X150">
        <f t="shared" si="41"/>
        <v>5</v>
      </c>
      <c r="Y150">
        <f t="shared" si="42"/>
        <v>5</v>
      </c>
      <c r="Z150">
        <f t="shared" si="43"/>
        <v>5</v>
      </c>
      <c r="AA150">
        <f t="shared" si="44"/>
        <v>5</v>
      </c>
      <c r="AB150">
        <f t="shared" si="45"/>
        <v>5</v>
      </c>
      <c r="AC150">
        <f t="shared" si="46"/>
        <v>5</v>
      </c>
    </row>
    <row r="151" spans="1:29" ht="16.2" thickBot="1">
      <c r="A151" s="191">
        <f t="shared" si="38"/>
        <v>20</v>
      </c>
      <c r="B151" s="191"/>
      <c r="C151" s="266">
        <f t="shared" si="39"/>
        <v>1.6666666666666667</v>
      </c>
      <c r="D151" s="209">
        <v>3</v>
      </c>
      <c r="E151" s="209">
        <v>3</v>
      </c>
      <c r="F151" s="209">
        <v>6</v>
      </c>
      <c r="G151" s="209">
        <v>0</v>
      </c>
      <c r="H151" s="209">
        <v>3</v>
      </c>
      <c r="I151" s="209">
        <v>5</v>
      </c>
      <c r="J151" s="145"/>
      <c r="L151" s="2">
        <v>145</v>
      </c>
      <c r="M151" s="2" t="str">
        <f>N151&amp;":"&amp;COUNTIF($N$7:N151,N151)</f>
        <v>5:138</v>
      </c>
      <c r="N151" s="267">
        <f>'Student name internal mark'!Z151</f>
        <v>5</v>
      </c>
      <c r="O151" s="227">
        <f t="shared" si="32"/>
        <v>10</v>
      </c>
      <c r="P151" s="227">
        <f t="shared" si="33"/>
        <v>10</v>
      </c>
      <c r="Q151" s="227">
        <f t="shared" si="34"/>
        <v>10</v>
      </c>
      <c r="R151" s="227">
        <f t="shared" si="35"/>
        <v>10</v>
      </c>
      <c r="S151" s="227">
        <f t="shared" si="36"/>
        <v>10</v>
      </c>
      <c r="T151" s="227">
        <f t="shared" si="37"/>
        <v>10</v>
      </c>
      <c r="V151" s="139">
        <f t="shared" si="40"/>
        <v>60</v>
      </c>
      <c r="X151">
        <f t="shared" si="41"/>
        <v>5</v>
      </c>
      <c r="Y151">
        <f t="shared" si="42"/>
        <v>5</v>
      </c>
      <c r="Z151">
        <f t="shared" si="43"/>
        <v>5</v>
      </c>
      <c r="AA151">
        <f t="shared" si="44"/>
        <v>5</v>
      </c>
      <c r="AB151">
        <f t="shared" si="45"/>
        <v>5</v>
      </c>
      <c r="AC151">
        <f t="shared" si="46"/>
        <v>5</v>
      </c>
    </row>
    <row r="152" spans="1:29" ht="16.2" thickBot="1">
      <c r="A152" s="191">
        <f t="shared" si="38"/>
        <v>50</v>
      </c>
      <c r="B152" s="191"/>
      <c r="C152" s="266">
        <f t="shared" si="39"/>
        <v>4.166666666666667</v>
      </c>
      <c r="D152" s="209">
        <v>9</v>
      </c>
      <c r="E152" s="209">
        <v>8</v>
      </c>
      <c r="F152" s="209">
        <v>7</v>
      </c>
      <c r="G152" s="209">
        <v>10</v>
      </c>
      <c r="H152" s="209">
        <v>8</v>
      </c>
      <c r="I152" s="209">
        <v>8</v>
      </c>
      <c r="J152" s="145"/>
      <c r="L152" s="209">
        <v>146</v>
      </c>
      <c r="M152" s="2" t="str">
        <f>N152&amp;":"&amp;COUNTIF($N$7:N152,N152)</f>
        <v>5:139</v>
      </c>
      <c r="N152" s="267">
        <f>'Student name internal mark'!Z152</f>
        <v>5</v>
      </c>
      <c r="O152" s="227">
        <f t="shared" si="32"/>
        <v>10</v>
      </c>
      <c r="P152" s="227">
        <f t="shared" si="33"/>
        <v>10</v>
      </c>
      <c r="Q152" s="227">
        <f t="shared" si="34"/>
        <v>10</v>
      </c>
      <c r="R152" s="227">
        <f t="shared" si="35"/>
        <v>10</v>
      </c>
      <c r="S152" s="227">
        <f t="shared" si="36"/>
        <v>10</v>
      </c>
      <c r="T152" s="227">
        <f t="shared" si="37"/>
        <v>10</v>
      </c>
      <c r="V152" s="139">
        <f t="shared" si="40"/>
        <v>60</v>
      </c>
      <c r="X152">
        <f t="shared" si="41"/>
        <v>5</v>
      </c>
      <c r="Y152">
        <f t="shared" si="42"/>
        <v>5</v>
      </c>
      <c r="Z152">
        <f t="shared" si="43"/>
        <v>5</v>
      </c>
      <c r="AA152">
        <f t="shared" si="44"/>
        <v>5</v>
      </c>
      <c r="AB152">
        <f t="shared" si="45"/>
        <v>5</v>
      </c>
      <c r="AC152">
        <f t="shared" si="46"/>
        <v>5</v>
      </c>
    </row>
    <row r="153" spans="1:29" ht="16.2" thickBot="1">
      <c r="A153" s="191">
        <f t="shared" si="38"/>
        <v>21</v>
      </c>
      <c r="B153" s="191"/>
      <c r="C153" s="266">
        <f t="shared" si="39"/>
        <v>1.75</v>
      </c>
      <c r="D153" s="209">
        <v>1</v>
      </c>
      <c r="E153" s="209">
        <v>5</v>
      </c>
      <c r="F153" s="209">
        <v>5</v>
      </c>
      <c r="G153" s="209">
        <v>5</v>
      </c>
      <c r="H153" s="209">
        <v>3</v>
      </c>
      <c r="I153" s="209">
        <v>2</v>
      </c>
      <c r="J153" s="145"/>
      <c r="L153" s="209">
        <v>147</v>
      </c>
      <c r="M153" s="2" t="str">
        <f>N153&amp;":"&amp;COUNTIF($N$7:N153,N153)</f>
        <v>5:140</v>
      </c>
      <c r="N153" s="267">
        <f>'Student name internal mark'!Z153</f>
        <v>5</v>
      </c>
      <c r="O153" s="227">
        <f t="shared" si="32"/>
        <v>10</v>
      </c>
      <c r="P153" s="227">
        <f t="shared" si="33"/>
        <v>10</v>
      </c>
      <c r="Q153" s="227">
        <f t="shared" si="34"/>
        <v>10</v>
      </c>
      <c r="R153" s="227">
        <f t="shared" si="35"/>
        <v>10</v>
      </c>
      <c r="S153" s="227">
        <f t="shared" si="36"/>
        <v>10</v>
      </c>
      <c r="T153" s="227">
        <f t="shared" si="37"/>
        <v>10</v>
      </c>
      <c r="V153" s="139">
        <f t="shared" si="40"/>
        <v>60</v>
      </c>
      <c r="X153">
        <f t="shared" si="41"/>
        <v>5</v>
      </c>
      <c r="Y153">
        <f t="shared" si="42"/>
        <v>5</v>
      </c>
      <c r="Z153">
        <f t="shared" si="43"/>
        <v>5</v>
      </c>
      <c r="AA153">
        <f t="shared" si="44"/>
        <v>5</v>
      </c>
      <c r="AB153">
        <f t="shared" si="45"/>
        <v>5</v>
      </c>
      <c r="AC153">
        <f t="shared" si="46"/>
        <v>5</v>
      </c>
    </row>
    <row r="154" spans="1:29" ht="16.2" thickBot="1">
      <c r="A154" s="191">
        <f t="shared" si="38"/>
        <v>24</v>
      </c>
      <c r="B154" s="191"/>
      <c r="C154" s="266">
        <f t="shared" si="39"/>
        <v>2</v>
      </c>
      <c r="D154" s="209">
        <v>5</v>
      </c>
      <c r="E154" s="209">
        <v>3</v>
      </c>
      <c r="F154" s="209">
        <v>9</v>
      </c>
      <c r="G154" s="209">
        <v>0</v>
      </c>
      <c r="H154" s="209">
        <v>4</v>
      </c>
      <c r="I154" s="209">
        <v>3</v>
      </c>
      <c r="J154" s="145"/>
      <c r="L154" s="209">
        <v>148</v>
      </c>
      <c r="M154" s="2" t="str">
        <f>N154&amp;":"&amp;COUNTIF($N$7:N154,N154)</f>
        <v>5:141</v>
      </c>
      <c r="N154" s="267">
        <f>'Student name internal mark'!Z154</f>
        <v>5</v>
      </c>
      <c r="O154" s="227">
        <f t="shared" si="32"/>
        <v>10</v>
      </c>
      <c r="P154" s="227">
        <f t="shared" si="33"/>
        <v>10</v>
      </c>
      <c r="Q154" s="227">
        <f t="shared" si="34"/>
        <v>10</v>
      </c>
      <c r="R154" s="227">
        <f t="shared" si="35"/>
        <v>10</v>
      </c>
      <c r="S154" s="227">
        <f t="shared" si="36"/>
        <v>10</v>
      </c>
      <c r="T154" s="227">
        <f t="shared" si="37"/>
        <v>10</v>
      </c>
      <c r="V154" s="139">
        <f t="shared" si="40"/>
        <v>60</v>
      </c>
      <c r="X154">
        <f t="shared" si="41"/>
        <v>5</v>
      </c>
      <c r="Y154">
        <f t="shared" si="42"/>
        <v>5</v>
      </c>
      <c r="Z154">
        <f t="shared" si="43"/>
        <v>5</v>
      </c>
      <c r="AA154">
        <f t="shared" si="44"/>
        <v>5</v>
      </c>
      <c r="AB154">
        <f t="shared" si="45"/>
        <v>5</v>
      </c>
      <c r="AC154">
        <f t="shared" si="46"/>
        <v>5</v>
      </c>
    </row>
    <row r="155" spans="1:29" ht="16.2" thickBot="1">
      <c r="A155" s="191">
        <f t="shared" si="38"/>
        <v>32</v>
      </c>
      <c r="B155" s="191"/>
      <c r="C155" s="266">
        <f t="shared" si="39"/>
        <v>2.6666666666666665</v>
      </c>
      <c r="D155" s="209">
        <v>9</v>
      </c>
      <c r="E155" s="209">
        <v>3</v>
      </c>
      <c r="F155" s="209">
        <v>5</v>
      </c>
      <c r="G155" s="209">
        <v>4</v>
      </c>
      <c r="H155" s="209">
        <v>3</v>
      </c>
      <c r="I155" s="209">
        <v>8</v>
      </c>
      <c r="J155" s="145"/>
      <c r="L155" s="209">
        <v>149</v>
      </c>
      <c r="M155" s="2" t="str">
        <f>N155&amp;":"&amp;COUNTIF($N$7:N155,N155)</f>
        <v>5:142</v>
      </c>
      <c r="N155" s="267">
        <f>'Student name internal mark'!Z155</f>
        <v>5</v>
      </c>
      <c r="O155" s="227">
        <f t="shared" si="32"/>
        <v>10</v>
      </c>
      <c r="P155" s="227">
        <f t="shared" si="33"/>
        <v>10</v>
      </c>
      <c r="Q155" s="227">
        <f t="shared" si="34"/>
        <v>10</v>
      </c>
      <c r="R155" s="227">
        <f t="shared" si="35"/>
        <v>10</v>
      </c>
      <c r="S155" s="227">
        <f t="shared" si="36"/>
        <v>10</v>
      </c>
      <c r="T155" s="227">
        <f t="shared" si="37"/>
        <v>10</v>
      </c>
      <c r="V155" s="139">
        <f t="shared" si="40"/>
        <v>60</v>
      </c>
      <c r="X155">
        <f t="shared" si="41"/>
        <v>5</v>
      </c>
      <c r="Y155">
        <f t="shared" si="42"/>
        <v>5</v>
      </c>
      <c r="Z155">
        <f t="shared" si="43"/>
        <v>5</v>
      </c>
      <c r="AA155">
        <f t="shared" si="44"/>
        <v>5</v>
      </c>
      <c r="AB155">
        <f t="shared" si="45"/>
        <v>5</v>
      </c>
      <c r="AC155">
        <f t="shared" si="46"/>
        <v>5</v>
      </c>
    </row>
    <row r="156" spans="1:29" ht="16.2" thickBot="1">
      <c r="A156" s="191">
        <f t="shared" si="38"/>
        <v>46</v>
      </c>
      <c r="B156" s="191"/>
      <c r="C156" s="266">
        <f t="shared" si="39"/>
        <v>3.8333333333333335</v>
      </c>
      <c r="D156" s="209">
        <v>8</v>
      </c>
      <c r="E156" s="209">
        <v>7</v>
      </c>
      <c r="F156" s="209">
        <v>10</v>
      </c>
      <c r="G156" s="209">
        <v>7</v>
      </c>
      <c r="H156" s="209">
        <v>6</v>
      </c>
      <c r="I156" s="209">
        <v>8</v>
      </c>
      <c r="J156" s="145"/>
      <c r="L156" s="2">
        <v>150</v>
      </c>
      <c r="M156" s="2" t="str">
        <f>N156&amp;":"&amp;COUNTIF($N$7:N156,N156)</f>
        <v>5:143</v>
      </c>
      <c r="N156" s="267">
        <f>'Student name internal mark'!Z156</f>
        <v>5</v>
      </c>
      <c r="O156" s="227">
        <f t="shared" si="32"/>
        <v>10</v>
      </c>
      <c r="P156" s="227">
        <f t="shared" si="33"/>
        <v>10</v>
      </c>
      <c r="Q156" s="227">
        <f t="shared" si="34"/>
        <v>10</v>
      </c>
      <c r="R156" s="227">
        <f t="shared" si="35"/>
        <v>10</v>
      </c>
      <c r="S156" s="227">
        <f t="shared" si="36"/>
        <v>10</v>
      </c>
      <c r="T156" s="227">
        <f t="shared" si="37"/>
        <v>10</v>
      </c>
      <c r="V156" s="139">
        <f t="shared" si="40"/>
        <v>60</v>
      </c>
      <c r="X156">
        <f t="shared" si="41"/>
        <v>5</v>
      </c>
      <c r="Y156">
        <f t="shared" si="42"/>
        <v>5</v>
      </c>
      <c r="Z156">
        <f t="shared" si="43"/>
        <v>5</v>
      </c>
      <c r="AA156">
        <f t="shared" si="44"/>
        <v>5</v>
      </c>
      <c r="AB156">
        <f t="shared" si="45"/>
        <v>5</v>
      </c>
      <c r="AC156">
        <f t="shared" si="46"/>
        <v>5</v>
      </c>
    </row>
    <row r="157" spans="1:29" ht="16.2" thickBot="1">
      <c r="A157" s="191">
        <f t="shared" si="38"/>
        <v>41</v>
      </c>
      <c r="B157" s="191"/>
      <c r="C157" s="266">
        <f t="shared" si="39"/>
        <v>3.4166666666666665</v>
      </c>
      <c r="D157" s="209">
        <v>5</v>
      </c>
      <c r="E157" s="209">
        <v>10</v>
      </c>
      <c r="F157" s="209">
        <v>5</v>
      </c>
      <c r="G157" s="209">
        <v>10</v>
      </c>
      <c r="H157" s="209">
        <v>6</v>
      </c>
      <c r="I157" s="209">
        <v>5</v>
      </c>
      <c r="J157" s="145"/>
      <c r="L157" s="209">
        <v>151</v>
      </c>
      <c r="M157" s="2" t="str">
        <f>N157&amp;":"&amp;COUNTIF($N$7:N157,N157)</f>
        <v>5:144</v>
      </c>
      <c r="N157" s="267">
        <f>'Student name internal mark'!Z157</f>
        <v>5</v>
      </c>
      <c r="O157" s="227">
        <f t="shared" si="32"/>
        <v>10</v>
      </c>
      <c r="P157" s="227">
        <f t="shared" si="33"/>
        <v>10</v>
      </c>
      <c r="Q157" s="227">
        <f t="shared" si="34"/>
        <v>10</v>
      </c>
      <c r="R157" s="227">
        <f t="shared" si="35"/>
        <v>10</v>
      </c>
      <c r="S157" s="227">
        <f t="shared" si="36"/>
        <v>10</v>
      </c>
      <c r="T157" s="227">
        <f t="shared" si="37"/>
        <v>10</v>
      </c>
      <c r="V157" s="139">
        <f t="shared" si="40"/>
        <v>60</v>
      </c>
      <c r="X157">
        <f t="shared" si="41"/>
        <v>5</v>
      </c>
      <c r="Y157">
        <f t="shared" si="42"/>
        <v>5</v>
      </c>
      <c r="Z157">
        <f t="shared" si="43"/>
        <v>5</v>
      </c>
      <c r="AA157">
        <f t="shared" si="44"/>
        <v>5</v>
      </c>
      <c r="AB157">
        <f t="shared" si="45"/>
        <v>5</v>
      </c>
      <c r="AC157">
        <f t="shared" si="46"/>
        <v>5</v>
      </c>
    </row>
    <row r="158" spans="1:29" ht="16.2" thickBot="1">
      <c r="A158" s="191">
        <f t="shared" si="38"/>
        <v>18</v>
      </c>
      <c r="B158" s="191"/>
      <c r="C158" s="266">
        <f t="shared" si="39"/>
        <v>1.5</v>
      </c>
      <c r="D158" s="209">
        <v>3</v>
      </c>
      <c r="E158" s="209">
        <v>5</v>
      </c>
      <c r="F158" s="209">
        <v>9</v>
      </c>
      <c r="G158" s="209">
        <v>0</v>
      </c>
      <c r="H158" s="209">
        <v>1</v>
      </c>
      <c r="I158" s="209">
        <v>0</v>
      </c>
      <c r="J158" s="145"/>
      <c r="L158" s="209">
        <v>152</v>
      </c>
      <c r="M158" s="2" t="str">
        <f>N158&amp;":"&amp;COUNTIF($N$7:N158,N158)</f>
        <v>5:145</v>
      </c>
      <c r="N158" s="267">
        <f>'Student name internal mark'!Z158</f>
        <v>5</v>
      </c>
      <c r="O158" s="227">
        <f t="shared" si="32"/>
        <v>10</v>
      </c>
      <c r="P158" s="227">
        <f t="shared" si="33"/>
        <v>10</v>
      </c>
      <c r="Q158" s="227">
        <f t="shared" si="34"/>
        <v>10</v>
      </c>
      <c r="R158" s="227">
        <f t="shared" si="35"/>
        <v>10</v>
      </c>
      <c r="S158" s="227">
        <f t="shared" si="36"/>
        <v>10</v>
      </c>
      <c r="T158" s="227">
        <f t="shared" si="37"/>
        <v>10</v>
      </c>
      <c r="V158" s="139">
        <f t="shared" si="40"/>
        <v>60</v>
      </c>
      <c r="X158">
        <f t="shared" si="41"/>
        <v>5</v>
      </c>
      <c r="Y158">
        <f t="shared" si="42"/>
        <v>5</v>
      </c>
      <c r="Z158">
        <f t="shared" si="43"/>
        <v>5</v>
      </c>
      <c r="AA158">
        <f t="shared" si="44"/>
        <v>5</v>
      </c>
      <c r="AB158">
        <f t="shared" si="45"/>
        <v>5</v>
      </c>
      <c r="AC158">
        <f t="shared" si="46"/>
        <v>5</v>
      </c>
    </row>
    <row r="159" spans="1:29" ht="16.2" thickBot="1">
      <c r="A159" s="191">
        <f t="shared" si="38"/>
        <v>23</v>
      </c>
      <c r="B159" s="191"/>
      <c r="C159" s="266">
        <f t="shared" si="39"/>
        <v>1.9166666666666667</v>
      </c>
      <c r="D159" s="209">
        <v>2</v>
      </c>
      <c r="E159" s="209">
        <v>1</v>
      </c>
      <c r="F159" s="209">
        <v>10</v>
      </c>
      <c r="G159" s="209">
        <v>5</v>
      </c>
      <c r="H159" s="209">
        <v>1</v>
      </c>
      <c r="I159" s="209">
        <v>4</v>
      </c>
      <c r="J159" s="145"/>
      <c r="L159" s="209">
        <v>153</v>
      </c>
      <c r="M159" s="2" t="str">
        <f>N159&amp;":"&amp;COUNTIF($N$7:N159,N159)</f>
        <v>5:146</v>
      </c>
      <c r="N159" s="267">
        <f>'Student name internal mark'!Z159</f>
        <v>5</v>
      </c>
      <c r="O159" s="227">
        <f t="shared" si="32"/>
        <v>10</v>
      </c>
      <c r="P159" s="227">
        <f t="shared" si="33"/>
        <v>10</v>
      </c>
      <c r="Q159" s="227">
        <f t="shared" si="34"/>
        <v>10</v>
      </c>
      <c r="R159" s="227">
        <f t="shared" si="35"/>
        <v>10</v>
      </c>
      <c r="S159" s="227">
        <f t="shared" si="36"/>
        <v>10</v>
      </c>
      <c r="T159" s="227">
        <f t="shared" si="37"/>
        <v>10</v>
      </c>
      <c r="V159" s="139">
        <f t="shared" si="40"/>
        <v>60</v>
      </c>
      <c r="X159">
        <f t="shared" si="41"/>
        <v>5</v>
      </c>
      <c r="Y159">
        <f t="shared" si="42"/>
        <v>5</v>
      </c>
      <c r="Z159">
        <f t="shared" si="43"/>
        <v>5</v>
      </c>
      <c r="AA159">
        <f t="shared" si="44"/>
        <v>5</v>
      </c>
      <c r="AB159">
        <f t="shared" si="45"/>
        <v>5</v>
      </c>
      <c r="AC159">
        <f t="shared" si="46"/>
        <v>5</v>
      </c>
    </row>
    <row r="160" spans="1:29" ht="16.2" thickBot="1">
      <c r="A160" s="191">
        <f t="shared" si="38"/>
        <v>51</v>
      </c>
      <c r="B160" s="191"/>
      <c r="C160" s="266">
        <f t="shared" si="39"/>
        <v>4.25</v>
      </c>
      <c r="D160" s="209">
        <v>9</v>
      </c>
      <c r="E160" s="209">
        <v>8</v>
      </c>
      <c r="F160" s="209">
        <v>9</v>
      </c>
      <c r="G160" s="209">
        <v>7</v>
      </c>
      <c r="H160" s="209">
        <v>10</v>
      </c>
      <c r="I160" s="209">
        <v>8</v>
      </c>
      <c r="J160" s="145"/>
      <c r="L160" s="2">
        <v>154</v>
      </c>
      <c r="M160" s="2" t="str">
        <f>N160&amp;":"&amp;COUNTIF($N$7:N160,N160)</f>
        <v>5:147</v>
      </c>
      <c r="N160" s="267">
        <f>'Student name internal mark'!Z160</f>
        <v>5</v>
      </c>
      <c r="O160" s="227">
        <f t="shared" si="32"/>
        <v>10</v>
      </c>
      <c r="P160" s="227">
        <f t="shared" si="33"/>
        <v>10</v>
      </c>
      <c r="Q160" s="227">
        <f t="shared" si="34"/>
        <v>10</v>
      </c>
      <c r="R160" s="227">
        <f t="shared" si="35"/>
        <v>10</v>
      </c>
      <c r="S160" s="227">
        <f t="shared" si="36"/>
        <v>10</v>
      </c>
      <c r="T160" s="227">
        <f t="shared" si="37"/>
        <v>10</v>
      </c>
      <c r="V160" s="139">
        <f t="shared" si="40"/>
        <v>60</v>
      </c>
      <c r="X160">
        <f t="shared" si="41"/>
        <v>5</v>
      </c>
      <c r="Y160">
        <f t="shared" si="42"/>
        <v>5</v>
      </c>
      <c r="Z160">
        <f t="shared" si="43"/>
        <v>5</v>
      </c>
      <c r="AA160">
        <f t="shared" si="44"/>
        <v>5</v>
      </c>
      <c r="AB160">
        <f t="shared" si="45"/>
        <v>5</v>
      </c>
      <c r="AC160">
        <f t="shared" si="46"/>
        <v>5</v>
      </c>
    </row>
    <row r="161" spans="1:29" ht="16.2" thickBot="1">
      <c r="A161" s="191">
        <f t="shared" si="38"/>
        <v>40</v>
      </c>
      <c r="B161" s="191"/>
      <c r="C161" s="266">
        <f t="shared" si="39"/>
        <v>3.3333333333333335</v>
      </c>
      <c r="D161" s="209">
        <v>4</v>
      </c>
      <c r="E161" s="209">
        <v>4</v>
      </c>
      <c r="F161" s="209">
        <v>9</v>
      </c>
      <c r="G161" s="209">
        <v>6</v>
      </c>
      <c r="H161" s="209">
        <v>9</v>
      </c>
      <c r="I161" s="209">
        <v>8</v>
      </c>
      <c r="J161" s="145"/>
      <c r="L161" s="209">
        <v>155</v>
      </c>
      <c r="M161" s="2" t="str">
        <f>N161&amp;":"&amp;COUNTIF($N$7:N161,N161)</f>
        <v>5:148</v>
      </c>
      <c r="N161" s="267">
        <f>'Student name internal mark'!Z161</f>
        <v>5</v>
      </c>
      <c r="O161" s="227">
        <f t="shared" si="32"/>
        <v>10</v>
      </c>
      <c r="P161" s="227">
        <f t="shared" si="33"/>
        <v>10</v>
      </c>
      <c r="Q161" s="227">
        <f t="shared" si="34"/>
        <v>10</v>
      </c>
      <c r="R161" s="227">
        <f t="shared" si="35"/>
        <v>10</v>
      </c>
      <c r="S161" s="227">
        <f t="shared" si="36"/>
        <v>10</v>
      </c>
      <c r="T161" s="227">
        <f t="shared" si="37"/>
        <v>10</v>
      </c>
      <c r="V161" s="139">
        <f t="shared" si="40"/>
        <v>60</v>
      </c>
      <c r="X161">
        <f t="shared" si="41"/>
        <v>5</v>
      </c>
      <c r="Y161">
        <f t="shared" si="42"/>
        <v>5</v>
      </c>
      <c r="Z161">
        <f t="shared" si="43"/>
        <v>5</v>
      </c>
      <c r="AA161">
        <f t="shared" si="44"/>
        <v>5</v>
      </c>
      <c r="AB161">
        <f t="shared" si="45"/>
        <v>5</v>
      </c>
      <c r="AC161">
        <f t="shared" si="46"/>
        <v>5</v>
      </c>
    </row>
    <row r="162" spans="1:29" ht="16.2" thickBot="1">
      <c r="A162" s="191">
        <f t="shared" si="38"/>
        <v>46</v>
      </c>
      <c r="B162" s="191"/>
      <c r="C162" s="266">
        <f t="shared" si="39"/>
        <v>3.8333333333333335</v>
      </c>
      <c r="D162" s="209">
        <v>6</v>
      </c>
      <c r="E162" s="209">
        <v>5</v>
      </c>
      <c r="F162" s="209">
        <v>9</v>
      </c>
      <c r="G162" s="209">
        <v>7</v>
      </c>
      <c r="H162" s="209">
        <v>10</v>
      </c>
      <c r="I162" s="209">
        <v>9</v>
      </c>
      <c r="J162" s="145"/>
      <c r="L162" s="209">
        <v>156</v>
      </c>
      <c r="M162" s="2" t="str">
        <f>N162&amp;":"&amp;COUNTIF($N$7:N162,N162)</f>
        <v>5:149</v>
      </c>
      <c r="N162" s="267">
        <f>'Student name internal mark'!Z162</f>
        <v>5</v>
      </c>
      <c r="O162" s="227">
        <f t="shared" si="32"/>
        <v>10</v>
      </c>
      <c r="P162" s="227">
        <f t="shared" si="33"/>
        <v>10</v>
      </c>
      <c r="Q162" s="227">
        <f t="shared" si="34"/>
        <v>10</v>
      </c>
      <c r="R162" s="227">
        <f t="shared" si="35"/>
        <v>10</v>
      </c>
      <c r="S162" s="227">
        <f t="shared" si="36"/>
        <v>10</v>
      </c>
      <c r="T162" s="227">
        <f t="shared" si="37"/>
        <v>10</v>
      </c>
      <c r="V162" s="139">
        <f t="shared" si="40"/>
        <v>60</v>
      </c>
      <c r="X162">
        <f t="shared" si="41"/>
        <v>5</v>
      </c>
      <c r="Y162">
        <f t="shared" si="42"/>
        <v>5</v>
      </c>
      <c r="Z162">
        <f t="shared" si="43"/>
        <v>5</v>
      </c>
      <c r="AA162">
        <f t="shared" si="44"/>
        <v>5</v>
      </c>
      <c r="AB162">
        <f t="shared" si="45"/>
        <v>5</v>
      </c>
      <c r="AC162">
        <f t="shared" si="46"/>
        <v>5</v>
      </c>
    </row>
    <row r="163" spans="1:29" ht="16.2" thickBot="1">
      <c r="A163" s="191">
        <f t="shared" si="38"/>
        <v>18</v>
      </c>
      <c r="B163" s="191"/>
      <c r="C163" s="266">
        <f t="shared" si="39"/>
        <v>1.5</v>
      </c>
      <c r="D163" s="209">
        <v>3</v>
      </c>
      <c r="E163" s="209">
        <v>2</v>
      </c>
      <c r="F163" s="209">
        <v>5</v>
      </c>
      <c r="G163" s="209">
        <v>3</v>
      </c>
      <c r="H163" s="209">
        <v>0</v>
      </c>
      <c r="I163" s="209">
        <v>5</v>
      </c>
      <c r="J163" s="145"/>
      <c r="L163" s="209">
        <v>157</v>
      </c>
      <c r="M163" s="2" t="str">
        <f>N163&amp;":"&amp;COUNTIF($N$7:N163,N163)</f>
        <v>5:150</v>
      </c>
      <c r="N163" s="267">
        <f>'Student name internal mark'!Z163</f>
        <v>5</v>
      </c>
      <c r="O163" s="227">
        <f t="shared" si="32"/>
        <v>10</v>
      </c>
      <c r="P163" s="227">
        <f t="shared" si="33"/>
        <v>10</v>
      </c>
      <c r="Q163" s="227">
        <f t="shared" si="34"/>
        <v>10</v>
      </c>
      <c r="R163" s="227">
        <f t="shared" si="35"/>
        <v>10</v>
      </c>
      <c r="S163" s="227">
        <f t="shared" si="36"/>
        <v>10</v>
      </c>
      <c r="T163" s="227">
        <f t="shared" si="37"/>
        <v>10</v>
      </c>
      <c r="V163" s="139">
        <f t="shared" si="40"/>
        <v>60</v>
      </c>
      <c r="X163">
        <f t="shared" si="41"/>
        <v>5</v>
      </c>
      <c r="Y163">
        <f t="shared" si="42"/>
        <v>5</v>
      </c>
      <c r="Z163">
        <f t="shared" si="43"/>
        <v>5</v>
      </c>
      <c r="AA163">
        <f t="shared" si="44"/>
        <v>5</v>
      </c>
      <c r="AB163">
        <f t="shared" si="45"/>
        <v>5</v>
      </c>
      <c r="AC163">
        <f t="shared" si="46"/>
        <v>5</v>
      </c>
    </row>
    <row r="164" spans="1:29" ht="16.2" thickBot="1">
      <c r="A164" s="191">
        <f t="shared" si="38"/>
        <v>19</v>
      </c>
      <c r="B164" s="191"/>
      <c r="C164" s="266">
        <f t="shared" si="39"/>
        <v>1.5833333333333333</v>
      </c>
      <c r="D164" s="209">
        <v>0</v>
      </c>
      <c r="E164" s="209">
        <v>2</v>
      </c>
      <c r="F164" s="209">
        <v>7</v>
      </c>
      <c r="G164" s="209">
        <v>2</v>
      </c>
      <c r="H164" s="209">
        <v>4</v>
      </c>
      <c r="I164" s="209">
        <v>4</v>
      </c>
      <c r="J164" s="145"/>
      <c r="L164" s="209">
        <v>158</v>
      </c>
      <c r="M164" s="2" t="str">
        <f>N164&amp;":"&amp;COUNTIF($N$7:N164,N164)</f>
        <v>5:151</v>
      </c>
      <c r="N164" s="267">
        <f>'Student name internal mark'!Z164</f>
        <v>5</v>
      </c>
      <c r="O164" s="227">
        <f t="shared" si="32"/>
        <v>10</v>
      </c>
      <c r="P164" s="227">
        <f t="shared" si="33"/>
        <v>10</v>
      </c>
      <c r="Q164" s="227">
        <f t="shared" si="34"/>
        <v>10</v>
      </c>
      <c r="R164" s="227">
        <f t="shared" si="35"/>
        <v>10</v>
      </c>
      <c r="S164" s="227">
        <f t="shared" si="36"/>
        <v>10</v>
      </c>
      <c r="T164" s="227">
        <f t="shared" si="37"/>
        <v>10</v>
      </c>
      <c r="V164" s="139">
        <f t="shared" si="40"/>
        <v>60</v>
      </c>
      <c r="X164">
        <f t="shared" si="41"/>
        <v>5</v>
      </c>
      <c r="Y164">
        <f t="shared" si="42"/>
        <v>5</v>
      </c>
      <c r="Z164">
        <f t="shared" si="43"/>
        <v>5</v>
      </c>
      <c r="AA164">
        <f t="shared" si="44"/>
        <v>5</v>
      </c>
      <c r="AB164">
        <f t="shared" si="45"/>
        <v>5</v>
      </c>
      <c r="AC164">
        <f t="shared" si="46"/>
        <v>5</v>
      </c>
    </row>
    <row r="165" spans="1:29" ht="16.2" thickBot="1">
      <c r="A165" s="191">
        <f t="shared" si="38"/>
        <v>24</v>
      </c>
      <c r="B165" s="191"/>
      <c r="C165" s="266">
        <f t="shared" si="39"/>
        <v>2</v>
      </c>
      <c r="D165" s="209">
        <v>8</v>
      </c>
      <c r="E165" s="209">
        <v>5</v>
      </c>
      <c r="F165" s="209">
        <v>6</v>
      </c>
      <c r="G165" s="209">
        <v>0</v>
      </c>
      <c r="H165" s="209">
        <v>0</v>
      </c>
      <c r="I165" s="209">
        <v>5</v>
      </c>
      <c r="J165" s="145"/>
      <c r="L165" s="2">
        <v>159</v>
      </c>
      <c r="M165" s="2" t="str">
        <f>N165&amp;":"&amp;COUNTIF($N$7:N165,N165)</f>
        <v>5:152</v>
      </c>
      <c r="N165" s="267">
        <f>'Student name internal mark'!Z165</f>
        <v>5</v>
      </c>
      <c r="O165" s="227">
        <f t="shared" si="32"/>
        <v>10</v>
      </c>
      <c r="P165" s="227">
        <f t="shared" si="33"/>
        <v>10</v>
      </c>
      <c r="Q165" s="227">
        <f t="shared" si="34"/>
        <v>10</v>
      </c>
      <c r="R165" s="227">
        <f t="shared" si="35"/>
        <v>10</v>
      </c>
      <c r="S165" s="227">
        <f t="shared" si="36"/>
        <v>10</v>
      </c>
      <c r="T165" s="227">
        <f t="shared" si="37"/>
        <v>10</v>
      </c>
      <c r="V165" s="139">
        <f t="shared" si="40"/>
        <v>60</v>
      </c>
      <c r="X165">
        <f t="shared" si="41"/>
        <v>5</v>
      </c>
      <c r="Y165">
        <f t="shared" si="42"/>
        <v>5</v>
      </c>
      <c r="Z165">
        <f t="shared" si="43"/>
        <v>5</v>
      </c>
      <c r="AA165">
        <f t="shared" si="44"/>
        <v>5</v>
      </c>
      <c r="AB165">
        <f t="shared" si="45"/>
        <v>5</v>
      </c>
      <c r="AC165">
        <f t="shared" si="46"/>
        <v>5</v>
      </c>
    </row>
    <row r="166" spans="1:29" ht="16.2" thickBot="1">
      <c r="A166" s="191">
        <f t="shared" si="38"/>
        <v>39</v>
      </c>
      <c r="B166" s="191"/>
      <c r="C166" s="266">
        <f t="shared" si="39"/>
        <v>3.25</v>
      </c>
      <c r="D166" s="209">
        <v>3</v>
      </c>
      <c r="E166" s="209">
        <v>9</v>
      </c>
      <c r="F166" s="209">
        <v>10</v>
      </c>
      <c r="G166" s="209">
        <v>0</v>
      </c>
      <c r="H166" s="209">
        <v>10</v>
      </c>
      <c r="I166" s="209">
        <v>7</v>
      </c>
      <c r="J166" s="145"/>
      <c r="L166" s="209">
        <v>160</v>
      </c>
      <c r="M166" s="2" t="str">
        <f>N166&amp;":"&amp;COUNTIF($N$7:N166,N166)</f>
        <v>5:153</v>
      </c>
      <c r="N166" s="267">
        <f>'Student name internal mark'!Z166</f>
        <v>5</v>
      </c>
      <c r="O166" s="227">
        <f t="shared" si="32"/>
        <v>10</v>
      </c>
      <c r="P166" s="227">
        <f t="shared" si="33"/>
        <v>10</v>
      </c>
      <c r="Q166" s="227">
        <f t="shared" si="34"/>
        <v>10</v>
      </c>
      <c r="R166" s="227">
        <f t="shared" si="35"/>
        <v>10</v>
      </c>
      <c r="S166" s="227">
        <f t="shared" si="36"/>
        <v>10</v>
      </c>
      <c r="T166" s="227">
        <f t="shared" si="37"/>
        <v>10</v>
      </c>
      <c r="V166" s="139">
        <f t="shared" si="40"/>
        <v>60</v>
      </c>
      <c r="X166">
        <f t="shared" si="41"/>
        <v>5</v>
      </c>
      <c r="Y166">
        <f t="shared" si="42"/>
        <v>5</v>
      </c>
      <c r="Z166">
        <f t="shared" si="43"/>
        <v>5</v>
      </c>
      <c r="AA166">
        <f t="shared" si="44"/>
        <v>5</v>
      </c>
      <c r="AB166">
        <f t="shared" si="45"/>
        <v>5</v>
      </c>
      <c r="AC166">
        <f t="shared" si="46"/>
        <v>5</v>
      </c>
    </row>
    <row r="167" spans="1:29" ht="16.2" thickBot="1">
      <c r="A167" s="191">
        <f t="shared" si="38"/>
        <v>38</v>
      </c>
      <c r="B167" s="191"/>
      <c r="C167" s="266">
        <f t="shared" si="39"/>
        <v>3.1666666666666665</v>
      </c>
      <c r="D167" s="209">
        <v>7</v>
      </c>
      <c r="E167" s="209">
        <v>5</v>
      </c>
      <c r="F167" s="209">
        <v>8</v>
      </c>
      <c r="G167" s="209">
        <v>6</v>
      </c>
      <c r="H167" s="209">
        <v>5</v>
      </c>
      <c r="I167" s="209">
        <v>7</v>
      </c>
      <c r="J167" s="145"/>
      <c r="L167" s="209">
        <v>161</v>
      </c>
      <c r="M167" s="2" t="str">
        <f>N167&amp;":"&amp;COUNTIF($N$7:N167,N167)</f>
        <v>5:154</v>
      </c>
      <c r="N167" s="267">
        <f>'Student name internal mark'!Z167</f>
        <v>5</v>
      </c>
      <c r="O167" s="227">
        <f t="shared" si="32"/>
        <v>10</v>
      </c>
      <c r="P167" s="227">
        <f t="shared" si="33"/>
        <v>10</v>
      </c>
      <c r="Q167" s="227">
        <f t="shared" si="34"/>
        <v>10</v>
      </c>
      <c r="R167" s="227">
        <f t="shared" si="35"/>
        <v>10</v>
      </c>
      <c r="S167" s="227">
        <f t="shared" si="36"/>
        <v>10</v>
      </c>
      <c r="T167" s="227">
        <f t="shared" si="37"/>
        <v>10</v>
      </c>
      <c r="V167" s="139">
        <f t="shared" si="40"/>
        <v>60</v>
      </c>
      <c r="X167">
        <f t="shared" si="41"/>
        <v>5</v>
      </c>
      <c r="Y167">
        <f t="shared" si="42"/>
        <v>5</v>
      </c>
      <c r="Z167">
        <f t="shared" si="43"/>
        <v>5</v>
      </c>
      <c r="AA167">
        <f t="shared" si="44"/>
        <v>5</v>
      </c>
      <c r="AB167">
        <f t="shared" si="45"/>
        <v>5</v>
      </c>
      <c r="AC167">
        <f t="shared" si="46"/>
        <v>5</v>
      </c>
    </row>
    <row r="168" spans="1:29" ht="16.2" thickBot="1">
      <c r="A168" s="191">
        <f t="shared" si="38"/>
        <v>20</v>
      </c>
      <c r="B168" s="191"/>
      <c r="C168" s="266">
        <f t="shared" si="39"/>
        <v>1.6666666666666667</v>
      </c>
      <c r="D168" s="209">
        <v>4</v>
      </c>
      <c r="E168" s="209">
        <v>2</v>
      </c>
      <c r="F168" s="209">
        <v>9</v>
      </c>
      <c r="G168" s="209">
        <v>2</v>
      </c>
      <c r="H168" s="209">
        <v>0</v>
      </c>
      <c r="I168" s="209">
        <v>3</v>
      </c>
      <c r="J168" s="145"/>
      <c r="L168" s="209">
        <v>162</v>
      </c>
      <c r="M168" s="2" t="str">
        <f>N168&amp;":"&amp;COUNTIF($N$7:N168,N168)</f>
        <v>5:155</v>
      </c>
      <c r="N168" s="267">
        <f>'Student name internal mark'!Z168</f>
        <v>5</v>
      </c>
      <c r="O168" s="227">
        <f t="shared" si="32"/>
        <v>10</v>
      </c>
      <c r="P168" s="227">
        <f t="shared" si="33"/>
        <v>10</v>
      </c>
      <c r="Q168" s="227">
        <f t="shared" si="34"/>
        <v>10</v>
      </c>
      <c r="R168" s="227">
        <f t="shared" si="35"/>
        <v>10</v>
      </c>
      <c r="S168" s="227">
        <f t="shared" si="36"/>
        <v>10</v>
      </c>
      <c r="T168" s="227">
        <f t="shared" si="37"/>
        <v>10</v>
      </c>
      <c r="V168" s="139">
        <f t="shared" si="40"/>
        <v>60</v>
      </c>
      <c r="X168">
        <f t="shared" si="41"/>
        <v>5</v>
      </c>
      <c r="Y168">
        <f t="shared" si="42"/>
        <v>5</v>
      </c>
      <c r="Z168">
        <f t="shared" si="43"/>
        <v>5</v>
      </c>
      <c r="AA168">
        <f t="shared" si="44"/>
        <v>5</v>
      </c>
      <c r="AB168">
        <f t="shared" si="45"/>
        <v>5</v>
      </c>
      <c r="AC168">
        <f t="shared" si="46"/>
        <v>5</v>
      </c>
    </row>
    <row r="169" spans="1:29" ht="16.2" thickBot="1">
      <c r="A169" s="191">
        <f t="shared" si="38"/>
        <v>24</v>
      </c>
      <c r="B169" s="191"/>
      <c r="C169" s="266">
        <f t="shared" si="39"/>
        <v>2</v>
      </c>
      <c r="D169" s="209">
        <v>4</v>
      </c>
      <c r="E169" s="209">
        <v>3</v>
      </c>
      <c r="F169" s="209">
        <v>8</v>
      </c>
      <c r="G169" s="209">
        <v>1</v>
      </c>
      <c r="H169" s="209">
        <v>3</v>
      </c>
      <c r="I169" s="209">
        <v>5</v>
      </c>
      <c r="J169" s="145"/>
      <c r="L169" s="2">
        <v>163</v>
      </c>
      <c r="M169" s="2" t="str">
        <f>N169&amp;":"&amp;COUNTIF($N$7:N169,N169)</f>
        <v>5:156</v>
      </c>
      <c r="N169" s="267">
        <f>'Student name internal mark'!Z169</f>
        <v>5</v>
      </c>
      <c r="O169" s="227">
        <f t="shared" si="32"/>
        <v>10</v>
      </c>
      <c r="P169" s="227">
        <f t="shared" si="33"/>
        <v>10</v>
      </c>
      <c r="Q169" s="227">
        <f t="shared" si="34"/>
        <v>10</v>
      </c>
      <c r="R169" s="227">
        <f t="shared" si="35"/>
        <v>10</v>
      </c>
      <c r="S169" s="227">
        <f t="shared" si="36"/>
        <v>10</v>
      </c>
      <c r="T169" s="227">
        <f t="shared" si="37"/>
        <v>10</v>
      </c>
      <c r="V169" s="139">
        <f t="shared" si="40"/>
        <v>60</v>
      </c>
      <c r="X169">
        <f t="shared" si="41"/>
        <v>5</v>
      </c>
      <c r="Y169">
        <f t="shared" si="42"/>
        <v>5</v>
      </c>
      <c r="Z169">
        <f t="shared" si="43"/>
        <v>5</v>
      </c>
      <c r="AA169">
        <f t="shared" si="44"/>
        <v>5</v>
      </c>
      <c r="AB169">
        <f t="shared" si="45"/>
        <v>5</v>
      </c>
      <c r="AC169">
        <f t="shared" si="46"/>
        <v>5</v>
      </c>
    </row>
    <row r="170" spans="1:29" ht="16.2" thickBot="1">
      <c r="A170" s="191">
        <f t="shared" si="38"/>
        <v>32</v>
      </c>
      <c r="B170" s="191"/>
      <c r="C170" s="266">
        <f t="shared" si="39"/>
        <v>2.6666666666666665</v>
      </c>
      <c r="D170" s="209">
        <v>5</v>
      </c>
      <c r="E170" s="209">
        <v>9</v>
      </c>
      <c r="F170" s="209">
        <v>5</v>
      </c>
      <c r="G170" s="209">
        <v>2</v>
      </c>
      <c r="H170" s="209">
        <v>4</v>
      </c>
      <c r="I170" s="209">
        <v>7</v>
      </c>
      <c r="J170" s="145"/>
      <c r="L170" s="209">
        <v>164</v>
      </c>
      <c r="M170" s="2" t="str">
        <f>N170&amp;":"&amp;COUNTIF($N$7:N170,N170)</f>
        <v>5:157</v>
      </c>
      <c r="N170" s="267">
        <f>'Student name internal mark'!Z170</f>
        <v>5</v>
      </c>
      <c r="O170" s="227">
        <f t="shared" si="32"/>
        <v>10</v>
      </c>
      <c r="P170" s="227">
        <f t="shared" si="33"/>
        <v>10</v>
      </c>
      <c r="Q170" s="227">
        <f t="shared" si="34"/>
        <v>10</v>
      </c>
      <c r="R170" s="227">
        <f t="shared" si="35"/>
        <v>10</v>
      </c>
      <c r="S170" s="227">
        <f t="shared" si="36"/>
        <v>10</v>
      </c>
      <c r="T170" s="227">
        <f t="shared" si="37"/>
        <v>10</v>
      </c>
      <c r="V170" s="139">
        <f t="shared" si="40"/>
        <v>60</v>
      </c>
      <c r="X170">
        <f t="shared" si="41"/>
        <v>5</v>
      </c>
      <c r="Y170">
        <f t="shared" si="42"/>
        <v>5</v>
      </c>
      <c r="Z170">
        <f t="shared" si="43"/>
        <v>5</v>
      </c>
      <c r="AA170">
        <f t="shared" si="44"/>
        <v>5</v>
      </c>
      <c r="AB170">
        <f t="shared" si="45"/>
        <v>5</v>
      </c>
      <c r="AC170">
        <f t="shared" si="46"/>
        <v>5</v>
      </c>
    </row>
    <row r="171" spans="1:29" ht="16.2" thickBot="1">
      <c r="A171" s="191">
        <f t="shared" si="38"/>
        <v>35</v>
      </c>
      <c r="B171" s="191"/>
      <c r="C171" s="266">
        <f t="shared" si="39"/>
        <v>2.9166666666666665</v>
      </c>
      <c r="D171" s="209">
        <v>1</v>
      </c>
      <c r="E171" s="209">
        <v>4</v>
      </c>
      <c r="F171" s="209">
        <v>10</v>
      </c>
      <c r="G171" s="209">
        <v>4</v>
      </c>
      <c r="H171" s="209">
        <v>7</v>
      </c>
      <c r="I171" s="209">
        <v>9</v>
      </c>
      <c r="J171" s="145"/>
      <c r="L171" s="209">
        <v>165</v>
      </c>
      <c r="M171" s="2" t="str">
        <f>N171&amp;":"&amp;COUNTIF($N$7:N171,N171)</f>
        <v>5:158</v>
      </c>
      <c r="N171" s="267">
        <f>'Student name internal mark'!Z171</f>
        <v>5</v>
      </c>
      <c r="O171" s="227">
        <f t="shared" si="32"/>
        <v>10</v>
      </c>
      <c r="P171" s="227">
        <f t="shared" si="33"/>
        <v>10</v>
      </c>
      <c r="Q171" s="227">
        <f t="shared" si="34"/>
        <v>10</v>
      </c>
      <c r="R171" s="227">
        <f t="shared" si="35"/>
        <v>10</v>
      </c>
      <c r="S171" s="227">
        <f t="shared" si="36"/>
        <v>10</v>
      </c>
      <c r="T171" s="227">
        <f t="shared" si="37"/>
        <v>10</v>
      </c>
      <c r="V171" s="139">
        <f t="shared" si="40"/>
        <v>60</v>
      </c>
      <c r="X171">
        <f t="shared" si="41"/>
        <v>5</v>
      </c>
      <c r="Y171">
        <f t="shared" si="42"/>
        <v>5</v>
      </c>
      <c r="Z171">
        <f t="shared" si="43"/>
        <v>5</v>
      </c>
      <c r="AA171">
        <f t="shared" si="44"/>
        <v>5</v>
      </c>
      <c r="AB171">
        <f t="shared" si="45"/>
        <v>5</v>
      </c>
      <c r="AC171">
        <f t="shared" si="46"/>
        <v>5</v>
      </c>
    </row>
    <row r="172" spans="1:29" ht="16.2" thickBot="1">
      <c r="A172" s="191">
        <f t="shared" si="38"/>
        <v>46</v>
      </c>
      <c r="B172" s="191"/>
      <c r="C172" s="266">
        <f t="shared" si="39"/>
        <v>3.8333333333333335</v>
      </c>
      <c r="D172" s="209">
        <v>8</v>
      </c>
      <c r="E172" s="209">
        <v>7</v>
      </c>
      <c r="F172" s="209">
        <v>10</v>
      </c>
      <c r="G172" s="209">
        <v>9</v>
      </c>
      <c r="H172" s="209">
        <v>5</v>
      </c>
      <c r="I172" s="209">
        <v>7</v>
      </c>
      <c r="J172" s="145"/>
      <c r="L172" s="209">
        <v>166</v>
      </c>
      <c r="M172" s="2" t="str">
        <f>N172&amp;":"&amp;COUNTIF($N$7:N172,N172)</f>
        <v>5:159</v>
      </c>
      <c r="N172" s="267">
        <f>'Student name internal mark'!Z172</f>
        <v>5</v>
      </c>
      <c r="O172" s="227">
        <f t="shared" si="32"/>
        <v>10</v>
      </c>
      <c r="P172" s="227">
        <f t="shared" si="33"/>
        <v>10</v>
      </c>
      <c r="Q172" s="227">
        <f t="shared" si="34"/>
        <v>10</v>
      </c>
      <c r="R172" s="227">
        <f t="shared" si="35"/>
        <v>10</v>
      </c>
      <c r="S172" s="227">
        <f t="shared" si="36"/>
        <v>10</v>
      </c>
      <c r="T172" s="227">
        <f t="shared" si="37"/>
        <v>10</v>
      </c>
      <c r="V172" s="139">
        <f t="shared" si="40"/>
        <v>60</v>
      </c>
      <c r="X172">
        <f t="shared" si="41"/>
        <v>5</v>
      </c>
      <c r="Y172">
        <f t="shared" si="42"/>
        <v>5</v>
      </c>
      <c r="Z172">
        <f t="shared" si="43"/>
        <v>5</v>
      </c>
      <c r="AA172">
        <f t="shared" si="44"/>
        <v>5</v>
      </c>
      <c r="AB172">
        <f t="shared" si="45"/>
        <v>5</v>
      </c>
      <c r="AC172">
        <f t="shared" si="46"/>
        <v>5</v>
      </c>
    </row>
    <row r="173" spans="1:29" ht="16.2" thickBot="1">
      <c r="A173" s="191">
        <f t="shared" si="38"/>
        <v>20</v>
      </c>
      <c r="B173" s="191"/>
      <c r="C173" s="266">
        <f t="shared" si="39"/>
        <v>1.6666666666666667</v>
      </c>
      <c r="D173" s="209">
        <v>1</v>
      </c>
      <c r="E173" s="209">
        <v>0</v>
      </c>
      <c r="F173" s="209">
        <v>10</v>
      </c>
      <c r="G173" s="209">
        <v>3</v>
      </c>
      <c r="H173" s="209">
        <v>4</v>
      </c>
      <c r="I173" s="209">
        <v>2</v>
      </c>
      <c r="J173" s="145"/>
      <c r="L173" s="209">
        <v>167</v>
      </c>
      <c r="M173" s="2" t="str">
        <f>N173&amp;":"&amp;COUNTIF($N$7:N173,N173)</f>
        <v>5:160</v>
      </c>
      <c r="N173" s="267">
        <f>'Student name internal mark'!Z173</f>
        <v>5</v>
      </c>
      <c r="O173" s="227">
        <f t="shared" si="32"/>
        <v>10</v>
      </c>
      <c r="P173" s="227">
        <f t="shared" si="33"/>
        <v>10</v>
      </c>
      <c r="Q173" s="227">
        <f t="shared" si="34"/>
        <v>10</v>
      </c>
      <c r="R173" s="227">
        <f t="shared" si="35"/>
        <v>10</v>
      </c>
      <c r="S173" s="227">
        <f t="shared" si="36"/>
        <v>10</v>
      </c>
      <c r="T173" s="227">
        <f t="shared" si="37"/>
        <v>10</v>
      </c>
      <c r="V173" s="139">
        <f t="shared" si="40"/>
        <v>60</v>
      </c>
      <c r="X173">
        <f t="shared" si="41"/>
        <v>5</v>
      </c>
      <c r="Y173">
        <f t="shared" si="42"/>
        <v>5</v>
      </c>
      <c r="Z173">
        <f t="shared" si="43"/>
        <v>5</v>
      </c>
      <c r="AA173">
        <f t="shared" si="44"/>
        <v>5</v>
      </c>
      <c r="AB173">
        <f t="shared" si="45"/>
        <v>5</v>
      </c>
      <c r="AC173">
        <f t="shared" si="46"/>
        <v>5</v>
      </c>
    </row>
    <row r="174" spans="1:29" ht="16.2" thickBot="1">
      <c r="A174" s="191">
        <f t="shared" si="38"/>
        <v>27</v>
      </c>
      <c r="B174" s="191"/>
      <c r="C174" s="266">
        <f t="shared" si="39"/>
        <v>2.25</v>
      </c>
      <c r="D174" s="209">
        <v>3</v>
      </c>
      <c r="E174" s="209">
        <v>5</v>
      </c>
      <c r="F174" s="209">
        <v>9</v>
      </c>
      <c r="G174" s="209">
        <v>5</v>
      </c>
      <c r="H174" s="209">
        <v>4</v>
      </c>
      <c r="I174" s="209">
        <v>1</v>
      </c>
      <c r="J174" s="145"/>
      <c r="L174" s="2">
        <v>168</v>
      </c>
      <c r="M174" s="2" t="str">
        <f>N174&amp;":"&amp;COUNTIF($N$7:N174,N174)</f>
        <v>5:161</v>
      </c>
      <c r="N174" s="267">
        <f>'Student name internal mark'!Z174</f>
        <v>5</v>
      </c>
      <c r="O174" s="227">
        <f t="shared" si="32"/>
        <v>10</v>
      </c>
      <c r="P174" s="227">
        <f t="shared" si="33"/>
        <v>10</v>
      </c>
      <c r="Q174" s="227">
        <f t="shared" si="34"/>
        <v>10</v>
      </c>
      <c r="R174" s="227">
        <f t="shared" si="35"/>
        <v>10</v>
      </c>
      <c r="S174" s="227">
        <f t="shared" si="36"/>
        <v>10</v>
      </c>
      <c r="T174" s="227">
        <f t="shared" si="37"/>
        <v>10</v>
      </c>
      <c r="V174" s="139">
        <f t="shared" si="40"/>
        <v>60</v>
      </c>
      <c r="X174">
        <f t="shared" si="41"/>
        <v>5</v>
      </c>
      <c r="Y174">
        <f t="shared" si="42"/>
        <v>5</v>
      </c>
      <c r="Z174">
        <f t="shared" si="43"/>
        <v>5</v>
      </c>
      <c r="AA174">
        <f t="shared" si="44"/>
        <v>5</v>
      </c>
      <c r="AB174">
        <f t="shared" si="45"/>
        <v>5</v>
      </c>
      <c r="AC174">
        <f t="shared" si="46"/>
        <v>5</v>
      </c>
    </row>
    <row r="175" spans="1:29" ht="16.2" thickBot="1">
      <c r="A175" s="191">
        <f t="shared" si="38"/>
        <v>33</v>
      </c>
      <c r="B175" s="191"/>
      <c r="C175" s="266">
        <f t="shared" si="39"/>
        <v>2.75</v>
      </c>
      <c r="D175" s="209">
        <v>6</v>
      </c>
      <c r="E175" s="209">
        <v>1</v>
      </c>
      <c r="F175" s="209">
        <v>8</v>
      </c>
      <c r="G175" s="209">
        <v>9</v>
      </c>
      <c r="H175" s="209">
        <v>2</v>
      </c>
      <c r="I175" s="209">
        <v>7</v>
      </c>
      <c r="J175" s="145"/>
      <c r="L175" s="209">
        <v>169</v>
      </c>
      <c r="M175" s="2" t="str">
        <f>N175&amp;":"&amp;COUNTIF($N$7:N175,N175)</f>
        <v>5:162</v>
      </c>
      <c r="N175" s="267">
        <f>'Student name internal mark'!Z175</f>
        <v>5</v>
      </c>
      <c r="O175" s="227">
        <f t="shared" si="32"/>
        <v>10</v>
      </c>
      <c r="P175" s="227">
        <f t="shared" si="33"/>
        <v>10</v>
      </c>
      <c r="Q175" s="227">
        <f t="shared" si="34"/>
        <v>10</v>
      </c>
      <c r="R175" s="227">
        <f t="shared" si="35"/>
        <v>10</v>
      </c>
      <c r="S175" s="227">
        <f t="shared" si="36"/>
        <v>10</v>
      </c>
      <c r="T175" s="227">
        <f t="shared" si="37"/>
        <v>10</v>
      </c>
      <c r="V175" s="139">
        <f t="shared" si="40"/>
        <v>60</v>
      </c>
      <c r="X175">
        <f t="shared" si="41"/>
        <v>5</v>
      </c>
      <c r="Y175">
        <f t="shared" si="42"/>
        <v>5</v>
      </c>
      <c r="Z175">
        <f t="shared" si="43"/>
        <v>5</v>
      </c>
      <c r="AA175">
        <f t="shared" si="44"/>
        <v>5</v>
      </c>
      <c r="AB175">
        <f t="shared" si="45"/>
        <v>5</v>
      </c>
      <c r="AC175">
        <f t="shared" si="46"/>
        <v>5</v>
      </c>
    </row>
    <row r="176" spans="1:29" ht="16.2" thickBot="1">
      <c r="A176" s="191">
        <f t="shared" si="38"/>
        <v>23</v>
      </c>
      <c r="B176" s="191"/>
      <c r="C176" s="266">
        <f t="shared" si="39"/>
        <v>1.9166666666666667</v>
      </c>
      <c r="D176" s="209">
        <v>6</v>
      </c>
      <c r="E176" s="209">
        <v>1</v>
      </c>
      <c r="F176" s="209">
        <v>7</v>
      </c>
      <c r="G176" s="209">
        <v>8</v>
      </c>
      <c r="H176" s="209">
        <v>1</v>
      </c>
      <c r="I176" s="209">
        <v>0</v>
      </c>
      <c r="J176" s="145"/>
      <c r="L176" s="209">
        <v>170</v>
      </c>
      <c r="M176" s="2" t="str">
        <f>N176&amp;":"&amp;COUNTIF($N$7:N176,N176)</f>
        <v>5:163</v>
      </c>
      <c r="N176" s="267">
        <f>'Student name internal mark'!Z176</f>
        <v>5</v>
      </c>
      <c r="O176" s="227">
        <f t="shared" si="32"/>
        <v>10</v>
      </c>
      <c r="P176" s="227">
        <f t="shared" si="33"/>
        <v>10</v>
      </c>
      <c r="Q176" s="227">
        <f t="shared" si="34"/>
        <v>10</v>
      </c>
      <c r="R176" s="227">
        <f t="shared" si="35"/>
        <v>10</v>
      </c>
      <c r="S176" s="227">
        <f t="shared" si="36"/>
        <v>10</v>
      </c>
      <c r="T176" s="227">
        <f t="shared" si="37"/>
        <v>10</v>
      </c>
      <c r="V176" s="139">
        <f t="shared" si="40"/>
        <v>60</v>
      </c>
      <c r="X176">
        <f t="shared" si="41"/>
        <v>5</v>
      </c>
      <c r="Y176">
        <f t="shared" si="42"/>
        <v>5</v>
      </c>
      <c r="Z176">
        <f t="shared" si="43"/>
        <v>5</v>
      </c>
      <c r="AA176">
        <f t="shared" si="44"/>
        <v>5</v>
      </c>
      <c r="AB176">
        <f t="shared" si="45"/>
        <v>5</v>
      </c>
      <c r="AC176">
        <f t="shared" si="46"/>
        <v>5</v>
      </c>
    </row>
    <row r="177" spans="1:29" ht="16.2" thickBot="1">
      <c r="A177" s="191">
        <f t="shared" si="38"/>
        <v>43</v>
      </c>
      <c r="B177" s="191"/>
      <c r="C177" s="266">
        <f t="shared" si="39"/>
        <v>3.5833333333333335</v>
      </c>
      <c r="D177" s="209">
        <v>8</v>
      </c>
      <c r="E177" s="209">
        <v>8</v>
      </c>
      <c r="F177" s="209">
        <v>6</v>
      </c>
      <c r="G177" s="209">
        <v>6</v>
      </c>
      <c r="H177" s="209">
        <v>7</v>
      </c>
      <c r="I177" s="209">
        <v>8</v>
      </c>
      <c r="J177" s="145"/>
      <c r="L177" s="209">
        <v>171</v>
      </c>
      <c r="M177" s="2" t="str">
        <f>N177&amp;":"&amp;COUNTIF($N$7:N177,N177)</f>
        <v>5:164</v>
      </c>
      <c r="N177" s="267">
        <f>'Student name internal mark'!Z177</f>
        <v>5</v>
      </c>
      <c r="O177" s="227">
        <f t="shared" si="32"/>
        <v>10</v>
      </c>
      <c r="P177" s="227">
        <f t="shared" si="33"/>
        <v>10</v>
      </c>
      <c r="Q177" s="227">
        <f t="shared" si="34"/>
        <v>10</v>
      </c>
      <c r="R177" s="227">
        <f t="shared" si="35"/>
        <v>10</v>
      </c>
      <c r="S177" s="227">
        <f t="shared" si="36"/>
        <v>10</v>
      </c>
      <c r="T177" s="227">
        <f t="shared" si="37"/>
        <v>10</v>
      </c>
      <c r="V177" s="139">
        <f t="shared" si="40"/>
        <v>60</v>
      </c>
      <c r="X177">
        <f t="shared" si="41"/>
        <v>5</v>
      </c>
      <c r="Y177">
        <f t="shared" si="42"/>
        <v>5</v>
      </c>
      <c r="Z177">
        <f t="shared" si="43"/>
        <v>5</v>
      </c>
      <c r="AA177">
        <f t="shared" si="44"/>
        <v>5</v>
      </c>
      <c r="AB177">
        <f t="shared" si="45"/>
        <v>5</v>
      </c>
      <c r="AC177">
        <f t="shared" si="46"/>
        <v>5</v>
      </c>
    </row>
    <row r="178" spans="1:29" ht="16.2" thickBot="1">
      <c r="A178" s="191">
        <f t="shared" si="38"/>
        <v>20</v>
      </c>
      <c r="B178" s="191"/>
      <c r="C178" s="266">
        <f t="shared" si="39"/>
        <v>1.6666666666666667</v>
      </c>
      <c r="D178" s="209">
        <v>0</v>
      </c>
      <c r="E178" s="209">
        <v>3</v>
      </c>
      <c r="F178" s="209">
        <v>10</v>
      </c>
      <c r="G178" s="209">
        <v>2</v>
      </c>
      <c r="H178" s="209">
        <v>2</v>
      </c>
      <c r="I178" s="209">
        <v>3</v>
      </c>
      <c r="J178" s="145"/>
      <c r="L178" s="2">
        <v>172</v>
      </c>
      <c r="M178" s="2" t="str">
        <f>N178&amp;":"&amp;COUNTIF($N$7:N178,N178)</f>
        <v>5:165</v>
      </c>
      <c r="N178" s="267">
        <f>'Student name internal mark'!Z178</f>
        <v>5</v>
      </c>
      <c r="O178" s="227">
        <f t="shared" si="32"/>
        <v>10</v>
      </c>
      <c r="P178" s="227">
        <f t="shared" si="33"/>
        <v>10</v>
      </c>
      <c r="Q178" s="227">
        <f t="shared" si="34"/>
        <v>10</v>
      </c>
      <c r="R178" s="227">
        <f t="shared" si="35"/>
        <v>10</v>
      </c>
      <c r="S178" s="227">
        <f t="shared" si="36"/>
        <v>10</v>
      </c>
      <c r="T178" s="227">
        <f t="shared" si="37"/>
        <v>10</v>
      </c>
      <c r="V178" s="139">
        <f t="shared" si="40"/>
        <v>60</v>
      </c>
      <c r="X178">
        <f t="shared" si="41"/>
        <v>5</v>
      </c>
      <c r="Y178">
        <f t="shared" si="42"/>
        <v>5</v>
      </c>
      <c r="Z178">
        <f t="shared" si="43"/>
        <v>5</v>
      </c>
      <c r="AA178">
        <f t="shared" si="44"/>
        <v>5</v>
      </c>
      <c r="AB178">
        <f t="shared" si="45"/>
        <v>5</v>
      </c>
      <c r="AC178">
        <f t="shared" si="46"/>
        <v>5</v>
      </c>
    </row>
    <row r="179" spans="1:29" ht="16.2" thickBot="1">
      <c r="A179" s="191">
        <f t="shared" si="38"/>
        <v>21</v>
      </c>
      <c r="B179" s="191"/>
      <c r="C179" s="266">
        <f t="shared" si="39"/>
        <v>1.75</v>
      </c>
      <c r="D179" s="209">
        <v>2</v>
      </c>
      <c r="E179" s="209">
        <v>5</v>
      </c>
      <c r="F179" s="209">
        <v>7</v>
      </c>
      <c r="G179" s="209">
        <v>0</v>
      </c>
      <c r="H179" s="209">
        <v>5</v>
      </c>
      <c r="I179" s="209">
        <v>2</v>
      </c>
      <c r="J179" s="145"/>
      <c r="L179" s="209">
        <v>173</v>
      </c>
      <c r="M179" s="2" t="str">
        <f>N179&amp;":"&amp;COUNTIF($N$7:N179,N179)</f>
        <v>5:166</v>
      </c>
      <c r="N179" s="267">
        <f>'Student name internal mark'!Z179</f>
        <v>5</v>
      </c>
      <c r="O179" s="227">
        <f t="shared" si="32"/>
        <v>10</v>
      </c>
      <c r="P179" s="227">
        <f t="shared" si="33"/>
        <v>10</v>
      </c>
      <c r="Q179" s="227">
        <f t="shared" si="34"/>
        <v>10</v>
      </c>
      <c r="R179" s="227">
        <f t="shared" si="35"/>
        <v>10</v>
      </c>
      <c r="S179" s="227">
        <f t="shared" si="36"/>
        <v>10</v>
      </c>
      <c r="T179" s="227">
        <f t="shared" si="37"/>
        <v>10</v>
      </c>
      <c r="V179" s="139">
        <f t="shared" si="40"/>
        <v>60</v>
      </c>
      <c r="X179">
        <f t="shared" si="41"/>
        <v>5</v>
      </c>
      <c r="Y179">
        <f t="shared" si="42"/>
        <v>5</v>
      </c>
      <c r="Z179">
        <f t="shared" si="43"/>
        <v>5</v>
      </c>
      <c r="AA179">
        <f t="shared" si="44"/>
        <v>5</v>
      </c>
      <c r="AB179">
        <f t="shared" si="45"/>
        <v>5</v>
      </c>
      <c r="AC179">
        <f t="shared" si="46"/>
        <v>5</v>
      </c>
    </row>
    <row r="180" spans="1:29" ht="16.2" thickBot="1">
      <c r="A180" s="191">
        <f t="shared" si="38"/>
        <v>31</v>
      </c>
      <c r="B180" s="191"/>
      <c r="C180" s="266">
        <f t="shared" si="39"/>
        <v>2.5833333333333335</v>
      </c>
      <c r="D180" s="209">
        <v>5</v>
      </c>
      <c r="E180" s="209">
        <v>0</v>
      </c>
      <c r="F180" s="209">
        <v>5</v>
      </c>
      <c r="G180" s="209">
        <v>10</v>
      </c>
      <c r="H180" s="209">
        <v>4</v>
      </c>
      <c r="I180" s="209">
        <v>7</v>
      </c>
      <c r="J180" s="145"/>
      <c r="L180" s="209">
        <v>174</v>
      </c>
      <c r="M180" s="2" t="str">
        <f>N180&amp;":"&amp;COUNTIF($N$7:N180,N180)</f>
        <v>5:167</v>
      </c>
      <c r="N180" s="267">
        <f>'Student name internal mark'!Z180</f>
        <v>5</v>
      </c>
      <c r="O180" s="227">
        <f t="shared" si="32"/>
        <v>10</v>
      </c>
      <c r="P180" s="227">
        <f t="shared" si="33"/>
        <v>10</v>
      </c>
      <c r="Q180" s="227">
        <f t="shared" si="34"/>
        <v>10</v>
      </c>
      <c r="R180" s="227">
        <f t="shared" si="35"/>
        <v>10</v>
      </c>
      <c r="S180" s="227">
        <f t="shared" si="36"/>
        <v>10</v>
      </c>
      <c r="T180" s="227">
        <f t="shared" si="37"/>
        <v>10</v>
      </c>
      <c r="V180" s="139">
        <f t="shared" si="40"/>
        <v>60</v>
      </c>
      <c r="X180">
        <f t="shared" si="41"/>
        <v>5</v>
      </c>
      <c r="Y180">
        <f t="shared" si="42"/>
        <v>5</v>
      </c>
      <c r="Z180">
        <f t="shared" si="43"/>
        <v>5</v>
      </c>
      <c r="AA180">
        <f t="shared" si="44"/>
        <v>5</v>
      </c>
      <c r="AB180">
        <f t="shared" si="45"/>
        <v>5</v>
      </c>
      <c r="AC180">
        <f t="shared" si="46"/>
        <v>5</v>
      </c>
    </row>
    <row r="181" spans="1:29" ht="16.2" thickBot="1">
      <c r="A181" s="191">
        <f t="shared" si="38"/>
        <v>39</v>
      </c>
      <c r="B181" s="191"/>
      <c r="C181" s="266">
        <f t="shared" si="39"/>
        <v>3.25</v>
      </c>
      <c r="D181" s="209">
        <v>9</v>
      </c>
      <c r="E181" s="209">
        <v>3</v>
      </c>
      <c r="F181" s="209">
        <v>5</v>
      </c>
      <c r="G181" s="209">
        <v>5</v>
      </c>
      <c r="H181" s="209">
        <v>7</v>
      </c>
      <c r="I181" s="209">
        <v>10</v>
      </c>
      <c r="J181" s="145"/>
      <c r="L181" s="209">
        <v>175</v>
      </c>
      <c r="M181" s="2" t="str">
        <f>N181&amp;":"&amp;COUNTIF($N$7:N181,N181)</f>
        <v>5:168</v>
      </c>
      <c r="N181" s="267">
        <f>'Student name internal mark'!Z181</f>
        <v>5</v>
      </c>
      <c r="O181" s="227">
        <f t="shared" si="32"/>
        <v>10</v>
      </c>
      <c r="P181" s="227">
        <f t="shared" si="33"/>
        <v>10</v>
      </c>
      <c r="Q181" s="227">
        <f t="shared" si="34"/>
        <v>10</v>
      </c>
      <c r="R181" s="227">
        <f t="shared" si="35"/>
        <v>10</v>
      </c>
      <c r="S181" s="227">
        <f t="shared" si="36"/>
        <v>10</v>
      </c>
      <c r="T181" s="227">
        <f t="shared" si="37"/>
        <v>10</v>
      </c>
      <c r="V181" s="139">
        <f t="shared" si="40"/>
        <v>60</v>
      </c>
      <c r="X181">
        <f t="shared" si="41"/>
        <v>5</v>
      </c>
      <c r="Y181">
        <f t="shared" si="42"/>
        <v>5</v>
      </c>
      <c r="Z181">
        <f t="shared" si="43"/>
        <v>5</v>
      </c>
      <c r="AA181">
        <f t="shared" si="44"/>
        <v>5</v>
      </c>
      <c r="AB181">
        <f t="shared" si="45"/>
        <v>5</v>
      </c>
      <c r="AC181">
        <f t="shared" si="46"/>
        <v>5</v>
      </c>
    </row>
    <row r="182" spans="1:29" ht="16.2" thickBot="1">
      <c r="A182" s="191">
        <f t="shared" si="38"/>
        <v>45</v>
      </c>
      <c r="B182" s="191"/>
      <c r="C182" s="266">
        <f t="shared" si="39"/>
        <v>3.75</v>
      </c>
      <c r="D182" s="209">
        <v>7</v>
      </c>
      <c r="E182" s="209">
        <v>5</v>
      </c>
      <c r="F182" s="209">
        <v>8</v>
      </c>
      <c r="G182" s="209">
        <v>6</v>
      </c>
      <c r="H182" s="209">
        <v>10</v>
      </c>
      <c r="I182" s="209">
        <v>9</v>
      </c>
      <c r="J182" s="145"/>
      <c r="L182" s="209">
        <v>176</v>
      </c>
      <c r="M182" s="2" t="str">
        <f>N182&amp;":"&amp;COUNTIF($N$7:N182,N182)</f>
        <v>5:169</v>
      </c>
      <c r="N182" s="267">
        <f>'Student name internal mark'!Z182</f>
        <v>5</v>
      </c>
      <c r="O182" s="227">
        <f t="shared" si="32"/>
        <v>10</v>
      </c>
      <c r="P182" s="227">
        <f t="shared" si="33"/>
        <v>10</v>
      </c>
      <c r="Q182" s="227">
        <f t="shared" si="34"/>
        <v>10</v>
      </c>
      <c r="R182" s="227">
        <f t="shared" si="35"/>
        <v>10</v>
      </c>
      <c r="S182" s="227">
        <f t="shared" si="36"/>
        <v>10</v>
      </c>
      <c r="T182" s="227">
        <f t="shared" si="37"/>
        <v>10</v>
      </c>
      <c r="V182" s="139">
        <f t="shared" si="40"/>
        <v>60</v>
      </c>
      <c r="X182">
        <f t="shared" si="41"/>
        <v>5</v>
      </c>
      <c r="Y182">
        <f t="shared" si="42"/>
        <v>5</v>
      </c>
      <c r="Z182">
        <f t="shared" si="43"/>
        <v>5</v>
      </c>
      <c r="AA182">
        <f t="shared" si="44"/>
        <v>5</v>
      </c>
      <c r="AB182">
        <f t="shared" si="45"/>
        <v>5</v>
      </c>
      <c r="AC182">
        <f t="shared" si="46"/>
        <v>5</v>
      </c>
    </row>
    <row r="183" spans="1:29" ht="16.2" thickBot="1">
      <c r="A183" s="191">
        <f t="shared" si="38"/>
        <v>14</v>
      </c>
      <c r="B183" s="191"/>
      <c r="C183" s="266">
        <f t="shared" si="39"/>
        <v>1.1666666666666667</v>
      </c>
      <c r="D183" s="209">
        <v>0</v>
      </c>
      <c r="E183" s="209">
        <v>0</v>
      </c>
      <c r="F183" s="209">
        <v>9</v>
      </c>
      <c r="G183" s="209">
        <v>3</v>
      </c>
      <c r="H183" s="209">
        <v>0</v>
      </c>
      <c r="I183" s="209">
        <v>2</v>
      </c>
      <c r="J183" s="145"/>
      <c r="L183" s="2">
        <v>177</v>
      </c>
      <c r="M183" s="2" t="str">
        <f>N183&amp;":"&amp;COUNTIF($N$7:N183,N183)</f>
        <v>5:170</v>
      </c>
      <c r="N183" s="267">
        <f>'Student name internal mark'!Z183</f>
        <v>5</v>
      </c>
      <c r="O183" s="227">
        <f t="shared" si="32"/>
        <v>10</v>
      </c>
      <c r="P183" s="227">
        <f t="shared" si="33"/>
        <v>10</v>
      </c>
      <c r="Q183" s="227">
        <f t="shared" si="34"/>
        <v>10</v>
      </c>
      <c r="R183" s="227">
        <f t="shared" si="35"/>
        <v>10</v>
      </c>
      <c r="S183" s="227">
        <f t="shared" si="36"/>
        <v>10</v>
      </c>
      <c r="T183" s="227">
        <f t="shared" si="37"/>
        <v>10</v>
      </c>
      <c r="V183" s="139">
        <f t="shared" si="40"/>
        <v>60</v>
      </c>
      <c r="X183">
        <f t="shared" si="41"/>
        <v>5</v>
      </c>
      <c r="Y183">
        <f t="shared" si="42"/>
        <v>5</v>
      </c>
      <c r="Z183">
        <f t="shared" si="43"/>
        <v>5</v>
      </c>
      <c r="AA183">
        <f t="shared" si="44"/>
        <v>5</v>
      </c>
      <c r="AB183">
        <f t="shared" si="45"/>
        <v>5</v>
      </c>
      <c r="AC183">
        <f t="shared" si="46"/>
        <v>5</v>
      </c>
    </row>
    <row r="184" spans="1:29" ht="16.2" thickBot="1">
      <c r="A184" s="191">
        <f t="shared" si="38"/>
        <v>21</v>
      </c>
      <c r="B184" s="191"/>
      <c r="C184" s="266">
        <f t="shared" si="39"/>
        <v>1.75</v>
      </c>
      <c r="D184" s="209">
        <v>3</v>
      </c>
      <c r="E184" s="209">
        <v>4</v>
      </c>
      <c r="F184" s="209">
        <v>5</v>
      </c>
      <c r="G184" s="209">
        <v>3</v>
      </c>
      <c r="H184" s="209">
        <v>2</v>
      </c>
      <c r="I184" s="209">
        <v>4</v>
      </c>
      <c r="J184" s="145"/>
      <c r="L184" s="209">
        <v>178</v>
      </c>
      <c r="M184" s="2" t="str">
        <f>N184&amp;":"&amp;COUNTIF($N$7:N184,N184)</f>
        <v>5:171</v>
      </c>
      <c r="N184" s="267">
        <f>'Student name internal mark'!Z184</f>
        <v>5</v>
      </c>
      <c r="O184" s="227">
        <f t="shared" si="32"/>
        <v>10</v>
      </c>
      <c r="P184" s="227">
        <f t="shared" si="33"/>
        <v>10</v>
      </c>
      <c r="Q184" s="227">
        <f t="shared" si="34"/>
        <v>10</v>
      </c>
      <c r="R184" s="227">
        <f t="shared" si="35"/>
        <v>10</v>
      </c>
      <c r="S184" s="227">
        <f t="shared" si="36"/>
        <v>10</v>
      </c>
      <c r="T184" s="227">
        <f t="shared" si="37"/>
        <v>10</v>
      </c>
      <c r="V184" s="139">
        <f t="shared" si="40"/>
        <v>60</v>
      </c>
      <c r="X184">
        <f t="shared" si="41"/>
        <v>5</v>
      </c>
      <c r="Y184">
        <f t="shared" si="42"/>
        <v>5</v>
      </c>
      <c r="Z184">
        <f t="shared" si="43"/>
        <v>5</v>
      </c>
      <c r="AA184">
        <f t="shared" si="44"/>
        <v>5</v>
      </c>
      <c r="AB184">
        <f t="shared" si="45"/>
        <v>5</v>
      </c>
      <c r="AC184">
        <f t="shared" si="46"/>
        <v>5</v>
      </c>
    </row>
    <row r="185" spans="1:29" ht="16.2" thickBot="1">
      <c r="A185" s="191">
        <f t="shared" si="38"/>
        <v>18</v>
      </c>
      <c r="B185" s="191"/>
      <c r="C185" s="266">
        <f t="shared" si="39"/>
        <v>1.5</v>
      </c>
      <c r="D185" s="209">
        <v>2</v>
      </c>
      <c r="E185" s="209">
        <v>3</v>
      </c>
      <c r="F185" s="209">
        <v>8</v>
      </c>
      <c r="G185" s="209">
        <v>4</v>
      </c>
      <c r="H185" s="209">
        <v>0</v>
      </c>
      <c r="I185" s="209">
        <v>1</v>
      </c>
      <c r="J185" s="145"/>
      <c r="L185" s="209">
        <v>179</v>
      </c>
      <c r="M185" s="2" t="str">
        <f>N185&amp;":"&amp;COUNTIF($N$7:N185,N185)</f>
        <v>5:172</v>
      </c>
      <c r="N185" s="267">
        <f>'Student name internal mark'!Z185</f>
        <v>5</v>
      </c>
      <c r="O185" s="227">
        <f t="shared" si="32"/>
        <v>10</v>
      </c>
      <c r="P185" s="227">
        <f t="shared" si="33"/>
        <v>10</v>
      </c>
      <c r="Q185" s="227">
        <f t="shared" si="34"/>
        <v>10</v>
      </c>
      <c r="R185" s="227">
        <f t="shared" si="35"/>
        <v>10</v>
      </c>
      <c r="S185" s="227">
        <f t="shared" si="36"/>
        <v>10</v>
      </c>
      <c r="T185" s="227">
        <f t="shared" si="37"/>
        <v>10</v>
      </c>
      <c r="V185" s="139">
        <f t="shared" si="40"/>
        <v>60</v>
      </c>
      <c r="X185">
        <f t="shared" si="41"/>
        <v>5</v>
      </c>
      <c r="Y185">
        <f t="shared" si="42"/>
        <v>5</v>
      </c>
      <c r="Z185">
        <f t="shared" si="43"/>
        <v>5</v>
      </c>
      <c r="AA185">
        <f t="shared" si="44"/>
        <v>5</v>
      </c>
      <c r="AB185">
        <f t="shared" si="45"/>
        <v>5</v>
      </c>
      <c r="AC185">
        <f t="shared" si="46"/>
        <v>5</v>
      </c>
    </row>
    <row r="186" spans="1:29" ht="16.2" thickBot="1">
      <c r="A186" s="191">
        <f t="shared" si="38"/>
        <v>44</v>
      </c>
      <c r="B186" s="191"/>
      <c r="C186" s="266">
        <f t="shared" si="39"/>
        <v>3.6666666666666665</v>
      </c>
      <c r="D186" s="209">
        <v>8</v>
      </c>
      <c r="E186" s="209">
        <v>7</v>
      </c>
      <c r="F186" s="209">
        <v>7</v>
      </c>
      <c r="G186" s="209">
        <v>10</v>
      </c>
      <c r="H186" s="209">
        <v>2</v>
      </c>
      <c r="I186" s="209">
        <v>10</v>
      </c>
      <c r="J186" s="145"/>
      <c r="L186" s="209">
        <v>180</v>
      </c>
      <c r="M186" s="2" t="str">
        <f>N186&amp;":"&amp;COUNTIF($N$7:N186,N186)</f>
        <v>5:173</v>
      </c>
      <c r="N186" s="267">
        <f>'Student name internal mark'!Z186</f>
        <v>5</v>
      </c>
      <c r="O186" s="227">
        <f t="shared" si="32"/>
        <v>10</v>
      </c>
      <c r="P186" s="227">
        <f t="shared" si="33"/>
        <v>10</v>
      </c>
      <c r="Q186" s="227">
        <f t="shared" si="34"/>
        <v>10</v>
      </c>
      <c r="R186" s="227">
        <f t="shared" si="35"/>
        <v>10</v>
      </c>
      <c r="S186" s="227">
        <f t="shared" si="36"/>
        <v>10</v>
      </c>
      <c r="T186" s="227">
        <f t="shared" si="37"/>
        <v>10</v>
      </c>
      <c r="V186" s="139">
        <f t="shared" si="40"/>
        <v>60</v>
      </c>
      <c r="X186">
        <f t="shared" si="41"/>
        <v>5</v>
      </c>
      <c r="Y186">
        <f t="shared" si="42"/>
        <v>5</v>
      </c>
      <c r="Z186">
        <f t="shared" si="43"/>
        <v>5</v>
      </c>
      <c r="AA186">
        <f t="shared" si="44"/>
        <v>5</v>
      </c>
      <c r="AB186">
        <f t="shared" si="45"/>
        <v>5</v>
      </c>
      <c r="AC186">
        <f t="shared" si="46"/>
        <v>5</v>
      </c>
    </row>
    <row r="187" spans="1:29" ht="16.2" thickBot="1">
      <c r="A187" s="191">
        <f t="shared" si="38"/>
        <v>48</v>
      </c>
      <c r="B187" s="191"/>
      <c r="C187" s="266">
        <f t="shared" si="39"/>
        <v>4</v>
      </c>
      <c r="D187" s="209">
        <v>7</v>
      </c>
      <c r="E187" s="209">
        <v>10</v>
      </c>
      <c r="F187" s="209">
        <v>8</v>
      </c>
      <c r="G187" s="209">
        <v>8</v>
      </c>
      <c r="H187" s="209">
        <v>8</v>
      </c>
      <c r="I187" s="209">
        <v>7</v>
      </c>
      <c r="J187" s="145"/>
      <c r="L187" s="2">
        <v>181</v>
      </c>
      <c r="M187" s="2" t="str">
        <f>N187&amp;":"&amp;COUNTIF($N$7:N187,N187)</f>
        <v>5:174</v>
      </c>
      <c r="N187" s="267">
        <f>'Student name internal mark'!Z187</f>
        <v>5</v>
      </c>
      <c r="O187" s="227">
        <f t="shared" si="32"/>
        <v>10</v>
      </c>
      <c r="P187" s="227">
        <f t="shared" si="33"/>
        <v>10</v>
      </c>
      <c r="Q187" s="227">
        <f t="shared" si="34"/>
        <v>10</v>
      </c>
      <c r="R187" s="227">
        <f t="shared" si="35"/>
        <v>10</v>
      </c>
      <c r="S187" s="227">
        <f t="shared" si="36"/>
        <v>10</v>
      </c>
      <c r="T187" s="227">
        <f t="shared" si="37"/>
        <v>10</v>
      </c>
      <c r="V187" s="139">
        <f t="shared" si="40"/>
        <v>60</v>
      </c>
      <c r="X187">
        <f t="shared" si="41"/>
        <v>5</v>
      </c>
      <c r="Y187">
        <f t="shared" si="42"/>
        <v>5</v>
      </c>
      <c r="Z187">
        <f t="shared" si="43"/>
        <v>5</v>
      </c>
      <c r="AA187">
        <f t="shared" si="44"/>
        <v>5</v>
      </c>
      <c r="AB187">
        <f t="shared" si="45"/>
        <v>5</v>
      </c>
      <c r="AC187">
        <f t="shared" si="46"/>
        <v>5</v>
      </c>
    </row>
    <row r="188" spans="1:29" ht="16.2" thickBot="1">
      <c r="A188" s="191">
        <f t="shared" si="38"/>
        <v>28</v>
      </c>
      <c r="B188" s="191"/>
      <c r="C188" s="266">
        <f t="shared" si="39"/>
        <v>2.3333333333333335</v>
      </c>
      <c r="D188" s="209">
        <v>2</v>
      </c>
      <c r="E188" s="209">
        <v>5</v>
      </c>
      <c r="F188" s="209">
        <v>7</v>
      </c>
      <c r="G188" s="209">
        <v>4</v>
      </c>
      <c r="H188" s="209">
        <v>5</v>
      </c>
      <c r="I188" s="209">
        <v>5</v>
      </c>
      <c r="J188" s="145"/>
      <c r="L188" s="209">
        <v>182</v>
      </c>
      <c r="M188" s="2" t="str">
        <f>N188&amp;":"&amp;COUNTIF($N$7:N188,N188)</f>
        <v>5:175</v>
      </c>
      <c r="N188" s="267">
        <f>'Student name internal mark'!Z188</f>
        <v>5</v>
      </c>
      <c r="O188" s="227">
        <f t="shared" si="32"/>
        <v>10</v>
      </c>
      <c r="P188" s="227">
        <f t="shared" si="33"/>
        <v>10</v>
      </c>
      <c r="Q188" s="227">
        <f t="shared" si="34"/>
        <v>10</v>
      </c>
      <c r="R188" s="227">
        <f t="shared" si="35"/>
        <v>10</v>
      </c>
      <c r="S188" s="227">
        <f t="shared" si="36"/>
        <v>10</v>
      </c>
      <c r="T188" s="227">
        <f t="shared" si="37"/>
        <v>10</v>
      </c>
      <c r="V188" s="139">
        <f t="shared" si="40"/>
        <v>60</v>
      </c>
      <c r="X188">
        <f t="shared" si="41"/>
        <v>5</v>
      </c>
      <c r="Y188">
        <f t="shared" si="42"/>
        <v>5</v>
      </c>
      <c r="Z188">
        <f t="shared" si="43"/>
        <v>5</v>
      </c>
      <c r="AA188">
        <f t="shared" si="44"/>
        <v>5</v>
      </c>
      <c r="AB188">
        <f t="shared" si="45"/>
        <v>5</v>
      </c>
      <c r="AC188">
        <f t="shared" si="46"/>
        <v>5</v>
      </c>
    </row>
    <row r="189" spans="1:29" ht="16.2" thickBot="1">
      <c r="A189" s="191">
        <f t="shared" si="38"/>
        <v>27</v>
      </c>
      <c r="B189" s="191"/>
      <c r="C189" s="266">
        <f t="shared" si="39"/>
        <v>2.25</v>
      </c>
      <c r="D189" s="209">
        <v>5</v>
      </c>
      <c r="E189" s="209">
        <v>3</v>
      </c>
      <c r="F189" s="209">
        <v>9</v>
      </c>
      <c r="G189" s="209">
        <v>5</v>
      </c>
      <c r="H189" s="209">
        <v>2</v>
      </c>
      <c r="I189" s="209">
        <v>3</v>
      </c>
      <c r="J189" s="145"/>
      <c r="L189" s="209">
        <v>183</v>
      </c>
      <c r="M189" s="2" t="str">
        <f>N189&amp;":"&amp;COUNTIF($N$7:N189,N189)</f>
        <v>5:176</v>
      </c>
      <c r="N189" s="267">
        <f>'Student name internal mark'!Z189</f>
        <v>5</v>
      </c>
      <c r="O189" s="227">
        <f t="shared" si="32"/>
        <v>10</v>
      </c>
      <c r="P189" s="227">
        <f t="shared" si="33"/>
        <v>10</v>
      </c>
      <c r="Q189" s="227">
        <f t="shared" si="34"/>
        <v>10</v>
      </c>
      <c r="R189" s="227">
        <f t="shared" si="35"/>
        <v>10</v>
      </c>
      <c r="S189" s="227">
        <f t="shared" si="36"/>
        <v>10</v>
      </c>
      <c r="T189" s="227">
        <f t="shared" si="37"/>
        <v>10</v>
      </c>
      <c r="V189" s="139">
        <f t="shared" si="40"/>
        <v>60</v>
      </c>
      <c r="X189">
        <f t="shared" si="41"/>
        <v>5</v>
      </c>
      <c r="Y189">
        <f t="shared" si="42"/>
        <v>5</v>
      </c>
      <c r="Z189">
        <f t="shared" si="43"/>
        <v>5</v>
      </c>
      <c r="AA189">
        <f t="shared" si="44"/>
        <v>5</v>
      </c>
      <c r="AB189">
        <f t="shared" si="45"/>
        <v>5</v>
      </c>
      <c r="AC189">
        <f t="shared" si="46"/>
        <v>5</v>
      </c>
    </row>
    <row r="190" spans="1:29" ht="16.2" thickBot="1">
      <c r="A190" s="191">
        <f t="shared" si="38"/>
        <v>39</v>
      </c>
      <c r="B190" s="191"/>
      <c r="C190" s="266">
        <f t="shared" si="39"/>
        <v>3.25</v>
      </c>
      <c r="D190" s="209">
        <v>1</v>
      </c>
      <c r="E190" s="209">
        <v>8</v>
      </c>
      <c r="F190" s="209">
        <v>10</v>
      </c>
      <c r="G190" s="209">
        <v>8</v>
      </c>
      <c r="H190" s="209">
        <v>7</v>
      </c>
      <c r="I190" s="209">
        <v>5</v>
      </c>
      <c r="J190" s="145"/>
      <c r="L190" s="209">
        <v>184</v>
      </c>
      <c r="M190" s="2" t="str">
        <f>N190&amp;":"&amp;COUNTIF($N$7:N190,N190)</f>
        <v>5:177</v>
      </c>
      <c r="N190" s="267">
        <f>'Student name internal mark'!Z190</f>
        <v>5</v>
      </c>
      <c r="O190" s="227">
        <f t="shared" si="32"/>
        <v>10</v>
      </c>
      <c r="P190" s="227">
        <f t="shared" si="33"/>
        <v>10</v>
      </c>
      <c r="Q190" s="227">
        <f t="shared" si="34"/>
        <v>10</v>
      </c>
      <c r="R190" s="227">
        <f t="shared" si="35"/>
        <v>10</v>
      </c>
      <c r="S190" s="227">
        <f t="shared" si="36"/>
        <v>10</v>
      </c>
      <c r="T190" s="227">
        <f t="shared" si="37"/>
        <v>10</v>
      </c>
      <c r="V190" s="139">
        <f t="shared" si="40"/>
        <v>60</v>
      </c>
      <c r="X190">
        <f t="shared" si="41"/>
        <v>5</v>
      </c>
      <c r="Y190">
        <f t="shared" si="42"/>
        <v>5</v>
      </c>
      <c r="Z190">
        <f t="shared" si="43"/>
        <v>5</v>
      </c>
      <c r="AA190">
        <f t="shared" si="44"/>
        <v>5</v>
      </c>
      <c r="AB190">
        <f t="shared" si="45"/>
        <v>5</v>
      </c>
      <c r="AC190">
        <f t="shared" si="46"/>
        <v>5</v>
      </c>
    </row>
    <row r="191" spans="1:29" ht="16.2" thickBot="1">
      <c r="A191" s="191">
        <f t="shared" si="38"/>
        <v>30</v>
      </c>
      <c r="B191" s="191"/>
      <c r="C191" s="266">
        <f t="shared" si="39"/>
        <v>2.5</v>
      </c>
      <c r="D191" s="209">
        <v>5</v>
      </c>
      <c r="E191" s="209">
        <v>7</v>
      </c>
      <c r="F191" s="209">
        <v>2</v>
      </c>
      <c r="G191" s="209">
        <v>0</v>
      </c>
      <c r="H191" s="209">
        <v>7</v>
      </c>
      <c r="I191" s="209">
        <v>9</v>
      </c>
      <c r="J191" s="145"/>
      <c r="L191" s="209">
        <v>185</v>
      </c>
      <c r="M191" s="2" t="str">
        <f>N191&amp;":"&amp;COUNTIF($N$7:N191,N191)</f>
        <v>5:178</v>
      </c>
      <c r="N191" s="267">
        <f>'Student name internal mark'!Z191</f>
        <v>5</v>
      </c>
      <c r="O191" s="227">
        <f t="shared" si="32"/>
        <v>10</v>
      </c>
      <c r="P191" s="227">
        <f t="shared" si="33"/>
        <v>10</v>
      </c>
      <c r="Q191" s="227">
        <f t="shared" si="34"/>
        <v>10</v>
      </c>
      <c r="R191" s="227">
        <f t="shared" si="35"/>
        <v>10</v>
      </c>
      <c r="S191" s="227">
        <f t="shared" si="36"/>
        <v>10</v>
      </c>
      <c r="T191" s="227">
        <f t="shared" si="37"/>
        <v>10</v>
      </c>
      <c r="V191" s="139">
        <f t="shared" si="40"/>
        <v>60</v>
      </c>
      <c r="X191">
        <f t="shared" si="41"/>
        <v>5</v>
      </c>
      <c r="Y191">
        <f t="shared" si="42"/>
        <v>5</v>
      </c>
      <c r="Z191">
        <f t="shared" si="43"/>
        <v>5</v>
      </c>
      <c r="AA191">
        <f t="shared" si="44"/>
        <v>5</v>
      </c>
      <c r="AB191">
        <f t="shared" si="45"/>
        <v>5</v>
      </c>
      <c r="AC191">
        <f t="shared" si="46"/>
        <v>5</v>
      </c>
    </row>
    <row r="192" spans="1:29" ht="16.2" thickBot="1">
      <c r="A192" s="191">
        <f t="shared" si="38"/>
        <v>48</v>
      </c>
      <c r="B192" s="191"/>
      <c r="C192" s="266">
        <f t="shared" si="39"/>
        <v>4</v>
      </c>
      <c r="D192" s="209">
        <v>9</v>
      </c>
      <c r="E192" s="209">
        <v>7</v>
      </c>
      <c r="F192" s="209">
        <v>9</v>
      </c>
      <c r="G192" s="209">
        <v>6</v>
      </c>
      <c r="H192" s="209">
        <v>10</v>
      </c>
      <c r="I192" s="209">
        <v>7</v>
      </c>
      <c r="J192" s="145"/>
      <c r="L192" s="2">
        <v>186</v>
      </c>
      <c r="M192" s="2" t="str">
        <f>N192&amp;":"&amp;COUNTIF($N$7:N192,N192)</f>
        <v>5:179</v>
      </c>
      <c r="N192" s="267">
        <f>'Student name internal mark'!Z192</f>
        <v>5</v>
      </c>
      <c r="O192" s="227">
        <f t="shared" si="32"/>
        <v>10</v>
      </c>
      <c r="P192" s="227">
        <f t="shared" si="33"/>
        <v>10</v>
      </c>
      <c r="Q192" s="227">
        <f t="shared" si="34"/>
        <v>10</v>
      </c>
      <c r="R192" s="227">
        <f t="shared" si="35"/>
        <v>10</v>
      </c>
      <c r="S192" s="227">
        <f t="shared" si="36"/>
        <v>10</v>
      </c>
      <c r="T192" s="227">
        <f t="shared" si="37"/>
        <v>10</v>
      </c>
      <c r="V192" s="139">
        <f t="shared" si="40"/>
        <v>60</v>
      </c>
      <c r="X192">
        <f t="shared" si="41"/>
        <v>5</v>
      </c>
      <c r="Y192">
        <f t="shared" si="42"/>
        <v>5</v>
      </c>
      <c r="Z192">
        <f t="shared" si="43"/>
        <v>5</v>
      </c>
      <c r="AA192">
        <f t="shared" si="44"/>
        <v>5</v>
      </c>
      <c r="AB192">
        <f t="shared" si="45"/>
        <v>5</v>
      </c>
      <c r="AC192">
        <f t="shared" si="46"/>
        <v>5</v>
      </c>
    </row>
    <row r="193" spans="1:29" ht="16.2" thickBot="1">
      <c r="A193" s="191">
        <f t="shared" si="38"/>
        <v>19</v>
      </c>
      <c r="B193" s="191"/>
      <c r="C193" s="266">
        <f t="shared" si="39"/>
        <v>1.5833333333333333</v>
      </c>
      <c r="D193" s="209">
        <v>2</v>
      </c>
      <c r="E193" s="209">
        <v>3</v>
      </c>
      <c r="F193" s="209">
        <v>8</v>
      </c>
      <c r="G193" s="209">
        <v>2</v>
      </c>
      <c r="H193" s="209">
        <v>2</v>
      </c>
      <c r="I193" s="209">
        <v>2</v>
      </c>
      <c r="J193" s="145"/>
      <c r="L193" s="209">
        <v>187</v>
      </c>
      <c r="M193" s="2" t="str">
        <f>N193&amp;":"&amp;COUNTIF($N$7:N193,N193)</f>
        <v>5:180</v>
      </c>
      <c r="N193" s="267">
        <f>'Student name internal mark'!Z193</f>
        <v>5</v>
      </c>
      <c r="O193" s="227">
        <f t="shared" si="32"/>
        <v>10</v>
      </c>
      <c r="P193" s="227">
        <f t="shared" si="33"/>
        <v>10</v>
      </c>
      <c r="Q193" s="227">
        <f t="shared" si="34"/>
        <v>10</v>
      </c>
      <c r="R193" s="227">
        <f t="shared" si="35"/>
        <v>10</v>
      </c>
      <c r="S193" s="227">
        <f t="shared" si="36"/>
        <v>10</v>
      </c>
      <c r="T193" s="227">
        <f t="shared" si="37"/>
        <v>10</v>
      </c>
      <c r="V193" s="139">
        <f t="shared" si="40"/>
        <v>60</v>
      </c>
      <c r="X193">
        <f t="shared" si="41"/>
        <v>5</v>
      </c>
      <c r="Y193">
        <f t="shared" si="42"/>
        <v>5</v>
      </c>
      <c r="Z193">
        <f t="shared" si="43"/>
        <v>5</v>
      </c>
      <c r="AA193">
        <f t="shared" si="44"/>
        <v>5</v>
      </c>
      <c r="AB193">
        <f t="shared" si="45"/>
        <v>5</v>
      </c>
      <c r="AC193">
        <f t="shared" si="46"/>
        <v>5</v>
      </c>
    </row>
    <row r="194" spans="1:29" ht="16.2" thickBot="1">
      <c r="A194" s="191">
        <f t="shared" si="38"/>
        <v>27</v>
      </c>
      <c r="B194" s="191"/>
      <c r="C194" s="266">
        <f t="shared" si="39"/>
        <v>2.25</v>
      </c>
      <c r="D194" s="209">
        <v>2</v>
      </c>
      <c r="E194" s="209">
        <v>4</v>
      </c>
      <c r="F194" s="209">
        <v>10</v>
      </c>
      <c r="G194" s="209">
        <v>3</v>
      </c>
      <c r="H194" s="209">
        <v>3</v>
      </c>
      <c r="I194" s="209">
        <v>5</v>
      </c>
      <c r="J194" s="145"/>
      <c r="L194" s="209">
        <v>188</v>
      </c>
      <c r="M194" s="2" t="str">
        <f>N194&amp;":"&amp;COUNTIF($N$7:N194,N194)</f>
        <v>5:181</v>
      </c>
      <c r="N194" s="267">
        <f>'Student name internal mark'!Z194</f>
        <v>5</v>
      </c>
      <c r="O194" s="227">
        <f t="shared" si="32"/>
        <v>10</v>
      </c>
      <c r="P194" s="227">
        <f t="shared" si="33"/>
        <v>10</v>
      </c>
      <c r="Q194" s="227">
        <f t="shared" si="34"/>
        <v>10</v>
      </c>
      <c r="R194" s="227">
        <f t="shared" si="35"/>
        <v>10</v>
      </c>
      <c r="S194" s="227">
        <f t="shared" si="36"/>
        <v>10</v>
      </c>
      <c r="T194" s="227">
        <f t="shared" si="37"/>
        <v>10</v>
      </c>
      <c r="V194" s="139">
        <f t="shared" si="40"/>
        <v>60</v>
      </c>
      <c r="X194">
        <f t="shared" si="41"/>
        <v>5</v>
      </c>
      <c r="Y194">
        <f t="shared" si="42"/>
        <v>5</v>
      </c>
      <c r="Z194">
        <f t="shared" si="43"/>
        <v>5</v>
      </c>
      <c r="AA194">
        <f t="shared" si="44"/>
        <v>5</v>
      </c>
      <c r="AB194">
        <f t="shared" si="45"/>
        <v>5</v>
      </c>
      <c r="AC194">
        <f t="shared" si="46"/>
        <v>5</v>
      </c>
    </row>
    <row r="195" spans="1:29" ht="16.2" thickBot="1">
      <c r="A195" s="191">
        <f t="shared" si="38"/>
        <v>23</v>
      </c>
      <c r="B195" s="191"/>
      <c r="C195" s="266">
        <f t="shared" si="39"/>
        <v>1.9166666666666667</v>
      </c>
      <c r="D195" s="209">
        <v>4</v>
      </c>
      <c r="E195" s="209">
        <v>10</v>
      </c>
      <c r="F195" s="209">
        <v>5</v>
      </c>
      <c r="G195" s="209">
        <v>1</v>
      </c>
      <c r="H195" s="209">
        <v>0</v>
      </c>
      <c r="I195" s="209">
        <v>3</v>
      </c>
      <c r="J195" s="145"/>
      <c r="L195" s="209">
        <v>189</v>
      </c>
      <c r="M195" s="2" t="str">
        <f>N195&amp;":"&amp;COUNTIF($N$7:N195,N195)</f>
        <v>5:182</v>
      </c>
      <c r="N195" s="267">
        <f>'Student name internal mark'!Z195</f>
        <v>5</v>
      </c>
      <c r="O195" s="227">
        <f t="shared" si="32"/>
        <v>10</v>
      </c>
      <c r="P195" s="227">
        <f t="shared" si="33"/>
        <v>10</v>
      </c>
      <c r="Q195" s="227">
        <f t="shared" si="34"/>
        <v>10</v>
      </c>
      <c r="R195" s="227">
        <f t="shared" si="35"/>
        <v>10</v>
      </c>
      <c r="S195" s="227">
        <f t="shared" si="36"/>
        <v>10</v>
      </c>
      <c r="T195" s="227">
        <f t="shared" si="37"/>
        <v>10</v>
      </c>
      <c r="V195" s="139">
        <f t="shared" si="40"/>
        <v>60</v>
      </c>
      <c r="X195">
        <f t="shared" si="41"/>
        <v>5</v>
      </c>
      <c r="Y195">
        <f t="shared" si="42"/>
        <v>5</v>
      </c>
      <c r="Z195">
        <f t="shared" si="43"/>
        <v>5</v>
      </c>
      <c r="AA195">
        <f t="shared" si="44"/>
        <v>5</v>
      </c>
      <c r="AB195">
        <f t="shared" si="45"/>
        <v>5</v>
      </c>
      <c r="AC195">
        <f t="shared" si="46"/>
        <v>5</v>
      </c>
    </row>
    <row r="196" spans="1:29" ht="16.2" thickBot="1">
      <c r="A196" s="191">
        <f t="shared" si="38"/>
        <v>31</v>
      </c>
      <c r="B196" s="191"/>
      <c r="C196" s="266">
        <f t="shared" si="39"/>
        <v>2.5833333333333335</v>
      </c>
      <c r="D196" s="209">
        <v>1</v>
      </c>
      <c r="E196" s="209">
        <v>3</v>
      </c>
      <c r="F196" s="209">
        <v>8</v>
      </c>
      <c r="G196" s="209">
        <v>6</v>
      </c>
      <c r="H196" s="209">
        <v>8</v>
      </c>
      <c r="I196" s="209">
        <v>5</v>
      </c>
      <c r="J196" s="145"/>
      <c r="L196" s="2">
        <v>190</v>
      </c>
      <c r="M196" s="2" t="str">
        <f>N196&amp;":"&amp;COUNTIF($N$7:N196,N196)</f>
        <v>5:183</v>
      </c>
      <c r="N196" s="267">
        <f>'Student name internal mark'!Z196</f>
        <v>5</v>
      </c>
      <c r="O196" s="227">
        <f t="shared" si="32"/>
        <v>10</v>
      </c>
      <c r="P196" s="227">
        <f t="shared" si="33"/>
        <v>10</v>
      </c>
      <c r="Q196" s="227">
        <f t="shared" si="34"/>
        <v>10</v>
      </c>
      <c r="R196" s="227">
        <f t="shared" si="35"/>
        <v>10</v>
      </c>
      <c r="S196" s="227">
        <f t="shared" si="36"/>
        <v>10</v>
      </c>
      <c r="T196" s="227">
        <f t="shared" si="37"/>
        <v>10</v>
      </c>
      <c r="V196" s="139">
        <f t="shared" si="40"/>
        <v>60</v>
      </c>
      <c r="X196">
        <f t="shared" si="41"/>
        <v>5</v>
      </c>
      <c r="Y196">
        <f t="shared" si="42"/>
        <v>5</v>
      </c>
      <c r="Z196">
        <f t="shared" si="43"/>
        <v>5</v>
      </c>
      <c r="AA196">
        <f t="shared" si="44"/>
        <v>5</v>
      </c>
      <c r="AB196">
        <f t="shared" si="45"/>
        <v>5</v>
      </c>
      <c r="AC196">
        <f t="shared" si="46"/>
        <v>5</v>
      </c>
    </row>
    <row r="197" spans="1:29" ht="16.2" thickBot="1">
      <c r="A197" s="191">
        <f t="shared" si="38"/>
        <v>48</v>
      </c>
      <c r="B197" s="191"/>
      <c r="C197" s="266">
        <f t="shared" si="39"/>
        <v>4</v>
      </c>
      <c r="D197" s="209">
        <v>6</v>
      </c>
      <c r="E197" s="209">
        <v>8</v>
      </c>
      <c r="F197" s="209">
        <v>10</v>
      </c>
      <c r="G197" s="209">
        <v>9</v>
      </c>
      <c r="H197" s="209">
        <v>7</v>
      </c>
      <c r="I197" s="209">
        <v>8</v>
      </c>
      <c r="J197" s="145"/>
      <c r="L197" s="209">
        <v>191</v>
      </c>
      <c r="M197" s="2" t="str">
        <f>N197&amp;":"&amp;COUNTIF($N$7:N197,N197)</f>
        <v>5:184</v>
      </c>
      <c r="N197" s="267">
        <f>'Student name internal mark'!Z197</f>
        <v>5</v>
      </c>
      <c r="O197" s="227">
        <f t="shared" si="32"/>
        <v>10</v>
      </c>
      <c r="P197" s="227">
        <f t="shared" si="33"/>
        <v>10</v>
      </c>
      <c r="Q197" s="227">
        <f t="shared" si="34"/>
        <v>10</v>
      </c>
      <c r="R197" s="227">
        <f t="shared" si="35"/>
        <v>10</v>
      </c>
      <c r="S197" s="227">
        <f t="shared" si="36"/>
        <v>10</v>
      </c>
      <c r="T197" s="227">
        <f t="shared" si="37"/>
        <v>10</v>
      </c>
      <c r="V197" s="139">
        <f t="shared" si="40"/>
        <v>60</v>
      </c>
      <c r="X197">
        <f t="shared" si="41"/>
        <v>5</v>
      </c>
      <c r="Y197">
        <f t="shared" si="42"/>
        <v>5</v>
      </c>
      <c r="Z197">
        <f t="shared" si="43"/>
        <v>5</v>
      </c>
      <c r="AA197">
        <f t="shared" si="44"/>
        <v>5</v>
      </c>
      <c r="AB197">
        <f t="shared" si="45"/>
        <v>5</v>
      </c>
      <c r="AC197">
        <f t="shared" si="46"/>
        <v>5</v>
      </c>
    </row>
    <row r="198" spans="1:29" ht="16.2" thickBot="1">
      <c r="A198" s="191">
        <f t="shared" si="38"/>
        <v>23</v>
      </c>
      <c r="B198" s="191"/>
      <c r="C198" s="266">
        <f t="shared" si="39"/>
        <v>1.9166666666666667</v>
      </c>
      <c r="D198" s="209">
        <v>4</v>
      </c>
      <c r="E198" s="209">
        <v>1</v>
      </c>
      <c r="F198" s="209">
        <v>9</v>
      </c>
      <c r="G198" s="209">
        <v>4</v>
      </c>
      <c r="H198" s="209">
        <v>3</v>
      </c>
      <c r="I198" s="209">
        <v>2</v>
      </c>
      <c r="J198" s="145"/>
      <c r="L198" s="209">
        <v>192</v>
      </c>
      <c r="M198" s="2" t="str">
        <f>N198&amp;":"&amp;COUNTIF($N$7:N198,N198)</f>
        <v>5:185</v>
      </c>
      <c r="N198" s="267">
        <f>'Student name internal mark'!Z198</f>
        <v>5</v>
      </c>
      <c r="O198" s="227">
        <f t="shared" si="32"/>
        <v>10</v>
      </c>
      <c r="P198" s="227">
        <f t="shared" si="33"/>
        <v>10</v>
      </c>
      <c r="Q198" s="227">
        <f t="shared" si="34"/>
        <v>10</v>
      </c>
      <c r="R198" s="227">
        <f t="shared" si="35"/>
        <v>10</v>
      </c>
      <c r="S198" s="227">
        <f t="shared" si="36"/>
        <v>10</v>
      </c>
      <c r="T198" s="227">
        <f t="shared" si="37"/>
        <v>10</v>
      </c>
      <c r="V198" s="139">
        <f t="shared" si="40"/>
        <v>60</v>
      </c>
      <c r="X198">
        <f t="shared" si="41"/>
        <v>5</v>
      </c>
      <c r="Y198">
        <f t="shared" si="42"/>
        <v>5</v>
      </c>
      <c r="Z198">
        <f t="shared" si="43"/>
        <v>5</v>
      </c>
      <c r="AA198">
        <f t="shared" si="44"/>
        <v>5</v>
      </c>
      <c r="AB198">
        <f t="shared" si="45"/>
        <v>5</v>
      </c>
      <c r="AC198">
        <f t="shared" si="46"/>
        <v>5</v>
      </c>
    </row>
    <row r="199" spans="1:29" ht="16.2" thickBot="1">
      <c r="A199" s="191">
        <f t="shared" si="38"/>
        <v>14</v>
      </c>
      <c r="B199" s="191"/>
      <c r="C199" s="266">
        <f t="shared" si="39"/>
        <v>1.1666666666666667</v>
      </c>
      <c r="D199" s="209">
        <v>2</v>
      </c>
      <c r="E199" s="209">
        <v>0</v>
      </c>
      <c r="F199" s="209">
        <v>6</v>
      </c>
      <c r="G199" s="209">
        <v>2</v>
      </c>
      <c r="H199" s="209">
        <v>2</v>
      </c>
      <c r="I199" s="209">
        <v>2</v>
      </c>
      <c r="J199" s="145"/>
      <c r="L199" s="209">
        <v>193</v>
      </c>
      <c r="M199" s="2" t="str">
        <f>N199&amp;":"&amp;COUNTIF($N$7:N199,N199)</f>
        <v>5:186</v>
      </c>
      <c r="N199" s="267">
        <f>'Student name internal mark'!Z199</f>
        <v>5</v>
      </c>
      <c r="O199" s="227">
        <f t="shared" ref="O199:O262" si="47">IFERROR(VLOOKUP($M199,$B$7:$I$1000,3,FALSE),VLOOKUP($N199,$C$7:$I$1000,2,FALSE))</f>
        <v>10</v>
      </c>
      <c r="P199" s="227">
        <f t="shared" ref="P199:P262" si="48">IFERROR(VLOOKUP($M199,$B$7:$I$1000,4,FALSE),VLOOKUP($N199,$C$7:$I$1000,3,FALSE))</f>
        <v>10</v>
      </c>
      <c r="Q199" s="227">
        <f t="shared" ref="Q199:Q262" si="49">IFERROR(VLOOKUP($M199,$B$7:$I$1000,5,FALSE),VLOOKUP($N199,$C$7:$I$1000,4,FALSE))</f>
        <v>10</v>
      </c>
      <c r="R199" s="227">
        <f t="shared" ref="R199:R262" si="50">IFERROR(VLOOKUP($M199,$B$7:$I$1000,6,FALSE),VLOOKUP($N199,$C$7:$I$1000,5,FALSE))</f>
        <v>10</v>
      </c>
      <c r="S199" s="227">
        <f t="shared" ref="S199:S262" si="51">IFERROR(VLOOKUP($M199,$B$7:$I$1000,7,FALSE),VLOOKUP($N199,$C$7:$I$1000,6,FALSE))</f>
        <v>10</v>
      </c>
      <c r="T199" s="227">
        <f t="shared" ref="T199:T262" si="52">IFERROR(VLOOKUP($M199,$B$7:$I$1000,8,FALSE),VLOOKUP($N199,$C$7:$I$1000,7,FALSE))</f>
        <v>10</v>
      </c>
      <c r="V199" s="139">
        <f t="shared" si="40"/>
        <v>60</v>
      </c>
      <c r="X199">
        <f t="shared" si="41"/>
        <v>5</v>
      </c>
      <c r="Y199">
        <f t="shared" si="42"/>
        <v>5</v>
      </c>
      <c r="Z199">
        <f t="shared" si="43"/>
        <v>5</v>
      </c>
      <c r="AA199">
        <f t="shared" si="44"/>
        <v>5</v>
      </c>
      <c r="AB199">
        <f t="shared" si="45"/>
        <v>5</v>
      </c>
      <c r="AC199">
        <f t="shared" si="46"/>
        <v>5</v>
      </c>
    </row>
    <row r="200" spans="1:29" ht="16.2" thickBot="1">
      <c r="A200" s="191">
        <f t="shared" si="38"/>
        <v>29</v>
      </c>
      <c r="B200" s="191"/>
      <c r="C200" s="266">
        <f t="shared" si="39"/>
        <v>2.4166666666666665</v>
      </c>
      <c r="D200" s="209">
        <v>1</v>
      </c>
      <c r="E200" s="209">
        <v>9</v>
      </c>
      <c r="F200" s="209">
        <v>5</v>
      </c>
      <c r="G200" s="209">
        <v>10</v>
      </c>
      <c r="H200" s="209">
        <v>0</v>
      </c>
      <c r="I200" s="209">
        <v>4</v>
      </c>
      <c r="J200" s="145"/>
      <c r="L200" s="209">
        <v>194</v>
      </c>
      <c r="M200" s="2" t="str">
        <f>N200&amp;":"&amp;COUNTIF($N$7:N200,N200)</f>
        <v>5:187</v>
      </c>
      <c r="N200" s="267">
        <f>'Student name internal mark'!Z200</f>
        <v>5</v>
      </c>
      <c r="O200" s="227">
        <f t="shared" si="47"/>
        <v>10</v>
      </c>
      <c r="P200" s="227">
        <f t="shared" si="48"/>
        <v>10</v>
      </c>
      <c r="Q200" s="227">
        <f t="shared" si="49"/>
        <v>10</v>
      </c>
      <c r="R200" s="227">
        <f t="shared" si="50"/>
        <v>10</v>
      </c>
      <c r="S200" s="227">
        <f t="shared" si="51"/>
        <v>10</v>
      </c>
      <c r="T200" s="227">
        <f t="shared" si="52"/>
        <v>10</v>
      </c>
      <c r="V200" s="139">
        <f t="shared" si="40"/>
        <v>60</v>
      </c>
      <c r="X200">
        <f t="shared" si="41"/>
        <v>5</v>
      </c>
      <c r="Y200">
        <f t="shared" si="42"/>
        <v>5</v>
      </c>
      <c r="Z200">
        <f t="shared" si="43"/>
        <v>5</v>
      </c>
      <c r="AA200">
        <f t="shared" si="44"/>
        <v>5</v>
      </c>
      <c r="AB200">
        <f t="shared" si="45"/>
        <v>5</v>
      </c>
      <c r="AC200">
        <f t="shared" si="46"/>
        <v>5</v>
      </c>
    </row>
    <row r="201" spans="1:29" ht="16.2" thickBot="1">
      <c r="A201" s="191">
        <f t="shared" ref="A201:A264" si="53">SUM(D201:I201)</f>
        <v>60</v>
      </c>
      <c r="B201" s="191"/>
      <c r="C201" s="266">
        <f t="shared" ref="C201:C264" si="54">SUM(D201:I201)/12</f>
        <v>5</v>
      </c>
      <c r="D201" s="209">
        <v>10</v>
      </c>
      <c r="E201" s="209">
        <v>10</v>
      </c>
      <c r="F201" s="209">
        <v>10</v>
      </c>
      <c r="G201" s="209">
        <v>10</v>
      </c>
      <c r="H201" s="209">
        <v>10</v>
      </c>
      <c r="I201" s="209">
        <v>10</v>
      </c>
      <c r="J201" s="145"/>
      <c r="L201" s="2">
        <v>195</v>
      </c>
      <c r="M201" s="2" t="str">
        <f>N201&amp;":"&amp;COUNTIF($N$7:N201,N201)</f>
        <v>5:188</v>
      </c>
      <c r="N201" s="267">
        <f>'Student name internal mark'!Z201</f>
        <v>5</v>
      </c>
      <c r="O201" s="227">
        <f t="shared" si="47"/>
        <v>10</v>
      </c>
      <c r="P201" s="227">
        <f t="shared" si="48"/>
        <v>10</v>
      </c>
      <c r="Q201" s="227">
        <f t="shared" si="49"/>
        <v>10</v>
      </c>
      <c r="R201" s="227">
        <f t="shared" si="50"/>
        <v>10</v>
      </c>
      <c r="S201" s="227">
        <f t="shared" si="51"/>
        <v>10</v>
      </c>
      <c r="T201" s="227">
        <f t="shared" si="52"/>
        <v>10</v>
      </c>
      <c r="V201" s="139">
        <f t="shared" si="40"/>
        <v>60</v>
      </c>
      <c r="X201">
        <f t="shared" si="41"/>
        <v>5</v>
      </c>
      <c r="Y201">
        <f t="shared" si="42"/>
        <v>5</v>
      </c>
      <c r="Z201">
        <f t="shared" si="43"/>
        <v>5</v>
      </c>
      <c r="AA201">
        <f t="shared" si="44"/>
        <v>5</v>
      </c>
      <c r="AB201">
        <f t="shared" si="45"/>
        <v>5</v>
      </c>
      <c r="AC201">
        <f t="shared" si="46"/>
        <v>5</v>
      </c>
    </row>
    <row r="202" spans="1:29" ht="16.2" thickBot="1">
      <c r="A202" s="191">
        <f t="shared" si="53"/>
        <v>53</v>
      </c>
      <c r="B202" s="191"/>
      <c r="C202" s="266">
        <f t="shared" si="54"/>
        <v>4.416666666666667</v>
      </c>
      <c r="D202" s="209">
        <v>9</v>
      </c>
      <c r="E202" s="209">
        <v>10</v>
      </c>
      <c r="F202" s="209">
        <v>7</v>
      </c>
      <c r="G202" s="209">
        <v>10</v>
      </c>
      <c r="H202" s="209">
        <v>7</v>
      </c>
      <c r="I202" s="209">
        <v>10</v>
      </c>
      <c r="J202" s="145"/>
      <c r="L202" s="209">
        <v>196</v>
      </c>
      <c r="M202" s="2" t="str">
        <f>N202&amp;":"&amp;COUNTIF($N$7:N202,N202)</f>
        <v>5:189</v>
      </c>
      <c r="N202" s="267">
        <f>'Student name internal mark'!Z202</f>
        <v>5</v>
      </c>
      <c r="O202" s="227">
        <f t="shared" si="47"/>
        <v>10</v>
      </c>
      <c r="P202" s="227">
        <f t="shared" si="48"/>
        <v>10</v>
      </c>
      <c r="Q202" s="227">
        <f t="shared" si="49"/>
        <v>10</v>
      </c>
      <c r="R202" s="227">
        <f t="shared" si="50"/>
        <v>10</v>
      </c>
      <c r="S202" s="227">
        <f t="shared" si="51"/>
        <v>10</v>
      </c>
      <c r="T202" s="227">
        <f t="shared" si="52"/>
        <v>10</v>
      </c>
      <c r="V202" s="139">
        <f t="shared" si="40"/>
        <v>60</v>
      </c>
      <c r="X202">
        <f t="shared" si="41"/>
        <v>5</v>
      </c>
      <c r="Y202">
        <f t="shared" si="42"/>
        <v>5</v>
      </c>
      <c r="Z202">
        <f t="shared" si="43"/>
        <v>5</v>
      </c>
      <c r="AA202">
        <f t="shared" si="44"/>
        <v>5</v>
      </c>
      <c r="AB202">
        <f t="shared" si="45"/>
        <v>5</v>
      </c>
      <c r="AC202">
        <f t="shared" si="46"/>
        <v>5</v>
      </c>
    </row>
    <row r="203" spans="1:29" ht="16.2" thickBot="1">
      <c r="A203" s="191">
        <f t="shared" si="53"/>
        <v>51</v>
      </c>
      <c r="B203" s="191"/>
      <c r="C203" s="266">
        <f t="shared" si="54"/>
        <v>4.25</v>
      </c>
      <c r="D203" s="209">
        <v>8</v>
      </c>
      <c r="E203" s="209">
        <v>10</v>
      </c>
      <c r="F203" s="209">
        <v>7</v>
      </c>
      <c r="G203" s="209">
        <v>7</v>
      </c>
      <c r="H203" s="209">
        <v>10</v>
      </c>
      <c r="I203" s="209">
        <v>9</v>
      </c>
      <c r="J203" s="145"/>
      <c r="L203" s="209">
        <v>197</v>
      </c>
      <c r="M203" s="2" t="str">
        <f>N203&amp;":"&amp;COUNTIF($N$7:N203,N203)</f>
        <v>5:190</v>
      </c>
      <c r="N203" s="267">
        <f>'Student name internal mark'!Z203</f>
        <v>5</v>
      </c>
      <c r="O203" s="227">
        <f t="shared" si="47"/>
        <v>10</v>
      </c>
      <c r="P203" s="227">
        <f t="shared" si="48"/>
        <v>10</v>
      </c>
      <c r="Q203" s="227">
        <f t="shared" si="49"/>
        <v>10</v>
      </c>
      <c r="R203" s="227">
        <f t="shared" si="50"/>
        <v>10</v>
      </c>
      <c r="S203" s="227">
        <f t="shared" si="51"/>
        <v>10</v>
      </c>
      <c r="T203" s="227">
        <f t="shared" si="52"/>
        <v>10</v>
      </c>
      <c r="V203" s="139">
        <f t="shared" si="40"/>
        <v>60</v>
      </c>
      <c r="X203">
        <f t="shared" si="41"/>
        <v>5</v>
      </c>
      <c r="Y203">
        <f t="shared" si="42"/>
        <v>5</v>
      </c>
      <c r="Z203">
        <f t="shared" si="43"/>
        <v>5</v>
      </c>
      <c r="AA203">
        <f t="shared" si="44"/>
        <v>5</v>
      </c>
      <c r="AB203">
        <f t="shared" si="45"/>
        <v>5</v>
      </c>
      <c r="AC203">
        <f t="shared" si="46"/>
        <v>5</v>
      </c>
    </row>
    <row r="204" spans="1:29" ht="16.2" thickBot="1">
      <c r="A204" s="191">
        <f t="shared" si="53"/>
        <v>47</v>
      </c>
      <c r="B204" s="191"/>
      <c r="C204" s="266">
        <f t="shared" si="54"/>
        <v>3.9166666666666665</v>
      </c>
      <c r="D204" s="209">
        <v>8</v>
      </c>
      <c r="E204" s="209">
        <v>7</v>
      </c>
      <c r="F204" s="209">
        <v>9</v>
      </c>
      <c r="G204" s="209">
        <v>9</v>
      </c>
      <c r="H204" s="209">
        <v>7</v>
      </c>
      <c r="I204" s="209">
        <v>7</v>
      </c>
      <c r="J204" s="145"/>
      <c r="L204" s="209">
        <v>198</v>
      </c>
      <c r="M204" s="2" t="str">
        <f>N204&amp;":"&amp;COUNTIF($N$7:N204,N204)</f>
        <v>5:191</v>
      </c>
      <c r="N204" s="267">
        <f>'Student name internal mark'!Z204</f>
        <v>5</v>
      </c>
      <c r="O204" s="227">
        <f t="shared" si="47"/>
        <v>10</v>
      </c>
      <c r="P204" s="227">
        <f t="shared" si="48"/>
        <v>10</v>
      </c>
      <c r="Q204" s="227">
        <f t="shared" si="49"/>
        <v>10</v>
      </c>
      <c r="R204" s="227">
        <f t="shared" si="50"/>
        <v>10</v>
      </c>
      <c r="S204" s="227">
        <f t="shared" si="51"/>
        <v>10</v>
      </c>
      <c r="T204" s="227">
        <f t="shared" si="52"/>
        <v>10</v>
      </c>
      <c r="V204" s="139">
        <f t="shared" si="40"/>
        <v>60</v>
      </c>
      <c r="X204">
        <f t="shared" si="41"/>
        <v>5</v>
      </c>
      <c r="Y204">
        <f t="shared" si="42"/>
        <v>5</v>
      </c>
      <c r="Z204">
        <f t="shared" si="43"/>
        <v>5</v>
      </c>
      <c r="AA204">
        <f t="shared" si="44"/>
        <v>5</v>
      </c>
      <c r="AB204">
        <f t="shared" si="45"/>
        <v>5</v>
      </c>
      <c r="AC204">
        <f t="shared" si="46"/>
        <v>5</v>
      </c>
    </row>
    <row r="205" spans="1:29" ht="16.2" thickBot="1">
      <c r="A205" s="191">
        <f t="shared" si="53"/>
        <v>49</v>
      </c>
      <c r="B205" s="191"/>
      <c r="C205" s="266">
        <f t="shared" si="54"/>
        <v>4.083333333333333</v>
      </c>
      <c r="D205" s="209">
        <v>8</v>
      </c>
      <c r="E205" s="209">
        <v>9</v>
      </c>
      <c r="F205" s="209">
        <v>9</v>
      </c>
      <c r="G205" s="209">
        <v>7</v>
      </c>
      <c r="H205" s="209">
        <v>8</v>
      </c>
      <c r="I205" s="209">
        <v>8</v>
      </c>
      <c r="J205" s="145"/>
      <c r="L205" s="2">
        <v>199</v>
      </c>
      <c r="M205" s="2" t="str">
        <f>N205&amp;":"&amp;COUNTIF($N$7:N205,N205)</f>
        <v>5:192</v>
      </c>
      <c r="N205" s="267">
        <f>'Student name internal mark'!Z205</f>
        <v>5</v>
      </c>
      <c r="O205" s="227">
        <f t="shared" si="47"/>
        <v>10</v>
      </c>
      <c r="P205" s="227">
        <f t="shared" si="48"/>
        <v>10</v>
      </c>
      <c r="Q205" s="227">
        <f t="shared" si="49"/>
        <v>10</v>
      </c>
      <c r="R205" s="227">
        <f t="shared" si="50"/>
        <v>10</v>
      </c>
      <c r="S205" s="227">
        <f t="shared" si="51"/>
        <v>10</v>
      </c>
      <c r="T205" s="227">
        <f t="shared" si="52"/>
        <v>10</v>
      </c>
      <c r="V205" s="139">
        <f t="shared" si="40"/>
        <v>60</v>
      </c>
      <c r="X205">
        <f t="shared" si="41"/>
        <v>5</v>
      </c>
      <c r="Y205">
        <f t="shared" si="42"/>
        <v>5</v>
      </c>
      <c r="Z205">
        <f t="shared" si="43"/>
        <v>5</v>
      </c>
      <c r="AA205">
        <f t="shared" si="44"/>
        <v>5</v>
      </c>
      <c r="AB205">
        <f t="shared" si="45"/>
        <v>5</v>
      </c>
      <c r="AC205">
        <f t="shared" si="46"/>
        <v>5</v>
      </c>
    </row>
    <row r="206" spans="1:29" ht="16.2" thickBot="1">
      <c r="A206" s="191">
        <f t="shared" si="53"/>
        <v>50</v>
      </c>
      <c r="B206" s="191"/>
      <c r="C206" s="266">
        <f t="shared" si="54"/>
        <v>4.166666666666667</v>
      </c>
      <c r="D206" s="209">
        <v>8</v>
      </c>
      <c r="E206" s="209">
        <v>9</v>
      </c>
      <c r="F206" s="209">
        <v>7</v>
      </c>
      <c r="G206" s="209">
        <v>8</v>
      </c>
      <c r="H206" s="209">
        <v>9</v>
      </c>
      <c r="I206" s="209">
        <v>9</v>
      </c>
      <c r="J206" s="145"/>
      <c r="L206" s="209">
        <v>200</v>
      </c>
      <c r="M206" s="2" t="str">
        <f>N206&amp;":"&amp;COUNTIF($N$7:N206,N206)</f>
        <v>5:193</v>
      </c>
      <c r="N206" s="267">
        <f>'Student name internal mark'!Z206</f>
        <v>5</v>
      </c>
      <c r="O206" s="227">
        <f t="shared" si="47"/>
        <v>10</v>
      </c>
      <c r="P206" s="227">
        <f t="shared" si="48"/>
        <v>10</v>
      </c>
      <c r="Q206" s="227">
        <f t="shared" si="49"/>
        <v>10</v>
      </c>
      <c r="R206" s="227">
        <f t="shared" si="50"/>
        <v>10</v>
      </c>
      <c r="S206" s="227">
        <f t="shared" si="51"/>
        <v>10</v>
      </c>
      <c r="T206" s="227">
        <f t="shared" si="52"/>
        <v>10</v>
      </c>
      <c r="V206" s="139">
        <f t="shared" si="40"/>
        <v>60</v>
      </c>
      <c r="X206">
        <f t="shared" si="41"/>
        <v>5</v>
      </c>
      <c r="Y206">
        <f t="shared" si="42"/>
        <v>5</v>
      </c>
      <c r="Z206">
        <f t="shared" si="43"/>
        <v>5</v>
      </c>
      <c r="AA206">
        <f t="shared" si="44"/>
        <v>5</v>
      </c>
      <c r="AB206">
        <f t="shared" si="45"/>
        <v>5</v>
      </c>
      <c r="AC206">
        <f t="shared" si="46"/>
        <v>5</v>
      </c>
    </row>
    <row r="207" spans="1:29" ht="16.2" thickBot="1">
      <c r="A207" s="191">
        <f t="shared" si="53"/>
        <v>49</v>
      </c>
      <c r="B207" s="191"/>
      <c r="C207" s="266">
        <f t="shared" si="54"/>
        <v>4.083333333333333</v>
      </c>
      <c r="D207" s="209">
        <v>8</v>
      </c>
      <c r="E207" s="209">
        <v>8</v>
      </c>
      <c r="F207" s="209">
        <v>9</v>
      </c>
      <c r="G207" s="209">
        <v>9</v>
      </c>
      <c r="H207" s="209">
        <v>7</v>
      </c>
      <c r="I207" s="209">
        <v>8</v>
      </c>
      <c r="J207" s="145"/>
      <c r="L207" s="209">
        <v>201</v>
      </c>
      <c r="M207" s="2" t="str">
        <f>N207&amp;":"&amp;COUNTIF($N$7:N207,N207)</f>
        <v>5:194</v>
      </c>
      <c r="N207" s="267">
        <f>'Student name internal mark'!Z207</f>
        <v>5</v>
      </c>
      <c r="O207" s="227">
        <f t="shared" si="47"/>
        <v>10</v>
      </c>
      <c r="P207" s="227">
        <f t="shared" si="48"/>
        <v>10</v>
      </c>
      <c r="Q207" s="227">
        <f t="shared" si="49"/>
        <v>10</v>
      </c>
      <c r="R207" s="227">
        <f t="shared" si="50"/>
        <v>10</v>
      </c>
      <c r="S207" s="227">
        <f t="shared" si="51"/>
        <v>10</v>
      </c>
      <c r="T207" s="227">
        <f t="shared" si="52"/>
        <v>10</v>
      </c>
      <c r="V207" s="139">
        <f t="shared" si="40"/>
        <v>60</v>
      </c>
      <c r="X207">
        <f t="shared" si="41"/>
        <v>5</v>
      </c>
      <c r="Y207">
        <f t="shared" si="42"/>
        <v>5</v>
      </c>
      <c r="Z207">
        <f t="shared" si="43"/>
        <v>5</v>
      </c>
      <c r="AA207">
        <f t="shared" si="44"/>
        <v>5</v>
      </c>
      <c r="AB207">
        <f t="shared" si="45"/>
        <v>5</v>
      </c>
      <c r="AC207">
        <f t="shared" si="46"/>
        <v>5</v>
      </c>
    </row>
    <row r="208" spans="1:29" ht="16.2" thickBot="1">
      <c r="A208" s="191">
        <f t="shared" si="53"/>
        <v>51</v>
      </c>
      <c r="B208" s="191"/>
      <c r="C208" s="266">
        <f t="shared" si="54"/>
        <v>4.25</v>
      </c>
      <c r="D208" s="209">
        <v>8</v>
      </c>
      <c r="E208" s="209">
        <v>9</v>
      </c>
      <c r="F208" s="209">
        <v>8</v>
      </c>
      <c r="G208" s="209">
        <v>8</v>
      </c>
      <c r="H208" s="209">
        <v>9</v>
      </c>
      <c r="I208" s="209">
        <v>9</v>
      </c>
      <c r="J208" s="145"/>
      <c r="L208" s="209">
        <v>202</v>
      </c>
      <c r="M208" s="2" t="str">
        <f>N208&amp;":"&amp;COUNTIF($N$7:N208,N208)</f>
        <v>5:195</v>
      </c>
      <c r="N208" s="267">
        <f>'Student name internal mark'!Z208</f>
        <v>5</v>
      </c>
      <c r="O208" s="227">
        <f t="shared" si="47"/>
        <v>10</v>
      </c>
      <c r="P208" s="227">
        <f t="shared" si="48"/>
        <v>10</v>
      </c>
      <c r="Q208" s="227">
        <f t="shared" si="49"/>
        <v>10</v>
      </c>
      <c r="R208" s="227">
        <f t="shared" si="50"/>
        <v>10</v>
      </c>
      <c r="S208" s="227">
        <f t="shared" si="51"/>
        <v>10</v>
      </c>
      <c r="T208" s="227">
        <f t="shared" si="52"/>
        <v>10</v>
      </c>
      <c r="V208" s="139">
        <f t="shared" ref="V208:V271" si="55">SUM(O208:T208)</f>
        <v>60</v>
      </c>
      <c r="X208">
        <f t="shared" ref="X208:X271" si="56">O208/2</f>
        <v>5</v>
      </c>
      <c r="Y208">
        <f t="shared" ref="Y208:Y271" si="57">P208/2</f>
        <v>5</v>
      </c>
      <c r="Z208">
        <f t="shared" ref="Z208:Z271" si="58">Q208/2</f>
        <v>5</v>
      </c>
      <c r="AA208">
        <f t="shared" ref="AA208:AA271" si="59">R208/2</f>
        <v>5</v>
      </c>
      <c r="AB208">
        <f t="shared" ref="AB208:AB271" si="60">S208/2</f>
        <v>5</v>
      </c>
      <c r="AC208">
        <f t="shared" ref="AC208:AC271" si="61">T208/2</f>
        <v>5</v>
      </c>
    </row>
    <row r="209" spans="1:29" ht="16.2" thickBot="1">
      <c r="A209" s="191">
        <f t="shared" si="53"/>
        <v>44</v>
      </c>
      <c r="B209" s="191"/>
      <c r="C209" s="266">
        <f t="shared" si="54"/>
        <v>3.6666666666666665</v>
      </c>
      <c r="D209" s="209">
        <v>7</v>
      </c>
      <c r="E209" s="209">
        <v>8</v>
      </c>
      <c r="F209" s="209">
        <v>7</v>
      </c>
      <c r="G209" s="209">
        <v>8</v>
      </c>
      <c r="H209" s="209">
        <v>7</v>
      </c>
      <c r="I209" s="209">
        <v>7</v>
      </c>
      <c r="J209" s="145"/>
      <c r="L209" s="209">
        <v>203</v>
      </c>
      <c r="M209" s="2" t="str">
        <f>N209&amp;":"&amp;COUNTIF($N$7:N209,N209)</f>
        <v>5:196</v>
      </c>
      <c r="N209" s="267">
        <f>'Student name internal mark'!Z209</f>
        <v>5</v>
      </c>
      <c r="O209" s="227">
        <f t="shared" si="47"/>
        <v>10</v>
      </c>
      <c r="P209" s="227">
        <f t="shared" si="48"/>
        <v>10</v>
      </c>
      <c r="Q209" s="227">
        <f t="shared" si="49"/>
        <v>10</v>
      </c>
      <c r="R209" s="227">
        <f t="shared" si="50"/>
        <v>10</v>
      </c>
      <c r="S209" s="227">
        <f t="shared" si="51"/>
        <v>10</v>
      </c>
      <c r="T209" s="227">
        <f t="shared" si="52"/>
        <v>10</v>
      </c>
      <c r="V209" s="139">
        <f t="shared" si="55"/>
        <v>60</v>
      </c>
      <c r="X209">
        <f t="shared" si="56"/>
        <v>5</v>
      </c>
      <c r="Y209">
        <f t="shared" si="57"/>
        <v>5</v>
      </c>
      <c r="Z209">
        <f t="shared" si="58"/>
        <v>5</v>
      </c>
      <c r="AA209">
        <f t="shared" si="59"/>
        <v>5</v>
      </c>
      <c r="AB209">
        <f t="shared" si="60"/>
        <v>5</v>
      </c>
      <c r="AC209">
        <f t="shared" si="61"/>
        <v>5</v>
      </c>
    </row>
    <row r="210" spans="1:29" ht="16.2" thickBot="1">
      <c r="A210" s="191">
        <f t="shared" si="53"/>
        <v>48</v>
      </c>
      <c r="B210" s="191"/>
      <c r="C210" s="266">
        <f t="shared" si="54"/>
        <v>4</v>
      </c>
      <c r="D210" s="209">
        <v>8</v>
      </c>
      <c r="E210" s="209">
        <v>7</v>
      </c>
      <c r="F210" s="209">
        <v>9</v>
      </c>
      <c r="G210" s="209">
        <v>8</v>
      </c>
      <c r="H210" s="209">
        <v>9</v>
      </c>
      <c r="I210" s="209">
        <v>7</v>
      </c>
      <c r="J210" s="145"/>
      <c r="L210" s="2">
        <v>204</v>
      </c>
      <c r="M210" s="2" t="str">
        <f>N210&amp;":"&amp;COUNTIF($N$7:N210,N210)</f>
        <v>5:197</v>
      </c>
      <c r="N210" s="267">
        <f>'Student name internal mark'!Z210</f>
        <v>5</v>
      </c>
      <c r="O210" s="227">
        <f t="shared" si="47"/>
        <v>10</v>
      </c>
      <c r="P210" s="227">
        <f t="shared" si="48"/>
        <v>10</v>
      </c>
      <c r="Q210" s="227">
        <f t="shared" si="49"/>
        <v>10</v>
      </c>
      <c r="R210" s="227">
        <f t="shared" si="50"/>
        <v>10</v>
      </c>
      <c r="S210" s="227">
        <f t="shared" si="51"/>
        <v>10</v>
      </c>
      <c r="T210" s="227">
        <f t="shared" si="52"/>
        <v>10</v>
      </c>
      <c r="V210" s="139">
        <f t="shared" si="55"/>
        <v>60</v>
      </c>
      <c r="X210">
        <f t="shared" si="56"/>
        <v>5</v>
      </c>
      <c r="Y210">
        <f t="shared" si="57"/>
        <v>5</v>
      </c>
      <c r="Z210">
        <f t="shared" si="58"/>
        <v>5</v>
      </c>
      <c r="AA210">
        <f t="shared" si="59"/>
        <v>5</v>
      </c>
      <c r="AB210">
        <f t="shared" si="60"/>
        <v>5</v>
      </c>
      <c r="AC210">
        <f t="shared" si="61"/>
        <v>5</v>
      </c>
    </row>
    <row r="211" spans="1:29" ht="16.2" thickBot="1">
      <c r="A211" s="191">
        <f t="shared" si="53"/>
        <v>48</v>
      </c>
      <c r="B211" s="191"/>
      <c r="C211" s="266">
        <f t="shared" si="54"/>
        <v>4</v>
      </c>
      <c r="D211" s="209">
        <v>9</v>
      </c>
      <c r="E211" s="209">
        <v>8</v>
      </c>
      <c r="F211" s="209">
        <v>8</v>
      </c>
      <c r="G211" s="209">
        <v>8</v>
      </c>
      <c r="H211" s="209">
        <v>8</v>
      </c>
      <c r="I211" s="209">
        <v>7</v>
      </c>
      <c r="J211" s="145"/>
      <c r="L211" s="209">
        <v>205</v>
      </c>
      <c r="M211" s="2" t="str">
        <f>N211&amp;":"&amp;COUNTIF($N$7:N211,N211)</f>
        <v>5:198</v>
      </c>
      <c r="N211" s="267">
        <f>'Student name internal mark'!Z211</f>
        <v>5</v>
      </c>
      <c r="O211" s="227">
        <f t="shared" si="47"/>
        <v>10</v>
      </c>
      <c r="P211" s="227">
        <f t="shared" si="48"/>
        <v>10</v>
      </c>
      <c r="Q211" s="227">
        <f t="shared" si="49"/>
        <v>10</v>
      </c>
      <c r="R211" s="227">
        <f t="shared" si="50"/>
        <v>10</v>
      </c>
      <c r="S211" s="227">
        <f t="shared" si="51"/>
        <v>10</v>
      </c>
      <c r="T211" s="227">
        <f t="shared" si="52"/>
        <v>10</v>
      </c>
      <c r="V211" s="139">
        <f t="shared" si="55"/>
        <v>60</v>
      </c>
      <c r="X211">
        <f t="shared" si="56"/>
        <v>5</v>
      </c>
      <c r="Y211">
        <f t="shared" si="57"/>
        <v>5</v>
      </c>
      <c r="Z211">
        <f t="shared" si="58"/>
        <v>5</v>
      </c>
      <c r="AA211">
        <f t="shared" si="59"/>
        <v>5</v>
      </c>
      <c r="AB211">
        <f t="shared" si="60"/>
        <v>5</v>
      </c>
      <c r="AC211">
        <f t="shared" si="61"/>
        <v>5</v>
      </c>
    </row>
    <row r="212" spans="1:29" ht="16.2" thickBot="1">
      <c r="A212" s="191">
        <f t="shared" si="53"/>
        <v>51</v>
      </c>
      <c r="B212" s="191"/>
      <c r="C212" s="266">
        <f t="shared" si="54"/>
        <v>4.25</v>
      </c>
      <c r="D212" s="209">
        <v>8</v>
      </c>
      <c r="E212" s="209">
        <v>10</v>
      </c>
      <c r="F212" s="209">
        <v>8</v>
      </c>
      <c r="G212" s="209">
        <v>8</v>
      </c>
      <c r="H212" s="209">
        <v>8</v>
      </c>
      <c r="I212" s="209">
        <v>9</v>
      </c>
      <c r="J212" s="145"/>
      <c r="L212" s="209">
        <v>206</v>
      </c>
      <c r="M212" s="2" t="str">
        <f>N212&amp;":"&amp;COUNTIF($N$7:N212,N212)</f>
        <v>5:199</v>
      </c>
      <c r="N212" s="267">
        <f>'Student name internal mark'!Z212</f>
        <v>5</v>
      </c>
      <c r="O212" s="227">
        <f t="shared" si="47"/>
        <v>10</v>
      </c>
      <c r="P212" s="227">
        <f t="shared" si="48"/>
        <v>10</v>
      </c>
      <c r="Q212" s="227">
        <f t="shared" si="49"/>
        <v>10</v>
      </c>
      <c r="R212" s="227">
        <f t="shared" si="50"/>
        <v>10</v>
      </c>
      <c r="S212" s="227">
        <f t="shared" si="51"/>
        <v>10</v>
      </c>
      <c r="T212" s="227">
        <f t="shared" si="52"/>
        <v>10</v>
      </c>
      <c r="V212" s="139">
        <f t="shared" si="55"/>
        <v>60</v>
      </c>
      <c r="X212">
        <f t="shared" si="56"/>
        <v>5</v>
      </c>
      <c r="Y212">
        <f t="shared" si="57"/>
        <v>5</v>
      </c>
      <c r="Z212">
        <f t="shared" si="58"/>
        <v>5</v>
      </c>
      <c r="AA212">
        <f t="shared" si="59"/>
        <v>5</v>
      </c>
      <c r="AB212">
        <f t="shared" si="60"/>
        <v>5</v>
      </c>
      <c r="AC212">
        <f t="shared" si="61"/>
        <v>5</v>
      </c>
    </row>
    <row r="213" spans="1:29" ht="16.2" thickBot="1">
      <c r="A213" s="191">
        <f t="shared" si="53"/>
        <v>49</v>
      </c>
      <c r="B213" s="191"/>
      <c r="C213" s="266">
        <f t="shared" si="54"/>
        <v>4.083333333333333</v>
      </c>
      <c r="D213" s="209">
        <v>7</v>
      </c>
      <c r="E213" s="209">
        <v>9</v>
      </c>
      <c r="F213" s="209">
        <v>9</v>
      </c>
      <c r="G213" s="209">
        <v>8</v>
      </c>
      <c r="H213" s="209">
        <v>9</v>
      </c>
      <c r="I213" s="209">
        <v>7</v>
      </c>
      <c r="J213" s="145"/>
      <c r="L213" s="209">
        <v>207</v>
      </c>
      <c r="M213" s="2" t="str">
        <f>N213&amp;":"&amp;COUNTIF($N$7:N213,N213)</f>
        <v>5:200</v>
      </c>
      <c r="N213" s="267">
        <f>'Student name internal mark'!Z213</f>
        <v>5</v>
      </c>
      <c r="O213" s="227">
        <f t="shared" si="47"/>
        <v>10</v>
      </c>
      <c r="P213" s="227">
        <f t="shared" si="48"/>
        <v>10</v>
      </c>
      <c r="Q213" s="227">
        <f t="shared" si="49"/>
        <v>10</v>
      </c>
      <c r="R213" s="227">
        <f t="shared" si="50"/>
        <v>10</v>
      </c>
      <c r="S213" s="227">
        <f t="shared" si="51"/>
        <v>10</v>
      </c>
      <c r="T213" s="227">
        <f t="shared" si="52"/>
        <v>10</v>
      </c>
      <c r="V213" s="139">
        <f t="shared" si="55"/>
        <v>60</v>
      </c>
      <c r="X213">
        <f t="shared" si="56"/>
        <v>5</v>
      </c>
      <c r="Y213">
        <f t="shared" si="57"/>
        <v>5</v>
      </c>
      <c r="Z213">
        <f t="shared" si="58"/>
        <v>5</v>
      </c>
      <c r="AA213">
        <f t="shared" si="59"/>
        <v>5</v>
      </c>
      <c r="AB213">
        <f t="shared" si="60"/>
        <v>5</v>
      </c>
      <c r="AC213">
        <f t="shared" si="61"/>
        <v>5</v>
      </c>
    </row>
    <row r="214" spans="1:29" ht="16.2" thickBot="1">
      <c r="A214" s="191">
        <f t="shared" si="53"/>
        <v>49</v>
      </c>
      <c r="B214" s="191"/>
      <c r="C214" s="266">
        <f t="shared" si="54"/>
        <v>4.083333333333333</v>
      </c>
      <c r="D214" s="209">
        <v>7</v>
      </c>
      <c r="E214" s="209">
        <v>9</v>
      </c>
      <c r="F214" s="209">
        <v>10</v>
      </c>
      <c r="G214" s="209">
        <v>7</v>
      </c>
      <c r="H214" s="209">
        <v>8</v>
      </c>
      <c r="I214" s="209">
        <v>8</v>
      </c>
      <c r="J214" s="145"/>
      <c r="L214" s="2">
        <v>208</v>
      </c>
      <c r="M214" s="2" t="str">
        <f>N214&amp;":"&amp;COUNTIF($N$7:N214,N214)</f>
        <v>5:201</v>
      </c>
      <c r="N214" s="267">
        <f>'Student name internal mark'!Z214</f>
        <v>5</v>
      </c>
      <c r="O214" s="227">
        <f t="shared" si="47"/>
        <v>10</v>
      </c>
      <c r="P214" s="227">
        <f t="shared" si="48"/>
        <v>10</v>
      </c>
      <c r="Q214" s="227">
        <f t="shared" si="49"/>
        <v>10</v>
      </c>
      <c r="R214" s="227">
        <f t="shared" si="50"/>
        <v>10</v>
      </c>
      <c r="S214" s="227">
        <f t="shared" si="51"/>
        <v>10</v>
      </c>
      <c r="T214" s="227">
        <f t="shared" si="52"/>
        <v>10</v>
      </c>
      <c r="V214" s="139">
        <f t="shared" si="55"/>
        <v>60</v>
      </c>
      <c r="X214">
        <f t="shared" si="56"/>
        <v>5</v>
      </c>
      <c r="Y214">
        <f t="shared" si="57"/>
        <v>5</v>
      </c>
      <c r="Z214">
        <f t="shared" si="58"/>
        <v>5</v>
      </c>
      <c r="AA214">
        <f t="shared" si="59"/>
        <v>5</v>
      </c>
      <c r="AB214">
        <f t="shared" si="60"/>
        <v>5</v>
      </c>
      <c r="AC214">
        <f t="shared" si="61"/>
        <v>5</v>
      </c>
    </row>
    <row r="215" spans="1:29" ht="16.2" thickBot="1">
      <c r="A215" s="191">
        <f t="shared" si="53"/>
        <v>48</v>
      </c>
      <c r="B215" s="191"/>
      <c r="C215" s="266">
        <f t="shared" si="54"/>
        <v>4</v>
      </c>
      <c r="D215" s="209">
        <v>8</v>
      </c>
      <c r="E215" s="209">
        <v>8</v>
      </c>
      <c r="F215" s="209">
        <v>9</v>
      </c>
      <c r="G215" s="209">
        <v>7</v>
      </c>
      <c r="H215" s="209">
        <v>9</v>
      </c>
      <c r="I215" s="209">
        <v>7</v>
      </c>
      <c r="J215" s="145"/>
      <c r="L215" s="209">
        <v>209</v>
      </c>
      <c r="M215" s="2" t="str">
        <f>N215&amp;":"&amp;COUNTIF($N$7:N215,N215)</f>
        <v>5:202</v>
      </c>
      <c r="N215" s="267">
        <f>'Student name internal mark'!Z215</f>
        <v>5</v>
      </c>
      <c r="O215" s="227">
        <f t="shared" si="47"/>
        <v>10</v>
      </c>
      <c r="P215" s="227">
        <f t="shared" si="48"/>
        <v>10</v>
      </c>
      <c r="Q215" s="227">
        <f t="shared" si="49"/>
        <v>10</v>
      </c>
      <c r="R215" s="227">
        <f t="shared" si="50"/>
        <v>10</v>
      </c>
      <c r="S215" s="227">
        <f t="shared" si="51"/>
        <v>10</v>
      </c>
      <c r="T215" s="227">
        <f t="shared" si="52"/>
        <v>10</v>
      </c>
      <c r="V215" s="139">
        <f t="shared" si="55"/>
        <v>60</v>
      </c>
      <c r="X215">
        <f t="shared" si="56"/>
        <v>5</v>
      </c>
      <c r="Y215">
        <f t="shared" si="57"/>
        <v>5</v>
      </c>
      <c r="Z215">
        <f t="shared" si="58"/>
        <v>5</v>
      </c>
      <c r="AA215">
        <f t="shared" si="59"/>
        <v>5</v>
      </c>
      <c r="AB215">
        <f t="shared" si="60"/>
        <v>5</v>
      </c>
      <c r="AC215">
        <f t="shared" si="61"/>
        <v>5</v>
      </c>
    </row>
    <row r="216" spans="1:29" ht="16.2" thickBot="1">
      <c r="A216" s="191">
        <f t="shared" si="53"/>
        <v>48</v>
      </c>
      <c r="B216" s="191"/>
      <c r="C216" s="266">
        <f t="shared" si="54"/>
        <v>4</v>
      </c>
      <c r="D216" s="209">
        <v>7</v>
      </c>
      <c r="E216" s="209">
        <v>7</v>
      </c>
      <c r="F216" s="209">
        <v>10</v>
      </c>
      <c r="G216" s="209">
        <v>9</v>
      </c>
      <c r="H216" s="209">
        <v>8</v>
      </c>
      <c r="I216" s="209">
        <v>7</v>
      </c>
      <c r="J216" s="145"/>
      <c r="L216" s="209">
        <v>210</v>
      </c>
      <c r="M216" s="2" t="str">
        <f>N216&amp;":"&amp;COUNTIF($N$7:N216,N216)</f>
        <v>2:1</v>
      </c>
      <c r="N216" s="267">
        <f>'Student name internal mark'!Z216</f>
        <v>2</v>
      </c>
      <c r="O216" s="227">
        <f t="shared" si="47"/>
        <v>1</v>
      </c>
      <c r="P216" s="227">
        <f t="shared" si="48"/>
        <v>5</v>
      </c>
      <c r="Q216" s="227">
        <f t="shared" si="49"/>
        <v>10</v>
      </c>
      <c r="R216" s="227">
        <f t="shared" si="50"/>
        <v>4</v>
      </c>
      <c r="S216" s="227">
        <f t="shared" si="51"/>
        <v>4</v>
      </c>
      <c r="T216" s="227">
        <f t="shared" si="52"/>
        <v>0</v>
      </c>
      <c r="V216" s="139">
        <f t="shared" si="55"/>
        <v>24</v>
      </c>
      <c r="X216">
        <f t="shared" si="56"/>
        <v>0.5</v>
      </c>
      <c r="Y216">
        <f t="shared" si="57"/>
        <v>2.5</v>
      </c>
      <c r="Z216">
        <f t="shared" si="58"/>
        <v>5</v>
      </c>
      <c r="AA216">
        <f t="shared" si="59"/>
        <v>2</v>
      </c>
      <c r="AB216">
        <f t="shared" si="60"/>
        <v>2</v>
      </c>
      <c r="AC216">
        <f t="shared" si="61"/>
        <v>0</v>
      </c>
    </row>
    <row r="217" spans="1:29" ht="16.2" thickBot="1">
      <c r="A217" s="191">
        <f t="shared" si="53"/>
        <v>51</v>
      </c>
      <c r="B217" s="191"/>
      <c r="C217" s="266">
        <f t="shared" si="54"/>
        <v>4.25</v>
      </c>
      <c r="D217" s="209">
        <v>10</v>
      </c>
      <c r="E217" s="209">
        <v>10</v>
      </c>
      <c r="F217" s="209">
        <v>8</v>
      </c>
      <c r="G217" s="209">
        <v>8</v>
      </c>
      <c r="H217" s="209">
        <v>8</v>
      </c>
      <c r="I217" s="209">
        <v>7</v>
      </c>
      <c r="J217" s="145"/>
      <c r="L217" s="209">
        <v>211</v>
      </c>
      <c r="M217" s="2" t="str">
        <f>N217&amp;":"&amp;COUNTIF($N$7:N217,N217)</f>
        <v>5:203</v>
      </c>
      <c r="N217" s="267">
        <f>'Student name internal mark'!Z217</f>
        <v>5</v>
      </c>
      <c r="O217" s="227">
        <f t="shared" si="47"/>
        <v>10</v>
      </c>
      <c r="P217" s="227">
        <f t="shared" si="48"/>
        <v>10</v>
      </c>
      <c r="Q217" s="227">
        <f t="shared" si="49"/>
        <v>10</v>
      </c>
      <c r="R217" s="227">
        <f t="shared" si="50"/>
        <v>10</v>
      </c>
      <c r="S217" s="227">
        <f t="shared" si="51"/>
        <v>10</v>
      </c>
      <c r="T217" s="227">
        <f t="shared" si="52"/>
        <v>10</v>
      </c>
      <c r="V217" s="139">
        <f t="shared" si="55"/>
        <v>60</v>
      </c>
      <c r="X217">
        <f t="shared" si="56"/>
        <v>5</v>
      </c>
      <c r="Y217">
        <f t="shared" si="57"/>
        <v>5</v>
      </c>
      <c r="Z217">
        <f t="shared" si="58"/>
        <v>5</v>
      </c>
      <c r="AA217">
        <f t="shared" si="59"/>
        <v>5</v>
      </c>
      <c r="AB217">
        <f t="shared" si="60"/>
        <v>5</v>
      </c>
      <c r="AC217">
        <f t="shared" si="61"/>
        <v>5</v>
      </c>
    </row>
    <row r="218" spans="1:29" ht="16.2" thickBot="1">
      <c r="A218" s="191">
        <f t="shared" si="53"/>
        <v>50</v>
      </c>
      <c r="B218" s="191"/>
      <c r="C218" s="266">
        <f t="shared" si="54"/>
        <v>4.166666666666667</v>
      </c>
      <c r="D218" s="209">
        <v>8</v>
      </c>
      <c r="E218" s="209">
        <v>7</v>
      </c>
      <c r="F218" s="209">
        <v>8</v>
      </c>
      <c r="G218" s="209">
        <v>8</v>
      </c>
      <c r="H218" s="209">
        <v>10</v>
      </c>
      <c r="I218" s="209">
        <v>9</v>
      </c>
      <c r="J218" s="145"/>
      <c r="L218" s="209">
        <v>212</v>
      </c>
      <c r="M218" s="2" t="str">
        <f>N218&amp;":"&amp;COUNTIF($N$7:N218,N218)</f>
        <v>5:204</v>
      </c>
      <c r="N218" s="267">
        <f>'Student name internal mark'!Z218</f>
        <v>5</v>
      </c>
      <c r="O218" s="227">
        <f t="shared" si="47"/>
        <v>10</v>
      </c>
      <c r="P218" s="227">
        <f t="shared" si="48"/>
        <v>10</v>
      </c>
      <c r="Q218" s="227">
        <f t="shared" si="49"/>
        <v>10</v>
      </c>
      <c r="R218" s="227">
        <f t="shared" si="50"/>
        <v>10</v>
      </c>
      <c r="S218" s="227">
        <f t="shared" si="51"/>
        <v>10</v>
      </c>
      <c r="T218" s="227">
        <f t="shared" si="52"/>
        <v>10</v>
      </c>
      <c r="V218" s="139">
        <f t="shared" si="55"/>
        <v>60</v>
      </c>
      <c r="X218">
        <f t="shared" si="56"/>
        <v>5</v>
      </c>
      <c r="Y218">
        <f t="shared" si="57"/>
        <v>5</v>
      </c>
      <c r="Z218">
        <f t="shared" si="58"/>
        <v>5</v>
      </c>
      <c r="AA218">
        <f t="shared" si="59"/>
        <v>5</v>
      </c>
      <c r="AB218">
        <f t="shared" si="60"/>
        <v>5</v>
      </c>
      <c r="AC218">
        <f t="shared" si="61"/>
        <v>5</v>
      </c>
    </row>
    <row r="219" spans="1:29" ht="16.2" thickBot="1">
      <c r="A219" s="191">
        <f t="shared" si="53"/>
        <v>52</v>
      </c>
      <c r="B219" s="191"/>
      <c r="C219" s="266">
        <f t="shared" si="54"/>
        <v>4.333333333333333</v>
      </c>
      <c r="D219" s="209">
        <v>10</v>
      </c>
      <c r="E219" s="209">
        <v>7</v>
      </c>
      <c r="F219" s="209">
        <v>10</v>
      </c>
      <c r="G219" s="209">
        <v>9</v>
      </c>
      <c r="H219" s="209">
        <v>8</v>
      </c>
      <c r="I219" s="209">
        <v>8</v>
      </c>
      <c r="J219" s="145"/>
      <c r="L219" s="2">
        <v>213</v>
      </c>
      <c r="M219" s="2" t="str">
        <f>N219&amp;":"&amp;COUNTIF($N$7:N219,N219)</f>
        <v>5:205</v>
      </c>
      <c r="N219" s="267">
        <f>'Student name internal mark'!Z219</f>
        <v>5</v>
      </c>
      <c r="O219" s="227">
        <f t="shared" si="47"/>
        <v>10</v>
      </c>
      <c r="P219" s="227">
        <f t="shared" si="48"/>
        <v>10</v>
      </c>
      <c r="Q219" s="227">
        <f t="shared" si="49"/>
        <v>10</v>
      </c>
      <c r="R219" s="227">
        <f t="shared" si="50"/>
        <v>10</v>
      </c>
      <c r="S219" s="227">
        <f t="shared" si="51"/>
        <v>10</v>
      </c>
      <c r="T219" s="227">
        <f t="shared" si="52"/>
        <v>10</v>
      </c>
      <c r="V219" s="139">
        <f t="shared" si="55"/>
        <v>60</v>
      </c>
      <c r="X219">
        <f t="shared" si="56"/>
        <v>5</v>
      </c>
      <c r="Y219">
        <f t="shared" si="57"/>
        <v>5</v>
      </c>
      <c r="Z219">
        <f t="shared" si="58"/>
        <v>5</v>
      </c>
      <c r="AA219">
        <f t="shared" si="59"/>
        <v>5</v>
      </c>
      <c r="AB219">
        <f t="shared" si="60"/>
        <v>5</v>
      </c>
      <c r="AC219">
        <f t="shared" si="61"/>
        <v>5</v>
      </c>
    </row>
    <row r="220" spans="1:29" ht="16.2" thickBot="1">
      <c r="A220" s="191">
        <f t="shared" si="53"/>
        <v>50</v>
      </c>
      <c r="B220" s="191"/>
      <c r="C220" s="266">
        <f t="shared" si="54"/>
        <v>4.166666666666667</v>
      </c>
      <c r="D220" s="209">
        <v>8</v>
      </c>
      <c r="E220" s="209">
        <v>7</v>
      </c>
      <c r="F220" s="209">
        <v>10</v>
      </c>
      <c r="G220" s="209">
        <v>9</v>
      </c>
      <c r="H220" s="209">
        <v>8</v>
      </c>
      <c r="I220" s="209">
        <v>8</v>
      </c>
      <c r="J220" s="145"/>
      <c r="L220" s="209">
        <v>214</v>
      </c>
      <c r="M220" s="2" t="str">
        <f>N220&amp;":"&amp;COUNTIF($N$7:N220,N220)</f>
        <v>5:206</v>
      </c>
      <c r="N220" s="267">
        <f>'Student name internal mark'!Z220</f>
        <v>5</v>
      </c>
      <c r="O220" s="227">
        <f t="shared" si="47"/>
        <v>10</v>
      </c>
      <c r="P220" s="227">
        <f t="shared" si="48"/>
        <v>10</v>
      </c>
      <c r="Q220" s="227">
        <f t="shared" si="49"/>
        <v>10</v>
      </c>
      <c r="R220" s="227">
        <f t="shared" si="50"/>
        <v>10</v>
      </c>
      <c r="S220" s="227">
        <f t="shared" si="51"/>
        <v>10</v>
      </c>
      <c r="T220" s="227">
        <f t="shared" si="52"/>
        <v>10</v>
      </c>
      <c r="V220" s="139">
        <f t="shared" si="55"/>
        <v>60</v>
      </c>
      <c r="X220">
        <f t="shared" si="56"/>
        <v>5</v>
      </c>
      <c r="Y220">
        <f t="shared" si="57"/>
        <v>5</v>
      </c>
      <c r="Z220">
        <f t="shared" si="58"/>
        <v>5</v>
      </c>
      <c r="AA220">
        <f t="shared" si="59"/>
        <v>5</v>
      </c>
      <c r="AB220">
        <f t="shared" si="60"/>
        <v>5</v>
      </c>
      <c r="AC220">
        <f t="shared" si="61"/>
        <v>5</v>
      </c>
    </row>
    <row r="221" spans="1:29" ht="16.2" thickBot="1">
      <c r="A221" s="191">
        <f t="shared" si="53"/>
        <v>46</v>
      </c>
      <c r="B221" s="191"/>
      <c r="C221" s="266">
        <f t="shared" si="54"/>
        <v>3.8333333333333335</v>
      </c>
      <c r="D221" s="209">
        <v>8</v>
      </c>
      <c r="E221" s="209">
        <v>8</v>
      </c>
      <c r="F221" s="209">
        <v>7</v>
      </c>
      <c r="G221" s="209">
        <v>7</v>
      </c>
      <c r="H221" s="209">
        <v>8</v>
      </c>
      <c r="I221" s="209">
        <v>8</v>
      </c>
      <c r="J221" s="145"/>
      <c r="L221" s="209">
        <v>215</v>
      </c>
      <c r="M221" s="2" t="str">
        <f>N221&amp;":"&amp;COUNTIF($N$7:N221,N221)</f>
        <v>5:207</v>
      </c>
      <c r="N221" s="267">
        <f>'Student name internal mark'!Z221</f>
        <v>5</v>
      </c>
      <c r="O221" s="227">
        <f t="shared" si="47"/>
        <v>10</v>
      </c>
      <c r="P221" s="227">
        <f t="shared" si="48"/>
        <v>10</v>
      </c>
      <c r="Q221" s="227">
        <f t="shared" si="49"/>
        <v>10</v>
      </c>
      <c r="R221" s="227">
        <f t="shared" si="50"/>
        <v>10</v>
      </c>
      <c r="S221" s="227">
        <f t="shared" si="51"/>
        <v>10</v>
      </c>
      <c r="T221" s="227">
        <f t="shared" si="52"/>
        <v>10</v>
      </c>
      <c r="V221" s="139">
        <f t="shared" si="55"/>
        <v>60</v>
      </c>
      <c r="X221">
        <f t="shared" si="56"/>
        <v>5</v>
      </c>
      <c r="Y221">
        <f t="shared" si="57"/>
        <v>5</v>
      </c>
      <c r="Z221">
        <f t="shared" si="58"/>
        <v>5</v>
      </c>
      <c r="AA221">
        <f t="shared" si="59"/>
        <v>5</v>
      </c>
      <c r="AB221">
        <f t="shared" si="60"/>
        <v>5</v>
      </c>
      <c r="AC221">
        <f t="shared" si="61"/>
        <v>5</v>
      </c>
    </row>
    <row r="222" spans="1:29" ht="16.2" thickBot="1">
      <c r="A222" s="191">
        <f t="shared" si="53"/>
        <v>46</v>
      </c>
      <c r="B222" s="191"/>
      <c r="C222" s="266">
        <f t="shared" si="54"/>
        <v>3.8333333333333335</v>
      </c>
      <c r="D222" s="209">
        <v>7</v>
      </c>
      <c r="E222" s="209">
        <v>9</v>
      </c>
      <c r="F222" s="209">
        <v>9</v>
      </c>
      <c r="G222" s="209">
        <v>7</v>
      </c>
      <c r="H222" s="209">
        <v>7</v>
      </c>
      <c r="I222" s="209">
        <v>7</v>
      </c>
      <c r="J222" s="145"/>
      <c r="L222" s="209">
        <v>216</v>
      </c>
      <c r="M222" s="2" t="str">
        <f>N222&amp;":"&amp;COUNTIF($N$7:N222,N222)</f>
        <v>5:208</v>
      </c>
      <c r="N222" s="267">
        <f>'Student name internal mark'!Z222</f>
        <v>5</v>
      </c>
      <c r="O222" s="227">
        <f t="shared" si="47"/>
        <v>10</v>
      </c>
      <c r="P222" s="227">
        <f t="shared" si="48"/>
        <v>10</v>
      </c>
      <c r="Q222" s="227">
        <f t="shared" si="49"/>
        <v>10</v>
      </c>
      <c r="R222" s="227">
        <f t="shared" si="50"/>
        <v>10</v>
      </c>
      <c r="S222" s="227">
        <f t="shared" si="51"/>
        <v>10</v>
      </c>
      <c r="T222" s="227">
        <f t="shared" si="52"/>
        <v>10</v>
      </c>
      <c r="V222" s="139">
        <f t="shared" si="55"/>
        <v>60</v>
      </c>
      <c r="X222">
        <f t="shared" si="56"/>
        <v>5</v>
      </c>
      <c r="Y222">
        <f t="shared" si="57"/>
        <v>5</v>
      </c>
      <c r="Z222">
        <f t="shared" si="58"/>
        <v>5</v>
      </c>
      <c r="AA222">
        <f t="shared" si="59"/>
        <v>5</v>
      </c>
      <c r="AB222">
        <f t="shared" si="60"/>
        <v>5</v>
      </c>
      <c r="AC222">
        <f t="shared" si="61"/>
        <v>5</v>
      </c>
    </row>
    <row r="223" spans="1:29" ht="16.2" thickBot="1">
      <c r="A223" s="191">
        <f t="shared" si="53"/>
        <v>56</v>
      </c>
      <c r="B223" s="191"/>
      <c r="C223" s="266">
        <f t="shared" si="54"/>
        <v>4.666666666666667</v>
      </c>
      <c r="D223" s="209">
        <v>10</v>
      </c>
      <c r="E223" s="209">
        <v>10</v>
      </c>
      <c r="F223" s="209">
        <v>9</v>
      </c>
      <c r="G223" s="209">
        <v>8</v>
      </c>
      <c r="H223" s="209">
        <v>9</v>
      </c>
      <c r="I223" s="209">
        <v>10</v>
      </c>
      <c r="J223" s="145"/>
      <c r="L223" s="2">
        <v>217</v>
      </c>
      <c r="M223" s="2" t="str">
        <f>N223&amp;":"&amp;COUNTIF($N$7:N223,N223)</f>
        <v>5:209</v>
      </c>
      <c r="N223" s="267">
        <f>'Student name internal mark'!Z223</f>
        <v>5</v>
      </c>
      <c r="O223" s="227">
        <f t="shared" si="47"/>
        <v>10</v>
      </c>
      <c r="P223" s="227">
        <f t="shared" si="48"/>
        <v>10</v>
      </c>
      <c r="Q223" s="227">
        <f t="shared" si="49"/>
        <v>10</v>
      </c>
      <c r="R223" s="227">
        <f t="shared" si="50"/>
        <v>10</v>
      </c>
      <c r="S223" s="227">
        <f t="shared" si="51"/>
        <v>10</v>
      </c>
      <c r="T223" s="227">
        <f t="shared" si="52"/>
        <v>10</v>
      </c>
      <c r="V223" s="139">
        <f t="shared" si="55"/>
        <v>60</v>
      </c>
      <c r="X223">
        <f t="shared" si="56"/>
        <v>5</v>
      </c>
      <c r="Y223">
        <f t="shared" si="57"/>
        <v>5</v>
      </c>
      <c r="Z223">
        <f t="shared" si="58"/>
        <v>5</v>
      </c>
      <c r="AA223">
        <f t="shared" si="59"/>
        <v>5</v>
      </c>
      <c r="AB223">
        <f t="shared" si="60"/>
        <v>5</v>
      </c>
      <c r="AC223">
        <f t="shared" si="61"/>
        <v>5</v>
      </c>
    </row>
    <row r="224" spans="1:29" ht="16.2" thickBot="1">
      <c r="A224" s="191">
        <f t="shared" si="53"/>
        <v>55</v>
      </c>
      <c r="B224" s="191"/>
      <c r="C224" s="266">
        <f t="shared" si="54"/>
        <v>4.583333333333333</v>
      </c>
      <c r="D224" s="209">
        <v>10</v>
      </c>
      <c r="E224" s="209">
        <v>9</v>
      </c>
      <c r="F224" s="209">
        <v>9</v>
      </c>
      <c r="G224" s="209">
        <v>8</v>
      </c>
      <c r="H224" s="209">
        <v>9</v>
      </c>
      <c r="I224" s="209">
        <v>10</v>
      </c>
      <c r="J224" s="145"/>
      <c r="L224" s="209">
        <v>218</v>
      </c>
      <c r="M224" s="2" t="str">
        <f>N224&amp;":"&amp;COUNTIF($N$7:N224,N224)</f>
        <v>5:210</v>
      </c>
      <c r="N224" s="267">
        <f>'Student name internal mark'!Z224</f>
        <v>5</v>
      </c>
      <c r="O224" s="227">
        <f t="shared" si="47"/>
        <v>10</v>
      </c>
      <c r="P224" s="227">
        <f t="shared" si="48"/>
        <v>10</v>
      </c>
      <c r="Q224" s="227">
        <f t="shared" si="49"/>
        <v>10</v>
      </c>
      <c r="R224" s="227">
        <f t="shared" si="50"/>
        <v>10</v>
      </c>
      <c r="S224" s="227">
        <f t="shared" si="51"/>
        <v>10</v>
      </c>
      <c r="T224" s="227">
        <f t="shared" si="52"/>
        <v>10</v>
      </c>
      <c r="V224" s="139">
        <f t="shared" si="55"/>
        <v>60</v>
      </c>
      <c r="X224">
        <f t="shared" si="56"/>
        <v>5</v>
      </c>
      <c r="Y224">
        <f t="shared" si="57"/>
        <v>5</v>
      </c>
      <c r="Z224">
        <f t="shared" si="58"/>
        <v>5</v>
      </c>
      <c r="AA224">
        <f t="shared" si="59"/>
        <v>5</v>
      </c>
      <c r="AB224">
        <f t="shared" si="60"/>
        <v>5</v>
      </c>
      <c r="AC224">
        <f t="shared" si="61"/>
        <v>5</v>
      </c>
    </row>
    <row r="225" spans="1:29" ht="16.2" thickBot="1">
      <c r="A225" s="191">
        <f t="shared" si="53"/>
        <v>53</v>
      </c>
      <c r="B225" s="191"/>
      <c r="C225" s="266">
        <f t="shared" si="54"/>
        <v>4.416666666666667</v>
      </c>
      <c r="D225" s="209">
        <v>10</v>
      </c>
      <c r="E225" s="209">
        <v>10</v>
      </c>
      <c r="F225" s="209">
        <v>7</v>
      </c>
      <c r="G225" s="209">
        <v>7</v>
      </c>
      <c r="H225" s="209">
        <v>9</v>
      </c>
      <c r="I225" s="209">
        <v>10</v>
      </c>
      <c r="J225" s="145"/>
      <c r="L225" s="209">
        <v>219</v>
      </c>
      <c r="M225" s="2" t="str">
        <f>N225&amp;":"&amp;COUNTIF($N$7:N225,N225)</f>
        <v>5:211</v>
      </c>
      <c r="N225" s="267">
        <f>'Student name internal mark'!Z225</f>
        <v>5</v>
      </c>
      <c r="O225" s="227">
        <f t="shared" si="47"/>
        <v>10</v>
      </c>
      <c r="P225" s="227">
        <f t="shared" si="48"/>
        <v>10</v>
      </c>
      <c r="Q225" s="227">
        <f t="shared" si="49"/>
        <v>10</v>
      </c>
      <c r="R225" s="227">
        <f t="shared" si="50"/>
        <v>10</v>
      </c>
      <c r="S225" s="227">
        <f t="shared" si="51"/>
        <v>10</v>
      </c>
      <c r="T225" s="227">
        <f t="shared" si="52"/>
        <v>10</v>
      </c>
      <c r="V225" s="139">
        <f t="shared" si="55"/>
        <v>60</v>
      </c>
      <c r="X225">
        <f t="shared" si="56"/>
        <v>5</v>
      </c>
      <c r="Y225">
        <f t="shared" si="57"/>
        <v>5</v>
      </c>
      <c r="Z225">
        <f t="shared" si="58"/>
        <v>5</v>
      </c>
      <c r="AA225">
        <f t="shared" si="59"/>
        <v>5</v>
      </c>
      <c r="AB225">
        <f t="shared" si="60"/>
        <v>5</v>
      </c>
      <c r="AC225">
        <f t="shared" si="61"/>
        <v>5</v>
      </c>
    </row>
    <row r="226" spans="1:29" ht="16.2" thickBot="1">
      <c r="A226" s="191">
        <f t="shared" si="53"/>
        <v>58</v>
      </c>
      <c r="B226" s="191"/>
      <c r="C226" s="266">
        <f t="shared" si="54"/>
        <v>4.833333333333333</v>
      </c>
      <c r="D226" s="209">
        <v>10</v>
      </c>
      <c r="E226" s="209">
        <v>10</v>
      </c>
      <c r="F226" s="209">
        <v>10</v>
      </c>
      <c r="G226" s="209">
        <v>10</v>
      </c>
      <c r="H226" s="209">
        <v>8</v>
      </c>
      <c r="I226" s="209">
        <v>10</v>
      </c>
      <c r="J226" s="145"/>
      <c r="L226" s="209">
        <v>220</v>
      </c>
      <c r="M226" s="2" t="str">
        <f>N226&amp;":"&amp;COUNTIF($N$7:N226,N226)</f>
        <v>5:212</v>
      </c>
      <c r="N226" s="267">
        <f>'Student name internal mark'!Z226</f>
        <v>5</v>
      </c>
      <c r="O226" s="227">
        <f t="shared" si="47"/>
        <v>10</v>
      </c>
      <c r="P226" s="227">
        <f t="shared" si="48"/>
        <v>10</v>
      </c>
      <c r="Q226" s="227">
        <f t="shared" si="49"/>
        <v>10</v>
      </c>
      <c r="R226" s="227">
        <f t="shared" si="50"/>
        <v>10</v>
      </c>
      <c r="S226" s="227">
        <f t="shared" si="51"/>
        <v>10</v>
      </c>
      <c r="T226" s="227">
        <f t="shared" si="52"/>
        <v>10</v>
      </c>
      <c r="V226" s="139">
        <f t="shared" si="55"/>
        <v>60</v>
      </c>
      <c r="X226">
        <f t="shared" si="56"/>
        <v>5</v>
      </c>
      <c r="Y226">
        <f t="shared" si="57"/>
        <v>5</v>
      </c>
      <c r="Z226">
        <f t="shared" si="58"/>
        <v>5</v>
      </c>
      <c r="AA226">
        <f t="shared" si="59"/>
        <v>5</v>
      </c>
      <c r="AB226">
        <f t="shared" si="60"/>
        <v>5</v>
      </c>
      <c r="AC226">
        <f t="shared" si="61"/>
        <v>5</v>
      </c>
    </row>
    <row r="227" spans="1:29" ht="16.2" thickBot="1">
      <c r="A227" s="191">
        <f t="shared" si="53"/>
        <v>52</v>
      </c>
      <c r="B227" s="191"/>
      <c r="C227" s="266">
        <f t="shared" si="54"/>
        <v>4.333333333333333</v>
      </c>
      <c r="D227" s="209">
        <v>8</v>
      </c>
      <c r="E227" s="209">
        <v>10</v>
      </c>
      <c r="F227" s="209">
        <v>9</v>
      </c>
      <c r="G227" s="209">
        <v>8</v>
      </c>
      <c r="H227" s="209">
        <v>10</v>
      </c>
      <c r="I227" s="209">
        <v>7</v>
      </c>
      <c r="J227" s="145"/>
      <c r="L227" s="209">
        <v>221</v>
      </c>
      <c r="M227" s="2" t="str">
        <f>N227&amp;":"&amp;COUNTIF($N$7:N227,N227)</f>
        <v>5:213</v>
      </c>
      <c r="N227" s="267">
        <f>'Student name internal mark'!Z227</f>
        <v>5</v>
      </c>
      <c r="O227" s="227">
        <f t="shared" si="47"/>
        <v>10</v>
      </c>
      <c r="P227" s="227">
        <f t="shared" si="48"/>
        <v>10</v>
      </c>
      <c r="Q227" s="227">
        <f t="shared" si="49"/>
        <v>10</v>
      </c>
      <c r="R227" s="227">
        <f t="shared" si="50"/>
        <v>10</v>
      </c>
      <c r="S227" s="227">
        <f t="shared" si="51"/>
        <v>10</v>
      </c>
      <c r="T227" s="227">
        <f t="shared" si="52"/>
        <v>10</v>
      </c>
      <c r="V227" s="139">
        <f t="shared" si="55"/>
        <v>60</v>
      </c>
      <c r="X227">
        <f t="shared" si="56"/>
        <v>5</v>
      </c>
      <c r="Y227">
        <f t="shared" si="57"/>
        <v>5</v>
      </c>
      <c r="Z227">
        <f t="shared" si="58"/>
        <v>5</v>
      </c>
      <c r="AA227">
        <f t="shared" si="59"/>
        <v>5</v>
      </c>
      <c r="AB227">
        <f t="shared" si="60"/>
        <v>5</v>
      </c>
      <c r="AC227">
        <f t="shared" si="61"/>
        <v>5</v>
      </c>
    </row>
    <row r="228" spans="1:29" ht="16.2" thickBot="1">
      <c r="A228" s="191">
        <f t="shared" si="53"/>
        <v>49</v>
      </c>
      <c r="B228" s="191"/>
      <c r="C228" s="266">
        <f t="shared" si="54"/>
        <v>4.083333333333333</v>
      </c>
      <c r="D228" s="209">
        <v>8</v>
      </c>
      <c r="E228" s="209">
        <v>10</v>
      </c>
      <c r="F228" s="209">
        <v>7</v>
      </c>
      <c r="G228" s="209">
        <v>7</v>
      </c>
      <c r="H228" s="209">
        <v>7</v>
      </c>
      <c r="I228" s="209">
        <v>10</v>
      </c>
      <c r="J228" s="145"/>
      <c r="L228" s="2">
        <v>222</v>
      </c>
      <c r="M228" s="2" t="e">
        <f>N228&amp;":"&amp;COUNTIF($N$7:N228,N228)</f>
        <v>#REF!</v>
      </c>
      <c r="N228" s="267" t="e">
        <f>'Student name internal mark'!Z228</f>
        <v>#REF!</v>
      </c>
      <c r="O228" s="227" t="e">
        <f t="shared" si="47"/>
        <v>#REF!</v>
      </c>
      <c r="P228" s="227" t="e">
        <f t="shared" si="48"/>
        <v>#REF!</v>
      </c>
      <c r="Q228" s="227" t="e">
        <f t="shared" si="49"/>
        <v>#REF!</v>
      </c>
      <c r="R228" s="227" t="e">
        <f t="shared" si="50"/>
        <v>#REF!</v>
      </c>
      <c r="S228" s="227" t="e">
        <f t="shared" si="51"/>
        <v>#REF!</v>
      </c>
      <c r="T228" s="227" t="e">
        <f t="shared" si="52"/>
        <v>#REF!</v>
      </c>
      <c r="V228" s="139" t="e">
        <f t="shared" si="55"/>
        <v>#REF!</v>
      </c>
      <c r="X228" t="e">
        <f t="shared" si="56"/>
        <v>#REF!</v>
      </c>
      <c r="Y228" t="e">
        <f t="shared" si="57"/>
        <v>#REF!</v>
      </c>
      <c r="Z228" t="e">
        <f t="shared" si="58"/>
        <v>#REF!</v>
      </c>
      <c r="AA228" t="e">
        <f t="shared" si="59"/>
        <v>#REF!</v>
      </c>
      <c r="AB228" t="e">
        <f t="shared" si="60"/>
        <v>#REF!</v>
      </c>
      <c r="AC228" t="e">
        <f t="shared" si="61"/>
        <v>#REF!</v>
      </c>
    </row>
    <row r="229" spans="1:29" ht="16.2" thickBot="1">
      <c r="A229" s="191">
        <f t="shared" si="53"/>
        <v>53</v>
      </c>
      <c r="B229" s="191"/>
      <c r="C229" s="266">
        <f t="shared" si="54"/>
        <v>4.416666666666667</v>
      </c>
      <c r="D229" s="209">
        <v>9</v>
      </c>
      <c r="E229" s="209">
        <v>10</v>
      </c>
      <c r="F229" s="209">
        <v>8</v>
      </c>
      <c r="G229" s="209">
        <v>9</v>
      </c>
      <c r="H229" s="209">
        <v>7</v>
      </c>
      <c r="I229" s="209">
        <v>10</v>
      </c>
      <c r="J229" s="145"/>
      <c r="L229" s="209">
        <v>223</v>
      </c>
      <c r="M229" s="2" t="e">
        <f>N229&amp;":"&amp;COUNTIF($N$7:N229,N229)</f>
        <v>#REF!</v>
      </c>
      <c r="N229" s="267" t="e">
        <f>'Student name internal mark'!Z229</f>
        <v>#REF!</v>
      </c>
      <c r="O229" s="227" t="e">
        <f t="shared" si="47"/>
        <v>#REF!</v>
      </c>
      <c r="P229" s="227" t="e">
        <f t="shared" si="48"/>
        <v>#REF!</v>
      </c>
      <c r="Q229" s="227" t="e">
        <f t="shared" si="49"/>
        <v>#REF!</v>
      </c>
      <c r="R229" s="227" t="e">
        <f t="shared" si="50"/>
        <v>#REF!</v>
      </c>
      <c r="S229" s="227" t="e">
        <f t="shared" si="51"/>
        <v>#REF!</v>
      </c>
      <c r="T229" s="227" t="e">
        <f t="shared" si="52"/>
        <v>#REF!</v>
      </c>
      <c r="V229" s="139" t="e">
        <f t="shared" si="55"/>
        <v>#REF!</v>
      </c>
      <c r="X229" t="e">
        <f t="shared" si="56"/>
        <v>#REF!</v>
      </c>
      <c r="Y229" t="e">
        <f t="shared" si="57"/>
        <v>#REF!</v>
      </c>
      <c r="Z229" t="e">
        <f t="shared" si="58"/>
        <v>#REF!</v>
      </c>
      <c r="AA229" t="e">
        <f t="shared" si="59"/>
        <v>#REF!</v>
      </c>
      <c r="AB229" t="e">
        <f t="shared" si="60"/>
        <v>#REF!</v>
      </c>
      <c r="AC229" t="e">
        <f t="shared" si="61"/>
        <v>#REF!</v>
      </c>
    </row>
    <row r="230" spans="1:29" ht="16.2" thickBot="1">
      <c r="A230" s="191">
        <f t="shared" si="53"/>
        <v>51</v>
      </c>
      <c r="B230" s="191"/>
      <c r="C230" s="266">
        <f t="shared" si="54"/>
        <v>4.25</v>
      </c>
      <c r="D230" s="209">
        <v>9</v>
      </c>
      <c r="E230" s="209">
        <v>8</v>
      </c>
      <c r="F230" s="209">
        <v>7</v>
      </c>
      <c r="G230" s="209">
        <v>8</v>
      </c>
      <c r="H230" s="209">
        <v>10</v>
      </c>
      <c r="I230" s="209">
        <v>9</v>
      </c>
      <c r="J230" s="145"/>
      <c r="L230" s="209">
        <v>224</v>
      </c>
      <c r="M230" s="2" t="e">
        <f>N230&amp;":"&amp;COUNTIF($N$7:N230,N230)</f>
        <v>#REF!</v>
      </c>
      <c r="N230" s="267" t="e">
        <f>'Student name internal mark'!Z230</f>
        <v>#REF!</v>
      </c>
      <c r="O230" s="227" t="e">
        <f t="shared" si="47"/>
        <v>#REF!</v>
      </c>
      <c r="P230" s="227" t="e">
        <f t="shared" si="48"/>
        <v>#REF!</v>
      </c>
      <c r="Q230" s="227" t="e">
        <f t="shared" si="49"/>
        <v>#REF!</v>
      </c>
      <c r="R230" s="227" t="e">
        <f t="shared" si="50"/>
        <v>#REF!</v>
      </c>
      <c r="S230" s="227" t="e">
        <f t="shared" si="51"/>
        <v>#REF!</v>
      </c>
      <c r="T230" s="227" t="e">
        <f t="shared" si="52"/>
        <v>#REF!</v>
      </c>
      <c r="V230" s="139" t="e">
        <f t="shared" si="55"/>
        <v>#REF!</v>
      </c>
      <c r="X230" t="e">
        <f t="shared" si="56"/>
        <v>#REF!</v>
      </c>
      <c r="Y230" t="e">
        <f t="shared" si="57"/>
        <v>#REF!</v>
      </c>
      <c r="Z230" t="e">
        <f t="shared" si="58"/>
        <v>#REF!</v>
      </c>
      <c r="AA230" t="e">
        <f t="shared" si="59"/>
        <v>#REF!</v>
      </c>
      <c r="AB230" t="e">
        <f t="shared" si="60"/>
        <v>#REF!</v>
      </c>
      <c r="AC230" t="e">
        <f t="shared" si="61"/>
        <v>#REF!</v>
      </c>
    </row>
    <row r="231" spans="1:29" ht="16.2" thickBot="1">
      <c r="A231" s="191">
        <f t="shared" si="53"/>
        <v>51</v>
      </c>
      <c r="B231" s="191"/>
      <c r="C231" s="266">
        <f t="shared" si="54"/>
        <v>4.25</v>
      </c>
      <c r="D231" s="209">
        <v>10</v>
      </c>
      <c r="E231" s="209">
        <v>9</v>
      </c>
      <c r="F231" s="209">
        <v>8</v>
      </c>
      <c r="G231" s="209">
        <v>7</v>
      </c>
      <c r="H231" s="209">
        <v>9</v>
      </c>
      <c r="I231" s="209">
        <v>8</v>
      </c>
      <c r="J231" s="145"/>
      <c r="L231" s="209">
        <v>225</v>
      </c>
      <c r="M231" s="2" t="e">
        <f>N231&amp;":"&amp;COUNTIF($N$7:N231,N231)</f>
        <v>#REF!</v>
      </c>
      <c r="N231" s="267" t="e">
        <f>'Student name internal mark'!Z231</f>
        <v>#REF!</v>
      </c>
      <c r="O231" s="227" t="e">
        <f t="shared" si="47"/>
        <v>#REF!</v>
      </c>
      <c r="P231" s="227" t="e">
        <f t="shared" si="48"/>
        <v>#REF!</v>
      </c>
      <c r="Q231" s="227" t="e">
        <f t="shared" si="49"/>
        <v>#REF!</v>
      </c>
      <c r="R231" s="227" t="e">
        <f t="shared" si="50"/>
        <v>#REF!</v>
      </c>
      <c r="S231" s="227" t="e">
        <f t="shared" si="51"/>
        <v>#REF!</v>
      </c>
      <c r="T231" s="227" t="e">
        <f t="shared" si="52"/>
        <v>#REF!</v>
      </c>
      <c r="V231" s="139" t="e">
        <f t="shared" si="55"/>
        <v>#REF!</v>
      </c>
      <c r="X231" t="e">
        <f t="shared" si="56"/>
        <v>#REF!</v>
      </c>
      <c r="Y231" t="e">
        <f t="shared" si="57"/>
        <v>#REF!</v>
      </c>
      <c r="Z231" t="e">
        <f t="shared" si="58"/>
        <v>#REF!</v>
      </c>
      <c r="AA231" t="e">
        <f t="shared" si="59"/>
        <v>#REF!</v>
      </c>
      <c r="AB231" t="e">
        <f t="shared" si="60"/>
        <v>#REF!</v>
      </c>
      <c r="AC231" t="e">
        <f t="shared" si="61"/>
        <v>#REF!</v>
      </c>
    </row>
    <row r="232" spans="1:29" ht="16.2" thickBot="1">
      <c r="A232" s="191">
        <f t="shared" si="53"/>
        <v>49</v>
      </c>
      <c r="B232" s="191"/>
      <c r="C232" s="266">
        <f t="shared" si="54"/>
        <v>4.083333333333333</v>
      </c>
      <c r="D232" s="209">
        <v>7</v>
      </c>
      <c r="E232" s="209">
        <v>8</v>
      </c>
      <c r="F232" s="209">
        <v>8</v>
      </c>
      <c r="G232" s="209">
        <v>9</v>
      </c>
      <c r="H232" s="209">
        <v>9</v>
      </c>
      <c r="I232" s="209">
        <v>8</v>
      </c>
      <c r="J232" s="145"/>
      <c r="L232" s="2">
        <v>226</v>
      </c>
      <c r="M232" s="2" t="e">
        <f>N232&amp;":"&amp;COUNTIF($N$7:N232,N232)</f>
        <v>#REF!</v>
      </c>
      <c r="N232" s="267" t="e">
        <f>'Student name internal mark'!Z232</f>
        <v>#REF!</v>
      </c>
      <c r="O232" s="227" t="e">
        <f t="shared" si="47"/>
        <v>#REF!</v>
      </c>
      <c r="P232" s="227" t="e">
        <f t="shared" si="48"/>
        <v>#REF!</v>
      </c>
      <c r="Q232" s="227" t="e">
        <f t="shared" si="49"/>
        <v>#REF!</v>
      </c>
      <c r="R232" s="227" t="e">
        <f t="shared" si="50"/>
        <v>#REF!</v>
      </c>
      <c r="S232" s="227" t="e">
        <f t="shared" si="51"/>
        <v>#REF!</v>
      </c>
      <c r="T232" s="227" t="e">
        <f t="shared" si="52"/>
        <v>#REF!</v>
      </c>
      <c r="V232" s="139" t="e">
        <f t="shared" si="55"/>
        <v>#REF!</v>
      </c>
      <c r="X232" t="e">
        <f t="shared" si="56"/>
        <v>#REF!</v>
      </c>
      <c r="Y232" t="e">
        <f t="shared" si="57"/>
        <v>#REF!</v>
      </c>
      <c r="Z232" t="e">
        <f t="shared" si="58"/>
        <v>#REF!</v>
      </c>
      <c r="AA232" t="e">
        <f t="shared" si="59"/>
        <v>#REF!</v>
      </c>
      <c r="AB232" t="e">
        <f t="shared" si="60"/>
        <v>#REF!</v>
      </c>
      <c r="AC232" t="e">
        <f t="shared" si="61"/>
        <v>#REF!</v>
      </c>
    </row>
    <row r="233" spans="1:29" ht="16.2" thickBot="1">
      <c r="A233" s="191">
        <f t="shared" si="53"/>
        <v>51</v>
      </c>
      <c r="B233" s="191"/>
      <c r="C233" s="266">
        <f t="shared" si="54"/>
        <v>4.25</v>
      </c>
      <c r="D233" s="209">
        <v>10</v>
      </c>
      <c r="E233" s="209">
        <v>9</v>
      </c>
      <c r="F233" s="209">
        <v>7</v>
      </c>
      <c r="G233" s="209">
        <v>10</v>
      </c>
      <c r="H233" s="209">
        <v>8</v>
      </c>
      <c r="I233" s="209">
        <v>7</v>
      </c>
      <c r="J233" s="145"/>
      <c r="L233" s="209">
        <v>227</v>
      </c>
      <c r="M233" s="2" t="e">
        <f>N233&amp;":"&amp;COUNTIF($N$7:N233,N233)</f>
        <v>#REF!</v>
      </c>
      <c r="N233" s="267" t="e">
        <f>'Student name internal mark'!Z233</f>
        <v>#REF!</v>
      </c>
      <c r="O233" s="227" t="e">
        <f t="shared" si="47"/>
        <v>#REF!</v>
      </c>
      <c r="P233" s="227" t="e">
        <f t="shared" si="48"/>
        <v>#REF!</v>
      </c>
      <c r="Q233" s="227" t="e">
        <f t="shared" si="49"/>
        <v>#REF!</v>
      </c>
      <c r="R233" s="227" t="e">
        <f t="shared" si="50"/>
        <v>#REF!</v>
      </c>
      <c r="S233" s="227" t="e">
        <f t="shared" si="51"/>
        <v>#REF!</v>
      </c>
      <c r="T233" s="227" t="e">
        <f t="shared" si="52"/>
        <v>#REF!</v>
      </c>
      <c r="V233" s="139" t="e">
        <f t="shared" si="55"/>
        <v>#REF!</v>
      </c>
      <c r="X233" t="e">
        <f t="shared" si="56"/>
        <v>#REF!</v>
      </c>
      <c r="Y233" t="e">
        <f t="shared" si="57"/>
        <v>#REF!</v>
      </c>
      <c r="Z233" t="e">
        <f t="shared" si="58"/>
        <v>#REF!</v>
      </c>
      <c r="AA233" t="e">
        <f t="shared" si="59"/>
        <v>#REF!</v>
      </c>
      <c r="AB233" t="e">
        <f t="shared" si="60"/>
        <v>#REF!</v>
      </c>
      <c r="AC233" t="e">
        <f t="shared" si="61"/>
        <v>#REF!</v>
      </c>
    </row>
    <row r="234" spans="1:29" ht="16.2" thickBot="1">
      <c r="A234" s="191">
        <f t="shared" si="53"/>
        <v>50</v>
      </c>
      <c r="B234" s="191"/>
      <c r="C234" s="266">
        <f t="shared" si="54"/>
        <v>4.166666666666667</v>
      </c>
      <c r="D234" s="209">
        <v>9</v>
      </c>
      <c r="E234" s="209">
        <v>8</v>
      </c>
      <c r="F234" s="209">
        <v>10</v>
      </c>
      <c r="G234" s="209">
        <v>9</v>
      </c>
      <c r="H234" s="209">
        <v>7</v>
      </c>
      <c r="I234" s="209">
        <v>7</v>
      </c>
      <c r="J234" s="145"/>
      <c r="L234" s="209">
        <v>228</v>
      </c>
      <c r="M234" s="2" t="e">
        <f>N234&amp;":"&amp;COUNTIF($N$7:N234,N234)</f>
        <v>#REF!</v>
      </c>
      <c r="N234" s="267" t="e">
        <f>'Student name internal mark'!Z234</f>
        <v>#REF!</v>
      </c>
      <c r="O234" s="227" t="e">
        <f t="shared" si="47"/>
        <v>#REF!</v>
      </c>
      <c r="P234" s="227" t="e">
        <f t="shared" si="48"/>
        <v>#REF!</v>
      </c>
      <c r="Q234" s="227" t="e">
        <f t="shared" si="49"/>
        <v>#REF!</v>
      </c>
      <c r="R234" s="227" t="e">
        <f t="shared" si="50"/>
        <v>#REF!</v>
      </c>
      <c r="S234" s="227" t="e">
        <f t="shared" si="51"/>
        <v>#REF!</v>
      </c>
      <c r="T234" s="227" t="e">
        <f t="shared" si="52"/>
        <v>#REF!</v>
      </c>
      <c r="V234" s="139" t="e">
        <f t="shared" si="55"/>
        <v>#REF!</v>
      </c>
      <c r="X234" t="e">
        <f t="shared" si="56"/>
        <v>#REF!</v>
      </c>
      <c r="Y234" t="e">
        <f t="shared" si="57"/>
        <v>#REF!</v>
      </c>
      <c r="Z234" t="e">
        <f t="shared" si="58"/>
        <v>#REF!</v>
      </c>
      <c r="AA234" t="e">
        <f t="shared" si="59"/>
        <v>#REF!</v>
      </c>
      <c r="AB234" t="e">
        <f t="shared" si="60"/>
        <v>#REF!</v>
      </c>
      <c r="AC234" t="e">
        <f t="shared" si="61"/>
        <v>#REF!</v>
      </c>
    </row>
    <row r="235" spans="1:29" ht="16.2" thickBot="1">
      <c r="A235" s="191">
        <f t="shared" si="53"/>
        <v>53</v>
      </c>
      <c r="B235" s="191"/>
      <c r="C235" s="266">
        <f t="shared" si="54"/>
        <v>4.416666666666667</v>
      </c>
      <c r="D235" s="209">
        <v>10</v>
      </c>
      <c r="E235" s="209">
        <v>8</v>
      </c>
      <c r="F235" s="209">
        <v>7</v>
      </c>
      <c r="G235" s="209">
        <v>10</v>
      </c>
      <c r="H235" s="209">
        <v>8</v>
      </c>
      <c r="I235" s="209">
        <v>10</v>
      </c>
      <c r="J235" s="145"/>
      <c r="L235" s="209">
        <v>229</v>
      </c>
      <c r="M235" s="2" t="e">
        <f>N235&amp;":"&amp;COUNTIF($N$7:N235,N235)</f>
        <v>#REF!</v>
      </c>
      <c r="N235" s="267" t="e">
        <f>'Student name internal mark'!Z235</f>
        <v>#REF!</v>
      </c>
      <c r="O235" s="227" t="e">
        <f t="shared" si="47"/>
        <v>#REF!</v>
      </c>
      <c r="P235" s="227" t="e">
        <f t="shared" si="48"/>
        <v>#REF!</v>
      </c>
      <c r="Q235" s="227" t="e">
        <f t="shared" si="49"/>
        <v>#REF!</v>
      </c>
      <c r="R235" s="227" t="e">
        <f t="shared" si="50"/>
        <v>#REF!</v>
      </c>
      <c r="S235" s="227" t="e">
        <f t="shared" si="51"/>
        <v>#REF!</v>
      </c>
      <c r="T235" s="227" t="e">
        <f t="shared" si="52"/>
        <v>#REF!</v>
      </c>
      <c r="V235" s="139" t="e">
        <f t="shared" si="55"/>
        <v>#REF!</v>
      </c>
      <c r="X235" t="e">
        <f t="shared" si="56"/>
        <v>#REF!</v>
      </c>
      <c r="Y235" t="e">
        <f t="shared" si="57"/>
        <v>#REF!</v>
      </c>
      <c r="Z235" t="e">
        <f t="shared" si="58"/>
        <v>#REF!</v>
      </c>
      <c r="AA235" t="e">
        <f t="shared" si="59"/>
        <v>#REF!</v>
      </c>
      <c r="AB235" t="e">
        <f t="shared" si="60"/>
        <v>#REF!</v>
      </c>
      <c r="AC235" t="e">
        <f t="shared" si="61"/>
        <v>#REF!</v>
      </c>
    </row>
    <row r="236" spans="1:29" ht="16.2" thickBot="1">
      <c r="A236" s="191">
        <f t="shared" si="53"/>
        <v>52</v>
      </c>
      <c r="B236" s="191"/>
      <c r="C236" s="266">
        <f t="shared" si="54"/>
        <v>4.333333333333333</v>
      </c>
      <c r="D236" s="209">
        <v>10</v>
      </c>
      <c r="E236" s="209">
        <v>8</v>
      </c>
      <c r="F236" s="209">
        <v>9</v>
      </c>
      <c r="G236" s="209">
        <v>9</v>
      </c>
      <c r="H236" s="209">
        <v>9</v>
      </c>
      <c r="I236" s="209">
        <v>7</v>
      </c>
      <c r="J236" s="145"/>
      <c r="L236" s="209">
        <v>230</v>
      </c>
      <c r="M236" s="2" t="e">
        <f>N236&amp;":"&amp;COUNTIF($N$7:N236,N236)</f>
        <v>#REF!</v>
      </c>
      <c r="N236" s="267" t="e">
        <f>'Student name internal mark'!Z236</f>
        <v>#REF!</v>
      </c>
      <c r="O236" s="227" t="e">
        <f t="shared" si="47"/>
        <v>#REF!</v>
      </c>
      <c r="P236" s="227" t="e">
        <f t="shared" si="48"/>
        <v>#REF!</v>
      </c>
      <c r="Q236" s="227" t="e">
        <f t="shared" si="49"/>
        <v>#REF!</v>
      </c>
      <c r="R236" s="227" t="e">
        <f t="shared" si="50"/>
        <v>#REF!</v>
      </c>
      <c r="S236" s="227" t="e">
        <f t="shared" si="51"/>
        <v>#REF!</v>
      </c>
      <c r="T236" s="227" t="e">
        <f t="shared" si="52"/>
        <v>#REF!</v>
      </c>
      <c r="V236" s="139" t="e">
        <f t="shared" si="55"/>
        <v>#REF!</v>
      </c>
      <c r="X236" t="e">
        <f t="shared" si="56"/>
        <v>#REF!</v>
      </c>
      <c r="Y236" t="e">
        <f t="shared" si="57"/>
        <v>#REF!</v>
      </c>
      <c r="Z236" t="e">
        <f t="shared" si="58"/>
        <v>#REF!</v>
      </c>
      <c r="AA236" t="e">
        <f t="shared" si="59"/>
        <v>#REF!</v>
      </c>
      <c r="AB236" t="e">
        <f t="shared" si="60"/>
        <v>#REF!</v>
      </c>
      <c r="AC236" t="e">
        <f t="shared" si="61"/>
        <v>#REF!</v>
      </c>
    </row>
    <row r="237" spans="1:29" ht="16.2" thickBot="1">
      <c r="A237" s="191">
        <f t="shared" si="53"/>
        <v>50</v>
      </c>
      <c r="B237" s="191"/>
      <c r="C237" s="266">
        <f t="shared" si="54"/>
        <v>4.166666666666667</v>
      </c>
      <c r="D237" s="209">
        <v>10</v>
      </c>
      <c r="E237" s="209">
        <v>7</v>
      </c>
      <c r="F237" s="209">
        <v>8</v>
      </c>
      <c r="G237" s="209">
        <v>7</v>
      </c>
      <c r="H237" s="209">
        <v>8</v>
      </c>
      <c r="I237" s="209">
        <v>10</v>
      </c>
      <c r="J237" s="145"/>
      <c r="L237" s="2">
        <v>231</v>
      </c>
      <c r="M237" s="2" t="e">
        <f>N237&amp;":"&amp;COUNTIF($N$7:N237,N237)</f>
        <v>#REF!</v>
      </c>
      <c r="N237" s="267" t="e">
        <f>'Student name internal mark'!Z237</f>
        <v>#REF!</v>
      </c>
      <c r="O237" s="227" t="e">
        <f t="shared" si="47"/>
        <v>#REF!</v>
      </c>
      <c r="P237" s="227" t="e">
        <f t="shared" si="48"/>
        <v>#REF!</v>
      </c>
      <c r="Q237" s="227" t="e">
        <f t="shared" si="49"/>
        <v>#REF!</v>
      </c>
      <c r="R237" s="227" t="e">
        <f t="shared" si="50"/>
        <v>#REF!</v>
      </c>
      <c r="S237" s="227" t="e">
        <f t="shared" si="51"/>
        <v>#REF!</v>
      </c>
      <c r="T237" s="227" t="e">
        <f t="shared" si="52"/>
        <v>#REF!</v>
      </c>
      <c r="V237" s="139" t="e">
        <f t="shared" si="55"/>
        <v>#REF!</v>
      </c>
      <c r="X237" t="e">
        <f t="shared" si="56"/>
        <v>#REF!</v>
      </c>
      <c r="Y237" t="e">
        <f t="shared" si="57"/>
        <v>#REF!</v>
      </c>
      <c r="Z237" t="e">
        <f t="shared" si="58"/>
        <v>#REF!</v>
      </c>
      <c r="AA237" t="e">
        <f t="shared" si="59"/>
        <v>#REF!</v>
      </c>
      <c r="AB237" t="e">
        <f t="shared" si="60"/>
        <v>#REF!</v>
      </c>
      <c r="AC237" t="e">
        <f t="shared" si="61"/>
        <v>#REF!</v>
      </c>
    </row>
    <row r="238" spans="1:29" ht="16.2" thickBot="1">
      <c r="A238" s="191">
        <f t="shared" si="53"/>
        <v>50</v>
      </c>
      <c r="B238" s="191"/>
      <c r="C238" s="266">
        <f t="shared" si="54"/>
        <v>4.166666666666667</v>
      </c>
      <c r="D238" s="209">
        <v>7</v>
      </c>
      <c r="E238" s="209">
        <v>9</v>
      </c>
      <c r="F238" s="209">
        <v>10</v>
      </c>
      <c r="G238" s="209">
        <v>8</v>
      </c>
      <c r="H238" s="209">
        <v>9</v>
      </c>
      <c r="I238" s="209">
        <v>7</v>
      </c>
      <c r="J238" s="145"/>
      <c r="L238" s="209">
        <v>232</v>
      </c>
      <c r="M238" s="2" t="e">
        <f>N238&amp;":"&amp;COUNTIF($N$7:N238,N238)</f>
        <v>#REF!</v>
      </c>
      <c r="N238" s="267" t="e">
        <f>'Student name internal mark'!Z238</f>
        <v>#REF!</v>
      </c>
      <c r="O238" s="227" t="e">
        <f t="shared" si="47"/>
        <v>#REF!</v>
      </c>
      <c r="P238" s="227" t="e">
        <f t="shared" si="48"/>
        <v>#REF!</v>
      </c>
      <c r="Q238" s="227" t="e">
        <f t="shared" si="49"/>
        <v>#REF!</v>
      </c>
      <c r="R238" s="227" t="e">
        <f t="shared" si="50"/>
        <v>#REF!</v>
      </c>
      <c r="S238" s="227" t="e">
        <f t="shared" si="51"/>
        <v>#REF!</v>
      </c>
      <c r="T238" s="227" t="e">
        <f t="shared" si="52"/>
        <v>#REF!</v>
      </c>
      <c r="V238" s="139" t="e">
        <f t="shared" si="55"/>
        <v>#REF!</v>
      </c>
      <c r="X238" t="e">
        <f t="shared" si="56"/>
        <v>#REF!</v>
      </c>
      <c r="Y238" t="e">
        <f t="shared" si="57"/>
        <v>#REF!</v>
      </c>
      <c r="Z238" t="e">
        <f t="shared" si="58"/>
        <v>#REF!</v>
      </c>
      <c r="AA238" t="e">
        <f t="shared" si="59"/>
        <v>#REF!</v>
      </c>
      <c r="AB238" t="e">
        <f t="shared" si="60"/>
        <v>#REF!</v>
      </c>
      <c r="AC238" t="e">
        <f t="shared" si="61"/>
        <v>#REF!</v>
      </c>
    </row>
    <row r="239" spans="1:29" ht="16.2" thickBot="1">
      <c r="A239" s="191">
        <f t="shared" si="53"/>
        <v>52</v>
      </c>
      <c r="B239" s="191"/>
      <c r="C239" s="266">
        <f t="shared" si="54"/>
        <v>4.333333333333333</v>
      </c>
      <c r="D239" s="209">
        <v>10</v>
      </c>
      <c r="E239" s="209">
        <v>7</v>
      </c>
      <c r="F239" s="209">
        <v>10</v>
      </c>
      <c r="G239" s="209">
        <v>9</v>
      </c>
      <c r="H239" s="209">
        <v>8</v>
      </c>
      <c r="I239" s="209">
        <v>8</v>
      </c>
      <c r="J239" s="145"/>
      <c r="L239" s="209">
        <v>233</v>
      </c>
      <c r="M239" s="2" t="e">
        <f>N239&amp;":"&amp;COUNTIF($N$7:N239,N239)</f>
        <v>#REF!</v>
      </c>
      <c r="N239" s="267" t="e">
        <f>'Student name internal mark'!Z239</f>
        <v>#REF!</v>
      </c>
      <c r="O239" s="227" t="e">
        <f t="shared" si="47"/>
        <v>#REF!</v>
      </c>
      <c r="P239" s="227" t="e">
        <f t="shared" si="48"/>
        <v>#REF!</v>
      </c>
      <c r="Q239" s="227" t="e">
        <f t="shared" si="49"/>
        <v>#REF!</v>
      </c>
      <c r="R239" s="227" t="e">
        <f t="shared" si="50"/>
        <v>#REF!</v>
      </c>
      <c r="S239" s="227" t="e">
        <f t="shared" si="51"/>
        <v>#REF!</v>
      </c>
      <c r="T239" s="227" t="e">
        <f t="shared" si="52"/>
        <v>#REF!</v>
      </c>
      <c r="V239" s="139" t="e">
        <f t="shared" si="55"/>
        <v>#REF!</v>
      </c>
      <c r="X239" t="e">
        <f t="shared" si="56"/>
        <v>#REF!</v>
      </c>
      <c r="Y239" t="e">
        <f t="shared" si="57"/>
        <v>#REF!</v>
      </c>
      <c r="Z239" t="e">
        <f t="shared" si="58"/>
        <v>#REF!</v>
      </c>
      <c r="AA239" t="e">
        <f t="shared" si="59"/>
        <v>#REF!</v>
      </c>
      <c r="AB239" t="e">
        <f t="shared" si="60"/>
        <v>#REF!</v>
      </c>
      <c r="AC239" t="e">
        <f t="shared" si="61"/>
        <v>#REF!</v>
      </c>
    </row>
    <row r="240" spans="1:29" ht="16.2" thickBot="1">
      <c r="A240" s="191">
        <f t="shared" si="53"/>
        <v>49</v>
      </c>
      <c r="B240" s="191"/>
      <c r="C240" s="266">
        <f t="shared" si="54"/>
        <v>4.083333333333333</v>
      </c>
      <c r="D240" s="209">
        <v>9</v>
      </c>
      <c r="E240" s="209">
        <v>9</v>
      </c>
      <c r="F240" s="209">
        <v>7</v>
      </c>
      <c r="G240" s="209">
        <v>7</v>
      </c>
      <c r="H240" s="209">
        <v>9</v>
      </c>
      <c r="I240" s="209">
        <v>8</v>
      </c>
      <c r="J240" s="145"/>
      <c r="L240" s="209">
        <v>234</v>
      </c>
      <c r="M240" s="2" t="e">
        <f>N240&amp;":"&amp;COUNTIF($N$7:N240,N240)</f>
        <v>#REF!</v>
      </c>
      <c r="N240" s="267" t="e">
        <f>'Student name internal mark'!Z240</f>
        <v>#REF!</v>
      </c>
      <c r="O240" s="227" t="e">
        <f t="shared" si="47"/>
        <v>#REF!</v>
      </c>
      <c r="P240" s="227" t="e">
        <f t="shared" si="48"/>
        <v>#REF!</v>
      </c>
      <c r="Q240" s="227" t="e">
        <f t="shared" si="49"/>
        <v>#REF!</v>
      </c>
      <c r="R240" s="227" t="e">
        <f t="shared" si="50"/>
        <v>#REF!</v>
      </c>
      <c r="S240" s="227" t="e">
        <f t="shared" si="51"/>
        <v>#REF!</v>
      </c>
      <c r="T240" s="227" t="e">
        <f t="shared" si="52"/>
        <v>#REF!</v>
      </c>
      <c r="V240" s="139" t="e">
        <f t="shared" si="55"/>
        <v>#REF!</v>
      </c>
      <c r="X240" t="e">
        <f t="shared" si="56"/>
        <v>#REF!</v>
      </c>
      <c r="Y240" t="e">
        <f t="shared" si="57"/>
        <v>#REF!</v>
      </c>
      <c r="Z240" t="e">
        <f t="shared" si="58"/>
        <v>#REF!</v>
      </c>
      <c r="AA240" t="e">
        <f t="shared" si="59"/>
        <v>#REF!</v>
      </c>
      <c r="AB240" t="e">
        <f t="shared" si="60"/>
        <v>#REF!</v>
      </c>
      <c r="AC240" t="e">
        <f t="shared" si="61"/>
        <v>#REF!</v>
      </c>
    </row>
    <row r="241" spans="1:29" ht="16.2" thickBot="1">
      <c r="A241" s="191">
        <f t="shared" si="53"/>
        <v>46</v>
      </c>
      <c r="B241" s="191"/>
      <c r="C241" s="266">
        <f t="shared" si="54"/>
        <v>3.8333333333333335</v>
      </c>
      <c r="D241" s="209">
        <v>7</v>
      </c>
      <c r="E241" s="209">
        <v>8</v>
      </c>
      <c r="F241" s="209">
        <v>7</v>
      </c>
      <c r="G241" s="209">
        <v>8</v>
      </c>
      <c r="H241" s="209">
        <v>7</v>
      </c>
      <c r="I241" s="209">
        <v>9</v>
      </c>
      <c r="J241" s="145"/>
      <c r="L241" s="2">
        <v>235</v>
      </c>
      <c r="M241" s="2" t="e">
        <f>N241&amp;":"&amp;COUNTIF($N$7:N241,N241)</f>
        <v>#REF!</v>
      </c>
      <c r="N241" s="267" t="e">
        <f>'Student name internal mark'!Z241</f>
        <v>#REF!</v>
      </c>
      <c r="O241" s="227" t="e">
        <f t="shared" si="47"/>
        <v>#REF!</v>
      </c>
      <c r="P241" s="227" t="e">
        <f t="shared" si="48"/>
        <v>#REF!</v>
      </c>
      <c r="Q241" s="227" t="e">
        <f t="shared" si="49"/>
        <v>#REF!</v>
      </c>
      <c r="R241" s="227" t="e">
        <f t="shared" si="50"/>
        <v>#REF!</v>
      </c>
      <c r="S241" s="227" t="e">
        <f t="shared" si="51"/>
        <v>#REF!</v>
      </c>
      <c r="T241" s="227" t="e">
        <f t="shared" si="52"/>
        <v>#REF!</v>
      </c>
      <c r="V241" s="139" t="e">
        <f t="shared" si="55"/>
        <v>#REF!</v>
      </c>
      <c r="X241" t="e">
        <f t="shared" si="56"/>
        <v>#REF!</v>
      </c>
      <c r="Y241" t="e">
        <f t="shared" si="57"/>
        <v>#REF!</v>
      </c>
      <c r="Z241" t="e">
        <f t="shared" si="58"/>
        <v>#REF!</v>
      </c>
      <c r="AA241" t="e">
        <f t="shared" si="59"/>
        <v>#REF!</v>
      </c>
      <c r="AB241" t="e">
        <f t="shared" si="60"/>
        <v>#REF!</v>
      </c>
      <c r="AC241" t="e">
        <f t="shared" si="61"/>
        <v>#REF!</v>
      </c>
    </row>
    <row r="242" spans="1:29" ht="16.2" thickBot="1">
      <c r="A242" s="191">
        <f t="shared" si="53"/>
        <v>49</v>
      </c>
      <c r="B242" s="191"/>
      <c r="C242" s="266">
        <f t="shared" si="54"/>
        <v>4.083333333333333</v>
      </c>
      <c r="D242" s="209">
        <v>9</v>
      </c>
      <c r="E242" s="209">
        <v>7</v>
      </c>
      <c r="F242" s="209">
        <v>7</v>
      </c>
      <c r="G242" s="209">
        <v>8</v>
      </c>
      <c r="H242" s="209">
        <v>9</v>
      </c>
      <c r="I242" s="209">
        <v>9</v>
      </c>
      <c r="J242" s="145"/>
      <c r="L242" s="209">
        <v>236</v>
      </c>
      <c r="M242" s="2" t="e">
        <f>N242&amp;":"&amp;COUNTIF($N$7:N242,N242)</f>
        <v>#REF!</v>
      </c>
      <c r="N242" s="267" t="e">
        <f>'Student name internal mark'!Z242</f>
        <v>#REF!</v>
      </c>
      <c r="O242" s="227" t="e">
        <f t="shared" si="47"/>
        <v>#REF!</v>
      </c>
      <c r="P242" s="227" t="e">
        <f t="shared" si="48"/>
        <v>#REF!</v>
      </c>
      <c r="Q242" s="227" t="e">
        <f t="shared" si="49"/>
        <v>#REF!</v>
      </c>
      <c r="R242" s="227" t="e">
        <f t="shared" si="50"/>
        <v>#REF!</v>
      </c>
      <c r="S242" s="227" t="e">
        <f t="shared" si="51"/>
        <v>#REF!</v>
      </c>
      <c r="T242" s="227" t="e">
        <f t="shared" si="52"/>
        <v>#REF!</v>
      </c>
      <c r="V242" s="139" t="e">
        <f t="shared" si="55"/>
        <v>#REF!</v>
      </c>
      <c r="X242" t="e">
        <f t="shared" si="56"/>
        <v>#REF!</v>
      </c>
      <c r="Y242" t="e">
        <f t="shared" si="57"/>
        <v>#REF!</v>
      </c>
      <c r="Z242" t="e">
        <f t="shared" si="58"/>
        <v>#REF!</v>
      </c>
      <c r="AA242" t="e">
        <f t="shared" si="59"/>
        <v>#REF!</v>
      </c>
      <c r="AB242" t="e">
        <f t="shared" si="60"/>
        <v>#REF!</v>
      </c>
      <c r="AC242" t="e">
        <f t="shared" si="61"/>
        <v>#REF!</v>
      </c>
    </row>
    <row r="243" spans="1:29" ht="16.2" thickBot="1">
      <c r="A243" s="191">
        <f t="shared" si="53"/>
        <v>57</v>
      </c>
      <c r="B243" s="191"/>
      <c r="C243" s="266">
        <f t="shared" si="54"/>
        <v>4.75</v>
      </c>
      <c r="D243" s="209">
        <v>10</v>
      </c>
      <c r="E243" s="209">
        <v>9</v>
      </c>
      <c r="F243" s="209">
        <v>10</v>
      </c>
      <c r="G243" s="209">
        <v>9</v>
      </c>
      <c r="H243" s="209">
        <v>9</v>
      </c>
      <c r="I243" s="209">
        <v>10</v>
      </c>
      <c r="J243" s="145"/>
      <c r="L243" s="209">
        <v>237</v>
      </c>
      <c r="M243" s="2" t="e">
        <f>N243&amp;":"&amp;COUNTIF($N$7:N243,N243)</f>
        <v>#REF!</v>
      </c>
      <c r="N243" s="267" t="e">
        <f>'Student name internal mark'!Z243</f>
        <v>#REF!</v>
      </c>
      <c r="O243" s="227" t="e">
        <f t="shared" si="47"/>
        <v>#REF!</v>
      </c>
      <c r="P243" s="227" t="e">
        <f t="shared" si="48"/>
        <v>#REF!</v>
      </c>
      <c r="Q243" s="227" t="e">
        <f t="shared" si="49"/>
        <v>#REF!</v>
      </c>
      <c r="R243" s="227" t="e">
        <f t="shared" si="50"/>
        <v>#REF!</v>
      </c>
      <c r="S243" s="227" t="e">
        <f t="shared" si="51"/>
        <v>#REF!</v>
      </c>
      <c r="T243" s="227" t="e">
        <f t="shared" si="52"/>
        <v>#REF!</v>
      </c>
      <c r="V243" s="139" t="e">
        <f t="shared" si="55"/>
        <v>#REF!</v>
      </c>
      <c r="X243" t="e">
        <f t="shared" si="56"/>
        <v>#REF!</v>
      </c>
      <c r="Y243" t="e">
        <f t="shared" si="57"/>
        <v>#REF!</v>
      </c>
      <c r="Z243" t="e">
        <f t="shared" si="58"/>
        <v>#REF!</v>
      </c>
      <c r="AA243" t="e">
        <f t="shared" si="59"/>
        <v>#REF!</v>
      </c>
      <c r="AB243" t="e">
        <f t="shared" si="60"/>
        <v>#REF!</v>
      </c>
      <c r="AC243" t="e">
        <f t="shared" si="61"/>
        <v>#REF!</v>
      </c>
    </row>
    <row r="244" spans="1:29" ht="16.2" thickBot="1">
      <c r="A244" s="191">
        <f t="shared" si="53"/>
        <v>52</v>
      </c>
      <c r="B244" s="191"/>
      <c r="C244" s="266">
        <f t="shared" si="54"/>
        <v>4.333333333333333</v>
      </c>
      <c r="D244" s="209">
        <v>9</v>
      </c>
      <c r="E244" s="209">
        <v>10</v>
      </c>
      <c r="F244" s="209">
        <v>9</v>
      </c>
      <c r="G244" s="209">
        <v>7</v>
      </c>
      <c r="H244" s="209">
        <v>9</v>
      </c>
      <c r="I244" s="209">
        <v>8</v>
      </c>
      <c r="J244" s="145"/>
      <c r="L244" s="209">
        <v>238</v>
      </c>
      <c r="M244" s="2" t="e">
        <f>N244&amp;":"&amp;COUNTIF($N$7:N244,N244)</f>
        <v>#REF!</v>
      </c>
      <c r="N244" s="267" t="e">
        <f>'Student name internal mark'!Z244</f>
        <v>#REF!</v>
      </c>
      <c r="O244" s="227" t="e">
        <f t="shared" si="47"/>
        <v>#REF!</v>
      </c>
      <c r="P244" s="227" t="e">
        <f t="shared" si="48"/>
        <v>#REF!</v>
      </c>
      <c r="Q244" s="227" t="e">
        <f t="shared" si="49"/>
        <v>#REF!</v>
      </c>
      <c r="R244" s="227" t="e">
        <f t="shared" si="50"/>
        <v>#REF!</v>
      </c>
      <c r="S244" s="227" t="e">
        <f t="shared" si="51"/>
        <v>#REF!</v>
      </c>
      <c r="T244" s="227" t="e">
        <f t="shared" si="52"/>
        <v>#REF!</v>
      </c>
      <c r="V244" s="139" t="e">
        <f t="shared" si="55"/>
        <v>#REF!</v>
      </c>
      <c r="X244" t="e">
        <f t="shared" si="56"/>
        <v>#REF!</v>
      </c>
      <c r="Y244" t="e">
        <f t="shared" si="57"/>
        <v>#REF!</v>
      </c>
      <c r="Z244" t="e">
        <f t="shared" si="58"/>
        <v>#REF!</v>
      </c>
      <c r="AA244" t="e">
        <f t="shared" si="59"/>
        <v>#REF!</v>
      </c>
      <c r="AB244" t="e">
        <f t="shared" si="60"/>
        <v>#REF!</v>
      </c>
      <c r="AC244" t="e">
        <f t="shared" si="61"/>
        <v>#REF!</v>
      </c>
    </row>
    <row r="245" spans="1:29" ht="16.2" thickBot="1">
      <c r="A245" s="191">
        <f t="shared" si="53"/>
        <v>54</v>
      </c>
      <c r="B245" s="191"/>
      <c r="C245" s="266">
        <f t="shared" si="54"/>
        <v>4.5</v>
      </c>
      <c r="D245" s="209">
        <v>8</v>
      </c>
      <c r="E245" s="209">
        <v>10</v>
      </c>
      <c r="F245" s="209">
        <v>7</v>
      </c>
      <c r="G245" s="209">
        <v>9</v>
      </c>
      <c r="H245" s="209">
        <v>10</v>
      </c>
      <c r="I245" s="209">
        <v>10</v>
      </c>
      <c r="J245" s="68"/>
      <c r="L245" s="209">
        <v>239</v>
      </c>
      <c r="M245" s="2" t="e">
        <f>N245&amp;":"&amp;COUNTIF($N$7:N245,N245)</f>
        <v>#REF!</v>
      </c>
      <c r="N245" s="267" t="e">
        <f>'Student name internal mark'!Z245</f>
        <v>#REF!</v>
      </c>
      <c r="O245" s="227" t="e">
        <f t="shared" si="47"/>
        <v>#REF!</v>
      </c>
      <c r="P245" s="227" t="e">
        <f t="shared" si="48"/>
        <v>#REF!</v>
      </c>
      <c r="Q245" s="227" t="e">
        <f t="shared" si="49"/>
        <v>#REF!</v>
      </c>
      <c r="R245" s="227" t="e">
        <f t="shared" si="50"/>
        <v>#REF!</v>
      </c>
      <c r="S245" s="227" t="e">
        <f t="shared" si="51"/>
        <v>#REF!</v>
      </c>
      <c r="T245" s="227" t="e">
        <f t="shared" si="52"/>
        <v>#REF!</v>
      </c>
      <c r="V245" s="139" t="e">
        <f t="shared" si="55"/>
        <v>#REF!</v>
      </c>
      <c r="X245" t="e">
        <f t="shared" si="56"/>
        <v>#REF!</v>
      </c>
      <c r="Y245" t="e">
        <f t="shared" si="57"/>
        <v>#REF!</v>
      </c>
      <c r="Z245" t="e">
        <f t="shared" si="58"/>
        <v>#REF!</v>
      </c>
      <c r="AA245" t="e">
        <f t="shared" si="59"/>
        <v>#REF!</v>
      </c>
      <c r="AB245" t="e">
        <f t="shared" si="60"/>
        <v>#REF!</v>
      </c>
      <c r="AC245" t="e">
        <f t="shared" si="61"/>
        <v>#REF!</v>
      </c>
    </row>
    <row r="246" spans="1:29" ht="16.2" thickBot="1">
      <c r="A246" s="191">
        <f t="shared" si="53"/>
        <v>53</v>
      </c>
      <c r="B246" s="191"/>
      <c r="C246" s="266">
        <f t="shared" si="54"/>
        <v>4.416666666666667</v>
      </c>
      <c r="D246" s="209">
        <v>8</v>
      </c>
      <c r="E246" s="209">
        <v>10</v>
      </c>
      <c r="F246" s="209">
        <v>9</v>
      </c>
      <c r="G246" s="209">
        <v>8</v>
      </c>
      <c r="H246" s="209">
        <v>8</v>
      </c>
      <c r="I246" s="209">
        <v>10</v>
      </c>
      <c r="J246" s="68"/>
      <c r="L246" s="2">
        <v>240</v>
      </c>
      <c r="M246" s="2" t="e">
        <f>N246&amp;":"&amp;COUNTIF($N$7:N246,N246)</f>
        <v>#REF!</v>
      </c>
      <c r="N246" s="267" t="e">
        <f>'Student name internal mark'!Z246</f>
        <v>#REF!</v>
      </c>
      <c r="O246" s="227" t="e">
        <f t="shared" si="47"/>
        <v>#REF!</v>
      </c>
      <c r="P246" s="227" t="e">
        <f t="shared" si="48"/>
        <v>#REF!</v>
      </c>
      <c r="Q246" s="227" t="e">
        <f t="shared" si="49"/>
        <v>#REF!</v>
      </c>
      <c r="R246" s="227" t="e">
        <f t="shared" si="50"/>
        <v>#REF!</v>
      </c>
      <c r="S246" s="227" t="e">
        <f t="shared" si="51"/>
        <v>#REF!</v>
      </c>
      <c r="T246" s="227" t="e">
        <f t="shared" si="52"/>
        <v>#REF!</v>
      </c>
      <c r="V246" s="139" t="e">
        <f t="shared" si="55"/>
        <v>#REF!</v>
      </c>
      <c r="X246" t="e">
        <f t="shared" si="56"/>
        <v>#REF!</v>
      </c>
      <c r="Y246" t="e">
        <f t="shared" si="57"/>
        <v>#REF!</v>
      </c>
      <c r="Z246" t="e">
        <f t="shared" si="58"/>
        <v>#REF!</v>
      </c>
      <c r="AA246" t="e">
        <f t="shared" si="59"/>
        <v>#REF!</v>
      </c>
      <c r="AB246" t="e">
        <f t="shared" si="60"/>
        <v>#REF!</v>
      </c>
      <c r="AC246" t="e">
        <f t="shared" si="61"/>
        <v>#REF!</v>
      </c>
    </row>
    <row r="247" spans="1:29" ht="16.2" thickBot="1">
      <c r="A247" s="191">
        <f t="shared" si="53"/>
        <v>52</v>
      </c>
      <c r="B247" s="191"/>
      <c r="C247" s="266">
        <f t="shared" si="54"/>
        <v>4.333333333333333</v>
      </c>
      <c r="D247" s="209">
        <v>8</v>
      </c>
      <c r="E247" s="209">
        <v>10</v>
      </c>
      <c r="F247" s="209">
        <v>9</v>
      </c>
      <c r="G247" s="209">
        <v>8</v>
      </c>
      <c r="H247" s="209">
        <v>8</v>
      </c>
      <c r="I247" s="209">
        <v>9</v>
      </c>
      <c r="J247" s="68"/>
      <c r="L247" s="209">
        <v>241</v>
      </c>
      <c r="M247" s="2" t="e">
        <f>N247&amp;":"&amp;COUNTIF($N$7:N247,N247)</f>
        <v>#REF!</v>
      </c>
      <c r="N247" s="267" t="e">
        <f>'Student name internal mark'!Z247</f>
        <v>#REF!</v>
      </c>
      <c r="O247" s="227" t="e">
        <f t="shared" si="47"/>
        <v>#REF!</v>
      </c>
      <c r="P247" s="227" t="e">
        <f t="shared" si="48"/>
        <v>#REF!</v>
      </c>
      <c r="Q247" s="227" t="e">
        <f t="shared" si="49"/>
        <v>#REF!</v>
      </c>
      <c r="R247" s="227" t="e">
        <f t="shared" si="50"/>
        <v>#REF!</v>
      </c>
      <c r="S247" s="227" t="e">
        <f t="shared" si="51"/>
        <v>#REF!</v>
      </c>
      <c r="T247" s="227" t="e">
        <f t="shared" si="52"/>
        <v>#REF!</v>
      </c>
      <c r="V247" s="139" t="e">
        <f t="shared" si="55"/>
        <v>#REF!</v>
      </c>
      <c r="X247" t="e">
        <f t="shared" si="56"/>
        <v>#REF!</v>
      </c>
      <c r="Y247" t="e">
        <f t="shared" si="57"/>
        <v>#REF!</v>
      </c>
      <c r="Z247" t="e">
        <f t="shared" si="58"/>
        <v>#REF!</v>
      </c>
      <c r="AA247" t="e">
        <f t="shared" si="59"/>
        <v>#REF!</v>
      </c>
      <c r="AB247" t="e">
        <f t="shared" si="60"/>
        <v>#REF!</v>
      </c>
      <c r="AC247" t="e">
        <f t="shared" si="61"/>
        <v>#REF!</v>
      </c>
    </row>
    <row r="248" spans="1:29" ht="16.2" thickBot="1">
      <c r="A248" s="191">
        <f t="shared" si="53"/>
        <v>52</v>
      </c>
      <c r="B248" s="191"/>
      <c r="C248" s="266">
        <f t="shared" si="54"/>
        <v>4.333333333333333</v>
      </c>
      <c r="D248" s="209">
        <v>9</v>
      </c>
      <c r="E248" s="209">
        <v>9</v>
      </c>
      <c r="F248" s="209">
        <v>10</v>
      </c>
      <c r="G248" s="209">
        <v>8</v>
      </c>
      <c r="H248" s="209">
        <v>9</v>
      </c>
      <c r="I248" s="209">
        <v>7</v>
      </c>
      <c r="J248" s="68"/>
      <c r="L248" s="209">
        <v>242</v>
      </c>
      <c r="M248" s="2" t="e">
        <f>N248&amp;":"&amp;COUNTIF($N$7:N248,N248)</f>
        <v>#REF!</v>
      </c>
      <c r="N248" s="267" t="e">
        <f>'Student name internal mark'!Z248</f>
        <v>#REF!</v>
      </c>
      <c r="O248" s="227" t="e">
        <f t="shared" si="47"/>
        <v>#REF!</v>
      </c>
      <c r="P248" s="227" t="e">
        <f t="shared" si="48"/>
        <v>#REF!</v>
      </c>
      <c r="Q248" s="227" t="e">
        <f t="shared" si="49"/>
        <v>#REF!</v>
      </c>
      <c r="R248" s="227" t="e">
        <f t="shared" si="50"/>
        <v>#REF!</v>
      </c>
      <c r="S248" s="227" t="e">
        <f t="shared" si="51"/>
        <v>#REF!</v>
      </c>
      <c r="T248" s="227" t="e">
        <f t="shared" si="52"/>
        <v>#REF!</v>
      </c>
      <c r="V248" s="139" t="e">
        <f t="shared" si="55"/>
        <v>#REF!</v>
      </c>
      <c r="X248" t="e">
        <f t="shared" si="56"/>
        <v>#REF!</v>
      </c>
      <c r="Y248" t="e">
        <f t="shared" si="57"/>
        <v>#REF!</v>
      </c>
      <c r="Z248" t="e">
        <f t="shared" si="58"/>
        <v>#REF!</v>
      </c>
      <c r="AA248" t="e">
        <f t="shared" si="59"/>
        <v>#REF!</v>
      </c>
      <c r="AB248" t="e">
        <f t="shared" si="60"/>
        <v>#REF!</v>
      </c>
      <c r="AC248" t="e">
        <f t="shared" si="61"/>
        <v>#REF!</v>
      </c>
    </row>
    <row r="249" spans="1:29" ht="16.2" thickBot="1">
      <c r="A249" s="191">
        <f t="shared" si="53"/>
        <v>49</v>
      </c>
      <c r="B249" s="191"/>
      <c r="C249" s="266">
        <f t="shared" si="54"/>
        <v>4.083333333333333</v>
      </c>
      <c r="D249" s="209">
        <v>8</v>
      </c>
      <c r="E249" s="209">
        <v>10</v>
      </c>
      <c r="F249" s="209">
        <v>8</v>
      </c>
      <c r="G249" s="209">
        <v>9</v>
      </c>
      <c r="H249" s="209">
        <v>7</v>
      </c>
      <c r="I249" s="209">
        <v>7</v>
      </c>
      <c r="J249" s="68"/>
      <c r="L249" s="209">
        <v>243</v>
      </c>
      <c r="M249" s="2" t="e">
        <f>N249&amp;":"&amp;COUNTIF($N$7:N249,N249)</f>
        <v>#REF!</v>
      </c>
      <c r="N249" s="267" t="e">
        <f>'Student name internal mark'!Z249</f>
        <v>#REF!</v>
      </c>
      <c r="O249" s="227" t="e">
        <f t="shared" si="47"/>
        <v>#REF!</v>
      </c>
      <c r="P249" s="227" t="e">
        <f t="shared" si="48"/>
        <v>#REF!</v>
      </c>
      <c r="Q249" s="227" t="e">
        <f t="shared" si="49"/>
        <v>#REF!</v>
      </c>
      <c r="R249" s="227" t="e">
        <f t="shared" si="50"/>
        <v>#REF!</v>
      </c>
      <c r="S249" s="227" t="e">
        <f t="shared" si="51"/>
        <v>#REF!</v>
      </c>
      <c r="T249" s="227" t="e">
        <f t="shared" si="52"/>
        <v>#REF!</v>
      </c>
      <c r="V249" s="139" t="e">
        <f t="shared" si="55"/>
        <v>#REF!</v>
      </c>
      <c r="X249" t="e">
        <f t="shared" si="56"/>
        <v>#REF!</v>
      </c>
      <c r="Y249" t="e">
        <f t="shared" si="57"/>
        <v>#REF!</v>
      </c>
      <c r="Z249" t="e">
        <f t="shared" si="58"/>
        <v>#REF!</v>
      </c>
      <c r="AA249" t="e">
        <f t="shared" si="59"/>
        <v>#REF!</v>
      </c>
      <c r="AB249" t="e">
        <f t="shared" si="60"/>
        <v>#REF!</v>
      </c>
      <c r="AC249" t="e">
        <f t="shared" si="61"/>
        <v>#REF!</v>
      </c>
    </row>
    <row r="250" spans="1:29" ht="16.2" thickBot="1">
      <c r="A250" s="191">
        <f t="shared" si="53"/>
        <v>56</v>
      </c>
      <c r="B250" s="191"/>
      <c r="C250" s="266">
        <f t="shared" si="54"/>
        <v>4.666666666666667</v>
      </c>
      <c r="D250" s="209">
        <v>10</v>
      </c>
      <c r="E250" s="209">
        <v>7</v>
      </c>
      <c r="F250" s="209">
        <v>10</v>
      </c>
      <c r="G250" s="209">
        <v>9</v>
      </c>
      <c r="H250" s="209">
        <v>10</v>
      </c>
      <c r="I250" s="209">
        <v>10</v>
      </c>
      <c r="J250" s="211"/>
      <c r="L250" s="2">
        <v>244</v>
      </c>
      <c r="M250" s="2" t="e">
        <f>N250&amp;":"&amp;COUNTIF($N$7:N250,N250)</f>
        <v>#REF!</v>
      </c>
      <c r="N250" s="267" t="e">
        <f>'Student name internal mark'!Z250</f>
        <v>#REF!</v>
      </c>
      <c r="O250" s="227" t="e">
        <f t="shared" si="47"/>
        <v>#REF!</v>
      </c>
      <c r="P250" s="227" t="e">
        <f t="shared" si="48"/>
        <v>#REF!</v>
      </c>
      <c r="Q250" s="227" t="e">
        <f t="shared" si="49"/>
        <v>#REF!</v>
      </c>
      <c r="R250" s="227" t="e">
        <f t="shared" si="50"/>
        <v>#REF!</v>
      </c>
      <c r="S250" s="227" t="e">
        <f t="shared" si="51"/>
        <v>#REF!</v>
      </c>
      <c r="T250" s="227" t="e">
        <f t="shared" si="52"/>
        <v>#REF!</v>
      </c>
      <c r="V250" s="139" t="e">
        <f t="shared" si="55"/>
        <v>#REF!</v>
      </c>
      <c r="X250" t="e">
        <f t="shared" si="56"/>
        <v>#REF!</v>
      </c>
      <c r="Y250" t="e">
        <f t="shared" si="57"/>
        <v>#REF!</v>
      </c>
      <c r="Z250" t="e">
        <f t="shared" si="58"/>
        <v>#REF!</v>
      </c>
      <c r="AA250" t="e">
        <f t="shared" si="59"/>
        <v>#REF!</v>
      </c>
      <c r="AB250" t="e">
        <f t="shared" si="60"/>
        <v>#REF!</v>
      </c>
      <c r="AC250" t="e">
        <f t="shared" si="61"/>
        <v>#REF!</v>
      </c>
    </row>
    <row r="251" spans="1:29" ht="16.2" thickBot="1">
      <c r="A251" s="191">
        <f t="shared" si="53"/>
        <v>51</v>
      </c>
      <c r="B251" s="191"/>
      <c r="C251" s="266">
        <f t="shared" si="54"/>
        <v>4.25</v>
      </c>
      <c r="D251" s="209">
        <v>9</v>
      </c>
      <c r="E251" s="209">
        <v>8</v>
      </c>
      <c r="F251" s="209">
        <v>7</v>
      </c>
      <c r="G251" s="209">
        <v>10</v>
      </c>
      <c r="H251" s="209">
        <v>7</v>
      </c>
      <c r="I251" s="209">
        <v>10</v>
      </c>
      <c r="J251" s="211"/>
      <c r="L251" s="209">
        <v>245</v>
      </c>
      <c r="M251" s="2" t="e">
        <f>N251&amp;":"&amp;COUNTIF($N$7:N251,N251)</f>
        <v>#REF!</v>
      </c>
      <c r="N251" s="267" t="e">
        <f>'Student name internal mark'!Z251</f>
        <v>#REF!</v>
      </c>
      <c r="O251" s="227" t="e">
        <f t="shared" si="47"/>
        <v>#REF!</v>
      </c>
      <c r="P251" s="227" t="e">
        <f t="shared" si="48"/>
        <v>#REF!</v>
      </c>
      <c r="Q251" s="227" t="e">
        <f t="shared" si="49"/>
        <v>#REF!</v>
      </c>
      <c r="R251" s="227" t="e">
        <f t="shared" si="50"/>
        <v>#REF!</v>
      </c>
      <c r="S251" s="227" t="e">
        <f t="shared" si="51"/>
        <v>#REF!</v>
      </c>
      <c r="T251" s="227" t="e">
        <f t="shared" si="52"/>
        <v>#REF!</v>
      </c>
      <c r="V251" s="139" t="e">
        <f t="shared" si="55"/>
        <v>#REF!</v>
      </c>
      <c r="X251" t="e">
        <f t="shared" si="56"/>
        <v>#REF!</v>
      </c>
      <c r="Y251" t="e">
        <f t="shared" si="57"/>
        <v>#REF!</v>
      </c>
      <c r="Z251" t="e">
        <f t="shared" si="58"/>
        <v>#REF!</v>
      </c>
      <c r="AA251" t="e">
        <f t="shared" si="59"/>
        <v>#REF!</v>
      </c>
      <c r="AB251" t="e">
        <f t="shared" si="60"/>
        <v>#REF!</v>
      </c>
      <c r="AC251" t="e">
        <f t="shared" si="61"/>
        <v>#REF!</v>
      </c>
    </row>
    <row r="252" spans="1:29" ht="16.2" thickBot="1">
      <c r="A252" s="191">
        <f t="shared" si="53"/>
        <v>47</v>
      </c>
      <c r="B252" s="191"/>
      <c r="C252" s="266">
        <f t="shared" si="54"/>
        <v>3.9166666666666665</v>
      </c>
      <c r="D252" s="209">
        <v>8</v>
      </c>
      <c r="E252" s="209">
        <v>7</v>
      </c>
      <c r="F252" s="209">
        <v>7</v>
      </c>
      <c r="G252" s="209">
        <v>8</v>
      </c>
      <c r="H252" s="209">
        <v>9</v>
      </c>
      <c r="I252" s="209">
        <v>8</v>
      </c>
      <c r="J252" s="68"/>
      <c r="L252" s="209">
        <v>246</v>
      </c>
      <c r="M252" s="2" t="e">
        <f>N252&amp;":"&amp;COUNTIF($N$7:N252,N252)</f>
        <v>#REF!</v>
      </c>
      <c r="N252" s="267" t="e">
        <f>'Student name internal mark'!Z252</f>
        <v>#REF!</v>
      </c>
      <c r="O252" s="227" t="e">
        <f t="shared" si="47"/>
        <v>#REF!</v>
      </c>
      <c r="P252" s="227" t="e">
        <f t="shared" si="48"/>
        <v>#REF!</v>
      </c>
      <c r="Q252" s="227" t="e">
        <f t="shared" si="49"/>
        <v>#REF!</v>
      </c>
      <c r="R252" s="227" t="e">
        <f t="shared" si="50"/>
        <v>#REF!</v>
      </c>
      <c r="S252" s="227" t="e">
        <f t="shared" si="51"/>
        <v>#REF!</v>
      </c>
      <c r="T252" s="227" t="e">
        <f t="shared" si="52"/>
        <v>#REF!</v>
      </c>
      <c r="V252" s="139" t="e">
        <f t="shared" si="55"/>
        <v>#REF!</v>
      </c>
      <c r="X252" t="e">
        <f t="shared" si="56"/>
        <v>#REF!</v>
      </c>
      <c r="Y252" t="e">
        <f t="shared" si="57"/>
        <v>#REF!</v>
      </c>
      <c r="Z252" t="e">
        <f t="shared" si="58"/>
        <v>#REF!</v>
      </c>
      <c r="AA252" t="e">
        <f t="shared" si="59"/>
        <v>#REF!</v>
      </c>
      <c r="AB252" t="e">
        <f t="shared" si="60"/>
        <v>#REF!</v>
      </c>
      <c r="AC252" t="e">
        <f t="shared" si="61"/>
        <v>#REF!</v>
      </c>
    </row>
    <row r="253" spans="1:29" ht="16.2" thickBot="1">
      <c r="A253" s="191">
        <f t="shared" si="53"/>
        <v>12</v>
      </c>
      <c r="B253" s="191"/>
      <c r="C253" s="266">
        <f t="shared" si="54"/>
        <v>1</v>
      </c>
      <c r="D253" s="209">
        <v>4</v>
      </c>
      <c r="E253" s="209">
        <v>3</v>
      </c>
      <c r="F253" s="209">
        <v>2</v>
      </c>
      <c r="G253" s="209">
        <v>1</v>
      </c>
      <c r="H253" s="209">
        <v>1</v>
      </c>
      <c r="I253" s="209">
        <v>1</v>
      </c>
      <c r="J253" s="68"/>
      <c r="L253" s="209">
        <v>247</v>
      </c>
      <c r="M253" s="2" t="str">
        <f>N253&amp;":"&amp;COUNTIF($N$7:N253,N253)</f>
        <v>5:214</v>
      </c>
      <c r="N253" s="267">
        <f>'Student name internal mark'!Z253</f>
        <v>5</v>
      </c>
      <c r="O253" s="227">
        <f t="shared" si="47"/>
        <v>10</v>
      </c>
      <c r="P253" s="227">
        <f t="shared" si="48"/>
        <v>10</v>
      </c>
      <c r="Q253" s="227">
        <f t="shared" si="49"/>
        <v>10</v>
      </c>
      <c r="R253" s="227">
        <f t="shared" si="50"/>
        <v>10</v>
      </c>
      <c r="S253" s="227">
        <f t="shared" si="51"/>
        <v>10</v>
      </c>
      <c r="T253" s="227">
        <f t="shared" si="52"/>
        <v>10</v>
      </c>
      <c r="V253" s="139">
        <f t="shared" si="55"/>
        <v>60</v>
      </c>
      <c r="X253">
        <f t="shared" si="56"/>
        <v>5</v>
      </c>
      <c r="Y253">
        <f t="shared" si="57"/>
        <v>5</v>
      </c>
      <c r="Z253">
        <f t="shared" si="58"/>
        <v>5</v>
      </c>
      <c r="AA253">
        <f t="shared" si="59"/>
        <v>5</v>
      </c>
      <c r="AB253">
        <f t="shared" si="60"/>
        <v>5</v>
      </c>
      <c r="AC253">
        <f t="shared" si="61"/>
        <v>5</v>
      </c>
    </row>
    <row r="254" spans="1:29" ht="16.2" thickBot="1">
      <c r="A254" s="191">
        <f t="shared" si="53"/>
        <v>0</v>
      </c>
      <c r="B254" s="191"/>
      <c r="C254" s="266">
        <f t="shared" si="54"/>
        <v>0</v>
      </c>
      <c r="D254" s="209"/>
      <c r="E254" s="209"/>
      <c r="F254" s="209"/>
      <c r="G254" s="209"/>
      <c r="H254" s="209"/>
      <c r="I254" s="209"/>
      <c r="J254" s="68"/>
      <c r="L254" s="209">
        <v>248</v>
      </c>
      <c r="M254" s="2" t="str">
        <f>N254&amp;":"&amp;COUNTIF($N$7:N254,N254)</f>
        <v>0:8</v>
      </c>
      <c r="N254" s="267">
        <f>'Student name internal mark'!Z254</f>
        <v>0</v>
      </c>
      <c r="O254" s="227">
        <f t="shared" si="47"/>
        <v>0</v>
      </c>
      <c r="P254" s="227">
        <f t="shared" si="48"/>
        <v>0</v>
      </c>
      <c r="Q254" s="227">
        <f t="shared" si="49"/>
        <v>0</v>
      </c>
      <c r="R254" s="227">
        <f t="shared" si="50"/>
        <v>0</v>
      </c>
      <c r="S254" s="227">
        <f t="shared" si="51"/>
        <v>0</v>
      </c>
      <c r="T254" s="227">
        <f t="shared" si="52"/>
        <v>0</v>
      </c>
      <c r="V254" s="139">
        <f t="shared" si="55"/>
        <v>0</v>
      </c>
      <c r="X254">
        <f t="shared" si="56"/>
        <v>0</v>
      </c>
      <c r="Y254">
        <f t="shared" si="57"/>
        <v>0</v>
      </c>
      <c r="Z254">
        <f t="shared" si="58"/>
        <v>0</v>
      </c>
      <c r="AA254">
        <f t="shared" si="59"/>
        <v>0</v>
      </c>
      <c r="AB254">
        <f t="shared" si="60"/>
        <v>0</v>
      </c>
      <c r="AC254">
        <f t="shared" si="61"/>
        <v>0</v>
      </c>
    </row>
    <row r="255" spans="1:29" ht="16.2" thickBot="1">
      <c r="A255" s="191">
        <f t="shared" si="53"/>
        <v>0</v>
      </c>
      <c r="B255" s="191"/>
      <c r="C255" s="266">
        <f t="shared" si="54"/>
        <v>0</v>
      </c>
      <c r="D255" s="209"/>
      <c r="E255" s="209"/>
      <c r="F255" s="209"/>
      <c r="G255" s="209"/>
      <c r="H255" s="209"/>
      <c r="I255" s="209"/>
      <c r="J255" s="68"/>
      <c r="L255" s="2">
        <v>249</v>
      </c>
      <c r="M255" s="2" t="str">
        <f>N255&amp;":"&amp;COUNTIF($N$7:N255,N255)</f>
        <v>0:9</v>
      </c>
      <c r="N255" s="267">
        <f>'Student name internal mark'!Z255</f>
        <v>0</v>
      </c>
      <c r="O255" s="227">
        <f t="shared" si="47"/>
        <v>0</v>
      </c>
      <c r="P255" s="227">
        <f t="shared" si="48"/>
        <v>0</v>
      </c>
      <c r="Q255" s="227">
        <f t="shared" si="49"/>
        <v>0</v>
      </c>
      <c r="R255" s="227">
        <f t="shared" si="50"/>
        <v>0</v>
      </c>
      <c r="S255" s="227">
        <f t="shared" si="51"/>
        <v>0</v>
      </c>
      <c r="T255" s="227">
        <f t="shared" si="52"/>
        <v>0</v>
      </c>
      <c r="V255" s="139">
        <f t="shared" si="55"/>
        <v>0</v>
      </c>
      <c r="X255">
        <f t="shared" si="56"/>
        <v>0</v>
      </c>
      <c r="Y255">
        <f t="shared" si="57"/>
        <v>0</v>
      </c>
      <c r="Z255">
        <f t="shared" si="58"/>
        <v>0</v>
      </c>
      <c r="AA255">
        <f t="shared" si="59"/>
        <v>0</v>
      </c>
      <c r="AB255">
        <f t="shared" si="60"/>
        <v>0</v>
      </c>
      <c r="AC255">
        <f t="shared" si="61"/>
        <v>0</v>
      </c>
    </row>
    <row r="256" spans="1:29" ht="16.2" thickBot="1">
      <c r="A256" s="191">
        <f t="shared" si="53"/>
        <v>0</v>
      </c>
      <c r="B256" s="191"/>
      <c r="C256" s="266">
        <f t="shared" si="54"/>
        <v>0</v>
      </c>
      <c r="D256" s="209"/>
      <c r="E256" s="209"/>
      <c r="F256" s="209"/>
      <c r="G256" s="209"/>
      <c r="H256" s="209"/>
      <c r="I256" s="209"/>
      <c r="J256" s="68"/>
      <c r="L256" s="209">
        <v>250</v>
      </c>
      <c r="M256" s="2" t="str">
        <f>N256&amp;":"&amp;COUNTIF($N$7:N256,N256)</f>
        <v>0:10</v>
      </c>
      <c r="N256" s="267">
        <f>'Student name internal mark'!Z256</f>
        <v>0</v>
      </c>
      <c r="O256" s="227">
        <f t="shared" si="47"/>
        <v>0</v>
      </c>
      <c r="P256" s="227">
        <f t="shared" si="48"/>
        <v>0</v>
      </c>
      <c r="Q256" s="227">
        <f t="shared" si="49"/>
        <v>0</v>
      </c>
      <c r="R256" s="227">
        <f t="shared" si="50"/>
        <v>0</v>
      </c>
      <c r="S256" s="227">
        <f t="shared" si="51"/>
        <v>0</v>
      </c>
      <c r="T256" s="227">
        <f t="shared" si="52"/>
        <v>0</v>
      </c>
      <c r="V256" s="139">
        <f t="shared" si="55"/>
        <v>0</v>
      </c>
      <c r="X256">
        <f t="shared" si="56"/>
        <v>0</v>
      </c>
      <c r="Y256">
        <f t="shared" si="57"/>
        <v>0</v>
      </c>
      <c r="Z256">
        <f t="shared" si="58"/>
        <v>0</v>
      </c>
      <c r="AA256">
        <f t="shared" si="59"/>
        <v>0</v>
      </c>
      <c r="AB256">
        <f t="shared" si="60"/>
        <v>0</v>
      </c>
      <c r="AC256">
        <f t="shared" si="61"/>
        <v>0</v>
      </c>
    </row>
    <row r="257" spans="1:29" ht="16.2" thickBot="1">
      <c r="A257" s="191">
        <f t="shared" si="53"/>
        <v>0</v>
      </c>
      <c r="B257" s="191"/>
      <c r="C257" s="266">
        <f t="shared" si="54"/>
        <v>0</v>
      </c>
      <c r="D257" s="209"/>
      <c r="E257" s="209"/>
      <c r="F257" s="209"/>
      <c r="G257" s="209"/>
      <c r="H257" s="209"/>
      <c r="I257" s="209"/>
      <c r="J257" s="68"/>
      <c r="L257" s="209">
        <v>251</v>
      </c>
      <c r="M257" s="2" t="str">
        <f>N257&amp;":"&amp;COUNTIF($N$7:N257,N257)</f>
        <v>0:11</v>
      </c>
      <c r="N257" s="267">
        <f>'Student name internal mark'!Z257</f>
        <v>0</v>
      </c>
      <c r="O257" s="227">
        <f t="shared" si="47"/>
        <v>0</v>
      </c>
      <c r="P257" s="227">
        <f t="shared" si="48"/>
        <v>0</v>
      </c>
      <c r="Q257" s="227">
        <f t="shared" si="49"/>
        <v>0</v>
      </c>
      <c r="R257" s="227">
        <f t="shared" si="50"/>
        <v>0</v>
      </c>
      <c r="S257" s="227">
        <f t="shared" si="51"/>
        <v>0</v>
      </c>
      <c r="T257" s="227">
        <f t="shared" si="52"/>
        <v>0</v>
      </c>
      <c r="V257" s="139">
        <f t="shared" si="55"/>
        <v>0</v>
      </c>
      <c r="X257">
        <f t="shared" si="56"/>
        <v>0</v>
      </c>
      <c r="Y257">
        <f t="shared" si="57"/>
        <v>0</v>
      </c>
      <c r="Z257">
        <f t="shared" si="58"/>
        <v>0</v>
      </c>
      <c r="AA257">
        <f t="shared" si="59"/>
        <v>0</v>
      </c>
      <c r="AB257">
        <f t="shared" si="60"/>
        <v>0</v>
      </c>
      <c r="AC257">
        <f t="shared" si="61"/>
        <v>0</v>
      </c>
    </row>
    <row r="258" spans="1:29" ht="16.2" thickBot="1">
      <c r="A258" s="191">
        <f t="shared" si="53"/>
        <v>0</v>
      </c>
      <c r="B258" s="191"/>
      <c r="C258" s="266">
        <f t="shared" si="54"/>
        <v>0</v>
      </c>
      <c r="D258" s="209"/>
      <c r="E258" s="209"/>
      <c r="F258" s="209"/>
      <c r="G258" s="209"/>
      <c r="H258" s="209"/>
      <c r="I258" s="209"/>
      <c r="J258" s="68"/>
      <c r="L258" s="209">
        <v>252</v>
      </c>
      <c r="M258" s="2" t="str">
        <f>N258&amp;":"&amp;COUNTIF($N$7:N258,N258)</f>
        <v>0:12</v>
      </c>
      <c r="N258" s="267">
        <f>'Student name internal mark'!Z258</f>
        <v>0</v>
      </c>
      <c r="O258" s="227">
        <f t="shared" si="47"/>
        <v>0</v>
      </c>
      <c r="P258" s="227">
        <f t="shared" si="48"/>
        <v>0</v>
      </c>
      <c r="Q258" s="227">
        <f t="shared" si="49"/>
        <v>0</v>
      </c>
      <c r="R258" s="227">
        <f t="shared" si="50"/>
        <v>0</v>
      </c>
      <c r="S258" s="227">
        <f t="shared" si="51"/>
        <v>0</v>
      </c>
      <c r="T258" s="227">
        <f t="shared" si="52"/>
        <v>0</v>
      </c>
      <c r="V258" s="139">
        <f t="shared" si="55"/>
        <v>0</v>
      </c>
      <c r="X258">
        <f t="shared" si="56"/>
        <v>0</v>
      </c>
      <c r="Y258">
        <f t="shared" si="57"/>
        <v>0</v>
      </c>
      <c r="Z258">
        <f t="shared" si="58"/>
        <v>0</v>
      </c>
      <c r="AA258">
        <f t="shared" si="59"/>
        <v>0</v>
      </c>
      <c r="AB258">
        <f t="shared" si="60"/>
        <v>0</v>
      </c>
      <c r="AC258">
        <f t="shared" si="61"/>
        <v>0</v>
      </c>
    </row>
    <row r="259" spans="1:29" ht="16.2" thickBot="1">
      <c r="A259" s="191">
        <f t="shared" si="53"/>
        <v>0</v>
      </c>
      <c r="B259" s="191"/>
      <c r="C259" s="266">
        <f t="shared" si="54"/>
        <v>0</v>
      </c>
      <c r="D259" s="209"/>
      <c r="E259" s="209"/>
      <c r="F259" s="209"/>
      <c r="G259" s="209"/>
      <c r="H259" s="209"/>
      <c r="I259" s="209"/>
      <c r="J259" s="68"/>
      <c r="L259" s="2">
        <v>253</v>
      </c>
      <c r="M259" s="2" t="str">
        <f>N259&amp;":"&amp;COUNTIF($N$7:N259,N259)</f>
        <v>0:13</v>
      </c>
      <c r="N259" s="267">
        <f>'Student name internal mark'!Z259</f>
        <v>0</v>
      </c>
      <c r="O259" s="227">
        <f t="shared" si="47"/>
        <v>0</v>
      </c>
      <c r="P259" s="227">
        <f t="shared" si="48"/>
        <v>0</v>
      </c>
      <c r="Q259" s="227">
        <f t="shared" si="49"/>
        <v>0</v>
      </c>
      <c r="R259" s="227">
        <f t="shared" si="50"/>
        <v>0</v>
      </c>
      <c r="S259" s="227">
        <f t="shared" si="51"/>
        <v>0</v>
      </c>
      <c r="T259" s="227">
        <f t="shared" si="52"/>
        <v>0</v>
      </c>
      <c r="V259" s="139">
        <f t="shared" si="55"/>
        <v>0</v>
      </c>
      <c r="X259">
        <f t="shared" si="56"/>
        <v>0</v>
      </c>
      <c r="Y259">
        <f t="shared" si="57"/>
        <v>0</v>
      </c>
      <c r="Z259">
        <f t="shared" si="58"/>
        <v>0</v>
      </c>
      <c r="AA259">
        <f t="shared" si="59"/>
        <v>0</v>
      </c>
      <c r="AB259">
        <f t="shared" si="60"/>
        <v>0</v>
      </c>
      <c r="AC259">
        <f t="shared" si="61"/>
        <v>0</v>
      </c>
    </row>
    <row r="260" spans="1:29" ht="16.2" thickBot="1">
      <c r="A260" s="191">
        <f t="shared" si="53"/>
        <v>0</v>
      </c>
      <c r="B260" s="191"/>
      <c r="C260" s="266">
        <f t="shared" si="54"/>
        <v>0</v>
      </c>
      <c r="D260" s="209"/>
      <c r="E260" s="209"/>
      <c r="F260" s="209"/>
      <c r="G260" s="209"/>
      <c r="H260" s="209"/>
      <c r="I260" s="209"/>
      <c r="J260" s="68"/>
      <c r="L260" s="209">
        <v>254</v>
      </c>
      <c r="M260" s="2" t="str">
        <f>N260&amp;":"&amp;COUNTIF($N$7:N260,N260)</f>
        <v>0:14</v>
      </c>
      <c r="N260" s="267">
        <f>'Student name internal mark'!Z260</f>
        <v>0</v>
      </c>
      <c r="O260" s="227">
        <f t="shared" si="47"/>
        <v>0</v>
      </c>
      <c r="P260" s="227">
        <f t="shared" si="48"/>
        <v>0</v>
      </c>
      <c r="Q260" s="227">
        <f t="shared" si="49"/>
        <v>0</v>
      </c>
      <c r="R260" s="227">
        <f t="shared" si="50"/>
        <v>0</v>
      </c>
      <c r="S260" s="227">
        <f t="shared" si="51"/>
        <v>0</v>
      </c>
      <c r="T260" s="227">
        <f t="shared" si="52"/>
        <v>0</v>
      </c>
      <c r="V260" s="139">
        <f t="shared" si="55"/>
        <v>0</v>
      </c>
      <c r="X260">
        <f t="shared" si="56"/>
        <v>0</v>
      </c>
      <c r="Y260">
        <f t="shared" si="57"/>
        <v>0</v>
      </c>
      <c r="Z260">
        <f t="shared" si="58"/>
        <v>0</v>
      </c>
      <c r="AA260">
        <f t="shared" si="59"/>
        <v>0</v>
      </c>
      <c r="AB260">
        <f t="shared" si="60"/>
        <v>0</v>
      </c>
      <c r="AC260">
        <f t="shared" si="61"/>
        <v>0</v>
      </c>
    </row>
    <row r="261" spans="1:29" ht="16.2" thickBot="1">
      <c r="A261" s="191">
        <f t="shared" si="53"/>
        <v>0</v>
      </c>
      <c r="B261" s="191"/>
      <c r="C261" s="266">
        <f t="shared" si="54"/>
        <v>0</v>
      </c>
      <c r="D261" s="209"/>
      <c r="E261" s="209"/>
      <c r="F261" s="209"/>
      <c r="G261" s="209"/>
      <c r="H261" s="209"/>
      <c r="I261" s="209"/>
      <c r="J261" s="211"/>
      <c r="L261" s="209">
        <v>255</v>
      </c>
      <c r="M261" s="2" t="str">
        <f>N261&amp;":"&amp;COUNTIF($N$7:N261,N261)</f>
        <v>0:15</v>
      </c>
      <c r="N261" s="267">
        <f>'Student name internal mark'!Z261</f>
        <v>0</v>
      </c>
      <c r="O261" s="227">
        <f t="shared" si="47"/>
        <v>0</v>
      </c>
      <c r="P261" s="227">
        <f t="shared" si="48"/>
        <v>0</v>
      </c>
      <c r="Q261" s="227">
        <f t="shared" si="49"/>
        <v>0</v>
      </c>
      <c r="R261" s="227">
        <f t="shared" si="50"/>
        <v>0</v>
      </c>
      <c r="S261" s="227">
        <f t="shared" si="51"/>
        <v>0</v>
      </c>
      <c r="T261" s="227">
        <f t="shared" si="52"/>
        <v>0</v>
      </c>
      <c r="V261" s="139">
        <f t="shared" si="55"/>
        <v>0</v>
      </c>
      <c r="X261">
        <f t="shared" si="56"/>
        <v>0</v>
      </c>
      <c r="Y261">
        <f t="shared" si="57"/>
        <v>0</v>
      </c>
      <c r="Z261">
        <f t="shared" si="58"/>
        <v>0</v>
      </c>
      <c r="AA261">
        <f t="shared" si="59"/>
        <v>0</v>
      </c>
      <c r="AB261">
        <f t="shared" si="60"/>
        <v>0</v>
      </c>
      <c r="AC261">
        <f t="shared" si="61"/>
        <v>0</v>
      </c>
    </row>
    <row r="262" spans="1:29" ht="16.2" thickBot="1">
      <c r="A262" s="191">
        <f t="shared" si="53"/>
        <v>0</v>
      </c>
      <c r="B262" s="191"/>
      <c r="C262" s="266">
        <f t="shared" si="54"/>
        <v>0</v>
      </c>
      <c r="D262" s="209"/>
      <c r="E262" s="209"/>
      <c r="F262" s="209"/>
      <c r="G262" s="209"/>
      <c r="H262" s="209"/>
      <c r="I262" s="209"/>
      <c r="J262" s="68"/>
      <c r="L262" s="209">
        <v>256</v>
      </c>
      <c r="M262" s="2" t="str">
        <f>N262&amp;":"&amp;COUNTIF($N$7:N262,N262)</f>
        <v>0:16</v>
      </c>
      <c r="N262" s="267">
        <f>'Student name internal mark'!Z262</f>
        <v>0</v>
      </c>
      <c r="O262" s="227">
        <f t="shared" si="47"/>
        <v>0</v>
      </c>
      <c r="P262" s="227">
        <f t="shared" si="48"/>
        <v>0</v>
      </c>
      <c r="Q262" s="227">
        <f t="shared" si="49"/>
        <v>0</v>
      </c>
      <c r="R262" s="227">
        <f t="shared" si="50"/>
        <v>0</v>
      </c>
      <c r="S262" s="227">
        <f t="shared" si="51"/>
        <v>0</v>
      </c>
      <c r="T262" s="227">
        <f t="shared" si="52"/>
        <v>0</v>
      </c>
      <c r="V262" s="139">
        <f t="shared" si="55"/>
        <v>0</v>
      </c>
      <c r="X262">
        <f t="shared" si="56"/>
        <v>0</v>
      </c>
      <c r="Y262">
        <f t="shared" si="57"/>
        <v>0</v>
      </c>
      <c r="Z262">
        <f t="shared" si="58"/>
        <v>0</v>
      </c>
      <c r="AA262">
        <f t="shared" si="59"/>
        <v>0</v>
      </c>
      <c r="AB262">
        <f t="shared" si="60"/>
        <v>0</v>
      </c>
      <c r="AC262">
        <f t="shared" si="61"/>
        <v>0</v>
      </c>
    </row>
    <row r="263" spans="1:29" ht="16.2" thickBot="1">
      <c r="A263" s="191">
        <f t="shared" si="53"/>
        <v>0</v>
      </c>
      <c r="B263" s="191"/>
      <c r="C263" s="266">
        <f t="shared" si="54"/>
        <v>0</v>
      </c>
      <c r="D263" s="209"/>
      <c r="E263" s="209"/>
      <c r="F263" s="209"/>
      <c r="G263" s="209"/>
      <c r="H263" s="209"/>
      <c r="I263" s="209"/>
      <c r="J263" s="145"/>
      <c r="L263" s="209">
        <v>257</v>
      </c>
      <c r="M263" s="2" t="str">
        <f>N263&amp;":"&amp;COUNTIF($N$7:N263,N263)</f>
        <v>0:17</v>
      </c>
      <c r="N263" s="267">
        <f>'Student name internal mark'!Z263</f>
        <v>0</v>
      </c>
      <c r="O263" s="227">
        <f t="shared" ref="O263:O326" si="62">IFERROR(VLOOKUP($M263,$B$7:$I$1000,3,FALSE),VLOOKUP($N263,$C$7:$I$1000,2,FALSE))</f>
        <v>0</v>
      </c>
      <c r="P263" s="227">
        <f t="shared" ref="P263:P326" si="63">IFERROR(VLOOKUP($M263,$B$7:$I$1000,4,FALSE),VLOOKUP($N263,$C$7:$I$1000,3,FALSE))</f>
        <v>0</v>
      </c>
      <c r="Q263" s="227">
        <f t="shared" ref="Q263:Q326" si="64">IFERROR(VLOOKUP($M263,$B$7:$I$1000,5,FALSE),VLOOKUP($N263,$C$7:$I$1000,4,FALSE))</f>
        <v>0</v>
      </c>
      <c r="R263" s="227">
        <f t="shared" ref="R263:R326" si="65">IFERROR(VLOOKUP($M263,$B$7:$I$1000,6,FALSE),VLOOKUP($N263,$C$7:$I$1000,5,FALSE))</f>
        <v>0</v>
      </c>
      <c r="S263" s="227">
        <f t="shared" ref="S263:S326" si="66">IFERROR(VLOOKUP($M263,$B$7:$I$1000,7,FALSE),VLOOKUP($N263,$C$7:$I$1000,6,FALSE))</f>
        <v>0</v>
      </c>
      <c r="T263" s="227">
        <f t="shared" ref="T263:T326" si="67">IFERROR(VLOOKUP($M263,$B$7:$I$1000,8,FALSE),VLOOKUP($N263,$C$7:$I$1000,7,FALSE))</f>
        <v>0</v>
      </c>
      <c r="V263" s="139">
        <f t="shared" si="55"/>
        <v>0</v>
      </c>
      <c r="X263">
        <f t="shared" si="56"/>
        <v>0</v>
      </c>
      <c r="Y263">
        <f t="shared" si="57"/>
        <v>0</v>
      </c>
      <c r="Z263">
        <f t="shared" si="58"/>
        <v>0</v>
      </c>
      <c r="AA263">
        <f t="shared" si="59"/>
        <v>0</v>
      </c>
      <c r="AB263">
        <f t="shared" si="60"/>
        <v>0</v>
      </c>
      <c r="AC263">
        <f t="shared" si="61"/>
        <v>0</v>
      </c>
    </row>
    <row r="264" spans="1:29" ht="16.2" thickBot="1">
      <c r="A264" s="191">
        <f t="shared" si="53"/>
        <v>0</v>
      </c>
      <c r="B264" s="191"/>
      <c r="C264" s="266">
        <f t="shared" si="54"/>
        <v>0</v>
      </c>
      <c r="D264" s="209"/>
      <c r="E264" s="209"/>
      <c r="F264" s="209"/>
      <c r="G264" s="209"/>
      <c r="H264" s="209"/>
      <c r="I264" s="209"/>
      <c r="J264" s="68"/>
      <c r="L264" s="2">
        <v>258</v>
      </c>
      <c r="M264" s="2" t="str">
        <f>N264&amp;":"&amp;COUNTIF($N$7:N264,N264)</f>
        <v>0:18</v>
      </c>
      <c r="N264" s="267">
        <f>'Student name internal mark'!Z264</f>
        <v>0</v>
      </c>
      <c r="O264" s="227">
        <f t="shared" si="62"/>
        <v>0</v>
      </c>
      <c r="P264" s="227">
        <f t="shared" si="63"/>
        <v>0</v>
      </c>
      <c r="Q264" s="227">
        <f t="shared" si="64"/>
        <v>0</v>
      </c>
      <c r="R264" s="227">
        <f t="shared" si="65"/>
        <v>0</v>
      </c>
      <c r="S264" s="227">
        <f t="shared" si="66"/>
        <v>0</v>
      </c>
      <c r="T264" s="227">
        <f t="shared" si="67"/>
        <v>0</v>
      </c>
      <c r="V264" s="139">
        <f t="shared" si="55"/>
        <v>0</v>
      </c>
      <c r="X264">
        <f t="shared" si="56"/>
        <v>0</v>
      </c>
      <c r="Y264">
        <f t="shared" si="57"/>
        <v>0</v>
      </c>
      <c r="Z264">
        <f t="shared" si="58"/>
        <v>0</v>
      </c>
      <c r="AA264">
        <f t="shared" si="59"/>
        <v>0</v>
      </c>
      <c r="AB264">
        <f t="shared" si="60"/>
        <v>0</v>
      </c>
      <c r="AC264">
        <f t="shared" si="61"/>
        <v>0</v>
      </c>
    </row>
    <row r="265" spans="1:29" ht="16.2" thickBot="1">
      <c r="A265" s="191">
        <f t="shared" ref="A265:A328" si="68">SUM(D265:I265)</f>
        <v>0</v>
      </c>
      <c r="B265" s="191"/>
      <c r="C265" s="266">
        <f t="shared" ref="C265:C328" si="69">SUM(D265:I265)/12</f>
        <v>0</v>
      </c>
      <c r="D265" s="209"/>
      <c r="E265" s="209"/>
      <c r="F265" s="209"/>
      <c r="G265" s="209"/>
      <c r="H265" s="209"/>
      <c r="I265" s="209"/>
      <c r="J265" s="68"/>
      <c r="L265" s="209">
        <v>259</v>
      </c>
      <c r="M265" s="2" t="str">
        <f>N265&amp;":"&amp;COUNTIF($N$7:N265,N265)</f>
        <v>0:19</v>
      </c>
      <c r="N265" s="267">
        <f>'Student name internal mark'!Z265</f>
        <v>0</v>
      </c>
      <c r="O265" s="227">
        <f t="shared" si="62"/>
        <v>0</v>
      </c>
      <c r="P265" s="227">
        <f t="shared" si="63"/>
        <v>0</v>
      </c>
      <c r="Q265" s="227">
        <f t="shared" si="64"/>
        <v>0</v>
      </c>
      <c r="R265" s="227">
        <f t="shared" si="65"/>
        <v>0</v>
      </c>
      <c r="S265" s="227">
        <f t="shared" si="66"/>
        <v>0</v>
      </c>
      <c r="T265" s="227">
        <f t="shared" si="67"/>
        <v>0</v>
      </c>
      <c r="V265" s="139">
        <f t="shared" si="55"/>
        <v>0</v>
      </c>
      <c r="X265">
        <f t="shared" si="56"/>
        <v>0</v>
      </c>
      <c r="Y265">
        <f t="shared" si="57"/>
        <v>0</v>
      </c>
      <c r="Z265">
        <f t="shared" si="58"/>
        <v>0</v>
      </c>
      <c r="AA265">
        <f t="shared" si="59"/>
        <v>0</v>
      </c>
      <c r="AB265">
        <f t="shared" si="60"/>
        <v>0</v>
      </c>
      <c r="AC265">
        <f t="shared" si="61"/>
        <v>0</v>
      </c>
    </row>
    <row r="266" spans="1:29" ht="16.2" thickBot="1">
      <c r="A266" s="191">
        <f t="shared" si="68"/>
        <v>0</v>
      </c>
      <c r="B266" s="191"/>
      <c r="C266" s="266">
        <f t="shared" si="69"/>
        <v>0</v>
      </c>
      <c r="D266" s="209"/>
      <c r="E266" s="209"/>
      <c r="F266" s="209"/>
      <c r="G266" s="209"/>
      <c r="H266" s="209"/>
      <c r="I266" s="209"/>
      <c r="J266" s="68"/>
      <c r="L266" s="209">
        <v>260</v>
      </c>
      <c r="M266" s="2" t="str">
        <f>N266&amp;":"&amp;COUNTIF($N$7:N266,N266)</f>
        <v>0:20</v>
      </c>
      <c r="N266" s="267">
        <f>'Student name internal mark'!Z266</f>
        <v>0</v>
      </c>
      <c r="O266" s="227">
        <f t="shared" si="62"/>
        <v>0</v>
      </c>
      <c r="P266" s="227">
        <f t="shared" si="63"/>
        <v>0</v>
      </c>
      <c r="Q266" s="227">
        <f t="shared" si="64"/>
        <v>0</v>
      </c>
      <c r="R266" s="227">
        <f t="shared" si="65"/>
        <v>0</v>
      </c>
      <c r="S266" s="227">
        <f t="shared" si="66"/>
        <v>0</v>
      </c>
      <c r="T266" s="227">
        <f t="shared" si="67"/>
        <v>0</v>
      </c>
      <c r="V266" s="139">
        <f t="shared" si="55"/>
        <v>0</v>
      </c>
      <c r="X266">
        <f t="shared" si="56"/>
        <v>0</v>
      </c>
      <c r="Y266">
        <f t="shared" si="57"/>
        <v>0</v>
      </c>
      <c r="Z266">
        <f t="shared" si="58"/>
        <v>0</v>
      </c>
      <c r="AA266">
        <f t="shared" si="59"/>
        <v>0</v>
      </c>
      <c r="AB266">
        <f t="shared" si="60"/>
        <v>0</v>
      </c>
      <c r="AC266">
        <f t="shared" si="61"/>
        <v>0</v>
      </c>
    </row>
    <row r="267" spans="1:29" ht="16.2" thickBot="1">
      <c r="A267" s="191">
        <f t="shared" si="68"/>
        <v>0</v>
      </c>
      <c r="B267" s="191"/>
      <c r="C267" s="266">
        <f t="shared" si="69"/>
        <v>0</v>
      </c>
      <c r="D267" s="209"/>
      <c r="E267" s="209"/>
      <c r="F267" s="209"/>
      <c r="G267" s="209"/>
      <c r="H267" s="209"/>
      <c r="I267" s="209"/>
      <c r="J267" s="68"/>
      <c r="L267" s="209">
        <v>261</v>
      </c>
      <c r="M267" s="2" t="str">
        <f>N267&amp;":"&amp;COUNTIF($N$7:N267,N267)</f>
        <v>0:21</v>
      </c>
      <c r="N267" s="267">
        <f>'Student name internal mark'!Z267</f>
        <v>0</v>
      </c>
      <c r="O267" s="227">
        <f t="shared" si="62"/>
        <v>0</v>
      </c>
      <c r="P267" s="227">
        <f t="shared" si="63"/>
        <v>0</v>
      </c>
      <c r="Q267" s="227">
        <f t="shared" si="64"/>
        <v>0</v>
      </c>
      <c r="R267" s="227">
        <f t="shared" si="65"/>
        <v>0</v>
      </c>
      <c r="S267" s="227">
        <f t="shared" si="66"/>
        <v>0</v>
      </c>
      <c r="T267" s="227">
        <f t="shared" si="67"/>
        <v>0</v>
      </c>
      <c r="V267" s="139">
        <f t="shared" si="55"/>
        <v>0</v>
      </c>
      <c r="X267">
        <f t="shared" si="56"/>
        <v>0</v>
      </c>
      <c r="Y267">
        <f t="shared" si="57"/>
        <v>0</v>
      </c>
      <c r="Z267">
        <f t="shared" si="58"/>
        <v>0</v>
      </c>
      <c r="AA267">
        <f t="shared" si="59"/>
        <v>0</v>
      </c>
      <c r="AB267">
        <f t="shared" si="60"/>
        <v>0</v>
      </c>
      <c r="AC267">
        <f t="shared" si="61"/>
        <v>0</v>
      </c>
    </row>
    <row r="268" spans="1:29" ht="16.2" thickBot="1">
      <c r="A268" s="191">
        <f t="shared" si="68"/>
        <v>0</v>
      </c>
      <c r="B268" s="191"/>
      <c r="C268" s="266">
        <f t="shared" si="69"/>
        <v>0</v>
      </c>
      <c r="D268" s="209"/>
      <c r="E268" s="209"/>
      <c r="F268" s="209"/>
      <c r="G268" s="209"/>
      <c r="H268" s="209"/>
      <c r="I268" s="209"/>
      <c r="J268" s="68"/>
      <c r="L268" s="2">
        <v>262</v>
      </c>
      <c r="M268" s="2" t="str">
        <f>N268&amp;":"&amp;COUNTIF($N$7:N268,N268)</f>
        <v>0:22</v>
      </c>
      <c r="N268" s="267">
        <f>'Student name internal mark'!Z268</f>
        <v>0</v>
      </c>
      <c r="O268" s="227">
        <f t="shared" si="62"/>
        <v>0</v>
      </c>
      <c r="P268" s="227">
        <f t="shared" si="63"/>
        <v>0</v>
      </c>
      <c r="Q268" s="227">
        <f t="shared" si="64"/>
        <v>0</v>
      </c>
      <c r="R268" s="227">
        <f t="shared" si="65"/>
        <v>0</v>
      </c>
      <c r="S268" s="227">
        <f t="shared" si="66"/>
        <v>0</v>
      </c>
      <c r="T268" s="227">
        <f t="shared" si="67"/>
        <v>0</v>
      </c>
      <c r="V268" s="139">
        <f t="shared" si="55"/>
        <v>0</v>
      </c>
      <c r="X268">
        <f t="shared" si="56"/>
        <v>0</v>
      </c>
      <c r="Y268">
        <f t="shared" si="57"/>
        <v>0</v>
      </c>
      <c r="Z268">
        <f t="shared" si="58"/>
        <v>0</v>
      </c>
      <c r="AA268">
        <f t="shared" si="59"/>
        <v>0</v>
      </c>
      <c r="AB268">
        <f t="shared" si="60"/>
        <v>0</v>
      </c>
      <c r="AC268">
        <f t="shared" si="61"/>
        <v>0</v>
      </c>
    </row>
    <row r="269" spans="1:29" ht="16.2" thickBot="1">
      <c r="A269" s="191">
        <f t="shared" si="68"/>
        <v>0</v>
      </c>
      <c r="B269" s="191"/>
      <c r="C269" s="266">
        <f t="shared" si="69"/>
        <v>0</v>
      </c>
      <c r="D269" s="209"/>
      <c r="E269" s="209"/>
      <c r="F269" s="209"/>
      <c r="G269" s="209"/>
      <c r="H269" s="209"/>
      <c r="I269" s="209"/>
      <c r="J269" s="68"/>
      <c r="L269" s="209">
        <v>263</v>
      </c>
      <c r="M269" s="2" t="str">
        <f>N269&amp;":"&amp;COUNTIF($N$7:N269,N269)</f>
        <v>0:23</v>
      </c>
      <c r="N269" s="267">
        <f>'Student name internal mark'!Z269</f>
        <v>0</v>
      </c>
      <c r="O269" s="227">
        <f t="shared" si="62"/>
        <v>0</v>
      </c>
      <c r="P269" s="227">
        <f t="shared" si="63"/>
        <v>0</v>
      </c>
      <c r="Q269" s="227">
        <f t="shared" si="64"/>
        <v>0</v>
      </c>
      <c r="R269" s="227">
        <f t="shared" si="65"/>
        <v>0</v>
      </c>
      <c r="S269" s="227">
        <f t="shared" si="66"/>
        <v>0</v>
      </c>
      <c r="T269" s="227">
        <f t="shared" si="67"/>
        <v>0</v>
      </c>
      <c r="V269" s="139">
        <f t="shared" si="55"/>
        <v>0</v>
      </c>
      <c r="X269">
        <f t="shared" si="56"/>
        <v>0</v>
      </c>
      <c r="Y269">
        <f t="shared" si="57"/>
        <v>0</v>
      </c>
      <c r="Z269">
        <f t="shared" si="58"/>
        <v>0</v>
      </c>
      <c r="AA269">
        <f t="shared" si="59"/>
        <v>0</v>
      </c>
      <c r="AB269">
        <f t="shared" si="60"/>
        <v>0</v>
      </c>
      <c r="AC269">
        <f t="shared" si="61"/>
        <v>0</v>
      </c>
    </row>
    <row r="270" spans="1:29" ht="16.2" thickBot="1">
      <c r="A270" s="191">
        <f t="shared" si="68"/>
        <v>0</v>
      </c>
      <c r="B270" s="191"/>
      <c r="C270" s="266">
        <f t="shared" si="69"/>
        <v>0</v>
      </c>
      <c r="D270" s="209"/>
      <c r="E270" s="209"/>
      <c r="F270" s="209"/>
      <c r="G270" s="209"/>
      <c r="H270" s="209"/>
      <c r="I270" s="209"/>
      <c r="J270" s="68"/>
      <c r="L270" s="209">
        <v>264</v>
      </c>
      <c r="M270" s="2" t="str">
        <f>N270&amp;":"&amp;COUNTIF($N$7:N270,N270)</f>
        <v>0:24</v>
      </c>
      <c r="N270" s="267">
        <f>'Student name internal mark'!Z270</f>
        <v>0</v>
      </c>
      <c r="O270" s="227">
        <f t="shared" si="62"/>
        <v>0</v>
      </c>
      <c r="P270" s="227">
        <f t="shared" si="63"/>
        <v>0</v>
      </c>
      <c r="Q270" s="227">
        <f t="shared" si="64"/>
        <v>0</v>
      </c>
      <c r="R270" s="227">
        <f t="shared" si="65"/>
        <v>0</v>
      </c>
      <c r="S270" s="227">
        <f t="shared" si="66"/>
        <v>0</v>
      </c>
      <c r="T270" s="227">
        <f t="shared" si="67"/>
        <v>0</v>
      </c>
      <c r="V270" s="139">
        <f t="shared" si="55"/>
        <v>0</v>
      </c>
      <c r="X270">
        <f t="shared" si="56"/>
        <v>0</v>
      </c>
      <c r="Y270">
        <f t="shared" si="57"/>
        <v>0</v>
      </c>
      <c r="Z270">
        <f t="shared" si="58"/>
        <v>0</v>
      </c>
      <c r="AA270">
        <f t="shared" si="59"/>
        <v>0</v>
      </c>
      <c r="AB270">
        <f t="shared" si="60"/>
        <v>0</v>
      </c>
      <c r="AC270">
        <f t="shared" si="61"/>
        <v>0</v>
      </c>
    </row>
    <row r="271" spans="1:29" ht="16.2" thickBot="1">
      <c r="A271" s="191">
        <f t="shared" si="68"/>
        <v>0</v>
      </c>
      <c r="B271" s="191"/>
      <c r="C271" s="266">
        <f t="shared" si="69"/>
        <v>0</v>
      </c>
      <c r="D271" s="209"/>
      <c r="E271" s="209"/>
      <c r="F271" s="209"/>
      <c r="G271" s="209"/>
      <c r="H271" s="209"/>
      <c r="I271" s="209"/>
      <c r="J271" s="68"/>
      <c r="L271" s="209">
        <v>265</v>
      </c>
      <c r="M271" s="2" t="str">
        <f>N271&amp;":"&amp;COUNTIF($N$7:N271,N271)</f>
        <v>0:25</v>
      </c>
      <c r="N271" s="267">
        <f>'Student name internal mark'!Z271</f>
        <v>0</v>
      </c>
      <c r="O271" s="227">
        <f t="shared" si="62"/>
        <v>0</v>
      </c>
      <c r="P271" s="227">
        <f t="shared" si="63"/>
        <v>0</v>
      </c>
      <c r="Q271" s="227">
        <f t="shared" si="64"/>
        <v>0</v>
      </c>
      <c r="R271" s="227">
        <f t="shared" si="65"/>
        <v>0</v>
      </c>
      <c r="S271" s="227">
        <f t="shared" si="66"/>
        <v>0</v>
      </c>
      <c r="T271" s="227">
        <f t="shared" si="67"/>
        <v>0</v>
      </c>
      <c r="V271" s="139">
        <f t="shared" si="55"/>
        <v>0</v>
      </c>
      <c r="X271">
        <f t="shared" si="56"/>
        <v>0</v>
      </c>
      <c r="Y271">
        <f t="shared" si="57"/>
        <v>0</v>
      </c>
      <c r="Z271">
        <f t="shared" si="58"/>
        <v>0</v>
      </c>
      <c r="AA271">
        <f t="shared" si="59"/>
        <v>0</v>
      </c>
      <c r="AB271">
        <f t="shared" si="60"/>
        <v>0</v>
      </c>
      <c r="AC271">
        <f t="shared" si="61"/>
        <v>0</v>
      </c>
    </row>
    <row r="272" spans="1:29" ht="16.2" thickBot="1">
      <c r="A272" s="191">
        <f t="shared" si="68"/>
        <v>0</v>
      </c>
      <c r="B272" s="191"/>
      <c r="C272" s="266">
        <f t="shared" si="69"/>
        <v>0</v>
      </c>
      <c r="D272" s="209"/>
      <c r="E272" s="209"/>
      <c r="F272" s="209"/>
      <c r="G272" s="209"/>
      <c r="H272" s="209"/>
      <c r="I272" s="209"/>
      <c r="J272" s="68"/>
      <c r="L272" s="209">
        <v>266</v>
      </c>
      <c r="M272" s="2" t="str">
        <f>N272&amp;":"&amp;COUNTIF($N$7:N272,N272)</f>
        <v>0:26</v>
      </c>
      <c r="N272" s="267">
        <f>'Student name internal mark'!Z272</f>
        <v>0</v>
      </c>
      <c r="O272" s="227">
        <f t="shared" si="62"/>
        <v>0</v>
      </c>
      <c r="P272" s="227">
        <f t="shared" si="63"/>
        <v>0</v>
      </c>
      <c r="Q272" s="227">
        <f t="shared" si="64"/>
        <v>0</v>
      </c>
      <c r="R272" s="227">
        <f t="shared" si="65"/>
        <v>0</v>
      </c>
      <c r="S272" s="227">
        <f t="shared" si="66"/>
        <v>0</v>
      </c>
      <c r="T272" s="227">
        <f t="shared" si="67"/>
        <v>0</v>
      </c>
      <c r="V272" s="139">
        <f t="shared" ref="V272:V335" si="70">SUM(O272:T272)</f>
        <v>0</v>
      </c>
      <c r="X272">
        <f t="shared" ref="X272:X335" si="71">O272/2</f>
        <v>0</v>
      </c>
      <c r="Y272">
        <f t="shared" ref="Y272:Y335" si="72">P272/2</f>
        <v>0</v>
      </c>
      <c r="Z272">
        <f t="shared" ref="Z272:Z335" si="73">Q272/2</f>
        <v>0</v>
      </c>
      <c r="AA272">
        <f t="shared" ref="AA272:AA335" si="74">R272/2</f>
        <v>0</v>
      </c>
      <c r="AB272">
        <f t="shared" ref="AB272:AB335" si="75">S272/2</f>
        <v>0</v>
      </c>
      <c r="AC272">
        <f t="shared" ref="AC272:AC335" si="76">T272/2</f>
        <v>0</v>
      </c>
    </row>
    <row r="273" spans="1:29" ht="16.2" thickBot="1">
      <c r="A273" s="191">
        <f t="shared" si="68"/>
        <v>0</v>
      </c>
      <c r="B273" s="191"/>
      <c r="C273" s="266">
        <f t="shared" si="69"/>
        <v>0</v>
      </c>
      <c r="D273" s="209"/>
      <c r="E273" s="209"/>
      <c r="F273" s="209"/>
      <c r="G273" s="209"/>
      <c r="H273" s="209"/>
      <c r="I273" s="209"/>
      <c r="J273" s="211"/>
      <c r="L273" s="2">
        <v>267</v>
      </c>
      <c r="M273" s="2" t="str">
        <f>N273&amp;":"&amp;COUNTIF($N$7:N273,N273)</f>
        <v>0:27</v>
      </c>
      <c r="N273" s="267">
        <f>'Student name internal mark'!Z273</f>
        <v>0</v>
      </c>
      <c r="O273" s="227">
        <f t="shared" si="62"/>
        <v>0</v>
      </c>
      <c r="P273" s="227">
        <f t="shared" si="63"/>
        <v>0</v>
      </c>
      <c r="Q273" s="227">
        <f t="shared" si="64"/>
        <v>0</v>
      </c>
      <c r="R273" s="227">
        <f t="shared" si="65"/>
        <v>0</v>
      </c>
      <c r="S273" s="227">
        <f t="shared" si="66"/>
        <v>0</v>
      </c>
      <c r="T273" s="227">
        <f t="shared" si="67"/>
        <v>0</v>
      </c>
      <c r="V273" s="139">
        <f t="shared" si="70"/>
        <v>0</v>
      </c>
      <c r="X273">
        <f t="shared" si="71"/>
        <v>0</v>
      </c>
      <c r="Y273">
        <f t="shared" si="72"/>
        <v>0</v>
      </c>
      <c r="Z273">
        <f t="shared" si="73"/>
        <v>0</v>
      </c>
      <c r="AA273">
        <f t="shared" si="74"/>
        <v>0</v>
      </c>
      <c r="AB273">
        <f t="shared" si="75"/>
        <v>0</v>
      </c>
      <c r="AC273">
        <f t="shared" si="76"/>
        <v>0</v>
      </c>
    </row>
    <row r="274" spans="1:29" ht="16.2" thickBot="1">
      <c r="A274" s="191">
        <f t="shared" si="68"/>
        <v>0</v>
      </c>
      <c r="B274" s="191"/>
      <c r="C274" s="266">
        <f t="shared" si="69"/>
        <v>0</v>
      </c>
      <c r="D274" s="209"/>
      <c r="E274" s="209"/>
      <c r="F274" s="209"/>
      <c r="G274" s="209"/>
      <c r="H274" s="209"/>
      <c r="I274" s="209"/>
      <c r="J274" s="68"/>
      <c r="L274" s="209">
        <v>268</v>
      </c>
      <c r="M274" s="2" t="str">
        <f>N274&amp;":"&amp;COUNTIF($N$7:N274,N274)</f>
        <v>0:28</v>
      </c>
      <c r="N274" s="267">
        <f>'Student name internal mark'!Z274</f>
        <v>0</v>
      </c>
      <c r="O274" s="227">
        <f t="shared" si="62"/>
        <v>0</v>
      </c>
      <c r="P274" s="227">
        <f t="shared" si="63"/>
        <v>0</v>
      </c>
      <c r="Q274" s="227">
        <f t="shared" si="64"/>
        <v>0</v>
      </c>
      <c r="R274" s="227">
        <f t="shared" si="65"/>
        <v>0</v>
      </c>
      <c r="S274" s="227">
        <f t="shared" si="66"/>
        <v>0</v>
      </c>
      <c r="T274" s="227">
        <f t="shared" si="67"/>
        <v>0</v>
      </c>
      <c r="V274" s="139">
        <f t="shared" si="70"/>
        <v>0</v>
      </c>
      <c r="X274">
        <f t="shared" si="71"/>
        <v>0</v>
      </c>
      <c r="Y274">
        <f t="shared" si="72"/>
        <v>0</v>
      </c>
      <c r="Z274">
        <f t="shared" si="73"/>
        <v>0</v>
      </c>
      <c r="AA274">
        <f t="shared" si="74"/>
        <v>0</v>
      </c>
      <c r="AB274">
        <f t="shared" si="75"/>
        <v>0</v>
      </c>
      <c r="AC274">
        <f t="shared" si="76"/>
        <v>0</v>
      </c>
    </row>
    <row r="275" spans="1:29" ht="16.2" thickBot="1">
      <c r="A275" s="191">
        <f t="shared" si="68"/>
        <v>0</v>
      </c>
      <c r="B275" s="191"/>
      <c r="C275" s="266">
        <f t="shared" si="69"/>
        <v>0</v>
      </c>
      <c r="D275" s="209"/>
      <c r="E275" s="209"/>
      <c r="F275" s="209"/>
      <c r="G275" s="209"/>
      <c r="H275" s="209"/>
      <c r="I275" s="209"/>
      <c r="J275" s="145"/>
      <c r="L275" s="209">
        <v>269</v>
      </c>
      <c r="M275" s="2" t="str">
        <f>N275&amp;":"&amp;COUNTIF($N$7:N275,N275)</f>
        <v>0:29</v>
      </c>
      <c r="N275" s="267">
        <f>'Student name internal mark'!Z275</f>
        <v>0</v>
      </c>
      <c r="O275" s="227">
        <f t="shared" si="62"/>
        <v>0</v>
      </c>
      <c r="P275" s="227">
        <f t="shared" si="63"/>
        <v>0</v>
      </c>
      <c r="Q275" s="227">
        <f t="shared" si="64"/>
        <v>0</v>
      </c>
      <c r="R275" s="227">
        <f t="shared" si="65"/>
        <v>0</v>
      </c>
      <c r="S275" s="227">
        <f t="shared" si="66"/>
        <v>0</v>
      </c>
      <c r="T275" s="227">
        <f t="shared" si="67"/>
        <v>0</v>
      </c>
      <c r="V275" s="139">
        <f t="shared" si="70"/>
        <v>0</v>
      </c>
      <c r="X275">
        <f t="shared" si="71"/>
        <v>0</v>
      </c>
      <c r="Y275">
        <f t="shared" si="72"/>
        <v>0</v>
      </c>
      <c r="Z275">
        <f t="shared" si="73"/>
        <v>0</v>
      </c>
      <c r="AA275">
        <f t="shared" si="74"/>
        <v>0</v>
      </c>
      <c r="AB275">
        <f t="shared" si="75"/>
        <v>0</v>
      </c>
      <c r="AC275">
        <f t="shared" si="76"/>
        <v>0</v>
      </c>
    </row>
    <row r="276" spans="1:29" ht="16.2" thickBot="1">
      <c r="A276" s="191">
        <f t="shared" si="68"/>
        <v>0</v>
      </c>
      <c r="B276" s="191"/>
      <c r="C276" s="266">
        <f t="shared" si="69"/>
        <v>0</v>
      </c>
      <c r="D276" s="209"/>
      <c r="E276" s="209"/>
      <c r="F276" s="209"/>
      <c r="G276" s="209"/>
      <c r="H276" s="209"/>
      <c r="I276" s="209"/>
      <c r="J276" s="211"/>
      <c r="L276" s="209">
        <v>270</v>
      </c>
      <c r="M276" s="2" t="str">
        <f>N276&amp;":"&amp;COUNTIF($N$7:N276,N276)</f>
        <v>0:30</v>
      </c>
      <c r="N276" s="267">
        <f>'Student name internal mark'!Z276</f>
        <v>0</v>
      </c>
      <c r="O276" s="227">
        <f t="shared" si="62"/>
        <v>0</v>
      </c>
      <c r="P276" s="227">
        <f t="shared" si="63"/>
        <v>0</v>
      </c>
      <c r="Q276" s="227">
        <f t="shared" si="64"/>
        <v>0</v>
      </c>
      <c r="R276" s="227">
        <f t="shared" si="65"/>
        <v>0</v>
      </c>
      <c r="S276" s="227">
        <f t="shared" si="66"/>
        <v>0</v>
      </c>
      <c r="T276" s="227">
        <f t="shared" si="67"/>
        <v>0</v>
      </c>
      <c r="V276" s="139">
        <f t="shared" si="70"/>
        <v>0</v>
      </c>
      <c r="X276">
        <f t="shared" si="71"/>
        <v>0</v>
      </c>
      <c r="Y276">
        <f t="shared" si="72"/>
        <v>0</v>
      </c>
      <c r="Z276">
        <f t="shared" si="73"/>
        <v>0</v>
      </c>
      <c r="AA276">
        <f t="shared" si="74"/>
        <v>0</v>
      </c>
      <c r="AB276">
        <f t="shared" si="75"/>
        <v>0</v>
      </c>
      <c r="AC276">
        <f t="shared" si="76"/>
        <v>0</v>
      </c>
    </row>
    <row r="277" spans="1:29" ht="16.2" thickBot="1">
      <c r="A277" s="191">
        <f t="shared" si="68"/>
        <v>0</v>
      </c>
      <c r="B277" s="191"/>
      <c r="C277" s="266">
        <f t="shared" si="69"/>
        <v>0</v>
      </c>
      <c r="D277" s="209"/>
      <c r="E277" s="209"/>
      <c r="F277" s="209"/>
      <c r="G277" s="209"/>
      <c r="H277" s="209"/>
      <c r="I277" s="209"/>
      <c r="J277" s="68"/>
      <c r="L277" s="2">
        <v>271</v>
      </c>
      <c r="M277" s="2" t="str">
        <f>N277&amp;":"&amp;COUNTIF($N$7:N277,N277)</f>
        <v>0:31</v>
      </c>
      <c r="N277" s="267">
        <f>'Student name internal mark'!Z277</f>
        <v>0</v>
      </c>
      <c r="O277" s="227">
        <f t="shared" si="62"/>
        <v>0</v>
      </c>
      <c r="P277" s="227">
        <f t="shared" si="63"/>
        <v>0</v>
      </c>
      <c r="Q277" s="227">
        <f t="shared" si="64"/>
        <v>0</v>
      </c>
      <c r="R277" s="227">
        <f t="shared" si="65"/>
        <v>0</v>
      </c>
      <c r="S277" s="227">
        <f t="shared" si="66"/>
        <v>0</v>
      </c>
      <c r="T277" s="227">
        <f t="shared" si="67"/>
        <v>0</v>
      </c>
      <c r="V277" s="139">
        <f t="shared" si="70"/>
        <v>0</v>
      </c>
      <c r="X277">
        <f t="shared" si="71"/>
        <v>0</v>
      </c>
      <c r="Y277">
        <f t="shared" si="72"/>
        <v>0</v>
      </c>
      <c r="Z277">
        <f t="shared" si="73"/>
        <v>0</v>
      </c>
      <c r="AA277">
        <f t="shared" si="74"/>
        <v>0</v>
      </c>
      <c r="AB277">
        <f t="shared" si="75"/>
        <v>0</v>
      </c>
      <c r="AC277">
        <f t="shared" si="76"/>
        <v>0</v>
      </c>
    </row>
    <row r="278" spans="1:29" ht="16.2" thickBot="1">
      <c r="A278" s="191">
        <f t="shared" si="68"/>
        <v>0</v>
      </c>
      <c r="B278" s="191"/>
      <c r="C278" s="266">
        <f t="shared" si="69"/>
        <v>0</v>
      </c>
      <c r="D278" s="209"/>
      <c r="E278" s="209"/>
      <c r="F278" s="209"/>
      <c r="G278" s="209"/>
      <c r="H278" s="209"/>
      <c r="I278" s="209"/>
      <c r="J278" s="68"/>
      <c r="L278" s="209">
        <v>272</v>
      </c>
      <c r="M278" s="2" t="str">
        <f>N278&amp;":"&amp;COUNTIF($N$7:N278,N278)</f>
        <v>0:32</v>
      </c>
      <c r="N278" s="267">
        <f>'Student name internal mark'!Z278</f>
        <v>0</v>
      </c>
      <c r="O278" s="227">
        <f t="shared" si="62"/>
        <v>0</v>
      </c>
      <c r="P278" s="227">
        <f t="shared" si="63"/>
        <v>0</v>
      </c>
      <c r="Q278" s="227">
        <f t="shared" si="64"/>
        <v>0</v>
      </c>
      <c r="R278" s="227">
        <f t="shared" si="65"/>
        <v>0</v>
      </c>
      <c r="S278" s="227">
        <f t="shared" si="66"/>
        <v>0</v>
      </c>
      <c r="T278" s="227">
        <f t="shared" si="67"/>
        <v>0</v>
      </c>
      <c r="V278" s="139">
        <f t="shared" si="70"/>
        <v>0</v>
      </c>
      <c r="X278">
        <f t="shared" si="71"/>
        <v>0</v>
      </c>
      <c r="Y278">
        <f t="shared" si="72"/>
        <v>0</v>
      </c>
      <c r="Z278">
        <f t="shared" si="73"/>
        <v>0</v>
      </c>
      <c r="AA278">
        <f t="shared" si="74"/>
        <v>0</v>
      </c>
      <c r="AB278">
        <f t="shared" si="75"/>
        <v>0</v>
      </c>
      <c r="AC278">
        <f t="shared" si="76"/>
        <v>0</v>
      </c>
    </row>
    <row r="279" spans="1:29" ht="16.2" thickBot="1">
      <c r="A279" s="191">
        <f t="shared" si="68"/>
        <v>0</v>
      </c>
      <c r="B279" s="191"/>
      <c r="C279" s="266">
        <f t="shared" si="69"/>
        <v>0</v>
      </c>
      <c r="D279" s="209"/>
      <c r="E279" s="209"/>
      <c r="F279" s="209"/>
      <c r="G279" s="209"/>
      <c r="H279" s="209"/>
      <c r="I279" s="209"/>
      <c r="J279" s="68"/>
      <c r="L279" s="209">
        <v>273</v>
      </c>
      <c r="M279" s="2" t="str">
        <f>N279&amp;":"&amp;COUNTIF($N$7:N279,N279)</f>
        <v>0:33</v>
      </c>
      <c r="N279" s="267">
        <f>'Student name internal mark'!Z279</f>
        <v>0</v>
      </c>
      <c r="O279" s="227">
        <f t="shared" si="62"/>
        <v>0</v>
      </c>
      <c r="P279" s="227">
        <f t="shared" si="63"/>
        <v>0</v>
      </c>
      <c r="Q279" s="227">
        <f t="shared" si="64"/>
        <v>0</v>
      </c>
      <c r="R279" s="227">
        <f t="shared" si="65"/>
        <v>0</v>
      </c>
      <c r="S279" s="227">
        <f t="shared" si="66"/>
        <v>0</v>
      </c>
      <c r="T279" s="227">
        <f t="shared" si="67"/>
        <v>0</v>
      </c>
      <c r="V279" s="139">
        <f t="shared" si="70"/>
        <v>0</v>
      </c>
      <c r="X279">
        <f t="shared" si="71"/>
        <v>0</v>
      </c>
      <c r="Y279">
        <f t="shared" si="72"/>
        <v>0</v>
      </c>
      <c r="Z279">
        <f t="shared" si="73"/>
        <v>0</v>
      </c>
      <c r="AA279">
        <f t="shared" si="74"/>
        <v>0</v>
      </c>
      <c r="AB279">
        <f t="shared" si="75"/>
        <v>0</v>
      </c>
      <c r="AC279">
        <f t="shared" si="76"/>
        <v>0</v>
      </c>
    </row>
    <row r="280" spans="1:29" ht="16.2" thickBot="1">
      <c r="A280" s="191">
        <f t="shared" si="68"/>
        <v>0</v>
      </c>
      <c r="B280" s="191"/>
      <c r="C280" s="266">
        <f t="shared" si="69"/>
        <v>0</v>
      </c>
      <c r="D280" s="209"/>
      <c r="E280" s="209"/>
      <c r="F280" s="209"/>
      <c r="G280" s="209"/>
      <c r="H280" s="209"/>
      <c r="I280" s="209"/>
      <c r="J280" s="68"/>
      <c r="L280" s="209">
        <v>274</v>
      </c>
      <c r="M280" s="2" t="str">
        <f>N280&amp;":"&amp;COUNTIF($N$7:N280,N280)</f>
        <v>0:34</v>
      </c>
      <c r="N280" s="267">
        <f>'Student name internal mark'!Z280</f>
        <v>0</v>
      </c>
      <c r="O280" s="227">
        <f t="shared" si="62"/>
        <v>0</v>
      </c>
      <c r="P280" s="227">
        <f t="shared" si="63"/>
        <v>0</v>
      </c>
      <c r="Q280" s="227">
        <f t="shared" si="64"/>
        <v>0</v>
      </c>
      <c r="R280" s="227">
        <f t="shared" si="65"/>
        <v>0</v>
      </c>
      <c r="S280" s="227">
        <f t="shared" si="66"/>
        <v>0</v>
      </c>
      <c r="T280" s="227">
        <f t="shared" si="67"/>
        <v>0</v>
      </c>
      <c r="V280" s="139">
        <f t="shared" si="70"/>
        <v>0</v>
      </c>
      <c r="X280">
        <f t="shared" si="71"/>
        <v>0</v>
      </c>
      <c r="Y280">
        <f t="shared" si="72"/>
        <v>0</v>
      </c>
      <c r="Z280">
        <f t="shared" si="73"/>
        <v>0</v>
      </c>
      <c r="AA280">
        <f t="shared" si="74"/>
        <v>0</v>
      </c>
      <c r="AB280">
        <f t="shared" si="75"/>
        <v>0</v>
      </c>
      <c r="AC280">
        <f t="shared" si="76"/>
        <v>0</v>
      </c>
    </row>
    <row r="281" spans="1:29" ht="16.2" thickBot="1">
      <c r="A281" s="191">
        <f t="shared" si="68"/>
        <v>0</v>
      </c>
      <c r="B281" s="191"/>
      <c r="C281" s="266">
        <f t="shared" si="69"/>
        <v>0</v>
      </c>
      <c r="D281" s="209"/>
      <c r="E281" s="209"/>
      <c r="F281" s="209"/>
      <c r="G281" s="209"/>
      <c r="H281" s="209"/>
      <c r="I281" s="209"/>
      <c r="J281" s="145"/>
      <c r="L281" s="209">
        <v>275</v>
      </c>
      <c r="M281" s="2" t="str">
        <f>N281&amp;":"&amp;COUNTIF($N$7:N281,N281)</f>
        <v>0:35</v>
      </c>
      <c r="N281" s="267">
        <f>'Student name internal mark'!Z281</f>
        <v>0</v>
      </c>
      <c r="O281" s="227">
        <f t="shared" si="62"/>
        <v>0</v>
      </c>
      <c r="P281" s="227">
        <f t="shared" si="63"/>
        <v>0</v>
      </c>
      <c r="Q281" s="227">
        <f t="shared" si="64"/>
        <v>0</v>
      </c>
      <c r="R281" s="227">
        <f t="shared" si="65"/>
        <v>0</v>
      </c>
      <c r="S281" s="227">
        <f t="shared" si="66"/>
        <v>0</v>
      </c>
      <c r="T281" s="227">
        <f t="shared" si="67"/>
        <v>0</v>
      </c>
      <c r="V281" s="139">
        <f t="shared" si="70"/>
        <v>0</v>
      </c>
      <c r="X281">
        <f t="shared" si="71"/>
        <v>0</v>
      </c>
      <c r="Y281">
        <f t="shared" si="72"/>
        <v>0</v>
      </c>
      <c r="Z281">
        <f t="shared" si="73"/>
        <v>0</v>
      </c>
      <c r="AA281">
        <f t="shared" si="74"/>
        <v>0</v>
      </c>
      <c r="AB281">
        <f t="shared" si="75"/>
        <v>0</v>
      </c>
      <c r="AC281">
        <f t="shared" si="76"/>
        <v>0</v>
      </c>
    </row>
    <row r="282" spans="1:29" ht="16.2" thickBot="1">
      <c r="A282" s="191">
        <f t="shared" si="68"/>
        <v>0</v>
      </c>
      <c r="B282" s="191"/>
      <c r="C282" s="266">
        <f t="shared" si="69"/>
        <v>0</v>
      </c>
      <c r="D282" s="209"/>
      <c r="E282" s="209"/>
      <c r="F282" s="209"/>
      <c r="G282" s="209"/>
      <c r="H282" s="209"/>
      <c r="I282" s="209"/>
      <c r="J282" s="211"/>
      <c r="L282" s="2">
        <v>276</v>
      </c>
      <c r="M282" s="2" t="str">
        <f>N282&amp;":"&amp;COUNTIF($N$7:N282,N282)</f>
        <v>0:36</v>
      </c>
      <c r="N282" s="267">
        <f>'Student name internal mark'!Z282</f>
        <v>0</v>
      </c>
      <c r="O282" s="227">
        <f t="shared" si="62"/>
        <v>0</v>
      </c>
      <c r="P282" s="227">
        <f t="shared" si="63"/>
        <v>0</v>
      </c>
      <c r="Q282" s="227">
        <f t="shared" si="64"/>
        <v>0</v>
      </c>
      <c r="R282" s="227">
        <f t="shared" si="65"/>
        <v>0</v>
      </c>
      <c r="S282" s="227">
        <f t="shared" si="66"/>
        <v>0</v>
      </c>
      <c r="T282" s="227">
        <f t="shared" si="67"/>
        <v>0</v>
      </c>
      <c r="V282" s="139">
        <f t="shared" si="70"/>
        <v>0</v>
      </c>
      <c r="X282">
        <f t="shared" si="71"/>
        <v>0</v>
      </c>
      <c r="Y282">
        <f t="shared" si="72"/>
        <v>0</v>
      </c>
      <c r="Z282">
        <f t="shared" si="73"/>
        <v>0</v>
      </c>
      <c r="AA282">
        <f t="shared" si="74"/>
        <v>0</v>
      </c>
      <c r="AB282">
        <f t="shared" si="75"/>
        <v>0</v>
      </c>
      <c r="AC282">
        <f t="shared" si="76"/>
        <v>0</v>
      </c>
    </row>
    <row r="283" spans="1:29" ht="16.2" thickBot="1">
      <c r="A283" s="191">
        <f t="shared" si="68"/>
        <v>0</v>
      </c>
      <c r="B283" s="191"/>
      <c r="C283" s="266">
        <f t="shared" si="69"/>
        <v>0</v>
      </c>
      <c r="D283" s="209"/>
      <c r="E283" s="209"/>
      <c r="F283" s="209"/>
      <c r="G283" s="209"/>
      <c r="H283" s="209"/>
      <c r="I283" s="209"/>
      <c r="J283" s="68"/>
      <c r="L283" s="209">
        <v>277</v>
      </c>
      <c r="M283" s="2" t="str">
        <f>N283&amp;":"&amp;COUNTIF($N$7:N283,N283)</f>
        <v>0:37</v>
      </c>
      <c r="N283" s="267">
        <f>'Student name internal mark'!Z283</f>
        <v>0</v>
      </c>
      <c r="O283" s="227">
        <f t="shared" si="62"/>
        <v>0</v>
      </c>
      <c r="P283" s="227">
        <f t="shared" si="63"/>
        <v>0</v>
      </c>
      <c r="Q283" s="227">
        <f t="shared" si="64"/>
        <v>0</v>
      </c>
      <c r="R283" s="227">
        <f t="shared" si="65"/>
        <v>0</v>
      </c>
      <c r="S283" s="227">
        <f t="shared" si="66"/>
        <v>0</v>
      </c>
      <c r="T283" s="227">
        <f t="shared" si="67"/>
        <v>0</v>
      </c>
      <c r="V283" s="139">
        <f t="shared" si="70"/>
        <v>0</v>
      </c>
      <c r="X283">
        <f t="shared" si="71"/>
        <v>0</v>
      </c>
      <c r="Y283">
        <f t="shared" si="72"/>
        <v>0</v>
      </c>
      <c r="Z283">
        <f t="shared" si="73"/>
        <v>0</v>
      </c>
      <c r="AA283">
        <f t="shared" si="74"/>
        <v>0</v>
      </c>
      <c r="AB283">
        <f t="shared" si="75"/>
        <v>0</v>
      </c>
      <c r="AC283">
        <f t="shared" si="76"/>
        <v>0</v>
      </c>
    </row>
    <row r="284" spans="1:29" ht="16.2" thickBot="1">
      <c r="A284" s="191">
        <f t="shared" si="68"/>
        <v>0</v>
      </c>
      <c r="B284" s="191"/>
      <c r="C284" s="266">
        <f t="shared" si="69"/>
        <v>0</v>
      </c>
      <c r="D284" s="209"/>
      <c r="E284" s="209"/>
      <c r="F284" s="209"/>
      <c r="G284" s="209"/>
      <c r="H284" s="209"/>
      <c r="I284" s="209"/>
      <c r="J284" s="145"/>
      <c r="L284" s="209">
        <v>278</v>
      </c>
      <c r="M284" s="2" t="str">
        <f>N284&amp;":"&amp;COUNTIF($N$7:N284,N284)</f>
        <v>0:38</v>
      </c>
      <c r="N284" s="267">
        <f>'Student name internal mark'!Z284</f>
        <v>0</v>
      </c>
      <c r="O284" s="227">
        <f t="shared" si="62"/>
        <v>0</v>
      </c>
      <c r="P284" s="227">
        <f t="shared" si="63"/>
        <v>0</v>
      </c>
      <c r="Q284" s="227">
        <f t="shared" si="64"/>
        <v>0</v>
      </c>
      <c r="R284" s="227">
        <f t="shared" si="65"/>
        <v>0</v>
      </c>
      <c r="S284" s="227">
        <f t="shared" si="66"/>
        <v>0</v>
      </c>
      <c r="T284" s="227">
        <f t="shared" si="67"/>
        <v>0</v>
      </c>
      <c r="V284" s="139">
        <f t="shared" si="70"/>
        <v>0</v>
      </c>
      <c r="X284">
        <f t="shared" si="71"/>
        <v>0</v>
      </c>
      <c r="Y284">
        <f t="shared" si="72"/>
        <v>0</v>
      </c>
      <c r="Z284">
        <f t="shared" si="73"/>
        <v>0</v>
      </c>
      <c r="AA284">
        <f t="shared" si="74"/>
        <v>0</v>
      </c>
      <c r="AB284">
        <f t="shared" si="75"/>
        <v>0</v>
      </c>
      <c r="AC284">
        <f t="shared" si="76"/>
        <v>0</v>
      </c>
    </row>
    <row r="285" spans="1:29" ht="16.2" thickBot="1">
      <c r="A285" s="191">
        <f t="shared" si="68"/>
        <v>0</v>
      </c>
      <c r="B285" s="191"/>
      <c r="C285" s="266">
        <f t="shared" si="69"/>
        <v>0</v>
      </c>
      <c r="D285" s="209"/>
      <c r="E285" s="209"/>
      <c r="F285" s="209"/>
      <c r="G285" s="209"/>
      <c r="H285" s="209"/>
      <c r="I285" s="209"/>
      <c r="J285" s="211"/>
      <c r="L285" s="209">
        <v>279</v>
      </c>
      <c r="M285" s="2" t="str">
        <f>N285&amp;":"&amp;COUNTIF($N$7:N285,N285)</f>
        <v>0:39</v>
      </c>
      <c r="N285" s="267">
        <f>'Student name internal mark'!Z285</f>
        <v>0</v>
      </c>
      <c r="O285" s="227">
        <f t="shared" si="62"/>
        <v>0</v>
      </c>
      <c r="P285" s="227">
        <f t="shared" si="63"/>
        <v>0</v>
      </c>
      <c r="Q285" s="227">
        <f t="shared" si="64"/>
        <v>0</v>
      </c>
      <c r="R285" s="227">
        <f t="shared" si="65"/>
        <v>0</v>
      </c>
      <c r="S285" s="227">
        <f t="shared" si="66"/>
        <v>0</v>
      </c>
      <c r="T285" s="227">
        <f t="shared" si="67"/>
        <v>0</v>
      </c>
      <c r="V285" s="139">
        <f t="shared" si="70"/>
        <v>0</v>
      </c>
      <c r="X285">
        <f t="shared" si="71"/>
        <v>0</v>
      </c>
      <c r="Y285">
        <f t="shared" si="72"/>
        <v>0</v>
      </c>
      <c r="Z285">
        <f t="shared" si="73"/>
        <v>0</v>
      </c>
      <c r="AA285">
        <f t="shared" si="74"/>
        <v>0</v>
      </c>
      <c r="AB285">
        <f t="shared" si="75"/>
        <v>0</v>
      </c>
      <c r="AC285">
        <f t="shared" si="76"/>
        <v>0</v>
      </c>
    </row>
    <row r="286" spans="1:29" ht="16.2" thickBot="1">
      <c r="A286" s="191">
        <f t="shared" si="68"/>
        <v>0</v>
      </c>
      <c r="B286" s="191"/>
      <c r="C286" s="266">
        <f t="shared" si="69"/>
        <v>0</v>
      </c>
      <c r="D286" s="209"/>
      <c r="E286" s="209"/>
      <c r="F286" s="209"/>
      <c r="G286" s="209"/>
      <c r="H286" s="209"/>
      <c r="I286" s="209"/>
      <c r="J286" s="68"/>
      <c r="L286" s="2">
        <v>280</v>
      </c>
      <c r="M286" s="2" t="str">
        <f>N286&amp;":"&amp;COUNTIF($N$7:N286,N286)</f>
        <v>0:40</v>
      </c>
      <c r="N286" s="267">
        <f>'Student name internal mark'!Z286</f>
        <v>0</v>
      </c>
      <c r="O286" s="227">
        <f t="shared" si="62"/>
        <v>0</v>
      </c>
      <c r="P286" s="227">
        <f t="shared" si="63"/>
        <v>0</v>
      </c>
      <c r="Q286" s="227">
        <f t="shared" si="64"/>
        <v>0</v>
      </c>
      <c r="R286" s="227">
        <f t="shared" si="65"/>
        <v>0</v>
      </c>
      <c r="S286" s="227">
        <f t="shared" si="66"/>
        <v>0</v>
      </c>
      <c r="T286" s="227">
        <f t="shared" si="67"/>
        <v>0</v>
      </c>
      <c r="V286" s="139">
        <f t="shared" si="70"/>
        <v>0</v>
      </c>
      <c r="X286">
        <f t="shared" si="71"/>
        <v>0</v>
      </c>
      <c r="Y286">
        <f t="shared" si="72"/>
        <v>0</v>
      </c>
      <c r="Z286">
        <f t="shared" si="73"/>
        <v>0</v>
      </c>
      <c r="AA286">
        <f t="shared" si="74"/>
        <v>0</v>
      </c>
      <c r="AB286">
        <f t="shared" si="75"/>
        <v>0</v>
      </c>
      <c r="AC286">
        <f t="shared" si="76"/>
        <v>0</v>
      </c>
    </row>
    <row r="287" spans="1:29" ht="16.2" thickBot="1">
      <c r="A287" s="191">
        <f t="shared" si="68"/>
        <v>0</v>
      </c>
      <c r="B287" s="191"/>
      <c r="C287" s="266">
        <f t="shared" si="69"/>
        <v>0</v>
      </c>
      <c r="D287" s="209"/>
      <c r="E287" s="209"/>
      <c r="F287" s="209"/>
      <c r="G287" s="209"/>
      <c r="H287" s="209"/>
      <c r="I287" s="209"/>
      <c r="J287" s="68"/>
      <c r="L287" s="209">
        <v>281</v>
      </c>
      <c r="M287" s="2" t="str">
        <f>N287&amp;":"&amp;COUNTIF($N$7:N287,N287)</f>
        <v>0:41</v>
      </c>
      <c r="N287" s="267">
        <f>'Student name internal mark'!Z287</f>
        <v>0</v>
      </c>
      <c r="O287" s="227">
        <f t="shared" si="62"/>
        <v>0</v>
      </c>
      <c r="P287" s="227">
        <f t="shared" si="63"/>
        <v>0</v>
      </c>
      <c r="Q287" s="227">
        <f t="shared" si="64"/>
        <v>0</v>
      </c>
      <c r="R287" s="227">
        <f t="shared" si="65"/>
        <v>0</v>
      </c>
      <c r="S287" s="227">
        <f t="shared" si="66"/>
        <v>0</v>
      </c>
      <c r="T287" s="227">
        <f t="shared" si="67"/>
        <v>0</v>
      </c>
      <c r="V287" s="139">
        <f t="shared" si="70"/>
        <v>0</v>
      </c>
      <c r="X287">
        <f t="shared" si="71"/>
        <v>0</v>
      </c>
      <c r="Y287">
        <f t="shared" si="72"/>
        <v>0</v>
      </c>
      <c r="Z287">
        <f t="shared" si="73"/>
        <v>0</v>
      </c>
      <c r="AA287">
        <f t="shared" si="74"/>
        <v>0</v>
      </c>
      <c r="AB287">
        <f t="shared" si="75"/>
        <v>0</v>
      </c>
      <c r="AC287">
        <f t="shared" si="76"/>
        <v>0</v>
      </c>
    </row>
    <row r="288" spans="1:29" ht="16.2" thickBot="1">
      <c r="A288" s="191">
        <f t="shared" si="68"/>
        <v>0</v>
      </c>
      <c r="B288" s="191"/>
      <c r="C288" s="266">
        <f t="shared" si="69"/>
        <v>0</v>
      </c>
      <c r="D288" s="209"/>
      <c r="E288" s="209"/>
      <c r="F288" s="209"/>
      <c r="G288" s="209"/>
      <c r="H288" s="209"/>
      <c r="I288" s="209"/>
      <c r="J288" s="68"/>
      <c r="L288" s="209">
        <v>282</v>
      </c>
      <c r="M288" s="2" t="str">
        <f>N288&amp;":"&amp;COUNTIF($N$7:N288,N288)</f>
        <v>0:42</v>
      </c>
      <c r="N288" s="267">
        <f>'Student name internal mark'!Z288</f>
        <v>0</v>
      </c>
      <c r="O288" s="227">
        <f t="shared" si="62"/>
        <v>0</v>
      </c>
      <c r="P288" s="227">
        <f t="shared" si="63"/>
        <v>0</v>
      </c>
      <c r="Q288" s="227">
        <f t="shared" si="64"/>
        <v>0</v>
      </c>
      <c r="R288" s="227">
        <f t="shared" si="65"/>
        <v>0</v>
      </c>
      <c r="S288" s="227">
        <f t="shared" si="66"/>
        <v>0</v>
      </c>
      <c r="T288" s="227">
        <f t="shared" si="67"/>
        <v>0</v>
      </c>
      <c r="V288" s="139">
        <f t="shared" si="70"/>
        <v>0</v>
      </c>
      <c r="X288">
        <f t="shared" si="71"/>
        <v>0</v>
      </c>
      <c r="Y288">
        <f t="shared" si="72"/>
        <v>0</v>
      </c>
      <c r="Z288">
        <f t="shared" si="73"/>
        <v>0</v>
      </c>
      <c r="AA288">
        <f t="shared" si="74"/>
        <v>0</v>
      </c>
      <c r="AB288">
        <f t="shared" si="75"/>
        <v>0</v>
      </c>
      <c r="AC288">
        <f t="shared" si="76"/>
        <v>0</v>
      </c>
    </row>
    <row r="289" spans="1:29" ht="16.2" thickBot="1">
      <c r="A289" s="191">
        <f t="shared" si="68"/>
        <v>0</v>
      </c>
      <c r="B289" s="191"/>
      <c r="C289" s="266">
        <f t="shared" si="69"/>
        <v>0</v>
      </c>
      <c r="D289" s="209"/>
      <c r="E289" s="209"/>
      <c r="F289" s="209"/>
      <c r="G289" s="209"/>
      <c r="H289" s="209"/>
      <c r="I289" s="209"/>
      <c r="J289" s="145"/>
      <c r="L289" s="209">
        <v>283</v>
      </c>
      <c r="M289" s="2" t="str">
        <f>N289&amp;":"&amp;COUNTIF($N$7:N289,N289)</f>
        <v>0:43</v>
      </c>
      <c r="N289" s="267">
        <f>'Student name internal mark'!Z289</f>
        <v>0</v>
      </c>
      <c r="O289" s="227">
        <f t="shared" si="62"/>
        <v>0</v>
      </c>
      <c r="P289" s="227">
        <f t="shared" si="63"/>
        <v>0</v>
      </c>
      <c r="Q289" s="227">
        <f t="shared" si="64"/>
        <v>0</v>
      </c>
      <c r="R289" s="227">
        <f t="shared" si="65"/>
        <v>0</v>
      </c>
      <c r="S289" s="227">
        <f t="shared" si="66"/>
        <v>0</v>
      </c>
      <c r="T289" s="227">
        <f t="shared" si="67"/>
        <v>0</v>
      </c>
      <c r="V289" s="139">
        <f t="shared" si="70"/>
        <v>0</v>
      </c>
      <c r="X289">
        <f t="shared" si="71"/>
        <v>0</v>
      </c>
      <c r="Y289">
        <f t="shared" si="72"/>
        <v>0</v>
      </c>
      <c r="Z289">
        <f t="shared" si="73"/>
        <v>0</v>
      </c>
      <c r="AA289">
        <f t="shared" si="74"/>
        <v>0</v>
      </c>
      <c r="AB289">
        <f t="shared" si="75"/>
        <v>0</v>
      </c>
      <c r="AC289">
        <f t="shared" si="76"/>
        <v>0</v>
      </c>
    </row>
    <row r="290" spans="1:29" ht="16.2" thickBot="1">
      <c r="A290" s="191">
        <f t="shared" si="68"/>
        <v>0</v>
      </c>
      <c r="B290" s="191"/>
      <c r="C290" s="266">
        <f t="shared" si="69"/>
        <v>0</v>
      </c>
      <c r="D290" s="209"/>
      <c r="E290" s="209"/>
      <c r="F290" s="209"/>
      <c r="G290" s="209"/>
      <c r="H290" s="209"/>
      <c r="I290" s="209"/>
      <c r="J290" s="68"/>
      <c r="L290" s="209">
        <v>284</v>
      </c>
      <c r="M290" s="2" t="str">
        <f>N290&amp;":"&amp;COUNTIF($N$7:N290,N290)</f>
        <v>0:44</v>
      </c>
      <c r="N290" s="267">
        <f>'Student name internal mark'!Z290</f>
        <v>0</v>
      </c>
      <c r="O290" s="227">
        <f t="shared" si="62"/>
        <v>0</v>
      </c>
      <c r="P290" s="227">
        <f t="shared" si="63"/>
        <v>0</v>
      </c>
      <c r="Q290" s="227">
        <f t="shared" si="64"/>
        <v>0</v>
      </c>
      <c r="R290" s="227">
        <f t="shared" si="65"/>
        <v>0</v>
      </c>
      <c r="S290" s="227">
        <f t="shared" si="66"/>
        <v>0</v>
      </c>
      <c r="T290" s="227">
        <f t="shared" si="67"/>
        <v>0</v>
      </c>
      <c r="V290" s="139">
        <f t="shared" si="70"/>
        <v>0</v>
      </c>
      <c r="X290">
        <f t="shared" si="71"/>
        <v>0</v>
      </c>
      <c r="Y290">
        <f t="shared" si="72"/>
        <v>0</v>
      </c>
      <c r="Z290">
        <f t="shared" si="73"/>
        <v>0</v>
      </c>
      <c r="AA290">
        <f t="shared" si="74"/>
        <v>0</v>
      </c>
      <c r="AB290">
        <f t="shared" si="75"/>
        <v>0</v>
      </c>
      <c r="AC290">
        <f t="shared" si="76"/>
        <v>0</v>
      </c>
    </row>
    <row r="291" spans="1:29" ht="16.2" thickBot="1">
      <c r="A291" s="191">
        <f t="shared" si="68"/>
        <v>0</v>
      </c>
      <c r="B291" s="191"/>
      <c r="C291" s="266">
        <f t="shared" si="69"/>
        <v>0</v>
      </c>
      <c r="D291" s="209"/>
      <c r="E291" s="209"/>
      <c r="F291" s="209"/>
      <c r="G291" s="209"/>
      <c r="H291" s="209"/>
      <c r="I291" s="209"/>
      <c r="J291" s="68"/>
      <c r="L291" s="2">
        <v>285</v>
      </c>
      <c r="M291" s="2" t="str">
        <f>N291&amp;":"&amp;COUNTIF($N$7:N291,N291)</f>
        <v>0:45</v>
      </c>
      <c r="N291" s="267">
        <f>'Student name internal mark'!Z291</f>
        <v>0</v>
      </c>
      <c r="O291" s="227">
        <f t="shared" si="62"/>
        <v>0</v>
      </c>
      <c r="P291" s="227">
        <f t="shared" si="63"/>
        <v>0</v>
      </c>
      <c r="Q291" s="227">
        <f t="shared" si="64"/>
        <v>0</v>
      </c>
      <c r="R291" s="227">
        <f t="shared" si="65"/>
        <v>0</v>
      </c>
      <c r="S291" s="227">
        <f t="shared" si="66"/>
        <v>0</v>
      </c>
      <c r="T291" s="227">
        <f t="shared" si="67"/>
        <v>0</v>
      </c>
      <c r="V291" s="139">
        <f t="shared" si="70"/>
        <v>0</v>
      </c>
      <c r="X291">
        <f t="shared" si="71"/>
        <v>0</v>
      </c>
      <c r="Y291">
        <f t="shared" si="72"/>
        <v>0</v>
      </c>
      <c r="Z291">
        <f t="shared" si="73"/>
        <v>0</v>
      </c>
      <c r="AA291">
        <f t="shared" si="74"/>
        <v>0</v>
      </c>
      <c r="AB291">
        <f t="shared" si="75"/>
        <v>0</v>
      </c>
      <c r="AC291">
        <f t="shared" si="76"/>
        <v>0</v>
      </c>
    </row>
    <row r="292" spans="1:29" ht="16.2" thickBot="1">
      <c r="A292" s="191">
        <f t="shared" si="68"/>
        <v>0</v>
      </c>
      <c r="B292" s="191"/>
      <c r="C292" s="266">
        <f t="shared" si="69"/>
        <v>0</v>
      </c>
      <c r="D292" s="209"/>
      <c r="E292" s="209"/>
      <c r="F292" s="209"/>
      <c r="G292" s="209"/>
      <c r="H292" s="209"/>
      <c r="I292" s="209"/>
      <c r="L292" s="209">
        <v>286</v>
      </c>
      <c r="M292" s="2" t="str">
        <f>N292&amp;":"&amp;COUNTIF($N$7:N292,N292)</f>
        <v>0:46</v>
      </c>
      <c r="N292" s="267">
        <f>'Student name internal mark'!Z292</f>
        <v>0</v>
      </c>
      <c r="O292" s="227">
        <f t="shared" si="62"/>
        <v>0</v>
      </c>
      <c r="P292" s="227">
        <f t="shared" si="63"/>
        <v>0</v>
      </c>
      <c r="Q292" s="227">
        <f t="shared" si="64"/>
        <v>0</v>
      </c>
      <c r="R292" s="227">
        <f t="shared" si="65"/>
        <v>0</v>
      </c>
      <c r="S292" s="227">
        <f t="shared" si="66"/>
        <v>0</v>
      </c>
      <c r="T292" s="227">
        <f t="shared" si="67"/>
        <v>0</v>
      </c>
      <c r="V292" s="139">
        <f t="shared" si="70"/>
        <v>0</v>
      </c>
      <c r="X292">
        <f t="shared" si="71"/>
        <v>0</v>
      </c>
      <c r="Y292">
        <f t="shared" si="72"/>
        <v>0</v>
      </c>
      <c r="Z292">
        <f t="shared" si="73"/>
        <v>0</v>
      </c>
      <c r="AA292">
        <f t="shared" si="74"/>
        <v>0</v>
      </c>
      <c r="AB292">
        <f t="shared" si="75"/>
        <v>0</v>
      </c>
      <c r="AC292">
        <f t="shared" si="76"/>
        <v>0</v>
      </c>
    </row>
    <row r="293" spans="1:29" ht="16.2" thickBot="1">
      <c r="A293" s="191">
        <f t="shared" si="68"/>
        <v>0</v>
      </c>
      <c r="B293" s="191"/>
      <c r="C293" s="266">
        <f t="shared" si="69"/>
        <v>0</v>
      </c>
      <c r="D293" s="209"/>
      <c r="E293" s="209"/>
      <c r="F293" s="209"/>
      <c r="G293" s="209"/>
      <c r="H293" s="209"/>
      <c r="I293" s="209"/>
      <c r="L293" s="209">
        <v>287</v>
      </c>
      <c r="M293" s="2" t="str">
        <f>N293&amp;":"&amp;COUNTIF($N$7:N293,N293)</f>
        <v>0:47</v>
      </c>
      <c r="N293" s="267">
        <f>'Student name internal mark'!Z293</f>
        <v>0</v>
      </c>
      <c r="O293" s="227">
        <f t="shared" si="62"/>
        <v>0</v>
      </c>
      <c r="P293" s="227">
        <f t="shared" si="63"/>
        <v>0</v>
      </c>
      <c r="Q293" s="227">
        <f t="shared" si="64"/>
        <v>0</v>
      </c>
      <c r="R293" s="227">
        <f t="shared" si="65"/>
        <v>0</v>
      </c>
      <c r="S293" s="227">
        <f t="shared" si="66"/>
        <v>0</v>
      </c>
      <c r="T293" s="227">
        <f t="shared" si="67"/>
        <v>0</v>
      </c>
      <c r="V293" s="139">
        <f t="shared" si="70"/>
        <v>0</v>
      </c>
      <c r="X293">
        <f t="shared" si="71"/>
        <v>0</v>
      </c>
      <c r="Y293">
        <f t="shared" si="72"/>
        <v>0</v>
      </c>
      <c r="Z293">
        <f t="shared" si="73"/>
        <v>0</v>
      </c>
      <c r="AA293">
        <f t="shared" si="74"/>
        <v>0</v>
      </c>
      <c r="AB293">
        <f t="shared" si="75"/>
        <v>0</v>
      </c>
      <c r="AC293">
        <f t="shared" si="76"/>
        <v>0</v>
      </c>
    </row>
    <row r="294" spans="1:29" ht="16.2" thickBot="1">
      <c r="A294" s="191">
        <f t="shared" si="68"/>
        <v>0</v>
      </c>
      <c r="B294" s="191"/>
      <c r="C294" s="266">
        <f t="shared" si="69"/>
        <v>0</v>
      </c>
      <c r="D294" s="209"/>
      <c r="E294" s="209"/>
      <c r="F294" s="209"/>
      <c r="G294" s="209"/>
      <c r="H294" s="209"/>
      <c r="I294" s="209"/>
      <c r="L294" s="209">
        <v>288</v>
      </c>
      <c r="M294" s="2" t="str">
        <f>N294&amp;":"&amp;COUNTIF($N$7:N294,N294)</f>
        <v>0:48</v>
      </c>
      <c r="N294" s="267">
        <f>'Student name internal mark'!Z294</f>
        <v>0</v>
      </c>
      <c r="O294" s="227">
        <f t="shared" si="62"/>
        <v>0</v>
      </c>
      <c r="P294" s="227">
        <f t="shared" si="63"/>
        <v>0</v>
      </c>
      <c r="Q294" s="227">
        <f t="shared" si="64"/>
        <v>0</v>
      </c>
      <c r="R294" s="227">
        <f t="shared" si="65"/>
        <v>0</v>
      </c>
      <c r="S294" s="227">
        <f t="shared" si="66"/>
        <v>0</v>
      </c>
      <c r="T294" s="227">
        <f t="shared" si="67"/>
        <v>0</v>
      </c>
      <c r="V294" s="139">
        <f t="shared" si="70"/>
        <v>0</v>
      </c>
      <c r="X294">
        <f t="shared" si="71"/>
        <v>0</v>
      </c>
      <c r="Y294">
        <f t="shared" si="72"/>
        <v>0</v>
      </c>
      <c r="Z294">
        <f t="shared" si="73"/>
        <v>0</v>
      </c>
      <c r="AA294">
        <f t="shared" si="74"/>
        <v>0</v>
      </c>
      <c r="AB294">
        <f t="shared" si="75"/>
        <v>0</v>
      </c>
      <c r="AC294">
        <f t="shared" si="76"/>
        <v>0</v>
      </c>
    </row>
    <row r="295" spans="1:29" ht="16.2" thickBot="1">
      <c r="A295" s="191">
        <f t="shared" si="68"/>
        <v>0</v>
      </c>
      <c r="B295" s="191"/>
      <c r="C295" s="266">
        <f t="shared" si="69"/>
        <v>0</v>
      </c>
      <c r="D295" s="209"/>
      <c r="E295" s="209"/>
      <c r="F295" s="209"/>
      <c r="G295" s="209"/>
      <c r="H295" s="209"/>
      <c r="I295" s="209"/>
      <c r="L295" s="2">
        <v>289</v>
      </c>
      <c r="M295" s="2" t="str">
        <f>N295&amp;":"&amp;COUNTIF($N$7:N295,N295)</f>
        <v>0:49</v>
      </c>
      <c r="N295" s="267">
        <f>'Student name internal mark'!Z295</f>
        <v>0</v>
      </c>
      <c r="O295" s="227">
        <f t="shared" si="62"/>
        <v>0</v>
      </c>
      <c r="P295" s="227">
        <f t="shared" si="63"/>
        <v>0</v>
      </c>
      <c r="Q295" s="227">
        <f t="shared" si="64"/>
        <v>0</v>
      </c>
      <c r="R295" s="227">
        <f t="shared" si="65"/>
        <v>0</v>
      </c>
      <c r="S295" s="227">
        <f t="shared" si="66"/>
        <v>0</v>
      </c>
      <c r="T295" s="227">
        <f t="shared" si="67"/>
        <v>0</v>
      </c>
      <c r="V295" s="139">
        <f t="shared" si="70"/>
        <v>0</v>
      </c>
      <c r="X295">
        <f t="shared" si="71"/>
        <v>0</v>
      </c>
      <c r="Y295">
        <f t="shared" si="72"/>
        <v>0</v>
      </c>
      <c r="Z295">
        <f t="shared" si="73"/>
        <v>0</v>
      </c>
      <c r="AA295">
        <f t="shared" si="74"/>
        <v>0</v>
      </c>
      <c r="AB295">
        <f t="shared" si="75"/>
        <v>0</v>
      </c>
      <c r="AC295">
        <f t="shared" si="76"/>
        <v>0</v>
      </c>
    </row>
    <row r="296" spans="1:29" ht="16.2" thickBot="1">
      <c r="A296" s="191">
        <f t="shared" si="68"/>
        <v>0</v>
      </c>
      <c r="B296" s="191"/>
      <c r="C296" s="266">
        <f t="shared" si="69"/>
        <v>0</v>
      </c>
      <c r="D296" s="209"/>
      <c r="E296" s="209"/>
      <c r="F296" s="209"/>
      <c r="G296" s="209"/>
      <c r="H296" s="209"/>
      <c r="I296" s="209"/>
      <c r="L296" s="209">
        <v>290</v>
      </c>
      <c r="M296" s="2" t="str">
        <f>N296&amp;":"&amp;COUNTIF($N$7:N296,N296)</f>
        <v>0:50</v>
      </c>
      <c r="N296" s="267">
        <f>'Student name internal mark'!Z296</f>
        <v>0</v>
      </c>
      <c r="O296" s="227">
        <f t="shared" si="62"/>
        <v>0</v>
      </c>
      <c r="P296" s="227">
        <f t="shared" si="63"/>
        <v>0</v>
      </c>
      <c r="Q296" s="227">
        <f t="shared" si="64"/>
        <v>0</v>
      </c>
      <c r="R296" s="227">
        <f t="shared" si="65"/>
        <v>0</v>
      </c>
      <c r="S296" s="227">
        <f t="shared" si="66"/>
        <v>0</v>
      </c>
      <c r="T296" s="227">
        <f t="shared" si="67"/>
        <v>0</v>
      </c>
      <c r="V296" s="139">
        <f t="shared" si="70"/>
        <v>0</v>
      </c>
      <c r="X296">
        <f t="shared" si="71"/>
        <v>0</v>
      </c>
      <c r="Y296">
        <f t="shared" si="72"/>
        <v>0</v>
      </c>
      <c r="Z296">
        <f t="shared" si="73"/>
        <v>0</v>
      </c>
      <c r="AA296">
        <f t="shared" si="74"/>
        <v>0</v>
      </c>
      <c r="AB296">
        <f t="shared" si="75"/>
        <v>0</v>
      </c>
      <c r="AC296">
        <f t="shared" si="76"/>
        <v>0</v>
      </c>
    </row>
    <row r="297" spans="1:29" ht="16.2" thickBot="1">
      <c r="A297" s="191">
        <f t="shared" si="68"/>
        <v>0</v>
      </c>
      <c r="B297" s="191"/>
      <c r="C297" s="266">
        <f t="shared" si="69"/>
        <v>0</v>
      </c>
      <c r="D297" s="209"/>
      <c r="E297" s="209"/>
      <c r="F297" s="209"/>
      <c r="G297" s="209"/>
      <c r="H297" s="209"/>
      <c r="I297" s="209"/>
      <c r="L297" s="209">
        <v>291</v>
      </c>
      <c r="M297" s="2" t="str">
        <f>N297&amp;":"&amp;COUNTIF($N$7:N297,N297)</f>
        <v>0:51</v>
      </c>
      <c r="N297" s="267">
        <f>'Student name internal mark'!Z297</f>
        <v>0</v>
      </c>
      <c r="O297" s="227">
        <f t="shared" si="62"/>
        <v>0</v>
      </c>
      <c r="P297" s="227">
        <f t="shared" si="63"/>
        <v>0</v>
      </c>
      <c r="Q297" s="227">
        <f t="shared" si="64"/>
        <v>0</v>
      </c>
      <c r="R297" s="227">
        <f t="shared" si="65"/>
        <v>0</v>
      </c>
      <c r="S297" s="227">
        <f t="shared" si="66"/>
        <v>0</v>
      </c>
      <c r="T297" s="227">
        <f t="shared" si="67"/>
        <v>0</v>
      </c>
      <c r="V297" s="139">
        <f t="shared" si="70"/>
        <v>0</v>
      </c>
      <c r="X297">
        <f t="shared" si="71"/>
        <v>0</v>
      </c>
      <c r="Y297">
        <f t="shared" si="72"/>
        <v>0</v>
      </c>
      <c r="Z297">
        <f t="shared" si="73"/>
        <v>0</v>
      </c>
      <c r="AA297">
        <f t="shared" si="74"/>
        <v>0</v>
      </c>
      <c r="AB297">
        <f t="shared" si="75"/>
        <v>0</v>
      </c>
      <c r="AC297">
        <f t="shared" si="76"/>
        <v>0</v>
      </c>
    </row>
    <row r="298" spans="1:29" ht="16.2" thickBot="1">
      <c r="A298" s="191">
        <f t="shared" si="68"/>
        <v>0</v>
      </c>
      <c r="B298" s="191"/>
      <c r="C298" s="266">
        <f t="shared" si="69"/>
        <v>0</v>
      </c>
      <c r="D298" s="209"/>
      <c r="E298" s="209"/>
      <c r="F298" s="209"/>
      <c r="G298" s="209"/>
      <c r="H298" s="209"/>
      <c r="I298" s="209"/>
      <c r="L298" s="209">
        <v>292</v>
      </c>
      <c r="M298" s="2" t="str">
        <f>N298&amp;":"&amp;COUNTIF($N$7:N298,N298)</f>
        <v>0:52</v>
      </c>
      <c r="N298" s="267">
        <f>'Student name internal mark'!Z298</f>
        <v>0</v>
      </c>
      <c r="O298" s="227">
        <f t="shared" si="62"/>
        <v>0</v>
      </c>
      <c r="P298" s="227">
        <f t="shared" si="63"/>
        <v>0</v>
      </c>
      <c r="Q298" s="227">
        <f t="shared" si="64"/>
        <v>0</v>
      </c>
      <c r="R298" s="227">
        <f t="shared" si="65"/>
        <v>0</v>
      </c>
      <c r="S298" s="227">
        <f t="shared" si="66"/>
        <v>0</v>
      </c>
      <c r="T298" s="227">
        <f t="shared" si="67"/>
        <v>0</v>
      </c>
      <c r="V298" s="139">
        <f t="shared" si="70"/>
        <v>0</v>
      </c>
      <c r="X298">
        <f t="shared" si="71"/>
        <v>0</v>
      </c>
      <c r="Y298">
        <f t="shared" si="72"/>
        <v>0</v>
      </c>
      <c r="Z298">
        <f t="shared" si="73"/>
        <v>0</v>
      </c>
      <c r="AA298">
        <f t="shared" si="74"/>
        <v>0</v>
      </c>
      <c r="AB298">
        <f t="shared" si="75"/>
        <v>0</v>
      </c>
      <c r="AC298">
        <f t="shared" si="76"/>
        <v>0</v>
      </c>
    </row>
    <row r="299" spans="1:29" ht="16.2" thickBot="1">
      <c r="A299" s="191">
        <f t="shared" si="68"/>
        <v>0</v>
      </c>
      <c r="B299" s="191"/>
      <c r="C299" s="266">
        <f t="shared" si="69"/>
        <v>0</v>
      </c>
      <c r="D299" s="209"/>
      <c r="E299" s="209"/>
      <c r="F299" s="209"/>
      <c r="G299" s="209"/>
      <c r="H299" s="209"/>
      <c r="I299" s="209"/>
      <c r="L299" s="209">
        <v>293</v>
      </c>
      <c r="M299" s="2" t="str">
        <f>N299&amp;":"&amp;COUNTIF($N$7:N299,N299)</f>
        <v>0:53</v>
      </c>
      <c r="N299" s="267">
        <f>'Student name internal mark'!Z299</f>
        <v>0</v>
      </c>
      <c r="O299" s="227">
        <f t="shared" si="62"/>
        <v>0</v>
      </c>
      <c r="P299" s="227">
        <f t="shared" si="63"/>
        <v>0</v>
      </c>
      <c r="Q299" s="227">
        <f t="shared" si="64"/>
        <v>0</v>
      </c>
      <c r="R299" s="227">
        <f t="shared" si="65"/>
        <v>0</v>
      </c>
      <c r="S299" s="227">
        <f t="shared" si="66"/>
        <v>0</v>
      </c>
      <c r="T299" s="227">
        <f t="shared" si="67"/>
        <v>0</v>
      </c>
      <c r="V299" s="139">
        <f t="shared" si="70"/>
        <v>0</v>
      </c>
      <c r="X299">
        <f t="shared" si="71"/>
        <v>0</v>
      </c>
      <c r="Y299">
        <f t="shared" si="72"/>
        <v>0</v>
      </c>
      <c r="Z299">
        <f t="shared" si="73"/>
        <v>0</v>
      </c>
      <c r="AA299">
        <f t="shared" si="74"/>
        <v>0</v>
      </c>
      <c r="AB299">
        <f t="shared" si="75"/>
        <v>0</v>
      </c>
      <c r="AC299">
        <f t="shared" si="76"/>
        <v>0</v>
      </c>
    </row>
    <row r="300" spans="1:29" ht="16.2" thickBot="1">
      <c r="A300" s="191">
        <f t="shared" si="68"/>
        <v>0</v>
      </c>
      <c r="B300" s="191"/>
      <c r="C300" s="266">
        <f t="shared" si="69"/>
        <v>0</v>
      </c>
      <c r="D300" s="209"/>
      <c r="E300" s="209"/>
      <c r="F300" s="209"/>
      <c r="G300" s="209"/>
      <c r="H300" s="209"/>
      <c r="I300" s="209"/>
      <c r="L300" s="2">
        <v>294</v>
      </c>
      <c r="M300" s="2" t="str">
        <f>N300&amp;":"&amp;COUNTIF($N$7:N300,N300)</f>
        <v>0:54</v>
      </c>
      <c r="N300" s="267">
        <f>'Student name internal mark'!Z300</f>
        <v>0</v>
      </c>
      <c r="O300" s="227">
        <f t="shared" si="62"/>
        <v>0</v>
      </c>
      <c r="P300" s="227">
        <f t="shared" si="63"/>
        <v>0</v>
      </c>
      <c r="Q300" s="227">
        <f t="shared" si="64"/>
        <v>0</v>
      </c>
      <c r="R300" s="227">
        <f t="shared" si="65"/>
        <v>0</v>
      </c>
      <c r="S300" s="227">
        <f t="shared" si="66"/>
        <v>0</v>
      </c>
      <c r="T300" s="227">
        <f t="shared" si="67"/>
        <v>0</v>
      </c>
      <c r="V300" s="139">
        <f t="shared" si="70"/>
        <v>0</v>
      </c>
      <c r="X300">
        <f t="shared" si="71"/>
        <v>0</v>
      </c>
      <c r="Y300">
        <f t="shared" si="72"/>
        <v>0</v>
      </c>
      <c r="Z300">
        <f t="shared" si="73"/>
        <v>0</v>
      </c>
      <c r="AA300">
        <f t="shared" si="74"/>
        <v>0</v>
      </c>
      <c r="AB300">
        <f t="shared" si="75"/>
        <v>0</v>
      </c>
      <c r="AC300">
        <f t="shared" si="76"/>
        <v>0</v>
      </c>
    </row>
    <row r="301" spans="1:29" ht="16.2" thickBot="1">
      <c r="A301" s="191">
        <f t="shared" si="68"/>
        <v>0</v>
      </c>
      <c r="B301" s="191"/>
      <c r="C301" s="266">
        <f t="shared" si="69"/>
        <v>0</v>
      </c>
      <c r="D301" s="209"/>
      <c r="E301" s="209"/>
      <c r="F301" s="209"/>
      <c r="G301" s="209"/>
      <c r="H301" s="209"/>
      <c r="I301" s="209"/>
      <c r="L301" s="209">
        <v>295</v>
      </c>
      <c r="M301" s="2" t="str">
        <f>N301&amp;":"&amp;COUNTIF($N$7:N301,N301)</f>
        <v>0:55</v>
      </c>
      <c r="N301" s="267">
        <f>'Student name internal mark'!Z301</f>
        <v>0</v>
      </c>
      <c r="O301" s="227">
        <f t="shared" si="62"/>
        <v>0</v>
      </c>
      <c r="P301" s="227">
        <f t="shared" si="63"/>
        <v>0</v>
      </c>
      <c r="Q301" s="227">
        <f t="shared" si="64"/>
        <v>0</v>
      </c>
      <c r="R301" s="227">
        <f t="shared" si="65"/>
        <v>0</v>
      </c>
      <c r="S301" s="227">
        <f t="shared" si="66"/>
        <v>0</v>
      </c>
      <c r="T301" s="227">
        <f t="shared" si="67"/>
        <v>0</v>
      </c>
      <c r="V301" s="139">
        <f t="shared" si="70"/>
        <v>0</v>
      </c>
      <c r="X301">
        <f t="shared" si="71"/>
        <v>0</v>
      </c>
      <c r="Y301">
        <f t="shared" si="72"/>
        <v>0</v>
      </c>
      <c r="Z301">
        <f t="shared" si="73"/>
        <v>0</v>
      </c>
      <c r="AA301">
        <f t="shared" si="74"/>
        <v>0</v>
      </c>
      <c r="AB301">
        <f t="shared" si="75"/>
        <v>0</v>
      </c>
      <c r="AC301">
        <f t="shared" si="76"/>
        <v>0</v>
      </c>
    </row>
    <row r="302" spans="1:29" ht="16.2" thickBot="1">
      <c r="A302" s="191">
        <f t="shared" si="68"/>
        <v>0</v>
      </c>
      <c r="B302" s="191"/>
      <c r="C302" s="266">
        <f t="shared" si="69"/>
        <v>0</v>
      </c>
      <c r="D302" s="209"/>
      <c r="E302" s="209"/>
      <c r="F302" s="209"/>
      <c r="G302" s="209"/>
      <c r="H302" s="209"/>
      <c r="I302" s="209"/>
      <c r="L302" s="209">
        <v>296</v>
      </c>
      <c r="M302" s="2" t="str">
        <f>N302&amp;":"&amp;COUNTIF($N$7:N302,N302)</f>
        <v>0:56</v>
      </c>
      <c r="N302" s="267">
        <f>'Student name internal mark'!Z302</f>
        <v>0</v>
      </c>
      <c r="O302" s="227">
        <f t="shared" si="62"/>
        <v>0</v>
      </c>
      <c r="P302" s="227">
        <f t="shared" si="63"/>
        <v>0</v>
      </c>
      <c r="Q302" s="227">
        <f t="shared" si="64"/>
        <v>0</v>
      </c>
      <c r="R302" s="227">
        <f t="shared" si="65"/>
        <v>0</v>
      </c>
      <c r="S302" s="227">
        <f t="shared" si="66"/>
        <v>0</v>
      </c>
      <c r="T302" s="227">
        <f t="shared" si="67"/>
        <v>0</v>
      </c>
      <c r="V302" s="139">
        <f t="shared" si="70"/>
        <v>0</v>
      </c>
      <c r="X302">
        <f t="shared" si="71"/>
        <v>0</v>
      </c>
      <c r="Y302">
        <f t="shared" si="72"/>
        <v>0</v>
      </c>
      <c r="Z302">
        <f t="shared" si="73"/>
        <v>0</v>
      </c>
      <c r="AA302">
        <f t="shared" si="74"/>
        <v>0</v>
      </c>
      <c r="AB302">
        <f t="shared" si="75"/>
        <v>0</v>
      </c>
      <c r="AC302">
        <f t="shared" si="76"/>
        <v>0</v>
      </c>
    </row>
    <row r="303" spans="1:29" ht="16.2" thickBot="1">
      <c r="A303" s="191">
        <f t="shared" si="68"/>
        <v>0</v>
      </c>
      <c r="B303" s="191"/>
      <c r="C303" s="266">
        <f t="shared" si="69"/>
        <v>0</v>
      </c>
      <c r="D303" s="209"/>
      <c r="E303" s="209"/>
      <c r="F303" s="209"/>
      <c r="G303" s="209"/>
      <c r="H303" s="209"/>
      <c r="I303" s="209"/>
      <c r="L303" s="209">
        <v>297</v>
      </c>
      <c r="M303" s="2" t="str">
        <f>N303&amp;":"&amp;COUNTIF($N$7:N303,N303)</f>
        <v>0:57</v>
      </c>
      <c r="N303" s="267">
        <f>'Student name internal mark'!Z303</f>
        <v>0</v>
      </c>
      <c r="O303" s="227">
        <f t="shared" si="62"/>
        <v>0</v>
      </c>
      <c r="P303" s="227">
        <f t="shared" si="63"/>
        <v>0</v>
      </c>
      <c r="Q303" s="227">
        <f t="shared" si="64"/>
        <v>0</v>
      </c>
      <c r="R303" s="227">
        <f t="shared" si="65"/>
        <v>0</v>
      </c>
      <c r="S303" s="227">
        <f t="shared" si="66"/>
        <v>0</v>
      </c>
      <c r="T303" s="227">
        <f t="shared" si="67"/>
        <v>0</v>
      </c>
      <c r="V303" s="139">
        <f t="shared" si="70"/>
        <v>0</v>
      </c>
      <c r="X303">
        <f t="shared" si="71"/>
        <v>0</v>
      </c>
      <c r="Y303">
        <f t="shared" si="72"/>
        <v>0</v>
      </c>
      <c r="Z303">
        <f t="shared" si="73"/>
        <v>0</v>
      </c>
      <c r="AA303">
        <f t="shared" si="74"/>
        <v>0</v>
      </c>
      <c r="AB303">
        <f t="shared" si="75"/>
        <v>0</v>
      </c>
      <c r="AC303">
        <f t="shared" si="76"/>
        <v>0</v>
      </c>
    </row>
    <row r="304" spans="1:29" ht="16.2" thickBot="1">
      <c r="A304" s="191">
        <f t="shared" si="68"/>
        <v>0</v>
      </c>
      <c r="B304" s="191"/>
      <c r="C304" s="266">
        <f t="shared" si="69"/>
        <v>0</v>
      </c>
      <c r="D304" s="209"/>
      <c r="E304" s="209"/>
      <c r="F304" s="209"/>
      <c r="G304" s="209"/>
      <c r="H304" s="209"/>
      <c r="I304" s="209"/>
      <c r="L304" s="2">
        <v>298</v>
      </c>
      <c r="M304" s="2" t="str">
        <f>N304&amp;":"&amp;COUNTIF($N$7:N304,N304)</f>
        <v>0:58</v>
      </c>
      <c r="N304" s="267">
        <f>'Student name internal mark'!Z304</f>
        <v>0</v>
      </c>
      <c r="O304" s="227">
        <f t="shared" si="62"/>
        <v>0</v>
      </c>
      <c r="P304" s="227">
        <f t="shared" si="63"/>
        <v>0</v>
      </c>
      <c r="Q304" s="227">
        <f t="shared" si="64"/>
        <v>0</v>
      </c>
      <c r="R304" s="227">
        <f t="shared" si="65"/>
        <v>0</v>
      </c>
      <c r="S304" s="227">
        <f t="shared" si="66"/>
        <v>0</v>
      </c>
      <c r="T304" s="227">
        <f t="shared" si="67"/>
        <v>0</v>
      </c>
      <c r="V304" s="139">
        <f t="shared" si="70"/>
        <v>0</v>
      </c>
      <c r="X304">
        <f t="shared" si="71"/>
        <v>0</v>
      </c>
      <c r="Y304">
        <f t="shared" si="72"/>
        <v>0</v>
      </c>
      <c r="Z304">
        <f t="shared" si="73"/>
        <v>0</v>
      </c>
      <c r="AA304">
        <f t="shared" si="74"/>
        <v>0</v>
      </c>
      <c r="AB304">
        <f t="shared" si="75"/>
        <v>0</v>
      </c>
      <c r="AC304">
        <f t="shared" si="76"/>
        <v>0</v>
      </c>
    </row>
    <row r="305" spans="1:29" ht="16.2" thickBot="1">
      <c r="A305" s="191">
        <f t="shared" si="68"/>
        <v>0</v>
      </c>
      <c r="B305" s="191"/>
      <c r="C305" s="266">
        <f t="shared" si="69"/>
        <v>0</v>
      </c>
      <c r="D305" s="209"/>
      <c r="E305" s="209"/>
      <c r="F305" s="209"/>
      <c r="G305" s="209"/>
      <c r="H305" s="209"/>
      <c r="I305" s="209"/>
      <c r="L305" s="209">
        <v>299</v>
      </c>
      <c r="M305" s="2" t="str">
        <f>N305&amp;":"&amp;COUNTIF($N$7:N305,N305)</f>
        <v>0:59</v>
      </c>
      <c r="N305" s="267">
        <f>'Student name internal mark'!Z305</f>
        <v>0</v>
      </c>
      <c r="O305" s="227">
        <f t="shared" si="62"/>
        <v>0</v>
      </c>
      <c r="P305" s="227">
        <f t="shared" si="63"/>
        <v>0</v>
      </c>
      <c r="Q305" s="227">
        <f t="shared" si="64"/>
        <v>0</v>
      </c>
      <c r="R305" s="227">
        <f t="shared" si="65"/>
        <v>0</v>
      </c>
      <c r="S305" s="227">
        <f t="shared" si="66"/>
        <v>0</v>
      </c>
      <c r="T305" s="227">
        <f t="shared" si="67"/>
        <v>0</v>
      </c>
      <c r="V305" s="139">
        <f t="shared" si="70"/>
        <v>0</v>
      </c>
      <c r="X305">
        <f t="shared" si="71"/>
        <v>0</v>
      </c>
      <c r="Y305">
        <f t="shared" si="72"/>
        <v>0</v>
      </c>
      <c r="Z305">
        <f t="shared" si="73"/>
        <v>0</v>
      </c>
      <c r="AA305">
        <f t="shared" si="74"/>
        <v>0</v>
      </c>
      <c r="AB305">
        <f t="shared" si="75"/>
        <v>0</v>
      </c>
      <c r="AC305">
        <f t="shared" si="76"/>
        <v>0</v>
      </c>
    </row>
    <row r="306" spans="1:29" ht="16.2" thickBot="1">
      <c r="A306" s="191">
        <f t="shared" si="68"/>
        <v>0</v>
      </c>
      <c r="B306" s="191"/>
      <c r="C306" s="266">
        <f t="shared" si="69"/>
        <v>0</v>
      </c>
      <c r="D306" s="209"/>
      <c r="E306" s="209"/>
      <c r="F306" s="209"/>
      <c r="G306" s="209"/>
      <c r="H306" s="209"/>
      <c r="I306" s="209"/>
      <c r="L306" s="209">
        <v>300</v>
      </c>
      <c r="M306" s="2" t="str">
        <f>N306&amp;":"&amp;COUNTIF($N$7:N306,N306)</f>
        <v>0:60</v>
      </c>
      <c r="N306" s="267">
        <f>'Student name internal mark'!Z306</f>
        <v>0</v>
      </c>
      <c r="O306" s="227">
        <f t="shared" si="62"/>
        <v>0</v>
      </c>
      <c r="P306" s="227">
        <f t="shared" si="63"/>
        <v>0</v>
      </c>
      <c r="Q306" s="227">
        <f t="shared" si="64"/>
        <v>0</v>
      </c>
      <c r="R306" s="227">
        <f t="shared" si="65"/>
        <v>0</v>
      </c>
      <c r="S306" s="227">
        <f t="shared" si="66"/>
        <v>0</v>
      </c>
      <c r="T306" s="227">
        <f t="shared" si="67"/>
        <v>0</v>
      </c>
      <c r="V306" s="139">
        <f t="shared" si="70"/>
        <v>0</v>
      </c>
      <c r="X306">
        <f t="shared" si="71"/>
        <v>0</v>
      </c>
      <c r="Y306">
        <f t="shared" si="72"/>
        <v>0</v>
      </c>
      <c r="Z306">
        <f t="shared" si="73"/>
        <v>0</v>
      </c>
      <c r="AA306">
        <f t="shared" si="74"/>
        <v>0</v>
      </c>
      <c r="AB306">
        <f t="shared" si="75"/>
        <v>0</v>
      </c>
      <c r="AC306">
        <f t="shared" si="76"/>
        <v>0</v>
      </c>
    </row>
    <row r="307" spans="1:29" ht="16.2" thickBot="1">
      <c r="A307" s="191">
        <f t="shared" si="68"/>
        <v>0</v>
      </c>
      <c r="B307" s="191"/>
      <c r="C307" s="266">
        <f t="shared" si="69"/>
        <v>0</v>
      </c>
      <c r="D307" s="209"/>
      <c r="E307" s="209"/>
      <c r="F307" s="209"/>
      <c r="G307" s="209"/>
      <c r="H307" s="209"/>
      <c r="I307" s="209"/>
      <c r="L307" s="209">
        <v>301</v>
      </c>
      <c r="M307" s="2" t="str">
        <f>N307&amp;":"&amp;COUNTIF($N$7:N307,N307)</f>
        <v>0:61</v>
      </c>
      <c r="N307" s="267">
        <f>'Student name internal mark'!Z307</f>
        <v>0</v>
      </c>
      <c r="O307" s="227">
        <f t="shared" si="62"/>
        <v>0</v>
      </c>
      <c r="P307" s="227">
        <f t="shared" si="63"/>
        <v>0</v>
      </c>
      <c r="Q307" s="227">
        <f t="shared" si="64"/>
        <v>0</v>
      </c>
      <c r="R307" s="227">
        <f t="shared" si="65"/>
        <v>0</v>
      </c>
      <c r="S307" s="227">
        <f t="shared" si="66"/>
        <v>0</v>
      </c>
      <c r="T307" s="227">
        <f t="shared" si="67"/>
        <v>0</v>
      </c>
      <c r="V307" s="139">
        <f t="shared" si="70"/>
        <v>0</v>
      </c>
      <c r="X307">
        <f t="shared" si="71"/>
        <v>0</v>
      </c>
      <c r="Y307">
        <f t="shared" si="72"/>
        <v>0</v>
      </c>
      <c r="Z307">
        <f t="shared" si="73"/>
        <v>0</v>
      </c>
      <c r="AA307">
        <f t="shared" si="74"/>
        <v>0</v>
      </c>
      <c r="AB307">
        <f t="shared" si="75"/>
        <v>0</v>
      </c>
      <c r="AC307">
        <f t="shared" si="76"/>
        <v>0</v>
      </c>
    </row>
    <row r="308" spans="1:29" ht="16.2" thickBot="1">
      <c r="A308" s="191">
        <f t="shared" si="68"/>
        <v>0</v>
      </c>
      <c r="B308" s="191"/>
      <c r="C308" s="266">
        <f t="shared" si="69"/>
        <v>0</v>
      </c>
      <c r="D308" s="209"/>
      <c r="E308" s="209"/>
      <c r="F308" s="209"/>
      <c r="G308" s="209"/>
      <c r="H308" s="209"/>
      <c r="I308" s="209"/>
      <c r="L308" s="209">
        <v>302</v>
      </c>
      <c r="M308" s="2" t="str">
        <f>N308&amp;":"&amp;COUNTIF($N$7:N308,N308)</f>
        <v>0:62</v>
      </c>
      <c r="N308" s="267">
        <f>'Student name internal mark'!Z308</f>
        <v>0</v>
      </c>
      <c r="O308" s="227">
        <f t="shared" si="62"/>
        <v>0</v>
      </c>
      <c r="P308" s="227">
        <f t="shared" si="63"/>
        <v>0</v>
      </c>
      <c r="Q308" s="227">
        <f t="shared" si="64"/>
        <v>0</v>
      </c>
      <c r="R308" s="227">
        <f t="shared" si="65"/>
        <v>0</v>
      </c>
      <c r="S308" s="227">
        <f t="shared" si="66"/>
        <v>0</v>
      </c>
      <c r="T308" s="227">
        <f t="shared" si="67"/>
        <v>0</v>
      </c>
      <c r="V308" s="139">
        <f t="shared" si="70"/>
        <v>0</v>
      </c>
      <c r="X308">
        <f t="shared" si="71"/>
        <v>0</v>
      </c>
      <c r="Y308">
        <f t="shared" si="72"/>
        <v>0</v>
      </c>
      <c r="Z308">
        <f t="shared" si="73"/>
        <v>0</v>
      </c>
      <c r="AA308">
        <f t="shared" si="74"/>
        <v>0</v>
      </c>
      <c r="AB308">
        <f t="shared" si="75"/>
        <v>0</v>
      </c>
      <c r="AC308">
        <f t="shared" si="76"/>
        <v>0</v>
      </c>
    </row>
    <row r="309" spans="1:29" ht="16.2" thickBot="1">
      <c r="A309" s="191">
        <f t="shared" si="68"/>
        <v>0</v>
      </c>
      <c r="B309" s="191"/>
      <c r="C309" s="266">
        <f t="shared" si="69"/>
        <v>0</v>
      </c>
      <c r="D309" s="209"/>
      <c r="E309" s="209"/>
      <c r="F309" s="209"/>
      <c r="G309" s="209"/>
      <c r="H309" s="209"/>
      <c r="I309" s="209"/>
      <c r="L309" s="2">
        <v>303</v>
      </c>
      <c r="M309" s="2" t="str">
        <f>N309&amp;":"&amp;COUNTIF($N$7:N309,N309)</f>
        <v>0:63</v>
      </c>
      <c r="N309" s="267">
        <f>'Student name internal mark'!Z309</f>
        <v>0</v>
      </c>
      <c r="O309" s="227">
        <f t="shared" si="62"/>
        <v>0</v>
      </c>
      <c r="P309" s="227">
        <f t="shared" si="63"/>
        <v>0</v>
      </c>
      <c r="Q309" s="227">
        <f t="shared" si="64"/>
        <v>0</v>
      </c>
      <c r="R309" s="227">
        <f t="shared" si="65"/>
        <v>0</v>
      </c>
      <c r="S309" s="227">
        <f t="shared" si="66"/>
        <v>0</v>
      </c>
      <c r="T309" s="227">
        <f t="shared" si="67"/>
        <v>0</v>
      </c>
      <c r="V309" s="139">
        <f t="shared" si="70"/>
        <v>0</v>
      </c>
      <c r="X309">
        <f t="shared" si="71"/>
        <v>0</v>
      </c>
      <c r="Y309">
        <f t="shared" si="72"/>
        <v>0</v>
      </c>
      <c r="Z309">
        <f t="shared" si="73"/>
        <v>0</v>
      </c>
      <c r="AA309">
        <f t="shared" si="74"/>
        <v>0</v>
      </c>
      <c r="AB309">
        <f t="shared" si="75"/>
        <v>0</v>
      </c>
      <c r="AC309">
        <f t="shared" si="76"/>
        <v>0</v>
      </c>
    </row>
    <row r="310" spans="1:29" ht="16.2" thickBot="1">
      <c r="A310" s="191">
        <f t="shared" si="68"/>
        <v>0</v>
      </c>
      <c r="B310" s="191"/>
      <c r="C310" s="266">
        <f t="shared" si="69"/>
        <v>0</v>
      </c>
      <c r="D310" s="209"/>
      <c r="E310" s="209"/>
      <c r="F310" s="209"/>
      <c r="G310" s="209"/>
      <c r="H310" s="209"/>
      <c r="I310" s="209"/>
      <c r="L310" s="209">
        <v>304</v>
      </c>
      <c r="M310" s="2" t="str">
        <f>N310&amp;":"&amp;COUNTIF($N$7:N310,N310)</f>
        <v>0:64</v>
      </c>
      <c r="N310" s="267">
        <f>'Student name internal mark'!Z310</f>
        <v>0</v>
      </c>
      <c r="O310" s="227">
        <f t="shared" si="62"/>
        <v>0</v>
      </c>
      <c r="P310" s="227">
        <f t="shared" si="63"/>
        <v>0</v>
      </c>
      <c r="Q310" s="227">
        <f t="shared" si="64"/>
        <v>0</v>
      </c>
      <c r="R310" s="227">
        <f t="shared" si="65"/>
        <v>0</v>
      </c>
      <c r="S310" s="227">
        <f t="shared" si="66"/>
        <v>0</v>
      </c>
      <c r="T310" s="227">
        <f t="shared" si="67"/>
        <v>0</v>
      </c>
      <c r="V310" s="139">
        <f t="shared" si="70"/>
        <v>0</v>
      </c>
      <c r="X310">
        <f t="shared" si="71"/>
        <v>0</v>
      </c>
      <c r="Y310">
        <f t="shared" si="72"/>
        <v>0</v>
      </c>
      <c r="Z310">
        <f t="shared" si="73"/>
        <v>0</v>
      </c>
      <c r="AA310">
        <f t="shared" si="74"/>
        <v>0</v>
      </c>
      <c r="AB310">
        <f t="shared" si="75"/>
        <v>0</v>
      </c>
      <c r="AC310">
        <f t="shared" si="76"/>
        <v>0</v>
      </c>
    </row>
    <row r="311" spans="1:29" ht="16.2" thickBot="1">
      <c r="A311" s="191">
        <f t="shared" si="68"/>
        <v>0</v>
      </c>
      <c r="B311" s="191"/>
      <c r="C311" s="266">
        <f t="shared" si="69"/>
        <v>0</v>
      </c>
      <c r="D311" s="209"/>
      <c r="E311" s="209"/>
      <c r="F311" s="209"/>
      <c r="G311" s="209"/>
      <c r="H311" s="209"/>
      <c r="I311" s="209"/>
      <c r="L311" s="209">
        <v>305</v>
      </c>
      <c r="M311" s="2" t="str">
        <f>N311&amp;":"&amp;COUNTIF($N$7:N311,N311)</f>
        <v>0:65</v>
      </c>
      <c r="N311" s="267">
        <f>'Student name internal mark'!Z311</f>
        <v>0</v>
      </c>
      <c r="O311" s="227">
        <f t="shared" si="62"/>
        <v>0</v>
      </c>
      <c r="P311" s="227">
        <f t="shared" si="63"/>
        <v>0</v>
      </c>
      <c r="Q311" s="227">
        <f t="shared" si="64"/>
        <v>0</v>
      </c>
      <c r="R311" s="227">
        <f t="shared" si="65"/>
        <v>0</v>
      </c>
      <c r="S311" s="227">
        <f t="shared" si="66"/>
        <v>0</v>
      </c>
      <c r="T311" s="227">
        <f t="shared" si="67"/>
        <v>0</v>
      </c>
      <c r="V311" s="139">
        <f t="shared" si="70"/>
        <v>0</v>
      </c>
      <c r="X311">
        <f t="shared" si="71"/>
        <v>0</v>
      </c>
      <c r="Y311">
        <f t="shared" si="72"/>
        <v>0</v>
      </c>
      <c r="Z311">
        <f t="shared" si="73"/>
        <v>0</v>
      </c>
      <c r="AA311">
        <f t="shared" si="74"/>
        <v>0</v>
      </c>
      <c r="AB311">
        <f t="shared" si="75"/>
        <v>0</v>
      </c>
      <c r="AC311">
        <f t="shared" si="76"/>
        <v>0</v>
      </c>
    </row>
    <row r="312" spans="1:29" ht="16.2" thickBot="1">
      <c r="A312" s="191">
        <f t="shared" si="68"/>
        <v>0</v>
      </c>
      <c r="B312" s="191"/>
      <c r="C312" s="266">
        <f t="shared" si="69"/>
        <v>0</v>
      </c>
      <c r="D312" s="209"/>
      <c r="E312" s="209"/>
      <c r="F312" s="209"/>
      <c r="G312" s="209"/>
      <c r="H312" s="209"/>
      <c r="I312" s="209"/>
      <c r="L312" s="209">
        <v>306</v>
      </c>
      <c r="M312" s="2" t="str">
        <f>N312&amp;":"&amp;COUNTIF($N$7:N312,N312)</f>
        <v>0:66</v>
      </c>
      <c r="N312" s="267">
        <f>'Student name internal mark'!Z312</f>
        <v>0</v>
      </c>
      <c r="O312" s="227">
        <f t="shared" si="62"/>
        <v>0</v>
      </c>
      <c r="P312" s="227">
        <f t="shared" si="63"/>
        <v>0</v>
      </c>
      <c r="Q312" s="227">
        <f t="shared" si="64"/>
        <v>0</v>
      </c>
      <c r="R312" s="227">
        <f t="shared" si="65"/>
        <v>0</v>
      </c>
      <c r="S312" s="227">
        <f t="shared" si="66"/>
        <v>0</v>
      </c>
      <c r="T312" s="227">
        <f t="shared" si="67"/>
        <v>0</v>
      </c>
      <c r="V312" s="139">
        <f t="shared" si="70"/>
        <v>0</v>
      </c>
      <c r="X312">
        <f t="shared" si="71"/>
        <v>0</v>
      </c>
      <c r="Y312">
        <f t="shared" si="72"/>
        <v>0</v>
      </c>
      <c r="Z312">
        <f t="shared" si="73"/>
        <v>0</v>
      </c>
      <c r="AA312">
        <f t="shared" si="74"/>
        <v>0</v>
      </c>
      <c r="AB312">
        <f t="shared" si="75"/>
        <v>0</v>
      </c>
      <c r="AC312">
        <f t="shared" si="76"/>
        <v>0</v>
      </c>
    </row>
    <row r="313" spans="1:29" ht="16.2" thickBot="1">
      <c r="A313" s="191">
        <f t="shared" si="68"/>
        <v>0</v>
      </c>
      <c r="B313" s="191"/>
      <c r="C313" s="266">
        <f t="shared" si="69"/>
        <v>0</v>
      </c>
      <c r="D313" s="209"/>
      <c r="E313" s="209"/>
      <c r="F313" s="209"/>
      <c r="G313" s="209"/>
      <c r="H313" s="209"/>
      <c r="I313" s="209"/>
      <c r="L313" s="2">
        <v>307</v>
      </c>
      <c r="M313" s="2" t="str">
        <f>N313&amp;":"&amp;COUNTIF($N$7:N313,N313)</f>
        <v>0:67</v>
      </c>
      <c r="N313" s="267">
        <f>'Student name internal mark'!Z313</f>
        <v>0</v>
      </c>
      <c r="O313" s="227">
        <f t="shared" si="62"/>
        <v>0</v>
      </c>
      <c r="P313" s="227">
        <f t="shared" si="63"/>
        <v>0</v>
      </c>
      <c r="Q313" s="227">
        <f t="shared" si="64"/>
        <v>0</v>
      </c>
      <c r="R313" s="227">
        <f t="shared" si="65"/>
        <v>0</v>
      </c>
      <c r="S313" s="227">
        <f t="shared" si="66"/>
        <v>0</v>
      </c>
      <c r="T313" s="227">
        <f t="shared" si="67"/>
        <v>0</v>
      </c>
      <c r="V313" s="139">
        <f t="shared" si="70"/>
        <v>0</v>
      </c>
      <c r="X313">
        <f t="shared" si="71"/>
        <v>0</v>
      </c>
      <c r="Y313">
        <f t="shared" si="72"/>
        <v>0</v>
      </c>
      <c r="Z313">
        <f t="shared" si="73"/>
        <v>0</v>
      </c>
      <c r="AA313">
        <f t="shared" si="74"/>
        <v>0</v>
      </c>
      <c r="AB313">
        <f t="shared" si="75"/>
        <v>0</v>
      </c>
      <c r="AC313">
        <f t="shared" si="76"/>
        <v>0</v>
      </c>
    </row>
    <row r="314" spans="1:29" ht="16.2" thickBot="1">
      <c r="A314" s="191">
        <f t="shared" si="68"/>
        <v>0</v>
      </c>
      <c r="B314" s="191"/>
      <c r="C314" s="266">
        <f t="shared" si="69"/>
        <v>0</v>
      </c>
      <c r="D314" s="209"/>
      <c r="E314" s="209"/>
      <c r="F314" s="209"/>
      <c r="G314" s="209"/>
      <c r="H314" s="209"/>
      <c r="I314" s="209"/>
      <c r="L314" s="209">
        <v>308</v>
      </c>
      <c r="M314" s="2" t="str">
        <f>N314&amp;":"&amp;COUNTIF($N$7:N314,N314)</f>
        <v>0:68</v>
      </c>
      <c r="N314" s="267">
        <f>'Student name internal mark'!Z314</f>
        <v>0</v>
      </c>
      <c r="O314" s="227">
        <f t="shared" si="62"/>
        <v>0</v>
      </c>
      <c r="P314" s="227">
        <f t="shared" si="63"/>
        <v>0</v>
      </c>
      <c r="Q314" s="227">
        <f t="shared" si="64"/>
        <v>0</v>
      </c>
      <c r="R314" s="227">
        <f t="shared" si="65"/>
        <v>0</v>
      </c>
      <c r="S314" s="227">
        <f t="shared" si="66"/>
        <v>0</v>
      </c>
      <c r="T314" s="227">
        <f t="shared" si="67"/>
        <v>0</v>
      </c>
      <c r="V314" s="139">
        <f t="shared" si="70"/>
        <v>0</v>
      </c>
      <c r="X314">
        <f t="shared" si="71"/>
        <v>0</v>
      </c>
      <c r="Y314">
        <f t="shared" si="72"/>
        <v>0</v>
      </c>
      <c r="Z314">
        <f t="shared" si="73"/>
        <v>0</v>
      </c>
      <c r="AA314">
        <f t="shared" si="74"/>
        <v>0</v>
      </c>
      <c r="AB314">
        <f t="shared" si="75"/>
        <v>0</v>
      </c>
      <c r="AC314">
        <f t="shared" si="76"/>
        <v>0</v>
      </c>
    </row>
    <row r="315" spans="1:29" ht="16.2" thickBot="1">
      <c r="A315" s="191">
        <f t="shared" si="68"/>
        <v>0</v>
      </c>
      <c r="B315" s="191"/>
      <c r="C315" s="266">
        <f t="shared" si="69"/>
        <v>0</v>
      </c>
      <c r="D315" s="209"/>
      <c r="E315" s="209"/>
      <c r="F315" s="209"/>
      <c r="G315" s="209"/>
      <c r="H315" s="209"/>
      <c r="I315" s="209"/>
      <c r="L315" s="209">
        <v>309</v>
      </c>
      <c r="M315" s="2" t="str">
        <f>N315&amp;":"&amp;COUNTIF($N$7:N315,N315)</f>
        <v>0:69</v>
      </c>
      <c r="N315" s="267">
        <f>'Student name internal mark'!Z315</f>
        <v>0</v>
      </c>
      <c r="O315" s="227">
        <f t="shared" si="62"/>
        <v>0</v>
      </c>
      <c r="P315" s="227">
        <f t="shared" si="63"/>
        <v>0</v>
      </c>
      <c r="Q315" s="227">
        <f t="shared" si="64"/>
        <v>0</v>
      </c>
      <c r="R315" s="227">
        <f t="shared" si="65"/>
        <v>0</v>
      </c>
      <c r="S315" s="227">
        <f t="shared" si="66"/>
        <v>0</v>
      </c>
      <c r="T315" s="227">
        <f t="shared" si="67"/>
        <v>0</v>
      </c>
      <c r="V315" s="139">
        <f t="shared" si="70"/>
        <v>0</v>
      </c>
      <c r="X315">
        <f t="shared" si="71"/>
        <v>0</v>
      </c>
      <c r="Y315">
        <f t="shared" si="72"/>
        <v>0</v>
      </c>
      <c r="Z315">
        <f t="shared" si="73"/>
        <v>0</v>
      </c>
      <c r="AA315">
        <f t="shared" si="74"/>
        <v>0</v>
      </c>
      <c r="AB315">
        <f t="shared" si="75"/>
        <v>0</v>
      </c>
      <c r="AC315">
        <f t="shared" si="76"/>
        <v>0</v>
      </c>
    </row>
    <row r="316" spans="1:29" ht="16.2" thickBot="1">
      <c r="A316" s="191">
        <f t="shared" si="68"/>
        <v>0</v>
      </c>
      <c r="B316" s="191"/>
      <c r="C316" s="266">
        <f t="shared" si="69"/>
        <v>0</v>
      </c>
      <c r="D316" s="209"/>
      <c r="E316" s="209"/>
      <c r="F316" s="209"/>
      <c r="G316" s="209"/>
      <c r="H316" s="209"/>
      <c r="I316" s="209"/>
      <c r="L316" s="209">
        <v>310</v>
      </c>
      <c r="M316" s="2" t="str">
        <f>N316&amp;":"&amp;COUNTIF($N$7:N316,N316)</f>
        <v>0:70</v>
      </c>
      <c r="N316" s="267">
        <f>'Student name internal mark'!Z316</f>
        <v>0</v>
      </c>
      <c r="O316" s="227">
        <f t="shared" si="62"/>
        <v>0</v>
      </c>
      <c r="P316" s="227">
        <f t="shared" si="63"/>
        <v>0</v>
      </c>
      <c r="Q316" s="227">
        <f t="shared" si="64"/>
        <v>0</v>
      </c>
      <c r="R316" s="227">
        <f t="shared" si="65"/>
        <v>0</v>
      </c>
      <c r="S316" s="227">
        <f t="shared" si="66"/>
        <v>0</v>
      </c>
      <c r="T316" s="227">
        <f t="shared" si="67"/>
        <v>0</v>
      </c>
      <c r="V316" s="139">
        <f t="shared" si="70"/>
        <v>0</v>
      </c>
      <c r="X316">
        <f t="shared" si="71"/>
        <v>0</v>
      </c>
      <c r="Y316">
        <f t="shared" si="72"/>
        <v>0</v>
      </c>
      <c r="Z316">
        <f t="shared" si="73"/>
        <v>0</v>
      </c>
      <c r="AA316">
        <f t="shared" si="74"/>
        <v>0</v>
      </c>
      <c r="AB316">
        <f t="shared" si="75"/>
        <v>0</v>
      </c>
      <c r="AC316">
        <f t="shared" si="76"/>
        <v>0</v>
      </c>
    </row>
    <row r="317" spans="1:29" ht="16.2" thickBot="1">
      <c r="A317" s="191">
        <f t="shared" si="68"/>
        <v>0</v>
      </c>
      <c r="B317" s="191"/>
      <c r="C317" s="266">
        <f t="shared" si="69"/>
        <v>0</v>
      </c>
      <c r="D317" s="209"/>
      <c r="E317" s="209"/>
      <c r="F317" s="209"/>
      <c r="G317" s="209"/>
      <c r="H317" s="209"/>
      <c r="I317" s="209"/>
      <c r="L317" s="209">
        <v>311</v>
      </c>
      <c r="M317" s="2" t="str">
        <f>N317&amp;":"&amp;COUNTIF($N$7:N317,N317)</f>
        <v>0:71</v>
      </c>
      <c r="N317" s="267">
        <f>'Student name internal mark'!Z317</f>
        <v>0</v>
      </c>
      <c r="O317" s="227">
        <f t="shared" si="62"/>
        <v>0</v>
      </c>
      <c r="P317" s="227">
        <f t="shared" si="63"/>
        <v>0</v>
      </c>
      <c r="Q317" s="227">
        <f t="shared" si="64"/>
        <v>0</v>
      </c>
      <c r="R317" s="227">
        <f t="shared" si="65"/>
        <v>0</v>
      </c>
      <c r="S317" s="227">
        <f t="shared" si="66"/>
        <v>0</v>
      </c>
      <c r="T317" s="227">
        <f t="shared" si="67"/>
        <v>0</v>
      </c>
      <c r="V317" s="139">
        <f t="shared" si="70"/>
        <v>0</v>
      </c>
      <c r="X317">
        <f t="shared" si="71"/>
        <v>0</v>
      </c>
      <c r="Y317">
        <f t="shared" si="72"/>
        <v>0</v>
      </c>
      <c r="Z317">
        <f t="shared" si="73"/>
        <v>0</v>
      </c>
      <c r="AA317">
        <f t="shared" si="74"/>
        <v>0</v>
      </c>
      <c r="AB317">
        <f t="shared" si="75"/>
        <v>0</v>
      </c>
      <c r="AC317">
        <f t="shared" si="76"/>
        <v>0</v>
      </c>
    </row>
    <row r="318" spans="1:29" ht="16.2" thickBot="1">
      <c r="A318" s="191">
        <f t="shared" si="68"/>
        <v>0</v>
      </c>
      <c r="B318" s="191"/>
      <c r="C318" s="266">
        <f t="shared" si="69"/>
        <v>0</v>
      </c>
      <c r="D318" s="209"/>
      <c r="E318" s="209"/>
      <c r="F318" s="209"/>
      <c r="G318" s="209"/>
      <c r="H318" s="209"/>
      <c r="I318" s="209"/>
      <c r="L318" s="2">
        <v>312</v>
      </c>
      <c r="M318" s="2" t="str">
        <f>N318&amp;":"&amp;COUNTIF($N$7:N318,N318)</f>
        <v>0:72</v>
      </c>
      <c r="N318" s="267">
        <f>'Student name internal mark'!Z318</f>
        <v>0</v>
      </c>
      <c r="O318" s="227">
        <f t="shared" si="62"/>
        <v>0</v>
      </c>
      <c r="P318" s="227">
        <f t="shared" si="63"/>
        <v>0</v>
      </c>
      <c r="Q318" s="227">
        <f t="shared" si="64"/>
        <v>0</v>
      </c>
      <c r="R318" s="227">
        <f t="shared" si="65"/>
        <v>0</v>
      </c>
      <c r="S318" s="227">
        <f t="shared" si="66"/>
        <v>0</v>
      </c>
      <c r="T318" s="227">
        <f t="shared" si="67"/>
        <v>0</v>
      </c>
      <c r="V318" s="139">
        <f t="shared" si="70"/>
        <v>0</v>
      </c>
      <c r="X318">
        <f t="shared" si="71"/>
        <v>0</v>
      </c>
      <c r="Y318">
        <f t="shared" si="72"/>
        <v>0</v>
      </c>
      <c r="Z318">
        <f t="shared" si="73"/>
        <v>0</v>
      </c>
      <c r="AA318">
        <f t="shared" si="74"/>
        <v>0</v>
      </c>
      <c r="AB318">
        <f t="shared" si="75"/>
        <v>0</v>
      </c>
      <c r="AC318">
        <f t="shared" si="76"/>
        <v>0</v>
      </c>
    </row>
    <row r="319" spans="1:29" ht="16.2" thickBot="1">
      <c r="A319" s="191">
        <f t="shared" si="68"/>
        <v>0</v>
      </c>
      <c r="B319" s="191"/>
      <c r="C319" s="266">
        <f t="shared" si="69"/>
        <v>0</v>
      </c>
      <c r="D319" s="209"/>
      <c r="E319" s="209"/>
      <c r="F319" s="209"/>
      <c r="G319" s="209"/>
      <c r="H319" s="209"/>
      <c r="I319" s="209"/>
      <c r="L319" s="209">
        <v>313</v>
      </c>
      <c r="M319" s="2" t="str">
        <f>N319&amp;":"&amp;COUNTIF($N$7:N319,N319)</f>
        <v>0:73</v>
      </c>
      <c r="N319" s="267">
        <f>'Student name internal mark'!Z319</f>
        <v>0</v>
      </c>
      <c r="O319" s="227">
        <f t="shared" si="62"/>
        <v>0</v>
      </c>
      <c r="P319" s="227">
        <f t="shared" si="63"/>
        <v>0</v>
      </c>
      <c r="Q319" s="227">
        <f t="shared" si="64"/>
        <v>0</v>
      </c>
      <c r="R319" s="227">
        <f t="shared" si="65"/>
        <v>0</v>
      </c>
      <c r="S319" s="227">
        <f t="shared" si="66"/>
        <v>0</v>
      </c>
      <c r="T319" s="227">
        <f t="shared" si="67"/>
        <v>0</v>
      </c>
      <c r="V319" s="139">
        <f t="shared" si="70"/>
        <v>0</v>
      </c>
      <c r="X319">
        <f t="shared" si="71"/>
        <v>0</v>
      </c>
      <c r="Y319">
        <f t="shared" si="72"/>
        <v>0</v>
      </c>
      <c r="Z319">
        <f t="shared" si="73"/>
        <v>0</v>
      </c>
      <c r="AA319">
        <f t="shared" si="74"/>
        <v>0</v>
      </c>
      <c r="AB319">
        <f t="shared" si="75"/>
        <v>0</v>
      </c>
      <c r="AC319">
        <f t="shared" si="76"/>
        <v>0</v>
      </c>
    </row>
    <row r="320" spans="1:29" ht="16.2" thickBot="1">
      <c r="A320" s="191">
        <f t="shared" si="68"/>
        <v>0</v>
      </c>
      <c r="B320" s="191"/>
      <c r="C320" s="266">
        <f t="shared" si="69"/>
        <v>0</v>
      </c>
      <c r="D320" s="209"/>
      <c r="E320" s="209"/>
      <c r="F320" s="209"/>
      <c r="G320" s="209"/>
      <c r="H320" s="209"/>
      <c r="I320" s="209"/>
      <c r="L320" s="209">
        <v>314</v>
      </c>
      <c r="M320" s="2" t="str">
        <f>N320&amp;":"&amp;COUNTIF($N$7:N320,N320)</f>
        <v>0:74</v>
      </c>
      <c r="N320" s="267">
        <f>'Student name internal mark'!Z320</f>
        <v>0</v>
      </c>
      <c r="O320" s="227">
        <f t="shared" si="62"/>
        <v>0</v>
      </c>
      <c r="P320" s="227">
        <f t="shared" si="63"/>
        <v>0</v>
      </c>
      <c r="Q320" s="227">
        <f t="shared" si="64"/>
        <v>0</v>
      </c>
      <c r="R320" s="227">
        <f t="shared" si="65"/>
        <v>0</v>
      </c>
      <c r="S320" s="227">
        <f t="shared" si="66"/>
        <v>0</v>
      </c>
      <c r="T320" s="227">
        <f t="shared" si="67"/>
        <v>0</v>
      </c>
      <c r="V320" s="139">
        <f t="shared" si="70"/>
        <v>0</v>
      </c>
      <c r="X320">
        <f t="shared" si="71"/>
        <v>0</v>
      </c>
      <c r="Y320">
        <f t="shared" si="72"/>
        <v>0</v>
      </c>
      <c r="Z320">
        <f t="shared" si="73"/>
        <v>0</v>
      </c>
      <c r="AA320">
        <f t="shared" si="74"/>
        <v>0</v>
      </c>
      <c r="AB320">
        <f t="shared" si="75"/>
        <v>0</v>
      </c>
      <c r="AC320">
        <f t="shared" si="76"/>
        <v>0</v>
      </c>
    </row>
    <row r="321" spans="1:29" ht="16.2" thickBot="1">
      <c r="A321" s="191">
        <f t="shared" si="68"/>
        <v>0</v>
      </c>
      <c r="B321" s="191"/>
      <c r="C321" s="266">
        <f t="shared" si="69"/>
        <v>0</v>
      </c>
      <c r="D321" s="209"/>
      <c r="E321" s="209"/>
      <c r="F321" s="209"/>
      <c r="G321" s="209"/>
      <c r="H321" s="209"/>
      <c r="I321" s="209"/>
      <c r="L321" s="209">
        <v>315</v>
      </c>
      <c r="M321" s="2" t="str">
        <f>N321&amp;":"&amp;COUNTIF($N$7:N321,N321)</f>
        <v>0:75</v>
      </c>
      <c r="N321" s="267">
        <f>'Student name internal mark'!Z321</f>
        <v>0</v>
      </c>
      <c r="O321" s="227">
        <f t="shared" si="62"/>
        <v>0</v>
      </c>
      <c r="P321" s="227">
        <f t="shared" si="63"/>
        <v>0</v>
      </c>
      <c r="Q321" s="227">
        <f t="shared" si="64"/>
        <v>0</v>
      </c>
      <c r="R321" s="227">
        <f t="shared" si="65"/>
        <v>0</v>
      </c>
      <c r="S321" s="227">
        <f t="shared" si="66"/>
        <v>0</v>
      </c>
      <c r="T321" s="227">
        <f t="shared" si="67"/>
        <v>0</v>
      </c>
      <c r="V321" s="139">
        <f t="shared" si="70"/>
        <v>0</v>
      </c>
      <c r="X321">
        <f t="shared" si="71"/>
        <v>0</v>
      </c>
      <c r="Y321">
        <f t="shared" si="72"/>
        <v>0</v>
      </c>
      <c r="Z321">
        <f t="shared" si="73"/>
        <v>0</v>
      </c>
      <c r="AA321">
        <f t="shared" si="74"/>
        <v>0</v>
      </c>
      <c r="AB321">
        <f t="shared" si="75"/>
        <v>0</v>
      </c>
      <c r="AC321">
        <f t="shared" si="76"/>
        <v>0</v>
      </c>
    </row>
    <row r="322" spans="1:29" ht="16.2" thickBot="1">
      <c r="A322" s="191">
        <f t="shared" si="68"/>
        <v>0</v>
      </c>
      <c r="B322" s="191"/>
      <c r="C322" s="266">
        <f t="shared" si="69"/>
        <v>0</v>
      </c>
      <c r="D322" s="209"/>
      <c r="E322" s="209"/>
      <c r="F322" s="209"/>
      <c r="G322" s="209"/>
      <c r="H322" s="209"/>
      <c r="I322" s="209"/>
      <c r="L322" s="2">
        <v>316</v>
      </c>
      <c r="M322" s="2" t="str">
        <f>N322&amp;":"&amp;COUNTIF($N$7:N322,N322)</f>
        <v>0:76</v>
      </c>
      <c r="N322" s="267">
        <f>'Student name internal mark'!Z322</f>
        <v>0</v>
      </c>
      <c r="O322" s="227">
        <f t="shared" si="62"/>
        <v>0</v>
      </c>
      <c r="P322" s="227">
        <f t="shared" si="63"/>
        <v>0</v>
      </c>
      <c r="Q322" s="227">
        <f t="shared" si="64"/>
        <v>0</v>
      </c>
      <c r="R322" s="227">
        <f t="shared" si="65"/>
        <v>0</v>
      </c>
      <c r="S322" s="227">
        <f t="shared" si="66"/>
        <v>0</v>
      </c>
      <c r="T322" s="227">
        <f t="shared" si="67"/>
        <v>0</v>
      </c>
      <c r="V322" s="139">
        <f t="shared" si="70"/>
        <v>0</v>
      </c>
      <c r="X322">
        <f t="shared" si="71"/>
        <v>0</v>
      </c>
      <c r="Y322">
        <f t="shared" si="72"/>
        <v>0</v>
      </c>
      <c r="Z322">
        <f t="shared" si="73"/>
        <v>0</v>
      </c>
      <c r="AA322">
        <f t="shared" si="74"/>
        <v>0</v>
      </c>
      <c r="AB322">
        <f t="shared" si="75"/>
        <v>0</v>
      </c>
      <c r="AC322">
        <f t="shared" si="76"/>
        <v>0</v>
      </c>
    </row>
    <row r="323" spans="1:29" ht="16.2" thickBot="1">
      <c r="A323" s="191">
        <f t="shared" si="68"/>
        <v>0</v>
      </c>
      <c r="B323" s="191"/>
      <c r="C323" s="266">
        <f t="shared" si="69"/>
        <v>0</v>
      </c>
      <c r="D323" s="209"/>
      <c r="E323" s="209"/>
      <c r="F323" s="209"/>
      <c r="G323" s="209"/>
      <c r="H323" s="209"/>
      <c r="I323" s="209"/>
      <c r="L323" s="209">
        <v>317</v>
      </c>
      <c r="M323" s="2" t="str">
        <f>N323&amp;":"&amp;COUNTIF($N$7:N323,N323)</f>
        <v>0:77</v>
      </c>
      <c r="N323" s="267">
        <f>'Student name internal mark'!Z323</f>
        <v>0</v>
      </c>
      <c r="O323" s="227">
        <f t="shared" si="62"/>
        <v>0</v>
      </c>
      <c r="P323" s="227">
        <f t="shared" si="63"/>
        <v>0</v>
      </c>
      <c r="Q323" s="227">
        <f t="shared" si="64"/>
        <v>0</v>
      </c>
      <c r="R323" s="227">
        <f t="shared" si="65"/>
        <v>0</v>
      </c>
      <c r="S323" s="227">
        <f t="shared" si="66"/>
        <v>0</v>
      </c>
      <c r="T323" s="227">
        <f t="shared" si="67"/>
        <v>0</v>
      </c>
      <c r="V323" s="139">
        <f t="shared" si="70"/>
        <v>0</v>
      </c>
      <c r="X323">
        <f t="shared" si="71"/>
        <v>0</v>
      </c>
      <c r="Y323">
        <f t="shared" si="72"/>
        <v>0</v>
      </c>
      <c r="Z323">
        <f t="shared" si="73"/>
        <v>0</v>
      </c>
      <c r="AA323">
        <f t="shared" si="74"/>
        <v>0</v>
      </c>
      <c r="AB323">
        <f t="shared" si="75"/>
        <v>0</v>
      </c>
      <c r="AC323">
        <f t="shared" si="76"/>
        <v>0</v>
      </c>
    </row>
    <row r="324" spans="1:29" ht="16.2" thickBot="1">
      <c r="A324" s="191">
        <f t="shared" si="68"/>
        <v>0</v>
      </c>
      <c r="B324" s="191"/>
      <c r="C324" s="266">
        <f t="shared" si="69"/>
        <v>0</v>
      </c>
      <c r="D324" s="209"/>
      <c r="E324" s="209"/>
      <c r="F324" s="209"/>
      <c r="G324" s="209"/>
      <c r="H324" s="209"/>
      <c r="I324" s="209"/>
      <c r="L324" s="209">
        <v>318</v>
      </c>
      <c r="M324" s="2" t="str">
        <f>N324&amp;":"&amp;COUNTIF($N$7:N324,N324)</f>
        <v>0:78</v>
      </c>
      <c r="N324" s="267">
        <f>'Student name internal mark'!Z324</f>
        <v>0</v>
      </c>
      <c r="O324" s="227">
        <f t="shared" si="62"/>
        <v>0</v>
      </c>
      <c r="P324" s="227">
        <f t="shared" si="63"/>
        <v>0</v>
      </c>
      <c r="Q324" s="227">
        <f t="shared" si="64"/>
        <v>0</v>
      </c>
      <c r="R324" s="227">
        <f t="shared" si="65"/>
        <v>0</v>
      </c>
      <c r="S324" s="227">
        <f t="shared" si="66"/>
        <v>0</v>
      </c>
      <c r="T324" s="227">
        <f t="shared" si="67"/>
        <v>0</v>
      </c>
      <c r="V324" s="139">
        <f t="shared" si="70"/>
        <v>0</v>
      </c>
      <c r="X324">
        <f t="shared" si="71"/>
        <v>0</v>
      </c>
      <c r="Y324">
        <f t="shared" si="72"/>
        <v>0</v>
      </c>
      <c r="Z324">
        <f t="shared" si="73"/>
        <v>0</v>
      </c>
      <c r="AA324">
        <f t="shared" si="74"/>
        <v>0</v>
      </c>
      <c r="AB324">
        <f t="shared" si="75"/>
        <v>0</v>
      </c>
      <c r="AC324">
        <f t="shared" si="76"/>
        <v>0</v>
      </c>
    </row>
    <row r="325" spans="1:29" ht="16.2" thickBot="1">
      <c r="A325" s="191">
        <f t="shared" si="68"/>
        <v>0</v>
      </c>
      <c r="B325" s="191"/>
      <c r="C325" s="266">
        <f t="shared" si="69"/>
        <v>0</v>
      </c>
      <c r="D325" s="209"/>
      <c r="E325" s="209"/>
      <c r="F325" s="209"/>
      <c r="G325" s="209"/>
      <c r="H325" s="209"/>
      <c r="I325" s="209"/>
      <c r="L325" s="209">
        <v>319</v>
      </c>
      <c r="M325" s="2" t="str">
        <f>N325&amp;":"&amp;COUNTIF($N$7:N325,N325)</f>
        <v>0:79</v>
      </c>
      <c r="N325" s="267">
        <f>'Student name internal mark'!Z325</f>
        <v>0</v>
      </c>
      <c r="O325" s="227">
        <f t="shared" si="62"/>
        <v>0</v>
      </c>
      <c r="P325" s="227">
        <f t="shared" si="63"/>
        <v>0</v>
      </c>
      <c r="Q325" s="227">
        <f t="shared" si="64"/>
        <v>0</v>
      </c>
      <c r="R325" s="227">
        <f t="shared" si="65"/>
        <v>0</v>
      </c>
      <c r="S325" s="227">
        <f t="shared" si="66"/>
        <v>0</v>
      </c>
      <c r="T325" s="227">
        <f t="shared" si="67"/>
        <v>0</v>
      </c>
      <c r="V325" s="139">
        <f t="shared" si="70"/>
        <v>0</v>
      </c>
      <c r="X325">
        <f t="shared" si="71"/>
        <v>0</v>
      </c>
      <c r="Y325">
        <f t="shared" si="72"/>
        <v>0</v>
      </c>
      <c r="Z325">
        <f t="shared" si="73"/>
        <v>0</v>
      </c>
      <c r="AA325">
        <f t="shared" si="74"/>
        <v>0</v>
      </c>
      <c r="AB325">
        <f t="shared" si="75"/>
        <v>0</v>
      </c>
      <c r="AC325">
        <f t="shared" si="76"/>
        <v>0</v>
      </c>
    </row>
    <row r="326" spans="1:29" ht="16.2" thickBot="1">
      <c r="A326" s="191">
        <f t="shared" si="68"/>
        <v>0</v>
      </c>
      <c r="B326" s="191"/>
      <c r="C326" s="266">
        <f t="shared" si="69"/>
        <v>0</v>
      </c>
      <c r="D326" s="209"/>
      <c r="E326" s="209"/>
      <c r="F326" s="209"/>
      <c r="G326" s="209"/>
      <c r="H326" s="209"/>
      <c r="I326" s="209"/>
      <c r="L326" s="209">
        <v>320</v>
      </c>
      <c r="M326" s="2" t="str">
        <f>N326&amp;":"&amp;COUNTIF($N$7:N326,N326)</f>
        <v>0:80</v>
      </c>
      <c r="N326" s="267">
        <f>'Student name internal mark'!Z326</f>
        <v>0</v>
      </c>
      <c r="O326" s="227">
        <f t="shared" si="62"/>
        <v>0</v>
      </c>
      <c r="P326" s="227">
        <f t="shared" si="63"/>
        <v>0</v>
      </c>
      <c r="Q326" s="227">
        <f t="shared" si="64"/>
        <v>0</v>
      </c>
      <c r="R326" s="227">
        <f t="shared" si="65"/>
        <v>0</v>
      </c>
      <c r="S326" s="227">
        <f t="shared" si="66"/>
        <v>0</v>
      </c>
      <c r="T326" s="227">
        <f t="shared" si="67"/>
        <v>0</v>
      </c>
      <c r="V326" s="139">
        <f t="shared" si="70"/>
        <v>0</v>
      </c>
      <c r="X326">
        <f t="shared" si="71"/>
        <v>0</v>
      </c>
      <c r="Y326">
        <f t="shared" si="72"/>
        <v>0</v>
      </c>
      <c r="Z326">
        <f t="shared" si="73"/>
        <v>0</v>
      </c>
      <c r="AA326">
        <f t="shared" si="74"/>
        <v>0</v>
      </c>
      <c r="AB326">
        <f t="shared" si="75"/>
        <v>0</v>
      </c>
      <c r="AC326">
        <f t="shared" si="76"/>
        <v>0</v>
      </c>
    </row>
    <row r="327" spans="1:29" ht="16.2" thickBot="1">
      <c r="A327" s="191">
        <f t="shared" si="68"/>
        <v>0</v>
      </c>
      <c r="B327" s="191"/>
      <c r="C327" s="266">
        <f t="shared" si="69"/>
        <v>0</v>
      </c>
      <c r="D327" s="209"/>
      <c r="E327" s="209"/>
      <c r="F327" s="209"/>
      <c r="G327" s="209"/>
      <c r="H327" s="209"/>
      <c r="I327" s="209"/>
      <c r="L327" s="2">
        <v>321</v>
      </c>
      <c r="M327" s="2" t="str">
        <f>N327&amp;":"&amp;COUNTIF($N$7:N327,N327)</f>
        <v>0:81</v>
      </c>
      <c r="N327" s="267">
        <f>'Student name internal mark'!Z327</f>
        <v>0</v>
      </c>
      <c r="O327" s="227">
        <f t="shared" ref="O327:O390" si="77">IFERROR(VLOOKUP($M327,$B$7:$I$1000,3,FALSE),VLOOKUP($N327,$C$7:$I$1000,2,FALSE))</f>
        <v>0</v>
      </c>
      <c r="P327" s="227">
        <f t="shared" ref="P327:P390" si="78">IFERROR(VLOOKUP($M327,$B$7:$I$1000,4,FALSE),VLOOKUP($N327,$C$7:$I$1000,3,FALSE))</f>
        <v>0</v>
      </c>
      <c r="Q327" s="227">
        <f t="shared" ref="Q327:Q390" si="79">IFERROR(VLOOKUP($M327,$B$7:$I$1000,5,FALSE),VLOOKUP($N327,$C$7:$I$1000,4,FALSE))</f>
        <v>0</v>
      </c>
      <c r="R327" s="227">
        <f t="shared" ref="R327:R390" si="80">IFERROR(VLOOKUP($M327,$B$7:$I$1000,6,FALSE),VLOOKUP($N327,$C$7:$I$1000,5,FALSE))</f>
        <v>0</v>
      </c>
      <c r="S327" s="227">
        <f t="shared" ref="S327:S390" si="81">IFERROR(VLOOKUP($M327,$B$7:$I$1000,7,FALSE),VLOOKUP($N327,$C$7:$I$1000,6,FALSE))</f>
        <v>0</v>
      </c>
      <c r="T327" s="227">
        <f t="shared" ref="T327:T390" si="82">IFERROR(VLOOKUP($M327,$B$7:$I$1000,8,FALSE),VLOOKUP($N327,$C$7:$I$1000,7,FALSE))</f>
        <v>0</v>
      </c>
      <c r="V327" s="139">
        <f t="shared" si="70"/>
        <v>0</v>
      </c>
      <c r="X327">
        <f t="shared" si="71"/>
        <v>0</v>
      </c>
      <c r="Y327">
        <f t="shared" si="72"/>
        <v>0</v>
      </c>
      <c r="Z327">
        <f t="shared" si="73"/>
        <v>0</v>
      </c>
      <c r="AA327">
        <f t="shared" si="74"/>
        <v>0</v>
      </c>
      <c r="AB327">
        <f t="shared" si="75"/>
        <v>0</v>
      </c>
      <c r="AC327">
        <f t="shared" si="76"/>
        <v>0</v>
      </c>
    </row>
    <row r="328" spans="1:29" ht="16.2" thickBot="1">
      <c r="A328" s="191">
        <f t="shared" si="68"/>
        <v>0</v>
      </c>
      <c r="B328" s="191"/>
      <c r="C328" s="266">
        <f t="shared" si="69"/>
        <v>0</v>
      </c>
      <c r="D328" s="209"/>
      <c r="E328" s="209"/>
      <c r="F328" s="209"/>
      <c r="G328" s="209"/>
      <c r="H328" s="209"/>
      <c r="I328" s="209"/>
      <c r="L328" s="209">
        <v>322</v>
      </c>
      <c r="M328" s="2" t="str">
        <f>N328&amp;":"&amp;COUNTIF($N$7:N328,N328)</f>
        <v>0:82</v>
      </c>
      <c r="N328" s="267">
        <f>'Student name internal mark'!Z328</f>
        <v>0</v>
      </c>
      <c r="O328" s="227">
        <f t="shared" si="77"/>
        <v>0</v>
      </c>
      <c r="P328" s="227">
        <f t="shared" si="78"/>
        <v>0</v>
      </c>
      <c r="Q328" s="227">
        <f t="shared" si="79"/>
        <v>0</v>
      </c>
      <c r="R328" s="227">
        <f t="shared" si="80"/>
        <v>0</v>
      </c>
      <c r="S328" s="227">
        <f t="shared" si="81"/>
        <v>0</v>
      </c>
      <c r="T328" s="227">
        <f t="shared" si="82"/>
        <v>0</v>
      </c>
      <c r="V328" s="139">
        <f t="shared" si="70"/>
        <v>0</v>
      </c>
      <c r="X328">
        <f t="shared" si="71"/>
        <v>0</v>
      </c>
      <c r="Y328">
        <f t="shared" si="72"/>
        <v>0</v>
      </c>
      <c r="Z328">
        <f t="shared" si="73"/>
        <v>0</v>
      </c>
      <c r="AA328">
        <f t="shared" si="74"/>
        <v>0</v>
      </c>
      <c r="AB328">
        <f t="shared" si="75"/>
        <v>0</v>
      </c>
      <c r="AC328">
        <f t="shared" si="76"/>
        <v>0</v>
      </c>
    </row>
    <row r="329" spans="1:29" ht="16.2" thickBot="1">
      <c r="A329" s="191">
        <f t="shared" ref="A329:A391" si="83">SUM(D329:I329)</f>
        <v>0</v>
      </c>
      <c r="B329" s="191"/>
      <c r="C329" s="266">
        <f t="shared" ref="C329:C391" si="84">SUM(D329:I329)/12</f>
        <v>0</v>
      </c>
      <c r="D329" s="209"/>
      <c r="E329" s="209"/>
      <c r="F329" s="209"/>
      <c r="G329" s="209"/>
      <c r="H329" s="209"/>
      <c r="I329" s="209"/>
      <c r="L329" s="209">
        <v>323</v>
      </c>
      <c r="M329" s="2" t="str">
        <f>N329&amp;":"&amp;COUNTIF($N$7:N329,N329)</f>
        <v>0:83</v>
      </c>
      <c r="N329" s="267">
        <f>'Student name internal mark'!Z329</f>
        <v>0</v>
      </c>
      <c r="O329" s="227">
        <f t="shared" si="77"/>
        <v>0</v>
      </c>
      <c r="P329" s="227">
        <f t="shared" si="78"/>
        <v>0</v>
      </c>
      <c r="Q329" s="227">
        <f t="shared" si="79"/>
        <v>0</v>
      </c>
      <c r="R329" s="227">
        <f t="shared" si="80"/>
        <v>0</v>
      </c>
      <c r="S329" s="227">
        <f t="shared" si="81"/>
        <v>0</v>
      </c>
      <c r="T329" s="227">
        <f t="shared" si="82"/>
        <v>0</v>
      </c>
      <c r="V329" s="139">
        <f t="shared" si="70"/>
        <v>0</v>
      </c>
      <c r="X329">
        <f t="shared" si="71"/>
        <v>0</v>
      </c>
      <c r="Y329">
        <f t="shared" si="72"/>
        <v>0</v>
      </c>
      <c r="Z329">
        <f t="shared" si="73"/>
        <v>0</v>
      </c>
      <c r="AA329">
        <f t="shared" si="74"/>
        <v>0</v>
      </c>
      <c r="AB329">
        <f t="shared" si="75"/>
        <v>0</v>
      </c>
      <c r="AC329">
        <f t="shared" si="76"/>
        <v>0</v>
      </c>
    </row>
    <row r="330" spans="1:29" ht="16.2" thickBot="1">
      <c r="A330" s="191">
        <f t="shared" si="83"/>
        <v>0</v>
      </c>
      <c r="B330" s="191"/>
      <c r="C330" s="266">
        <f t="shared" si="84"/>
        <v>0</v>
      </c>
      <c r="D330" s="209"/>
      <c r="E330" s="209"/>
      <c r="F330" s="209"/>
      <c r="G330" s="209"/>
      <c r="H330" s="209"/>
      <c r="I330" s="209"/>
      <c r="L330" s="209">
        <v>324</v>
      </c>
      <c r="M330" s="2" t="str">
        <f>N330&amp;":"&amp;COUNTIF($N$7:N330,N330)</f>
        <v>0:84</v>
      </c>
      <c r="N330" s="267">
        <f>'Student name internal mark'!Z330</f>
        <v>0</v>
      </c>
      <c r="O330" s="227">
        <f t="shared" si="77"/>
        <v>0</v>
      </c>
      <c r="P330" s="227">
        <f t="shared" si="78"/>
        <v>0</v>
      </c>
      <c r="Q330" s="227">
        <f t="shared" si="79"/>
        <v>0</v>
      </c>
      <c r="R330" s="227">
        <f t="shared" si="80"/>
        <v>0</v>
      </c>
      <c r="S330" s="227">
        <f t="shared" si="81"/>
        <v>0</v>
      </c>
      <c r="T330" s="227">
        <f t="shared" si="82"/>
        <v>0</v>
      </c>
      <c r="V330" s="139">
        <f t="shared" si="70"/>
        <v>0</v>
      </c>
      <c r="X330">
        <f t="shared" si="71"/>
        <v>0</v>
      </c>
      <c r="Y330">
        <f t="shared" si="72"/>
        <v>0</v>
      </c>
      <c r="Z330">
        <f t="shared" si="73"/>
        <v>0</v>
      </c>
      <c r="AA330">
        <f t="shared" si="74"/>
        <v>0</v>
      </c>
      <c r="AB330">
        <f t="shared" si="75"/>
        <v>0</v>
      </c>
      <c r="AC330">
        <f t="shared" si="76"/>
        <v>0</v>
      </c>
    </row>
    <row r="331" spans="1:29" ht="16.2" thickBot="1">
      <c r="A331" s="191">
        <f t="shared" si="83"/>
        <v>0</v>
      </c>
      <c r="B331" s="191"/>
      <c r="C331" s="266">
        <f t="shared" si="84"/>
        <v>0</v>
      </c>
      <c r="D331" s="209"/>
      <c r="E331" s="209"/>
      <c r="F331" s="209"/>
      <c r="G331" s="209"/>
      <c r="H331" s="209"/>
      <c r="I331" s="209"/>
      <c r="L331" s="2">
        <v>325</v>
      </c>
      <c r="M331" s="2" t="str">
        <f>N331&amp;":"&amp;COUNTIF($N$7:N331,N331)</f>
        <v>0:85</v>
      </c>
      <c r="N331" s="267">
        <f>'Student name internal mark'!Z331</f>
        <v>0</v>
      </c>
      <c r="O331" s="227">
        <f t="shared" si="77"/>
        <v>0</v>
      </c>
      <c r="P331" s="227">
        <f t="shared" si="78"/>
        <v>0</v>
      </c>
      <c r="Q331" s="227">
        <f t="shared" si="79"/>
        <v>0</v>
      </c>
      <c r="R331" s="227">
        <f t="shared" si="80"/>
        <v>0</v>
      </c>
      <c r="S331" s="227">
        <f t="shared" si="81"/>
        <v>0</v>
      </c>
      <c r="T331" s="227">
        <f t="shared" si="82"/>
        <v>0</v>
      </c>
      <c r="V331" s="139">
        <f t="shared" si="70"/>
        <v>0</v>
      </c>
      <c r="X331">
        <f t="shared" si="71"/>
        <v>0</v>
      </c>
      <c r="Y331">
        <f t="shared" si="72"/>
        <v>0</v>
      </c>
      <c r="Z331">
        <f t="shared" si="73"/>
        <v>0</v>
      </c>
      <c r="AA331">
        <f t="shared" si="74"/>
        <v>0</v>
      </c>
      <c r="AB331">
        <f t="shared" si="75"/>
        <v>0</v>
      </c>
      <c r="AC331">
        <f t="shared" si="76"/>
        <v>0</v>
      </c>
    </row>
    <row r="332" spans="1:29" ht="16.2" thickBot="1">
      <c r="A332" s="191">
        <f t="shared" si="83"/>
        <v>0</v>
      </c>
      <c r="B332" s="191"/>
      <c r="C332" s="266">
        <f t="shared" si="84"/>
        <v>0</v>
      </c>
      <c r="D332" s="209"/>
      <c r="E332" s="209"/>
      <c r="F332" s="209"/>
      <c r="G332" s="209"/>
      <c r="H332" s="209"/>
      <c r="I332" s="209"/>
      <c r="L332" s="209">
        <v>326</v>
      </c>
      <c r="M332" s="2" t="str">
        <f>N332&amp;":"&amp;COUNTIF($N$7:N332,N332)</f>
        <v>0:86</v>
      </c>
      <c r="N332" s="267">
        <f>'Student name internal mark'!Z332</f>
        <v>0</v>
      </c>
      <c r="O332" s="227">
        <f t="shared" si="77"/>
        <v>0</v>
      </c>
      <c r="P332" s="227">
        <f t="shared" si="78"/>
        <v>0</v>
      </c>
      <c r="Q332" s="227">
        <f t="shared" si="79"/>
        <v>0</v>
      </c>
      <c r="R332" s="227">
        <f t="shared" si="80"/>
        <v>0</v>
      </c>
      <c r="S332" s="227">
        <f t="shared" si="81"/>
        <v>0</v>
      </c>
      <c r="T332" s="227">
        <f t="shared" si="82"/>
        <v>0</v>
      </c>
      <c r="V332" s="139">
        <f t="shared" si="70"/>
        <v>0</v>
      </c>
      <c r="X332">
        <f t="shared" si="71"/>
        <v>0</v>
      </c>
      <c r="Y332">
        <f t="shared" si="72"/>
        <v>0</v>
      </c>
      <c r="Z332">
        <f t="shared" si="73"/>
        <v>0</v>
      </c>
      <c r="AA332">
        <f t="shared" si="74"/>
        <v>0</v>
      </c>
      <c r="AB332">
        <f t="shared" si="75"/>
        <v>0</v>
      </c>
      <c r="AC332">
        <f t="shared" si="76"/>
        <v>0</v>
      </c>
    </row>
    <row r="333" spans="1:29" ht="16.2" thickBot="1">
      <c r="A333" s="191">
        <f t="shared" si="83"/>
        <v>0</v>
      </c>
      <c r="B333" s="191"/>
      <c r="C333" s="266">
        <f t="shared" si="84"/>
        <v>0</v>
      </c>
      <c r="D333" s="209"/>
      <c r="E333" s="209"/>
      <c r="F333" s="209"/>
      <c r="G333" s="209"/>
      <c r="H333" s="209"/>
      <c r="I333" s="209"/>
      <c r="L333" s="209">
        <v>327</v>
      </c>
      <c r="M333" s="2" t="str">
        <f>N333&amp;":"&amp;COUNTIF($N$7:N333,N333)</f>
        <v>0:87</v>
      </c>
      <c r="N333" s="267">
        <f>'Student name internal mark'!Z333</f>
        <v>0</v>
      </c>
      <c r="O333" s="227">
        <f t="shared" si="77"/>
        <v>0</v>
      </c>
      <c r="P333" s="227">
        <f t="shared" si="78"/>
        <v>0</v>
      </c>
      <c r="Q333" s="227">
        <f t="shared" si="79"/>
        <v>0</v>
      </c>
      <c r="R333" s="227">
        <f t="shared" si="80"/>
        <v>0</v>
      </c>
      <c r="S333" s="227">
        <f t="shared" si="81"/>
        <v>0</v>
      </c>
      <c r="T333" s="227">
        <f t="shared" si="82"/>
        <v>0</v>
      </c>
      <c r="V333" s="139">
        <f t="shared" si="70"/>
        <v>0</v>
      </c>
      <c r="X333">
        <f t="shared" si="71"/>
        <v>0</v>
      </c>
      <c r="Y333">
        <f t="shared" si="72"/>
        <v>0</v>
      </c>
      <c r="Z333">
        <f t="shared" si="73"/>
        <v>0</v>
      </c>
      <c r="AA333">
        <f t="shared" si="74"/>
        <v>0</v>
      </c>
      <c r="AB333">
        <f t="shared" si="75"/>
        <v>0</v>
      </c>
      <c r="AC333">
        <f t="shared" si="76"/>
        <v>0</v>
      </c>
    </row>
    <row r="334" spans="1:29" ht="16.2" thickBot="1">
      <c r="A334" s="191">
        <f t="shared" si="83"/>
        <v>0</v>
      </c>
      <c r="B334" s="191"/>
      <c r="C334" s="266">
        <f t="shared" si="84"/>
        <v>0</v>
      </c>
      <c r="D334" s="209"/>
      <c r="E334" s="209"/>
      <c r="F334" s="209"/>
      <c r="G334" s="209"/>
      <c r="H334" s="209"/>
      <c r="I334" s="209"/>
      <c r="L334" s="209">
        <v>328</v>
      </c>
      <c r="M334" s="2" t="str">
        <f>N334&amp;":"&amp;COUNTIF($N$7:N334,N334)</f>
        <v>0:88</v>
      </c>
      <c r="N334" s="267">
        <f>'Student name internal mark'!Z334</f>
        <v>0</v>
      </c>
      <c r="O334" s="227">
        <f t="shared" si="77"/>
        <v>0</v>
      </c>
      <c r="P334" s="227">
        <f t="shared" si="78"/>
        <v>0</v>
      </c>
      <c r="Q334" s="227">
        <f t="shared" si="79"/>
        <v>0</v>
      </c>
      <c r="R334" s="227">
        <f t="shared" si="80"/>
        <v>0</v>
      </c>
      <c r="S334" s="227">
        <f t="shared" si="81"/>
        <v>0</v>
      </c>
      <c r="T334" s="227">
        <f t="shared" si="82"/>
        <v>0</v>
      </c>
      <c r="V334" s="139">
        <f t="shared" si="70"/>
        <v>0</v>
      </c>
      <c r="X334">
        <f t="shared" si="71"/>
        <v>0</v>
      </c>
      <c r="Y334">
        <f t="shared" si="72"/>
        <v>0</v>
      </c>
      <c r="Z334">
        <f t="shared" si="73"/>
        <v>0</v>
      </c>
      <c r="AA334">
        <f t="shared" si="74"/>
        <v>0</v>
      </c>
      <c r="AB334">
        <f t="shared" si="75"/>
        <v>0</v>
      </c>
      <c r="AC334">
        <f t="shared" si="76"/>
        <v>0</v>
      </c>
    </row>
    <row r="335" spans="1:29" ht="16.2" thickBot="1">
      <c r="A335" s="191">
        <f t="shared" si="83"/>
        <v>0</v>
      </c>
      <c r="B335" s="191"/>
      <c r="C335" s="266">
        <f t="shared" si="84"/>
        <v>0</v>
      </c>
      <c r="D335" s="209"/>
      <c r="E335" s="209"/>
      <c r="F335" s="209"/>
      <c r="G335" s="209"/>
      <c r="H335" s="209"/>
      <c r="I335" s="209"/>
      <c r="L335" s="209">
        <v>329</v>
      </c>
      <c r="M335" s="2" t="str">
        <f>N335&amp;":"&amp;COUNTIF($N$7:N335,N335)</f>
        <v>0:89</v>
      </c>
      <c r="N335" s="267">
        <f>'Student name internal mark'!Z335</f>
        <v>0</v>
      </c>
      <c r="O335" s="227">
        <f t="shared" si="77"/>
        <v>0</v>
      </c>
      <c r="P335" s="227">
        <f t="shared" si="78"/>
        <v>0</v>
      </c>
      <c r="Q335" s="227">
        <f t="shared" si="79"/>
        <v>0</v>
      </c>
      <c r="R335" s="227">
        <f t="shared" si="80"/>
        <v>0</v>
      </c>
      <c r="S335" s="227">
        <f t="shared" si="81"/>
        <v>0</v>
      </c>
      <c r="T335" s="227">
        <f t="shared" si="82"/>
        <v>0</v>
      </c>
      <c r="V335" s="139">
        <f t="shared" si="70"/>
        <v>0</v>
      </c>
      <c r="X335">
        <f t="shared" si="71"/>
        <v>0</v>
      </c>
      <c r="Y335">
        <f t="shared" si="72"/>
        <v>0</v>
      </c>
      <c r="Z335">
        <f t="shared" si="73"/>
        <v>0</v>
      </c>
      <c r="AA335">
        <f t="shared" si="74"/>
        <v>0</v>
      </c>
      <c r="AB335">
        <f t="shared" si="75"/>
        <v>0</v>
      </c>
      <c r="AC335">
        <f t="shared" si="76"/>
        <v>0</v>
      </c>
    </row>
    <row r="336" spans="1:29" ht="16.2" thickBot="1">
      <c r="A336" s="191">
        <f t="shared" si="83"/>
        <v>0</v>
      </c>
      <c r="B336" s="191"/>
      <c r="C336" s="266">
        <f t="shared" si="84"/>
        <v>0</v>
      </c>
      <c r="D336" s="209"/>
      <c r="E336" s="209"/>
      <c r="F336" s="209"/>
      <c r="G336" s="209"/>
      <c r="H336" s="209"/>
      <c r="I336" s="209"/>
      <c r="L336" s="2">
        <v>330</v>
      </c>
      <c r="M336" s="2" t="str">
        <f>N336&amp;":"&amp;COUNTIF($N$7:N336,N336)</f>
        <v>0:90</v>
      </c>
      <c r="N336" s="267">
        <f>'Student name internal mark'!Z336</f>
        <v>0</v>
      </c>
      <c r="O336" s="227">
        <f t="shared" si="77"/>
        <v>0</v>
      </c>
      <c r="P336" s="227">
        <f t="shared" si="78"/>
        <v>0</v>
      </c>
      <c r="Q336" s="227">
        <f t="shared" si="79"/>
        <v>0</v>
      </c>
      <c r="R336" s="227">
        <f t="shared" si="80"/>
        <v>0</v>
      </c>
      <c r="S336" s="227">
        <f t="shared" si="81"/>
        <v>0</v>
      </c>
      <c r="T336" s="227">
        <f t="shared" si="82"/>
        <v>0</v>
      </c>
      <c r="V336" s="139">
        <f t="shared" ref="V336:V399" si="85">SUM(O336:T336)</f>
        <v>0</v>
      </c>
      <c r="X336">
        <f t="shared" ref="X336:X399" si="86">O336/2</f>
        <v>0</v>
      </c>
      <c r="Y336">
        <f t="shared" ref="Y336:Y399" si="87">P336/2</f>
        <v>0</v>
      </c>
      <c r="Z336">
        <f t="shared" ref="Z336:Z399" si="88">Q336/2</f>
        <v>0</v>
      </c>
      <c r="AA336">
        <f t="shared" ref="AA336:AA399" si="89">R336/2</f>
        <v>0</v>
      </c>
      <c r="AB336">
        <f t="shared" ref="AB336:AB399" si="90">S336/2</f>
        <v>0</v>
      </c>
      <c r="AC336">
        <f t="shared" ref="AC336:AC399" si="91">T336/2</f>
        <v>0</v>
      </c>
    </row>
    <row r="337" spans="1:29" ht="16.2" thickBot="1">
      <c r="A337" s="191">
        <f t="shared" si="83"/>
        <v>0</v>
      </c>
      <c r="B337" s="191"/>
      <c r="C337" s="266">
        <f t="shared" si="84"/>
        <v>0</v>
      </c>
      <c r="D337" s="209"/>
      <c r="E337" s="209"/>
      <c r="F337" s="209"/>
      <c r="G337" s="209"/>
      <c r="H337" s="209"/>
      <c r="I337" s="209"/>
      <c r="L337" s="209">
        <v>331</v>
      </c>
      <c r="M337" s="2" t="str">
        <f>N337&amp;":"&amp;COUNTIF($N$7:N337,N337)</f>
        <v>0:91</v>
      </c>
      <c r="N337" s="267">
        <f>'Student name internal mark'!Z337</f>
        <v>0</v>
      </c>
      <c r="O337" s="227">
        <f t="shared" si="77"/>
        <v>0</v>
      </c>
      <c r="P337" s="227">
        <f t="shared" si="78"/>
        <v>0</v>
      </c>
      <c r="Q337" s="227">
        <f t="shared" si="79"/>
        <v>0</v>
      </c>
      <c r="R337" s="227">
        <f t="shared" si="80"/>
        <v>0</v>
      </c>
      <c r="S337" s="227">
        <f t="shared" si="81"/>
        <v>0</v>
      </c>
      <c r="T337" s="227">
        <f t="shared" si="82"/>
        <v>0</v>
      </c>
      <c r="V337" s="139">
        <f t="shared" si="85"/>
        <v>0</v>
      </c>
      <c r="X337">
        <f t="shared" si="86"/>
        <v>0</v>
      </c>
      <c r="Y337">
        <f t="shared" si="87"/>
        <v>0</v>
      </c>
      <c r="Z337">
        <f t="shared" si="88"/>
        <v>0</v>
      </c>
      <c r="AA337">
        <f t="shared" si="89"/>
        <v>0</v>
      </c>
      <c r="AB337">
        <f t="shared" si="90"/>
        <v>0</v>
      </c>
      <c r="AC337">
        <f t="shared" si="91"/>
        <v>0</v>
      </c>
    </row>
    <row r="338" spans="1:29" ht="16.2" thickBot="1">
      <c r="A338" s="191">
        <f t="shared" si="83"/>
        <v>0</v>
      </c>
      <c r="B338" s="191"/>
      <c r="C338" s="266">
        <f t="shared" si="84"/>
        <v>0</v>
      </c>
      <c r="D338" s="209"/>
      <c r="E338" s="209"/>
      <c r="F338" s="209"/>
      <c r="G338" s="209"/>
      <c r="H338" s="209"/>
      <c r="I338" s="209"/>
      <c r="L338" s="209">
        <v>332</v>
      </c>
      <c r="M338" s="2" t="str">
        <f>N338&amp;":"&amp;COUNTIF($N$7:N338,N338)</f>
        <v>0:92</v>
      </c>
      <c r="N338" s="267">
        <f>'Student name internal mark'!Z338</f>
        <v>0</v>
      </c>
      <c r="O338" s="227">
        <f t="shared" si="77"/>
        <v>0</v>
      </c>
      <c r="P338" s="227">
        <f t="shared" si="78"/>
        <v>0</v>
      </c>
      <c r="Q338" s="227">
        <f t="shared" si="79"/>
        <v>0</v>
      </c>
      <c r="R338" s="227">
        <f t="shared" si="80"/>
        <v>0</v>
      </c>
      <c r="S338" s="227">
        <f t="shared" si="81"/>
        <v>0</v>
      </c>
      <c r="T338" s="227">
        <f t="shared" si="82"/>
        <v>0</v>
      </c>
      <c r="V338" s="139">
        <f t="shared" si="85"/>
        <v>0</v>
      </c>
      <c r="X338">
        <f t="shared" si="86"/>
        <v>0</v>
      </c>
      <c r="Y338">
        <f t="shared" si="87"/>
        <v>0</v>
      </c>
      <c r="Z338">
        <f t="shared" si="88"/>
        <v>0</v>
      </c>
      <c r="AA338">
        <f t="shared" si="89"/>
        <v>0</v>
      </c>
      <c r="AB338">
        <f t="shared" si="90"/>
        <v>0</v>
      </c>
      <c r="AC338">
        <f t="shared" si="91"/>
        <v>0</v>
      </c>
    </row>
    <row r="339" spans="1:29" ht="16.2" thickBot="1">
      <c r="A339" s="191">
        <f t="shared" si="83"/>
        <v>0</v>
      </c>
      <c r="B339" s="191"/>
      <c r="C339" s="266">
        <f t="shared" si="84"/>
        <v>0</v>
      </c>
      <c r="D339" s="209"/>
      <c r="E339" s="209"/>
      <c r="F339" s="209"/>
      <c r="G339" s="209"/>
      <c r="H339" s="209"/>
      <c r="I339" s="209"/>
      <c r="L339" s="209">
        <v>333</v>
      </c>
      <c r="M339" s="2" t="str">
        <f>N339&amp;":"&amp;COUNTIF($N$7:N339,N339)</f>
        <v>0:93</v>
      </c>
      <c r="N339" s="267">
        <f>'Student name internal mark'!Z339</f>
        <v>0</v>
      </c>
      <c r="O339" s="227">
        <f t="shared" si="77"/>
        <v>0</v>
      </c>
      <c r="P339" s="227">
        <f t="shared" si="78"/>
        <v>0</v>
      </c>
      <c r="Q339" s="227">
        <f t="shared" si="79"/>
        <v>0</v>
      </c>
      <c r="R339" s="227">
        <f t="shared" si="80"/>
        <v>0</v>
      </c>
      <c r="S339" s="227">
        <f t="shared" si="81"/>
        <v>0</v>
      </c>
      <c r="T339" s="227">
        <f t="shared" si="82"/>
        <v>0</v>
      </c>
      <c r="V339" s="139">
        <f t="shared" si="85"/>
        <v>0</v>
      </c>
      <c r="X339">
        <f t="shared" si="86"/>
        <v>0</v>
      </c>
      <c r="Y339">
        <f t="shared" si="87"/>
        <v>0</v>
      </c>
      <c r="Z339">
        <f t="shared" si="88"/>
        <v>0</v>
      </c>
      <c r="AA339">
        <f t="shared" si="89"/>
        <v>0</v>
      </c>
      <c r="AB339">
        <f t="shared" si="90"/>
        <v>0</v>
      </c>
      <c r="AC339">
        <f t="shared" si="91"/>
        <v>0</v>
      </c>
    </row>
    <row r="340" spans="1:29" ht="16.2" thickBot="1">
      <c r="A340" s="191">
        <f t="shared" si="83"/>
        <v>0</v>
      </c>
      <c r="B340" s="191"/>
      <c r="C340" s="266">
        <f t="shared" si="84"/>
        <v>0</v>
      </c>
      <c r="D340" s="209"/>
      <c r="E340" s="209"/>
      <c r="F340" s="209"/>
      <c r="G340" s="209"/>
      <c r="H340" s="209"/>
      <c r="I340" s="209"/>
      <c r="L340" s="2">
        <v>334</v>
      </c>
      <c r="M340" s="2" t="str">
        <f>N340&amp;":"&amp;COUNTIF($N$7:N340,N340)</f>
        <v>0:94</v>
      </c>
      <c r="N340" s="267">
        <f>'Student name internal mark'!Z340</f>
        <v>0</v>
      </c>
      <c r="O340" s="227">
        <f t="shared" si="77"/>
        <v>0</v>
      </c>
      <c r="P340" s="227">
        <f t="shared" si="78"/>
        <v>0</v>
      </c>
      <c r="Q340" s="227">
        <f t="shared" si="79"/>
        <v>0</v>
      </c>
      <c r="R340" s="227">
        <f t="shared" si="80"/>
        <v>0</v>
      </c>
      <c r="S340" s="227">
        <f t="shared" si="81"/>
        <v>0</v>
      </c>
      <c r="T340" s="227">
        <f t="shared" si="82"/>
        <v>0</v>
      </c>
      <c r="V340" s="139">
        <f t="shared" si="85"/>
        <v>0</v>
      </c>
      <c r="X340">
        <f t="shared" si="86"/>
        <v>0</v>
      </c>
      <c r="Y340">
        <f t="shared" si="87"/>
        <v>0</v>
      </c>
      <c r="Z340">
        <f t="shared" si="88"/>
        <v>0</v>
      </c>
      <c r="AA340">
        <f t="shared" si="89"/>
        <v>0</v>
      </c>
      <c r="AB340">
        <f t="shared" si="90"/>
        <v>0</v>
      </c>
      <c r="AC340">
        <f t="shared" si="91"/>
        <v>0</v>
      </c>
    </row>
    <row r="341" spans="1:29" ht="16.2" thickBot="1">
      <c r="A341" s="191">
        <f t="shared" si="83"/>
        <v>0</v>
      </c>
      <c r="B341" s="191"/>
      <c r="C341" s="266">
        <f t="shared" si="84"/>
        <v>0</v>
      </c>
      <c r="D341" s="209"/>
      <c r="E341" s="209"/>
      <c r="F341" s="209"/>
      <c r="G341" s="209"/>
      <c r="H341" s="209"/>
      <c r="I341" s="209"/>
      <c r="L341" s="209">
        <v>335</v>
      </c>
      <c r="M341" s="2" t="str">
        <f>N341&amp;":"&amp;COUNTIF($N$7:N341,N341)</f>
        <v>0:95</v>
      </c>
      <c r="N341" s="267">
        <f>'Student name internal mark'!Z341</f>
        <v>0</v>
      </c>
      <c r="O341" s="227">
        <f t="shared" si="77"/>
        <v>0</v>
      </c>
      <c r="P341" s="227">
        <f t="shared" si="78"/>
        <v>0</v>
      </c>
      <c r="Q341" s="227">
        <f t="shared" si="79"/>
        <v>0</v>
      </c>
      <c r="R341" s="227">
        <f t="shared" si="80"/>
        <v>0</v>
      </c>
      <c r="S341" s="227">
        <f t="shared" si="81"/>
        <v>0</v>
      </c>
      <c r="T341" s="227">
        <f t="shared" si="82"/>
        <v>0</v>
      </c>
      <c r="V341" s="139">
        <f t="shared" si="85"/>
        <v>0</v>
      </c>
      <c r="X341">
        <f t="shared" si="86"/>
        <v>0</v>
      </c>
      <c r="Y341">
        <f t="shared" si="87"/>
        <v>0</v>
      </c>
      <c r="Z341">
        <f t="shared" si="88"/>
        <v>0</v>
      </c>
      <c r="AA341">
        <f t="shared" si="89"/>
        <v>0</v>
      </c>
      <c r="AB341">
        <f t="shared" si="90"/>
        <v>0</v>
      </c>
      <c r="AC341">
        <f t="shared" si="91"/>
        <v>0</v>
      </c>
    </row>
    <row r="342" spans="1:29" ht="16.2" thickBot="1">
      <c r="A342" s="191">
        <f t="shared" si="83"/>
        <v>0</v>
      </c>
      <c r="B342" s="191"/>
      <c r="C342" s="266">
        <f t="shared" si="84"/>
        <v>0</v>
      </c>
      <c r="D342" s="209"/>
      <c r="E342" s="209"/>
      <c r="F342" s="209"/>
      <c r="G342" s="209"/>
      <c r="H342" s="209"/>
      <c r="I342" s="209"/>
      <c r="L342" s="209">
        <v>336</v>
      </c>
      <c r="M342" s="2" t="str">
        <f>N342&amp;":"&amp;COUNTIF($N$7:N342,N342)</f>
        <v>0:96</v>
      </c>
      <c r="N342" s="267">
        <f>'Student name internal mark'!Z342</f>
        <v>0</v>
      </c>
      <c r="O342" s="227">
        <f t="shared" si="77"/>
        <v>0</v>
      </c>
      <c r="P342" s="227">
        <f t="shared" si="78"/>
        <v>0</v>
      </c>
      <c r="Q342" s="227">
        <f t="shared" si="79"/>
        <v>0</v>
      </c>
      <c r="R342" s="227">
        <f t="shared" si="80"/>
        <v>0</v>
      </c>
      <c r="S342" s="227">
        <f t="shared" si="81"/>
        <v>0</v>
      </c>
      <c r="T342" s="227">
        <f t="shared" si="82"/>
        <v>0</v>
      </c>
      <c r="V342" s="139">
        <f t="shared" si="85"/>
        <v>0</v>
      </c>
      <c r="X342">
        <f t="shared" si="86"/>
        <v>0</v>
      </c>
      <c r="Y342">
        <f t="shared" si="87"/>
        <v>0</v>
      </c>
      <c r="Z342">
        <f t="shared" si="88"/>
        <v>0</v>
      </c>
      <c r="AA342">
        <f t="shared" si="89"/>
        <v>0</v>
      </c>
      <c r="AB342">
        <f t="shared" si="90"/>
        <v>0</v>
      </c>
      <c r="AC342">
        <f t="shared" si="91"/>
        <v>0</v>
      </c>
    </row>
    <row r="343" spans="1:29" ht="16.2" thickBot="1">
      <c r="A343" s="191">
        <f t="shared" si="83"/>
        <v>0</v>
      </c>
      <c r="B343" s="191"/>
      <c r="C343" s="266">
        <f t="shared" si="84"/>
        <v>0</v>
      </c>
      <c r="D343" s="209"/>
      <c r="E343" s="209"/>
      <c r="F343" s="209"/>
      <c r="G343" s="209"/>
      <c r="H343" s="209"/>
      <c r="I343" s="209"/>
      <c r="L343" s="209">
        <v>337</v>
      </c>
      <c r="M343" s="2" t="str">
        <f>N343&amp;":"&amp;COUNTIF($N$7:N343,N343)</f>
        <v>0:97</v>
      </c>
      <c r="N343" s="267">
        <f>'Student name internal mark'!Z343</f>
        <v>0</v>
      </c>
      <c r="O343" s="227">
        <f t="shared" si="77"/>
        <v>0</v>
      </c>
      <c r="P343" s="227">
        <f t="shared" si="78"/>
        <v>0</v>
      </c>
      <c r="Q343" s="227">
        <f t="shared" si="79"/>
        <v>0</v>
      </c>
      <c r="R343" s="227">
        <f t="shared" si="80"/>
        <v>0</v>
      </c>
      <c r="S343" s="227">
        <f t="shared" si="81"/>
        <v>0</v>
      </c>
      <c r="T343" s="227">
        <f t="shared" si="82"/>
        <v>0</v>
      </c>
      <c r="V343" s="139">
        <f t="shared" si="85"/>
        <v>0</v>
      </c>
      <c r="X343">
        <f t="shared" si="86"/>
        <v>0</v>
      </c>
      <c r="Y343">
        <f t="shared" si="87"/>
        <v>0</v>
      </c>
      <c r="Z343">
        <f t="shared" si="88"/>
        <v>0</v>
      </c>
      <c r="AA343">
        <f t="shared" si="89"/>
        <v>0</v>
      </c>
      <c r="AB343">
        <f t="shared" si="90"/>
        <v>0</v>
      </c>
      <c r="AC343">
        <f t="shared" si="91"/>
        <v>0</v>
      </c>
    </row>
    <row r="344" spans="1:29" ht="16.2" thickBot="1">
      <c r="A344" s="191">
        <f t="shared" si="83"/>
        <v>0</v>
      </c>
      <c r="B344" s="191"/>
      <c r="C344" s="266">
        <f t="shared" si="84"/>
        <v>0</v>
      </c>
      <c r="D344" s="209"/>
      <c r="E344" s="209"/>
      <c r="F344" s="209"/>
      <c r="G344" s="209"/>
      <c r="H344" s="209"/>
      <c r="I344" s="209"/>
      <c r="L344" s="209">
        <v>338</v>
      </c>
      <c r="M344" s="2" t="str">
        <f>N344&amp;":"&amp;COUNTIF($N$7:N344,N344)</f>
        <v>0:98</v>
      </c>
      <c r="N344" s="267">
        <f>'Student name internal mark'!Z344</f>
        <v>0</v>
      </c>
      <c r="O344" s="227">
        <f t="shared" si="77"/>
        <v>0</v>
      </c>
      <c r="P344" s="227">
        <f t="shared" si="78"/>
        <v>0</v>
      </c>
      <c r="Q344" s="227">
        <f t="shared" si="79"/>
        <v>0</v>
      </c>
      <c r="R344" s="227">
        <f t="shared" si="80"/>
        <v>0</v>
      </c>
      <c r="S344" s="227">
        <f t="shared" si="81"/>
        <v>0</v>
      </c>
      <c r="T344" s="227">
        <f t="shared" si="82"/>
        <v>0</v>
      </c>
      <c r="V344" s="139">
        <f t="shared" si="85"/>
        <v>0</v>
      </c>
      <c r="X344">
        <f t="shared" si="86"/>
        <v>0</v>
      </c>
      <c r="Y344">
        <f t="shared" si="87"/>
        <v>0</v>
      </c>
      <c r="Z344">
        <f t="shared" si="88"/>
        <v>0</v>
      </c>
      <c r="AA344">
        <f t="shared" si="89"/>
        <v>0</v>
      </c>
      <c r="AB344">
        <f t="shared" si="90"/>
        <v>0</v>
      </c>
      <c r="AC344">
        <f t="shared" si="91"/>
        <v>0</v>
      </c>
    </row>
    <row r="345" spans="1:29" ht="16.2" thickBot="1">
      <c r="A345" s="191">
        <f t="shared" si="83"/>
        <v>0</v>
      </c>
      <c r="B345" s="191"/>
      <c r="C345" s="266">
        <f t="shared" si="84"/>
        <v>0</v>
      </c>
      <c r="D345" s="209"/>
      <c r="E345" s="209"/>
      <c r="F345" s="209"/>
      <c r="G345" s="209"/>
      <c r="H345" s="209"/>
      <c r="I345" s="209"/>
      <c r="L345" s="2">
        <v>339</v>
      </c>
      <c r="M345" s="2" t="str">
        <f>N345&amp;":"&amp;COUNTIF($N$7:N345,N345)</f>
        <v>0:99</v>
      </c>
      <c r="N345" s="267">
        <f>'Student name internal mark'!Z345</f>
        <v>0</v>
      </c>
      <c r="O345" s="227">
        <f t="shared" si="77"/>
        <v>0</v>
      </c>
      <c r="P345" s="227">
        <f t="shared" si="78"/>
        <v>0</v>
      </c>
      <c r="Q345" s="227">
        <f t="shared" si="79"/>
        <v>0</v>
      </c>
      <c r="R345" s="227">
        <f t="shared" si="80"/>
        <v>0</v>
      </c>
      <c r="S345" s="227">
        <f t="shared" si="81"/>
        <v>0</v>
      </c>
      <c r="T345" s="227">
        <f t="shared" si="82"/>
        <v>0</v>
      </c>
      <c r="V345" s="139">
        <f t="shared" si="85"/>
        <v>0</v>
      </c>
      <c r="X345">
        <f t="shared" si="86"/>
        <v>0</v>
      </c>
      <c r="Y345">
        <f t="shared" si="87"/>
        <v>0</v>
      </c>
      <c r="Z345">
        <f t="shared" si="88"/>
        <v>0</v>
      </c>
      <c r="AA345">
        <f t="shared" si="89"/>
        <v>0</v>
      </c>
      <c r="AB345">
        <f t="shared" si="90"/>
        <v>0</v>
      </c>
      <c r="AC345">
        <f t="shared" si="91"/>
        <v>0</v>
      </c>
    </row>
    <row r="346" spans="1:29" ht="16.2" thickBot="1">
      <c r="A346" s="191">
        <f t="shared" si="83"/>
        <v>0</v>
      </c>
      <c r="B346" s="191"/>
      <c r="C346" s="266">
        <f t="shared" si="84"/>
        <v>0</v>
      </c>
      <c r="D346" s="209"/>
      <c r="E346" s="209"/>
      <c r="F346" s="209"/>
      <c r="G346" s="209"/>
      <c r="H346" s="209"/>
      <c r="I346" s="209"/>
      <c r="L346" s="209">
        <v>340</v>
      </c>
      <c r="M346" s="2" t="str">
        <f>N346&amp;":"&amp;COUNTIF($N$7:N346,N346)</f>
        <v>0:100</v>
      </c>
      <c r="N346" s="267">
        <f>'Student name internal mark'!Z346</f>
        <v>0</v>
      </c>
      <c r="O346" s="227">
        <f t="shared" si="77"/>
        <v>0</v>
      </c>
      <c r="P346" s="227">
        <f t="shared" si="78"/>
        <v>0</v>
      </c>
      <c r="Q346" s="227">
        <f t="shared" si="79"/>
        <v>0</v>
      </c>
      <c r="R346" s="227">
        <f t="shared" si="80"/>
        <v>0</v>
      </c>
      <c r="S346" s="227">
        <f t="shared" si="81"/>
        <v>0</v>
      </c>
      <c r="T346" s="227">
        <f t="shared" si="82"/>
        <v>0</v>
      </c>
      <c r="V346" s="139">
        <f t="shared" si="85"/>
        <v>0</v>
      </c>
      <c r="X346">
        <f t="shared" si="86"/>
        <v>0</v>
      </c>
      <c r="Y346">
        <f t="shared" si="87"/>
        <v>0</v>
      </c>
      <c r="Z346">
        <f t="shared" si="88"/>
        <v>0</v>
      </c>
      <c r="AA346">
        <f t="shared" si="89"/>
        <v>0</v>
      </c>
      <c r="AB346">
        <f t="shared" si="90"/>
        <v>0</v>
      </c>
      <c r="AC346">
        <f t="shared" si="91"/>
        <v>0</v>
      </c>
    </row>
    <row r="347" spans="1:29" ht="16.2" thickBot="1">
      <c r="A347" s="191">
        <f t="shared" si="83"/>
        <v>0</v>
      </c>
      <c r="B347" s="191"/>
      <c r="C347" s="266">
        <f t="shared" si="84"/>
        <v>0</v>
      </c>
      <c r="D347" s="209"/>
      <c r="E347" s="209"/>
      <c r="F347" s="209"/>
      <c r="G347" s="209"/>
      <c r="H347" s="209"/>
      <c r="I347" s="209"/>
      <c r="L347" s="209">
        <v>341</v>
      </c>
      <c r="M347" s="2" t="str">
        <f>N347&amp;":"&amp;COUNTIF($N$7:N347,N347)</f>
        <v>0:101</v>
      </c>
      <c r="N347" s="267">
        <f>'Student name internal mark'!Z347</f>
        <v>0</v>
      </c>
      <c r="O347" s="227">
        <f t="shared" si="77"/>
        <v>0</v>
      </c>
      <c r="P347" s="227">
        <f t="shared" si="78"/>
        <v>0</v>
      </c>
      <c r="Q347" s="227">
        <f t="shared" si="79"/>
        <v>0</v>
      </c>
      <c r="R347" s="227">
        <f t="shared" si="80"/>
        <v>0</v>
      </c>
      <c r="S347" s="227">
        <f t="shared" si="81"/>
        <v>0</v>
      </c>
      <c r="T347" s="227">
        <f t="shared" si="82"/>
        <v>0</v>
      </c>
      <c r="V347" s="139">
        <f t="shared" si="85"/>
        <v>0</v>
      </c>
      <c r="X347">
        <f t="shared" si="86"/>
        <v>0</v>
      </c>
      <c r="Y347">
        <f t="shared" si="87"/>
        <v>0</v>
      </c>
      <c r="Z347">
        <f t="shared" si="88"/>
        <v>0</v>
      </c>
      <c r="AA347">
        <f t="shared" si="89"/>
        <v>0</v>
      </c>
      <c r="AB347">
        <f t="shared" si="90"/>
        <v>0</v>
      </c>
      <c r="AC347">
        <f t="shared" si="91"/>
        <v>0</v>
      </c>
    </row>
    <row r="348" spans="1:29" ht="16.2" thickBot="1">
      <c r="A348" s="191">
        <f t="shared" si="83"/>
        <v>0</v>
      </c>
      <c r="B348" s="191"/>
      <c r="C348" s="266">
        <f t="shared" si="84"/>
        <v>0</v>
      </c>
      <c r="D348" s="209"/>
      <c r="E348" s="209"/>
      <c r="F348" s="209"/>
      <c r="G348" s="209"/>
      <c r="H348" s="209"/>
      <c r="I348" s="209"/>
      <c r="L348" s="209">
        <v>342</v>
      </c>
      <c r="M348" s="2" t="str">
        <f>N348&amp;":"&amp;COUNTIF($N$7:N348,N348)</f>
        <v>0:102</v>
      </c>
      <c r="N348" s="267">
        <f>'Student name internal mark'!Z348</f>
        <v>0</v>
      </c>
      <c r="O348" s="227">
        <f t="shared" si="77"/>
        <v>0</v>
      </c>
      <c r="P348" s="227">
        <f t="shared" si="78"/>
        <v>0</v>
      </c>
      <c r="Q348" s="227">
        <f t="shared" si="79"/>
        <v>0</v>
      </c>
      <c r="R348" s="227">
        <f t="shared" si="80"/>
        <v>0</v>
      </c>
      <c r="S348" s="227">
        <f t="shared" si="81"/>
        <v>0</v>
      </c>
      <c r="T348" s="227">
        <f t="shared" si="82"/>
        <v>0</v>
      </c>
      <c r="V348" s="139">
        <f t="shared" si="85"/>
        <v>0</v>
      </c>
      <c r="X348">
        <f t="shared" si="86"/>
        <v>0</v>
      </c>
      <c r="Y348">
        <f t="shared" si="87"/>
        <v>0</v>
      </c>
      <c r="Z348">
        <f t="shared" si="88"/>
        <v>0</v>
      </c>
      <c r="AA348">
        <f t="shared" si="89"/>
        <v>0</v>
      </c>
      <c r="AB348">
        <f t="shared" si="90"/>
        <v>0</v>
      </c>
      <c r="AC348">
        <f t="shared" si="91"/>
        <v>0</v>
      </c>
    </row>
    <row r="349" spans="1:29" ht="16.2" thickBot="1">
      <c r="A349" s="191">
        <f t="shared" si="83"/>
        <v>0</v>
      </c>
      <c r="B349" s="191"/>
      <c r="C349" s="266">
        <f t="shared" si="84"/>
        <v>0</v>
      </c>
      <c r="D349" s="209"/>
      <c r="E349" s="209"/>
      <c r="F349" s="209"/>
      <c r="G349" s="209"/>
      <c r="H349" s="209"/>
      <c r="I349" s="209"/>
      <c r="L349" s="2">
        <v>343</v>
      </c>
      <c r="M349" s="2" t="str">
        <f>N349&amp;":"&amp;COUNTIF($N$7:N349,N349)</f>
        <v>0:103</v>
      </c>
      <c r="N349" s="267">
        <f>'Student name internal mark'!Z349</f>
        <v>0</v>
      </c>
      <c r="O349" s="227">
        <f t="shared" si="77"/>
        <v>0</v>
      </c>
      <c r="P349" s="227">
        <f t="shared" si="78"/>
        <v>0</v>
      </c>
      <c r="Q349" s="227">
        <f t="shared" si="79"/>
        <v>0</v>
      </c>
      <c r="R349" s="227">
        <f t="shared" si="80"/>
        <v>0</v>
      </c>
      <c r="S349" s="227">
        <f t="shared" si="81"/>
        <v>0</v>
      </c>
      <c r="T349" s="227">
        <f t="shared" si="82"/>
        <v>0</v>
      </c>
      <c r="V349" s="139">
        <f t="shared" si="85"/>
        <v>0</v>
      </c>
      <c r="X349">
        <f t="shared" si="86"/>
        <v>0</v>
      </c>
      <c r="Y349">
        <f t="shared" si="87"/>
        <v>0</v>
      </c>
      <c r="Z349">
        <f t="shared" si="88"/>
        <v>0</v>
      </c>
      <c r="AA349">
        <f t="shared" si="89"/>
        <v>0</v>
      </c>
      <c r="AB349">
        <f t="shared" si="90"/>
        <v>0</v>
      </c>
      <c r="AC349">
        <f t="shared" si="91"/>
        <v>0</v>
      </c>
    </row>
    <row r="350" spans="1:29" ht="16.2" thickBot="1">
      <c r="A350" s="191">
        <f t="shared" si="83"/>
        <v>0</v>
      </c>
      <c r="B350" s="191"/>
      <c r="C350" s="266">
        <f t="shared" si="84"/>
        <v>0</v>
      </c>
      <c r="D350" s="209"/>
      <c r="E350" s="209"/>
      <c r="F350" s="209"/>
      <c r="G350" s="209"/>
      <c r="H350" s="209"/>
      <c r="I350" s="209"/>
      <c r="L350" s="209">
        <v>344</v>
      </c>
      <c r="M350" s="2" t="str">
        <f>N350&amp;":"&amp;COUNTIF($N$7:N350,N350)</f>
        <v>0:104</v>
      </c>
      <c r="N350" s="267">
        <f>'Student name internal mark'!Z350</f>
        <v>0</v>
      </c>
      <c r="O350" s="227">
        <f t="shared" si="77"/>
        <v>0</v>
      </c>
      <c r="P350" s="227">
        <f t="shared" si="78"/>
        <v>0</v>
      </c>
      <c r="Q350" s="227">
        <f t="shared" si="79"/>
        <v>0</v>
      </c>
      <c r="R350" s="227">
        <f t="shared" si="80"/>
        <v>0</v>
      </c>
      <c r="S350" s="227">
        <f t="shared" si="81"/>
        <v>0</v>
      </c>
      <c r="T350" s="227">
        <f t="shared" si="82"/>
        <v>0</v>
      </c>
      <c r="V350" s="139">
        <f t="shared" si="85"/>
        <v>0</v>
      </c>
      <c r="X350">
        <f t="shared" si="86"/>
        <v>0</v>
      </c>
      <c r="Y350">
        <f t="shared" si="87"/>
        <v>0</v>
      </c>
      <c r="Z350">
        <f t="shared" si="88"/>
        <v>0</v>
      </c>
      <c r="AA350">
        <f t="shared" si="89"/>
        <v>0</v>
      </c>
      <c r="AB350">
        <f t="shared" si="90"/>
        <v>0</v>
      </c>
      <c r="AC350">
        <f t="shared" si="91"/>
        <v>0</v>
      </c>
    </row>
    <row r="351" spans="1:29" ht="16.2" thickBot="1">
      <c r="A351" s="191">
        <f t="shared" si="83"/>
        <v>0</v>
      </c>
      <c r="B351" s="191"/>
      <c r="C351" s="266">
        <f t="shared" si="84"/>
        <v>0</v>
      </c>
      <c r="D351" s="209"/>
      <c r="E351" s="209"/>
      <c r="F351" s="209"/>
      <c r="G351" s="209"/>
      <c r="H351" s="209"/>
      <c r="I351" s="209"/>
      <c r="L351" s="209">
        <v>345</v>
      </c>
      <c r="M351" s="2" t="str">
        <f>N351&amp;":"&amp;COUNTIF($N$7:N351,N351)</f>
        <v>0:105</v>
      </c>
      <c r="N351" s="267">
        <f>'Student name internal mark'!Z351</f>
        <v>0</v>
      </c>
      <c r="O351" s="227">
        <f t="shared" si="77"/>
        <v>0</v>
      </c>
      <c r="P351" s="227">
        <f t="shared" si="78"/>
        <v>0</v>
      </c>
      <c r="Q351" s="227">
        <f t="shared" si="79"/>
        <v>0</v>
      </c>
      <c r="R351" s="227">
        <f t="shared" si="80"/>
        <v>0</v>
      </c>
      <c r="S351" s="227">
        <f t="shared" si="81"/>
        <v>0</v>
      </c>
      <c r="T351" s="227">
        <f t="shared" si="82"/>
        <v>0</v>
      </c>
      <c r="V351" s="139">
        <f t="shared" si="85"/>
        <v>0</v>
      </c>
      <c r="X351">
        <f t="shared" si="86"/>
        <v>0</v>
      </c>
      <c r="Y351">
        <f t="shared" si="87"/>
        <v>0</v>
      </c>
      <c r="Z351">
        <f t="shared" si="88"/>
        <v>0</v>
      </c>
      <c r="AA351">
        <f t="shared" si="89"/>
        <v>0</v>
      </c>
      <c r="AB351">
        <f t="shared" si="90"/>
        <v>0</v>
      </c>
      <c r="AC351">
        <f t="shared" si="91"/>
        <v>0</v>
      </c>
    </row>
    <row r="352" spans="1:29" ht="16.2" thickBot="1">
      <c r="A352" s="191">
        <f t="shared" si="83"/>
        <v>0</v>
      </c>
      <c r="B352" s="191"/>
      <c r="C352" s="266">
        <f t="shared" si="84"/>
        <v>0</v>
      </c>
      <c r="D352" s="209"/>
      <c r="E352" s="209"/>
      <c r="F352" s="209"/>
      <c r="G352" s="209"/>
      <c r="H352" s="209"/>
      <c r="I352" s="209"/>
      <c r="L352" s="209">
        <v>346</v>
      </c>
      <c r="M352" s="2" t="str">
        <f>N352&amp;":"&amp;COUNTIF($N$7:N352,N352)</f>
        <v>0:106</v>
      </c>
      <c r="N352" s="267">
        <f>'Student name internal mark'!Z352</f>
        <v>0</v>
      </c>
      <c r="O352" s="227">
        <f t="shared" si="77"/>
        <v>0</v>
      </c>
      <c r="P352" s="227">
        <f t="shared" si="78"/>
        <v>0</v>
      </c>
      <c r="Q352" s="227">
        <f t="shared" si="79"/>
        <v>0</v>
      </c>
      <c r="R352" s="227">
        <f t="shared" si="80"/>
        <v>0</v>
      </c>
      <c r="S352" s="227">
        <f t="shared" si="81"/>
        <v>0</v>
      </c>
      <c r="T352" s="227">
        <f t="shared" si="82"/>
        <v>0</v>
      </c>
      <c r="V352" s="139">
        <f t="shared" si="85"/>
        <v>0</v>
      </c>
      <c r="X352">
        <f t="shared" si="86"/>
        <v>0</v>
      </c>
      <c r="Y352">
        <f t="shared" si="87"/>
        <v>0</v>
      </c>
      <c r="Z352">
        <f t="shared" si="88"/>
        <v>0</v>
      </c>
      <c r="AA352">
        <f t="shared" si="89"/>
        <v>0</v>
      </c>
      <c r="AB352">
        <f t="shared" si="90"/>
        <v>0</v>
      </c>
      <c r="AC352">
        <f t="shared" si="91"/>
        <v>0</v>
      </c>
    </row>
    <row r="353" spans="1:29" ht="16.2" thickBot="1">
      <c r="A353" s="191">
        <f t="shared" si="83"/>
        <v>0</v>
      </c>
      <c r="B353" s="191"/>
      <c r="C353" s="266">
        <f t="shared" si="84"/>
        <v>0</v>
      </c>
      <c r="D353" s="209"/>
      <c r="E353" s="209"/>
      <c r="F353" s="209"/>
      <c r="G353" s="209"/>
      <c r="H353" s="209"/>
      <c r="I353" s="209"/>
      <c r="L353" s="209">
        <v>347</v>
      </c>
      <c r="M353" s="2" t="str">
        <f>N353&amp;":"&amp;COUNTIF($N$7:N353,N353)</f>
        <v>0:107</v>
      </c>
      <c r="N353" s="267">
        <f>'Student name internal mark'!Z353</f>
        <v>0</v>
      </c>
      <c r="O353" s="227">
        <f t="shared" si="77"/>
        <v>0</v>
      </c>
      <c r="P353" s="227">
        <f t="shared" si="78"/>
        <v>0</v>
      </c>
      <c r="Q353" s="227">
        <f t="shared" si="79"/>
        <v>0</v>
      </c>
      <c r="R353" s="227">
        <f t="shared" si="80"/>
        <v>0</v>
      </c>
      <c r="S353" s="227">
        <f t="shared" si="81"/>
        <v>0</v>
      </c>
      <c r="T353" s="227">
        <f t="shared" si="82"/>
        <v>0</v>
      </c>
      <c r="V353" s="139">
        <f t="shared" si="85"/>
        <v>0</v>
      </c>
      <c r="X353">
        <f t="shared" si="86"/>
        <v>0</v>
      </c>
      <c r="Y353">
        <f t="shared" si="87"/>
        <v>0</v>
      </c>
      <c r="Z353">
        <f t="shared" si="88"/>
        <v>0</v>
      </c>
      <c r="AA353">
        <f t="shared" si="89"/>
        <v>0</v>
      </c>
      <c r="AB353">
        <f t="shared" si="90"/>
        <v>0</v>
      </c>
      <c r="AC353">
        <f t="shared" si="91"/>
        <v>0</v>
      </c>
    </row>
    <row r="354" spans="1:29" ht="16.2" thickBot="1">
      <c r="A354" s="191">
        <f t="shared" si="83"/>
        <v>0</v>
      </c>
      <c r="B354" s="191"/>
      <c r="C354" s="266">
        <f t="shared" si="84"/>
        <v>0</v>
      </c>
      <c r="D354" s="209"/>
      <c r="E354" s="209"/>
      <c r="F354" s="209"/>
      <c r="G354" s="209"/>
      <c r="H354" s="209"/>
      <c r="I354" s="209"/>
      <c r="L354" s="2">
        <v>348</v>
      </c>
      <c r="M354" s="2" t="str">
        <f>N354&amp;":"&amp;COUNTIF($N$7:N354,N354)</f>
        <v>0:108</v>
      </c>
      <c r="N354" s="267">
        <f>'Student name internal mark'!Z354</f>
        <v>0</v>
      </c>
      <c r="O354" s="227">
        <f t="shared" si="77"/>
        <v>0</v>
      </c>
      <c r="P354" s="227">
        <f t="shared" si="78"/>
        <v>0</v>
      </c>
      <c r="Q354" s="227">
        <f t="shared" si="79"/>
        <v>0</v>
      </c>
      <c r="R354" s="227">
        <f t="shared" si="80"/>
        <v>0</v>
      </c>
      <c r="S354" s="227">
        <f t="shared" si="81"/>
        <v>0</v>
      </c>
      <c r="T354" s="227">
        <f t="shared" si="82"/>
        <v>0</v>
      </c>
      <c r="V354" s="139">
        <f t="shared" si="85"/>
        <v>0</v>
      </c>
      <c r="X354">
        <f t="shared" si="86"/>
        <v>0</v>
      </c>
      <c r="Y354">
        <f t="shared" si="87"/>
        <v>0</v>
      </c>
      <c r="Z354">
        <f t="shared" si="88"/>
        <v>0</v>
      </c>
      <c r="AA354">
        <f t="shared" si="89"/>
        <v>0</v>
      </c>
      <c r="AB354">
        <f t="shared" si="90"/>
        <v>0</v>
      </c>
      <c r="AC354">
        <f t="shared" si="91"/>
        <v>0</v>
      </c>
    </row>
    <row r="355" spans="1:29" ht="16.2" thickBot="1">
      <c r="A355" s="191">
        <f t="shared" si="83"/>
        <v>0</v>
      </c>
      <c r="B355" s="191"/>
      <c r="C355" s="266">
        <f t="shared" si="84"/>
        <v>0</v>
      </c>
      <c r="D355" s="209"/>
      <c r="E355" s="209"/>
      <c r="F355" s="209"/>
      <c r="G355" s="209"/>
      <c r="H355" s="209"/>
      <c r="I355" s="209"/>
      <c r="L355" s="209">
        <v>349</v>
      </c>
      <c r="M355" s="2" t="str">
        <f>N355&amp;":"&amp;COUNTIF($N$7:N355,N355)</f>
        <v>0:109</v>
      </c>
      <c r="N355" s="267">
        <f>'Student name internal mark'!Z355</f>
        <v>0</v>
      </c>
      <c r="O355" s="227">
        <f t="shared" si="77"/>
        <v>0</v>
      </c>
      <c r="P355" s="227">
        <f t="shared" si="78"/>
        <v>0</v>
      </c>
      <c r="Q355" s="227">
        <f t="shared" si="79"/>
        <v>0</v>
      </c>
      <c r="R355" s="227">
        <f t="shared" si="80"/>
        <v>0</v>
      </c>
      <c r="S355" s="227">
        <f t="shared" si="81"/>
        <v>0</v>
      </c>
      <c r="T355" s="227">
        <f t="shared" si="82"/>
        <v>0</v>
      </c>
      <c r="V355" s="139">
        <f t="shared" si="85"/>
        <v>0</v>
      </c>
      <c r="X355">
        <f t="shared" si="86"/>
        <v>0</v>
      </c>
      <c r="Y355">
        <f t="shared" si="87"/>
        <v>0</v>
      </c>
      <c r="Z355">
        <f t="shared" si="88"/>
        <v>0</v>
      </c>
      <c r="AA355">
        <f t="shared" si="89"/>
        <v>0</v>
      </c>
      <c r="AB355">
        <f t="shared" si="90"/>
        <v>0</v>
      </c>
      <c r="AC355">
        <f t="shared" si="91"/>
        <v>0</v>
      </c>
    </row>
    <row r="356" spans="1:29" ht="16.2" thickBot="1">
      <c r="A356" s="191">
        <f t="shared" si="83"/>
        <v>0</v>
      </c>
      <c r="B356" s="191"/>
      <c r="C356" s="266">
        <f t="shared" si="84"/>
        <v>0</v>
      </c>
      <c r="D356" s="209"/>
      <c r="E356" s="209"/>
      <c r="F356" s="209"/>
      <c r="G356" s="209"/>
      <c r="H356" s="209"/>
      <c r="I356" s="209"/>
      <c r="L356" s="209">
        <v>350</v>
      </c>
      <c r="M356" s="2" t="str">
        <f>N356&amp;":"&amp;COUNTIF($N$7:N356,N356)</f>
        <v>0:110</v>
      </c>
      <c r="N356" s="267">
        <f>'Student name internal mark'!Z356</f>
        <v>0</v>
      </c>
      <c r="O356" s="227">
        <f t="shared" si="77"/>
        <v>0</v>
      </c>
      <c r="P356" s="227">
        <f t="shared" si="78"/>
        <v>0</v>
      </c>
      <c r="Q356" s="227">
        <f t="shared" si="79"/>
        <v>0</v>
      </c>
      <c r="R356" s="227">
        <f t="shared" si="80"/>
        <v>0</v>
      </c>
      <c r="S356" s="227">
        <f t="shared" si="81"/>
        <v>0</v>
      </c>
      <c r="T356" s="227">
        <f t="shared" si="82"/>
        <v>0</v>
      </c>
      <c r="V356" s="139">
        <f t="shared" si="85"/>
        <v>0</v>
      </c>
      <c r="X356">
        <f t="shared" si="86"/>
        <v>0</v>
      </c>
      <c r="Y356">
        <f t="shared" si="87"/>
        <v>0</v>
      </c>
      <c r="Z356">
        <f t="shared" si="88"/>
        <v>0</v>
      </c>
      <c r="AA356">
        <f t="shared" si="89"/>
        <v>0</v>
      </c>
      <c r="AB356">
        <f t="shared" si="90"/>
        <v>0</v>
      </c>
      <c r="AC356">
        <f t="shared" si="91"/>
        <v>0</v>
      </c>
    </row>
    <row r="357" spans="1:29" ht="16.2" thickBot="1">
      <c r="A357" s="191">
        <f t="shared" si="83"/>
        <v>0</v>
      </c>
      <c r="B357" s="191"/>
      <c r="C357" s="266">
        <f t="shared" si="84"/>
        <v>0</v>
      </c>
      <c r="D357" s="209"/>
      <c r="E357" s="209"/>
      <c r="F357" s="209"/>
      <c r="G357" s="209"/>
      <c r="H357" s="209"/>
      <c r="I357" s="209"/>
      <c r="L357" s="209">
        <v>351</v>
      </c>
      <c r="M357" s="2" t="str">
        <f>N357&amp;":"&amp;COUNTIF($N$7:N357,N357)</f>
        <v>0:111</v>
      </c>
      <c r="N357" s="267">
        <f>'Student name internal mark'!Z357</f>
        <v>0</v>
      </c>
      <c r="O357" s="227">
        <f t="shared" si="77"/>
        <v>0</v>
      </c>
      <c r="P357" s="227">
        <f t="shared" si="78"/>
        <v>0</v>
      </c>
      <c r="Q357" s="227">
        <f t="shared" si="79"/>
        <v>0</v>
      </c>
      <c r="R357" s="227">
        <f t="shared" si="80"/>
        <v>0</v>
      </c>
      <c r="S357" s="227">
        <f t="shared" si="81"/>
        <v>0</v>
      </c>
      <c r="T357" s="227">
        <f t="shared" si="82"/>
        <v>0</v>
      </c>
      <c r="V357" s="139">
        <f t="shared" si="85"/>
        <v>0</v>
      </c>
      <c r="X357">
        <f t="shared" si="86"/>
        <v>0</v>
      </c>
      <c r="Y357">
        <f t="shared" si="87"/>
        <v>0</v>
      </c>
      <c r="Z357">
        <f t="shared" si="88"/>
        <v>0</v>
      </c>
      <c r="AA357">
        <f t="shared" si="89"/>
        <v>0</v>
      </c>
      <c r="AB357">
        <f t="shared" si="90"/>
        <v>0</v>
      </c>
      <c r="AC357">
        <f t="shared" si="91"/>
        <v>0</v>
      </c>
    </row>
    <row r="358" spans="1:29" ht="16.2" thickBot="1">
      <c r="A358" s="191">
        <f t="shared" si="83"/>
        <v>0</v>
      </c>
      <c r="B358" s="191"/>
      <c r="C358" s="266">
        <f t="shared" si="84"/>
        <v>0</v>
      </c>
      <c r="D358" s="209"/>
      <c r="E358" s="209"/>
      <c r="F358" s="209"/>
      <c r="G358" s="209"/>
      <c r="H358" s="209"/>
      <c r="I358" s="209"/>
      <c r="L358" s="2">
        <v>352</v>
      </c>
      <c r="M358" s="2" t="str">
        <f>N358&amp;":"&amp;COUNTIF($N$7:N358,N358)</f>
        <v>0:112</v>
      </c>
      <c r="N358" s="267">
        <f>'Student name internal mark'!Z358</f>
        <v>0</v>
      </c>
      <c r="O358" s="227">
        <f t="shared" si="77"/>
        <v>0</v>
      </c>
      <c r="P358" s="227">
        <f t="shared" si="78"/>
        <v>0</v>
      </c>
      <c r="Q358" s="227">
        <f t="shared" si="79"/>
        <v>0</v>
      </c>
      <c r="R358" s="227">
        <f t="shared" si="80"/>
        <v>0</v>
      </c>
      <c r="S358" s="227">
        <f t="shared" si="81"/>
        <v>0</v>
      </c>
      <c r="T358" s="227">
        <f t="shared" si="82"/>
        <v>0</v>
      </c>
      <c r="V358" s="139">
        <f t="shared" si="85"/>
        <v>0</v>
      </c>
      <c r="X358">
        <f t="shared" si="86"/>
        <v>0</v>
      </c>
      <c r="Y358">
        <f t="shared" si="87"/>
        <v>0</v>
      </c>
      <c r="Z358">
        <f t="shared" si="88"/>
        <v>0</v>
      </c>
      <c r="AA358">
        <f t="shared" si="89"/>
        <v>0</v>
      </c>
      <c r="AB358">
        <f t="shared" si="90"/>
        <v>0</v>
      </c>
      <c r="AC358">
        <f t="shared" si="91"/>
        <v>0</v>
      </c>
    </row>
    <row r="359" spans="1:29" ht="16.2" thickBot="1">
      <c r="A359" s="191">
        <f t="shared" si="83"/>
        <v>0</v>
      </c>
      <c r="B359" s="191"/>
      <c r="C359" s="266">
        <f t="shared" si="84"/>
        <v>0</v>
      </c>
      <c r="D359" s="209"/>
      <c r="E359" s="209"/>
      <c r="F359" s="209"/>
      <c r="G359" s="209"/>
      <c r="H359" s="209"/>
      <c r="I359" s="209"/>
      <c r="L359" s="209">
        <v>353</v>
      </c>
      <c r="M359" s="2" t="str">
        <f>N359&amp;":"&amp;COUNTIF($N$7:N359,N359)</f>
        <v>0:113</v>
      </c>
      <c r="N359" s="267">
        <f>'Student name internal mark'!Z359</f>
        <v>0</v>
      </c>
      <c r="O359" s="227">
        <f t="shared" si="77"/>
        <v>0</v>
      </c>
      <c r="P359" s="227">
        <f t="shared" si="78"/>
        <v>0</v>
      </c>
      <c r="Q359" s="227">
        <f t="shared" si="79"/>
        <v>0</v>
      </c>
      <c r="R359" s="227">
        <f t="shared" si="80"/>
        <v>0</v>
      </c>
      <c r="S359" s="227">
        <f t="shared" si="81"/>
        <v>0</v>
      </c>
      <c r="T359" s="227">
        <f t="shared" si="82"/>
        <v>0</v>
      </c>
      <c r="V359" s="139">
        <f t="shared" si="85"/>
        <v>0</v>
      </c>
      <c r="X359">
        <f t="shared" si="86"/>
        <v>0</v>
      </c>
      <c r="Y359">
        <f t="shared" si="87"/>
        <v>0</v>
      </c>
      <c r="Z359">
        <f t="shared" si="88"/>
        <v>0</v>
      </c>
      <c r="AA359">
        <f t="shared" si="89"/>
        <v>0</v>
      </c>
      <c r="AB359">
        <f t="shared" si="90"/>
        <v>0</v>
      </c>
      <c r="AC359">
        <f t="shared" si="91"/>
        <v>0</v>
      </c>
    </row>
    <row r="360" spans="1:29" ht="16.2" thickBot="1">
      <c r="A360" s="191">
        <f t="shared" si="83"/>
        <v>0</v>
      </c>
      <c r="B360" s="191"/>
      <c r="C360" s="266">
        <f t="shared" si="84"/>
        <v>0</v>
      </c>
      <c r="D360" s="209"/>
      <c r="E360" s="209"/>
      <c r="F360" s="209"/>
      <c r="G360" s="209"/>
      <c r="H360" s="209"/>
      <c r="I360" s="209"/>
      <c r="L360" s="209">
        <v>354</v>
      </c>
      <c r="M360" s="2" t="str">
        <f>N360&amp;":"&amp;COUNTIF($N$7:N360,N360)</f>
        <v>0:114</v>
      </c>
      <c r="N360" s="267">
        <f>'Student name internal mark'!Z360</f>
        <v>0</v>
      </c>
      <c r="O360" s="227">
        <f t="shared" si="77"/>
        <v>0</v>
      </c>
      <c r="P360" s="227">
        <f t="shared" si="78"/>
        <v>0</v>
      </c>
      <c r="Q360" s="227">
        <f t="shared" si="79"/>
        <v>0</v>
      </c>
      <c r="R360" s="227">
        <f t="shared" si="80"/>
        <v>0</v>
      </c>
      <c r="S360" s="227">
        <f t="shared" si="81"/>
        <v>0</v>
      </c>
      <c r="T360" s="227">
        <f t="shared" si="82"/>
        <v>0</v>
      </c>
      <c r="V360" s="139">
        <f t="shared" si="85"/>
        <v>0</v>
      </c>
      <c r="X360">
        <f t="shared" si="86"/>
        <v>0</v>
      </c>
      <c r="Y360">
        <f t="shared" si="87"/>
        <v>0</v>
      </c>
      <c r="Z360">
        <f t="shared" si="88"/>
        <v>0</v>
      </c>
      <c r="AA360">
        <f t="shared" si="89"/>
        <v>0</v>
      </c>
      <c r="AB360">
        <f t="shared" si="90"/>
        <v>0</v>
      </c>
      <c r="AC360">
        <f t="shared" si="91"/>
        <v>0</v>
      </c>
    </row>
    <row r="361" spans="1:29" ht="16.2" thickBot="1">
      <c r="A361" s="191">
        <f t="shared" si="83"/>
        <v>0</v>
      </c>
      <c r="B361" s="191"/>
      <c r="C361" s="266">
        <f t="shared" si="84"/>
        <v>0</v>
      </c>
      <c r="D361" s="209"/>
      <c r="E361" s="209"/>
      <c r="F361" s="209"/>
      <c r="G361" s="209"/>
      <c r="H361" s="209"/>
      <c r="I361" s="209"/>
      <c r="L361" s="209">
        <v>355</v>
      </c>
      <c r="M361" s="2" t="str">
        <f>N361&amp;":"&amp;COUNTIF($N$7:N361,N361)</f>
        <v>0:115</v>
      </c>
      <c r="N361" s="267">
        <f>'Student name internal mark'!Z361</f>
        <v>0</v>
      </c>
      <c r="O361" s="227">
        <f t="shared" si="77"/>
        <v>0</v>
      </c>
      <c r="P361" s="227">
        <f t="shared" si="78"/>
        <v>0</v>
      </c>
      <c r="Q361" s="227">
        <f t="shared" si="79"/>
        <v>0</v>
      </c>
      <c r="R361" s="227">
        <f t="shared" si="80"/>
        <v>0</v>
      </c>
      <c r="S361" s="227">
        <f t="shared" si="81"/>
        <v>0</v>
      </c>
      <c r="T361" s="227">
        <f t="shared" si="82"/>
        <v>0</v>
      </c>
      <c r="V361" s="139">
        <f t="shared" si="85"/>
        <v>0</v>
      </c>
      <c r="X361">
        <f t="shared" si="86"/>
        <v>0</v>
      </c>
      <c r="Y361">
        <f t="shared" si="87"/>
        <v>0</v>
      </c>
      <c r="Z361">
        <f t="shared" si="88"/>
        <v>0</v>
      </c>
      <c r="AA361">
        <f t="shared" si="89"/>
        <v>0</v>
      </c>
      <c r="AB361">
        <f t="shared" si="90"/>
        <v>0</v>
      </c>
      <c r="AC361">
        <f t="shared" si="91"/>
        <v>0</v>
      </c>
    </row>
    <row r="362" spans="1:29" ht="16.2" thickBot="1">
      <c r="A362" s="191">
        <f t="shared" si="83"/>
        <v>0</v>
      </c>
      <c r="B362" s="191"/>
      <c r="C362" s="266">
        <f t="shared" si="84"/>
        <v>0</v>
      </c>
      <c r="D362" s="209"/>
      <c r="E362" s="209"/>
      <c r="F362" s="209"/>
      <c r="G362" s="209"/>
      <c r="H362" s="209"/>
      <c r="I362" s="209"/>
      <c r="L362" s="209">
        <v>356</v>
      </c>
      <c r="M362" s="2" t="str">
        <f>N362&amp;":"&amp;COUNTIF($N$7:N362,N362)</f>
        <v>0:116</v>
      </c>
      <c r="N362" s="267">
        <f>'Student name internal mark'!Z362</f>
        <v>0</v>
      </c>
      <c r="O362" s="227">
        <f t="shared" si="77"/>
        <v>0</v>
      </c>
      <c r="P362" s="227">
        <f t="shared" si="78"/>
        <v>0</v>
      </c>
      <c r="Q362" s="227">
        <f t="shared" si="79"/>
        <v>0</v>
      </c>
      <c r="R362" s="227">
        <f t="shared" si="80"/>
        <v>0</v>
      </c>
      <c r="S362" s="227">
        <f t="shared" si="81"/>
        <v>0</v>
      </c>
      <c r="T362" s="227">
        <f t="shared" si="82"/>
        <v>0</v>
      </c>
      <c r="V362" s="139">
        <f t="shared" si="85"/>
        <v>0</v>
      </c>
      <c r="X362">
        <f t="shared" si="86"/>
        <v>0</v>
      </c>
      <c r="Y362">
        <f t="shared" si="87"/>
        <v>0</v>
      </c>
      <c r="Z362">
        <f t="shared" si="88"/>
        <v>0</v>
      </c>
      <c r="AA362">
        <f t="shared" si="89"/>
        <v>0</v>
      </c>
      <c r="AB362">
        <f t="shared" si="90"/>
        <v>0</v>
      </c>
      <c r="AC362">
        <f t="shared" si="91"/>
        <v>0</v>
      </c>
    </row>
    <row r="363" spans="1:29" ht="16.2" thickBot="1">
      <c r="A363" s="191">
        <f t="shared" si="83"/>
        <v>0</v>
      </c>
      <c r="B363" s="191"/>
      <c r="C363" s="266">
        <f t="shared" si="84"/>
        <v>0</v>
      </c>
      <c r="D363" s="209"/>
      <c r="E363" s="209"/>
      <c r="F363" s="209"/>
      <c r="G363" s="209"/>
      <c r="H363" s="209"/>
      <c r="I363" s="209"/>
      <c r="L363" s="2">
        <v>357</v>
      </c>
      <c r="M363" s="2" t="str">
        <f>N363&amp;":"&amp;COUNTIF($N$7:N363,N363)</f>
        <v>0:117</v>
      </c>
      <c r="N363" s="267">
        <f>'Student name internal mark'!Z363</f>
        <v>0</v>
      </c>
      <c r="O363" s="227">
        <f t="shared" si="77"/>
        <v>0</v>
      </c>
      <c r="P363" s="227">
        <f t="shared" si="78"/>
        <v>0</v>
      </c>
      <c r="Q363" s="227">
        <f t="shared" si="79"/>
        <v>0</v>
      </c>
      <c r="R363" s="227">
        <f t="shared" si="80"/>
        <v>0</v>
      </c>
      <c r="S363" s="227">
        <f t="shared" si="81"/>
        <v>0</v>
      </c>
      <c r="T363" s="227">
        <f t="shared" si="82"/>
        <v>0</v>
      </c>
      <c r="V363" s="139">
        <f t="shared" si="85"/>
        <v>0</v>
      </c>
      <c r="X363">
        <f t="shared" si="86"/>
        <v>0</v>
      </c>
      <c r="Y363">
        <f t="shared" si="87"/>
        <v>0</v>
      </c>
      <c r="Z363">
        <f t="shared" si="88"/>
        <v>0</v>
      </c>
      <c r="AA363">
        <f t="shared" si="89"/>
        <v>0</v>
      </c>
      <c r="AB363">
        <f t="shared" si="90"/>
        <v>0</v>
      </c>
      <c r="AC363">
        <f t="shared" si="91"/>
        <v>0</v>
      </c>
    </row>
    <row r="364" spans="1:29" ht="16.2" thickBot="1">
      <c r="A364" s="191">
        <f t="shared" si="83"/>
        <v>0</v>
      </c>
      <c r="B364" s="191"/>
      <c r="C364" s="266">
        <f t="shared" si="84"/>
        <v>0</v>
      </c>
      <c r="D364" s="209"/>
      <c r="E364" s="209"/>
      <c r="F364" s="209"/>
      <c r="G364" s="209"/>
      <c r="H364" s="209"/>
      <c r="I364" s="209"/>
      <c r="L364" s="209">
        <v>358</v>
      </c>
      <c r="M364" s="2" t="str">
        <f>N364&amp;":"&amp;COUNTIF($N$7:N364,N364)</f>
        <v>0:118</v>
      </c>
      <c r="N364" s="267">
        <f>'Student name internal mark'!Z364</f>
        <v>0</v>
      </c>
      <c r="O364" s="227">
        <f t="shared" si="77"/>
        <v>0</v>
      </c>
      <c r="P364" s="227">
        <f t="shared" si="78"/>
        <v>0</v>
      </c>
      <c r="Q364" s="227">
        <f t="shared" si="79"/>
        <v>0</v>
      </c>
      <c r="R364" s="227">
        <f t="shared" si="80"/>
        <v>0</v>
      </c>
      <c r="S364" s="227">
        <f t="shared" si="81"/>
        <v>0</v>
      </c>
      <c r="T364" s="227">
        <f t="shared" si="82"/>
        <v>0</v>
      </c>
      <c r="V364" s="139">
        <f t="shared" si="85"/>
        <v>0</v>
      </c>
      <c r="X364">
        <f t="shared" si="86"/>
        <v>0</v>
      </c>
      <c r="Y364">
        <f t="shared" si="87"/>
        <v>0</v>
      </c>
      <c r="Z364">
        <f t="shared" si="88"/>
        <v>0</v>
      </c>
      <c r="AA364">
        <f t="shared" si="89"/>
        <v>0</v>
      </c>
      <c r="AB364">
        <f t="shared" si="90"/>
        <v>0</v>
      </c>
      <c r="AC364">
        <f t="shared" si="91"/>
        <v>0</v>
      </c>
    </row>
    <row r="365" spans="1:29" ht="16.2" thickBot="1">
      <c r="A365" s="191">
        <f t="shared" si="83"/>
        <v>0</v>
      </c>
      <c r="B365" s="191"/>
      <c r="C365" s="266">
        <f t="shared" si="84"/>
        <v>0</v>
      </c>
      <c r="D365" s="209"/>
      <c r="E365" s="209"/>
      <c r="F365" s="209"/>
      <c r="G365" s="209"/>
      <c r="H365" s="209"/>
      <c r="I365" s="209"/>
      <c r="L365" s="209">
        <v>359</v>
      </c>
      <c r="M365" s="2" t="str">
        <f>N365&amp;":"&amp;COUNTIF($N$7:N365,N365)</f>
        <v>0:119</v>
      </c>
      <c r="N365" s="267">
        <f>'Student name internal mark'!Z365</f>
        <v>0</v>
      </c>
      <c r="O365" s="227">
        <f t="shared" si="77"/>
        <v>0</v>
      </c>
      <c r="P365" s="227">
        <f t="shared" si="78"/>
        <v>0</v>
      </c>
      <c r="Q365" s="227">
        <f t="shared" si="79"/>
        <v>0</v>
      </c>
      <c r="R365" s="227">
        <f t="shared" si="80"/>
        <v>0</v>
      </c>
      <c r="S365" s="227">
        <f t="shared" si="81"/>
        <v>0</v>
      </c>
      <c r="T365" s="227">
        <f t="shared" si="82"/>
        <v>0</v>
      </c>
      <c r="V365" s="139">
        <f t="shared" si="85"/>
        <v>0</v>
      </c>
      <c r="X365">
        <f t="shared" si="86"/>
        <v>0</v>
      </c>
      <c r="Y365">
        <f t="shared" si="87"/>
        <v>0</v>
      </c>
      <c r="Z365">
        <f t="shared" si="88"/>
        <v>0</v>
      </c>
      <c r="AA365">
        <f t="shared" si="89"/>
        <v>0</v>
      </c>
      <c r="AB365">
        <f t="shared" si="90"/>
        <v>0</v>
      </c>
      <c r="AC365">
        <f t="shared" si="91"/>
        <v>0</v>
      </c>
    </row>
    <row r="366" spans="1:29" ht="16.2" thickBot="1">
      <c r="A366" s="191">
        <f t="shared" si="83"/>
        <v>0</v>
      </c>
      <c r="B366" s="191"/>
      <c r="C366" s="266">
        <f t="shared" si="84"/>
        <v>0</v>
      </c>
      <c r="D366" s="209"/>
      <c r="E366" s="209"/>
      <c r="F366" s="209"/>
      <c r="G366" s="209"/>
      <c r="H366" s="209"/>
      <c r="I366" s="209"/>
      <c r="L366" s="209">
        <v>360</v>
      </c>
      <c r="M366" s="2" t="str">
        <f>N366&amp;":"&amp;COUNTIF($N$7:N366,N366)</f>
        <v>0:120</v>
      </c>
      <c r="N366" s="267">
        <f>'Student name internal mark'!Z366</f>
        <v>0</v>
      </c>
      <c r="O366" s="227">
        <f t="shared" si="77"/>
        <v>0</v>
      </c>
      <c r="P366" s="227">
        <f t="shared" si="78"/>
        <v>0</v>
      </c>
      <c r="Q366" s="227">
        <f t="shared" si="79"/>
        <v>0</v>
      </c>
      <c r="R366" s="227">
        <f t="shared" si="80"/>
        <v>0</v>
      </c>
      <c r="S366" s="227">
        <f t="shared" si="81"/>
        <v>0</v>
      </c>
      <c r="T366" s="227">
        <f t="shared" si="82"/>
        <v>0</v>
      </c>
      <c r="V366" s="139">
        <f t="shared" si="85"/>
        <v>0</v>
      </c>
      <c r="X366">
        <f t="shared" si="86"/>
        <v>0</v>
      </c>
      <c r="Y366">
        <f t="shared" si="87"/>
        <v>0</v>
      </c>
      <c r="Z366">
        <f t="shared" si="88"/>
        <v>0</v>
      </c>
      <c r="AA366">
        <f t="shared" si="89"/>
        <v>0</v>
      </c>
      <c r="AB366">
        <f t="shared" si="90"/>
        <v>0</v>
      </c>
      <c r="AC366">
        <f t="shared" si="91"/>
        <v>0</v>
      </c>
    </row>
    <row r="367" spans="1:29" ht="16.2" thickBot="1">
      <c r="A367" s="191">
        <f t="shared" si="83"/>
        <v>0</v>
      </c>
      <c r="B367" s="191"/>
      <c r="C367" s="266">
        <f t="shared" si="84"/>
        <v>0</v>
      </c>
      <c r="D367" s="209"/>
      <c r="E367" s="209"/>
      <c r="F367" s="209"/>
      <c r="G367" s="209"/>
      <c r="H367" s="209"/>
      <c r="I367" s="209"/>
      <c r="L367" s="2">
        <v>361</v>
      </c>
      <c r="M367" s="2" t="str">
        <f>N367&amp;":"&amp;COUNTIF($N$7:N367,N367)</f>
        <v>0:121</v>
      </c>
      <c r="N367" s="267">
        <f>'Student name internal mark'!Z367</f>
        <v>0</v>
      </c>
      <c r="O367" s="227">
        <f t="shared" si="77"/>
        <v>0</v>
      </c>
      <c r="P367" s="227">
        <f t="shared" si="78"/>
        <v>0</v>
      </c>
      <c r="Q367" s="227">
        <f t="shared" si="79"/>
        <v>0</v>
      </c>
      <c r="R367" s="227">
        <f t="shared" si="80"/>
        <v>0</v>
      </c>
      <c r="S367" s="227">
        <f t="shared" si="81"/>
        <v>0</v>
      </c>
      <c r="T367" s="227">
        <f t="shared" si="82"/>
        <v>0</v>
      </c>
      <c r="V367" s="139">
        <f t="shared" si="85"/>
        <v>0</v>
      </c>
      <c r="X367">
        <f t="shared" si="86"/>
        <v>0</v>
      </c>
      <c r="Y367">
        <f t="shared" si="87"/>
        <v>0</v>
      </c>
      <c r="Z367">
        <f t="shared" si="88"/>
        <v>0</v>
      </c>
      <c r="AA367">
        <f t="shared" si="89"/>
        <v>0</v>
      </c>
      <c r="AB367">
        <f t="shared" si="90"/>
        <v>0</v>
      </c>
      <c r="AC367">
        <f t="shared" si="91"/>
        <v>0</v>
      </c>
    </row>
    <row r="368" spans="1:29" ht="16.2" thickBot="1">
      <c r="A368" s="191">
        <f t="shared" si="83"/>
        <v>0</v>
      </c>
      <c r="B368" s="191"/>
      <c r="C368" s="266">
        <f t="shared" si="84"/>
        <v>0</v>
      </c>
      <c r="D368" s="209"/>
      <c r="E368" s="209"/>
      <c r="F368" s="209"/>
      <c r="G368" s="209"/>
      <c r="H368" s="209"/>
      <c r="I368" s="209"/>
      <c r="L368" s="209">
        <v>362</v>
      </c>
      <c r="M368" s="2" t="str">
        <f>N368&amp;":"&amp;COUNTIF($N$7:N368,N368)</f>
        <v>0:122</v>
      </c>
      <c r="N368" s="267">
        <f>'Student name internal mark'!Z368</f>
        <v>0</v>
      </c>
      <c r="O368" s="227">
        <f t="shared" si="77"/>
        <v>0</v>
      </c>
      <c r="P368" s="227">
        <f t="shared" si="78"/>
        <v>0</v>
      </c>
      <c r="Q368" s="227">
        <f t="shared" si="79"/>
        <v>0</v>
      </c>
      <c r="R368" s="227">
        <f t="shared" si="80"/>
        <v>0</v>
      </c>
      <c r="S368" s="227">
        <f t="shared" si="81"/>
        <v>0</v>
      </c>
      <c r="T368" s="227">
        <f t="shared" si="82"/>
        <v>0</v>
      </c>
      <c r="V368" s="139">
        <f t="shared" si="85"/>
        <v>0</v>
      </c>
      <c r="X368">
        <f t="shared" si="86"/>
        <v>0</v>
      </c>
      <c r="Y368">
        <f t="shared" si="87"/>
        <v>0</v>
      </c>
      <c r="Z368">
        <f t="shared" si="88"/>
        <v>0</v>
      </c>
      <c r="AA368">
        <f t="shared" si="89"/>
        <v>0</v>
      </c>
      <c r="AB368">
        <f t="shared" si="90"/>
        <v>0</v>
      </c>
      <c r="AC368">
        <f t="shared" si="91"/>
        <v>0</v>
      </c>
    </row>
    <row r="369" spans="1:29" ht="16.2" thickBot="1">
      <c r="A369" s="191">
        <f t="shared" si="83"/>
        <v>0</v>
      </c>
      <c r="B369" s="191"/>
      <c r="C369" s="266">
        <f t="shared" si="84"/>
        <v>0</v>
      </c>
      <c r="D369" s="209"/>
      <c r="E369" s="209"/>
      <c r="F369" s="209"/>
      <c r="G369" s="209"/>
      <c r="H369" s="209"/>
      <c r="I369" s="209"/>
      <c r="L369" s="209">
        <v>363</v>
      </c>
      <c r="M369" s="2" t="str">
        <f>N369&amp;":"&amp;COUNTIF($N$7:N369,N369)</f>
        <v>0:123</v>
      </c>
      <c r="N369" s="267">
        <f>'Student name internal mark'!Z369</f>
        <v>0</v>
      </c>
      <c r="O369" s="227">
        <f t="shared" si="77"/>
        <v>0</v>
      </c>
      <c r="P369" s="227">
        <f t="shared" si="78"/>
        <v>0</v>
      </c>
      <c r="Q369" s="227">
        <f t="shared" si="79"/>
        <v>0</v>
      </c>
      <c r="R369" s="227">
        <f t="shared" si="80"/>
        <v>0</v>
      </c>
      <c r="S369" s="227">
        <f t="shared" si="81"/>
        <v>0</v>
      </c>
      <c r="T369" s="227">
        <f t="shared" si="82"/>
        <v>0</v>
      </c>
      <c r="V369" s="139">
        <f t="shared" si="85"/>
        <v>0</v>
      </c>
      <c r="X369">
        <f t="shared" si="86"/>
        <v>0</v>
      </c>
      <c r="Y369">
        <f t="shared" si="87"/>
        <v>0</v>
      </c>
      <c r="Z369">
        <f t="shared" si="88"/>
        <v>0</v>
      </c>
      <c r="AA369">
        <f t="shared" si="89"/>
        <v>0</v>
      </c>
      <c r="AB369">
        <f t="shared" si="90"/>
        <v>0</v>
      </c>
      <c r="AC369">
        <f t="shared" si="91"/>
        <v>0</v>
      </c>
    </row>
    <row r="370" spans="1:29" ht="16.2" thickBot="1">
      <c r="A370" s="191">
        <f t="shared" si="83"/>
        <v>0</v>
      </c>
      <c r="B370" s="191"/>
      <c r="C370" s="266">
        <f t="shared" si="84"/>
        <v>0</v>
      </c>
      <c r="D370" s="209"/>
      <c r="E370" s="209"/>
      <c r="F370" s="209"/>
      <c r="G370" s="209"/>
      <c r="H370" s="209"/>
      <c r="I370" s="209"/>
      <c r="L370" s="209">
        <v>364</v>
      </c>
      <c r="M370" s="2" t="str">
        <f>N370&amp;":"&amp;COUNTIF($N$7:N370,N370)</f>
        <v>0:124</v>
      </c>
      <c r="N370" s="267">
        <f>'Student name internal mark'!Z370</f>
        <v>0</v>
      </c>
      <c r="O370" s="227">
        <f t="shared" si="77"/>
        <v>0</v>
      </c>
      <c r="P370" s="227">
        <f t="shared" si="78"/>
        <v>0</v>
      </c>
      <c r="Q370" s="227">
        <f t="shared" si="79"/>
        <v>0</v>
      </c>
      <c r="R370" s="227">
        <f t="shared" si="80"/>
        <v>0</v>
      </c>
      <c r="S370" s="227">
        <f t="shared" si="81"/>
        <v>0</v>
      </c>
      <c r="T370" s="227">
        <f t="shared" si="82"/>
        <v>0</v>
      </c>
      <c r="V370" s="139">
        <f t="shared" si="85"/>
        <v>0</v>
      </c>
      <c r="X370">
        <f t="shared" si="86"/>
        <v>0</v>
      </c>
      <c r="Y370">
        <f t="shared" si="87"/>
        <v>0</v>
      </c>
      <c r="Z370">
        <f t="shared" si="88"/>
        <v>0</v>
      </c>
      <c r="AA370">
        <f t="shared" si="89"/>
        <v>0</v>
      </c>
      <c r="AB370">
        <f t="shared" si="90"/>
        <v>0</v>
      </c>
      <c r="AC370">
        <f t="shared" si="91"/>
        <v>0</v>
      </c>
    </row>
    <row r="371" spans="1:29" ht="16.2" thickBot="1">
      <c r="A371" s="191">
        <f t="shared" si="83"/>
        <v>0</v>
      </c>
      <c r="B371" s="191"/>
      <c r="C371" s="266">
        <f t="shared" si="84"/>
        <v>0</v>
      </c>
      <c r="D371" s="209"/>
      <c r="E371" s="209"/>
      <c r="F371" s="209"/>
      <c r="G371" s="209"/>
      <c r="H371" s="209"/>
      <c r="I371" s="209"/>
      <c r="L371" s="209">
        <v>365</v>
      </c>
      <c r="M371" s="2" t="str">
        <f>N371&amp;":"&amp;COUNTIF($N$7:N371,N371)</f>
        <v>0:125</v>
      </c>
      <c r="N371" s="267">
        <f>'Student name internal mark'!Z371</f>
        <v>0</v>
      </c>
      <c r="O371" s="227">
        <f t="shared" si="77"/>
        <v>0</v>
      </c>
      <c r="P371" s="227">
        <f t="shared" si="78"/>
        <v>0</v>
      </c>
      <c r="Q371" s="227">
        <f t="shared" si="79"/>
        <v>0</v>
      </c>
      <c r="R371" s="227">
        <f t="shared" si="80"/>
        <v>0</v>
      </c>
      <c r="S371" s="227">
        <f t="shared" si="81"/>
        <v>0</v>
      </c>
      <c r="T371" s="227">
        <f t="shared" si="82"/>
        <v>0</v>
      </c>
      <c r="V371" s="139">
        <f t="shared" si="85"/>
        <v>0</v>
      </c>
      <c r="X371">
        <f t="shared" si="86"/>
        <v>0</v>
      </c>
      <c r="Y371">
        <f t="shared" si="87"/>
        <v>0</v>
      </c>
      <c r="Z371">
        <f t="shared" si="88"/>
        <v>0</v>
      </c>
      <c r="AA371">
        <f t="shared" si="89"/>
        <v>0</v>
      </c>
      <c r="AB371">
        <f t="shared" si="90"/>
        <v>0</v>
      </c>
      <c r="AC371">
        <f t="shared" si="91"/>
        <v>0</v>
      </c>
    </row>
    <row r="372" spans="1:29" ht="16.2" thickBot="1">
      <c r="A372" s="191">
        <f t="shared" si="83"/>
        <v>0</v>
      </c>
      <c r="B372" s="191"/>
      <c r="C372" s="266">
        <f t="shared" si="84"/>
        <v>0</v>
      </c>
      <c r="D372" s="209"/>
      <c r="E372" s="209"/>
      <c r="F372" s="209"/>
      <c r="G372" s="209"/>
      <c r="H372" s="209"/>
      <c r="I372" s="209"/>
      <c r="L372" s="2">
        <v>366</v>
      </c>
      <c r="M372" s="2" t="str">
        <f>N372&amp;":"&amp;COUNTIF($N$7:N372,N372)</f>
        <v>0:126</v>
      </c>
      <c r="N372" s="267">
        <f>'Student name internal mark'!Z372</f>
        <v>0</v>
      </c>
      <c r="O372" s="227">
        <f t="shared" si="77"/>
        <v>0</v>
      </c>
      <c r="P372" s="227">
        <f t="shared" si="78"/>
        <v>0</v>
      </c>
      <c r="Q372" s="227">
        <f t="shared" si="79"/>
        <v>0</v>
      </c>
      <c r="R372" s="227">
        <f t="shared" si="80"/>
        <v>0</v>
      </c>
      <c r="S372" s="227">
        <f t="shared" si="81"/>
        <v>0</v>
      </c>
      <c r="T372" s="227">
        <f t="shared" si="82"/>
        <v>0</v>
      </c>
      <c r="V372" s="139">
        <f t="shared" si="85"/>
        <v>0</v>
      </c>
      <c r="X372">
        <f t="shared" si="86"/>
        <v>0</v>
      </c>
      <c r="Y372">
        <f t="shared" si="87"/>
        <v>0</v>
      </c>
      <c r="Z372">
        <f t="shared" si="88"/>
        <v>0</v>
      </c>
      <c r="AA372">
        <f t="shared" si="89"/>
        <v>0</v>
      </c>
      <c r="AB372">
        <f t="shared" si="90"/>
        <v>0</v>
      </c>
      <c r="AC372">
        <f t="shared" si="91"/>
        <v>0</v>
      </c>
    </row>
    <row r="373" spans="1:29" ht="16.2" thickBot="1">
      <c r="A373" s="191">
        <f t="shared" si="83"/>
        <v>0</v>
      </c>
      <c r="B373" s="191"/>
      <c r="C373" s="266">
        <f t="shared" si="84"/>
        <v>0</v>
      </c>
      <c r="D373" s="209"/>
      <c r="E373" s="209"/>
      <c r="F373" s="209"/>
      <c r="G373" s="209"/>
      <c r="H373" s="209"/>
      <c r="I373" s="209"/>
      <c r="L373" s="209">
        <v>367</v>
      </c>
      <c r="M373" s="2" t="str">
        <f>N373&amp;":"&amp;COUNTIF($N$7:N373,N373)</f>
        <v>0:127</v>
      </c>
      <c r="N373" s="267">
        <f>'Student name internal mark'!Z373</f>
        <v>0</v>
      </c>
      <c r="O373" s="227">
        <f t="shared" si="77"/>
        <v>0</v>
      </c>
      <c r="P373" s="227">
        <f t="shared" si="78"/>
        <v>0</v>
      </c>
      <c r="Q373" s="227">
        <f t="shared" si="79"/>
        <v>0</v>
      </c>
      <c r="R373" s="227">
        <f t="shared" si="80"/>
        <v>0</v>
      </c>
      <c r="S373" s="227">
        <f t="shared" si="81"/>
        <v>0</v>
      </c>
      <c r="T373" s="227">
        <f t="shared" si="82"/>
        <v>0</v>
      </c>
      <c r="V373" s="139">
        <f t="shared" si="85"/>
        <v>0</v>
      </c>
      <c r="X373">
        <f t="shared" si="86"/>
        <v>0</v>
      </c>
      <c r="Y373">
        <f t="shared" si="87"/>
        <v>0</v>
      </c>
      <c r="Z373">
        <f t="shared" si="88"/>
        <v>0</v>
      </c>
      <c r="AA373">
        <f t="shared" si="89"/>
        <v>0</v>
      </c>
      <c r="AB373">
        <f t="shared" si="90"/>
        <v>0</v>
      </c>
      <c r="AC373">
        <f t="shared" si="91"/>
        <v>0</v>
      </c>
    </row>
    <row r="374" spans="1:29" ht="16.2" thickBot="1">
      <c r="A374" s="191">
        <f t="shared" si="83"/>
        <v>0</v>
      </c>
      <c r="B374" s="191"/>
      <c r="C374" s="266">
        <f t="shared" si="84"/>
        <v>0</v>
      </c>
      <c r="D374" s="209"/>
      <c r="E374" s="209"/>
      <c r="F374" s="209"/>
      <c r="G374" s="209"/>
      <c r="H374" s="209"/>
      <c r="I374" s="209"/>
      <c r="L374" s="209">
        <v>368</v>
      </c>
      <c r="M374" s="2" t="str">
        <f>N374&amp;":"&amp;COUNTIF($N$7:N374,N374)</f>
        <v>0:128</v>
      </c>
      <c r="N374" s="267">
        <f>'Student name internal mark'!Z374</f>
        <v>0</v>
      </c>
      <c r="O374" s="227">
        <f t="shared" si="77"/>
        <v>0</v>
      </c>
      <c r="P374" s="227">
        <f t="shared" si="78"/>
        <v>0</v>
      </c>
      <c r="Q374" s="227">
        <f t="shared" si="79"/>
        <v>0</v>
      </c>
      <c r="R374" s="227">
        <f t="shared" si="80"/>
        <v>0</v>
      </c>
      <c r="S374" s="227">
        <f t="shared" si="81"/>
        <v>0</v>
      </c>
      <c r="T374" s="227">
        <f t="shared" si="82"/>
        <v>0</v>
      </c>
      <c r="V374" s="139">
        <f t="shared" si="85"/>
        <v>0</v>
      </c>
      <c r="X374">
        <f t="shared" si="86"/>
        <v>0</v>
      </c>
      <c r="Y374">
        <f t="shared" si="87"/>
        <v>0</v>
      </c>
      <c r="Z374">
        <f t="shared" si="88"/>
        <v>0</v>
      </c>
      <c r="AA374">
        <f t="shared" si="89"/>
        <v>0</v>
      </c>
      <c r="AB374">
        <f t="shared" si="90"/>
        <v>0</v>
      </c>
      <c r="AC374">
        <f t="shared" si="91"/>
        <v>0</v>
      </c>
    </row>
    <row r="375" spans="1:29" ht="16.2" thickBot="1">
      <c r="A375" s="191">
        <f t="shared" si="83"/>
        <v>0</v>
      </c>
      <c r="B375" s="191"/>
      <c r="C375" s="266">
        <f t="shared" si="84"/>
        <v>0</v>
      </c>
      <c r="D375" s="209"/>
      <c r="E375" s="209"/>
      <c r="F375" s="209"/>
      <c r="G375" s="209"/>
      <c r="H375" s="209"/>
      <c r="I375" s="209"/>
      <c r="L375" s="209">
        <v>369</v>
      </c>
      <c r="M375" s="2" t="str">
        <f>N375&amp;":"&amp;COUNTIF($N$7:N375,N375)</f>
        <v>0:129</v>
      </c>
      <c r="N375" s="267">
        <f>'Student name internal mark'!Z375</f>
        <v>0</v>
      </c>
      <c r="O375" s="227">
        <f t="shared" si="77"/>
        <v>0</v>
      </c>
      <c r="P375" s="227">
        <f t="shared" si="78"/>
        <v>0</v>
      </c>
      <c r="Q375" s="227">
        <f t="shared" si="79"/>
        <v>0</v>
      </c>
      <c r="R375" s="227">
        <f t="shared" si="80"/>
        <v>0</v>
      </c>
      <c r="S375" s="227">
        <f t="shared" si="81"/>
        <v>0</v>
      </c>
      <c r="T375" s="227">
        <f t="shared" si="82"/>
        <v>0</v>
      </c>
      <c r="V375" s="139">
        <f t="shared" si="85"/>
        <v>0</v>
      </c>
      <c r="X375">
        <f t="shared" si="86"/>
        <v>0</v>
      </c>
      <c r="Y375">
        <f t="shared" si="87"/>
        <v>0</v>
      </c>
      <c r="Z375">
        <f t="shared" si="88"/>
        <v>0</v>
      </c>
      <c r="AA375">
        <f t="shared" si="89"/>
        <v>0</v>
      </c>
      <c r="AB375">
        <f t="shared" si="90"/>
        <v>0</v>
      </c>
      <c r="AC375">
        <f t="shared" si="91"/>
        <v>0</v>
      </c>
    </row>
    <row r="376" spans="1:29" ht="16.2" thickBot="1">
      <c r="A376" s="191">
        <f t="shared" si="83"/>
        <v>0</v>
      </c>
      <c r="B376" s="191"/>
      <c r="C376" s="266">
        <f t="shared" si="84"/>
        <v>0</v>
      </c>
      <c r="D376" s="209"/>
      <c r="E376" s="209"/>
      <c r="F376" s="209"/>
      <c r="G376" s="209"/>
      <c r="H376" s="209"/>
      <c r="I376" s="209"/>
      <c r="L376" s="2">
        <v>370</v>
      </c>
      <c r="M376" s="2" t="str">
        <f>N376&amp;":"&amp;COUNTIF($N$7:N376,N376)</f>
        <v>0:130</v>
      </c>
      <c r="N376" s="267">
        <f>'Student name internal mark'!Z376</f>
        <v>0</v>
      </c>
      <c r="O376" s="227">
        <f t="shared" si="77"/>
        <v>0</v>
      </c>
      <c r="P376" s="227">
        <f t="shared" si="78"/>
        <v>0</v>
      </c>
      <c r="Q376" s="227">
        <f t="shared" si="79"/>
        <v>0</v>
      </c>
      <c r="R376" s="227">
        <f t="shared" si="80"/>
        <v>0</v>
      </c>
      <c r="S376" s="227">
        <f t="shared" si="81"/>
        <v>0</v>
      </c>
      <c r="T376" s="227">
        <f t="shared" si="82"/>
        <v>0</v>
      </c>
      <c r="V376" s="139">
        <f t="shared" si="85"/>
        <v>0</v>
      </c>
      <c r="X376">
        <f t="shared" si="86"/>
        <v>0</v>
      </c>
      <c r="Y376">
        <f t="shared" si="87"/>
        <v>0</v>
      </c>
      <c r="Z376">
        <f t="shared" si="88"/>
        <v>0</v>
      </c>
      <c r="AA376">
        <f t="shared" si="89"/>
        <v>0</v>
      </c>
      <c r="AB376">
        <f t="shared" si="90"/>
        <v>0</v>
      </c>
      <c r="AC376">
        <f t="shared" si="91"/>
        <v>0</v>
      </c>
    </row>
    <row r="377" spans="1:29" ht="16.2" thickBot="1">
      <c r="A377" s="191">
        <f t="shared" si="83"/>
        <v>0</v>
      </c>
      <c r="B377" s="191"/>
      <c r="C377" s="266">
        <f t="shared" si="84"/>
        <v>0</v>
      </c>
      <c r="D377" s="209"/>
      <c r="E377" s="209"/>
      <c r="F377" s="209"/>
      <c r="G377" s="209"/>
      <c r="H377" s="209"/>
      <c r="I377" s="209"/>
      <c r="L377" s="209">
        <v>371</v>
      </c>
      <c r="M377" s="2" t="str">
        <f>N377&amp;":"&amp;COUNTIF($N$7:N377,N377)</f>
        <v>0:131</v>
      </c>
      <c r="N377" s="267">
        <f>'Student name internal mark'!Z377</f>
        <v>0</v>
      </c>
      <c r="O377" s="227">
        <f t="shared" si="77"/>
        <v>0</v>
      </c>
      <c r="P377" s="227">
        <f t="shared" si="78"/>
        <v>0</v>
      </c>
      <c r="Q377" s="227">
        <f t="shared" si="79"/>
        <v>0</v>
      </c>
      <c r="R377" s="227">
        <f t="shared" si="80"/>
        <v>0</v>
      </c>
      <c r="S377" s="227">
        <f t="shared" si="81"/>
        <v>0</v>
      </c>
      <c r="T377" s="227">
        <f t="shared" si="82"/>
        <v>0</v>
      </c>
      <c r="V377" s="139">
        <f t="shared" si="85"/>
        <v>0</v>
      </c>
      <c r="X377">
        <f t="shared" si="86"/>
        <v>0</v>
      </c>
      <c r="Y377">
        <f t="shared" si="87"/>
        <v>0</v>
      </c>
      <c r="Z377">
        <f t="shared" si="88"/>
        <v>0</v>
      </c>
      <c r="AA377">
        <f t="shared" si="89"/>
        <v>0</v>
      </c>
      <c r="AB377">
        <f t="shared" si="90"/>
        <v>0</v>
      </c>
      <c r="AC377">
        <f t="shared" si="91"/>
        <v>0</v>
      </c>
    </row>
    <row r="378" spans="1:29" ht="16.2" thickBot="1">
      <c r="A378" s="191">
        <f t="shared" si="83"/>
        <v>0</v>
      </c>
      <c r="B378" s="191"/>
      <c r="C378" s="266">
        <f t="shared" si="84"/>
        <v>0</v>
      </c>
      <c r="D378" s="209"/>
      <c r="E378" s="209"/>
      <c r="F378" s="209"/>
      <c r="G378" s="209"/>
      <c r="H378" s="209"/>
      <c r="I378" s="209"/>
      <c r="L378" s="209">
        <v>372</v>
      </c>
      <c r="M378" s="2" t="str">
        <f>N378&amp;":"&amp;COUNTIF($N$7:N378,N378)</f>
        <v>0:132</v>
      </c>
      <c r="N378" s="267">
        <f>'Student name internal mark'!Z378</f>
        <v>0</v>
      </c>
      <c r="O378" s="227">
        <f t="shared" si="77"/>
        <v>0</v>
      </c>
      <c r="P378" s="227">
        <f t="shared" si="78"/>
        <v>0</v>
      </c>
      <c r="Q378" s="227">
        <f t="shared" si="79"/>
        <v>0</v>
      </c>
      <c r="R378" s="227">
        <f t="shared" si="80"/>
        <v>0</v>
      </c>
      <c r="S378" s="227">
        <f t="shared" si="81"/>
        <v>0</v>
      </c>
      <c r="T378" s="227">
        <f t="shared" si="82"/>
        <v>0</v>
      </c>
      <c r="V378" s="139">
        <f t="shared" si="85"/>
        <v>0</v>
      </c>
      <c r="X378">
        <f t="shared" si="86"/>
        <v>0</v>
      </c>
      <c r="Y378">
        <f t="shared" si="87"/>
        <v>0</v>
      </c>
      <c r="Z378">
        <f t="shared" si="88"/>
        <v>0</v>
      </c>
      <c r="AA378">
        <f t="shared" si="89"/>
        <v>0</v>
      </c>
      <c r="AB378">
        <f t="shared" si="90"/>
        <v>0</v>
      </c>
      <c r="AC378">
        <f t="shared" si="91"/>
        <v>0</v>
      </c>
    </row>
    <row r="379" spans="1:29" ht="16.2" thickBot="1">
      <c r="A379" s="191">
        <f t="shared" si="83"/>
        <v>0</v>
      </c>
      <c r="B379" s="191"/>
      <c r="C379" s="266">
        <f t="shared" si="84"/>
        <v>0</v>
      </c>
      <c r="D379" s="209"/>
      <c r="E379" s="209"/>
      <c r="F379" s="209"/>
      <c r="G379" s="209"/>
      <c r="H379" s="209"/>
      <c r="I379" s="209"/>
      <c r="L379" s="209">
        <v>373</v>
      </c>
      <c r="M379" s="2" t="str">
        <f>N379&amp;":"&amp;COUNTIF($N$7:N379,N379)</f>
        <v>0:133</v>
      </c>
      <c r="N379" s="267">
        <f>'Student name internal mark'!Z379</f>
        <v>0</v>
      </c>
      <c r="O379" s="227">
        <f t="shared" si="77"/>
        <v>0</v>
      </c>
      <c r="P379" s="227">
        <f t="shared" si="78"/>
        <v>0</v>
      </c>
      <c r="Q379" s="227">
        <f t="shared" si="79"/>
        <v>0</v>
      </c>
      <c r="R379" s="227">
        <f t="shared" si="80"/>
        <v>0</v>
      </c>
      <c r="S379" s="227">
        <f t="shared" si="81"/>
        <v>0</v>
      </c>
      <c r="T379" s="227">
        <f t="shared" si="82"/>
        <v>0</v>
      </c>
      <c r="V379" s="139">
        <f t="shared" si="85"/>
        <v>0</v>
      </c>
      <c r="X379">
        <f t="shared" si="86"/>
        <v>0</v>
      </c>
      <c r="Y379">
        <f t="shared" si="87"/>
        <v>0</v>
      </c>
      <c r="Z379">
        <f t="shared" si="88"/>
        <v>0</v>
      </c>
      <c r="AA379">
        <f t="shared" si="89"/>
        <v>0</v>
      </c>
      <c r="AB379">
        <f t="shared" si="90"/>
        <v>0</v>
      </c>
      <c r="AC379">
        <f t="shared" si="91"/>
        <v>0</v>
      </c>
    </row>
    <row r="380" spans="1:29" ht="16.2" thickBot="1">
      <c r="A380" s="191">
        <f t="shared" si="83"/>
        <v>0</v>
      </c>
      <c r="B380" s="191"/>
      <c r="C380" s="266">
        <f t="shared" si="84"/>
        <v>0</v>
      </c>
      <c r="D380" s="209"/>
      <c r="E380" s="209"/>
      <c r="F380" s="209"/>
      <c r="G380" s="209"/>
      <c r="H380" s="209"/>
      <c r="I380" s="209"/>
      <c r="L380" s="209">
        <v>374</v>
      </c>
      <c r="M380" s="2" t="str">
        <f>N380&amp;":"&amp;COUNTIF($N$7:N380,N380)</f>
        <v>0:134</v>
      </c>
      <c r="N380" s="267">
        <f>'Student name internal mark'!Z380</f>
        <v>0</v>
      </c>
      <c r="O380" s="227">
        <f t="shared" si="77"/>
        <v>0</v>
      </c>
      <c r="P380" s="227">
        <f t="shared" si="78"/>
        <v>0</v>
      </c>
      <c r="Q380" s="227">
        <f t="shared" si="79"/>
        <v>0</v>
      </c>
      <c r="R380" s="227">
        <f t="shared" si="80"/>
        <v>0</v>
      </c>
      <c r="S380" s="227">
        <f t="shared" si="81"/>
        <v>0</v>
      </c>
      <c r="T380" s="227">
        <f t="shared" si="82"/>
        <v>0</v>
      </c>
      <c r="V380" s="139">
        <f t="shared" si="85"/>
        <v>0</v>
      </c>
      <c r="X380">
        <f t="shared" si="86"/>
        <v>0</v>
      </c>
      <c r="Y380">
        <f t="shared" si="87"/>
        <v>0</v>
      </c>
      <c r="Z380">
        <f t="shared" si="88"/>
        <v>0</v>
      </c>
      <c r="AA380">
        <f t="shared" si="89"/>
        <v>0</v>
      </c>
      <c r="AB380">
        <f t="shared" si="90"/>
        <v>0</v>
      </c>
      <c r="AC380">
        <f t="shared" si="91"/>
        <v>0</v>
      </c>
    </row>
    <row r="381" spans="1:29" ht="16.2" thickBot="1">
      <c r="A381" s="191">
        <f t="shared" si="83"/>
        <v>0</v>
      </c>
      <c r="B381" s="191"/>
      <c r="C381" s="266">
        <f t="shared" si="84"/>
        <v>0</v>
      </c>
      <c r="D381" s="209"/>
      <c r="E381" s="209"/>
      <c r="F381" s="209"/>
      <c r="G381" s="209"/>
      <c r="H381" s="209"/>
      <c r="I381" s="209"/>
      <c r="L381" s="2">
        <v>375</v>
      </c>
      <c r="M381" s="2" t="str">
        <f>N381&amp;":"&amp;COUNTIF($N$7:N381,N381)</f>
        <v>0:135</v>
      </c>
      <c r="N381" s="267">
        <f>'Student name internal mark'!Z381</f>
        <v>0</v>
      </c>
      <c r="O381" s="227">
        <f t="shared" si="77"/>
        <v>0</v>
      </c>
      <c r="P381" s="227">
        <f t="shared" si="78"/>
        <v>0</v>
      </c>
      <c r="Q381" s="227">
        <f t="shared" si="79"/>
        <v>0</v>
      </c>
      <c r="R381" s="227">
        <f t="shared" si="80"/>
        <v>0</v>
      </c>
      <c r="S381" s="227">
        <f t="shared" si="81"/>
        <v>0</v>
      </c>
      <c r="T381" s="227">
        <f t="shared" si="82"/>
        <v>0</v>
      </c>
      <c r="V381" s="139">
        <f t="shared" si="85"/>
        <v>0</v>
      </c>
      <c r="X381">
        <f t="shared" si="86"/>
        <v>0</v>
      </c>
      <c r="Y381">
        <f t="shared" si="87"/>
        <v>0</v>
      </c>
      <c r="Z381">
        <f t="shared" si="88"/>
        <v>0</v>
      </c>
      <c r="AA381">
        <f t="shared" si="89"/>
        <v>0</v>
      </c>
      <c r="AB381">
        <f t="shared" si="90"/>
        <v>0</v>
      </c>
      <c r="AC381">
        <f t="shared" si="91"/>
        <v>0</v>
      </c>
    </row>
    <row r="382" spans="1:29" ht="16.2" thickBot="1">
      <c r="A382" s="191">
        <f t="shared" si="83"/>
        <v>0</v>
      </c>
      <c r="B382" s="191"/>
      <c r="C382" s="266">
        <f t="shared" si="84"/>
        <v>0</v>
      </c>
      <c r="D382" s="209"/>
      <c r="E382" s="209"/>
      <c r="F382" s="209"/>
      <c r="G382" s="209"/>
      <c r="H382" s="209"/>
      <c r="I382" s="209"/>
      <c r="L382" s="209">
        <v>376</v>
      </c>
      <c r="M382" s="2" t="str">
        <f>N382&amp;":"&amp;COUNTIF($N$7:N382,N382)</f>
        <v>0:136</v>
      </c>
      <c r="N382" s="267">
        <f>'Student name internal mark'!Z382</f>
        <v>0</v>
      </c>
      <c r="O382" s="227">
        <f t="shared" si="77"/>
        <v>0</v>
      </c>
      <c r="P382" s="227">
        <f t="shared" si="78"/>
        <v>0</v>
      </c>
      <c r="Q382" s="227">
        <f t="shared" si="79"/>
        <v>0</v>
      </c>
      <c r="R382" s="227">
        <f t="shared" si="80"/>
        <v>0</v>
      </c>
      <c r="S382" s="227">
        <f t="shared" si="81"/>
        <v>0</v>
      </c>
      <c r="T382" s="227">
        <f t="shared" si="82"/>
        <v>0</v>
      </c>
      <c r="V382" s="139">
        <f t="shared" si="85"/>
        <v>0</v>
      </c>
      <c r="X382">
        <f t="shared" si="86"/>
        <v>0</v>
      </c>
      <c r="Y382">
        <f t="shared" si="87"/>
        <v>0</v>
      </c>
      <c r="Z382">
        <f t="shared" si="88"/>
        <v>0</v>
      </c>
      <c r="AA382">
        <f t="shared" si="89"/>
        <v>0</v>
      </c>
      <c r="AB382">
        <f t="shared" si="90"/>
        <v>0</v>
      </c>
      <c r="AC382">
        <f t="shared" si="91"/>
        <v>0</v>
      </c>
    </row>
    <row r="383" spans="1:29" ht="16.2" thickBot="1">
      <c r="A383" s="191">
        <f t="shared" si="83"/>
        <v>0</v>
      </c>
      <c r="B383" s="191"/>
      <c r="C383" s="266">
        <f t="shared" si="84"/>
        <v>0</v>
      </c>
      <c r="D383" s="209"/>
      <c r="E383" s="209"/>
      <c r="F383" s="209"/>
      <c r="G383" s="209"/>
      <c r="H383" s="209"/>
      <c r="I383" s="209"/>
      <c r="L383" s="209">
        <v>377</v>
      </c>
      <c r="M383" s="2" t="str">
        <f>N383&amp;":"&amp;COUNTIF($N$7:N383,N383)</f>
        <v>0:137</v>
      </c>
      <c r="N383" s="267">
        <f>'Student name internal mark'!Z383</f>
        <v>0</v>
      </c>
      <c r="O383" s="227">
        <f t="shared" si="77"/>
        <v>0</v>
      </c>
      <c r="P383" s="227">
        <f t="shared" si="78"/>
        <v>0</v>
      </c>
      <c r="Q383" s="227">
        <f t="shared" si="79"/>
        <v>0</v>
      </c>
      <c r="R383" s="227">
        <f t="shared" si="80"/>
        <v>0</v>
      </c>
      <c r="S383" s="227">
        <f t="shared" si="81"/>
        <v>0</v>
      </c>
      <c r="T383" s="227">
        <f t="shared" si="82"/>
        <v>0</v>
      </c>
      <c r="V383" s="139">
        <f t="shared" si="85"/>
        <v>0</v>
      </c>
      <c r="X383">
        <f t="shared" si="86"/>
        <v>0</v>
      </c>
      <c r="Y383">
        <f t="shared" si="87"/>
        <v>0</v>
      </c>
      <c r="Z383">
        <f t="shared" si="88"/>
        <v>0</v>
      </c>
      <c r="AA383">
        <f t="shared" si="89"/>
        <v>0</v>
      </c>
      <c r="AB383">
        <f t="shared" si="90"/>
        <v>0</v>
      </c>
      <c r="AC383">
        <f t="shared" si="91"/>
        <v>0</v>
      </c>
    </row>
    <row r="384" spans="1:29" ht="16.2" thickBot="1">
      <c r="A384" s="191">
        <f t="shared" si="83"/>
        <v>0</v>
      </c>
      <c r="B384" s="191"/>
      <c r="C384" s="266">
        <f t="shared" si="84"/>
        <v>0</v>
      </c>
      <c r="D384" s="209"/>
      <c r="E384" s="209"/>
      <c r="F384" s="209"/>
      <c r="G384" s="209"/>
      <c r="H384" s="209"/>
      <c r="I384" s="209"/>
      <c r="L384" s="209">
        <v>378</v>
      </c>
      <c r="M384" s="2" t="str">
        <f>N384&amp;":"&amp;COUNTIF($N$7:N384,N384)</f>
        <v>0:138</v>
      </c>
      <c r="N384" s="267">
        <f>'Student name internal mark'!Z384</f>
        <v>0</v>
      </c>
      <c r="O384" s="227">
        <f t="shared" si="77"/>
        <v>0</v>
      </c>
      <c r="P384" s="227">
        <f t="shared" si="78"/>
        <v>0</v>
      </c>
      <c r="Q384" s="227">
        <f t="shared" si="79"/>
        <v>0</v>
      </c>
      <c r="R384" s="227">
        <f t="shared" si="80"/>
        <v>0</v>
      </c>
      <c r="S384" s="227">
        <f t="shared" si="81"/>
        <v>0</v>
      </c>
      <c r="T384" s="227">
        <f t="shared" si="82"/>
        <v>0</v>
      </c>
      <c r="V384" s="139">
        <f t="shared" si="85"/>
        <v>0</v>
      </c>
      <c r="X384">
        <f t="shared" si="86"/>
        <v>0</v>
      </c>
      <c r="Y384">
        <f t="shared" si="87"/>
        <v>0</v>
      </c>
      <c r="Z384">
        <f t="shared" si="88"/>
        <v>0</v>
      </c>
      <c r="AA384">
        <f t="shared" si="89"/>
        <v>0</v>
      </c>
      <c r="AB384">
        <f t="shared" si="90"/>
        <v>0</v>
      </c>
      <c r="AC384">
        <f t="shared" si="91"/>
        <v>0</v>
      </c>
    </row>
    <row r="385" spans="1:29" ht="16.2" thickBot="1">
      <c r="A385" s="191">
        <f t="shared" si="83"/>
        <v>0</v>
      </c>
      <c r="B385" s="191"/>
      <c r="C385" s="266">
        <f t="shared" si="84"/>
        <v>0</v>
      </c>
      <c r="D385" s="209"/>
      <c r="E385" s="209"/>
      <c r="F385" s="209"/>
      <c r="G385" s="209"/>
      <c r="H385" s="209"/>
      <c r="I385" s="209"/>
      <c r="L385" s="2">
        <v>379</v>
      </c>
      <c r="M385" s="2" t="str">
        <f>N385&amp;":"&amp;COUNTIF($N$7:N385,N385)</f>
        <v>0:139</v>
      </c>
      <c r="N385" s="267">
        <f>'Student name internal mark'!Z385</f>
        <v>0</v>
      </c>
      <c r="O385" s="227">
        <f t="shared" si="77"/>
        <v>0</v>
      </c>
      <c r="P385" s="227">
        <f t="shared" si="78"/>
        <v>0</v>
      </c>
      <c r="Q385" s="227">
        <f t="shared" si="79"/>
        <v>0</v>
      </c>
      <c r="R385" s="227">
        <f t="shared" si="80"/>
        <v>0</v>
      </c>
      <c r="S385" s="227">
        <f t="shared" si="81"/>
        <v>0</v>
      </c>
      <c r="T385" s="227">
        <f t="shared" si="82"/>
        <v>0</v>
      </c>
      <c r="V385" s="139">
        <f t="shared" si="85"/>
        <v>0</v>
      </c>
      <c r="X385">
        <f t="shared" si="86"/>
        <v>0</v>
      </c>
      <c r="Y385">
        <f t="shared" si="87"/>
        <v>0</v>
      </c>
      <c r="Z385">
        <f t="shared" si="88"/>
        <v>0</v>
      </c>
      <c r="AA385">
        <f t="shared" si="89"/>
        <v>0</v>
      </c>
      <c r="AB385">
        <f t="shared" si="90"/>
        <v>0</v>
      </c>
      <c r="AC385">
        <f t="shared" si="91"/>
        <v>0</v>
      </c>
    </row>
    <row r="386" spans="1:29" ht="16.2" thickBot="1">
      <c r="A386" s="191">
        <f t="shared" si="83"/>
        <v>0</v>
      </c>
      <c r="B386" s="191"/>
      <c r="C386" s="266">
        <f t="shared" si="84"/>
        <v>0</v>
      </c>
      <c r="D386" s="209"/>
      <c r="E386" s="209"/>
      <c r="F386" s="209"/>
      <c r="G386" s="209"/>
      <c r="H386" s="209"/>
      <c r="I386" s="209"/>
      <c r="L386" s="209">
        <v>380</v>
      </c>
      <c r="M386" s="2" t="str">
        <f>N386&amp;":"&amp;COUNTIF($N$7:N386,N386)</f>
        <v>0:140</v>
      </c>
      <c r="N386" s="267">
        <f>'Student name internal mark'!Z386</f>
        <v>0</v>
      </c>
      <c r="O386" s="227">
        <f t="shared" si="77"/>
        <v>0</v>
      </c>
      <c r="P386" s="227">
        <f t="shared" si="78"/>
        <v>0</v>
      </c>
      <c r="Q386" s="227">
        <f t="shared" si="79"/>
        <v>0</v>
      </c>
      <c r="R386" s="227">
        <f t="shared" si="80"/>
        <v>0</v>
      </c>
      <c r="S386" s="227">
        <f t="shared" si="81"/>
        <v>0</v>
      </c>
      <c r="T386" s="227">
        <f t="shared" si="82"/>
        <v>0</v>
      </c>
      <c r="V386" s="139">
        <f t="shared" si="85"/>
        <v>0</v>
      </c>
      <c r="X386">
        <f t="shared" si="86"/>
        <v>0</v>
      </c>
      <c r="Y386">
        <f t="shared" si="87"/>
        <v>0</v>
      </c>
      <c r="Z386">
        <f t="shared" si="88"/>
        <v>0</v>
      </c>
      <c r="AA386">
        <f t="shared" si="89"/>
        <v>0</v>
      </c>
      <c r="AB386">
        <f t="shared" si="90"/>
        <v>0</v>
      </c>
      <c r="AC386">
        <f t="shared" si="91"/>
        <v>0</v>
      </c>
    </row>
    <row r="387" spans="1:29" ht="16.2" thickBot="1">
      <c r="A387" s="191">
        <f t="shared" si="83"/>
        <v>0</v>
      </c>
      <c r="B387" s="191"/>
      <c r="C387" s="266">
        <f t="shared" si="84"/>
        <v>0</v>
      </c>
      <c r="D387" s="209"/>
      <c r="E387" s="209"/>
      <c r="F387" s="209"/>
      <c r="G387" s="209"/>
      <c r="H387" s="209"/>
      <c r="I387" s="209"/>
      <c r="L387" s="209">
        <v>381</v>
      </c>
      <c r="M387" s="2" t="str">
        <f>N387&amp;":"&amp;COUNTIF($N$7:N387,N387)</f>
        <v>0:141</v>
      </c>
      <c r="N387" s="267">
        <f>'Student name internal mark'!Z387</f>
        <v>0</v>
      </c>
      <c r="O387" s="227">
        <f t="shared" si="77"/>
        <v>0</v>
      </c>
      <c r="P387" s="227">
        <f t="shared" si="78"/>
        <v>0</v>
      </c>
      <c r="Q387" s="227">
        <f t="shared" si="79"/>
        <v>0</v>
      </c>
      <c r="R387" s="227">
        <f t="shared" si="80"/>
        <v>0</v>
      </c>
      <c r="S387" s="227">
        <f t="shared" si="81"/>
        <v>0</v>
      </c>
      <c r="T387" s="227">
        <f t="shared" si="82"/>
        <v>0</v>
      </c>
      <c r="V387" s="139">
        <f t="shared" si="85"/>
        <v>0</v>
      </c>
      <c r="X387">
        <f t="shared" si="86"/>
        <v>0</v>
      </c>
      <c r="Y387">
        <f t="shared" si="87"/>
        <v>0</v>
      </c>
      <c r="Z387">
        <f t="shared" si="88"/>
        <v>0</v>
      </c>
      <c r="AA387">
        <f t="shared" si="89"/>
        <v>0</v>
      </c>
      <c r="AB387">
        <f t="shared" si="90"/>
        <v>0</v>
      </c>
      <c r="AC387">
        <f t="shared" si="91"/>
        <v>0</v>
      </c>
    </row>
    <row r="388" spans="1:29" ht="16.2" thickBot="1">
      <c r="A388" s="191">
        <f t="shared" si="83"/>
        <v>0</v>
      </c>
      <c r="B388" s="191"/>
      <c r="C388" s="266">
        <f t="shared" si="84"/>
        <v>0</v>
      </c>
      <c r="D388" s="209"/>
      <c r="E388" s="209"/>
      <c r="F388" s="209"/>
      <c r="G388" s="209"/>
      <c r="H388" s="209"/>
      <c r="I388" s="209"/>
      <c r="L388" s="209">
        <v>382</v>
      </c>
      <c r="M388" s="2" t="str">
        <f>N388&amp;":"&amp;COUNTIF($N$7:N388,N388)</f>
        <v>0:142</v>
      </c>
      <c r="N388" s="267">
        <f>'Student name internal mark'!Z388</f>
        <v>0</v>
      </c>
      <c r="O388" s="227">
        <f t="shared" si="77"/>
        <v>0</v>
      </c>
      <c r="P388" s="227">
        <f t="shared" si="78"/>
        <v>0</v>
      </c>
      <c r="Q388" s="227">
        <f t="shared" si="79"/>
        <v>0</v>
      </c>
      <c r="R388" s="227">
        <f t="shared" si="80"/>
        <v>0</v>
      </c>
      <c r="S388" s="227">
        <f t="shared" si="81"/>
        <v>0</v>
      </c>
      <c r="T388" s="227">
        <f t="shared" si="82"/>
        <v>0</v>
      </c>
      <c r="V388" s="139">
        <f t="shared" si="85"/>
        <v>0</v>
      </c>
      <c r="X388">
        <f t="shared" si="86"/>
        <v>0</v>
      </c>
      <c r="Y388">
        <f t="shared" si="87"/>
        <v>0</v>
      </c>
      <c r="Z388">
        <f t="shared" si="88"/>
        <v>0</v>
      </c>
      <c r="AA388">
        <f t="shared" si="89"/>
        <v>0</v>
      </c>
      <c r="AB388">
        <f t="shared" si="90"/>
        <v>0</v>
      </c>
      <c r="AC388">
        <f t="shared" si="91"/>
        <v>0</v>
      </c>
    </row>
    <row r="389" spans="1:29" ht="16.2" thickBot="1">
      <c r="A389" s="191">
        <f t="shared" si="83"/>
        <v>0</v>
      </c>
      <c r="B389" s="191"/>
      <c r="C389" s="266">
        <f t="shared" si="84"/>
        <v>0</v>
      </c>
      <c r="D389" s="209"/>
      <c r="E389" s="209"/>
      <c r="F389" s="209"/>
      <c r="G389" s="209"/>
      <c r="H389" s="209"/>
      <c r="I389" s="209"/>
      <c r="L389" s="209">
        <v>383</v>
      </c>
      <c r="M389" s="2" t="str">
        <f>N389&amp;":"&amp;COUNTIF($N$7:N389,N389)</f>
        <v>0:143</v>
      </c>
      <c r="N389" s="267">
        <f>'Student name internal mark'!Z389</f>
        <v>0</v>
      </c>
      <c r="O389" s="227">
        <f t="shared" si="77"/>
        <v>0</v>
      </c>
      <c r="P389" s="227">
        <f t="shared" si="78"/>
        <v>0</v>
      </c>
      <c r="Q389" s="227">
        <f t="shared" si="79"/>
        <v>0</v>
      </c>
      <c r="R389" s="227">
        <f t="shared" si="80"/>
        <v>0</v>
      </c>
      <c r="S389" s="227">
        <f t="shared" si="81"/>
        <v>0</v>
      </c>
      <c r="T389" s="227">
        <f t="shared" si="82"/>
        <v>0</v>
      </c>
      <c r="V389" s="139">
        <f t="shared" si="85"/>
        <v>0</v>
      </c>
      <c r="X389">
        <f t="shared" si="86"/>
        <v>0</v>
      </c>
      <c r="Y389">
        <f t="shared" si="87"/>
        <v>0</v>
      </c>
      <c r="Z389">
        <f t="shared" si="88"/>
        <v>0</v>
      </c>
      <c r="AA389">
        <f t="shared" si="89"/>
        <v>0</v>
      </c>
      <c r="AB389">
        <f t="shared" si="90"/>
        <v>0</v>
      </c>
      <c r="AC389">
        <f t="shared" si="91"/>
        <v>0</v>
      </c>
    </row>
    <row r="390" spans="1:29" ht="16.2" thickBot="1">
      <c r="A390" s="191">
        <f t="shared" si="83"/>
        <v>0</v>
      </c>
      <c r="B390" s="191"/>
      <c r="C390" s="266">
        <f t="shared" si="84"/>
        <v>0</v>
      </c>
      <c r="D390" s="209"/>
      <c r="E390" s="209"/>
      <c r="F390" s="209"/>
      <c r="G390" s="209"/>
      <c r="H390" s="209"/>
      <c r="I390" s="209"/>
      <c r="L390" s="2">
        <v>384</v>
      </c>
      <c r="M390" s="2" t="str">
        <f>N390&amp;":"&amp;COUNTIF($N$7:N390,N390)</f>
        <v>0:144</v>
      </c>
      <c r="N390" s="267">
        <f>'Student name internal mark'!Z390</f>
        <v>0</v>
      </c>
      <c r="O390" s="227">
        <f t="shared" si="77"/>
        <v>0</v>
      </c>
      <c r="P390" s="227">
        <f t="shared" si="78"/>
        <v>0</v>
      </c>
      <c r="Q390" s="227">
        <f t="shared" si="79"/>
        <v>0</v>
      </c>
      <c r="R390" s="227">
        <f t="shared" si="80"/>
        <v>0</v>
      </c>
      <c r="S390" s="227">
        <f t="shared" si="81"/>
        <v>0</v>
      </c>
      <c r="T390" s="227">
        <f t="shared" si="82"/>
        <v>0</v>
      </c>
      <c r="V390" s="139">
        <f t="shared" si="85"/>
        <v>0</v>
      </c>
      <c r="X390">
        <f t="shared" si="86"/>
        <v>0</v>
      </c>
      <c r="Y390">
        <f t="shared" si="87"/>
        <v>0</v>
      </c>
      <c r="Z390">
        <f t="shared" si="88"/>
        <v>0</v>
      </c>
      <c r="AA390">
        <f t="shared" si="89"/>
        <v>0</v>
      </c>
      <c r="AB390">
        <f t="shared" si="90"/>
        <v>0</v>
      </c>
      <c r="AC390">
        <f t="shared" si="91"/>
        <v>0</v>
      </c>
    </row>
    <row r="391" spans="1:29" ht="16.2" thickBot="1">
      <c r="A391" s="191">
        <f t="shared" si="83"/>
        <v>0</v>
      </c>
      <c r="B391" s="191"/>
      <c r="C391" s="266">
        <f t="shared" si="84"/>
        <v>0</v>
      </c>
      <c r="D391" s="209"/>
      <c r="E391" s="209"/>
      <c r="F391" s="209"/>
      <c r="G391" s="209"/>
      <c r="H391" s="209"/>
      <c r="I391" s="209"/>
      <c r="L391" s="209">
        <v>385</v>
      </c>
      <c r="M391" s="2" t="str">
        <f>N391&amp;":"&amp;COUNTIF($N$7:N391,N391)</f>
        <v>0:145</v>
      </c>
      <c r="N391" s="267">
        <f>'Student name internal mark'!Z391</f>
        <v>0</v>
      </c>
      <c r="O391" s="227">
        <f t="shared" ref="O391:O401" si="92">IFERROR(VLOOKUP($M391,$B$7:$I$1000,3,FALSE),VLOOKUP($N391,$C$7:$I$1000,2,FALSE))</f>
        <v>0</v>
      </c>
      <c r="P391" s="227">
        <f t="shared" ref="P391:P401" si="93">IFERROR(VLOOKUP($M391,$B$7:$I$1000,4,FALSE),VLOOKUP($N391,$C$7:$I$1000,3,FALSE))</f>
        <v>0</v>
      </c>
      <c r="Q391" s="227">
        <f t="shared" ref="Q391:Q401" si="94">IFERROR(VLOOKUP($M391,$B$7:$I$1000,5,FALSE),VLOOKUP($N391,$C$7:$I$1000,4,FALSE))</f>
        <v>0</v>
      </c>
      <c r="R391" s="227">
        <f t="shared" ref="R391:R401" si="95">IFERROR(VLOOKUP($M391,$B$7:$I$1000,6,FALSE),VLOOKUP($N391,$C$7:$I$1000,5,FALSE))</f>
        <v>0</v>
      </c>
      <c r="S391" s="227">
        <f t="shared" ref="S391:S401" si="96">IFERROR(VLOOKUP($M391,$B$7:$I$1000,7,FALSE),VLOOKUP($N391,$C$7:$I$1000,6,FALSE))</f>
        <v>0</v>
      </c>
      <c r="T391" s="227">
        <f t="shared" ref="T391:T401" si="97">IFERROR(VLOOKUP($M391,$B$7:$I$1000,8,FALSE),VLOOKUP($N391,$C$7:$I$1000,7,FALSE))</f>
        <v>0</v>
      </c>
      <c r="V391" s="139">
        <f t="shared" si="85"/>
        <v>0</v>
      </c>
      <c r="X391">
        <f t="shared" si="86"/>
        <v>0</v>
      </c>
      <c r="Y391">
        <f t="shared" si="87"/>
        <v>0</v>
      </c>
      <c r="Z391">
        <f t="shared" si="88"/>
        <v>0</v>
      </c>
      <c r="AA391">
        <f t="shared" si="89"/>
        <v>0</v>
      </c>
      <c r="AB391">
        <f t="shared" si="90"/>
        <v>0</v>
      </c>
      <c r="AC391">
        <f t="shared" si="91"/>
        <v>0</v>
      </c>
    </row>
    <row r="392" spans="1:29" ht="16.2" thickBot="1">
      <c r="A392" s="191">
        <f t="shared" ref="A392:A455" si="98">SUM(D392:I392)</f>
        <v>0</v>
      </c>
      <c r="B392" s="191"/>
      <c r="C392" s="266">
        <f t="shared" ref="C392:C455" si="99">SUM(D392:I392)/12</f>
        <v>0</v>
      </c>
      <c r="D392" s="209"/>
      <c r="E392" s="209"/>
      <c r="F392" s="209"/>
      <c r="G392" s="209"/>
      <c r="H392" s="209"/>
      <c r="I392" s="209"/>
      <c r="L392" s="209">
        <v>386</v>
      </c>
      <c r="M392" s="2" t="str">
        <f>N392&amp;":"&amp;COUNTIF($N$7:N392,N392)</f>
        <v>0:146</v>
      </c>
      <c r="N392" s="267">
        <f>'Student name internal mark'!Z392</f>
        <v>0</v>
      </c>
      <c r="O392" s="227">
        <f t="shared" si="92"/>
        <v>0</v>
      </c>
      <c r="P392" s="227">
        <f t="shared" si="93"/>
        <v>0</v>
      </c>
      <c r="Q392" s="227">
        <f t="shared" si="94"/>
        <v>0</v>
      </c>
      <c r="R392" s="227">
        <f t="shared" si="95"/>
        <v>0</v>
      </c>
      <c r="S392" s="227">
        <f t="shared" si="96"/>
        <v>0</v>
      </c>
      <c r="T392" s="227">
        <f t="shared" si="97"/>
        <v>0</v>
      </c>
      <c r="V392" s="139">
        <f t="shared" si="85"/>
        <v>0</v>
      </c>
      <c r="X392">
        <f t="shared" si="86"/>
        <v>0</v>
      </c>
      <c r="Y392">
        <f t="shared" si="87"/>
        <v>0</v>
      </c>
      <c r="Z392">
        <f t="shared" si="88"/>
        <v>0</v>
      </c>
      <c r="AA392">
        <f t="shared" si="89"/>
        <v>0</v>
      </c>
      <c r="AB392">
        <f t="shared" si="90"/>
        <v>0</v>
      </c>
      <c r="AC392">
        <f t="shared" si="91"/>
        <v>0</v>
      </c>
    </row>
    <row r="393" spans="1:29" ht="16.2" thickBot="1">
      <c r="A393" s="191">
        <f t="shared" si="98"/>
        <v>0</v>
      </c>
      <c r="B393" s="191"/>
      <c r="C393" s="266">
        <f t="shared" si="99"/>
        <v>0</v>
      </c>
      <c r="D393" s="209"/>
      <c r="E393" s="209"/>
      <c r="F393" s="209"/>
      <c r="G393" s="209"/>
      <c r="H393" s="209"/>
      <c r="I393" s="209"/>
      <c r="L393" s="209">
        <v>387</v>
      </c>
      <c r="M393" s="2" t="str">
        <f>N393&amp;":"&amp;COUNTIF($N$7:N393,N393)</f>
        <v>0:147</v>
      </c>
      <c r="N393" s="267">
        <f>'Student name internal mark'!Z393</f>
        <v>0</v>
      </c>
      <c r="O393" s="227">
        <f t="shared" si="92"/>
        <v>0</v>
      </c>
      <c r="P393" s="227">
        <f t="shared" si="93"/>
        <v>0</v>
      </c>
      <c r="Q393" s="227">
        <f t="shared" si="94"/>
        <v>0</v>
      </c>
      <c r="R393" s="227">
        <f t="shared" si="95"/>
        <v>0</v>
      </c>
      <c r="S393" s="227">
        <f t="shared" si="96"/>
        <v>0</v>
      </c>
      <c r="T393" s="227">
        <f t="shared" si="97"/>
        <v>0</v>
      </c>
      <c r="V393" s="139">
        <f t="shared" si="85"/>
        <v>0</v>
      </c>
      <c r="X393">
        <f t="shared" si="86"/>
        <v>0</v>
      </c>
      <c r="Y393">
        <f t="shared" si="87"/>
        <v>0</v>
      </c>
      <c r="Z393">
        <f t="shared" si="88"/>
        <v>0</v>
      </c>
      <c r="AA393">
        <f t="shared" si="89"/>
        <v>0</v>
      </c>
      <c r="AB393">
        <f t="shared" si="90"/>
        <v>0</v>
      </c>
      <c r="AC393">
        <f t="shared" si="91"/>
        <v>0</v>
      </c>
    </row>
    <row r="394" spans="1:29" ht="16.2" thickBot="1">
      <c r="A394" s="191">
        <f t="shared" si="98"/>
        <v>0</v>
      </c>
      <c r="B394" s="191"/>
      <c r="C394" s="266">
        <f t="shared" si="99"/>
        <v>0</v>
      </c>
      <c r="D394" s="209"/>
      <c r="E394" s="209"/>
      <c r="F394" s="209"/>
      <c r="G394" s="209"/>
      <c r="H394" s="209"/>
      <c r="I394" s="209"/>
      <c r="L394" s="2">
        <v>388</v>
      </c>
      <c r="M394" s="2" t="str">
        <f>N394&amp;":"&amp;COUNTIF($N$7:N394,N394)</f>
        <v>0:148</v>
      </c>
      <c r="N394" s="267">
        <f>'Student name internal mark'!Z394</f>
        <v>0</v>
      </c>
      <c r="O394" s="227">
        <f t="shared" si="92"/>
        <v>0</v>
      </c>
      <c r="P394" s="227">
        <f t="shared" si="93"/>
        <v>0</v>
      </c>
      <c r="Q394" s="227">
        <f t="shared" si="94"/>
        <v>0</v>
      </c>
      <c r="R394" s="227">
        <f t="shared" si="95"/>
        <v>0</v>
      </c>
      <c r="S394" s="227">
        <f t="shared" si="96"/>
        <v>0</v>
      </c>
      <c r="T394" s="227">
        <f t="shared" si="97"/>
        <v>0</v>
      </c>
      <c r="V394" s="139">
        <f t="shared" si="85"/>
        <v>0</v>
      </c>
      <c r="X394">
        <f t="shared" si="86"/>
        <v>0</v>
      </c>
      <c r="Y394">
        <f t="shared" si="87"/>
        <v>0</v>
      </c>
      <c r="Z394">
        <f t="shared" si="88"/>
        <v>0</v>
      </c>
      <c r="AA394">
        <f t="shared" si="89"/>
        <v>0</v>
      </c>
      <c r="AB394">
        <f t="shared" si="90"/>
        <v>0</v>
      </c>
      <c r="AC394">
        <f t="shared" si="91"/>
        <v>0</v>
      </c>
    </row>
    <row r="395" spans="1:29" ht="16.2" thickBot="1">
      <c r="A395" s="191">
        <f t="shared" si="98"/>
        <v>0</v>
      </c>
      <c r="B395" s="191"/>
      <c r="C395" s="266">
        <f t="shared" si="99"/>
        <v>0</v>
      </c>
      <c r="D395" s="209"/>
      <c r="E395" s="209"/>
      <c r="F395" s="209"/>
      <c r="G395" s="209"/>
      <c r="H395" s="209"/>
      <c r="I395" s="209"/>
      <c r="L395" s="209">
        <v>389</v>
      </c>
      <c r="M395" s="2" t="str">
        <f>N395&amp;":"&amp;COUNTIF($N$7:N395,N395)</f>
        <v>0:149</v>
      </c>
      <c r="N395" s="267">
        <f>'Student name internal mark'!Z395</f>
        <v>0</v>
      </c>
      <c r="O395" s="227">
        <f t="shared" si="92"/>
        <v>0</v>
      </c>
      <c r="P395" s="227">
        <f t="shared" si="93"/>
        <v>0</v>
      </c>
      <c r="Q395" s="227">
        <f t="shared" si="94"/>
        <v>0</v>
      </c>
      <c r="R395" s="227">
        <f t="shared" si="95"/>
        <v>0</v>
      </c>
      <c r="S395" s="227">
        <f t="shared" si="96"/>
        <v>0</v>
      </c>
      <c r="T395" s="227">
        <f t="shared" si="97"/>
        <v>0</v>
      </c>
      <c r="V395" s="139">
        <f t="shared" si="85"/>
        <v>0</v>
      </c>
      <c r="X395">
        <f t="shared" si="86"/>
        <v>0</v>
      </c>
      <c r="Y395">
        <f t="shared" si="87"/>
        <v>0</v>
      </c>
      <c r="Z395">
        <f t="shared" si="88"/>
        <v>0</v>
      </c>
      <c r="AA395">
        <f t="shared" si="89"/>
        <v>0</v>
      </c>
      <c r="AB395">
        <f t="shared" si="90"/>
        <v>0</v>
      </c>
      <c r="AC395">
        <f t="shared" si="91"/>
        <v>0</v>
      </c>
    </row>
    <row r="396" spans="1:29" ht="16.2" thickBot="1">
      <c r="A396" s="191">
        <f t="shared" si="98"/>
        <v>0</v>
      </c>
      <c r="B396" s="191"/>
      <c r="C396" s="266">
        <f t="shared" si="99"/>
        <v>0</v>
      </c>
      <c r="D396" s="209"/>
      <c r="E396" s="209"/>
      <c r="F396" s="209"/>
      <c r="G396" s="209"/>
      <c r="H396" s="209"/>
      <c r="I396" s="209"/>
      <c r="L396" s="209">
        <v>390</v>
      </c>
      <c r="M396" s="2" t="str">
        <f>N396&amp;":"&amp;COUNTIF($N$7:N396,N396)</f>
        <v>0:150</v>
      </c>
      <c r="N396" s="267">
        <f>'Student name internal mark'!Z396</f>
        <v>0</v>
      </c>
      <c r="O396" s="227">
        <f t="shared" si="92"/>
        <v>0</v>
      </c>
      <c r="P396" s="227">
        <f t="shared" si="93"/>
        <v>0</v>
      </c>
      <c r="Q396" s="227">
        <f t="shared" si="94"/>
        <v>0</v>
      </c>
      <c r="R396" s="227">
        <f t="shared" si="95"/>
        <v>0</v>
      </c>
      <c r="S396" s="227">
        <f t="shared" si="96"/>
        <v>0</v>
      </c>
      <c r="T396" s="227">
        <f t="shared" si="97"/>
        <v>0</v>
      </c>
      <c r="V396" s="139">
        <f t="shared" si="85"/>
        <v>0</v>
      </c>
      <c r="X396">
        <f t="shared" si="86"/>
        <v>0</v>
      </c>
      <c r="Y396">
        <f t="shared" si="87"/>
        <v>0</v>
      </c>
      <c r="Z396">
        <f t="shared" si="88"/>
        <v>0</v>
      </c>
      <c r="AA396">
        <f t="shared" si="89"/>
        <v>0</v>
      </c>
      <c r="AB396">
        <f t="shared" si="90"/>
        <v>0</v>
      </c>
      <c r="AC396">
        <f t="shared" si="91"/>
        <v>0</v>
      </c>
    </row>
    <row r="397" spans="1:29" ht="16.2" thickBot="1">
      <c r="A397" s="191">
        <f t="shared" si="98"/>
        <v>0</v>
      </c>
      <c r="B397" s="191"/>
      <c r="C397" s="266">
        <f t="shared" si="99"/>
        <v>0</v>
      </c>
      <c r="D397" s="209"/>
      <c r="E397" s="209"/>
      <c r="F397" s="209"/>
      <c r="G397" s="209"/>
      <c r="H397" s="209"/>
      <c r="I397" s="209"/>
      <c r="L397" s="209">
        <v>391</v>
      </c>
      <c r="M397" s="2" t="str">
        <f>N397&amp;":"&amp;COUNTIF($N$7:N397,N397)</f>
        <v>0:151</v>
      </c>
      <c r="N397" s="267">
        <f>'Student name internal mark'!Z397</f>
        <v>0</v>
      </c>
      <c r="O397" s="227">
        <f t="shared" si="92"/>
        <v>0</v>
      </c>
      <c r="P397" s="227">
        <f t="shared" si="93"/>
        <v>0</v>
      </c>
      <c r="Q397" s="227">
        <f t="shared" si="94"/>
        <v>0</v>
      </c>
      <c r="R397" s="227">
        <f t="shared" si="95"/>
        <v>0</v>
      </c>
      <c r="S397" s="227">
        <f t="shared" si="96"/>
        <v>0</v>
      </c>
      <c r="T397" s="227">
        <f t="shared" si="97"/>
        <v>0</v>
      </c>
      <c r="V397" s="139">
        <f t="shared" si="85"/>
        <v>0</v>
      </c>
      <c r="X397">
        <f t="shared" si="86"/>
        <v>0</v>
      </c>
      <c r="Y397">
        <f t="shared" si="87"/>
        <v>0</v>
      </c>
      <c r="Z397">
        <f t="shared" si="88"/>
        <v>0</v>
      </c>
      <c r="AA397">
        <f t="shared" si="89"/>
        <v>0</v>
      </c>
      <c r="AB397">
        <f t="shared" si="90"/>
        <v>0</v>
      </c>
      <c r="AC397">
        <f t="shared" si="91"/>
        <v>0</v>
      </c>
    </row>
    <row r="398" spans="1:29" ht="16.2" thickBot="1">
      <c r="A398" s="191">
        <f t="shared" si="98"/>
        <v>0</v>
      </c>
      <c r="B398" s="191"/>
      <c r="C398" s="266">
        <f t="shared" si="99"/>
        <v>0</v>
      </c>
      <c r="D398" s="209"/>
      <c r="E398" s="209"/>
      <c r="F398" s="209"/>
      <c r="G398" s="209"/>
      <c r="H398" s="209"/>
      <c r="I398" s="209"/>
      <c r="L398" s="209">
        <v>392</v>
      </c>
      <c r="M398" s="2" t="str">
        <f>N398&amp;":"&amp;COUNTIF($N$7:N398,N398)</f>
        <v>0:152</v>
      </c>
      <c r="N398" s="267">
        <f>'Student name internal mark'!Z398</f>
        <v>0</v>
      </c>
      <c r="O398" s="227">
        <f t="shared" si="92"/>
        <v>0</v>
      </c>
      <c r="P398" s="227">
        <f t="shared" si="93"/>
        <v>0</v>
      </c>
      <c r="Q398" s="227">
        <f t="shared" si="94"/>
        <v>0</v>
      </c>
      <c r="R398" s="227">
        <f t="shared" si="95"/>
        <v>0</v>
      </c>
      <c r="S398" s="227">
        <f t="shared" si="96"/>
        <v>0</v>
      </c>
      <c r="T398" s="227">
        <f t="shared" si="97"/>
        <v>0</v>
      </c>
      <c r="V398" s="139">
        <f t="shared" si="85"/>
        <v>0</v>
      </c>
      <c r="X398">
        <f t="shared" si="86"/>
        <v>0</v>
      </c>
      <c r="Y398">
        <f t="shared" si="87"/>
        <v>0</v>
      </c>
      <c r="Z398">
        <f t="shared" si="88"/>
        <v>0</v>
      </c>
      <c r="AA398">
        <f t="shared" si="89"/>
        <v>0</v>
      </c>
      <c r="AB398">
        <f t="shared" si="90"/>
        <v>0</v>
      </c>
      <c r="AC398">
        <f t="shared" si="91"/>
        <v>0</v>
      </c>
    </row>
    <row r="399" spans="1:29" ht="16.2" thickBot="1">
      <c r="A399" s="191">
        <f t="shared" si="98"/>
        <v>0</v>
      </c>
      <c r="B399" s="191"/>
      <c r="C399" s="266">
        <f t="shared" si="99"/>
        <v>0</v>
      </c>
      <c r="D399" s="209"/>
      <c r="E399" s="209"/>
      <c r="F399" s="209"/>
      <c r="G399" s="209"/>
      <c r="H399" s="209"/>
      <c r="I399" s="209"/>
      <c r="L399" s="2">
        <v>393</v>
      </c>
      <c r="M399" s="2" t="str">
        <f>N399&amp;":"&amp;COUNTIF($N$7:N399,N399)</f>
        <v>0:153</v>
      </c>
      <c r="N399" s="267">
        <f>'Student name internal mark'!Z399</f>
        <v>0</v>
      </c>
      <c r="O399" s="227">
        <f t="shared" si="92"/>
        <v>0</v>
      </c>
      <c r="P399" s="227">
        <f t="shared" si="93"/>
        <v>0</v>
      </c>
      <c r="Q399" s="227">
        <f t="shared" si="94"/>
        <v>0</v>
      </c>
      <c r="R399" s="227">
        <f t="shared" si="95"/>
        <v>0</v>
      </c>
      <c r="S399" s="227">
        <f t="shared" si="96"/>
        <v>0</v>
      </c>
      <c r="T399" s="227">
        <f t="shared" si="97"/>
        <v>0</v>
      </c>
      <c r="V399" s="139">
        <f t="shared" si="85"/>
        <v>0</v>
      </c>
      <c r="X399">
        <f t="shared" si="86"/>
        <v>0</v>
      </c>
      <c r="Y399">
        <f t="shared" si="87"/>
        <v>0</v>
      </c>
      <c r="Z399">
        <f t="shared" si="88"/>
        <v>0</v>
      </c>
      <c r="AA399">
        <f t="shared" si="89"/>
        <v>0</v>
      </c>
      <c r="AB399">
        <f t="shared" si="90"/>
        <v>0</v>
      </c>
      <c r="AC399">
        <f t="shared" si="91"/>
        <v>0</v>
      </c>
    </row>
    <row r="400" spans="1:29" ht="16.2" thickBot="1">
      <c r="A400" s="191">
        <f t="shared" si="98"/>
        <v>0</v>
      </c>
      <c r="B400" s="191"/>
      <c r="C400" s="266">
        <f t="shared" si="99"/>
        <v>0</v>
      </c>
      <c r="D400" s="209"/>
      <c r="E400" s="209"/>
      <c r="F400" s="209"/>
      <c r="G400" s="209"/>
      <c r="H400" s="209"/>
      <c r="I400" s="209"/>
      <c r="L400" s="209">
        <v>394</v>
      </c>
      <c r="M400" s="2" t="str">
        <f>N400&amp;":"&amp;COUNTIF($N$7:N400,N400)</f>
        <v>0:154</v>
      </c>
      <c r="N400" s="267">
        <f>'Student name internal mark'!Z400</f>
        <v>0</v>
      </c>
      <c r="O400" s="227">
        <f t="shared" si="92"/>
        <v>0</v>
      </c>
      <c r="P400" s="227">
        <f t="shared" si="93"/>
        <v>0</v>
      </c>
      <c r="Q400" s="227">
        <f t="shared" si="94"/>
        <v>0</v>
      </c>
      <c r="R400" s="227">
        <f t="shared" si="95"/>
        <v>0</v>
      </c>
      <c r="S400" s="227">
        <f t="shared" si="96"/>
        <v>0</v>
      </c>
      <c r="T400" s="227">
        <f t="shared" si="97"/>
        <v>0</v>
      </c>
      <c r="V400" s="139">
        <f t="shared" ref="V400:V401" si="100">SUM(O400:T400)</f>
        <v>0</v>
      </c>
      <c r="X400">
        <f t="shared" ref="X400:X401" si="101">O400/2</f>
        <v>0</v>
      </c>
      <c r="Y400">
        <f t="shared" ref="Y400:Y401" si="102">P400/2</f>
        <v>0</v>
      </c>
      <c r="Z400">
        <f t="shared" ref="Z400:Z401" si="103">Q400/2</f>
        <v>0</v>
      </c>
      <c r="AA400">
        <f t="shared" ref="AA400:AA401" si="104">R400/2</f>
        <v>0</v>
      </c>
      <c r="AB400">
        <f t="shared" ref="AB400:AB401" si="105">S400/2</f>
        <v>0</v>
      </c>
      <c r="AC400">
        <f t="shared" ref="AC400:AC401" si="106">T400/2</f>
        <v>0</v>
      </c>
    </row>
    <row r="401" spans="1:29" ht="16.2" thickBot="1">
      <c r="A401" s="191">
        <f t="shared" si="98"/>
        <v>0</v>
      </c>
      <c r="B401" s="191"/>
      <c r="C401" s="266">
        <f t="shared" si="99"/>
        <v>0</v>
      </c>
      <c r="D401" s="209"/>
      <c r="E401" s="209"/>
      <c r="F401" s="209"/>
      <c r="G401" s="209"/>
      <c r="H401" s="209"/>
      <c r="I401" s="209"/>
      <c r="L401" s="209">
        <v>395</v>
      </c>
      <c r="M401" s="2" t="str">
        <f>N401&amp;":"&amp;COUNTIF($N$7:N401,N401)</f>
        <v>0:155</v>
      </c>
      <c r="N401" s="267">
        <f>'Student name internal mark'!Z401</f>
        <v>0</v>
      </c>
      <c r="O401" s="227">
        <f t="shared" si="92"/>
        <v>0</v>
      </c>
      <c r="P401" s="227">
        <f t="shared" si="93"/>
        <v>0</v>
      </c>
      <c r="Q401" s="227">
        <f t="shared" si="94"/>
        <v>0</v>
      </c>
      <c r="R401" s="227">
        <f t="shared" si="95"/>
        <v>0</v>
      </c>
      <c r="S401" s="227">
        <f t="shared" si="96"/>
        <v>0</v>
      </c>
      <c r="T401" s="227">
        <f t="shared" si="97"/>
        <v>0</v>
      </c>
      <c r="V401" s="139">
        <f t="shared" si="100"/>
        <v>0</v>
      </c>
      <c r="X401">
        <f t="shared" si="101"/>
        <v>0</v>
      </c>
      <c r="Y401">
        <f t="shared" si="102"/>
        <v>0</v>
      </c>
      <c r="Z401">
        <f t="shared" si="103"/>
        <v>0</v>
      </c>
      <c r="AA401">
        <f t="shared" si="104"/>
        <v>0</v>
      </c>
      <c r="AB401">
        <f t="shared" si="105"/>
        <v>0</v>
      </c>
      <c r="AC401">
        <f t="shared" si="106"/>
        <v>0</v>
      </c>
    </row>
    <row r="402" spans="1:29" ht="15.6">
      <c r="A402" s="191">
        <f t="shared" si="98"/>
        <v>0</v>
      </c>
      <c r="B402" s="191"/>
      <c r="C402" s="266">
        <f t="shared" si="99"/>
        <v>0</v>
      </c>
      <c r="D402" s="209"/>
      <c r="E402" s="209"/>
      <c r="F402" s="209"/>
      <c r="G402" s="209"/>
      <c r="H402" s="209"/>
      <c r="I402" s="209"/>
    </row>
    <row r="403" spans="1:29" ht="15.6">
      <c r="A403" s="191">
        <f t="shared" si="98"/>
        <v>0</v>
      </c>
      <c r="B403" s="191"/>
      <c r="C403" s="266">
        <f t="shared" si="99"/>
        <v>0</v>
      </c>
      <c r="D403" s="209"/>
      <c r="E403" s="209"/>
      <c r="F403" s="209"/>
      <c r="G403" s="209"/>
      <c r="H403" s="209"/>
      <c r="I403" s="209"/>
    </row>
    <row r="404" spans="1:29" ht="15.6">
      <c r="A404" s="191">
        <f t="shared" si="98"/>
        <v>0</v>
      </c>
      <c r="B404" s="191"/>
      <c r="C404" s="266">
        <f t="shared" si="99"/>
        <v>0</v>
      </c>
      <c r="D404" s="209"/>
      <c r="E404" s="209"/>
      <c r="F404" s="209"/>
      <c r="G404" s="209"/>
      <c r="H404" s="209"/>
      <c r="I404" s="209"/>
    </row>
    <row r="405" spans="1:29" ht="15.6">
      <c r="A405" s="191">
        <f t="shared" si="98"/>
        <v>0</v>
      </c>
      <c r="B405" s="191"/>
      <c r="C405" s="266">
        <f t="shared" si="99"/>
        <v>0</v>
      </c>
      <c r="D405" s="209"/>
      <c r="E405" s="209"/>
      <c r="F405" s="209"/>
      <c r="G405" s="209"/>
      <c r="H405" s="209"/>
      <c r="I405" s="209"/>
    </row>
    <row r="406" spans="1:29" ht="15.6">
      <c r="A406" s="191">
        <f t="shared" si="98"/>
        <v>0</v>
      </c>
      <c r="B406" s="191"/>
      <c r="C406" s="266">
        <f t="shared" si="99"/>
        <v>0</v>
      </c>
      <c r="D406" s="209"/>
      <c r="E406" s="209"/>
      <c r="F406" s="209"/>
      <c r="G406" s="209"/>
      <c r="H406" s="209"/>
      <c r="I406" s="209"/>
    </row>
    <row r="407" spans="1:29" ht="15.6">
      <c r="A407" s="191">
        <f t="shared" si="98"/>
        <v>0</v>
      </c>
      <c r="B407" s="191"/>
      <c r="C407" s="266">
        <f t="shared" si="99"/>
        <v>0</v>
      </c>
      <c r="D407" s="209"/>
      <c r="E407" s="209"/>
      <c r="F407" s="209"/>
      <c r="G407" s="209"/>
      <c r="H407" s="209"/>
      <c r="I407" s="209"/>
    </row>
    <row r="408" spans="1:29" ht="15.6">
      <c r="A408" s="191">
        <f t="shared" si="98"/>
        <v>0</v>
      </c>
      <c r="B408" s="191"/>
      <c r="C408" s="266">
        <f t="shared" si="99"/>
        <v>0</v>
      </c>
      <c r="D408" s="209"/>
      <c r="E408" s="209"/>
      <c r="F408" s="209"/>
      <c r="G408" s="209"/>
      <c r="H408" s="209"/>
      <c r="I408" s="209"/>
    </row>
    <row r="409" spans="1:29" ht="15.6">
      <c r="A409" s="191">
        <f t="shared" si="98"/>
        <v>0</v>
      </c>
      <c r="B409" s="191"/>
      <c r="C409" s="266">
        <f t="shared" si="99"/>
        <v>0</v>
      </c>
      <c r="D409" s="209"/>
      <c r="E409" s="209"/>
      <c r="F409" s="209"/>
      <c r="G409" s="209"/>
      <c r="H409" s="209"/>
      <c r="I409" s="209"/>
    </row>
    <row r="410" spans="1:29" ht="15.6">
      <c r="A410" s="191">
        <f t="shared" si="98"/>
        <v>0</v>
      </c>
      <c r="B410" s="191"/>
      <c r="C410" s="266">
        <f t="shared" si="99"/>
        <v>0</v>
      </c>
      <c r="D410" s="209"/>
      <c r="E410" s="209"/>
      <c r="F410" s="209"/>
      <c r="G410" s="209"/>
      <c r="H410" s="209"/>
      <c r="I410" s="209"/>
    </row>
    <row r="411" spans="1:29" ht="15.6">
      <c r="A411" s="191">
        <f t="shared" si="98"/>
        <v>0</v>
      </c>
      <c r="B411" s="191"/>
      <c r="C411" s="266">
        <f t="shared" si="99"/>
        <v>0</v>
      </c>
      <c r="D411" s="209"/>
      <c r="E411" s="209"/>
      <c r="F411" s="209"/>
      <c r="G411" s="209"/>
      <c r="H411" s="209"/>
      <c r="I411" s="209"/>
    </row>
    <row r="412" spans="1:29" ht="15.6">
      <c r="A412" s="191">
        <f t="shared" si="98"/>
        <v>0</v>
      </c>
      <c r="B412" s="191"/>
      <c r="C412" s="266">
        <f t="shared" si="99"/>
        <v>0</v>
      </c>
      <c r="D412" s="209"/>
      <c r="E412" s="209"/>
      <c r="F412" s="209"/>
      <c r="G412" s="209"/>
      <c r="H412" s="209"/>
      <c r="I412" s="209"/>
    </row>
    <row r="413" spans="1:29" ht="15.6">
      <c r="A413" s="191">
        <f t="shared" si="98"/>
        <v>0</v>
      </c>
      <c r="B413" s="191"/>
      <c r="C413" s="266">
        <f t="shared" si="99"/>
        <v>0</v>
      </c>
      <c r="D413" s="209"/>
      <c r="E413" s="209"/>
      <c r="F413" s="209"/>
      <c r="G413" s="209"/>
      <c r="H413" s="209"/>
      <c r="I413" s="209"/>
    </row>
    <row r="414" spans="1:29" ht="15.6">
      <c r="A414" s="191">
        <f t="shared" si="98"/>
        <v>0</v>
      </c>
      <c r="B414" s="191"/>
      <c r="C414" s="266">
        <f t="shared" si="99"/>
        <v>0</v>
      </c>
      <c r="D414" s="209"/>
      <c r="E414" s="209"/>
      <c r="F414" s="209"/>
      <c r="G414" s="209"/>
      <c r="H414" s="209"/>
      <c r="I414" s="209"/>
    </row>
    <row r="415" spans="1:29" ht="15.6">
      <c r="A415" s="191">
        <f t="shared" si="98"/>
        <v>0</v>
      </c>
      <c r="B415" s="191"/>
      <c r="C415" s="266">
        <f t="shared" si="99"/>
        <v>0</v>
      </c>
      <c r="D415" s="209"/>
      <c r="E415" s="209"/>
      <c r="F415" s="209"/>
      <c r="G415" s="209"/>
      <c r="H415" s="209"/>
      <c r="I415" s="209"/>
    </row>
    <row r="416" spans="1:29" ht="15.6">
      <c r="A416" s="191">
        <f t="shared" si="98"/>
        <v>0</v>
      </c>
      <c r="B416" s="191"/>
      <c r="C416" s="266">
        <f t="shared" si="99"/>
        <v>0</v>
      </c>
      <c r="D416" s="209"/>
      <c r="E416" s="209"/>
      <c r="F416" s="209"/>
      <c r="G416" s="209"/>
      <c r="H416" s="209"/>
      <c r="I416" s="209"/>
    </row>
    <row r="417" spans="1:9" ht="15.6">
      <c r="A417" s="191">
        <f t="shared" si="98"/>
        <v>0</v>
      </c>
      <c r="B417" s="191"/>
      <c r="C417" s="266">
        <f t="shared" si="99"/>
        <v>0</v>
      </c>
      <c r="D417" s="209"/>
      <c r="E417" s="209"/>
      <c r="F417" s="209"/>
      <c r="G417" s="209"/>
      <c r="H417" s="209"/>
      <c r="I417" s="209"/>
    </row>
    <row r="418" spans="1:9" ht="15.6">
      <c r="A418" s="191">
        <f t="shared" si="98"/>
        <v>0</v>
      </c>
      <c r="B418" s="191"/>
      <c r="C418" s="266">
        <f t="shared" si="99"/>
        <v>0</v>
      </c>
      <c r="D418" s="209"/>
      <c r="E418" s="209"/>
      <c r="F418" s="209"/>
      <c r="G418" s="209"/>
      <c r="H418" s="209"/>
      <c r="I418" s="209"/>
    </row>
    <row r="419" spans="1:9" ht="15.6">
      <c r="A419" s="191">
        <f t="shared" si="98"/>
        <v>0</v>
      </c>
      <c r="B419" s="191"/>
      <c r="C419" s="266">
        <f t="shared" si="99"/>
        <v>0</v>
      </c>
      <c r="D419" s="209"/>
      <c r="E419" s="209"/>
      <c r="F419" s="209"/>
      <c r="G419" s="209"/>
      <c r="H419" s="209"/>
      <c r="I419" s="209"/>
    </row>
    <row r="420" spans="1:9" ht="15.6">
      <c r="A420" s="191">
        <f t="shared" si="98"/>
        <v>0</v>
      </c>
      <c r="B420" s="191"/>
      <c r="C420" s="266">
        <f t="shared" si="99"/>
        <v>0</v>
      </c>
      <c r="D420" s="209"/>
      <c r="E420" s="209"/>
      <c r="F420" s="209"/>
      <c r="G420" s="209"/>
      <c r="H420" s="209"/>
      <c r="I420" s="209"/>
    </row>
    <row r="421" spans="1:9" ht="15.6">
      <c r="A421" s="191">
        <f t="shared" si="98"/>
        <v>0</v>
      </c>
      <c r="B421" s="191"/>
      <c r="C421" s="266">
        <f t="shared" si="99"/>
        <v>0</v>
      </c>
      <c r="D421" s="209"/>
      <c r="E421" s="209"/>
      <c r="F421" s="209"/>
      <c r="G421" s="209"/>
      <c r="H421" s="209"/>
      <c r="I421" s="209"/>
    </row>
    <row r="422" spans="1:9" ht="15.6">
      <c r="A422" s="191">
        <f t="shared" si="98"/>
        <v>0</v>
      </c>
      <c r="B422" s="191"/>
      <c r="C422" s="266">
        <f t="shared" si="99"/>
        <v>0</v>
      </c>
      <c r="D422" s="209"/>
      <c r="E422" s="209"/>
      <c r="F422" s="209"/>
      <c r="G422" s="209"/>
      <c r="H422" s="209"/>
      <c r="I422" s="209"/>
    </row>
    <row r="423" spans="1:9" ht="15.6">
      <c r="A423" s="191">
        <f t="shared" si="98"/>
        <v>0</v>
      </c>
      <c r="B423" s="191"/>
      <c r="C423" s="266">
        <f t="shared" si="99"/>
        <v>0</v>
      </c>
      <c r="D423" s="209"/>
      <c r="E423" s="209"/>
      <c r="F423" s="209"/>
      <c r="G423" s="209"/>
      <c r="H423" s="209"/>
      <c r="I423" s="209"/>
    </row>
    <row r="424" spans="1:9" ht="15.6">
      <c r="A424" s="191">
        <f t="shared" si="98"/>
        <v>0</v>
      </c>
      <c r="B424" s="191"/>
      <c r="C424" s="266">
        <f t="shared" si="99"/>
        <v>0</v>
      </c>
      <c r="D424" s="209"/>
      <c r="E424" s="209"/>
      <c r="F424" s="209"/>
      <c r="G424" s="209"/>
      <c r="H424" s="209"/>
      <c r="I424" s="209"/>
    </row>
    <row r="425" spans="1:9" ht="15.6">
      <c r="A425" s="191">
        <f t="shared" si="98"/>
        <v>0</v>
      </c>
      <c r="B425" s="191"/>
      <c r="C425" s="266">
        <f t="shared" si="99"/>
        <v>0</v>
      </c>
      <c r="D425" s="209"/>
      <c r="E425" s="209"/>
      <c r="F425" s="209"/>
      <c r="G425" s="209"/>
      <c r="H425" s="209"/>
      <c r="I425" s="209"/>
    </row>
    <row r="426" spans="1:9" ht="15.6">
      <c r="A426" s="191">
        <f t="shared" si="98"/>
        <v>0</v>
      </c>
      <c r="B426" s="191"/>
      <c r="C426" s="266">
        <f t="shared" si="99"/>
        <v>0</v>
      </c>
      <c r="D426" s="209"/>
      <c r="E426" s="209"/>
      <c r="F426" s="209"/>
      <c r="G426" s="209"/>
      <c r="H426" s="209"/>
      <c r="I426" s="209"/>
    </row>
    <row r="427" spans="1:9" ht="15.6">
      <c r="A427" s="191">
        <f t="shared" si="98"/>
        <v>0</v>
      </c>
      <c r="B427" s="191"/>
      <c r="C427" s="266">
        <f t="shared" si="99"/>
        <v>0</v>
      </c>
      <c r="D427" s="209"/>
      <c r="E427" s="209"/>
      <c r="F427" s="209"/>
      <c r="G427" s="209"/>
      <c r="H427" s="209"/>
      <c r="I427" s="209"/>
    </row>
    <row r="428" spans="1:9" ht="15.6">
      <c r="A428" s="191">
        <f t="shared" si="98"/>
        <v>0</v>
      </c>
      <c r="B428" s="191"/>
      <c r="C428" s="266">
        <f t="shared" si="99"/>
        <v>0</v>
      </c>
      <c r="D428" s="209"/>
      <c r="E428" s="209"/>
      <c r="F428" s="209"/>
      <c r="G428" s="209"/>
      <c r="H428" s="209"/>
      <c r="I428" s="209"/>
    </row>
    <row r="429" spans="1:9" ht="15.6">
      <c r="A429" s="191">
        <f t="shared" si="98"/>
        <v>0</v>
      </c>
      <c r="B429" s="191"/>
      <c r="C429" s="266">
        <f t="shared" si="99"/>
        <v>0</v>
      </c>
      <c r="D429" s="209"/>
      <c r="E429" s="209"/>
      <c r="F429" s="209"/>
      <c r="G429" s="209"/>
      <c r="H429" s="209"/>
      <c r="I429" s="209"/>
    </row>
    <row r="430" spans="1:9" ht="15.6">
      <c r="A430" s="191">
        <f t="shared" si="98"/>
        <v>0</v>
      </c>
      <c r="B430" s="191"/>
      <c r="C430" s="266">
        <f t="shared" si="99"/>
        <v>0</v>
      </c>
      <c r="D430" s="209"/>
      <c r="E430" s="209"/>
      <c r="F430" s="209"/>
      <c r="G430" s="209"/>
      <c r="H430" s="209"/>
      <c r="I430" s="209"/>
    </row>
    <row r="431" spans="1:9" ht="15.6">
      <c r="A431" s="191">
        <f t="shared" si="98"/>
        <v>0</v>
      </c>
      <c r="B431" s="191"/>
      <c r="C431" s="266">
        <f t="shared" si="99"/>
        <v>0</v>
      </c>
      <c r="D431" s="209"/>
      <c r="E431" s="209"/>
      <c r="F431" s="209"/>
      <c r="G431" s="209"/>
      <c r="H431" s="209"/>
      <c r="I431" s="209"/>
    </row>
    <row r="432" spans="1:9" ht="15.6">
      <c r="A432" s="191">
        <f t="shared" si="98"/>
        <v>0</v>
      </c>
      <c r="B432" s="191"/>
      <c r="C432" s="266">
        <f t="shared" si="99"/>
        <v>0</v>
      </c>
      <c r="D432" s="209"/>
      <c r="E432" s="209"/>
      <c r="F432" s="209"/>
      <c r="G432" s="209"/>
      <c r="H432" s="209"/>
      <c r="I432" s="209"/>
    </row>
    <row r="433" spans="1:9" ht="15.6">
      <c r="A433" s="191">
        <f t="shared" si="98"/>
        <v>0</v>
      </c>
      <c r="B433" s="191"/>
      <c r="C433" s="266">
        <f t="shared" si="99"/>
        <v>0</v>
      </c>
      <c r="D433" s="209"/>
      <c r="E433" s="209"/>
      <c r="F433" s="209"/>
      <c r="G433" s="209"/>
      <c r="H433" s="209"/>
      <c r="I433" s="209"/>
    </row>
    <row r="434" spans="1:9" ht="15.6">
      <c r="A434" s="191">
        <f t="shared" si="98"/>
        <v>0</v>
      </c>
      <c r="B434" s="191"/>
      <c r="C434" s="266">
        <f t="shared" si="99"/>
        <v>0</v>
      </c>
      <c r="D434" s="209"/>
      <c r="E434" s="209"/>
      <c r="F434" s="209"/>
      <c r="G434" s="209"/>
      <c r="H434" s="209"/>
      <c r="I434" s="209"/>
    </row>
    <row r="435" spans="1:9" ht="15.6">
      <c r="A435" s="191">
        <f t="shared" si="98"/>
        <v>0</v>
      </c>
      <c r="B435" s="191"/>
      <c r="C435" s="266">
        <f t="shared" si="99"/>
        <v>0</v>
      </c>
      <c r="D435" s="209"/>
      <c r="E435" s="209"/>
      <c r="F435" s="209"/>
      <c r="G435" s="209"/>
      <c r="H435" s="209"/>
      <c r="I435" s="209"/>
    </row>
    <row r="436" spans="1:9" ht="15.6">
      <c r="A436" s="191">
        <f t="shared" si="98"/>
        <v>0</v>
      </c>
      <c r="B436" s="191"/>
      <c r="C436" s="266">
        <f t="shared" si="99"/>
        <v>0</v>
      </c>
      <c r="D436" s="209"/>
      <c r="E436" s="209"/>
      <c r="F436" s="209"/>
      <c r="G436" s="209"/>
      <c r="H436" s="209"/>
      <c r="I436" s="209"/>
    </row>
    <row r="437" spans="1:9" ht="15.6">
      <c r="A437" s="191">
        <f t="shared" si="98"/>
        <v>0</v>
      </c>
      <c r="B437" s="191"/>
      <c r="C437" s="266">
        <f t="shared" si="99"/>
        <v>0</v>
      </c>
      <c r="D437" s="209"/>
      <c r="E437" s="209"/>
      <c r="F437" s="209"/>
      <c r="G437" s="209"/>
      <c r="H437" s="209"/>
      <c r="I437" s="209"/>
    </row>
    <row r="438" spans="1:9" ht="15.6">
      <c r="A438" s="191">
        <f t="shared" si="98"/>
        <v>0</v>
      </c>
      <c r="B438" s="191"/>
      <c r="C438" s="266">
        <f t="shared" si="99"/>
        <v>0</v>
      </c>
      <c r="D438" s="209"/>
      <c r="E438" s="209"/>
      <c r="F438" s="209"/>
      <c r="G438" s="209"/>
      <c r="H438" s="209"/>
      <c r="I438" s="209"/>
    </row>
    <row r="439" spans="1:9" ht="15.6">
      <c r="A439" s="191">
        <f t="shared" si="98"/>
        <v>0</v>
      </c>
      <c r="B439" s="191"/>
      <c r="C439" s="266">
        <f t="shared" si="99"/>
        <v>0</v>
      </c>
      <c r="D439" s="209"/>
      <c r="E439" s="209"/>
      <c r="F439" s="209"/>
      <c r="G439" s="209"/>
      <c r="H439" s="209"/>
      <c r="I439" s="209"/>
    </row>
    <row r="440" spans="1:9" ht="15.6">
      <c r="A440" s="191">
        <f t="shared" si="98"/>
        <v>0</v>
      </c>
      <c r="B440" s="191"/>
      <c r="C440" s="266">
        <f t="shared" si="99"/>
        <v>0</v>
      </c>
      <c r="D440" s="209"/>
      <c r="E440" s="209"/>
      <c r="F440" s="209"/>
      <c r="G440" s="209"/>
      <c r="H440" s="209"/>
      <c r="I440" s="209"/>
    </row>
    <row r="441" spans="1:9" ht="15.6">
      <c r="A441" s="191">
        <f t="shared" si="98"/>
        <v>0</v>
      </c>
      <c r="B441" s="191"/>
      <c r="C441" s="266">
        <f t="shared" si="99"/>
        <v>0</v>
      </c>
      <c r="D441" s="209"/>
      <c r="E441" s="209"/>
      <c r="F441" s="209"/>
      <c r="G441" s="209"/>
      <c r="H441" s="209"/>
      <c r="I441" s="209"/>
    </row>
    <row r="442" spans="1:9" ht="15.6">
      <c r="A442" s="191">
        <f t="shared" si="98"/>
        <v>0</v>
      </c>
      <c r="B442" s="191"/>
      <c r="C442" s="266">
        <f t="shared" si="99"/>
        <v>0</v>
      </c>
      <c r="D442" s="209"/>
      <c r="E442" s="209"/>
      <c r="F442" s="209"/>
      <c r="G442" s="209"/>
      <c r="H442" s="209"/>
      <c r="I442" s="209"/>
    </row>
    <row r="443" spans="1:9" ht="15.6">
      <c r="A443" s="191">
        <f t="shared" si="98"/>
        <v>0</v>
      </c>
      <c r="B443" s="191"/>
      <c r="C443" s="266">
        <f t="shared" si="99"/>
        <v>0</v>
      </c>
      <c r="D443" s="209"/>
      <c r="E443" s="209"/>
      <c r="F443" s="209"/>
      <c r="G443" s="209"/>
      <c r="H443" s="209"/>
      <c r="I443" s="209"/>
    </row>
    <row r="444" spans="1:9" ht="15.6">
      <c r="A444" s="191">
        <f t="shared" si="98"/>
        <v>0</v>
      </c>
      <c r="B444" s="191"/>
      <c r="C444" s="266">
        <f t="shared" si="99"/>
        <v>0</v>
      </c>
      <c r="D444" s="209"/>
      <c r="E444" s="209"/>
      <c r="F444" s="209"/>
      <c r="G444" s="209"/>
      <c r="H444" s="209"/>
      <c r="I444" s="209"/>
    </row>
    <row r="445" spans="1:9" ht="15.6">
      <c r="A445" s="191">
        <f t="shared" si="98"/>
        <v>0</v>
      </c>
      <c r="B445" s="191"/>
      <c r="C445" s="266">
        <f t="shared" si="99"/>
        <v>0</v>
      </c>
      <c r="D445" s="209"/>
      <c r="E445" s="209"/>
      <c r="F445" s="209"/>
      <c r="G445" s="209"/>
      <c r="H445" s="209"/>
      <c r="I445" s="209"/>
    </row>
    <row r="446" spans="1:9" ht="15.6">
      <c r="A446" s="191">
        <f t="shared" si="98"/>
        <v>0</v>
      </c>
      <c r="B446" s="191"/>
      <c r="C446" s="266">
        <f t="shared" si="99"/>
        <v>0</v>
      </c>
      <c r="D446" s="209"/>
      <c r="E446" s="209"/>
      <c r="F446" s="209"/>
      <c r="G446" s="209"/>
      <c r="H446" s="209"/>
      <c r="I446" s="209"/>
    </row>
    <row r="447" spans="1:9" ht="15.6">
      <c r="A447" s="191">
        <f t="shared" si="98"/>
        <v>0</v>
      </c>
      <c r="B447" s="191"/>
      <c r="C447" s="266">
        <f t="shared" si="99"/>
        <v>0</v>
      </c>
      <c r="D447" s="209"/>
      <c r="E447" s="209"/>
      <c r="F447" s="209"/>
      <c r="G447" s="209"/>
      <c r="H447" s="209"/>
      <c r="I447" s="209"/>
    </row>
    <row r="448" spans="1:9" ht="15.6">
      <c r="A448" s="191">
        <f t="shared" si="98"/>
        <v>0</v>
      </c>
      <c r="B448" s="191"/>
      <c r="C448" s="266">
        <f t="shared" si="99"/>
        <v>0</v>
      </c>
      <c r="D448" s="209"/>
      <c r="E448" s="209"/>
      <c r="F448" s="209"/>
      <c r="G448" s="209"/>
      <c r="H448" s="209"/>
      <c r="I448" s="209"/>
    </row>
    <row r="449" spans="1:9" ht="15.6">
      <c r="A449" s="191">
        <f t="shared" si="98"/>
        <v>0</v>
      </c>
      <c r="B449" s="191"/>
      <c r="C449" s="266">
        <f t="shared" si="99"/>
        <v>0</v>
      </c>
      <c r="D449" s="170"/>
      <c r="E449" s="170"/>
      <c r="F449" s="170"/>
      <c r="G449" s="170"/>
      <c r="H449" s="170"/>
      <c r="I449" s="170"/>
    </row>
    <row r="450" spans="1:9" ht="15.6">
      <c r="A450" s="191">
        <f t="shared" si="98"/>
        <v>0</v>
      </c>
      <c r="B450" s="191"/>
      <c r="C450" s="266">
        <f t="shared" si="99"/>
        <v>0</v>
      </c>
      <c r="D450" s="170"/>
      <c r="E450" s="170"/>
      <c r="F450" s="170"/>
      <c r="G450" s="170"/>
      <c r="H450" s="170"/>
      <c r="I450" s="170"/>
    </row>
    <row r="451" spans="1:9" ht="15.6">
      <c r="A451" s="191">
        <f t="shared" si="98"/>
        <v>0</v>
      </c>
      <c r="B451" s="191"/>
      <c r="C451" s="266">
        <f t="shared" si="99"/>
        <v>0</v>
      </c>
      <c r="D451" s="170"/>
      <c r="E451" s="170"/>
      <c r="F451" s="170"/>
      <c r="G451" s="170"/>
      <c r="H451" s="170"/>
      <c r="I451" s="170"/>
    </row>
    <row r="452" spans="1:9" ht="15.6">
      <c r="A452" s="191">
        <f t="shared" si="98"/>
        <v>0</v>
      </c>
      <c r="B452" s="191"/>
      <c r="C452" s="266">
        <f t="shared" si="99"/>
        <v>0</v>
      </c>
      <c r="D452" s="170"/>
      <c r="E452" s="170"/>
      <c r="F452" s="170"/>
      <c r="G452" s="170"/>
      <c r="H452" s="170"/>
      <c r="I452" s="170"/>
    </row>
    <row r="453" spans="1:9" ht="15.6">
      <c r="A453" s="191">
        <f t="shared" si="98"/>
        <v>0</v>
      </c>
      <c r="B453" s="191"/>
      <c r="C453" s="266">
        <f t="shared" si="99"/>
        <v>0</v>
      </c>
      <c r="D453" s="170"/>
      <c r="E453" s="170"/>
      <c r="F453" s="170"/>
      <c r="G453" s="170"/>
      <c r="H453" s="170"/>
      <c r="I453" s="170"/>
    </row>
    <row r="454" spans="1:9" ht="15.6">
      <c r="A454" s="191">
        <f t="shared" si="98"/>
        <v>0</v>
      </c>
      <c r="B454" s="191"/>
      <c r="C454" s="266">
        <f t="shared" si="99"/>
        <v>0</v>
      </c>
      <c r="D454" s="170"/>
      <c r="E454" s="170"/>
      <c r="F454" s="170"/>
      <c r="G454" s="170"/>
      <c r="H454" s="170"/>
      <c r="I454" s="170"/>
    </row>
    <row r="455" spans="1:9" ht="15.6">
      <c r="A455" s="191">
        <f t="shared" si="98"/>
        <v>0</v>
      </c>
      <c r="B455" s="191"/>
      <c r="C455" s="266">
        <f t="shared" si="99"/>
        <v>0</v>
      </c>
      <c r="D455" s="170"/>
      <c r="E455" s="170"/>
      <c r="F455" s="170"/>
      <c r="G455" s="170"/>
      <c r="H455" s="170"/>
      <c r="I455" s="170"/>
    </row>
    <row r="456" spans="1:9" ht="15.6">
      <c r="A456" s="191">
        <f t="shared" ref="A456:A519" si="107">SUM(D456:I456)</f>
        <v>0</v>
      </c>
      <c r="B456" s="191"/>
      <c r="C456" s="266">
        <f t="shared" ref="C456:C519" si="108">SUM(D456:I456)/12</f>
        <v>0</v>
      </c>
      <c r="D456" s="170"/>
      <c r="E456" s="170"/>
      <c r="F456" s="170"/>
      <c r="G456" s="170"/>
      <c r="H456" s="170"/>
      <c r="I456" s="170"/>
    </row>
    <row r="457" spans="1:9" ht="15.6">
      <c r="A457" s="191">
        <f t="shared" si="107"/>
        <v>0</v>
      </c>
      <c r="B457" s="191"/>
      <c r="C457" s="266">
        <f t="shared" si="108"/>
        <v>0</v>
      </c>
      <c r="D457" s="170"/>
      <c r="E457" s="170"/>
      <c r="F457" s="170"/>
      <c r="G457" s="170"/>
      <c r="H457" s="170"/>
      <c r="I457" s="170"/>
    </row>
    <row r="458" spans="1:9" ht="15.6">
      <c r="A458" s="191">
        <f t="shared" si="107"/>
        <v>0</v>
      </c>
      <c r="B458" s="191"/>
      <c r="C458" s="266">
        <f t="shared" si="108"/>
        <v>0</v>
      </c>
      <c r="D458" s="170"/>
      <c r="E458" s="170"/>
      <c r="F458" s="170"/>
      <c r="G458" s="170"/>
      <c r="H458" s="170"/>
      <c r="I458" s="170"/>
    </row>
    <row r="459" spans="1:9" ht="15.6">
      <c r="A459" s="191">
        <f t="shared" si="107"/>
        <v>0</v>
      </c>
      <c r="B459" s="191"/>
      <c r="C459" s="266">
        <f t="shared" si="108"/>
        <v>0</v>
      </c>
      <c r="D459" s="170"/>
      <c r="E459" s="170"/>
      <c r="F459" s="170"/>
      <c r="G459" s="170"/>
      <c r="H459" s="170"/>
      <c r="I459" s="170"/>
    </row>
    <row r="460" spans="1:9" ht="15.6">
      <c r="A460" s="191">
        <f t="shared" si="107"/>
        <v>0</v>
      </c>
      <c r="B460" s="191"/>
      <c r="C460" s="266">
        <f t="shared" si="108"/>
        <v>0</v>
      </c>
      <c r="D460" s="170"/>
      <c r="E460" s="170"/>
      <c r="F460" s="170"/>
      <c r="G460" s="170"/>
      <c r="H460" s="170"/>
      <c r="I460" s="170"/>
    </row>
    <row r="461" spans="1:9" ht="15.6">
      <c r="A461" s="191">
        <f t="shared" si="107"/>
        <v>0</v>
      </c>
      <c r="B461" s="191"/>
      <c r="C461" s="266">
        <f t="shared" si="108"/>
        <v>0</v>
      </c>
      <c r="D461" s="170"/>
      <c r="E461" s="170"/>
      <c r="F461" s="170"/>
      <c r="G461" s="170"/>
      <c r="H461" s="170"/>
      <c r="I461" s="170"/>
    </row>
    <row r="462" spans="1:9" ht="15.6">
      <c r="A462" s="191">
        <f t="shared" si="107"/>
        <v>0</v>
      </c>
      <c r="B462" s="191"/>
      <c r="C462" s="266">
        <f t="shared" si="108"/>
        <v>0</v>
      </c>
      <c r="D462" s="170"/>
      <c r="E462" s="170"/>
      <c r="F462" s="170"/>
      <c r="G462" s="170"/>
      <c r="H462" s="170"/>
      <c r="I462" s="170"/>
    </row>
    <row r="463" spans="1:9" ht="15.6">
      <c r="A463" s="191">
        <f t="shared" si="107"/>
        <v>0</v>
      </c>
      <c r="B463" s="191"/>
      <c r="C463" s="266">
        <f t="shared" si="108"/>
        <v>0</v>
      </c>
      <c r="D463" s="170"/>
      <c r="E463" s="170"/>
      <c r="F463" s="170"/>
      <c r="G463" s="170"/>
      <c r="H463" s="170"/>
      <c r="I463" s="170"/>
    </row>
    <row r="464" spans="1:9" ht="15.6">
      <c r="A464" s="191">
        <f t="shared" si="107"/>
        <v>0</v>
      </c>
      <c r="B464" s="191"/>
      <c r="C464" s="266">
        <f t="shared" si="108"/>
        <v>0</v>
      </c>
      <c r="D464" s="170"/>
      <c r="E464" s="170"/>
      <c r="F464" s="170"/>
      <c r="G464" s="170"/>
      <c r="H464" s="170"/>
      <c r="I464" s="170"/>
    </row>
    <row r="465" spans="1:9" ht="15.6">
      <c r="A465" s="191">
        <f t="shared" si="107"/>
        <v>0</v>
      </c>
      <c r="B465" s="191"/>
      <c r="C465" s="266">
        <f t="shared" si="108"/>
        <v>0</v>
      </c>
      <c r="D465" s="170"/>
      <c r="E465" s="170"/>
      <c r="F465" s="170"/>
      <c r="G465" s="170"/>
      <c r="H465" s="170"/>
      <c r="I465" s="170"/>
    </row>
    <row r="466" spans="1:9" ht="15.6">
      <c r="A466" s="191">
        <f t="shared" si="107"/>
        <v>0</v>
      </c>
      <c r="B466" s="191"/>
      <c r="C466" s="266">
        <f t="shared" si="108"/>
        <v>0</v>
      </c>
      <c r="D466" s="170"/>
      <c r="E466" s="170"/>
      <c r="F466" s="170"/>
      <c r="G466" s="170"/>
      <c r="H466" s="170"/>
      <c r="I466" s="170"/>
    </row>
    <row r="467" spans="1:9" ht="15.6">
      <c r="A467" s="191">
        <f t="shared" si="107"/>
        <v>0</v>
      </c>
      <c r="B467" s="191"/>
      <c r="C467" s="266">
        <f t="shared" si="108"/>
        <v>0</v>
      </c>
      <c r="D467" s="170"/>
      <c r="E467" s="170"/>
      <c r="F467" s="170"/>
      <c r="G467" s="170"/>
      <c r="H467" s="170"/>
      <c r="I467" s="170"/>
    </row>
    <row r="468" spans="1:9" ht="15.6">
      <c r="A468" s="191">
        <f t="shared" si="107"/>
        <v>0</v>
      </c>
      <c r="B468" s="191"/>
      <c r="C468" s="266">
        <f t="shared" si="108"/>
        <v>0</v>
      </c>
      <c r="D468" s="170"/>
      <c r="E468" s="170"/>
      <c r="F468" s="170"/>
      <c r="G468" s="170"/>
      <c r="H468" s="170"/>
      <c r="I468" s="170"/>
    </row>
    <row r="469" spans="1:9" ht="15.6">
      <c r="A469" s="191">
        <f t="shared" si="107"/>
        <v>0</v>
      </c>
      <c r="B469" s="191"/>
      <c r="C469" s="266">
        <f t="shared" si="108"/>
        <v>0</v>
      </c>
      <c r="D469" s="170"/>
      <c r="E469" s="170"/>
      <c r="F469" s="170"/>
      <c r="G469" s="170"/>
      <c r="H469" s="170"/>
      <c r="I469" s="170"/>
    </row>
    <row r="470" spans="1:9" ht="15.6">
      <c r="A470" s="191">
        <f t="shared" si="107"/>
        <v>0</v>
      </c>
      <c r="B470" s="191"/>
      <c r="C470" s="266">
        <f t="shared" si="108"/>
        <v>0</v>
      </c>
      <c r="D470" s="170"/>
      <c r="E470" s="170"/>
      <c r="F470" s="170"/>
      <c r="G470" s="170"/>
      <c r="H470" s="170"/>
      <c r="I470" s="170"/>
    </row>
    <row r="471" spans="1:9" ht="15.6">
      <c r="A471" s="191">
        <f t="shared" si="107"/>
        <v>0</v>
      </c>
      <c r="B471" s="191"/>
      <c r="C471" s="266">
        <f t="shared" si="108"/>
        <v>0</v>
      </c>
      <c r="D471" s="170"/>
      <c r="E471" s="170"/>
      <c r="F471" s="170"/>
      <c r="G471" s="170"/>
      <c r="H471" s="170"/>
      <c r="I471" s="170"/>
    </row>
    <row r="472" spans="1:9" ht="15.6">
      <c r="A472" s="191">
        <f t="shared" si="107"/>
        <v>0</v>
      </c>
      <c r="B472" s="191"/>
      <c r="C472" s="266">
        <f t="shared" si="108"/>
        <v>0</v>
      </c>
      <c r="D472" s="170"/>
      <c r="E472" s="170"/>
      <c r="F472" s="170"/>
      <c r="G472" s="170"/>
      <c r="H472" s="170"/>
      <c r="I472" s="170"/>
    </row>
    <row r="473" spans="1:9" ht="15.6">
      <c r="A473" s="191">
        <f t="shared" si="107"/>
        <v>0</v>
      </c>
      <c r="B473" s="191"/>
      <c r="C473" s="266">
        <f t="shared" si="108"/>
        <v>0</v>
      </c>
      <c r="D473" s="170"/>
      <c r="E473" s="170"/>
      <c r="F473" s="170"/>
      <c r="G473" s="170"/>
      <c r="H473" s="170"/>
      <c r="I473" s="170"/>
    </row>
    <row r="474" spans="1:9" ht="15.6">
      <c r="A474" s="191">
        <f t="shared" si="107"/>
        <v>0</v>
      </c>
      <c r="B474" s="191"/>
      <c r="C474" s="266">
        <f t="shared" si="108"/>
        <v>0</v>
      </c>
      <c r="D474" s="170"/>
      <c r="E474" s="170"/>
      <c r="F474" s="170"/>
      <c r="G474" s="170"/>
      <c r="H474" s="170"/>
      <c r="I474" s="170"/>
    </row>
    <row r="475" spans="1:9" ht="15.6">
      <c r="A475" s="191">
        <f t="shared" si="107"/>
        <v>0</v>
      </c>
      <c r="B475" s="191"/>
      <c r="C475" s="266">
        <f t="shared" si="108"/>
        <v>0</v>
      </c>
      <c r="D475" s="170"/>
      <c r="E475" s="170"/>
      <c r="F475" s="170"/>
      <c r="G475" s="170"/>
      <c r="H475" s="170"/>
      <c r="I475" s="170"/>
    </row>
    <row r="476" spans="1:9" ht="15.6">
      <c r="A476" s="191">
        <f t="shared" si="107"/>
        <v>0</v>
      </c>
      <c r="B476" s="191"/>
      <c r="C476" s="266">
        <f t="shared" si="108"/>
        <v>0</v>
      </c>
      <c r="D476" s="170"/>
      <c r="E476" s="170"/>
      <c r="F476" s="170"/>
      <c r="G476" s="170"/>
      <c r="H476" s="170"/>
      <c r="I476" s="170"/>
    </row>
    <row r="477" spans="1:9" ht="15.6">
      <c r="A477" s="191">
        <f t="shared" si="107"/>
        <v>0</v>
      </c>
      <c r="B477" s="191"/>
      <c r="C477" s="266">
        <f t="shared" si="108"/>
        <v>0</v>
      </c>
      <c r="D477" s="170"/>
      <c r="E477" s="170"/>
      <c r="F477" s="170"/>
      <c r="G477" s="170"/>
      <c r="H477" s="170"/>
      <c r="I477" s="170"/>
    </row>
    <row r="478" spans="1:9" ht="15.6">
      <c r="A478" s="191">
        <f t="shared" si="107"/>
        <v>0</v>
      </c>
      <c r="B478" s="191"/>
      <c r="C478" s="266">
        <f t="shared" si="108"/>
        <v>0</v>
      </c>
      <c r="D478" s="170"/>
      <c r="E478" s="170"/>
      <c r="F478" s="170"/>
      <c r="G478" s="170"/>
      <c r="H478" s="170"/>
      <c r="I478" s="170"/>
    </row>
    <row r="479" spans="1:9" ht="15.6">
      <c r="A479" s="191">
        <f t="shared" si="107"/>
        <v>0</v>
      </c>
      <c r="B479" s="191"/>
      <c r="C479" s="266">
        <f t="shared" si="108"/>
        <v>0</v>
      </c>
      <c r="D479" s="170"/>
      <c r="E479" s="170"/>
      <c r="F479" s="170"/>
      <c r="G479" s="170"/>
      <c r="H479" s="170"/>
      <c r="I479" s="170"/>
    </row>
    <row r="480" spans="1:9" ht="15.6">
      <c r="A480" s="191">
        <f t="shared" si="107"/>
        <v>0</v>
      </c>
      <c r="B480" s="191"/>
      <c r="C480" s="266">
        <f t="shared" si="108"/>
        <v>0</v>
      </c>
      <c r="D480" s="170"/>
      <c r="E480" s="170"/>
      <c r="F480" s="170"/>
      <c r="G480" s="170"/>
      <c r="H480" s="170"/>
      <c r="I480" s="170"/>
    </row>
    <row r="481" spans="1:9" ht="15.6">
      <c r="A481" s="191">
        <f t="shared" si="107"/>
        <v>0</v>
      </c>
      <c r="B481" s="191"/>
      <c r="C481" s="266">
        <f t="shared" si="108"/>
        <v>0</v>
      </c>
      <c r="D481" s="170"/>
      <c r="E481" s="170"/>
      <c r="F481" s="170"/>
      <c r="G481" s="170"/>
      <c r="H481" s="170"/>
      <c r="I481" s="170"/>
    </row>
    <row r="482" spans="1:9" ht="15.6">
      <c r="A482" s="191">
        <f t="shared" si="107"/>
        <v>0</v>
      </c>
      <c r="B482" s="191"/>
      <c r="C482" s="266">
        <f t="shared" si="108"/>
        <v>0</v>
      </c>
      <c r="D482" s="170"/>
      <c r="E482" s="170"/>
      <c r="F482" s="170"/>
      <c r="G482" s="170"/>
      <c r="H482" s="170"/>
      <c r="I482" s="170"/>
    </row>
    <row r="483" spans="1:9" ht="15.6">
      <c r="A483" s="191">
        <f t="shared" si="107"/>
        <v>0</v>
      </c>
      <c r="B483" s="191"/>
      <c r="C483" s="266">
        <f t="shared" si="108"/>
        <v>0</v>
      </c>
      <c r="D483" s="170"/>
      <c r="E483" s="170"/>
      <c r="F483" s="170"/>
      <c r="G483" s="170"/>
      <c r="H483" s="170"/>
      <c r="I483" s="170"/>
    </row>
    <row r="484" spans="1:9" ht="15.6">
      <c r="A484" s="191">
        <f t="shared" si="107"/>
        <v>0</v>
      </c>
      <c r="B484" s="191"/>
      <c r="C484" s="266">
        <f t="shared" si="108"/>
        <v>0</v>
      </c>
      <c r="D484" s="170"/>
      <c r="E484" s="170"/>
      <c r="F484" s="170"/>
      <c r="G484" s="170"/>
      <c r="H484" s="170"/>
      <c r="I484" s="170"/>
    </row>
    <row r="485" spans="1:9" ht="15.6">
      <c r="A485" s="191">
        <f t="shared" si="107"/>
        <v>0</v>
      </c>
      <c r="B485" s="191"/>
      <c r="C485" s="266">
        <f t="shared" si="108"/>
        <v>0</v>
      </c>
      <c r="D485" s="170"/>
      <c r="E485" s="170"/>
      <c r="F485" s="170"/>
      <c r="G485" s="170"/>
      <c r="H485" s="170"/>
      <c r="I485" s="170"/>
    </row>
    <row r="486" spans="1:9" ht="15.6">
      <c r="A486" s="191">
        <f t="shared" si="107"/>
        <v>0</v>
      </c>
      <c r="B486" s="191"/>
      <c r="C486" s="266">
        <f t="shared" si="108"/>
        <v>0</v>
      </c>
      <c r="D486" s="170"/>
      <c r="E486" s="170"/>
      <c r="F486" s="170"/>
      <c r="G486" s="170"/>
      <c r="H486" s="170"/>
      <c r="I486" s="170"/>
    </row>
    <row r="487" spans="1:9" ht="15.6">
      <c r="A487" s="191">
        <f t="shared" si="107"/>
        <v>0</v>
      </c>
      <c r="B487" s="191"/>
      <c r="C487" s="266">
        <f t="shared" si="108"/>
        <v>0</v>
      </c>
      <c r="D487" s="170"/>
      <c r="E487" s="170"/>
      <c r="F487" s="170"/>
      <c r="G487" s="170"/>
      <c r="H487" s="170"/>
      <c r="I487" s="170"/>
    </row>
    <row r="488" spans="1:9" ht="15.6">
      <c r="A488" s="191">
        <f t="shared" si="107"/>
        <v>0</v>
      </c>
      <c r="B488" s="191"/>
      <c r="C488" s="266">
        <f t="shared" si="108"/>
        <v>0</v>
      </c>
      <c r="D488" s="170"/>
      <c r="E488" s="170"/>
      <c r="F488" s="170"/>
      <c r="G488" s="170"/>
      <c r="H488" s="170"/>
      <c r="I488" s="170"/>
    </row>
    <row r="489" spans="1:9" ht="15.6">
      <c r="A489" s="191">
        <f t="shared" si="107"/>
        <v>0</v>
      </c>
      <c r="B489" s="191"/>
      <c r="C489" s="266">
        <f t="shared" si="108"/>
        <v>0</v>
      </c>
      <c r="D489" s="213"/>
      <c r="E489" s="213"/>
      <c r="F489" s="213"/>
      <c r="G489" s="213"/>
      <c r="H489" s="213"/>
      <c r="I489" s="213"/>
    </row>
    <row r="490" spans="1:9" ht="15.6">
      <c r="A490" s="191">
        <f t="shared" si="107"/>
        <v>0</v>
      </c>
      <c r="B490" s="191"/>
      <c r="C490" s="266">
        <f t="shared" si="108"/>
        <v>0</v>
      </c>
      <c r="D490" s="170"/>
      <c r="E490" s="170"/>
      <c r="F490" s="170"/>
      <c r="G490" s="170"/>
      <c r="H490" s="170"/>
      <c r="I490" s="170"/>
    </row>
    <row r="491" spans="1:9" ht="15.6">
      <c r="A491" s="191">
        <f t="shared" si="107"/>
        <v>0</v>
      </c>
      <c r="B491" s="191"/>
      <c r="C491" s="266">
        <f t="shared" si="108"/>
        <v>0</v>
      </c>
      <c r="D491" s="170"/>
      <c r="E491" s="170"/>
      <c r="F491" s="170"/>
      <c r="G491" s="170"/>
      <c r="H491" s="170"/>
      <c r="I491" s="170"/>
    </row>
    <row r="492" spans="1:9" ht="15.6">
      <c r="A492" s="191">
        <f t="shared" si="107"/>
        <v>0</v>
      </c>
      <c r="B492" s="191"/>
      <c r="C492" s="266">
        <f t="shared" si="108"/>
        <v>0</v>
      </c>
      <c r="D492" s="170"/>
      <c r="E492" s="170"/>
      <c r="F492" s="170"/>
      <c r="G492" s="170"/>
      <c r="H492" s="170"/>
      <c r="I492" s="170"/>
    </row>
    <row r="493" spans="1:9" ht="15.6">
      <c r="A493" s="191">
        <f t="shared" si="107"/>
        <v>0</v>
      </c>
      <c r="B493" s="191"/>
      <c r="C493" s="266">
        <f t="shared" si="108"/>
        <v>0</v>
      </c>
      <c r="D493" s="170"/>
      <c r="E493" s="170"/>
      <c r="F493" s="170"/>
      <c r="G493" s="170"/>
      <c r="H493" s="170"/>
      <c r="I493" s="170"/>
    </row>
    <row r="494" spans="1:9" ht="15.6">
      <c r="A494" s="191">
        <f t="shared" si="107"/>
        <v>0</v>
      </c>
      <c r="B494" s="191"/>
      <c r="C494" s="266">
        <f t="shared" si="108"/>
        <v>0</v>
      </c>
      <c r="D494" s="170"/>
      <c r="E494" s="170"/>
      <c r="F494" s="170"/>
      <c r="G494" s="170"/>
      <c r="H494" s="170"/>
      <c r="I494" s="170"/>
    </row>
    <row r="495" spans="1:9" ht="15.6">
      <c r="A495" s="191">
        <f t="shared" si="107"/>
        <v>0</v>
      </c>
      <c r="B495" s="191"/>
      <c r="C495" s="266">
        <f t="shared" si="108"/>
        <v>0</v>
      </c>
      <c r="D495" s="170"/>
      <c r="E495" s="170"/>
      <c r="F495" s="170"/>
      <c r="G495" s="170"/>
      <c r="H495" s="170"/>
      <c r="I495" s="170"/>
    </row>
    <row r="496" spans="1:9" ht="15.6">
      <c r="A496" s="191">
        <f t="shared" si="107"/>
        <v>0</v>
      </c>
      <c r="B496" s="191"/>
      <c r="C496" s="266">
        <f t="shared" si="108"/>
        <v>0</v>
      </c>
      <c r="D496" s="170"/>
      <c r="E496" s="170"/>
      <c r="F496" s="170"/>
      <c r="G496" s="170"/>
      <c r="H496" s="170"/>
      <c r="I496" s="170"/>
    </row>
    <row r="497" spans="1:9" ht="15.6">
      <c r="A497" s="191">
        <f t="shared" si="107"/>
        <v>0</v>
      </c>
      <c r="B497" s="191"/>
      <c r="C497" s="266">
        <f t="shared" si="108"/>
        <v>0</v>
      </c>
      <c r="D497" s="170"/>
      <c r="E497" s="170"/>
      <c r="F497" s="170"/>
      <c r="G497" s="170"/>
      <c r="H497" s="170"/>
      <c r="I497" s="170"/>
    </row>
    <row r="498" spans="1:9" ht="15.6">
      <c r="A498" s="191">
        <f t="shared" si="107"/>
        <v>0</v>
      </c>
      <c r="B498" s="191"/>
      <c r="C498" s="266">
        <f t="shared" si="108"/>
        <v>0</v>
      </c>
      <c r="D498" s="170"/>
      <c r="E498" s="170"/>
      <c r="F498" s="170"/>
      <c r="G498" s="170"/>
      <c r="H498" s="170"/>
      <c r="I498" s="170"/>
    </row>
    <row r="499" spans="1:9" ht="15.6">
      <c r="A499" s="191">
        <f t="shared" si="107"/>
        <v>0</v>
      </c>
      <c r="B499" s="191"/>
      <c r="C499" s="266">
        <f t="shared" si="108"/>
        <v>0</v>
      </c>
      <c r="D499" s="170"/>
      <c r="E499" s="170"/>
      <c r="F499" s="170"/>
      <c r="G499" s="170"/>
      <c r="H499" s="170"/>
      <c r="I499" s="170"/>
    </row>
    <row r="500" spans="1:9" ht="15.6">
      <c r="A500" s="191">
        <f t="shared" si="107"/>
        <v>0</v>
      </c>
      <c r="B500" s="191"/>
      <c r="C500" s="266">
        <f t="shared" si="108"/>
        <v>0</v>
      </c>
      <c r="D500" s="170"/>
      <c r="E500" s="170"/>
      <c r="F500" s="170"/>
      <c r="G500" s="170"/>
      <c r="H500" s="170"/>
      <c r="I500" s="170"/>
    </row>
    <row r="501" spans="1:9" ht="15.6">
      <c r="A501" s="191">
        <f t="shared" si="107"/>
        <v>0</v>
      </c>
      <c r="B501" s="191"/>
      <c r="C501" s="266">
        <f t="shared" si="108"/>
        <v>0</v>
      </c>
      <c r="D501" s="214"/>
      <c r="E501" s="214"/>
      <c r="F501" s="214"/>
      <c r="G501" s="214"/>
      <c r="H501" s="214"/>
      <c r="I501" s="214"/>
    </row>
    <row r="502" spans="1:9" ht="15.6">
      <c r="A502" s="191">
        <f t="shared" si="107"/>
        <v>0</v>
      </c>
      <c r="B502" s="191"/>
      <c r="C502" s="266">
        <f t="shared" si="108"/>
        <v>0</v>
      </c>
      <c r="D502" s="170"/>
      <c r="E502" s="170"/>
      <c r="F502" s="170"/>
      <c r="G502" s="170"/>
      <c r="H502" s="170"/>
      <c r="I502" s="170"/>
    </row>
    <row r="503" spans="1:9" ht="15.6">
      <c r="A503" s="191">
        <f t="shared" si="107"/>
        <v>0</v>
      </c>
      <c r="B503" s="191"/>
      <c r="C503" s="266">
        <f t="shared" si="108"/>
        <v>0</v>
      </c>
      <c r="D503" s="170"/>
      <c r="E503" s="170"/>
      <c r="F503" s="170"/>
      <c r="G503" s="170"/>
      <c r="H503" s="170"/>
      <c r="I503" s="170"/>
    </row>
    <row r="504" spans="1:9" ht="15.6">
      <c r="A504" s="191">
        <f t="shared" si="107"/>
        <v>0</v>
      </c>
      <c r="B504" s="191"/>
      <c r="C504" s="266">
        <f t="shared" si="108"/>
        <v>0</v>
      </c>
      <c r="D504" s="170"/>
      <c r="E504" s="170"/>
      <c r="F504" s="170"/>
      <c r="G504" s="170"/>
      <c r="H504" s="170"/>
      <c r="I504" s="170"/>
    </row>
    <row r="505" spans="1:9" ht="15.6">
      <c r="A505" s="191">
        <f t="shared" si="107"/>
        <v>0</v>
      </c>
      <c r="B505" s="191"/>
      <c r="C505" s="266">
        <f t="shared" si="108"/>
        <v>0</v>
      </c>
      <c r="D505" s="170"/>
      <c r="E505" s="170"/>
      <c r="F505" s="170"/>
      <c r="G505" s="170"/>
      <c r="H505" s="170"/>
      <c r="I505" s="170"/>
    </row>
    <row r="506" spans="1:9" ht="15.6">
      <c r="A506" s="191">
        <f t="shared" si="107"/>
        <v>0</v>
      </c>
      <c r="B506" s="191"/>
      <c r="C506" s="266">
        <f t="shared" si="108"/>
        <v>0</v>
      </c>
      <c r="D506" s="170"/>
      <c r="E506" s="170"/>
      <c r="F506" s="170"/>
      <c r="G506" s="170"/>
      <c r="H506" s="170"/>
      <c r="I506" s="170"/>
    </row>
    <row r="507" spans="1:9" ht="15.6">
      <c r="A507" s="191">
        <f t="shared" si="107"/>
        <v>0</v>
      </c>
      <c r="B507" s="191"/>
      <c r="C507" s="266">
        <f t="shared" si="108"/>
        <v>0</v>
      </c>
      <c r="D507" s="170"/>
      <c r="E507" s="170"/>
      <c r="F507" s="170"/>
      <c r="G507" s="170"/>
      <c r="H507" s="170"/>
      <c r="I507" s="170"/>
    </row>
    <row r="508" spans="1:9" ht="15.6">
      <c r="A508" s="191">
        <f t="shared" si="107"/>
        <v>0</v>
      </c>
      <c r="B508" s="191"/>
      <c r="C508" s="266">
        <f t="shared" si="108"/>
        <v>0</v>
      </c>
      <c r="D508" s="170"/>
      <c r="E508" s="170"/>
      <c r="F508" s="170"/>
      <c r="G508" s="170"/>
      <c r="H508" s="170"/>
      <c r="I508" s="170"/>
    </row>
    <row r="509" spans="1:9" ht="15.6">
      <c r="A509" s="191">
        <f t="shared" si="107"/>
        <v>0</v>
      </c>
      <c r="B509" s="191"/>
      <c r="C509" s="266">
        <f t="shared" si="108"/>
        <v>0</v>
      </c>
      <c r="D509" s="170"/>
      <c r="E509" s="170"/>
      <c r="F509" s="170"/>
      <c r="G509" s="170"/>
      <c r="H509" s="170"/>
      <c r="I509" s="170"/>
    </row>
    <row r="510" spans="1:9" ht="15.6">
      <c r="A510" s="191">
        <f t="shared" si="107"/>
        <v>0</v>
      </c>
      <c r="B510" s="191"/>
      <c r="C510" s="266">
        <f t="shared" si="108"/>
        <v>0</v>
      </c>
      <c r="D510" s="170"/>
      <c r="E510" s="170"/>
      <c r="F510" s="170"/>
      <c r="G510" s="170"/>
      <c r="H510" s="170"/>
      <c r="I510" s="170"/>
    </row>
    <row r="511" spans="1:9" ht="15.6">
      <c r="A511" s="191">
        <f t="shared" si="107"/>
        <v>0</v>
      </c>
      <c r="B511" s="191"/>
      <c r="C511" s="266">
        <f t="shared" si="108"/>
        <v>0</v>
      </c>
      <c r="D511" s="170"/>
      <c r="E511" s="170"/>
      <c r="F511" s="170"/>
      <c r="G511" s="170"/>
      <c r="H511" s="170"/>
      <c r="I511" s="170"/>
    </row>
    <row r="512" spans="1:9" ht="15.6">
      <c r="A512" s="191">
        <f t="shared" si="107"/>
        <v>0</v>
      </c>
      <c r="B512" s="191"/>
      <c r="C512" s="266">
        <f t="shared" si="108"/>
        <v>0</v>
      </c>
      <c r="D512" s="170"/>
      <c r="E512" s="170"/>
      <c r="F512" s="170"/>
      <c r="G512" s="170"/>
      <c r="H512" s="170"/>
      <c r="I512" s="170"/>
    </row>
    <row r="513" spans="1:9" ht="15.6">
      <c r="A513" s="191">
        <f t="shared" si="107"/>
        <v>0</v>
      </c>
      <c r="B513" s="191"/>
      <c r="C513" s="266">
        <f t="shared" si="108"/>
        <v>0</v>
      </c>
      <c r="D513" s="170"/>
      <c r="E513" s="170"/>
      <c r="F513" s="170"/>
      <c r="G513" s="170"/>
      <c r="H513" s="170"/>
      <c r="I513" s="170"/>
    </row>
    <row r="514" spans="1:9" ht="15.6">
      <c r="A514" s="191">
        <f t="shared" si="107"/>
        <v>0</v>
      </c>
      <c r="B514" s="191"/>
      <c r="C514" s="266">
        <f t="shared" si="108"/>
        <v>0</v>
      </c>
      <c r="D514" s="170"/>
      <c r="E514" s="170"/>
      <c r="F514" s="170"/>
      <c r="G514" s="170"/>
      <c r="H514" s="170"/>
      <c r="I514" s="170"/>
    </row>
    <row r="515" spans="1:9" ht="15.6">
      <c r="A515" s="191">
        <f t="shared" si="107"/>
        <v>0</v>
      </c>
      <c r="B515" s="191"/>
      <c r="C515" s="266">
        <f t="shared" si="108"/>
        <v>0</v>
      </c>
      <c r="D515" s="170"/>
      <c r="E515" s="170"/>
      <c r="F515" s="170"/>
      <c r="G515" s="170"/>
      <c r="H515" s="170"/>
      <c r="I515" s="170"/>
    </row>
    <row r="516" spans="1:9" ht="15.6">
      <c r="A516" s="191">
        <f t="shared" si="107"/>
        <v>0</v>
      </c>
      <c r="B516" s="191"/>
      <c r="C516" s="266">
        <f t="shared" si="108"/>
        <v>0</v>
      </c>
      <c r="D516" s="170"/>
      <c r="E516" s="170"/>
      <c r="F516" s="170"/>
      <c r="G516" s="170"/>
      <c r="H516" s="170"/>
      <c r="I516" s="170"/>
    </row>
    <row r="517" spans="1:9" ht="15.6">
      <c r="A517" s="191">
        <f t="shared" si="107"/>
        <v>0</v>
      </c>
      <c r="B517" s="191"/>
      <c r="C517" s="266">
        <f t="shared" si="108"/>
        <v>0</v>
      </c>
      <c r="D517" s="170"/>
      <c r="E517" s="170"/>
      <c r="F517" s="170"/>
      <c r="G517" s="170"/>
      <c r="H517" s="170"/>
      <c r="I517" s="170"/>
    </row>
    <row r="518" spans="1:9" ht="15.6">
      <c r="A518" s="191">
        <f t="shared" si="107"/>
        <v>0</v>
      </c>
      <c r="B518" s="191"/>
      <c r="C518" s="266">
        <f t="shared" si="108"/>
        <v>0</v>
      </c>
      <c r="D518" s="170"/>
      <c r="E518" s="170"/>
      <c r="F518" s="170"/>
      <c r="G518" s="170"/>
      <c r="H518" s="170"/>
      <c r="I518" s="170"/>
    </row>
    <row r="519" spans="1:9" ht="15.6">
      <c r="A519" s="191">
        <f t="shared" si="107"/>
        <v>0</v>
      </c>
      <c r="B519" s="191"/>
      <c r="C519" s="266">
        <f t="shared" si="108"/>
        <v>0</v>
      </c>
      <c r="D519" s="170"/>
      <c r="E519" s="170"/>
      <c r="F519" s="170"/>
      <c r="G519" s="170"/>
      <c r="H519" s="170"/>
      <c r="I519" s="170"/>
    </row>
    <row r="520" spans="1:9" ht="15.6">
      <c r="A520" s="191">
        <f t="shared" ref="A520:A583" si="109">SUM(D520:I520)</f>
        <v>0</v>
      </c>
      <c r="B520" s="191"/>
      <c r="C520" s="266">
        <f t="shared" ref="C520:C583" si="110">SUM(D520:I520)/12</f>
        <v>0</v>
      </c>
      <c r="D520" s="170"/>
      <c r="E520" s="170"/>
      <c r="F520" s="170"/>
      <c r="G520" s="170"/>
      <c r="H520" s="170"/>
      <c r="I520" s="170"/>
    </row>
    <row r="521" spans="1:9" ht="15.6">
      <c r="A521" s="191">
        <f t="shared" si="109"/>
        <v>0</v>
      </c>
      <c r="B521" s="191"/>
      <c r="C521" s="266">
        <f t="shared" si="110"/>
        <v>0</v>
      </c>
      <c r="D521" s="170"/>
      <c r="E521" s="170"/>
      <c r="F521" s="170"/>
      <c r="G521" s="170"/>
      <c r="H521" s="170"/>
      <c r="I521" s="170"/>
    </row>
    <row r="522" spans="1:9" ht="15.6">
      <c r="A522" s="191">
        <f t="shared" si="109"/>
        <v>0</v>
      </c>
      <c r="B522" s="191"/>
      <c r="C522" s="266">
        <f t="shared" si="110"/>
        <v>0</v>
      </c>
      <c r="D522" s="170"/>
      <c r="E522" s="170"/>
      <c r="F522" s="170"/>
      <c r="G522" s="170"/>
      <c r="H522" s="170"/>
      <c r="I522" s="170"/>
    </row>
    <row r="523" spans="1:9" ht="15.6">
      <c r="A523" s="191">
        <f t="shared" si="109"/>
        <v>0</v>
      </c>
      <c r="B523" s="191"/>
      <c r="C523" s="266">
        <f t="shared" si="110"/>
        <v>0</v>
      </c>
      <c r="D523" s="170"/>
      <c r="E523" s="170"/>
      <c r="F523" s="170"/>
      <c r="G523" s="170"/>
      <c r="H523" s="170"/>
      <c r="I523" s="170"/>
    </row>
    <row r="524" spans="1:9" ht="15.6">
      <c r="A524" s="191">
        <f t="shared" si="109"/>
        <v>0</v>
      </c>
      <c r="B524" s="191"/>
      <c r="C524" s="266">
        <f t="shared" si="110"/>
        <v>0</v>
      </c>
      <c r="D524" s="170"/>
      <c r="E524" s="170"/>
      <c r="F524" s="170"/>
      <c r="G524" s="170"/>
      <c r="H524" s="170"/>
      <c r="I524" s="170"/>
    </row>
    <row r="525" spans="1:9" ht="15.6">
      <c r="A525" s="191">
        <f t="shared" si="109"/>
        <v>0</v>
      </c>
      <c r="B525" s="191"/>
      <c r="C525" s="266">
        <f t="shared" si="110"/>
        <v>0</v>
      </c>
      <c r="D525" s="213"/>
      <c r="E525" s="213"/>
      <c r="F525" s="213"/>
      <c r="G525" s="213"/>
      <c r="H525" s="213"/>
      <c r="I525" s="213"/>
    </row>
    <row r="526" spans="1:9" ht="15.6">
      <c r="A526" s="191">
        <f t="shared" si="109"/>
        <v>0</v>
      </c>
      <c r="B526" s="191"/>
      <c r="C526" s="266">
        <f t="shared" si="110"/>
        <v>0</v>
      </c>
      <c r="D526" s="170"/>
      <c r="E526" s="170"/>
      <c r="F526" s="170"/>
      <c r="G526" s="170"/>
      <c r="H526" s="170"/>
      <c r="I526" s="170"/>
    </row>
    <row r="527" spans="1:9" ht="15.6">
      <c r="A527" s="191">
        <f t="shared" si="109"/>
        <v>0</v>
      </c>
      <c r="B527" s="191"/>
      <c r="C527" s="266">
        <f t="shared" si="110"/>
        <v>0</v>
      </c>
      <c r="D527" s="170"/>
      <c r="E527" s="170"/>
      <c r="F527" s="170"/>
      <c r="G527" s="170"/>
      <c r="H527" s="170"/>
      <c r="I527" s="170"/>
    </row>
    <row r="528" spans="1:9" ht="15.6">
      <c r="A528" s="191">
        <f t="shared" si="109"/>
        <v>0</v>
      </c>
      <c r="B528" s="191"/>
      <c r="C528" s="266">
        <f t="shared" si="110"/>
        <v>0</v>
      </c>
      <c r="D528" s="170"/>
      <c r="E528" s="170"/>
      <c r="F528" s="170"/>
      <c r="G528" s="170"/>
      <c r="H528" s="170"/>
      <c r="I528" s="170"/>
    </row>
    <row r="529" spans="1:9" ht="15.6">
      <c r="A529" s="191">
        <f t="shared" si="109"/>
        <v>0</v>
      </c>
      <c r="B529" s="191"/>
      <c r="C529" s="266">
        <f t="shared" si="110"/>
        <v>0</v>
      </c>
      <c r="D529" s="170"/>
      <c r="E529" s="170"/>
      <c r="F529" s="170"/>
      <c r="G529" s="170"/>
      <c r="H529" s="170"/>
      <c r="I529" s="170"/>
    </row>
    <row r="530" spans="1:9" ht="15.6">
      <c r="A530" s="191">
        <f t="shared" si="109"/>
        <v>0</v>
      </c>
      <c r="B530" s="191"/>
      <c r="C530" s="266">
        <f t="shared" si="110"/>
        <v>0</v>
      </c>
      <c r="D530" s="170"/>
      <c r="E530" s="170"/>
      <c r="F530" s="170"/>
      <c r="G530" s="170"/>
      <c r="H530" s="170"/>
      <c r="I530" s="170"/>
    </row>
    <row r="531" spans="1:9" ht="15.6">
      <c r="A531" s="191">
        <f t="shared" si="109"/>
        <v>0</v>
      </c>
      <c r="B531" s="191"/>
      <c r="C531" s="266">
        <f t="shared" si="110"/>
        <v>0</v>
      </c>
      <c r="D531" s="170"/>
      <c r="E531" s="170"/>
      <c r="F531" s="170"/>
      <c r="G531" s="170"/>
      <c r="H531" s="170"/>
      <c r="I531" s="170"/>
    </row>
    <row r="532" spans="1:9" ht="15.6">
      <c r="A532" s="191">
        <f t="shared" si="109"/>
        <v>0</v>
      </c>
      <c r="B532" s="191"/>
      <c r="C532" s="266">
        <f t="shared" si="110"/>
        <v>0</v>
      </c>
      <c r="D532" s="170"/>
      <c r="E532" s="170"/>
      <c r="F532" s="170"/>
      <c r="G532" s="170"/>
      <c r="H532" s="170"/>
      <c r="I532" s="170"/>
    </row>
    <row r="533" spans="1:9" ht="15.6">
      <c r="A533" s="191">
        <f t="shared" si="109"/>
        <v>0</v>
      </c>
      <c r="B533" s="191"/>
      <c r="C533" s="266">
        <f t="shared" si="110"/>
        <v>0</v>
      </c>
      <c r="D533" s="231"/>
      <c r="E533" s="231"/>
      <c r="F533" s="231"/>
      <c r="G533" s="231"/>
      <c r="H533" s="231"/>
      <c r="I533" s="231"/>
    </row>
    <row r="534" spans="1:9" ht="15.6">
      <c r="A534" s="191">
        <f t="shared" si="109"/>
        <v>0</v>
      </c>
      <c r="B534" s="191"/>
      <c r="C534" s="266">
        <f t="shared" si="110"/>
        <v>0</v>
      </c>
      <c r="D534" s="170"/>
      <c r="E534" s="170"/>
      <c r="F534" s="170"/>
      <c r="G534" s="170"/>
      <c r="H534" s="170"/>
      <c r="I534" s="170"/>
    </row>
    <row r="535" spans="1:9" ht="15.6">
      <c r="A535" s="191">
        <f t="shared" si="109"/>
        <v>0</v>
      </c>
      <c r="B535" s="191"/>
      <c r="C535" s="266">
        <f t="shared" si="110"/>
        <v>0</v>
      </c>
      <c r="D535" s="170"/>
      <c r="E535" s="170"/>
      <c r="F535" s="170"/>
      <c r="G535" s="170"/>
      <c r="H535" s="170"/>
      <c r="I535" s="170"/>
    </row>
    <row r="536" spans="1:9" ht="15.6">
      <c r="A536" s="191">
        <f t="shared" si="109"/>
        <v>0</v>
      </c>
      <c r="B536" s="191"/>
      <c r="C536" s="266">
        <f t="shared" si="110"/>
        <v>0</v>
      </c>
      <c r="D536" s="170"/>
      <c r="E536" s="170"/>
      <c r="F536" s="170"/>
      <c r="G536" s="170"/>
      <c r="H536" s="170"/>
      <c r="I536" s="170"/>
    </row>
    <row r="537" spans="1:9" ht="15.6">
      <c r="A537" s="191">
        <f t="shared" si="109"/>
        <v>0</v>
      </c>
      <c r="B537" s="191"/>
      <c r="C537" s="266">
        <f t="shared" si="110"/>
        <v>0</v>
      </c>
      <c r="D537" s="170"/>
      <c r="E537" s="170"/>
      <c r="F537" s="170"/>
      <c r="G537" s="170"/>
      <c r="H537" s="170"/>
      <c r="I537" s="170"/>
    </row>
    <row r="538" spans="1:9" ht="15.6">
      <c r="A538" s="191">
        <f t="shared" si="109"/>
        <v>0</v>
      </c>
      <c r="B538" s="191"/>
      <c r="C538" s="266">
        <f t="shared" si="110"/>
        <v>0</v>
      </c>
      <c r="D538" s="170"/>
      <c r="E538" s="170"/>
      <c r="F538" s="170"/>
      <c r="G538" s="170"/>
      <c r="H538" s="170"/>
      <c r="I538" s="170"/>
    </row>
    <row r="539" spans="1:9" ht="15.6">
      <c r="A539" s="191">
        <f t="shared" si="109"/>
        <v>0</v>
      </c>
      <c r="B539" s="191"/>
      <c r="C539" s="266">
        <f t="shared" si="110"/>
        <v>0</v>
      </c>
      <c r="D539" s="170"/>
      <c r="E539" s="170"/>
      <c r="F539" s="170"/>
      <c r="G539" s="170"/>
      <c r="H539" s="170"/>
      <c r="I539" s="170"/>
    </row>
    <row r="540" spans="1:9" ht="15.6">
      <c r="A540" s="191">
        <f t="shared" si="109"/>
        <v>0</v>
      </c>
      <c r="B540" s="191"/>
      <c r="C540" s="266">
        <f t="shared" si="110"/>
        <v>0</v>
      </c>
      <c r="D540" s="170"/>
      <c r="E540" s="170"/>
      <c r="F540" s="170"/>
      <c r="G540" s="170"/>
      <c r="H540" s="170"/>
      <c r="I540" s="170"/>
    </row>
    <row r="541" spans="1:9" ht="15.6">
      <c r="A541" s="191">
        <f t="shared" si="109"/>
        <v>0</v>
      </c>
      <c r="B541" s="191"/>
      <c r="C541" s="266">
        <f t="shared" si="110"/>
        <v>0</v>
      </c>
      <c r="D541" s="170"/>
      <c r="E541" s="170"/>
      <c r="F541" s="170"/>
      <c r="G541" s="170"/>
      <c r="H541" s="170"/>
      <c r="I541" s="170"/>
    </row>
    <row r="542" spans="1:9" ht="15.6">
      <c r="A542" s="191">
        <f t="shared" si="109"/>
        <v>0</v>
      </c>
      <c r="B542" s="191"/>
      <c r="C542" s="266">
        <f t="shared" si="110"/>
        <v>0</v>
      </c>
      <c r="D542" s="170"/>
      <c r="E542" s="170"/>
      <c r="F542" s="170"/>
      <c r="G542" s="170"/>
      <c r="H542" s="170"/>
      <c r="I542" s="170"/>
    </row>
    <row r="543" spans="1:9" ht="15.6">
      <c r="A543" s="191">
        <f t="shared" si="109"/>
        <v>0</v>
      </c>
      <c r="B543" s="191"/>
      <c r="C543" s="266">
        <f t="shared" si="110"/>
        <v>0</v>
      </c>
      <c r="D543" s="170"/>
      <c r="E543" s="170"/>
      <c r="F543" s="170"/>
      <c r="G543" s="170"/>
      <c r="H543" s="170"/>
      <c r="I543" s="170"/>
    </row>
    <row r="544" spans="1:9" ht="15.6">
      <c r="A544" s="191">
        <f t="shared" si="109"/>
        <v>0</v>
      </c>
      <c r="B544" s="191"/>
      <c r="C544" s="266">
        <f t="shared" si="110"/>
        <v>0</v>
      </c>
      <c r="D544" s="170"/>
      <c r="E544" s="170"/>
      <c r="F544" s="170"/>
      <c r="G544" s="170"/>
      <c r="H544" s="170"/>
      <c r="I544" s="170"/>
    </row>
    <row r="545" spans="1:9" ht="15.6">
      <c r="A545" s="191">
        <f t="shared" si="109"/>
        <v>0</v>
      </c>
      <c r="B545" s="191"/>
      <c r="C545" s="266">
        <f t="shared" si="110"/>
        <v>0</v>
      </c>
      <c r="D545" s="47"/>
      <c r="E545" s="47"/>
      <c r="F545" s="47"/>
      <c r="G545" s="47"/>
      <c r="H545" s="47"/>
      <c r="I545" s="47"/>
    </row>
    <row r="546" spans="1:9" ht="15.6">
      <c r="A546" s="191">
        <f t="shared" si="109"/>
        <v>0</v>
      </c>
      <c r="B546" s="191"/>
      <c r="C546" s="266">
        <f t="shared" si="110"/>
        <v>0</v>
      </c>
      <c r="D546" s="47"/>
      <c r="E546" s="47"/>
      <c r="F546" s="47"/>
      <c r="G546" s="47"/>
      <c r="H546" s="47"/>
      <c r="I546" s="47"/>
    </row>
    <row r="547" spans="1:9" ht="15.6">
      <c r="A547" s="191">
        <f t="shared" si="109"/>
        <v>0</v>
      </c>
      <c r="B547" s="191"/>
      <c r="C547" s="266">
        <f t="shared" si="110"/>
        <v>0</v>
      </c>
      <c r="D547" s="47"/>
      <c r="E547" s="47"/>
      <c r="F547" s="47"/>
      <c r="G547" s="47"/>
      <c r="H547" s="47"/>
      <c r="I547" s="47"/>
    </row>
    <row r="548" spans="1:9" ht="15.6">
      <c r="A548" s="191">
        <f t="shared" si="109"/>
        <v>0</v>
      </c>
      <c r="B548" s="191"/>
      <c r="C548" s="266">
        <f t="shared" si="110"/>
        <v>0</v>
      </c>
      <c r="D548" s="47"/>
      <c r="E548" s="47"/>
      <c r="F548" s="47"/>
      <c r="G548" s="47"/>
      <c r="H548" s="47"/>
      <c r="I548" s="47"/>
    </row>
    <row r="549" spans="1:9" ht="15.6">
      <c r="A549" s="191">
        <f t="shared" si="109"/>
        <v>0</v>
      </c>
      <c r="B549" s="191"/>
      <c r="C549" s="266">
        <f t="shared" si="110"/>
        <v>0</v>
      </c>
      <c r="D549" s="47"/>
      <c r="E549" s="47"/>
      <c r="F549" s="47"/>
      <c r="G549" s="47"/>
      <c r="H549" s="47"/>
      <c r="I549" s="47"/>
    </row>
    <row r="550" spans="1:9" ht="15.6">
      <c r="A550" s="191">
        <f t="shared" si="109"/>
        <v>0</v>
      </c>
      <c r="B550" s="191"/>
      <c r="C550" s="266">
        <f t="shared" si="110"/>
        <v>0</v>
      </c>
      <c r="D550" s="47"/>
      <c r="E550" s="47"/>
      <c r="F550" s="47"/>
      <c r="G550" s="47"/>
      <c r="H550" s="47"/>
      <c r="I550" s="47"/>
    </row>
    <row r="551" spans="1:9" ht="15.6">
      <c r="A551" s="191">
        <f t="shared" si="109"/>
        <v>0</v>
      </c>
      <c r="B551" s="191"/>
      <c r="C551" s="266">
        <f t="shared" si="110"/>
        <v>0</v>
      </c>
      <c r="D551" s="47"/>
      <c r="E551" s="47"/>
      <c r="F551" s="47"/>
      <c r="G551" s="47"/>
      <c r="H551" s="47"/>
      <c r="I551" s="47"/>
    </row>
    <row r="552" spans="1:9" ht="15.6">
      <c r="A552" s="191">
        <f t="shared" si="109"/>
        <v>0</v>
      </c>
      <c r="B552" s="191"/>
      <c r="C552" s="266">
        <f t="shared" si="110"/>
        <v>0</v>
      </c>
      <c r="D552" s="47"/>
      <c r="E552" s="47"/>
      <c r="F552" s="47"/>
      <c r="G552" s="47"/>
      <c r="H552" s="47"/>
      <c r="I552" s="47"/>
    </row>
    <row r="553" spans="1:9" ht="15.6">
      <c r="A553" s="191">
        <f t="shared" si="109"/>
        <v>0</v>
      </c>
      <c r="B553" s="191"/>
      <c r="C553" s="266">
        <f t="shared" si="110"/>
        <v>0</v>
      </c>
      <c r="D553" s="47"/>
      <c r="E553" s="47"/>
      <c r="F553" s="47"/>
      <c r="G553" s="47"/>
      <c r="H553" s="47"/>
      <c r="I553" s="47"/>
    </row>
    <row r="554" spans="1:9" ht="15.6">
      <c r="A554" s="191">
        <f t="shared" si="109"/>
        <v>0</v>
      </c>
      <c r="B554" s="191"/>
      <c r="C554" s="266">
        <f t="shared" si="110"/>
        <v>0</v>
      </c>
      <c r="D554" s="47"/>
      <c r="E554" s="47"/>
      <c r="F554" s="47"/>
      <c r="G554" s="47"/>
      <c r="H554" s="47"/>
      <c r="I554" s="47"/>
    </row>
    <row r="555" spans="1:9" ht="15.6">
      <c r="A555" s="191">
        <f t="shared" si="109"/>
        <v>0</v>
      </c>
      <c r="B555" s="191"/>
      <c r="C555" s="266">
        <f t="shared" si="110"/>
        <v>0</v>
      </c>
      <c r="D555" s="47"/>
      <c r="E555" s="47"/>
      <c r="F555" s="47"/>
      <c r="G555" s="47"/>
      <c r="H555" s="47"/>
      <c r="I555" s="47"/>
    </row>
    <row r="556" spans="1:9" ht="15.6">
      <c r="A556" s="191">
        <f t="shared" si="109"/>
        <v>0</v>
      </c>
      <c r="B556" s="191"/>
      <c r="C556" s="266">
        <f t="shared" si="110"/>
        <v>0</v>
      </c>
      <c r="D556" s="47"/>
      <c r="E556" s="47"/>
      <c r="F556" s="47"/>
      <c r="G556" s="47"/>
      <c r="H556" s="47"/>
      <c r="I556" s="47"/>
    </row>
    <row r="557" spans="1:9" ht="15.6">
      <c r="A557" s="191">
        <f t="shared" si="109"/>
        <v>0</v>
      </c>
      <c r="B557" s="191"/>
      <c r="C557" s="266">
        <f t="shared" si="110"/>
        <v>0</v>
      </c>
      <c r="D557" s="47"/>
      <c r="E557" s="47"/>
      <c r="F557" s="47"/>
      <c r="G557" s="47"/>
      <c r="H557" s="47"/>
      <c r="I557" s="47"/>
    </row>
    <row r="558" spans="1:9" ht="15.6">
      <c r="A558" s="191">
        <f t="shared" si="109"/>
        <v>0</v>
      </c>
      <c r="B558" s="191"/>
      <c r="C558" s="266">
        <f t="shared" si="110"/>
        <v>0</v>
      </c>
      <c r="D558" s="47"/>
      <c r="E558" s="47"/>
      <c r="F558" s="47"/>
      <c r="G558" s="47"/>
      <c r="H558" s="47"/>
      <c r="I558" s="47"/>
    </row>
    <row r="559" spans="1:9" ht="15.6">
      <c r="A559" s="191">
        <f t="shared" si="109"/>
        <v>0</v>
      </c>
      <c r="B559" s="191"/>
      <c r="C559" s="266">
        <f t="shared" si="110"/>
        <v>0</v>
      </c>
      <c r="D559" s="47"/>
      <c r="E559" s="47"/>
      <c r="F559" s="47"/>
      <c r="G559" s="47"/>
      <c r="H559" s="47"/>
      <c r="I559" s="47"/>
    </row>
    <row r="560" spans="1:9" ht="15.6">
      <c r="A560" s="191">
        <f t="shared" si="109"/>
        <v>0</v>
      </c>
      <c r="B560" s="191"/>
      <c r="C560" s="266">
        <f t="shared" si="110"/>
        <v>0</v>
      </c>
      <c r="D560" s="47"/>
      <c r="E560" s="47"/>
      <c r="F560" s="47"/>
      <c r="G560" s="47"/>
      <c r="H560" s="47"/>
      <c r="I560" s="47"/>
    </row>
    <row r="561" spans="1:9" ht="15.6">
      <c r="A561" s="191">
        <f t="shared" si="109"/>
        <v>0</v>
      </c>
      <c r="B561" s="191"/>
      <c r="C561" s="266">
        <f t="shared" si="110"/>
        <v>0</v>
      </c>
      <c r="D561" s="47"/>
      <c r="E561" s="47"/>
      <c r="F561" s="47"/>
      <c r="G561" s="47"/>
      <c r="H561" s="47"/>
      <c r="I561" s="47"/>
    </row>
    <row r="562" spans="1:9" ht="15.6">
      <c r="A562" s="191">
        <f t="shared" si="109"/>
        <v>0</v>
      </c>
      <c r="B562" s="191"/>
      <c r="C562" s="266">
        <f t="shared" si="110"/>
        <v>0</v>
      </c>
      <c r="D562" s="47"/>
      <c r="E562" s="47"/>
      <c r="F562" s="47"/>
      <c r="G562" s="47"/>
      <c r="H562" s="47"/>
      <c r="I562" s="47"/>
    </row>
    <row r="563" spans="1:9" ht="15.6">
      <c r="A563" s="191">
        <f t="shared" si="109"/>
        <v>0</v>
      </c>
      <c r="B563" s="191"/>
      <c r="C563" s="266">
        <f t="shared" si="110"/>
        <v>0</v>
      </c>
      <c r="D563" s="47"/>
      <c r="E563" s="47"/>
      <c r="F563" s="47"/>
      <c r="G563" s="47"/>
      <c r="H563" s="47"/>
      <c r="I563" s="47"/>
    </row>
    <row r="564" spans="1:9" ht="15.6">
      <c r="A564" s="191">
        <f t="shared" si="109"/>
        <v>0</v>
      </c>
      <c r="B564" s="191"/>
      <c r="C564" s="266">
        <f t="shared" si="110"/>
        <v>0</v>
      </c>
      <c r="D564" s="47"/>
      <c r="E564" s="47"/>
      <c r="F564" s="47"/>
      <c r="G564" s="47"/>
      <c r="H564" s="47"/>
      <c r="I564" s="47"/>
    </row>
    <row r="565" spans="1:9" ht="15.6">
      <c r="A565" s="191">
        <f t="shared" si="109"/>
        <v>0</v>
      </c>
      <c r="B565" s="191"/>
      <c r="C565" s="266">
        <f t="shared" si="110"/>
        <v>0</v>
      </c>
      <c r="D565" s="47"/>
      <c r="E565" s="47"/>
      <c r="F565" s="47"/>
      <c r="G565" s="47"/>
      <c r="H565" s="47"/>
      <c r="I565" s="47"/>
    </row>
    <row r="566" spans="1:9" ht="15.6">
      <c r="A566" s="191">
        <f t="shared" si="109"/>
        <v>0</v>
      </c>
      <c r="B566" s="191"/>
      <c r="C566" s="266">
        <f t="shared" si="110"/>
        <v>0</v>
      </c>
      <c r="D566" s="47"/>
      <c r="E566" s="47"/>
      <c r="F566" s="47"/>
      <c r="G566" s="47"/>
      <c r="H566" s="47"/>
      <c r="I566" s="47"/>
    </row>
    <row r="567" spans="1:9" ht="15.6">
      <c r="A567" s="191">
        <f t="shared" si="109"/>
        <v>0</v>
      </c>
      <c r="B567" s="191"/>
      <c r="C567" s="266">
        <f t="shared" si="110"/>
        <v>0</v>
      </c>
      <c r="D567" s="47"/>
      <c r="E567" s="47"/>
      <c r="F567" s="47"/>
      <c r="G567" s="47"/>
      <c r="H567" s="47"/>
      <c r="I567" s="47"/>
    </row>
    <row r="568" spans="1:9" ht="15.6">
      <c r="A568" s="191">
        <f t="shared" si="109"/>
        <v>0</v>
      </c>
      <c r="B568" s="191"/>
      <c r="C568" s="266">
        <f t="shared" si="110"/>
        <v>0</v>
      </c>
      <c r="D568" s="47"/>
      <c r="E568" s="47"/>
      <c r="F568" s="47"/>
      <c r="G568" s="47"/>
      <c r="H568" s="47"/>
      <c r="I568" s="47"/>
    </row>
    <row r="569" spans="1:9" ht="15.6">
      <c r="A569" s="191">
        <f t="shared" si="109"/>
        <v>0</v>
      </c>
      <c r="B569" s="191"/>
      <c r="C569" s="266">
        <f t="shared" si="110"/>
        <v>0</v>
      </c>
      <c r="D569" s="47"/>
      <c r="E569" s="47"/>
      <c r="F569" s="47"/>
      <c r="G569" s="47"/>
      <c r="H569" s="47"/>
      <c r="I569" s="47"/>
    </row>
    <row r="570" spans="1:9" ht="15.6">
      <c r="A570" s="191">
        <f t="shared" si="109"/>
        <v>0</v>
      </c>
      <c r="B570" s="191"/>
      <c r="C570" s="266">
        <f t="shared" si="110"/>
        <v>0</v>
      </c>
      <c r="D570" s="47"/>
      <c r="E570" s="47"/>
      <c r="F570" s="47"/>
      <c r="G570" s="47"/>
      <c r="H570" s="47"/>
      <c r="I570" s="47"/>
    </row>
    <row r="571" spans="1:9" ht="15.6">
      <c r="A571" s="191">
        <f t="shared" si="109"/>
        <v>0</v>
      </c>
      <c r="B571" s="191"/>
      <c r="C571" s="266">
        <f t="shared" si="110"/>
        <v>0</v>
      </c>
      <c r="D571" s="47"/>
      <c r="E571" s="47"/>
      <c r="F571" s="47"/>
      <c r="G571" s="47"/>
      <c r="H571" s="47"/>
      <c r="I571" s="47"/>
    </row>
    <row r="572" spans="1:9" ht="15.6">
      <c r="A572" s="191">
        <f t="shared" si="109"/>
        <v>0</v>
      </c>
      <c r="B572" s="191"/>
      <c r="C572" s="266">
        <f t="shared" si="110"/>
        <v>0</v>
      </c>
      <c r="D572" s="47"/>
      <c r="E572" s="47"/>
      <c r="F572" s="47"/>
      <c r="G572" s="47"/>
      <c r="H572" s="47"/>
      <c r="I572" s="47"/>
    </row>
    <row r="573" spans="1:9" ht="15.6">
      <c r="A573" s="191">
        <f t="shared" si="109"/>
        <v>0</v>
      </c>
      <c r="B573" s="191"/>
      <c r="C573" s="266">
        <f t="shared" si="110"/>
        <v>0</v>
      </c>
      <c r="D573" s="47"/>
      <c r="E573" s="47"/>
      <c r="F573" s="47"/>
      <c r="G573" s="47"/>
      <c r="H573" s="47"/>
      <c r="I573" s="47"/>
    </row>
    <row r="574" spans="1:9" ht="15.6">
      <c r="A574" s="191">
        <f t="shared" si="109"/>
        <v>0</v>
      </c>
      <c r="B574" s="191"/>
      <c r="C574" s="266">
        <f t="shared" si="110"/>
        <v>0</v>
      </c>
      <c r="D574" s="47"/>
      <c r="E574" s="47"/>
      <c r="F574" s="47"/>
      <c r="G574" s="47"/>
      <c r="H574" s="47"/>
      <c r="I574" s="47"/>
    </row>
    <row r="575" spans="1:9" ht="15.6">
      <c r="A575" s="191">
        <f t="shared" si="109"/>
        <v>0</v>
      </c>
      <c r="B575" s="191"/>
      <c r="C575" s="266">
        <f t="shared" si="110"/>
        <v>0</v>
      </c>
      <c r="D575" s="47"/>
      <c r="E575" s="47"/>
      <c r="F575" s="47"/>
      <c r="G575" s="47"/>
      <c r="H575" s="47"/>
      <c r="I575" s="47"/>
    </row>
    <row r="576" spans="1:9" ht="15.6">
      <c r="A576" s="191">
        <f t="shared" si="109"/>
        <v>0</v>
      </c>
      <c r="B576" s="191"/>
      <c r="C576" s="266">
        <f t="shared" si="110"/>
        <v>0</v>
      </c>
      <c r="D576" s="47"/>
      <c r="E576" s="47"/>
      <c r="F576" s="47"/>
      <c r="G576" s="47"/>
      <c r="H576" s="47"/>
      <c r="I576" s="47"/>
    </row>
    <row r="577" spans="1:9" ht="15.6">
      <c r="A577" s="191">
        <f t="shared" si="109"/>
        <v>0</v>
      </c>
      <c r="B577" s="191"/>
      <c r="C577" s="266">
        <f t="shared" si="110"/>
        <v>0</v>
      </c>
      <c r="D577" s="47"/>
      <c r="E577" s="47"/>
      <c r="F577" s="47"/>
      <c r="G577" s="47"/>
      <c r="H577" s="47"/>
      <c r="I577" s="47"/>
    </row>
    <row r="578" spans="1:9" ht="15.6">
      <c r="A578" s="191">
        <f t="shared" si="109"/>
        <v>0</v>
      </c>
      <c r="B578" s="191"/>
      <c r="C578" s="266">
        <f t="shared" si="110"/>
        <v>0</v>
      </c>
      <c r="D578" s="47"/>
      <c r="E578" s="47"/>
      <c r="F578" s="47"/>
      <c r="G578" s="47"/>
      <c r="H578" s="47"/>
      <c r="I578" s="47"/>
    </row>
    <row r="579" spans="1:9" ht="15.6">
      <c r="A579" s="191">
        <f t="shared" si="109"/>
        <v>0</v>
      </c>
      <c r="B579" s="191"/>
      <c r="C579" s="266">
        <f t="shared" si="110"/>
        <v>0</v>
      </c>
      <c r="D579" s="47"/>
      <c r="E579" s="47"/>
      <c r="F579" s="47"/>
      <c r="G579" s="47"/>
      <c r="H579" s="47"/>
      <c r="I579" s="47"/>
    </row>
    <row r="580" spans="1:9" ht="15.6">
      <c r="A580" s="191">
        <f t="shared" si="109"/>
        <v>0</v>
      </c>
      <c r="B580" s="191"/>
      <c r="C580" s="266">
        <f t="shared" si="110"/>
        <v>0</v>
      </c>
      <c r="D580" s="47"/>
      <c r="E580" s="47"/>
      <c r="F580" s="47"/>
      <c r="G580" s="47"/>
      <c r="H580" s="47"/>
      <c r="I580" s="47"/>
    </row>
    <row r="581" spans="1:9" ht="15.6">
      <c r="A581" s="191">
        <f t="shared" si="109"/>
        <v>0</v>
      </c>
      <c r="B581" s="191"/>
      <c r="C581" s="266">
        <f t="shared" si="110"/>
        <v>0</v>
      </c>
      <c r="D581" s="47"/>
      <c r="E581" s="47"/>
      <c r="F581" s="47"/>
      <c r="G581" s="47"/>
      <c r="H581" s="47"/>
      <c r="I581" s="47"/>
    </row>
    <row r="582" spans="1:9" ht="15.6">
      <c r="A582" s="191">
        <f t="shared" si="109"/>
        <v>0</v>
      </c>
      <c r="B582" s="191"/>
      <c r="C582" s="266">
        <f t="shared" si="110"/>
        <v>0</v>
      </c>
      <c r="D582" s="47"/>
      <c r="E582" s="47"/>
      <c r="F582" s="47"/>
      <c r="G582" s="47"/>
      <c r="H582" s="47"/>
      <c r="I582" s="47"/>
    </row>
    <row r="583" spans="1:9" ht="15.6">
      <c r="A583" s="191">
        <f t="shared" si="109"/>
        <v>0</v>
      </c>
      <c r="B583" s="191"/>
      <c r="C583" s="266">
        <f t="shared" si="110"/>
        <v>0</v>
      </c>
      <c r="D583" s="47"/>
      <c r="E583" s="47"/>
      <c r="F583" s="47"/>
      <c r="G583" s="47"/>
      <c r="H583" s="47"/>
      <c r="I583" s="47"/>
    </row>
    <row r="584" spans="1:9" ht="15.6">
      <c r="A584" s="191">
        <f t="shared" ref="A584:A600" si="111">SUM(D584:I584)</f>
        <v>0</v>
      </c>
      <c r="B584" s="191"/>
      <c r="C584" s="266">
        <f t="shared" ref="C584:C600" si="112">SUM(D584:I584)/12</f>
        <v>0</v>
      </c>
      <c r="D584" s="47"/>
      <c r="E584" s="47"/>
      <c r="F584" s="47"/>
      <c r="G584" s="47"/>
      <c r="H584" s="47"/>
      <c r="I584" s="47"/>
    </row>
    <row r="585" spans="1:9" ht="15.6">
      <c r="A585" s="191">
        <f t="shared" si="111"/>
        <v>0</v>
      </c>
      <c r="B585" s="191"/>
      <c r="C585" s="266">
        <f t="shared" si="112"/>
        <v>0</v>
      </c>
      <c r="D585" s="47"/>
      <c r="E585" s="47"/>
      <c r="F585" s="47"/>
      <c r="G585" s="47"/>
      <c r="H585" s="47"/>
      <c r="I585" s="47"/>
    </row>
    <row r="586" spans="1:9" ht="15.6">
      <c r="A586" s="191">
        <f t="shared" si="111"/>
        <v>0</v>
      </c>
      <c r="B586" s="191"/>
      <c r="C586" s="266">
        <f t="shared" si="112"/>
        <v>0</v>
      </c>
      <c r="D586" s="47"/>
      <c r="E586" s="47"/>
      <c r="F586" s="47"/>
      <c r="G586" s="47"/>
      <c r="H586" s="47"/>
      <c r="I586" s="47"/>
    </row>
    <row r="587" spans="1:9" ht="15.6">
      <c r="A587" s="191">
        <f t="shared" si="111"/>
        <v>0</v>
      </c>
      <c r="B587" s="191"/>
      <c r="C587" s="266">
        <f t="shared" si="112"/>
        <v>0</v>
      </c>
      <c r="D587" s="47"/>
      <c r="E587" s="47"/>
      <c r="F587" s="47"/>
      <c r="G587" s="47"/>
      <c r="H587" s="47"/>
      <c r="I587" s="47"/>
    </row>
    <row r="588" spans="1:9" ht="15.6">
      <c r="A588" s="191">
        <f t="shared" si="111"/>
        <v>0</v>
      </c>
      <c r="B588" s="191"/>
      <c r="C588" s="266">
        <f t="shared" si="112"/>
        <v>0</v>
      </c>
      <c r="D588" s="47"/>
      <c r="E588" s="47"/>
      <c r="F588" s="47"/>
      <c r="G588" s="47"/>
      <c r="H588" s="47"/>
      <c r="I588" s="47"/>
    </row>
    <row r="589" spans="1:9" ht="15.6">
      <c r="A589" s="191">
        <f t="shared" si="111"/>
        <v>0</v>
      </c>
      <c r="B589" s="191"/>
      <c r="C589" s="266">
        <f t="shared" si="112"/>
        <v>0</v>
      </c>
      <c r="D589" s="47"/>
      <c r="E589" s="47"/>
      <c r="F589" s="47"/>
      <c r="G589" s="47"/>
      <c r="H589" s="47"/>
      <c r="I589" s="47"/>
    </row>
    <row r="590" spans="1:9" ht="15.6">
      <c r="A590" s="191">
        <f t="shared" si="111"/>
        <v>0</v>
      </c>
      <c r="B590" s="191"/>
      <c r="C590" s="266">
        <f t="shared" si="112"/>
        <v>0</v>
      </c>
      <c r="D590" s="47"/>
      <c r="E590" s="47"/>
      <c r="F590" s="47"/>
      <c r="G590" s="47"/>
      <c r="H590" s="47"/>
      <c r="I590" s="47"/>
    </row>
    <row r="591" spans="1:9" ht="15.6">
      <c r="A591" s="191">
        <f t="shared" si="111"/>
        <v>0</v>
      </c>
      <c r="B591" s="191"/>
      <c r="C591" s="266">
        <f t="shared" si="112"/>
        <v>0</v>
      </c>
      <c r="D591" s="47"/>
      <c r="E591" s="47"/>
      <c r="F591" s="47"/>
      <c r="G591" s="47"/>
      <c r="H591" s="47"/>
      <c r="I591" s="47"/>
    </row>
    <row r="592" spans="1:9" ht="15.6">
      <c r="A592" s="191">
        <f t="shared" si="111"/>
        <v>0</v>
      </c>
      <c r="B592" s="191"/>
      <c r="C592" s="266">
        <f t="shared" si="112"/>
        <v>0</v>
      </c>
      <c r="D592" s="47"/>
      <c r="E592" s="47"/>
      <c r="F592" s="47"/>
      <c r="G592" s="47"/>
      <c r="H592" s="47"/>
      <c r="I592" s="47"/>
    </row>
    <row r="593" spans="1:9" ht="15.6">
      <c r="A593" s="191">
        <f t="shared" si="111"/>
        <v>0</v>
      </c>
      <c r="B593" s="191"/>
      <c r="C593" s="266">
        <f t="shared" si="112"/>
        <v>0</v>
      </c>
      <c r="D593" s="47"/>
      <c r="E593" s="47"/>
      <c r="F593" s="47"/>
      <c r="G593" s="47"/>
      <c r="H593" s="47"/>
      <c r="I593" s="47"/>
    </row>
    <row r="594" spans="1:9" ht="15.6">
      <c r="A594" s="191">
        <f t="shared" si="111"/>
        <v>0</v>
      </c>
      <c r="B594" s="191"/>
      <c r="C594" s="266">
        <f t="shared" si="112"/>
        <v>0</v>
      </c>
      <c r="D594" s="47"/>
      <c r="E594" s="47"/>
      <c r="F594" s="47"/>
      <c r="G594" s="47"/>
      <c r="H594" s="47"/>
      <c r="I594" s="47"/>
    </row>
    <row r="595" spans="1:9" ht="15.6">
      <c r="A595" s="191">
        <f t="shared" si="111"/>
        <v>0</v>
      </c>
      <c r="B595" s="191"/>
      <c r="C595" s="266">
        <f t="shared" si="112"/>
        <v>0</v>
      </c>
      <c r="D595" s="47"/>
      <c r="E595" s="47"/>
      <c r="F595" s="47"/>
      <c r="G595" s="47"/>
      <c r="H595" s="47"/>
      <c r="I595" s="47"/>
    </row>
    <row r="596" spans="1:9" ht="15.6">
      <c r="A596" s="191">
        <f t="shared" si="111"/>
        <v>0</v>
      </c>
      <c r="B596" s="191"/>
      <c r="C596" s="266">
        <f t="shared" si="112"/>
        <v>0</v>
      </c>
      <c r="D596" s="47"/>
      <c r="E596" s="47"/>
      <c r="F596" s="47"/>
      <c r="G596" s="47"/>
      <c r="H596" s="47"/>
      <c r="I596" s="47"/>
    </row>
    <row r="597" spans="1:9" ht="15.6">
      <c r="A597" s="191">
        <f t="shared" si="111"/>
        <v>0</v>
      </c>
      <c r="B597" s="191"/>
      <c r="C597" s="266">
        <f t="shared" si="112"/>
        <v>0</v>
      </c>
      <c r="D597" s="47"/>
      <c r="E597" s="47"/>
      <c r="F597" s="47"/>
      <c r="G597" s="47"/>
      <c r="H597" s="47"/>
      <c r="I597" s="47"/>
    </row>
    <row r="598" spans="1:9" ht="15.6">
      <c r="A598" s="191">
        <f t="shared" si="111"/>
        <v>0</v>
      </c>
      <c r="B598" s="191"/>
      <c r="C598" s="266">
        <f t="shared" si="112"/>
        <v>0</v>
      </c>
      <c r="D598" s="47"/>
      <c r="E598" s="47"/>
      <c r="F598" s="47"/>
      <c r="G598" s="47"/>
      <c r="H598" s="47"/>
      <c r="I598" s="47"/>
    </row>
    <row r="599" spans="1:9" ht="15.6">
      <c r="A599" s="191">
        <f t="shared" si="111"/>
        <v>0</v>
      </c>
      <c r="B599" s="191"/>
      <c r="C599" s="266">
        <f t="shared" si="112"/>
        <v>0</v>
      </c>
      <c r="D599" s="47"/>
      <c r="E599" s="47"/>
      <c r="F599" s="47"/>
      <c r="G599" s="47"/>
      <c r="H599" s="47"/>
      <c r="I599" s="47"/>
    </row>
    <row r="600" spans="1:9" ht="15.6">
      <c r="A600" s="191">
        <f t="shared" si="111"/>
        <v>0</v>
      </c>
      <c r="B600" s="191"/>
      <c r="C600" s="266">
        <f t="shared" si="112"/>
        <v>0</v>
      </c>
      <c r="D600" s="47"/>
      <c r="E600" s="47"/>
      <c r="F600" s="47"/>
      <c r="G600" s="47"/>
      <c r="H600" s="47"/>
      <c r="I600" s="47"/>
    </row>
  </sheetData>
  <mergeCells count="2">
    <mergeCell ref="A2:D2"/>
    <mergeCell ref="X5:Z6"/>
  </mergeCells>
  <conditionalFormatting sqref="A7:B8 D7:I8 C7:C600">
    <cfRule type="cellIs" dxfId="13" priority="3" operator="lessThan">
      <formula>$A$3/10</formula>
    </cfRule>
  </conditionalFormatting>
  <conditionalFormatting sqref="A9:B600">
    <cfRule type="cellIs" dxfId="12" priority="6" operator="notEqual">
      <formula>$C9*12</formula>
    </cfRule>
  </conditionalFormatting>
  <conditionalFormatting sqref="D9:I448">
    <cfRule type="expression" dxfId="11" priority="1">
      <formula>$C9&lt;&gt;$A9/12</formula>
    </cfRule>
  </conditionalFormatting>
  <conditionalFormatting sqref="D449:I600">
    <cfRule type="expression" dxfId="10" priority="2">
      <formula>$C449&lt;&gt;$A449</formula>
    </cfRule>
  </conditionalFormatting>
  <conditionalFormatting sqref="N1 O2 N7:N65536">
    <cfRule type="cellIs" dxfId="9" priority="5" operator="greaterThan">
      <formula>50</formula>
    </cfRule>
  </conditionalFormatting>
  <conditionalFormatting sqref="O7:T401">
    <cfRule type="expression" dxfId="8" priority="7">
      <formula>$N7&lt;&gt;$V7/12</formula>
    </cfRule>
  </conditionalFormatting>
  <conditionalFormatting sqref="V7:V401">
    <cfRule type="cellIs" dxfId="7" priority="4" operator="notEqual">
      <formula>$N7*12</formula>
    </cfRule>
  </conditionalFormatting>
  <dataValidations count="1">
    <dataValidation type="whole" allowBlank="1" showInputMessage="1" showErrorMessage="1" sqref="D9:I602 J7:J291" xr:uid="{00000000-0002-0000-0800-000000000000}">
      <formula1>0</formula1>
      <formula2>10</formula2>
    </dataValidation>
  </dataValidations>
  <pageMargins left="0.7" right="0.7" top="0.75" bottom="0.75" header="0.3" footer="0.3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50"/>
  <sheetViews>
    <sheetView zoomScale="70" zoomScaleNormal="70" workbookViewId="0">
      <selection sqref="A1:I1"/>
    </sheetView>
  </sheetViews>
  <sheetFormatPr defaultColWidth="8.5546875" defaultRowHeight="15.6"/>
  <cols>
    <col min="1" max="1" width="7" style="118" customWidth="1"/>
    <col min="2" max="2" width="15.44140625" style="118" customWidth="1"/>
    <col min="3" max="3" width="34.6640625" style="118" customWidth="1"/>
    <col min="4" max="9" width="8.6640625" style="118" customWidth="1"/>
    <col min="10" max="13" width="10" style="118" customWidth="1"/>
    <col min="14" max="14" width="8.6640625" style="118" customWidth="1"/>
    <col min="15" max="244" width="8.5546875" style="118"/>
    <col min="245" max="245" width="4.6640625" style="118" customWidth="1"/>
    <col min="246" max="246" width="9" style="118" customWidth="1"/>
    <col min="247" max="247" width="45.6640625" style="118" customWidth="1"/>
    <col min="248" max="258" width="8.6640625" style="118" customWidth="1"/>
    <col min="259" max="500" width="8.5546875" style="118"/>
    <col min="501" max="501" width="4.6640625" style="118" customWidth="1"/>
    <col min="502" max="502" width="9" style="118" customWidth="1"/>
    <col min="503" max="503" width="45.6640625" style="118" customWidth="1"/>
    <col min="504" max="514" width="8.6640625" style="118" customWidth="1"/>
    <col min="515" max="756" width="8.5546875" style="118"/>
    <col min="757" max="757" width="4.6640625" style="118" customWidth="1"/>
    <col min="758" max="758" width="9" style="118" customWidth="1"/>
    <col min="759" max="759" width="45.6640625" style="118" customWidth="1"/>
    <col min="760" max="770" width="8.6640625" style="118" customWidth="1"/>
    <col min="771" max="1012" width="8.5546875" style="118"/>
    <col min="1013" max="1013" width="4.6640625" style="118" customWidth="1"/>
    <col min="1014" max="1014" width="9" style="118" customWidth="1"/>
    <col min="1015" max="1015" width="45.6640625" style="118" customWidth="1"/>
    <col min="1016" max="1026" width="8.6640625" style="118" customWidth="1"/>
    <col min="1027" max="1268" width="8.5546875" style="118"/>
    <col min="1269" max="1269" width="4.6640625" style="118" customWidth="1"/>
    <col min="1270" max="1270" width="9" style="118" customWidth="1"/>
    <col min="1271" max="1271" width="45.6640625" style="118" customWidth="1"/>
    <col min="1272" max="1282" width="8.6640625" style="118" customWidth="1"/>
    <col min="1283" max="1524" width="8.5546875" style="118"/>
    <col min="1525" max="1525" width="4.6640625" style="118" customWidth="1"/>
    <col min="1526" max="1526" width="9" style="118" customWidth="1"/>
    <col min="1527" max="1527" width="45.6640625" style="118" customWidth="1"/>
    <col min="1528" max="1538" width="8.6640625" style="118" customWidth="1"/>
    <col min="1539" max="1780" width="8.5546875" style="118"/>
    <col min="1781" max="1781" width="4.6640625" style="118" customWidth="1"/>
    <col min="1782" max="1782" width="9" style="118" customWidth="1"/>
    <col min="1783" max="1783" width="45.6640625" style="118" customWidth="1"/>
    <col min="1784" max="1794" width="8.6640625" style="118" customWidth="1"/>
    <col min="1795" max="2036" width="8.5546875" style="118"/>
    <col min="2037" max="2037" width="4.6640625" style="118" customWidth="1"/>
    <col min="2038" max="2038" width="9" style="118" customWidth="1"/>
    <col min="2039" max="2039" width="45.6640625" style="118" customWidth="1"/>
    <col min="2040" max="2050" width="8.6640625" style="118" customWidth="1"/>
    <col min="2051" max="2292" width="8.5546875" style="118"/>
    <col min="2293" max="2293" width="4.6640625" style="118" customWidth="1"/>
    <col min="2294" max="2294" width="9" style="118" customWidth="1"/>
    <col min="2295" max="2295" width="45.6640625" style="118" customWidth="1"/>
    <col min="2296" max="2306" width="8.6640625" style="118" customWidth="1"/>
    <col min="2307" max="2548" width="8.5546875" style="118"/>
    <col min="2549" max="2549" width="4.6640625" style="118" customWidth="1"/>
    <col min="2550" max="2550" width="9" style="118" customWidth="1"/>
    <col min="2551" max="2551" width="45.6640625" style="118" customWidth="1"/>
    <col min="2552" max="2562" width="8.6640625" style="118" customWidth="1"/>
    <col min="2563" max="2804" width="8.5546875" style="118"/>
    <col min="2805" max="2805" width="4.6640625" style="118" customWidth="1"/>
    <col min="2806" max="2806" width="9" style="118" customWidth="1"/>
    <col min="2807" max="2807" width="45.6640625" style="118" customWidth="1"/>
    <col min="2808" max="2818" width="8.6640625" style="118" customWidth="1"/>
    <col min="2819" max="3060" width="8.5546875" style="118"/>
    <col min="3061" max="3061" width="4.6640625" style="118" customWidth="1"/>
    <col min="3062" max="3062" width="9" style="118" customWidth="1"/>
    <col min="3063" max="3063" width="45.6640625" style="118" customWidth="1"/>
    <col min="3064" max="3074" width="8.6640625" style="118" customWidth="1"/>
    <col min="3075" max="3316" width="8.5546875" style="118"/>
    <col min="3317" max="3317" width="4.6640625" style="118" customWidth="1"/>
    <col min="3318" max="3318" width="9" style="118" customWidth="1"/>
    <col min="3319" max="3319" width="45.6640625" style="118" customWidth="1"/>
    <col min="3320" max="3330" width="8.6640625" style="118" customWidth="1"/>
    <col min="3331" max="3572" width="8.5546875" style="118"/>
    <col min="3573" max="3573" width="4.6640625" style="118" customWidth="1"/>
    <col min="3574" max="3574" width="9" style="118" customWidth="1"/>
    <col min="3575" max="3575" width="45.6640625" style="118" customWidth="1"/>
    <col min="3576" max="3586" width="8.6640625" style="118" customWidth="1"/>
    <col min="3587" max="3828" width="8.5546875" style="118"/>
    <col min="3829" max="3829" width="4.6640625" style="118" customWidth="1"/>
    <col min="3830" max="3830" width="9" style="118" customWidth="1"/>
    <col min="3831" max="3831" width="45.6640625" style="118" customWidth="1"/>
    <col min="3832" max="3842" width="8.6640625" style="118" customWidth="1"/>
    <col min="3843" max="4084" width="8.5546875" style="118"/>
    <col min="4085" max="4085" width="4.6640625" style="118" customWidth="1"/>
    <col min="4086" max="4086" width="9" style="118" customWidth="1"/>
    <col min="4087" max="4087" width="45.6640625" style="118" customWidth="1"/>
    <col min="4088" max="4098" width="8.6640625" style="118" customWidth="1"/>
    <col min="4099" max="4340" width="8.5546875" style="118"/>
    <col min="4341" max="4341" width="4.6640625" style="118" customWidth="1"/>
    <col min="4342" max="4342" width="9" style="118" customWidth="1"/>
    <col min="4343" max="4343" width="45.6640625" style="118" customWidth="1"/>
    <col min="4344" max="4354" width="8.6640625" style="118" customWidth="1"/>
    <col min="4355" max="4596" width="8.5546875" style="118"/>
    <col min="4597" max="4597" width="4.6640625" style="118" customWidth="1"/>
    <col min="4598" max="4598" width="9" style="118" customWidth="1"/>
    <col min="4599" max="4599" width="45.6640625" style="118" customWidth="1"/>
    <col min="4600" max="4610" width="8.6640625" style="118" customWidth="1"/>
    <col min="4611" max="4852" width="8.5546875" style="118"/>
    <col min="4853" max="4853" width="4.6640625" style="118" customWidth="1"/>
    <col min="4854" max="4854" width="9" style="118" customWidth="1"/>
    <col min="4855" max="4855" width="45.6640625" style="118" customWidth="1"/>
    <col min="4856" max="4866" width="8.6640625" style="118" customWidth="1"/>
    <col min="4867" max="5108" width="8.5546875" style="118"/>
    <col min="5109" max="5109" width="4.6640625" style="118" customWidth="1"/>
    <col min="5110" max="5110" width="9" style="118" customWidth="1"/>
    <col min="5111" max="5111" width="45.6640625" style="118" customWidth="1"/>
    <col min="5112" max="5122" width="8.6640625" style="118" customWidth="1"/>
    <col min="5123" max="5364" width="8.5546875" style="118"/>
    <col min="5365" max="5365" width="4.6640625" style="118" customWidth="1"/>
    <col min="5366" max="5366" width="9" style="118" customWidth="1"/>
    <col min="5367" max="5367" width="45.6640625" style="118" customWidth="1"/>
    <col min="5368" max="5378" width="8.6640625" style="118" customWidth="1"/>
    <col min="5379" max="5620" width="8.5546875" style="118"/>
    <col min="5621" max="5621" width="4.6640625" style="118" customWidth="1"/>
    <col min="5622" max="5622" width="9" style="118" customWidth="1"/>
    <col min="5623" max="5623" width="45.6640625" style="118" customWidth="1"/>
    <col min="5624" max="5634" width="8.6640625" style="118" customWidth="1"/>
    <col min="5635" max="5876" width="8.5546875" style="118"/>
    <col min="5877" max="5877" width="4.6640625" style="118" customWidth="1"/>
    <col min="5878" max="5878" width="9" style="118" customWidth="1"/>
    <col min="5879" max="5879" width="45.6640625" style="118" customWidth="1"/>
    <col min="5880" max="5890" width="8.6640625" style="118" customWidth="1"/>
    <col min="5891" max="6132" width="8.5546875" style="118"/>
    <col min="6133" max="6133" width="4.6640625" style="118" customWidth="1"/>
    <col min="6134" max="6134" width="9" style="118" customWidth="1"/>
    <col min="6135" max="6135" width="45.6640625" style="118" customWidth="1"/>
    <col min="6136" max="6146" width="8.6640625" style="118" customWidth="1"/>
    <col min="6147" max="6388" width="8.5546875" style="118"/>
    <col min="6389" max="6389" width="4.6640625" style="118" customWidth="1"/>
    <col min="6390" max="6390" width="9" style="118" customWidth="1"/>
    <col min="6391" max="6391" width="45.6640625" style="118" customWidth="1"/>
    <col min="6392" max="6402" width="8.6640625" style="118" customWidth="1"/>
    <col min="6403" max="6644" width="8.5546875" style="118"/>
    <col min="6645" max="6645" width="4.6640625" style="118" customWidth="1"/>
    <col min="6646" max="6646" width="9" style="118" customWidth="1"/>
    <col min="6647" max="6647" width="45.6640625" style="118" customWidth="1"/>
    <col min="6648" max="6658" width="8.6640625" style="118" customWidth="1"/>
    <col min="6659" max="6900" width="8.5546875" style="118"/>
    <col min="6901" max="6901" width="4.6640625" style="118" customWidth="1"/>
    <col min="6902" max="6902" width="9" style="118" customWidth="1"/>
    <col min="6903" max="6903" width="45.6640625" style="118" customWidth="1"/>
    <col min="6904" max="6914" width="8.6640625" style="118" customWidth="1"/>
    <col min="6915" max="7156" width="8.5546875" style="118"/>
    <col min="7157" max="7157" width="4.6640625" style="118" customWidth="1"/>
    <col min="7158" max="7158" width="9" style="118" customWidth="1"/>
    <col min="7159" max="7159" width="45.6640625" style="118" customWidth="1"/>
    <col min="7160" max="7170" width="8.6640625" style="118" customWidth="1"/>
    <col min="7171" max="7412" width="8.5546875" style="118"/>
    <col min="7413" max="7413" width="4.6640625" style="118" customWidth="1"/>
    <col min="7414" max="7414" width="9" style="118" customWidth="1"/>
    <col min="7415" max="7415" width="45.6640625" style="118" customWidth="1"/>
    <col min="7416" max="7426" width="8.6640625" style="118" customWidth="1"/>
    <col min="7427" max="7668" width="8.5546875" style="118"/>
    <col min="7669" max="7669" width="4.6640625" style="118" customWidth="1"/>
    <col min="7670" max="7670" width="9" style="118" customWidth="1"/>
    <col min="7671" max="7671" width="45.6640625" style="118" customWidth="1"/>
    <col min="7672" max="7682" width="8.6640625" style="118" customWidth="1"/>
    <col min="7683" max="7924" width="8.5546875" style="118"/>
    <col min="7925" max="7925" width="4.6640625" style="118" customWidth="1"/>
    <col min="7926" max="7926" width="9" style="118" customWidth="1"/>
    <col min="7927" max="7927" width="45.6640625" style="118" customWidth="1"/>
    <col min="7928" max="7938" width="8.6640625" style="118" customWidth="1"/>
    <col min="7939" max="8180" width="8.5546875" style="118"/>
    <col min="8181" max="8181" width="4.6640625" style="118" customWidth="1"/>
    <col min="8182" max="8182" width="9" style="118" customWidth="1"/>
    <col min="8183" max="8183" width="45.6640625" style="118" customWidth="1"/>
    <col min="8184" max="8194" width="8.6640625" style="118" customWidth="1"/>
    <col min="8195" max="8436" width="8.5546875" style="118"/>
    <col min="8437" max="8437" width="4.6640625" style="118" customWidth="1"/>
    <col min="8438" max="8438" width="9" style="118" customWidth="1"/>
    <col min="8439" max="8439" width="45.6640625" style="118" customWidth="1"/>
    <col min="8440" max="8450" width="8.6640625" style="118" customWidth="1"/>
    <col min="8451" max="8692" width="8.5546875" style="118"/>
    <col min="8693" max="8693" width="4.6640625" style="118" customWidth="1"/>
    <col min="8694" max="8694" width="9" style="118" customWidth="1"/>
    <col min="8695" max="8695" width="45.6640625" style="118" customWidth="1"/>
    <col min="8696" max="8706" width="8.6640625" style="118" customWidth="1"/>
    <col min="8707" max="8948" width="8.5546875" style="118"/>
    <col min="8949" max="8949" width="4.6640625" style="118" customWidth="1"/>
    <col min="8950" max="8950" width="9" style="118" customWidth="1"/>
    <col min="8951" max="8951" width="45.6640625" style="118" customWidth="1"/>
    <col min="8952" max="8962" width="8.6640625" style="118" customWidth="1"/>
    <col min="8963" max="9204" width="8.5546875" style="118"/>
    <col min="9205" max="9205" width="4.6640625" style="118" customWidth="1"/>
    <col min="9206" max="9206" width="9" style="118" customWidth="1"/>
    <col min="9207" max="9207" width="45.6640625" style="118" customWidth="1"/>
    <col min="9208" max="9218" width="8.6640625" style="118" customWidth="1"/>
    <col min="9219" max="9460" width="8.5546875" style="118"/>
    <col min="9461" max="9461" width="4.6640625" style="118" customWidth="1"/>
    <col min="9462" max="9462" width="9" style="118" customWidth="1"/>
    <col min="9463" max="9463" width="45.6640625" style="118" customWidth="1"/>
    <col min="9464" max="9474" width="8.6640625" style="118" customWidth="1"/>
    <col min="9475" max="9716" width="8.5546875" style="118"/>
    <col min="9717" max="9717" width="4.6640625" style="118" customWidth="1"/>
    <col min="9718" max="9718" width="9" style="118" customWidth="1"/>
    <col min="9719" max="9719" width="45.6640625" style="118" customWidth="1"/>
    <col min="9720" max="9730" width="8.6640625" style="118" customWidth="1"/>
    <col min="9731" max="9972" width="8.5546875" style="118"/>
    <col min="9973" max="9973" width="4.6640625" style="118" customWidth="1"/>
    <col min="9974" max="9974" width="9" style="118" customWidth="1"/>
    <col min="9975" max="9975" width="45.6640625" style="118" customWidth="1"/>
    <col min="9976" max="9986" width="8.6640625" style="118" customWidth="1"/>
    <col min="9987" max="10228" width="8.5546875" style="118"/>
    <col min="10229" max="10229" width="4.6640625" style="118" customWidth="1"/>
    <col min="10230" max="10230" width="9" style="118" customWidth="1"/>
    <col min="10231" max="10231" width="45.6640625" style="118" customWidth="1"/>
    <col min="10232" max="10242" width="8.6640625" style="118" customWidth="1"/>
    <col min="10243" max="10484" width="8.5546875" style="118"/>
    <col min="10485" max="10485" width="4.6640625" style="118" customWidth="1"/>
    <col min="10486" max="10486" width="9" style="118" customWidth="1"/>
    <col min="10487" max="10487" width="45.6640625" style="118" customWidth="1"/>
    <col min="10488" max="10498" width="8.6640625" style="118" customWidth="1"/>
    <col min="10499" max="10740" width="8.5546875" style="118"/>
    <col min="10741" max="10741" width="4.6640625" style="118" customWidth="1"/>
    <col min="10742" max="10742" width="9" style="118" customWidth="1"/>
    <col min="10743" max="10743" width="45.6640625" style="118" customWidth="1"/>
    <col min="10744" max="10754" width="8.6640625" style="118" customWidth="1"/>
    <col min="10755" max="10996" width="8.5546875" style="118"/>
    <col min="10997" max="10997" width="4.6640625" style="118" customWidth="1"/>
    <col min="10998" max="10998" width="9" style="118" customWidth="1"/>
    <col min="10999" max="10999" width="45.6640625" style="118" customWidth="1"/>
    <col min="11000" max="11010" width="8.6640625" style="118" customWidth="1"/>
    <col min="11011" max="11252" width="8.5546875" style="118"/>
    <col min="11253" max="11253" width="4.6640625" style="118" customWidth="1"/>
    <col min="11254" max="11254" width="9" style="118" customWidth="1"/>
    <col min="11255" max="11255" width="45.6640625" style="118" customWidth="1"/>
    <col min="11256" max="11266" width="8.6640625" style="118" customWidth="1"/>
    <col min="11267" max="11508" width="8.5546875" style="118"/>
    <col min="11509" max="11509" width="4.6640625" style="118" customWidth="1"/>
    <col min="11510" max="11510" width="9" style="118" customWidth="1"/>
    <col min="11511" max="11511" width="45.6640625" style="118" customWidth="1"/>
    <col min="11512" max="11522" width="8.6640625" style="118" customWidth="1"/>
    <col min="11523" max="11764" width="8.5546875" style="118"/>
    <col min="11765" max="11765" width="4.6640625" style="118" customWidth="1"/>
    <col min="11766" max="11766" width="9" style="118" customWidth="1"/>
    <col min="11767" max="11767" width="45.6640625" style="118" customWidth="1"/>
    <col min="11768" max="11778" width="8.6640625" style="118" customWidth="1"/>
    <col min="11779" max="12020" width="8.5546875" style="118"/>
    <col min="12021" max="12021" width="4.6640625" style="118" customWidth="1"/>
    <col min="12022" max="12022" width="9" style="118" customWidth="1"/>
    <col min="12023" max="12023" width="45.6640625" style="118" customWidth="1"/>
    <col min="12024" max="12034" width="8.6640625" style="118" customWidth="1"/>
    <col min="12035" max="12276" width="8.5546875" style="118"/>
    <col min="12277" max="12277" width="4.6640625" style="118" customWidth="1"/>
    <col min="12278" max="12278" width="9" style="118" customWidth="1"/>
    <col min="12279" max="12279" width="45.6640625" style="118" customWidth="1"/>
    <col min="12280" max="12290" width="8.6640625" style="118" customWidth="1"/>
    <col min="12291" max="12532" width="8.5546875" style="118"/>
    <col min="12533" max="12533" width="4.6640625" style="118" customWidth="1"/>
    <col min="12534" max="12534" width="9" style="118" customWidth="1"/>
    <col min="12535" max="12535" width="45.6640625" style="118" customWidth="1"/>
    <col min="12536" max="12546" width="8.6640625" style="118" customWidth="1"/>
    <col min="12547" max="12788" width="8.5546875" style="118"/>
    <col min="12789" max="12789" width="4.6640625" style="118" customWidth="1"/>
    <col min="12790" max="12790" width="9" style="118" customWidth="1"/>
    <col min="12791" max="12791" width="45.6640625" style="118" customWidth="1"/>
    <col min="12792" max="12802" width="8.6640625" style="118" customWidth="1"/>
    <col min="12803" max="13044" width="8.5546875" style="118"/>
    <col min="13045" max="13045" width="4.6640625" style="118" customWidth="1"/>
    <col min="13046" max="13046" width="9" style="118" customWidth="1"/>
    <col min="13047" max="13047" width="45.6640625" style="118" customWidth="1"/>
    <col min="13048" max="13058" width="8.6640625" style="118" customWidth="1"/>
    <col min="13059" max="13300" width="8.5546875" style="118"/>
    <col min="13301" max="13301" width="4.6640625" style="118" customWidth="1"/>
    <col min="13302" max="13302" width="9" style="118" customWidth="1"/>
    <col min="13303" max="13303" width="45.6640625" style="118" customWidth="1"/>
    <col min="13304" max="13314" width="8.6640625" style="118" customWidth="1"/>
    <col min="13315" max="13556" width="8.5546875" style="118"/>
    <col min="13557" max="13557" width="4.6640625" style="118" customWidth="1"/>
    <col min="13558" max="13558" width="9" style="118" customWidth="1"/>
    <col min="13559" max="13559" width="45.6640625" style="118" customWidth="1"/>
    <col min="13560" max="13570" width="8.6640625" style="118" customWidth="1"/>
    <col min="13571" max="13812" width="8.5546875" style="118"/>
    <col min="13813" max="13813" width="4.6640625" style="118" customWidth="1"/>
    <col min="13814" max="13814" width="9" style="118" customWidth="1"/>
    <col min="13815" max="13815" width="45.6640625" style="118" customWidth="1"/>
    <col min="13816" max="13826" width="8.6640625" style="118" customWidth="1"/>
    <col min="13827" max="14068" width="8.5546875" style="118"/>
    <col min="14069" max="14069" width="4.6640625" style="118" customWidth="1"/>
    <col min="14070" max="14070" width="9" style="118" customWidth="1"/>
    <col min="14071" max="14071" width="45.6640625" style="118" customWidth="1"/>
    <col min="14072" max="14082" width="8.6640625" style="118" customWidth="1"/>
    <col min="14083" max="14324" width="8.5546875" style="118"/>
    <col min="14325" max="14325" width="4.6640625" style="118" customWidth="1"/>
    <col min="14326" max="14326" width="9" style="118" customWidth="1"/>
    <col min="14327" max="14327" width="45.6640625" style="118" customWidth="1"/>
    <col min="14328" max="14338" width="8.6640625" style="118" customWidth="1"/>
    <col min="14339" max="14580" width="8.5546875" style="118"/>
    <col min="14581" max="14581" width="4.6640625" style="118" customWidth="1"/>
    <col min="14582" max="14582" width="9" style="118" customWidth="1"/>
    <col min="14583" max="14583" width="45.6640625" style="118" customWidth="1"/>
    <col min="14584" max="14594" width="8.6640625" style="118" customWidth="1"/>
    <col min="14595" max="14836" width="8.5546875" style="118"/>
    <col min="14837" max="14837" width="4.6640625" style="118" customWidth="1"/>
    <col min="14838" max="14838" width="9" style="118" customWidth="1"/>
    <col min="14839" max="14839" width="45.6640625" style="118" customWidth="1"/>
    <col min="14840" max="14850" width="8.6640625" style="118" customWidth="1"/>
    <col min="14851" max="15092" width="8.5546875" style="118"/>
    <col min="15093" max="15093" width="4.6640625" style="118" customWidth="1"/>
    <col min="15094" max="15094" width="9" style="118" customWidth="1"/>
    <col min="15095" max="15095" width="45.6640625" style="118" customWidth="1"/>
    <col min="15096" max="15106" width="8.6640625" style="118" customWidth="1"/>
    <col min="15107" max="15348" width="8.5546875" style="118"/>
    <col min="15349" max="15349" width="4.6640625" style="118" customWidth="1"/>
    <col min="15350" max="15350" width="9" style="118" customWidth="1"/>
    <col min="15351" max="15351" width="45.6640625" style="118" customWidth="1"/>
    <col min="15352" max="15362" width="8.6640625" style="118" customWidth="1"/>
    <col min="15363" max="15604" width="8.5546875" style="118"/>
    <col min="15605" max="15605" width="4.6640625" style="118" customWidth="1"/>
    <col min="15606" max="15606" width="9" style="118" customWidth="1"/>
    <col min="15607" max="15607" width="45.6640625" style="118" customWidth="1"/>
    <col min="15608" max="15618" width="8.6640625" style="118" customWidth="1"/>
    <col min="15619" max="15860" width="8.5546875" style="118"/>
    <col min="15861" max="15861" width="4.6640625" style="118" customWidth="1"/>
    <col min="15862" max="15862" width="9" style="118" customWidth="1"/>
    <col min="15863" max="15863" width="45.6640625" style="118" customWidth="1"/>
    <col min="15864" max="15874" width="8.6640625" style="118" customWidth="1"/>
    <col min="15875" max="16116" width="8.5546875" style="118"/>
    <col min="16117" max="16117" width="4.6640625" style="118" customWidth="1"/>
    <col min="16118" max="16118" width="9" style="118" customWidth="1"/>
    <col min="16119" max="16119" width="45.6640625" style="118" customWidth="1"/>
    <col min="16120" max="16130" width="8.6640625" style="118" customWidth="1"/>
    <col min="16131" max="16384" width="8.5546875" style="118"/>
  </cols>
  <sheetData>
    <row r="1" spans="1:15" ht="22.8">
      <c r="A1" s="327"/>
      <c r="B1" s="327"/>
      <c r="C1" s="327"/>
      <c r="D1" s="327"/>
      <c r="E1" s="327"/>
      <c r="F1" s="327"/>
      <c r="G1" s="327"/>
      <c r="H1" s="327"/>
      <c r="I1" s="327"/>
    </row>
    <row r="2" spans="1:15" ht="15.75" customHeight="1">
      <c r="A2" s="305"/>
      <c r="B2" s="305"/>
      <c r="C2" s="305"/>
      <c r="D2" s="305"/>
      <c r="E2" s="305"/>
      <c r="F2" s="305"/>
      <c r="G2" s="305"/>
      <c r="H2" s="305"/>
      <c r="I2" s="305"/>
    </row>
    <row r="3" spans="1:15">
      <c r="A3" s="119"/>
      <c r="B3" s="119"/>
      <c r="C3" s="120"/>
      <c r="D3" s="119"/>
      <c r="E3" s="119"/>
      <c r="F3" s="119"/>
      <c r="G3" s="119"/>
      <c r="H3" s="119"/>
      <c r="I3" s="119"/>
    </row>
    <row r="4" spans="1:15" ht="15.75" customHeight="1">
      <c r="A4" s="328" t="s">
        <v>59</v>
      </c>
      <c r="B4" s="328"/>
      <c r="C4" s="329" t="str">
        <f>'CAT I'!$C$2</f>
        <v>COMPUTER SCIENCE ENGINEERING</v>
      </c>
      <c r="D4" s="329"/>
      <c r="E4" s="329"/>
      <c r="F4" s="329"/>
      <c r="G4" s="328" t="s">
        <v>60</v>
      </c>
      <c r="H4" s="328"/>
      <c r="I4" s="328">
        <f>'CAT I'!C6</f>
        <v>221</v>
      </c>
      <c r="J4" s="328"/>
    </row>
    <row r="5" spans="1:15" ht="15.75" customHeight="1">
      <c r="A5" s="328" t="s">
        <v>61</v>
      </c>
      <c r="B5" s="328"/>
      <c r="C5" s="329" t="str">
        <f>'END SEM EXAM'!C4:D4</f>
        <v>Data Science</v>
      </c>
      <c r="D5" s="329"/>
      <c r="E5" s="329"/>
      <c r="F5" s="329"/>
      <c r="G5" s="330" t="s">
        <v>62</v>
      </c>
      <c r="H5" s="330"/>
      <c r="I5" s="328" t="str">
        <f>'CAT I'!$G$4</f>
        <v>2023-2024</v>
      </c>
      <c r="J5" s="328"/>
    </row>
    <row r="6" spans="1:15" ht="16.5" customHeight="1">
      <c r="A6" s="328" t="s">
        <v>63</v>
      </c>
      <c r="B6" s="328"/>
      <c r="C6" s="329" t="str">
        <f>'END SEM EXAM'!C3:D3</f>
        <v>I/II</v>
      </c>
      <c r="D6" s="329"/>
      <c r="E6" s="329"/>
      <c r="F6" s="329"/>
      <c r="G6" s="331" t="s">
        <v>64</v>
      </c>
      <c r="H6" s="331"/>
      <c r="I6" s="328" t="str">
        <f>'CAT I'!$G$3</f>
        <v>2023-2027</v>
      </c>
      <c r="J6" s="328"/>
      <c r="K6" s="130"/>
      <c r="L6" s="130"/>
      <c r="M6" s="130"/>
      <c r="N6" s="130"/>
      <c r="O6" s="130"/>
    </row>
    <row r="7" spans="1:15">
      <c r="A7" s="332" t="s">
        <v>65</v>
      </c>
      <c r="B7" s="332"/>
      <c r="C7" s="332"/>
      <c r="D7" s="332"/>
      <c r="E7" s="332"/>
      <c r="F7" s="332"/>
      <c r="G7" s="332"/>
      <c r="H7" s="332"/>
      <c r="I7" s="333"/>
    </row>
    <row r="8" spans="1:15">
      <c r="A8" s="121"/>
      <c r="B8" s="121"/>
      <c r="C8" s="121"/>
    </row>
    <row r="9" spans="1:15">
      <c r="A9" s="121"/>
      <c r="B9" s="122" t="s">
        <v>66</v>
      </c>
      <c r="C9" s="334" t="s">
        <v>67</v>
      </c>
      <c r="D9" s="334"/>
      <c r="E9" s="334"/>
      <c r="F9" s="334"/>
      <c r="G9" s="334"/>
      <c r="H9" s="334"/>
      <c r="I9" s="334"/>
    </row>
    <row r="10" spans="1:15">
      <c r="A10" s="121"/>
      <c r="B10" s="122" t="s">
        <v>31</v>
      </c>
      <c r="C10" s="335"/>
      <c r="D10" s="335"/>
      <c r="E10" s="335"/>
      <c r="F10" s="335"/>
      <c r="G10" s="335"/>
      <c r="H10" s="335"/>
      <c r="I10" s="335"/>
    </row>
    <row r="11" spans="1:15">
      <c r="A11" s="121"/>
      <c r="B11" s="122" t="s">
        <v>32</v>
      </c>
      <c r="C11" s="335"/>
      <c r="D11" s="335"/>
      <c r="E11" s="335"/>
      <c r="F11" s="335"/>
      <c r="G11" s="335"/>
      <c r="H11" s="335"/>
      <c r="I11" s="335"/>
    </row>
    <row r="12" spans="1:15">
      <c r="A12" s="121"/>
      <c r="B12" s="122" t="s">
        <v>68</v>
      </c>
      <c r="C12" s="335"/>
      <c r="D12" s="335"/>
      <c r="E12" s="335"/>
      <c r="F12" s="335"/>
      <c r="G12" s="335"/>
      <c r="H12" s="335"/>
      <c r="I12" s="335"/>
    </row>
    <row r="13" spans="1:15">
      <c r="A13" s="121"/>
      <c r="B13" s="122" t="s">
        <v>69</v>
      </c>
      <c r="C13" s="335"/>
      <c r="D13" s="335"/>
      <c r="E13" s="335"/>
      <c r="F13" s="335"/>
      <c r="G13" s="335"/>
      <c r="H13" s="335"/>
      <c r="I13" s="335"/>
    </row>
    <row r="14" spans="1:15">
      <c r="A14" s="121"/>
      <c r="B14" s="122" t="s">
        <v>70</v>
      </c>
      <c r="C14" s="335"/>
      <c r="D14" s="335"/>
      <c r="E14" s="335"/>
      <c r="F14" s="335"/>
      <c r="G14" s="335"/>
      <c r="H14" s="335"/>
      <c r="I14" s="335"/>
    </row>
    <row r="15" spans="1:15">
      <c r="A15" s="121"/>
      <c r="B15" s="122" t="s">
        <v>71</v>
      </c>
      <c r="C15" s="336"/>
      <c r="D15" s="336"/>
      <c r="E15" s="336"/>
      <c r="F15" s="336"/>
      <c r="G15" s="336"/>
      <c r="H15" s="336"/>
      <c r="I15" s="336"/>
    </row>
    <row r="16" spans="1:15">
      <c r="A16" s="121"/>
      <c r="B16" s="121"/>
      <c r="C16" s="121"/>
      <c r="D16" s="121"/>
      <c r="E16" s="121"/>
      <c r="F16" s="121"/>
      <c r="G16" s="121"/>
      <c r="H16" s="121"/>
      <c r="I16" s="121"/>
    </row>
    <row r="17" spans="1:15">
      <c r="A17" s="337" t="s">
        <v>72</v>
      </c>
      <c r="B17" s="338"/>
      <c r="C17" s="338"/>
      <c r="D17" s="338"/>
      <c r="E17" s="338"/>
      <c r="F17" s="338"/>
      <c r="G17" s="338"/>
      <c r="H17" s="338"/>
      <c r="I17" s="338"/>
    </row>
    <row r="18" spans="1:15" ht="15.75" customHeight="1">
      <c r="A18" s="340" t="s">
        <v>12</v>
      </c>
      <c r="B18" s="342" t="s">
        <v>73</v>
      </c>
      <c r="C18" s="343" t="s">
        <v>74</v>
      </c>
      <c r="D18" s="123" t="s">
        <v>31</v>
      </c>
      <c r="E18" s="123" t="s">
        <v>32</v>
      </c>
      <c r="F18" s="123" t="s">
        <v>68</v>
      </c>
      <c r="G18" s="123" t="s">
        <v>69</v>
      </c>
      <c r="H18" s="123" t="s">
        <v>690</v>
      </c>
      <c r="I18" s="123" t="s">
        <v>71</v>
      </c>
      <c r="J18" s="344" t="s">
        <v>76</v>
      </c>
      <c r="K18" s="344" t="s">
        <v>32</v>
      </c>
      <c r="L18" s="344" t="s">
        <v>68</v>
      </c>
      <c r="M18" s="344" t="s">
        <v>69</v>
      </c>
      <c r="N18" s="344" t="s">
        <v>70</v>
      </c>
      <c r="O18" s="344" t="s">
        <v>71</v>
      </c>
    </row>
    <row r="19" spans="1:15">
      <c r="A19" s="341"/>
      <c r="B19" s="342"/>
      <c r="C19" s="343"/>
      <c r="D19" s="124" t="s">
        <v>77</v>
      </c>
      <c r="E19" s="124" t="s">
        <v>78</v>
      </c>
      <c r="F19" s="124" t="s">
        <v>79</v>
      </c>
      <c r="G19" s="124" t="s">
        <v>80</v>
      </c>
      <c r="H19" s="124" t="s">
        <v>691</v>
      </c>
      <c r="I19" s="124" t="s">
        <v>692</v>
      </c>
      <c r="J19" s="344"/>
      <c r="K19" s="344"/>
      <c r="L19" s="344"/>
      <c r="M19" s="344"/>
      <c r="N19" s="344"/>
      <c r="O19" s="344"/>
    </row>
    <row r="20" spans="1:15" ht="15" customHeight="1">
      <c r="A20" s="125">
        <v>1</v>
      </c>
      <c r="B20" s="126" t="str">
        <f>'CAT I'!B11</f>
        <v>AME19206LR</v>
      </c>
      <c r="C20" s="127" t="str">
        <f>'CAT I'!C11</f>
        <v>RAGUL.P</v>
      </c>
      <c r="D20" s="128">
        <v>2</v>
      </c>
      <c r="E20" s="128">
        <v>1</v>
      </c>
      <c r="F20" s="128">
        <v>1</v>
      </c>
      <c r="G20" s="128">
        <v>2</v>
      </c>
      <c r="H20" s="128">
        <v>1</v>
      </c>
      <c r="I20" s="128">
        <v>3</v>
      </c>
      <c r="J20" s="131">
        <f>F20/3</f>
        <v>0.33333333333333331</v>
      </c>
      <c r="K20" s="131">
        <f t="shared" ref="K20:O20" si="0">G20/3</f>
        <v>0.66666666666666663</v>
      </c>
      <c r="L20" s="131">
        <f t="shared" si="0"/>
        <v>0.33333333333333331</v>
      </c>
      <c r="M20" s="131">
        <f t="shared" si="0"/>
        <v>1</v>
      </c>
      <c r="N20" s="131">
        <f t="shared" si="0"/>
        <v>0.1111111111111111</v>
      </c>
      <c r="O20" s="131">
        <f t="shared" si="0"/>
        <v>0.22222222222222221</v>
      </c>
    </row>
    <row r="21" spans="1:15" ht="15" customHeight="1">
      <c r="A21" s="125">
        <v>2</v>
      </c>
      <c r="B21" s="126" t="str">
        <f>'CAT I'!B12</f>
        <v>AME19239LR</v>
      </c>
      <c r="C21" s="127" t="str">
        <f>'CAT I'!C12</f>
        <v>SURYA L</v>
      </c>
      <c r="D21" s="128">
        <v>2</v>
      </c>
      <c r="E21" s="128">
        <v>2</v>
      </c>
      <c r="F21" s="128">
        <v>1</v>
      </c>
      <c r="G21" s="128">
        <v>2</v>
      </c>
      <c r="H21" s="128">
        <v>1</v>
      </c>
      <c r="I21" s="128">
        <v>3</v>
      </c>
      <c r="J21" s="131">
        <f t="shared" ref="J21:J84" si="1">F21/3</f>
        <v>0.33333333333333331</v>
      </c>
      <c r="K21" s="131">
        <f t="shared" ref="K21:K84" si="2">G21/3</f>
        <v>0.66666666666666663</v>
      </c>
      <c r="L21" s="131">
        <f t="shared" ref="L21:L84" si="3">H21/3</f>
        <v>0.33333333333333331</v>
      </c>
      <c r="M21" s="131">
        <f t="shared" ref="M21:M84" si="4">I21/3</f>
        <v>1</v>
      </c>
      <c r="N21" s="131">
        <f t="shared" ref="N21:N84" si="5">J21/3</f>
        <v>0.1111111111111111</v>
      </c>
      <c r="O21" s="131">
        <f t="shared" ref="O21:O84" si="6">K21/3</f>
        <v>0.22222222222222221</v>
      </c>
    </row>
    <row r="22" spans="1:15" ht="15" customHeight="1">
      <c r="A22" s="125">
        <v>3</v>
      </c>
      <c r="B22" s="126" t="str">
        <f>'CAT I'!B13</f>
        <v>AME20004</v>
      </c>
      <c r="C22" s="127" t="str">
        <f>'CAT I'!C13</f>
        <v>ADARSH ANIL</v>
      </c>
      <c r="D22" s="128">
        <v>1</v>
      </c>
      <c r="E22" s="128">
        <v>2</v>
      </c>
      <c r="F22" s="128">
        <v>1</v>
      </c>
      <c r="G22" s="128">
        <v>1</v>
      </c>
      <c r="H22" s="128">
        <v>3</v>
      </c>
      <c r="I22" s="128">
        <v>1</v>
      </c>
      <c r="J22" s="131">
        <f t="shared" si="1"/>
        <v>0.33333333333333331</v>
      </c>
      <c r="K22" s="131">
        <f t="shared" si="2"/>
        <v>0.33333333333333331</v>
      </c>
      <c r="L22" s="131">
        <f t="shared" si="3"/>
        <v>1</v>
      </c>
      <c r="M22" s="131">
        <f t="shared" si="4"/>
        <v>0.33333333333333331</v>
      </c>
      <c r="N22" s="131">
        <f t="shared" si="5"/>
        <v>0.1111111111111111</v>
      </c>
      <c r="O22" s="131">
        <f t="shared" si="6"/>
        <v>0.1111111111111111</v>
      </c>
    </row>
    <row r="23" spans="1:15" ht="15" customHeight="1">
      <c r="A23" s="125">
        <v>4</v>
      </c>
      <c r="B23" s="126" t="str">
        <f>'CAT I'!B14</f>
        <v>AME20005</v>
      </c>
      <c r="C23" s="127" t="str">
        <f>'CAT I'!C14</f>
        <v>ADVAITH</v>
      </c>
      <c r="D23" s="128">
        <v>2</v>
      </c>
      <c r="E23" s="128">
        <v>3</v>
      </c>
      <c r="F23" s="128">
        <v>3</v>
      </c>
      <c r="G23" s="128">
        <v>1</v>
      </c>
      <c r="H23" s="128">
        <v>1</v>
      </c>
      <c r="I23" s="128">
        <v>1</v>
      </c>
      <c r="J23" s="131">
        <f t="shared" si="1"/>
        <v>1</v>
      </c>
      <c r="K23" s="131">
        <f t="shared" si="2"/>
        <v>0.33333333333333331</v>
      </c>
      <c r="L23" s="131">
        <f t="shared" si="3"/>
        <v>0.33333333333333331</v>
      </c>
      <c r="M23" s="131">
        <f t="shared" si="4"/>
        <v>0.33333333333333331</v>
      </c>
      <c r="N23" s="131">
        <f t="shared" si="5"/>
        <v>0.33333333333333331</v>
      </c>
      <c r="O23" s="131">
        <f t="shared" si="6"/>
        <v>0.1111111111111111</v>
      </c>
    </row>
    <row r="24" spans="1:15" ht="15" customHeight="1">
      <c r="A24" s="125">
        <v>5</v>
      </c>
      <c r="B24" s="126" t="str">
        <f>'CAT I'!B15</f>
        <v>AME20006</v>
      </c>
      <c r="C24" s="127" t="str">
        <f>'CAT I'!C15</f>
        <v>AMOLAK SHARMA</v>
      </c>
      <c r="D24" s="128">
        <v>3</v>
      </c>
      <c r="E24" s="128">
        <v>2</v>
      </c>
      <c r="F24" s="128">
        <v>1</v>
      </c>
      <c r="G24" s="128">
        <v>1</v>
      </c>
      <c r="H24" s="128">
        <v>1</v>
      </c>
      <c r="I24" s="128">
        <v>1</v>
      </c>
      <c r="J24" s="131">
        <f t="shared" si="1"/>
        <v>0.33333333333333331</v>
      </c>
      <c r="K24" s="131">
        <f t="shared" si="2"/>
        <v>0.33333333333333331</v>
      </c>
      <c r="L24" s="131">
        <f t="shared" si="3"/>
        <v>0.33333333333333331</v>
      </c>
      <c r="M24" s="131">
        <f t="shared" si="4"/>
        <v>0.33333333333333331</v>
      </c>
      <c r="N24" s="131">
        <f t="shared" si="5"/>
        <v>0.1111111111111111</v>
      </c>
      <c r="O24" s="131">
        <f t="shared" si="6"/>
        <v>0.1111111111111111</v>
      </c>
    </row>
    <row r="25" spans="1:15" ht="15" customHeight="1">
      <c r="A25" s="125">
        <v>6</v>
      </c>
      <c r="B25" s="126" t="str">
        <f>'CAT I'!B16</f>
        <v>AME20007</v>
      </c>
      <c r="C25" s="127" t="str">
        <f>'CAT I'!C16</f>
        <v>ANSFRED AJAY</v>
      </c>
      <c r="D25" s="128">
        <v>3</v>
      </c>
      <c r="E25" s="128">
        <v>2</v>
      </c>
      <c r="F25" s="128">
        <v>3</v>
      </c>
      <c r="G25" s="128">
        <v>2</v>
      </c>
      <c r="H25" s="128">
        <v>1</v>
      </c>
      <c r="I25" s="128">
        <v>3</v>
      </c>
      <c r="J25" s="131">
        <f t="shared" si="1"/>
        <v>1</v>
      </c>
      <c r="K25" s="131">
        <f t="shared" si="2"/>
        <v>0.66666666666666663</v>
      </c>
      <c r="L25" s="131">
        <f t="shared" si="3"/>
        <v>0.33333333333333331</v>
      </c>
      <c r="M25" s="131">
        <f t="shared" si="4"/>
        <v>1</v>
      </c>
      <c r="N25" s="131">
        <f t="shared" si="5"/>
        <v>0.33333333333333331</v>
      </c>
      <c r="O25" s="131">
        <f t="shared" si="6"/>
        <v>0.22222222222222221</v>
      </c>
    </row>
    <row r="26" spans="1:15" ht="15" customHeight="1">
      <c r="A26" s="125">
        <v>7</v>
      </c>
      <c r="B26" s="126" t="str">
        <f>'CAT I'!B17</f>
        <v>AME20008</v>
      </c>
      <c r="C26" s="127" t="str">
        <f>'CAT I'!C17</f>
        <v>ANU JOSEPH</v>
      </c>
      <c r="D26" s="128">
        <v>3</v>
      </c>
      <c r="E26" s="128">
        <v>1</v>
      </c>
      <c r="F26" s="128">
        <v>3</v>
      </c>
      <c r="G26" s="128">
        <v>1</v>
      </c>
      <c r="H26" s="128">
        <v>3</v>
      </c>
      <c r="I26" s="128">
        <v>1</v>
      </c>
      <c r="J26" s="131">
        <f t="shared" si="1"/>
        <v>1</v>
      </c>
      <c r="K26" s="131">
        <f t="shared" si="2"/>
        <v>0.33333333333333331</v>
      </c>
      <c r="L26" s="131">
        <f t="shared" si="3"/>
        <v>1</v>
      </c>
      <c r="M26" s="131">
        <f t="shared" si="4"/>
        <v>0.33333333333333331</v>
      </c>
      <c r="N26" s="131">
        <f t="shared" si="5"/>
        <v>0.33333333333333331</v>
      </c>
      <c r="O26" s="131">
        <f t="shared" si="6"/>
        <v>0.1111111111111111</v>
      </c>
    </row>
    <row r="27" spans="1:15" ht="15" customHeight="1">
      <c r="A27" s="125">
        <v>8</v>
      </c>
      <c r="B27" s="126" t="str">
        <f>'CAT I'!B18</f>
        <v>AME20009</v>
      </c>
      <c r="C27" s="127" t="str">
        <f>'CAT I'!C18</f>
        <v>APOORVA SRIVASTAVA</v>
      </c>
      <c r="D27" s="128">
        <v>1</v>
      </c>
      <c r="E27" s="128">
        <v>1</v>
      </c>
      <c r="F27" s="128">
        <v>1</v>
      </c>
      <c r="G27" s="128">
        <v>3</v>
      </c>
      <c r="H27" s="128">
        <v>1</v>
      </c>
      <c r="I27" s="128">
        <v>1</v>
      </c>
      <c r="J27" s="131">
        <f t="shared" si="1"/>
        <v>0.33333333333333331</v>
      </c>
      <c r="K27" s="131">
        <f t="shared" si="2"/>
        <v>1</v>
      </c>
      <c r="L27" s="131">
        <f t="shared" si="3"/>
        <v>0.33333333333333331</v>
      </c>
      <c r="M27" s="131">
        <f t="shared" si="4"/>
        <v>0.33333333333333331</v>
      </c>
      <c r="N27" s="131">
        <f t="shared" si="5"/>
        <v>0.1111111111111111</v>
      </c>
      <c r="O27" s="131">
        <f t="shared" si="6"/>
        <v>0.33333333333333331</v>
      </c>
    </row>
    <row r="28" spans="1:15" ht="15" customHeight="1">
      <c r="A28" s="125">
        <v>9</v>
      </c>
      <c r="B28" s="126" t="str">
        <f>'CAT I'!B19</f>
        <v>AME20010</v>
      </c>
      <c r="C28" s="127" t="str">
        <f>'CAT I'!C19</f>
        <v>ARIKRISHNAN</v>
      </c>
      <c r="D28" s="128">
        <v>2</v>
      </c>
      <c r="E28" s="128">
        <v>1</v>
      </c>
      <c r="F28" s="128">
        <v>3</v>
      </c>
      <c r="G28" s="128">
        <v>3</v>
      </c>
      <c r="H28" s="128">
        <v>2</v>
      </c>
      <c r="I28" s="128">
        <v>2</v>
      </c>
      <c r="J28" s="131">
        <f t="shared" si="1"/>
        <v>1</v>
      </c>
      <c r="K28" s="131">
        <f t="shared" si="2"/>
        <v>1</v>
      </c>
      <c r="L28" s="131">
        <f t="shared" si="3"/>
        <v>0.66666666666666663</v>
      </c>
      <c r="M28" s="131">
        <f t="shared" si="4"/>
        <v>0.66666666666666663</v>
      </c>
      <c r="N28" s="131">
        <f t="shared" si="5"/>
        <v>0.33333333333333331</v>
      </c>
      <c r="O28" s="131">
        <f t="shared" si="6"/>
        <v>0.33333333333333331</v>
      </c>
    </row>
    <row r="29" spans="1:15" ht="15" customHeight="1">
      <c r="A29" s="125">
        <v>10</v>
      </c>
      <c r="B29" s="126" t="str">
        <f>'CAT I'!B20</f>
        <v>AME20011</v>
      </c>
      <c r="C29" s="127" t="str">
        <f>'CAT I'!C20</f>
        <v>ARIVUSELVAN</v>
      </c>
      <c r="D29" s="128">
        <v>1</v>
      </c>
      <c r="E29" s="128">
        <v>2</v>
      </c>
      <c r="F29" s="128">
        <v>2</v>
      </c>
      <c r="G29" s="128">
        <v>2</v>
      </c>
      <c r="H29" s="128">
        <v>2</v>
      </c>
      <c r="I29" s="128">
        <v>3</v>
      </c>
      <c r="J29" s="131">
        <f t="shared" si="1"/>
        <v>0.66666666666666663</v>
      </c>
      <c r="K29" s="131">
        <f t="shared" si="2"/>
        <v>0.66666666666666663</v>
      </c>
      <c r="L29" s="131">
        <f t="shared" si="3"/>
        <v>0.66666666666666663</v>
      </c>
      <c r="M29" s="131">
        <f t="shared" si="4"/>
        <v>1</v>
      </c>
      <c r="N29" s="131">
        <f t="shared" si="5"/>
        <v>0.22222222222222221</v>
      </c>
      <c r="O29" s="131">
        <f t="shared" si="6"/>
        <v>0.22222222222222221</v>
      </c>
    </row>
    <row r="30" spans="1:15" ht="15" customHeight="1">
      <c r="A30" s="125">
        <v>11</v>
      </c>
      <c r="B30" s="126" t="str">
        <f>'CAT I'!B21</f>
        <v>AME20012</v>
      </c>
      <c r="C30" s="127" t="str">
        <f>'CAT I'!C21</f>
        <v>ARJUN KRISHNA A P</v>
      </c>
      <c r="D30" s="128">
        <v>2</v>
      </c>
      <c r="E30" s="128">
        <v>2</v>
      </c>
      <c r="F30" s="128">
        <v>1</v>
      </c>
      <c r="G30" s="128">
        <v>2</v>
      </c>
      <c r="H30" s="128">
        <v>3</v>
      </c>
      <c r="I30" s="128">
        <v>3</v>
      </c>
      <c r="J30" s="131">
        <f t="shared" si="1"/>
        <v>0.33333333333333331</v>
      </c>
      <c r="K30" s="131">
        <f t="shared" si="2"/>
        <v>0.66666666666666663</v>
      </c>
      <c r="L30" s="131">
        <f t="shared" si="3"/>
        <v>1</v>
      </c>
      <c r="M30" s="131">
        <f t="shared" si="4"/>
        <v>1</v>
      </c>
      <c r="N30" s="131">
        <f t="shared" si="5"/>
        <v>0.1111111111111111</v>
      </c>
      <c r="O30" s="131">
        <f t="shared" si="6"/>
        <v>0.22222222222222221</v>
      </c>
    </row>
    <row r="31" spans="1:15" ht="15" customHeight="1">
      <c r="A31" s="125">
        <v>12</v>
      </c>
      <c r="B31" s="126" t="str">
        <f>'CAT I'!B22</f>
        <v>AME20013</v>
      </c>
      <c r="C31" s="127" t="str">
        <f>'CAT I'!C22</f>
        <v>ASTERICK MELROY MENEZES</v>
      </c>
      <c r="D31" s="128">
        <v>2</v>
      </c>
      <c r="E31" s="128">
        <v>3</v>
      </c>
      <c r="F31" s="128">
        <v>2</v>
      </c>
      <c r="G31" s="128">
        <v>1</v>
      </c>
      <c r="H31" s="128">
        <v>3</v>
      </c>
      <c r="I31" s="128">
        <v>1</v>
      </c>
      <c r="J31" s="131">
        <f t="shared" si="1"/>
        <v>0.66666666666666663</v>
      </c>
      <c r="K31" s="131">
        <f t="shared" si="2"/>
        <v>0.33333333333333331</v>
      </c>
      <c r="L31" s="131">
        <f t="shared" si="3"/>
        <v>1</v>
      </c>
      <c r="M31" s="131">
        <f t="shared" si="4"/>
        <v>0.33333333333333331</v>
      </c>
      <c r="N31" s="131">
        <f t="shared" si="5"/>
        <v>0.22222222222222221</v>
      </c>
      <c r="O31" s="131">
        <f t="shared" si="6"/>
        <v>0.1111111111111111</v>
      </c>
    </row>
    <row r="32" spans="1:15" ht="15" customHeight="1">
      <c r="A32" s="125">
        <v>13</v>
      </c>
      <c r="B32" s="126" t="str">
        <f>'CAT I'!B23</f>
        <v>AME20014</v>
      </c>
      <c r="C32" s="127" t="str">
        <f>'CAT I'!C23</f>
        <v>BALAJI YESWANTH REDDY</v>
      </c>
      <c r="D32" s="128">
        <v>3</v>
      </c>
      <c r="E32" s="128">
        <v>1</v>
      </c>
      <c r="F32" s="128">
        <v>2</v>
      </c>
      <c r="G32" s="128">
        <v>1</v>
      </c>
      <c r="H32" s="128">
        <v>3</v>
      </c>
      <c r="I32" s="128">
        <v>2</v>
      </c>
      <c r="J32" s="131">
        <f t="shared" si="1"/>
        <v>0.66666666666666663</v>
      </c>
      <c r="K32" s="131">
        <f t="shared" si="2"/>
        <v>0.33333333333333331</v>
      </c>
      <c r="L32" s="131">
        <f t="shared" si="3"/>
        <v>1</v>
      </c>
      <c r="M32" s="131">
        <f t="shared" si="4"/>
        <v>0.66666666666666663</v>
      </c>
      <c r="N32" s="131">
        <f t="shared" si="5"/>
        <v>0.22222222222222221</v>
      </c>
      <c r="O32" s="131">
        <f t="shared" si="6"/>
        <v>0.1111111111111111</v>
      </c>
    </row>
    <row r="33" spans="1:15" ht="15" customHeight="1">
      <c r="A33" s="125">
        <v>14</v>
      </c>
      <c r="B33" s="126" t="str">
        <f>'CAT I'!B24</f>
        <v>AME20015</v>
      </c>
      <c r="C33" s="127" t="str">
        <f>'CAT I'!C24</f>
        <v>BALAKRISHNAA RAO R.R.</v>
      </c>
      <c r="D33" s="128">
        <v>1</v>
      </c>
      <c r="E33" s="128">
        <v>3</v>
      </c>
      <c r="F33" s="128">
        <v>2</v>
      </c>
      <c r="G33" s="128">
        <v>3</v>
      </c>
      <c r="H33" s="128">
        <v>1</v>
      </c>
      <c r="I33" s="128">
        <v>3</v>
      </c>
      <c r="J33" s="131">
        <f t="shared" si="1"/>
        <v>0.66666666666666663</v>
      </c>
      <c r="K33" s="131">
        <f t="shared" si="2"/>
        <v>1</v>
      </c>
      <c r="L33" s="131">
        <f t="shared" si="3"/>
        <v>0.33333333333333331</v>
      </c>
      <c r="M33" s="131">
        <f t="shared" si="4"/>
        <v>1</v>
      </c>
      <c r="N33" s="131">
        <f t="shared" si="5"/>
        <v>0.22222222222222221</v>
      </c>
      <c r="O33" s="131">
        <f t="shared" si="6"/>
        <v>0.33333333333333331</v>
      </c>
    </row>
    <row r="34" spans="1:15" ht="15" customHeight="1">
      <c r="A34" s="125">
        <v>15</v>
      </c>
      <c r="B34" s="126" t="str">
        <f>'CAT I'!B25</f>
        <v>AME20016</v>
      </c>
      <c r="C34" s="127" t="str">
        <f>'CAT I'!C25</f>
        <v>BASKAR P</v>
      </c>
      <c r="D34" s="128">
        <v>2</v>
      </c>
      <c r="E34" s="128">
        <v>2</v>
      </c>
      <c r="F34" s="128">
        <v>3</v>
      </c>
      <c r="G34" s="128">
        <v>1</v>
      </c>
      <c r="H34" s="128">
        <v>3</v>
      </c>
      <c r="I34" s="128">
        <v>1</v>
      </c>
      <c r="J34" s="131">
        <f t="shared" si="1"/>
        <v>1</v>
      </c>
      <c r="K34" s="131">
        <f t="shared" si="2"/>
        <v>0.33333333333333331</v>
      </c>
      <c r="L34" s="131">
        <f t="shared" si="3"/>
        <v>1</v>
      </c>
      <c r="M34" s="131">
        <f t="shared" si="4"/>
        <v>0.33333333333333331</v>
      </c>
      <c r="N34" s="131">
        <f t="shared" si="5"/>
        <v>0.33333333333333331</v>
      </c>
      <c r="O34" s="131">
        <f t="shared" si="6"/>
        <v>0.1111111111111111</v>
      </c>
    </row>
    <row r="35" spans="1:15" ht="15" customHeight="1">
      <c r="A35" s="125">
        <v>16</v>
      </c>
      <c r="B35" s="126" t="str">
        <f>'CAT I'!B26</f>
        <v>AME20017</v>
      </c>
      <c r="C35" s="127" t="str">
        <f>'CAT I'!C26</f>
        <v>BHARATH KUMAR</v>
      </c>
      <c r="D35" s="128">
        <v>2</v>
      </c>
      <c r="E35" s="128">
        <v>3</v>
      </c>
      <c r="F35" s="128">
        <v>1</v>
      </c>
      <c r="G35" s="128">
        <v>3</v>
      </c>
      <c r="H35" s="128">
        <v>1</v>
      </c>
      <c r="I35" s="128">
        <v>1</v>
      </c>
      <c r="J35" s="131">
        <f t="shared" si="1"/>
        <v>0.33333333333333331</v>
      </c>
      <c r="K35" s="131">
        <f t="shared" si="2"/>
        <v>1</v>
      </c>
      <c r="L35" s="131">
        <f t="shared" si="3"/>
        <v>0.33333333333333331</v>
      </c>
      <c r="M35" s="131">
        <f t="shared" si="4"/>
        <v>0.33333333333333331</v>
      </c>
      <c r="N35" s="131">
        <f t="shared" si="5"/>
        <v>0.1111111111111111</v>
      </c>
      <c r="O35" s="131">
        <f t="shared" si="6"/>
        <v>0.33333333333333331</v>
      </c>
    </row>
    <row r="36" spans="1:15" ht="15" customHeight="1">
      <c r="A36" s="125">
        <v>17</v>
      </c>
      <c r="B36" s="126" t="str">
        <f>'CAT I'!B27</f>
        <v>AME20018</v>
      </c>
      <c r="C36" s="127" t="str">
        <f>'CAT I'!C27</f>
        <v>BALAJI.C</v>
      </c>
      <c r="D36" s="128">
        <v>3</v>
      </c>
      <c r="E36" s="128">
        <v>3</v>
      </c>
      <c r="F36" s="128">
        <v>2</v>
      </c>
      <c r="G36" s="128">
        <v>2</v>
      </c>
      <c r="H36" s="128">
        <v>3</v>
      </c>
      <c r="I36" s="128">
        <v>3</v>
      </c>
      <c r="J36" s="131">
        <f t="shared" si="1"/>
        <v>0.66666666666666663</v>
      </c>
      <c r="K36" s="131">
        <f t="shared" si="2"/>
        <v>0.66666666666666663</v>
      </c>
      <c r="L36" s="131">
        <f t="shared" si="3"/>
        <v>1</v>
      </c>
      <c r="M36" s="131">
        <f t="shared" si="4"/>
        <v>1</v>
      </c>
      <c r="N36" s="131">
        <f t="shared" si="5"/>
        <v>0.22222222222222221</v>
      </c>
      <c r="O36" s="131">
        <f t="shared" si="6"/>
        <v>0.22222222222222221</v>
      </c>
    </row>
    <row r="37" spans="1:15" ht="15" customHeight="1">
      <c r="A37" s="125">
        <v>18</v>
      </c>
      <c r="B37" s="126" t="str">
        <f>'CAT I'!B28</f>
        <v>AME20019</v>
      </c>
      <c r="C37" s="127" t="str">
        <f>'CAT I'!C28</f>
        <v>CHIRAG</v>
      </c>
      <c r="D37" s="128">
        <v>3</v>
      </c>
      <c r="E37" s="128">
        <v>1</v>
      </c>
      <c r="F37" s="128">
        <v>2</v>
      </c>
      <c r="G37" s="128">
        <v>2</v>
      </c>
      <c r="H37" s="128">
        <v>1</v>
      </c>
      <c r="I37" s="128">
        <v>2</v>
      </c>
      <c r="J37" s="131">
        <f t="shared" si="1"/>
        <v>0.66666666666666663</v>
      </c>
      <c r="K37" s="131">
        <f t="shared" si="2"/>
        <v>0.66666666666666663</v>
      </c>
      <c r="L37" s="131">
        <f t="shared" si="3"/>
        <v>0.33333333333333331</v>
      </c>
      <c r="M37" s="131">
        <f t="shared" si="4"/>
        <v>0.66666666666666663</v>
      </c>
      <c r="N37" s="131">
        <f t="shared" si="5"/>
        <v>0.22222222222222221</v>
      </c>
      <c r="O37" s="131">
        <f t="shared" si="6"/>
        <v>0.22222222222222221</v>
      </c>
    </row>
    <row r="38" spans="1:15" ht="15" customHeight="1">
      <c r="A38" s="125">
        <v>19</v>
      </c>
      <c r="B38" s="126" t="str">
        <f>'CAT I'!B29</f>
        <v>AME20020</v>
      </c>
      <c r="C38" s="127" t="str">
        <f>'CAT I'!C29</f>
        <v>DEVAN</v>
      </c>
      <c r="D38" s="128">
        <v>1</v>
      </c>
      <c r="E38" s="128">
        <v>2</v>
      </c>
      <c r="F38" s="128">
        <v>2</v>
      </c>
      <c r="G38" s="128">
        <v>3</v>
      </c>
      <c r="H38" s="128">
        <v>2</v>
      </c>
      <c r="I38" s="128">
        <v>1</v>
      </c>
      <c r="J38" s="131">
        <f t="shared" si="1"/>
        <v>0.66666666666666663</v>
      </c>
      <c r="K38" s="131">
        <f t="shared" si="2"/>
        <v>1</v>
      </c>
      <c r="L38" s="131">
        <f t="shared" si="3"/>
        <v>0.66666666666666663</v>
      </c>
      <c r="M38" s="131">
        <f t="shared" si="4"/>
        <v>0.33333333333333331</v>
      </c>
      <c r="N38" s="131">
        <f t="shared" si="5"/>
        <v>0.22222222222222221</v>
      </c>
      <c r="O38" s="131">
        <f t="shared" si="6"/>
        <v>0.33333333333333331</v>
      </c>
    </row>
    <row r="39" spans="1:15" ht="15" customHeight="1">
      <c r="A39" s="125">
        <v>20</v>
      </c>
      <c r="B39" s="126" t="str">
        <f>'CAT I'!B30</f>
        <v>AME20021</v>
      </c>
      <c r="C39" s="127" t="str">
        <f>'CAT I'!C30</f>
        <v>DHARSHAN</v>
      </c>
      <c r="D39" s="128">
        <v>2</v>
      </c>
      <c r="E39" s="128">
        <v>2</v>
      </c>
      <c r="F39" s="128">
        <v>1</v>
      </c>
      <c r="G39" s="128">
        <v>3</v>
      </c>
      <c r="H39" s="128">
        <v>3</v>
      </c>
      <c r="I39" s="128">
        <v>3</v>
      </c>
      <c r="J39" s="131">
        <f t="shared" si="1"/>
        <v>0.33333333333333331</v>
      </c>
      <c r="K39" s="131">
        <f t="shared" si="2"/>
        <v>1</v>
      </c>
      <c r="L39" s="131">
        <f t="shared" si="3"/>
        <v>1</v>
      </c>
      <c r="M39" s="131">
        <f t="shared" si="4"/>
        <v>1</v>
      </c>
      <c r="N39" s="131">
        <f t="shared" si="5"/>
        <v>0.1111111111111111</v>
      </c>
      <c r="O39" s="131">
        <f t="shared" si="6"/>
        <v>0.33333333333333331</v>
      </c>
    </row>
    <row r="40" spans="1:15" ht="15" customHeight="1">
      <c r="A40" s="125">
        <v>21</v>
      </c>
      <c r="B40" s="126" t="str">
        <f>'CAT I'!B31</f>
        <v>AME20023</v>
      </c>
      <c r="C40" s="127" t="str">
        <f>'CAT I'!C31</f>
        <v>DHATCHANAMOORTHY</v>
      </c>
      <c r="D40" s="128">
        <v>2</v>
      </c>
      <c r="E40" s="128">
        <v>3</v>
      </c>
      <c r="F40" s="128">
        <v>1</v>
      </c>
      <c r="G40" s="128">
        <v>3</v>
      </c>
      <c r="H40" s="128">
        <v>3</v>
      </c>
      <c r="I40" s="128">
        <v>3</v>
      </c>
      <c r="J40" s="131">
        <f t="shared" si="1"/>
        <v>0.33333333333333331</v>
      </c>
      <c r="K40" s="131">
        <f t="shared" si="2"/>
        <v>1</v>
      </c>
      <c r="L40" s="131">
        <f t="shared" si="3"/>
        <v>1</v>
      </c>
      <c r="M40" s="131">
        <f t="shared" si="4"/>
        <v>1</v>
      </c>
      <c r="N40" s="131">
        <f t="shared" si="5"/>
        <v>0.1111111111111111</v>
      </c>
      <c r="O40" s="131">
        <f t="shared" si="6"/>
        <v>0.33333333333333331</v>
      </c>
    </row>
    <row r="41" spans="1:15" ht="15" customHeight="1">
      <c r="A41" s="125">
        <v>22</v>
      </c>
      <c r="B41" s="126" t="str">
        <f>'CAT I'!B32</f>
        <v>AME20025</v>
      </c>
      <c r="C41" s="127" t="str">
        <f>'CAT I'!C32</f>
        <v>ELDHO ELIAS</v>
      </c>
      <c r="D41" s="128">
        <v>2</v>
      </c>
      <c r="E41" s="128">
        <v>3</v>
      </c>
      <c r="F41" s="128">
        <v>1</v>
      </c>
      <c r="G41" s="128">
        <v>2</v>
      </c>
      <c r="H41" s="128">
        <v>3</v>
      </c>
      <c r="I41" s="128">
        <v>1</v>
      </c>
      <c r="J41" s="131">
        <f t="shared" si="1"/>
        <v>0.33333333333333331</v>
      </c>
      <c r="K41" s="131">
        <f t="shared" si="2"/>
        <v>0.66666666666666663</v>
      </c>
      <c r="L41" s="131">
        <f t="shared" si="3"/>
        <v>1</v>
      </c>
      <c r="M41" s="131">
        <f t="shared" si="4"/>
        <v>0.33333333333333331</v>
      </c>
      <c r="N41" s="131">
        <f t="shared" si="5"/>
        <v>0.1111111111111111</v>
      </c>
      <c r="O41" s="131">
        <f t="shared" si="6"/>
        <v>0.22222222222222221</v>
      </c>
    </row>
    <row r="42" spans="1:15" ht="15" customHeight="1">
      <c r="A42" s="125">
        <v>23</v>
      </c>
      <c r="B42" s="126" t="str">
        <f>'CAT I'!B33</f>
        <v>AME20026</v>
      </c>
      <c r="C42" s="127" t="str">
        <f>'CAT I'!C33</f>
        <v>ESVAR S</v>
      </c>
      <c r="D42" s="128">
        <v>1</v>
      </c>
      <c r="E42" s="128">
        <v>1</v>
      </c>
      <c r="F42" s="128">
        <v>2</v>
      </c>
      <c r="G42" s="128">
        <v>2</v>
      </c>
      <c r="H42" s="128">
        <v>1</v>
      </c>
      <c r="I42" s="128">
        <v>2</v>
      </c>
      <c r="J42" s="131">
        <f t="shared" si="1"/>
        <v>0.66666666666666663</v>
      </c>
      <c r="K42" s="131">
        <f t="shared" si="2"/>
        <v>0.66666666666666663</v>
      </c>
      <c r="L42" s="131">
        <f t="shared" si="3"/>
        <v>0.33333333333333331</v>
      </c>
      <c r="M42" s="131">
        <f t="shared" si="4"/>
        <v>0.66666666666666663</v>
      </c>
      <c r="N42" s="131">
        <f t="shared" si="5"/>
        <v>0.22222222222222221</v>
      </c>
      <c r="O42" s="131">
        <f t="shared" si="6"/>
        <v>0.22222222222222221</v>
      </c>
    </row>
    <row r="43" spans="1:15" ht="15" customHeight="1">
      <c r="A43" s="125">
        <v>24</v>
      </c>
      <c r="B43" s="126" t="str">
        <f>'CAT I'!B34</f>
        <v>AME20027</v>
      </c>
      <c r="C43" s="127" t="str">
        <f>'CAT I'!C34</f>
        <v>ESWAR B</v>
      </c>
      <c r="D43" s="128">
        <v>3</v>
      </c>
      <c r="E43" s="128">
        <v>2</v>
      </c>
      <c r="F43" s="128">
        <v>1</v>
      </c>
      <c r="G43" s="128">
        <v>2</v>
      </c>
      <c r="H43" s="128">
        <v>3</v>
      </c>
      <c r="I43" s="128">
        <v>2</v>
      </c>
      <c r="J43" s="131">
        <f t="shared" si="1"/>
        <v>0.33333333333333331</v>
      </c>
      <c r="K43" s="131">
        <f t="shared" si="2"/>
        <v>0.66666666666666663</v>
      </c>
      <c r="L43" s="131">
        <f t="shared" si="3"/>
        <v>1</v>
      </c>
      <c r="M43" s="131">
        <f t="shared" si="4"/>
        <v>0.66666666666666663</v>
      </c>
      <c r="N43" s="131">
        <f t="shared" si="5"/>
        <v>0.1111111111111111</v>
      </c>
      <c r="O43" s="131">
        <f t="shared" si="6"/>
        <v>0.22222222222222221</v>
      </c>
    </row>
    <row r="44" spans="1:15" ht="15" customHeight="1">
      <c r="A44" s="125">
        <v>25</v>
      </c>
      <c r="B44" s="126" t="str">
        <f>'CAT I'!B35</f>
        <v>AME20028</v>
      </c>
      <c r="C44" s="127" t="str">
        <f>'CAT I'!C35</f>
        <v>FAYZ</v>
      </c>
      <c r="D44" s="128">
        <v>3</v>
      </c>
      <c r="E44" s="128">
        <v>1</v>
      </c>
      <c r="F44" s="128">
        <v>3</v>
      </c>
      <c r="G44" s="128">
        <v>2</v>
      </c>
      <c r="H44" s="128">
        <v>3</v>
      </c>
      <c r="I44" s="128">
        <v>2</v>
      </c>
      <c r="J44" s="131">
        <f t="shared" si="1"/>
        <v>1</v>
      </c>
      <c r="K44" s="131">
        <f t="shared" si="2"/>
        <v>0.66666666666666663</v>
      </c>
      <c r="L44" s="131">
        <f t="shared" si="3"/>
        <v>1</v>
      </c>
      <c r="M44" s="131">
        <f t="shared" si="4"/>
        <v>0.66666666666666663</v>
      </c>
      <c r="N44" s="131">
        <f t="shared" si="5"/>
        <v>0.33333333333333331</v>
      </c>
      <c r="O44" s="131">
        <f t="shared" si="6"/>
        <v>0.22222222222222221</v>
      </c>
    </row>
    <row r="45" spans="1:15" ht="15" customHeight="1">
      <c r="A45" s="125">
        <v>26</v>
      </c>
      <c r="B45" s="126" t="str">
        <f>'CAT I'!B36</f>
        <v>AME20029</v>
      </c>
      <c r="C45" s="127" t="str">
        <f>'CAT I'!C36</f>
        <v>GNANAPRAKASH.P</v>
      </c>
      <c r="D45" s="128">
        <v>1</v>
      </c>
      <c r="E45" s="128">
        <v>2</v>
      </c>
      <c r="F45" s="128">
        <v>1</v>
      </c>
      <c r="G45" s="128">
        <v>3</v>
      </c>
      <c r="H45" s="128">
        <v>2</v>
      </c>
      <c r="I45" s="128">
        <v>2</v>
      </c>
      <c r="J45" s="131">
        <f t="shared" si="1"/>
        <v>0.33333333333333331</v>
      </c>
      <c r="K45" s="131">
        <f t="shared" si="2"/>
        <v>1</v>
      </c>
      <c r="L45" s="131">
        <f t="shared" si="3"/>
        <v>0.66666666666666663</v>
      </c>
      <c r="M45" s="131">
        <f t="shared" si="4"/>
        <v>0.66666666666666663</v>
      </c>
      <c r="N45" s="131">
        <f t="shared" si="5"/>
        <v>0.1111111111111111</v>
      </c>
      <c r="O45" s="131">
        <f t="shared" si="6"/>
        <v>0.33333333333333331</v>
      </c>
    </row>
    <row r="46" spans="1:15" ht="15" customHeight="1">
      <c r="A46" s="125">
        <v>27</v>
      </c>
      <c r="B46" s="126" t="str">
        <f>'CAT I'!B37</f>
        <v>AME20030</v>
      </c>
      <c r="C46" s="127" t="str">
        <f>'CAT I'!C37</f>
        <v>GOKULRAJ R</v>
      </c>
      <c r="D46" s="128">
        <v>1</v>
      </c>
      <c r="E46" s="128">
        <v>1</v>
      </c>
      <c r="F46" s="128">
        <v>1</v>
      </c>
      <c r="G46" s="128">
        <v>2</v>
      </c>
      <c r="H46" s="128">
        <v>1</v>
      </c>
      <c r="I46" s="128">
        <v>2</v>
      </c>
      <c r="J46" s="131">
        <f t="shared" si="1"/>
        <v>0.33333333333333331</v>
      </c>
      <c r="K46" s="131">
        <f t="shared" si="2"/>
        <v>0.66666666666666663</v>
      </c>
      <c r="L46" s="131">
        <f t="shared" si="3"/>
        <v>0.33333333333333331</v>
      </c>
      <c r="M46" s="131">
        <f t="shared" si="4"/>
        <v>0.66666666666666663</v>
      </c>
      <c r="N46" s="131">
        <f t="shared" si="5"/>
        <v>0.1111111111111111</v>
      </c>
      <c r="O46" s="131">
        <f t="shared" si="6"/>
        <v>0.22222222222222221</v>
      </c>
    </row>
    <row r="47" spans="1:15" ht="15" customHeight="1">
      <c r="A47" s="125">
        <v>28</v>
      </c>
      <c r="B47" s="126" t="str">
        <f>'CAT I'!B38</f>
        <v>AME20031</v>
      </c>
      <c r="C47" s="127" t="str">
        <f>'CAT I'!C38</f>
        <v>GOKUL RAJAN S</v>
      </c>
      <c r="D47" s="128">
        <v>3</v>
      </c>
      <c r="E47" s="128">
        <v>1</v>
      </c>
      <c r="F47" s="128">
        <v>3</v>
      </c>
      <c r="G47" s="128">
        <v>1</v>
      </c>
      <c r="H47" s="128">
        <v>1</v>
      </c>
      <c r="I47" s="128">
        <v>2</v>
      </c>
      <c r="J47" s="131">
        <f t="shared" si="1"/>
        <v>1</v>
      </c>
      <c r="K47" s="131">
        <f t="shared" si="2"/>
        <v>0.33333333333333331</v>
      </c>
      <c r="L47" s="131">
        <f t="shared" si="3"/>
        <v>0.33333333333333331</v>
      </c>
      <c r="M47" s="131">
        <f t="shared" si="4"/>
        <v>0.66666666666666663</v>
      </c>
      <c r="N47" s="131">
        <f t="shared" si="5"/>
        <v>0.33333333333333331</v>
      </c>
      <c r="O47" s="131">
        <f t="shared" si="6"/>
        <v>0.1111111111111111</v>
      </c>
    </row>
    <row r="48" spans="1:15" ht="15" customHeight="1">
      <c r="A48" s="125">
        <v>29</v>
      </c>
      <c r="B48" s="126" t="str">
        <f>'CAT I'!B39</f>
        <v>AME20033</v>
      </c>
      <c r="C48" s="127" t="str">
        <f>'CAT I'!C39</f>
        <v>T.GURU PRASAD</v>
      </c>
      <c r="D48" s="128">
        <v>1</v>
      </c>
      <c r="E48" s="128">
        <v>2</v>
      </c>
      <c r="F48" s="128">
        <v>1</v>
      </c>
      <c r="G48" s="128">
        <v>1</v>
      </c>
      <c r="H48" s="128">
        <v>2</v>
      </c>
      <c r="I48" s="128">
        <v>3</v>
      </c>
      <c r="J48" s="131">
        <f t="shared" si="1"/>
        <v>0.33333333333333331</v>
      </c>
      <c r="K48" s="131">
        <f t="shared" si="2"/>
        <v>0.33333333333333331</v>
      </c>
      <c r="L48" s="131">
        <f t="shared" si="3"/>
        <v>0.66666666666666663</v>
      </c>
      <c r="M48" s="131">
        <f t="shared" si="4"/>
        <v>1</v>
      </c>
      <c r="N48" s="131">
        <f t="shared" si="5"/>
        <v>0.1111111111111111</v>
      </c>
      <c r="O48" s="131">
        <f t="shared" si="6"/>
        <v>0.1111111111111111</v>
      </c>
    </row>
    <row r="49" spans="1:15" ht="15" customHeight="1">
      <c r="A49" s="125">
        <v>30</v>
      </c>
      <c r="B49" s="126" t="str">
        <f>'CAT I'!B40</f>
        <v>AME20034</v>
      </c>
      <c r="C49" s="127" t="str">
        <f>'CAT I'!C40</f>
        <v>GURUPRASANTH</v>
      </c>
      <c r="D49" s="128">
        <v>3</v>
      </c>
      <c r="E49" s="128">
        <v>2</v>
      </c>
      <c r="F49" s="128">
        <v>1</v>
      </c>
      <c r="G49" s="128">
        <v>2</v>
      </c>
      <c r="H49" s="128">
        <v>3</v>
      </c>
      <c r="I49" s="128">
        <v>2</v>
      </c>
      <c r="J49" s="131">
        <f t="shared" si="1"/>
        <v>0.33333333333333331</v>
      </c>
      <c r="K49" s="131">
        <f t="shared" si="2"/>
        <v>0.66666666666666663</v>
      </c>
      <c r="L49" s="131">
        <f t="shared" si="3"/>
        <v>1</v>
      </c>
      <c r="M49" s="131">
        <f t="shared" si="4"/>
        <v>0.66666666666666663</v>
      </c>
      <c r="N49" s="131">
        <f t="shared" si="5"/>
        <v>0.1111111111111111</v>
      </c>
      <c r="O49" s="131">
        <f t="shared" si="6"/>
        <v>0.22222222222222221</v>
      </c>
    </row>
    <row r="50" spans="1:15" ht="15" customHeight="1">
      <c r="A50" s="125">
        <v>31</v>
      </c>
      <c r="B50" s="126" t="str">
        <f>'CAT I'!B41</f>
        <v>AME20035</v>
      </c>
      <c r="C50" s="127" t="str">
        <f>'CAT I'!C41</f>
        <v>D. HARISHKUMAR</v>
      </c>
      <c r="D50" s="128">
        <v>3</v>
      </c>
      <c r="E50" s="128">
        <v>3</v>
      </c>
      <c r="F50" s="128">
        <v>2</v>
      </c>
      <c r="G50" s="128">
        <v>3</v>
      </c>
      <c r="H50" s="128">
        <v>1</v>
      </c>
      <c r="I50" s="128">
        <v>2</v>
      </c>
      <c r="J50" s="131">
        <f t="shared" si="1"/>
        <v>0.66666666666666663</v>
      </c>
      <c r="K50" s="131">
        <f t="shared" si="2"/>
        <v>1</v>
      </c>
      <c r="L50" s="131">
        <f t="shared" si="3"/>
        <v>0.33333333333333331</v>
      </c>
      <c r="M50" s="131">
        <f t="shared" si="4"/>
        <v>0.66666666666666663</v>
      </c>
      <c r="N50" s="131">
        <f t="shared" si="5"/>
        <v>0.22222222222222221</v>
      </c>
      <c r="O50" s="131">
        <f t="shared" si="6"/>
        <v>0.33333333333333331</v>
      </c>
    </row>
    <row r="51" spans="1:15" ht="15" customHeight="1">
      <c r="A51" s="125">
        <v>32</v>
      </c>
      <c r="B51" s="126" t="str">
        <f>'CAT I'!B42</f>
        <v>AME20038</v>
      </c>
      <c r="C51" s="127" t="str">
        <f>'CAT I'!C42</f>
        <v>HRITIK RANJAN</v>
      </c>
      <c r="D51" s="128">
        <v>3</v>
      </c>
      <c r="E51" s="128">
        <v>3</v>
      </c>
      <c r="F51" s="128">
        <v>1</v>
      </c>
      <c r="G51" s="128">
        <v>1</v>
      </c>
      <c r="H51" s="128">
        <v>3</v>
      </c>
      <c r="I51" s="128">
        <v>2</v>
      </c>
      <c r="J51" s="131">
        <f t="shared" si="1"/>
        <v>0.33333333333333331</v>
      </c>
      <c r="K51" s="131">
        <f t="shared" si="2"/>
        <v>0.33333333333333331</v>
      </c>
      <c r="L51" s="131">
        <f t="shared" si="3"/>
        <v>1</v>
      </c>
      <c r="M51" s="131">
        <f t="shared" si="4"/>
        <v>0.66666666666666663</v>
      </c>
      <c r="N51" s="131">
        <f t="shared" si="5"/>
        <v>0.1111111111111111</v>
      </c>
      <c r="O51" s="131">
        <f t="shared" si="6"/>
        <v>0.1111111111111111</v>
      </c>
    </row>
    <row r="52" spans="1:15" ht="15" customHeight="1">
      <c r="A52" s="125">
        <v>33</v>
      </c>
      <c r="B52" s="126" t="str">
        <f>'CAT I'!B43</f>
        <v>AME20040</v>
      </c>
      <c r="C52" s="127" t="str">
        <f>'CAT I'!C43</f>
        <v>ISHAN SRIVASTAVA</v>
      </c>
      <c r="D52" s="128">
        <v>2</v>
      </c>
      <c r="E52" s="128">
        <v>2</v>
      </c>
      <c r="F52" s="128">
        <v>2</v>
      </c>
      <c r="G52" s="128">
        <v>1</v>
      </c>
      <c r="H52" s="128">
        <v>1</v>
      </c>
      <c r="I52" s="128">
        <v>1</v>
      </c>
      <c r="J52" s="131">
        <f t="shared" si="1"/>
        <v>0.66666666666666663</v>
      </c>
      <c r="K52" s="131">
        <f t="shared" si="2"/>
        <v>0.33333333333333331</v>
      </c>
      <c r="L52" s="131">
        <f t="shared" si="3"/>
        <v>0.33333333333333331</v>
      </c>
      <c r="M52" s="131">
        <f t="shared" si="4"/>
        <v>0.33333333333333331</v>
      </c>
      <c r="N52" s="131">
        <f t="shared" si="5"/>
        <v>0.22222222222222221</v>
      </c>
      <c r="O52" s="131">
        <f t="shared" si="6"/>
        <v>0.1111111111111111</v>
      </c>
    </row>
    <row r="53" spans="1:15" ht="15" customHeight="1">
      <c r="A53" s="125">
        <v>34</v>
      </c>
      <c r="B53" s="126" t="str">
        <f>'CAT I'!B44</f>
        <v>AME20041</v>
      </c>
      <c r="C53" s="127" t="str">
        <f>'CAT I'!C44</f>
        <v>ITTYMATHEW JOSE</v>
      </c>
      <c r="D53" s="128">
        <v>2</v>
      </c>
      <c r="E53" s="128">
        <v>3</v>
      </c>
      <c r="F53" s="128">
        <v>3</v>
      </c>
      <c r="G53" s="128">
        <v>2</v>
      </c>
      <c r="H53" s="128">
        <v>1</v>
      </c>
      <c r="I53" s="128">
        <v>1</v>
      </c>
      <c r="J53" s="131">
        <f t="shared" si="1"/>
        <v>1</v>
      </c>
      <c r="K53" s="131">
        <f t="shared" si="2"/>
        <v>0.66666666666666663</v>
      </c>
      <c r="L53" s="131">
        <f t="shared" si="3"/>
        <v>0.33333333333333331</v>
      </c>
      <c r="M53" s="131">
        <f t="shared" si="4"/>
        <v>0.33333333333333331</v>
      </c>
      <c r="N53" s="131">
        <f t="shared" si="5"/>
        <v>0.33333333333333331</v>
      </c>
      <c r="O53" s="131">
        <f t="shared" si="6"/>
        <v>0.22222222222222221</v>
      </c>
    </row>
    <row r="54" spans="1:15" ht="15" customHeight="1">
      <c r="A54" s="125">
        <v>35</v>
      </c>
      <c r="B54" s="126" t="str">
        <f>'CAT I'!B45</f>
        <v>AME20042</v>
      </c>
      <c r="C54" s="127" t="str">
        <f>'CAT I'!C45</f>
        <v>JAI VISHNU</v>
      </c>
      <c r="D54" s="128">
        <v>2</v>
      </c>
      <c r="E54" s="128">
        <v>3</v>
      </c>
      <c r="F54" s="128">
        <v>2</v>
      </c>
      <c r="G54" s="128">
        <v>2</v>
      </c>
      <c r="H54" s="128">
        <v>3</v>
      </c>
      <c r="I54" s="128">
        <v>2</v>
      </c>
      <c r="J54" s="131">
        <f t="shared" si="1"/>
        <v>0.66666666666666663</v>
      </c>
      <c r="K54" s="131">
        <f t="shared" si="2"/>
        <v>0.66666666666666663</v>
      </c>
      <c r="L54" s="131">
        <f t="shared" si="3"/>
        <v>1</v>
      </c>
      <c r="M54" s="131">
        <f t="shared" si="4"/>
        <v>0.66666666666666663</v>
      </c>
      <c r="N54" s="131">
        <f t="shared" si="5"/>
        <v>0.22222222222222221</v>
      </c>
      <c r="O54" s="131">
        <f t="shared" si="6"/>
        <v>0.22222222222222221</v>
      </c>
    </row>
    <row r="55" spans="1:15" ht="15" customHeight="1">
      <c r="A55" s="125">
        <v>36</v>
      </c>
      <c r="B55" s="126" t="str">
        <f>'CAT I'!B46</f>
        <v>AME20043</v>
      </c>
      <c r="C55" s="127" t="str">
        <f>'CAT I'!C46</f>
        <v>JAYASHANTHAN</v>
      </c>
      <c r="D55" s="128">
        <v>3</v>
      </c>
      <c r="E55" s="128">
        <v>1</v>
      </c>
      <c r="F55" s="128">
        <v>2</v>
      </c>
      <c r="G55" s="128">
        <v>2</v>
      </c>
      <c r="H55" s="128">
        <v>3</v>
      </c>
      <c r="I55" s="128">
        <v>2</v>
      </c>
      <c r="J55" s="131">
        <f t="shared" si="1"/>
        <v>0.66666666666666663</v>
      </c>
      <c r="K55" s="131">
        <f t="shared" si="2"/>
        <v>0.66666666666666663</v>
      </c>
      <c r="L55" s="131">
        <f t="shared" si="3"/>
        <v>1</v>
      </c>
      <c r="M55" s="131">
        <f t="shared" si="4"/>
        <v>0.66666666666666663</v>
      </c>
      <c r="N55" s="131">
        <f t="shared" si="5"/>
        <v>0.22222222222222221</v>
      </c>
      <c r="O55" s="131">
        <f t="shared" si="6"/>
        <v>0.22222222222222221</v>
      </c>
    </row>
    <row r="56" spans="1:15" ht="15" customHeight="1">
      <c r="A56" s="125">
        <v>37</v>
      </c>
      <c r="B56" s="126" t="str">
        <f>'CAT I'!B47</f>
        <v>AME20044</v>
      </c>
      <c r="C56" s="127" t="str">
        <f>'CAT I'!C47</f>
        <v>JEEVA. R</v>
      </c>
      <c r="D56" s="128">
        <v>2</v>
      </c>
      <c r="E56" s="128">
        <v>2</v>
      </c>
      <c r="F56" s="128">
        <v>2</v>
      </c>
      <c r="G56" s="128">
        <v>3</v>
      </c>
      <c r="H56" s="128">
        <v>2</v>
      </c>
      <c r="I56" s="128">
        <v>2</v>
      </c>
      <c r="J56" s="131">
        <f t="shared" si="1"/>
        <v>0.66666666666666663</v>
      </c>
      <c r="K56" s="131">
        <f t="shared" si="2"/>
        <v>1</v>
      </c>
      <c r="L56" s="131">
        <f t="shared" si="3"/>
        <v>0.66666666666666663</v>
      </c>
      <c r="M56" s="131">
        <f t="shared" si="4"/>
        <v>0.66666666666666663</v>
      </c>
      <c r="N56" s="131">
        <f t="shared" si="5"/>
        <v>0.22222222222222221</v>
      </c>
      <c r="O56" s="131">
        <f t="shared" si="6"/>
        <v>0.33333333333333331</v>
      </c>
    </row>
    <row r="57" spans="1:15" ht="15" customHeight="1">
      <c r="A57" s="125">
        <v>38</v>
      </c>
      <c r="B57" s="126" t="str">
        <f>'CAT I'!B48</f>
        <v>AME20045</v>
      </c>
      <c r="C57" s="127" t="str">
        <f>'CAT I'!C48</f>
        <v>JESTIN V YOHANNAN</v>
      </c>
      <c r="D57" s="128">
        <v>2</v>
      </c>
      <c r="E57" s="128">
        <v>2</v>
      </c>
      <c r="F57" s="128">
        <v>2</v>
      </c>
      <c r="G57" s="128">
        <v>1</v>
      </c>
      <c r="H57" s="128">
        <v>1</v>
      </c>
      <c r="I57" s="128">
        <v>1</v>
      </c>
      <c r="J57" s="131">
        <f t="shared" si="1"/>
        <v>0.66666666666666663</v>
      </c>
      <c r="K57" s="131">
        <f t="shared" si="2"/>
        <v>0.33333333333333331</v>
      </c>
      <c r="L57" s="131">
        <f t="shared" si="3"/>
        <v>0.33333333333333331</v>
      </c>
      <c r="M57" s="131">
        <f t="shared" si="4"/>
        <v>0.33333333333333331</v>
      </c>
      <c r="N57" s="131">
        <f t="shared" si="5"/>
        <v>0.22222222222222221</v>
      </c>
      <c r="O57" s="131">
        <f t="shared" si="6"/>
        <v>0.1111111111111111</v>
      </c>
    </row>
    <row r="58" spans="1:15" ht="15" customHeight="1">
      <c r="A58" s="125">
        <v>39</v>
      </c>
      <c r="B58" s="126" t="str">
        <f>'CAT I'!B49</f>
        <v>AME20046</v>
      </c>
      <c r="C58" s="127" t="str">
        <f>'CAT I'!C49</f>
        <v>JOE MERVIN</v>
      </c>
      <c r="D58" s="128">
        <v>3</v>
      </c>
      <c r="E58" s="128">
        <v>2</v>
      </c>
      <c r="F58" s="128">
        <v>2</v>
      </c>
      <c r="G58" s="128">
        <v>3</v>
      </c>
      <c r="H58" s="128">
        <v>3</v>
      </c>
      <c r="I58" s="128">
        <v>1</v>
      </c>
      <c r="J58" s="131">
        <f t="shared" si="1"/>
        <v>0.66666666666666663</v>
      </c>
      <c r="K58" s="131">
        <f t="shared" si="2"/>
        <v>1</v>
      </c>
      <c r="L58" s="131">
        <f t="shared" si="3"/>
        <v>1</v>
      </c>
      <c r="M58" s="131">
        <f t="shared" si="4"/>
        <v>0.33333333333333331</v>
      </c>
      <c r="N58" s="131">
        <f t="shared" si="5"/>
        <v>0.22222222222222221</v>
      </c>
      <c r="O58" s="131">
        <f t="shared" si="6"/>
        <v>0.33333333333333331</v>
      </c>
    </row>
    <row r="59" spans="1:15" ht="15" customHeight="1">
      <c r="A59" s="125">
        <v>40</v>
      </c>
      <c r="B59" s="126" t="str">
        <f>'CAT I'!B50</f>
        <v>AME20047</v>
      </c>
      <c r="C59" s="127" t="str">
        <f>'CAT I'!C50</f>
        <v>JOEL SAJI KOKKAPARAMPIL</v>
      </c>
      <c r="D59" s="128">
        <v>2</v>
      </c>
      <c r="E59" s="128">
        <v>2</v>
      </c>
      <c r="F59" s="128">
        <v>1</v>
      </c>
      <c r="G59" s="128">
        <v>1</v>
      </c>
      <c r="H59" s="128">
        <v>3</v>
      </c>
      <c r="I59" s="128">
        <v>3</v>
      </c>
      <c r="J59" s="131">
        <f t="shared" si="1"/>
        <v>0.33333333333333331</v>
      </c>
      <c r="K59" s="131">
        <f t="shared" si="2"/>
        <v>0.33333333333333331</v>
      </c>
      <c r="L59" s="131">
        <f t="shared" si="3"/>
        <v>1</v>
      </c>
      <c r="M59" s="131">
        <f t="shared" si="4"/>
        <v>1</v>
      </c>
      <c r="N59" s="131">
        <f t="shared" si="5"/>
        <v>0.1111111111111111</v>
      </c>
      <c r="O59" s="131">
        <f t="shared" si="6"/>
        <v>0.1111111111111111</v>
      </c>
    </row>
    <row r="60" spans="1:15" ht="15" customHeight="1">
      <c r="A60" s="125">
        <v>41</v>
      </c>
      <c r="B60" s="126" t="str">
        <f>'CAT I'!B51</f>
        <v>AME20048</v>
      </c>
      <c r="C60" s="127" t="str">
        <f>'CAT I'!C51</f>
        <v>JOHN JOBY</v>
      </c>
      <c r="D60" s="128">
        <v>3</v>
      </c>
      <c r="E60" s="128">
        <v>1</v>
      </c>
      <c r="F60" s="128">
        <v>1</v>
      </c>
      <c r="G60" s="128">
        <v>3</v>
      </c>
      <c r="H60" s="128">
        <v>3</v>
      </c>
      <c r="I60" s="128">
        <v>1</v>
      </c>
      <c r="J60" s="131">
        <f t="shared" si="1"/>
        <v>0.33333333333333331</v>
      </c>
      <c r="K60" s="131">
        <f t="shared" si="2"/>
        <v>1</v>
      </c>
      <c r="L60" s="131">
        <f t="shared" si="3"/>
        <v>1</v>
      </c>
      <c r="M60" s="131">
        <f t="shared" si="4"/>
        <v>0.33333333333333331</v>
      </c>
      <c r="N60" s="131">
        <f t="shared" si="5"/>
        <v>0.1111111111111111</v>
      </c>
      <c r="O60" s="131">
        <f t="shared" si="6"/>
        <v>0.33333333333333331</v>
      </c>
    </row>
    <row r="61" spans="1:15" ht="15" customHeight="1">
      <c r="A61" s="125">
        <v>42</v>
      </c>
      <c r="B61" s="126" t="str">
        <f>'CAT I'!B52</f>
        <v>AME20049</v>
      </c>
      <c r="C61" s="127" t="str">
        <f>'CAT I'!C52</f>
        <v>KANNAN T</v>
      </c>
      <c r="D61" s="128">
        <v>3</v>
      </c>
      <c r="E61" s="128">
        <v>1</v>
      </c>
      <c r="F61" s="128">
        <v>1</v>
      </c>
      <c r="G61" s="128">
        <v>2</v>
      </c>
      <c r="H61" s="128">
        <v>3</v>
      </c>
      <c r="I61" s="128">
        <v>1</v>
      </c>
      <c r="J61" s="131">
        <f t="shared" si="1"/>
        <v>0.33333333333333331</v>
      </c>
      <c r="K61" s="131">
        <f t="shared" si="2"/>
        <v>0.66666666666666663</v>
      </c>
      <c r="L61" s="131">
        <f t="shared" si="3"/>
        <v>1</v>
      </c>
      <c r="M61" s="131">
        <f t="shared" si="4"/>
        <v>0.33333333333333331</v>
      </c>
      <c r="N61" s="131">
        <f t="shared" si="5"/>
        <v>0.1111111111111111</v>
      </c>
      <c r="O61" s="131">
        <f t="shared" si="6"/>
        <v>0.22222222222222221</v>
      </c>
    </row>
    <row r="62" spans="1:15" ht="15" customHeight="1">
      <c r="A62" s="125">
        <v>43</v>
      </c>
      <c r="B62" s="126" t="str">
        <f>'CAT I'!B53</f>
        <v>AME20050</v>
      </c>
      <c r="C62" s="127" t="str">
        <f>'CAT I'!C53</f>
        <v>KASIVISWANATHA KUMAR A</v>
      </c>
      <c r="D62" s="128">
        <v>2</v>
      </c>
      <c r="E62" s="128">
        <v>3</v>
      </c>
      <c r="F62" s="128">
        <v>1</v>
      </c>
      <c r="G62" s="128">
        <v>2</v>
      </c>
      <c r="H62" s="128">
        <v>2</v>
      </c>
      <c r="I62" s="128">
        <v>1</v>
      </c>
      <c r="J62" s="131">
        <f t="shared" si="1"/>
        <v>0.33333333333333331</v>
      </c>
      <c r="K62" s="131">
        <f t="shared" si="2"/>
        <v>0.66666666666666663</v>
      </c>
      <c r="L62" s="131">
        <f t="shared" si="3"/>
        <v>0.66666666666666663</v>
      </c>
      <c r="M62" s="131">
        <f t="shared" si="4"/>
        <v>0.33333333333333331</v>
      </c>
      <c r="N62" s="131">
        <f t="shared" si="5"/>
        <v>0.1111111111111111</v>
      </c>
      <c r="O62" s="131">
        <f t="shared" si="6"/>
        <v>0.22222222222222221</v>
      </c>
    </row>
    <row r="63" spans="1:15" ht="15" customHeight="1">
      <c r="A63" s="125">
        <v>44</v>
      </c>
      <c r="B63" s="126" t="str">
        <f>'CAT I'!B54</f>
        <v>AME20051</v>
      </c>
      <c r="C63" s="127" t="str">
        <f>'CAT I'!C54</f>
        <v>K KEERTHIVAASAN</v>
      </c>
      <c r="D63" s="128">
        <v>1</v>
      </c>
      <c r="E63" s="128">
        <v>3</v>
      </c>
      <c r="F63" s="128">
        <v>3</v>
      </c>
      <c r="G63" s="128">
        <v>2</v>
      </c>
      <c r="H63" s="128">
        <v>3</v>
      </c>
      <c r="I63" s="128">
        <v>1</v>
      </c>
      <c r="J63" s="131">
        <f t="shared" si="1"/>
        <v>1</v>
      </c>
      <c r="K63" s="131">
        <f t="shared" si="2"/>
        <v>0.66666666666666663</v>
      </c>
      <c r="L63" s="131">
        <f t="shared" si="3"/>
        <v>1</v>
      </c>
      <c r="M63" s="131">
        <f t="shared" si="4"/>
        <v>0.33333333333333331</v>
      </c>
      <c r="N63" s="131">
        <f t="shared" si="5"/>
        <v>0.33333333333333331</v>
      </c>
      <c r="O63" s="131">
        <f t="shared" si="6"/>
        <v>0.22222222222222221</v>
      </c>
    </row>
    <row r="64" spans="1:15" ht="15" customHeight="1">
      <c r="A64" s="125">
        <v>45</v>
      </c>
      <c r="B64" s="126" t="str">
        <f>'CAT I'!B55</f>
        <v>AME20052</v>
      </c>
      <c r="C64" s="127" t="str">
        <f>'CAT I'!C55</f>
        <v>KHARSHIV PREETH K</v>
      </c>
      <c r="D64" s="128">
        <v>3</v>
      </c>
      <c r="E64" s="128">
        <v>3</v>
      </c>
      <c r="F64" s="128">
        <v>3</v>
      </c>
      <c r="G64" s="128">
        <v>3</v>
      </c>
      <c r="H64" s="128">
        <v>1</v>
      </c>
      <c r="I64" s="128">
        <v>3</v>
      </c>
      <c r="J64" s="131">
        <f t="shared" si="1"/>
        <v>1</v>
      </c>
      <c r="K64" s="131">
        <f t="shared" si="2"/>
        <v>1</v>
      </c>
      <c r="L64" s="131">
        <f t="shared" si="3"/>
        <v>0.33333333333333331</v>
      </c>
      <c r="M64" s="131">
        <f t="shared" si="4"/>
        <v>1</v>
      </c>
      <c r="N64" s="131">
        <f t="shared" si="5"/>
        <v>0.33333333333333331</v>
      </c>
      <c r="O64" s="131">
        <f t="shared" si="6"/>
        <v>0.33333333333333331</v>
      </c>
    </row>
    <row r="65" spans="1:15" ht="15" customHeight="1">
      <c r="A65" s="125">
        <v>46</v>
      </c>
      <c r="B65" s="126" t="str">
        <f>'CAT I'!B56</f>
        <v>AME20053</v>
      </c>
      <c r="C65" s="127" t="str">
        <f>'CAT I'!C56</f>
        <v>KIRTHIK RAJ.K</v>
      </c>
      <c r="D65" s="128">
        <v>1</v>
      </c>
      <c r="E65" s="128">
        <v>3</v>
      </c>
      <c r="F65" s="128">
        <v>2</v>
      </c>
      <c r="G65" s="128">
        <v>3</v>
      </c>
      <c r="H65" s="128">
        <v>3</v>
      </c>
      <c r="I65" s="128">
        <v>1</v>
      </c>
      <c r="J65" s="131">
        <f t="shared" si="1"/>
        <v>0.66666666666666663</v>
      </c>
      <c r="K65" s="131">
        <f t="shared" si="2"/>
        <v>1</v>
      </c>
      <c r="L65" s="131">
        <f t="shared" si="3"/>
        <v>1</v>
      </c>
      <c r="M65" s="131">
        <f t="shared" si="4"/>
        <v>0.33333333333333331</v>
      </c>
      <c r="N65" s="131">
        <f t="shared" si="5"/>
        <v>0.22222222222222221</v>
      </c>
      <c r="O65" s="131">
        <f t="shared" si="6"/>
        <v>0.33333333333333331</v>
      </c>
    </row>
    <row r="66" spans="1:15" ht="15" customHeight="1">
      <c r="A66" s="125">
        <v>47</v>
      </c>
      <c r="B66" s="126" t="str">
        <f>'CAT I'!B57</f>
        <v>AME20054</v>
      </c>
      <c r="C66" s="127" t="str">
        <f>'CAT I'!C57</f>
        <v>KOUSTUBH KUMAR CHOUDHARY</v>
      </c>
      <c r="D66" s="128">
        <v>3</v>
      </c>
      <c r="E66" s="128">
        <v>2</v>
      </c>
      <c r="F66" s="128">
        <v>3</v>
      </c>
      <c r="G66" s="128">
        <v>1</v>
      </c>
      <c r="H66" s="128">
        <v>3</v>
      </c>
      <c r="I66" s="128">
        <v>2</v>
      </c>
      <c r="J66" s="131">
        <f t="shared" si="1"/>
        <v>1</v>
      </c>
      <c r="K66" s="131">
        <f t="shared" si="2"/>
        <v>0.33333333333333331</v>
      </c>
      <c r="L66" s="131">
        <f t="shared" si="3"/>
        <v>1</v>
      </c>
      <c r="M66" s="131">
        <f t="shared" si="4"/>
        <v>0.66666666666666663</v>
      </c>
      <c r="N66" s="131">
        <f t="shared" si="5"/>
        <v>0.33333333333333331</v>
      </c>
      <c r="O66" s="131">
        <f t="shared" si="6"/>
        <v>0.1111111111111111</v>
      </c>
    </row>
    <row r="67" spans="1:15" ht="15" customHeight="1">
      <c r="A67" s="125">
        <v>48</v>
      </c>
      <c r="B67" s="126" t="str">
        <f>'CAT I'!B58</f>
        <v>AME20055</v>
      </c>
      <c r="C67" s="127" t="str">
        <f>'CAT I'!C58</f>
        <v>MADASAMY.S</v>
      </c>
      <c r="D67" s="128">
        <v>3</v>
      </c>
      <c r="E67" s="128">
        <v>1</v>
      </c>
      <c r="F67" s="128">
        <v>1</v>
      </c>
      <c r="G67" s="128">
        <v>2</v>
      </c>
      <c r="H67" s="128">
        <v>3</v>
      </c>
      <c r="I67" s="128">
        <v>1</v>
      </c>
      <c r="J67" s="131">
        <f t="shared" si="1"/>
        <v>0.33333333333333331</v>
      </c>
      <c r="K67" s="131">
        <f t="shared" si="2"/>
        <v>0.66666666666666663</v>
      </c>
      <c r="L67" s="131">
        <f t="shared" si="3"/>
        <v>1</v>
      </c>
      <c r="M67" s="131">
        <f t="shared" si="4"/>
        <v>0.33333333333333331</v>
      </c>
      <c r="N67" s="131">
        <f t="shared" si="5"/>
        <v>0.1111111111111111</v>
      </c>
      <c r="O67" s="131">
        <f t="shared" si="6"/>
        <v>0.22222222222222221</v>
      </c>
    </row>
    <row r="68" spans="1:15" ht="15" customHeight="1">
      <c r="A68" s="125">
        <v>49</v>
      </c>
      <c r="B68" s="126" t="str">
        <f>'CAT I'!B59</f>
        <v>AME20057</v>
      </c>
      <c r="C68" s="127" t="str">
        <f>'CAT I'!C59</f>
        <v>MANOHARLAL S</v>
      </c>
      <c r="D68" s="128">
        <v>1</v>
      </c>
      <c r="E68" s="128">
        <v>3</v>
      </c>
      <c r="F68" s="128">
        <v>1</v>
      </c>
      <c r="G68" s="128">
        <v>2</v>
      </c>
      <c r="H68" s="128">
        <v>1</v>
      </c>
      <c r="I68" s="128">
        <v>3</v>
      </c>
      <c r="J68" s="131">
        <f t="shared" si="1"/>
        <v>0.33333333333333331</v>
      </c>
      <c r="K68" s="131">
        <f t="shared" si="2"/>
        <v>0.66666666666666663</v>
      </c>
      <c r="L68" s="131">
        <f t="shared" si="3"/>
        <v>0.33333333333333331</v>
      </c>
      <c r="M68" s="131">
        <f t="shared" si="4"/>
        <v>1</v>
      </c>
      <c r="N68" s="131">
        <f t="shared" si="5"/>
        <v>0.1111111111111111</v>
      </c>
      <c r="O68" s="131">
        <f t="shared" si="6"/>
        <v>0.22222222222222221</v>
      </c>
    </row>
    <row r="69" spans="1:15" ht="15" customHeight="1">
      <c r="A69" s="125">
        <v>50</v>
      </c>
      <c r="B69" s="126" t="str">
        <f>'CAT I'!B60</f>
        <v>AME20058</v>
      </c>
      <c r="C69" s="127" t="str">
        <f>'CAT I'!C60</f>
        <v>MATHEW SHARON</v>
      </c>
      <c r="D69" s="128">
        <v>3</v>
      </c>
      <c r="E69" s="128">
        <v>2</v>
      </c>
      <c r="F69" s="128">
        <v>3</v>
      </c>
      <c r="G69" s="128">
        <v>2</v>
      </c>
      <c r="H69" s="128">
        <v>3</v>
      </c>
      <c r="I69" s="128">
        <v>1</v>
      </c>
      <c r="J69" s="131">
        <f t="shared" si="1"/>
        <v>1</v>
      </c>
      <c r="K69" s="131">
        <f t="shared" si="2"/>
        <v>0.66666666666666663</v>
      </c>
      <c r="L69" s="131">
        <f t="shared" si="3"/>
        <v>1</v>
      </c>
      <c r="M69" s="131">
        <f t="shared" si="4"/>
        <v>0.33333333333333331</v>
      </c>
      <c r="N69" s="131">
        <f t="shared" si="5"/>
        <v>0.33333333333333331</v>
      </c>
      <c r="O69" s="131">
        <f t="shared" si="6"/>
        <v>0.22222222222222221</v>
      </c>
    </row>
    <row r="70" spans="1:15" ht="15" customHeight="1">
      <c r="A70" s="125">
        <v>51</v>
      </c>
      <c r="B70" s="126" t="str">
        <f>'CAT I'!B61</f>
        <v>AME20059</v>
      </c>
      <c r="C70" s="127" t="str">
        <f>'CAT I'!C61</f>
        <v>MINNALRAJA</v>
      </c>
      <c r="D70" s="128">
        <v>2</v>
      </c>
      <c r="E70" s="128">
        <v>2</v>
      </c>
      <c r="F70" s="128">
        <v>1</v>
      </c>
      <c r="G70" s="128">
        <v>2</v>
      </c>
      <c r="H70" s="128">
        <v>1</v>
      </c>
      <c r="I70" s="128">
        <v>3</v>
      </c>
      <c r="J70" s="131">
        <f t="shared" si="1"/>
        <v>0.33333333333333331</v>
      </c>
      <c r="K70" s="131">
        <f t="shared" si="2"/>
        <v>0.66666666666666663</v>
      </c>
      <c r="L70" s="131">
        <f t="shared" si="3"/>
        <v>0.33333333333333331</v>
      </c>
      <c r="M70" s="131">
        <f t="shared" si="4"/>
        <v>1</v>
      </c>
      <c r="N70" s="131">
        <f t="shared" si="5"/>
        <v>0.1111111111111111</v>
      </c>
      <c r="O70" s="131">
        <f t="shared" si="6"/>
        <v>0.22222222222222221</v>
      </c>
    </row>
    <row r="71" spans="1:15" ht="15" customHeight="1">
      <c r="A71" s="125">
        <v>52</v>
      </c>
      <c r="B71" s="126" t="str">
        <f>'CAT I'!B62</f>
        <v>AME20060</v>
      </c>
      <c r="C71" s="127" t="str">
        <f>'CAT I'!C62</f>
        <v>MOHAMMED ARHAM SHARIFF</v>
      </c>
      <c r="D71" s="128">
        <v>1</v>
      </c>
      <c r="E71" s="128">
        <v>2</v>
      </c>
      <c r="F71" s="128">
        <v>3</v>
      </c>
      <c r="G71" s="128">
        <v>2</v>
      </c>
      <c r="H71" s="128">
        <v>3</v>
      </c>
      <c r="I71" s="128">
        <v>2</v>
      </c>
      <c r="J71" s="131">
        <f t="shared" si="1"/>
        <v>1</v>
      </c>
      <c r="K71" s="131">
        <f t="shared" si="2"/>
        <v>0.66666666666666663</v>
      </c>
      <c r="L71" s="131">
        <f t="shared" si="3"/>
        <v>1</v>
      </c>
      <c r="M71" s="131">
        <f t="shared" si="4"/>
        <v>0.66666666666666663</v>
      </c>
      <c r="N71" s="131">
        <f t="shared" si="5"/>
        <v>0.33333333333333331</v>
      </c>
      <c r="O71" s="131">
        <f t="shared" si="6"/>
        <v>0.22222222222222221</v>
      </c>
    </row>
    <row r="72" spans="1:15" ht="15" customHeight="1">
      <c r="A72" s="125">
        <v>53</v>
      </c>
      <c r="B72" s="126" t="str">
        <f>'CAT I'!B63</f>
        <v>AME20063</v>
      </c>
      <c r="C72" s="127" t="str">
        <f>'CAT I'!C63</f>
        <v>MOUNIKANTH. K. S</v>
      </c>
      <c r="D72" s="128">
        <v>2</v>
      </c>
      <c r="E72" s="128">
        <v>2</v>
      </c>
      <c r="F72" s="128">
        <v>2</v>
      </c>
      <c r="G72" s="128">
        <v>2</v>
      </c>
      <c r="H72" s="128">
        <v>2</v>
      </c>
      <c r="I72" s="128">
        <v>2</v>
      </c>
      <c r="J72" s="131">
        <f t="shared" si="1"/>
        <v>0.66666666666666663</v>
      </c>
      <c r="K72" s="131">
        <f t="shared" si="2"/>
        <v>0.66666666666666663</v>
      </c>
      <c r="L72" s="131">
        <f t="shared" si="3"/>
        <v>0.66666666666666663</v>
      </c>
      <c r="M72" s="131">
        <f t="shared" si="4"/>
        <v>0.66666666666666663</v>
      </c>
      <c r="N72" s="131">
        <f t="shared" si="5"/>
        <v>0.22222222222222221</v>
      </c>
      <c r="O72" s="131">
        <f t="shared" si="6"/>
        <v>0.22222222222222221</v>
      </c>
    </row>
    <row r="73" spans="1:15" ht="15" customHeight="1">
      <c r="A73" s="125">
        <v>54</v>
      </c>
      <c r="B73" s="126" t="str">
        <f>'CAT I'!B64</f>
        <v>AME20064</v>
      </c>
      <c r="C73" s="127" t="str">
        <f>'CAT I'!C64</f>
        <v>MUHAMED YACIN</v>
      </c>
      <c r="D73" s="128">
        <v>1</v>
      </c>
      <c r="E73" s="128">
        <v>3</v>
      </c>
      <c r="F73" s="128">
        <v>2</v>
      </c>
      <c r="G73" s="128">
        <v>2</v>
      </c>
      <c r="H73" s="128">
        <v>2</v>
      </c>
      <c r="I73" s="128">
        <v>2</v>
      </c>
      <c r="J73" s="131">
        <f t="shared" si="1"/>
        <v>0.66666666666666663</v>
      </c>
      <c r="K73" s="131">
        <f t="shared" si="2"/>
        <v>0.66666666666666663</v>
      </c>
      <c r="L73" s="131">
        <f t="shared" si="3"/>
        <v>0.66666666666666663</v>
      </c>
      <c r="M73" s="131">
        <f t="shared" si="4"/>
        <v>0.66666666666666663</v>
      </c>
      <c r="N73" s="131">
        <f t="shared" si="5"/>
        <v>0.22222222222222221</v>
      </c>
      <c r="O73" s="131">
        <f t="shared" si="6"/>
        <v>0.22222222222222221</v>
      </c>
    </row>
    <row r="74" spans="1:15" ht="15" customHeight="1">
      <c r="A74" s="125">
        <v>55</v>
      </c>
      <c r="B74" s="126" t="str">
        <f>'CAT I'!B65</f>
        <v>AME20065</v>
      </c>
      <c r="C74" s="127" t="str">
        <f>'CAT I'!C65</f>
        <v>MUTHURAMALINGAM</v>
      </c>
      <c r="D74" s="128">
        <v>1</v>
      </c>
      <c r="E74" s="128">
        <v>3</v>
      </c>
      <c r="F74" s="128">
        <v>1</v>
      </c>
      <c r="G74" s="128">
        <v>1</v>
      </c>
      <c r="H74" s="128">
        <v>2</v>
      </c>
      <c r="I74" s="128">
        <v>2</v>
      </c>
      <c r="J74" s="131">
        <f t="shared" si="1"/>
        <v>0.33333333333333331</v>
      </c>
      <c r="K74" s="131">
        <f t="shared" si="2"/>
        <v>0.33333333333333331</v>
      </c>
      <c r="L74" s="131">
        <f t="shared" si="3"/>
        <v>0.66666666666666663</v>
      </c>
      <c r="M74" s="131">
        <f t="shared" si="4"/>
        <v>0.66666666666666663</v>
      </c>
      <c r="N74" s="131">
        <f t="shared" si="5"/>
        <v>0.1111111111111111</v>
      </c>
      <c r="O74" s="131">
        <f t="shared" si="6"/>
        <v>0.1111111111111111</v>
      </c>
    </row>
    <row r="75" spans="1:15" ht="15" customHeight="1">
      <c r="A75" s="125">
        <v>56</v>
      </c>
      <c r="B75" s="126" t="str">
        <f>'CAT I'!B66</f>
        <v>AME20067</v>
      </c>
      <c r="C75" s="127" t="str">
        <f>'CAT I'!C66</f>
        <v>NANDU</v>
      </c>
      <c r="D75" s="128">
        <v>1</v>
      </c>
      <c r="E75" s="128">
        <v>2</v>
      </c>
      <c r="F75" s="128">
        <v>2</v>
      </c>
      <c r="G75" s="128">
        <v>3</v>
      </c>
      <c r="H75" s="128">
        <v>2</v>
      </c>
      <c r="I75" s="128">
        <v>1</v>
      </c>
      <c r="J75" s="131">
        <f t="shared" si="1"/>
        <v>0.66666666666666663</v>
      </c>
      <c r="K75" s="131">
        <f t="shared" si="2"/>
        <v>1</v>
      </c>
      <c r="L75" s="131">
        <f t="shared" si="3"/>
        <v>0.66666666666666663</v>
      </c>
      <c r="M75" s="131">
        <f t="shared" si="4"/>
        <v>0.33333333333333331</v>
      </c>
      <c r="N75" s="131">
        <f t="shared" si="5"/>
        <v>0.22222222222222221</v>
      </c>
      <c r="O75" s="131">
        <f t="shared" si="6"/>
        <v>0.33333333333333331</v>
      </c>
    </row>
    <row r="76" spans="1:15" ht="15" customHeight="1">
      <c r="A76" s="125">
        <v>57</v>
      </c>
      <c r="B76" s="126" t="str">
        <f>'CAT I'!B67</f>
        <v>AME20068</v>
      </c>
      <c r="C76" s="127" t="str">
        <f>'CAT I'!C67</f>
        <v>NAVEEN KUMAR M</v>
      </c>
      <c r="D76" s="128">
        <v>1</v>
      </c>
      <c r="E76" s="128">
        <v>3</v>
      </c>
      <c r="F76" s="128">
        <v>3</v>
      </c>
      <c r="G76" s="128">
        <v>1</v>
      </c>
      <c r="H76" s="128">
        <v>3</v>
      </c>
      <c r="I76" s="128">
        <v>3</v>
      </c>
      <c r="J76" s="131">
        <f t="shared" si="1"/>
        <v>1</v>
      </c>
      <c r="K76" s="131">
        <f t="shared" si="2"/>
        <v>0.33333333333333331</v>
      </c>
      <c r="L76" s="131">
        <f t="shared" si="3"/>
        <v>1</v>
      </c>
      <c r="M76" s="131">
        <f t="shared" si="4"/>
        <v>1</v>
      </c>
      <c r="N76" s="131">
        <f t="shared" si="5"/>
        <v>0.33333333333333331</v>
      </c>
      <c r="O76" s="131">
        <f t="shared" si="6"/>
        <v>0.1111111111111111</v>
      </c>
    </row>
    <row r="77" spans="1:15" ht="15" customHeight="1">
      <c r="A77" s="125">
        <v>58</v>
      </c>
      <c r="B77" s="126" t="str">
        <f>'CAT I'!B68</f>
        <v>AME20069</v>
      </c>
      <c r="C77" s="127" t="str">
        <f>'CAT I'!C68</f>
        <v>NIRANJAN R</v>
      </c>
      <c r="D77" s="128">
        <v>3</v>
      </c>
      <c r="E77" s="128">
        <v>2</v>
      </c>
      <c r="F77" s="128">
        <v>3</v>
      </c>
      <c r="G77" s="128">
        <v>3</v>
      </c>
      <c r="H77" s="128">
        <v>3</v>
      </c>
      <c r="I77" s="128">
        <v>2</v>
      </c>
      <c r="J77" s="131">
        <f t="shared" si="1"/>
        <v>1</v>
      </c>
      <c r="K77" s="131">
        <f t="shared" si="2"/>
        <v>1</v>
      </c>
      <c r="L77" s="131">
        <f t="shared" si="3"/>
        <v>1</v>
      </c>
      <c r="M77" s="131">
        <f t="shared" si="4"/>
        <v>0.66666666666666663</v>
      </c>
      <c r="N77" s="131">
        <f t="shared" si="5"/>
        <v>0.33333333333333331</v>
      </c>
      <c r="O77" s="131">
        <f t="shared" si="6"/>
        <v>0.33333333333333331</v>
      </c>
    </row>
    <row r="78" spans="1:15" ht="15" customHeight="1">
      <c r="A78" s="125">
        <v>59</v>
      </c>
      <c r="B78" s="126" t="str">
        <f>'CAT I'!B69</f>
        <v>AME20071</v>
      </c>
      <c r="C78" s="127" t="str">
        <f>'CAT I'!C69</f>
        <v>L.D. PARAMESH</v>
      </c>
      <c r="D78" s="128">
        <v>1</v>
      </c>
      <c r="E78" s="128">
        <v>3</v>
      </c>
      <c r="F78" s="128">
        <v>1</v>
      </c>
      <c r="G78" s="128">
        <v>2</v>
      </c>
      <c r="H78" s="128">
        <v>1</v>
      </c>
      <c r="I78" s="128">
        <v>2</v>
      </c>
      <c r="J78" s="131">
        <f t="shared" si="1"/>
        <v>0.33333333333333331</v>
      </c>
      <c r="K78" s="131">
        <f t="shared" si="2"/>
        <v>0.66666666666666663</v>
      </c>
      <c r="L78" s="131">
        <f t="shared" si="3"/>
        <v>0.33333333333333331</v>
      </c>
      <c r="M78" s="131">
        <f t="shared" si="4"/>
        <v>0.66666666666666663</v>
      </c>
      <c r="N78" s="131">
        <f t="shared" si="5"/>
        <v>0.1111111111111111</v>
      </c>
      <c r="O78" s="131">
        <f t="shared" si="6"/>
        <v>0.22222222222222221</v>
      </c>
    </row>
    <row r="79" spans="1:15" ht="15" customHeight="1">
      <c r="A79" s="125">
        <v>60</v>
      </c>
      <c r="B79" s="126" t="str">
        <f>'CAT I'!B70</f>
        <v>AME20072</v>
      </c>
      <c r="C79" s="127" t="str">
        <f>'CAT I'!C70</f>
        <v>PRAMAIYA</v>
      </c>
      <c r="D79" s="128">
        <v>1</v>
      </c>
      <c r="E79" s="128">
        <v>2</v>
      </c>
      <c r="F79" s="128">
        <v>1</v>
      </c>
      <c r="G79" s="128">
        <v>3</v>
      </c>
      <c r="H79" s="128">
        <v>1</v>
      </c>
      <c r="I79" s="128">
        <v>1</v>
      </c>
      <c r="J79" s="131">
        <f t="shared" si="1"/>
        <v>0.33333333333333331</v>
      </c>
      <c r="K79" s="131">
        <f t="shared" si="2"/>
        <v>1</v>
      </c>
      <c r="L79" s="131">
        <f t="shared" si="3"/>
        <v>0.33333333333333331</v>
      </c>
      <c r="M79" s="131">
        <f t="shared" si="4"/>
        <v>0.33333333333333331</v>
      </c>
      <c r="N79" s="131">
        <f t="shared" si="5"/>
        <v>0.1111111111111111</v>
      </c>
      <c r="O79" s="131">
        <f t="shared" si="6"/>
        <v>0.33333333333333331</v>
      </c>
    </row>
    <row r="80" spans="1:15" ht="15" customHeight="1">
      <c r="A80" s="125">
        <v>61</v>
      </c>
      <c r="B80" s="126" t="str">
        <f>'CAT I'!B71</f>
        <v>AME20074</v>
      </c>
      <c r="C80" s="127" t="str">
        <f>'CAT I'!C71</f>
        <v>PRASANTH</v>
      </c>
      <c r="D80" s="128">
        <v>2</v>
      </c>
      <c r="E80" s="128">
        <v>2</v>
      </c>
      <c r="F80" s="128">
        <v>3</v>
      </c>
      <c r="G80" s="128">
        <v>3</v>
      </c>
      <c r="H80" s="128">
        <v>1</v>
      </c>
      <c r="I80" s="128">
        <v>1</v>
      </c>
      <c r="J80" s="131">
        <f t="shared" si="1"/>
        <v>1</v>
      </c>
      <c r="K80" s="131">
        <f t="shared" si="2"/>
        <v>1</v>
      </c>
      <c r="L80" s="131">
        <f t="shared" si="3"/>
        <v>0.33333333333333331</v>
      </c>
      <c r="M80" s="131">
        <f t="shared" si="4"/>
        <v>0.33333333333333331</v>
      </c>
      <c r="N80" s="131">
        <f t="shared" si="5"/>
        <v>0.33333333333333331</v>
      </c>
      <c r="O80" s="131">
        <f t="shared" si="6"/>
        <v>0.33333333333333331</v>
      </c>
    </row>
    <row r="81" spans="1:15" ht="15" customHeight="1">
      <c r="A81" s="125">
        <v>62</v>
      </c>
      <c r="B81" s="126" t="str">
        <f>'CAT I'!B72</f>
        <v>AME20075</v>
      </c>
      <c r="C81" s="127" t="str">
        <f>'CAT I'!C72</f>
        <v>RAVIKUMAR L</v>
      </c>
      <c r="D81" s="128">
        <v>2</v>
      </c>
      <c r="E81" s="128">
        <v>3</v>
      </c>
      <c r="F81" s="128">
        <v>3</v>
      </c>
      <c r="G81" s="128">
        <v>2</v>
      </c>
      <c r="H81" s="128">
        <v>1</v>
      </c>
      <c r="I81" s="128">
        <v>3</v>
      </c>
      <c r="J81" s="131">
        <f t="shared" si="1"/>
        <v>1</v>
      </c>
      <c r="K81" s="131">
        <f t="shared" si="2"/>
        <v>0.66666666666666663</v>
      </c>
      <c r="L81" s="131">
        <f t="shared" si="3"/>
        <v>0.33333333333333331</v>
      </c>
      <c r="M81" s="131">
        <f t="shared" si="4"/>
        <v>1</v>
      </c>
      <c r="N81" s="131">
        <f t="shared" si="5"/>
        <v>0.33333333333333331</v>
      </c>
      <c r="O81" s="131">
        <f t="shared" si="6"/>
        <v>0.22222222222222221</v>
      </c>
    </row>
    <row r="82" spans="1:15" ht="15" customHeight="1">
      <c r="A82" s="125">
        <v>63</v>
      </c>
      <c r="B82" s="126" t="str">
        <f>'CAT I'!B73</f>
        <v>AME20076</v>
      </c>
      <c r="C82" s="127" t="str">
        <f>'CAT I'!C73</f>
        <v>ROHITH K</v>
      </c>
      <c r="D82" s="128">
        <v>3</v>
      </c>
      <c r="E82" s="128">
        <v>1</v>
      </c>
      <c r="F82" s="128">
        <v>2</v>
      </c>
      <c r="G82" s="128">
        <v>1</v>
      </c>
      <c r="H82" s="128">
        <v>3</v>
      </c>
      <c r="I82" s="128">
        <v>2</v>
      </c>
      <c r="J82" s="131">
        <f t="shared" si="1"/>
        <v>0.66666666666666663</v>
      </c>
      <c r="K82" s="131">
        <f t="shared" si="2"/>
        <v>0.33333333333333331</v>
      </c>
      <c r="L82" s="131">
        <f t="shared" si="3"/>
        <v>1</v>
      </c>
      <c r="M82" s="131">
        <f t="shared" si="4"/>
        <v>0.66666666666666663</v>
      </c>
      <c r="N82" s="131">
        <f t="shared" si="5"/>
        <v>0.22222222222222221</v>
      </c>
      <c r="O82" s="131">
        <f t="shared" si="6"/>
        <v>0.1111111111111111</v>
      </c>
    </row>
    <row r="83" spans="1:15" ht="15" customHeight="1">
      <c r="A83" s="125">
        <v>64</v>
      </c>
      <c r="B83" s="126" t="str">
        <f>'CAT I'!B74</f>
        <v>AME20078</v>
      </c>
      <c r="C83" s="127" t="str">
        <f>'CAT I'!C74</f>
        <v>ROSHAN</v>
      </c>
      <c r="D83" s="128">
        <v>2</v>
      </c>
      <c r="E83" s="128">
        <v>2</v>
      </c>
      <c r="F83" s="128">
        <v>1</v>
      </c>
      <c r="G83" s="128">
        <v>1</v>
      </c>
      <c r="H83" s="128">
        <v>2</v>
      </c>
      <c r="I83" s="128">
        <v>2</v>
      </c>
      <c r="J83" s="131">
        <f t="shared" si="1"/>
        <v>0.33333333333333331</v>
      </c>
      <c r="K83" s="131">
        <f t="shared" si="2"/>
        <v>0.33333333333333331</v>
      </c>
      <c r="L83" s="131">
        <f t="shared" si="3"/>
        <v>0.66666666666666663</v>
      </c>
      <c r="M83" s="131">
        <f t="shared" si="4"/>
        <v>0.66666666666666663</v>
      </c>
      <c r="N83" s="131">
        <f t="shared" si="5"/>
        <v>0.1111111111111111</v>
      </c>
      <c r="O83" s="131">
        <f t="shared" si="6"/>
        <v>0.1111111111111111</v>
      </c>
    </row>
    <row r="84" spans="1:15" ht="15" customHeight="1">
      <c r="A84" s="125">
        <v>65</v>
      </c>
      <c r="B84" s="126" t="str">
        <f>'CAT I'!B75</f>
        <v>AME20079</v>
      </c>
      <c r="C84" s="127" t="str">
        <f>'CAT I'!C75</f>
        <v>SABARENATH KAILASH</v>
      </c>
      <c r="D84" s="128">
        <v>2</v>
      </c>
      <c r="E84" s="128">
        <v>2</v>
      </c>
      <c r="F84" s="128">
        <v>3</v>
      </c>
      <c r="G84" s="128">
        <v>1</v>
      </c>
      <c r="H84" s="128">
        <v>1</v>
      </c>
      <c r="I84" s="128">
        <v>3</v>
      </c>
      <c r="J84" s="131">
        <f t="shared" si="1"/>
        <v>1</v>
      </c>
      <c r="K84" s="131">
        <f t="shared" si="2"/>
        <v>0.33333333333333331</v>
      </c>
      <c r="L84" s="131">
        <f t="shared" si="3"/>
        <v>0.33333333333333331</v>
      </c>
      <c r="M84" s="131">
        <f t="shared" si="4"/>
        <v>1</v>
      </c>
      <c r="N84" s="131">
        <f t="shared" si="5"/>
        <v>0.33333333333333331</v>
      </c>
      <c r="O84" s="131">
        <f t="shared" si="6"/>
        <v>0.1111111111111111</v>
      </c>
    </row>
    <row r="85" spans="1:15" ht="15" customHeight="1">
      <c r="A85" s="125">
        <v>66</v>
      </c>
      <c r="B85" s="126" t="str">
        <f>'CAT I'!B76</f>
        <v>AME20080</v>
      </c>
      <c r="C85" s="127" t="str">
        <f>'CAT I'!C76</f>
        <v>N D SAI SUJAY</v>
      </c>
      <c r="D85" s="128">
        <v>3</v>
      </c>
      <c r="E85" s="128">
        <v>2</v>
      </c>
      <c r="F85" s="128">
        <v>3</v>
      </c>
      <c r="G85" s="128">
        <v>3</v>
      </c>
      <c r="H85" s="128">
        <v>3</v>
      </c>
      <c r="I85" s="128">
        <v>2</v>
      </c>
      <c r="J85" s="131">
        <f t="shared" ref="J85:J148" si="7">F85/3</f>
        <v>1</v>
      </c>
      <c r="K85" s="131">
        <f t="shared" ref="K85:K148" si="8">G85/3</f>
        <v>1</v>
      </c>
      <c r="L85" s="131">
        <f t="shared" ref="L85:L148" si="9">H85/3</f>
        <v>1</v>
      </c>
      <c r="M85" s="131">
        <f t="shared" ref="M85:M148" si="10">I85/3</f>
        <v>0.66666666666666663</v>
      </c>
      <c r="N85" s="131">
        <f t="shared" ref="N85:N148" si="11">J85/3</f>
        <v>0.33333333333333331</v>
      </c>
      <c r="O85" s="131">
        <f t="shared" ref="O85:O148" si="12">K85/3</f>
        <v>0.33333333333333331</v>
      </c>
    </row>
    <row r="86" spans="1:15" ht="15" customHeight="1">
      <c r="A86" s="125">
        <v>67</v>
      </c>
      <c r="B86" s="126" t="str">
        <f>'CAT I'!B77</f>
        <v>AME20081</v>
      </c>
      <c r="C86" s="127" t="str">
        <f>'CAT I'!C77</f>
        <v>SAMRIDHYA DAS</v>
      </c>
      <c r="D86" s="128">
        <v>1</v>
      </c>
      <c r="E86" s="128">
        <v>1</v>
      </c>
      <c r="F86" s="128">
        <v>2</v>
      </c>
      <c r="G86" s="128">
        <v>3</v>
      </c>
      <c r="H86" s="128">
        <v>3</v>
      </c>
      <c r="I86" s="128">
        <v>2</v>
      </c>
      <c r="J86" s="131">
        <f t="shared" si="7"/>
        <v>0.66666666666666663</v>
      </c>
      <c r="K86" s="131">
        <f t="shared" si="8"/>
        <v>1</v>
      </c>
      <c r="L86" s="131">
        <f t="shared" si="9"/>
        <v>1</v>
      </c>
      <c r="M86" s="131">
        <f t="shared" si="10"/>
        <v>0.66666666666666663</v>
      </c>
      <c r="N86" s="131">
        <f t="shared" si="11"/>
        <v>0.22222222222222221</v>
      </c>
      <c r="O86" s="131">
        <f t="shared" si="12"/>
        <v>0.33333333333333331</v>
      </c>
    </row>
    <row r="87" spans="1:15" ht="15" customHeight="1">
      <c r="A87" s="125">
        <v>68</v>
      </c>
      <c r="B87" s="126" t="str">
        <f>'CAT I'!B78</f>
        <v>AME20082</v>
      </c>
      <c r="C87" s="127" t="str">
        <f>'CAT I'!C78</f>
        <v>SANGEETH SAROV JOSHY</v>
      </c>
      <c r="D87" s="128">
        <v>1</v>
      </c>
      <c r="E87" s="128">
        <v>3</v>
      </c>
      <c r="F87" s="128">
        <v>3</v>
      </c>
      <c r="G87" s="128">
        <v>3</v>
      </c>
      <c r="H87" s="128">
        <v>1</v>
      </c>
      <c r="I87" s="128">
        <v>3</v>
      </c>
      <c r="J87" s="131">
        <f t="shared" si="7"/>
        <v>1</v>
      </c>
      <c r="K87" s="131">
        <f t="shared" si="8"/>
        <v>1</v>
      </c>
      <c r="L87" s="131">
        <f t="shared" si="9"/>
        <v>0.33333333333333331</v>
      </c>
      <c r="M87" s="131">
        <f t="shared" si="10"/>
        <v>1</v>
      </c>
      <c r="N87" s="131">
        <f t="shared" si="11"/>
        <v>0.33333333333333331</v>
      </c>
      <c r="O87" s="131">
        <f t="shared" si="12"/>
        <v>0.33333333333333331</v>
      </c>
    </row>
    <row r="88" spans="1:15" ht="15" customHeight="1">
      <c r="A88" s="125">
        <v>69</v>
      </c>
      <c r="B88" s="126" t="str">
        <f>'CAT I'!B79</f>
        <v>AME20083</v>
      </c>
      <c r="C88" s="127" t="str">
        <f>'CAT I'!C79</f>
        <v>SANGEETH SYAM M</v>
      </c>
      <c r="D88" s="128">
        <v>1</v>
      </c>
      <c r="E88" s="128">
        <v>3</v>
      </c>
      <c r="F88" s="128">
        <v>2</v>
      </c>
      <c r="G88" s="128">
        <v>3</v>
      </c>
      <c r="H88" s="128">
        <v>3</v>
      </c>
      <c r="I88" s="128">
        <v>2</v>
      </c>
      <c r="J88" s="131">
        <f t="shared" si="7"/>
        <v>0.66666666666666663</v>
      </c>
      <c r="K88" s="131">
        <f t="shared" si="8"/>
        <v>1</v>
      </c>
      <c r="L88" s="131">
        <f t="shared" si="9"/>
        <v>1</v>
      </c>
      <c r="M88" s="131">
        <f t="shared" si="10"/>
        <v>0.66666666666666663</v>
      </c>
      <c r="N88" s="131">
        <f t="shared" si="11"/>
        <v>0.22222222222222221</v>
      </c>
      <c r="O88" s="131">
        <f t="shared" si="12"/>
        <v>0.33333333333333331</v>
      </c>
    </row>
    <row r="89" spans="1:15" ht="15" customHeight="1">
      <c r="A89" s="125">
        <v>70</v>
      </c>
      <c r="B89" s="126" t="str">
        <f>'CAT I'!B80</f>
        <v>AME20084</v>
      </c>
      <c r="C89" s="127" t="str">
        <f>'CAT I'!C80</f>
        <v>SERMA RAJA D</v>
      </c>
      <c r="D89" s="128">
        <v>3</v>
      </c>
      <c r="E89" s="128">
        <v>2</v>
      </c>
      <c r="F89" s="128">
        <v>1</v>
      </c>
      <c r="G89" s="128">
        <v>3</v>
      </c>
      <c r="H89" s="128">
        <v>2</v>
      </c>
      <c r="I89" s="128">
        <v>2</v>
      </c>
      <c r="J89" s="131">
        <f t="shared" si="7"/>
        <v>0.33333333333333331</v>
      </c>
      <c r="K89" s="131">
        <f t="shared" si="8"/>
        <v>1</v>
      </c>
      <c r="L89" s="131">
        <f t="shared" si="9"/>
        <v>0.66666666666666663</v>
      </c>
      <c r="M89" s="131">
        <f t="shared" si="10"/>
        <v>0.66666666666666663</v>
      </c>
      <c r="N89" s="131">
        <f t="shared" si="11"/>
        <v>0.1111111111111111</v>
      </c>
      <c r="O89" s="131">
        <f t="shared" si="12"/>
        <v>0.33333333333333331</v>
      </c>
    </row>
    <row r="90" spans="1:15" ht="15" customHeight="1">
      <c r="A90" s="125">
        <v>71</v>
      </c>
      <c r="B90" s="126" t="str">
        <f>'CAT I'!B81</f>
        <v>AME20085</v>
      </c>
      <c r="C90" s="127" t="str">
        <f>'CAT I'!C81</f>
        <v>SHARUN P</v>
      </c>
      <c r="D90" s="128">
        <v>3</v>
      </c>
      <c r="E90" s="128">
        <v>2</v>
      </c>
      <c r="F90" s="128">
        <v>3</v>
      </c>
      <c r="G90" s="128">
        <v>3</v>
      </c>
      <c r="H90" s="128">
        <v>1</v>
      </c>
      <c r="I90" s="128">
        <v>3</v>
      </c>
      <c r="J90" s="131">
        <f t="shared" si="7"/>
        <v>1</v>
      </c>
      <c r="K90" s="131">
        <f t="shared" si="8"/>
        <v>1</v>
      </c>
      <c r="L90" s="131">
        <f t="shared" si="9"/>
        <v>0.33333333333333331</v>
      </c>
      <c r="M90" s="131">
        <f t="shared" si="10"/>
        <v>1</v>
      </c>
      <c r="N90" s="131">
        <f t="shared" si="11"/>
        <v>0.33333333333333331</v>
      </c>
      <c r="O90" s="131">
        <f t="shared" si="12"/>
        <v>0.33333333333333331</v>
      </c>
    </row>
    <row r="91" spans="1:15" ht="15" customHeight="1">
      <c r="A91" s="125">
        <v>72</v>
      </c>
      <c r="B91" s="126" t="str">
        <f>'CAT I'!B82</f>
        <v>AME20086</v>
      </c>
      <c r="C91" s="127" t="str">
        <f>'CAT I'!C82</f>
        <v>SHRAVAN B NAMBIAR</v>
      </c>
      <c r="D91" s="128">
        <v>2</v>
      </c>
      <c r="E91" s="128">
        <v>3</v>
      </c>
      <c r="F91" s="128">
        <v>2</v>
      </c>
      <c r="G91" s="128">
        <v>3</v>
      </c>
      <c r="H91" s="128">
        <v>3</v>
      </c>
      <c r="I91" s="128">
        <v>2</v>
      </c>
      <c r="J91" s="131">
        <f t="shared" si="7"/>
        <v>0.66666666666666663</v>
      </c>
      <c r="K91" s="131">
        <f t="shared" si="8"/>
        <v>1</v>
      </c>
      <c r="L91" s="131">
        <f t="shared" si="9"/>
        <v>1</v>
      </c>
      <c r="M91" s="131">
        <f t="shared" si="10"/>
        <v>0.66666666666666663</v>
      </c>
      <c r="N91" s="131">
        <f t="shared" si="11"/>
        <v>0.22222222222222221</v>
      </c>
      <c r="O91" s="131">
        <f t="shared" si="12"/>
        <v>0.33333333333333331</v>
      </c>
    </row>
    <row r="92" spans="1:15" ht="15" customHeight="1">
      <c r="A92" s="125">
        <v>73</v>
      </c>
      <c r="B92" s="126" t="str">
        <f>'CAT I'!B83</f>
        <v>AME20087</v>
      </c>
      <c r="C92" s="127" t="str">
        <f>'CAT I'!C83</f>
        <v>SRI VENKATESH</v>
      </c>
      <c r="D92" s="128">
        <v>1</v>
      </c>
      <c r="E92" s="128">
        <v>2</v>
      </c>
      <c r="F92" s="128">
        <v>1</v>
      </c>
      <c r="G92" s="128">
        <v>3</v>
      </c>
      <c r="H92" s="128">
        <v>3</v>
      </c>
      <c r="I92" s="128">
        <v>2</v>
      </c>
      <c r="J92" s="131">
        <f t="shared" si="7"/>
        <v>0.33333333333333331</v>
      </c>
      <c r="K92" s="131">
        <f t="shared" si="8"/>
        <v>1</v>
      </c>
      <c r="L92" s="131">
        <f t="shared" si="9"/>
        <v>1</v>
      </c>
      <c r="M92" s="131">
        <f t="shared" si="10"/>
        <v>0.66666666666666663</v>
      </c>
      <c r="N92" s="131">
        <f t="shared" si="11"/>
        <v>0.1111111111111111</v>
      </c>
      <c r="O92" s="131">
        <f t="shared" si="12"/>
        <v>0.33333333333333331</v>
      </c>
    </row>
    <row r="93" spans="1:15" ht="15" customHeight="1">
      <c r="A93" s="125">
        <v>74</v>
      </c>
      <c r="B93" s="126" t="str">
        <f>'CAT I'!B84</f>
        <v>AME20088</v>
      </c>
      <c r="C93" s="127" t="str">
        <f>'CAT I'!C84</f>
        <v>SIVA SUBRAMANIAN</v>
      </c>
      <c r="D93" s="128">
        <v>1</v>
      </c>
      <c r="E93" s="128">
        <v>3</v>
      </c>
      <c r="F93" s="128">
        <v>3</v>
      </c>
      <c r="G93" s="128">
        <v>2</v>
      </c>
      <c r="H93" s="128">
        <v>3</v>
      </c>
      <c r="I93" s="128">
        <v>2</v>
      </c>
      <c r="J93" s="131">
        <f t="shared" si="7"/>
        <v>1</v>
      </c>
      <c r="K93" s="131">
        <f t="shared" si="8"/>
        <v>0.66666666666666663</v>
      </c>
      <c r="L93" s="131">
        <f t="shared" si="9"/>
        <v>1</v>
      </c>
      <c r="M93" s="131">
        <f t="shared" si="10"/>
        <v>0.66666666666666663</v>
      </c>
      <c r="N93" s="131">
        <f t="shared" si="11"/>
        <v>0.33333333333333331</v>
      </c>
      <c r="O93" s="131">
        <f t="shared" si="12"/>
        <v>0.22222222222222221</v>
      </c>
    </row>
    <row r="94" spans="1:15" ht="15" customHeight="1">
      <c r="A94" s="125">
        <v>75</v>
      </c>
      <c r="B94" s="126" t="str">
        <f>'CAT I'!B85</f>
        <v>AME20090</v>
      </c>
      <c r="C94" s="127" t="str">
        <f>'CAT I'!C85</f>
        <v>SUBRAMANIAN V</v>
      </c>
      <c r="D94" s="128">
        <v>2</v>
      </c>
      <c r="E94" s="128">
        <v>3</v>
      </c>
      <c r="F94" s="128">
        <v>3</v>
      </c>
      <c r="G94" s="128">
        <v>3</v>
      </c>
      <c r="H94" s="128">
        <v>1</v>
      </c>
      <c r="I94" s="128">
        <v>1</v>
      </c>
      <c r="J94" s="131">
        <f t="shared" si="7"/>
        <v>1</v>
      </c>
      <c r="K94" s="131">
        <f t="shared" si="8"/>
        <v>1</v>
      </c>
      <c r="L94" s="131">
        <f t="shared" si="9"/>
        <v>0.33333333333333331</v>
      </c>
      <c r="M94" s="131">
        <f t="shared" si="10"/>
        <v>0.33333333333333331</v>
      </c>
      <c r="N94" s="131">
        <f t="shared" si="11"/>
        <v>0.33333333333333331</v>
      </c>
      <c r="O94" s="131">
        <f t="shared" si="12"/>
        <v>0.33333333333333331</v>
      </c>
    </row>
    <row r="95" spans="1:15" ht="15" customHeight="1">
      <c r="A95" s="125">
        <v>76</v>
      </c>
      <c r="B95" s="126" t="str">
        <f>'CAT I'!B86</f>
        <v>AME20091</v>
      </c>
      <c r="C95" s="127" t="str">
        <f>'CAT I'!C86</f>
        <v>SUJAY U M</v>
      </c>
      <c r="D95" s="128">
        <v>2</v>
      </c>
      <c r="E95" s="128">
        <v>2</v>
      </c>
      <c r="F95" s="128">
        <v>2</v>
      </c>
      <c r="G95" s="128">
        <v>2</v>
      </c>
      <c r="H95" s="128">
        <v>2</v>
      </c>
      <c r="I95" s="128">
        <v>3</v>
      </c>
      <c r="J95" s="131">
        <f t="shared" si="7"/>
        <v>0.66666666666666663</v>
      </c>
      <c r="K95" s="131">
        <f t="shared" si="8"/>
        <v>0.66666666666666663</v>
      </c>
      <c r="L95" s="131">
        <f t="shared" si="9"/>
        <v>0.66666666666666663</v>
      </c>
      <c r="M95" s="131">
        <f t="shared" si="10"/>
        <v>1</v>
      </c>
      <c r="N95" s="131">
        <f t="shared" si="11"/>
        <v>0.22222222222222221</v>
      </c>
      <c r="O95" s="131">
        <f t="shared" si="12"/>
        <v>0.22222222222222221</v>
      </c>
    </row>
    <row r="96" spans="1:15" ht="15" customHeight="1">
      <c r="A96" s="125">
        <v>77</v>
      </c>
      <c r="B96" s="126" t="str">
        <f>'CAT I'!B87</f>
        <v>AME20092</v>
      </c>
      <c r="C96" s="127" t="str">
        <f>'CAT I'!C87</f>
        <v>SUJITHIRAN N</v>
      </c>
      <c r="D96" s="128">
        <v>3</v>
      </c>
      <c r="E96" s="128">
        <v>3</v>
      </c>
      <c r="F96" s="128">
        <v>3</v>
      </c>
      <c r="G96" s="128">
        <v>2</v>
      </c>
      <c r="H96" s="128">
        <v>2</v>
      </c>
      <c r="I96" s="128">
        <v>1</v>
      </c>
      <c r="J96" s="131">
        <f t="shared" si="7"/>
        <v>1</v>
      </c>
      <c r="K96" s="131">
        <f t="shared" si="8"/>
        <v>0.66666666666666663</v>
      </c>
      <c r="L96" s="131">
        <f t="shared" si="9"/>
        <v>0.66666666666666663</v>
      </c>
      <c r="M96" s="131">
        <f t="shared" si="10"/>
        <v>0.33333333333333331</v>
      </c>
      <c r="N96" s="131">
        <f t="shared" si="11"/>
        <v>0.33333333333333331</v>
      </c>
      <c r="O96" s="131">
        <f t="shared" si="12"/>
        <v>0.22222222222222221</v>
      </c>
    </row>
    <row r="97" spans="1:15" ht="15" customHeight="1">
      <c r="A97" s="125">
        <v>78</v>
      </c>
      <c r="B97" s="126" t="str">
        <f>'CAT I'!B88</f>
        <v>AME20093</v>
      </c>
      <c r="C97" s="127" t="str">
        <f>'CAT I'!C88</f>
        <v>SURYA SIVADAS</v>
      </c>
      <c r="D97" s="128">
        <v>2</v>
      </c>
      <c r="E97" s="128">
        <v>3</v>
      </c>
      <c r="F97" s="128">
        <v>1</v>
      </c>
      <c r="G97" s="128">
        <v>3</v>
      </c>
      <c r="H97" s="128">
        <v>2</v>
      </c>
      <c r="I97" s="128">
        <v>3</v>
      </c>
      <c r="J97" s="131">
        <f t="shared" si="7"/>
        <v>0.33333333333333331</v>
      </c>
      <c r="K97" s="131">
        <f t="shared" si="8"/>
        <v>1</v>
      </c>
      <c r="L97" s="131">
        <f t="shared" si="9"/>
        <v>0.66666666666666663</v>
      </c>
      <c r="M97" s="131">
        <f t="shared" si="10"/>
        <v>1</v>
      </c>
      <c r="N97" s="131">
        <f t="shared" si="11"/>
        <v>0.1111111111111111</v>
      </c>
      <c r="O97" s="131">
        <f t="shared" si="12"/>
        <v>0.33333333333333331</v>
      </c>
    </row>
    <row r="98" spans="1:15" ht="15" customHeight="1">
      <c r="A98" s="125">
        <v>79</v>
      </c>
      <c r="B98" s="126" t="str">
        <f>'CAT I'!B89</f>
        <v>AME20094</v>
      </c>
      <c r="C98" s="127" t="str">
        <f>'CAT I'!C89</f>
        <v>UJJWAL KAPOOR</v>
      </c>
      <c r="D98" s="128">
        <v>3</v>
      </c>
      <c r="E98" s="128">
        <v>2</v>
      </c>
      <c r="F98" s="128">
        <v>1</v>
      </c>
      <c r="G98" s="128">
        <v>3</v>
      </c>
      <c r="H98" s="128">
        <v>2</v>
      </c>
      <c r="I98" s="128">
        <v>1</v>
      </c>
      <c r="J98" s="131">
        <f t="shared" si="7"/>
        <v>0.33333333333333331</v>
      </c>
      <c r="K98" s="131">
        <f t="shared" si="8"/>
        <v>1</v>
      </c>
      <c r="L98" s="131">
        <f t="shared" si="9"/>
        <v>0.66666666666666663</v>
      </c>
      <c r="M98" s="131">
        <f t="shared" si="10"/>
        <v>0.33333333333333331</v>
      </c>
      <c r="N98" s="131">
        <f t="shared" si="11"/>
        <v>0.1111111111111111</v>
      </c>
      <c r="O98" s="131">
        <f t="shared" si="12"/>
        <v>0.33333333333333331</v>
      </c>
    </row>
    <row r="99" spans="1:15" ht="15" customHeight="1">
      <c r="A99" s="125">
        <v>80</v>
      </c>
      <c r="B99" s="126" t="str">
        <f>'CAT I'!B90</f>
        <v>AME20096</v>
      </c>
      <c r="C99" s="127" t="str">
        <f>'CAT I'!C90</f>
        <v>VIJAYARAGUNATH</v>
      </c>
      <c r="D99" s="128">
        <v>2</v>
      </c>
      <c r="E99" s="128">
        <v>3</v>
      </c>
      <c r="F99" s="128">
        <v>3</v>
      </c>
      <c r="G99" s="128">
        <v>2</v>
      </c>
      <c r="H99" s="128">
        <v>2</v>
      </c>
      <c r="I99" s="128">
        <v>2</v>
      </c>
      <c r="J99" s="131">
        <f t="shared" si="7"/>
        <v>1</v>
      </c>
      <c r="K99" s="131">
        <f t="shared" si="8"/>
        <v>0.66666666666666663</v>
      </c>
      <c r="L99" s="131">
        <f t="shared" si="9"/>
        <v>0.66666666666666663</v>
      </c>
      <c r="M99" s="131">
        <f t="shared" si="10"/>
        <v>0.66666666666666663</v>
      </c>
      <c r="N99" s="131">
        <f t="shared" si="11"/>
        <v>0.33333333333333331</v>
      </c>
      <c r="O99" s="131">
        <f t="shared" si="12"/>
        <v>0.22222222222222221</v>
      </c>
    </row>
    <row r="100" spans="1:15" ht="15" customHeight="1">
      <c r="A100" s="125">
        <v>81</v>
      </c>
      <c r="B100" s="126" t="str">
        <f>'CAT I'!B91</f>
        <v>AME20097</v>
      </c>
      <c r="C100" s="127" t="str">
        <f>'CAT I'!C91</f>
        <v>VISHNU PANICKER</v>
      </c>
      <c r="D100" s="128">
        <v>2</v>
      </c>
      <c r="E100" s="128">
        <v>2</v>
      </c>
      <c r="F100" s="128">
        <v>3</v>
      </c>
      <c r="G100" s="128">
        <v>3</v>
      </c>
      <c r="H100" s="128">
        <v>3</v>
      </c>
      <c r="I100" s="128">
        <v>3</v>
      </c>
      <c r="J100" s="131">
        <f t="shared" si="7"/>
        <v>1</v>
      </c>
      <c r="K100" s="131">
        <f t="shared" si="8"/>
        <v>1</v>
      </c>
      <c r="L100" s="131">
        <f t="shared" si="9"/>
        <v>1</v>
      </c>
      <c r="M100" s="131">
        <f t="shared" si="10"/>
        <v>1</v>
      </c>
      <c r="N100" s="131">
        <f t="shared" si="11"/>
        <v>0.33333333333333331</v>
      </c>
      <c r="O100" s="131">
        <f t="shared" si="12"/>
        <v>0.33333333333333331</v>
      </c>
    </row>
    <row r="101" spans="1:15" ht="15" customHeight="1">
      <c r="A101" s="125">
        <v>82</v>
      </c>
      <c r="B101" s="126" t="str">
        <f>'CAT I'!B92</f>
        <v>AME20098</v>
      </c>
      <c r="C101" s="127" t="str">
        <f>'CAT I'!C92</f>
        <v>VIVEK AJAYAN</v>
      </c>
      <c r="D101" s="128">
        <v>1</v>
      </c>
      <c r="E101" s="128">
        <v>1</v>
      </c>
      <c r="F101" s="128">
        <v>3</v>
      </c>
      <c r="G101" s="128">
        <v>2</v>
      </c>
      <c r="H101" s="128">
        <v>2</v>
      </c>
      <c r="I101" s="128">
        <v>3</v>
      </c>
      <c r="J101" s="131">
        <f t="shared" si="7"/>
        <v>1</v>
      </c>
      <c r="K101" s="131">
        <f t="shared" si="8"/>
        <v>0.66666666666666663</v>
      </c>
      <c r="L101" s="131">
        <f t="shared" si="9"/>
        <v>0.66666666666666663</v>
      </c>
      <c r="M101" s="131">
        <f t="shared" si="10"/>
        <v>1</v>
      </c>
      <c r="N101" s="131">
        <f t="shared" si="11"/>
        <v>0.33333333333333331</v>
      </c>
      <c r="O101" s="131">
        <f t="shared" si="12"/>
        <v>0.22222222222222221</v>
      </c>
    </row>
    <row r="102" spans="1:15" ht="15" customHeight="1">
      <c r="A102" s="125">
        <v>83</v>
      </c>
      <c r="B102" s="126" t="str">
        <f>'CAT I'!B93</f>
        <v>AME20099</v>
      </c>
      <c r="C102" s="127" t="str">
        <f>'CAT I'!C93</f>
        <v>YAGHYAVRAT SHEKHAWAT</v>
      </c>
      <c r="D102" s="128">
        <v>3</v>
      </c>
      <c r="E102" s="128">
        <v>1</v>
      </c>
      <c r="F102" s="128">
        <v>2</v>
      </c>
      <c r="G102" s="128">
        <v>3</v>
      </c>
      <c r="H102" s="128">
        <v>2</v>
      </c>
      <c r="I102" s="128">
        <v>3</v>
      </c>
      <c r="J102" s="131">
        <f t="shared" si="7"/>
        <v>0.66666666666666663</v>
      </c>
      <c r="K102" s="131">
        <f t="shared" si="8"/>
        <v>1</v>
      </c>
      <c r="L102" s="131">
        <f t="shared" si="9"/>
        <v>0.66666666666666663</v>
      </c>
      <c r="M102" s="131">
        <f t="shared" si="10"/>
        <v>1</v>
      </c>
      <c r="N102" s="131">
        <f t="shared" si="11"/>
        <v>0.22222222222222221</v>
      </c>
      <c r="O102" s="131">
        <f t="shared" si="12"/>
        <v>0.33333333333333331</v>
      </c>
    </row>
    <row r="103" spans="1:15" ht="15" customHeight="1">
      <c r="A103" s="125">
        <v>84</v>
      </c>
      <c r="B103" s="126" t="str">
        <f>'CAT I'!B94</f>
        <v>AME20100</v>
      </c>
      <c r="C103" s="127" t="str">
        <f>'CAT I'!C94</f>
        <v>MOHAMMED SAMEERKHAN S</v>
      </c>
      <c r="D103" s="128">
        <v>1</v>
      </c>
      <c r="E103" s="128">
        <v>3</v>
      </c>
      <c r="F103" s="128">
        <v>2</v>
      </c>
      <c r="G103" s="128">
        <v>3</v>
      </c>
      <c r="H103" s="128">
        <v>2</v>
      </c>
      <c r="I103" s="128">
        <v>1</v>
      </c>
      <c r="J103" s="131">
        <f t="shared" si="7"/>
        <v>0.66666666666666663</v>
      </c>
      <c r="K103" s="131">
        <f t="shared" si="8"/>
        <v>1</v>
      </c>
      <c r="L103" s="131">
        <f t="shared" si="9"/>
        <v>0.66666666666666663</v>
      </c>
      <c r="M103" s="131">
        <f t="shared" si="10"/>
        <v>0.33333333333333331</v>
      </c>
      <c r="N103" s="131">
        <f t="shared" si="11"/>
        <v>0.22222222222222221</v>
      </c>
      <c r="O103" s="131">
        <f t="shared" si="12"/>
        <v>0.33333333333333331</v>
      </c>
    </row>
    <row r="104" spans="1:15" ht="15" customHeight="1">
      <c r="A104" s="125">
        <v>85</v>
      </c>
      <c r="B104" s="126" t="str">
        <f>'CAT I'!B95</f>
        <v>AME20101</v>
      </c>
      <c r="C104" s="127" t="str">
        <f>'CAT I'!C95</f>
        <v>SACHIN R NAIR</v>
      </c>
      <c r="D104" s="128">
        <v>3</v>
      </c>
      <c r="E104" s="128">
        <v>2</v>
      </c>
      <c r="F104" s="128">
        <v>1</v>
      </c>
      <c r="G104" s="128">
        <v>1</v>
      </c>
      <c r="H104" s="128">
        <v>2</v>
      </c>
      <c r="I104" s="128">
        <v>2</v>
      </c>
      <c r="J104" s="131">
        <f t="shared" si="7"/>
        <v>0.33333333333333331</v>
      </c>
      <c r="K104" s="131">
        <f t="shared" si="8"/>
        <v>0.33333333333333331</v>
      </c>
      <c r="L104" s="131">
        <f t="shared" si="9"/>
        <v>0.66666666666666663</v>
      </c>
      <c r="M104" s="131">
        <f t="shared" si="10"/>
        <v>0.66666666666666663</v>
      </c>
      <c r="N104" s="131">
        <f t="shared" si="11"/>
        <v>0.1111111111111111</v>
      </c>
      <c r="O104" s="131">
        <f t="shared" si="12"/>
        <v>0.1111111111111111</v>
      </c>
    </row>
    <row r="105" spans="1:15" ht="15" customHeight="1">
      <c r="A105" s="125">
        <v>86</v>
      </c>
      <c r="B105" s="126" t="str">
        <f>'CAT I'!B96</f>
        <v>AME20102</v>
      </c>
      <c r="C105" s="127" t="str">
        <f>'CAT I'!C96</f>
        <v>YAJJAVARAPU SIVA SURYA</v>
      </c>
      <c r="D105" s="128">
        <v>2</v>
      </c>
      <c r="E105" s="128">
        <v>1</v>
      </c>
      <c r="F105" s="128">
        <v>2</v>
      </c>
      <c r="G105" s="128">
        <v>1</v>
      </c>
      <c r="H105" s="128">
        <v>3</v>
      </c>
      <c r="I105" s="128">
        <v>1</v>
      </c>
      <c r="J105" s="131">
        <f t="shared" si="7"/>
        <v>0.66666666666666663</v>
      </c>
      <c r="K105" s="131">
        <f t="shared" si="8"/>
        <v>0.33333333333333331</v>
      </c>
      <c r="L105" s="131">
        <f t="shared" si="9"/>
        <v>1</v>
      </c>
      <c r="M105" s="131">
        <f t="shared" si="10"/>
        <v>0.33333333333333331</v>
      </c>
      <c r="N105" s="131">
        <f t="shared" si="11"/>
        <v>0.22222222222222221</v>
      </c>
      <c r="O105" s="131">
        <f t="shared" si="12"/>
        <v>0.1111111111111111</v>
      </c>
    </row>
    <row r="106" spans="1:15" ht="15" customHeight="1">
      <c r="A106" s="125">
        <v>87</v>
      </c>
      <c r="B106" s="126" t="str">
        <f>'CAT I'!B97</f>
        <v>AME20104</v>
      </c>
      <c r="C106" s="127" t="str">
        <f>'CAT I'!C97</f>
        <v>ASHISH THOMAS</v>
      </c>
      <c r="D106" s="128">
        <v>1</v>
      </c>
      <c r="E106" s="128">
        <v>1</v>
      </c>
      <c r="F106" s="128">
        <v>1</v>
      </c>
      <c r="G106" s="128">
        <v>2</v>
      </c>
      <c r="H106" s="128">
        <v>3</v>
      </c>
      <c r="I106" s="128">
        <v>3</v>
      </c>
      <c r="J106" s="131">
        <f t="shared" si="7"/>
        <v>0.33333333333333331</v>
      </c>
      <c r="K106" s="131">
        <f t="shared" si="8"/>
        <v>0.66666666666666663</v>
      </c>
      <c r="L106" s="131">
        <f t="shared" si="9"/>
        <v>1</v>
      </c>
      <c r="M106" s="131">
        <f t="shared" si="10"/>
        <v>1</v>
      </c>
      <c r="N106" s="131">
        <f t="shared" si="11"/>
        <v>0.1111111111111111</v>
      </c>
      <c r="O106" s="131">
        <f t="shared" si="12"/>
        <v>0.22222222222222221</v>
      </c>
    </row>
    <row r="107" spans="1:15" ht="15" customHeight="1">
      <c r="A107" s="125">
        <v>88</v>
      </c>
      <c r="B107" s="126" t="str">
        <f>'CAT I'!B98</f>
        <v>AME20105</v>
      </c>
      <c r="C107" s="127" t="str">
        <f>'CAT I'!C98</f>
        <v>ANURAG R</v>
      </c>
      <c r="D107" s="128">
        <v>2</v>
      </c>
      <c r="E107" s="128">
        <v>1</v>
      </c>
      <c r="F107" s="128">
        <v>1</v>
      </c>
      <c r="G107" s="128">
        <v>1</v>
      </c>
      <c r="H107" s="128">
        <v>2</v>
      </c>
      <c r="I107" s="128">
        <v>2</v>
      </c>
      <c r="J107" s="131">
        <f t="shared" si="7"/>
        <v>0.33333333333333331</v>
      </c>
      <c r="K107" s="131">
        <f t="shared" si="8"/>
        <v>0.33333333333333331</v>
      </c>
      <c r="L107" s="131">
        <f t="shared" si="9"/>
        <v>0.66666666666666663</v>
      </c>
      <c r="M107" s="131">
        <f t="shared" si="10"/>
        <v>0.66666666666666663</v>
      </c>
      <c r="N107" s="131">
        <f t="shared" si="11"/>
        <v>0.1111111111111111</v>
      </c>
      <c r="O107" s="131">
        <f t="shared" si="12"/>
        <v>0.1111111111111111</v>
      </c>
    </row>
    <row r="108" spans="1:15" ht="15" customHeight="1">
      <c r="A108" s="125">
        <v>89</v>
      </c>
      <c r="B108" s="126" t="str">
        <f>'CAT I'!B99</f>
        <v>AME20106</v>
      </c>
      <c r="C108" s="127" t="str">
        <f>'CAT I'!C99</f>
        <v>SANTU KUMAR</v>
      </c>
      <c r="D108" s="128">
        <v>1</v>
      </c>
      <c r="E108" s="128">
        <v>2</v>
      </c>
      <c r="F108" s="128">
        <v>3</v>
      </c>
      <c r="G108" s="128">
        <v>2</v>
      </c>
      <c r="H108" s="128">
        <v>3</v>
      </c>
      <c r="I108" s="128">
        <v>1</v>
      </c>
      <c r="J108" s="131">
        <f t="shared" si="7"/>
        <v>1</v>
      </c>
      <c r="K108" s="131">
        <f t="shared" si="8"/>
        <v>0.66666666666666663</v>
      </c>
      <c r="L108" s="131">
        <f t="shared" si="9"/>
        <v>1</v>
      </c>
      <c r="M108" s="131">
        <f t="shared" si="10"/>
        <v>0.33333333333333331</v>
      </c>
      <c r="N108" s="131">
        <f t="shared" si="11"/>
        <v>0.33333333333333331</v>
      </c>
      <c r="O108" s="131">
        <f t="shared" si="12"/>
        <v>0.22222222222222221</v>
      </c>
    </row>
    <row r="109" spans="1:15" ht="15" customHeight="1">
      <c r="A109" s="125">
        <v>90</v>
      </c>
      <c r="B109" s="126" t="str">
        <f>'CAT I'!B100</f>
        <v>AME20107</v>
      </c>
      <c r="C109" s="127" t="str">
        <f>'CAT I'!C100</f>
        <v>M MOHAMED UMAR</v>
      </c>
      <c r="D109" s="128">
        <v>1</v>
      </c>
      <c r="E109" s="128">
        <v>1</v>
      </c>
      <c r="F109" s="128">
        <v>1</v>
      </c>
      <c r="G109" s="128">
        <v>1</v>
      </c>
      <c r="H109" s="128">
        <v>2</v>
      </c>
      <c r="I109" s="128">
        <v>1</v>
      </c>
      <c r="J109" s="131">
        <f t="shared" si="7"/>
        <v>0.33333333333333331</v>
      </c>
      <c r="K109" s="131">
        <f t="shared" si="8"/>
        <v>0.33333333333333331</v>
      </c>
      <c r="L109" s="131">
        <f t="shared" si="9"/>
        <v>0.66666666666666663</v>
      </c>
      <c r="M109" s="131">
        <f t="shared" si="10"/>
        <v>0.33333333333333331</v>
      </c>
      <c r="N109" s="131">
        <f t="shared" si="11"/>
        <v>0.1111111111111111</v>
      </c>
      <c r="O109" s="131">
        <f t="shared" si="12"/>
        <v>0.1111111111111111</v>
      </c>
    </row>
    <row r="110" spans="1:15" ht="15" customHeight="1">
      <c r="A110" s="125">
        <v>91</v>
      </c>
      <c r="B110" s="126" t="str">
        <f>'CAT I'!B101</f>
        <v>AME20108</v>
      </c>
      <c r="C110" s="127" t="str">
        <f>'CAT I'!C101</f>
        <v>RIFANA N</v>
      </c>
      <c r="D110" s="128">
        <v>3</v>
      </c>
      <c r="E110" s="128">
        <v>1</v>
      </c>
      <c r="F110" s="128">
        <v>2</v>
      </c>
      <c r="G110" s="128">
        <v>3</v>
      </c>
      <c r="H110" s="128">
        <v>1</v>
      </c>
      <c r="I110" s="128">
        <v>2</v>
      </c>
      <c r="J110" s="131">
        <f t="shared" si="7"/>
        <v>0.66666666666666663</v>
      </c>
      <c r="K110" s="131">
        <f t="shared" si="8"/>
        <v>1</v>
      </c>
      <c r="L110" s="131">
        <f t="shared" si="9"/>
        <v>0.33333333333333331</v>
      </c>
      <c r="M110" s="131">
        <f t="shared" si="10"/>
        <v>0.66666666666666663</v>
      </c>
      <c r="N110" s="131">
        <f t="shared" si="11"/>
        <v>0.22222222222222221</v>
      </c>
      <c r="O110" s="131">
        <f t="shared" si="12"/>
        <v>0.33333333333333331</v>
      </c>
    </row>
    <row r="111" spans="1:15" ht="15" customHeight="1">
      <c r="A111" s="125">
        <v>92</v>
      </c>
      <c r="B111" s="126" t="str">
        <f>'CAT I'!B102</f>
        <v>AME20109</v>
      </c>
      <c r="C111" s="127" t="str">
        <f>'CAT I'!C102</f>
        <v>SARTHAK A PILLAI</v>
      </c>
      <c r="D111" s="128">
        <v>2</v>
      </c>
      <c r="E111" s="128">
        <v>2</v>
      </c>
      <c r="F111" s="128">
        <v>3</v>
      </c>
      <c r="G111" s="128">
        <v>1</v>
      </c>
      <c r="H111" s="128">
        <v>1</v>
      </c>
      <c r="I111" s="128">
        <v>3</v>
      </c>
      <c r="J111" s="131">
        <f t="shared" si="7"/>
        <v>1</v>
      </c>
      <c r="K111" s="131">
        <f t="shared" si="8"/>
        <v>0.33333333333333331</v>
      </c>
      <c r="L111" s="131">
        <f t="shared" si="9"/>
        <v>0.33333333333333331</v>
      </c>
      <c r="M111" s="131">
        <f t="shared" si="10"/>
        <v>1</v>
      </c>
      <c r="N111" s="131">
        <f t="shared" si="11"/>
        <v>0.33333333333333331</v>
      </c>
      <c r="O111" s="131">
        <f t="shared" si="12"/>
        <v>0.1111111111111111</v>
      </c>
    </row>
    <row r="112" spans="1:15" ht="15" customHeight="1">
      <c r="A112" s="125">
        <v>93</v>
      </c>
      <c r="B112" s="126" t="str">
        <f>'CAT I'!B103</f>
        <v>AME20110</v>
      </c>
      <c r="C112" s="127" t="str">
        <f>'CAT I'!C103</f>
        <v>NIKHIL I J</v>
      </c>
      <c r="D112" s="128">
        <v>1</v>
      </c>
      <c r="E112" s="128">
        <v>2</v>
      </c>
      <c r="F112" s="128">
        <v>1</v>
      </c>
      <c r="G112" s="128">
        <v>1</v>
      </c>
      <c r="H112" s="128">
        <v>3</v>
      </c>
      <c r="I112" s="128">
        <v>2</v>
      </c>
      <c r="J112" s="131">
        <f t="shared" si="7"/>
        <v>0.33333333333333331</v>
      </c>
      <c r="K112" s="131">
        <f t="shared" si="8"/>
        <v>0.33333333333333331</v>
      </c>
      <c r="L112" s="131">
        <f t="shared" si="9"/>
        <v>1</v>
      </c>
      <c r="M112" s="131">
        <f t="shared" si="10"/>
        <v>0.66666666666666663</v>
      </c>
      <c r="N112" s="131">
        <f t="shared" si="11"/>
        <v>0.1111111111111111</v>
      </c>
      <c r="O112" s="131">
        <f t="shared" si="12"/>
        <v>0.1111111111111111</v>
      </c>
    </row>
    <row r="113" spans="1:15" ht="15" customHeight="1">
      <c r="A113" s="125">
        <v>94</v>
      </c>
      <c r="B113" s="126" t="str">
        <f>'CAT I'!B104</f>
        <v>AME20111</v>
      </c>
      <c r="C113" s="127" t="str">
        <f>'CAT I'!C104</f>
        <v>ARJUN B KURUP</v>
      </c>
      <c r="D113" s="128">
        <v>2</v>
      </c>
      <c r="E113" s="128">
        <v>3</v>
      </c>
      <c r="F113" s="128">
        <v>2</v>
      </c>
      <c r="G113" s="128">
        <v>3</v>
      </c>
      <c r="H113" s="128">
        <v>2</v>
      </c>
      <c r="I113" s="128">
        <v>1</v>
      </c>
      <c r="J113" s="131">
        <f t="shared" si="7"/>
        <v>0.66666666666666663</v>
      </c>
      <c r="K113" s="131">
        <f t="shared" si="8"/>
        <v>1</v>
      </c>
      <c r="L113" s="131">
        <f t="shared" si="9"/>
        <v>0.66666666666666663</v>
      </c>
      <c r="M113" s="131">
        <f t="shared" si="10"/>
        <v>0.33333333333333331</v>
      </c>
      <c r="N113" s="131">
        <f t="shared" si="11"/>
        <v>0.22222222222222221</v>
      </c>
      <c r="O113" s="131">
        <f t="shared" si="12"/>
        <v>0.33333333333333331</v>
      </c>
    </row>
    <row r="114" spans="1:15" ht="15" customHeight="1">
      <c r="A114" s="125">
        <v>95</v>
      </c>
      <c r="B114" s="126" t="str">
        <f>'CAT I'!B105</f>
        <v>AME20112</v>
      </c>
      <c r="C114" s="127" t="str">
        <f>'CAT I'!C105</f>
        <v>MOHAMMED SAFWAN</v>
      </c>
      <c r="D114" s="128">
        <v>1</v>
      </c>
      <c r="E114" s="128">
        <v>3</v>
      </c>
      <c r="F114" s="128">
        <v>2</v>
      </c>
      <c r="G114" s="128">
        <v>1</v>
      </c>
      <c r="H114" s="128">
        <v>1</v>
      </c>
      <c r="I114" s="128">
        <v>2</v>
      </c>
      <c r="J114" s="131">
        <f t="shared" si="7"/>
        <v>0.66666666666666663</v>
      </c>
      <c r="K114" s="131">
        <f t="shared" si="8"/>
        <v>0.33333333333333331</v>
      </c>
      <c r="L114" s="131">
        <f t="shared" si="9"/>
        <v>0.33333333333333331</v>
      </c>
      <c r="M114" s="131">
        <f t="shared" si="10"/>
        <v>0.66666666666666663</v>
      </c>
      <c r="N114" s="131">
        <f t="shared" si="11"/>
        <v>0.22222222222222221</v>
      </c>
      <c r="O114" s="131">
        <f t="shared" si="12"/>
        <v>0.1111111111111111</v>
      </c>
    </row>
    <row r="115" spans="1:15" ht="15" customHeight="1">
      <c r="A115" s="125">
        <v>96</v>
      </c>
      <c r="B115" s="126" t="str">
        <f>'CAT I'!B106</f>
        <v>AME20113</v>
      </c>
      <c r="C115" s="127" t="str">
        <f>'CAT I'!C106</f>
        <v>BILAAL NAUSHADALI PATANKAR</v>
      </c>
      <c r="D115" s="128">
        <v>3</v>
      </c>
      <c r="E115" s="128">
        <v>3</v>
      </c>
      <c r="F115" s="128">
        <v>1</v>
      </c>
      <c r="G115" s="128">
        <v>3</v>
      </c>
      <c r="H115" s="128">
        <v>3</v>
      </c>
      <c r="I115" s="128">
        <v>1</v>
      </c>
      <c r="J115" s="131">
        <f t="shared" si="7"/>
        <v>0.33333333333333331</v>
      </c>
      <c r="K115" s="131">
        <f t="shared" si="8"/>
        <v>1</v>
      </c>
      <c r="L115" s="131">
        <f t="shared" si="9"/>
        <v>1</v>
      </c>
      <c r="M115" s="131">
        <f t="shared" si="10"/>
        <v>0.33333333333333331</v>
      </c>
      <c r="N115" s="131">
        <f t="shared" si="11"/>
        <v>0.1111111111111111</v>
      </c>
      <c r="O115" s="131">
        <f t="shared" si="12"/>
        <v>0.33333333333333331</v>
      </c>
    </row>
    <row r="116" spans="1:15" ht="15" customHeight="1">
      <c r="A116" s="125">
        <v>97</v>
      </c>
      <c r="B116" s="126" t="str">
        <f>'CAT I'!B107</f>
        <v>AME20114</v>
      </c>
      <c r="C116" s="127" t="str">
        <f>'CAT I'!C107</f>
        <v>KRITHIK JOSE BABY</v>
      </c>
      <c r="D116" s="128">
        <v>3</v>
      </c>
      <c r="E116" s="128">
        <v>2</v>
      </c>
      <c r="F116" s="128">
        <v>1</v>
      </c>
      <c r="G116" s="128">
        <v>2</v>
      </c>
      <c r="H116" s="128">
        <v>1</v>
      </c>
      <c r="I116" s="128">
        <v>2</v>
      </c>
      <c r="J116" s="131">
        <f t="shared" si="7"/>
        <v>0.33333333333333331</v>
      </c>
      <c r="K116" s="131">
        <f t="shared" si="8"/>
        <v>0.66666666666666663</v>
      </c>
      <c r="L116" s="131">
        <f t="shared" si="9"/>
        <v>0.33333333333333331</v>
      </c>
      <c r="M116" s="131">
        <f t="shared" si="10"/>
        <v>0.66666666666666663</v>
      </c>
      <c r="N116" s="131">
        <f t="shared" si="11"/>
        <v>0.1111111111111111</v>
      </c>
      <c r="O116" s="131">
        <f t="shared" si="12"/>
        <v>0.22222222222222221</v>
      </c>
    </row>
    <row r="117" spans="1:15" ht="15" customHeight="1">
      <c r="A117" s="125">
        <v>98</v>
      </c>
      <c r="B117" s="126" t="str">
        <f>'CAT I'!B108</f>
        <v>AME20115</v>
      </c>
      <c r="C117" s="127" t="str">
        <f>'CAT I'!C108</f>
        <v>ADDHYAN SONKER</v>
      </c>
      <c r="D117" s="128">
        <v>1</v>
      </c>
      <c r="E117" s="128">
        <v>2</v>
      </c>
      <c r="F117" s="128">
        <v>2</v>
      </c>
      <c r="G117" s="128">
        <v>2</v>
      </c>
      <c r="H117" s="128">
        <v>1</v>
      </c>
      <c r="I117" s="128">
        <v>3</v>
      </c>
      <c r="J117" s="131">
        <f t="shared" si="7"/>
        <v>0.66666666666666663</v>
      </c>
      <c r="K117" s="131">
        <f t="shared" si="8"/>
        <v>0.66666666666666663</v>
      </c>
      <c r="L117" s="131">
        <f t="shared" si="9"/>
        <v>0.33333333333333331</v>
      </c>
      <c r="M117" s="131">
        <f t="shared" si="10"/>
        <v>1</v>
      </c>
      <c r="N117" s="131">
        <f t="shared" si="11"/>
        <v>0.22222222222222221</v>
      </c>
      <c r="O117" s="131">
        <f t="shared" si="12"/>
        <v>0.22222222222222221</v>
      </c>
    </row>
    <row r="118" spans="1:15" ht="15" customHeight="1">
      <c r="A118" s="125">
        <v>99</v>
      </c>
      <c r="B118" s="126" t="str">
        <f>'CAT I'!B109</f>
        <v>AME20116</v>
      </c>
      <c r="C118" s="127" t="str">
        <f>'CAT I'!C109</f>
        <v>MAYANK TYAGI</v>
      </c>
      <c r="D118" s="128">
        <v>2</v>
      </c>
      <c r="E118" s="128">
        <v>2</v>
      </c>
      <c r="F118" s="128">
        <v>3</v>
      </c>
      <c r="G118" s="128">
        <v>3</v>
      </c>
      <c r="H118" s="128">
        <v>2</v>
      </c>
      <c r="I118" s="128">
        <v>3</v>
      </c>
      <c r="J118" s="131">
        <f t="shared" si="7"/>
        <v>1</v>
      </c>
      <c r="K118" s="131">
        <f t="shared" si="8"/>
        <v>1</v>
      </c>
      <c r="L118" s="131">
        <f t="shared" si="9"/>
        <v>0.66666666666666663</v>
      </c>
      <c r="M118" s="131">
        <f t="shared" si="10"/>
        <v>1</v>
      </c>
      <c r="N118" s="131">
        <f t="shared" si="11"/>
        <v>0.33333333333333331</v>
      </c>
      <c r="O118" s="131">
        <f t="shared" si="12"/>
        <v>0.33333333333333331</v>
      </c>
    </row>
    <row r="119" spans="1:15" ht="15" customHeight="1">
      <c r="A119" s="125">
        <v>100</v>
      </c>
      <c r="B119" s="126" t="str">
        <f>'CAT I'!B110</f>
        <v>AME20117</v>
      </c>
      <c r="C119" s="127" t="str">
        <f>'CAT I'!C110</f>
        <v>PRATHAM C V</v>
      </c>
      <c r="D119" s="128">
        <v>3</v>
      </c>
      <c r="E119" s="128">
        <v>3</v>
      </c>
      <c r="F119" s="128">
        <v>1</v>
      </c>
      <c r="G119" s="128">
        <v>3</v>
      </c>
      <c r="H119" s="128">
        <v>2</v>
      </c>
      <c r="I119" s="128">
        <v>1</v>
      </c>
      <c r="J119" s="131">
        <f t="shared" si="7"/>
        <v>0.33333333333333331</v>
      </c>
      <c r="K119" s="131">
        <f t="shared" si="8"/>
        <v>1</v>
      </c>
      <c r="L119" s="131">
        <f t="shared" si="9"/>
        <v>0.66666666666666663</v>
      </c>
      <c r="M119" s="131">
        <f t="shared" si="10"/>
        <v>0.33333333333333331</v>
      </c>
      <c r="N119" s="131">
        <f t="shared" si="11"/>
        <v>0.1111111111111111</v>
      </c>
      <c r="O119" s="131">
        <f t="shared" si="12"/>
        <v>0.33333333333333331</v>
      </c>
    </row>
    <row r="120" spans="1:15" ht="15" customHeight="1">
      <c r="A120" s="125">
        <v>101</v>
      </c>
      <c r="B120" s="126" t="str">
        <f>'CAT I'!B111</f>
        <v>AME20118</v>
      </c>
      <c r="C120" s="127" t="str">
        <f>'CAT I'!C111</f>
        <v>SOURABH SANTHOSH</v>
      </c>
      <c r="D120" s="128">
        <v>3</v>
      </c>
      <c r="E120" s="128">
        <v>3</v>
      </c>
      <c r="F120" s="128">
        <v>1</v>
      </c>
      <c r="G120" s="128">
        <v>2</v>
      </c>
      <c r="H120" s="128">
        <v>3</v>
      </c>
      <c r="I120" s="128">
        <v>1</v>
      </c>
      <c r="J120" s="131">
        <f t="shared" si="7"/>
        <v>0.33333333333333331</v>
      </c>
      <c r="K120" s="131">
        <f t="shared" si="8"/>
        <v>0.66666666666666663</v>
      </c>
      <c r="L120" s="131">
        <f t="shared" si="9"/>
        <v>1</v>
      </c>
      <c r="M120" s="131">
        <f t="shared" si="10"/>
        <v>0.33333333333333331</v>
      </c>
      <c r="N120" s="131">
        <f t="shared" si="11"/>
        <v>0.1111111111111111</v>
      </c>
      <c r="O120" s="131">
        <f t="shared" si="12"/>
        <v>0.22222222222222221</v>
      </c>
    </row>
    <row r="121" spans="1:15" ht="15" customHeight="1">
      <c r="A121" s="125">
        <v>102</v>
      </c>
      <c r="B121" s="126" t="str">
        <f>'CAT I'!B112</f>
        <v>AME20119</v>
      </c>
      <c r="C121" s="127" t="str">
        <f>'CAT I'!C112</f>
        <v>KARAN NARAYAN R B</v>
      </c>
      <c r="D121" s="128">
        <v>2</v>
      </c>
      <c r="E121" s="128">
        <v>2</v>
      </c>
      <c r="F121" s="128">
        <v>1</v>
      </c>
      <c r="G121" s="128">
        <v>1</v>
      </c>
      <c r="H121" s="128">
        <v>3</v>
      </c>
      <c r="I121" s="128">
        <v>2</v>
      </c>
      <c r="J121" s="131">
        <f t="shared" si="7"/>
        <v>0.33333333333333331</v>
      </c>
      <c r="K121" s="131">
        <f t="shared" si="8"/>
        <v>0.33333333333333331</v>
      </c>
      <c r="L121" s="131">
        <f t="shared" si="9"/>
        <v>1</v>
      </c>
      <c r="M121" s="131">
        <f t="shared" si="10"/>
        <v>0.66666666666666663</v>
      </c>
      <c r="N121" s="131">
        <f t="shared" si="11"/>
        <v>0.1111111111111111</v>
      </c>
      <c r="O121" s="131">
        <f t="shared" si="12"/>
        <v>0.1111111111111111</v>
      </c>
    </row>
    <row r="122" spans="1:15" ht="15" customHeight="1">
      <c r="A122" s="125">
        <v>103</v>
      </c>
      <c r="B122" s="126" t="str">
        <f>'CAT I'!B113</f>
        <v>AME20120</v>
      </c>
      <c r="C122" s="127" t="str">
        <f>'CAT I'!C113</f>
        <v>ABDUL SAMAD</v>
      </c>
      <c r="D122" s="128">
        <v>3</v>
      </c>
      <c r="E122" s="128">
        <v>1</v>
      </c>
      <c r="F122" s="128">
        <v>1</v>
      </c>
      <c r="G122" s="128">
        <v>2</v>
      </c>
      <c r="H122" s="128">
        <v>1</v>
      </c>
      <c r="I122" s="128">
        <v>3</v>
      </c>
      <c r="J122" s="131">
        <f t="shared" si="7"/>
        <v>0.33333333333333331</v>
      </c>
      <c r="K122" s="131">
        <f t="shared" si="8"/>
        <v>0.66666666666666663</v>
      </c>
      <c r="L122" s="131">
        <f t="shared" si="9"/>
        <v>0.33333333333333331</v>
      </c>
      <c r="M122" s="131">
        <f t="shared" si="10"/>
        <v>1</v>
      </c>
      <c r="N122" s="131">
        <f t="shared" si="11"/>
        <v>0.1111111111111111</v>
      </c>
      <c r="O122" s="131">
        <f t="shared" si="12"/>
        <v>0.22222222222222221</v>
      </c>
    </row>
    <row r="123" spans="1:15" ht="15" customHeight="1">
      <c r="A123" s="125">
        <v>104</v>
      </c>
      <c r="B123" s="126" t="str">
        <f>'CAT I'!B114</f>
        <v>AME20121</v>
      </c>
      <c r="C123" s="127" t="str">
        <f>'CAT I'!C114</f>
        <v>FLOYD D MELLO</v>
      </c>
      <c r="D123" s="128">
        <v>2</v>
      </c>
      <c r="E123" s="128">
        <v>1</v>
      </c>
      <c r="F123" s="128">
        <v>2</v>
      </c>
      <c r="G123" s="128">
        <v>3</v>
      </c>
      <c r="H123" s="128">
        <v>1</v>
      </c>
      <c r="I123" s="128">
        <v>1</v>
      </c>
      <c r="J123" s="131">
        <f t="shared" si="7"/>
        <v>0.66666666666666663</v>
      </c>
      <c r="K123" s="131">
        <f t="shared" si="8"/>
        <v>1</v>
      </c>
      <c r="L123" s="131">
        <f t="shared" si="9"/>
        <v>0.33333333333333331</v>
      </c>
      <c r="M123" s="131">
        <f t="shared" si="10"/>
        <v>0.33333333333333331</v>
      </c>
      <c r="N123" s="131">
        <f t="shared" si="11"/>
        <v>0.22222222222222221</v>
      </c>
      <c r="O123" s="131">
        <f t="shared" si="12"/>
        <v>0.33333333333333331</v>
      </c>
    </row>
    <row r="124" spans="1:15" ht="15" customHeight="1">
      <c r="A124" s="125">
        <v>105</v>
      </c>
      <c r="B124" s="126" t="str">
        <f>'CAT I'!B115</f>
        <v>AME20122</v>
      </c>
      <c r="C124" s="127" t="str">
        <f>'CAT I'!C115</f>
        <v>PRANAY KUMAR BR</v>
      </c>
      <c r="D124" s="128">
        <v>2</v>
      </c>
      <c r="E124" s="128">
        <v>3</v>
      </c>
      <c r="F124" s="128">
        <v>1</v>
      </c>
      <c r="G124" s="128">
        <v>1</v>
      </c>
      <c r="H124" s="128">
        <v>3</v>
      </c>
      <c r="I124" s="128">
        <v>2</v>
      </c>
      <c r="J124" s="131">
        <f t="shared" si="7"/>
        <v>0.33333333333333331</v>
      </c>
      <c r="K124" s="131">
        <f t="shared" si="8"/>
        <v>0.33333333333333331</v>
      </c>
      <c r="L124" s="131">
        <f t="shared" si="9"/>
        <v>1</v>
      </c>
      <c r="M124" s="131">
        <f t="shared" si="10"/>
        <v>0.66666666666666663</v>
      </c>
      <c r="N124" s="131">
        <f t="shared" si="11"/>
        <v>0.1111111111111111</v>
      </c>
      <c r="O124" s="131">
        <f t="shared" si="12"/>
        <v>0.1111111111111111</v>
      </c>
    </row>
    <row r="125" spans="1:15" ht="15" customHeight="1">
      <c r="A125" s="125">
        <v>106</v>
      </c>
      <c r="B125" s="126" t="str">
        <f>'CAT I'!B116</f>
        <v>AME20123</v>
      </c>
      <c r="C125" s="127" t="str">
        <f>'CAT I'!C116</f>
        <v>JOHAAN A</v>
      </c>
      <c r="D125" s="128">
        <v>1</v>
      </c>
      <c r="E125" s="128">
        <v>1</v>
      </c>
      <c r="F125" s="128">
        <v>2</v>
      </c>
      <c r="G125" s="128">
        <v>2</v>
      </c>
      <c r="H125" s="128">
        <v>3</v>
      </c>
      <c r="I125" s="128">
        <v>1</v>
      </c>
      <c r="J125" s="131">
        <f t="shared" si="7"/>
        <v>0.66666666666666663</v>
      </c>
      <c r="K125" s="131">
        <f t="shared" si="8"/>
        <v>0.66666666666666663</v>
      </c>
      <c r="L125" s="131">
        <f t="shared" si="9"/>
        <v>1</v>
      </c>
      <c r="M125" s="131">
        <f t="shared" si="10"/>
        <v>0.33333333333333331</v>
      </c>
      <c r="N125" s="131">
        <f t="shared" si="11"/>
        <v>0.22222222222222221</v>
      </c>
      <c r="O125" s="131">
        <f t="shared" si="12"/>
        <v>0.22222222222222221</v>
      </c>
    </row>
    <row r="126" spans="1:15" ht="15" customHeight="1">
      <c r="A126" s="125">
        <v>107</v>
      </c>
      <c r="B126" s="126" t="str">
        <f>'CAT I'!B117</f>
        <v>AME20124</v>
      </c>
      <c r="C126" s="127" t="str">
        <f>'CAT I'!C117</f>
        <v>NIKHIL S</v>
      </c>
      <c r="D126" s="128">
        <v>2</v>
      </c>
      <c r="E126" s="128">
        <v>3</v>
      </c>
      <c r="F126" s="128">
        <v>3</v>
      </c>
      <c r="G126" s="128">
        <v>3</v>
      </c>
      <c r="H126" s="128">
        <v>2</v>
      </c>
      <c r="I126" s="128">
        <v>3</v>
      </c>
      <c r="J126" s="131">
        <f t="shared" si="7"/>
        <v>1</v>
      </c>
      <c r="K126" s="131">
        <f t="shared" si="8"/>
        <v>1</v>
      </c>
      <c r="L126" s="131">
        <f t="shared" si="9"/>
        <v>0.66666666666666663</v>
      </c>
      <c r="M126" s="131">
        <f t="shared" si="10"/>
        <v>1</v>
      </c>
      <c r="N126" s="131">
        <f t="shared" si="11"/>
        <v>0.33333333333333331</v>
      </c>
      <c r="O126" s="131">
        <f t="shared" si="12"/>
        <v>0.33333333333333331</v>
      </c>
    </row>
    <row r="127" spans="1:15" ht="15" customHeight="1">
      <c r="A127" s="125">
        <v>108</v>
      </c>
      <c r="B127" s="126" t="str">
        <f>'CAT I'!B118</f>
        <v>AME20125</v>
      </c>
      <c r="C127" s="127" t="str">
        <f>'CAT I'!C118</f>
        <v>NITHISHNARAYANAN R</v>
      </c>
      <c r="D127" s="128">
        <v>2</v>
      </c>
      <c r="E127" s="128">
        <v>2</v>
      </c>
      <c r="F127" s="128">
        <v>1</v>
      </c>
      <c r="G127" s="128">
        <v>1</v>
      </c>
      <c r="H127" s="128">
        <v>2</v>
      </c>
      <c r="I127" s="128">
        <v>1</v>
      </c>
      <c r="J127" s="131">
        <f t="shared" si="7"/>
        <v>0.33333333333333331</v>
      </c>
      <c r="K127" s="131">
        <f t="shared" si="8"/>
        <v>0.33333333333333331</v>
      </c>
      <c r="L127" s="131">
        <f t="shared" si="9"/>
        <v>0.66666666666666663</v>
      </c>
      <c r="M127" s="131">
        <f t="shared" si="10"/>
        <v>0.33333333333333331</v>
      </c>
      <c r="N127" s="131">
        <f t="shared" si="11"/>
        <v>0.1111111111111111</v>
      </c>
      <c r="O127" s="131">
        <f t="shared" si="12"/>
        <v>0.1111111111111111</v>
      </c>
    </row>
    <row r="128" spans="1:15" ht="15" customHeight="1">
      <c r="A128" s="125">
        <v>109</v>
      </c>
      <c r="B128" s="126" t="str">
        <f>'CAT I'!B119</f>
        <v>AME20126</v>
      </c>
      <c r="C128" s="127" t="str">
        <f>'CAT I'!C119</f>
        <v>MAGANTI DEEPAK</v>
      </c>
      <c r="D128" s="128">
        <v>1</v>
      </c>
      <c r="E128" s="128">
        <v>1</v>
      </c>
      <c r="F128" s="128">
        <v>1</v>
      </c>
      <c r="G128" s="128">
        <v>1</v>
      </c>
      <c r="H128" s="128">
        <v>1</v>
      </c>
      <c r="I128" s="128">
        <v>2</v>
      </c>
      <c r="J128" s="131">
        <f t="shared" si="7"/>
        <v>0.33333333333333331</v>
      </c>
      <c r="K128" s="131">
        <f t="shared" si="8"/>
        <v>0.33333333333333331</v>
      </c>
      <c r="L128" s="131">
        <f t="shared" si="9"/>
        <v>0.33333333333333331</v>
      </c>
      <c r="M128" s="131">
        <f t="shared" si="10"/>
        <v>0.66666666666666663</v>
      </c>
      <c r="N128" s="131">
        <f t="shared" si="11"/>
        <v>0.1111111111111111</v>
      </c>
      <c r="O128" s="131">
        <f t="shared" si="12"/>
        <v>0.1111111111111111</v>
      </c>
    </row>
    <row r="129" spans="1:15" ht="15" customHeight="1">
      <c r="A129" s="125">
        <v>110</v>
      </c>
      <c r="B129" s="126" t="str">
        <f>'CAT I'!B120</f>
        <v>AME20127</v>
      </c>
      <c r="C129" s="127" t="str">
        <f>'CAT I'!C120</f>
        <v>SANJAY S</v>
      </c>
      <c r="D129" s="128">
        <v>2</v>
      </c>
      <c r="E129" s="128">
        <v>2</v>
      </c>
      <c r="F129" s="128">
        <v>3</v>
      </c>
      <c r="G129" s="128">
        <v>1</v>
      </c>
      <c r="H129" s="128">
        <v>1</v>
      </c>
      <c r="I129" s="128">
        <v>2</v>
      </c>
      <c r="J129" s="131">
        <f t="shared" si="7"/>
        <v>1</v>
      </c>
      <c r="K129" s="131">
        <f t="shared" si="8"/>
        <v>0.33333333333333331</v>
      </c>
      <c r="L129" s="131">
        <f t="shared" si="9"/>
        <v>0.33333333333333331</v>
      </c>
      <c r="M129" s="131">
        <f t="shared" si="10"/>
        <v>0.66666666666666663</v>
      </c>
      <c r="N129" s="131">
        <f t="shared" si="11"/>
        <v>0.33333333333333331</v>
      </c>
      <c r="O129" s="131">
        <f t="shared" si="12"/>
        <v>0.1111111111111111</v>
      </c>
    </row>
    <row r="130" spans="1:15" ht="15" customHeight="1">
      <c r="A130" s="125">
        <v>111</v>
      </c>
      <c r="B130" s="126" t="str">
        <f>'CAT I'!B121</f>
        <v>AME20129</v>
      </c>
      <c r="C130" s="127" t="str">
        <f>'CAT I'!C121</f>
        <v>RUSSEL N HASAN</v>
      </c>
      <c r="D130" s="128">
        <v>2</v>
      </c>
      <c r="E130" s="128">
        <v>1</v>
      </c>
      <c r="F130" s="128">
        <v>3</v>
      </c>
      <c r="G130" s="128">
        <v>1</v>
      </c>
      <c r="H130" s="128">
        <v>3</v>
      </c>
      <c r="I130" s="128">
        <v>1</v>
      </c>
      <c r="J130" s="131">
        <f t="shared" si="7"/>
        <v>1</v>
      </c>
      <c r="K130" s="131">
        <f t="shared" si="8"/>
        <v>0.33333333333333331</v>
      </c>
      <c r="L130" s="131">
        <f t="shared" si="9"/>
        <v>1</v>
      </c>
      <c r="M130" s="131">
        <f t="shared" si="10"/>
        <v>0.33333333333333331</v>
      </c>
      <c r="N130" s="131">
        <f t="shared" si="11"/>
        <v>0.33333333333333331</v>
      </c>
      <c r="O130" s="131">
        <f t="shared" si="12"/>
        <v>0.1111111111111111</v>
      </c>
    </row>
    <row r="131" spans="1:15" ht="15" customHeight="1">
      <c r="A131" s="125">
        <v>112</v>
      </c>
      <c r="B131" s="126" t="str">
        <f>'CAT I'!B122</f>
        <v>AME20130</v>
      </c>
      <c r="C131" s="127" t="str">
        <f>'CAT I'!C122</f>
        <v>HARISH.E</v>
      </c>
      <c r="D131" s="128">
        <v>2</v>
      </c>
      <c r="E131" s="128">
        <v>1</v>
      </c>
      <c r="F131" s="128">
        <v>2</v>
      </c>
      <c r="G131" s="128">
        <v>3</v>
      </c>
      <c r="H131" s="128">
        <v>1</v>
      </c>
      <c r="I131" s="128">
        <v>3</v>
      </c>
      <c r="J131" s="131">
        <f t="shared" si="7"/>
        <v>0.66666666666666663</v>
      </c>
      <c r="K131" s="131">
        <f t="shared" si="8"/>
        <v>1</v>
      </c>
      <c r="L131" s="131">
        <f t="shared" si="9"/>
        <v>0.33333333333333331</v>
      </c>
      <c r="M131" s="131">
        <f t="shared" si="10"/>
        <v>1</v>
      </c>
      <c r="N131" s="131">
        <f t="shared" si="11"/>
        <v>0.22222222222222221</v>
      </c>
      <c r="O131" s="131">
        <f t="shared" si="12"/>
        <v>0.33333333333333331</v>
      </c>
    </row>
    <row r="132" spans="1:15" ht="15" customHeight="1">
      <c r="A132" s="125">
        <v>113</v>
      </c>
      <c r="B132" s="126" t="str">
        <f>'CAT I'!B123</f>
        <v>AME20131</v>
      </c>
      <c r="C132" s="127" t="str">
        <f>'CAT I'!C123</f>
        <v>ADAM FERNANDEZ</v>
      </c>
      <c r="D132" s="128">
        <v>2</v>
      </c>
      <c r="E132" s="128">
        <v>2</v>
      </c>
      <c r="F132" s="128">
        <v>1</v>
      </c>
      <c r="G132" s="128">
        <v>1</v>
      </c>
      <c r="H132" s="128">
        <v>1</v>
      </c>
      <c r="I132" s="128">
        <v>1</v>
      </c>
      <c r="J132" s="131">
        <f t="shared" si="7"/>
        <v>0.33333333333333331</v>
      </c>
      <c r="K132" s="131">
        <f t="shared" si="8"/>
        <v>0.33333333333333331</v>
      </c>
      <c r="L132" s="131">
        <f t="shared" si="9"/>
        <v>0.33333333333333331</v>
      </c>
      <c r="M132" s="131">
        <f t="shared" si="10"/>
        <v>0.33333333333333331</v>
      </c>
      <c r="N132" s="131">
        <f t="shared" si="11"/>
        <v>0.1111111111111111</v>
      </c>
      <c r="O132" s="131">
        <f t="shared" si="12"/>
        <v>0.1111111111111111</v>
      </c>
    </row>
    <row r="133" spans="1:15" ht="15" customHeight="1">
      <c r="A133" s="125">
        <v>114</v>
      </c>
      <c r="B133" s="126" t="str">
        <f>'CAT I'!B124</f>
        <v>AME20132</v>
      </c>
      <c r="C133" s="127" t="str">
        <f>'CAT I'!C124</f>
        <v>VISHNU</v>
      </c>
      <c r="D133" s="128">
        <v>2</v>
      </c>
      <c r="E133" s="128">
        <v>3</v>
      </c>
      <c r="F133" s="128">
        <v>2</v>
      </c>
      <c r="G133" s="128">
        <v>2</v>
      </c>
      <c r="H133" s="128">
        <v>3</v>
      </c>
      <c r="I133" s="128">
        <v>2</v>
      </c>
      <c r="J133" s="131">
        <f t="shared" si="7"/>
        <v>0.66666666666666663</v>
      </c>
      <c r="K133" s="131">
        <f t="shared" si="8"/>
        <v>0.66666666666666663</v>
      </c>
      <c r="L133" s="131">
        <f t="shared" si="9"/>
        <v>1</v>
      </c>
      <c r="M133" s="131">
        <f t="shared" si="10"/>
        <v>0.66666666666666663</v>
      </c>
      <c r="N133" s="131">
        <f t="shared" si="11"/>
        <v>0.22222222222222221</v>
      </c>
      <c r="O133" s="131">
        <f t="shared" si="12"/>
        <v>0.22222222222222221</v>
      </c>
    </row>
    <row r="134" spans="1:15" ht="15" customHeight="1">
      <c r="A134" s="125">
        <v>115</v>
      </c>
      <c r="B134" s="126" t="str">
        <f>'CAT I'!B125</f>
        <v>AME20133</v>
      </c>
      <c r="C134" s="127" t="str">
        <f>'CAT I'!C125</f>
        <v>KARTHIK VIJAYAN</v>
      </c>
      <c r="D134" s="128">
        <v>1</v>
      </c>
      <c r="E134" s="128">
        <v>2</v>
      </c>
      <c r="F134" s="128">
        <v>3</v>
      </c>
      <c r="G134" s="128">
        <v>1</v>
      </c>
      <c r="H134" s="128">
        <v>1</v>
      </c>
      <c r="I134" s="128">
        <v>1</v>
      </c>
      <c r="J134" s="131">
        <f t="shared" si="7"/>
        <v>1</v>
      </c>
      <c r="K134" s="131">
        <f t="shared" si="8"/>
        <v>0.33333333333333331</v>
      </c>
      <c r="L134" s="131">
        <f t="shared" si="9"/>
        <v>0.33333333333333331</v>
      </c>
      <c r="M134" s="131">
        <f t="shared" si="10"/>
        <v>0.33333333333333331</v>
      </c>
      <c r="N134" s="131">
        <f t="shared" si="11"/>
        <v>0.33333333333333331</v>
      </c>
      <c r="O134" s="131">
        <f t="shared" si="12"/>
        <v>0.1111111111111111</v>
      </c>
    </row>
    <row r="135" spans="1:15" ht="15" customHeight="1">
      <c r="A135" s="125">
        <v>116</v>
      </c>
      <c r="B135" s="126" t="str">
        <f>'CAT I'!B126</f>
        <v>AME20134L</v>
      </c>
      <c r="C135" s="127" t="str">
        <f>'CAT I'!C126</f>
        <v>ABHIJEET ATMARAM THORAT</v>
      </c>
      <c r="D135" s="128">
        <v>3</v>
      </c>
      <c r="E135" s="128">
        <v>1</v>
      </c>
      <c r="F135" s="128">
        <v>1</v>
      </c>
      <c r="G135" s="128">
        <v>2</v>
      </c>
      <c r="H135" s="128">
        <v>2</v>
      </c>
      <c r="I135" s="128">
        <v>1</v>
      </c>
      <c r="J135" s="131">
        <f t="shared" si="7"/>
        <v>0.33333333333333331</v>
      </c>
      <c r="K135" s="131">
        <f t="shared" si="8"/>
        <v>0.66666666666666663</v>
      </c>
      <c r="L135" s="131">
        <f t="shared" si="9"/>
        <v>0.66666666666666663</v>
      </c>
      <c r="M135" s="131">
        <f t="shared" si="10"/>
        <v>0.33333333333333331</v>
      </c>
      <c r="N135" s="131">
        <f t="shared" si="11"/>
        <v>0.1111111111111111</v>
      </c>
      <c r="O135" s="131">
        <f t="shared" si="12"/>
        <v>0.22222222222222221</v>
      </c>
    </row>
    <row r="136" spans="1:15" ht="15" customHeight="1">
      <c r="A136" s="125">
        <v>117</v>
      </c>
      <c r="B136" s="126" t="str">
        <f>'CAT I'!B127</f>
        <v>AME20135L</v>
      </c>
      <c r="C136" s="127" t="str">
        <f>'CAT I'!C127</f>
        <v>ABHIJITH AJAY</v>
      </c>
      <c r="D136" s="128">
        <v>1</v>
      </c>
      <c r="E136" s="128">
        <v>1</v>
      </c>
      <c r="F136" s="128">
        <v>1</v>
      </c>
      <c r="G136" s="128">
        <v>3</v>
      </c>
      <c r="H136" s="128">
        <v>1</v>
      </c>
      <c r="I136" s="128">
        <v>3</v>
      </c>
      <c r="J136" s="131">
        <f t="shared" si="7"/>
        <v>0.33333333333333331</v>
      </c>
      <c r="K136" s="131">
        <f t="shared" si="8"/>
        <v>1</v>
      </c>
      <c r="L136" s="131">
        <f t="shared" si="9"/>
        <v>0.33333333333333331</v>
      </c>
      <c r="M136" s="131">
        <f t="shared" si="10"/>
        <v>1</v>
      </c>
      <c r="N136" s="131">
        <f t="shared" si="11"/>
        <v>0.1111111111111111</v>
      </c>
      <c r="O136" s="131">
        <f t="shared" si="12"/>
        <v>0.33333333333333331</v>
      </c>
    </row>
    <row r="137" spans="1:15" ht="15" customHeight="1">
      <c r="A137" s="125">
        <v>118</v>
      </c>
      <c r="B137" s="126" t="str">
        <f>'CAT I'!B128</f>
        <v>AME20136L</v>
      </c>
      <c r="C137" s="127" t="str">
        <f>'CAT I'!C128</f>
        <v>ABHINAV P M</v>
      </c>
      <c r="D137" s="128">
        <v>3</v>
      </c>
      <c r="E137" s="128">
        <v>2</v>
      </c>
      <c r="F137" s="128">
        <v>1</v>
      </c>
      <c r="G137" s="128">
        <v>3</v>
      </c>
      <c r="H137" s="128">
        <v>3</v>
      </c>
      <c r="I137" s="128">
        <v>3</v>
      </c>
      <c r="J137" s="131">
        <f t="shared" si="7"/>
        <v>0.33333333333333331</v>
      </c>
      <c r="K137" s="131">
        <f t="shared" si="8"/>
        <v>1</v>
      </c>
      <c r="L137" s="131">
        <f t="shared" si="9"/>
        <v>1</v>
      </c>
      <c r="M137" s="131">
        <f t="shared" si="10"/>
        <v>1</v>
      </c>
      <c r="N137" s="131">
        <f t="shared" si="11"/>
        <v>0.1111111111111111</v>
      </c>
      <c r="O137" s="131">
        <f t="shared" si="12"/>
        <v>0.33333333333333331</v>
      </c>
    </row>
    <row r="138" spans="1:15" ht="15" customHeight="1">
      <c r="A138" s="125">
        <v>119</v>
      </c>
      <c r="B138" s="126" t="str">
        <f>'CAT I'!B129</f>
        <v>AME20137L</v>
      </c>
      <c r="C138" s="127" t="str">
        <f>'CAT I'!C129</f>
        <v>ADERSH D</v>
      </c>
      <c r="D138" s="128">
        <v>2</v>
      </c>
      <c r="E138" s="128">
        <v>1</v>
      </c>
      <c r="F138" s="128">
        <v>1</v>
      </c>
      <c r="G138" s="128">
        <v>1</v>
      </c>
      <c r="H138" s="128">
        <v>3</v>
      </c>
      <c r="I138" s="128">
        <v>3</v>
      </c>
      <c r="J138" s="131">
        <f t="shared" si="7"/>
        <v>0.33333333333333331</v>
      </c>
      <c r="K138" s="131">
        <f t="shared" si="8"/>
        <v>0.33333333333333331</v>
      </c>
      <c r="L138" s="131">
        <f t="shared" si="9"/>
        <v>1</v>
      </c>
      <c r="M138" s="131">
        <f t="shared" si="10"/>
        <v>1</v>
      </c>
      <c r="N138" s="131">
        <f t="shared" si="11"/>
        <v>0.1111111111111111</v>
      </c>
      <c r="O138" s="131">
        <f t="shared" si="12"/>
        <v>0.1111111111111111</v>
      </c>
    </row>
    <row r="139" spans="1:15" ht="15" customHeight="1">
      <c r="A139" s="125">
        <v>120</v>
      </c>
      <c r="B139" s="126" t="str">
        <f>'CAT I'!B130</f>
        <v>AME20139L</v>
      </c>
      <c r="C139" s="127" t="str">
        <f>'CAT I'!C130</f>
        <v>AGNEL JOY R</v>
      </c>
      <c r="D139" s="128">
        <v>1</v>
      </c>
      <c r="E139" s="128">
        <v>3</v>
      </c>
      <c r="F139" s="128">
        <v>3</v>
      </c>
      <c r="G139" s="128">
        <v>1</v>
      </c>
      <c r="H139" s="128">
        <v>3</v>
      </c>
      <c r="I139" s="128">
        <v>3</v>
      </c>
      <c r="J139" s="131">
        <f t="shared" si="7"/>
        <v>1</v>
      </c>
      <c r="K139" s="131">
        <f t="shared" si="8"/>
        <v>0.33333333333333331</v>
      </c>
      <c r="L139" s="131">
        <f t="shared" si="9"/>
        <v>1</v>
      </c>
      <c r="M139" s="131">
        <f t="shared" si="10"/>
        <v>1</v>
      </c>
      <c r="N139" s="131">
        <f t="shared" si="11"/>
        <v>0.33333333333333331</v>
      </c>
      <c r="O139" s="131">
        <f t="shared" si="12"/>
        <v>0.1111111111111111</v>
      </c>
    </row>
    <row r="140" spans="1:15" ht="15" customHeight="1">
      <c r="A140" s="125">
        <v>121</v>
      </c>
      <c r="B140" s="126" t="str">
        <f>'CAT I'!B131</f>
        <v>AME20140L</v>
      </c>
      <c r="C140" s="127" t="str">
        <f>'CAT I'!C131</f>
        <v>AJITH XAVIER</v>
      </c>
      <c r="D140" s="128">
        <v>3</v>
      </c>
      <c r="E140" s="128">
        <v>1</v>
      </c>
      <c r="F140" s="128">
        <v>1</v>
      </c>
      <c r="G140" s="128">
        <v>1</v>
      </c>
      <c r="H140" s="128">
        <v>2</v>
      </c>
      <c r="I140" s="128">
        <v>3</v>
      </c>
      <c r="J140" s="131">
        <f t="shared" si="7"/>
        <v>0.33333333333333331</v>
      </c>
      <c r="K140" s="131">
        <f t="shared" si="8"/>
        <v>0.33333333333333331</v>
      </c>
      <c r="L140" s="131">
        <f t="shared" si="9"/>
        <v>0.66666666666666663</v>
      </c>
      <c r="M140" s="131">
        <f t="shared" si="10"/>
        <v>1</v>
      </c>
      <c r="N140" s="131">
        <f t="shared" si="11"/>
        <v>0.1111111111111111</v>
      </c>
      <c r="O140" s="131">
        <f t="shared" si="12"/>
        <v>0.1111111111111111</v>
      </c>
    </row>
    <row r="141" spans="1:15" ht="15" customHeight="1">
      <c r="A141" s="125">
        <v>122</v>
      </c>
      <c r="B141" s="126" t="str">
        <f>'CAT I'!B132</f>
        <v>AME20141L</v>
      </c>
      <c r="C141" s="127" t="str">
        <f>'CAT I'!C132</f>
        <v>AKASH S L</v>
      </c>
      <c r="D141" s="128">
        <v>1</v>
      </c>
      <c r="E141" s="128">
        <v>1</v>
      </c>
      <c r="F141" s="128">
        <v>2</v>
      </c>
      <c r="G141" s="128">
        <v>3</v>
      </c>
      <c r="H141" s="128">
        <v>3</v>
      </c>
      <c r="I141" s="128">
        <v>2</v>
      </c>
      <c r="J141" s="131">
        <f t="shared" si="7"/>
        <v>0.66666666666666663</v>
      </c>
      <c r="K141" s="131">
        <f t="shared" si="8"/>
        <v>1</v>
      </c>
      <c r="L141" s="131">
        <f t="shared" si="9"/>
        <v>1</v>
      </c>
      <c r="M141" s="131">
        <f t="shared" si="10"/>
        <v>0.66666666666666663</v>
      </c>
      <c r="N141" s="131">
        <f t="shared" si="11"/>
        <v>0.22222222222222221</v>
      </c>
      <c r="O141" s="131">
        <f t="shared" si="12"/>
        <v>0.33333333333333331</v>
      </c>
    </row>
    <row r="142" spans="1:15" ht="15" customHeight="1">
      <c r="A142" s="125">
        <v>123</v>
      </c>
      <c r="B142" s="126" t="str">
        <f>'CAT I'!B133</f>
        <v>AME20142L</v>
      </c>
      <c r="C142" s="127" t="str">
        <f>'CAT I'!C133</f>
        <v>ALAN JOEMON MATHEW</v>
      </c>
      <c r="D142" s="128">
        <v>1</v>
      </c>
      <c r="E142" s="128">
        <v>2</v>
      </c>
      <c r="F142" s="128">
        <v>2</v>
      </c>
      <c r="G142" s="128">
        <v>2</v>
      </c>
      <c r="H142" s="128">
        <v>3</v>
      </c>
      <c r="I142" s="128">
        <v>1</v>
      </c>
      <c r="J142" s="131">
        <f t="shared" si="7"/>
        <v>0.66666666666666663</v>
      </c>
      <c r="K142" s="131">
        <f t="shared" si="8"/>
        <v>0.66666666666666663</v>
      </c>
      <c r="L142" s="131">
        <f t="shared" si="9"/>
        <v>1</v>
      </c>
      <c r="M142" s="131">
        <f t="shared" si="10"/>
        <v>0.33333333333333331</v>
      </c>
      <c r="N142" s="131">
        <f t="shared" si="11"/>
        <v>0.22222222222222221</v>
      </c>
      <c r="O142" s="131">
        <f t="shared" si="12"/>
        <v>0.22222222222222221</v>
      </c>
    </row>
    <row r="143" spans="1:15" ht="15" customHeight="1">
      <c r="A143" s="125">
        <v>124</v>
      </c>
      <c r="B143" s="126" t="str">
        <f>'CAT I'!B134</f>
        <v>AME20144L</v>
      </c>
      <c r="C143" s="127" t="str">
        <f>'CAT I'!C134</f>
        <v>ANURANJ K K</v>
      </c>
      <c r="D143" s="128">
        <v>2</v>
      </c>
      <c r="E143" s="128">
        <v>1</v>
      </c>
      <c r="F143" s="128">
        <v>3</v>
      </c>
      <c r="G143" s="128">
        <v>2</v>
      </c>
      <c r="H143" s="128">
        <v>3</v>
      </c>
      <c r="I143" s="128">
        <v>3</v>
      </c>
      <c r="J143" s="131">
        <f t="shared" si="7"/>
        <v>1</v>
      </c>
      <c r="K143" s="131">
        <f t="shared" si="8"/>
        <v>0.66666666666666663</v>
      </c>
      <c r="L143" s="131">
        <f t="shared" si="9"/>
        <v>1</v>
      </c>
      <c r="M143" s="131">
        <f t="shared" si="10"/>
        <v>1</v>
      </c>
      <c r="N143" s="131">
        <f t="shared" si="11"/>
        <v>0.33333333333333331</v>
      </c>
      <c r="O143" s="131">
        <f t="shared" si="12"/>
        <v>0.22222222222222221</v>
      </c>
    </row>
    <row r="144" spans="1:15" ht="15" customHeight="1">
      <c r="A144" s="125">
        <v>125</v>
      </c>
      <c r="B144" s="126" t="str">
        <f>'CAT I'!B135</f>
        <v>AME20145L</v>
      </c>
      <c r="C144" s="127" t="str">
        <f>'CAT I'!C135</f>
        <v>Arjun Francis</v>
      </c>
      <c r="D144" s="128">
        <v>3</v>
      </c>
      <c r="E144" s="128">
        <v>2</v>
      </c>
      <c r="F144" s="128">
        <v>3</v>
      </c>
      <c r="G144" s="128">
        <v>2</v>
      </c>
      <c r="H144" s="128">
        <v>1</v>
      </c>
      <c r="I144" s="128">
        <v>1</v>
      </c>
      <c r="J144" s="131">
        <f t="shared" si="7"/>
        <v>1</v>
      </c>
      <c r="K144" s="131">
        <f t="shared" si="8"/>
        <v>0.66666666666666663</v>
      </c>
      <c r="L144" s="131">
        <f t="shared" si="9"/>
        <v>0.33333333333333331</v>
      </c>
      <c r="M144" s="131">
        <f t="shared" si="10"/>
        <v>0.33333333333333331</v>
      </c>
      <c r="N144" s="131">
        <f t="shared" si="11"/>
        <v>0.33333333333333331</v>
      </c>
      <c r="O144" s="131">
        <f t="shared" si="12"/>
        <v>0.22222222222222221</v>
      </c>
    </row>
    <row r="145" spans="1:15" ht="15" customHeight="1">
      <c r="A145" s="125">
        <v>126</v>
      </c>
      <c r="B145" s="126" t="str">
        <f>'CAT I'!B136</f>
        <v>AME20146L</v>
      </c>
      <c r="C145" s="127" t="str">
        <f>'CAT I'!C136</f>
        <v>ARJYA PRAKAS PRUSTY</v>
      </c>
      <c r="D145" s="128">
        <v>2</v>
      </c>
      <c r="E145" s="128">
        <v>3</v>
      </c>
      <c r="F145" s="128">
        <v>3</v>
      </c>
      <c r="G145" s="128">
        <v>2</v>
      </c>
      <c r="H145" s="128">
        <v>1</v>
      </c>
      <c r="I145" s="128">
        <v>1</v>
      </c>
      <c r="J145" s="131">
        <f t="shared" si="7"/>
        <v>1</v>
      </c>
      <c r="K145" s="131">
        <f t="shared" si="8"/>
        <v>0.66666666666666663</v>
      </c>
      <c r="L145" s="131">
        <f t="shared" si="9"/>
        <v>0.33333333333333331</v>
      </c>
      <c r="M145" s="131">
        <f t="shared" si="10"/>
        <v>0.33333333333333331</v>
      </c>
      <c r="N145" s="131">
        <f t="shared" si="11"/>
        <v>0.33333333333333331</v>
      </c>
      <c r="O145" s="131">
        <f t="shared" si="12"/>
        <v>0.22222222222222221</v>
      </c>
    </row>
    <row r="146" spans="1:15" ht="15" customHeight="1">
      <c r="A146" s="125">
        <v>127</v>
      </c>
      <c r="B146" s="126" t="str">
        <f>'CAT I'!B137</f>
        <v>AME20147L</v>
      </c>
      <c r="C146" s="127" t="str">
        <f>'CAT I'!C137</f>
        <v>BARANIGURU N</v>
      </c>
      <c r="D146" s="128">
        <v>2</v>
      </c>
      <c r="E146" s="128">
        <v>1</v>
      </c>
      <c r="F146" s="128">
        <v>3</v>
      </c>
      <c r="G146" s="128">
        <v>3</v>
      </c>
      <c r="H146" s="128">
        <v>2</v>
      </c>
      <c r="I146" s="128">
        <v>1</v>
      </c>
      <c r="J146" s="131">
        <f t="shared" si="7"/>
        <v>1</v>
      </c>
      <c r="K146" s="131">
        <f t="shared" si="8"/>
        <v>1</v>
      </c>
      <c r="L146" s="131">
        <f t="shared" si="9"/>
        <v>0.66666666666666663</v>
      </c>
      <c r="M146" s="131">
        <f t="shared" si="10"/>
        <v>0.33333333333333331</v>
      </c>
      <c r="N146" s="131">
        <f t="shared" si="11"/>
        <v>0.33333333333333331</v>
      </c>
      <c r="O146" s="131">
        <f t="shared" si="12"/>
        <v>0.33333333333333331</v>
      </c>
    </row>
    <row r="147" spans="1:15" ht="15" customHeight="1">
      <c r="A147" s="125">
        <v>128</v>
      </c>
      <c r="B147" s="126" t="str">
        <f>'CAT I'!B138</f>
        <v>AME20148L</v>
      </c>
      <c r="C147" s="127" t="str">
        <f>'CAT I'!C138</f>
        <v>CHAUDANKAR AJINKYA NISHIN</v>
      </c>
      <c r="D147" s="128">
        <v>2</v>
      </c>
      <c r="E147" s="128">
        <v>1</v>
      </c>
      <c r="F147" s="128">
        <v>3</v>
      </c>
      <c r="G147" s="128">
        <v>1</v>
      </c>
      <c r="H147" s="128">
        <v>3</v>
      </c>
      <c r="I147" s="128">
        <v>1</v>
      </c>
      <c r="J147" s="131">
        <f t="shared" si="7"/>
        <v>1</v>
      </c>
      <c r="K147" s="131">
        <f t="shared" si="8"/>
        <v>0.33333333333333331</v>
      </c>
      <c r="L147" s="131">
        <f t="shared" si="9"/>
        <v>1</v>
      </c>
      <c r="M147" s="131">
        <f t="shared" si="10"/>
        <v>0.33333333333333331</v>
      </c>
      <c r="N147" s="131">
        <f t="shared" si="11"/>
        <v>0.33333333333333331</v>
      </c>
      <c r="O147" s="131">
        <f t="shared" si="12"/>
        <v>0.1111111111111111</v>
      </c>
    </row>
    <row r="148" spans="1:15" ht="15" customHeight="1">
      <c r="A148" s="125">
        <v>129</v>
      </c>
      <c r="B148" s="126" t="str">
        <f>'CAT I'!B139</f>
        <v>AME20149L</v>
      </c>
      <c r="C148" s="127" t="str">
        <f>'CAT I'!C139</f>
        <v>DHANUS MATHAVAN J</v>
      </c>
      <c r="D148" s="128">
        <v>1</v>
      </c>
      <c r="E148" s="128">
        <v>2</v>
      </c>
      <c r="F148" s="128">
        <v>1</v>
      </c>
      <c r="G148" s="128">
        <v>1</v>
      </c>
      <c r="H148" s="128">
        <v>1</v>
      </c>
      <c r="I148" s="128">
        <v>2</v>
      </c>
      <c r="J148" s="131">
        <f t="shared" si="7"/>
        <v>0.33333333333333331</v>
      </c>
      <c r="K148" s="131">
        <f t="shared" si="8"/>
        <v>0.33333333333333331</v>
      </c>
      <c r="L148" s="131">
        <f t="shared" si="9"/>
        <v>0.33333333333333331</v>
      </c>
      <c r="M148" s="131">
        <f t="shared" si="10"/>
        <v>0.66666666666666663</v>
      </c>
      <c r="N148" s="131">
        <f t="shared" si="11"/>
        <v>0.1111111111111111</v>
      </c>
      <c r="O148" s="131">
        <f t="shared" si="12"/>
        <v>0.1111111111111111</v>
      </c>
    </row>
    <row r="149" spans="1:15" ht="15" customHeight="1">
      <c r="A149" s="125">
        <v>130</v>
      </c>
      <c r="B149" s="126" t="str">
        <f>'CAT I'!B140</f>
        <v>AME20150L</v>
      </c>
      <c r="C149" s="127" t="str">
        <f>'CAT I'!C140</f>
        <v>DINESH GUPTA</v>
      </c>
      <c r="D149" s="128">
        <v>3</v>
      </c>
      <c r="E149" s="128">
        <v>2</v>
      </c>
      <c r="F149" s="128">
        <v>3</v>
      </c>
      <c r="G149" s="128">
        <v>3</v>
      </c>
      <c r="H149" s="128">
        <v>1</v>
      </c>
      <c r="I149" s="128">
        <v>3</v>
      </c>
      <c r="J149" s="131">
        <f t="shared" ref="J149:J212" si="13">F149/3</f>
        <v>1</v>
      </c>
      <c r="K149" s="131">
        <f t="shared" ref="K149:K212" si="14">G149/3</f>
        <v>1</v>
      </c>
      <c r="L149" s="131">
        <f t="shared" ref="L149:L212" si="15">H149/3</f>
        <v>0.33333333333333331</v>
      </c>
      <c r="M149" s="131">
        <f t="shared" ref="M149:M212" si="16">I149/3</f>
        <v>1</v>
      </c>
      <c r="N149" s="131">
        <f t="shared" ref="N149:N212" si="17">J149/3</f>
        <v>0.33333333333333331</v>
      </c>
      <c r="O149" s="131">
        <f t="shared" ref="O149:O212" si="18">K149/3</f>
        <v>0.33333333333333331</v>
      </c>
    </row>
    <row r="150" spans="1:15" ht="15" customHeight="1">
      <c r="A150" s="125">
        <v>131</v>
      </c>
      <c r="B150" s="126" t="str">
        <f>'CAT I'!B141</f>
        <v>AME20151L</v>
      </c>
      <c r="C150" s="127" t="str">
        <f>'CAT I'!C141</f>
        <v>DINESH KUMAR P</v>
      </c>
      <c r="D150" s="128">
        <v>2</v>
      </c>
      <c r="E150" s="128">
        <v>3</v>
      </c>
      <c r="F150" s="128">
        <v>3</v>
      </c>
      <c r="G150" s="128">
        <v>2</v>
      </c>
      <c r="H150" s="128">
        <v>1</v>
      </c>
      <c r="I150" s="128">
        <v>1</v>
      </c>
      <c r="J150" s="131">
        <f t="shared" si="13"/>
        <v>1</v>
      </c>
      <c r="K150" s="131">
        <f t="shared" si="14"/>
        <v>0.66666666666666663</v>
      </c>
      <c r="L150" s="131">
        <f t="shared" si="15"/>
        <v>0.33333333333333331</v>
      </c>
      <c r="M150" s="131">
        <f t="shared" si="16"/>
        <v>0.33333333333333331</v>
      </c>
      <c r="N150" s="131">
        <f t="shared" si="17"/>
        <v>0.33333333333333331</v>
      </c>
      <c r="O150" s="131">
        <f t="shared" si="18"/>
        <v>0.22222222222222221</v>
      </c>
    </row>
    <row r="151" spans="1:15" ht="15" customHeight="1">
      <c r="A151" s="125">
        <v>132</v>
      </c>
      <c r="B151" s="126" t="str">
        <f>'CAT I'!B142</f>
        <v>AME20152L</v>
      </c>
      <c r="C151" s="127" t="str">
        <f>'CAT I'!C142</f>
        <v>E FRANKLIN DITTO</v>
      </c>
      <c r="D151" s="128">
        <v>1</v>
      </c>
      <c r="E151" s="128">
        <v>1</v>
      </c>
      <c r="F151" s="128">
        <v>3</v>
      </c>
      <c r="G151" s="128">
        <v>1</v>
      </c>
      <c r="H151" s="128">
        <v>2</v>
      </c>
      <c r="I151" s="128">
        <v>1</v>
      </c>
      <c r="J151" s="131">
        <f t="shared" si="13"/>
        <v>1</v>
      </c>
      <c r="K151" s="131">
        <f t="shared" si="14"/>
        <v>0.33333333333333331</v>
      </c>
      <c r="L151" s="131">
        <f t="shared" si="15"/>
        <v>0.66666666666666663</v>
      </c>
      <c r="M151" s="131">
        <f t="shared" si="16"/>
        <v>0.33333333333333331</v>
      </c>
      <c r="N151" s="131">
        <f t="shared" si="17"/>
        <v>0.33333333333333331</v>
      </c>
      <c r="O151" s="131">
        <f t="shared" si="18"/>
        <v>0.1111111111111111</v>
      </c>
    </row>
    <row r="152" spans="1:15" ht="15" customHeight="1">
      <c r="A152" s="125">
        <v>133</v>
      </c>
      <c r="B152" s="126" t="str">
        <f>'CAT I'!B143</f>
        <v>AME20153L</v>
      </c>
      <c r="C152" s="127" t="str">
        <f>'CAT I'!C143</f>
        <v>GOKUL S</v>
      </c>
      <c r="D152" s="128">
        <v>2</v>
      </c>
      <c r="E152" s="128">
        <v>1</v>
      </c>
      <c r="F152" s="128">
        <v>2</v>
      </c>
      <c r="G152" s="128">
        <v>2</v>
      </c>
      <c r="H152" s="128">
        <v>1</v>
      </c>
      <c r="I152" s="128">
        <v>1</v>
      </c>
      <c r="J152" s="131">
        <f t="shared" si="13"/>
        <v>0.66666666666666663</v>
      </c>
      <c r="K152" s="131">
        <f t="shared" si="14"/>
        <v>0.66666666666666663</v>
      </c>
      <c r="L152" s="131">
        <f t="shared" si="15"/>
        <v>0.33333333333333331</v>
      </c>
      <c r="M152" s="131">
        <f t="shared" si="16"/>
        <v>0.33333333333333331</v>
      </c>
      <c r="N152" s="131">
        <f t="shared" si="17"/>
        <v>0.22222222222222221</v>
      </c>
      <c r="O152" s="131">
        <f t="shared" si="18"/>
        <v>0.22222222222222221</v>
      </c>
    </row>
    <row r="153" spans="1:15" ht="15" customHeight="1">
      <c r="A153" s="125">
        <v>134</v>
      </c>
      <c r="B153" s="126" t="str">
        <f>'CAT I'!B144</f>
        <v>AME20154L</v>
      </c>
      <c r="C153" s="127" t="str">
        <f>'CAT I'!C144</f>
        <v>GOKUL KRISHNA S</v>
      </c>
      <c r="D153" s="128">
        <v>1</v>
      </c>
      <c r="E153" s="128">
        <v>1</v>
      </c>
      <c r="F153" s="128">
        <v>3</v>
      </c>
      <c r="G153" s="128">
        <v>1</v>
      </c>
      <c r="H153" s="128">
        <v>1</v>
      </c>
      <c r="I153" s="128">
        <v>1</v>
      </c>
      <c r="J153" s="131">
        <f t="shared" si="13"/>
        <v>1</v>
      </c>
      <c r="K153" s="131">
        <f t="shared" si="14"/>
        <v>0.33333333333333331</v>
      </c>
      <c r="L153" s="131">
        <f t="shared" si="15"/>
        <v>0.33333333333333331</v>
      </c>
      <c r="M153" s="131">
        <f t="shared" si="16"/>
        <v>0.33333333333333331</v>
      </c>
      <c r="N153" s="131">
        <f t="shared" si="17"/>
        <v>0.33333333333333331</v>
      </c>
      <c r="O153" s="131">
        <f t="shared" si="18"/>
        <v>0.1111111111111111</v>
      </c>
    </row>
    <row r="154" spans="1:15" ht="15" customHeight="1">
      <c r="A154" s="125">
        <v>135</v>
      </c>
      <c r="B154" s="126" t="str">
        <f>'CAT I'!B145</f>
        <v>AME20155L</v>
      </c>
      <c r="C154" s="127" t="str">
        <f>'CAT I'!C145</f>
        <v>Gokulakannan.M</v>
      </c>
      <c r="D154" s="128">
        <v>3</v>
      </c>
      <c r="E154" s="128">
        <v>3</v>
      </c>
      <c r="F154" s="128">
        <v>3</v>
      </c>
      <c r="G154" s="128">
        <v>2</v>
      </c>
      <c r="H154" s="128">
        <v>2</v>
      </c>
      <c r="I154" s="128">
        <v>1</v>
      </c>
      <c r="J154" s="131">
        <f t="shared" si="13"/>
        <v>1</v>
      </c>
      <c r="K154" s="131">
        <f t="shared" si="14"/>
        <v>0.66666666666666663</v>
      </c>
      <c r="L154" s="131">
        <f t="shared" si="15"/>
        <v>0.66666666666666663</v>
      </c>
      <c r="M154" s="131">
        <f t="shared" si="16"/>
        <v>0.33333333333333331</v>
      </c>
      <c r="N154" s="131">
        <f t="shared" si="17"/>
        <v>0.33333333333333331</v>
      </c>
      <c r="O154" s="131">
        <f t="shared" si="18"/>
        <v>0.22222222222222221</v>
      </c>
    </row>
    <row r="155" spans="1:15" ht="15" customHeight="1">
      <c r="A155" s="125">
        <v>136</v>
      </c>
      <c r="B155" s="126" t="str">
        <f>'CAT I'!B146</f>
        <v>AME20156L</v>
      </c>
      <c r="C155" s="127" t="str">
        <f>'CAT I'!C146</f>
        <v>HARISHRAGAVENDRA S</v>
      </c>
      <c r="D155" s="128">
        <v>1</v>
      </c>
      <c r="E155" s="128">
        <v>1</v>
      </c>
      <c r="F155" s="128">
        <v>3</v>
      </c>
      <c r="G155" s="128">
        <v>1</v>
      </c>
      <c r="H155" s="128">
        <v>1</v>
      </c>
      <c r="I155" s="128">
        <v>2</v>
      </c>
      <c r="J155" s="131">
        <f t="shared" si="13"/>
        <v>1</v>
      </c>
      <c r="K155" s="131">
        <f t="shared" si="14"/>
        <v>0.33333333333333331</v>
      </c>
      <c r="L155" s="131">
        <f t="shared" si="15"/>
        <v>0.33333333333333331</v>
      </c>
      <c r="M155" s="131">
        <f t="shared" si="16"/>
        <v>0.66666666666666663</v>
      </c>
      <c r="N155" s="131">
        <f t="shared" si="17"/>
        <v>0.33333333333333331</v>
      </c>
      <c r="O155" s="131">
        <f t="shared" si="18"/>
        <v>0.1111111111111111</v>
      </c>
    </row>
    <row r="156" spans="1:15" ht="15" customHeight="1">
      <c r="A156" s="125">
        <v>137</v>
      </c>
      <c r="B156" s="126" t="str">
        <f>'CAT I'!B147</f>
        <v>AME20157L</v>
      </c>
      <c r="C156" s="127" t="str">
        <f>'CAT I'!C147</f>
        <v>HARSH KUMAR SINGH</v>
      </c>
      <c r="D156" s="128">
        <v>1</v>
      </c>
      <c r="E156" s="128">
        <v>1</v>
      </c>
      <c r="F156" s="128">
        <v>3</v>
      </c>
      <c r="G156" s="128">
        <v>3</v>
      </c>
      <c r="H156" s="128">
        <v>2</v>
      </c>
      <c r="I156" s="128">
        <v>2</v>
      </c>
      <c r="J156" s="131">
        <f t="shared" si="13"/>
        <v>1</v>
      </c>
      <c r="K156" s="131">
        <f t="shared" si="14"/>
        <v>1</v>
      </c>
      <c r="L156" s="131">
        <f t="shared" si="15"/>
        <v>0.66666666666666663</v>
      </c>
      <c r="M156" s="131">
        <f t="shared" si="16"/>
        <v>0.66666666666666663</v>
      </c>
      <c r="N156" s="131">
        <f t="shared" si="17"/>
        <v>0.33333333333333331</v>
      </c>
      <c r="O156" s="131">
        <f t="shared" si="18"/>
        <v>0.33333333333333331</v>
      </c>
    </row>
    <row r="157" spans="1:15" ht="15" customHeight="1">
      <c r="A157" s="125">
        <v>138</v>
      </c>
      <c r="B157" s="126" t="str">
        <f>'CAT I'!B148</f>
        <v>AME20158L</v>
      </c>
      <c r="C157" s="127" t="str">
        <f>'CAT I'!C148</f>
        <v>HERSON</v>
      </c>
      <c r="D157" s="128">
        <v>2</v>
      </c>
      <c r="E157" s="128">
        <v>1</v>
      </c>
      <c r="F157" s="128">
        <v>3</v>
      </c>
      <c r="G157" s="128">
        <v>1</v>
      </c>
      <c r="H157" s="128">
        <v>1</v>
      </c>
      <c r="I157" s="128">
        <v>2</v>
      </c>
      <c r="J157" s="131">
        <f t="shared" si="13"/>
        <v>1</v>
      </c>
      <c r="K157" s="131">
        <f t="shared" si="14"/>
        <v>0.33333333333333331</v>
      </c>
      <c r="L157" s="131">
        <f t="shared" si="15"/>
        <v>0.33333333333333331</v>
      </c>
      <c r="M157" s="131">
        <f t="shared" si="16"/>
        <v>0.66666666666666663</v>
      </c>
      <c r="N157" s="131">
        <f t="shared" si="17"/>
        <v>0.33333333333333331</v>
      </c>
      <c r="O157" s="131">
        <f t="shared" si="18"/>
        <v>0.1111111111111111</v>
      </c>
    </row>
    <row r="158" spans="1:15" ht="15" customHeight="1">
      <c r="A158" s="125">
        <v>139</v>
      </c>
      <c r="B158" s="126" t="str">
        <f>'CAT I'!B149</f>
        <v>AME20159L</v>
      </c>
      <c r="C158" s="127" t="str">
        <f>'CAT I'!C149</f>
        <v>JAFFRIEN</v>
      </c>
      <c r="D158" s="128">
        <v>1</v>
      </c>
      <c r="E158" s="128">
        <v>1</v>
      </c>
      <c r="F158" s="128">
        <v>3</v>
      </c>
      <c r="G158" s="128">
        <v>2</v>
      </c>
      <c r="H158" s="128">
        <v>3</v>
      </c>
      <c r="I158" s="128">
        <v>1</v>
      </c>
      <c r="J158" s="131">
        <f t="shared" si="13"/>
        <v>1</v>
      </c>
      <c r="K158" s="131">
        <f t="shared" si="14"/>
        <v>0.66666666666666663</v>
      </c>
      <c r="L158" s="131">
        <f t="shared" si="15"/>
        <v>1</v>
      </c>
      <c r="M158" s="131">
        <f t="shared" si="16"/>
        <v>0.33333333333333331</v>
      </c>
      <c r="N158" s="131">
        <f t="shared" si="17"/>
        <v>0.33333333333333331</v>
      </c>
      <c r="O158" s="131">
        <f t="shared" si="18"/>
        <v>0.22222222222222221</v>
      </c>
    </row>
    <row r="159" spans="1:15" ht="15" customHeight="1">
      <c r="A159" s="125">
        <v>140</v>
      </c>
      <c r="B159" s="126" t="str">
        <f>'CAT I'!B150</f>
        <v>AME20160L</v>
      </c>
      <c r="C159" s="127" t="str">
        <f>'CAT I'!C150</f>
        <v>MANIGANDAPRABHU V</v>
      </c>
      <c r="D159" s="128">
        <v>2</v>
      </c>
      <c r="E159" s="128">
        <v>2</v>
      </c>
      <c r="F159" s="128">
        <v>3</v>
      </c>
      <c r="G159" s="128">
        <v>2</v>
      </c>
      <c r="H159" s="128">
        <v>1</v>
      </c>
      <c r="I159" s="128">
        <v>1</v>
      </c>
      <c r="J159" s="131">
        <f t="shared" si="13"/>
        <v>1</v>
      </c>
      <c r="K159" s="131">
        <f t="shared" si="14"/>
        <v>0.66666666666666663</v>
      </c>
      <c r="L159" s="131">
        <f t="shared" si="15"/>
        <v>0.33333333333333331</v>
      </c>
      <c r="M159" s="131">
        <f t="shared" si="16"/>
        <v>0.33333333333333331</v>
      </c>
      <c r="N159" s="131">
        <f t="shared" si="17"/>
        <v>0.33333333333333331</v>
      </c>
      <c r="O159" s="131">
        <f t="shared" si="18"/>
        <v>0.22222222222222221</v>
      </c>
    </row>
    <row r="160" spans="1:15" ht="15" customHeight="1">
      <c r="A160" s="125">
        <v>141</v>
      </c>
      <c r="B160" s="126" t="str">
        <f>'CAT I'!B151</f>
        <v>AME20161L</v>
      </c>
      <c r="C160" s="127" t="str">
        <f>'CAT I'!C151</f>
        <v>MOHAMED FAIZ R</v>
      </c>
      <c r="D160" s="128">
        <v>3</v>
      </c>
      <c r="E160" s="128">
        <v>2</v>
      </c>
      <c r="F160" s="128">
        <v>1</v>
      </c>
      <c r="G160" s="128">
        <v>1</v>
      </c>
      <c r="H160" s="128">
        <v>1</v>
      </c>
      <c r="I160" s="128">
        <v>1</v>
      </c>
      <c r="J160" s="131">
        <f t="shared" si="13"/>
        <v>0.33333333333333331</v>
      </c>
      <c r="K160" s="131">
        <f t="shared" si="14"/>
        <v>0.33333333333333331</v>
      </c>
      <c r="L160" s="131">
        <f t="shared" si="15"/>
        <v>0.33333333333333331</v>
      </c>
      <c r="M160" s="131">
        <f t="shared" si="16"/>
        <v>0.33333333333333331</v>
      </c>
      <c r="N160" s="131">
        <f t="shared" si="17"/>
        <v>0.1111111111111111</v>
      </c>
      <c r="O160" s="131">
        <f t="shared" si="18"/>
        <v>0.1111111111111111</v>
      </c>
    </row>
    <row r="161" spans="1:15" ht="15" customHeight="1">
      <c r="A161" s="125">
        <v>142</v>
      </c>
      <c r="B161" s="126" t="str">
        <f>'CAT I'!B152</f>
        <v>AME20163L</v>
      </c>
      <c r="C161" s="127" t="str">
        <f>'CAT I'!C152</f>
        <v>MOHAMMED FAWAZ</v>
      </c>
      <c r="D161" s="128">
        <v>1</v>
      </c>
      <c r="E161" s="128">
        <v>1</v>
      </c>
      <c r="F161" s="128">
        <v>1</v>
      </c>
      <c r="G161" s="128">
        <v>2</v>
      </c>
      <c r="H161" s="128">
        <v>2</v>
      </c>
      <c r="I161" s="128">
        <v>2</v>
      </c>
      <c r="J161" s="131">
        <f t="shared" si="13"/>
        <v>0.33333333333333331</v>
      </c>
      <c r="K161" s="131">
        <f t="shared" si="14"/>
        <v>0.66666666666666663</v>
      </c>
      <c r="L161" s="131">
        <f t="shared" si="15"/>
        <v>0.66666666666666663</v>
      </c>
      <c r="M161" s="131">
        <f t="shared" si="16"/>
        <v>0.66666666666666663</v>
      </c>
      <c r="N161" s="131">
        <f t="shared" si="17"/>
        <v>0.1111111111111111</v>
      </c>
      <c r="O161" s="131">
        <f t="shared" si="18"/>
        <v>0.22222222222222221</v>
      </c>
    </row>
    <row r="162" spans="1:15" ht="15" customHeight="1">
      <c r="A162" s="125">
        <v>143</v>
      </c>
      <c r="B162" s="126" t="str">
        <f>'CAT I'!B153</f>
        <v>AME20164L</v>
      </c>
      <c r="C162" s="127" t="str">
        <f>'CAT I'!C153</f>
        <v>NAIR KHUSHAAL RATISH</v>
      </c>
      <c r="D162" s="128">
        <v>2</v>
      </c>
      <c r="E162" s="128">
        <v>3</v>
      </c>
      <c r="F162" s="128">
        <v>3</v>
      </c>
      <c r="G162" s="128">
        <v>3</v>
      </c>
      <c r="H162" s="128">
        <v>3</v>
      </c>
      <c r="I162" s="128">
        <v>1</v>
      </c>
      <c r="J162" s="131">
        <f t="shared" si="13"/>
        <v>1</v>
      </c>
      <c r="K162" s="131">
        <f t="shared" si="14"/>
        <v>1</v>
      </c>
      <c r="L162" s="131">
        <f t="shared" si="15"/>
        <v>1</v>
      </c>
      <c r="M162" s="131">
        <f t="shared" si="16"/>
        <v>0.33333333333333331</v>
      </c>
      <c r="N162" s="131">
        <f t="shared" si="17"/>
        <v>0.33333333333333331</v>
      </c>
      <c r="O162" s="131">
        <f t="shared" si="18"/>
        <v>0.33333333333333331</v>
      </c>
    </row>
    <row r="163" spans="1:15" ht="15" customHeight="1">
      <c r="A163" s="125">
        <v>144</v>
      </c>
      <c r="B163" s="126" t="str">
        <f>'CAT I'!B154</f>
        <v>AME20165L</v>
      </c>
      <c r="C163" s="127" t="str">
        <f>'CAT I'!C154</f>
        <v>NAVEENKUMAR G</v>
      </c>
      <c r="D163" s="128">
        <v>2</v>
      </c>
      <c r="E163" s="128">
        <v>2</v>
      </c>
      <c r="F163" s="128">
        <v>1</v>
      </c>
      <c r="G163" s="128">
        <v>3</v>
      </c>
      <c r="H163" s="128">
        <v>3</v>
      </c>
      <c r="I163" s="128">
        <v>1</v>
      </c>
      <c r="J163" s="131">
        <f t="shared" si="13"/>
        <v>0.33333333333333331</v>
      </c>
      <c r="K163" s="131">
        <f t="shared" si="14"/>
        <v>1</v>
      </c>
      <c r="L163" s="131">
        <f t="shared" si="15"/>
        <v>1</v>
      </c>
      <c r="M163" s="131">
        <f t="shared" si="16"/>
        <v>0.33333333333333331</v>
      </c>
      <c r="N163" s="131">
        <f t="shared" si="17"/>
        <v>0.1111111111111111</v>
      </c>
      <c r="O163" s="131">
        <f t="shared" si="18"/>
        <v>0.33333333333333331</v>
      </c>
    </row>
    <row r="164" spans="1:15" ht="15" customHeight="1">
      <c r="A164" s="125">
        <v>145</v>
      </c>
      <c r="B164" s="126" t="str">
        <f>'CAT I'!B155</f>
        <v>AME20166L</v>
      </c>
      <c r="C164" s="127" t="str">
        <f>'CAT I'!C155</f>
        <v>NAVIN KUMAR</v>
      </c>
      <c r="D164" s="128">
        <v>1</v>
      </c>
      <c r="E164" s="128">
        <v>2</v>
      </c>
      <c r="F164" s="128">
        <v>1</v>
      </c>
      <c r="G164" s="128">
        <v>3</v>
      </c>
      <c r="H164" s="128">
        <v>2</v>
      </c>
      <c r="I164" s="128">
        <v>3</v>
      </c>
      <c r="J164" s="131">
        <f t="shared" si="13"/>
        <v>0.33333333333333331</v>
      </c>
      <c r="K164" s="131">
        <f t="shared" si="14"/>
        <v>1</v>
      </c>
      <c r="L164" s="131">
        <f t="shared" si="15"/>
        <v>0.66666666666666663</v>
      </c>
      <c r="M164" s="131">
        <f t="shared" si="16"/>
        <v>1</v>
      </c>
      <c r="N164" s="131">
        <f t="shared" si="17"/>
        <v>0.1111111111111111</v>
      </c>
      <c r="O164" s="131">
        <f t="shared" si="18"/>
        <v>0.33333333333333331</v>
      </c>
    </row>
    <row r="165" spans="1:15" ht="15" customHeight="1">
      <c r="A165" s="125">
        <v>146</v>
      </c>
      <c r="B165" s="126" t="str">
        <f>'CAT I'!B156</f>
        <v>AME20167L</v>
      </c>
      <c r="C165" s="127" t="str">
        <f>'CAT I'!C156</f>
        <v>NISHANTH I</v>
      </c>
      <c r="D165" s="128">
        <v>1</v>
      </c>
      <c r="E165" s="128">
        <v>3</v>
      </c>
      <c r="F165" s="128">
        <v>2</v>
      </c>
      <c r="G165" s="128">
        <v>3</v>
      </c>
      <c r="H165" s="128">
        <v>2</v>
      </c>
      <c r="I165" s="128">
        <v>3</v>
      </c>
      <c r="J165" s="131">
        <f t="shared" si="13"/>
        <v>0.66666666666666663</v>
      </c>
      <c r="K165" s="131">
        <f t="shared" si="14"/>
        <v>1</v>
      </c>
      <c r="L165" s="131">
        <f t="shared" si="15"/>
        <v>0.66666666666666663</v>
      </c>
      <c r="M165" s="131">
        <f t="shared" si="16"/>
        <v>1</v>
      </c>
      <c r="N165" s="131">
        <f t="shared" si="17"/>
        <v>0.22222222222222221</v>
      </c>
      <c r="O165" s="131">
        <f t="shared" si="18"/>
        <v>0.33333333333333331</v>
      </c>
    </row>
    <row r="166" spans="1:15" ht="15" customHeight="1">
      <c r="A166" s="125">
        <v>147</v>
      </c>
      <c r="B166" s="126" t="str">
        <f>'CAT I'!B157</f>
        <v>AME20168L</v>
      </c>
      <c r="C166" s="127" t="str">
        <f>'CAT I'!C157</f>
        <v>OMAR MUKTHAR A S</v>
      </c>
      <c r="D166" s="128">
        <v>2</v>
      </c>
      <c r="E166" s="128">
        <v>3</v>
      </c>
      <c r="F166" s="128">
        <v>1</v>
      </c>
      <c r="G166" s="128">
        <v>1</v>
      </c>
      <c r="H166" s="128">
        <v>3</v>
      </c>
      <c r="I166" s="128">
        <v>2</v>
      </c>
      <c r="J166" s="131">
        <f t="shared" si="13"/>
        <v>0.33333333333333331</v>
      </c>
      <c r="K166" s="131">
        <f t="shared" si="14"/>
        <v>0.33333333333333331</v>
      </c>
      <c r="L166" s="131">
        <f t="shared" si="15"/>
        <v>1</v>
      </c>
      <c r="M166" s="131">
        <f t="shared" si="16"/>
        <v>0.66666666666666663</v>
      </c>
      <c r="N166" s="131">
        <f t="shared" si="17"/>
        <v>0.1111111111111111</v>
      </c>
      <c r="O166" s="131">
        <f t="shared" si="18"/>
        <v>0.1111111111111111</v>
      </c>
    </row>
    <row r="167" spans="1:15" ht="15" customHeight="1">
      <c r="A167" s="125">
        <v>148</v>
      </c>
      <c r="B167" s="126" t="str">
        <f>'CAT I'!B158</f>
        <v>AME20169L</v>
      </c>
      <c r="C167" s="127" t="str">
        <f>'CAT I'!C158</f>
        <v>PRADEEP R</v>
      </c>
      <c r="D167" s="128">
        <v>2</v>
      </c>
      <c r="E167" s="128">
        <v>1</v>
      </c>
      <c r="F167" s="128">
        <v>1</v>
      </c>
      <c r="G167" s="128">
        <v>3</v>
      </c>
      <c r="H167" s="128">
        <v>3</v>
      </c>
      <c r="I167" s="128">
        <v>1</v>
      </c>
      <c r="J167" s="131">
        <f t="shared" si="13"/>
        <v>0.33333333333333331</v>
      </c>
      <c r="K167" s="131">
        <f t="shared" si="14"/>
        <v>1</v>
      </c>
      <c r="L167" s="131">
        <f t="shared" si="15"/>
        <v>1</v>
      </c>
      <c r="M167" s="131">
        <f t="shared" si="16"/>
        <v>0.33333333333333331</v>
      </c>
      <c r="N167" s="131">
        <f t="shared" si="17"/>
        <v>0.1111111111111111</v>
      </c>
      <c r="O167" s="131">
        <f t="shared" si="18"/>
        <v>0.33333333333333331</v>
      </c>
    </row>
    <row r="168" spans="1:15" ht="15" customHeight="1">
      <c r="A168" s="125">
        <v>149</v>
      </c>
      <c r="B168" s="126" t="str">
        <f>'CAT I'!B159</f>
        <v>AME20170L</v>
      </c>
      <c r="C168" s="127" t="str">
        <f>'CAT I'!C159</f>
        <v>Pragatheshwaran</v>
      </c>
      <c r="D168" s="128">
        <v>2</v>
      </c>
      <c r="E168" s="128">
        <v>1</v>
      </c>
      <c r="F168" s="128">
        <v>3</v>
      </c>
      <c r="G168" s="128">
        <v>1</v>
      </c>
      <c r="H168" s="128">
        <v>1</v>
      </c>
      <c r="I168" s="128">
        <v>3</v>
      </c>
      <c r="J168" s="131">
        <f t="shared" si="13"/>
        <v>1</v>
      </c>
      <c r="K168" s="131">
        <f t="shared" si="14"/>
        <v>0.33333333333333331</v>
      </c>
      <c r="L168" s="131">
        <f t="shared" si="15"/>
        <v>0.33333333333333331</v>
      </c>
      <c r="M168" s="131">
        <f t="shared" si="16"/>
        <v>1</v>
      </c>
      <c r="N168" s="131">
        <f t="shared" si="17"/>
        <v>0.33333333333333331</v>
      </c>
      <c r="O168" s="131">
        <f t="shared" si="18"/>
        <v>0.1111111111111111</v>
      </c>
    </row>
    <row r="169" spans="1:15" ht="15" customHeight="1">
      <c r="A169" s="125">
        <v>150</v>
      </c>
      <c r="B169" s="126" t="str">
        <f>'CAT I'!B160</f>
        <v>AME20171L</v>
      </c>
      <c r="C169" s="127" t="str">
        <f>'CAT I'!C160</f>
        <v>RAFIL</v>
      </c>
      <c r="D169" s="128">
        <v>2</v>
      </c>
      <c r="E169" s="128">
        <v>1</v>
      </c>
      <c r="F169" s="128">
        <v>2</v>
      </c>
      <c r="G169" s="128">
        <v>1</v>
      </c>
      <c r="H169" s="128">
        <v>1</v>
      </c>
      <c r="I169" s="128">
        <v>2</v>
      </c>
      <c r="J169" s="131">
        <f t="shared" si="13"/>
        <v>0.66666666666666663</v>
      </c>
      <c r="K169" s="131">
        <f t="shared" si="14"/>
        <v>0.33333333333333331</v>
      </c>
      <c r="L169" s="131">
        <f t="shared" si="15"/>
        <v>0.33333333333333331</v>
      </c>
      <c r="M169" s="131">
        <f t="shared" si="16"/>
        <v>0.66666666666666663</v>
      </c>
      <c r="N169" s="131">
        <f t="shared" si="17"/>
        <v>0.22222222222222221</v>
      </c>
      <c r="O169" s="131">
        <f t="shared" si="18"/>
        <v>0.1111111111111111</v>
      </c>
    </row>
    <row r="170" spans="1:15" ht="15" customHeight="1">
      <c r="A170" s="125">
        <v>151</v>
      </c>
      <c r="B170" s="126" t="str">
        <f>'CAT I'!B161</f>
        <v>AME20172L</v>
      </c>
      <c r="C170" s="127" t="str">
        <f>'CAT I'!C161</f>
        <v>RAJA SURYA R</v>
      </c>
      <c r="D170" s="128">
        <v>3</v>
      </c>
      <c r="E170" s="128">
        <v>1</v>
      </c>
      <c r="F170" s="128">
        <v>2</v>
      </c>
      <c r="G170" s="128">
        <v>2</v>
      </c>
      <c r="H170" s="128">
        <v>2</v>
      </c>
      <c r="I170" s="128">
        <v>2</v>
      </c>
      <c r="J170" s="131">
        <f t="shared" si="13"/>
        <v>0.66666666666666663</v>
      </c>
      <c r="K170" s="131">
        <f t="shared" si="14"/>
        <v>0.66666666666666663</v>
      </c>
      <c r="L170" s="131">
        <f t="shared" si="15"/>
        <v>0.66666666666666663</v>
      </c>
      <c r="M170" s="131">
        <f t="shared" si="16"/>
        <v>0.66666666666666663</v>
      </c>
      <c r="N170" s="131">
        <f t="shared" si="17"/>
        <v>0.22222222222222221</v>
      </c>
      <c r="O170" s="131">
        <f t="shared" si="18"/>
        <v>0.22222222222222221</v>
      </c>
    </row>
    <row r="171" spans="1:15" ht="15" customHeight="1">
      <c r="A171" s="125">
        <v>152</v>
      </c>
      <c r="B171" s="126" t="str">
        <f>'CAT I'!B162</f>
        <v>AME20173L</v>
      </c>
      <c r="C171" s="127" t="str">
        <f>'CAT I'!C162</f>
        <v>RAKESH M NIKAM</v>
      </c>
      <c r="D171" s="128">
        <v>1</v>
      </c>
      <c r="E171" s="128">
        <v>2</v>
      </c>
      <c r="F171" s="128">
        <v>2</v>
      </c>
      <c r="G171" s="128">
        <v>2</v>
      </c>
      <c r="H171" s="128">
        <v>3</v>
      </c>
      <c r="I171" s="128">
        <v>2</v>
      </c>
      <c r="J171" s="131">
        <f t="shared" si="13"/>
        <v>0.66666666666666663</v>
      </c>
      <c r="K171" s="131">
        <f t="shared" si="14"/>
        <v>0.66666666666666663</v>
      </c>
      <c r="L171" s="131">
        <f t="shared" si="15"/>
        <v>1</v>
      </c>
      <c r="M171" s="131">
        <f t="shared" si="16"/>
        <v>0.66666666666666663</v>
      </c>
      <c r="N171" s="131">
        <f t="shared" si="17"/>
        <v>0.22222222222222221</v>
      </c>
      <c r="O171" s="131">
        <f t="shared" si="18"/>
        <v>0.22222222222222221</v>
      </c>
    </row>
    <row r="172" spans="1:15" ht="15" customHeight="1">
      <c r="A172" s="125">
        <v>153</v>
      </c>
      <c r="B172" s="126" t="str">
        <f>'CAT I'!B163</f>
        <v>AME20174L</v>
      </c>
      <c r="C172" s="127" t="str">
        <f>'CAT I'!C163</f>
        <v>RANJITH KUMAR R</v>
      </c>
      <c r="D172" s="128">
        <v>1</v>
      </c>
      <c r="E172" s="128">
        <v>3</v>
      </c>
      <c r="F172" s="128">
        <v>2</v>
      </c>
      <c r="G172" s="128">
        <v>1</v>
      </c>
      <c r="H172" s="128">
        <v>3</v>
      </c>
      <c r="I172" s="128">
        <v>2</v>
      </c>
      <c r="J172" s="131">
        <f t="shared" si="13"/>
        <v>0.66666666666666663</v>
      </c>
      <c r="K172" s="131">
        <f t="shared" si="14"/>
        <v>0.33333333333333331</v>
      </c>
      <c r="L172" s="131">
        <f t="shared" si="15"/>
        <v>1</v>
      </c>
      <c r="M172" s="131">
        <f t="shared" si="16"/>
        <v>0.66666666666666663</v>
      </c>
      <c r="N172" s="131">
        <f t="shared" si="17"/>
        <v>0.22222222222222221</v>
      </c>
      <c r="O172" s="131">
        <f t="shared" si="18"/>
        <v>0.1111111111111111</v>
      </c>
    </row>
    <row r="173" spans="1:15" ht="15" customHeight="1">
      <c r="A173" s="125">
        <v>154</v>
      </c>
      <c r="B173" s="126" t="str">
        <f>'CAT I'!B164</f>
        <v>AME20175L</v>
      </c>
      <c r="C173" s="127" t="str">
        <f>'CAT I'!C164</f>
        <v>RATHEESH</v>
      </c>
      <c r="D173" s="128">
        <v>2</v>
      </c>
      <c r="E173" s="128">
        <v>2</v>
      </c>
      <c r="F173" s="128">
        <v>3</v>
      </c>
      <c r="G173" s="128">
        <v>2</v>
      </c>
      <c r="H173" s="128">
        <v>2</v>
      </c>
      <c r="I173" s="128">
        <v>2</v>
      </c>
      <c r="J173" s="131">
        <f t="shared" si="13"/>
        <v>1</v>
      </c>
      <c r="K173" s="131">
        <f t="shared" si="14"/>
        <v>0.66666666666666663</v>
      </c>
      <c r="L173" s="131">
        <f t="shared" si="15"/>
        <v>0.66666666666666663</v>
      </c>
      <c r="M173" s="131">
        <f t="shared" si="16"/>
        <v>0.66666666666666663</v>
      </c>
      <c r="N173" s="131">
        <f t="shared" si="17"/>
        <v>0.33333333333333331</v>
      </c>
      <c r="O173" s="131">
        <f t="shared" si="18"/>
        <v>0.22222222222222221</v>
      </c>
    </row>
    <row r="174" spans="1:15" ht="15" customHeight="1">
      <c r="A174" s="125">
        <v>155</v>
      </c>
      <c r="B174" s="126" t="str">
        <f>'CAT I'!B165</f>
        <v>AME20176L</v>
      </c>
      <c r="C174" s="127" t="str">
        <f>'CAT I'!C165</f>
        <v>ROSHAN AJIM</v>
      </c>
      <c r="D174" s="128">
        <v>2</v>
      </c>
      <c r="E174" s="128">
        <v>2</v>
      </c>
      <c r="F174" s="128">
        <v>3</v>
      </c>
      <c r="G174" s="128">
        <v>1</v>
      </c>
      <c r="H174" s="128">
        <v>2</v>
      </c>
      <c r="I174" s="128">
        <v>3</v>
      </c>
      <c r="J174" s="131">
        <f t="shared" si="13"/>
        <v>1</v>
      </c>
      <c r="K174" s="131">
        <f t="shared" si="14"/>
        <v>0.33333333333333331</v>
      </c>
      <c r="L174" s="131">
        <f t="shared" si="15"/>
        <v>0.66666666666666663</v>
      </c>
      <c r="M174" s="131">
        <f t="shared" si="16"/>
        <v>1</v>
      </c>
      <c r="N174" s="131">
        <f t="shared" si="17"/>
        <v>0.33333333333333331</v>
      </c>
      <c r="O174" s="131">
        <f t="shared" si="18"/>
        <v>0.1111111111111111</v>
      </c>
    </row>
    <row r="175" spans="1:15" ht="15" customHeight="1">
      <c r="A175" s="125">
        <v>156</v>
      </c>
      <c r="B175" s="126" t="str">
        <f>'CAT I'!B166</f>
        <v>AME20177L</v>
      </c>
      <c r="C175" s="127" t="str">
        <f>'CAT I'!C166</f>
        <v>SABARINATHAN V</v>
      </c>
      <c r="D175" s="128">
        <v>1</v>
      </c>
      <c r="E175" s="128">
        <v>1</v>
      </c>
      <c r="F175" s="128">
        <v>1</v>
      </c>
      <c r="G175" s="128">
        <v>1</v>
      </c>
      <c r="H175" s="128">
        <v>3</v>
      </c>
      <c r="I175" s="128">
        <v>1</v>
      </c>
      <c r="J175" s="131">
        <f t="shared" si="13"/>
        <v>0.33333333333333331</v>
      </c>
      <c r="K175" s="131">
        <f t="shared" si="14"/>
        <v>0.33333333333333331</v>
      </c>
      <c r="L175" s="131">
        <f t="shared" si="15"/>
        <v>1</v>
      </c>
      <c r="M175" s="131">
        <f t="shared" si="16"/>
        <v>0.33333333333333331</v>
      </c>
      <c r="N175" s="131">
        <f t="shared" si="17"/>
        <v>0.1111111111111111</v>
      </c>
      <c r="O175" s="131">
        <f t="shared" si="18"/>
        <v>0.1111111111111111</v>
      </c>
    </row>
    <row r="176" spans="1:15" ht="15" customHeight="1">
      <c r="A176" s="125">
        <v>157</v>
      </c>
      <c r="B176" s="126" t="str">
        <f>'CAT I'!B167</f>
        <v>AME20178L</v>
      </c>
      <c r="C176" s="127" t="str">
        <f>'CAT I'!C167</f>
        <v>SAJITH SASI RANI</v>
      </c>
      <c r="D176" s="128">
        <v>3</v>
      </c>
      <c r="E176" s="128">
        <v>3</v>
      </c>
      <c r="F176" s="128">
        <v>2</v>
      </c>
      <c r="G176" s="128">
        <v>1</v>
      </c>
      <c r="H176" s="128">
        <v>2</v>
      </c>
      <c r="I176" s="128">
        <v>2</v>
      </c>
      <c r="J176" s="131">
        <f t="shared" si="13"/>
        <v>0.66666666666666663</v>
      </c>
      <c r="K176" s="131">
        <f t="shared" si="14"/>
        <v>0.33333333333333331</v>
      </c>
      <c r="L176" s="131">
        <f t="shared" si="15"/>
        <v>0.66666666666666663</v>
      </c>
      <c r="M176" s="131">
        <f t="shared" si="16"/>
        <v>0.66666666666666663</v>
      </c>
      <c r="N176" s="131">
        <f t="shared" si="17"/>
        <v>0.22222222222222221</v>
      </c>
      <c r="O176" s="131">
        <f t="shared" si="18"/>
        <v>0.1111111111111111</v>
      </c>
    </row>
    <row r="177" spans="1:15" ht="15" customHeight="1">
      <c r="A177" s="125">
        <v>158</v>
      </c>
      <c r="B177" s="126" t="str">
        <f>'CAT I'!B168</f>
        <v>AME20179L</v>
      </c>
      <c r="C177" s="127" t="str">
        <f>'CAT I'!C168</f>
        <v>SAKTHIVEL ARUMUGHAM</v>
      </c>
      <c r="D177" s="128">
        <v>2</v>
      </c>
      <c r="E177" s="128">
        <v>1</v>
      </c>
      <c r="F177" s="128">
        <v>2</v>
      </c>
      <c r="G177" s="128">
        <v>3</v>
      </c>
      <c r="H177" s="128">
        <v>2</v>
      </c>
      <c r="I177" s="128">
        <v>2</v>
      </c>
      <c r="J177" s="131">
        <f t="shared" si="13"/>
        <v>0.66666666666666663</v>
      </c>
      <c r="K177" s="131">
        <f t="shared" si="14"/>
        <v>1</v>
      </c>
      <c r="L177" s="131">
        <f t="shared" si="15"/>
        <v>0.66666666666666663</v>
      </c>
      <c r="M177" s="131">
        <f t="shared" si="16"/>
        <v>0.66666666666666663</v>
      </c>
      <c r="N177" s="131">
        <f t="shared" si="17"/>
        <v>0.22222222222222221</v>
      </c>
      <c r="O177" s="131">
        <f t="shared" si="18"/>
        <v>0.33333333333333331</v>
      </c>
    </row>
    <row r="178" spans="1:15" ht="15" customHeight="1">
      <c r="A178" s="125">
        <v>159</v>
      </c>
      <c r="B178" s="126" t="str">
        <f>'CAT I'!B169</f>
        <v>AME20180L</v>
      </c>
      <c r="C178" s="127" t="str">
        <f>'CAT I'!C169</f>
        <v>SANJAY V</v>
      </c>
      <c r="D178" s="128">
        <v>2</v>
      </c>
      <c r="E178" s="128">
        <v>1</v>
      </c>
      <c r="F178" s="128">
        <v>3</v>
      </c>
      <c r="G178" s="128">
        <v>2</v>
      </c>
      <c r="H178" s="128">
        <v>1</v>
      </c>
      <c r="I178" s="128">
        <v>2</v>
      </c>
      <c r="J178" s="131">
        <f t="shared" si="13"/>
        <v>1</v>
      </c>
      <c r="K178" s="131">
        <f t="shared" si="14"/>
        <v>0.66666666666666663</v>
      </c>
      <c r="L178" s="131">
        <f t="shared" si="15"/>
        <v>0.33333333333333331</v>
      </c>
      <c r="M178" s="131">
        <f t="shared" si="16"/>
        <v>0.66666666666666663</v>
      </c>
      <c r="N178" s="131">
        <f t="shared" si="17"/>
        <v>0.33333333333333331</v>
      </c>
      <c r="O178" s="131">
        <f t="shared" si="18"/>
        <v>0.22222222222222221</v>
      </c>
    </row>
    <row r="179" spans="1:15" ht="15" customHeight="1">
      <c r="A179" s="125">
        <v>160</v>
      </c>
      <c r="B179" s="126" t="str">
        <f>'CAT I'!B170</f>
        <v>AME20182L</v>
      </c>
      <c r="C179" s="127" t="str">
        <f>'CAT I'!C170</f>
        <v>SARVESHWAR B</v>
      </c>
      <c r="D179" s="128">
        <v>3</v>
      </c>
      <c r="E179" s="128">
        <v>2</v>
      </c>
      <c r="F179" s="128">
        <v>3</v>
      </c>
      <c r="G179" s="128">
        <v>1</v>
      </c>
      <c r="H179" s="128">
        <v>3</v>
      </c>
      <c r="I179" s="128">
        <v>2</v>
      </c>
      <c r="J179" s="131">
        <f t="shared" si="13"/>
        <v>1</v>
      </c>
      <c r="K179" s="131">
        <f t="shared" si="14"/>
        <v>0.33333333333333331</v>
      </c>
      <c r="L179" s="131">
        <f t="shared" si="15"/>
        <v>1</v>
      </c>
      <c r="M179" s="131">
        <f t="shared" si="16"/>
        <v>0.66666666666666663</v>
      </c>
      <c r="N179" s="131">
        <f t="shared" si="17"/>
        <v>0.33333333333333331</v>
      </c>
      <c r="O179" s="131">
        <f t="shared" si="18"/>
        <v>0.1111111111111111</v>
      </c>
    </row>
    <row r="180" spans="1:15" ht="15" customHeight="1">
      <c r="A180" s="125">
        <v>161</v>
      </c>
      <c r="B180" s="126" t="str">
        <f>'CAT I'!B171</f>
        <v>AME20184L</v>
      </c>
      <c r="C180" s="127" t="str">
        <f>'CAT I'!C171</f>
        <v>SATHIYAMOORTHY J</v>
      </c>
      <c r="D180" s="128">
        <v>3</v>
      </c>
      <c r="E180" s="128">
        <v>1</v>
      </c>
      <c r="F180" s="128">
        <v>1</v>
      </c>
      <c r="G180" s="128">
        <v>2</v>
      </c>
      <c r="H180" s="128">
        <v>2</v>
      </c>
      <c r="I180" s="128">
        <v>3</v>
      </c>
      <c r="J180" s="131">
        <f t="shared" si="13"/>
        <v>0.33333333333333331</v>
      </c>
      <c r="K180" s="131">
        <f t="shared" si="14"/>
        <v>0.66666666666666663</v>
      </c>
      <c r="L180" s="131">
        <f t="shared" si="15"/>
        <v>0.66666666666666663</v>
      </c>
      <c r="M180" s="131">
        <f t="shared" si="16"/>
        <v>1</v>
      </c>
      <c r="N180" s="131">
        <f t="shared" si="17"/>
        <v>0.1111111111111111</v>
      </c>
      <c r="O180" s="131">
        <f t="shared" si="18"/>
        <v>0.22222222222222221</v>
      </c>
    </row>
    <row r="181" spans="1:15" ht="15" customHeight="1">
      <c r="A181" s="125">
        <v>162</v>
      </c>
      <c r="B181" s="126" t="str">
        <f>'CAT I'!B172</f>
        <v>AME20185L</v>
      </c>
      <c r="C181" s="127" t="str">
        <f>'CAT I'!C172</f>
        <v>SHASWAT SHAHI</v>
      </c>
      <c r="D181" s="128">
        <v>1</v>
      </c>
      <c r="E181" s="128">
        <v>1</v>
      </c>
      <c r="F181" s="128">
        <v>2</v>
      </c>
      <c r="G181" s="128">
        <v>3</v>
      </c>
      <c r="H181" s="128">
        <v>1</v>
      </c>
      <c r="I181" s="128">
        <v>2</v>
      </c>
      <c r="J181" s="131">
        <f t="shared" si="13"/>
        <v>0.66666666666666663</v>
      </c>
      <c r="K181" s="131">
        <f t="shared" si="14"/>
        <v>1</v>
      </c>
      <c r="L181" s="131">
        <f t="shared" si="15"/>
        <v>0.33333333333333331</v>
      </c>
      <c r="M181" s="131">
        <f t="shared" si="16"/>
        <v>0.66666666666666663</v>
      </c>
      <c r="N181" s="131">
        <f t="shared" si="17"/>
        <v>0.22222222222222221</v>
      </c>
      <c r="O181" s="131">
        <f t="shared" si="18"/>
        <v>0.33333333333333331</v>
      </c>
    </row>
    <row r="182" spans="1:15" ht="15" customHeight="1">
      <c r="A182" s="125">
        <v>163</v>
      </c>
      <c r="B182" s="126" t="str">
        <f>'CAT I'!B173</f>
        <v>AME20186L</v>
      </c>
      <c r="C182" s="127" t="str">
        <f>'CAT I'!C173</f>
        <v>SRIKANTH J</v>
      </c>
      <c r="D182" s="128">
        <v>2</v>
      </c>
      <c r="E182" s="128">
        <v>2</v>
      </c>
      <c r="F182" s="128">
        <v>3</v>
      </c>
      <c r="G182" s="128">
        <v>1</v>
      </c>
      <c r="H182" s="128">
        <v>2</v>
      </c>
      <c r="I182" s="128">
        <v>3</v>
      </c>
      <c r="J182" s="131">
        <f t="shared" si="13"/>
        <v>1</v>
      </c>
      <c r="K182" s="131">
        <f t="shared" si="14"/>
        <v>0.33333333333333331</v>
      </c>
      <c r="L182" s="131">
        <f t="shared" si="15"/>
        <v>0.66666666666666663</v>
      </c>
      <c r="M182" s="131">
        <f t="shared" si="16"/>
        <v>1</v>
      </c>
      <c r="N182" s="131">
        <f t="shared" si="17"/>
        <v>0.33333333333333331</v>
      </c>
      <c r="O182" s="131">
        <f t="shared" si="18"/>
        <v>0.1111111111111111</v>
      </c>
    </row>
    <row r="183" spans="1:15" ht="15" customHeight="1">
      <c r="A183" s="125">
        <v>164</v>
      </c>
      <c r="B183" s="126" t="str">
        <f>'CAT I'!B174</f>
        <v>AME20187L</v>
      </c>
      <c r="C183" s="127" t="str">
        <f>'CAT I'!C174</f>
        <v>SRIKANTH K</v>
      </c>
      <c r="D183" s="128">
        <v>3</v>
      </c>
      <c r="E183" s="128">
        <v>1</v>
      </c>
      <c r="F183" s="128">
        <v>3</v>
      </c>
      <c r="G183" s="128">
        <v>2</v>
      </c>
      <c r="H183" s="128">
        <v>3</v>
      </c>
      <c r="I183" s="128">
        <v>1</v>
      </c>
      <c r="J183" s="131">
        <f t="shared" si="13"/>
        <v>1</v>
      </c>
      <c r="K183" s="131">
        <f t="shared" si="14"/>
        <v>0.66666666666666663</v>
      </c>
      <c r="L183" s="131">
        <f t="shared" si="15"/>
        <v>1</v>
      </c>
      <c r="M183" s="131">
        <f t="shared" si="16"/>
        <v>0.33333333333333331</v>
      </c>
      <c r="N183" s="131">
        <f t="shared" si="17"/>
        <v>0.33333333333333331</v>
      </c>
      <c r="O183" s="131">
        <f t="shared" si="18"/>
        <v>0.22222222222222221</v>
      </c>
    </row>
    <row r="184" spans="1:15" ht="15" customHeight="1">
      <c r="A184" s="125">
        <v>165</v>
      </c>
      <c r="B184" s="126" t="str">
        <f>'CAT I'!B175</f>
        <v>AME20188L</v>
      </c>
      <c r="C184" s="127" t="str">
        <f>'CAT I'!C175</f>
        <v>SRINATH P</v>
      </c>
      <c r="D184" s="128">
        <v>2</v>
      </c>
      <c r="E184" s="128">
        <v>1</v>
      </c>
      <c r="F184" s="128">
        <v>2</v>
      </c>
      <c r="G184" s="128">
        <v>3</v>
      </c>
      <c r="H184" s="128">
        <v>3</v>
      </c>
      <c r="I184" s="128">
        <v>2</v>
      </c>
      <c r="J184" s="131">
        <f t="shared" si="13"/>
        <v>0.66666666666666663</v>
      </c>
      <c r="K184" s="131">
        <f t="shared" si="14"/>
        <v>1</v>
      </c>
      <c r="L184" s="131">
        <f t="shared" si="15"/>
        <v>1</v>
      </c>
      <c r="M184" s="131">
        <f t="shared" si="16"/>
        <v>0.66666666666666663</v>
      </c>
      <c r="N184" s="131">
        <f t="shared" si="17"/>
        <v>0.22222222222222221</v>
      </c>
      <c r="O184" s="131">
        <f t="shared" si="18"/>
        <v>0.33333333333333331</v>
      </c>
    </row>
    <row r="185" spans="1:15" ht="15" customHeight="1">
      <c r="A185" s="125">
        <v>166</v>
      </c>
      <c r="B185" s="126" t="str">
        <f>'CAT I'!B176</f>
        <v>AME20189L</v>
      </c>
      <c r="C185" s="127" t="str">
        <f>'CAT I'!C176</f>
        <v>SRIVARSHAN M</v>
      </c>
      <c r="D185" s="128">
        <v>1</v>
      </c>
      <c r="E185" s="128">
        <v>1</v>
      </c>
      <c r="F185" s="128">
        <v>3</v>
      </c>
      <c r="G185" s="128">
        <v>2</v>
      </c>
      <c r="H185" s="128">
        <v>3</v>
      </c>
      <c r="I185" s="128">
        <v>1</v>
      </c>
      <c r="J185" s="131">
        <f t="shared" si="13"/>
        <v>1</v>
      </c>
      <c r="K185" s="131">
        <f t="shared" si="14"/>
        <v>0.66666666666666663</v>
      </c>
      <c r="L185" s="131">
        <f t="shared" si="15"/>
        <v>1</v>
      </c>
      <c r="M185" s="131">
        <f t="shared" si="16"/>
        <v>0.33333333333333331</v>
      </c>
      <c r="N185" s="131">
        <f t="shared" si="17"/>
        <v>0.33333333333333331</v>
      </c>
      <c r="O185" s="131">
        <f t="shared" si="18"/>
        <v>0.22222222222222221</v>
      </c>
    </row>
    <row r="186" spans="1:15" ht="15" customHeight="1">
      <c r="A186" s="125">
        <v>167</v>
      </c>
      <c r="B186" s="126" t="str">
        <f>'CAT I'!B177</f>
        <v>AME20190L</v>
      </c>
      <c r="C186" s="127" t="str">
        <f>'CAT I'!C177</f>
        <v>SURAJ KUMAR</v>
      </c>
      <c r="D186" s="128">
        <v>1</v>
      </c>
      <c r="E186" s="128">
        <v>3</v>
      </c>
      <c r="F186" s="128">
        <v>1</v>
      </c>
      <c r="G186" s="128">
        <v>2</v>
      </c>
      <c r="H186" s="128">
        <v>1</v>
      </c>
      <c r="I186" s="128">
        <v>1</v>
      </c>
      <c r="J186" s="131">
        <f t="shared" si="13"/>
        <v>0.33333333333333331</v>
      </c>
      <c r="K186" s="131">
        <f t="shared" si="14"/>
        <v>0.66666666666666663</v>
      </c>
      <c r="L186" s="131">
        <f t="shared" si="15"/>
        <v>0.33333333333333331</v>
      </c>
      <c r="M186" s="131">
        <f t="shared" si="16"/>
        <v>0.33333333333333331</v>
      </c>
      <c r="N186" s="131">
        <f t="shared" si="17"/>
        <v>0.1111111111111111</v>
      </c>
      <c r="O186" s="131">
        <f t="shared" si="18"/>
        <v>0.22222222222222221</v>
      </c>
    </row>
    <row r="187" spans="1:15" ht="15" customHeight="1">
      <c r="A187" s="125">
        <v>168</v>
      </c>
      <c r="B187" s="126" t="str">
        <f>'CAT I'!B178</f>
        <v>AME20191L</v>
      </c>
      <c r="C187" s="127" t="str">
        <f>'CAT I'!C178</f>
        <v>SURESH BALAJI</v>
      </c>
      <c r="D187" s="128">
        <v>2</v>
      </c>
      <c r="E187" s="128">
        <v>1</v>
      </c>
      <c r="F187" s="128">
        <v>2</v>
      </c>
      <c r="G187" s="128">
        <v>2</v>
      </c>
      <c r="H187" s="128">
        <v>3</v>
      </c>
      <c r="I187" s="128">
        <v>2</v>
      </c>
      <c r="J187" s="131">
        <f t="shared" si="13"/>
        <v>0.66666666666666663</v>
      </c>
      <c r="K187" s="131">
        <f t="shared" si="14"/>
        <v>0.66666666666666663</v>
      </c>
      <c r="L187" s="131">
        <f t="shared" si="15"/>
        <v>1</v>
      </c>
      <c r="M187" s="131">
        <f t="shared" si="16"/>
        <v>0.66666666666666663</v>
      </c>
      <c r="N187" s="131">
        <f t="shared" si="17"/>
        <v>0.22222222222222221</v>
      </c>
      <c r="O187" s="131">
        <f t="shared" si="18"/>
        <v>0.22222222222222221</v>
      </c>
    </row>
    <row r="188" spans="1:15" ht="15" customHeight="1">
      <c r="A188" s="125">
        <v>169</v>
      </c>
      <c r="B188" s="126" t="str">
        <f>'CAT I'!B179</f>
        <v>AME20193L</v>
      </c>
      <c r="C188" s="127" t="str">
        <f>'CAT I'!C179</f>
        <v>TEKENDRA THAPA</v>
      </c>
      <c r="D188" s="128">
        <v>2</v>
      </c>
      <c r="E188" s="128">
        <v>3</v>
      </c>
      <c r="F188" s="128">
        <v>1</v>
      </c>
      <c r="G188" s="128">
        <v>1</v>
      </c>
      <c r="H188" s="128">
        <v>1</v>
      </c>
      <c r="I188" s="128">
        <v>1</v>
      </c>
      <c r="J188" s="131">
        <f t="shared" si="13"/>
        <v>0.33333333333333331</v>
      </c>
      <c r="K188" s="131">
        <f t="shared" si="14"/>
        <v>0.33333333333333331</v>
      </c>
      <c r="L188" s="131">
        <f t="shared" si="15"/>
        <v>0.33333333333333331</v>
      </c>
      <c r="M188" s="131">
        <f t="shared" si="16"/>
        <v>0.33333333333333331</v>
      </c>
      <c r="N188" s="131">
        <f t="shared" si="17"/>
        <v>0.1111111111111111</v>
      </c>
      <c r="O188" s="131">
        <f t="shared" si="18"/>
        <v>0.1111111111111111</v>
      </c>
    </row>
    <row r="189" spans="1:15" ht="15" customHeight="1">
      <c r="A189" s="125">
        <v>170</v>
      </c>
      <c r="B189" s="126" t="str">
        <f>'CAT I'!B180</f>
        <v>AME20194L</v>
      </c>
      <c r="C189" s="127" t="str">
        <f>'CAT I'!C180</f>
        <v>THABRAZ AHMED</v>
      </c>
      <c r="D189" s="128">
        <v>1</v>
      </c>
      <c r="E189" s="128">
        <v>1</v>
      </c>
      <c r="F189" s="128">
        <v>1</v>
      </c>
      <c r="G189" s="128">
        <v>1</v>
      </c>
      <c r="H189" s="128">
        <v>1</v>
      </c>
      <c r="I189" s="128">
        <v>2</v>
      </c>
      <c r="J189" s="131">
        <f t="shared" si="13"/>
        <v>0.33333333333333331</v>
      </c>
      <c r="K189" s="131">
        <f t="shared" si="14"/>
        <v>0.33333333333333331</v>
      </c>
      <c r="L189" s="131">
        <f t="shared" si="15"/>
        <v>0.33333333333333331</v>
      </c>
      <c r="M189" s="131">
        <f t="shared" si="16"/>
        <v>0.66666666666666663</v>
      </c>
      <c r="N189" s="131">
        <f t="shared" si="17"/>
        <v>0.1111111111111111</v>
      </c>
      <c r="O189" s="131">
        <f t="shared" si="18"/>
        <v>0.1111111111111111</v>
      </c>
    </row>
    <row r="190" spans="1:15" ht="15" customHeight="1">
      <c r="A190" s="125">
        <v>171</v>
      </c>
      <c r="B190" s="126" t="str">
        <f>'CAT I'!B181</f>
        <v>AME20195L</v>
      </c>
      <c r="C190" s="127" t="str">
        <f>'CAT I'!C181</f>
        <v>THEJESHWARAN</v>
      </c>
      <c r="D190" s="128">
        <v>2</v>
      </c>
      <c r="E190" s="128">
        <v>3</v>
      </c>
      <c r="F190" s="128">
        <v>3</v>
      </c>
      <c r="G190" s="128">
        <v>1</v>
      </c>
      <c r="H190" s="128">
        <v>3</v>
      </c>
      <c r="I190" s="128">
        <v>2</v>
      </c>
      <c r="J190" s="131">
        <f t="shared" si="13"/>
        <v>1</v>
      </c>
      <c r="K190" s="131">
        <f t="shared" si="14"/>
        <v>0.33333333333333331</v>
      </c>
      <c r="L190" s="131">
        <f t="shared" si="15"/>
        <v>1</v>
      </c>
      <c r="M190" s="131">
        <f t="shared" si="16"/>
        <v>0.66666666666666663</v>
      </c>
      <c r="N190" s="131">
        <f t="shared" si="17"/>
        <v>0.33333333333333331</v>
      </c>
      <c r="O190" s="131">
        <f t="shared" si="18"/>
        <v>0.1111111111111111</v>
      </c>
    </row>
    <row r="191" spans="1:15" ht="15" customHeight="1">
      <c r="A191" s="125">
        <v>172</v>
      </c>
      <c r="B191" s="126" t="str">
        <f>'CAT I'!B182</f>
        <v>AME20196L</v>
      </c>
      <c r="C191" s="127" t="str">
        <f>'CAT I'!C182</f>
        <v>TONY PLAYER M</v>
      </c>
      <c r="D191" s="128">
        <v>2</v>
      </c>
      <c r="E191" s="128">
        <v>2</v>
      </c>
      <c r="F191" s="128">
        <v>3</v>
      </c>
      <c r="G191" s="128">
        <v>2</v>
      </c>
      <c r="H191" s="128">
        <v>2</v>
      </c>
      <c r="I191" s="128">
        <v>1</v>
      </c>
      <c r="J191" s="131">
        <f t="shared" si="13"/>
        <v>1</v>
      </c>
      <c r="K191" s="131">
        <f t="shared" si="14"/>
        <v>0.66666666666666663</v>
      </c>
      <c r="L191" s="131">
        <f t="shared" si="15"/>
        <v>0.66666666666666663</v>
      </c>
      <c r="M191" s="131">
        <f t="shared" si="16"/>
        <v>0.33333333333333331</v>
      </c>
      <c r="N191" s="131">
        <f t="shared" si="17"/>
        <v>0.33333333333333331</v>
      </c>
      <c r="O191" s="131">
        <f t="shared" si="18"/>
        <v>0.22222222222222221</v>
      </c>
    </row>
    <row r="192" spans="1:15" ht="15" customHeight="1">
      <c r="A192" s="125">
        <v>173</v>
      </c>
      <c r="B192" s="126" t="str">
        <f>'CAT I'!B183</f>
        <v>AME20197L</v>
      </c>
      <c r="C192" s="127" t="str">
        <f>'CAT I'!C183</f>
        <v>VIMAL P S</v>
      </c>
      <c r="D192" s="128">
        <v>2</v>
      </c>
      <c r="E192" s="128">
        <v>3</v>
      </c>
      <c r="F192" s="128">
        <v>2</v>
      </c>
      <c r="G192" s="128">
        <v>1</v>
      </c>
      <c r="H192" s="128">
        <v>1</v>
      </c>
      <c r="I192" s="128">
        <v>1</v>
      </c>
      <c r="J192" s="131">
        <f t="shared" si="13"/>
        <v>0.66666666666666663</v>
      </c>
      <c r="K192" s="131">
        <f t="shared" si="14"/>
        <v>0.33333333333333331</v>
      </c>
      <c r="L192" s="131">
        <f t="shared" si="15"/>
        <v>0.33333333333333331</v>
      </c>
      <c r="M192" s="131">
        <f t="shared" si="16"/>
        <v>0.33333333333333331</v>
      </c>
      <c r="N192" s="131">
        <f t="shared" si="17"/>
        <v>0.22222222222222221</v>
      </c>
      <c r="O192" s="131">
        <f t="shared" si="18"/>
        <v>0.1111111111111111</v>
      </c>
    </row>
    <row r="193" spans="1:15" ht="15" customHeight="1">
      <c r="A193" s="125">
        <v>174</v>
      </c>
      <c r="B193" s="126" t="str">
        <f>'CAT I'!B184</f>
        <v>AME20198L</v>
      </c>
      <c r="C193" s="127" t="str">
        <f>'CAT I'!C184</f>
        <v>VISWABALAN M</v>
      </c>
      <c r="D193" s="128">
        <v>2</v>
      </c>
      <c r="E193" s="128">
        <v>2</v>
      </c>
      <c r="F193" s="128">
        <v>3</v>
      </c>
      <c r="G193" s="128">
        <v>1</v>
      </c>
      <c r="H193" s="128">
        <v>3</v>
      </c>
      <c r="I193" s="128">
        <v>2</v>
      </c>
      <c r="J193" s="131">
        <f t="shared" si="13"/>
        <v>1</v>
      </c>
      <c r="K193" s="131">
        <f t="shared" si="14"/>
        <v>0.33333333333333331</v>
      </c>
      <c r="L193" s="131">
        <f t="shared" si="15"/>
        <v>1</v>
      </c>
      <c r="M193" s="131">
        <f t="shared" si="16"/>
        <v>0.66666666666666663</v>
      </c>
      <c r="N193" s="131">
        <f t="shared" si="17"/>
        <v>0.33333333333333331</v>
      </c>
      <c r="O193" s="131">
        <f t="shared" si="18"/>
        <v>0.1111111111111111</v>
      </c>
    </row>
    <row r="194" spans="1:15" ht="15" customHeight="1">
      <c r="A194" s="125">
        <v>175</v>
      </c>
      <c r="B194" s="126" t="str">
        <f>'CAT I'!B185</f>
        <v>AME20199L</v>
      </c>
      <c r="C194" s="127" t="str">
        <f>'CAT I'!C185</f>
        <v>SHIVAM KUMAR SINGH</v>
      </c>
      <c r="D194" s="128">
        <v>2</v>
      </c>
      <c r="E194" s="128">
        <v>1</v>
      </c>
      <c r="F194" s="128">
        <v>2</v>
      </c>
      <c r="G194" s="128">
        <v>2</v>
      </c>
      <c r="H194" s="128">
        <v>2</v>
      </c>
      <c r="I194" s="128">
        <v>2</v>
      </c>
      <c r="J194" s="131">
        <f t="shared" si="13"/>
        <v>0.66666666666666663</v>
      </c>
      <c r="K194" s="131">
        <f t="shared" si="14"/>
        <v>0.66666666666666663</v>
      </c>
      <c r="L194" s="131">
        <f t="shared" si="15"/>
        <v>0.66666666666666663</v>
      </c>
      <c r="M194" s="131">
        <f t="shared" si="16"/>
        <v>0.66666666666666663</v>
      </c>
      <c r="N194" s="131">
        <f t="shared" si="17"/>
        <v>0.22222222222222221</v>
      </c>
      <c r="O194" s="131">
        <f t="shared" si="18"/>
        <v>0.22222222222222221</v>
      </c>
    </row>
    <row r="195" spans="1:15" ht="15" customHeight="1">
      <c r="A195" s="125">
        <v>176</v>
      </c>
      <c r="B195" s="126" t="str">
        <f>'CAT I'!B186</f>
        <v>AME20200L</v>
      </c>
      <c r="C195" s="127" t="str">
        <f>'CAT I'!C186</f>
        <v>BENJAMIN GARRYSTON B</v>
      </c>
      <c r="D195" s="128">
        <v>1</v>
      </c>
      <c r="E195" s="128">
        <v>2</v>
      </c>
      <c r="F195" s="128">
        <v>3</v>
      </c>
      <c r="G195" s="128">
        <v>2</v>
      </c>
      <c r="H195" s="128">
        <v>1</v>
      </c>
      <c r="I195" s="128">
        <v>2</v>
      </c>
      <c r="J195" s="131">
        <f t="shared" si="13"/>
        <v>1</v>
      </c>
      <c r="K195" s="131">
        <f t="shared" si="14"/>
        <v>0.66666666666666663</v>
      </c>
      <c r="L195" s="131">
        <f t="shared" si="15"/>
        <v>0.33333333333333331</v>
      </c>
      <c r="M195" s="131">
        <f t="shared" si="16"/>
        <v>0.66666666666666663</v>
      </c>
      <c r="N195" s="131">
        <f t="shared" si="17"/>
        <v>0.33333333333333331</v>
      </c>
      <c r="O195" s="131">
        <f t="shared" si="18"/>
        <v>0.22222222222222221</v>
      </c>
    </row>
    <row r="196" spans="1:15" ht="15" customHeight="1">
      <c r="A196" s="125">
        <v>177</v>
      </c>
      <c r="B196" s="126" t="str">
        <f>'CAT I'!B187</f>
        <v>AME20202L</v>
      </c>
      <c r="C196" s="127" t="str">
        <f>'CAT I'!C187</f>
        <v>SIVASAKTHI SRINIVASAN</v>
      </c>
      <c r="D196" s="128">
        <v>2</v>
      </c>
      <c r="E196" s="128">
        <v>1</v>
      </c>
      <c r="F196" s="128">
        <v>3</v>
      </c>
      <c r="G196" s="128">
        <v>3</v>
      </c>
      <c r="H196" s="128">
        <v>2</v>
      </c>
      <c r="I196" s="128">
        <v>1</v>
      </c>
      <c r="J196" s="131">
        <f t="shared" si="13"/>
        <v>1</v>
      </c>
      <c r="K196" s="131">
        <f t="shared" si="14"/>
        <v>1</v>
      </c>
      <c r="L196" s="131">
        <f t="shared" si="15"/>
        <v>0.66666666666666663</v>
      </c>
      <c r="M196" s="131">
        <f t="shared" si="16"/>
        <v>0.33333333333333331</v>
      </c>
      <c r="N196" s="131">
        <f t="shared" si="17"/>
        <v>0.33333333333333331</v>
      </c>
      <c r="O196" s="131">
        <f t="shared" si="18"/>
        <v>0.33333333333333331</v>
      </c>
    </row>
    <row r="197" spans="1:15" ht="15" customHeight="1">
      <c r="A197" s="125">
        <v>178</v>
      </c>
      <c r="B197" s="126" t="str">
        <f>'CAT I'!B188</f>
        <v>AME20203L</v>
      </c>
      <c r="C197" s="127" t="str">
        <f>'CAT I'!C188</f>
        <v>RAJESH KUMAR R R</v>
      </c>
      <c r="D197" s="128">
        <v>3</v>
      </c>
      <c r="E197" s="128">
        <v>3</v>
      </c>
      <c r="F197" s="128">
        <v>1</v>
      </c>
      <c r="G197" s="128">
        <v>3</v>
      </c>
      <c r="H197" s="128">
        <v>1</v>
      </c>
      <c r="I197" s="128">
        <v>2</v>
      </c>
      <c r="J197" s="131">
        <f t="shared" si="13"/>
        <v>0.33333333333333331</v>
      </c>
      <c r="K197" s="131">
        <f t="shared" si="14"/>
        <v>1</v>
      </c>
      <c r="L197" s="131">
        <f t="shared" si="15"/>
        <v>0.33333333333333331</v>
      </c>
      <c r="M197" s="131">
        <f t="shared" si="16"/>
        <v>0.66666666666666663</v>
      </c>
      <c r="N197" s="131">
        <f t="shared" si="17"/>
        <v>0.1111111111111111</v>
      </c>
      <c r="O197" s="131">
        <f t="shared" si="18"/>
        <v>0.33333333333333331</v>
      </c>
    </row>
    <row r="198" spans="1:15" ht="15" customHeight="1">
      <c r="A198" s="125">
        <v>179</v>
      </c>
      <c r="B198" s="126" t="str">
        <f>'CAT I'!B189</f>
        <v>AME20204L</v>
      </c>
      <c r="C198" s="127" t="str">
        <f>'CAT I'!C189</f>
        <v>ANRAJ SRICHANDAN</v>
      </c>
      <c r="D198" s="128">
        <v>3</v>
      </c>
      <c r="E198" s="128">
        <v>2</v>
      </c>
      <c r="F198" s="128">
        <v>3</v>
      </c>
      <c r="G198" s="128">
        <v>1</v>
      </c>
      <c r="H198" s="128">
        <v>1</v>
      </c>
      <c r="I198" s="128">
        <v>1</v>
      </c>
      <c r="J198" s="131">
        <f t="shared" si="13"/>
        <v>1</v>
      </c>
      <c r="K198" s="131">
        <f t="shared" si="14"/>
        <v>0.33333333333333331</v>
      </c>
      <c r="L198" s="131">
        <f t="shared" si="15"/>
        <v>0.33333333333333331</v>
      </c>
      <c r="M198" s="131">
        <f t="shared" si="16"/>
        <v>0.33333333333333331</v>
      </c>
      <c r="N198" s="131">
        <f t="shared" si="17"/>
        <v>0.33333333333333331</v>
      </c>
      <c r="O198" s="131">
        <f t="shared" si="18"/>
        <v>0.1111111111111111</v>
      </c>
    </row>
    <row r="199" spans="1:15" ht="15" customHeight="1">
      <c r="A199" s="125">
        <v>180</v>
      </c>
      <c r="B199" s="126" t="str">
        <f>'CAT I'!B190</f>
        <v>AME20205L</v>
      </c>
      <c r="C199" s="127" t="str">
        <f>'CAT I'!C190</f>
        <v>GOWTHAMKUMAR M</v>
      </c>
      <c r="D199" s="128">
        <v>2</v>
      </c>
      <c r="E199" s="128">
        <v>2</v>
      </c>
      <c r="F199" s="128">
        <v>1</v>
      </c>
      <c r="G199" s="128">
        <v>2</v>
      </c>
      <c r="H199" s="128">
        <v>2</v>
      </c>
      <c r="I199" s="128">
        <v>3</v>
      </c>
      <c r="J199" s="131">
        <f t="shared" si="13"/>
        <v>0.33333333333333331</v>
      </c>
      <c r="K199" s="131">
        <f t="shared" si="14"/>
        <v>0.66666666666666663</v>
      </c>
      <c r="L199" s="131">
        <f t="shared" si="15"/>
        <v>0.66666666666666663</v>
      </c>
      <c r="M199" s="131">
        <f t="shared" si="16"/>
        <v>1</v>
      </c>
      <c r="N199" s="131">
        <f t="shared" si="17"/>
        <v>0.1111111111111111</v>
      </c>
      <c r="O199" s="131">
        <f t="shared" si="18"/>
        <v>0.22222222222222221</v>
      </c>
    </row>
    <row r="200" spans="1:15" ht="15" customHeight="1">
      <c r="A200" s="125">
        <v>181</v>
      </c>
      <c r="B200" s="126" t="str">
        <f>'CAT I'!B191</f>
        <v>AME20206L</v>
      </c>
      <c r="C200" s="127" t="str">
        <f>'CAT I'!C191</f>
        <v>MUHAMMED AZAN N</v>
      </c>
      <c r="D200" s="128">
        <v>3</v>
      </c>
      <c r="E200" s="128">
        <v>1</v>
      </c>
      <c r="F200" s="128">
        <v>1</v>
      </c>
      <c r="G200" s="128">
        <v>2</v>
      </c>
      <c r="H200" s="128">
        <v>1</v>
      </c>
      <c r="I200" s="128">
        <v>2</v>
      </c>
      <c r="J200" s="131">
        <f t="shared" si="13"/>
        <v>0.33333333333333331</v>
      </c>
      <c r="K200" s="131">
        <f t="shared" si="14"/>
        <v>0.66666666666666663</v>
      </c>
      <c r="L200" s="131">
        <f t="shared" si="15"/>
        <v>0.33333333333333331</v>
      </c>
      <c r="M200" s="131">
        <f t="shared" si="16"/>
        <v>0.66666666666666663</v>
      </c>
      <c r="N200" s="131">
        <f t="shared" si="17"/>
        <v>0.1111111111111111</v>
      </c>
      <c r="O200" s="131">
        <f t="shared" si="18"/>
        <v>0.22222222222222221</v>
      </c>
    </row>
    <row r="201" spans="1:15" ht="15" customHeight="1">
      <c r="A201" s="125">
        <v>182</v>
      </c>
      <c r="B201" s="126" t="str">
        <f>'CAT I'!B192</f>
        <v>AME20207L</v>
      </c>
      <c r="C201" s="127" t="str">
        <f>'CAT I'!C192</f>
        <v>YOGESHWARAN U U</v>
      </c>
      <c r="D201" s="128">
        <v>1</v>
      </c>
      <c r="E201" s="128">
        <v>3</v>
      </c>
      <c r="F201" s="128">
        <v>3</v>
      </c>
      <c r="G201" s="128">
        <v>3</v>
      </c>
      <c r="H201" s="128">
        <v>3</v>
      </c>
      <c r="I201" s="128">
        <v>2</v>
      </c>
      <c r="J201" s="131">
        <f t="shared" si="13"/>
        <v>1</v>
      </c>
      <c r="K201" s="131">
        <f t="shared" si="14"/>
        <v>1</v>
      </c>
      <c r="L201" s="131">
        <f t="shared" si="15"/>
        <v>1</v>
      </c>
      <c r="M201" s="131">
        <f t="shared" si="16"/>
        <v>0.66666666666666663</v>
      </c>
      <c r="N201" s="131">
        <f t="shared" si="17"/>
        <v>0.33333333333333331</v>
      </c>
      <c r="O201" s="131">
        <f t="shared" si="18"/>
        <v>0.33333333333333331</v>
      </c>
    </row>
    <row r="202" spans="1:15" ht="15" customHeight="1">
      <c r="A202" s="125">
        <v>183</v>
      </c>
      <c r="B202" s="126" t="str">
        <f>'CAT I'!B193</f>
        <v>AME20208L</v>
      </c>
      <c r="C202" s="127" t="str">
        <f>'CAT I'!C193</f>
        <v>SWAYAM PAWAR</v>
      </c>
      <c r="D202" s="128">
        <v>3</v>
      </c>
      <c r="E202" s="128">
        <v>3</v>
      </c>
      <c r="F202" s="128">
        <v>1</v>
      </c>
      <c r="G202" s="128">
        <v>1</v>
      </c>
      <c r="H202" s="128">
        <v>2</v>
      </c>
      <c r="I202" s="128">
        <v>3</v>
      </c>
      <c r="J202" s="131">
        <f t="shared" si="13"/>
        <v>0.33333333333333331</v>
      </c>
      <c r="K202" s="131">
        <f t="shared" si="14"/>
        <v>0.33333333333333331</v>
      </c>
      <c r="L202" s="131">
        <f t="shared" si="15"/>
        <v>0.66666666666666663</v>
      </c>
      <c r="M202" s="131">
        <f t="shared" si="16"/>
        <v>1</v>
      </c>
      <c r="N202" s="131">
        <f t="shared" si="17"/>
        <v>0.1111111111111111</v>
      </c>
      <c r="O202" s="131">
        <f t="shared" si="18"/>
        <v>0.1111111111111111</v>
      </c>
    </row>
    <row r="203" spans="1:15" ht="15" customHeight="1">
      <c r="A203" s="125">
        <v>184</v>
      </c>
      <c r="B203" s="126" t="str">
        <f>'CAT I'!B194</f>
        <v>AME20209L</v>
      </c>
      <c r="C203" s="127" t="str">
        <f>'CAT I'!C194</f>
        <v>DEEPAK S</v>
      </c>
      <c r="D203" s="128">
        <v>1</v>
      </c>
      <c r="E203" s="128">
        <v>2</v>
      </c>
      <c r="F203" s="128">
        <v>3</v>
      </c>
      <c r="G203" s="128">
        <v>2</v>
      </c>
      <c r="H203" s="128">
        <v>2</v>
      </c>
      <c r="I203" s="128">
        <v>3</v>
      </c>
      <c r="J203" s="131">
        <f t="shared" si="13"/>
        <v>1</v>
      </c>
      <c r="K203" s="131">
        <f t="shared" si="14"/>
        <v>0.66666666666666663</v>
      </c>
      <c r="L203" s="131">
        <f t="shared" si="15"/>
        <v>0.66666666666666663</v>
      </c>
      <c r="M203" s="131">
        <f t="shared" si="16"/>
        <v>1</v>
      </c>
      <c r="N203" s="131">
        <f t="shared" si="17"/>
        <v>0.33333333333333331</v>
      </c>
      <c r="O203" s="131">
        <f t="shared" si="18"/>
        <v>0.22222222222222221</v>
      </c>
    </row>
    <row r="204" spans="1:15" ht="15" customHeight="1">
      <c r="A204" s="125">
        <v>185</v>
      </c>
      <c r="B204" s="126" t="str">
        <f>'CAT I'!B195</f>
        <v>AME20210L</v>
      </c>
      <c r="C204" s="127" t="str">
        <f>'CAT I'!C195</f>
        <v>MOHAN RAJ S</v>
      </c>
      <c r="D204" s="128">
        <v>2</v>
      </c>
      <c r="E204" s="128">
        <v>1</v>
      </c>
      <c r="F204" s="128">
        <v>2</v>
      </c>
      <c r="G204" s="128">
        <v>2</v>
      </c>
      <c r="H204" s="128">
        <v>1</v>
      </c>
      <c r="I204" s="128">
        <v>2</v>
      </c>
      <c r="J204" s="131">
        <f t="shared" si="13"/>
        <v>0.66666666666666663</v>
      </c>
      <c r="K204" s="131">
        <f t="shared" si="14"/>
        <v>0.66666666666666663</v>
      </c>
      <c r="L204" s="131">
        <f t="shared" si="15"/>
        <v>0.33333333333333331</v>
      </c>
      <c r="M204" s="131">
        <f t="shared" si="16"/>
        <v>0.66666666666666663</v>
      </c>
      <c r="N204" s="131">
        <f t="shared" si="17"/>
        <v>0.22222222222222221</v>
      </c>
      <c r="O204" s="131">
        <f t="shared" si="18"/>
        <v>0.22222222222222221</v>
      </c>
    </row>
    <row r="205" spans="1:15" ht="15" customHeight="1">
      <c r="A205" s="125">
        <v>186</v>
      </c>
      <c r="B205" s="126" t="str">
        <f>'CAT I'!B196</f>
        <v>AME20211L</v>
      </c>
      <c r="C205" s="127" t="str">
        <f>'CAT I'!C196</f>
        <v>SANJAY V</v>
      </c>
      <c r="D205" s="128">
        <v>1</v>
      </c>
      <c r="E205" s="128">
        <v>1</v>
      </c>
      <c r="F205" s="128">
        <v>1</v>
      </c>
      <c r="G205" s="128">
        <v>2</v>
      </c>
      <c r="H205" s="128">
        <v>1</v>
      </c>
      <c r="I205" s="128">
        <v>3</v>
      </c>
      <c r="J205" s="131">
        <f t="shared" si="13"/>
        <v>0.33333333333333331</v>
      </c>
      <c r="K205" s="131">
        <f t="shared" si="14"/>
        <v>0.66666666666666663</v>
      </c>
      <c r="L205" s="131">
        <f t="shared" si="15"/>
        <v>0.33333333333333331</v>
      </c>
      <c r="M205" s="131">
        <f t="shared" si="16"/>
        <v>1</v>
      </c>
      <c r="N205" s="131">
        <f t="shared" si="17"/>
        <v>0.1111111111111111</v>
      </c>
      <c r="O205" s="131">
        <f t="shared" si="18"/>
        <v>0.22222222222222221</v>
      </c>
    </row>
    <row r="206" spans="1:15" ht="15" customHeight="1">
      <c r="A206" s="125">
        <v>187</v>
      </c>
      <c r="B206" s="126" t="str">
        <f>'CAT I'!B197</f>
        <v>AME20213L</v>
      </c>
      <c r="C206" s="127" t="str">
        <f>'CAT I'!C197</f>
        <v>MANOKARAN R</v>
      </c>
      <c r="D206" s="128">
        <v>2</v>
      </c>
      <c r="E206" s="128">
        <v>2</v>
      </c>
      <c r="F206" s="128">
        <v>3</v>
      </c>
      <c r="G206" s="128">
        <v>3</v>
      </c>
      <c r="H206" s="128">
        <v>3</v>
      </c>
      <c r="I206" s="128">
        <v>3</v>
      </c>
      <c r="J206" s="131">
        <f t="shared" si="13"/>
        <v>1</v>
      </c>
      <c r="K206" s="131">
        <f t="shared" si="14"/>
        <v>1</v>
      </c>
      <c r="L206" s="131">
        <f t="shared" si="15"/>
        <v>1</v>
      </c>
      <c r="M206" s="131">
        <f t="shared" si="16"/>
        <v>1</v>
      </c>
      <c r="N206" s="131">
        <f t="shared" si="17"/>
        <v>0.33333333333333331</v>
      </c>
      <c r="O206" s="131">
        <f t="shared" si="18"/>
        <v>0.33333333333333331</v>
      </c>
    </row>
    <row r="207" spans="1:15" ht="15" customHeight="1">
      <c r="A207" s="125">
        <v>188</v>
      </c>
      <c r="B207" s="126" t="str">
        <f>'CAT I'!B198</f>
        <v>AME20214L</v>
      </c>
      <c r="C207" s="127" t="str">
        <f>'CAT I'!C198</f>
        <v>VISHAL S E</v>
      </c>
      <c r="D207" s="128">
        <v>3</v>
      </c>
      <c r="E207" s="128">
        <v>2</v>
      </c>
      <c r="F207" s="128">
        <v>1</v>
      </c>
      <c r="G207" s="128">
        <v>2</v>
      </c>
      <c r="H207" s="128">
        <v>1</v>
      </c>
      <c r="I207" s="128">
        <v>2</v>
      </c>
      <c r="J207" s="131">
        <f t="shared" si="13"/>
        <v>0.33333333333333331</v>
      </c>
      <c r="K207" s="131">
        <f t="shared" si="14"/>
        <v>0.66666666666666663</v>
      </c>
      <c r="L207" s="131">
        <f t="shared" si="15"/>
        <v>0.33333333333333331</v>
      </c>
      <c r="M207" s="131">
        <f t="shared" si="16"/>
        <v>0.66666666666666663</v>
      </c>
      <c r="N207" s="131">
        <f t="shared" si="17"/>
        <v>0.1111111111111111</v>
      </c>
      <c r="O207" s="131">
        <f t="shared" si="18"/>
        <v>0.22222222222222221</v>
      </c>
    </row>
    <row r="208" spans="1:15" ht="15" customHeight="1">
      <c r="A208" s="125">
        <v>189</v>
      </c>
      <c r="B208" s="126" t="str">
        <f>'CAT I'!B199</f>
        <v>AME20215L</v>
      </c>
      <c r="C208" s="127" t="str">
        <f>'CAT I'!C199</f>
        <v>STEPHENSON K</v>
      </c>
      <c r="D208" s="128">
        <v>1</v>
      </c>
      <c r="E208" s="128">
        <v>3</v>
      </c>
      <c r="F208" s="128">
        <v>3</v>
      </c>
      <c r="G208" s="128">
        <v>3</v>
      </c>
      <c r="H208" s="128">
        <v>2</v>
      </c>
      <c r="I208" s="128">
        <v>3</v>
      </c>
      <c r="J208" s="131">
        <f t="shared" si="13"/>
        <v>1</v>
      </c>
      <c r="K208" s="131">
        <f t="shared" si="14"/>
        <v>1</v>
      </c>
      <c r="L208" s="131">
        <f t="shared" si="15"/>
        <v>0.66666666666666663</v>
      </c>
      <c r="M208" s="131">
        <f t="shared" si="16"/>
        <v>1</v>
      </c>
      <c r="N208" s="131">
        <f t="shared" si="17"/>
        <v>0.33333333333333331</v>
      </c>
      <c r="O208" s="131">
        <f t="shared" si="18"/>
        <v>0.33333333333333331</v>
      </c>
    </row>
    <row r="209" spans="1:15" ht="15" customHeight="1">
      <c r="A209" s="125">
        <v>190</v>
      </c>
      <c r="B209" s="126" t="str">
        <f>'CAT I'!B200</f>
        <v>AME20217L</v>
      </c>
      <c r="C209" s="127" t="str">
        <f>'CAT I'!C200</f>
        <v>Dinesh Kumar</v>
      </c>
      <c r="D209" s="128">
        <v>2</v>
      </c>
      <c r="E209" s="128">
        <v>2</v>
      </c>
      <c r="F209" s="128">
        <v>2</v>
      </c>
      <c r="G209" s="128">
        <v>1</v>
      </c>
      <c r="H209" s="128">
        <v>1</v>
      </c>
      <c r="I209" s="128">
        <v>3</v>
      </c>
      <c r="J209" s="131">
        <f t="shared" si="13"/>
        <v>0.66666666666666663</v>
      </c>
      <c r="K209" s="131">
        <f t="shared" si="14"/>
        <v>0.33333333333333331</v>
      </c>
      <c r="L209" s="131">
        <f t="shared" si="15"/>
        <v>0.33333333333333331</v>
      </c>
      <c r="M209" s="131">
        <f t="shared" si="16"/>
        <v>1</v>
      </c>
      <c r="N209" s="131">
        <f t="shared" si="17"/>
        <v>0.22222222222222221</v>
      </c>
      <c r="O209" s="131">
        <f t="shared" si="18"/>
        <v>0.1111111111111111</v>
      </c>
    </row>
    <row r="210" spans="1:15" ht="15" customHeight="1">
      <c r="A210" s="125">
        <v>191</v>
      </c>
      <c r="B210" s="126" t="str">
        <f>'CAT I'!B201</f>
        <v>AME20218L</v>
      </c>
      <c r="C210" s="127" t="str">
        <f>'CAT I'!C201</f>
        <v>Vignesh. P</v>
      </c>
      <c r="D210" s="128">
        <v>3</v>
      </c>
      <c r="E210" s="128">
        <v>2</v>
      </c>
      <c r="F210" s="128">
        <v>3</v>
      </c>
      <c r="G210" s="128">
        <v>1</v>
      </c>
      <c r="H210" s="128">
        <v>2</v>
      </c>
      <c r="I210" s="128">
        <v>2</v>
      </c>
      <c r="J210" s="131">
        <f t="shared" si="13"/>
        <v>1</v>
      </c>
      <c r="K210" s="131">
        <f t="shared" si="14"/>
        <v>0.33333333333333331</v>
      </c>
      <c r="L210" s="131">
        <f t="shared" si="15"/>
        <v>0.66666666666666663</v>
      </c>
      <c r="M210" s="131">
        <f t="shared" si="16"/>
        <v>0.66666666666666663</v>
      </c>
      <c r="N210" s="131">
        <f t="shared" si="17"/>
        <v>0.33333333333333331</v>
      </c>
      <c r="O210" s="131">
        <f t="shared" si="18"/>
        <v>0.1111111111111111</v>
      </c>
    </row>
    <row r="211" spans="1:15" ht="15" customHeight="1">
      <c r="A211" s="125">
        <v>192</v>
      </c>
      <c r="B211" s="126" t="str">
        <f>'CAT I'!B202</f>
        <v>AME20219L</v>
      </c>
      <c r="C211" s="127" t="str">
        <f>'CAT I'!C202</f>
        <v>JOBIN J</v>
      </c>
      <c r="D211" s="128">
        <v>1</v>
      </c>
      <c r="E211" s="128">
        <v>3</v>
      </c>
      <c r="F211" s="128">
        <v>2</v>
      </c>
      <c r="G211" s="128">
        <v>1</v>
      </c>
      <c r="H211" s="128">
        <v>1</v>
      </c>
      <c r="I211" s="128">
        <v>3</v>
      </c>
      <c r="J211" s="131">
        <f t="shared" si="13"/>
        <v>0.66666666666666663</v>
      </c>
      <c r="K211" s="131">
        <f t="shared" si="14"/>
        <v>0.33333333333333331</v>
      </c>
      <c r="L211" s="131">
        <f t="shared" si="15"/>
        <v>0.33333333333333331</v>
      </c>
      <c r="M211" s="131">
        <f t="shared" si="16"/>
        <v>1</v>
      </c>
      <c r="N211" s="131">
        <f t="shared" si="17"/>
        <v>0.22222222222222221</v>
      </c>
      <c r="O211" s="131">
        <f t="shared" si="18"/>
        <v>0.1111111111111111</v>
      </c>
    </row>
    <row r="212" spans="1:15" ht="15" customHeight="1">
      <c r="A212" s="125">
        <v>193</v>
      </c>
      <c r="B212" s="126" t="str">
        <f>'CAT I'!B203</f>
        <v>AME20220L</v>
      </c>
      <c r="C212" s="127" t="str">
        <f>'CAT I'!C203</f>
        <v>ANGELICO CLIFFORD P RAYEN L</v>
      </c>
      <c r="D212" s="128">
        <v>2</v>
      </c>
      <c r="E212" s="128">
        <v>3</v>
      </c>
      <c r="F212" s="128">
        <v>3</v>
      </c>
      <c r="G212" s="128">
        <v>3</v>
      </c>
      <c r="H212" s="128">
        <v>3</v>
      </c>
      <c r="I212" s="128">
        <v>2</v>
      </c>
      <c r="J212" s="131">
        <f t="shared" si="13"/>
        <v>1</v>
      </c>
      <c r="K212" s="131">
        <f t="shared" si="14"/>
        <v>1</v>
      </c>
      <c r="L212" s="131">
        <f t="shared" si="15"/>
        <v>1</v>
      </c>
      <c r="M212" s="131">
        <f t="shared" si="16"/>
        <v>0.66666666666666663</v>
      </c>
      <c r="N212" s="131">
        <f t="shared" si="17"/>
        <v>0.33333333333333331</v>
      </c>
      <c r="O212" s="131">
        <f t="shared" si="18"/>
        <v>0.33333333333333331</v>
      </c>
    </row>
    <row r="213" spans="1:15" ht="15" customHeight="1">
      <c r="A213" s="125">
        <v>194</v>
      </c>
      <c r="B213" s="126" t="str">
        <f>'CAT I'!B204</f>
        <v>AME20221L</v>
      </c>
      <c r="C213" s="127" t="str">
        <f>'CAT I'!C204</f>
        <v>SIBI R</v>
      </c>
      <c r="D213" s="128">
        <v>1</v>
      </c>
      <c r="E213" s="128">
        <v>2</v>
      </c>
      <c r="F213" s="128">
        <v>2</v>
      </c>
      <c r="G213" s="128">
        <v>3</v>
      </c>
      <c r="H213" s="128">
        <v>3</v>
      </c>
      <c r="I213" s="128">
        <v>1</v>
      </c>
      <c r="J213" s="131">
        <f t="shared" ref="J213:J239" si="19">F213/3</f>
        <v>0.66666666666666663</v>
      </c>
      <c r="K213" s="131">
        <f t="shared" ref="K213:K239" si="20">G213/3</f>
        <v>1</v>
      </c>
      <c r="L213" s="131">
        <f t="shared" ref="L213:L239" si="21">H213/3</f>
        <v>1</v>
      </c>
      <c r="M213" s="131">
        <f t="shared" ref="M213:M239" si="22">I213/3</f>
        <v>0.33333333333333331</v>
      </c>
      <c r="N213" s="131">
        <f t="shared" ref="N213:N239" si="23">J213/3</f>
        <v>0.22222222222222221</v>
      </c>
      <c r="O213" s="131">
        <f t="shared" ref="O213:O239" si="24">K213/3</f>
        <v>0.33333333333333331</v>
      </c>
    </row>
    <row r="214" spans="1:15" ht="15" customHeight="1">
      <c r="A214" s="125">
        <v>195</v>
      </c>
      <c r="B214" s="126" t="str">
        <f>'CAT I'!B205</f>
        <v>AME20222L</v>
      </c>
      <c r="C214" s="127" t="str">
        <f>'CAT I'!C205</f>
        <v>A.MOHAMED ASIK</v>
      </c>
      <c r="D214" s="128">
        <v>2</v>
      </c>
      <c r="E214" s="128">
        <v>1</v>
      </c>
      <c r="F214" s="128">
        <v>2</v>
      </c>
      <c r="G214" s="128">
        <v>1</v>
      </c>
      <c r="H214" s="128">
        <v>1</v>
      </c>
      <c r="I214" s="128">
        <v>3</v>
      </c>
      <c r="J214" s="131">
        <f t="shared" si="19"/>
        <v>0.66666666666666663</v>
      </c>
      <c r="K214" s="131">
        <f t="shared" si="20"/>
        <v>0.33333333333333331</v>
      </c>
      <c r="L214" s="131">
        <f t="shared" si="21"/>
        <v>0.33333333333333331</v>
      </c>
      <c r="M214" s="131">
        <f t="shared" si="22"/>
        <v>1</v>
      </c>
      <c r="N214" s="131">
        <f t="shared" si="23"/>
        <v>0.22222222222222221</v>
      </c>
      <c r="O214" s="131">
        <f t="shared" si="24"/>
        <v>0.1111111111111111</v>
      </c>
    </row>
    <row r="215" spans="1:15" ht="15" customHeight="1">
      <c r="A215" s="125">
        <v>196</v>
      </c>
      <c r="B215" s="126" t="str">
        <f>'CAT I'!B206</f>
        <v>AME20223L</v>
      </c>
      <c r="C215" s="127" t="str">
        <f>'CAT I'!C206</f>
        <v>GUHAN S</v>
      </c>
      <c r="D215" s="128">
        <v>2</v>
      </c>
      <c r="E215" s="128">
        <v>3</v>
      </c>
      <c r="F215" s="128">
        <v>3</v>
      </c>
      <c r="G215" s="128">
        <v>3</v>
      </c>
      <c r="H215" s="128">
        <v>3</v>
      </c>
      <c r="I215" s="128">
        <v>3</v>
      </c>
      <c r="J215" s="131">
        <f t="shared" si="19"/>
        <v>1</v>
      </c>
      <c r="K215" s="131">
        <f t="shared" si="20"/>
        <v>1</v>
      </c>
      <c r="L215" s="131">
        <f t="shared" si="21"/>
        <v>1</v>
      </c>
      <c r="M215" s="131">
        <f t="shared" si="22"/>
        <v>1</v>
      </c>
      <c r="N215" s="131">
        <f t="shared" si="23"/>
        <v>0.33333333333333331</v>
      </c>
      <c r="O215" s="131">
        <f t="shared" si="24"/>
        <v>0.33333333333333331</v>
      </c>
    </row>
    <row r="216" spans="1:15" ht="15" customHeight="1">
      <c r="A216" s="125">
        <v>197</v>
      </c>
      <c r="B216" s="126" t="str">
        <f>'CAT I'!B207</f>
        <v>AME20224L</v>
      </c>
      <c r="C216" s="127" t="str">
        <f>'CAT I'!C207</f>
        <v>DEEPAK KUMAR.S</v>
      </c>
      <c r="D216" s="128">
        <v>3</v>
      </c>
      <c r="E216" s="128">
        <v>3</v>
      </c>
      <c r="F216" s="128">
        <v>3</v>
      </c>
      <c r="G216" s="128">
        <v>1</v>
      </c>
      <c r="H216" s="128">
        <v>3</v>
      </c>
      <c r="I216" s="128">
        <v>3</v>
      </c>
      <c r="J216" s="131">
        <f t="shared" si="19"/>
        <v>1</v>
      </c>
      <c r="K216" s="131">
        <f t="shared" si="20"/>
        <v>0.33333333333333331</v>
      </c>
      <c r="L216" s="131">
        <f t="shared" si="21"/>
        <v>1</v>
      </c>
      <c r="M216" s="131">
        <f t="shared" si="22"/>
        <v>1</v>
      </c>
      <c r="N216" s="131">
        <f t="shared" si="23"/>
        <v>0.33333333333333331</v>
      </c>
      <c r="O216" s="131">
        <f t="shared" si="24"/>
        <v>0.1111111111111111</v>
      </c>
    </row>
    <row r="217" spans="1:15" ht="15" customHeight="1">
      <c r="A217" s="125">
        <v>198</v>
      </c>
      <c r="B217" s="126" t="str">
        <f>'CAT I'!B208</f>
        <v>AME20225L</v>
      </c>
      <c r="C217" s="127" t="str">
        <f>'CAT I'!C208</f>
        <v>BALAJI R</v>
      </c>
      <c r="D217" s="128">
        <v>2</v>
      </c>
      <c r="E217" s="128">
        <v>3</v>
      </c>
      <c r="F217" s="128">
        <v>3</v>
      </c>
      <c r="G217" s="128">
        <v>2</v>
      </c>
      <c r="H217" s="128">
        <v>1</v>
      </c>
      <c r="I217" s="128">
        <v>1</v>
      </c>
      <c r="J217" s="131">
        <f t="shared" si="19"/>
        <v>1</v>
      </c>
      <c r="K217" s="131">
        <f t="shared" si="20"/>
        <v>0.66666666666666663</v>
      </c>
      <c r="L217" s="131">
        <f t="shared" si="21"/>
        <v>0.33333333333333331</v>
      </c>
      <c r="M217" s="131">
        <f t="shared" si="22"/>
        <v>0.33333333333333331</v>
      </c>
      <c r="N217" s="131">
        <f t="shared" si="23"/>
        <v>0.33333333333333331</v>
      </c>
      <c r="O217" s="131">
        <f t="shared" si="24"/>
        <v>0.22222222222222221</v>
      </c>
    </row>
    <row r="218" spans="1:15" ht="15" customHeight="1">
      <c r="A218" s="125">
        <v>199</v>
      </c>
      <c r="B218" s="126" t="str">
        <f>'CAT I'!B209</f>
        <v>AME20226L</v>
      </c>
      <c r="C218" s="127" t="str">
        <f>'CAT I'!C209</f>
        <v>JOEL STANLEY JONES</v>
      </c>
      <c r="D218" s="128">
        <v>1</v>
      </c>
      <c r="E218" s="128">
        <v>3</v>
      </c>
      <c r="F218" s="128">
        <v>1</v>
      </c>
      <c r="G218" s="128">
        <v>3</v>
      </c>
      <c r="H218" s="128">
        <v>3</v>
      </c>
      <c r="I218" s="128">
        <v>3</v>
      </c>
      <c r="J218" s="131">
        <f t="shared" si="19"/>
        <v>0.33333333333333331</v>
      </c>
      <c r="K218" s="131">
        <f t="shared" si="20"/>
        <v>1</v>
      </c>
      <c r="L218" s="131">
        <f t="shared" si="21"/>
        <v>1</v>
      </c>
      <c r="M218" s="131">
        <f t="shared" si="22"/>
        <v>1</v>
      </c>
      <c r="N218" s="131">
        <f t="shared" si="23"/>
        <v>0.1111111111111111</v>
      </c>
      <c r="O218" s="131">
        <f t="shared" si="24"/>
        <v>0.33333333333333331</v>
      </c>
    </row>
    <row r="219" spans="1:15" ht="15" customHeight="1">
      <c r="A219" s="125">
        <v>200</v>
      </c>
      <c r="B219" s="126" t="str">
        <f>'CAT I'!B210</f>
        <v>AME20227L</v>
      </c>
      <c r="C219" s="127" t="str">
        <f>'CAT I'!C210</f>
        <v>AMS VARGHEES</v>
      </c>
      <c r="D219" s="128">
        <v>3</v>
      </c>
      <c r="E219" s="128">
        <v>2</v>
      </c>
      <c r="F219" s="128">
        <v>2</v>
      </c>
      <c r="G219" s="128">
        <v>3</v>
      </c>
      <c r="H219" s="128">
        <v>2</v>
      </c>
      <c r="I219" s="128">
        <v>2</v>
      </c>
      <c r="J219" s="131">
        <f t="shared" si="19"/>
        <v>0.66666666666666663</v>
      </c>
      <c r="K219" s="131">
        <f t="shared" si="20"/>
        <v>1</v>
      </c>
      <c r="L219" s="131">
        <f t="shared" si="21"/>
        <v>0.66666666666666663</v>
      </c>
      <c r="M219" s="131">
        <f t="shared" si="22"/>
        <v>0.66666666666666663</v>
      </c>
      <c r="N219" s="131">
        <f t="shared" si="23"/>
        <v>0.22222222222222221</v>
      </c>
      <c r="O219" s="131">
        <f t="shared" si="24"/>
        <v>0.33333333333333331</v>
      </c>
    </row>
    <row r="220" spans="1:15" ht="15" customHeight="1">
      <c r="A220" s="125">
        <v>201</v>
      </c>
      <c r="B220" s="126" t="str">
        <f>'CAT I'!B211</f>
        <v>AME20228L</v>
      </c>
      <c r="C220" s="127" t="str">
        <f>'CAT I'!C211</f>
        <v>ROJES J</v>
      </c>
      <c r="D220" s="128">
        <v>3</v>
      </c>
      <c r="E220" s="128">
        <v>2</v>
      </c>
      <c r="F220" s="128">
        <v>3</v>
      </c>
      <c r="G220" s="128">
        <v>1</v>
      </c>
      <c r="H220" s="128">
        <v>3</v>
      </c>
      <c r="I220" s="128">
        <v>2</v>
      </c>
      <c r="J220" s="131">
        <f t="shared" si="19"/>
        <v>1</v>
      </c>
      <c r="K220" s="131">
        <f t="shared" si="20"/>
        <v>0.33333333333333331</v>
      </c>
      <c r="L220" s="131">
        <f t="shared" si="21"/>
        <v>1</v>
      </c>
      <c r="M220" s="131">
        <f t="shared" si="22"/>
        <v>0.66666666666666663</v>
      </c>
      <c r="N220" s="131">
        <f t="shared" si="23"/>
        <v>0.33333333333333331</v>
      </c>
      <c r="O220" s="131">
        <f t="shared" si="24"/>
        <v>0.1111111111111111</v>
      </c>
    </row>
    <row r="221" spans="1:15" ht="15" customHeight="1">
      <c r="A221" s="125">
        <v>202</v>
      </c>
      <c r="B221" s="126" t="str">
        <f>'CAT I'!B212</f>
        <v>AME20229L</v>
      </c>
      <c r="C221" s="127" t="str">
        <f>'CAT I'!C212</f>
        <v>SANKARA NARAYANAN E</v>
      </c>
      <c r="D221" s="128">
        <v>2</v>
      </c>
      <c r="E221" s="128">
        <v>3</v>
      </c>
      <c r="F221" s="128">
        <v>3</v>
      </c>
      <c r="G221" s="128">
        <v>3</v>
      </c>
      <c r="H221" s="128">
        <v>2</v>
      </c>
      <c r="I221" s="128">
        <v>3</v>
      </c>
      <c r="J221" s="131">
        <f t="shared" si="19"/>
        <v>1</v>
      </c>
      <c r="K221" s="131">
        <f t="shared" si="20"/>
        <v>1</v>
      </c>
      <c r="L221" s="131">
        <f t="shared" si="21"/>
        <v>0.66666666666666663</v>
      </c>
      <c r="M221" s="131">
        <f t="shared" si="22"/>
        <v>1</v>
      </c>
      <c r="N221" s="131">
        <f t="shared" si="23"/>
        <v>0.33333333333333331</v>
      </c>
      <c r="O221" s="131">
        <f t="shared" si="24"/>
        <v>0.33333333333333331</v>
      </c>
    </row>
    <row r="222" spans="1:15" ht="15" customHeight="1">
      <c r="A222" s="125">
        <v>203</v>
      </c>
      <c r="B222" s="126" t="str">
        <f>'CAT I'!B213</f>
        <v>AME20230L</v>
      </c>
      <c r="C222" s="127" t="str">
        <f>'CAT I'!C213</f>
        <v>SARAVANA RAJAN M</v>
      </c>
      <c r="D222" s="128">
        <v>3</v>
      </c>
      <c r="E222" s="128">
        <v>2</v>
      </c>
      <c r="F222" s="128">
        <v>3</v>
      </c>
      <c r="G222" s="128">
        <v>3</v>
      </c>
      <c r="H222" s="128">
        <v>3</v>
      </c>
      <c r="I222" s="128">
        <v>3</v>
      </c>
      <c r="J222" s="131">
        <f t="shared" si="19"/>
        <v>1</v>
      </c>
      <c r="K222" s="131">
        <f t="shared" si="20"/>
        <v>1</v>
      </c>
      <c r="L222" s="131">
        <f t="shared" si="21"/>
        <v>1</v>
      </c>
      <c r="M222" s="131">
        <f t="shared" si="22"/>
        <v>1</v>
      </c>
      <c r="N222" s="131">
        <f t="shared" si="23"/>
        <v>0.33333333333333331</v>
      </c>
      <c r="O222" s="131">
        <f t="shared" si="24"/>
        <v>0.33333333333333331</v>
      </c>
    </row>
    <row r="223" spans="1:15" ht="15" customHeight="1">
      <c r="A223" s="125">
        <v>204</v>
      </c>
      <c r="B223" s="126" t="str">
        <f>'CAT I'!B214</f>
        <v>AME20231L</v>
      </c>
      <c r="C223" s="127" t="str">
        <f>'CAT I'!C214</f>
        <v>RAKESH N</v>
      </c>
      <c r="D223" s="128">
        <v>3</v>
      </c>
      <c r="E223" s="128">
        <v>1</v>
      </c>
      <c r="F223" s="128">
        <v>3</v>
      </c>
      <c r="G223" s="128">
        <v>3</v>
      </c>
      <c r="H223" s="128">
        <v>3</v>
      </c>
      <c r="I223" s="128">
        <v>3</v>
      </c>
      <c r="J223" s="131">
        <f t="shared" si="19"/>
        <v>1</v>
      </c>
      <c r="K223" s="131">
        <f t="shared" si="20"/>
        <v>1</v>
      </c>
      <c r="L223" s="131">
        <f t="shared" si="21"/>
        <v>1</v>
      </c>
      <c r="M223" s="131">
        <f t="shared" si="22"/>
        <v>1</v>
      </c>
      <c r="N223" s="131">
        <f t="shared" si="23"/>
        <v>0.33333333333333331</v>
      </c>
      <c r="O223" s="131">
        <f t="shared" si="24"/>
        <v>0.33333333333333331</v>
      </c>
    </row>
    <row r="224" spans="1:15" ht="15" customHeight="1">
      <c r="A224" s="125">
        <v>205</v>
      </c>
      <c r="B224" s="126" t="str">
        <f>'CAT I'!B215</f>
        <v>AME20233L</v>
      </c>
      <c r="C224" s="127" t="str">
        <f>'CAT I'!C215</f>
        <v>RONIT ARORA</v>
      </c>
      <c r="D224" s="128">
        <v>1</v>
      </c>
      <c r="E224" s="128">
        <v>3</v>
      </c>
      <c r="F224" s="128">
        <v>3</v>
      </c>
      <c r="G224" s="128">
        <v>1</v>
      </c>
      <c r="H224" s="128">
        <v>3</v>
      </c>
      <c r="I224" s="128">
        <v>1</v>
      </c>
      <c r="J224" s="131">
        <f t="shared" si="19"/>
        <v>1</v>
      </c>
      <c r="K224" s="131">
        <f t="shared" si="20"/>
        <v>0.33333333333333331</v>
      </c>
      <c r="L224" s="131">
        <f t="shared" si="21"/>
        <v>1</v>
      </c>
      <c r="M224" s="131">
        <f t="shared" si="22"/>
        <v>0.33333333333333331</v>
      </c>
      <c r="N224" s="131">
        <f t="shared" si="23"/>
        <v>0.33333333333333331</v>
      </c>
      <c r="O224" s="131">
        <f t="shared" si="24"/>
        <v>0.1111111111111111</v>
      </c>
    </row>
    <row r="225" spans="1:15" ht="15" customHeight="1">
      <c r="A225" s="125">
        <v>206</v>
      </c>
      <c r="B225" s="126" t="str">
        <f>'CAT I'!B216</f>
        <v>AME20234L</v>
      </c>
      <c r="C225" s="127" t="str">
        <f>'CAT I'!C216</f>
        <v>KARTHIKEYAN H</v>
      </c>
      <c r="D225" s="128">
        <v>2</v>
      </c>
      <c r="E225" s="128">
        <v>2</v>
      </c>
      <c r="F225" s="128">
        <v>3</v>
      </c>
      <c r="G225" s="128">
        <v>2</v>
      </c>
      <c r="H225" s="128">
        <v>1</v>
      </c>
      <c r="I225" s="128">
        <v>2</v>
      </c>
      <c r="J225" s="131">
        <f t="shared" si="19"/>
        <v>1</v>
      </c>
      <c r="K225" s="131">
        <f t="shared" si="20"/>
        <v>0.66666666666666663</v>
      </c>
      <c r="L225" s="131">
        <f t="shared" si="21"/>
        <v>0.33333333333333331</v>
      </c>
      <c r="M225" s="131">
        <f t="shared" si="22"/>
        <v>0.66666666666666663</v>
      </c>
      <c r="N225" s="131">
        <f t="shared" si="23"/>
        <v>0.33333333333333331</v>
      </c>
      <c r="O225" s="131">
        <f t="shared" si="24"/>
        <v>0.22222222222222221</v>
      </c>
    </row>
    <row r="226" spans="1:15" ht="15" customHeight="1">
      <c r="A226" s="125">
        <v>207</v>
      </c>
      <c r="B226" s="126" t="str">
        <f>'CAT I'!B217</f>
        <v>AME20235L</v>
      </c>
      <c r="C226" s="127" t="str">
        <f>'CAT I'!C217</f>
        <v>BALAJI R</v>
      </c>
      <c r="D226" s="128">
        <v>1</v>
      </c>
      <c r="E226" s="128">
        <v>3</v>
      </c>
      <c r="F226" s="128">
        <v>1</v>
      </c>
      <c r="G226" s="128">
        <v>3</v>
      </c>
      <c r="H226" s="128">
        <v>1</v>
      </c>
      <c r="I226" s="128">
        <v>3</v>
      </c>
      <c r="J226" s="131">
        <f t="shared" si="19"/>
        <v>0.33333333333333331</v>
      </c>
      <c r="K226" s="131">
        <f t="shared" si="20"/>
        <v>1</v>
      </c>
      <c r="L226" s="131">
        <f t="shared" si="21"/>
        <v>0.33333333333333331</v>
      </c>
      <c r="M226" s="131">
        <f t="shared" si="22"/>
        <v>1</v>
      </c>
      <c r="N226" s="131">
        <f t="shared" si="23"/>
        <v>0.1111111111111111</v>
      </c>
      <c r="O226" s="131">
        <f t="shared" si="24"/>
        <v>0.33333333333333331</v>
      </c>
    </row>
    <row r="227" spans="1:15" ht="15" customHeight="1">
      <c r="A227" s="125">
        <v>208</v>
      </c>
      <c r="B227" s="126" t="str">
        <f>'CAT I'!B218</f>
        <v>AME20236L</v>
      </c>
      <c r="C227" s="127" t="str">
        <f>'CAT I'!C218</f>
        <v>KRISHNAKANTH</v>
      </c>
      <c r="D227" s="128">
        <v>1</v>
      </c>
      <c r="E227" s="128">
        <v>3</v>
      </c>
      <c r="F227" s="128">
        <v>3</v>
      </c>
      <c r="G227" s="128">
        <v>2</v>
      </c>
      <c r="H227" s="128">
        <v>3</v>
      </c>
      <c r="I227" s="128">
        <v>2</v>
      </c>
      <c r="J227" s="131">
        <f t="shared" si="19"/>
        <v>1</v>
      </c>
      <c r="K227" s="131">
        <f t="shared" si="20"/>
        <v>0.66666666666666663</v>
      </c>
      <c r="L227" s="131">
        <f t="shared" si="21"/>
        <v>1</v>
      </c>
      <c r="M227" s="131">
        <f t="shared" si="22"/>
        <v>0.66666666666666663</v>
      </c>
      <c r="N227" s="131">
        <f t="shared" si="23"/>
        <v>0.33333333333333331</v>
      </c>
      <c r="O227" s="131">
        <f t="shared" si="24"/>
        <v>0.22222222222222221</v>
      </c>
    </row>
    <row r="228" spans="1:15" ht="15" customHeight="1">
      <c r="A228" s="125">
        <v>209</v>
      </c>
      <c r="B228" s="126" t="str">
        <f>'CAT I'!B219</f>
        <v>AME20237L</v>
      </c>
      <c r="C228" s="127" t="str">
        <f>'CAT I'!C219</f>
        <v>AROCKIA ROHIN</v>
      </c>
      <c r="D228" s="128">
        <v>2</v>
      </c>
      <c r="E228" s="128">
        <v>2</v>
      </c>
      <c r="F228" s="128">
        <v>2</v>
      </c>
      <c r="G228" s="128">
        <v>2</v>
      </c>
      <c r="H228" s="128">
        <v>2</v>
      </c>
      <c r="I228" s="128">
        <v>3</v>
      </c>
      <c r="J228" s="131">
        <f t="shared" si="19"/>
        <v>0.66666666666666663</v>
      </c>
      <c r="K228" s="131">
        <f t="shared" si="20"/>
        <v>0.66666666666666663</v>
      </c>
      <c r="L228" s="131">
        <f t="shared" si="21"/>
        <v>0.66666666666666663</v>
      </c>
      <c r="M228" s="131">
        <f t="shared" si="22"/>
        <v>1</v>
      </c>
      <c r="N228" s="131">
        <f t="shared" si="23"/>
        <v>0.22222222222222221</v>
      </c>
      <c r="O228" s="131">
        <f t="shared" si="24"/>
        <v>0.22222222222222221</v>
      </c>
    </row>
    <row r="229" spans="1:15" ht="15" customHeight="1">
      <c r="A229" s="125">
        <v>210</v>
      </c>
      <c r="B229" s="126" t="str">
        <f>'CAT I'!B220</f>
        <v>AME20238L</v>
      </c>
      <c r="C229" s="127" t="str">
        <f>'CAT I'!C220</f>
        <v>YOGESHWARAN</v>
      </c>
      <c r="D229" s="128">
        <v>2</v>
      </c>
      <c r="E229" s="128">
        <v>3</v>
      </c>
      <c r="F229" s="128">
        <v>1</v>
      </c>
      <c r="G229" s="128">
        <v>3</v>
      </c>
      <c r="H229" s="128">
        <v>1</v>
      </c>
      <c r="I229" s="128">
        <v>1</v>
      </c>
      <c r="J229" s="131">
        <f t="shared" si="19"/>
        <v>0.33333333333333331</v>
      </c>
      <c r="K229" s="131">
        <f t="shared" si="20"/>
        <v>1</v>
      </c>
      <c r="L229" s="131">
        <f t="shared" si="21"/>
        <v>0.33333333333333331</v>
      </c>
      <c r="M229" s="131">
        <f t="shared" si="22"/>
        <v>0.33333333333333331</v>
      </c>
      <c r="N229" s="131">
        <f t="shared" si="23"/>
        <v>0.1111111111111111</v>
      </c>
      <c r="O229" s="131">
        <f t="shared" si="24"/>
        <v>0.33333333333333331</v>
      </c>
    </row>
    <row r="230" spans="1:15" ht="15" customHeight="1">
      <c r="A230" s="125">
        <v>211</v>
      </c>
      <c r="B230" s="126" t="str">
        <f>'CAT I'!B221</f>
        <v>AME20239L</v>
      </c>
      <c r="C230" s="127" t="str">
        <f>'CAT I'!C221</f>
        <v>SHREERAM V</v>
      </c>
      <c r="D230" s="128">
        <v>1</v>
      </c>
      <c r="E230" s="128">
        <v>3</v>
      </c>
      <c r="F230" s="128">
        <v>2</v>
      </c>
      <c r="G230" s="128">
        <v>3</v>
      </c>
      <c r="H230" s="128">
        <v>3</v>
      </c>
      <c r="I230" s="128">
        <v>1</v>
      </c>
      <c r="J230" s="131">
        <f t="shared" si="19"/>
        <v>0.66666666666666663</v>
      </c>
      <c r="K230" s="131">
        <f t="shared" si="20"/>
        <v>1</v>
      </c>
      <c r="L230" s="131">
        <f t="shared" si="21"/>
        <v>1</v>
      </c>
      <c r="M230" s="131">
        <f t="shared" si="22"/>
        <v>0.33333333333333331</v>
      </c>
      <c r="N230" s="131">
        <f t="shared" si="23"/>
        <v>0.22222222222222221</v>
      </c>
      <c r="O230" s="131">
        <f t="shared" si="24"/>
        <v>0.33333333333333331</v>
      </c>
    </row>
    <row r="231" spans="1:15" ht="15" customHeight="1">
      <c r="A231" s="125">
        <v>212</v>
      </c>
      <c r="B231" s="126" t="str">
        <f>'CAT I'!B222</f>
        <v>AME20240L</v>
      </c>
      <c r="C231" s="127" t="str">
        <f>'CAT I'!C222</f>
        <v>ANTONY JOEHAIL</v>
      </c>
      <c r="D231" s="128">
        <v>1</v>
      </c>
      <c r="E231" s="128">
        <v>2</v>
      </c>
      <c r="F231" s="128">
        <v>2</v>
      </c>
      <c r="G231" s="128">
        <v>2</v>
      </c>
      <c r="H231" s="128">
        <v>2</v>
      </c>
      <c r="I231" s="128">
        <v>3</v>
      </c>
      <c r="J231" s="131">
        <f t="shared" si="19"/>
        <v>0.66666666666666663</v>
      </c>
      <c r="K231" s="131">
        <f t="shared" si="20"/>
        <v>0.66666666666666663</v>
      </c>
      <c r="L231" s="131">
        <f t="shared" si="21"/>
        <v>0.66666666666666663</v>
      </c>
      <c r="M231" s="131">
        <f t="shared" si="22"/>
        <v>1</v>
      </c>
      <c r="N231" s="131">
        <f t="shared" si="23"/>
        <v>0.22222222222222221</v>
      </c>
      <c r="O231" s="131">
        <f t="shared" si="24"/>
        <v>0.22222222222222221</v>
      </c>
    </row>
    <row r="232" spans="1:15" ht="15" customHeight="1">
      <c r="A232" s="125">
        <v>213</v>
      </c>
      <c r="B232" s="126" t="str">
        <f>'CAT I'!B223</f>
        <v>AME20241L</v>
      </c>
      <c r="C232" s="127" t="str">
        <f>'CAT I'!C223</f>
        <v>SAHAYA RAHUL S</v>
      </c>
      <c r="D232" s="128">
        <v>3</v>
      </c>
      <c r="E232" s="128">
        <v>2</v>
      </c>
      <c r="F232" s="128">
        <v>2</v>
      </c>
      <c r="G232" s="128">
        <v>3</v>
      </c>
      <c r="H232" s="128">
        <v>1</v>
      </c>
      <c r="I232" s="128">
        <v>2</v>
      </c>
      <c r="J232" s="131">
        <f t="shared" si="19"/>
        <v>0.66666666666666663</v>
      </c>
      <c r="K232" s="131">
        <f t="shared" si="20"/>
        <v>1</v>
      </c>
      <c r="L232" s="131">
        <f t="shared" si="21"/>
        <v>0.33333333333333331</v>
      </c>
      <c r="M232" s="131">
        <f t="shared" si="22"/>
        <v>0.66666666666666663</v>
      </c>
      <c r="N232" s="131">
        <f t="shared" si="23"/>
        <v>0.22222222222222221</v>
      </c>
      <c r="O232" s="131">
        <f t="shared" si="24"/>
        <v>0.33333333333333331</v>
      </c>
    </row>
    <row r="233" spans="1:15" ht="15" customHeight="1">
      <c r="A233" s="125">
        <v>214</v>
      </c>
      <c r="B233" s="126" t="str">
        <f>'CAT I'!B224</f>
        <v>AME20242L</v>
      </c>
      <c r="C233" s="127" t="str">
        <f>'CAT I'!C224</f>
        <v>MAHADIR MOHAMED P</v>
      </c>
      <c r="D233" s="128">
        <v>2</v>
      </c>
      <c r="E233" s="128">
        <v>1</v>
      </c>
      <c r="F233" s="128">
        <v>2</v>
      </c>
      <c r="G233" s="128">
        <v>1</v>
      </c>
      <c r="H233" s="128">
        <v>3</v>
      </c>
      <c r="I233" s="128">
        <v>3</v>
      </c>
      <c r="J233" s="131">
        <f t="shared" si="19"/>
        <v>0.66666666666666663</v>
      </c>
      <c r="K233" s="131">
        <f t="shared" si="20"/>
        <v>0.33333333333333331</v>
      </c>
      <c r="L233" s="131">
        <f t="shared" si="21"/>
        <v>1</v>
      </c>
      <c r="M233" s="131">
        <f t="shared" si="22"/>
        <v>1</v>
      </c>
      <c r="N233" s="131">
        <f t="shared" si="23"/>
        <v>0.22222222222222221</v>
      </c>
      <c r="O233" s="131">
        <f t="shared" si="24"/>
        <v>0.1111111111111111</v>
      </c>
    </row>
    <row r="234" spans="1:15" ht="15" customHeight="1">
      <c r="A234" s="125">
        <v>215</v>
      </c>
      <c r="B234" s="126" t="str">
        <f>'CAT I'!B225</f>
        <v>AME20243L</v>
      </c>
      <c r="C234" s="127" t="str">
        <f>'CAT I'!C225</f>
        <v>VISHNU S</v>
      </c>
      <c r="D234" s="128">
        <v>1</v>
      </c>
      <c r="E234" s="128">
        <v>2</v>
      </c>
      <c r="F234" s="128">
        <v>1</v>
      </c>
      <c r="G234" s="128">
        <v>1</v>
      </c>
      <c r="H234" s="128">
        <v>3</v>
      </c>
      <c r="I234" s="128">
        <v>3</v>
      </c>
      <c r="J234" s="131">
        <f t="shared" si="19"/>
        <v>0.33333333333333331</v>
      </c>
      <c r="K234" s="131">
        <f t="shared" si="20"/>
        <v>0.33333333333333331</v>
      </c>
      <c r="L234" s="131">
        <f t="shared" si="21"/>
        <v>1</v>
      </c>
      <c r="M234" s="131">
        <f t="shared" si="22"/>
        <v>1</v>
      </c>
      <c r="N234" s="131">
        <f t="shared" si="23"/>
        <v>0.1111111111111111</v>
      </c>
      <c r="O234" s="131">
        <f t="shared" si="24"/>
        <v>0.1111111111111111</v>
      </c>
    </row>
    <row r="235" spans="1:15" ht="15" customHeight="1">
      <c r="A235" s="125">
        <v>216</v>
      </c>
      <c r="B235" s="126" t="str">
        <f>'CAT I'!B226</f>
        <v>AME20244L</v>
      </c>
      <c r="C235" s="127" t="str">
        <f>'CAT I'!C226</f>
        <v>MATHIARASAN K</v>
      </c>
      <c r="D235" s="128">
        <v>3</v>
      </c>
      <c r="E235" s="128">
        <v>1</v>
      </c>
      <c r="F235" s="128">
        <v>2</v>
      </c>
      <c r="G235" s="128">
        <v>3</v>
      </c>
      <c r="H235" s="128">
        <v>1</v>
      </c>
      <c r="I235" s="128">
        <v>2</v>
      </c>
      <c r="J235" s="131">
        <f t="shared" si="19"/>
        <v>0.66666666666666663</v>
      </c>
      <c r="K235" s="131">
        <f t="shared" si="20"/>
        <v>1</v>
      </c>
      <c r="L235" s="131">
        <f t="shared" si="21"/>
        <v>0.33333333333333331</v>
      </c>
      <c r="M235" s="131">
        <f t="shared" si="22"/>
        <v>0.66666666666666663</v>
      </c>
      <c r="N235" s="131">
        <f t="shared" si="23"/>
        <v>0.22222222222222221</v>
      </c>
      <c r="O235" s="131">
        <f t="shared" si="24"/>
        <v>0.33333333333333331</v>
      </c>
    </row>
    <row r="236" spans="1:15" ht="15" customHeight="1">
      <c r="A236" s="125">
        <v>217</v>
      </c>
      <c r="B236" s="126" t="str">
        <f>'CAT I'!B227</f>
        <v>AME20245L</v>
      </c>
      <c r="C236" s="127" t="str">
        <f>'CAT I'!C227</f>
        <v>SYED HABEEB N</v>
      </c>
      <c r="D236" s="128">
        <v>2</v>
      </c>
      <c r="E236" s="128">
        <v>3</v>
      </c>
      <c r="F236" s="128">
        <v>2</v>
      </c>
      <c r="G236" s="128">
        <v>3</v>
      </c>
      <c r="H236" s="128">
        <v>1</v>
      </c>
      <c r="I236" s="128">
        <v>1</v>
      </c>
      <c r="J236" s="131">
        <f t="shared" si="19"/>
        <v>0.66666666666666663</v>
      </c>
      <c r="K236" s="131">
        <f t="shared" si="20"/>
        <v>1</v>
      </c>
      <c r="L236" s="131">
        <f t="shared" si="21"/>
        <v>0.33333333333333331</v>
      </c>
      <c r="M236" s="131">
        <f t="shared" si="22"/>
        <v>0.33333333333333331</v>
      </c>
      <c r="N236" s="131">
        <f t="shared" si="23"/>
        <v>0.22222222222222221</v>
      </c>
      <c r="O236" s="131">
        <f t="shared" si="24"/>
        <v>0.33333333333333331</v>
      </c>
    </row>
    <row r="237" spans="1:15" ht="15" customHeight="1">
      <c r="A237" s="125">
        <v>218</v>
      </c>
      <c r="B237" s="126" t="str">
        <f>'CAT I'!B228</f>
        <v>AME20246L</v>
      </c>
      <c r="C237" s="127" t="str">
        <f>'CAT I'!C228</f>
        <v>ARUN PANDIYAN R</v>
      </c>
      <c r="D237" s="128">
        <v>1</v>
      </c>
      <c r="E237" s="128">
        <v>1</v>
      </c>
      <c r="F237" s="128">
        <v>1</v>
      </c>
      <c r="G237" s="128">
        <v>2</v>
      </c>
      <c r="H237" s="128">
        <v>1</v>
      </c>
      <c r="I237" s="128">
        <v>1</v>
      </c>
      <c r="J237" s="131">
        <f t="shared" si="19"/>
        <v>0.33333333333333331</v>
      </c>
      <c r="K237" s="131">
        <f t="shared" si="20"/>
        <v>0.66666666666666663</v>
      </c>
      <c r="L237" s="131">
        <f t="shared" si="21"/>
        <v>0.33333333333333331</v>
      </c>
      <c r="M237" s="131">
        <f t="shared" si="22"/>
        <v>0.33333333333333331</v>
      </c>
      <c r="N237" s="131">
        <f t="shared" si="23"/>
        <v>0.1111111111111111</v>
      </c>
      <c r="O237" s="131">
        <f t="shared" si="24"/>
        <v>0.22222222222222221</v>
      </c>
    </row>
    <row r="238" spans="1:15" ht="15" customHeight="1">
      <c r="A238" s="125">
        <v>219</v>
      </c>
      <c r="B238" s="126" t="str">
        <f>'CAT I'!B229</f>
        <v>AME20247L</v>
      </c>
      <c r="C238" s="127" t="str">
        <f>'CAT I'!C229</f>
        <v>PRAVEEN KUAMR.M</v>
      </c>
      <c r="D238" s="128">
        <v>3</v>
      </c>
      <c r="E238" s="128">
        <v>3</v>
      </c>
      <c r="F238" s="128">
        <v>3</v>
      </c>
      <c r="G238" s="128">
        <v>1</v>
      </c>
      <c r="H238" s="128">
        <v>1</v>
      </c>
      <c r="I238" s="128">
        <v>2</v>
      </c>
      <c r="J238" s="131">
        <f t="shared" si="19"/>
        <v>1</v>
      </c>
      <c r="K238" s="131">
        <f t="shared" si="20"/>
        <v>0.33333333333333331</v>
      </c>
      <c r="L238" s="131">
        <f t="shared" si="21"/>
        <v>0.33333333333333331</v>
      </c>
      <c r="M238" s="131">
        <f t="shared" si="22"/>
        <v>0.66666666666666663</v>
      </c>
      <c r="N238" s="131">
        <f t="shared" si="23"/>
        <v>0.33333333333333331</v>
      </c>
      <c r="O238" s="131">
        <f t="shared" si="24"/>
        <v>0.1111111111111111</v>
      </c>
    </row>
    <row r="239" spans="1:15" ht="15" customHeight="1">
      <c r="A239" s="125">
        <v>220</v>
      </c>
      <c r="B239" s="126" t="str">
        <f>'CAT I'!B230</f>
        <v>AME20248L</v>
      </c>
      <c r="C239" s="127" t="str">
        <f>'CAT I'!C230</f>
        <v>PRAVEEN E</v>
      </c>
      <c r="D239" s="128">
        <v>3</v>
      </c>
      <c r="E239" s="128">
        <v>1</v>
      </c>
      <c r="F239" s="128">
        <v>1</v>
      </c>
      <c r="G239" s="128">
        <v>1</v>
      </c>
      <c r="H239" s="128">
        <v>2</v>
      </c>
      <c r="I239" s="128">
        <v>2</v>
      </c>
      <c r="J239" s="131">
        <f t="shared" si="19"/>
        <v>0.33333333333333331</v>
      </c>
      <c r="K239" s="131">
        <f t="shared" si="20"/>
        <v>0.33333333333333331</v>
      </c>
      <c r="L239" s="131">
        <f t="shared" si="21"/>
        <v>0.66666666666666663</v>
      </c>
      <c r="M239" s="131">
        <f t="shared" si="22"/>
        <v>0.66666666666666663</v>
      </c>
      <c r="N239" s="131">
        <f t="shared" si="23"/>
        <v>0.1111111111111111</v>
      </c>
      <c r="O239" s="131">
        <f t="shared" si="24"/>
        <v>0.1111111111111111</v>
      </c>
    </row>
    <row r="240" spans="1:15" ht="15" customHeight="1">
      <c r="A240" s="125">
        <v>221</v>
      </c>
      <c r="B240" s="126" t="str">
        <f>'CAT I'!B231</f>
        <v>AME20249L</v>
      </c>
      <c r="C240" s="127" t="str">
        <f>'CAT I'!C231</f>
        <v>RAJYAGURU RAJ BHARATHBHAI</v>
      </c>
      <c r="D240" s="128">
        <v>3</v>
      </c>
      <c r="E240" s="128">
        <v>1</v>
      </c>
      <c r="F240" s="128">
        <v>2</v>
      </c>
      <c r="G240" s="128">
        <v>2</v>
      </c>
      <c r="H240" s="128">
        <v>3</v>
      </c>
      <c r="I240" s="128">
        <v>3</v>
      </c>
      <c r="J240" s="131">
        <f t="shared" ref="J240" si="25">F240/3</f>
        <v>0.66666666666666663</v>
      </c>
      <c r="K240" s="131">
        <f t="shared" ref="K240" si="26">G240/3</f>
        <v>0.66666666666666663</v>
      </c>
      <c r="L240" s="131">
        <f t="shared" ref="L240" si="27">H240/3</f>
        <v>1</v>
      </c>
      <c r="M240" s="131">
        <f t="shared" ref="M240" si="28">I240/3</f>
        <v>1</v>
      </c>
      <c r="N240" s="131">
        <f t="shared" ref="N240" si="29">J240/3</f>
        <v>0.22222222222222221</v>
      </c>
      <c r="O240" s="131">
        <f t="shared" ref="O240" si="30">K240/3</f>
        <v>0.22222222222222221</v>
      </c>
    </row>
    <row r="241" spans="3:9">
      <c r="F241" s="339"/>
      <c r="G241" s="339"/>
      <c r="H241" s="339"/>
      <c r="I241" s="339"/>
    </row>
    <row r="242" spans="3:9">
      <c r="C242" s="132" t="s">
        <v>81</v>
      </c>
      <c r="D242" s="133" t="s">
        <v>31</v>
      </c>
      <c r="E242" s="133" t="s">
        <v>75</v>
      </c>
      <c r="F242" s="133" t="s">
        <v>68</v>
      </c>
      <c r="G242" s="133" t="s">
        <v>693</v>
      </c>
      <c r="H242" s="133" t="s">
        <v>70</v>
      </c>
      <c r="I242" s="133" t="s">
        <v>71</v>
      </c>
    </row>
    <row r="243" spans="3:9">
      <c r="C243" s="129" t="s">
        <v>82</v>
      </c>
      <c r="D243" s="134">
        <f t="shared" ref="D243:I243" si="31">COUNTIF(D20:D240,"=1")</f>
        <v>70</v>
      </c>
      <c r="E243" s="134">
        <f t="shared" si="31"/>
        <v>71</v>
      </c>
      <c r="F243" s="134">
        <f t="shared" si="31"/>
        <v>75</v>
      </c>
      <c r="G243" s="134">
        <f t="shared" si="31"/>
        <v>71</v>
      </c>
      <c r="H243" s="134">
        <f t="shared" si="31"/>
        <v>78</v>
      </c>
      <c r="I243" s="134">
        <f t="shared" si="31"/>
        <v>74</v>
      </c>
    </row>
    <row r="244" spans="3:9">
      <c r="C244" s="129" t="s">
        <v>83</v>
      </c>
      <c r="D244" s="134">
        <f t="shared" ref="D244:I244" si="32">COUNTIF(D20:D240,"=2")</f>
        <v>88</v>
      </c>
      <c r="E244" s="134">
        <f t="shared" si="32"/>
        <v>81</v>
      </c>
      <c r="F244" s="134">
        <f t="shared" si="32"/>
        <v>64</v>
      </c>
      <c r="G244" s="134">
        <f t="shared" si="32"/>
        <v>77</v>
      </c>
      <c r="H244" s="134">
        <f t="shared" si="32"/>
        <v>58</v>
      </c>
      <c r="I244" s="134">
        <f t="shared" si="32"/>
        <v>82</v>
      </c>
    </row>
    <row r="245" spans="3:9">
      <c r="C245" s="129" t="s">
        <v>84</v>
      </c>
      <c r="D245" s="134">
        <f t="shared" ref="D245:I245" si="33">COUNTIF(D20:D240,"=3")</f>
        <v>63</v>
      </c>
      <c r="E245" s="134">
        <f t="shared" si="33"/>
        <v>69</v>
      </c>
      <c r="F245" s="134">
        <f t="shared" si="33"/>
        <v>82</v>
      </c>
      <c r="G245" s="134">
        <f t="shared" si="33"/>
        <v>73</v>
      </c>
      <c r="H245" s="134">
        <f t="shared" si="33"/>
        <v>85</v>
      </c>
      <c r="I245" s="134">
        <f t="shared" si="33"/>
        <v>65</v>
      </c>
    </row>
    <row r="246" spans="3:9">
      <c r="C246" s="129" t="s">
        <v>85</v>
      </c>
      <c r="D246" s="134">
        <f t="shared" ref="D246:I246" si="34">SUM(D243:D245)</f>
        <v>221</v>
      </c>
      <c r="E246" s="134">
        <f t="shared" si="34"/>
        <v>221</v>
      </c>
      <c r="F246" s="134">
        <f t="shared" si="34"/>
        <v>221</v>
      </c>
      <c r="G246" s="134">
        <f t="shared" si="34"/>
        <v>221</v>
      </c>
      <c r="H246" s="134">
        <f t="shared" si="34"/>
        <v>221</v>
      </c>
      <c r="I246" s="134">
        <f t="shared" si="34"/>
        <v>221</v>
      </c>
    </row>
    <row r="247" spans="3:9">
      <c r="C247" s="129" t="s">
        <v>86</v>
      </c>
      <c r="D247" s="134">
        <f>D244+D245</f>
        <v>151</v>
      </c>
      <c r="E247" s="134">
        <f t="shared" ref="E247:I247" si="35">E244+E245</f>
        <v>150</v>
      </c>
      <c r="F247" s="134">
        <f t="shared" si="35"/>
        <v>146</v>
      </c>
      <c r="G247" s="134">
        <f t="shared" si="35"/>
        <v>150</v>
      </c>
      <c r="H247" s="134">
        <f t="shared" si="35"/>
        <v>143</v>
      </c>
      <c r="I247" s="134">
        <f t="shared" si="35"/>
        <v>147</v>
      </c>
    </row>
    <row r="248" spans="3:9">
      <c r="C248" s="135"/>
      <c r="D248" s="136">
        <f>D247/D246</f>
        <v>0.68325791855203621</v>
      </c>
      <c r="E248" s="136">
        <f t="shared" ref="E248:I248" si="36">E247/E246</f>
        <v>0.67873303167420818</v>
      </c>
      <c r="F248" s="136">
        <f t="shared" si="36"/>
        <v>0.66063348416289591</v>
      </c>
      <c r="G248" s="136">
        <f t="shared" si="36"/>
        <v>0.67873303167420818</v>
      </c>
      <c r="H248" s="136">
        <f t="shared" si="36"/>
        <v>0.6470588235294118</v>
      </c>
      <c r="I248" s="136">
        <f t="shared" si="36"/>
        <v>0.66515837104072395</v>
      </c>
    </row>
    <row r="250" spans="3:9">
      <c r="C250" s="137"/>
      <c r="D250" s="138"/>
      <c r="E250" s="138"/>
      <c r="F250" s="138"/>
      <c r="G250" s="138"/>
      <c r="H250" s="138"/>
      <c r="I250" s="138"/>
    </row>
  </sheetData>
  <protectedRanges>
    <protectedRange sqref="C10:I15" name="Range2"/>
    <protectedRange sqref="D20:I240" name="Range1_1_1"/>
  </protectedRanges>
  <mergeCells count="33">
    <mergeCell ref="O18:O19"/>
    <mergeCell ref="J18:J19"/>
    <mergeCell ref="K18:K19"/>
    <mergeCell ref="L18:L19"/>
    <mergeCell ref="M18:M19"/>
    <mergeCell ref="N18:N19"/>
    <mergeCell ref="C13:I13"/>
    <mergeCell ref="C14:I14"/>
    <mergeCell ref="C15:I15"/>
    <mergeCell ref="A17:I17"/>
    <mergeCell ref="F241:I241"/>
    <mergeCell ref="A18:A19"/>
    <mergeCell ref="B18:B19"/>
    <mergeCell ref="C18:C19"/>
    <mergeCell ref="A7:I7"/>
    <mergeCell ref="C9:I9"/>
    <mergeCell ref="C10:I10"/>
    <mergeCell ref="C11:I11"/>
    <mergeCell ref="C12:I12"/>
    <mergeCell ref="A5:B5"/>
    <mergeCell ref="C5:F5"/>
    <mergeCell ref="G5:H5"/>
    <mergeCell ref="I5:J5"/>
    <mergeCell ref="A6:B6"/>
    <mergeCell ref="C6:F6"/>
    <mergeCell ref="G6:H6"/>
    <mergeCell ref="I6:J6"/>
    <mergeCell ref="A1:I1"/>
    <mergeCell ref="A2:I2"/>
    <mergeCell ref="A4:B4"/>
    <mergeCell ref="C4:F4"/>
    <mergeCell ref="G4:H4"/>
    <mergeCell ref="I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237"/>
  <sheetViews>
    <sheetView zoomScale="70" zoomScaleNormal="70" zoomScaleSheetLayoutView="77" workbookViewId="0">
      <pane xSplit="3" topLeftCell="D1" activePane="topRight" state="frozen"/>
      <selection pane="topRight" activeCell="B1" sqref="B1:S1"/>
    </sheetView>
  </sheetViews>
  <sheetFormatPr defaultColWidth="9" defaultRowHeight="14.4"/>
  <cols>
    <col min="1" max="1" width="9.109375" style="1"/>
    <col min="2" max="2" width="28" customWidth="1"/>
    <col min="3" max="3" width="38" customWidth="1"/>
    <col min="4" max="4" width="8.33203125" style="68" customWidth="1"/>
    <col min="5" max="5" width="10.88671875" style="68" customWidth="1"/>
    <col min="6" max="6" width="10.33203125" style="68" customWidth="1"/>
    <col min="7" max="7" width="10.44140625" style="68" customWidth="1"/>
    <col min="8" max="8" width="9.109375" style="68" customWidth="1"/>
    <col min="9" max="12" width="6.6640625" style="68" customWidth="1"/>
    <col min="13" max="13" width="7.33203125" style="68" customWidth="1"/>
    <col min="14" max="22" width="6.6640625" style="68" customWidth="1"/>
    <col min="23" max="23" width="8" style="68" customWidth="1"/>
    <col min="24" max="40" width="6.6640625" style="68" customWidth="1"/>
    <col min="41" max="41" width="9.109375" style="68" customWidth="1"/>
    <col min="42" max="42" width="9.88671875" style="68" customWidth="1"/>
    <col min="43" max="43" width="9" style="68" customWidth="1"/>
    <col min="44" max="44" width="9.33203125" style="68" customWidth="1"/>
    <col min="45" max="45" width="10.44140625" style="68" customWidth="1"/>
    <col min="46" max="46" width="9.88671875" style="68" customWidth="1"/>
    <col min="47" max="47" width="11.44140625" style="68" customWidth="1"/>
    <col min="48" max="48" width="9.5546875" style="68" customWidth="1"/>
    <col min="49" max="49" width="10.88671875" style="68" customWidth="1"/>
    <col min="50" max="55" width="13.5546875" style="68" customWidth="1"/>
    <col min="73" max="84" width="10.88671875"/>
    <col min="91" max="96" width="10.88671875"/>
    <col min="97" max="100" width="9.6640625"/>
    <col min="115" max="115" width="10" customWidth="1"/>
    <col min="116" max="116" width="11.5546875" customWidth="1"/>
    <col min="117" max="120" width="10.5546875"/>
  </cols>
  <sheetData>
    <row r="1" spans="1:120" ht="29.25" customHeight="1">
      <c r="A1" s="69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</row>
    <row r="2" spans="1:120" ht="15.6">
      <c r="A2" s="69"/>
      <c r="B2" s="39" t="s">
        <v>0</v>
      </c>
      <c r="C2" s="305" t="str">
        <f>'CAT I'!$C$2</f>
        <v>COMPUTER SCIENCE ENGINEERING</v>
      </c>
      <c r="D2" s="305"/>
      <c r="E2" s="306" t="s">
        <v>1</v>
      </c>
      <c r="F2" s="306"/>
      <c r="G2" s="307" t="str">
        <f>'CAT I'!G2:H2</f>
        <v>CSE</v>
      </c>
      <c r="H2" s="307"/>
      <c r="I2" s="308" t="s">
        <v>2</v>
      </c>
      <c r="J2" s="308"/>
      <c r="K2" s="308"/>
      <c r="L2" s="308"/>
      <c r="M2" s="309">
        <f>'CAT I'!$M$2</f>
        <v>0</v>
      </c>
      <c r="N2" s="309"/>
      <c r="O2" s="309"/>
      <c r="P2" s="309"/>
      <c r="Q2" s="45"/>
      <c r="R2" s="76"/>
      <c r="S2" s="76"/>
    </row>
    <row r="3" spans="1:120" ht="15.6">
      <c r="A3" s="69"/>
      <c r="B3" s="39" t="s">
        <v>3</v>
      </c>
      <c r="C3" s="307" t="str">
        <f>'CAT I'!C3:D3</f>
        <v>I/II</v>
      </c>
      <c r="D3" s="307"/>
      <c r="E3" s="306" t="s">
        <v>4</v>
      </c>
      <c r="F3" s="306"/>
      <c r="G3" s="307" t="str">
        <f>'CAT I'!G3:H3</f>
        <v>2023-2027</v>
      </c>
      <c r="H3" s="307"/>
      <c r="I3" s="308"/>
      <c r="J3" s="308"/>
      <c r="K3" s="308"/>
      <c r="L3" s="308"/>
      <c r="M3" s="309"/>
      <c r="N3" s="309"/>
      <c r="O3" s="309"/>
      <c r="P3" s="309"/>
      <c r="Q3" s="45"/>
      <c r="R3" s="76"/>
      <c r="S3" s="76"/>
    </row>
    <row r="4" spans="1:120" ht="15.6">
      <c r="A4" s="69"/>
      <c r="B4" s="39" t="s">
        <v>5</v>
      </c>
      <c r="C4" s="307" t="str">
        <f>'CAT I'!C4:D4</f>
        <v>Data Science</v>
      </c>
      <c r="D4" s="307"/>
      <c r="E4" s="70" t="s">
        <v>6</v>
      </c>
      <c r="F4" s="70"/>
      <c r="G4" s="307" t="str">
        <f>'CAT I'!G4:H4</f>
        <v>2023-2024</v>
      </c>
      <c r="H4" s="307"/>
      <c r="I4" s="313" t="s">
        <v>87</v>
      </c>
      <c r="J4" s="345"/>
      <c r="K4" s="345"/>
      <c r="L4" s="345"/>
      <c r="M4" s="345"/>
      <c r="N4" s="314"/>
      <c r="O4" s="75"/>
      <c r="P4" s="75"/>
      <c r="Q4" s="75"/>
      <c r="R4" s="76"/>
      <c r="S4" s="76"/>
    </row>
    <row r="5" spans="1:120" ht="15.6">
      <c r="A5" s="69"/>
      <c r="B5" s="40" t="s">
        <v>7</v>
      </c>
      <c r="C5" s="312">
        <f>'CAT I'!C5:D5</f>
        <v>0.80359042663019586</v>
      </c>
      <c r="D5" s="312"/>
      <c r="E5" s="41" t="s">
        <v>8</v>
      </c>
      <c r="F5" s="41" t="s">
        <v>9</v>
      </c>
      <c r="G5" s="41" t="s">
        <v>10</v>
      </c>
      <c r="H5" s="42"/>
      <c r="I5" s="346" t="s">
        <v>88</v>
      </c>
      <c r="J5" s="347"/>
      <c r="K5" s="346" t="s">
        <v>89</v>
      </c>
      <c r="L5" s="347"/>
      <c r="M5" s="346" t="s">
        <v>90</v>
      </c>
      <c r="N5" s="347"/>
      <c r="O5" s="76"/>
      <c r="P5" s="75"/>
      <c r="Q5" s="75"/>
      <c r="R5" s="76"/>
      <c r="S5" s="76"/>
    </row>
    <row r="6" spans="1:120" ht="26.25" customHeight="1">
      <c r="A6" s="69"/>
      <c r="B6" s="43" t="s">
        <v>11</v>
      </c>
      <c r="C6" s="307">
        <f>'CAT I'!C6:D6</f>
        <v>221</v>
      </c>
      <c r="D6" s="307"/>
      <c r="E6" s="44">
        <f>'END SEM EXAM'!E6</f>
        <v>0.85344262295081963</v>
      </c>
      <c r="F6" s="44">
        <f>'END SEM EXAM'!F6</f>
        <v>0.86786363636363628</v>
      </c>
      <c r="G6" s="44">
        <f>'END SEM EXAM'!G6</f>
        <v>0.68946502057613168</v>
      </c>
      <c r="H6" s="45"/>
      <c r="I6" s="346">
        <f>'END SEM EXAM'!I6:J6</f>
        <v>0</v>
      </c>
      <c r="J6" s="347"/>
      <c r="K6" s="346">
        <f>'END SEM EXAM'!K6:L6</f>
        <v>0</v>
      </c>
      <c r="L6" s="347"/>
      <c r="M6" s="346">
        <f>'END SEM EXAM'!M6:N6</f>
        <v>0</v>
      </c>
      <c r="N6" s="347"/>
      <c r="O6" s="76"/>
      <c r="P6" s="75"/>
      <c r="Q6" s="75"/>
      <c r="R6" s="76"/>
      <c r="S6" s="76"/>
    </row>
    <row r="7" spans="1:120" s="65" customFormat="1" ht="18.75" customHeight="1">
      <c r="A7" s="356" t="s">
        <v>12</v>
      </c>
      <c r="B7" s="356" t="s">
        <v>13</v>
      </c>
      <c r="C7" s="71" t="s">
        <v>14</v>
      </c>
      <c r="D7" s="356" t="s">
        <v>15</v>
      </c>
      <c r="E7" s="356"/>
      <c r="F7" s="356"/>
      <c r="G7" s="356"/>
      <c r="H7" s="356"/>
      <c r="I7" s="356"/>
      <c r="J7" s="356"/>
      <c r="K7" s="356"/>
      <c r="L7" s="356"/>
      <c r="M7" s="356"/>
      <c r="N7" s="357" t="s">
        <v>38</v>
      </c>
      <c r="O7" s="357"/>
      <c r="P7" s="357"/>
      <c r="Q7" s="357"/>
      <c r="R7" s="357"/>
      <c r="S7" s="357"/>
      <c r="T7" s="357"/>
      <c r="U7" s="357"/>
      <c r="V7" s="357"/>
      <c r="W7" s="357"/>
      <c r="X7" s="326" t="s">
        <v>42</v>
      </c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48" t="s">
        <v>16</v>
      </c>
      <c r="AP7" s="349"/>
      <c r="AQ7" s="350"/>
      <c r="AR7" s="351" t="s">
        <v>39</v>
      </c>
      <c r="AS7" s="352"/>
      <c r="AT7" s="353"/>
      <c r="AU7" s="354" t="s">
        <v>43</v>
      </c>
      <c r="AV7" s="355"/>
      <c r="AW7" s="355"/>
      <c r="AX7" s="315" t="s">
        <v>91</v>
      </c>
      <c r="AY7" s="316"/>
      <c r="AZ7" s="316"/>
      <c r="BA7" s="316"/>
      <c r="BB7" s="316"/>
      <c r="BC7" s="317"/>
      <c r="BD7" s="356" t="s">
        <v>57</v>
      </c>
      <c r="BE7" s="356"/>
      <c r="BF7" s="356"/>
      <c r="BG7" s="356"/>
      <c r="BH7" s="356"/>
      <c r="BI7" s="356"/>
      <c r="BJ7" s="356"/>
      <c r="BK7" s="356"/>
      <c r="BL7" s="356"/>
      <c r="BM7" s="356"/>
      <c r="BN7" s="356"/>
      <c r="BO7" s="356"/>
      <c r="BP7" s="356"/>
      <c r="BQ7" s="356"/>
      <c r="BR7" s="356"/>
      <c r="BS7" s="356"/>
      <c r="BT7" s="356"/>
      <c r="BU7" s="358" t="s">
        <v>92</v>
      </c>
      <c r="BV7" s="358"/>
      <c r="BW7" s="358"/>
      <c r="BX7" s="358"/>
      <c r="BY7" s="358"/>
      <c r="BZ7" s="358"/>
      <c r="CA7" s="359" t="s">
        <v>93</v>
      </c>
      <c r="CB7" s="359"/>
      <c r="CC7" s="359"/>
      <c r="CD7" s="359"/>
      <c r="CE7" s="359"/>
      <c r="CF7" s="359"/>
      <c r="CG7" s="360" t="s">
        <v>94</v>
      </c>
      <c r="CH7" s="360"/>
      <c r="CI7" s="360"/>
      <c r="CJ7" s="360"/>
      <c r="CK7" s="360"/>
      <c r="CL7" s="360"/>
      <c r="CM7" s="361" t="s">
        <v>95</v>
      </c>
      <c r="CN7" s="361"/>
      <c r="CO7" s="361"/>
      <c r="CP7" s="361"/>
      <c r="CQ7" s="361"/>
      <c r="CR7" s="361"/>
      <c r="CS7" s="362" t="s">
        <v>96</v>
      </c>
      <c r="CT7" s="362"/>
      <c r="CU7" s="362"/>
      <c r="CV7" s="362"/>
      <c r="CW7" s="362"/>
      <c r="CX7" s="362"/>
      <c r="CY7" s="363" t="s">
        <v>97</v>
      </c>
      <c r="CZ7" s="363"/>
      <c r="DA7" s="363"/>
      <c r="DB7" s="363"/>
      <c r="DC7" s="363"/>
      <c r="DD7" s="363"/>
      <c r="DE7" s="364" t="s">
        <v>98</v>
      </c>
      <c r="DF7" s="364"/>
      <c r="DG7" s="364"/>
      <c r="DH7" s="364"/>
      <c r="DI7" s="364"/>
      <c r="DJ7" s="364"/>
      <c r="DK7" s="364" t="s">
        <v>99</v>
      </c>
      <c r="DL7" s="364"/>
      <c r="DM7" s="364"/>
      <c r="DN7" s="364"/>
      <c r="DO7" s="364"/>
      <c r="DP7" s="364"/>
    </row>
    <row r="8" spans="1:120" s="65" customFormat="1" ht="18.75" customHeight="1">
      <c r="A8" s="356"/>
      <c r="B8" s="356"/>
      <c r="C8" s="71" t="s">
        <v>18</v>
      </c>
      <c r="D8" s="71" t="s">
        <v>19</v>
      </c>
      <c r="E8" s="71" t="s">
        <v>20</v>
      </c>
      <c r="F8" s="71" t="s">
        <v>21</v>
      </c>
      <c r="G8" s="71" t="s">
        <v>22</v>
      </c>
      <c r="H8" s="71" t="s">
        <v>23</v>
      </c>
      <c r="I8" s="71" t="s">
        <v>24</v>
      </c>
      <c r="J8" s="71" t="s">
        <v>25</v>
      </c>
      <c r="K8" s="71" t="s">
        <v>26</v>
      </c>
      <c r="L8" s="71" t="s">
        <v>27</v>
      </c>
      <c r="M8" s="365" t="s">
        <v>28</v>
      </c>
      <c r="N8" s="77" t="s">
        <v>19</v>
      </c>
      <c r="O8" s="77" t="s">
        <v>20</v>
      </c>
      <c r="P8" s="77" t="s">
        <v>21</v>
      </c>
      <c r="Q8" s="77" t="s">
        <v>22</v>
      </c>
      <c r="R8" s="77" t="s">
        <v>23</v>
      </c>
      <c r="S8" s="77" t="s">
        <v>24</v>
      </c>
      <c r="T8" s="77" t="s">
        <v>25</v>
      </c>
      <c r="U8" s="77" t="s">
        <v>26</v>
      </c>
      <c r="V8" s="77" t="s">
        <v>27</v>
      </c>
      <c r="W8" s="367" t="s">
        <v>28</v>
      </c>
      <c r="X8" s="80" t="s">
        <v>19</v>
      </c>
      <c r="Y8" s="80" t="s">
        <v>20</v>
      </c>
      <c r="Z8" s="80" t="s">
        <v>21</v>
      </c>
      <c r="AA8" s="80" t="s">
        <v>22</v>
      </c>
      <c r="AB8" s="80" t="s">
        <v>23</v>
      </c>
      <c r="AC8" s="80" t="s">
        <v>24</v>
      </c>
      <c r="AD8" s="80" t="s">
        <v>45</v>
      </c>
      <c r="AE8" s="80" t="s">
        <v>46</v>
      </c>
      <c r="AF8" s="80" t="s">
        <v>47</v>
      </c>
      <c r="AG8" s="80" t="s">
        <v>48</v>
      </c>
      <c r="AH8" s="80" t="s">
        <v>49</v>
      </c>
      <c r="AI8" s="80" t="s">
        <v>50</v>
      </c>
      <c r="AJ8" s="80" t="s">
        <v>51</v>
      </c>
      <c r="AK8" s="80" t="s">
        <v>52</v>
      </c>
      <c r="AL8" s="80" t="s">
        <v>53</v>
      </c>
      <c r="AM8" s="80" t="s">
        <v>54</v>
      </c>
      <c r="AN8" s="369" t="s">
        <v>28</v>
      </c>
      <c r="AO8" s="71" t="s">
        <v>100</v>
      </c>
      <c r="AP8" s="71" t="s">
        <v>30</v>
      </c>
      <c r="AQ8" s="365" t="s">
        <v>28</v>
      </c>
      <c r="AR8" s="77" t="s">
        <v>40</v>
      </c>
      <c r="AS8" s="77" t="s">
        <v>41</v>
      </c>
      <c r="AT8" s="367" t="s">
        <v>28</v>
      </c>
      <c r="AU8" s="80" t="s">
        <v>55</v>
      </c>
      <c r="AV8" s="80" t="s">
        <v>56</v>
      </c>
      <c r="AW8" s="371" t="s">
        <v>28</v>
      </c>
      <c r="AX8" s="315" t="s">
        <v>33</v>
      </c>
      <c r="AY8" s="316"/>
      <c r="AZ8" s="316"/>
      <c r="BA8" s="316"/>
      <c r="BB8" s="316"/>
      <c r="BC8" s="317"/>
      <c r="BD8" s="71" t="s">
        <v>19</v>
      </c>
      <c r="BE8" s="71" t="s">
        <v>20</v>
      </c>
      <c r="BF8" s="71" t="s">
        <v>21</v>
      </c>
      <c r="BG8" s="71" t="s">
        <v>22</v>
      </c>
      <c r="BH8" s="71" t="s">
        <v>23</v>
      </c>
      <c r="BI8" s="71" t="s">
        <v>24</v>
      </c>
      <c r="BJ8" s="71" t="s">
        <v>45</v>
      </c>
      <c r="BK8" s="71" t="s">
        <v>46</v>
      </c>
      <c r="BL8" s="71" t="s">
        <v>47</v>
      </c>
      <c r="BM8" s="71" t="s">
        <v>48</v>
      </c>
      <c r="BN8" s="71" t="s">
        <v>49</v>
      </c>
      <c r="BO8" s="71" t="s">
        <v>50</v>
      </c>
      <c r="BP8" s="71" t="s">
        <v>51</v>
      </c>
      <c r="BQ8" s="71" t="s">
        <v>52</v>
      </c>
      <c r="BR8" s="71" t="s">
        <v>53</v>
      </c>
      <c r="BS8" s="71" t="s">
        <v>54</v>
      </c>
      <c r="BT8" s="365" t="s">
        <v>28</v>
      </c>
      <c r="BU8" s="358"/>
      <c r="BV8" s="358"/>
      <c r="BW8" s="358"/>
      <c r="BX8" s="358"/>
      <c r="BY8" s="358"/>
      <c r="BZ8" s="358"/>
      <c r="CA8" s="359"/>
      <c r="CB8" s="359"/>
      <c r="CC8" s="359"/>
      <c r="CD8" s="359"/>
      <c r="CE8" s="359"/>
      <c r="CF8" s="359"/>
      <c r="CG8" s="360"/>
      <c r="CH8" s="360"/>
      <c r="CI8" s="360"/>
      <c r="CJ8" s="360"/>
      <c r="CK8" s="360"/>
      <c r="CL8" s="360"/>
      <c r="CM8" s="361"/>
      <c r="CN8" s="361"/>
      <c r="CO8" s="361"/>
      <c r="CP8" s="361"/>
      <c r="CQ8" s="361"/>
      <c r="CR8" s="361"/>
      <c r="CS8" s="362"/>
      <c r="CT8" s="362"/>
      <c r="CU8" s="362"/>
      <c r="CV8" s="362"/>
      <c r="CW8" s="362"/>
      <c r="CX8" s="362"/>
      <c r="CY8" s="363"/>
      <c r="CZ8" s="363"/>
      <c r="DA8" s="363"/>
      <c r="DB8" s="363"/>
      <c r="DC8" s="363"/>
      <c r="DD8" s="363"/>
      <c r="DE8" s="364"/>
      <c r="DF8" s="364"/>
      <c r="DG8" s="364"/>
      <c r="DH8" s="364"/>
      <c r="DI8" s="364"/>
      <c r="DJ8" s="364"/>
      <c r="DK8" s="364"/>
      <c r="DL8" s="364"/>
      <c r="DM8" s="364"/>
      <c r="DN8" s="364"/>
      <c r="DO8" s="364"/>
      <c r="DP8" s="364"/>
    </row>
    <row r="9" spans="1:120" s="65" customFormat="1" ht="18.75" customHeight="1">
      <c r="A9" s="356"/>
      <c r="B9" s="356"/>
      <c r="C9" s="71" t="s">
        <v>101</v>
      </c>
      <c r="D9" s="71">
        <f>'CAT I'!D9</f>
        <v>1</v>
      </c>
      <c r="E9" s="71">
        <f>'CAT I'!E9</f>
        <v>1</v>
      </c>
      <c r="F9" s="71">
        <f>'CAT I'!F9</f>
        <v>1</v>
      </c>
      <c r="G9" s="71">
        <f>'CAT I'!G9</f>
        <v>2</v>
      </c>
      <c r="H9" s="71">
        <f>'CAT I'!H9</f>
        <v>2</v>
      </c>
      <c r="I9" s="71">
        <f>'CAT I'!I9</f>
        <v>2</v>
      </c>
      <c r="J9" s="71">
        <f>'CAT I'!J9</f>
        <v>1</v>
      </c>
      <c r="K9" s="71">
        <f>'CAT I'!K9</f>
        <v>1</v>
      </c>
      <c r="L9" s="71">
        <f>'CAT I'!L9</f>
        <v>2</v>
      </c>
      <c r="M9" s="366"/>
      <c r="N9" s="77">
        <f>'CAT II'!D9</f>
        <v>3</v>
      </c>
      <c r="O9" s="77">
        <f>'CAT II'!E9</f>
        <v>3</v>
      </c>
      <c r="P9" s="77">
        <f>'CAT II'!F9</f>
        <v>3</v>
      </c>
      <c r="Q9" s="77">
        <f>'CAT II'!G9</f>
        <v>4</v>
      </c>
      <c r="R9" s="77">
        <f>'CAT II'!H9</f>
        <v>4</v>
      </c>
      <c r="S9" s="77">
        <f>'CAT II'!I9</f>
        <v>4</v>
      </c>
      <c r="T9" s="77">
        <f>'CAT II'!J9</f>
        <v>3</v>
      </c>
      <c r="U9" s="77">
        <f>'CAT II'!K9</f>
        <v>3</v>
      </c>
      <c r="V9" s="77">
        <f>'CAT II'!L9</f>
        <v>4</v>
      </c>
      <c r="W9" s="368"/>
      <c r="X9" s="80">
        <f>MODEL!D9</f>
        <v>1</v>
      </c>
      <c r="Y9" s="80">
        <f>MODEL!E9</f>
        <v>1</v>
      </c>
      <c r="Z9" s="80">
        <f>MODEL!F9</f>
        <v>2</v>
      </c>
      <c r="AA9" s="80">
        <f>MODEL!G9</f>
        <v>2</v>
      </c>
      <c r="AB9" s="80">
        <f>MODEL!H9</f>
        <v>3</v>
      </c>
      <c r="AC9" s="80">
        <f>MODEL!I9</f>
        <v>3</v>
      </c>
      <c r="AD9" s="80">
        <f>MODEL!J9</f>
        <v>4</v>
      </c>
      <c r="AE9" s="80">
        <f>MODEL!K9</f>
        <v>4</v>
      </c>
      <c r="AF9" s="80">
        <f>MODEL!L9</f>
        <v>5</v>
      </c>
      <c r="AG9" s="80">
        <f>MODEL!M9</f>
        <v>5</v>
      </c>
      <c r="AH9" s="80">
        <f>MODEL!N9</f>
        <v>6</v>
      </c>
      <c r="AI9" s="80">
        <f>MODEL!O9</f>
        <v>1</v>
      </c>
      <c r="AJ9" s="80">
        <f>MODEL!P9</f>
        <v>2</v>
      </c>
      <c r="AK9" s="80">
        <f>MODEL!Q9</f>
        <v>3</v>
      </c>
      <c r="AL9" s="80">
        <f>MODEL!R9</f>
        <v>4</v>
      </c>
      <c r="AM9" s="80">
        <f>MODEL!S9</f>
        <v>5</v>
      </c>
      <c r="AN9" s="370"/>
      <c r="AO9" s="78">
        <f>'CAT I'!N9</f>
        <v>1</v>
      </c>
      <c r="AP9" s="78">
        <f>'CAT I'!O9</f>
        <v>2</v>
      </c>
      <c r="AQ9" s="366"/>
      <c r="AR9" s="81">
        <f>'CAT II'!N9</f>
        <v>3</v>
      </c>
      <c r="AS9" s="81">
        <f>'CAT II'!O9</f>
        <v>4</v>
      </c>
      <c r="AT9" s="368"/>
      <c r="AU9" s="83">
        <f>MODEL!U9</f>
        <v>5</v>
      </c>
      <c r="AV9" s="83">
        <f>MODEL!V9</f>
        <v>6</v>
      </c>
      <c r="AW9" s="372"/>
      <c r="AX9" s="86">
        <v>1</v>
      </c>
      <c r="AY9" s="86">
        <v>2</v>
      </c>
      <c r="AZ9" s="86">
        <v>3</v>
      </c>
      <c r="BA9" s="86">
        <v>4</v>
      </c>
      <c r="BB9" s="86">
        <v>5</v>
      </c>
      <c r="BC9" s="86">
        <v>6</v>
      </c>
      <c r="BD9" s="71">
        <f>'END SEM EXAM'!D9</f>
        <v>1</v>
      </c>
      <c r="BE9" s="71">
        <f>'END SEM EXAM'!E9</f>
        <v>1</v>
      </c>
      <c r="BF9" s="71">
        <f>'END SEM EXAM'!F9</f>
        <v>2</v>
      </c>
      <c r="BG9" s="71">
        <f>'END SEM EXAM'!G9</f>
        <v>2</v>
      </c>
      <c r="BH9" s="71">
        <f>'END SEM EXAM'!H9</f>
        <v>3</v>
      </c>
      <c r="BI9" s="71">
        <f>'END SEM EXAM'!I9</f>
        <v>3</v>
      </c>
      <c r="BJ9" s="71">
        <f>'END SEM EXAM'!J9</f>
        <v>4</v>
      </c>
      <c r="BK9" s="71">
        <f>'END SEM EXAM'!K9</f>
        <v>4</v>
      </c>
      <c r="BL9" s="71">
        <f>'END SEM EXAM'!L9</f>
        <v>5</v>
      </c>
      <c r="BM9" s="71">
        <f>'END SEM EXAM'!M9</f>
        <v>5</v>
      </c>
      <c r="BN9" s="71">
        <f>'END SEM EXAM'!N9</f>
        <v>6</v>
      </c>
      <c r="BO9" s="71">
        <f>'END SEM EXAM'!O9</f>
        <v>1</v>
      </c>
      <c r="BP9" s="71">
        <f>'END SEM EXAM'!P9</f>
        <v>2</v>
      </c>
      <c r="BQ9" s="71">
        <f>'END SEM EXAM'!Q9</f>
        <v>3</v>
      </c>
      <c r="BR9" s="71">
        <f>'END SEM EXAM'!R9</f>
        <v>4</v>
      </c>
      <c r="BS9" s="71">
        <f>'END SEM EXAM'!S9</f>
        <v>5</v>
      </c>
      <c r="BT9" s="366"/>
      <c r="BU9" s="358"/>
      <c r="BV9" s="358"/>
      <c r="BW9" s="358"/>
      <c r="BX9" s="358"/>
      <c r="BY9" s="358"/>
      <c r="BZ9" s="358"/>
      <c r="CA9" s="359"/>
      <c r="CB9" s="359"/>
      <c r="CC9" s="359"/>
      <c r="CD9" s="359"/>
      <c r="CE9" s="359"/>
      <c r="CF9" s="359"/>
      <c r="CG9" s="360"/>
      <c r="CH9" s="360"/>
      <c r="CI9" s="360"/>
      <c r="CJ9" s="360"/>
      <c r="CK9" s="360"/>
      <c r="CL9" s="360"/>
      <c r="CM9" s="361"/>
      <c r="CN9" s="361"/>
      <c r="CO9" s="361"/>
      <c r="CP9" s="361"/>
      <c r="CQ9" s="361"/>
      <c r="CR9" s="361"/>
      <c r="CS9" s="362"/>
      <c r="CT9" s="362"/>
      <c r="CU9" s="362"/>
      <c r="CV9" s="362"/>
      <c r="CW9" s="362"/>
      <c r="CX9" s="362"/>
      <c r="CY9" s="363"/>
      <c r="CZ9" s="363"/>
      <c r="DA9" s="363"/>
      <c r="DB9" s="363"/>
      <c r="DC9" s="363"/>
      <c r="DD9" s="363"/>
      <c r="DE9" s="364"/>
      <c r="DF9" s="364"/>
      <c r="DG9" s="364"/>
      <c r="DH9" s="364"/>
      <c r="DI9" s="364"/>
      <c r="DJ9" s="364"/>
      <c r="DK9" s="364"/>
      <c r="DL9" s="364"/>
      <c r="DM9" s="364"/>
      <c r="DN9" s="364"/>
      <c r="DO9" s="364"/>
      <c r="DP9" s="364"/>
    </row>
    <row r="10" spans="1:120" s="66" customFormat="1" ht="15.75" customHeight="1" thickBot="1">
      <c r="A10" s="356"/>
      <c r="B10" s="356"/>
      <c r="C10" s="71" t="s">
        <v>34</v>
      </c>
      <c r="D10" s="71">
        <f>'CAT I'!D10</f>
        <v>2</v>
      </c>
      <c r="E10" s="71">
        <v>2</v>
      </c>
      <c r="F10" s="71">
        <v>2</v>
      </c>
      <c r="G10" s="71">
        <v>2</v>
      </c>
      <c r="H10" s="71">
        <v>2</v>
      </c>
      <c r="I10" s="71">
        <v>2</v>
      </c>
      <c r="J10" s="71">
        <v>10</v>
      </c>
      <c r="K10" s="71">
        <v>14</v>
      </c>
      <c r="L10" s="71">
        <v>14</v>
      </c>
      <c r="M10" s="78">
        <v>50</v>
      </c>
      <c r="N10" s="77">
        <f>'CAT II'!D10</f>
        <v>2</v>
      </c>
      <c r="O10" s="77">
        <v>2</v>
      </c>
      <c r="P10" s="77">
        <v>2</v>
      </c>
      <c r="Q10" s="77">
        <v>2</v>
      </c>
      <c r="R10" s="77">
        <v>2</v>
      </c>
      <c r="S10" s="77">
        <v>2</v>
      </c>
      <c r="T10" s="77">
        <v>10</v>
      </c>
      <c r="U10" s="77">
        <v>14</v>
      </c>
      <c r="V10" s="77">
        <v>14</v>
      </c>
      <c r="W10" s="81">
        <v>50</v>
      </c>
      <c r="X10" s="80">
        <v>2</v>
      </c>
      <c r="Y10" s="80">
        <v>2</v>
      </c>
      <c r="Z10" s="80">
        <v>2</v>
      </c>
      <c r="AA10" s="80">
        <v>2</v>
      </c>
      <c r="AB10" s="80">
        <v>2</v>
      </c>
      <c r="AC10" s="80">
        <v>2</v>
      </c>
      <c r="AD10" s="80">
        <v>2</v>
      </c>
      <c r="AE10" s="80">
        <v>2</v>
      </c>
      <c r="AF10" s="80">
        <v>2</v>
      </c>
      <c r="AG10" s="80">
        <v>2</v>
      </c>
      <c r="AH10" s="80">
        <v>10</v>
      </c>
      <c r="AI10" s="80">
        <v>14</v>
      </c>
      <c r="AJ10" s="80">
        <v>14</v>
      </c>
      <c r="AK10" s="80">
        <v>14</v>
      </c>
      <c r="AL10" s="80">
        <v>14</v>
      </c>
      <c r="AM10" s="80">
        <v>14</v>
      </c>
      <c r="AN10" s="83">
        <v>100</v>
      </c>
      <c r="AO10" s="78">
        <f>'CAT I'!N10</f>
        <v>5</v>
      </c>
      <c r="AP10" s="78">
        <f>'CAT I'!O10</f>
        <v>5</v>
      </c>
      <c r="AQ10" s="78">
        <f>'CAT I'!P10</f>
        <v>10</v>
      </c>
      <c r="AR10" s="81">
        <f>'CAT II'!N10</f>
        <v>5</v>
      </c>
      <c r="AS10" s="81">
        <f>'CAT II'!O10</f>
        <v>5</v>
      </c>
      <c r="AT10" s="81">
        <f>'CAT II'!P10</f>
        <v>10</v>
      </c>
      <c r="AU10" s="83">
        <f>MODEL!U10</f>
        <v>5</v>
      </c>
      <c r="AV10" s="83">
        <f>MODEL!V10</f>
        <v>5</v>
      </c>
      <c r="AW10" s="83">
        <f>MODEL!W10</f>
        <v>10</v>
      </c>
      <c r="AX10" s="87">
        <f>SUMIF(($D$9:$AV$9),AX$9,($D$10:$AV$10))</f>
        <v>53</v>
      </c>
      <c r="AY10" s="87">
        <f t="shared" ref="AY10:BC10" si="0">SUMIF(($D$9:$AV$9),AY$9,($D$10:$AV$10))</f>
        <v>43</v>
      </c>
      <c r="AZ10" s="87">
        <f t="shared" si="0"/>
        <v>53</v>
      </c>
      <c r="BA10" s="87">
        <f t="shared" si="0"/>
        <v>43</v>
      </c>
      <c r="BB10" s="87">
        <f t="shared" si="0"/>
        <v>23</v>
      </c>
      <c r="BC10" s="87">
        <f t="shared" si="0"/>
        <v>15</v>
      </c>
      <c r="BD10" s="71">
        <v>2</v>
      </c>
      <c r="BE10" s="71">
        <v>2</v>
      </c>
      <c r="BF10" s="71">
        <v>2</v>
      </c>
      <c r="BG10" s="71">
        <v>2</v>
      </c>
      <c r="BH10" s="71">
        <v>2</v>
      </c>
      <c r="BI10" s="71">
        <v>2</v>
      </c>
      <c r="BJ10" s="71">
        <v>2</v>
      </c>
      <c r="BK10" s="71">
        <v>2</v>
      </c>
      <c r="BL10" s="71">
        <v>2</v>
      </c>
      <c r="BM10" s="71">
        <v>2</v>
      </c>
      <c r="BN10" s="71">
        <v>10</v>
      </c>
      <c r="BO10" s="71">
        <v>14</v>
      </c>
      <c r="BP10" s="71">
        <v>14</v>
      </c>
      <c r="BQ10" s="71">
        <v>14</v>
      </c>
      <c r="BR10" s="71">
        <v>14</v>
      </c>
      <c r="BS10" s="71">
        <v>14</v>
      </c>
      <c r="BT10" s="78">
        <v>100</v>
      </c>
      <c r="BU10" s="71" t="s">
        <v>31</v>
      </c>
      <c r="BV10" s="71" t="s">
        <v>32</v>
      </c>
      <c r="BW10" s="71" t="s">
        <v>68</v>
      </c>
      <c r="BX10" s="71" t="s">
        <v>69</v>
      </c>
      <c r="BY10" s="71" t="s">
        <v>70</v>
      </c>
      <c r="BZ10" s="71" t="s">
        <v>71</v>
      </c>
      <c r="CA10" s="90" t="s">
        <v>31</v>
      </c>
      <c r="CB10" s="90" t="s">
        <v>32</v>
      </c>
      <c r="CC10" s="90" t="s">
        <v>68</v>
      </c>
      <c r="CD10" s="90" t="s">
        <v>69</v>
      </c>
      <c r="CE10" s="90" t="s">
        <v>70</v>
      </c>
      <c r="CF10" s="90" t="s">
        <v>71</v>
      </c>
      <c r="CG10" s="93" t="s">
        <v>31</v>
      </c>
      <c r="CH10" s="93" t="s">
        <v>32</v>
      </c>
      <c r="CI10" s="93" t="s">
        <v>68</v>
      </c>
      <c r="CJ10" s="93" t="s">
        <v>69</v>
      </c>
      <c r="CK10" s="93" t="s">
        <v>70</v>
      </c>
      <c r="CL10" s="93" t="s">
        <v>71</v>
      </c>
      <c r="CM10" s="95" t="s">
        <v>31</v>
      </c>
      <c r="CN10" s="95" t="s">
        <v>32</v>
      </c>
      <c r="CO10" s="95" t="s">
        <v>68</v>
      </c>
      <c r="CP10" s="95" t="s">
        <v>69</v>
      </c>
      <c r="CQ10" s="95" t="s">
        <v>70</v>
      </c>
      <c r="CR10" s="95" t="s">
        <v>71</v>
      </c>
      <c r="CS10" s="97" t="s">
        <v>31</v>
      </c>
      <c r="CT10" s="97" t="s">
        <v>32</v>
      </c>
      <c r="CU10" s="97" t="s">
        <v>68</v>
      </c>
      <c r="CV10" s="97" t="s">
        <v>69</v>
      </c>
      <c r="CW10" s="97" t="s">
        <v>70</v>
      </c>
      <c r="CX10" s="97" t="s">
        <v>71</v>
      </c>
      <c r="CY10" s="98" t="s">
        <v>31</v>
      </c>
      <c r="CZ10" s="98" t="s">
        <v>32</v>
      </c>
      <c r="DA10" s="98" t="s">
        <v>68</v>
      </c>
      <c r="DB10" s="98" t="s">
        <v>69</v>
      </c>
      <c r="DC10" s="98" t="s">
        <v>70</v>
      </c>
      <c r="DD10" s="98" t="s">
        <v>71</v>
      </c>
      <c r="DE10" s="101" t="s">
        <v>31</v>
      </c>
      <c r="DF10" s="101" t="s">
        <v>32</v>
      </c>
      <c r="DG10" s="101" t="s">
        <v>68</v>
      </c>
      <c r="DH10" s="101" t="s">
        <v>69</v>
      </c>
      <c r="DI10" s="101" t="s">
        <v>70</v>
      </c>
      <c r="DJ10" s="101" t="s">
        <v>71</v>
      </c>
      <c r="DK10" s="101" t="s">
        <v>31</v>
      </c>
      <c r="DL10" s="101" t="s">
        <v>32</v>
      </c>
      <c r="DM10" s="101" t="s">
        <v>68</v>
      </c>
      <c r="DN10" s="101" t="s">
        <v>69</v>
      </c>
      <c r="DO10" s="101" t="s">
        <v>70</v>
      </c>
      <c r="DP10" s="101" t="s">
        <v>71</v>
      </c>
    </row>
    <row r="11" spans="1:120" ht="16.5" customHeight="1" thickBot="1">
      <c r="A11" s="72">
        <v>1</v>
      </c>
      <c r="B11" s="73" t="str">
        <f>'CAT I'!B11</f>
        <v>AME19206LR</v>
      </c>
      <c r="C11" s="171" t="str">
        <f>'CAT I'!C11</f>
        <v>RAGUL.P</v>
      </c>
      <c r="D11" s="74">
        <f>'CAT I'!D11</f>
        <v>0</v>
      </c>
      <c r="E11" s="74">
        <f>'CAT I'!E11</f>
        <v>0</v>
      </c>
      <c r="F11" s="74">
        <f>'CAT I'!F11</f>
        <v>0</v>
      </c>
      <c r="G11" s="74">
        <f>'CAT I'!G11</f>
        <v>0</v>
      </c>
      <c r="H11" s="74">
        <f>'CAT I'!H11</f>
        <v>0</v>
      </c>
      <c r="I11" s="74">
        <f>'CAT I'!I11</f>
        <v>0</v>
      </c>
      <c r="J11" s="74">
        <f>'CAT I'!J11</f>
        <v>0</v>
      </c>
      <c r="K11" s="74">
        <f>'CAT I'!K11</f>
        <v>0</v>
      </c>
      <c r="L11" s="74">
        <f>'CAT I'!L11</f>
        <v>0</v>
      </c>
      <c r="M11" s="74">
        <f>'CAT I'!M11</f>
        <v>0</v>
      </c>
      <c r="N11" s="79">
        <f>'CAT II'!D11</f>
        <v>0</v>
      </c>
      <c r="O11" s="79">
        <f>'CAT II'!E11</f>
        <v>0</v>
      </c>
      <c r="P11" s="79">
        <f>'CAT II'!F11</f>
        <v>0</v>
      </c>
      <c r="Q11" s="79">
        <f>'CAT II'!G11</f>
        <v>0</v>
      </c>
      <c r="R11" s="79">
        <f>'CAT II'!H11</f>
        <v>0</v>
      </c>
      <c r="S11" s="79">
        <f>'CAT II'!I11</f>
        <v>0</v>
      </c>
      <c r="T11" s="79">
        <f>'CAT II'!J11</f>
        <v>0</v>
      </c>
      <c r="U11" s="79">
        <f>'CAT II'!K11</f>
        <v>0</v>
      </c>
      <c r="V11" s="79">
        <f>'CAT II'!L11</f>
        <v>0</v>
      </c>
      <c r="W11" s="79">
        <f>'CAT II'!M11</f>
        <v>0</v>
      </c>
      <c r="X11" s="82">
        <f>MODEL!D11</f>
        <v>0</v>
      </c>
      <c r="Y11" s="82">
        <f>MODEL!E11</f>
        <v>0</v>
      </c>
      <c r="Z11" s="82">
        <f>MODEL!F11</f>
        <v>0</v>
      </c>
      <c r="AA11" s="82">
        <f>MODEL!G11</f>
        <v>0</v>
      </c>
      <c r="AB11" s="82">
        <f>MODEL!H11</f>
        <v>0</v>
      </c>
      <c r="AC11" s="82">
        <f>MODEL!I11</f>
        <v>0</v>
      </c>
      <c r="AD11" s="82">
        <f>MODEL!J11</f>
        <v>0</v>
      </c>
      <c r="AE11" s="82">
        <f>MODEL!K11</f>
        <v>0</v>
      </c>
      <c r="AF11" s="82">
        <f>MODEL!L11</f>
        <v>0</v>
      </c>
      <c r="AG11" s="82">
        <f>MODEL!M11</f>
        <v>0</v>
      </c>
      <c r="AH11" s="82">
        <f>MODEL!N11</f>
        <v>0</v>
      </c>
      <c r="AI11" s="82">
        <f>MODEL!O11</f>
        <v>0</v>
      </c>
      <c r="AJ11" s="82">
        <f>MODEL!P11</f>
        <v>0</v>
      </c>
      <c r="AK11" s="82">
        <f>MODEL!Q11</f>
        <v>0</v>
      </c>
      <c r="AL11" s="82">
        <f>MODEL!R11</f>
        <v>0</v>
      </c>
      <c r="AM11" s="82">
        <f>MODEL!S11</f>
        <v>0</v>
      </c>
      <c r="AN11" s="82">
        <f>MODEL!T11</f>
        <v>0</v>
      </c>
      <c r="AO11" s="84">
        <f>'CAT I'!N11</f>
        <v>0</v>
      </c>
      <c r="AP11" s="84">
        <f>'CAT I'!O11</f>
        <v>0</v>
      </c>
      <c r="AQ11" s="84">
        <f>'CAT I'!P11</f>
        <v>0</v>
      </c>
      <c r="AR11" s="2">
        <f>'CAT II'!N11</f>
        <v>0</v>
      </c>
      <c r="AS11" s="2">
        <f>'CAT II'!O11</f>
        <v>0</v>
      </c>
      <c r="AT11" s="2">
        <f>'CAT II'!P11</f>
        <v>0</v>
      </c>
      <c r="AU11" s="85">
        <f>MODEL!U11</f>
        <v>0</v>
      </c>
      <c r="AV11" s="85">
        <f>MODEL!V11</f>
        <v>0</v>
      </c>
      <c r="AW11" s="85">
        <f>MODEL!W11</f>
        <v>0</v>
      </c>
      <c r="AX11" s="88">
        <f>SUMIF(($D$9:$AW$9),AX$9,($D11:$AW11))/AX$10</f>
        <v>0</v>
      </c>
      <c r="AY11" s="88">
        <f t="shared" ref="AY11:BC31" si="1">SUMIF(($D$9:$AW$9),AY$9,($D11:$AW11))/AY$10</f>
        <v>0</v>
      </c>
      <c r="AZ11" s="88">
        <f t="shared" si="1"/>
        <v>0</v>
      </c>
      <c r="BA11" s="88">
        <f t="shared" si="1"/>
        <v>0</v>
      </c>
      <c r="BB11" s="88">
        <f t="shared" si="1"/>
        <v>0</v>
      </c>
      <c r="BC11" s="88">
        <f t="shared" si="1"/>
        <v>0</v>
      </c>
      <c r="BD11" s="89">
        <f>'END SEM EXAM'!D11</f>
        <v>0</v>
      </c>
      <c r="BE11" s="89">
        <f>'END SEM EXAM'!E11</f>
        <v>0</v>
      </c>
      <c r="BF11" s="89">
        <f>'END SEM EXAM'!F11</f>
        <v>0</v>
      </c>
      <c r="BG11" s="89">
        <f>'END SEM EXAM'!G11</f>
        <v>0</v>
      </c>
      <c r="BH11" s="89">
        <f>'END SEM EXAM'!H11</f>
        <v>0</v>
      </c>
      <c r="BI11" s="89">
        <f>'END SEM EXAM'!I11</f>
        <v>0</v>
      </c>
      <c r="BJ11" s="89">
        <f>'END SEM EXAM'!J11</f>
        <v>0</v>
      </c>
      <c r="BK11" s="89">
        <f>'END SEM EXAM'!K11</f>
        <v>0</v>
      </c>
      <c r="BL11" s="89">
        <f>'END SEM EXAM'!L11</f>
        <v>0</v>
      </c>
      <c r="BM11" s="89">
        <f>'END SEM EXAM'!M11</f>
        <v>0</v>
      </c>
      <c r="BN11" s="89">
        <f>'END SEM EXAM'!N11</f>
        <v>0</v>
      </c>
      <c r="BO11" s="89">
        <f>'END SEM EXAM'!O11</f>
        <v>0</v>
      </c>
      <c r="BP11" s="89">
        <f>'END SEM EXAM'!P11</f>
        <v>0</v>
      </c>
      <c r="BQ11" s="89">
        <f>'END SEM EXAM'!Q11</f>
        <v>0</v>
      </c>
      <c r="BR11" s="89">
        <f>'END SEM EXAM'!R11</f>
        <v>0</v>
      </c>
      <c r="BS11" s="89">
        <f>'END SEM EXAM'!S11</f>
        <v>0</v>
      </c>
      <c r="BT11" s="89">
        <f>'END SEM EXAM'!T11</f>
        <v>0</v>
      </c>
      <c r="BU11" s="91">
        <f>'END SEM EXAM'!U11</f>
        <v>0</v>
      </c>
      <c r="BV11" s="91">
        <f>'END SEM EXAM'!V11</f>
        <v>0</v>
      </c>
      <c r="BW11" s="91">
        <f>'END SEM EXAM'!W11</f>
        <v>0</v>
      </c>
      <c r="BX11" s="91">
        <f>'END SEM EXAM'!X11</f>
        <v>0</v>
      </c>
      <c r="BY11" s="91">
        <f>'END SEM EXAM'!Y11</f>
        <v>0</v>
      </c>
      <c r="BZ11" s="91">
        <f>'END SEM EXAM'!Z11</f>
        <v>0</v>
      </c>
      <c r="CA11" s="92">
        <f t="shared" ref="CA11:CF11" si="2">0.6*BU11</f>
        <v>0</v>
      </c>
      <c r="CB11" s="92">
        <f t="shared" si="2"/>
        <v>0</v>
      </c>
      <c r="CC11" s="92">
        <f t="shared" si="2"/>
        <v>0</v>
      </c>
      <c r="CD11" s="92">
        <f t="shared" si="2"/>
        <v>0</v>
      </c>
      <c r="CE11" s="92">
        <f t="shared" si="2"/>
        <v>0</v>
      </c>
      <c r="CF11" s="92">
        <f t="shared" si="2"/>
        <v>0</v>
      </c>
      <c r="CG11" s="94">
        <f t="shared" ref="CG11:CL11" si="3">0.4*AX11</f>
        <v>0</v>
      </c>
      <c r="CH11" s="94">
        <f t="shared" si="3"/>
        <v>0</v>
      </c>
      <c r="CI11" s="94">
        <f t="shared" si="3"/>
        <v>0</v>
      </c>
      <c r="CJ11" s="94">
        <f t="shared" si="3"/>
        <v>0</v>
      </c>
      <c r="CK11" s="94">
        <f t="shared" si="3"/>
        <v>0</v>
      </c>
      <c r="CL11" s="94">
        <f t="shared" si="3"/>
        <v>0</v>
      </c>
      <c r="CM11" s="96">
        <f t="shared" ref="CM11:CR11" si="4">CA11+CG11</f>
        <v>0</v>
      </c>
      <c r="CN11" s="96">
        <f t="shared" si="4"/>
        <v>0</v>
      </c>
      <c r="CO11" s="96">
        <f t="shared" si="4"/>
        <v>0</v>
      </c>
      <c r="CP11" s="96">
        <f t="shared" si="4"/>
        <v>0</v>
      </c>
      <c r="CQ11" s="96">
        <f t="shared" si="4"/>
        <v>0</v>
      </c>
      <c r="CR11" s="96">
        <f t="shared" si="4"/>
        <v>0</v>
      </c>
      <c r="CS11" s="99">
        <f>'Course end survey'!J20</f>
        <v>0.33333333333333331</v>
      </c>
      <c r="CT11" s="99">
        <f>'Course end survey'!K20</f>
        <v>0.66666666666666663</v>
      </c>
      <c r="CU11" s="99">
        <f>'Course end survey'!L20</f>
        <v>0.33333333333333331</v>
      </c>
      <c r="CV11" s="99">
        <f>'Course end survey'!M20</f>
        <v>1</v>
      </c>
      <c r="CW11" s="99">
        <f>'Course end survey'!N20</f>
        <v>0.1111111111111111</v>
      </c>
      <c r="CX11" s="99">
        <f>'Course end survey'!O20</f>
        <v>0.22222222222222221</v>
      </c>
      <c r="CY11" s="100">
        <f t="shared" ref="CY11:DD11" si="5">CS11*0.1</f>
        <v>3.3333333333333333E-2</v>
      </c>
      <c r="CZ11" s="100">
        <f t="shared" si="5"/>
        <v>6.6666666666666666E-2</v>
      </c>
      <c r="DA11" s="100">
        <f t="shared" si="5"/>
        <v>3.3333333333333333E-2</v>
      </c>
      <c r="DB11" s="100">
        <f t="shared" si="5"/>
        <v>0.1</v>
      </c>
      <c r="DC11" s="100">
        <f t="shared" si="5"/>
        <v>1.1111111111111112E-2</v>
      </c>
      <c r="DD11" s="100">
        <f t="shared" si="5"/>
        <v>2.2222222222222223E-2</v>
      </c>
      <c r="DE11" s="102">
        <f t="shared" ref="DE11:DJ11" si="6">CM11*0.9</f>
        <v>0</v>
      </c>
      <c r="DF11" s="102">
        <f t="shared" si="6"/>
        <v>0</v>
      </c>
      <c r="DG11" s="102">
        <f t="shared" si="6"/>
        <v>0</v>
      </c>
      <c r="DH11" s="102">
        <f t="shared" si="6"/>
        <v>0</v>
      </c>
      <c r="DI11" s="102">
        <f t="shared" si="6"/>
        <v>0</v>
      </c>
      <c r="DJ11" s="102">
        <f t="shared" si="6"/>
        <v>0</v>
      </c>
      <c r="DK11" s="103">
        <f t="shared" ref="DK11:DP11" si="7">CY11+DE11</f>
        <v>3.3333333333333333E-2</v>
      </c>
      <c r="DL11" s="103">
        <f t="shared" si="7"/>
        <v>6.6666666666666666E-2</v>
      </c>
      <c r="DM11" s="103">
        <f t="shared" si="7"/>
        <v>3.3333333333333333E-2</v>
      </c>
      <c r="DN11" s="103">
        <f t="shared" si="7"/>
        <v>0.1</v>
      </c>
      <c r="DO11" s="103">
        <f t="shared" si="7"/>
        <v>1.1111111111111112E-2</v>
      </c>
      <c r="DP11" s="103">
        <f t="shared" si="7"/>
        <v>2.2222222222222223E-2</v>
      </c>
    </row>
    <row r="12" spans="1:120" ht="16.2" thickBot="1">
      <c r="A12" s="72">
        <v>2</v>
      </c>
      <c r="B12" s="73" t="str">
        <f>'CAT I'!B12</f>
        <v>AME19239LR</v>
      </c>
      <c r="C12" s="171" t="str">
        <f>'CAT I'!C12</f>
        <v>SURYA L</v>
      </c>
      <c r="D12" s="74">
        <f>'CAT I'!D12</f>
        <v>0</v>
      </c>
      <c r="E12" s="74">
        <f>'CAT I'!E12</f>
        <v>0</v>
      </c>
      <c r="F12" s="74">
        <f>'CAT I'!F12</f>
        <v>0</v>
      </c>
      <c r="G12" s="74">
        <f>'CAT I'!G12</f>
        <v>0</v>
      </c>
      <c r="H12" s="74">
        <f>'CAT I'!H12</f>
        <v>0</v>
      </c>
      <c r="I12" s="74">
        <f>'CAT I'!I12</f>
        <v>0</v>
      </c>
      <c r="J12" s="74">
        <f>'CAT I'!J12</f>
        <v>0</v>
      </c>
      <c r="K12" s="74">
        <f>'CAT I'!K12</f>
        <v>0</v>
      </c>
      <c r="L12" s="74">
        <f>'CAT I'!L12</f>
        <v>0</v>
      </c>
      <c r="M12" s="74">
        <f>'CAT I'!M12</f>
        <v>0</v>
      </c>
      <c r="N12" s="79">
        <f>'CAT II'!D12</f>
        <v>0</v>
      </c>
      <c r="O12" s="79">
        <f>'CAT II'!E12</f>
        <v>0</v>
      </c>
      <c r="P12" s="79">
        <f>'CAT II'!F12</f>
        <v>0</v>
      </c>
      <c r="Q12" s="79">
        <f>'CAT II'!G12</f>
        <v>0</v>
      </c>
      <c r="R12" s="79">
        <f>'CAT II'!H12</f>
        <v>0</v>
      </c>
      <c r="S12" s="79">
        <f>'CAT II'!I12</f>
        <v>0</v>
      </c>
      <c r="T12" s="79">
        <f>'CAT II'!J12</f>
        <v>0</v>
      </c>
      <c r="U12" s="79">
        <f>'CAT II'!K12</f>
        <v>0</v>
      </c>
      <c r="V12" s="79">
        <f>'CAT II'!L12</f>
        <v>0</v>
      </c>
      <c r="W12" s="79">
        <f>'CAT II'!M12</f>
        <v>0</v>
      </c>
      <c r="X12" s="82">
        <f>MODEL!D12</f>
        <v>0</v>
      </c>
      <c r="Y12" s="82">
        <f>MODEL!E12</f>
        <v>0</v>
      </c>
      <c r="Z12" s="82">
        <f>MODEL!F12</f>
        <v>0</v>
      </c>
      <c r="AA12" s="82">
        <f>MODEL!G12</f>
        <v>0</v>
      </c>
      <c r="AB12" s="82">
        <f>MODEL!H12</f>
        <v>0</v>
      </c>
      <c r="AC12" s="82">
        <f>MODEL!I12</f>
        <v>0</v>
      </c>
      <c r="AD12" s="82">
        <f>MODEL!J12</f>
        <v>0</v>
      </c>
      <c r="AE12" s="82">
        <f>MODEL!K12</f>
        <v>0</v>
      </c>
      <c r="AF12" s="82">
        <f>MODEL!L12</f>
        <v>0</v>
      </c>
      <c r="AG12" s="82">
        <f>MODEL!M12</f>
        <v>0</v>
      </c>
      <c r="AH12" s="82">
        <f>MODEL!N12</f>
        <v>0</v>
      </c>
      <c r="AI12" s="82">
        <f>MODEL!O12</f>
        <v>0</v>
      </c>
      <c r="AJ12" s="82">
        <f>MODEL!P12</f>
        <v>0</v>
      </c>
      <c r="AK12" s="82">
        <f>MODEL!Q12</f>
        <v>0</v>
      </c>
      <c r="AL12" s="82">
        <f>MODEL!R12</f>
        <v>0</v>
      </c>
      <c r="AM12" s="82">
        <f>MODEL!S12</f>
        <v>0</v>
      </c>
      <c r="AN12" s="82">
        <f>MODEL!T12</f>
        <v>0</v>
      </c>
      <c r="AO12" s="84">
        <f>'CAT I'!N12</f>
        <v>0</v>
      </c>
      <c r="AP12" s="84">
        <f>'CAT I'!O12</f>
        <v>0</v>
      </c>
      <c r="AQ12" s="84">
        <f>'CAT I'!P12</f>
        <v>0</v>
      </c>
      <c r="AR12" s="2">
        <f>'CAT II'!N12</f>
        <v>0</v>
      </c>
      <c r="AS12" s="2">
        <f>'CAT II'!O12</f>
        <v>0</v>
      </c>
      <c r="AT12" s="2">
        <f>'CAT II'!P12</f>
        <v>0</v>
      </c>
      <c r="AU12" s="85">
        <f>MODEL!U12</f>
        <v>0</v>
      </c>
      <c r="AV12" s="85">
        <f>MODEL!V12</f>
        <v>0</v>
      </c>
      <c r="AW12" s="85">
        <f>MODEL!W12</f>
        <v>0</v>
      </c>
      <c r="AX12" s="88">
        <f t="shared" ref="AX12:BC49" si="8">SUMIF(($D$9:$AW$9),AX$9,($D12:$AW12))/AX$10</f>
        <v>0</v>
      </c>
      <c r="AY12" s="88">
        <f t="shared" si="1"/>
        <v>0</v>
      </c>
      <c r="AZ12" s="88">
        <f t="shared" si="1"/>
        <v>0</v>
      </c>
      <c r="BA12" s="88">
        <f t="shared" si="1"/>
        <v>0</v>
      </c>
      <c r="BB12" s="88">
        <f t="shared" si="1"/>
        <v>0</v>
      </c>
      <c r="BC12" s="88">
        <f t="shared" si="1"/>
        <v>0</v>
      </c>
      <c r="BD12" s="89">
        <f>'END SEM EXAM'!D12</f>
        <v>0</v>
      </c>
      <c r="BE12" s="89">
        <f>'END SEM EXAM'!E12</f>
        <v>0</v>
      </c>
      <c r="BF12" s="89">
        <f>'END SEM EXAM'!F12</f>
        <v>0</v>
      </c>
      <c r="BG12" s="89">
        <f>'END SEM EXAM'!G12</f>
        <v>0</v>
      </c>
      <c r="BH12" s="89">
        <f>'END SEM EXAM'!H12</f>
        <v>0</v>
      </c>
      <c r="BI12" s="89">
        <f>'END SEM EXAM'!I12</f>
        <v>0</v>
      </c>
      <c r="BJ12" s="89">
        <f>'END SEM EXAM'!J12</f>
        <v>0</v>
      </c>
      <c r="BK12" s="89">
        <f>'END SEM EXAM'!K12</f>
        <v>0</v>
      </c>
      <c r="BL12" s="89">
        <f>'END SEM EXAM'!L12</f>
        <v>0</v>
      </c>
      <c r="BM12" s="89">
        <f>'END SEM EXAM'!M12</f>
        <v>0</v>
      </c>
      <c r="BN12" s="89">
        <f>'END SEM EXAM'!N12</f>
        <v>0</v>
      </c>
      <c r="BO12" s="89">
        <f>'END SEM EXAM'!O12</f>
        <v>0</v>
      </c>
      <c r="BP12" s="89">
        <f>'END SEM EXAM'!P12</f>
        <v>0</v>
      </c>
      <c r="BQ12" s="89">
        <f>'END SEM EXAM'!Q12</f>
        <v>0</v>
      </c>
      <c r="BR12" s="89">
        <f>'END SEM EXAM'!R12</f>
        <v>0</v>
      </c>
      <c r="BS12" s="89">
        <f>'END SEM EXAM'!S12</f>
        <v>0</v>
      </c>
      <c r="BT12" s="89">
        <f>'END SEM EXAM'!T12</f>
        <v>0</v>
      </c>
      <c r="BU12" s="91">
        <f>'END SEM EXAM'!U12</f>
        <v>0</v>
      </c>
      <c r="BV12" s="91">
        <f>'END SEM EXAM'!V12</f>
        <v>0</v>
      </c>
      <c r="BW12" s="91">
        <f>'END SEM EXAM'!W12</f>
        <v>0</v>
      </c>
      <c r="BX12" s="91">
        <f>'END SEM EXAM'!X12</f>
        <v>0</v>
      </c>
      <c r="BY12" s="91">
        <f>'END SEM EXAM'!Y12</f>
        <v>0</v>
      </c>
      <c r="BZ12" s="91">
        <f>'END SEM EXAM'!Z12</f>
        <v>0</v>
      </c>
      <c r="CA12" s="92">
        <f t="shared" ref="CA12:CA13" si="9">0.6*BU12</f>
        <v>0</v>
      </c>
      <c r="CB12" s="92">
        <f t="shared" ref="CB12:CB13" si="10">0.6*BV12</f>
        <v>0</v>
      </c>
      <c r="CC12" s="92">
        <f t="shared" ref="CC12:CC13" si="11">0.6*BW12</f>
        <v>0</v>
      </c>
      <c r="CD12" s="92">
        <f t="shared" ref="CD12:CD13" si="12">0.6*BX12</f>
        <v>0</v>
      </c>
      <c r="CE12" s="92">
        <f t="shared" ref="CE12:CE13" si="13">0.6*BY12</f>
        <v>0</v>
      </c>
      <c r="CF12" s="92">
        <f t="shared" ref="CF12:CF13" si="14">0.6*BZ12</f>
        <v>0</v>
      </c>
      <c r="CG12" s="94">
        <f t="shared" ref="CG12:CG13" si="15">0.4*AX12</f>
        <v>0</v>
      </c>
      <c r="CH12" s="94">
        <f t="shared" ref="CH12:CH13" si="16">0.4*AY12</f>
        <v>0</v>
      </c>
      <c r="CI12" s="94">
        <f t="shared" ref="CI12:CI13" si="17">0.4*AZ12</f>
        <v>0</v>
      </c>
      <c r="CJ12" s="94">
        <f t="shared" ref="CJ12:CJ13" si="18">0.4*BA12</f>
        <v>0</v>
      </c>
      <c r="CK12" s="94">
        <f t="shared" ref="CK12:CK13" si="19">0.4*BB12</f>
        <v>0</v>
      </c>
      <c r="CL12" s="94">
        <f t="shared" ref="CL12:CL13" si="20">0.4*BC12</f>
        <v>0</v>
      </c>
      <c r="CM12" s="96">
        <f t="shared" ref="CM12:CM13" si="21">CA12+CG12</f>
        <v>0</v>
      </c>
      <c r="CN12" s="96">
        <f t="shared" ref="CN12:CN13" si="22">CB12+CH12</f>
        <v>0</v>
      </c>
      <c r="CO12" s="96">
        <f t="shared" ref="CO12:CO13" si="23">CC12+CI12</f>
        <v>0</v>
      </c>
      <c r="CP12" s="96">
        <f t="shared" ref="CP12:CP13" si="24">CD12+CJ12</f>
        <v>0</v>
      </c>
      <c r="CQ12" s="96">
        <f t="shared" ref="CQ12:CQ13" si="25">CE12+CK12</f>
        <v>0</v>
      </c>
      <c r="CR12" s="96">
        <f t="shared" ref="CR12:CR13" si="26">CF12+CL12</f>
        <v>0</v>
      </c>
      <c r="CS12" s="99">
        <f>'Course end survey'!J37</f>
        <v>0.66666666666666663</v>
      </c>
      <c r="CT12" s="99">
        <f>'Course end survey'!K37</f>
        <v>0.66666666666666663</v>
      </c>
      <c r="CU12" s="99">
        <f>'Course end survey'!L37</f>
        <v>0.33333333333333331</v>
      </c>
      <c r="CV12" s="99">
        <f>'Course end survey'!M37</f>
        <v>0.66666666666666663</v>
      </c>
      <c r="CW12" s="99">
        <f>'Course end survey'!N37</f>
        <v>0.22222222222222221</v>
      </c>
      <c r="CX12" s="99">
        <f>'Course end survey'!O37</f>
        <v>0.22222222222222221</v>
      </c>
      <c r="CY12" s="100">
        <f t="shared" ref="CY12:CY13" si="27">CS12*0.1</f>
        <v>6.6666666666666666E-2</v>
      </c>
      <c r="CZ12" s="100">
        <f t="shared" ref="CZ12:CZ13" si="28">CT12*0.1</f>
        <v>6.6666666666666666E-2</v>
      </c>
      <c r="DA12" s="100">
        <f t="shared" ref="DA12:DA13" si="29">CU12*0.1</f>
        <v>3.3333333333333333E-2</v>
      </c>
      <c r="DB12" s="100">
        <f t="shared" ref="DB12:DB13" si="30">CV12*0.1</f>
        <v>6.6666666666666666E-2</v>
      </c>
      <c r="DC12" s="100">
        <f t="shared" ref="DC12:DC13" si="31">CW12*0.1</f>
        <v>2.2222222222222223E-2</v>
      </c>
      <c r="DD12" s="100">
        <f t="shared" ref="DD12:DD13" si="32">CX12*0.1</f>
        <v>2.2222222222222223E-2</v>
      </c>
      <c r="DE12" s="102">
        <f t="shared" ref="DE12:DE13" si="33">CM12*0.9</f>
        <v>0</v>
      </c>
      <c r="DF12" s="102">
        <f t="shared" ref="DF12:DF13" si="34">CN12*0.9</f>
        <v>0</v>
      </c>
      <c r="DG12" s="102">
        <f t="shared" ref="DG12:DG13" si="35">CO12*0.9</f>
        <v>0</v>
      </c>
      <c r="DH12" s="102">
        <f t="shared" ref="DH12:DH13" si="36">CP12*0.9</f>
        <v>0</v>
      </c>
      <c r="DI12" s="102">
        <f t="shared" ref="DI12:DI13" si="37">CQ12*0.9</f>
        <v>0</v>
      </c>
      <c r="DJ12" s="102">
        <f t="shared" ref="DJ12:DJ13" si="38">CR12*0.9</f>
        <v>0</v>
      </c>
      <c r="DK12" s="103">
        <f t="shared" ref="DK12:DK13" si="39">CY12+DE12</f>
        <v>6.6666666666666666E-2</v>
      </c>
      <c r="DL12" s="103">
        <f t="shared" ref="DL12:DL13" si="40">CZ12+DF12</f>
        <v>6.6666666666666666E-2</v>
      </c>
      <c r="DM12" s="103">
        <f t="shared" ref="DM12:DM13" si="41">DA12+DG12</f>
        <v>3.3333333333333333E-2</v>
      </c>
      <c r="DN12" s="103">
        <f t="shared" ref="DN12:DN13" si="42">DB12+DH12</f>
        <v>6.6666666666666666E-2</v>
      </c>
      <c r="DO12" s="103">
        <f t="shared" ref="DO12:DO13" si="43">DC12+DI12</f>
        <v>2.2222222222222223E-2</v>
      </c>
      <c r="DP12" s="103">
        <f t="shared" ref="DP12:DP13" si="44">DD12+DJ12</f>
        <v>2.2222222222222223E-2</v>
      </c>
    </row>
    <row r="13" spans="1:120" ht="16.2" thickBot="1">
      <c r="A13" s="72">
        <v>3</v>
      </c>
      <c r="B13" s="73" t="str">
        <f>'CAT I'!B13</f>
        <v>AME20004</v>
      </c>
      <c r="C13" s="171" t="str">
        <f>'CAT I'!C13</f>
        <v>ADARSH ANIL</v>
      </c>
      <c r="D13" s="74">
        <f>'CAT I'!D13</f>
        <v>2</v>
      </c>
      <c r="E13" s="74">
        <f>'CAT I'!E13</f>
        <v>2</v>
      </c>
      <c r="F13" s="74">
        <f>'CAT I'!F13</f>
        <v>2</v>
      </c>
      <c r="G13" s="74">
        <f>'CAT I'!G13</f>
        <v>2</v>
      </c>
      <c r="H13" s="74">
        <f>'CAT I'!H13</f>
        <v>2</v>
      </c>
      <c r="I13" s="74">
        <f>'CAT I'!I13</f>
        <v>2</v>
      </c>
      <c r="J13" s="74">
        <f>'CAT I'!J13</f>
        <v>10</v>
      </c>
      <c r="K13" s="74">
        <f>'CAT I'!K13</f>
        <v>10</v>
      </c>
      <c r="L13" s="74">
        <f>'CAT I'!L13</f>
        <v>12</v>
      </c>
      <c r="M13" s="74">
        <f>'CAT I'!M13</f>
        <v>44</v>
      </c>
      <c r="N13" s="79">
        <f>'CAT II'!D13</f>
        <v>2</v>
      </c>
      <c r="O13" s="79">
        <f>'CAT II'!E13</f>
        <v>2</v>
      </c>
      <c r="P13" s="79">
        <f>'CAT II'!F13</f>
        <v>2</v>
      </c>
      <c r="Q13" s="79">
        <f>'CAT II'!G13</f>
        <v>2</v>
      </c>
      <c r="R13" s="79">
        <f>'CAT II'!H13</f>
        <v>2</v>
      </c>
      <c r="S13" s="79">
        <f>'CAT II'!I13</f>
        <v>2</v>
      </c>
      <c r="T13" s="79">
        <f>'CAT II'!J13</f>
        <v>10</v>
      </c>
      <c r="U13" s="79">
        <f>'CAT II'!K13</f>
        <v>13</v>
      </c>
      <c r="V13" s="79">
        <f>'CAT II'!L13</f>
        <v>14</v>
      </c>
      <c r="W13" s="79">
        <f>'CAT II'!M13</f>
        <v>49</v>
      </c>
      <c r="X13" s="82">
        <f>MODEL!D13</f>
        <v>1</v>
      </c>
      <c r="Y13" s="82">
        <f>MODEL!E13</f>
        <v>0</v>
      </c>
      <c r="Z13" s="82">
        <f>MODEL!F13</f>
        <v>2</v>
      </c>
      <c r="AA13" s="82">
        <f>MODEL!G13</f>
        <v>0</v>
      </c>
      <c r="AB13" s="82">
        <f>MODEL!H13</f>
        <v>0</v>
      </c>
      <c r="AC13" s="82">
        <f>MODEL!I13</f>
        <v>0</v>
      </c>
      <c r="AD13" s="82">
        <f>MODEL!J13</f>
        <v>2</v>
      </c>
      <c r="AE13" s="82">
        <f>MODEL!K13</f>
        <v>2</v>
      </c>
      <c r="AF13" s="82">
        <f>MODEL!L13</f>
        <v>2</v>
      </c>
      <c r="AG13" s="82">
        <f>MODEL!M13</f>
        <v>2</v>
      </c>
      <c r="AH13" s="82">
        <f>MODEL!N13</f>
        <v>10</v>
      </c>
      <c r="AI13" s="82">
        <f>MODEL!O13</f>
        <v>13</v>
      </c>
      <c r="AJ13" s="82">
        <f>MODEL!P13</f>
        <v>13</v>
      </c>
      <c r="AK13" s="82">
        <f>MODEL!Q13</f>
        <v>13</v>
      </c>
      <c r="AL13" s="82">
        <f>MODEL!R13</f>
        <v>13</v>
      </c>
      <c r="AM13" s="82">
        <f>MODEL!S13</f>
        <v>13</v>
      </c>
      <c r="AN13" s="82">
        <f>MODEL!T13</f>
        <v>86</v>
      </c>
      <c r="AO13" s="84">
        <f>'CAT I'!N13</f>
        <v>5</v>
      </c>
      <c r="AP13" s="84">
        <f>'CAT I'!O13</f>
        <v>5</v>
      </c>
      <c r="AQ13" s="84">
        <f>'CAT I'!P13</f>
        <v>10</v>
      </c>
      <c r="AR13" s="2">
        <f>'CAT II'!N13</f>
        <v>5</v>
      </c>
      <c r="AS13" s="2">
        <f>'CAT II'!O13</f>
        <v>5</v>
      </c>
      <c r="AT13" s="2">
        <f>'CAT II'!P13</f>
        <v>10</v>
      </c>
      <c r="AU13" s="85">
        <f>MODEL!U13</f>
        <v>5</v>
      </c>
      <c r="AV13" s="85">
        <f>MODEL!V13</f>
        <v>5</v>
      </c>
      <c r="AW13" s="85">
        <f>MODEL!W13</f>
        <v>10</v>
      </c>
      <c r="AX13" s="88">
        <f t="shared" si="8"/>
        <v>0.84905660377358494</v>
      </c>
      <c r="AY13" s="88">
        <f t="shared" si="1"/>
        <v>0.88372093023255816</v>
      </c>
      <c r="AZ13" s="88">
        <f t="shared" si="1"/>
        <v>0.8867924528301887</v>
      </c>
      <c r="BA13" s="88">
        <f t="shared" si="1"/>
        <v>0.97674418604651159</v>
      </c>
      <c r="BB13" s="88">
        <f t="shared" si="1"/>
        <v>0.95652173913043481</v>
      </c>
      <c r="BC13" s="88">
        <f t="shared" si="1"/>
        <v>1</v>
      </c>
      <c r="BD13" s="89">
        <f>'END SEM EXAM'!D13</f>
        <v>2</v>
      </c>
      <c r="BE13" s="89">
        <f>'END SEM EXAM'!E13</f>
        <v>2</v>
      </c>
      <c r="BF13" s="89">
        <f>'END SEM EXAM'!F13</f>
        <v>2</v>
      </c>
      <c r="BG13" s="89">
        <f>'END SEM EXAM'!G13</f>
        <v>2</v>
      </c>
      <c r="BH13" s="89">
        <f>'END SEM EXAM'!H13</f>
        <v>2</v>
      </c>
      <c r="BI13" s="89">
        <f>'END SEM EXAM'!I13</f>
        <v>2</v>
      </c>
      <c r="BJ13" s="89">
        <f>'END SEM EXAM'!J13</f>
        <v>2</v>
      </c>
      <c r="BK13" s="89">
        <f>'END SEM EXAM'!K13</f>
        <v>2</v>
      </c>
      <c r="BL13" s="89">
        <f>'END SEM EXAM'!L13</f>
        <v>2</v>
      </c>
      <c r="BM13" s="89">
        <f>'END SEM EXAM'!M13</f>
        <v>2</v>
      </c>
      <c r="BN13" s="89">
        <f>'END SEM EXAM'!N13</f>
        <v>8</v>
      </c>
      <c r="BO13" s="89">
        <f>'END SEM EXAM'!O13</f>
        <v>2</v>
      </c>
      <c r="BP13" s="89">
        <f>'END SEM EXAM'!P13</f>
        <v>13</v>
      </c>
      <c r="BQ13" s="89">
        <f>'END SEM EXAM'!Q13</f>
        <v>11</v>
      </c>
      <c r="BR13" s="89">
        <f>'END SEM EXAM'!R13</f>
        <v>7</v>
      </c>
      <c r="BS13" s="89">
        <f>'END SEM EXAM'!S13</f>
        <v>2</v>
      </c>
      <c r="BT13" s="89">
        <f>'END SEM EXAM'!T13</f>
        <v>63</v>
      </c>
      <c r="BU13" s="91">
        <f>'END SEM EXAM'!U13</f>
        <v>0.33333333333333331</v>
      </c>
      <c r="BV13" s="91">
        <f>'END SEM EXAM'!V13</f>
        <v>0.94444444444444442</v>
      </c>
      <c r="BW13" s="91">
        <f>'END SEM EXAM'!W13</f>
        <v>0.83333333333333337</v>
      </c>
      <c r="BX13" s="91">
        <f>'END SEM EXAM'!X13</f>
        <v>0.61111111111111116</v>
      </c>
      <c r="BY13" s="91">
        <f>'END SEM EXAM'!Y13</f>
        <v>0.33333333333333331</v>
      </c>
      <c r="BZ13" s="91">
        <f>'END SEM EXAM'!Z13</f>
        <v>0.8</v>
      </c>
      <c r="CA13" s="92">
        <f t="shared" si="9"/>
        <v>0.19999999999999998</v>
      </c>
      <c r="CB13" s="92">
        <f t="shared" si="10"/>
        <v>0.56666666666666665</v>
      </c>
      <c r="CC13" s="92">
        <f t="shared" si="11"/>
        <v>0.5</v>
      </c>
      <c r="CD13" s="92">
        <f t="shared" si="12"/>
        <v>0.3666666666666667</v>
      </c>
      <c r="CE13" s="92">
        <f t="shared" si="13"/>
        <v>0.19999999999999998</v>
      </c>
      <c r="CF13" s="92">
        <f t="shared" si="14"/>
        <v>0.48</v>
      </c>
      <c r="CG13" s="94">
        <f t="shared" si="15"/>
        <v>0.339622641509434</v>
      </c>
      <c r="CH13" s="94">
        <f t="shared" si="16"/>
        <v>0.35348837209302331</v>
      </c>
      <c r="CI13" s="94">
        <f t="shared" si="17"/>
        <v>0.3547169811320755</v>
      </c>
      <c r="CJ13" s="94">
        <f t="shared" si="18"/>
        <v>0.39069767441860465</v>
      </c>
      <c r="CK13" s="94">
        <f t="shared" si="19"/>
        <v>0.38260869565217392</v>
      </c>
      <c r="CL13" s="94">
        <f t="shared" si="20"/>
        <v>0.4</v>
      </c>
      <c r="CM13" s="96">
        <f t="shared" si="21"/>
        <v>0.53962264150943395</v>
      </c>
      <c r="CN13" s="96">
        <f t="shared" si="22"/>
        <v>0.92015503875968996</v>
      </c>
      <c r="CO13" s="96">
        <f t="shared" si="23"/>
        <v>0.8547169811320755</v>
      </c>
      <c r="CP13" s="96">
        <f t="shared" si="24"/>
        <v>0.75736434108527129</v>
      </c>
      <c r="CQ13" s="96">
        <f t="shared" si="25"/>
        <v>0.58260869565217388</v>
      </c>
      <c r="CR13" s="96">
        <f t="shared" si="26"/>
        <v>0.88</v>
      </c>
      <c r="CS13" s="99">
        <f>'Course end survey'!J22</f>
        <v>0.33333333333333331</v>
      </c>
      <c r="CT13" s="99">
        <f>'Course end survey'!K22</f>
        <v>0.33333333333333331</v>
      </c>
      <c r="CU13" s="99">
        <f>'Course end survey'!L22</f>
        <v>1</v>
      </c>
      <c r="CV13" s="99">
        <f>'Course end survey'!M22</f>
        <v>0.33333333333333331</v>
      </c>
      <c r="CW13" s="99">
        <f>'Course end survey'!N22</f>
        <v>0.1111111111111111</v>
      </c>
      <c r="CX13" s="99">
        <f>'Course end survey'!O22</f>
        <v>0.1111111111111111</v>
      </c>
      <c r="CY13" s="100">
        <f t="shared" si="27"/>
        <v>3.3333333333333333E-2</v>
      </c>
      <c r="CZ13" s="100">
        <f t="shared" si="28"/>
        <v>3.3333333333333333E-2</v>
      </c>
      <c r="DA13" s="100">
        <f t="shared" si="29"/>
        <v>0.1</v>
      </c>
      <c r="DB13" s="100">
        <f t="shared" si="30"/>
        <v>3.3333333333333333E-2</v>
      </c>
      <c r="DC13" s="100">
        <f t="shared" si="31"/>
        <v>1.1111111111111112E-2</v>
      </c>
      <c r="DD13" s="100">
        <f t="shared" si="32"/>
        <v>1.1111111111111112E-2</v>
      </c>
      <c r="DE13" s="102">
        <f t="shared" si="33"/>
        <v>0.48566037735849055</v>
      </c>
      <c r="DF13" s="102">
        <f t="shared" si="34"/>
        <v>0.82813953488372094</v>
      </c>
      <c r="DG13" s="102">
        <f t="shared" si="35"/>
        <v>0.76924528301886796</v>
      </c>
      <c r="DH13" s="102">
        <f t="shared" si="36"/>
        <v>0.68162790697674414</v>
      </c>
      <c r="DI13" s="102">
        <f t="shared" si="37"/>
        <v>0.52434782608695651</v>
      </c>
      <c r="DJ13" s="102">
        <f t="shared" si="38"/>
        <v>0.79200000000000004</v>
      </c>
      <c r="DK13" s="103">
        <f t="shared" si="39"/>
        <v>0.51899371069182387</v>
      </c>
      <c r="DL13" s="103">
        <f t="shared" si="40"/>
        <v>0.86147286821705427</v>
      </c>
      <c r="DM13" s="103">
        <f t="shared" si="41"/>
        <v>0.86924528301886794</v>
      </c>
      <c r="DN13" s="103">
        <f t="shared" si="42"/>
        <v>0.71496124031007746</v>
      </c>
      <c r="DO13" s="103">
        <f t="shared" si="43"/>
        <v>0.53545893719806759</v>
      </c>
      <c r="DP13" s="103">
        <f t="shared" si="44"/>
        <v>0.80311111111111111</v>
      </c>
    </row>
    <row r="14" spans="1:120" ht="16.2" thickBot="1">
      <c r="A14" s="72">
        <v>4</v>
      </c>
      <c r="B14" s="73" t="str">
        <f>'CAT I'!B14</f>
        <v>AME20005</v>
      </c>
      <c r="C14" s="171" t="str">
        <f>'CAT I'!C14</f>
        <v>ADVAITH</v>
      </c>
      <c r="D14" s="74">
        <f>'CAT I'!D14</f>
        <v>1</v>
      </c>
      <c r="E14" s="74">
        <f>'CAT I'!E14</f>
        <v>1</v>
      </c>
      <c r="F14" s="74">
        <f>'CAT I'!F14</f>
        <v>2</v>
      </c>
      <c r="G14" s="74">
        <f>'CAT I'!G14</f>
        <v>0</v>
      </c>
      <c r="H14" s="74">
        <f>'CAT I'!H14</f>
        <v>0</v>
      </c>
      <c r="I14" s="74">
        <f>'CAT I'!I14</f>
        <v>0</v>
      </c>
      <c r="J14" s="74">
        <f>'CAT I'!J14</f>
        <v>7</v>
      </c>
      <c r="K14" s="74">
        <f>'CAT I'!K14</f>
        <v>13</v>
      </c>
      <c r="L14" s="74">
        <f>'CAT I'!L14</f>
        <v>7</v>
      </c>
      <c r="M14" s="74">
        <f>'CAT I'!M14</f>
        <v>31</v>
      </c>
      <c r="N14" s="79">
        <f>'CAT II'!D14</f>
        <v>0</v>
      </c>
      <c r="O14" s="79">
        <f>'CAT II'!E14</f>
        <v>2</v>
      </c>
      <c r="P14" s="79">
        <f>'CAT II'!F14</f>
        <v>0</v>
      </c>
      <c r="Q14" s="79">
        <f>'CAT II'!G14</f>
        <v>2</v>
      </c>
      <c r="R14" s="79">
        <f>'CAT II'!H14</f>
        <v>2</v>
      </c>
      <c r="S14" s="79">
        <f>'CAT II'!I14</f>
        <v>1</v>
      </c>
      <c r="T14" s="79">
        <f>'CAT II'!J14</f>
        <v>1</v>
      </c>
      <c r="U14" s="79">
        <f>'CAT II'!K14</f>
        <v>14</v>
      </c>
      <c r="V14" s="79">
        <f>'CAT II'!L14</f>
        <v>8</v>
      </c>
      <c r="W14" s="79">
        <f>'CAT II'!M14</f>
        <v>30</v>
      </c>
      <c r="X14" s="82">
        <f>MODEL!D14</f>
        <v>2</v>
      </c>
      <c r="Y14" s="82">
        <f>MODEL!E14</f>
        <v>1</v>
      </c>
      <c r="Z14" s="82">
        <f>MODEL!F14</f>
        <v>2</v>
      </c>
      <c r="AA14" s="82">
        <f>MODEL!G14</f>
        <v>2</v>
      </c>
      <c r="AB14" s="82">
        <f>MODEL!H14</f>
        <v>2</v>
      </c>
      <c r="AC14" s="82">
        <f>MODEL!I14</f>
        <v>2</v>
      </c>
      <c r="AD14" s="82">
        <f>MODEL!J14</f>
        <v>2</v>
      </c>
      <c r="AE14" s="82">
        <f>MODEL!K14</f>
        <v>2</v>
      </c>
      <c r="AF14" s="82">
        <f>MODEL!L14</f>
        <v>2</v>
      </c>
      <c r="AG14" s="82">
        <f>MODEL!M14</f>
        <v>2</v>
      </c>
      <c r="AH14" s="82">
        <f>MODEL!N14</f>
        <v>9</v>
      </c>
      <c r="AI14" s="82">
        <f>MODEL!O14</f>
        <v>8</v>
      </c>
      <c r="AJ14" s="82">
        <f>MODEL!P14</f>
        <v>1</v>
      </c>
      <c r="AK14" s="82">
        <f>MODEL!Q14</f>
        <v>12</v>
      </c>
      <c r="AL14" s="82">
        <f>MODEL!R14</f>
        <v>8</v>
      </c>
      <c r="AM14" s="82">
        <f>MODEL!S14</f>
        <v>2</v>
      </c>
      <c r="AN14" s="82">
        <f>MODEL!T14</f>
        <v>59</v>
      </c>
      <c r="AO14" s="84">
        <f>'CAT I'!N14</f>
        <v>5</v>
      </c>
      <c r="AP14" s="84">
        <f>'CAT I'!O14</f>
        <v>5</v>
      </c>
      <c r="AQ14" s="84">
        <f>'CAT I'!P14</f>
        <v>10</v>
      </c>
      <c r="AR14" s="2">
        <f>'CAT II'!N14</f>
        <v>5</v>
      </c>
      <c r="AS14" s="2">
        <f>'CAT II'!O14</f>
        <v>5</v>
      </c>
      <c r="AT14" s="2">
        <f>'CAT II'!P14</f>
        <v>10</v>
      </c>
      <c r="AU14" s="85">
        <f>MODEL!U14</f>
        <v>5</v>
      </c>
      <c r="AV14" s="85">
        <f>MODEL!V14</f>
        <v>5</v>
      </c>
      <c r="AW14" s="85">
        <f>MODEL!W14</f>
        <v>10</v>
      </c>
      <c r="AX14" s="88">
        <f t="shared" si="8"/>
        <v>0.75471698113207553</v>
      </c>
      <c r="AY14" s="88">
        <f t="shared" si="1"/>
        <v>0.39534883720930231</v>
      </c>
      <c r="AZ14" s="88">
        <f t="shared" si="1"/>
        <v>0.71698113207547165</v>
      </c>
      <c r="BA14" s="88">
        <f t="shared" si="1"/>
        <v>0.69767441860465118</v>
      </c>
      <c r="BB14" s="88">
        <f t="shared" si="1"/>
        <v>0.47826086956521741</v>
      </c>
      <c r="BC14" s="88">
        <f t="shared" si="1"/>
        <v>0.93333333333333335</v>
      </c>
      <c r="BD14" s="89">
        <f>'END SEM EXAM'!D14</f>
        <v>2</v>
      </c>
      <c r="BE14" s="89">
        <f>'END SEM EXAM'!E14</f>
        <v>2</v>
      </c>
      <c r="BF14" s="89">
        <f>'END SEM EXAM'!F14</f>
        <v>2</v>
      </c>
      <c r="BG14" s="89">
        <f>'END SEM EXAM'!G14</f>
        <v>2</v>
      </c>
      <c r="BH14" s="89">
        <f>'END SEM EXAM'!H14</f>
        <v>2</v>
      </c>
      <c r="BI14" s="89">
        <f>'END SEM EXAM'!I14</f>
        <v>2</v>
      </c>
      <c r="BJ14" s="89">
        <f>'END SEM EXAM'!J14</f>
        <v>2</v>
      </c>
      <c r="BK14" s="89">
        <f>'END SEM EXAM'!K14</f>
        <v>2</v>
      </c>
      <c r="BL14" s="89">
        <f>'END SEM EXAM'!L14</f>
        <v>2</v>
      </c>
      <c r="BM14" s="89">
        <f>'END SEM EXAM'!M14</f>
        <v>2</v>
      </c>
      <c r="BN14" s="89">
        <f>'END SEM EXAM'!N14</f>
        <v>6</v>
      </c>
      <c r="BO14" s="89">
        <f>'END SEM EXAM'!O14</f>
        <v>8</v>
      </c>
      <c r="BP14" s="89">
        <f>'END SEM EXAM'!P14</f>
        <v>9</v>
      </c>
      <c r="BQ14" s="89">
        <f>'END SEM EXAM'!Q14</f>
        <v>9</v>
      </c>
      <c r="BR14" s="89">
        <f>'END SEM EXAM'!R14</f>
        <v>2</v>
      </c>
      <c r="BS14" s="89">
        <f>'END SEM EXAM'!S14</f>
        <v>6</v>
      </c>
      <c r="BT14" s="89">
        <f>'END SEM EXAM'!T14</f>
        <v>60</v>
      </c>
      <c r="BU14" s="91">
        <f>'END SEM EXAM'!U14</f>
        <v>0.66666666666666663</v>
      </c>
      <c r="BV14" s="91">
        <f>'END SEM EXAM'!V14</f>
        <v>0.72222222222222221</v>
      </c>
      <c r="BW14" s="91">
        <f>'END SEM EXAM'!W14</f>
        <v>0.72222222222222221</v>
      </c>
      <c r="BX14" s="91">
        <f>'END SEM EXAM'!X14</f>
        <v>0.33333333333333331</v>
      </c>
      <c r="BY14" s="91">
        <f>'END SEM EXAM'!Y14</f>
        <v>0.55555555555555558</v>
      </c>
      <c r="BZ14" s="91">
        <f>'END SEM EXAM'!Z14</f>
        <v>0.6</v>
      </c>
      <c r="CA14" s="92">
        <f t="shared" ref="CA14:CA77" si="45">0.6*BU14</f>
        <v>0.39999999999999997</v>
      </c>
      <c r="CB14" s="92">
        <f t="shared" ref="CB14:CB77" si="46">0.6*BV14</f>
        <v>0.43333333333333329</v>
      </c>
      <c r="CC14" s="92">
        <f t="shared" ref="CC14:CC77" si="47">0.6*BW14</f>
        <v>0.43333333333333329</v>
      </c>
      <c r="CD14" s="92">
        <f t="shared" ref="CD14:CD77" si="48">0.6*BX14</f>
        <v>0.19999999999999998</v>
      </c>
      <c r="CE14" s="92">
        <f t="shared" ref="CE14:CE77" si="49">0.6*BY14</f>
        <v>0.33333333333333331</v>
      </c>
      <c r="CF14" s="92">
        <f t="shared" ref="CF14:CF77" si="50">0.6*BZ14</f>
        <v>0.36</v>
      </c>
      <c r="CG14" s="94">
        <f t="shared" ref="CG14:CG77" si="51">0.4*AX14</f>
        <v>0.30188679245283023</v>
      </c>
      <c r="CH14" s="94">
        <f t="shared" ref="CH14:CH77" si="52">0.4*AY14</f>
        <v>0.15813953488372093</v>
      </c>
      <c r="CI14" s="94">
        <f t="shared" ref="CI14:CI77" si="53">0.4*AZ14</f>
        <v>0.28679245283018867</v>
      </c>
      <c r="CJ14" s="94">
        <f t="shared" ref="CJ14:CJ77" si="54">0.4*BA14</f>
        <v>0.27906976744186046</v>
      </c>
      <c r="CK14" s="94">
        <f t="shared" ref="CK14:CK77" si="55">0.4*BB14</f>
        <v>0.19130434782608696</v>
      </c>
      <c r="CL14" s="94">
        <f t="shared" ref="CL14:CL77" si="56">0.4*BC14</f>
        <v>0.37333333333333335</v>
      </c>
      <c r="CM14" s="96">
        <f t="shared" ref="CM14:CM77" si="57">CA14+CG14</f>
        <v>0.70188679245283025</v>
      </c>
      <c r="CN14" s="96">
        <f t="shared" ref="CN14:CN77" si="58">CB14+CH14</f>
        <v>0.59147286821705425</v>
      </c>
      <c r="CO14" s="96">
        <f t="shared" ref="CO14:CO77" si="59">CC14+CI14</f>
        <v>0.72012578616352196</v>
      </c>
      <c r="CP14" s="96">
        <f t="shared" ref="CP14:CP77" si="60">CD14+CJ14</f>
        <v>0.47906976744186047</v>
      </c>
      <c r="CQ14" s="96">
        <f t="shared" ref="CQ14:CQ77" si="61">CE14+CK14</f>
        <v>0.52463768115942022</v>
      </c>
      <c r="CR14" s="96">
        <f t="shared" ref="CR14:CR77" si="62">CF14+CL14</f>
        <v>0.73333333333333339</v>
      </c>
      <c r="CS14" s="99">
        <f>'Course end survey'!J39</f>
        <v>0.33333333333333331</v>
      </c>
      <c r="CT14" s="99">
        <f>'Course end survey'!K39</f>
        <v>1</v>
      </c>
      <c r="CU14" s="99">
        <f>'Course end survey'!L39</f>
        <v>1</v>
      </c>
      <c r="CV14" s="99">
        <f>'Course end survey'!M39</f>
        <v>1</v>
      </c>
      <c r="CW14" s="99">
        <f>'Course end survey'!N39</f>
        <v>0.1111111111111111</v>
      </c>
      <c r="CX14" s="99">
        <f>'Course end survey'!O39</f>
        <v>0.33333333333333331</v>
      </c>
      <c r="CY14" s="100">
        <f t="shared" ref="CY14:CY77" si="63">CS14*0.1</f>
        <v>3.3333333333333333E-2</v>
      </c>
      <c r="CZ14" s="100">
        <f t="shared" ref="CZ14:CZ77" si="64">CT14*0.1</f>
        <v>0.1</v>
      </c>
      <c r="DA14" s="100">
        <f t="shared" ref="DA14:DA77" si="65">CU14*0.1</f>
        <v>0.1</v>
      </c>
      <c r="DB14" s="100">
        <f t="shared" ref="DB14:DB77" si="66">CV14*0.1</f>
        <v>0.1</v>
      </c>
      <c r="DC14" s="100">
        <f t="shared" ref="DC14:DC77" si="67">CW14*0.1</f>
        <v>1.1111111111111112E-2</v>
      </c>
      <c r="DD14" s="100">
        <f t="shared" ref="DD14:DD77" si="68">CX14*0.1</f>
        <v>3.3333333333333333E-2</v>
      </c>
      <c r="DE14" s="102">
        <f t="shared" ref="DE14:DE77" si="69">CM14*0.9</f>
        <v>0.63169811320754721</v>
      </c>
      <c r="DF14" s="102">
        <f t="shared" ref="DF14:DF77" si="70">CN14*0.9</f>
        <v>0.5323255813953488</v>
      </c>
      <c r="DG14" s="102">
        <f t="shared" ref="DG14:DG77" si="71">CO14*0.9</f>
        <v>0.64811320754716983</v>
      </c>
      <c r="DH14" s="102">
        <f t="shared" ref="DH14:DH77" si="72">CP14*0.9</f>
        <v>0.43116279069767444</v>
      </c>
      <c r="DI14" s="102">
        <f t="shared" ref="DI14:DI77" si="73">CQ14*0.9</f>
        <v>0.47217391304347822</v>
      </c>
      <c r="DJ14" s="102">
        <f t="shared" ref="DJ14:DJ77" si="74">CR14*0.9</f>
        <v>0.66</v>
      </c>
      <c r="DK14" s="103">
        <f t="shared" ref="DK14:DK77" si="75">CY14+DE14</f>
        <v>0.66503144654088053</v>
      </c>
      <c r="DL14" s="103">
        <f t="shared" ref="DL14:DL77" si="76">CZ14+DF14</f>
        <v>0.63232558139534878</v>
      </c>
      <c r="DM14" s="103">
        <f t="shared" ref="DM14:DM77" si="77">DA14+DG14</f>
        <v>0.74811320754716981</v>
      </c>
      <c r="DN14" s="103">
        <f t="shared" ref="DN14:DN77" si="78">DB14+DH14</f>
        <v>0.53116279069767447</v>
      </c>
      <c r="DO14" s="103">
        <f t="shared" ref="DO14:DO77" si="79">DC14+DI14</f>
        <v>0.48328502415458935</v>
      </c>
      <c r="DP14" s="103">
        <f t="shared" ref="DP14:DP77" si="80">DD14+DJ14</f>
        <v>0.69333333333333336</v>
      </c>
    </row>
    <row r="15" spans="1:120" ht="16.2" thickBot="1">
      <c r="A15" s="72">
        <v>5</v>
      </c>
      <c r="B15" s="73" t="str">
        <f>'CAT I'!B15</f>
        <v>AME20006</v>
      </c>
      <c r="C15" s="171" t="str">
        <f>'CAT I'!C15</f>
        <v>AMOLAK SHARMA</v>
      </c>
      <c r="D15" s="74">
        <f>'CAT I'!D15</f>
        <v>0</v>
      </c>
      <c r="E15" s="74">
        <f>'CAT I'!E15</f>
        <v>0</v>
      </c>
      <c r="F15" s="74">
        <f>'CAT I'!F15</f>
        <v>0</v>
      </c>
      <c r="G15" s="74">
        <f>'CAT I'!G15</f>
        <v>0</v>
      </c>
      <c r="H15" s="74">
        <f>'CAT I'!H15</f>
        <v>0</v>
      </c>
      <c r="I15" s="74">
        <f>'CAT I'!I15</f>
        <v>0</v>
      </c>
      <c r="J15" s="74">
        <f>'CAT I'!J15</f>
        <v>0</v>
      </c>
      <c r="K15" s="74">
        <f>'CAT I'!K15</f>
        <v>0</v>
      </c>
      <c r="L15" s="74">
        <f>'CAT I'!L15</f>
        <v>0</v>
      </c>
      <c r="M15" s="74">
        <f>'CAT I'!M15</f>
        <v>0</v>
      </c>
      <c r="N15" s="79">
        <f>'CAT II'!D15</f>
        <v>0</v>
      </c>
      <c r="O15" s="79">
        <f>'CAT II'!E15</f>
        <v>0</v>
      </c>
      <c r="P15" s="79">
        <f>'CAT II'!F15</f>
        <v>0</v>
      </c>
      <c r="Q15" s="79">
        <f>'CAT II'!G15</f>
        <v>0</v>
      </c>
      <c r="R15" s="79">
        <f>'CAT II'!H15</f>
        <v>0</v>
      </c>
      <c r="S15" s="79">
        <f>'CAT II'!I15</f>
        <v>0</v>
      </c>
      <c r="T15" s="79">
        <f>'CAT II'!J15</f>
        <v>0</v>
      </c>
      <c r="U15" s="79">
        <f>'CAT II'!K15</f>
        <v>0</v>
      </c>
      <c r="V15" s="79">
        <f>'CAT II'!L15</f>
        <v>0</v>
      </c>
      <c r="W15" s="79">
        <f>'CAT II'!M15</f>
        <v>0</v>
      </c>
      <c r="X15" s="82">
        <f>MODEL!D15</f>
        <v>0</v>
      </c>
      <c r="Y15" s="82">
        <f>MODEL!E15</f>
        <v>0</v>
      </c>
      <c r="Z15" s="82">
        <f>MODEL!F15</f>
        <v>0</v>
      </c>
      <c r="AA15" s="82">
        <f>MODEL!G15</f>
        <v>0</v>
      </c>
      <c r="AB15" s="82">
        <f>MODEL!H15</f>
        <v>0</v>
      </c>
      <c r="AC15" s="82">
        <f>MODEL!I15</f>
        <v>0</v>
      </c>
      <c r="AD15" s="82">
        <f>MODEL!J15</f>
        <v>0</v>
      </c>
      <c r="AE15" s="82">
        <f>MODEL!K15</f>
        <v>0</v>
      </c>
      <c r="AF15" s="82">
        <f>MODEL!L15</f>
        <v>0</v>
      </c>
      <c r="AG15" s="82">
        <f>MODEL!M15</f>
        <v>0</v>
      </c>
      <c r="AH15" s="82">
        <f>MODEL!N15</f>
        <v>0</v>
      </c>
      <c r="AI15" s="82">
        <f>MODEL!O15</f>
        <v>0</v>
      </c>
      <c r="AJ15" s="82">
        <f>MODEL!P15</f>
        <v>0</v>
      </c>
      <c r="AK15" s="82">
        <f>MODEL!Q15</f>
        <v>0</v>
      </c>
      <c r="AL15" s="82">
        <f>MODEL!R15</f>
        <v>0</v>
      </c>
      <c r="AM15" s="82">
        <f>MODEL!S15</f>
        <v>0</v>
      </c>
      <c r="AN15" s="82">
        <f>MODEL!T15</f>
        <v>0</v>
      </c>
      <c r="AO15" s="84">
        <f>'CAT I'!N15</f>
        <v>0</v>
      </c>
      <c r="AP15" s="84">
        <f>'CAT I'!O15</f>
        <v>0</v>
      </c>
      <c r="AQ15" s="84">
        <f>'CAT I'!P15</f>
        <v>0</v>
      </c>
      <c r="AR15" s="2">
        <f>'CAT II'!N15</f>
        <v>0</v>
      </c>
      <c r="AS15" s="2">
        <f>'CAT II'!O15</f>
        <v>0</v>
      </c>
      <c r="AT15" s="2">
        <f>'CAT II'!P15</f>
        <v>0</v>
      </c>
      <c r="AU15" s="85">
        <f>MODEL!U15</f>
        <v>0</v>
      </c>
      <c r="AV15" s="85">
        <f>MODEL!V15</f>
        <v>0</v>
      </c>
      <c r="AW15" s="85">
        <f>MODEL!W15</f>
        <v>0</v>
      </c>
      <c r="AX15" s="88">
        <f t="shared" si="8"/>
        <v>0</v>
      </c>
      <c r="AY15" s="88">
        <f t="shared" si="1"/>
        <v>0</v>
      </c>
      <c r="AZ15" s="88">
        <f t="shared" si="1"/>
        <v>0</v>
      </c>
      <c r="BA15" s="88">
        <f t="shared" si="1"/>
        <v>0</v>
      </c>
      <c r="BB15" s="88">
        <f t="shared" si="1"/>
        <v>0</v>
      </c>
      <c r="BC15" s="88">
        <f t="shared" si="1"/>
        <v>0</v>
      </c>
      <c r="BD15" s="89">
        <f>'END SEM EXAM'!D15</f>
        <v>0</v>
      </c>
      <c r="BE15" s="89">
        <f>'END SEM EXAM'!E15</f>
        <v>0</v>
      </c>
      <c r="BF15" s="89">
        <f>'END SEM EXAM'!F15</f>
        <v>0</v>
      </c>
      <c r="BG15" s="89">
        <f>'END SEM EXAM'!G15</f>
        <v>0</v>
      </c>
      <c r="BH15" s="89">
        <f>'END SEM EXAM'!H15</f>
        <v>0</v>
      </c>
      <c r="BI15" s="89">
        <f>'END SEM EXAM'!I15</f>
        <v>0</v>
      </c>
      <c r="BJ15" s="89">
        <f>'END SEM EXAM'!J15</f>
        <v>0</v>
      </c>
      <c r="BK15" s="89">
        <f>'END SEM EXAM'!K15</f>
        <v>0</v>
      </c>
      <c r="BL15" s="89">
        <f>'END SEM EXAM'!L15</f>
        <v>0</v>
      </c>
      <c r="BM15" s="89">
        <f>'END SEM EXAM'!M15</f>
        <v>0</v>
      </c>
      <c r="BN15" s="89">
        <f>'END SEM EXAM'!N15</f>
        <v>0</v>
      </c>
      <c r="BO15" s="89">
        <f>'END SEM EXAM'!O15</f>
        <v>0</v>
      </c>
      <c r="BP15" s="89">
        <f>'END SEM EXAM'!P15</f>
        <v>0</v>
      </c>
      <c r="BQ15" s="89">
        <f>'END SEM EXAM'!Q15</f>
        <v>0</v>
      </c>
      <c r="BR15" s="89">
        <f>'END SEM EXAM'!R15</f>
        <v>0</v>
      </c>
      <c r="BS15" s="89">
        <f>'END SEM EXAM'!S15</f>
        <v>0</v>
      </c>
      <c r="BT15" s="89">
        <f>'END SEM EXAM'!T15</f>
        <v>0</v>
      </c>
      <c r="BU15" s="91">
        <f>'END SEM EXAM'!U15</f>
        <v>0</v>
      </c>
      <c r="BV15" s="91">
        <f>'END SEM EXAM'!V15</f>
        <v>0</v>
      </c>
      <c r="BW15" s="91">
        <f>'END SEM EXAM'!W15</f>
        <v>0</v>
      </c>
      <c r="BX15" s="91">
        <f>'END SEM EXAM'!X15</f>
        <v>0</v>
      </c>
      <c r="BY15" s="91">
        <f>'END SEM EXAM'!Y15</f>
        <v>0</v>
      </c>
      <c r="BZ15" s="91">
        <f>'END SEM EXAM'!Z15</f>
        <v>0</v>
      </c>
      <c r="CA15" s="92">
        <f t="shared" si="45"/>
        <v>0</v>
      </c>
      <c r="CB15" s="92">
        <f t="shared" si="46"/>
        <v>0</v>
      </c>
      <c r="CC15" s="92">
        <f t="shared" si="47"/>
        <v>0</v>
      </c>
      <c r="CD15" s="92">
        <f t="shared" si="48"/>
        <v>0</v>
      </c>
      <c r="CE15" s="92">
        <f t="shared" si="49"/>
        <v>0</v>
      </c>
      <c r="CF15" s="92">
        <f t="shared" si="50"/>
        <v>0</v>
      </c>
      <c r="CG15" s="94">
        <f t="shared" si="51"/>
        <v>0</v>
      </c>
      <c r="CH15" s="94">
        <f t="shared" si="52"/>
        <v>0</v>
      </c>
      <c r="CI15" s="94">
        <f t="shared" si="53"/>
        <v>0</v>
      </c>
      <c r="CJ15" s="94">
        <f t="shared" si="54"/>
        <v>0</v>
      </c>
      <c r="CK15" s="94">
        <f t="shared" si="55"/>
        <v>0</v>
      </c>
      <c r="CL15" s="94">
        <f t="shared" si="56"/>
        <v>0</v>
      </c>
      <c r="CM15" s="96">
        <f t="shared" si="57"/>
        <v>0</v>
      </c>
      <c r="CN15" s="96">
        <f t="shared" si="58"/>
        <v>0</v>
      </c>
      <c r="CO15" s="96">
        <f t="shared" si="59"/>
        <v>0</v>
      </c>
      <c r="CP15" s="96">
        <f t="shared" si="60"/>
        <v>0</v>
      </c>
      <c r="CQ15" s="96">
        <f t="shared" si="61"/>
        <v>0</v>
      </c>
      <c r="CR15" s="96">
        <f t="shared" si="62"/>
        <v>0</v>
      </c>
      <c r="CS15" s="99">
        <f>'Course end survey'!J24</f>
        <v>0.33333333333333331</v>
      </c>
      <c r="CT15" s="99">
        <f>'Course end survey'!K24</f>
        <v>0.33333333333333331</v>
      </c>
      <c r="CU15" s="99">
        <f>'Course end survey'!L24</f>
        <v>0.33333333333333331</v>
      </c>
      <c r="CV15" s="99">
        <f>'Course end survey'!M24</f>
        <v>0.33333333333333331</v>
      </c>
      <c r="CW15" s="99">
        <f>'Course end survey'!N24</f>
        <v>0.1111111111111111</v>
      </c>
      <c r="CX15" s="99">
        <f>'Course end survey'!O24</f>
        <v>0.1111111111111111</v>
      </c>
      <c r="CY15" s="100">
        <f t="shared" si="63"/>
        <v>3.3333333333333333E-2</v>
      </c>
      <c r="CZ15" s="100">
        <f t="shared" si="64"/>
        <v>3.3333333333333333E-2</v>
      </c>
      <c r="DA15" s="100">
        <f t="shared" si="65"/>
        <v>3.3333333333333333E-2</v>
      </c>
      <c r="DB15" s="100">
        <f t="shared" si="66"/>
        <v>3.3333333333333333E-2</v>
      </c>
      <c r="DC15" s="100">
        <f t="shared" si="67"/>
        <v>1.1111111111111112E-2</v>
      </c>
      <c r="DD15" s="100">
        <f t="shared" si="68"/>
        <v>1.1111111111111112E-2</v>
      </c>
      <c r="DE15" s="102">
        <f t="shared" si="69"/>
        <v>0</v>
      </c>
      <c r="DF15" s="102">
        <f t="shared" si="70"/>
        <v>0</v>
      </c>
      <c r="DG15" s="102">
        <f t="shared" si="71"/>
        <v>0</v>
      </c>
      <c r="DH15" s="102">
        <f t="shared" si="72"/>
        <v>0</v>
      </c>
      <c r="DI15" s="102">
        <f t="shared" si="73"/>
        <v>0</v>
      </c>
      <c r="DJ15" s="102">
        <f t="shared" si="74"/>
        <v>0</v>
      </c>
      <c r="DK15" s="103">
        <f t="shared" si="75"/>
        <v>3.3333333333333333E-2</v>
      </c>
      <c r="DL15" s="103">
        <f t="shared" si="76"/>
        <v>3.3333333333333333E-2</v>
      </c>
      <c r="DM15" s="103">
        <f t="shared" si="77"/>
        <v>3.3333333333333333E-2</v>
      </c>
      <c r="DN15" s="103">
        <f t="shared" si="78"/>
        <v>3.3333333333333333E-2</v>
      </c>
      <c r="DO15" s="103">
        <f t="shared" si="79"/>
        <v>1.1111111111111112E-2</v>
      </c>
      <c r="DP15" s="103">
        <f t="shared" si="80"/>
        <v>1.1111111111111112E-2</v>
      </c>
    </row>
    <row r="16" spans="1:120" ht="16.2" thickBot="1">
      <c r="A16" s="72">
        <v>6</v>
      </c>
      <c r="B16" s="73" t="str">
        <f>'CAT I'!B16</f>
        <v>AME20007</v>
      </c>
      <c r="C16" s="171" t="str">
        <f>'CAT I'!C16</f>
        <v>ANSFRED AJAY</v>
      </c>
      <c r="D16" s="74">
        <f>'CAT I'!D16</f>
        <v>2</v>
      </c>
      <c r="E16" s="74">
        <f>'CAT I'!E16</f>
        <v>2</v>
      </c>
      <c r="F16" s="74">
        <f>'CAT I'!F16</f>
        <v>2</v>
      </c>
      <c r="G16" s="74">
        <f>'CAT I'!G16</f>
        <v>2</v>
      </c>
      <c r="H16" s="74">
        <f>'CAT I'!H16</f>
        <v>2</v>
      </c>
      <c r="I16" s="74">
        <f>'CAT I'!I16</f>
        <v>2</v>
      </c>
      <c r="J16" s="74">
        <f>'CAT I'!J16</f>
        <v>9</v>
      </c>
      <c r="K16" s="74">
        <f>'CAT I'!K16</f>
        <v>10</v>
      </c>
      <c r="L16" s="74">
        <f>'CAT I'!L16</f>
        <v>11</v>
      </c>
      <c r="M16" s="74">
        <f>'CAT I'!M16</f>
        <v>42</v>
      </c>
      <c r="N16" s="79">
        <f>'CAT II'!D16</f>
        <v>2</v>
      </c>
      <c r="O16" s="79">
        <f>'CAT II'!E16</f>
        <v>2</v>
      </c>
      <c r="P16" s="79">
        <f>'CAT II'!F16</f>
        <v>2</v>
      </c>
      <c r="Q16" s="79">
        <f>'CAT II'!G16</f>
        <v>2</v>
      </c>
      <c r="R16" s="79">
        <f>'CAT II'!H16</f>
        <v>2</v>
      </c>
      <c r="S16" s="79">
        <f>'CAT II'!I16</f>
        <v>2</v>
      </c>
      <c r="T16" s="79">
        <f>'CAT II'!J16</f>
        <v>10</v>
      </c>
      <c r="U16" s="79">
        <f>'CAT II'!K16</f>
        <v>12</v>
      </c>
      <c r="V16" s="79">
        <f>'CAT II'!L16</f>
        <v>11</v>
      </c>
      <c r="W16" s="79">
        <f>'CAT II'!M16</f>
        <v>45</v>
      </c>
      <c r="X16" s="82">
        <f>MODEL!D16</f>
        <v>2</v>
      </c>
      <c r="Y16" s="82">
        <f>MODEL!E16</f>
        <v>2</v>
      </c>
      <c r="Z16" s="82">
        <f>MODEL!F16</f>
        <v>2</v>
      </c>
      <c r="AA16" s="82">
        <f>MODEL!G16</f>
        <v>2</v>
      </c>
      <c r="AB16" s="82">
        <f>MODEL!H16</f>
        <v>2</v>
      </c>
      <c r="AC16" s="82">
        <f>MODEL!I16</f>
        <v>2</v>
      </c>
      <c r="AD16" s="82">
        <f>MODEL!J16</f>
        <v>2</v>
      </c>
      <c r="AE16" s="82">
        <f>MODEL!K16</f>
        <v>2</v>
      </c>
      <c r="AF16" s="82">
        <f>MODEL!L16</f>
        <v>2</v>
      </c>
      <c r="AG16" s="82">
        <f>MODEL!M16</f>
        <v>2</v>
      </c>
      <c r="AH16" s="82">
        <f>MODEL!N16</f>
        <v>10</v>
      </c>
      <c r="AI16" s="82">
        <f>MODEL!O16</f>
        <v>14</v>
      </c>
      <c r="AJ16" s="82">
        <f>MODEL!P16</f>
        <v>13</v>
      </c>
      <c r="AK16" s="82">
        <f>MODEL!Q16</f>
        <v>14</v>
      </c>
      <c r="AL16" s="82">
        <f>MODEL!R16</f>
        <v>14</v>
      </c>
      <c r="AM16" s="82">
        <f>MODEL!S16</f>
        <v>13</v>
      </c>
      <c r="AN16" s="82">
        <f>MODEL!T16</f>
        <v>98</v>
      </c>
      <c r="AO16" s="84">
        <f>'CAT I'!N16</f>
        <v>5</v>
      </c>
      <c r="AP16" s="84">
        <f>'CAT I'!O16</f>
        <v>5</v>
      </c>
      <c r="AQ16" s="84">
        <f>'CAT I'!P16</f>
        <v>10</v>
      </c>
      <c r="AR16" s="2">
        <f>'CAT II'!N16</f>
        <v>5</v>
      </c>
      <c r="AS16" s="2">
        <f>'CAT II'!O16</f>
        <v>5</v>
      </c>
      <c r="AT16" s="2">
        <f>'CAT II'!P16</f>
        <v>10</v>
      </c>
      <c r="AU16" s="85">
        <f>MODEL!U16</f>
        <v>5</v>
      </c>
      <c r="AV16" s="85">
        <f>MODEL!V16</f>
        <v>5</v>
      </c>
      <c r="AW16" s="85">
        <f>MODEL!W16</f>
        <v>10</v>
      </c>
      <c r="AX16" s="88">
        <f t="shared" si="8"/>
        <v>0.90566037735849059</v>
      </c>
      <c r="AY16" s="88">
        <f t="shared" si="1"/>
        <v>0.90697674418604646</v>
      </c>
      <c r="AZ16" s="88">
        <f t="shared" si="1"/>
        <v>0.96226415094339623</v>
      </c>
      <c r="BA16" s="88">
        <f t="shared" si="1"/>
        <v>0.93023255813953487</v>
      </c>
      <c r="BB16" s="88">
        <f t="shared" si="1"/>
        <v>0.95652173913043481</v>
      </c>
      <c r="BC16" s="88">
        <f t="shared" si="1"/>
        <v>1</v>
      </c>
      <c r="BD16" s="89">
        <f>'END SEM EXAM'!D16</f>
        <v>2</v>
      </c>
      <c r="BE16" s="89">
        <f>'END SEM EXAM'!E16</f>
        <v>2</v>
      </c>
      <c r="BF16" s="89">
        <f>'END SEM EXAM'!F16</f>
        <v>2</v>
      </c>
      <c r="BG16" s="89">
        <f>'END SEM EXAM'!G16</f>
        <v>1</v>
      </c>
      <c r="BH16" s="89">
        <f>'END SEM EXAM'!H16</f>
        <v>2</v>
      </c>
      <c r="BI16" s="89">
        <f>'END SEM EXAM'!I16</f>
        <v>2</v>
      </c>
      <c r="BJ16" s="89">
        <f>'END SEM EXAM'!J16</f>
        <v>2</v>
      </c>
      <c r="BK16" s="89">
        <f>'END SEM EXAM'!K16</f>
        <v>2</v>
      </c>
      <c r="BL16" s="89">
        <f>'END SEM EXAM'!L16</f>
        <v>2</v>
      </c>
      <c r="BM16" s="89">
        <f>'END SEM EXAM'!M16</f>
        <v>2</v>
      </c>
      <c r="BN16" s="89">
        <f>'END SEM EXAM'!N16</f>
        <v>9</v>
      </c>
      <c r="BO16" s="89">
        <f>'END SEM EXAM'!O16</f>
        <v>12</v>
      </c>
      <c r="BP16" s="89">
        <f>'END SEM EXAM'!P16</f>
        <v>3</v>
      </c>
      <c r="BQ16" s="89">
        <f>'END SEM EXAM'!Q16</f>
        <v>9</v>
      </c>
      <c r="BR16" s="89">
        <f>'END SEM EXAM'!R16</f>
        <v>14</v>
      </c>
      <c r="BS16" s="89">
        <f>'END SEM EXAM'!S16</f>
        <v>9</v>
      </c>
      <c r="BT16" s="89">
        <f>'END SEM EXAM'!T16</f>
        <v>75</v>
      </c>
      <c r="BU16" s="91">
        <f>'END SEM EXAM'!U16</f>
        <v>0.88888888888888884</v>
      </c>
      <c r="BV16" s="91">
        <f>'END SEM EXAM'!V16</f>
        <v>0.33333333333333331</v>
      </c>
      <c r="BW16" s="91">
        <f>'END SEM EXAM'!W16</f>
        <v>0.72222222222222221</v>
      </c>
      <c r="BX16" s="91">
        <f>'END SEM EXAM'!X16</f>
        <v>1</v>
      </c>
      <c r="BY16" s="91">
        <f>'END SEM EXAM'!Y16</f>
        <v>0.72222222222222221</v>
      </c>
      <c r="BZ16" s="91">
        <f>'END SEM EXAM'!Z16</f>
        <v>0.9</v>
      </c>
      <c r="CA16" s="92">
        <f t="shared" si="45"/>
        <v>0.53333333333333333</v>
      </c>
      <c r="CB16" s="92">
        <f t="shared" si="46"/>
        <v>0.19999999999999998</v>
      </c>
      <c r="CC16" s="92">
        <f t="shared" si="47"/>
        <v>0.43333333333333329</v>
      </c>
      <c r="CD16" s="92">
        <f t="shared" si="48"/>
        <v>0.6</v>
      </c>
      <c r="CE16" s="92">
        <f t="shared" si="49"/>
        <v>0.43333333333333329</v>
      </c>
      <c r="CF16" s="92">
        <f t="shared" si="50"/>
        <v>0.54</v>
      </c>
      <c r="CG16" s="94">
        <f t="shared" si="51"/>
        <v>0.36226415094339626</v>
      </c>
      <c r="CH16" s="94">
        <f t="shared" si="52"/>
        <v>0.36279069767441863</v>
      </c>
      <c r="CI16" s="94">
        <f t="shared" si="53"/>
        <v>0.38490566037735852</v>
      </c>
      <c r="CJ16" s="94">
        <f t="shared" si="54"/>
        <v>0.37209302325581395</v>
      </c>
      <c r="CK16" s="94">
        <f t="shared" si="55"/>
        <v>0.38260869565217392</v>
      </c>
      <c r="CL16" s="94">
        <f t="shared" si="56"/>
        <v>0.4</v>
      </c>
      <c r="CM16" s="96">
        <f t="shared" si="57"/>
        <v>0.89559748427672958</v>
      </c>
      <c r="CN16" s="96">
        <f t="shared" si="58"/>
        <v>0.56279069767441858</v>
      </c>
      <c r="CO16" s="96">
        <f t="shared" si="59"/>
        <v>0.81823899371069175</v>
      </c>
      <c r="CP16" s="96">
        <f t="shared" si="60"/>
        <v>0.97209302325581393</v>
      </c>
      <c r="CQ16" s="96">
        <f t="shared" si="61"/>
        <v>0.81594202898550727</v>
      </c>
      <c r="CR16" s="96">
        <f t="shared" si="62"/>
        <v>0.94000000000000006</v>
      </c>
      <c r="CS16" s="99">
        <f>'Course end survey'!J41</f>
        <v>0.33333333333333331</v>
      </c>
      <c r="CT16" s="99">
        <f>'Course end survey'!K41</f>
        <v>0.66666666666666663</v>
      </c>
      <c r="CU16" s="99">
        <f>'Course end survey'!L41</f>
        <v>1</v>
      </c>
      <c r="CV16" s="99">
        <f>'Course end survey'!M41</f>
        <v>0.33333333333333331</v>
      </c>
      <c r="CW16" s="99">
        <f>'Course end survey'!N41</f>
        <v>0.1111111111111111</v>
      </c>
      <c r="CX16" s="99">
        <f>'Course end survey'!O41</f>
        <v>0.22222222222222221</v>
      </c>
      <c r="CY16" s="100">
        <f t="shared" si="63"/>
        <v>3.3333333333333333E-2</v>
      </c>
      <c r="CZ16" s="100">
        <f t="shared" si="64"/>
        <v>6.6666666666666666E-2</v>
      </c>
      <c r="DA16" s="100">
        <f t="shared" si="65"/>
        <v>0.1</v>
      </c>
      <c r="DB16" s="100">
        <f t="shared" si="66"/>
        <v>3.3333333333333333E-2</v>
      </c>
      <c r="DC16" s="100">
        <f t="shared" si="67"/>
        <v>1.1111111111111112E-2</v>
      </c>
      <c r="DD16" s="100">
        <f t="shared" si="68"/>
        <v>2.2222222222222223E-2</v>
      </c>
      <c r="DE16" s="102">
        <f t="shared" si="69"/>
        <v>0.80603773584905669</v>
      </c>
      <c r="DF16" s="102">
        <f t="shared" si="70"/>
        <v>0.50651162790697679</v>
      </c>
      <c r="DG16" s="102">
        <f t="shared" si="71"/>
        <v>0.7364150943396226</v>
      </c>
      <c r="DH16" s="102">
        <f t="shared" si="72"/>
        <v>0.87488372093023259</v>
      </c>
      <c r="DI16" s="102">
        <f t="shared" si="73"/>
        <v>0.73434782608695659</v>
      </c>
      <c r="DJ16" s="102">
        <f t="shared" si="74"/>
        <v>0.84600000000000009</v>
      </c>
      <c r="DK16" s="103">
        <f t="shared" si="75"/>
        <v>0.83937106918239002</v>
      </c>
      <c r="DL16" s="103">
        <f t="shared" si="76"/>
        <v>0.57317829457364344</v>
      </c>
      <c r="DM16" s="103">
        <f t="shared" si="77"/>
        <v>0.83641509433962258</v>
      </c>
      <c r="DN16" s="103">
        <f t="shared" si="78"/>
        <v>0.90821705426356591</v>
      </c>
      <c r="DO16" s="103">
        <f t="shared" si="79"/>
        <v>0.74545893719806766</v>
      </c>
      <c r="DP16" s="103">
        <f t="shared" si="80"/>
        <v>0.86822222222222234</v>
      </c>
    </row>
    <row r="17" spans="1:120" ht="16.2" thickBot="1">
      <c r="A17" s="72">
        <v>7</v>
      </c>
      <c r="B17" s="73" t="str">
        <f>'CAT I'!B17</f>
        <v>AME20008</v>
      </c>
      <c r="C17" s="171" t="str">
        <f>'CAT I'!C17</f>
        <v>ANU JOSEPH</v>
      </c>
      <c r="D17" s="74">
        <f>'CAT I'!D17</f>
        <v>2</v>
      </c>
      <c r="E17" s="74">
        <f>'CAT I'!E17</f>
        <v>2</v>
      </c>
      <c r="F17" s="74">
        <f>'CAT I'!F17</f>
        <v>2</v>
      </c>
      <c r="G17" s="74">
        <f>'CAT I'!G17</f>
        <v>2</v>
      </c>
      <c r="H17" s="74">
        <f>'CAT I'!H17</f>
        <v>2</v>
      </c>
      <c r="I17" s="74">
        <f>'CAT I'!I17</f>
        <v>2</v>
      </c>
      <c r="J17" s="74">
        <f>'CAT I'!J17</f>
        <v>10</v>
      </c>
      <c r="K17" s="74">
        <f>'CAT I'!K17</f>
        <v>14</v>
      </c>
      <c r="L17" s="74">
        <f>'CAT I'!L17</f>
        <v>14</v>
      </c>
      <c r="M17" s="74">
        <f>'CAT I'!M17</f>
        <v>50</v>
      </c>
      <c r="N17" s="79">
        <f>'CAT II'!D17</f>
        <v>2</v>
      </c>
      <c r="O17" s="79">
        <f>'CAT II'!E17</f>
        <v>2</v>
      </c>
      <c r="P17" s="79">
        <f>'CAT II'!F17</f>
        <v>2</v>
      </c>
      <c r="Q17" s="79">
        <f>'CAT II'!G17</f>
        <v>2</v>
      </c>
      <c r="R17" s="79">
        <f>'CAT II'!H17</f>
        <v>2</v>
      </c>
      <c r="S17" s="79">
        <f>'CAT II'!I17</f>
        <v>2</v>
      </c>
      <c r="T17" s="79">
        <f>'CAT II'!J17</f>
        <v>10</v>
      </c>
      <c r="U17" s="79">
        <f>'CAT II'!K17</f>
        <v>12</v>
      </c>
      <c r="V17" s="79">
        <f>'CAT II'!L17</f>
        <v>14</v>
      </c>
      <c r="W17" s="79">
        <f>'CAT II'!M17</f>
        <v>48</v>
      </c>
      <c r="X17" s="82">
        <f>MODEL!D17</f>
        <v>1</v>
      </c>
      <c r="Y17" s="82">
        <f>MODEL!E17</f>
        <v>2</v>
      </c>
      <c r="Z17" s="82">
        <f>MODEL!F17</f>
        <v>2</v>
      </c>
      <c r="AA17" s="82">
        <f>MODEL!G17</f>
        <v>2</v>
      </c>
      <c r="AB17" s="82">
        <f>MODEL!H17</f>
        <v>2</v>
      </c>
      <c r="AC17" s="82">
        <f>MODEL!I17</f>
        <v>1</v>
      </c>
      <c r="AD17" s="82">
        <f>MODEL!J17</f>
        <v>1</v>
      </c>
      <c r="AE17" s="82">
        <f>MODEL!K17</f>
        <v>1</v>
      </c>
      <c r="AF17" s="82">
        <f>MODEL!L17</f>
        <v>2</v>
      </c>
      <c r="AG17" s="82">
        <f>MODEL!M17</f>
        <v>2</v>
      </c>
      <c r="AH17" s="82">
        <f>MODEL!N17</f>
        <v>8</v>
      </c>
      <c r="AI17" s="82">
        <f>MODEL!O17</f>
        <v>11</v>
      </c>
      <c r="AJ17" s="82">
        <f>MODEL!P17</f>
        <v>14</v>
      </c>
      <c r="AK17" s="82">
        <f>MODEL!Q17</f>
        <v>13</v>
      </c>
      <c r="AL17" s="82">
        <f>MODEL!R17</f>
        <v>12</v>
      </c>
      <c r="AM17" s="82">
        <f>MODEL!S17</f>
        <v>11</v>
      </c>
      <c r="AN17" s="82">
        <f>MODEL!T17</f>
        <v>85</v>
      </c>
      <c r="AO17" s="84">
        <f>'CAT I'!N17</f>
        <v>5</v>
      </c>
      <c r="AP17" s="84">
        <f>'CAT I'!O17</f>
        <v>5</v>
      </c>
      <c r="AQ17" s="84">
        <f>'CAT I'!P17</f>
        <v>10</v>
      </c>
      <c r="AR17" s="2">
        <f>'CAT II'!N17</f>
        <v>5</v>
      </c>
      <c r="AS17" s="2">
        <f>'CAT II'!O17</f>
        <v>5</v>
      </c>
      <c r="AT17" s="2">
        <f>'CAT II'!P17</f>
        <v>10</v>
      </c>
      <c r="AU17" s="85">
        <f>MODEL!U17</f>
        <v>5</v>
      </c>
      <c r="AV17" s="85">
        <f>MODEL!V17</f>
        <v>5</v>
      </c>
      <c r="AW17" s="85">
        <f>MODEL!W17</f>
        <v>10</v>
      </c>
      <c r="AX17" s="88">
        <f t="shared" si="8"/>
        <v>0.92452830188679247</v>
      </c>
      <c r="AY17" s="88">
        <f t="shared" si="1"/>
        <v>1</v>
      </c>
      <c r="AZ17" s="88">
        <f t="shared" si="1"/>
        <v>0.92452830188679247</v>
      </c>
      <c r="BA17" s="88">
        <f t="shared" si="1"/>
        <v>0.90697674418604646</v>
      </c>
      <c r="BB17" s="88">
        <f t="shared" si="1"/>
        <v>0.86956521739130432</v>
      </c>
      <c r="BC17" s="88">
        <f t="shared" si="1"/>
        <v>0.8666666666666667</v>
      </c>
      <c r="BD17" s="89">
        <f>'END SEM EXAM'!D17</f>
        <v>2</v>
      </c>
      <c r="BE17" s="89">
        <f>'END SEM EXAM'!E17</f>
        <v>2</v>
      </c>
      <c r="BF17" s="89">
        <f>'END SEM EXAM'!F17</f>
        <v>2</v>
      </c>
      <c r="BG17" s="89">
        <f>'END SEM EXAM'!G17</f>
        <v>1</v>
      </c>
      <c r="BH17" s="89">
        <f>'END SEM EXAM'!H17</f>
        <v>2</v>
      </c>
      <c r="BI17" s="89">
        <f>'END SEM EXAM'!I17</f>
        <v>2</v>
      </c>
      <c r="BJ17" s="89">
        <f>'END SEM EXAM'!J17</f>
        <v>2</v>
      </c>
      <c r="BK17" s="89">
        <f>'END SEM EXAM'!K17</f>
        <v>2</v>
      </c>
      <c r="BL17" s="89">
        <f>'END SEM EXAM'!L17</f>
        <v>2</v>
      </c>
      <c r="BM17" s="89">
        <f>'END SEM EXAM'!M17</f>
        <v>2</v>
      </c>
      <c r="BN17" s="89">
        <f>'END SEM EXAM'!N17</f>
        <v>6</v>
      </c>
      <c r="BO17" s="89">
        <f>'END SEM EXAM'!O17</f>
        <v>11</v>
      </c>
      <c r="BP17" s="89">
        <f>'END SEM EXAM'!P17</f>
        <v>13</v>
      </c>
      <c r="BQ17" s="89">
        <f>'END SEM EXAM'!Q17</f>
        <v>10</v>
      </c>
      <c r="BR17" s="89">
        <f>'END SEM EXAM'!R17</f>
        <v>13</v>
      </c>
      <c r="BS17" s="89">
        <f>'END SEM EXAM'!S17</f>
        <v>5</v>
      </c>
      <c r="BT17" s="89">
        <f>'END SEM EXAM'!T17</f>
        <v>77</v>
      </c>
      <c r="BU17" s="91">
        <f>'END SEM EXAM'!U17</f>
        <v>0.83333333333333337</v>
      </c>
      <c r="BV17" s="91">
        <f>'END SEM EXAM'!V17</f>
        <v>0.88888888888888884</v>
      </c>
      <c r="BW17" s="91">
        <f>'END SEM EXAM'!W17</f>
        <v>0.77777777777777779</v>
      </c>
      <c r="BX17" s="91">
        <f>'END SEM EXAM'!X17</f>
        <v>0.94444444444444442</v>
      </c>
      <c r="BY17" s="91">
        <f>'END SEM EXAM'!Y17</f>
        <v>0.5</v>
      </c>
      <c r="BZ17" s="91">
        <f>'END SEM EXAM'!Z17</f>
        <v>0.6</v>
      </c>
      <c r="CA17" s="92">
        <f t="shared" si="45"/>
        <v>0.5</v>
      </c>
      <c r="CB17" s="92">
        <f t="shared" si="46"/>
        <v>0.53333333333333333</v>
      </c>
      <c r="CC17" s="92">
        <f t="shared" si="47"/>
        <v>0.46666666666666667</v>
      </c>
      <c r="CD17" s="92">
        <f t="shared" si="48"/>
        <v>0.56666666666666665</v>
      </c>
      <c r="CE17" s="92">
        <f t="shared" si="49"/>
        <v>0.3</v>
      </c>
      <c r="CF17" s="92">
        <f t="shared" si="50"/>
        <v>0.36</v>
      </c>
      <c r="CG17" s="94">
        <f t="shared" si="51"/>
        <v>0.36981132075471701</v>
      </c>
      <c r="CH17" s="94">
        <f t="shared" si="52"/>
        <v>0.4</v>
      </c>
      <c r="CI17" s="94">
        <f t="shared" si="53"/>
        <v>0.36981132075471701</v>
      </c>
      <c r="CJ17" s="94">
        <f t="shared" si="54"/>
        <v>0.36279069767441863</v>
      </c>
      <c r="CK17" s="94">
        <f t="shared" si="55"/>
        <v>0.34782608695652173</v>
      </c>
      <c r="CL17" s="94">
        <f t="shared" si="56"/>
        <v>0.34666666666666668</v>
      </c>
      <c r="CM17" s="96">
        <f t="shared" si="57"/>
        <v>0.86981132075471701</v>
      </c>
      <c r="CN17" s="96">
        <f t="shared" si="58"/>
        <v>0.93333333333333335</v>
      </c>
      <c r="CO17" s="96">
        <f t="shared" si="59"/>
        <v>0.83647798742138368</v>
      </c>
      <c r="CP17" s="96">
        <f t="shared" si="60"/>
        <v>0.92945736434108528</v>
      </c>
      <c r="CQ17" s="96">
        <f t="shared" si="61"/>
        <v>0.64782608695652177</v>
      </c>
      <c r="CR17" s="96">
        <f t="shared" si="62"/>
        <v>0.70666666666666667</v>
      </c>
      <c r="CS17" s="99">
        <f>'Course end survey'!J26</f>
        <v>1</v>
      </c>
      <c r="CT17" s="99">
        <f>'Course end survey'!K26</f>
        <v>0.33333333333333331</v>
      </c>
      <c r="CU17" s="99">
        <f>'Course end survey'!L26</f>
        <v>1</v>
      </c>
      <c r="CV17" s="99">
        <f>'Course end survey'!M26</f>
        <v>0.33333333333333331</v>
      </c>
      <c r="CW17" s="99">
        <f>'Course end survey'!N26</f>
        <v>0.33333333333333331</v>
      </c>
      <c r="CX17" s="99">
        <f>'Course end survey'!O26</f>
        <v>0.1111111111111111</v>
      </c>
      <c r="CY17" s="100">
        <f t="shared" si="63"/>
        <v>0.1</v>
      </c>
      <c r="CZ17" s="100">
        <f t="shared" si="64"/>
        <v>3.3333333333333333E-2</v>
      </c>
      <c r="DA17" s="100">
        <f t="shared" si="65"/>
        <v>0.1</v>
      </c>
      <c r="DB17" s="100">
        <f t="shared" si="66"/>
        <v>3.3333333333333333E-2</v>
      </c>
      <c r="DC17" s="100">
        <f t="shared" si="67"/>
        <v>3.3333333333333333E-2</v>
      </c>
      <c r="DD17" s="100">
        <f t="shared" si="68"/>
        <v>1.1111111111111112E-2</v>
      </c>
      <c r="DE17" s="102">
        <f t="shared" si="69"/>
        <v>0.78283018867924536</v>
      </c>
      <c r="DF17" s="102">
        <f t="shared" si="70"/>
        <v>0.84000000000000008</v>
      </c>
      <c r="DG17" s="102">
        <f t="shared" si="71"/>
        <v>0.75283018867924534</v>
      </c>
      <c r="DH17" s="102">
        <f t="shared" si="72"/>
        <v>0.83651162790697675</v>
      </c>
      <c r="DI17" s="102">
        <f t="shared" si="73"/>
        <v>0.58304347826086966</v>
      </c>
      <c r="DJ17" s="102">
        <f t="shared" si="74"/>
        <v>0.63600000000000001</v>
      </c>
      <c r="DK17" s="103">
        <f t="shared" si="75"/>
        <v>0.88283018867924534</v>
      </c>
      <c r="DL17" s="103">
        <f t="shared" si="76"/>
        <v>0.87333333333333341</v>
      </c>
      <c r="DM17" s="103">
        <f t="shared" si="77"/>
        <v>0.85283018867924532</v>
      </c>
      <c r="DN17" s="103">
        <f t="shared" si="78"/>
        <v>0.86984496124031008</v>
      </c>
      <c r="DO17" s="103">
        <f t="shared" si="79"/>
        <v>0.61637681159420299</v>
      </c>
      <c r="DP17" s="103">
        <f t="shared" si="80"/>
        <v>0.64711111111111108</v>
      </c>
    </row>
    <row r="18" spans="1:120" ht="16.2" thickBot="1">
      <c r="A18" s="72">
        <v>8</v>
      </c>
      <c r="B18" s="73" t="str">
        <f>'CAT I'!B18</f>
        <v>AME20009</v>
      </c>
      <c r="C18" s="171" t="str">
        <f>'CAT I'!C18</f>
        <v>APOORVA SRIVASTAVA</v>
      </c>
      <c r="D18" s="74">
        <f>'CAT I'!D18</f>
        <v>2</v>
      </c>
      <c r="E18" s="74">
        <f>'CAT I'!E18</f>
        <v>2</v>
      </c>
      <c r="F18" s="74">
        <f>'CAT I'!F18</f>
        <v>2</v>
      </c>
      <c r="G18" s="74">
        <f>'CAT I'!G18</f>
        <v>2</v>
      </c>
      <c r="H18" s="74">
        <f>'CAT I'!H18</f>
        <v>2</v>
      </c>
      <c r="I18" s="74">
        <f>'CAT I'!I18</f>
        <v>2</v>
      </c>
      <c r="J18" s="74">
        <f>'CAT I'!J18</f>
        <v>10</v>
      </c>
      <c r="K18" s="74">
        <f>'CAT I'!K18</f>
        <v>12</v>
      </c>
      <c r="L18" s="74">
        <f>'CAT I'!L18</f>
        <v>14</v>
      </c>
      <c r="M18" s="74">
        <f>'CAT I'!M18</f>
        <v>48</v>
      </c>
      <c r="N18" s="79">
        <f>'CAT II'!D18</f>
        <v>2</v>
      </c>
      <c r="O18" s="79">
        <f>'CAT II'!E18</f>
        <v>2</v>
      </c>
      <c r="P18" s="79">
        <f>'CAT II'!F18</f>
        <v>2</v>
      </c>
      <c r="Q18" s="79">
        <f>'CAT II'!G18</f>
        <v>2</v>
      </c>
      <c r="R18" s="79">
        <f>'CAT II'!H18</f>
        <v>2</v>
      </c>
      <c r="S18" s="79">
        <f>'CAT II'!I18</f>
        <v>2</v>
      </c>
      <c r="T18" s="79">
        <f>'CAT II'!J18</f>
        <v>10</v>
      </c>
      <c r="U18" s="79">
        <f>'CAT II'!K18</f>
        <v>14</v>
      </c>
      <c r="V18" s="79">
        <f>'CAT II'!L18</f>
        <v>13</v>
      </c>
      <c r="W18" s="79">
        <f>'CAT II'!M18</f>
        <v>49</v>
      </c>
      <c r="X18" s="82">
        <f>MODEL!D18</f>
        <v>2</v>
      </c>
      <c r="Y18" s="82">
        <f>MODEL!E18</f>
        <v>2</v>
      </c>
      <c r="Z18" s="82">
        <f>MODEL!F18</f>
        <v>1</v>
      </c>
      <c r="AA18" s="82">
        <f>MODEL!G18</f>
        <v>2</v>
      </c>
      <c r="AB18" s="82">
        <f>MODEL!H18</f>
        <v>2</v>
      </c>
      <c r="AC18" s="82">
        <f>MODEL!I18</f>
        <v>2</v>
      </c>
      <c r="AD18" s="82">
        <f>MODEL!J18</f>
        <v>2</v>
      </c>
      <c r="AE18" s="82">
        <f>MODEL!K18</f>
        <v>2</v>
      </c>
      <c r="AF18" s="82">
        <f>MODEL!L18</f>
        <v>1</v>
      </c>
      <c r="AG18" s="82">
        <f>MODEL!M18</f>
        <v>2</v>
      </c>
      <c r="AH18" s="82">
        <f>MODEL!N18</f>
        <v>10</v>
      </c>
      <c r="AI18" s="82">
        <f>MODEL!O18</f>
        <v>10</v>
      </c>
      <c r="AJ18" s="82">
        <f>MODEL!P18</f>
        <v>11</v>
      </c>
      <c r="AK18" s="82">
        <f>MODEL!Q18</f>
        <v>12</v>
      </c>
      <c r="AL18" s="82">
        <f>MODEL!R18</f>
        <v>14</v>
      </c>
      <c r="AM18" s="82">
        <f>MODEL!S18</f>
        <v>12</v>
      </c>
      <c r="AN18" s="82">
        <f>MODEL!T18</f>
        <v>87</v>
      </c>
      <c r="AO18" s="84">
        <f>'CAT I'!N18</f>
        <v>5</v>
      </c>
      <c r="AP18" s="84">
        <f>'CAT I'!O18</f>
        <v>5</v>
      </c>
      <c r="AQ18" s="84">
        <f>'CAT I'!P18</f>
        <v>10</v>
      </c>
      <c r="AR18" s="2">
        <f>'CAT II'!N18</f>
        <v>5</v>
      </c>
      <c r="AS18" s="2">
        <f>'CAT II'!O18</f>
        <v>5</v>
      </c>
      <c r="AT18" s="2">
        <f>'CAT II'!P18</f>
        <v>10</v>
      </c>
      <c r="AU18" s="85">
        <f>MODEL!U18</f>
        <v>5</v>
      </c>
      <c r="AV18" s="85">
        <f>MODEL!V18</f>
        <v>5</v>
      </c>
      <c r="AW18" s="85">
        <f>MODEL!W18</f>
        <v>10</v>
      </c>
      <c r="AX18" s="88">
        <f t="shared" si="8"/>
        <v>0.8867924528301887</v>
      </c>
      <c r="AY18" s="88">
        <f t="shared" si="1"/>
        <v>0.90697674418604646</v>
      </c>
      <c r="AZ18" s="88">
        <f t="shared" si="1"/>
        <v>0.96226415094339623</v>
      </c>
      <c r="BA18" s="88">
        <f t="shared" si="1"/>
        <v>0.97674418604651159</v>
      </c>
      <c r="BB18" s="88">
        <f t="shared" si="1"/>
        <v>0.86956521739130432</v>
      </c>
      <c r="BC18" s="88">
        <f t="shared" si="1"/>
        <v>1</v>
      </c>
      <c r="BD18" s="89">
        <f>'END SEM EXAM'!D18</f>
        <v>2</v>
      </c>
      <c r="BE18" s="89">
        <f>'END SEM EXAM'!E18</f>
        <v>2</v>
      </c>
      <c r="BF18" s="89">
        <f>'END SEM EXAM'!F18</f>
        <v>2</v>
      </c>
      <c r="BG18" s="89">
        <f>'END SEM EXAM'!G18</f>
        <v>2</v>
      </c>
      <c r="BH18" s="89">
        <f>'END SEM EXAM'!H18</f>
        <v>2</v>
      </c>
      <c r="BI18" s="89">
        <f>'END SEM EXAM'!I18</f>
        <v>2</v>
      </c>
      <c r="BJ18" s="89">
        <f>'END SEM EXAM'!J18</f>
        <v>2</v>
      </c>
      <c r="BK18" s="89">
        <f>'END SEM EXAM'!K18</f>
        <v>2</v>
      </c>
      <c r="BL18" s="89">
        <f>'END SEM EXAM'!L18</f>
        <v>2</v>
      </c>
      <c r="BM18" s="89">
        <f>'END SEM EXAM'!M18</f>
        <v>2</v>
      </c>
      <c r="BN18" s="89">
        <f>'END SEM EXAM'!N18</f>
        <v>7</v>
      </c>
      <c r="BO18" s="89">
        <f>'END SEM EXAM'!O18</f>
        <v>14</v>
      </c>
      <c r="BP18" s="89">
        <f>'END SEM EXAM'!P18</f>
        <v>7</v>
      </c>
      <c r="BQ18" s="89">
        <f>'END SEM EXAM'!Q18</f>
        <v>9</v>
      </c>
      <c r="BR18" s="89">
        <f>'END SEM EXAM'!R18</f>
        <v>3</v>
      </c>
      <c r="BS18" s="89">
        <f>'END SEM EXAM'!S18</f>
        <v>13</v>
      </c>
      <c r="BT18" s="89">
        <f>'END SEM EXAM'!T18</f>
        <v>73</v>
      </c>
      <c r="BU18" s="91">
        <f>'END SEM EXAM'!U18</f>
        <v>1</v>
      </c>
      <c r="BV18" s="91">
        <f>'END SEM EXAM'!V18</f>
        <v>0.61111111111111116</v>
      </c>
      <c r="BW18" s="91">
        <f>'END SEM EXAM'!W18</f>
        <v>0.72222222222222221</v>
      </c>
      <c r="BX18" s="91">
        <f>'END SEM EXAM'!X18</f>
        <v>0.3888888888888889</v>
      </c>
      <c r="BY18" s="91">
        <f>'END SEM EXAM'!Y18</f>
        <v>0.94444444444444442</v>
      </c>
      <c r="BZ18" s="91">
        <f>'END SEM EXAM'!Z18</f>
        <v>0.7</v>
      </c>
      <c r="CA18" s="92">
        <f t="shared" si="45"/>
        <v>0.6</v>
      </c>
      <c r="CB18" s="92">
        <f t="shared" si="46"/>
        <v>0.3666666666666667</v>
      </c>
      <c r="CC18" s="92">
        <f t="shared" si="47"/>
        <v>0.43333333333333329</v>
      </c>
      <c r="CD18" s="92">
        <f t="shared" si="48"/>
        <v>0.23333333333333334</v>
      </c>
      <c r="CE18" s="92">
        <f t="shared" si="49"/>
        <v>0.56666666666666665</v>
      </c>
      <c r="CF18" s="92">
        <f t="shared" si="50"/>
        <v>0.42</v>
      </c>
      <c r="CG18" s="94">
        <f t="shared" si="51"/>
        <v>0.3547169811320755</v>
      </c>
      <c r="CH18" s="94">
        <f t="shared" si="52"/>
        <v>0.36279069767441863</v>
      </c>
      <c r="CI18" s="94">
        <f t="shared" si="53"/>
        <v>0.38490566037735852</v>
      </c>
      <c r="CJ18" s="94">
        <f t="shared" si="54"/>
        <v>0.39069767441860465</v>
      </c>
      <c r="CK18" s="94">
        <f t="shared" si="55"/>
        <v>0.34782608695652173</v>
      </c>
      <c r="CL18" s="94">
        <f t="shared" si="56"/>
        <v>0.4</v>
      </c>
      <c r="CM18" s="96">
        <f t="shared" si="57"/>
        <v>0.95471698113207548</v>
      </c>
      <c r="CN18" s="96">
        <f t="shared" si="58"/>
        <v>0.72945736434108532</v>
      </c>
      <c r="CO18" s="96">
        <f t="shared" si="59"/>
        <v>0.81823899371069175</v>
      </c>
      <c r="CP18" s="96">
        <f t="shared" si="60"/>
        <v>0.62403100775193798</v>
      </c>
      <c r="CQ18" s="96">
        <f t="shared" si="61"/>
        <v>0.91449275362318838</v>
      </c>
      <c r="CR18" s="96">
        <f t="shared" si="62"/>
        <v>0.82000000000000006</v>
      </c>
      <c r="CS18" s="99">
        <f>'Course end survey'!J43</f>
        <v>0.33333333333333331</v>
      </c>
      <c r="CT18" s="99">
        <f>'Course end survey'!K43</f>
        <v>0.66666666666666663</v>
      </c>
      <c r="CU18" s="99">
        <f>'Course end survey'!L43</f>
        <v>1</v>
      </c>
      <c r="CV18" s="99">
        <f>'Course end survey'!M43</f>
        <v>0.66666666666666663</v>
      </c>
      <c r="CW18" s="99">
        <f>'Course end survey'!N43</f>
        <v>0.1111111111111111</v>
      </c>
      <c r="CX18" s="99">
        <f>'Course end survey'!O43</f>
        <v>0.22222222222222221</v>
      </c>
      <c r="CY18" s="100">
        <f t="shared" si="63"/>
        <v>3.3333333333333333E-2</v>
      </c>
      <c r="CZ18" s="100">
        <f t="shared" si="64"/>
        <v>6.6666666666666666E-2</v>
      </c>
      <c r="DA18" s="100">
        <f t="shared" si="65"/>
        <v>0.1</v>
      </c>
      <c r="DB18" s="100">
        <f t="shared" si="66"/>
        <v>6.6666666666666666E-2</v>
      </c>
      <c r="DC18" s="100">
        <f t="shared" si="67"/>
        <v>1.1111111111111112E-2</v>
      </c>
      <c r="DD18" s="100">
        <f t="shared" si="68"/>
        <v>2.2222222222222223E-2</v>
      </c>
      <c r="DE18" s="102">
        <f t="shared" si="69"/>
        <v>0.85924528301886793</v>
      </c>
      <c r="DF18" s="102">
        <f t="shared" si="70"/>
        <v>0.65651162790697681</v>
      </c>
      <c r="DG18" s="102">
        <f t="shared" si="71"/>
        <v>0.7364150943396226</v>
      </c>
      <c r="DH18" s="102">
        <f t="shared" si="72"/>
        <v>0.56162790697674425</v>
      </c>
      <c r="DI18" s="102">
        <f t="shared" si="73"/>
        <v>0.82304347826086954</v>
      </c>
      <c r="DJ18" s="102">
        <f t="shared" si="74"/>
        <v>0.7380000000000001</v>
      </c>
      <c r="DK18" s="103">
        <f t="shared" si="75"/>
        <v>0.89257861635220126</v>
      </c>
      <c r="DL18" s="103">
        <f t="shared" si="76"/>
        <v>0.72317829457364347</v>
      </c>
      <c r="DM18" s="103">
        <f t="shared" si="77"/>
        <v>0.83641509433962258</v>
      </c>
      <c r="DN18" s="103">
        <f t="shared" si="78"/>
        <v>0.6282945736434109</v>
      </c>
      <c r="DO18" s="103">
        <f t="shared" si="79"/>
        <v>0.83415458937198061</v>
      </c>
      <c r="DP18" s="103">
        <f t="shared" si="80"/>
        <v>0.76022222222222235</v>
      </c>
    </row>
    <row r="19" spans="1:120" ht="16.2" thickBot="1">
      <c r="A19" s="72">
        <v>9</v>
      </c>
      <c r="B19" s="73" t="str">
        <f>'CAT I'!B19</f>
        <v>AME20010</v>
      </c>
      <c r="C19" s="171" t="str">
        <f>'CAT I'!C19</f>
        <v>ARIKRISHNAN</v>
      </c>
      <c r="D19" s="74">
        <f>'CAT I'!D19</f>
        <v>2</v>
      </c>
      <c r="E19" s="74">
        <f>'CAT I'!E19</f>
        <v>2</v>
      </c>
      <c r="F19" s="74">
        <f>'CAT I'!F19</f>
        <v>2</v>
      </c>
      <c r="G19" s="74">
        <f>'CAT I'!G19</f>
        <v>2</v>
      </c>
      <c r="H19" s="74">
        <f>'CAT I'!H19</f>
        <v>2</v>
      </c>
      <c r="I19" s="74">
        <f>'CAT I'!I19</f>
        <v>2</v>
      </c>
      <c r="J19" s="74">
        <f>'CAT I'!J19</f>
        <v>9</v>
      </c>
      <c r="K19" s="74">
        <f>'CAT I'!K19</f>
        <v>10</v>
      </c>
      <c r="L19" s="74">
        <f>'CAT I'!L19</f>
        <v>11</v>
      </c>
      <c r="M19" s="74">
        <f>'CAT I'!M19</f>
        <v>42</v>
      </c>
      <c r="N19" s="79">
        <f>'CAT II'!D19</f>
        <v>2</v>
      </c>
      <c r="O19" s="79">
        <f>'CAT II'!E19</f>
        <v>2</v>
      </c>
      <c r="P19" s="79">
        <f>'CAT II'!F19</f>
        <v>2</v>
      </c>
      <c r="Q19" s="79">
        <f>'CAT II'!G19</f>
        <v>2</v>
      </c>
      <c r="R19" s="79">
        <f>'CAT II'!H19</f>
        <v>2</v>
      </c>
      <c r="S19" s="79">
        <f>'CAT II'!I19</f>
        <v>2</v>
      </c>
      <c r="T19" s="79">
        <f>'CAT II'!J19</f>
        <v>10</v>
      </c>
      <c r="U19" s="79">
        <f>'CAT II'!K19</f>
        <v>14</v>
      </c>
      <c r="V19" s="79">
        <f>'CAT II'!L19</f>
        <v>14</v>
      </c>
      <c r="W19" s="79">
        <f>'CAT II'!M19</f>
        <v>50</v>
      </c>
      <c r="X19" s="82">
        <f>MODEL!D19</f>
        <v>2</v>
      </c>
      <c r="Y19" s="82">
        <f>MODEL!E19</f>
        <v>1</v>
      </c>
      <c r="Z19" s="82">
        <f>MODEL!F19</f>
        <v>2</v>
      </c>
      <c r="AA19" s="82">
        <f>MODEL!G19</f>
        <v>1</v>
      </c>
      <c r="AB19" s="82">
        <f>MODEL!H19</f>
        <v>2</v>
      </c>
      <c r="AC19" s="82">
        <f>MODEL!I19</f>
        <v>1</v>
      </c>
      <c r="AD19" s="82">
        <f>MODEL!J19</f>
        <v>1</v>
      </c>
      <c r="AE19" s="82">
        <f>MODEL!K19</f>
        <v>1</v>
      </c>
      <c r="AF19" s="82">
        <f>MODEL!L19</f>
        <v>2</v>
      </c>
      <c r="AG19" s="82">
        <f>MODEL!M19</f>
        <v>2</v>
      </c>
      <c r="AH19" s="82">
        <f>MODEL!N19</f>
        <v>9</v>
      </c>
      <c r="AI19" s="82">
        <f>MODEL!O19</f>
        <v>13</v>
      </c>
      <c r="AJ19" s="82">
        <f>MODEL!P19</f>
        <v>14</v>
      </c>
      <c r="AK19" s="82">
        <f>MODEL!Q19</f>
        <v>11</v>
      </c>
      <c r="AL19" s="82">
        <f>MODEL!R19</f>
        <v>14</v>
      </c>
      <c r="AM19" s="82">
        <f>MODEL!S19</f>
        <v>12</v>
      </c>
      <c r="AN19" s="82">
        <f>MODEL!T19</f>
        <v>88</v>
      </c>
      <c r="AO19" s="84">
        <f>'CAT I'!N19</f>
        <v>5</v>
      </c>
      <c r="AP19" s="84">
        <f>'CAT I'!O19</f>
        <v>5</v>
      </c>
      <c r="AQ19" s="84">
        <f>'CAT I'!P19</f>
        <v>10</v>
      </c>
      <c r="AR19" s="2">
        <f>'CAT II'!N19</f>
        <v>5</v>
      </c>
      <c r="AS19" s="2">
        <f>'CAT II'!O19</f>
        <v>5</v>
      </c>
      <c r="AT19" s="2">
        <f>'CAT II'!P19</f>
        <v>10</v>
      </c>
      <c r="AU19" s="85">
        <f>MODEL!U19</f>
        <v>5</v>
      </c>
      <c r="AV19" s="85">
        <f>MODEL!V19</f>
        <v>5</v>
      </c>
      <c r="AW19" s="85">
        <f>MODEL!W19</f>
        <v>10</v>
      </c>
      <c r="AX19" s="88">
        <f t="shared" si="8"/>
        <v>0.86792452830188682</v>
      </c>
      <c r="AY19" s="88">
        <f t="shared" si="1"/>
        <v>0.90697674418604646</v>
      </c>
      <c r="AZ19" s="88">
        <f t="shared" si="1"/>
        <v>0.92452830188679247</v>
      </c>
      <c r="BA19" s="88">
        <f t="shared" si="1"/>
        <v>0.95348837209302328</v>
      </c>
      <c r="BB19" s="88">
        <f t="shared" si="1"/>
        <v>0.91304347826086951</v>
      </c>
      <c r="BC19" s="88">
        <f t="shared" si="1"/>
        <v>0.93333333333333335</v>
      </c>
      <c r="BD19" s="89">
        <f>'END SEM EXAM'!D19</f>
        <v>2</v>
      </c>
      <c r="BE19" s="89">
        <f>'END SEM EXAM'!E19</f>
        <v>1</v>
      </c>
      <c r="BF19" s="89">
        <f>'END SEM EXAM'!F19</f>
        <v>2</v>
      </c>
      <c r="BG19" s="89">
        <f>'END SEM EXAM'!G19</f>
        <v>2</v>
      </c>
      <c r="BH19" s="89">
        <f>'END SEM EXAM'!H19</f>
        <v>2</v>
      </c>
      <c r="BI19" s="89">
        <f>'END SEM EXAM'!I19</f>
        <v>2</v>
      </c>
      <c r="BJ19" s="89">
        <f>'END SEM EXAM'!J19</f>
        <v>2</v>
      </c>
      <c r="BK19" s="89">
        <f>'END SEM EXAM'!K19</f>
        <v>2</v>
      </c>
      <c r="BL19" s="89">
        <f>'END SEM EXAM'!L19</f>
        <v>2</v>
      </c>
      <c r="BM19" s="89">
        <f>'END SEM EXAM'!M19</f>
        <v>2</v>
      </c>
      <c r="BN19" s="89">
        <f>'END SEM EXAM'!N19</f>
        <v>7</v>
      </c>
      <c r="BO19" s="89">
        <f>'END SEM EXAM'!O19</f>
        <v>6</v>
      </c>
      <c r="BP19" s="89">
        <f>'END SEM EXAM'!P19</f>
        <v>4</v>
      </c>
      <c r="BQ19" s="89">
        <f>'END SEM EXAM'!Q19</f>
        <v>2</v>
      </c>
      <c r="BR19" s="89">
        <f>'END SEM EXAM'!R19</f>
        <v>11</v>
      </c>
      <c r="BS19" s="89">
        <f>'END SEM EXAM'!S19</f>
        <v>9</v>
      </c>
      <c r="BT19" s="89">
        <f>'END SEM EXAM'!T19</f>
        <v>58</v>
      </c>
      <c r="BU19" s="91">
        <f>'END SEM EXAM'!U19</f>
        <v>0.5</v>
      </c>
      <c r="BV19" s="91">
        <f>'END SEM EXAM'!V19</f>
        <v>0.44444444444444442</v>
      </c>
      <c r="BW19" s="91">
        <f>'END SEM EXAM'!W19</f>
        <v>0.33333333333333331</v>
      </c>
      <c r="BX19" s="91">
        <f>'END SEM EXAM'!X19</f>
        <v>0.83333333333333337</v>
      </c>
      <c r="BY19" s="91">
        <f>'END SEM EXAM'!Y19</f>
        <v>0.72222222222222221</v>
      </c>
      <c r="BZ19" s="91">
        <f>'END SEM EXAM'!Z19</f>
        <v>0.7</v>
      </c>
      <c r="CA19" s="92">
        <f t="shared" si="45"/>
        <v>0.3</v>
      </c>
      <c r="CB19" s="92">
        <f t="shared" si="46"/>
        <v>0.26666666666666666</v>
      </c>
      <c r="CC19" s="92">
        <f t="shared" si="47"/>
        <v>0.19999999999999998</v>
      </c>
      <c r="CD19" s="92">
        <f t="shared" si="48"/>
        <v>0.5</v>
      </c>
      <c r="CE19" s="92">
        <f t="shared" si="49"/>
        <v>0.43333333333333329</v>
      </c>
      <c r="CF19" s="92">
        <f t="shared" si="50"/>
        <v>0.42</v>
      </c>
      <c r="CG19" s="94">
        <f t="shared" si="51"/>
        <v>0.34716981132075475</v>
      </c>
      <c r="CH19" s="94">
        <f t="shared" si="52"/>
        <v>0.36279069767441863</v>
      </c>
      <c r="CI19" s="94">
        <f t="shared" si="53"/>
        <v>0.36981132075471701</v>
      </c>
      <c r="CJ19" s="94">
        <f t="shared" si="54"/>
        <v>0.38139534883720932</v>
      </c>
      <c r="CK19" s="94">
        <f t="shared" si="55"/>
        <v>0.36521739130434783</v>
      </c>
      <c r="CL19" s="94">
        <f t="shared" si="56"/>
        <v>0.37333333333333335</v>
      </c>
      <c r="CM19" s="96">
        <f t="shared" si="57"/>
        <v>0.64716981132075468</v>
      </c>
      <c r="CN19" s="96">
        <f t="shared" si="58"/>
        <v>0.62945736434108523</v>
      </c>
      <c r="CO19" s="96">
        <f t="shared" si="59"/>
        <v>0.56981132075471697</v>
      </c>
      <c r="CP19" s="96">
        <f t="shared" si="60"/>
        <v>0.88139534883720927</v>
      </c>
      <c r="CQ19" s="96">
        <f t="shared" si="61"/>
        <v>0.79855072463768106</v>
      </c>
      <c r="CR19" s="96">
        <f t="shared" si="62"/>
        <v>0.79333333333333333</v>
      </c>
      <c r="CS19" s="99">
        <f>'Course end survey'!J28</f>
        <v>1</v>
      </c>
      <c r="CT19" s="99">
        <f>'Course end survey'!K28</f>
        <v>1</v>
      </c>
      <c r="CU19" s="99">
        <f>'Course end survey'!L28</f>
        <v>0.66666666666666663</v>
      </c>
      <c r="CV19" s="99">
        <f>'Course end survey'!M28</f>
        <v>0.66666666666666663</v>
      </c>
      <c r="CW19" s="99">
        <f>'Course end survey'!N28</f>
        <v>0.33333333333333331</v>
      </c>
      <c r="CX19" s="99">
        <f>'Course end survey'!O28</f>
        <v>0.33333333333333331</v>
      </c>
      <c r="CY19" s="100">
        <f t="shared" si="63"/>
        <v>0.1</v>
      </c>
      <c r="CZ19" s="100">
        <f t="shared" si="64"/>
        <v>0.1</v>
      </c>
      <c r="DA19" s="100">
        <f t="shared" si="65"/>
        <v>6.6666666666666666E-2</v>
      </c>
      <c r="DB19" s="100">
        <f t="shared" si="66"/>
        <v>6.6666666666666666E-2</v>
      </c>
      <c r="DC19" s="100">
        <f t="shared" si="67"/>
        <v>3.3333333333333333E-2</v>
      </c>
      <c r="DD19" s="100">
        <f t="shared" si="68"/>
        <v>3.3333333333333333E-2</v>
      </c>
      <c r="DE19" s="102">
        <f t="shared" si="69"/>
        <v>0.58245283018867922</v>
      </c>
      <c r="DF19" s="102">
        <f t="shared" si="70"/>
        <v>0.56651162790697673</v>
      </c>
      <c r="DG19" s="102">
        <f t="shared" si="71"/>
        <v>0.51283018867924524</v>
      </c>
      <c r="DH19" s="102">
        <f t="shared" si="72"/>
        <v>0.79325581395348832</v>
      </c>
      <c r="DI19" s="102">
        <f t="shared" si="73"/>
        <v>0.71869565217391296</v>
      </c>
      <c r="DJ19" s="102">
        <f t="shared" si="74"/>
        <v>0.71399999999999997</v>
      </c>
      <c r="DK19" s="103">
        <f t="shared" si="75"/>
        <v>0.68245283018867919</v>
      </c>
      <c r="DL19" s="103">
        <f t="shared" si="76"/>
        <v>0.66651162790697671</v>
      </c>
      <c r="DM19" s="103">
        <f t="shared" si="77"/>
        <v>0.57949685534591189</v>
      </c>
      <c r="DN19" s="103">
        <f t="shared" si="78"/>
        <v>0.85992248062015497</v>
      </c>
      <c r="DO19" s="103">
        <f t="shared" si="79"/>
        <v>0.75202898550724628</v>
      </c>
      <c r="DP19" s="103">
        <f t="shared" si="80"/>
        <v>0.74733333333333329</v>
      </c>
    </row>
    <row r="20" spans="1:120" ht="16.2" thickBot="1">
      <c r="A20" s="72">
        <v>10</v>
      </c>
      <c r="B20" s="73" t="str">
        <f>'CAT I'!B20</f>
        <v>AME20011</v>
      </c>
      <c r="C20" s="171" t="str">
        <f>'CAT I'!C20</f>
        <v>ARIVUSELVAN</v>
      </c>
      <c r="D20" s="74">
        <f>'CAT I'!D20</f>
        <v>2</v>
      </c>
      <c r="E20" s="74">
        <f>'CAT I'!E20</f>
        <v>2</v>
      </c>
      <c r="F20" s="74">
        <f>'CAT I'!F20</f>
        <v>2</v>
      </c>
      <c r="G20" s="74">
        <f>'CAT I'!G20</f>
        <v>2</v>
      </c>
      <c r="H20" s="74">
        <f>'CAT I'!H20</f>
        <v>2</v>
      </c>
      <c r="I20" s="74">
        <f>'CAT I'!I20</f>
        <v>2</v>
      </c>
      <c r="J20" s="74">
        <f>'CAT I'!J20</f>
        <v>9</v>
      </c>
      <c r="K20" s="74">
        <f>'CAT I'!K20</f>
        <v>10</v>
      </c>
      <c r="L20" s="74">
        <f>'CAT I'!L20</f>
        <v>10</v>
      </c>
      <c r="M20" s="74">
        <f>'CAT I'!M20</f>
        <v>41</v>
      </c>
      <c r="N20" s="79">
        <f>'CAT II'!D20</f>
        <v>2</v>
      </c>
      <c r="O20" s="79">
        <f>'CAT II'!E20</f>
        <v>2</v>
      </c>
      <c r="P20" s="79">
        <f>'CAT II'!F20</f>
        <v>2</v>
      </c>
      <c r="Q20" s="79">
        <f>'CAT II'!G20</f>
        <v>2</v>
      </c>
      <c r="R20" s="79">
        <f>'CAT II'!H20</f>
        <v>2</v>
      </c>
      <c r="S20" s="79">
        <f>'CAT II'!I20</f>
        <v>2</v>
      </c>
      <c r="T20" s="79">
        <f>'CAT II'!J20</f>
        <v>9</v>
      </c>
      <c r="U20" s="79">
        <f>'CAT II'!K20</f>
        <v>10</v>
      </c>
      <c r="V20" s="79">
        <f>'CAT II'!L20</f>
        <v>14</v>
      </c>
      <c r="W20" s="79">
        <f>'CAT II'!M20</f>
        <v>45</v>
      </c>
      <c r="X20" s="82">
        <f>MODEL!D20</f>
        <v>1</v>
      </c>
      <c r="Y20" s="82">
        <f>MODEL!E20</f>
        <v>2</v>
      </c>
      <c r="Z20" s="82">
        <f>MODEL!F20</f>
        <v>2</v>
      </c>
      <c r="AA20" s="82">
        <f>MODEL!G20</f>
        <v>1</v>
      </c>
      <c r="AB20" s="82">
        <f>MODEL!H20</f>
        <v>1</v>
      </c>
      <c r="AC20" s="82">
        <f>MODEL!I20</f>
        <v>1</v>
      </c>
      <c r="AD20" s="82">
        <f>MODEL!J20</f>
        <v>2</v>
      </c>
      <c r="AE20" s="82">
        <f>MODEL!K20</f>
        <v>2</v>
      </c>
      <c r="AF20" s="82">
        <f>MODEL!L20</f>
        <v>1</v>
      </c>
      <c r="AG20" s="82">
        <f>MODEL!M20</f>
        <v>2</v>
      </c>
      <c r="AH20" s="82">
        <f>MODEL!N20</f>
        <v>10</v>
      </c>
      <c r="AI20" s="82">
        <f>MODEL!O20</f>
        <v>10</v>
      </c>
      <c r="AJ20" s="82">
        <f>MODEL!P20</f>
        <v>12</v>
      </c>
      <c r="AK20" s="82">
        <f>MODEL!Q20</f>
        <v>14</v>
      </c>
      <c r="AL20" s="82">
        <f>MODEL!R20</f>
        <v>14</v>
      </c>
      <c r="AM20" s="82">
        <f>MODEL!S20</f>
        <v>14</v>
      </c>
      <c r="AN20" s="82">
        <f>MODEL!T20</f>
        <v>89</v>
      </c>
      <c r="AO20" s="84">
        <f>'CAT I'!N20</f>
        <v>5</v>
      </c>
      <c r="AP20" s="84">
        <f>'CAT I'!O20</f>
        <v>5</v>
      </c>
      <c r="AQ20" s="84">
        <f>'CAT I'!P20</f>
        <v>10</v>
      </c>
      <c r="AR20" s="2">
        <f>'CAT II'!N20</f>
        <v>5</v>
      </c>
      <c r="AS20" s="2">
        <f>'CAT II'!O20</f>
        <v>5</v>
      </c>
      <c r="AT20" s="2">
        <f>'CAT II'!P20</f>
        <v>10</v>
      </c>
      <c r="AU20" s="85">
        <f>MODEL!U20</f>
        <v>5</v>
      </c>
      <c r="AV20" s="85">
        <f>MODEL!V20</f>
        <v>5</v>
      </c>
      <c r="AW20" s="85">
        <f>MODEL!W20</f>
        <v>10</v>
      </c>
      <c r="AX20" s="88">
        <f t="shared" si="8"/>
        <v>0.81132075471698117</v>
      </c>
      <c r="AY20" s="88">
        <f t="shared" si="1"/>
        <v>0.83720930232558144</v>
      </c>
      <c r="AZ20" s="88">
        <f t="shared" si="1"/>
        <v>0.86792452830188682</v>
      </c>
      <c r="BA20" s="88">
        <f t="shared" si="1"/>
        <v>1</v>
      </c>
      <c r="BB20" s="88">
        <f t="shared" si="1"/>
        <v>0.95652173913043481</v>
      </c>
      <c r="BC20" s="88">
        <f t="shared" si="1"/>
        <v>1</v>
      </c>
      <c r="BD20" s="89">
        <f>'END SEM EXAM'!D20</f>
        <v>2</v>
      </c>
      <c r="BE20" s="89">
        <f>'END SEM EXAM'!E20</f>
        <v>2</v>
      </c>
      <c r="BF20" s="89">
        <f>'END SEM EXAM'!F20</f>
        <v>2</v>
      </c>
      <c r="BG20" s="89">
        <f>'END SEM EXAM'!G20</f>
        <v>1</v>
      </c>
      <c r="BH20" s="89">
        <f>'END SEM EXAM'!H20</f>
        <v>2</v>
      </c>
      <c r="BI20" s="89">
        <f>'END SEM EXAM'!I20</f>
        <v>2</v>
      </c>
      <c r="BJ20" s="89">
        <f>'END SEM EXAM'!J20</f>
        <v>2</v>
      </c>
      <c r="BK20" s="89">
        <f>'END SEM EXAM'!K20</f>
        <v>2</v>
      </c>
      <c r="BL20" s="89">
        <f>'END SEM EXAM'!L20</f>
        <v>2</v>
      </c>
      <c r="BM20" s="89">
        <f>'END SEM EXAM'!M20</f>
        <v>2</v>
      </c>
      <c r="BN20" s="89">
        <f>'END SEM EXAM'!N20</f>
        <v>6</v>
      </c>
      <c r="BO20" s="89">
        <f>'END SEM EXAM'!O20</f>
        <v>14</v>
      </c>
      <c r="BP20" s="89">
        <f>'END SEM EXAM'!P20</f>
        <v>10</v>
      </c>
      <c r="BQ20" s="89">
        <f>'END SEM EXAM'!Q20</f>
        <v>7</v>
      </c>
      <c r="BR20" s="89">
        <f>'END SEM EXAM'!R20</f>
        <v>11</v>
      </c>
      <c r="BS20" s="89">
        <f>'END SEM EXAM'!S20</f>
        <v>11</v>
      </c>
      <c r="BT20" s="89">
        <f>'END SEM EXAM'!T20</f>
        <v>78</v>
      </c>
      <c r="BU20" s="91">
        <f>'END SEM EXAM'!U20</f>
        <v>1</v>
      </c>
      <c r="BV20" s="91">
        <f>'END SEM EXAM'!V20</f>
        <v>0.72222222222222221</v>
      </c>
      <c r="BW20" s="91">
        <f>'END SEM EXAM'!W20</f>
        <v>0.61111111111111116</v>
      </c>
      <c r="BX20" s="91">
        <f>'END SEM EXAM'!X20</f>
        <v>0.83333333333333337</v>
      </c>
      <c r="BY20" s="91">
        <f>'END SEM EXAM'!Y20</f>
        <v>0.83333333333333337</v>
      </c>
      <c r="BZ20" s="91">
        <f>'END SEM EXAM'!Z20</f>
        <v>0.6</v>
      </c>
      <c r="CA20" s="92">
        <f t="shared" si="45"/>
        <v>0.6</v>
      </c>
      <c r="CB20" s="92">
        <f t="shared" si="46"/>
        <v>0.43333333333333329</v>
      </c>
      <c r="CC20" s="92">
        <f t="shared" si="47"/>
        <v>0.3666666666666667</v>
      </c>
      <c r="CD20" s="92">
        <f t="shared" si="48"/>
        <v>0.5</v>
      </c>
      <c r="CE20" s="92">
        <f t="shared" si="49"/>
        <v>0.5</v>
      </c>
      <c r="CF20" s="92">
        <f t="shared" si="50"/>
        <v>0.36</v>
      </c>
      <c r="CG20" s="94">
        <f t="shared" si="51"/>
        <v>0.32452830188679249</v>
      </c>
      <c r="CH20" s="94">
        <f t="shared" si="52"/>
        <v>0.33488372093023261</v>
      </c>
      <c r="CI20" s="94">
        <f t="shared" si="53"/>
        <v>0.34716981132075475</v>
      </c>
      <c r="CJ20" s="94">
        <f t="shared" si="54"/>
        <v>0.4</v>
      </c>
      <c r="CK20" s="94">
        <f t="shared" si="55"/>
        <v>0.38260869565217392</v>
      </c>
      <c r="CL20" s="94">
        <f t="shared" si="56"/>
        <v>0.4</v>
      </c>
      <c r="CM20" s="96">
        <f t="shared" si="57"/>
        <v>0.92452830188679247</v>
      </c>
      <c r="CN20" s="96">
        <f t="shared" si="58"/>
        <v>0.7682170542635659</v>
      </c>
      <c r="CO20" s="96">
        <f t="shared" si="59"/>
        <v>0.71383647798742145</v>
      </c>
      <c r="CP20" s="96">
        <f t="shared" si="60"/>
        <v>0.9</v>
      </c>
      <c r="CQ20" s="96">
        <f t="shared" si="61"/>
        <v>0.88260869565217392</v>
      </c>
      <c r="CR20" s="96">
        <f t="shared" si="62"/>
        <v>0.76</v>
      </c>
      <c r="CS20" s="99">
        <f>'Course end survey'!J45</f>
        <v>0.33333333333333331</v>
      </c>
      <c r="CT20" s="99">
        <f>'Course end survey'!K45</f>
        <v>1</v>
      </c>
      <c r="CU20" s="99">
        <f>'Course end survey'!L45</f>
        <v>0.66666666666666663</v>
      </c>
      <c r="CV20" s="99">
        <f>'Course end survey'!M45</f>
        <v>0.66666666666666663</v>
      </c>
      <c r="CW20" s="99">
        <f>'Course end survey'!N45</f>
        <v>0.1111111111111111</v>
      </c>
      <c r="CX20" s="99">
        <f>'Course end survey'!O45</f>
        <v>0.33333333333333331</v>
      </c>
      <c r="CY20" s="100">
        <f t="shared" si="63"/>
        <v>3.3333333333333333E-2</v>
      </c>
      <c r="CZ20" s="100">
        <f t="shared" si="64"/>
        <v>0.1</v>
      </c>
      <c r="DA20" s="100">
        <f t="shared" si="65"/>
        <v>6.6666666666666666E-2</v>
      </c>
      <c r="DB20" s="100">
        <f t="shared" si="66"/>
        <v>6.6666666666666666E-2</v>
      </c>
      <c r="DC20" s="100">
        <f t="shared" si="67"/>
        <v>1.1111111111111112E-2</v>
      </c>
      <c r="DD20" s="100">
        <f t="shared" si="68"/>
        <v>3.3333333333333333E-2</v>
      </c>
      <c r="DE20" s="102">
        <f t="shared" si="69"/>
        <v>0.83207547169811324</v>
      </c>
      <c r="DF20" s="102">
        <f t="shared" si="70"/>
        <v>0.69139534883720932</v>
      </c>
      <c r="DG20" s="102">
        <f t="shared" si="71"/>
        <v>0.64245283018867927</v>
      </c>
      <c r="DH20" s="102">
        <f t="shared" si="72"/>
        <v>0.81</v>
      </c>
      <c r="DI20" s="102">
        <f t="shared" si="73"/>
        <v>0.79434782608695653</v>
      </c>
      <c r="DJ20" s="102">
        <f t="shared" si="74"/>
        <v>0.68400000000000005</v>
      </c>
      <c r="DK20" s="103">
        <f t="shared" si="75"/>
        <v>0.86540880503144657</v>
      </c>
      <c r="DL20" s="103">
        <f t="shared" si="76"/>
        <v>0.7913953488372093</v>
      </c>
      <c r="DM20" s="103">
        <f t="shared" si="77"/>
        <v>0.70911949685534592</v>
      </c>
      <c r="DN20" s="103">
        <f t="shared" si="78"/>
        <v>0.87666666666666671</v>
      </c>
      <c r="DO20" s="103">
        <f t="shared" si="79"/>
        <v>0.8054589371980676</v>
      </c>
      <c r="DP20" s="103">
        <f t="shared" si="80"/>
        <v>0.71733333333333338</v>
      </c>
    </row>
    <row r="21" spans="1:120" ht="16.2" thickBot="1">
      <c r="A21" s="72">
        <v>11</v>
      </c>
      <c r="B21" s="73" t="str">
        <f>'CAT I'!B21</f>
        <v>AME20012</v>
      </c>
      <c r="C21" s="171" t="str">
        <f>'CAT I'!C21</f>
        <v>ARJUN KRISHNA A P</v>
      </c>
      <c r="D21" s="74">
        <f>'CAT I'!D21</f>
        <v>2</v>
      </c>
      <c r="E21" s="74">
        <f>'CAT I'!E21</f>
        <v>2</v>
      </c>
      <c r="F21" s="74">
        <f>'CAT I'!F21</f>
        <v>2</v>
      </c>
      <c r="G21" s="74">
        <f>'CAT I'!G21</f>
        <v>2</v>
      </c>
      <c r="H21" s="74">
        <f>'CAT I'!H21</f>
        <v>2</v>
      </c>
      <c r="I21" s="74">
        <f>'CAT I'!I21</f>
        <v>2</v>
      </c>
      <c r="J21" s="74">
        <f>'CAT I'!J21</f>
        <v>9</v>
      </c>
      <c r="K21" s="74">
        <f>'CAT I'!K21</f>
        <v>10</v>
      </c>
      <c r="L21" s="74">
        <f>'CAT I'!L21</f>
        <v>10</v>
      </c>
      <c r="M21" s="74">
        <f>'CAT I'!M21</f>
        <v>41</v>
      </c>
      <c r="N21" s="79">
        <f>'CAT II'!D21</f>
        <v>2</v>
      </c>
      <c r="O21" s="79">
        <f>'CAT II'!E21</f>
        <v>2</v>
      </c>
      <c r="P21" s="79">
        <f>'CAT II'!F21</f>
        <v>2</v>
      </c>
      <c r="Q21" s="79">
        <f>'CAT II'!G21</f>
        <v>2</v>
      </c>
      <c r="R21" s="79">
        <f>'CAT II'!H21</f>
        <v>2</v>
      </c>
      <c r="S21" s="79">
        <f>'CAT II'!I21</f>
        <v>2</v>
      </c>
      <c r="T21" s="79">
        <f>'CAT II'!J21</f>
        <v>10</v>
      </c>
      <c r="U21" s="79">
        <f>'CAT II'!K21</f>
        <v>14</v>
      </c>
      <c r="V21" s="79">
        <f>'CAT II'!L21</f>
        <v>14</v>
      </c>
      <c r="W21" s="79">
        <f>'CAT II'!M21</f>
        <v>50</v>
      </c>
      <c r="X21" s="82">
        <f>MODEL!D21</f>
        <v>2</v>
      </c>
      <c r="Y21" s="82">
        <f>MODEL!E21</f>
        <v>2</v>
      </c>
      <c r="Z21" s="82">
        <f>MODEL!F21</f>
        <v>2</v>
      </c>
      <c r="AA21" s="82">
        <f>MODEL!G21</f>
        <v>2</v>
      </c>
      <c r="AB21" s="82">
        <f>MODEL!H21</f>
        <v>2</v>
      </c>
      <c r="AC21" s="82">
        <f>MODEL!I21</f>
        <v>2</v>
      </c>
      <c r="AD21" s="82">
        <f>MODEL!J21</f>
        <v>2</v>
      </c>
      <c r="AE21" s="82">
        <f>MODEL!K21</f>
        <v>2</v>
      </c>
      <c r="AF21" s="82">
        <f>MODEL!L21</f>
        <v>2</v>
      </c>
      <c r="AG21" s="82">
        <f>MODEL!M21</f>
        <v>2</v>
      </c>
      <c r="AH21" s="82">
        <f>MODEL!N21</f>
        <v>10</v>
      </c>
      <c r="AI21" s="82">
        <f>MODEL!O21</f>
        <v>14</v>
      </c>
      <c r="AJ21" s="82">
        <f>MODEL!P21</f>
        <v>13</v>
      </c>
      <c r="AK21" s="82">
        <f>MODEL!Q21</f>
        <v>14</v>
      </c>
      <c r="AL21" s="82">
        <f>MODEL!R21</f>
        <v>14</v>
      </c>
      <c r="AM21" s="82">
        <f>MODEL!S21</f>
        <v>14</v>
      </c>
      <c r="AN21" s="82">
        <f>MODEL!T21</f>
        <v>99</v>
      </c>
      <c r="AO21" s="84">
        <f>'CAT I'!N21</f>
        <v>5</v>
      </c>
      <c r="AP21" s="84">
        <f>'CAT I'!O21</f>
        <v>5</v>
      </c>
      <c r="AQ21" s="84">
        <f>'CAT I'!P21</f>
        <v>10</v>
      </c>
      <c r="AR21" s="2">
        <f>'CAT II'!N21</f>
        <v>5</v>
      </c>
      <c r="AS21" s="2">
        <f>'CAT II'!O21</f>
        <v>5</v>
      </c>
      <c r="AT21" s="2">
        <f>'CAT II'!P21</f>
        <v>10</v>
      </c>
      <c r="AU21" s="85">
        <f>MODEL!U21</f>
        <v>5</v>
      </c>
      <c r="AV21" s="85">
        <f>MODEL!V21</f>
        <v>5</v>
      </c>
      <c r="AW21" s="85">
        <f>MODEL!W21</f>
        <v>10</v>
      </c>
      <c r="AX21" s="88">
        <f t="shared" si="8"/>
        <v>0.90566037735849059</v>
      </c>
      <c r="AY21" s="88">
        <f t="shared" si="1"/>
        <v>0.88372093023255816</v>
      </c>
      <c r="AZ21" s="88">
        <f t="shared" si="1"/>
        <v>1</v>
      </c>
      <c r="BA21" s="88">
        <f t="shared" si="1"/>
        <v>1</v>
      </c>
      <c r="BB21" s="88">
        <f t="shared" si="1"/>
        <v>1</v>
      </c>
      <c r="BC21" s="88">
        <f t="shared" si="1"/>
        <v>1</v>
      </c>
      <c r="BD21" s="89">
        <f>'END SEM EXAM'!D21</f>
        <v>2</v>
      </c>
      <c r="BE21" s="89">
        <f>'END SEM EXAM'!E21</f>
        <v>1</v>
      </c>
      <c r="BF21" s="89">
        <f>'END SEM EXAM'!F21</f>
        <v>2</v>
      </c>
      <c r="BG21" s="89">
        <f>'END SEM EXAM'!G21</f>
        <v>1</v>
      </c>
      <c r="BH21" s="89">
        <f>'END SEM EXAM'!H21</f>
        <v>2</v>
      </c>
      <c r="BI21" s="89">
        <f>'END SEM EXAM'!I21</f>
        <v>2</v>
      </c>
      <c r="BJ21" s="89">
        <f>'END SEM EXAM'!J21</f>
        <v>2</v>
      </c>
      <c r="BK21" s="89">
        <f>'END SEM EXAM'!K21</f>
        <v>2</v>
      </c>
      <c r="BL21" s="89">
        <f>'END SEM EXAM'!L21</f>
        <v>2</v>
      </c>
      <c r="BM21" s="89">
        <f>'END SEM EXAM'!M21</f>
        <v>2</v>
      </c>
      <c r="BN21" s="89">
        <f>'END SEM EXAM'!N21</f>
        <v>9</v>
      </c>
      <c r="BO21" s="89">
        <f>'END SEM EXAM'!O21</f>
        <v>13</v>
      </c>
      <c r="BP21" s="89">
        <f>'END SEM EXAM'!P21</f>
        <v>4</v>
      </c>
      <c r="BQ21" s="89">
        <f>'END SEM EXAM'!Q21</f>
        <v>8</v>
      </c>
      <c r="BR21" s="89">
        <f>'END SEM EXAM'!R21</f>
        <v>7</v>
      </c>
      <c r="BS21" s="89">
        <f>'END SEM EXAM'!S21</f>
        <v>13</v>
      </c>
      <c r="BT21" s="89">
        <f>'END SEM EXAM'!T21</f>
        <v>72</v>
      </c>
      <c r="BU21" s="91">
        <f>'END SEM EXAM'!U21</f>
        <v>0.88888888888888884</v>
      </c>
      <c r="BV21" s="91">
        <f>'END SEM EXAM'!V21</f>
        <v>0.3888888888888889</v>
      </c>
      <c r="BW21" s="91">
        <f>'END SEM EXAM'!W21</f>
        <v>0.66666666666666663</v>
      </c>
      <c r="BX21" s="91">
        <f>'END SEM EXAM'!X21</f>
        <v>0.61111111111111116</v>
      </c>
      <c r="BY21" s="91">
        <f>'END SEM EXAM'!Y21</f>
        <v>0.94444444444444442</v>
      </c>
      <c r="BZ21" s="91">
        <f>'END SEM EXAM'!Z21</f>
        <v>0.9</v>
      </c>
      <c r="CA21" s="92">
        <f t="shared" si="45"/>
        <v>0.53333333333333333</v>
      </c>
      <c r="CB21" s="92">
        <f t="shared" si="46"/>
        <v>0.23333333333333334</v>
      </c>
      <c r="CC21" s="92">
        <f t="shared" si="47"/>
        <v>0.39999999999999997</v>
      </c>
      <c r="CD21" s="92">
        <f t="shared" si="48"/>
        <v>0.3666666666666667</v>
      </c>
      <c r="CE21" s="92">
        <f t="shared" si="49"/>
        <v>0.56666666666666665</v>
      </c>
      <c r="CF21" s="92">
        <f t="shared" si="50"/>
        <v>0.54</v>
      </c>
      <c r="CG21" s="94">
        <f t="shared" si="51"/>
        <v>0.36226415094339626</v>
      </c>
      <c r="CH21" s="94">
        <f t="shared" si="52"/>
        <v>0.35348837209302331</v>
      </c>
      <c r="CI21" s="94">
        <f t="shared" si="53"/>
        <v>0.4</v>
      </c>
      <c r="CJ21" s="94">
        <f t="shared" si="54"/>
        <v>0.4</v>
      </c>
      <c r="CK21" s="94">
        <f t="shared" si="55"/>
        <v>0.4</v>
      </c>
      <c r="CL21" s="94">
        <f t="shared" si="56"/>
        <v>0.4</v>
      </c>
      <c r="CM21" s="96">
        <f t="shared" si="57"/>
        <v>0.89559748427672958</v>
      </c>
      <c r="CN21" s="96">
        <f t="shared" si="58"/>
        <v>0.5868217054263567</v>
      </c>
      <c r="CO21" s="96">
        <f t="shared" si="59"/>
        <v>0.8</v>
      </c>
      <c r="CP21" s="96">
        <f t="shared" si="60"/>
        <v>0.76666666666666672</v>
      </c>
      <c r="CQ21" s="96">
        <f t="shared" si="61"/>
        <v>0.96666666666666667</v>
      </c>
      <c r="CR21" s="96">
        <f t="shared" si="62"/>
        <v>0.94000000000000006</v>
      </c>
      <c r="CS21" s="99">
        <f>'Course end survey'!J30</f>
        <v>0.33333333333333331</v>
      </c>
      <c r="CT21" s="99">
        <f>'Course end survey'!K30</f>
        <v>0.66666666666666663</v>
      </c>
      <c r="CU21" s="99">
        <f>'Course end survey'!L30</f>
        <v>1</v>
      </c>
      <c r="CV21" s="99">
        <f>'Course end survey'!M30</f>
        <v>1</v>
      </c>
      <c r="CW21" s="99">
        <f>'Course end survey'!N30</f>
        <v>0.1111111111111111</v>
      </c>
      <c r="CX21" s="99">
        <f>'Course end survey'!O30</f>
        <v>0.22222222222222221</v>
      </c>
      <c r="CY21" s="100">
        <f t="shared" si="63"/>
        <v>3.3333333333333333E-2</v>
      </c>
      <c r="CZ21" s="100">
        <f t="shared" si="64"/>
        <v>6.6666666666666666E-2</v>
      </c>
      <c r="DA21" s="100">
        <f t="shared" si="65"/>
        <v>0.1</v>
      </c>
      <c r="DB21" s="100">
        <f t="shared" si="66"/>
        <v>0.1</v>
      </c>
      <c r="DC21" s="100">
        <f t="shared" si="67"/>
        <v>1.1111111111111112E-2</v>
      </c>
      <c r="DD21" s="100">
        <f t="shared" si="68"/>
        <v>2.2222222222222223E-2</v>
      </c>
      <c r="DE21" s="102">
        <f t="shared" si="69"/>
        <v>0.80603773584905669</v>
      </c>
      <c r="DF21" s="102">
        <f t="shared" si="70"/>
        <v>0.52813953488372101</v>
      </c>
      <c r="DG21" s="102">
        <f t="shared" si="71"/>
        <v>0.72000000000000008</v>
      </c>
      <c r="DH21" s="102">
        <f t="shared" si="72"/>
        <v>0.69000000000000006</v>
      </c>
      <c r="DI21" s="102">
        <f t="shared" si="73"/>
        <v>0.87</v>
      </c>
      <c r="DJ21" s="102">
        <f t="shared" si="74"/>
        <v>0.84600000000000009</v>
      </c>
      <c r="DK21" s="103">
        <f t="shared" si="75"/>
        <v>0.83937106918239002</v>
      </c>
      <c r="DL21" s="103">
        <f t="shared" si="76"/>
        <v>0.59480620155038766</v>
      </c>
      <c r="DM21" s="103">
        <f t="shared" si="77"/>
        <v>0.82000000000000006</v>
      </c>
      <c r="DN21" s="103">
        <f t="shared" si="78"/>
        <v>0.79</v>
      </c>
      <c r="DO21" s="103">
        <f t="shared" si="79"/>
        <v>0.88111111111111107</v>
      </c>
      <c r="DP21" s="103">
        <f t="shared" si="80"/>
        <v>0.86822222222222234</v>
      </c>
    </row>
    <row r="22" spans="1:120" ht="16.2" thickBot="1">
      <c r="A22" s="72">
        <v>12</v>
      </c>
      <c r="B22" s="73" t="str">
        <f>'CAT I'!B22</f>
        <v>AME20013</v>
      </c>
      <c r="C22" s="171" t="str">
        <f>'CAT I'!C22</f>
        <v>ASTERICK MELROY MENEZES</v>
      </c>
      <c r="D22" s="74">
        <f>'CAT I'!D22</f>
        <v>2</v>
      </c>
      <c r="E22" s="74">
        <f>'CAT I'!E22</f>
        <v>2</v>
      </c>
      <c r="F22" s="74">
        <f>'CAT I'!F22</f>
        <v>2</v>
      </c>
      <c r="G22" s="74">
        <f>'CAT I'!G22</f>
        <v>2</v>
      </c>
      <c r="H22" s="74">
        <f>'CAT I'!H22</f>
        <v>2</v>
      </c>
      <c r="I22" s="74">
        <f>'CAT I'!I22</f>
        <v>2</v>
      </c>
      <c r="J22" s="74">
        <f>'CAT I'!J22</f>
        <v>10</v>
      </c>
      <c r="K22" s="74">
        <f>'CAT I'!K22</f>
        <v>13</v>
      </c>
      <c r="L22" s="74">
        <f>'CAT I'!L22</f>
        <v>14</v>
      </c>
      <c r="M22" s="74">
        <f>'CAT I'!M22</f>
        <v>49</v>
      </c>
      <c r="N22" s="79">
        <f>'CAT II'!D22</f>
        <v>2</v>
      </c>
      <c r="O22" s="79">
        <f>'CAT II'!E22</f>
        <v>2</v>
      </c>
      <c r="P22" s="79">
        <f>'CAT II'!F22</f>
        <v>2</v>
      </c>
      <c r="Q22" s="79">
        <f>'CAT II'!G22</f>
        <v>2</v>
      </c>
      <c r="R22" s="79">
        <f>'CAT II'!H22</f>
        <v>2</v>
      </c>
      <c r="S22" s="79">
        <f>'CAT II'!I22</f>
        <v>2</v>
      </c>
      <c r="T22" s="79">
        <f>'CAT II'!J22</f>
        <v>10</v>
      </c>
      <c r="U22" s="79">
        <f>'CAT II'!K22</f>
        <v>10</v>
      </c>
      <c r="V22" s="79">
        <f>'CAT II'!L22</f>
        <v>12</v>
      </c>
      <c r="W22" s="79">
        <f>'CAT II'!M22</f>
        <v>44</v>
      </c>
      <c r="X22" s="82">
        <f>MODEL!D22</f>
        <v>1</v>
      </c>
      <c r="Y22" s="82">
        <f>MODEL!E22</f>
        <v>0</v>
      </c>
      <c r="Z22" s="82">
        <f>MODEL!F22</f>
        <v>2</v>
      </c>
      <c r="AA22" s="82">
        <f>MODEL!G22</f>
        <v>0</v>
      </c>
      <c r="AB22" s="82">
        <f>MODEL!H22</f>
        <v>0</v>
      </c>
      <c r="AC22" s="82">
        <f>MODEL!I22</f>
        <v>0</v>
      </c>
      <c r="AD22" s="82">
        <f>MODEL!J22</f>
        <v>2</v>
      </c>
      <c r="AE22" s="82">
        <f>MODEL!K22</f>
        <v>2</v>
      </c>
      <c r="AF22" s="82">
        <f>MODEL!L22</f>
        <v>2</v>
      </c>
      <c r="AG22" s="82">
        <f>MODEL!M22</f>
        <v>2</v>
      </c>
      <c r="AH22" s="82">
        <f>MODEL!N22</f>
        <v>10</v>
      </c>
      <c r="AI22" s="82">
        <f>MODEL!O22</f>
        <v>13</v>
      </c>
      <c r="AJ22" s="82">
        <f>MODEL!P22</f>
        <v>13</v>
      </c>
      <c r="AK22" s="82">
        <f>MODEL!Q22</f>
        <v>13</v>
      </c>
      <c r="AL22" s="82">
        <f>MODEL!R22</f>
        <v>13</v>
      </c>
      <c r="AM22" s="82">
        <f>MODEL!S22</f>
        <v>13</v>
      </c>
      <c r="AN22" s="82">
        <f>MODEL!T22</f>
        <v>86</v>
      </c>
      <c r="AO22" s="84">
        <f>'CAT I'!N22</f>
        <v>5</v>
      </c>
      <c r="AP22" s="84">
        <f>'CAT I'!O22</f>
        <v>5</v>
      </c>
      <c r="AQ22" s="84">
        <f>'CAT I'!P22</f>
        <v>10</v>
      </c>
      <c r="AR22" s="2">
        <f>'CAT II'!N22</f>
        <v>5</v>
      </c>
      <c r="AS22" s="2">
        <f>'CAT II'!O22</f>
        <v>5</v>
      </c>
      <c r="AT22" s="2">
        <f>'CAT II'!P22</f>
        <v>10</v>
      </c>
      <c r="AU22" s="85">
        <f>MODEL!U22</f>
        <v>5</v>
      </c>
      <c r="AV22" s="85">
        <f>MODEL!V22</f>
        <v>5</v>
      </c>
      <c r="AW22" s="85">
        <f>MODEL!W22</f>
        <v>10</v>
      </c>
      <c r="AX22" s="88">
        <f t="shared" si="8"/>
        <v>0.90566037735849059</v>
      </c>
      <c r="AY22" s="88">
        <f t="shared" si="1"/>
        <v>0.93023255813953487</v>
      </c>
      <c r="AZ22" s="88">
        <f t="shared" si="1"/>
        <v>0.83018867924528306</v>
      </c>
      <c r="BA22" s="88">
        <f t="shared" si="1"/>
        <v>0.93023255813953487</v>
      </c>
      <c r="BB22" s="88">
        <f t="shared" si="1"/>
        <v>0.95652173913043481</v>
      </c>
      <c r="BC22" s="88">
        <f t="shared" si="1"/>
        <v>1</v>
      </c>
      <c r="BD22" s="89">
        <f>'END SEM EXAM'!D22</f>
        <v>2</v>
      </c>
      <c r="BE22" s="89">
        <f>'END SEM EXAM'!E22</f>
        <v>2</v>
      </c>
      <c r="BF22" s="89">
        <f>'END SEM EXAM'!F22</f>
        <v>2</v>
      </c>
      <c r="BG22" s="89">
        <f>'END SEM EXAM'!G22</f>
        <v>1</v>
      </c>
      <c r="BH22" s="89">
        <f>'END SEM EXAM'!H22</f>
        <v>2</v>
      </c>
      <c r="BI22" s="89">
        <f>'END SEM EXAM'!I22</f>
        <v>2</v>
      </c>
      <c r="BJ22" s="89">
        <f>'END SEM EXAM'!J22</f>
        <v>2</v>
      </c>
      <c r="BK22" s="89">
        <f>'END SEM EXAM'!K22</f>
        <v>2</v>
      </c>
      <c r="BL22" s="89">
        <f>'END SEM EXAM'!L22</f>
        <v>2</v>
      </c>
      <c r="BM22" s="89">
        <f>'END SEM EXAM'!M22</f>
        <v>2</v>
      </c>
      <c r="BN22" s="89">
        <f>'END SEM EXAM'!N22</f>
        <v>7</v>
      </c>
      <c r="BO22" s="89">
        <f>'END SEM EXAM'!O22</f>
        <v>0</v>
      </c>
      <c r="BP22" s="89">
        <f>'END SEM EXAM'!P22</f>
        <v>4</v>
      </c>
      <c r="BQ22" s="89">
        <f>'END SEM EXAM'!Q22</f>
        <v>5</v>
      </c>
      <c r="BR22" s="89">
        <f>'END SEM EXAM'!R22</f>
        <v>12</v>
      </c>
      <c r="BS22" s="89">
        <f>'END SEM EXAM'!S22</f>
        <v>1</v>
      </c>
      <c r="BT22" s="89">
        <f>'END SEM EXAM'!T22</f>
        <v>48</v>
      </c>
      <c r="BU22" s="91">
        <f>'END SEM EXAM'!U22</f>
        <v>0.22222222222222221</v>
      </c>
      <c r="BV22" s="91">
        <f>'END SEM EXAM'!V22</f>
        <v>0.3888888888888889</v>
      </c>
      <c r="BW22" s="91">
        <f>'END SEM EXAM'!W22</f>
        <v>0.5</v>
      </c>
      <c r="BX22" s="91">
        <f>'END SEM EXAM'!X22</f>
        <v>0.88888888888888884</v>
      </c>
      <c r="BY22" s="91">
        <f>'END SEM EXAM'!Y22</f>
        <v>0.27777777777777779</v>
      </c>
      <c r="BZ22" s="91">
        <f>'END SEM EXAM'!Z22</f>
        <v>0.7</v>
      </c>
      <c r="CA22" s="92">
        <f t="shared" si="45"/>
        <v>0.13333333333333333</v>
      </c>
      <c r="CB22" s="92">
        <f t="shared" si="46"/>
        <v>0.23333333333333334</v>
      </c>
      <c r="CC22" s="92">
        <f t="shared" si="47"/>
        <v>0.3</v>
      </c>
      <c r="CD22" s="92">
        <f t="shared" si="48"/>
        <v>0.53333333333333333</v>
      </c>
      <c r="CE22" s="92">
        <f t="shared" si="49"/>
        <v>0.16666666666666666</v>
      </c>
      <c r="CF22" s="92">
        <f t="shared" si="50"/>
        <v>0.42</v>
      </c>
      <c r="CG22" s="94">
        <f t="shared" si="51"/>
        <v>0.36226415094339626</v>
      </c>
      <c r="CH22" s="94">
        <f t="shared" si="52"/>
        <v>0.37209302325581395</v>
      </c>
      <c r="CI22" s="94">
        <f t="shared" si="53"/>
        <v>0.33207547169811324</v>
      </c>
      <c r="CJ22" s="94">
        <f t="shared" si="54"/>
        <v>0.37209302325581395</v>
      </c>
      <c r="CK22" s="94">
        <f t="shared" si="55"/>
        <v>0.38260869565217392</v>
      </c>
      <c r="CL22" s="94">
        <f t="shared" si="56"/>
        <v>0.4</v>
      </c>
      <c r="CM22" s="96">
        <f t="shared" si="57"/>
        <v>0.49559748427672956</v>
      </c>
      <c r="CN22" s="96">
        <f t="shared" si="58"/>
        <v>0.60542635658914734</v>
      </c>
      <c r="CO22" s="96">
        <f t="shared" si="59"/>
        <v>0.63207547169811318</v>
      </c>
      <c r="CP22" s="96">
        <f t="shared" si="60"/>
        <v>0.90542635658914727</v>
      </c>
      <c r="CQ22" s="96">
        <f t="shared" si="61"/>
        <v>0.54927536231884055</v>
      </c>
      <c r="CR22" s="96">
        <f t="shared" si="62"/>
        <v>0.82000000000000006</v>
      </c>
      <c r="CS22" s="99">
        <f>'Course end survey'!J47</f>
        <v>1</v>
      </c>
      <c r="CT22" s="99">
        <f>'Course end survey'!K47</f>
        <v>0.33333333333333331</v>
      </c>
      <c r="CU22" s="99">
        <f>'Course end survey'!L47</f>
        <v>0.33333333333333331</v>
      </c>
      <c r="CV22" s="99">
        <f>'Course end survey'!M47</f>
        <v>0.66666666666666663</v>
      </c>
      <c r="CW22" s="99">
        <f>'Course end survey'!N47</f>
        <v>0.33333333333333331</v>
      </c>
      <c r="CX22" s="99">
        <f>'Course end survey'!O47</f>
        <v>0.1111111111111111</v>
      </c>
      <c r="CY22" s="100">
        <f t="shared" si="63"/>
        <v>0.1</v>
      </c>
      <c r="CZ22" s="100">
        <f t="shared" si="64"/>
        <v>3.3333333333333333E-2</v>
      </c>
      <c r="DA22" s="100">
        <f t="shared" si="65"/>
        <v>3.3333333333333333E-2</v>
      </c>
      <c r="DB22" s="100">
        <f t="shared" si="66"/>
        <v>6.6666666666666666E-2</v>
      </c>
      <c r="DC22" s="100">
        <f t="shared" si="67"/>
        <v>3.3333333333333333E-2</v>
      </c>
      <c r="DD22" s="100">
        <f t="shared" si="68"/>
        <v>1.1111111111111112E-2</v>
      </c>
      <c r="DE22" s="102">
        <f t="shared" si="69"/>
        <v>0.44603773584905659</v>
      </c>
      <c r="DF22" s="102">
        <f t="shared" si="70"/>
        <v>0.54488372093023263</v>
      </c>
      <c r="DG22" s="102">
        <f t="shared" si="71"/>
        <v>0.56886792452830193</v>
      </c>
      <c r="DH22" s="102">
        <f t="shared" si="72"/>
        <v>0.81488372093023254</v>
      </c>
      <c r="DI22" s="102">
        <f t="shared" si="73"/>
        <v>0.49434782608695649</v>
      </c>
      <c r="DJ22" s="102">
        <f t="shared" si="74"/>
        <v>0.7380000000000001</v>
      </c>
      <c r="DK22" s="103">
        <f t="shared" si="75"/>
        <v>0.54603773584905657</v>
      </c>
      <c r="DL22" s="103">
        <f t="shared" si="76"/>
        <v>0.57821705426356595</v>
      </c>
      <c r="DM22" s="103">
        <f t="shared" si="77"/>
        <v>0.60220125786163525</v>
      </c>
      <c r="DN22" s="103">
        <f t="shared" si="78"/>
        <v>0.88155038759689919</v>
      </c>
      <c r="DO22" s="103">
        <f t="shared" si="79"/>
        <v>0.52768115942028981</v>
      </c>
      <c r="DP22" s="103">
        <f t="shared" si="80"/>
        <v>0.74911111111111117</v>
      </c>
    </row>
    <row r="23" spans="1:120" ht="16.2" thickBot="1">
      <c r="A23" s="72">
        <v>13</v>
      </c>
      <c r="B23" s="73" t="str">
        <f>'CAT I'!B23</f>
        <v>AME20014</v>
      </c>
      <c r="C23" s="171" t="str">
        <f>'CAT I'!C23</f>
        <v>BALAJI YESWANTH REDDY</v>
      </c>
      <c r="D23" s="74">
        <f>'CAT I'!D23</f>
        <v>2</v>
      </c>
      <c r="E23" s="74">
        <f>'CAT I'!E23</f>
        <v>2</v>
      </c>
      <c r="F23" s="74">
        <f>'CAT I'!F23</f>
        <v>2</v>
      </c>
      <c r="G23" s="74">
        <f>'CAT I'!G23</f>
        <v>2</v>
      </c>
      <c r="H23" s="74">
        <f>'CAT I'!H23</f>
        <v>2</v>
      </c>
      <c r="I23" s="74">
        <f>'CAT I'!I23</f>
        <v>2</v>
      </c>
      <c r="J23" s="74">
        <f>'CAT I'!J23</f>
        <v>9</v>
      </c>
      <c r="K23" s="74">
        <f>'CAT I'!K23</f>
        <v>10</v>
      </c>
      <c r="L23" s="74">
        <f>'CAT I'!L23</f>
        <v>10</v>
      </c>
      <c r="M23" s="74">
        <f>'CAT I'!M23</f>
        <v>41</v>
      </c>
      <c r="N23" s="79">
        <f>'CAT II'!D23</f>
        <v>2</v>
      </c>
      <c r="O23" s="79">
        <f>'CAT II'!E23</f>
        <v>2</v>
      </c>
      <c r="P23" s="79">
        <f>'CAT II'!F23</f>
        <v>2</v>
      </c>
      <c r="Q23" s="79">
        <f>'CAT II'!G23</f>
        <v>2</v>
      </c>
      <c r="R23" s="79">
        <f>'CAT II'!H23</f>
        <v>2</v>
      </c>
      <c r="S23" s="79">
        <f>'CAT II'!I23</f>
        <v>2</v>
      </c>
      <c r="T23" s="79">
        <f>'CAT II'!J23</f>
        <v>10</v>
      </c>
      <c r="U23" s="79">
        <f>'CAT II'!K23</f>
        <v>12</v>
      </c>
      <c r="V23" s="79">
        <f>'CAT II'!L23</f>
        <v>11</v>
      </c>
      <c r="W23" s="79">
        <f>'CAT II'!M23</f>
        <v>45</v>
      </c>
      <c r="X23" s="82">
        <f>MODEL!D23</f>
        <v>2</v>
      </c>
      <c r="Y23" s="82">
        <f>MODEL!E23</f>
        <v>2</v>
      </c>
      <c r="Z23" s="82">
        <f>MODEL!F23</f>
        <v>2</v>
      </c>
      <c r="AA23" s="82">
        <f>MODEL!G23</f>
        <v>2</v>
      </c>
      <c r="AB23" s="82">
        <f>MODEL!H23</f>
        <v>2</v>
      </c>
      <c r="AC23" s="82">
        <f>MODEL!I23</f>
        <v>2</v>
      </c>
      <c r="AD23" s="82">
        <f>MODEL!J23</f>
        <v>2</v>
      </c>
      <c r="AE23" s="82">
        <f>MODEL!K23</f>
        <v>2</v>
      </c>
      <c r="AF23" s="82">
        <f>MODEL!L23</f>
        <v>2</v>
      </c>
      <c r="AG23" s="82">
        <f>MODEL!M23</f>
        <v>2</v>
      </c>
      <c r="AH23" s="82">
        <f>MODEL!N23</f>
        <v>6</v>
      </c>
      <c r="AI23" s="82">
        <f>MODEL!O23</f>
        <v>9</v>
      </c>
      <c r="AJ23" s="82">
        <f>MODEL!P23</f>
        <v>5</v>
      </c>
      <c r="AK23" s="82">
        <f>MODEL!Q23</f>
        <v>11</v>
      </c>
      <c r="AL23" s="82">
        <f>MODEL!R23</f>
        <v>14</v>
      </c>
      <c r="AM23" s="82">
        <f>MODEL!S23</f>
        <v>14</v>
      </c>
      <c r="AN23" s="82">
        <f>MODEL!T23</f>
        <v>79</v>
      </c>
      <c r="AO23" s="84">
        <f>'CAT I'!N23</f>
        <v>5</v>
      </c>
      <c r="AP23" s="84">
        <f>'CAT I'!O23</f>
        <v>5</v>
      </c>
      <c r="AQ23" s="84">
        <f>'CAT I'!P23</f>
        <v>10</v>
      </c>
      <c r="AR23" s="2">
        <f>'CAT II'!N23</f>
        <v>5</v>
      </c>
      <c r="AS23" s="2">
        <f>'CAT II'!O23</f>
        <v>5</v>
      </c>
      <c r="AT23" s="2">
        <f>'CAT II'!P23</f>
        <v>10</v>
      </c>
      <c r="AU23" s="85">
        <f>MODEL!U23</f>
        <v>5</v>
      </c>
      <c r="AV23" s="85">
        <f>MODEL!V23</f>
        <v>5</v>
      </c>
      <c r="AW23" s="85">
        <f>MODEL!W23</f>
        <v>10</v>
      </c>
      <c r="AX23" s="88">
        <f t="shared" si="8"/>
        <v>0.81132075471698117</v>
      </c>
      <c r="AY23" s="88">
        <f t="shared" si="1"/>
        <v>0.69767441860465118</v>
      </c>
      <c r="AZ23" s="88">
        <f t="shared" si="1"/>
        <v>0.90566037735849059</v>
      </c>
      <c r="BA23" s="88">
        <f t="shared" si="1"/>
        <v>0.93023255813953487</v>
      </c>
      <c r="BB23" s="88">
        <f t="shared" si="1"/>
        <v>1</v>
      </c>
      <c r="BC23" s="88">
        <f t="shared" si="1"/>
        <v>0.73333333333333328</v>
      </c>
      <c r="BD23" s="89">
        <f>'END SEM EXAM'!D23</f>
        <v>2</v>
      </c>
      <c r="BE23" s="89">
        <f>'END SEM EXAM'!E23</f>
        <v>1</v>
      </c>
      <c r="BF23" s="89">
        <f>'END SEM EXAM'!F23</f>
        <v>2</v>
      </c>
      <c r="BG23" s="89">
        <f>'END SEM EXAM'!G23</f>
        <v>2</v>
      </c>
      <c r="BH23" s="89">
        <f>'END SEM EXAM'!H23</f>
        <v>2</v>
      </c>
      <c r="BI23" s="89">
        <f>'END SEM EXAM'!I23</f>
        <v>2</v>
      </c>
      <c r="BJ23" s="89">
        <f>'END SEM EXAM'!J23</f>
        <v>2</v>
      </c>
      <c r="BK23" s="89">
        <f>'END SEM EXAM'!K23</f>
        <v>2</v>
      </c>
      <c r="BL23" s="89">
        <f>'END SEM EXAM'!L23</f>
        <v>2</v>
      </c>
      <c r="BM23" s="89">
        <f>'END SEM EXAM'!M23</f>
        <v>2</v>
      </c>
      <c r="BN23" s="89">
        <f>'END SEM EXAM'!N23</f>
        <v>7</v>
      </c>
      <c r="BO23" s="89">
        <f>'END SEM EXAM'!O23</f>
        <v>6</v>
      </c>
      <c r="BP23" s="89">
        <f>'END SEM EXAM'!P23</f>
        <v>4</v>
      </c>
      <c r="BQ23" s="89">
        <f>'END SEM EXAM'!Q23</f>
        <v>2</v>
      </c>
      <c r="BR23" s="89">
        <f>'END SEM EXAM'!R23</f>
        <v>11</v>
      </c>
      <c r="BS23" s="89">
        <f>'END SEM EXAM'!S23</f>
        <v>9</v>
      </c>
      <c r="BT23" s="89">
        <f>'END SEM EXAM'!T23</f>
        <v>58</v>
      </c>
      <c r="BU23" s="91">
        <f>'END SEM EXAM'!U23</f>
        <v>0.5</v>
      </c>
      <c r="BV23" s="91">
        <f>'END SEM EXAM'!V23</f>
        <v>0.44444444444444442</v>
      </c>
      <c r="BW23" s="91">
        <f>'END SEM EXAM'!W23</f>
        <v>0.33333333333333331</v>
      </c>
      <c r="BX23" s="91">
        <f>'END SEM EXAM'!X23</f>
        <v>0.83333333333333337</v>
      </c>
      <c r="BY23" s="91">
        <f>'END SEM EXAM'!Y23</f>
        <v>0.72222222222222221</v>
      </c>
      <c r="BZ23" s="91">
        <f>'END SEM EXAM'!Z23</f>
        <v>0.7</v>
      </c>
      <c r="CA23" s="92">
        <f t="shared" si="45"/>
        <v>0.3</v>
      </c>
      <c r="CB23" s="92">
        <f t="shared" si="46"/>
        <v>0.26666666666666666</v>
      </c>
      <c r="CC23" s="92">
        <f t="shared" si="47"/>
        <v>0.19999999999999998</v>
      </c>
      <c r="CD23" s="92">
        <f t="shared" si="48"/>
        <v>0.5</v>
      </c>
      <c r="CE23" s="92">
        <f t="shared" si="49"/>
        <v>0.43333333333333329</v>
      </c>
      <c r="CF23" s="92">
        <f t="shared" si="50"/>
        <v>0.42</v>
      </c>
      <c r="CG23" s="94">
        <f t="shared" si="51"/>
        <v>0.32452830188679249</v>
      </c>
      <c r="CH23" s="94">
        <f t="shared" si="52"/>
        <v>0.27906976744186046</v>
      </c>
      <c r="CI23" s="94">
        <f t="shared" si="53"/>
        <v>0.36226415094339626</v>
      </c>
      <c r="CJ23" s="94">
        <f t="shared" si="54"/>
        <v>0.37209302325581395</v>
      </c>
      <c r="CK23" s="94">
        <f t="shared" si="55"/>
        <v>0.4</v>
      </c>
      <c r="CL23" s="94">
        <f t="shared" si="56"/>
        <v>0.29333333333333333</v>
      </c>
      <c r="CM23" s="96">
        <f t="shared" si="57"/>
        <v>0.62452830188679243</v>
      </c>
      <c r="CN23" s="96">
        <f t="shared" si="58"/>
        <v>0.54573643410852712</v>
      </c>
      <c r="CO23" s="96">
        <f t="shared" si="59"/>
        <v>0.56226415094339621</v>
      </c>
      <c r="CP23" s="96">
        <f t="shared" si="60"/>
        <v>0.87209302325581395</v>
      </c>
      <c r="CQ23" s="96">
        <f t="shared" si="61"/>
        <v>0.83333333333333326</v>
      </c>
      <c r="CR23" s="96">
        <f t="shared" si="62"/>
        <v>0.71333333333333337</v>
      </c>
      <c r="CS23" s="99">
        <f>'Course end survey'!J32</f>
        <v>0.66666666666666663</v>
      </c>
      <c r="CT23" s="99">
        <f>'Course end survey'!K32</f>
        <v>0.33333333333333331</v>
      </c>
      <c r="CU23" s="99">
        <f>'Course end survey'!L32</f>
        <v>1</v>
      </c>
      <c r="CV23" s="99">
        <f>'Course end survey'!M32</f>
        <v>0.66666666666666663</v>
      </c>
      <c r="CW23" s="99">
        <f>'Course end survey'!N32</f>
        <v>0.22222222222222221</v>
      </c>
      <c r="CX23" s="99">
        <f>'Course end survey'!O32</f>
        <v>0.1111111111111111</v>
      </c>
      <c r="CY23" s="100">
        <f t="shared" si="63"/>
        <v>6.6666666666666666E-2</v>
      </c>
      <c r="CZ23" s="100">
        <f t="shared" si="64"/>
        <v>3.3333333333333333E-2</v>
      </c>
      <c r="DA23" s="100">
        <f t="shared" si="65"/>
        <v>0.1</v>
      </c>
      <c r="DB23" s="100">
        <f t="shared" si="66"/>
        <v>6.6666666666666666E-2</v>
      </c>
      <c r="DC23" s="100">
        <f t="shared" si="67"/>
        <v>2.2222222222222223E-2</v>
      </c>
      <c r="DD23" s="100">
        <f t="shared" si="68"/>
        <v>1.1111111111111112E-2</v>
      </c>
      <c r="DE23" s="102">
        <f t="shared" si="69"/>
        <v>0.56207547169811323</v>
      </c>
      <c r="DF23" s="102">
        <f t="shared" si="70"/>
        <v>0.49116279069767443</v>
      </c>
      <c r="DG23" s="102">
        <f t="shared" si="71"/>
        <v>0.50603773584905665</v>
      </c>
      <c r="DH23" s="102">
        <f t="shared" si="72"/>
        <v>0.78488372093023262</v>
      </c>
      <c r="DI23" s="102">
        <f t="shared" si="73"/>
        <v>0.75</v>
      </c>
      <c r="DJ23" s="102">
        <f t="shared" si="74"/>
        <v>0.64200000000000002</v>
      </c>
      <c r="DK23" s="103">
        <f t="shared" si="75"/>
        <v>0.62874213836477988</v>
      </c>
      <c r="DL23" s="103">
        <f t="shared" si="76"/>
        <v>0.52449612403100776</v>
      </c>
      <c r="DM23" s="103">
        <f t="shared" si="77"/>
        <v>0.60603773584905662</v>
      </c>
      <c r="DN23" s="103">
        <f t="shared" si="78"/>
        <v>0.85155038759689927</v>
      </c>
      <c r="DO23" s="103">
        <f t="shared" si="79"/>
        <v>0.77222222222222225</v>
      </c>
      <c r="DP23" s="103">
        <f t="shared" si="80"/>
        <v>0.65311111111111109</v>
      </c>
    </row>
    <row r="24" spans="1:120" ht="16.2" thickBot="1">
      <c r="A24" s="72">
        <v>14</v>
      </c>
      <c r="B24" s="73" t="str">
        <f>'CAT I'!B24</f>
        <v>AME20015</v>
      </c>
      <c r="C24" s="171" t="str">
        <f>'CAT I'!C24</f>
        <v>BALAKRISHNAA RAO R.R.</v>
      </c>
      <c r="D24" s="74">
        <f>'CAT I'!D24</f>
        <v>2</v>
      </c>
      <c r="E24" s="74">
        <f>'CAT I'!E24</f>
        <v>2</v>
      </c>
      <c r="F24" s="74">
        <f>'CAT I'!F24</f>
        <v>2</v>
      </c>
      <c r="G24" s="74">
        <f>'CAT I'!G24</f>
        <v>2</v>
      </c>
      <c r="H24" s="74">
        <f>'CAT I'!H24</f>
        <v>2</v>
      </c>
      <c r="I24" s="74">
        <f>'CAT I'!I24</f>
        <v>2</v>
      </c>
      <c r="J24" s="74">
        <f>'CAT I'!J24</f>
        <v>9</v>
      </c>
      <c r="K24" s="74">
        <f>'CAT I'!K24</f>
        <v>10</v>
      </c>
      <c r="L24" s="74">
        <f>'CAT I'!L24</f>
        <v>10</v>
      </c>
      <c r="M24" s="74">
        <f>'CAT I'!M24</f>
        <v>41</v>
      </c>
      <c r="N24" s="79">
        <f>'CAT II'!D24</f>
        <v>2</v>
      </c>
      <c r="O24" s="79">
        <f>'CAT II'!E24</f>
        <v>2</v>
      </c>
      <c r="P24" s="79">
        <f>'CAT II'!F24</f>
        <v>2</v>
      </c>
      <c r="Q24" s="79">
        <f>'CAT II'!G24</f>
        <v>2</v>
      </c>
      <c r="R24" s="79">
        <f>'CAT II'!H24</f>
        <v>2</v>
      </c>
      <c r="S24" s="79">
        <f>'CAT II'!I24</f>
        <v>2</v>
      </c>
      <c r="T24" s="79">
        <f>'CAT II'!J24</f>
        <v>10</v>
      </c>
      <c r="U24" s="79">
        <f>'CAT II'!K24</f>
        <v>10</v>
      </c>
      <c r="V24" s="79">
        <f>'CAT II'!L24</f>
        <v>13</v>
      </c>
      <c r="W24" s="79">
        <f>'CAT II'!M24</f>
        <v>45</v>
      </c>
      <c r="X24" s="82">
        <f>MODEL!D24</f>
        <v>2</v>
      </c>
      <c r="Y24" s="82">
        <f>MODEL!E24</f>
        <v>2</v>
      </c>
      <c r="Z24" s="82">
        <f>MODEL!F24</f>
        <v>2</v>
      </c>
      <c r="AA24" s="82">
        <f>MODEL!G24</f>
        <v>2</v>
      </c>
      <c r="AB24" s="82">
        <f>MODEL!H24</f>
        <v>2</v>
      </c>
      <c r="AC24" s="82">
        <f>MODEL!I24</f>
        <v>2</v>
      </c>
      <c r="AD24" s="82">
        <f>MODEL!J24</f>
        <v>2</v>
      </c>
      <c r="AE24" s="82">
        <f>MODEL!K24</f>
        <v>2</v>
      </c>
      <c r="AF24" s="82">
        <f>MODEL!L24</f>
        <v>2</v>
      </c>
      <c r="AG24" s="82">
        <f>MODEL!M24</f>
        <v>2</v>
      </c>
      <c r="AH24" s="82">
        <f>MODEL!N24</f>
        <v>10</v>
      </c>
      <c r="AI24" s="82">
        <f>MODEL!O24</f>
        <v>6</v>
      </c>
      <c r="AJ24" s="82">
        <f>MODEL!P24</f>
        <v>8</v>
      </c>
      <c r="AK24" s="82">
        <f>MODEL!Q24</f>
        <v>14</v>
      </c>
      <c r="AL24" s="82">
        <f>MODEL!R24</f>
        <v>9</v>
      </c>
      <c r="AM24" s="82">
        <f>MODEL!S24</f>
        <v>12</v>
      </c>
      <c r="AN24" s="82">
        <f>MODEL!T24</f>
        <v>79</v>
      </c>
      <c r="AO24" s="84">
        <f>'CAT I'!N24</f>
        <v>5</v>
      </c>
      <c r="AP24" s="84">
        <f>'CAT I'!O24</f>
        <v>5</v>
      </c>
      <c r="AQ24" s="84">
        <f>'CAT I'!P24</f>
        <v>10</v>
      </c>
      <c r="AR24" s="2">
        <f>'CAT II'!N24</f>
        <v>5</v>
      </c>
      <c r="AS24" s="2">
        <f>'CAT II'!O24</f>
        <v>5</v>
      </c>
      <c r="AT24" s="2">
        <f>'CAT II'!P24</f>
        <v>10</v>
      </c>
      <c r="AU24" s="85">
        <f>MODEL!U24</f>
        <v>5</v>
      </c>
      <c r="AV24" s="85">
        <f>MODEL!V24</f>
        <v>5</v>
      </c>
      <c r="AW24" s="85">
        <f>MODEL!W24</f>
        <v>10</v>
      </c>
      <c r="AX24" s="88">
        <f t="shared" si="8"/>
        <v>0.75471698113207553</v>
      </c>
      <c r="AY24" s="88">
        <f t="shared" si="1"/>
        <v>0.76744186046511631</v>
      </c>
      <c r="AZ24" s="88">
        <f t="shared" si="1"/>
        <v>0.92452830188679247</v>
      </c>
      <c r="BA24" s="88">
        <f t="shared" si="1"/>
        <v>0.86046511627906974</v>
      </c>
      <c r="BB24" s="88">
        <f t="shared" si="1"/>
        <v>0.91304347826086951</v>
      </c>
      <c r="BC24" s="88">
        <f t="shared" si="1"/>
        <v>1</v>
      </c>
      <c r="BD24" s="89">
        <f>'END SEM EXAM'!D24</f>
        <v>2</v>
      </c>
      <c r="BE24" s="89">
        <f>'END SEM EXAM'!E24</f>
        <v>2</v>
      </c>
      <c r="BF24" s="89">
        <f>'END SEM EXAM'!F24</f>
        <v>2</v>
      </c>
      <c r="BG24" s="89">
        <f>'END SEM EXAM'!G24</f>
        <v>2</v>
      </c>
      <c r="BH24" s="89">
        <f>'END SEM EXAM'!H24</f>
        <v>2</v>
      </c>
      <c r="BI24" s="89">
        <f>'END SEM EXAM'!I24</f>
        <v>2</v>
      </c>
      <c r="BJ24" s="89">
        <f>'END SEM EXAM'!J24</f>
        <v>2</v>
      </c>
      <c r="BK24" s="89">
        <f>'END SEM EXAM'!K24</f>
        <v>2</v>
      </c>
      <c r="BL24" s="89">
        <f>'END SEM EXAM'!L24</f>
        <v>2</v>
      </c>
      <c r="BM24" s="89">
        <f>'END SEM EXAM'!M24</f>
        <v>2</v>
      </c>
      <c r="BN24" s="89">
        <f>'END SEM EXAM'!N24</f>
        <v>5</v>
      </c>
      <c r="BO24" s="89">
        <f>'END SEM EXAM'!O24</f>
        <v>3</v>
      </c>
      <c r="BP24" s="89">
        <f>'END SEM EXAM'!P24</f>
        <v>6</v>
      </c>
      <c r="BQ24" s="89">
        <f>'END SEM EXAM'!Q24</f>
        <v>6</v>
      </c>
      <c r="BR24" s="89">
        <f>'END SEM EXAM'!R24</f>
        <v>6</v>
      </c>
      <c r="BS24" s="89">
        <f>'END SEM EXAM'!S24</f>
        <v>12</v>
      </c>
      <c r="BT24" s="89">
        <f>'END SEM EXAM'!T24</f>
        <v>58</v>
      </c>
      <c r="BU24" s="91">
        <f>'END SEM EXAM'!U24</f>
        <v>0.3888888888888889</v>
      </c>
      <c r="BV24" s="91">
        <f>'END SEM EXAM'!V24</f>
        <v>0.55555555555555558</v>
      </c>
      <c r="BW24" s="91">
        <f>'END SEM EXAM'!W24</f>
        <v>0.55555555555555558</v>
      </c>
      <c r="BX24" s="91">
        <f>'END SEM EXAM'!X24</f>
        <v>0.55555555555555558</v>
      </c>
      <c r="BY24" s="91">
        <f>'END SEM EXAM'!Y24</f>
        <v>0.88888888888888884</v>
      </c>
      <c r="BZ24" s="91">
        <f>'END SEM EXAM'!Z24</f>
        <v>0.5</v>
      </c>
      <c r="CA24" s="92">
        <f t="shared" si="45"/>
        <v>0.23333333333333334</v>
      </c>
      <c r="CB24" s="92">
        <f t="shared" si="46"/>
        <v>0.33333333333333331</v>
      </c>
      <c r="CC24" s="92">
        <f t="shared" si="47"/>
        <v>0.33333333333333331</v>
      </c>
      <c r="CD24" s="92">
        <f t="shared" si="48"/>
        <v>0.33333333333333331</v>
      </c>
      <c r="CE24" s="92">
        <f t="shared" si="49"/>
        <v>0.53333333333333333</v>
      </c>
      <c r="CF24" s="92">
        <f t="shared" si="50"/>
        <v>0.3</v>
      </c>
      <c r="CG24" s="94">
        <f t="shared" si="51"/>
        <v>0.30188679245283023</v>
      </c>
      <c r="CH24" s="94">
        <f t="shared" si="52"/>
        <v>0.30697674418604654</v>
      </c>
      <c r="CI24" s="94">
        <f t="shared" si="53"/>
        <v>0.36981132075471701</v>
      </c>
      <c r="CJ24" s="94">
        <f t="shared" si="54"/>
        <v>0.34418604651162793</v>
      </c>
      <c r="CK24" s="94">
        <f t="shared" si="55"/>
        <v>0.36521739130434783</v>
      </c>
      <c r="CL24" s="94">
        <f t="shared" si="56"/>
        <v>0.4</v>
      </c>
      <c r="CM24" s="96">
        <f t="shared" si="57"/>
        <v>0.53522012578616351</v>
      </c>
      <c r="CN24" s="96">
        <f t="shared" si="58"/>
        <v>0.64031007751937985</v>
      </c>
      <c r="CO24" s="96">
        <f t="shared" si="59"/>
        <v>0.70314465408805038</v>
      </c>
      <c r="CP24" s="96">
        <f t="shared" si="60"/>
        <v>0.67751937984496124</v>
      </c>
      <c r="CQ24" s="96">
        <f t="shared" si="61"/>
        <v>0.89855072463768115</v>
      </c>
      <c r="CR24" s="96">
        <f t="shared" si="62"/>
        <v>0.7</v>
      </c>
      <c r="CS24" s="99">
        <f>'Course end survey'!J49</f>
        <v>0.33333333333333331</v>
      </c>
      <c r="CT24" s="99">
        <f>'Course end survey'!K49</f>
        <v>0.66666666666666663</v>
      </c>
      <c r="CU24" s="99">
        <f>'Course end survey'!L49</f>
        <v>1</v>
      </c>
      <c r="CV24" s="99">
        <f>'Course end survey'!M49</f>
        <v>0.66666666666666663</v>
      </c>
      <c r="CW24" s="99">
        <f>'Course end survey'!N49</f>
        <v>0.1111111111111111</v>
      </c>
      <c r="CX24" s="99">
        <f>'Course end survey'!O49</f>
        <v>0.22222222222222221</v>
      </c>
      <c r="CY24" s="100">
        <f t="shared" si="63"/>
        <v>3.3333333333333333E-2</v>
      </c>
      <c r="CZ24" s="100">
        <f t="shared" si="64"/>
        <v>6.6666666666666666E-2</v>
      </c>
      <c r="DA24" s="100">
        <f t="shared" si="65"/>
        <v>0.1</v>
      </c>
      <c r="DB24" s="100">
        <f t="shared" si="66"/>
        <v>6.6666666666666666E-2</v>
      </c>
      <c r="DC24" s="100">
        <f t="shared" si="67"/>
        <v>1.1111111111111112E-2</v>
      </c>
      <c r="DD24" s="100">
        <f t="shared" si="68"/>
        <v>2.2222222222222223E-2</v>
      </c>
      <c r="DE24" s="102">
        <f t="shared" si="69"/>
        <v>0.48169811320754718</v>
      </c>
      <c r="DF24" s="102">
        <f t="shared" si="70"/>
        <v>0.57627906976744192</v>
      </c>
      <c r="DG24" s="102">
        <f t="shared" si="71"/>
        <v>0.63283018867924534</v>
      </c>
      <c r="DH24" s="102">
        <f t="shared" si="72"/>
        <v>0.60976744186046516</v>
      </c>
      <c r="DI24" s="102">
        <f t="shared" si="73"/>
        <v>0.80869565217391304</v>
      </c>
      <c r="DJ24" s="102">
        <f t="shared" si="74"/>
        <v>0.63</v>
      </c>
      <c r="DK24" s="103">
        <f t="shared" si="75"/>
        <v>0.51503144654088051</v>
      </c>
      <c r="DL24" s="103">
        <f t="shared" si="76"/>
        <v>0.64294573643410857</v>
      </c>
      <c r="DM24" s="103">
        <f t="shared" si="77"/>
        <v>0.73283018867924532</v>
      </c>
      <c r="DN24" s="103">
        <f t="shared" si="78"/>
        <v>0.67643410852713182</v>
      </c>
      <c r="DO24" s="103">
        <f t="shared" si="79"/>
        <v>0.81980676328502411</v>
      </c>
      <c r="DP24" s="103">
        <f t="shared" si="80"/>
        <v>0.65222222222222226</v>
      </c>
    </row>
    <row r="25" spans="1:120" ht="16.2" thickBot="1">
      <c r="A25" s="72">
        <v>15</v>
      </c>
      <c r="B25" s="73" t="str">
        <f>'CAT I'!B25</f>
        <v>AME20016</v>
      </c>
      <c r="C25" s="171" t="str">
        <f>'CAT I'!C25</f>
        <v>BASKAR P</v>
      </c>
      <c r="D25" s="74">
        <f>'CAT I'!D25</f>
        <v>2</v>
      </c>
      <c r="E25" s="74">
        <f>'CAT I'!E25</f>
        <v>2</v>
      </c>
      <c r="F25" s="74">
        <f>'CAT I'!F25</f>
        <v>2</v>
      </c>
      <c r="G25" s="74">
        <f>'CAT I'!G25</f>
        <v>2</v>
      </c>
      <c r="H25" s="74">
        <f>'CAT I'!H25</f>
        <v>2</v>
      </c>
      <c r="I25" s="74">
        <f>'CAT I'!I25</f>
        <v>2</v>
      </c>
      <c r="J25" s="74">
        <f>'CAT I'!J25</f>
        <v>10</v>
      </c>
      <c r="K25" s="74">
        <f>'CAT I'!K25</f>
        <v>14</v>
      </c>
      <c r="L25" s="74">
        <f>'CAT I'!L25</f>
        <v>14</v>
      </c>
      <c r="M25" s="74">
        <f>'CAT I'!M25</f>
        <v>50</v>
      </c>
      <c r="N25" s="79">
        <f>'CAT II'!D25</f>
        <v>2</v>
      </c>
      <c r="O25" s="79">
        <f>'CAT II'!E25</f>
        <v>2</v>
      </c>
      <c r="P25" s="79">
        <f>'CAT II'!F25</f>
        <v>2</v>
      </c>
      <c r="Q25" s="79">
        <f>'CAT II'!G25</f>
        <v>2</v>
      </c>
      <c r="R25" s="79">
        <f>'CAT II'!H25</f>
        <v>2</v>
      </c>
      <c r="S25" s="79">
        <f>'CAT II'!I25</f>
        <v>2</v>
      </c>
      <c r="T25" s="79">
        <f>'CAT II'!J25</f>
        <v>10</v>
      </c>
      <c r="U25" s="79">
        <f>'CAT II'!K25</f>
        <v>14</v>
      </c>
      <c r="V25" s="79">
        <f>'CAT II'!L25</f>
        <v>12</v>
      </c>
      <c r="W25" s="79">
        <f>'CAT II'!M25</f>
        <v>48</v>
      </c>
      <c r="X25" s="82">
        <f>MODEL!D25</f>
        <v>1</v>
      </c>
      <c r="Y25" s="82">
        <f>MODEL!E25</f>
        <v>0</v>
      </c>
      <c r="Z25" s="82">
        <f>MODEL!F25</f>
        <v>2</v>
      </c>
      <c r="AA25" s="82">
        <f>MODEL!G25</f>
        <v>1</v>
      </c>
      <c r="AB25" s="82">
        <f>MODEL!H25</f>
        <v>1</v>
      </c>
      <c r="AC25" s="82">
        <f>MODEL!I25</f>
        <v>1</v>
      </c>
      <c r="AD25" s="82">
        <f>MODEL!J25</f>
        <v>1</v>
      </c>
      <c r="AE25" s="82">
        <f>MODEL!K25</f>
        <v>2</v>
      </c>
      <c r="AF25" s="82">
        <f>MODEL!L25</f>
        <v>1</v>
      </c>
      <c r="AG25" s="82">
        <f>MODEL!M25</f>
        <v>2</v>
      </c>
      <c r="AH25" s="82">
        <f>MODEL!N25</f>
        <v>9</v>
      </c>
      <c r="AI25" s="82">
        <f>MODEL!O25</f>
        <v>14</v>
      </c>
      <c r="AJ25" s="82">
        <f>MODEL!P25</f>
        <v>12</v>
      </c>
      <c r="AK25" s="82">
        <f>MODEL!Q25</f>
        <v>14</v>
      </c>
      <c r="AL25" s="82">
        <f>MODEL!R25</f>
        <v>13</v>
      </c>
      <c r="AM25" s="82">
        <f>MODEL!S25</f>
        <v>11</v>
      </c>
      <c r="AN25" s="82">
        <f>MODEL!T25</f>
        <v>85</v>
      </c>
      <c r="AO25" s="84">
        <f>'CAT I'!N25</f>
        <v>5</v>
      </c>
      <c r="AP25" s="84">
        <f>'CAT I'!O25</f>
        <v>5</v>
      </c>
      <c r="AQ25" s="84">
        <f>'CAT I'!P25</f>
        <v>10</v>
      </c>
      <c r="AR25" s="2">
        <f>'CAT II'!N25</f>
        <v>5</v>
      </c>
      <c r="AS25" s="2">
        <f>'CAT II'!O25</f>
        <v>5</v>
      </c>
      <c r="AT25" s="2">
        <f>'CAT II'!P25</f>
        <v>10</v>
      </c>
      <c r="AU25" s="85">
        <f>MODEL!U25</f>
        <v>5</v>
      </c>
      <c r="AV25" s="85">
        <f>MODEL!V25</f>
        <v>5</v>
      </c>
      <c r="AW25" s="85">
        <f>MODEL!W25</f>
        <v>10</v>
      </c>
      <c r="AX25" s="88">
        <f t="shared" si="8"/>
        <v>0.94339622641509435</v>
      </c>
      <c r="AY25" s="88">
        <f t="shared" si="1"/>
        <v>0.93023255813953487</v>
      </c>
      <c r="AZ25" s="88">
        <f t="shared" si="1"/>
        <v>0.96226415094339623</v>
      </c>
      <c r="BA25" s="88">
        <f t="shared" si="1"/>
        <v>0.90697674418604646</v>
      </c>
      <c r="BB25" s="88">
        <f t="shared" si="1"/>
        <v>0.82608695652173914</v>
      </c>
      <c r="BC25" s="88">
        <f t="shared" si="1"/>
        <v>0.93333333333333335</v>
      </c>
      <c r="BD25" s="89">
        <f>'END SEM EXAM'!D25</f>
        <v>2</v>
      </c>
      <c r="BE25" s="89">
        <f>'END SEM EXAM'!E25</f>
        <v>1</v>
      </c>
      <c r="BF25" s="89">
        <f>'END SEM EXAM'!F25</f>
        <v>2</v>
      </c>
      <c r="BG25" s="89">
        <f>'END SEM EXAM'!G25</f>
        <v>1</v>
      </c>
      <c r="BH25" s="89">
        <f>'END SEM EXAM'!H25</f>
        <v>2</v>
      </c>
      <c r="BI25" s="89">
        <f>'END SEM EXAM'!I25</f>
        <v>2</v>
      </c>
      <c r="BJ25" s="89">
        <f>'END SEM EXAM'!J25</f>
        <v>2</v>
      </c>
      <c r="BK25" s="89">
        <f>'END SEM EXAM'!K25</f>
        <v>2</v>
      </c>
      <c r="BL25" s="89">
        <f>'END SEM EXAM'!L25</f>
        <v>2</v>
      </c>
      <c r="BM25" s="89">
        <f>'END SEM EXAM'!M25</f>
        <v>2</v>
      </c>
      <c r="BN25" s="89">
        <f>'END SEM EXAM'!N25</f>
        <v>5</v>
      </c>
      <c r="BO25" s="89">
        <f>'END SEM EXAM'!O25</f>
        <v>12</v>
      </c>
      <c r="BP25" s="89">
        <f>'END SEM EXAM'!P25</f>
        <v>7</v>
      </c>
      <c r="BQ25" s="89">
        <f>'END SEM EXAM'!Q25</f>
        <v>12</v>
      </c>
      <c r="BR25" s="89">
        <f>'END SEM EXAM'!R25</f>
        <v>7</v>
      </c>
      <c r="BS25" s="89">
        <f>'END SEM EXAM'!S25</f>
        <v>11</v>
      </c>
      <c r="BT25" s="89">
        <f>'END SEM EXAM'!T25</f>
        <v>72</v>
      </c>
      <c r="BU25" s="91">
        <f>'END SEM EXAM'!U25</f>
        <v>0.83333333333333337</v>
      </c>
      <c r="BV25" s="91">
        <f>'END SEM EXAM'!V25</f>
        <v>0.55555555555555558</v>
      </c>
      <c r="BW25" s="91">
        <f>'END SEM EXAM'!W25</f>
        <v>0.88888888888888884</v>
      </c>
      <c r="BX25" s="91">
        <f>'END SEM EXAM'!X25</f>
        <v>0.61111111111111116</v>
      </c>
      <c r="BY25" s="91">
        <f>'END SEM EXAM'!Y25</f>
        <v>0.83333333333333337</v>
      </c>
      <c r="BZ25" s="91">
        <f>'END SEM EXAM'!Z25</f>
        <v>0.5</v>
      </c>
      <c r="CA25" s="92">
        <f t="shared" si="45"/>
        <v>0.5</v>
      </c>
      <c r="CB25" s="92">
        <f t="shared" si="46"/>
        <v>0.33333333333333331</v>
      </c>
      <c r="CC25" s="92">
        <f t="shared" si="47"/>
        <v>0.53333333333333333</v>
      </c>
      <c r="CD25" s="92">
        <f t="shared" si="48"/>
        <v>0.3666666666666667</v>
      </c>
      <c r="CE25" s="92">
        <f t="shared" si="49"/>
        <v>0.5</v>
      </c>
      <c r="CF25" s="92">
        <f t="shared" si="50"/>
        <v>0.3</v>
      </c>
      <c r="CG25" s="94">
        <f t="shared" si="51"/>
        <v>0.37735849056603776</v>
      </c>
      <c r="CH25" s="94">
        <f t="shared" si="52"/>
        <v>0.37209302325581395</v>
      </c>
      <c r="CI25" s="94">
        <f t="shared" si="53"/>
        <v>0.38490566037735852</v>
      </c>
      <c r="CJ25" s="94">
        <f t="shared" si="54"/>
        <v>0.36279069767441863</v>
      </c>
      <c r="CK25" s="94">
        <f t="shared" si="55"/>
        <v>0.33043478260869569</v>
      </c>
      <c r="CL25" s="94">
        <f t="shared" si="56"/>
        <v>0.37333333333333335</v>
      </c>
      <c r="CM25" s="96">
        <f t="shared" si="57"/>
        <v>0.87735849056603776</v>
      </c>
      <c r="CN25" s="96">
        <f t="shared" si="58"/>
        <v>0.70542635658914721</v>
      </c>
      <c r="CO25" s="96">
        <f t="shared" si="59"/>
        <v>0.91823899371069184</v>
      </c>
      <c r="CP25" s="96">
        <f t="shared" si="60"/>
        <v>0.72945736434108532</v>
      </c>
      <c r="CQ25" s="96">
        <f t="shared" si="61"/>
        <v>0.83043478260869574</v>
      </c>
      <c r="CR25" s="96">
        <f t="shared" si="62"/>
        <v>0.67333333333333334</v>
      </c>
      <c r="CS25" s="99">
        <f>'Course end survey'!J34</f>
        <v>1</v>
      </c>
      <c r="CT25" s="99">
        <f>'Course end survey'!K34</f>
        <v>0.33333333333333331</v>
      </c>
      <c r="CU25" s="99">
        <f>'Course end survey'!L34</f>
        <v>1</v>
      </c>
      <c r="CV25" s="99">
        <f>'Course end survey'!M34</f>
        <v>0.33333333333333331</v>
      </c>
      <c r="CW25" s="99">
        <f>'Course end survey'!N34</f>
        <v>0.33333333333333331</v>
      </c>
      <c r="CX25" s="99">
        <f>'Course end survey'!O34</f>
        <v>0.1111111111111111</v>
      </c>
      <c r="CY25" s="100">
        <f t="shared" si="63"/>
        <v>0.1</v>
      </c>
      <c r="CZ25" s="100">
        <f t="shared" si="64"/>
        <v>3.3333333333333333E-2</v>
      </c>
      <c r="DA25" s="100">
        <f t="shared" si="65"/>
        <v>0.1</v>
      </c>
      <c r="DB25" s="100">
        <f t="shared" si="66"/>
        <v>3.3333333333333333E-2</v>
      </c>
      <c r="DC25" s="100">
        <f t="shared" si="67"/>
        <v>3.3333333333333333E-2</v>
      </c>
      <c r="DD25" s="100">
        <f t="shared" si="68"/>
        <v>1.1111111111111112E-2</v>
      </c>
      <c r="DE25" s="102">
        <f t="shared" si="69"/>
        <v>0.78962264150943395</v>
      </c>
      <c r="DF25" s="102">
        <f t="shared" si="70"/>
        <v>0.63488372093023249</v>
      </c>
      <c r="DG25" s="102">
        <f t="shared" si="71"/>
        <v>0.82641509433962268</v>
      </c>
      <c r="DH25" s="102">
        <f t="shared" si="72"/>
        <v>0.65651162790697681</v>
      </c>
      <c r="DI25" s="102">
        <f t="shared" si="73"/>
        <v>0.74739130434782619</v>
      </c>
      <c r="DJ25" s="102">
        <f t="shared" si="74"/>
        <v>0.60599999999999998</v>
      </c>
      <c r="DK25" s="103">
        <f t="shared" si="75"/>
        <v>0.88962264150943393</v>
      </c>
      <c r="DL25" s="103">
        <f t="shared" si="76"/>
        <v>0.66821705426356581</v>
      </c>
      <c r="DM25" s="103">
        <f t="shared" si="77"/>
        <v>0.92641509433962266</v>
      </c>
      <c r="DN25" s="103">
        <f t="shared" si="78"/>
        <v>0.68984496124031014</v>
      </c>
      <c r="DO25" s="103">
        <f t="shared" si="79"/>
        <v>0.78072463768115952</v>
      </c>
      <c r="DP25" s="103">
        <f t="shared" si="80"/>
        <v>0.61711111111111105</v>
      </c>
    </row>
    <row r="26" spans="1:120" ht="16.2" thickBot="1">
      <c r="A26" s="72">
        <v>16</v>
      </c>
      <c r="B26" s="73" t="str">
        <f>'CAT I'!B26</f>
        <v>AME20017</v>
      </c>
      <c r="C26" s="171" t="str">
        <f>'CAT I'!C26</f>
        <v>BHARATH KUMAR</v>
      </c>
      <c r="D26" s="74">
        <f>'CAT I'!D26</f>
        <v>1</v>
      </c>
      <c r="E26" s="74">
        <f>'CAT I'!E26</f>
        <v>2</v>
      </c>
      <c r="F26" s="74">
        <f>'CAT I'!F26</f>
        <v>2</v>
      </c>
      <c r="G26" s="74">
        <f>'CAT I'!G26</f>
        <v>2</v>
      </c>
      <c r="H26" s="74">
        <f>'CAT I'!H26</f>
        <v>2</v>
      </c>
      <c r="I26" s="74">
        <f>'CAT I'!I26</f>
        <v>2</v>
      </c>
      <c r="J26" s="74">
        <f>'CAT I'!J26</f>
        <v>7</v>
      </c>
      <c r="K26" s="74">
        <f>'CAT I'!K26</f>
        <v>9</v>
      </c>
      <c r="L26" s="74">
        <f>'CAT I'!L26</f>
        <v>12</v>
      </c>
      <c r="M26" s="74">
        <f>'CAT I'!M26</f>
        <v>39</v>
      </c>
      <c r="N26" s="79">
        <f>'CAT II'!D26</f>
        <v>2</v>
      </c>
      <c r="O26" s="79">
        <f>'CAT II'!E26</f>
        <v>2</v>
      </c>
      <c r="P26" s="79">
        <f>'CAT II'!F26</f>
        <v>2</v>
      </c>
      <c r="Q26" s="79">
        <f>'CAT II'!G26</f>
        <v>2</v>
      </c>
      <c r="R26" s="79">
        <f>'CAT II'!H26</f>
        <v>2</v>
      </c>
      <c r="S26" s="79">
        <f>'CAT II'!I26</f>
        <v>2</v>
      </c>
      <c r="T26" s="79">
        <f>'CAT II'!J26</f>
        <v>9</v>
      </c>
      <c r="U26" s="79">
        <f>'CAT II'!K26</f>
        <v>11</v>
      </c>
      <c r="V26" s="79">
        <f>'CAT II'!L26</f>
        <v>12</v>
      </c>
      <c r="W26" s="79">
        <f>'CAT II'!M26</f>
        <v>44</v>
      </c>
      <c r="X26" s="82">
        <f>MODEL!D26</f>
        <v>1</v>
      </c>
      <c r="Y26" s="82">
        <f>MODEL!E26</f>
        <v>0</v>
      </c>
      <c r="Z26" s="82">
        <f>MODEL!F26</f>
        <v>2</v>
      </c>
      <c r="AA26" s="82">
        <f>MODEL!G26</f>
        <v>0</v>
      </c>
      <c r="AB26" s="82">
        <f>MODEL!H26</f>
        <v>0</v>
      </c>
      <c r="AC26" s="82">
        <f>MODEL!I26</f>
        <v>0</v>
      </c>
      <c r="AD26" s="82">
        <f>MODEL!J26</f>
        <v>2</v>
      </c>
      <c r="AE26" s="82">
        <f>MODEL!K26</f>
        <v>2</v>
      </c>
      <c r="AF26" s="82">
        <f>MODEL!L26</f>
        <v>2</v>
      </c>
      <c r="AG26" s="82">
        <f>MODEL!M26</f>
        <v>2</v>
      </c>
      <c r="AH26" s="82">
        <f>MODEL!N26</f>
        <v>10</v>
      </c>
      <c r="AI26" s="82">
        <f>MODEL!O26</f>
        <v>13</v>
      </c>
      <c r="AJ26" s="82">
        <f>MODEL!P26</f>
        <v>13</v>
      </c>
      <c r="AK26" s="82">
        <f>MODEL!Q26</f>
        <v>13</v>
      </c>
      <c r="AL26" s="82">
        <f>MODEL!R26</f>
        <v>13</v>
      </c>
      <c r="AM26" s="82">
        <f>MODEL!S26</f>
        <v>13</v>
      </c>
      <c r="AN26" s="82">
        <f>MODEL!T26</f>
        <v>86</v>
      </c>
      <c r="AO26" s="84">
        <f>'CAT I'!N26</f>
        <v>5</v>
      </c>
      <c r="AP26" s="84">
        <f>'CAT I'!O26</f>
        <v>5</v>
      </c>
      <c r="AQ26" s="84">
        <f>'CAT I'!P26</f>
        <v>10</v>
      </c>
      <c r="AR26" s="2">
        <f>'CAT II'!N26</f>
        <v>5</v>
      </c>
      <c r="AS26" s="2">
        <f>'CAT II'!O26</f>
        <v>5</v>
      </c>
      <c r="AT26" s="2">
        <f>'CAT II'!P26</f>
        <v>10</v>
      </c>
      <c r="AU26" s="85">
        <f>MODEL!U26</f>
        <v>5</v>
      </c>
      <c r="AV26" s="85">
        <f>MODEL!V26</f>
        <v>5</v>
      </c>
      <c r="AW26" s="85">
        <f>MODEL!W26</f>
        <v>10</v>
      </c>
      <c r="AX26" s="88">
        <f t="shared" si="8"/>
        <v>0.75471698113207553</v>
      </c>
      <c r="AY26" s="88">
        <f t="shared" si="1"/>
        <v>0.88372093023255816</v>
      </c>
      <c r="AZ26" s="88">
        <f t="shared" si="1"/>
        <v>0.83018867924528306</v>
      </c>
      <c r="BA26" s="88">
        <f t="shared" si="1"/>
        <v>0.93023255813953487</v>
      </c>
      <c r="BB26" s="88">
        <f t="shared" si="1"/>
        <v>0.95652173913043481</v>
      </c>
      <c r="BC26" s="88">
        <f t="shared" si="1"/>
        <v>1</v>
      </c>
      <c r="BD26" s="89">
        <f>'END SEM EXAM'!D26</f>
        <v>2</v>
      </c>
      <c r="BE26" s="89">
        <f>'END SEM EXAM'!E26</f>
        <v>1</v>
      </c>
      <c r="BF26" s="89">
        <f>'END SEM EXAM'!F26</f>
        <v>2</v>
      </c>
      <c r="BG26" s="89">
        <f>'END SEM EXAM'!G26</f>
        <v>2</v>
      </c>
      <c r="BH26" s="89">
        <f>'END SEM EXAM'!H26</f>
        <v>2</v>
      </c>
      <c r="BI26" s="89">
        <f>'END SEM EXAM'!I26</f>
        <v>2</v>
      </c>
      <c r="BJ26" s="89">
        <f>'END SEM EXAM'!J26</f>
        <v>2</v>
      </c>
      <c r="BK26" s="89">
        <f>'END SEM EXAM'!K26</f>
        <v>2</v>
      </c>
      <c r="BL26" s="89">
        <f>'END SEM EXAM'!L26</f>
        <v>2</v>
      </c>
      <c r="BM26" s="89">
        <f>'END SEM EXAM'!M26</f>
        <v>2</v>
      </c>
      <c r="BN26" s="89">
        <f>'END SEM EXAM'!N26</f>
        <v>6</v>
      </c>
      <c r="BO26" s="89">
        <f>'END SEM EXAM'!O26</f>
        <v>11</v>
      </c>
      <c r="BP26" s="89">
        <f>'END SEM EXAM'!P26</f>
        <v>2</v>
      </c>
      <c r="BQ26" s="89">
        <f>'END SEM EXAM'!Q26</f>
        <v>9</v>
      </c>
      <c r="BR26" s="89">
        <f>'END SEM EXAM'!R26</f>
        <v>2</v>
      </c>
      <c r="BS26" s="89">
        <f>'END SEM EXAM'!S26</f>
        <v>4</v>
      </c>
      <c r="BT26" s="89">
        <f>'END SEM EXAM'!T26</f>
        <v>53</v>
      </c>
      <c r="BU26" s="91">
        <f>'END SEM EXAM'!U26</f>
        <v>0.77777777777777779</v>
      </c>
      <c r="BV26" s="91">
        <f>'END SEM EXAM'!V26</f>
        <v>0.33333333333333331</v>
      </c>
      <c r="BW26" s="91">
        <f>'END SEM EXAM'!W26</f>
        <v>0.72222222222222221</v>
      </c>
      <c r="BX26" s="91">
        <f>'END SEM EXAM'!X26</f>
        <v>0.33333333333333331</v>
      </c>
      <c r="BY26" s="91">
        <f>'END SEM EXAM'!Y26</f>
        <v>0.44444444444444442</v>
      </c>
      <c r="BZ26" s="91">
        <f>'END SEM EXAM'!Z26</f>
        <v>0.6</v>
      </c>
      <c r="CA26" s="92">
        <f t="shared" si="45"/>
        <v>0.46666666666666667</v>
      </c>
      <c r="CB26" s="92">
        <f t="shared" si="46"/>
        <v>0.19999999999999998</v>
      </c>
      <c r="CC26" s="92">
        <f t="shared" si="47"/>
        <v>0.43333333333333329</v>
      </c>
      <c r="CD26" s="92">
        <f t="shared" si="48"/>
        <v>0.19999999999999998</v>
      </c>
      <c r="CE26" s="92">
        <f t="shared" si="49"/>
        <v>0.26666666666666666</v>
      </c>
      <c r="CF26" s="92">
        <f t="shared" si="50"/>
        <v>0.36</v>
      </c>
      <c r="CG26" s="94">
        <f t="shared" si="51"/>
        <v>0.30188679245283023</v>
      </c>
      <c r="CH26" s="94">
        <f t="shared" si="52"/>
        <v>0.35348837209302331</v>
      </c>
      <c r="CI26" s="94">
        <f t="shared" si="53"/>
        <v>0.33207547169811324</v>
      </c>
      <c r="CJ26" s="94">
        <f t="shared" si="54"/>
        <v>0.37209302325581395</v>
      </c>
      <c r="CK26" s="94">
        <f t="shared" si="55"/>
        <v>0.38260869565217392</v>
      </c>
      <c r="CL26" s="94">
        <f t="shared" si="56"/>
        <v>0.4</v>
      </c>
      <c r="CM26" s="96">
        <f t="shared" si="57"/>
        <v>0.76855345911949691</v>
      </c>
      <c r="CN26" s="96">
        <f t="shared" si="58"/>
        <v>0.55348837209302326</v>
      </c>
      <c r="CO26" s="96">
        <f t="shared" si="59"/>
        <v>0.76540880503144648</v>
      </c>
      <c r="CP26" s="96">
        <f t="shared" si="60"/>
        <v>0.5720930232558139</v>
      </c>
      <c r="CQ26" s="96">
        <f t="shared" si="61"/>
        <v>0.64927536231884053</v>
      </c>
      <c r="CR26" s="96">
        <f t="shared" si="62"/>
        <v>0.76</v>
      </c>
      <c r="CS26" s="99">
        <f>'Course end survey'!J51</f>
        <v>0.33333333333333331</v>
      </c>
      <c r="CT26" s="99">
        <f>'Course end survey'!K51</f>
        <v>0.33333333333333331</v>
      </c>
      <c r="CU26" s="99">
        <f>'Course end survey'!L51</f>
        <v>1</v>
      </c>
      <c r="CV26" s="99">
        <f>'Course end survey'!M51</f>
        <v>0.66666666666666663</v>
      </c>
      <c r="CW26" s="99">
        <f>'Course end survey'!N51</f>
        <v>0.1111111111111111</v>
      </c>
      <c r="CX26" s="99">
        <f>'Course end survey'!O51</f>
        <v>0.1111111111111111</v>
      </c>
      <c r="CY26" s="100">
        <f t="shared" si="63"/>
        <v>3.3333333333333333E-2</v>
      </c>
      <c r="CZ26" s="100">
        <f t="shared" si="64"/>
        <v>3.3333333333333333E-2</v>
      </c>
      <c r="DA26" s="100">
        <f t="shared" si="65"/>
        <v>0.1</v>
      </c>
      <c r="DB26" s="100">
        <f t="shared" si="66"/>
        <v>6.6666666666666666E-2</v>
      </c>
      <c r="DC26" s="100">
        <f t="shared" si="67"/>
        <v>1.1111111111111112E-2</v>
      </c>
      <c r="DD26" s="100">
        <f t="shared" si="68"/>
        <v>1.1111111111111112E-2</v>
      </c>
      <c r="DE26" s="102">
        <f t="shared" si="69"/>
        <v>0.69169811320754726</v>
      </c>
      <c r="DF26" s="102">
        <f t="shared" si="70"/>
        <v>0.49813953488372092</v>
      </c>
      <c r="DG26" s="102">
        <f t="shared" si="71"/>
        <v>0.68886792452830181</v>
      </c>
      <c r="DH26" s="102">
        <f t="shared" si="72"/>
        <v>0.51488372093023249</v>
      </c>
      <c r="DI26" s="102">
        <f t="shared" si="73"/>
        <v>0.58434782608695646</v>
      </c>
      <c r="DJ26" s="102">
        <f t="shared" si="74"/>
        <v>0.68400000000000005</v>
      </c>
      <c r="DK26" s="103">
        <f t="shared" si="75"/>
        <v>0.72503144654088059</v>
      </c>
      <c r="DL26" s="103">
        <f t="shared" si="76"/>
        <v>0.53147286821705431</v>
      </c>
      <c r="DM26" s="103">
        <f t="shared" si="77"/>
        <v>0.78886792452830179</v>
      </c>
      <c r="DN26" s="103">
        <f t="shared" si="78"/>
        <v>0.58155038759689914</v>
      </c>
      <c r="DO26" s="103">
        <f t="shared" si="79"/>
        <v>0.59545893719806753</v>
      </c>
      <c r="DP26" s="103">
        <f t="shared" si="80"/>
        <v>0.69511111111111112</v>
      </c>
    </row>
    <row r="27" spans="1:120" ht="16.2" thickBot="1">
      <c r="A27" s="72">
        <v>17</v>
      </c>
      <c r="B27" s="73" t="str">
        <f>'CAT I'!B27</f>
        <v>AME20018</v>
      </c>
      <c r="C27" s="171" t="str">
        <f>'CAT I'!C27</f>
        <v>BALAJI.C</v>
      </c>
      <c r="D27" s="74">
        <f>'CAT I'!D27</f>
        <v>2</v>
      </c>
      <c r="E27" s="74">
        <f>'CAT I'!E27</f>
        <v>2</v>
      </c>
      <c r="F27" s="74">
        <f>'CAT I'!F27</f>
        <v>2</v>
      </c>
      <c r="G27" s="74">
        <f>'CAT I'!G27</f>
        <v>2</v>
      </c>
      <c r="H27" s="74">
        <f>'CAT I'!H27</f>
        <v>2</v>
      </c>
      <c r="I27" s="74">
        <f>'CAT I'!I27</f>
        <v>2</v>
      </c>
      <c r="J27" s="74">
        <f>'CAT I'!J27</f>
        <v>10</v>
      </c>
      <c r="K27" s="74">
        <f>'CAT I'!K27</f>
        <v>14</v>
      </c>
      <c r="L27" s="74">
        <f>'CAT I'!L27</f>
        <v>13</v>
      </c>
      <c r="M27" s="74">
        <f>'CAT I'!M27</f>
        <v>49</v>
      </c>
      <c r="N27" s="79">
        <f>'CAT II'!D27</f>
        <v>2</v>
      </c>
      <c r="O27" s="79">
        <f>'CAT II'!E27</f>
        <v>2</v>
      </c>
      <c r="P27" s="79">
        <f>'CAT II'!F27</f>
        <v>2</v>
      </c>
      <c r="Q27" s="79">
        <f>'CAT II'!G27</f>
        <v>2</v>
      </c>
      <c r="R27" s="79">
        <f>'CAT II'!H27</f>
        <v>2</v>
      </c>
      <c r="S27" s="79">
        <f>'CAT II'!I27</f>
        <v>2</v>
      </c>
      <c r="T27" s="79">
        <f>'CAT II'!J27</f>
        <v>9</v>
      </c>
      <c r="U27" s="79">
        <f>'CAT II'!K27</f>
        <v>13</v>
      </c>
      <c r="V27" s="79">
        <f>'CAT II'!L27</f>
        <v>14</v>
      </c>
      <c r="W27" s="79">
        <f>'CAT II'!M27</f>
        <v>48</v>
      </c>
      <c r="X27" s="82">
        <f>MODEL!D27</f>
        <v>2</v>
      </c>
      <c r="Y27" s="82">
        <f>MODEL!E27</f>
        <v>2</v>
      </c>
      <c r="Z27" s="82">
        <f>MODEL!F27</f>
        <v>2</v>
      </c>
      <c r="AA27" s="82">
        <f>MODEL!G27</f>
        <v>2</v>
      </c>
      <c r="AB27" s="82">
        <f>MODEL!H27</f>
        <v>2</v>
      </c>
      <c r="AC27" s="82">
        <f>MODEL!I27</f>
        <v>2</v>
      </c>
      <c r="AD27" s="82">
        <f>MODEL!J27</f>
        <v>2</v>
      </c>
      <c r="AE27" s="82">
        <f>MODEL!K27</f>
        <v>2</v>
      </c>
      <c r="AF27" s="82">
        <f>MODEL!L27</f>
        <v>2</v>
      </c>
      <c r="AG27" s="82">
        <f>MODEL!M27</f>
        <v>2</v>
      </c>
      <c r="AH27" s="82">
        <f>MODEL!N27</f>
        <v>9</v>
      </c>
      <c r="AI27" s="82">
        <f>MODEL!O27</f>
        <v>13</v>
      </c>
      <c r="AJ27" s="82">
        <f>MODEL!P27</f>
        <v>14</v>
      </c>
      <c r="AK27" s="82">
        <f>MODEL!Q27</f>
        <v>14</v>
      </c>
      <c r="AL27" s="82">
        <f>MODEL!R27</f>
        <v>13</v>
      </c>
      <c r="AM27" s="82">
        <f>MODEL!S27</f>
        <v>13</v>
      </c>
      <c r="AN27" s="82">
        <f>MODEL!T27</f>
        <v>96</v>
      </c>
      <c r="AO27" s="84">
        <f>'CAT I'!N27</f>
        <v>5</v>
      </c>
      <c r="AP27" s="84">
        <f>'CAT I'!O27</f>
        <v>5</v>
      </c>
      <c r="AQ27" s="84">
        <f>'CAT I'!P27</f>
        <v>10</v>
      </c>
      <c r="AR27" s="2">
        <f>'CAT II'!N27</f>
        <v>5</v>
      </c>
      <c r="AS27" s="2">
        <f>'CAT II'!O27</f>
        <v>5</v>
      </c>
      <c r="AT27" s="2">
        <f>'CAT II'!P27</f>
        <v>10</v>
      </c>
      <c r="AU27" s="85">
        <f>MODEL!U27</f>
        <v>5</v>
      </c>
      <c r="AV27" s="85">
        <f>MODEL!V27</f>
        <v>5</v>
      </c>
      <c r="AW27" s="85">
        <f>MODEL!W27</f>
        <v>10</v>
      </c>
      <c r="AX27" s="88">
        <f t="shared" si="8"/>
        <v>0.98113207547169812</v>
      </c>
      <c r="AY27" s="88">
        <f t="shared" si="1"/>
        <v>0.97674418604651159</v>
      </c>
      <c r="AZ27" s="88">
        <f t="shared" si="1"/>
        <v>0.96226415094339623</v>
      </c>
      <c r="BA27" s="88">
        <f t="shared" si="1"/>
        <v>0.97674418604651159</v>
      </c>
      <c r="BB27" s="88">
        <f t="shared" si="1"/>
        <v>0.95652173913043481</v>
      </c>
      <c r="BC27" s="88">
        <f t="shared" si="1"/>
        <v>0.93333333333333335</v>
      </c>
      <c r="BD27" s="89">
        <f>'END SEM EXAM'!D27</f>
        <v>2</v>
      </c>
      <c r="BE27" s="89">
        <f>'END SEM EXAM'!E27</f>
        <v>1</v>
      </c>
      <c r="BF27" s="89">
        <f>'END SEM EXAM'!F27</f>
        <v>2</v>
      </c>
      <c r="BG27" s="89">
        <f>'END SEM EXAM'!G27</f>
        <v>1</v>
      </c>
      <c r="BH27" s="89">
        <f>'END SEM EXAM'!H27</f>
        <v>2</v>
      </c>
      <c r="BI27" s="89">
        <f>'END SEM EXAM'!I27</f>
        <v>2</v>
      </c>
      <c r="BJ27" s="89">
        <f>'END SEM EXAM'!J27</f>
        <v>2</v>
      </c>
      <c r="BK27" s="89">
        <f>'END SEM EXAM'!K27</f>
        <v>2</v>
      </c>
      <c r="BL27" s="89">
        <f>'END SEM EXAM'!L27</f>
        <v>2</v>
      </c>
      <c r="BM27" s="89">
        <f>'END SEM EXAM'!M27</f>
        <v>2</v>
      </c>
      <c r="BN27" s="89">
        <f>'END SEM EXAM'!N27</f>
        <v>10</v>
      </c>
      <c r="BO27" s="89">
        <f>'END SEM EXAM'!O27</f>
        <v>10</v>
      </c>
      <c r="BP27" s="89">
        <f>'END SEM EXAM'!P27</f>
        <v>5</v>
      </c>
      <c r="BQ27" s="89">
        <f>'END SEM EXAM'!Q27</f>
        <v>9</v>
      </c>
      <c r="BR27" s="89">
        <f>'END SEM EXAM'!R27</f>
        <v>13</v>
      </c>
      <c r="BS27" s="89">
        <f>'END SEM EXAM'!S27</f>
        <v>8</v>
      </c>
      <c r="BT27" s="89">
        <f>'END SEM EXAM'!T27</f>
        <v>73</v>
      </c>
      <c r="BU27" s="91">
        <f>'END SEM EXAM'!U27</f>
        <v>0.72222222222222221</v>
      </c>
      <c r="BV27" s="91">
        <f>'END SEM EXAM'!V27</f>
        <v>0.44444444444444442</v>
      </c>
      <c r="BW27" s="91">
        <f>'END SEM EXAM'!W27</f>
        <v>0.72222222222222221</v>
      </c>
      <c r="BX27" s="91">
        <f>'END SEM EXAM'!X27</f>
        <v>0.94444444444444442</v>
      </c>
      <c r="BY27" s="91">
        <f>'END SEM EXAM'!Y27</f>
        <v>0.66666666666666663</v>
      </c>
      <c r="BZ27" s="91">
        <f>'END SEM EXAM'!Z27</f>
        <v>1</v>
      </c>
      <c r="CA27" s="92">
        <f t="shared" si="45"/>
        <v>0.43333333333333329</v>
      </c>
      <c r="CB27" s="92">
        <f t="shared" si="46"/>
        <v>0.26666666666666666</v>
      </c>
      <c r="CC27" s="92">
        <f t="shared" si="47"/>
        <v>0.43333333333333329</v>
      </c>
      <c r="CD27" s="92">
        <f t="shared" si="48"/>
        <v>0.56666666666666665</v>
      </c>
      <c r="CE27" s="92">
        <f t="shared" si="49"/>
        <v>0.39999999999999997</v>
      </c>
      <c r="CF27" s="92">
        <f t="shared" si="50"/>
        <v>0.6</v>
      </c>
      <c r="CG27" s="94">
        <f t="shared" si="51"/>
        <v>0.39245283018867927</v>
      </c>
      <c r="CH27" s="94">
        <f t="shared" si="52"/>
        <v>0.39069767441860465</v>
      </c>
      <c r="CI27" s="94">
        <f t="shared" si="53"/>
        <v>0.38490566037735852</v>
      </c>
      <c r="CJ27" s="94">
        <f t="shared" si="54"/>
        <v>0.39069767441860465</v>
      </c>
      <c r="CK27" s="94">
        <f t="shared" si="55"/>
        <v>0.38260869565217392</v>
      </c>
      <c r="CL27" s="94">
        <f t="shared" si="56"/>
        <v>0.37333333333333335</v>
      </c>
      <c r="CM27" s="96">
        <f t="shared" si="57"/>
        <v>0.82578616352201251</v>
      </c>
      <c r="CN27" s="96">
        <f t="shared" si="58"/>
        <v>0.65736434108527131</v>
      </c>
      <c r="CO27" s="96">
        <f t="shared" si="59"/>
        <v>0.81823899371069175</v>
      </c>
      <c r="CP27" s="96">
        <f t="shared" si="60"/>
        <v>0.95736434108527124</v>
      </c>
      <c r="CQ27" s="96">
        <f t="shared" si="61"/>
        <v>0.78260869565217384</v>
      </c>
      <c r="CR27" s="96">
        <f t="shared" si="62"/>
        <v>0.97333333333333338</v>
      </c>
      <c r="CS27" s="99">
        <f>'Course end survey'!J36</f>
        <v>0.66666666666666663</v>
      </c>
      <c r="CT27" s="99">
        <f>'Course end survey'!K36</f>
        <v>0.66666666666666663</v>
      </c>
      <c r="CU27" s="99">
        <f>'Course end survey'!L36</f>
        <v>1</v>
      </c>
      <c r="CV27" s="99">
        <f>'Course end survey'!M36</f>
        <v>1</v>
      </c>
      <c r="CW27" s="99">
        <f>'Course end survey'!N36</f>
        <v>0.22222222222222221</v>
      </c>
      <c r="CX27" s="99">
        <f>'Course end survey'!O36</f>
        <v>0.22222222222222221</v>
      </c>
      <c r="CY27" s="100">
        <f t="shared" si="63"/>
        <v>6.6666666666666666E-2</v>
      </c>
      <c r="CZ27" s="100">
        <f t="shared" si="64"/>
        <v>6.6666666666666666E-2</v>
      </c>
      <c r="DA27" s="100">
        <f t="shared" si="65"/>
        <v>0.1</v>
      </c>
      <c r="DB27" s="100">
        <f t="shared" si="66"/>
        <v>0.1</v>
      </c>
      <c r="DC27" s="100">
        <f t="shared" si="67"/>
        <v>2.2222222222222223E-2</v>
      </c>
      <c r="DD27" s="100">
        <f t="shared" si="68"/>
        <v>2.2222222222222223E-2</v>
      </c>
      <c r="DE27" s="102">
        <f t="shared" si="69"/>
        <v>0.7432075471698113</v>
      </c>
      <c r="DF27" s="102">
        <f t="shared" si="70"/>
        <v>0.59162790697674417</v>
      </c>
      <c r="DG27" s="102">
        <f t="shared" si="71"/>
        <v>0.7364150943396226</v>
      </c>
      <c r="DH27" s="102">
        <f t="shared" si="72"/>
        <v>0.86162790697674418</v>
      </c>
      <c r="DI27" s="102">
        <f t="shared" si="73"/>
        <v>0.70434782608695645</v>
      </c>
      <c r="DJ27" s="102">
        <f t="shared" si="74"/>
        <v>0.87600000000000011</v>
      </c>
      <c r="DK27" s="103">
        <f t="shared" si="75"/>
        <v>0.80987421383647795</v>
      </c>
      <c r="DL27" s="103">
        <f t="shared" si="76"/>
        <v>0.65829457364341082</v>
      </c>
      <c r="DM27" s="103">
        <f t="shared" si="77"/>
        <v>0.83641509433962258</v>
      </c>
      <c r="DN27" s="103">
        <f t="shared" si="78"/>
        <v>0.96162790697674416</v>
      </c>
      <c r="DO27" s="103">
        <f t="shared" si="79"/>
        <v>0.72657004830917871</v>
      </c>
      <c r="DP27" s="103">
        <f t="shared" si="80"/>
        <v>0.89822222222222237</v>
      </c>
    </row>
    <row r="28" spans="1:120" ht="16.2" thickBot="1">
      <c r="A28" s="72">
        <v>18</v>
      </c>
      <c r="B28" s="73" t="str">
        <f>'CAT I'!B28</f>
        <v>AME20019</v>
      </c>
      <c r="C28" s="171" t="str">
        <f>'CAT I'!C28</f>
        <v>CHIRAG</v>
      </c>
      <c r="D28" s="74">
        <f>'CAT I'!D28</f>
        <v>2</v>
      </c>
      <c r="E28" s="74">
        <f>'CAT I'!E28</f>
        <v>2</v>
      </c>
      <c r="F28" s="74">
        <f>'CAT I'!F28</f>
        <v>2</v>
      </c>
      <c r="G28" s="74">
        <f>'CAT I'!G28</f>
        <v>2</v>
      </c>
      <c r="H28" s="74">
        <f>'CAT I'!H28</f>
        <v>2</v>
      </c>
      <c r="I28" s="74">
        <f>'CAT I'!I28</f>
        <v>2</v>
      </c>
      <c r="J28" s="74">
        <f>'CAT I'!J28</f>
        <v>10</v>
      </c>
      <c r="K28" s="74">
        <f>'CAT I'!K28</f>
        <v>11</v>
      </c>
      <c r="L28" s="74">
        <f>'CAT I'!L28</f>
        <v>10</v>
      </c>
      <c r="M28" s="74">
        <f>'CAT I'!M28</f>
        <v>43</v>
      </c>
      <c r="N28" s="79">
        <f>'CAT II'!D28</f>
        <v>2</v>
      </c>
      <c r="O28" s="79">
        <f>'CAT II'!E28</f>
        <v>2</v>
      </c>
      <c r="P28" s="79">
        <f>'CAT II'!F28</f>
        <v>2</v>
      </c>
      <c r="Q28" s="79">
        <f>'CAT II'!G28</f>
        <v>2</v>
      </c>
      <c r="R28" s="79">
        <f>'CAT II'!H28</f>
        <v>2</v>
      </c>
      <c r="S28" s="79">
        <f>'CAT II'!I28</f>
        <v>2</v>
      </c>
      <c r="T28" s="79">
        <f>'CAT II'!J28</f>
        <v>9</v>
      </c>
      <c r="U28" s="79">
        <f>'CAT II'!K28</f>
        <v>14</v>
      </c>
      <c r="V28" s="79">
        <f>'CAT II'!L28</f>
        <v>14</v>
      </c>
      <c r="W28" s="79">
        <f>'CAT II'!M28</f>
        <v>49</v>
      </c>
      <c r="X28" s="82">
        <f>MODEL!D28</f>
        <v>2</v>
      </c>
      <c r="Y28" s="82">
        <f>MODEL!E28</f>
        <v>1</v>
      </c>
      <c r="Z28" s="82">
        <f>MODEL!F28</f>
        <v>2</v>
      </c>
      <c r="AA28" s="82">
        <f>MODEL!G28</f>
        <v>1</v>
      </c>
      <c r="AB28" s="82">
        <f>MODEL!H28</f>
        <v>2</v>
      </c>
      <c r="AC28" s="82">
        <f>MODEL!I28</f>
        <v>1</v>
      </c>
      <c r="AD28" s="82">
        <f>MODEL!J28</f>
        <v>2</v>
      </c>
      <c r="AE28" s="82">
        <f>MODEL!K28</f>
        <v>2</v>
      </c>
      <c r="AF28" s="82">
        <f>MODEL!L28</f>
        <v>2</v>
      </c>
      <c r="AG28" s="82">
        <f>MODEL!M28</f>
        <v>2</v>
      </c>
      <c r="AH28" s="82">
        <f>MODEL!N28</f>
        <v>7</v>
      </c>
      <c r="AI28" s="82">
        <f>MODEL!O28</f>
        <v>14</v>
      </c>
      <c r="AJ28" s="82">
        <f>MODEL!P28</f>
        <v>10</v>
      </c>
      <c r="AK28" s="82">
        <f>MODEL!Q28</f>
        <v>12</v>
      </c>
      <c r="AL28" s="82">
        <f>MODEL!R28</f>
        <v>14</v>
      </c>
      <c r="AM28" s="82">
        <f>MODEL!S28</f>
        <v>13</v>
      </c>
      <c r="AN28" s="82">
        <f>MODEL!T28</f>
        <v>87</v>
      </c>
      <c r="AO28" s="84">
        <f>'CAT I'!N28</f>
        <v>5</v>
      </c>
      <c r="AP28" s="84">
        <f>'CAT I'!O28</f>
        <v>5</v>
      </c>
      <c r="AQ28" s="84">
        <f>'CAT I'!P28</f>
        <v>10</v>
      </c>
      <c r="AR28" s="2">
        <f>'CAT II'!N28</f>
        <v>5</v>
      </c>
      <c r="AS28" s="2">
        <f>'CAT II'!O28</f>
        <v>5</v>
      </c>
      <c r="AT28" s="2">
        <f>'CAT II'!P28</f>
        <v>10</v>
      </c>
      <c r="AU28" s="85">
        <f>MODEL!U28</f>
        <v>5</v>
      </c>
      <c r="AV28" s="85">
        <f>MODEL!V28</f>
        <v>5</v>
      </c>
      <c r="AW28" s="85">
        <f>MODEL!W28</f>
        <v>10</v>
      </c>
      <c r="AX28" s="88">
        <f t="shared" si="8"/>
        <v>0.92452830188679247</v>
      </c>
      <c r="AY28" s="88">
        <f t="shared" si="1"/>
        <v>0.79069767441860461</v>
      </c>
      <c r="AZ28" s="88">
        <f t="shared" si="1"/>
        <v>0.92452830188679247</v>
      </c>
      <c r="BA28" s="88">
        <f t="shared" si="1"/>
        <v>1</v>
      </c>
      <c r="BB28" s="88">
        <f t="shared" si="1"/>
        <v>0.95652173913043481</v>
      </c>
      <c r="BC28" s="88">
        <f t="shared" si="1"/>
        <v>0.8</v>
      </c>
      <c r="BD28" s="89">
        <f>'END SEM EXAM'!D28</f>
        <v>2</v>
      </c>
      <c r="BE28" s="89">
        <f>'END SEM EXAM'!E28</f>
        <v>1</v>
      </c>
      <c r="BF28" s="89">
        <f>'END SEM EXAM'!F28</f>
        <v>2</v>
      </c>
      <c r="BG28" s="89">
        <f>'END SEM EXAM'!G28</f>
        <v>1</v>
      </c>
      <c r="BH28" s="89">
        <f>'END SEM EXAM'!H28</f>
        <v>2</v>
      </c>
      <c r="BI28" s="89">
        <f>'END SEM EXAM'!I28</f>
        <v>2</v>
      </c>
      <c r="BJ28" s="89">
        <f>'END SEM EXAM'!J28</f>
        <v>2</v>
      </c>
      <c r="BK28" s="89">
        <f>'END SEM EXAM'!K28</f>
        <v>2</v>
      </c>
      <c r="BL28" s="89">
        <f>'END SEM EXAM'!L28</f>
        <v>2</v>
      </c>
      <c r="BM28" s="89">
        <f>'END SEM EXAM'!M28</f>
        <v>2</v>
      </c>
      <c r="BN28" s="89">
        <f>'END SEM EXAM'!N28</f>
        <v>8</v>
      </c>
      <c r="BO28" s="89">
        <f>'END SEM EXAM'!O28</f>
        <v>11</v>
      </c>
      <c r="BP28" s="89">
        <f>'END SEM EXAM'!P28</f>
        <v>3</v>
      </c>
      <c r="BQ28" s="89">
        <f>'END SEM EXAM'!Q28</f>
        <v>9</v>
      </c>
      <c r="BR28" s="89">
        <f>'END SEM EXAM'!R28</f>
        <v>7</v>
      </c>
      <c r="BS28" s="89">
        <f>'END SEM EXAM'!S28</f>
        <v>1</v>
      </c>
      <c r="BT28" s="89">
        <f>'END SEM EXAM'!T28</f>
        <v>57</v>
      </c>
      <c r="BU28" s="91">
        <f>'END SEM EXAM'!U28</f>
        <v>0.77777777777777779</v>
      </c>
      <c r="BV28" s="91">
        <f>'END SEM EXAM'!V28</f>
        <v>0.33333333333333331</v>
      </c>
      <c r="BW28" s="91">
        <f>'END SEM EXAM'!W28</f>
        <v>0.72222222222222221</v>
      </c>
      <c r="BX28" s="91">
        <f>'END SEM EXAM'!X28</f>
        <v>0.61111111111111116</v>
      </c>
      <c r="BY28" s="91">
        <f>'END SEM EXAM'!Y28</f>
        <v>0.27777777777777779</v>
      </c>
      <c r="BZ28" s="91">
        <f>'END SEM EXAM'!Z28</f>
        <v>0.8</v>
      </c>
      <c r="CA28" s="92">
        <f t="shared" si="45"/>
        <v>0.46666666666666667</v>
      </c>
      <c r="CB28" s="92">
        <f t="shared" si="46"/>
        <v>0.19999999999999998</v>
      </c>
      <c r="CC28" s="92">
        <f t="shared" si="47"/>
        <v>0.43333333333333329</v>
      </c>
      <c r="CD28" s="92">
        <f t="shared" si="48"/>
        <v>0.3666666666666667</v>
      </c>
      <c r="CE28" s="92">
        <f t="shared" si="49"/>
        <v>0.16666666666666666</v>
      </c>
      <c r="CF28" s="92">
        <f t="shared" si="50"/>
        <v>0.48</v>
      </c>
      <c r="CG28" s="94">
        <f t="shared" si="51"/>
        <v>0.36981132075471701</v>
      </c>
      <c r="CH28" s="94">
        <f t="shared" si="52"/>
        <v>0.31627906976744186</v>
      </c>
      <c r="CI28" s="94">
        <f t="shared" si="53"/>
        <v>0.36981132075471701</v>
      </c>
      <c r="CJ28" s="94">
        <f t="shared" si="54"/>
        <v>0.4</v>
      </c>
      <c r="CK28" s="94">
        <f t="shared" si="55"/>
        <v>0.38260869565217392</v>
      </c>
      <c r="CL28" s="94">
        <f t="shared" si="56"/>
        <v>0.32000000000000006</v>
      </c>
      <c r="CM28" s="96">
        <f t="shared" si="57"/>
        <v>0.83647798742138368</v>
      </c>
      <c r="CN28" s="96">
        <f t="shared" si="58"/>
        <v>0.51627906976744187</v>
      </c>
      <c r="CO28" s="96">
        <f t="shared" si="59"/>
        <v>0.80314465408805025</v>
      </c>
      <c r="CP28" s="96">
        <f t="shared" si="60"/>
        <v>0.76666666666666672</v>
      </c>
      <c r="CQ28" s="96">
        <f t="shared" si="61"/>
        <v>0.54927536231884055</v>
      </c>
      <c r="CR28" s="96">
        <f t="shared" si="62"/>
        <v>0.8</v>
      </c>
      <c r="CS28" s="99">
        <f>'Course end survey'!J53</f>
        <v>1</v>
      </c>
      <c r="CT28" s="99">
        <f>'Course end survey'!K53</f>
        <v>0.66666666666666663</v>
      </c>
      <c r="CU28" s="99">
        <f>'Course end survey'!L53</f>
        <v>0.33333333333333331</v>
      </c>
      <c r="CV28" s="99">
        <f>'Course end survey'!M53</f>
        <v>0.33333333333333331</v>
      </c>
      <c r="CW28" s="99">
        <f>'Course end survey'!N53</f>
        <v>0.33333333333333331</v>
      </c>
      <c r="CX28" s="99">
        <f>'Course end survey'!O53</f>
        <v>0.22222222222222221</v>
      </c>
      <c r="CY28" s="100">
        <f t="shared" si="63"/>
        <v>0.1</v>
      </c>
      <c r="CZ28" s="100">
        <f t="shared" si="64"/>
        <v>6.6666666666666666E-2</v>
      </c>
      <c r="DA28" s="100">
        <f t="shared" si="65"/>
        <v>3.3333333333333333E-2</v>
      </c>
      <c r="DB28" s="100">
        <f t="shared" si="66"/>
        <v>3.3333333333333333E-2</v>
      </c>
      <c r="DC28" s="100">
        <f t="shared" si="67"/>
        <v>3.3333333333333333E-2</v>
      </c>
      <c r="DD28" s="100">
        <f t="shared" si="68"/>
        <v>2.2222222222222223E-2</v>
      </c>
      <c r="DE28" s="102">
        <f t="shared" si="69"/>
        <v>0.75283018867924534</v>
      </c>
      <c r="DF28" s="102">
        <f t="shared" si="70"/>
        <v>0.46465116279069768</v>
      </c>
      <c r="DG28" s="102">
        <f t="shared" si="71"/>
        <v>0.7228301886792452</v>
      </c>
      <c r="DH28" s="102">
        <f t="shared" si="72"/>
        <v>0.69000000000000006</v>
      </c>
      <c r="DI28" s="102">
        <f t="shared" si="73"/>
        <v>0.49434782608695649</v>
      </c>
      <c r="DJ28" s="102">
        <f t="shared" si="74"/>
        <v>0.72000000000000008</v>
      </c>
      <c r="DK28" s="103">
        <f t="shared" si="75"/>
        <v>0.85283018867924532</v>
      </c>
      <c r="DL28" s="103">
        <f t="shared" si="76"/>
        <v>0.53131782945736439</v>
      </c>
      <c r="DM28" s="103">
        <f t="shared" si="77"/>
        <v>0.75616352201257853</v>
      </c>
      <c r="DN28" s="103">
        <f t="shared" si="78"/>
        <v>0.72333333333333338</v>
      </c>
      <c r="DO28" s="103">
        <f t="shared" si="79"/>
        <v>0.52768115942028981</v>
      </c>
      <c r="DP28" s="103">
        <f t="shared" si="80"/>
        <v>0.74222222222222234</v>
      </c>
    </row>
    <row r="29" spans="1:120" ht="16.2" thickBot="1">
      <c r="A29" s="72">
        <v>19</v>
      </c>
      <c r="B29" s="73" t="str">
        <f>'CAT I'!B29</f>
        <v>AME20020</v>
      </c>
      <c r="C29" s="171" t="str">
        <f>'CAT I'!C29</f>
        <v>DEVAN</v>
      </c>
      <c r="D29" s="74">
        <f>'CAT I'!D29</f>
        <v>2</v>
      </c>
      <c r="E29" s="74">
        <f>'CAT I'!E29</f>
        <v>2</v>
      </c>
      <c r="F29" s="74">
        <f>'CAT I'!F29</f>
        <v>2</v>
      </c>
      <c r="G29" s="74">
        <f>'CAT I'!G29</f>
        <v>2</v>
      </c>
      <c r="H29" s="74">
        <f>'CAT I'!H29</f>
        <v>2</v>
      </c>
      <c r="I29" s="74">
        <f>'CAT I'!I29</f>
        <v>2</v>
      </c>
      <c r="J29" s="74">
        <f>'CAT I'!J29</f>
        <v>9</v>
      </c>
      <c r="K29" s="74">
        <f>'CAT I'!K29</f>
        <v>11</v>
      </c>
      <c r="L29" s="74">
        <f>'CAT I'!L29</f>
        <v>12</v>
      </c>
      <c r="M29" s="74">
        <f>'CAT I'!M29</f>
        <v>44</v>
      </c>
      <c r="N29" s="79">
        <f>'CAT II'!D29</f>
        <v>2</v>
      </c>
      <c r="O29" s="79">
        <f>'CAT II'!E29</f>
        <v>2</v>
      </c>
      <c r="P29" s="79">
        <f>'CAT II'!F29</f>
        <v>2</v>
      </c>
      <c r="Q29" s="79">
        <f>'CAT II'!G29</f>
        <v>2</v>
      </c>
      <c r="R29" s="79">
        <f>'CAT II'!H29</f>
        <v>2</v>
      </c>
      <c r="S29" s="79">
        <f>'CAT II'!I29</f>
        <v>2</v>
      </c>
      <c r="T29" s="79">
        <f>'CAT II'!J29</f>
        <v>10</v>
      </c>
      <c r="U29" s="79">
        <f>'CAT II'!K29</f>
        <v>14</v>
      </c>
      <c r="V29" s="79">
        <f>'CAT II'!L29</f>
        <v>12</v>
      </c>
      <c r="W29" s="79">
        <f>'CAT II'!M29</f>
        <v>48</v>
      </c>
      <c r="X29" s="82">
        <f>MODEL!D29</f>
        <v>2</v>
      </c>
      <c r="Y29" s="82">
        <f>MODEL!E29</f>
        <v>2</v>
      </c>
      <c r="Z29" s="82">
        <f>MODEL!F29</f>
        <v>2</v>
      </c>
      <c r="AA29" s="82">
        <f>MODEL!G29</f>
        <v>2</v>
      </c>
      <c r="AB29" s="82">
        <f>MODEL!H29</f>
        <v>2</v>
      </c>
      <c r="AC29" s="82">
        <f>MODEL!I29</f>
        <v>2</v>
      </c>
      <c r="AD29" s="82">
        <f>MODEL!J29</f>
        <v>2</v>
      </c>
      <c r="AE29" s="82">
        <f>MODEL!K29</f>
        <v>2</v>
      </c>
      <c r="AF29" s="82">
        <f>MODEL!L29</f>
        <v>2</v>
      </c>
      <c r="AG29" s="82">
        <f>MODEL!M29</f>
        <v>2</v>
      </c>
      <c r="AH29" s="82">
        <f>MODEL!N29</f>
        <v>10</v>
      </c>
      <c r="AI29" s="82">
        <f>MODEL!O29</f>
        <v>14</v>
      </c>
      <c r="AJ29" s="82">
        <f>MODEL!P29</f>
        <v>13</v>
      </c>
      <c r="AK29" s="82">
        <f>MODEL!Q29</f>
        <v>13</v>
      </c>
      <c r="AL29" s="82">
        <f>MODEL!R29</f>
        <v>13</v>
      </c>
      <c r="AM29" s="82">
        <f>MODEL!S29</f>
        <v>13</v>
      </c>
      <c r="AN29" s="82">
        <f>MODEL!T29</f>
        <v>96</v>
      </c>
      <c r="AO29" s="84">
        <f>'CAT I'!N29</f>
        <v>5</v>
      </c>
      <c r="AP29" s="84">
        <f>'CAT I'!O29</f>
        <v>5</v>
      </c>
      <c r="AQ29" s="84">
        <f>'CAT I'!P29</f>
        <v>10</v>
      </c>
      <c r="AR29" s="2">
        <f>'CAT II'!N29</f>
        <v>5</v>
      </c>
      <c r="AS29" s="2">
        <f>'CAT II'!O29</f>
        <v>5</v>
      </c>
      <c r="AT29" s="2">
        <f>'CAT II'!P29</f>
        <v>10</v>
      </c>
      <c r="AU29" s="85">
        <f>MODEL!U29</f>
        <v>5</v>
      </c>
      <c r="AV29" s="85">
        <f>MODEL!V29</f>
        <v>5</v>
      </c>
      <c r="AW29" s="85">
        <f>MODEL!W29</f>
        <v>10</v>
      </c>
      <c r="AX29" s="88">
        <f t="shared" si="8"/>
        <v>0.92452830188679247</v>
      </c>
      <c r="AY29" s="88">
        <f t="shared" si="1"/>
        <v>0.93023255813953487</v>
      </c>
      <c r="AZ29" s="88">
        <f t="shared" si="1"/>
        <v>0.98113207547169812</v>
      </c>
      <c r="BA29" s="88">
        <f t="shared" si="1"/>
        <v>0.93023255813953487</v>
      </c>
      <c r="BB29" s="88">
        <f t="shared" si="1"/>
        <v>0.95652173913043481</v>
      </c>
      <c r="BC29" s="88">
        <f t="shared" si="1"/>
        <v>1</v>
      </c>
      <c r="BD29" s="89">
        <f>'END SEM EXAM'!D29</f>
        <v>2</v>
      </c>
      <c r="BE29" s="89">
        <f>'END SEM EXAM'!E29</f>
        <v>1</v>
      </c>
      <c r="BF29" s="89">
        <f>'END SEM EXAM'!F29</f>
        <v>2</v>
      </c>
      <c r="BG29" s="89">
        <f>'END SEM EXAM'!G29</f>
        <v>1</v>
      </c>
      <c r="BH29" s="89">
        <f>'END SEM EXAM'!H29</f>
        <v>2</v>
      </c>
      <c r="BI29" s="89">
        <f>'END SEM EXAM'!I29</f>
        <v>1</v>
      </c>
      <c r="BJ29" s="89">
        <f>'END SEM EXAM'!J29</f>
        <v>1</v>
      </c>
      <c r="BK29" s="89">
        <f>'END SEM EXAM'!K29</f>
        <v>1</v>
      </c>
      <c r="BL29" s="89">
        <f>'END SEM EXAM'!L29</f>
        <v>2</v>
      </c>
      <c r="BM29" s="89">
        <f>'END SEM EXAM'!M29</f>
        <v>2</v>
      </c>
      <c r="BN29" s="89">
        <f>'END SEM EXAM'!N29</f>
        <v>9</v>
      </c>
      <c r="BO29" s="89">
        <f>'END SEM EXAM'!O29</f>
        <v>13</v>
      </c>
      <c r="BP29" s="89">
        <f>'END SEM EXAM'!P29</f>
        <v>14</v>
      </c>
      <c r="BQ29" s="89">
        <f>'END SEM EXAM'!Q29</f>
        <v>11</v>
      </c>
      <c r="BR29" s="89">
        <f>'END SEM EXAM'!R29</f>
        <v>14</v>
      </c>
      <c r="BS29" s="89">
        <f>'END SEM EXAM'!S29</f>
        <v>12</v>
      </c>
      <c r="BT29" s="89">
        <f>'END SEM EXAM'!T29</f>
        <v>88</v>
      </c>
      <c r="BU29" s="91">
        <f>'END SEM EXAM'!U29</f>
        <v>0.88888888888888884</v>
      </c>
      <c r="BV29" s="91">
        <f>'END SEM EXAM'!V29</f>
        <v>0.94444444444444442</v>
      </c>
      <c r="BW29" s="91">
        <f>'END SEM EXAM'!W29</f>
        <v>0.77777777777777779</v>
      </c>
      <c r="BX29" s="91">
        <f>'END SEM EXAM'!X29</f>
        <v>0.88888888888888884</v>
      </c>
      <c r="BY29" s="91">
        <f>'END SEM EXAM'!Y29</f>
        <v>0.88888888888888884</v>
      </c>
      <c r="BZ29" s="91">
        <f>'END SEM EXAM'!Z29</f>
        <v>0.9</v>
      </c>
      <c r="CA29" s="92">
        <f t="shared" si="45"/>
        <v>0.53333333333333333</v>
      </c>
      <c r="CB29" s="92">
        <f t="shared" si="46"/>
        <v>0.56666666666666665</v>
      </c>
      <c r="CC29" s="92">
        <f t="shared" si="47"/>
        <v>0.46666666666666667</v>
      </c>
      <c r="CD29" s="92">
        <f t="shared" si="48"/>
        <v>0.53333333333333333</v>
      </c>
      <c r="CE29" s="92">
        <f t="shared" si="49"/>
        <v>0.53333333333333333</v>
      </c>
      <c r="CF29" s="92">
        <f t="shared" si="50"/>
        <v>0.54</v>
      </c>
      <c r="CG29" s="94">
        <f t="shared" si="51"/>
        <v>0.36981132075471701</v>
      </c>
      <c r="CH29" s="94">
        <f t="shared" si="52"/>
        <v>0.37209302325581395</v>
      </c>
      <c r="CI29" s="94">
        <f t="shared" si="53"/>
        <v>0.39245283018867927</v>
      </c>
      <c r="CJ29" s="94">
        <f t="shared" si="54"/>
        <v>0.37209302325581395</v>
      </c>
      <c r="CK29" s="94">
        <f t="shared" si="55"/>
        <v>0.38260869565217392</v>
      </c>
      <c r="CL29" s="94">
        <f t="shared" si="56"/>
        <v>0.4</v>
      </c>
      <c r="CM29" s="96">
        <f t="shared" si="57"/>
        <v>0.90314465408805034</v>
      </c>
      <c r="CN29" s="96">
        <f t="shared" si="58"/>
        <v>0.9387596899224806</v>
      </c>
      <c r="CO29" s="96">
        <f t="shared" si="59"/>
        <v>0.85911949685534594</v>
      </c>
      <c r="CP29" s="96">
        <f t="shared" si="60"/>
        <v>0.90542635658914727</v>
      </c>
      <c r="CQ29" s="96">
        <f t="shared" si="61"/>
        <v>0.91594202898550725</v>
      </c>
      <c r="CR29" s="96">
        <f t="shared" si="62"/>
        <v>0.94000000000000006</v>
      </c>
      <c r="CS29" s="99">
        <f>'Course end survey'!J38</f>
        <v>0.66666666666666663</v>
      </c>
      <c r="CT29" s="99">
        <f>'Course end survey'!K38</f>
        <v>1</v>
      </c>
      <c r="CU29" s="99">
        <f>'Course end survey'!L38</f>
        <v>0.66666666666666663</v>
      </c>
      <c r="CV29" s="99">
        <f>'Course end survey'!M38</f>
        <v>0.33333333333333331</v>
      </c>
      <c r="CW29" s="99">
        <f>'Course end survey'!N38</f>
        <v>0.22222222222222221</v>
      </c>
      <c r="CX29" s="99">
        <f>'Course end survey'!O38</f>
        <v>0.33333333333333331</v>
      </c>
      <c r="CY29" s="100">
        <f t="shared" si="63"/>
        <v>6.6666666666666666E-2</v>
      </c>
      <c r="CZ29" s="100">
        <f t="shared" si="64"/>
        <v>0.1</v>
      </c>
      <c r="DA29" s="100">
        <f t="shared" si="65"/>
        <v>6.6666666666666666E-2</v>
      </c>
      <c r="DB29" s="100">
        <f t="shared" si="66"/>
        <v>3.3333333333333333E-2</v>
      </c>
      <c r="DC29" s="100">
        <f t="shared" si="67"/>
        <v>2.2222222222222223E-2</v>
      </c>
      <c r="DD29" s="100">
        <f t="shared" si="68"/>
        <v>3.3333333333333333E-2</v>
      </c>
      <c r="DE29" s="102">
        <f t="shared" si="69"/>
        <v>0.81283018867924528</v>
      </c>
      <c r="DF29" s="102">
        <f t="shared" si="70"/>
        <v>0.84488372093023256</v>
      </c>
      <c r="DG29" s="102">
        <f t="shared" si="71"/>
        <v>0.77320754716981133</v>
      </c>
      <c r="DH29" s="102">
        <f t="shared" si="72"/>
        <v>0.81488372093023254</v>
      </c>
      <c r="DI29" s="102">
        <f t="shared" si="73"/>
        <v>0.82434782608695656</v>
      </c>
      <c r="DJ29" s="102">
        <f t="shared" si="74"/>
        <v>0.84600000000000009</v>
      </c>
      <c r="DK29" s="103">
        <f t="shared" si="75"/>
        <v>0.87949685534591193</v>
      </c>
      <c r="DL29" s="103">
        <f t="shared" si="76"/>
        <v>0.94488372093023254</v>
      </c>
      <c r="DM29" s="103">
        <f t="shared" si="77"/>
        <v>0.83987421383647798</v>
      </c>
      <c r="DN29" s="103">
        <f t="shared" si="78"/>
        <v>0.84821705426356586</v>
      </c>
      <c r="DO29" s="103">
        <f t="shared" si="79"/>
        <v>0.84657004830917881</v>
      </c>
      <c r="DP29" s="103">
        <f t="shared" si="80"/>
        <v>0.87933333333333341</v>
      </c>
    </row>
    <row r="30" spans="1:120" ht="16.2" thickBot="1">
      <c r="A30" s="72">
        <v>20</v>
      </c>
      <c r="B30" s="73" t="str">
        <f>'CAT I'!B30</f>
        <v>AME20021</v>
      </c>
      <c r="C30" s="171" t="str">
        <f>'CAT I'!C30</f>
        <v>DHARSHAN</v>
      </c>
      <c r="D30" s="74">
        <f>'CAT I'!D30</f>
        <v>2</v>
      </c>
      <c r="E30" s="74">
        <f>'CAT I'!E30</f>
        <v>1</v>
      </c>
      <c r="F30" s="74">
        <f>'CAT I'!F30</f>
        <v>2</v>
      </c>
      <c r="G30" s="74">
        <f>'CAT I'!G30</f>
        <v>1</v>
      </c>
      <c r="H30" s="74">
        <f>'CAT I'!H30</f>
        <v>1</v>
      </c>
      <c r="I30" s="74">
        <f>'CAT I'!I30</f>
        <v>1</v>
      </c>
      <c r="J30" s="74">
        <f>'CAT I'!J30</f>
        <v>8</v>
      </c>
      <c r="K30" s="74">
        <f>'CAT I'!K30</f>
        <v>13</v>
      </c>
      <c r="L30" s="74">
        <f>'CAT I'!L30</f>
        <v>12</v>
      </c>
      <c r="M30" s="74">
        <f>'CAT I'!M30</f>
        <v>41</v>
      </c>
      <c r="N30" s="79">
        <f>'CAT II'!D30</f>
        <v>2</v>
      </c>
      <c r="O30" s="79">
        <f>'CAT II'!E30</f>
        <v>2</v>
      </c>
      <c r="P30" s="79">
        <f>'CAT II'!F30</f>
        <v>2</v>
      </c>
      <c r="Q30" s="79">
        <f>'CAT II'!G30</f>
        <v>2</v>
      </c>
      <c r="R30" s="79">
        <f>'CAT II'!H30</f>
        <v>2</v>
      </c>
      <c r="S30" s="79">
        <f>'CAT II'!I30</f>
        <v>2</v>
      </c>
      <c r="T30" s="79">
        <f>'CAT II'!J30</f>
        <v>10</v>
      </c>
      <c r="U30" s="79">
        <f>'CAT II'!K30</f>
        <v>13</v>
      </c>
      <c r="V30" s="79">
        <f>'CAT II'!L30</f>
        <v>10</v>
      </c>
      <c r="W30" s="79">
        <f>'CAT II'!M30</f>
        <v>45</v>
      </c>
      <c r="X30" s="82">
        <f>MODEL!D30</f>
        <v>2</v>
      </c>
      <c r="Y30" s="82">
        <f>MODEL!E30</f>
        <v>1</v>
      </c>
      <c r="Z30" s="82">
        <f>MODEL!F30</f>
        <v>2</v>
      </c>
      <c r="AA30" s="82">
        <f>MODEL!G30</f>
        <v>2</v>
      </c>
      <c r="AB30" s="82">
        <f>MODEL!H30</f>
        <v>2</v>
      </c>
      <c r="AC30" s="82">
        <f>MODEL!I30</f>
        <v>2</v>
      </c>
      <c r="AD30" s="82">
        <f>MODEL!J30</f>
        <v>2</v>
      </c>
      <c r="AE30" s="82">
        <f>MODEL!K30</f>
        <v>2</v>
      </c>
      <c r="AF30" s="82">
        <f>MODEL!L30</f>
        <v>2</v>
      </c>
      <c r="AG30" s="82">
        <f>MODEL!M30</f>
        <v>2</v>
      </c>
      <c r="AH30" s="82">
        <f>MODEL!N30</f>
        <v>5</v>
      </c>
      <c r="AI30" s="82">
        <f>MODEL!O30</f>
        <v>9</v>
      </c>
      <c r="AJ30" s="82">
        <f>MODEL!P30</f>
        <v>6</v>
      </c>
      <c r="AK30" s="82">
        <f>MODEL!Q30</f>
        <v>12</v>
      </c>
      <c r="AL30" s="82">
        <f>MODEL!R30</f>
        <v>14</v>
      </c>
      <c r="AM30" s="82">
        <f>MODEL!S30</f>
        <v>14</v>
      </c>
      <c r="AN30" s="82">
        <f>MODEL!T30</f>
        <v>79</v>
      </c>
      <c r="AO30" s="84">
        <f>'CAT I'!N30</f>
        <v>5</v>
      </c>
      <c r="AP30" s="84">
        <f>'CAT I'!O30</f>
        <v>5</v>
      </c>
      <c r="AQ30" s="84">
        <f>'CAT I'!P30</f>
        <v>10</v>
      </c>
      <c r="AR30" s="2">
        <f>'CAT II'!N30</f>
        <v>5</v>
      </c>
      <c r="AS30" s="2">
        <f>'CAT II'!O30</f>
        <v>5</v>
      </c>
      <c r="AT30" s="2">
        <f>'CAT II'!P30</f>
        <v>10</v>
      </c>
      <c r="AU30" s="85">
        <f>MODEL!U30</f>
        <v>5</v>
      </c>
      <c r="AV30" s="85">
        <f>MODEL!V30</f>
        <v>5</v>
      </c>
      <c r="AW30" s="85">
        <f>MODEL!W30</f>
        <v>10</v>
      </c>
      <c r="AX30" s="88">
        <f t="shared" si="8"/>
        <v>0.81132075471698117</v>
      </c>
      <c r="AY30" s="88">
        <f t="shared" si="1"/>
        <v>0.69767441860465118</v>
      </c>
      <c r="AZ30" s="88">
        <f t="shared" si="1"/>
        <v>0.94339622641509435</v>
      </c>
      <c r="BA30" s="88">
        <f t="shared" si="1"/>
        <v>0.90697674418604646</v>
      </c>
      <c r="BB30" s="88">
        <f t="shared" si="1"/>
        <v>1</v>
      </c>
      <c r="BC30" s="88">
        <f t="shared" si="1"/>
        <v>0.66666666666666663</v>
      </c>
      <c r="BD30" s="89">
        <f>'END SEM EXAM'!D30</f>
        <v>2</v>
      </c>
      <c r="BE30" s="89">
        <f>'END SEM EXAM'!E30</f>
        <v>2</v>
      </c>
      <c r="BF30" s="89">
        <f>'END SEM EXAM'!F30</f>
        <v>2</v>
      </c>
      <c r="BG30" s="89">
        <f>'END SEM EXAM'!G30</f>
        <v>1</v>
      </c>
      <c r="BH30" s="89">
        <f>'END SEM EXAM'!H30</f>
        <v>2</v>
      </c>
      <c r="BI30" s="89">
        <f>'END SEM EXAM'!I30</f>
        <v>2</v>
      </c>
      <c r="BJ30" s="89">
        <f>'END SEM EXAM'!J30</f>
        <v>2</v>
      </c>
      <c r="BK30" s="89">
        <f>'END SEM EXAM'!K30</f>
        <v>2</v>
      </c>
      <c r="BL30" s="89">
        <f>'END SEM EXAM'!L30</f>
        <v>2</v>
      </c>
      <c r="BM30" s="89">
        <f>'END SEM EXAM'!M30</f>
        <v>2</v>
      </c>
      <c r="BN30" s="89">
        <f>'END SEM EXAM'!N30</f>
        <v>9</v>
      </c>
      <c r="BO30" s="89">
        <f>'END SEM EXAM'!O30</f>
        <v>4</v>
      </c>
      <c r="BP30" s="89">
        <f>'END SEM EXAM'!P30</f>
        <v>13</v>
      </c>
      <c r="BQ30" s="89">
        <f>'END SEM EXAM'!Q30</f>
        <v>5</v>
      </c>
      <c r="BR30" s="89">
        <f>'END SEM EXAM'!R30</f>
        <v>10</v>
      </c>
      <c r="BS30" s="89">
        <f>'END SEM EXAM'!S30</f>
        <v>5</v>
      </c>
      <c r="BT30" s="89">
        <f>'END SEM EXAM'!T30</f>
        <v>65</v>
      </c>
      <c r="BU30" s="91">
        <f>'END SEM EXAM'!U30</f>
        <v>0.44444444444444442</v>
      </c>
      <c r="BV30" s="91">
        <f>'END SEM EXAM'!V30</f>
        <v>0.88888888888888884</v>
      </c>
      <c r="BW30" s="91">
        <f>'END SEM EXAM'!W30</f>
        <v>0.5</v>
      </c>
      <c r="BX30" s="91">
        <f>'END SEM EXAM'!X30</f>
        <v>0.77777777777777779</v>
      </c>
      <c r="BY30" s="91">
        <f>'END SEM EXAM'!Y30</f>
        <v>0.5</v>
      </c>
      <c r="BZ30" s="91">
        <f>'END SEM EXAM'!Z30</f>
        <v>0.9</v>
      </c>
      <c r="CA30" s="92">
        <f t="shared" si="45"/>
        <v>0.26666666666666666</v>
      </c>
      <c r="CB30" s="92">
        <f t="shared" si="46"/>
        <v>0.53333333333333333</v>
      </c>
      <c r="CC30" s="92">
        <f t="shared" si="47"/>
        <v>0.3</v>
      </c>
      <c r="CD30" s="92">
        <f t="shared" si="48"/>
        <v>0.46666666666666667</v>
      </c>
      <c r="CE30" s="92">
        <f t="shared" si="49"/>
        <v>0.3</v>
      </c>
      <c r="CF30" s="92">
        <f t="shared" si="50"/>
        <v>0.54</v>
      </c>
      <c r="CG30" s="94">
        <f t="shared" si="51"/>
        <v>0.32452830188679249</v>
      </c>
      <c r="CH30" s="94">
        <f t="shared" si="52"/>
        <v>0.27906976744186046</v>
      </c>
      <c r="CI30" s="94">
        <f t="shared" si="53"/>
        <v>0.37735849056603776</v>
      </c>
      <c r="CJ30" s="94">
        <f t="shared" si="54"/>
        <v>0.36279069767441863</v>
      </c>
      <c r="CK30" s="94">
        <f t="shared" si="55"/>
        <v>0.4</v>
      </c>
      <c r="CL30" s="94">
        <f t="shared" si="56"/>
        <v>0.26666666666666666</v>
      </c>
      <c r="CM30" s="96">
        <f t="shared" si="57"/>
        <v>0.59119496855345921</v>
      </c>
      <c r="CN30" s="96">
        <f t="shared" si="58"/>
        <v>0.81240310077519373</v>
      </c>
      <c r="CO30" s="96">
        <f t="shared" si="59"/>
        <v>0.6773584905660377</v>
      </c>
      <c r="CP30" s="96">
        <f t="shared" si="60"/>
        <v>0.8294573643410853</v>
      </c>
      <c r="CQ30" s="96">
        <f t="shared" si="61"/>
        <v>0.7</v>
      </c>
      <c r="CR30" s="96">
        <f t="shared" si="62"/>
        <v>0.80666666666666664</v>
      </c>
      <c r="CS30" s="99">
        <f>'Course end survey'!J55</f>
        <v>0.66666666666666663</v>
      </c>
      <c r="CT30" s="99">
        <f>'Course end survey'!K55</f>
        <v>0.66666666666666663</v>
      </c>
      <c r="CU30" s="99">
        <f>'Course end survey'!L55</f>
        <v>1</v>
      </c>
      <c r="CV30" s="99">
        <f>'Course end survey'!M55</f>
        <v>0.66666666666666663</v>
      </c>
      <c r="CW30" s="99">
        <f>'Course end survey'!N55</f>
        <v>0.22222222222222221</v>
      </c>
      <c r="CX30" s="99">
        <f>'Course end survey'!O55</f>
        <v>0.22222222222222221</v>
      </c>
      <c r="CY30" s="100">
        <f t="shared" si="63"/>
        <v>6.6666666666666666E-2</v>
      </c>
      <c r="CZ30" s="100">
        <f t="shared" si="64"/>
        <v>6.6666666666666666E-2</v>
      </c>
      <c r="DA30" s="100">
        <f t="shared" si="65"/>
        <v>0.1</v>
      </c>
      <c r="DB30" s="100">
        <f t="shared" si="66"/>
        <v>6.6666666666666666E-2</v>
      </c>
      <c r="DC30" s="100">
        <f t="shared" si="67"/>
        <v>2.2222222222222223E-2</v>
      </c>
      <c r="DD30" s="100">
        <f t="shared" si="68"/>
        <v>2.2222222222222223E-2</v>
      </c>
      <c r="DE30" s="102">
        <f t="shared" si="69"/>
        <v>0.53207547169811331</v>
      </c>
      <c r="DF30" s="102">
        <f t="shared" si="70"/>
        <v>0.73116279069767443</v>
      </c>
      <c r="DG30" s="102">
        <f t="shared" si="71"/>
        <v>0.6096226415094339</v>
      </c>
      <c r="DH30" s="102">
        <f t="shared" si="72"/>
        <v>0.74651162790697678</v>
      </c>
      <c r="DI30" s="102">
        <f t="shared" si="73"/>
        <v>0.63</v>
      </c>
      <c r="DJ30" s="102">
        <f t="shared" si="74"/>
        <v>0.72599999999999998</v>
      </c>
      <c r="DK30" s="103">
        <f t="shared" si="75"/>
        <v>0.59874213836477996</v>
      </c>
      <c r="DL30" s="103">
        <f t="shared" si="76"/>
        <v>0.79782945736434108</v>
      </c>
      <c r="DM30" s="103">
        <f t="shared" si="77"/>
        <v>0.70962264150943388</v>
      </c>
      <c r="DN30" s="103">
        <f t="shared" si="78"/>
        <v>0.81317829457364343</v>
      </c>
      <c r="DO30" s="103">
        <f t="shared" si="79"/>
        <v>0.65222222222222226</v>
      </c>
      <c r="DP30" s="103">
        <f t="shared" si="80"/>
        <v>0.74822222222222223</v>
      </c>
    </row>
    <row r="31" spans="1:120" ht="16.2" thickBot="1">
      <c r="A31" s="72">
        <v>21</v>
      </c>
      <c r="B31" s="73" t="str">
        <f>'CAT I'!B31</f>
        <v>AME20023</v>
      </c>
      <c r="C31" s="171" t="str">
        <f>'CAT I'!C31</f>
        <v>DHATCHANAMOORTHY</v>
      </c>
      <c r="D31" s="74">
        <f>'CAT I'!D31</f>
        <v>2</v>
      </c>
      <c r="E31" s="74">
        <f>'CAT I'!E31</f>
        <v>2</v>
      </c>
      <c r="F31" s="74">
        <f>'CAT I'!F31</f>
        <v>2</v>
      </c>
      <c r="G31" s="74">
        <f>'CAT I'!G31</f>
        <v>2</v>
      </c>
      <c r="H31" s="74">
        <f>'CAT I'!H31</f>
        <v>2</v>
      </c>
      <c r="I31" s="74">
        <f>'CAT I'!I31</f>
        <v>2</v>
      </c>
      <c r="J31" s="74">
        <f>'CAT I'!J31</f>
        <v>10</v>
      </c>
      <c r="K31" s="74">
        <f>'CAT I'!K31</f>
        <v>12</v>
      </c>
      <c r="L31" s="74">
        <f>'CAT I'!L31</f>
        <v>11</v>
      </c>
      <c r="M31" s="74">
        <f>'CAT I'!M31</f>
        <v>45</v>
      </c>
      <c r="N31" s="79">
        <f>'CAT II'!D31</f>
        <v>1</v>
      </c>
      <c r="O31" s="79">
        <f>'CAT II'!E31</f>
        <v>1</v>
      </c>
      <c r="P31" s="79">
        <f>'CAT II'!F31</f>
        <v>2</v>
      </c>
      <c r="Q31" s="79">
        <f>'CAT II'!G31</f>
        <v>1</v>
      </c>
      <c r="R31" s="79">
        <f>'CAT II'!H31</f>
        <v>0</v>
      </c>
      <c r="S31" s="79">
        <f>'CAT II'!I31</f>
        <v>1</v>
      </c>
      <c r="T31" s="79">
        <f>'CAT II'!J31</f>
        <v>8</v>
      </c>
      <c r="U31" s="79">
        <f>'CAT II'!K31</f>
        <v>13</v>
      </c>
      <c r="V31" s="79">
        <f>'CAT II'!L31</f>
        <v>11</v>
      </c>
      <c r="W31" s="79">
        <f>'CAT II'!M31</f>
        <v>38</v>
      </c>
      <c r="X31" s="82">
        <f>MODEL!D31</f>
        <v>2</v>
      </c>
      <c r="Y31" s="82">
        <f>MODEL!E31</f>
        <v>2</v>
      </c>
      <c r="Z31" s="82">
        <f>MODEL!F31</f>
        <v>1</v>
      </c>
      <c r="AA31" s="82">
        <f>MODEL!G31</f>
        <v>2</v>
      </c>
      <c r="AB31" s="82">
        <f>MODEL!H31</f>
        <v>2</v>
      </c>
      <c r="AC31" s="82">
        <f>MODEL!I31</f>
        <v>1</v>
      </c>
      <c r="AD31" s="82">
        <f>MODEL!J31</f>
        <v>2</v>
      </c>
      <c r="AE31" s="82">
        <f>MODEL!K31</f>
        <v>2</v>
      </c>
      <c r="AF31" s="82">
        <f>MODEL!L31</f>
        <v>1</v>
      </c>
      <c r="AG31" s="82">
        <f>MODEL!M31</f>
        <v>1</v>
      </c>
      <c r="AH31" s="82">
        <f>MODEL!N31</f>
        <v>7</v>
      </c>
      <c r="AI31" s="82">
        <f>MODEL!O31</f>
        <v>10</v>
      </c>
      <c r="AJ31" s="82">
        <f>MODEL!P31</f>
        <v>14</v>
      </c>
      <c r="AK31" s="82">
        <f>MODEL!Q31</f>
        <v>13</v>
      </c>
      <c r="AL31" s="82">
        <f>MODEL!R31</f>
        <v>11</v>
      </c>
      <c r="AM31" s="82">
        <f>MODEL!S31</f>
        <v>14</v>
      </c>
      <c r="AN31" s="82">
        <f>MODEL!T31</f>
        <v>85</v>
      </c>
      <c r="AO31" s="84">
        <f>'CAT I'!N31</f>
        <v>5</v>
      </c>
      <c r="AP31" s="84">
        <f>'CAT I'!O31</f>
        <v>5</v>
      </c>
      <c r="AQ31" s="84">
        <f>'CAT I'!P31</f>
        <v>10</v>
      </c>
      <c r="AR31" s="2">
        <f>'CAT II'!N31</f>
        <v>5</v>
      </c>
      <c r="AS31" s="2">
        <f>'CAT II'!O31</f>
        <v>5</v>
      </c>
      <c r="AT31" s="2">
        <f>'CAT II'!P31</f>
        <v>10</v>
      </c>
      <c r="AU31" s="85">
        <f>MODEL!U31</f>
        <v>5</v>
      </c>
      <c r="AV31" s="85">
        <f>MODEL!V31</f>
        <v>5</v>
      </c>
      <c r="AW31" s="85">
        <f>MODEL!W31</f>
        <v>10</v>
      </c>
      <c r="AX31" s="88">
        <f t="shared" si="8"/>
        <v>0.8867924528301887</v>
      </c>
      <c r="AY31" s="88">
        <f t="shared" si="1"/>
        <v>0.90697674418604646</v>
      </c>
      <c r="AZ31" s="88">
        <f t="shared" si="1"/>
        <v>0.86792452830188682</v>
      </c>
      <c r="BA31" s="88">
        <f t="shared" si="1"/>
        <v>0.76744186046511631</v>
      </c>
      <c r="BB31" s="88">
        <f t="shared" si="1"/>
        <v>0.91304347826086951</v>
      </c>
      <c r="BC31" s="88">
        <f t="shared" si="1"/>
        <v>0.8</v>
      </c>
      <c r="BD31" s="89">
        <f>'END SEM EXAM'!D31</f>
        <v>2</v>
      </c>
      <c r="BE31" s="89">
        <f>'END SEM EXAM'!E31</f>
        <v>1</v>
      </c>
      <c r="BF31" s="89">
        <f>'END SEM EXAM'!F31</f>
        <v>2</v>
      </c>
      <c r="BG31" s="89">
        <f>'END SEM EXAM'!G31</f>
        <v>2</v>
      </c>
      <c r="BH31" s="89">
        <f>'END SEM EXAM'!H31</f>
        <v>2</v>
      </c>
      <c r="BI31" s="89">
        <f>'END SEM EXAM'!I31</f>
        <v>2</v>
      </c>
      <c r="BJ31" s="89">
        <f>'END SEM EXAM'!J31</f>
        <v>2</v>
      </c>
      <c r="BK31" s="89">
        <f>'END SEM EXAM'!K31</f>
        <v>2</v>
      </c>
      <c r="BL31" s="89">
        <f>'END SEM EXAM'!L31</f>
        <v>2</v>
      </c>
      <c r="BM31" s="89">
        <f>'END SEM EXAM'!M31</f>
        <v>2</v>
      </c>
      <c r="BN31" s="89">
        <f>'END SEM EXAM'!N31</f>
        <v>8</v>
      </c>
      <c r="BO31" s="89">
        <f>'END SEM EXAM'!O31</f>
        <v>14</v>
      </c>
      <c r="BP31" s="89">
        <f>'END SEM EXAM'!P31</f>
        <v>10</v>
      </c>
      <c r="BQ31" s="89">
        <f>'END SEM EXAM'!Q31</f>
        <v>11</v>
      </c>
      <c r="BR31" s="89">
        <f>'END SEM EXAM'!R31</f>
        <v>9</v>
      </c>
      <c r="BS31" s="89">
        <f>'END SEM EXAM'!S31</f>
        <v>7</v>
      </c>
      <c r="BT31" s="89">
        <f>'END SEM EXAM'!T31</f>
        <v>78</v>
      </c>
      <c r="BU31" s="91">
        <f>'END SEM EXAM'!U31</f>
        <v>0.94444444444444442</v>
      </c>
      <c r="BV31" s="91">
        <f>'END SEM EXAM'!V31</f>
        <v>0.77777777777777779</v>
      </c>
      <c r="BW31" s="91">
        <f>'END SEM EXAM'!W31</f>
        <v>0.83333333333333337</v>
      </c>
      <c r="BX31" s="91">
        <f>'END SEM EXAM'!X31</f>
        <v>0.72222222222222221</v>
      </c>
      <c r="BY31" s="91">
        <f>'END SEM EXAM'!Y31</f>
        <v>0.61111111111111116</v>
      </c>
      <c r="BZ31" s="91">
        <f>'END SEM EXAM'!Z31</f>
        <v>0.8</v>
      </c>
      <c r="CA31" s="92">
        <f t="shared" si="45"/>
        <v>0.56666666666666665</v>
      </c>
      <c r="CB31" s="92">
        <f t="shared" si="46"/>
        <v>0.46666666666666667</v>
      </c>
      <c r="CC31" s="92">
        <f t="shared" si="47"/>
        <v>0.5</v>
      </c>
      <c r="CD31" s="92">
        <f t="shared" si="48"/>
        <v>0.43333333333333329</v>
      </c>
      <c r="CE31" s="92">
        <f t="shared" si="49"/>
        <v>0.3666666666666667</v>
      </c>
      <c r="CF31" s="92">
        <f t="shared" si="50"/>
        <v>0.48</v>
      </c>
      <c r="CG31" s="94">
        <f t="shared" si="51"/>
        <v>0.3547169811320755</v>
      </c>
      <c r="CH31" s="94">
        <f t="shared" si="52"/>
        <v>0.36279069767441863</v>
      </c>
      <c r="CI31" s="94">
        <f t="shared" si="53"/>
        <v>0.34716981132075475</v>
      </c>
      <c r="CJ31" s="94">
        <f t="shared" si="54"/>
        <v>0.30697674418604654</v>
      </c>
      <c r="CK31" s="94">
        <f t="shared" si="55"/>
        <v>0.36521739130434783</v>
      </c>
      <c r="CL31" s="94">
        <f t="shared" si="56"/>
        <v>0.32000000000000006</v>
      </c>
      <c r="CM31" s="96">
        <f t="shared" si="57"/>
        <v>0.92138364779874216</v>
      </c>
      <c r="CN31" s="96">
        <f t="shared" si="58"/>
        <v>0.8294573643410853</v>
      </c>
      <c r="CO31" s="96">
        <f t="shared" si="59"/>
        <v>0.84716981132075475</v>
      </c>
      <c r="CP31" s="96">
        <f t="shared" si="60"/>
        <v>0.74031007751937983</v>
      </c>
      <c r="CQ31" s="96">
        <f t="shared" si="61"/>
        <v>0.73188405797101452</v>
      </c>
      <c r="CR31" s="96">
        <f t="shared" si="62"/>
        <v>0.8</v>
      </c>
      <c r="CS31" s="99">
        <f>'Course end survey'!J40</f>
        <v>0.33333333333333331</v>
      </c>
      <c r="CT31" s="99">
        <f>'Course end survey'!K40</f>
        <v>1</v>
      </c>
      <c r="CU31" s="99">
        <f>'Course end survey'!L40</f>
        <v>1</v>
      </c>
      <c r="CV31" s="99">
        <f>'Course end survey'!M40</f>
        <v>1</v>
      </c>
      <c r="CW31" s="99">
        <f>'Course end survey'!N40</f>
        <v>0.1111111111111111</v>
      </c>
      <c r="CX31" s="99">
        <f>'Course end survey'!O40</f>
        <v>0.33333333333333331</v>
      </c>
      <c r="CY31" s="100">
        <f t="shared" si="63"/>
        <v>3.3333333333333333E-2</v>
      </c>
      <c r="CZ31" s="100">
        <f t="shared" si="64"/>
        <v>0.1</v>
      </c>
      <c r="DA31" s="100">
        <f t="shared" si="65"/>
        <v>0.1</v>
      </c>
      <c r="DB31" s="100">
        <f t="shared" si="66"/>
        <v>0.1</v>
      </c>
      <c r="DC31" s="100">
        <f t="shared" si="67"/>
        <v>1.1111111111111112E-2</v>
      </c>
      <c r="DD31" s="100">
        <f t="shared" si="68"/>
        <v>3.3333333333333333E-2</v>
      </c>
      <c r="DE31" s="102">
        <f t="shared" si="69"/>
        <v>0.82924528301886791</v>
      </c>
      <c r="DF31" s="102">
        <f t="shared" si="70"/>
        <v>0.74651162790697678</v>
      </c>
      <c r="DG31" s="102">
        <f t="shared" si="71"/>
        <v>0.76245283018867926</v>
      </c>
      <c r="DH31" s="102">
        <f t="shared" si="72"/>
        <v>0.66627906976744189</v>
      </c>
      <c r="DI31" s="102">
        <f t="shared" si="73"/>
        <v>0.65869565217391313</v>
      </c>
      <c r="DJ31" s="102">
        <f t="shared" si="74"/>
        <v>0.72000000000000008</v>
      </c>
      <c r="DK31" s="103">
        <f t="shared" si="75"/>
        <v>0.86257861635220123</v>
      </c>
      <c r="DL31" s="103">
        <f t="shared" si="76"/>
        <v>0.84651162790697676</v>
      </c>
      <c r="DM31" s="103">
        <f t="shared" si="77"/>
        <v>0.86245283018867924</v>
      </c>
      <c r="DN31" s="103">
        <f t="shared" si="78"/>
        <v>0.76627906976744187</v>
      </c>
      <c r="DO31" s="103">
        <f t="shared" si="79"/>
        <v>0.6698067632850242</v>
      </c>
      <c r="DP31" s="103">
        <f t="shared" si="80"/>
        <v>0.75333333333333341</v>
      </c>
    </row>
    <row r="32" spans="1:120" ht="16.2" thickBot="1">
      <c r="A32" s="72">
        <v>22</v>
      </c>
      <c r="B32" s="73" t="str">
        <f>'CAT I'!B32</f>
        <v>AME20025</v>
      </c>
      <c r="C32" s="171" t="str">
        <f>'CAT I'!C32</f>
        <v>ELDHO ELIAS</v>
      </c>
      <c r="D32" s="74">
        <f>'CAT I'!D32</f>
        <v>2</v>
      </c>
      <c r="E32" s="74">
        <f>'CAT I'!E32</f>
        <v>2</v>
      </c>
      <c r="F32" s="74">
        <f>'CAT I'!F32</f>
        <v>2</v>
      </c>
      <c r="G32" s="74">
        <f>'CAT I'!G32</f>
        <v>2</v>
      </c>
      <c r="H32" s="74">
        <f>'CAT I'!H32</f>
        <v>2</v>
      </c>
      <c r="I32" s="74">
        <f>'CAT I'!I32</f>
        <v>2</v>
      </c>
      <c r="J32" s="74">
        <f>'CAT I'!J32</f>
        <v>10</v>
      </c>
      <c r="K32" s="74">
        <f>'CAT I'!K32</f>
        <v>14</v>
      </c>
      <c r="L32" s="74">
        <f>'CAT I'!L32</f>
        <v>14</v>
      </c>
      <c r="M32" s="74">
        <f>'CAT I'!M32</f>
        <v>50</v>
      </c>
      <c r="N32" s="79">
        <f>'CAT II'!D32</f>
        <v>2</v>
      </c>
      <c r="O32" s="79">
        <f>'CAT II'!E32</f>
        <v>2</v>
      </c>
      <c r="P32" s="79">
        <f>'CAT II'!F32</f>
        <v>2</v>
      </c>
      <c r="Q32" s="79">
        <f>'CAT II'!G32</f>
        <v>2</v>
      </c>
      <c r="R32" s="79">
        <f>'CAT II'!H32</f>
        <v>2</v>
      </c>
      <c r="S32" s="79">
        <f>'CAT II'!I32</f>
        <v>2</v>
      </c>
      <c r="T32" s="79">
        <f>'CAT II'!J32</f>
        <v>9</v>
      </c>
      <c r="U32" s="79">
        <f>'CAT II'!K32</f>
        <v>13</v>
      </c>
      <c r="V32" s="79">
        <f>'CAT II'!L32</f>
        <v>14</v>
      </c>
      <c r="W32" s="79">
        <f>'CAT II'!M32</f>
        <v>48</v>
      </c>
      <c r="X32" s="82">
        <f>MODEL!D32</f>
        <v>1</v>
      </c>
      <c r="Y32" s="82">
        <f>MODEL!E32</f>
        <v>2</v>
      </c>
      <c r="Z32" s="82">
        <f>MODEL!F32</f>
        <v>2</v>
      </c>
      <c r="AA32" s="82">
        <f>MODEL!G32</f>
        <v>2</v>
      </c>
      <c r="AB32" s="82">
        <f>MODEL!H32</f>
        <v>2</v>
      </c>
      <c r="AC32" s="82">
        <f>MODEL!I32</f>
        <v>1</v>
      </c>
      <c r="AD32" s="82">
        <f>MODEL!J32</f>
        <v>1</v>
      </c>
      <c r="AE32" s="82">
        <f>MODEL!K32</f>
        <v>1</v>
      </c>
      <c r="AF32" s="82">
        <f>MODEL!L32</f>
        <v>2</v>
      </c>
      <c r="AG32" s="82">
        <f>MODEL!M32</f>
        <v>2</v>
      </c>
      <c r="AH32" s="82">
        <f>MODEL!N32</f>
        <v>8</v>
      </c>
      <c r="AI32" s="82">
        <f>MODEL!O32</f>
        <v>11</v>
      </c>
      <c r="AJ32" s="82">
        <f>MODEL!P32</f>
        <v>14</v>
      </c>
      <c r="AK32" s="82">
        <f>MODEL!Q32</f>
        <v>13</v>
      </c>
      <c r="AL32" s="82">
        <f>MODEL!R32</f>
        <v>12</v>
      </c>
      <c r="AM32" s="82">
        <f>MODEL!S32</f>
        <v>11</v>
      </c>
      <c r="AN32" s="82">
        <f>MODEL!T32</f>
        <v>85</v>
      </c>
      <c r="AO32" s="84">
        <f>'CAT I'!N32</f>
        <v>5</v>
      </c>
      <c r="AP32" s="84">
        <f>'CAT I'!O32</f>
        <v>5</v>
      </c>
      <c r="AQ32" s="84">
        <f>'CAT I'!P32</f>
        <v>10</v>
      </c>
      <c r="AR32" s="2">
        <f>'CAT II'!N32</f>
        <v>5</v>
      </c>
      <c r="AS32" s="2">
        <f>'CAT II'!O32</f>
        <v>5</v>
      </c>
      <c r="AT32" s="2">
        <f>'CAT II'!P32</f>
        <v>10</v>
      </c>
      <c r="AU32" s="85">
        <f>MODEL!U32</f>
        <v>5</v>
      </c>
      <c r="AV32" s="85">
        <f>MODEL!V32</f>
        <v>5</v>
      </c>
      <c r="AW32" s="85">
        <f>MODEL!W32</f>
        <v>10</v>
      </c>
      <c r="AX32" s="88">
        <f t="shared" si="8"/>
        <v>0.92452830188679247</v>
      </c>
      <c r="AY32" s="88">
        <f t="shared" si="8"/>
        <v>1</v>
      </c>
      <c r="AZ32" s="88">
        <f t="shared" si="8"/>
        <v>0.92452830188679247</v>
      </c>
      <c r="BA32" s="88">
        <f t="shared" si="8"/>
        <v>0.90697674418604646</v>
      </c>
      <c r="BB32" s="88">
        <f t="shared" si="8"/>
        <v>0.86956521739130432</v>
      </c>
      <c r="BC32" s="88">
        <f t="shared" si="8"/>
        <v>0.8666666666666667</v>
      </c>
      <c r="BD32" s="89">
        <f>'END SEM EXAM'!D32</f>
        <v>2</v>
      </c>
      <c r="BE32" s="89">
        <f>'END SEM EXAM'!E32</f>
        <v>2</v>
      </c>
      <c r="BF32" s="89">
        <f>'END SEM EXAM'!F32</f>
        <v>2</v>
      </c>
      <c r="BG32" s="89">
        <f>'END SEM EXAM'!G32</f>
        <v>1</v>
      </c>
      <c r="BH32" s="89">
        <f>'END SEM EXAM'!H32</f>
        <v>2</v>
      </c>
      <c r="BI32" s="89">
        <f>'END SEM EXAM'!I32</f>
        <v>2</v>
      </c>
      <c r="BJ32" s="89">
        <f>'END SEM EXAM'!J32</f>
        <v>2</v>
      </c>
      <c r="BK32" s="89">
        <f>'END SEM EXAM'!K32</f>
        <v>2</v>
      </c>
      <c r="BL32" s="89">
        <f>'END SEM EXAM'!L32</f>
        <v>2</v>
      </c>
      <c r="BM32" s="89">
        <f>'END SEM EXAM'!M32</f>
        <v>2</v>
      </c>
      <c r="BN32" s="89">
        <f>'END SEM EXAM'!N32</f>
        <v>5</v>
      </c>
      <c r="BO32" s="89">
        <f>'END SEM EXAM'!O32</f>
        <v>2</v>
      </c>
      <c r="BP32" s="89">
        <f>'END SEM EXAM'!P32</f>
        <v>11</v>
      </c>
      <c r="BQ32" s="89">
        <f>'END SEM EXAM'!Q32</f>
        <v>8</v>
      </c>
      <c r="BR32" s="89">
        <f>'END SEM EXAM'!R32</f>
        <v>2</v>
      </c>
      <c r="BS32" s="89">
        <f>'END SEM EXAM'!S32</f>
        <v>13</v>
      </c>
      <c r="BT32" s="89">
        <f>'END SEM EXAM'!T32</f>
        <v>60</v>
      </c>
      <c r="BU32" s="91">
        <f>'END SEM EXAM'!U32</f>
        <v>0.33333333333333331</v>
      </c>
      <c r="BV32" s="91">
        <f>'END SEM EXAM'!V32</f>
        <v>0.77777777777777779</v>
      </c>
      <c r="BW32" s="91">
        <f>'END SEM EXAM'!W32</f>
        <v>0.66666666666666663</v>
      </c>
      <c r="BX32" s="91">
        <f>'END SEM EXAM'!X32</f>
        <v>0.33333333333333331</v>
      </c>
      <c r="BY32" s="91">
        <f>'END SEM EXAM'!Y32</f>
        <v>0.94444444444444442</v>
      </c>
      <c r="BZ32" s="91">
        <f>'END SEM EXAM'!Z32</f>
        <v>0.5</v>
      </c>
      <c r="CA32" s="92">
        <f t="shared" si="45"/>
        <v>0.19999999999999998</v>
      </c>
      <c r="CB32" s="92">
        <f t="shared" si="46"/>
        <v>0.46666666666666667</v>
      </c>
      <c r="CC32" s="92">
        <f t="shared" si="47"/>
        <v>0.39999999999999997</v>
      </c>
      <c r="CD32" s="92">
        <f t="shared" si="48"/>
        <v>0.19999999999999998</v>
      </c>
      <c r="CE32" s="92">
        <f t="shared" si="49"/>
        <v>0.56666666666666665</v>
      </c>
      <c r="CF32" s="92">
        <f t="shared" si="50"/>
        <v>0.3</v>
      </c>
      <c r="CG32" s="94">
        <f t="shared" si="51"/>
        <v>0.36981132075471701</v>
      </c>
      <c r="CH32" s="94">
        <f t="shared" si="52"/>
        <v>0.4</v>
      </c>
      <c r="CI32" s="94">
        <f t="shared" si="53"/>
        <v>0.36981132075471701</v>
      </c>
      <c r="CJ32" s="94">
        <f t="shared" si="54"/>
        <v>0.36279069767441863</v>
      </c>
      <c r="CK32" s="94">
        <f t="shared" si="55"/>
        <v>0.34782608695652173</v>
      </c>
      <c r="CL32" s="94">
        <f t="shared" si="56"/>
        <v>0.34666666666666668</v>
      </c>
      <c r="CM32" s="96">
        <f t="shared" si="57"/>
        <v>0.56981132075471697</v>
      </c>
      <c r="CN32" s="96">
        <f t="shared" si="58"/>
        <v>0.8666666666666667</v>
      </c>
      <c r="CO32" s="96">
        <f t="shared" si="59"/>
        <v>0.76981132075471703</v>
      </c>
      <c r="CP32" s="96">
        <f t="shared" si="60"/>
        <v>0.56279069767441858</v>
      </c>
      <c r="CQ32" s="96">
        <f t="shared" si="61"/>
        <v>0.91449275362318838</v>
      </c>
      <c r="CR32" s="96">
        <f t="shared" si="62"/>
        <v>0.64666666666666672</v>
      </c>
      <c r="CS32" s="99">
        <f>'Course end survey'!J57</f>
        <v>0.66666666666666663</v>
      </c>
      <c r="CT32" s="99">
        <f>'Course end survey'!K57</f>
        <v>0.33333333333333331</v>
      </c>
      <c r="CU32" s="99">
        <f>'Course end survey'!L57</f>
        <v>0.33333333333333331</v>
      </c>
      <c r="CV32" s="99">
        <f>'Course end survey'!M57</f>
        <v>0.33333333333333331</v>
      </c>
      <c r="CW32" s="99">
        <f>'Course end survey'!N57</f>
        <v>0.22222222222222221</v>
      </c>
      <c r="CX32" s="99">
        <f>'Course end survey'!O57</f>
        <v>0.1111111111111111</v>
      </c>
      <c r="CY32" s="100">
        <f t="shared" si="63"/>
        <v>6.6666666666666666E-2</v>
      </c>
      <c r="CZ32" s="100">
        <f t="shared" si="64"/>
        <v>3.3333333333333333E-2</v>
      </c>
      <c r="DA32" s="100">
        <f t="shared" si="65"/>
        <v>3.3333333333333333E-2</v>
      </c>
      <c r="DB32" s="100">
        <f t="shared" si="66"/>
        <v>3.3333333333333333E-2</v>
      </c>
      <c r="DC32" s="100">
        <f t="shared" si="67"/>
        <v>2.2222222222222223E-2</v>
      </c>
      <c r="DD32" s="100">
        <f t="shared" si="68"/>
        <v>1.1111111111111112E-2</v>
      </c>
      <c r="DE32" s="102">
        <f t="shared" si="69"/>
        <v>0.51283018867924524</v>
      </c>
      <c r="DF32" s="102">
        <f t="shared" si="70"/>
        <v>0.78</v>
      </c>
      <c r="DG32" s="102">
        <f t="shared" si="71"/>
        <v>0.6928301886792454</v>
      </c>
      <c r="DH32" s="102">
        <f t="shared" si="72"/>
        <v>0.50651162790697679</v>
      </c>
      <c r="DI32" s="102">
        <f t="shared" si="73"/>
        <v>0.82304347826086954</v>
      </c>
      <c r="DJ32" s="102">
        <f t="shared" si="74"/>
        <v>0.58200000000000007</v>
      </c>
      <c r="DK32" s="103">
        <f t="shared" si="75"/>
        <v>0.57949685534591189</v>
      </c>
      <c r="DL32" s="103">
        <f t="shared" si="76"/>
        <v>0.81333333333333335</v>
      </c>
      <c r="DM32" s="103">
        <f t="shared" si="77"/>
        <v>0.72616352201257872</v>
      </c>
      <c r="DN32" s="103">
        <f t="shared" si="78"/>
        <v>0.53984496124031012</v>
      </c>
      <c r="DO32" s="103">
        <f t="shared" si="79"/>
        <v>0.8452657004830918</v>
      </c>
      <c r="DP32" s="103">
        <f t="shared" si="80"/>
        <v>0.59311111111111114</v>
      </c>
    </row>
    <row r="33" spans="1:120" ht="16.2" thickBot="1">
      <c r="A33" s="72">
        <v>23</v>
      </c>
      <c r="B33" s="73" t="str">
        <f>'CAT I'!B33</f>
        <v>AME20026</v>
      </c>
      <c r="C33" s="171" t="str">
        <f>'CAT I'!C33</f>
        <v>ESVAR S</v>
      </c>
      <c r="D33" s="74">
        <f>'CAT I'!D33</f>
        <v>2</v>
      </c>
      <c r="E33" s="74">
        <f>'CAT I'!E33</f>
        <v>2</v>
      </c>
      <c r="F33" s="74">
        <f>'CAT I'!F33</f>
        <v>2</v>
      </c>
      <c r="G33" s="74">
        <f>'CAT I'!G33</f>
        <v>2</v>
      </c>
      <c r="H33" s="74">
        <f>'CAT I'!H33</f>
        <v>2</v>
      </c>
      <c r="I33" s="74">
        <f>'CAT I'!I33</f>
        <v>2</v>
      </c>
      <c r="J33" s="74">
        <f>'CAT I'!J33</f>
        <v>9</v>
      </c>
      <c r="K33" s="74">
        <f>'CAT I'!K33</f>
        <v>12</v>
      </c>
      <c r="L33" s="74">
        <f>'CAT I'!L33</f>
        <v>11</v>
      </c>
      <c r="M33" s="74">
        <f>'CAT I'!M33</f>
        <v>44</v>
      </c>
      <c r="N33" s="79">
        <f>'CAT II'!D33</f>
        <v>2</v>
      </c>
      <c r="O33" s="79">
        <f>'CAT II'!E33</f>
        <v>2</v>
      </c>
      <c r="P33" s="79">
        <f>'CAT II'!F33</f>
        <v>2</v>
      </c>
      <c r="Q33" s="79">
        <f>'CAT II'!G33</f>
        <v>2</v>
      </c>
      <c r="R33" s="79">
        <f>'CAT II'!H33</f>
        <v>2</v>
      </c>
      <c r="S33" s="79">
        <f>'CAT II'!I33</f>
        <v>2</v>
      </c>
      <c r="T33" s="79">
        <f>'CAT II'!J33</f>
        <v>10</v>
      </c>
      <c r="U33" s="79">
        <f>'CAT II'!K33</f>
        <v>13</v>
      </c>
      <c r="V33" s="79">
        <f>'CAT II'!L33</f>
        <v>14</v>
      </c>
      <c r="W33" s="79">
        <f>'CAT II'!M33</f>
        <v>49</v>
      </c>
      <c r="X33" s="82">
        <f>MODEL!D33</f>
        <v>1</v>
      </c>
      <c r="Y33" s="82">
        <f>MODEL!E33</f>
        <v>0</v>
      </c>
      <c r="Z33" s="82">
        <f>MODEL!F33</f>
        <v>2</v>
      </c>
      <c r="AA33" s="82">
        <f>MODEL!G33</f>
        <v>0</v>
      </c>
      <c r="AB33" s="82">
        <f>MODEL!H33</f>
        <v>0</v>
      </c>
      <c r="AC33" s="82">
        <f>MODEL!I33</f>
        <v>0</v>
      </c>
      <c r="AD33" s="82">
        <f>MODEL!J33</f>
        <v>2</v>
      </c>
      <c r="AE33" s="82">
        <f>MODEL!K33</f>
        <v>2</v>
      </c>
      <c r="AF33" s="82">
        <f>MODEL!L33</f>
        <v>2</v>
      </c>
      <c r="AG33" s="82">
        <f>MODEL!M33</f>
        <v>2</v>
      </c>
      <c r="AH33" s="82">
        <f>MODEL!N33</f>
        <v>10</v>
      </c>
      <c r="AI33" s="82">
        <f>MODEL!O33</f>
        <v>13</v>
      </c>
      <c r="AJ33" s="82">
        <f>MODEL!P33</f>
        <v>13</v>
      </c>
      <c r="AK33" s="82">
        <f>MODEL!Q33</f>
        <v>13</v>
      </c>
      <c r="AL33" s="82">
        <f>MODEL!R33</f>
        <v>13</v>
      </c>
      <c r="AM33" s="82">
        <f>MODEL!S33</f>
        <v>13</v>
      </c>
      <c r="AN33" s="82">
        <f>MODEL!T33</f>
        <v>86</v>
      </c>
      <c r="AO33" s="84">
        <f>'CAT I'!N33</f>
        <v>5</v>
      </c>
      <c r="AP33" s="84">
        <f>'CAT I'!O33</f>
        <v>5</v>
      </c>
      <c r="AQ33" s="84">
        <f>'CAT I'!P33</f>
        <v>10</v>
      </c>
      <c r="AR33" s="2">
        <f>'CAT II'!N33</f>
        <v>5</v>
      </c>
      <c r="AS33" s="2">
        <f>'CAT II'!O33</f>
        <v>5</v>
      </c>
      <c r="AT33" s="2">
        <f>'CAT II'!P33</f>
        <v>10</v>
      </c>
      <c r="AU33" s="85">
        <f>MODEL!U33</f>
        <v>5</v>
      </c>
      <c r="AV33" s="85">
        <f>MODEL!V33</f>
        <v>5</v>
      </c>
      <c r="AW33" s="85">
        <f>MODEL!W33</f>
        <v>10</v>
      </c>
      <c r="AX33" s="88">
        <f t="shared" si="8"/>
        <v>0.86792452830188682</v>
      </c>
      <c r="AY33" s="88">
        <f t="shared" si="8"/>
        <v>0.86046511627906974</v>
      </c>
      <c r="AZ33" s="88">
        <f t="shared" si="8"/>
        <v>0.8867924528301887</v>
      </c>
      <c r="BA33" s="88">
        <f t="shared" si="8"/>
        <v>0.97674418604651159</v>
      </c>
      <c r="BB33" s="88">
        <f t="shared" si="8"/>
        <v>0.95652173913043481</v>
      </c>
      <c r="BC33" s="88">
        <f t="shared" si="8"/>
        <v>1</v>
      </c>
      <c r="BD33" s="89">
        <f>'END SEM EXAM'!D33</f>
        <v>2</v>
      </c>
      <c r="BE33" s="89">
        <f>'END SEM EXAM'!E33</f>
        <v>2</v>
      </c>
      <c r="BF33" s="89">
        <f>'END SEM EXAM'!F33</f>
        <v>2</v>
      </c>
      <c r="BG33" s="89">
        <f>'END SEM EXAM'!G33</f>
        <v>1</v>
      </c>
      <c r="BH33" s="89">
        <f>'END SEM EXAM'!H33</f>
        <v>2</v>
      </c>
      <c r="BI33" s="89">
        <f>'END SEM EXAM'!I33</f>
        <v>2</v>
      </c>
      <c r="BJ33" s="89">
        <f>'END SEM EXAM'!J33</f>
        <v>2</v>
      </c>
      <c r="BK33" s="89">
        <f>'END SEM EXAM'!K33</f>
        <v>2</v>
      </c>
      <c r="BL33" s="89">
        <f>'END SEM EXAM'!L33</f>
        <v>2</v>
      </c>
      <c r="BM33" s="89">
        <f>'END SEM EXAM'!M33</f>
        <v>2</v>
      </c>
      <c r="BN33" s="89">
        <f>'END SEM EXAM'!N33</f>
        <v>9</v>
      </c>
      <c r="BO33" s="89">
        <f>'END SEM EXAM'!O33</f>
        <v>4</v>
      </c>
      <c r="BP33" s="89">
        <f>'END SEM EXAM'!P33</f>
        <v>13</v>
      </c>
      <c r="BQ33" s="89">
        <f>'END SEM EXAM'!Q33</f>
        <v>5</v>
      </c>
      <c r="BR33" s="89">
        <f>'END SEM EXAM'!R33</f>
        <v>10</v>
      </c>
      <c r="BS33" s="89">
        <f>'END SEM EXAM'!S33</f>
        <v>5</v>
      </c>
      <c r="BT33" s="89">
        <f>'END SEM EXAM'!T33</f>
        <v>65</v>
      </c>
      <c r="BU33" s="91">
        <f>'END SEM EXAM'!U33</f>
        <v>0.44444444444444442</v>
      </c>
      <c r="BV33" s="91">
        <f>'END SEM EXAM'!V33</f>
        <v>0.88888888888888884</v>
      </c>
      <c r="BW33" s="91">
        <f>'END SEM EXAM'!W33</f>
        <v>0.5</v>
      </c>
      <c r="BX33" s="91">
        <f>'END SEM EXAM'!X33</f>
        <v>0.77777777777777779</v>
      </c>
      <c r="BY33" s="91">
        <f>'END SEM EXAM'!Y33</f>
        <v>0.5</v>
      </c>
      <c r="BZ33" s="91">
        <f>'END SEM EXAM'!Z33</f>
        <v>0.9</v>
      </c>
      <c r="CA33" s="92">
        <f t="shared" si="45"/>
        <v>0.26666666666666666</v>
      </c>
      <c r="CB33" s="92">
        <f t="shared" si="46"/>
        <v>0.53333333333333333</v>
      </c>
      <c r="CC33" s="92">
        <f t="shared" si="47"/>
        <v>0.3</v>
      </c>
      <c r="CD33" s="92">
        <f t="shared" si="48"/>
        <v>0.46666666666666667</v>
      </c>
      <c r="CE33" s="92">
        <f t="shared" si="49"/>
        <v>0.3</v>
      </c>
      <c r="CF33" s="92">
        <f t="shared" si="50"/>
        <v>0.54</v>
      </c>
      <c r="CG33" s="94">
        <f t="shared" si="51"/>
        <v>0.34716981132075475</v>
      </c>
      <c r="CH33" s="94">
        <f t="shared" si="52"/>
        <v>0.34418604651162793</v>
      </c>
      <c r="CI33" s="94">
        <f t="shared" si="53"/>
        <v>0.3547169811320755</v>
      </c>
      <c r="CJ33" s="94">
        <f t="shared" si="54"/>
        <v>0.39069767441860465</v>
      </c>
      <c r="CK33" s="94">
        <f t="shared" si="55"/>
        <v>0.38260869565217392</v>
      </c>
      <c r="CL33" s="94">
        <f t="shared" si="56"/>
        <v>0.4</v>
      </c>
      <c r="CM33" s="96">
        <f t="shared" si="57"/>
        <v>0.61383647798742147</v>
      </c>
      <c r="CN33" s="96">
        <f t="shared" si="58"/>
        <v>0.8775193798449612</v>
      </c>
      <c r="CO33" s="96">
        <f t="shared" si="59"/>
        <v>0.65471698113207544</v>
      </c>
      <c r="CP33" s="96">
        <f t="shared" si="60"/>
        <v>0.85736434108527138</v>
      </c>
      <c r="CQ33" s="96">
        <f t="shared" si="61"/>
        <v>0.68260869565217397</v>
      </c>
      <c r="CR33" s="96">
        <f t="shared" si="62"/>
        <v>0.94000000000000006</v>
      </c>
      <c r="CS33" s="99">
        <f>'Course end survey'!J42</f>
        <v>0.66666666666666663</v>
      </c>
      <c r="CT33" s="99">
        <f>'Course end survey'!K42</f>
        <v>0.66666666666666663</v>
      </c>
      <c r="CU33" s="99">
        <f>'Course end survey'!L42</f>
        <v>0.33333333333333331</v>
      </c>
      <c r="CV33" s="99">
        <f>'Course end survey'!M42</f>
        <v>0.66666666666666663</v>
      </c>
      <c r="CW33" s="99">
        <f>'Course end survey'!N42</f>
        <v>0.22222222222222221</v>
      </c>
      <c r="CX33" s="99">
        <f>'Course end survey'!O42</f>
        <v>0.22222222222222221</v>
      </c>
      <c r="CY33" s="100">
        <f t="shared" si="63"/>
        <v>6.6666666666666666E-2</v>
      </c>
      <c r="CZ33" s="100">
        <f t="shared" si="64"/>
        <v>6.6666666666666666E-2</v>
      </c>
      <c r="DA33" s="100">
        <f t="shared" si="65"/>
        <v>3.3333333333333333E-2</v>
      </c>
      <c r="DB33" s="100">
        <f t="shared" si="66"/>
        <v>6.6666666666666666E-2</v>
      </c>
      <c r="DC33" s="100">
        <f t="shared" si="67"/>
        <v>2.2222222222222223E-2</v>
      </c>
      <c r="DD33" s="100">
        <f t="shared" si="68"/>
        <v>2.2222222222222223E-2</v>
      </c>
      <c r="DE33" s="102">
        <f t="shared" si="69"/>
        <v>0.5524528301886793</v>
      </c>
      <c r="DF33" s="102">
        <f t="shared" si="70"/>
        <v>0.7897674418604651</v>
      </c>
      <c r="DG33" s="102">
        <f t="shared" si="71"/>
        <v>0.58924528301886792</v>
      </c>
      <c r="DH33" s="102">
        <f t="shared" si="72"/>
        <v>0.77162790697674422</v>
      </c>
      <c r="DI33" s="102">
        <f t="shared" si="73"/>
        <v>0.61434782608695659</v>
      </c>
      <c r="DJ33" s="102">
        <f t="shared" si="74"/>
        <v>0.84600000000000009</v>
      </c>
      <c r="DK33" s="103">
        <f t="shared" si="75"/>
        <v>0.61911949685534595</v>
      </c>
      <c r="DL33" s="103">
        <f t="shared" si="76"/>
        <v>0.85643410852713175</v>
      </c>
      <c r="DM33" s="103">
        <f t="shared" si="77"/>
        <v>0.62257861635220124</v>
      </c>
      <c r="DN33" s="103">
        <f t="shared" si="78"/>
        <v>0.83829457364341087</v>
      </c>
      <c r="DO33" s="103">
        <f t="shared" si="79"/>
        <v>0.63657004830917885</v>
      </c>
      <c r="DP33" s="103">
        <f t="shared" si="80"/>
        <v>0.86822222222222234</v>
      </c>
    </row>
    <row r="34" spans="1:120" ht="16.2" thickBot="1">
      <c r="A34" s="72">
        <v>24</v>
      </c>
      <c r="B34" s="73" t="str">
        <f>'CAT I'!B34</f>
        <v>AME20027</v>
      </c>
      <c r="C34" s="171" t="str">
        <f>'CAT I'!C34</f>
        <v>ESWAR B</v>
      </c>
      <c r="D34" s="74">
        <f>'CAT I'!D34</f>
        <v>2</v>
      </c>
      <c r="E34" s="74">
        <f>'CAT I'!E34</f>
        <v>1</v>
      </c>
      <c r="F34" s="74">
        <f>'CAT I'!F34</f>
        <v>1</v>
      </c>
      <c r="G34" s="74">
        <f>'CAT I'!G34</f>
        <v>1</v>
      </c>
      <c r="H34" s="74">
        <f>'CAT I'!H34</f>
        <v>1</v>
      </c>
      <c r="I34" s="74">
        <f>'CAT I'!I34</f>
        <v>2</v>
      </c>
      <c r="J34" s="74">
        <f>'CAT I'!J34</f>
        <v>5</v>
      </c>
      <c r="K34" s="74">
        <f>'CAT I'!K34</f>
        <v>11</v>
      </c>
      <c r="L34" s="74">
        <f>'CAT I'!L34</f>
        <v>9</v>
      </c>
      <c r="M34" s="74">
        <f>'CAT I'!M34</f>
        <v>33</v>
      </c>
      <c r="N34" s="79">
        <f>'CAT II'!D34</f>
        <v>0</v>
      </c>
      <c r="O34" s="79">
        <f>'CAT II'!E34</f>
        <v>0</v>
      </c>
      <c r="P34" s="79">
        <f>'CAT II'!F34</f>
        <v>1</v>
      </c>
      <c r="Q34" s="79">
        <f>'CAT II'!G34</f>
        <v>1</v>
      </c>
      <c r="R34" s="79">
        <f>'CAT II'!H34</f>
        <v>1</v>
      </c>
      <c r="S34" s="79">
        <f>'CAT II'!I34</f>
        <v>0</v>
      </c>
      <c r="T34" s="79">
        <f>'CAT II'!J34</f>
        <v>6</v>
      </c>
      <c r="U34" s="79">
        <f>'CAT II'!K34</f>
        <v>12</v>
      </c>
      <c r="V34" s="79">
        <f>'CAT II'!L34</f>
        <v>13</v>
      </c>
      <c r="W34" s="79">
        <f>'CAT II'!M34</f>
        <v>34</v>
      </c>
      <c r="X34" s="82">
        <f>MODEL!D34</f>
        <v>2</v>
      </c>
      <c r="Y34" s="82">
        <f>MODEL!E34</f>
        <v>2</v>
      </c>
      <c r="Z34" s="82">
        <f>MODEL!F34</f>
        <v>2</v>
      </c>
      <c r="AA34" s="82">
        <f>MODEL!G34</f>
        <v>2</v>
      </c>
      <c r="AB34" s="82">
        <f>MODEL!H34</f>
        <v>2</v>
      </c>
      <c r="AC34" s="82">
        <f>MODEL!I34</f>
        <v>2</v>
      </c>
      <c r="AD34" s="82">
        <f>MODEL!J34</f>
        <v>2</v>
      </c>
      <c r="AE34" s="82">
        <f>MODEL!K34</f>
        <v>2</v>
      </c>
      <c r="AF34" s="82">
        <f>MODEL!L34</f>
        <v>2</v>
      </c>
      <c r="AG34" s="82">
        <f>MODEL!M34</f>
        <v>2</v>
      </c>
      <c r="AH34" s="82">
        <f>MODEL!N34</f>
        <v>8</v>
      </c>
      <c r="AI34" s="82">
        <f>MODEL!O34</f>
        <v>13</v>
      </c>
      <c r="AJ34" s="82">
        <f>MODEL!P34</f>
        <v>4</v>
      </c>
      <c r="AK34" s="82">
        <f>MODEL!Q34</f>
        <v>10</v>
      </c>
      <c r="AL34" s="82">
        <f>MODEL!R34</f>
        <v>11</v>
      </c>
      <c r="AM34" s="82">
        <f>MODEL!S34</f>
        <v>1</v>
      </c>
      <c r="AN34" s="82">
        <f>MODEL!T34</f>
        <v>67</v>
      </c>
      <c r="AO34" s="84">
        <f>'CAT I'!N34</f>
        <v>5</v>
      </c>
      <c r="AP34" s="84">
        <f>'CAT I'!O34</f>
        <v>5</v>
      </c>
      <c r="AQ34" s="84">
        <f>'CAT I'!P34</f>
        <v>10</v>
      </c>
      <c r="AR34" s="2">
        <f>'CAT II'!N34</f>
        <v>5</v>
      </c>
      <c r="AS34" s="2">
        <f>'CAT II'!O34</f>
        <v>5</v>
      </c>
      <c r="AT34" s="2">
        <f>'CAT II'!P34</f>
        <v>10</v>
      </c>
      <c r="AU34" s="85">
        <f>MODEL!U34</f>
        <v>5</v>
      </c>
      <c r="AV34" s="85">
        <f>MODEL!V34</f>
        <v>5</v>
      </c>
      <c r="AW34" s="85">
        <f>MODEL!W34</f>
        <v>10</v>
      </c>
      <c r="AX34" s="88">
        <f t="shared" si="8"/>
        <v>0.79245283018867929</v>
      </c>
      <c r="AY34" s="88">
        <f t="shared" si="8"/>
        <v>0.60465116279069764</v>
      </c>
      <c r="AZ34" s="88">
        <f t="shared" si="8"/>
        <v>0.71698113207547165</v>
      </c>
      <c r="BA34" s="88">
        <f t="shared" si="8"/>
        <v>0.81395348837209303</v>
      </c>
      <c r="BB34" s="88">
        <f t="shared" si="8"/>
        <v>0.43478260869565216</v>
      </c>
      <c r="BC34" s="88">
        <f t="shared" si="8"/>
        <v>0.8666666666666667</v>
      </c>
      <c r="BD34" s="89">
        <f>'END SEM EXAM'!D34</f>
        <v>2</v>
      </c>
      <c r="BE34" s="89">
        <f>'END SEM EXAM'!E34</f>
        <v>1</v>
      </c>
      <c r="BF34" s="89">
        <f>'END SEM EXAM'!F34</f>
        <v>2</v>
      </c>
      <c r="BG34" s="89">
        <f>'END SEM EXAM'!G34</f>
        <v>2</v>
      </c>
      <c r="BH34" s="89">
        <f>'END SEM EXAM'!H34</f>
        <v>2</v>
      </c>
      <c r="BI34" s="89">
        <f>'END SEM EXAM'!I34</f>
        <v>2</v>
      </c>
      <c r="BJ34" s="89">
        <f>'END SEM EXAM'!J34</f>
        <v>2</v>
      </c>
      <c r="BK34" s="89">
        <f>'END SEM EXAM'!K34</f>
        <v>2</v>
      </c>
      <c r="BL34" s="89">
        <f>'END SEM EXAM'!L34</f>
        <v>2</v>
      </c>
      <c r="BM34" s="89">
        <f>'END SEM EXAM'!M34</f>
        <v>2</v>
      </c>
      <c r="BN34" s="89">
        <f>'END SEM EXAM'!N34</f>
        <v>9</v>
      </c>
      <c r="BO34" s="89">
        <f>'END SEM EXAM'!O34</f>
        <v>2</v>
      </c>
      <c r="BP34" s="89">
        <f>'END SEM EXAM'!P34</f>
        <v>14</v>
      </c>
      <c r="BQ34" s="89">
        <f>'END SEM EXAM'!Q34</f>
        <v>8</v>
      </c>
      <c r="BR34" s="89">
        <f>'END SEM EXAM'!R34</f>
        <v>9</v>
      </c>
      <c r="BS34" s="89">
        <f>'END SEM EXAM'!S34</f>
        <v>11</v>
      </c>
      <c r="BT34" s="89">
        <f>'END SEM EXAM'!T34</f>
        <v>72</v>
      </c>
      <c r="BU34" s="91">
        <f>'END SEM EXAM'!U34</f>
        <v>0.27777777777777779</v>
      </c>
      <c r="BV34" s="91">
        <f>'END SEM EXAM'!V34</f>
        <v>1</v>
      </c>
      <c r="BW34" s="91">
        <f>'END SEM EXAM'!W34</f>
        <v>0.66666666666666663</v>
      </c>
      <c r="BX34" s="91">
        <f>'END SEM EXAM'!X34</f>
        <v>0.72222222222222221</v>
      </c>
      <c r="BY34" s="91">
        <f>'END SEM EXAM'!Y34</f>
        <v>0.83333333333333337</v>
      </c>
      <c r="BZ34" s="91">
        <f>'END SEM EXAM'!Z34</f>
        <v>0.9</v>
      </c>
      <c r="CA34" s="92">
        <f t="shared" si="45"/>
        <v>0.16666666666666666</v>
      </c>
      <c r="CB34" s="92">
        <f t="shared" si="46"/>
        <v>0.6</v>
      </c>
      <c r="CC34" s="92">
        <f t="shared" si="47"/>
        <v>0.39999999999999997</v>
      </c>
      <c r="CD34" s="92">
        <f t="shared" si="48"/>
        <v>0.43333333333333329</v>
      </c>
      <c r="CE34" s="92">
        <f t="shared" si="49"/>
        <v>0.5</v>
      </c>
      <c r="CF34" s="92">
        <f t="shared" si="50"/>
        <v>0.54</v>
      </c>
      <c r="CG34" s="94">
        <f t="shared" si="51"/>
        <v>0.31698113207547174</v>
      </c>
      <c r="CH34" s="94">
        <f t="shared" si="52"/>
        <v>0.24186046511627907</v>
      </c>
      <c r="CI34" s="94">
        <f t="shared" si="53"/>
        <v>0.28679245283018867</v>
      </c>
      <c r="CJ34" s="94">
        <f t="shared" si="54"/>
        <v>0.32558139534883723</v>
      </c>
      <c r="CK34" s="94">
        <f t="shared" si="55"/>
        <v>0.17391304347826086</v>
      </c>
      <c r="CL34" s="94">
        <f t="shared" si="56"/>
        <v>0.34666666666666668</v>
      </c>
      <c r="CM34" s="96">
        <f t="shared" si="57"/>
        <v>0.48364779874213837</v>
      </c>
      <c r="CN34" s="96">
        <f t="shared" si="58"/>
        <v>0.8418604651162791</v>
      </c>
      <c r="CO34" s="96">
        <f t="shared" si="59"/>
        <v>0.68679245283018864</v>
      </c>
      <c r="CP34" s="96">
        <f t="shared" si="60"/>
        <v>0.75891472868217047</v>
      </c>
      <c r="CQ34" s="96">
        <f t="shared" si="61"/>
        <v>0.67391304347826086</v>
      </c>
      <c r="CR34" s="96">
        <f t="shared" si="62"/>
        <v>0.88666666666666671</v>
      </c>
      <c r="CS34" s="99">
        <f>'Course end survey'!J59</f>
        <v>0.33333333333333331</v>
      </c>
      <c r="CT34" s="99">
        <f>'Course end survey'!K59</f>
        <v>0.33333333333333331</v>
      </c>
      <c r="CU34" s="99">
        <f>'Course end survey'!L59</f>
        <v>1</v>
      </c>
      <c r="CV34" s="99">
        <f>'Course end survey'!M59</f>
        <v>1</v>
      </c>
      <c r="CW34" s="99">
        <f>'Course end survey'!N59</f>
        <v>0.1111111111111111</v>
      </c>
      <c r="CX34" s="99">
        <f>'Course end survey'!O59</f>
        <v>0.1111111111111111</v>
      </c>
      <c r="CY34" s="100">
        <f t="shared" si="63"/>
        <v>3.3333333333333333E-2</v>
      </c>
      <c r="CZ34" s="100">
        <f t="shared" si="64"/>
        <v>3.3333333333333333E-2</v>
      </c>
      <c r="DA34" s="100">
        <f t="shared" si="65"/>
        <v>0.1</v>
      </c>
      <c r="DB34" s="100">
        <f t="shared" si="66"/>
        <v>0.1</v>
      </c>
      <c r="DC34" s="100">
        <f t="shared" si="67"/>
        <v>1.1111111111111112E-2</v>
      </c>
      <c r="DD34" s="100">
        <f t="shared" si="68"/>
        <v>1.1111111111111112E-2</v>
      </c>
      <c r="DE34" s="102">
        <f t="shared" si="69"/>
        <v>0.43528301886792453</v>
      </c>
      <c r="DF34" s="102">
        <f t="shared" si="70"/>
        <v>0.75767441860465123</v>
      </c>
      <c r="DG34" s="102">
        <f t="shared" si="71"/>
        <v>0.61811320754716981</v>
      </c>
      <c r="DH34" s="102">
        <f t="shared" si="72"/>
        <v>0.6830232558139534</v>
      </c>
      <c r="DI34" s="102">
        <f t="shared" si="73"/>
        <v>0.60652173913043483</v>
      </c>
      <c r="DJ34" s="102">
        <f t="shared" si="74"/>
        <v>0.79800000000000004</v>
      </c>
      <c r="DK34" s="103">
        <f t="shared" si="75"/>
        <v>0.46861635220125786</v>
      </c>
      <c r="DL34" s="103">
        <f t="shared" si="76"/>
        <v>0.79100775193798456</v>
      </c>
      <c r="DM34" s="103">
        <f t="shared" si="77"/>
        <v>0.71811320754716979</v>
      </c>
      <c r="DN34" s="103">
        <f t="shared" si="78"/>
        <v>0.78302325581395338</v>
      </c>
      <c r="DO34" s="103">
        <f t="shared" si="79"/>
        <v>0.61763285024154591</v>
      </c>
      <c r="DP34" s="103">
        <f t="shared" si="80"/>
        <v>0.80911111111111111</v>
      </c>
    </row>
    <row r="35" spans="1:120" ht="16.2" thickBot="1">
      <c r="A35" s="72">
        <v>25</v>
      </c>
      <c r="B35" s="73" t="str">
        <f>'CAT I'!B35</f>
        <v>AME20028</v>
      </c>
      <c r="C35" s="171" t="str">
        <f>'CAT I'!C35</f>
        <v>FAYZ</v>
      </c>
      <c r="D35" s="74">
        <f>'CAT I'!D35</f>
        <v>2</v>
      </c>
      <c r="E35" s="74">
        <f>'CAT I'!E35</f>
        <v>2</v>
      </c>
      <c r="F35" s="74">
        <f>'CAT I'!F35</f>
        <v>2</v>
      </c>
      <c r="G35" s="74">
        <f>'CAT I'!G35</f>
        <v>2</v>
      </c>
      <c r="H35" s="74">
        <f>'CAT I'!H35</f>
        <v>2</v>
      </c>
      <c r="I35" s="74">
        <f>'CAT I'!I35</f>
        <v>2</v>
      </c>
      <c r="J35" s="74">
        <f>'CAT I'!J35</f>
        <v>9</v>
      </c>
      <c r="K35" s="74">
        <f>'CAT I'!K35</f>
        <v>10</v>
      </c>
      <c r="L35" s="74">
        <f>'CAT I'!L35</f>
        <v>14</v>
      </c>
      <c r="M35" s="74">
        <f>'CAT I'!M35</f>
        <v>45</v>
      </c>
      <c r="N35" s="79">
        <f>'CAT II'!D35</f>
        <v>2</v>
      </c>
      <c r="O35" s="79">
        <f>'CAT II'!E35</f>
        <v>2</v>
      </c>
      <c r="P35" s="79">
        <f>'CAT II'!F35</f>
        <v>2</v>
      </c>
      <c r="Q35" s="79">
        <f>'CAT II'!G35</f>
        <v>2</v>
      </c>
      <c r="R35" s="79">
        <f>'CAT II'!H35</f>
        <v>2</v>
      </c>
      <c r="S35" s="79">
        <f>'CAT II'!I35</f>
        <v>2</v>
      </c>
      <c r="T35" s="79">
        <f>'CAT II'!J35</f>
        <v>9</v>
      </c>
      <c r="U35" s="79">
        <f>'CAT II'!K35</f>
        <v>14</v>
      </c>
      <c r="V35" s="79">
        <f>'CAT II'!L35</f>
        <v>13</v>
      </c>
      <c r="W35" s="79">
        <f>'CAT II'!M35</f>
        <v>48</v>
      </c>
      <c r="X35" s="82">
        <f>MODEL!D35</f>
        <v>1</v>
      </c>
      <c r="Y35" s="82">
        <f>MODEL!E35</f>
        <v>2</v>
      </c>
      <c r="Z35" s="82">
        <f>MODEL!F35</f>
        <v>2</v>
      </c>
      <c r="AA35" s="82">
        <f>MODEL!G35</f>
        <v>2</v>
      </c>
      <c r="AB35" s="82">
        <f>MODEL!H35</f>
        <v>2</v>
      </c>
      <c r="AC35" s="82">
        <f>MODEL!I35</f>
        <v>1</v>
      </c>
      <c r="AD35" s="82">
        <f>MODEL!J35</f>
        <v>1</v>
      </c>
      <c r="AE35" s="82">
        <f>MODEL!K35</f>
        <v>1</v>
      </c>
      <c r="AF35" s="82">
        <f>MODEL!L35</f>
        <v>2</v>
      </c>
      <c r="AG35" s="82">
        <f>MODEL!M35</f>
        <v>2</v>
      </c>
      <c r="AH35" s="82">
        <f>MODEL!N35</f>
        <v>8</v>
      </c>
      <c r="AI35" s="82">
        <f>MODEL!O35</f>
        <v>11</v>
      </c>
      <c r="AJ35" s="82">
        <f>MODEL!P35</f>
        <v>14</v>
      </c>
      <c r="AK35" s="82">
        <f>MODEL!Q35</f>
        <v>13</v>
      </c>
      <c r="AL35" s="82">
        <f>MODEL!R35</f>
        <v>12</v>
      </c>
      <c r="AM35" s="82">
        <f>MODEL!S35</f>
        <v>11</v>
      </c>
      <c r="AN35" s="82">
        <f>MODEL!T35</f>
        <v>85</v>
      </c>
      <c r="AO35" s="84">
        <f>'CAT I'!N35</f>
        <v>5</v>
      </c>
      <c r="AP35" s="84">
        <f>'CAT I'!O35</f>
        <v>5</v>
      </c>
      <c r="AQ35" s="84">
        <f>'CAT I'!P35</f>
        <v>10</v>
      </c>
      <c r="AR35" s="2">
        <f>'CAT II'!N35</f>
        <v>5</v>
      </c>
      <c r="AS35" s="2">
        <f>'CAT II'!O35</f>
        <v>5</v>
      </c>
      <c r="AT35" s="2">
        <f>'CAT II'!P35</f>
        <v>10</v>
      </c>
      <c r="AU35" s="85">
        <f>MODEL!U35</f>
        <v>5</v>
      </c>
      <c r="AV35" s="85">
        <f>MODEL!V35</f>
        <v>5</v>
      </c>
      <c r="AW35" s="85">
        <f>MODEL!W35</f>
        <v>10</v>
      </c>
      <c r="AX35" s="88">
        <f t="shared" si="8"/>
        <v>0.83018867924528306</v>
      </c>
      <c r="AY35" s="88">
        <f t="shared" si="8"/>
        <v>1</v>
      </c>
      <c r="AZ35" s="88">
        <f t="shared" si="8"/>
        <v>0.94339622641509435</v>
      </c>
      <c r="BA35" s="88">
        <f t="shared" si="8"/>
        <v>0.88372093023255816</v>
      </c>
      <c r="BB35" s="88">
        <f t="shared" si="8"/>
        <v>0.86956521739130432</v>
      </c>
      <c r="BC35" s="88">
        <f t="shared" si="8"/>
        <v>0.8666666666666667</v>
      </c>
      <c r="BD35" s="89">
        <f>'END SEM EXAM'!D35</f>
        <v>2</v>
      </c>
      <c r="BE35" s="89">
        <f>'END SEM EXAM'!E35</f>
        <v>2</v>
      </c>
      <c r="BF35" s="89">
        <f>'END SEM EXAM'!F35</f>
        <v>1</v>
      </c>
      <c r="BG35" s="89">
        <f>'END SEM EXAM'!G35</f>
        <v>2</v>
      </c>
      <c r="BH35" s="89">
        <f>'END SEM EXAM'!H35</f>
        <v>2</v>
      </c>
      <c r="BI35" s="89">
        <f>'END SEM EXAM'!I35</f>
        <v>2</v>
      </c>
      <c r="BJ35" s="89">
        <f>'END SEM EXAM'!J35</f>
        <v>2</v>
      </c>
      <c r="BK35" s="89">
        <f>'END SEM EXAM'!K35</f>
        <v>2</v>
      </c>
      <c r="BL35" s="89">
        <f>'END SEM EXAM'!L35</f>
        <v>1</v>
      </c>
      <c r="BM35" s="89">
        <f>'END SEM EXAM'!M35</f>
        <v>2</v>
      </c>
      <c r="BN35" s="89">
        <f>'END SEM EXAM'!N35</f>
        <v>10</v>
      </c>
      <c r="BO35" s="89">
        <f>'END SEM EXAM'!O35</f>
        <v>10</v>
      </c>
      <c r="BP35" s="89">
        <f>'END SEM EXAM'!P35</f>
        <v>11</v>
      </c>
      <c r="BQ35" s="89">
        <f>'END SEM EXAM'!Q35</f>
        <v>12</v>
      </c>
      <c r="BR35" s="89">
        <f>'END SEM EXAM'!R35</f>
        <v>14</v>
      </c>
      <c r="BS35" s="89">
        <f>'END SEM EXAM'!S35</f>
        <v>12</v>
      </c>
      <c r="BT35" s="89">
        <f>'END SEM EXAM'!T35</f>
        <v>87</v>
      </c>
      <c r="BU35" s="91">
        <f>'END SEM EXAM'!U35</f>
        <v>0.77777777777777779</v>
      </c>
      <c r="BV35" s="91">
        <f>'END SEM EXAM'!V35</f>
        <v>0.77777777777777779</v>
      </c>
      <c r="BW35" s="91">
        <f>'END SEM EXAM'!W35</f>
        <v>0.88888888888888884</v>
      </c>
      <c r="BX35" s="91">
        <f>'END SEM EXAM'!X35</f>
        <v>1</v>
      </c>
      <c r="BY35" s="91">
        <f>'END SEM EXAM'!Y35</f>
        <v>0.83333333333333337</v>
      </c>
      <c r="BZ35" s="91">
        <f>'END SEM EXAM'!Z35</f>
        <v>1</v>
      </c>
      <c r="CA35" s="92">
        <f t="shared" si="45"/>
        <v>0.46666666666666667</v>
      </c>
      <c r="CB35" s="92">
        <f t="shared" si="46"/>
        <v>0.46666666666666667</v>
      </c>
      <c r="CC35" s="92">
        <f t="shared" si="47"/>
        <v>0.53333333333333333</v>
      </c>
      <c r="CD35" s="92">
        <f t="shared" si="48"/>
        <v>0.6</v>
      </c>
      <c r="CE35" s="92">
        <f t="shared" si="49"/>
        <v>0.5</v>
      </c>
      <c r="CF35" s="92">
        <f t="shared" si="50"/>
        <v>0.6</v>
      </c>
      <c r="CG35" s="94">
        <f t="shared" si="51"/>
        <v>0.33207547169811324</v>
      </c>
      <c r="CH35" s="94">
        <f t="shared" si="52"/>
        <v>0.4</v>
      </c>
      <c r="CI35" s="94">
        <f t="shared" si="53"/>
        <v>0.37735849056603776</v>
      </c>
      <c r="CJ35" s="94">
        <f t="shared" si="54"/>
        <v>0.35348837209302331</v>
      </c>
      <c r="CK35" s="94">
        <f t="shared" si="55"/>
        <v>0.34782608695652173</v>
      </c>
      <c r="CL35" s="94">
        <f t="shared" si="56"/>
        <v>0.34666666666666668</v>
      </c>
      <c r="CM35" s="96">
        <f t="shared" si="57"/>
        <v>0.79874213836477992</v>
      </c>
      <c r="CN35" s="96">
        <f t="shared" si="58"/>
        <v>0.8666666666666667</v>
      </c>
      <c r="CO35" s="96">
        <f t="shared" si="59"/>
        <v>0.91069182389937109</v>
      </c>
      <c r="CP35" s="96">
        <f t="shared" si="60"/>
        <v>0.95348837209302328</v>
      </c>
      <c r="CQ35" s="96">
        <f t="shared" si="61"/>
        <v>0.84782608695652173</v>
      </c>
      <c r="CR35" s="96">
        <f t="shared" si="62"/>
        <v>0.94666666666666666</v>
      </c>
      <c r="CS35" s="99">
        <f>'Course end survey'!J44</f>
        <v>1</v>
      </c>
      <c r="CT35" s="99">
        <f>'Course end survey'!K44</f>
        <v>0.66666666666666663</v>
      </c>
      <c r="CU35" s="99">
        <f>'Course end survey'!L44</f>
        <v>1</v>
      </c>
      <c r="CV35" s="99">
        <f>'Course end survey'!M44</f>
        <v>0.66666666666666663</v>
      </c>
      <c r="CW35" s="99">
        <f>'Course end survey'!N44</f>
        <v>0.33333333333333331</v>
      </c>
      <c r="CX35" s="99">
        <f>'Course end survey'!O44</f>
        <v>0.22222222222222221</v>
      </c>
      <c r="CY35" s="100">
        <f t="shared" si="63"/>
        <v>0.1</v>
      </c>
      <c r="CZ35" s="100">
        <f t="shared" si="64"/>
        <v>6.6666666666666666E-2</v>
      </c>
      <c r="DA35" s="100">
        <f t="shared" si="65"/>
        <v>0.1</v>
      </c>
      <c r="DB35" s="100">
        <f t="shared" si="66"/>
        <v>6.6666666666666666E-2</v>
      </c>
      <c r="DC35" s="100">
        <f t="shared" si="67"/>
        <v>3.3333333333333333E-2</v>
      </c>
      <c r="DD35" s="100">
        <f t="shared" si="68"/>
        <v>2.2222222222222223E-2</v>
      </c>
      <c r="DE35" s="102">
        <f t="shared" si="69"/>
        <v>0.71886792452830195</v>
      </c>
      <c r="DF35" s="102">
        <f t="shared" si="70"/>
        <v>0.78</v>
      </c>
      <c r="DG35" s="102">
        <f t="shared" si="71"/>
        <v>0.81962264150943398</v>
      </c>
      <c r="DH35" s="102">
        <f t="shared" si="72"/>
        <v>0.85813953488372097</v>
      </c>
      <c r="DI35" s="102">
        <f t="shared" si="73"/>
        <v>0.7630434782608696</v>
      </c>
      <c r="DJ35" s="102">
        <f t="shared" si="74"/>
        <v>0.85199999999999998</v>
      </c>
      <c r="DK35" s="103">
        <f t="shared" si="75"/>
        <v>0.81886792452830193</v>
      </c>
      <c r="DL35" s="103">
        <f t="shared" si="76"/>
        <v>0.84666666666666668</v>
      </c>
      <c r="DM35" s="103">
        <f t="shared" si="77"/>
        <v>0.91962264150943396</v>
      </c>
      <c r="DN35" s="103">
        <f t="shared" si="78"/>
        <v>0.92480620155038762</v>
      </c>
      <c r="DO35" s="103">
        <f t="shared" si="79"/>
        <v>0.79637681159420293</v>
      </c>
      <c r="DP35" s="103">
        <f t="shared" si="80"/>
        <v>0.87422222222222223</v>
      </c>
    </row>
    <row r="36" spans="1:120" ht="16.2" thickBot="1">
      <c r="A36" s="72">
        <v>26</v>
      </c>
      <c r="B36" s="73" t="str">
        <f>'CAT I'!B36</f>
        <v>AME20029</v>
      </c>
      <c r="C36" s="171" t="str">
        <f>'CAT I'!C36</f>
        <v>GNANAPRAKASH.P</v>
      </c>
      <c r="D36" s="74">
        <f>'CAT I'!D36</f>
        <v>2</v>
      </c>
      <c r="E36" s="74">
        <f>'CAT I'!E36</f>
        <v>2</v>
      </c>
      <c r="F36" s="74">
        <f>'CAT I'!F36</f>
        <v>2</v>
      </c>
      <c r="G36" s="74">
        <f>'CAT I'!G36</f>
        <v>2</v>
      </c>
      <c r="H36" s="74">
        <f>'CAT I'!H36</f>
        <v>2</v>
      </c>
      <c r="I36" s="74">
        <f>'CAT I'!I36</f>
        <v>2</v>
      </c>
      <c r="J36" s="74">
        <f>'CAT I'!J36</f>
        <v>10</v>
      </c>
      <c r="K36" s="74">
        <f>'CAT I'!K36</f>
        <v>12</v>
      </c>
      <c r="L36" s="74">
        <f>'CAT I'!L36</f>
        <v>11</v>
      </c>
      <c r="M36" s="74">
        <f>'CAT I'!M36</f>
        <v>45</v>
      </c>
      <c r="N36" s="79">
        <f>'CAT II'!D36</f>
        <v>2</v>
      </c>
      <c r="O36" s="79">
        <f>'CAT II'!E36</f>
        <v>2</v>
      </c>
      <c r="P36" s="79">
        <f>'CAT II'!F36</f>
        <v>2</v>
      </c>
      <c r="Q36" s="79">
        <f>'CAT II'!G36</f>
        <v>2</v>
      </c>
      <c r="R36" s="79">
        <f>'CAT II'!H36</f>
        <v>2</v>
      </c>
      <c r="S36" s="79">
        <f>'CAT II'!I36</f>
        <v>2</v>
      </c>
      <c r="T36" s="79">
        <f>'CAT II'!J36</f>
        <v>10</v>
      </c>
      <c r="U36" s="79">
        <f>'CAT II'!K36</f>
        <v>11</v>
      </c>
      <c r="V36" s="79">
        <f>'CAT II'!L36</f>
        <v>10</v>
      </c>
      <c r="W36" s="79">
        <f>'CAT II'!M36</f>
        <v>43</v>
      </c>
      <c r="X36" s="82">
        <f>MODEL!D36</f>
        <v>0</v>
      </c>
      <c r="Y36" s="82">
        <f>MODEL!E36</f>
        <v>2</v>
      </c>
      <c r="Z36" s="82">
        <f>MODEL!F36</f>
        <v>2</v>
      </c>
      <c r="AA36" s="82">
        <f>MODEL!G36</f>
        <v>2</v>
      </c>
      <c r="AB36" s="82">
        <f>MODEL!H36</f>
        <v>1</v>
      </c>
      <c r="AC36" s="82">
        <f>MODEL!I36</f>
        <v>2</v>
      </c>
      <c r="AD36" s="82">
        <f>MODEL!J36</f>
        <v>2</v>
      </c>
      <c r="AE36" s="82">
        <f>MODEL!K36</f>
        <v>2</v>
      </c>
      <c r="AF36" s="82">
        <f>MODEL!L36</f>
        <v>2</v>
      </c>
      <c r="AG36" s="82">
        <f>MODEL!M36</f>
        <v>2</v>
      </c>
      <c r="AH36" s="82">
        <f>MODEL!N36</f>
        <v>9</v>
      </c>
      <c r="AI36" s="82">
        <f>MODEL!O36</f>
        <v>14</v>
      </c>
      <c r="AJ36" s="82">
        <f>MODEL!P36</f>
        <v>13</v>
      </c>
      <c r="AK36" s="82">
        <f>MODEL!Q36</f>
        <v>14</v>
      </c>
      <c r="AL36" s="82">
        <f>MODEL!R36</f>
        <v>14</v>
      </c>
      <c r="AM36" s="82">
        <f>MODEL!S36</f>
        <v>14</v>
      </c>
      <c r="AN36" s="82">
        <f>MODEL!T36</f>
        <v>95</v>
      </c>
      <c r="AO36" s="84">
        <f>'CAT I'!N36</f>
        <v>5</v>
      </c>
      <c r="AP36" s="84">
        <f>'CAT I'!O36</f>
        <v>5</v>
      </c>
      <c r="AQ36" s="84">
        <f>'CAT I'!P36</f>
        <v>10</v>
      </c>
      <c r="AR36" s="2">
        <f>'CAT II'!N36</f>
        <v>5</v>
      </c>
      <c r="AS36" s="2">
        <f>'CAT II'!O36</f>
        <v>5</v>
      </c>
      <c r="AT36" s="2">
        <f>'CAT II'!P36</f>
        <v>10</v>
      </c>
      <c r="AU36" s="85">
        <f>MODEL!U36</f>
        <v>5</v>
      </c>
      <c r="AV36" s="85">
        <f>MODEL!V36</f>
        <v>5</v>
      </c>
      <c r="AW36" s="85">
        <f>MODEL!W36</f>
        <v>10</v>
      </c>
      <c r="AX36" s="88">
        <f t="shared" si="8"/>
        <v>0.92452830188679247</v>
      </c>
      <c r="AY36" s="88">
        <f t="shared" si="8"/>
        <v>0.90697674418604646</v>
      </c>
      <c r="AZ36" s="88">
        <f t="shared" si="8"/>
        <v>0.92452830188679247</v>
      </c>
      <c r="BA36" s="88">
        <f t="shared" si="8"/>
        <v>0.90697674418604646</v>
      </c>
      <c r="BB36" s="88">
        <f t="shared" si="8"/>
        <v>1</v>
      </c>
      <c r="BC36" s="88">
        <f t="shared" si="8"/>
        <v>0.93333333333333335</v>
      </c>
      <c r="BD36" s="89">
        <f>'END SEM EXAM'!D36</f>
        <v>2</v>
      </c>
      <c r="BE36" s="89">
        <f>'END SEM EXAM'!E36</f>
        <v>1</v>
      </c>
      <c r="BF36" s="89">
        <f>'END SEM EXAM'!F36</f>
        <v>2</v>
      </c>
      <c r="BG36" s="89">
        <f>'END SEM EXAM'!G36</f>
        <v>1</v>
      </c>
      <c r="BH36" s="89">
        <f>'END SEM EXAM'!H36</f>
        <v>2</v>
      </c>
      <c r="BI36" s="89">
        <f>'END SEM EXAM'!I36</f>
        <v>2</v>
      </c>
      <c r="BJ36" s="89">
        <f>'END SEM EXAM'!J36</f>
        <v>2</v>
      </c>
      <c r="BK36" s="89">
        <f>'END SEM EXAM'!K36</f>
        <v>2</v>
      </c>
      <c r="BL36" s="89">
        <f>'END SEM EXAM'!L36</f>
        <v>2</v>
      </c>
      <c r="BM36" s="89">
        <f>'END SEM EXAM'!M36</f>
        <v>2</v>
      </c>
      <c r="BN36" s="89">
        <f>'END SEM EXAM'!N36</f>
        <v>9</v>
      </c>
      <c r="BO36" s="89">
        <f>'END SEM EXAM'!O36</f>
        <v>8</v>
      </c>
      <c r="BP36" s="89">
        <f>'END SEM EXAM'!P36</f>
        <v>12</v>
      </c>
      <c r="BQ36" s="89">
        <f>'END SEM EXAM'!Q36</f>
        <v>11</v>
      </c>
      <c r="BR36" s="89">
        <f>'END SEM EXAM'!R36</f>
        <v>9</v>
      </c>
      <c r="BS36" s="89">
        <f>'END SEM EXAM'!S36</f>
        <v>10</v>
      </c>
      <c r="BT36" s="89">
        <f>'END SEM EXAM'!T36</f>
        <v>77</v>
      </c>
      <c r="BU36" s="91">
        <f>'END SEM EXAM'!U36</f>
        <v>0.61111111111111116</v>
      </c>
      <c r="BV36" s="91">
        <f>'END SEM EXAM'!V36</f>
        <v>0.83333333333333337</v>
      </c>
      <c r="BW36" s="91">
        <f>'END SEM EXAM'!W36</f>
        <v>0.83333333333333337</v>
      </c>
      <c r="BX36" s="91">
        <f>'END SEM EXAM'!X36</f>
        <v>0.72222222222222221</v>
      </c>
      <c r="BY36" s="91">
        <f>'END SEM EXAM'!Y36</f>
        <v>0.77777777777777779</v>
      </c>
      <c r="BZ36" s="91">
        <f>'END SEM EXAM'!Z36</f>
        <v>0.9</v>
      </c>
      <c r="CA36" s="92">
        <f t="shared" si="45"/>
        <v>0.3666666666666667</v>
      </c>
      <c r="CB36" s="92">
        <f t="shared" si="46"/>
        <v>0.5</v>
      </c>
      <c r="CC36" s="92">
        <f t="shared" si="47"/>
        <v>0.5</v>
      </c>
      <c r="CD36" s="92">
        <f t="shared" si="48"/>
        <v>0.43333333333333329</v>
      </c>
      <c r="CE36" s="92">
        <f t="shared" si="49"/>
        <v>0.46666666666666667</v>
      </c>
      <c r="CF36" s="92">
        <f t="shared" si="50"/>
        <v>0.54</v>
      </c>
      <c r="CG36" s="94">
        <f t="shared" si="51"/>
        <v>0.36981132075471701</v>
      </c>
      <c r="CH36" s="94">
        <f t="shared" si="52"/>
        <v>0.36279069767441863</v>
      </c>
      <c r="CI36" s="94">
        <f t="shared" si="53"/>
        <v>0.36981132075471701</v>
      </c>
      <c r="CJ36" s="94">
        <f t="shared" si="54"/>
        <v>0.36279069767441863</v>
      </c>
      <c r="CK36" s="94">
        <f t="shared" si="55"/>
        <v>0.4</v>
      </c>
      <c r="CL36" s="94">
        <f t="shared" si="56"/>
        <v>0.37333333333333335</v>
      </c>
      <c r="CM36" s="96">
        <f t="shared" si="57"/>
        <v>0.73647798742138371</v>
      </c>
      <c r="CN36" s="96">
        <f t="shared" si="58"/>
        <v>0.86279069767441863</v>
      </c>
      <c r="CO36" s="96">
        <f t="shared" si="59"/>
        <v>0.86981132075471701</v>
      </c>
      <c r="CP36" s="96">
        <f t="shared" si="60"/>
        <v>0.79612403100775198</v>
      </c>
      <c r="CQ36" s="96">
        <f t="shared" si="61"/>
        <v>0.8666666666666667</v>
      </c>
      <c r="CR36" s="96">
        <f t="shared" si="62"/>
        <v>0.91333333333333333</v>
      </c>
      <c r="CS36" s="99">
        <f>'Course end survey'!J61</f>
        <v>0.33333333333333331</v>
      </c>
      <c r="CT36" s="99">
        <f>'Course end survey'!K61</f>
        <v>0.66666666666666663</v>
      </c>
      <c r="CU36" s="99">
        <f>'Course end survey'!L61</f>
        <v>1</v>
      </c>
      <c r="CV36" s="99">
        <f>'Course end survey'!M61</f>
        <v>0.33333333333333331</v>
      </c>
      <c r="CW36" s="99">
        <f>'Course end survey'!N61</f>
        <v>0.1111111111111111</v>
      </c>
      <c r="CX36" s="99">
        <f>'Course end survey'!O61</f>
        <v>0.22222222222222221</v>
      </c>
      <c r="CY36" s="100">
        <f t="shared" si="63"/>
        <v>3.3333333333333333E-2</v>
      </c>
      <c r="CZ36" s="100">
        <f t="shared" si="64"/>
        <v>6.6666666666666666E-2</v>
      </c>
      <c r="DA36" s="100">
        <f t="shared" si="65"/>
        <v>0.1</v>
      </c>
      <c r="DB36" s="100">
        <f t="shared" si="66"/>
        <v>3.3333333333333333E-2</v>
      </c>
      <c r="DC36" s="100">
        <f t="shared" si="67"/>
        <v>1.1111111111111112E-2</v>
      </c>
      <c r="DD36" s="100">
        <f t="shared" si="68"/>
        <v>2.2222222222222223E-2</v>
      </c>
      <c r="DE36" s="102">
        <f t="shared" si="69"/>
        <v>0.66283018867924537</v>
      </c>
      <c r="DF36" s="102">
        <f t="shared" si="70"/>
        <v>0.77651162790697681</v>
      </c>
      <c r="DG36" s="102">
        <f t="shared" si="71"/>
        <v>0.78283018867924536</v>
      </c>
      <c r="DH36" s="102">
        <f t="shared" si="72"/>
        <v>0.71651162790697676</v>
      </c>
      <c r="DI36" s="102">
        <f t="shared" si="73"/>
        <v>0.78</v>
      </c>
      <c r="DJ36" s="102">
        <f t="shared" si="74"/>
        <v>0.82200000000000006</v>
      </c>
      <c r="DK36" s="103">
        <f t="shared" si="75"/>
        <v>0.69616352201257869</v>
      </c>
      <c r="DL36" s="103">
        <f t="shared" si="76"/>
        <v>0.84317829457364346</v>
      </c>
      <c r="DM36" s="103">
        <f t="shared" si="77"/>
        <v>0.88283018867924534</v>
      </c>
      <c r="DN36" s="103">
        <f t="shared" si="78"/>
        <v>0.74984496124031008</v>
      </c>
      <c r="DO36" s="103">
        <f t="shared" si="79"/>
        <v>0.7911111111111111</v>
      </c>
      <c r="DP36" s="103">
        <f t="shared" si="80"/>
        <v>0.84422222222222232</v>
      </c>
    </row>
    <row r="37" spans="1:120" ht="16.2" thickBot="1">
      <c r="A37" s="72">
        <v>27</v>
      </c>
      <c r="B37" s="73" t="str">
        <f>'CAT I'!B37</f>
        <v>AME20030</v>
      </c>
      <c r="C37" s="171" t="str">
        <f>'CAT I'!C37</f>
        <v>GOKULRAJ R</v>
      </c>
      <c r="D37" s="74">
        <f>'CAT I'!D37</f>
        <v>2</v>
      </c>
      <c r="E37" s="74">
        <f>'CAT I'!E37</f>
        <v>2</v>
      </c>
      <c r="F37" s="74">
        <f>'CAT I'!F37</f>
        <v>2</v>
      </c>
      <c r="G37" s="74">
        <f>'CAT I'!G37</f>
        <v>2</v>
      </c>
      <c r="H37" s="74">
        <f>'CAT I'!H37</f>
        <v>2</v>
      </c>
      <c r="I37" s="74">
        <f>'CAT I'!I37</f>
        <v>2</v>
      </c>
      <c r="J37" s="74">
        <f>'CAT I'!J37</f>
        <v>9</v>
      </c>
      <c r="K37" s="74">
        <f>'CAT I'!K37</f>
        <v>12</v>
      </c>
      <c r="L37" s="74">
        <f>'CAT I'!L37</f>
        <v>10</v>
      </c>
      <c r="M37" s="74">
        <f>'CAT I'!M37</f>
        <v>43</v>
      </c>
      <c r="N37" s="79">
        <f>'CAT II'!D37</f>
        <v>2</v>
      </c>
      <c r="O37" s="79">
        <f>'CAT II'!E37</f>
        <v>2</v>
      </c>
      <c r="P37" s="79">
        <f>'CAT II'!F37</f>
        <v>2</v>
      </c>
      <c r="Q37" s="79">
        <f>'CAT II'!G37</f>
        <v>2</v>
      </c>
      <c r="R37" s="79">
        <f>'CAT II'!H37</f>
        <v>2</v>
      </c>
      <c r="S37" s="79">
        <f>'CAT II'!I37</f>
        <v>2</v>
      </c>
      <c r="T37" s="79">
        <f>'CAT II'!J37</f>
        <v>10</v>
      </c>
      <c r="U37" s="79">
        <f>'CAT II'!K37</f>
        <v>13</v>
      </c>
      <c r="V37" s="79">
        <f>'CAT II'!L37</f>
        <v>14</v>
      </c>
      <c r="W37" s="79">
        <f>'CAT II'!M37</f>
        <v>49</v>
      </c>
      <c r="X37" s="82">
        <f>MODEL!D37</f>
        <v>1</v>
      </c>
      <c r="Y37" s="82">
        <f>MODEL!E37</f>
        <v>1</v>
      </c>
      <c r="Z37" s="82">
        <f>MODEL!F37</f>
        <v>2</v>
      </c>
      <c r="AA37" s="82">
        <f>MODEL!G37</f>
        <v>1</v>
      </c>
      <c r="AB37" s="82">
        <f>MODEL!H37</f>
        <v>0</v>
      </c>
      <c r="AC37" s="82">
        <f>MODEL!I37</f>
        <v>1</v>
      </c>
      <c r="AD37" s="82">
        <f>MODEL!J37</f>
        <v>2</v>
      </c>
      <c r="AE37" s="82">
        <f>MODEL!K37</f>
        <v>2</v>
      </c>
      <c r="AF37" s="82">
        <f>MODEL!L37</f>
        <v>2</v>
      </c>
      <c r="AG37" s="82">
        <f>MODEL!M37</f>
        <v>1</v>
      </c>
      <c r="AH37" s="82">
        <f>MODEL!N37</f>
        <v>10</v>
      </c>
      <c r="AI37" s="82">
        <f>MODEL!O37</f>
        <v>12</v>
      </c>
      <c r="AJ37" s="82">
        <f>MODEL!P37</f>
        <v>13</v>
      </c>
      <c r="AK37" s="82">
        <f>MODEL!Q37</f>
        <v>11</v>
      </c>
      <c r="AL37" s="82">
        <f>MODEL!R37</f>
        <v>14</v>
      </c>
      <c r="AM37" s="82">
        <f>MODEL!S37</f>
        <v>14</v>
      </c>
      <c r="AN37" s="82">
        <f>MODEL!T37</f>
        <v>87</v>
      </c>
      <c r="AO37" s="84">
        <f>'CAT I'!N37</f>
        <v>5</v>
      </c>
      <c r="AP37" s="84">
        <f>'CAT I'!O37</f>
        <v>5</v>
      </c>
      <c r="AQ37" s="84">
        <f>'CAT I'!P37</f>
        <v>10</v>
      </c>
      <c r="AR37" s="2">
        <f>'CAT II'!N37</f>
        <v>5</v>
      </c>
      <c r="AS37" s="2">
        <f>'CAT II'!O37</f>
        <v>5</v>
      </c>
      <c r="AT37" s="2">
        <f>'CAT II'!P37</f>
        <v>10</v>
      </c>
      <c r="AU37" s="85">
        <f>MODEL!U37</f>
        <v>5</v>
      </c>
      <c r="AV37" s="85">
        <f>MODEL!V37</f>
        <v>5</v>
      </c>
      <c r="AW37" s="85">
        <f>MODEL!W37</f>
        <v>10</v>
      </c>
      <c r="AX37" s="88">
        <f t="shared" si="8"/>
        <v>0.86792452830188682</v>
      </c>
      <c r="AY37" s="88">
        <f t="shared" si="8"/>
        <v>0.86046511627906974</v>
      </c>
      <c r="AZ37" s="88">
        <f t="shared" si="8"/>
        <v>0.86792452830188682</v>
      </c>
      <c r="BA37" s="88">
        <f t="shared" si="8"/>
        <v>1</v>
      </c>
      <c r="BB37" s="88">
        <f t="shared" si="8"/>
        <v>0.95652173913043481</v>
      </c>
      <c r="BC37" s="88">
        <f t="shared" si="8"/>
        <v>1</v>
      </c>
      <c r="BD37" s="89">
        <f>'END SEM EXAM'!D37</f>
        <v>2</v>
      </c>
      <c r="BE37" s="89">
        <f>'END SEM EXAM'!E37</f>
        <v>2</v>
      </c>
      <c r="BF37" s="89">
        <f>'END SEM EXAM'!F37</f>
        <v>2</v>
      </c>
      <c r="BG37" s="89">
        <f>'END SEM EXAM'!G37</f>
        <v>2</v>
      </c>
      <c r="BH37" s="89">
        <f>'END SEM EXAM'!H37</f>
        <v>2</v>
      </c>
      <c r="BI37" s="89">
        <f>'END SEM EXAM'!I37</f>
        <v>2</v>
      </c>
      <c r="BJ37" s="89">
        <f>'END SEM EXAM'!J37</f>
        <v>2</v>
      </c>
      <c r="BK37" s="89">
        <f>'END SEM EXAM'!K37</f>
        <v>2</v>
      </c>
      <c r="BL37" s="89">
        <f>'END SEM EXAM'!L37</f>
        <v>2</v>
      </c>
      <c r="BM37" s="89">
        <f>'END SEM EXAM'!M37</f>
        <v>2</v>
      </c>
      <c r="BN37" s="89">
        <f>'END SEM EXAM'!N37</f>
        <v>7</v>
      </c>
      <c r="BO37" s="89">
        <f>'END SEM EXAM'!O37</f>
        <v>11</v>
      </c>
      <c r="BP37" s="89">
        <f>'END SEM EXAM'!P37</f>
        <v>11</v>
      </c>
      <c r="BQ37" s="89">
        <f>'END SEM EXAM'!Q37</f>
        <v>13</v>
      </c>
      <c r="BR37" s="89">
        <f>'END SEM EXAM'!R37</f>
        <v>12</v>
      </c>
      <c r="BS37" s="89">
        <f>'END SEM EXAM'!S37</f>
        <v>9</v>
      </c>
      <c r="BT37" s="89">
        <f>'END SEM EXAM'!T37</f>
        <v>83</v>
      </c>
      <c r="BU37" s="91">
        <f>'END SEM EXAM'!U37</f>
        <v>0.83333333333333337</v>
      </c>
      <c r="BV37" s="91">
        <f>'END SEM EXAM'!V37</f>
        <v>0.83333333333333337</v>
      </c>
      <c r="BW37" s="91">
        <f>'END SEM EXAM'!W37</f>
        <v>0.94444444444444442</v>
      </c>
      <c r="BX37" s="91">
        <f>'END SEM EXAM'!X37</f>
        <v>0.88888888888888884</v>
      </c>
      <c r="BY37" s="91">
        <f>'END SEM EXAM'!Y37</f>
        <v>0.72222222222222221</v>
      </c>
      <c r="BZ37" s="91">
        <f>'END SEM EXAM'!Z37</f>
        <v>0.7</v>
      </c>
      <c r="CA37" s="92">
        <f t="shared" si="45"/>
        <v>0.5</v>
      </c>
      <c r="CB37" s="92">
        <f t="shared" si="46"/>
        <v>0.5</v>
      </c>
      <c r="CC37" s="92">
        <f t="shared" si="47"/>
        <v>0.56666666666666665</v>
      </c>
      <c r="CD37" s="92">
        <f t="shared" si="48"/>
        <v>0.53333333333333333</v>
      </c>
      <c r="CE37" s="92">
        <f t="shared" si="49"/>
        <v>0.43333333333333329</v>
      </c>
      <c r="CF37" s="92">
        <f t="shared" si="50"/>
        <v>0.42</v>
      </c>
      <c r="CG37" s="94">
        <f t="shared" si="51"/>
        <v>0.34716981132075475</v>
      </c>
      <c r="CH37" s="94">
        <f t="shared" si="52"/>
        <v>0.34418604651162793</v>
      </c>
      <c r="CI37" s="94">
        <f t="shared" si="53"/>
        <v>0.34716981132075475</v>
      </c>
      <c r="CJ37" s="94">
        <f t="shared" si="54"/>
        <v>0.4</v>
      </c>
      <c r="CK37" s="94">
        <f t="shared" si="55"/>
        <v>0.38260869565217392</v>
      </c>
      <c r="CL37" s="94">
        <f t="shared" si="56"/>
        <v>0.4</v>
      </c>
      <c r="CM37" s="96">
        <f t="shared" si="57"/>
        <v>0.84716981132075475</v>
      </c>
      <c r="CN37" s="96">
        <f t="shared" si="58"/>
        <v>0.84418604651162799</v>
      </c>
      <c r="CO37" s="96">
        <f t="shared" si="59"/>
        <v>0.9138364779874214</v>
      </c>
      <c r="CP37" s="96">
        <f t="shared" si="60"/>
        <v>0.93333333333333335</v>
      </c>
      <c r="CQ37" s="96">
        <f t="shared" si="61"/>
        <v>0.81594202898550727</v>
      </c>
      <c r="CR37" s="96">
        <f t="shared" si="62"/>
        <v>0.82000000000000006</v>
      </c>
      <c r="CS37" s="99">
        <f>'Course end survey'!J46</f>
        <v>0.33333333333333331</v>
      </c>
      <c r="CT37" s="99">
        <f>'Course end survey'!K46</f>
        <v>0.66666666666666663</v>
      </c>
      <c r="CU37" s="99">
        <f>'Course end survey'!L46</f>
        <v>0.33333333333333331</v>
      </c>
      <c r="CV37" s="99">
        <f>'Course end survey'!M46</f>
        <v>0.66666666666666663</v>
      </c>
      <c r="CW37" s="99">
        <f>'Course end survey'!N46</f>
        <v>0.1111111111111111</v>
      </c>
      <c r="CX37" s="99">
        <f>'Course end survey'!O46</f>
        <v>0.22222222222222221</v>
      </c>
      <c r="CY37" s="100">
        <f t="shared" si="63"/>
        <v>3.3333333333333333E-2</v>
      </c>
      <c r="CZ37" s="100">
        <f t="shared" si="64"/>
        <v>6.6666666666666666E-2</v>
      </c>
      <c r="DA37" s="100">
        <f t="shared" si="65"/>
        <v>3.3333333333333333E-2</v>
      </c>
      <c r="DB37" s="100">
        <f t="shared" si="66"/>
        <v>6.6666666666666666E-2</v>
      </c>
      <c r="DC37" s="100">
        <f t="shared" si="67"/>
        <v>1.1111111111111112E-2</v>
      </c>
      <c r="DD37" s="100">
        <f t="shared" si="68"/>
        <v>2.2222222222222223E-2</v>
      </c>
      <c r="DE37" s="102">
        <f t="shared" si="69"/>
        <v>0.76245283018867926</v>
      </c>
      <c r="DF37" s="102">
        <f t="shared" si="70"/>
        <v>0.75976744186046519</v>
      </c>
      <c r="DG37" s="102">
        <f t="shared" si="71"/>
        <v>0.82245283018867932</v>
      </c>
      <c r="DH37" s="102">
        <f t="shared" si="72"/>
        <v>0.84000000000000008</v>
      </c>
      <c r="DI37" s="102">
        <f t="shared" si="73"/>
        <v>0.73434782608695659</v>
      </c>
      <c r="DJ37" s="102">
        <f t="shared" si="74"/>
        <v>0.7380000000000001</v>
      </c>
      <c r="DK37" s="103">
        <f t="shared" si="75"/>
        <v>0.79578616352201259</v>
      </c>
      <c r="DL37" s="103">
        <f t="shared" si="76"/>
        <v>0.82643410852713184</v>
      </c>
      <c r="DM37" s="103">
        <f t="shared" si="77"/>
        <v>0.85578616352201264</v>
      </c>
      <c r="DN37" s="103">
        <f t="shared" si="78"/>
        <v>0.90666666666666673</v>
      </c>
      <c r="DO37" s="103">
        <f t="shared" si="79"/>
        <v>0.74545893719806766</v>
      </c>
      <c r="DP37" s="103">
        <f t="shared" si="80"/>
        <v>0.76022222222222235</v>
      </c>
    </row>
    <row r="38" spans="1:120" ht="16.2" thickBot="1">
      <c r="A38" s="72">
        <v>28</v>
      </c>
      <c r="B38" s="73" t="str">
        <f>'CAT I'!B38</f>
        <v>AME20031</v>
      </c>
      <c r="C38" s="171" t="str">
        <f>'CAT I'!C38</f>
        <v>GOKUL RAJAN S</v>
      </c>
      <c r="D38" s="74">
        <f>'CAT I'!D38</f>
        <v>2</v>
      </c>
      <c r="E38" s="74">
        <f>'CAT I'!E38</f>
        <v>2</v>
      </c>
      <c r="F38" s="74">
        <f>'CAT I'!F38</f>
        <v>2</v>
      </c>
      <c r="G38" s="74">
        <f>'CAT I'!G38</f>
        <v>2</v>
      </c>
      <c r="H38" s="74">
        <f>'CAT I'!H38</f>
        <v>2</v>
      </c>
      <c r="I38" s="74">
        <f>'CAT I'!I38</f>
        <v>2</v>
      </c>
      <c r="J38" s="74">
        <f>'CAT I'!J38</f>
        <v>10</v>
      </c>
      <c r="K38" s="74">
        <f>'CAT I'!K38</f>
        <v>10</v>
      </c>
      <c r="L38" s="74">
        <f>'CAT I'!L38</f>
        <v>13</v>
      </c>
      <c r="M38" s="74">
        <f>'CAT I'!M38</f>
        <v>45</v>
      </c>
      <c r="N38" s="79">
        <f>'CAT II'!D38</f>
        <v>2</v>
      </c>
      <c r="O38" s="79">
        <f>'CAT II'!E38</f>
        <v>2</v>
      </c>
      <c r="P38" s="79">
        <f>'CAT II'!F38</f>
        <v>2</v>
      </c>
      <c r="Q38" s="79">
        <f>'CAT II'!G38</f>
        <v>2</v>
      </c>
      <c r="R38" s="79">
        <f>'CAT II'!H38</f>
        <v>2</v>
      </c>
      <c r="S38" s="79">
        <f>'CAT II'!I38</f>
        <v>2</v>
      </c>
      <c r="T38" s="79">
        <f>'CAT II'!J38</f>
        <v>9</v>
      </c>
      <c r="U38" s="79">
        <f>'CAT II'!K38</f>
        <v>12</v>
      </c>
      <c r="V38" s="79">
        <f>'CAT II'!L38</f>
        <v>10</v>
      </c>
      <c r="W38" s="79">
        <f>'CAT II'!M38</f>
        <v>43</v>
      </c>
      <c r="X38" s="82">
        <f>MODEL!D38</f>
        <v>1</v>
      </c>
      <c r="Y38" s="82">
        <f>MODEL!E38</f>
        <v>2</v>
      </c>
      <c r="Z38" s="82">
        <f>MODEL!F38</f>
        <v>2</v>
      </c>
      <c r="AA38" s="82">
        <f>MODEL!G38</f>
        <v>2</v>
      </c>
      <c r="AB38" s="82">
        <f>MODEL!H38</f>
        <v>2</v>
      </c>
      <c r="AC38" s="82">
        <f>MODEL!I38</f>
        <v>1</v>
      </c>
      <c r="AD38" s="82">
        <f>MODEL!J38</f>
        <v>1</v>
      </c>
      <c r="AE38" s="82">
        <f>MODEL!K38</f>
        <v>1</v>
      </c>
      <c r="AF38" s="82">
        <f>MODEL!L38</f>
        <v>2</v>
      </c>
      <c r="AG38" s="82">
        <f>MODEL!M38</f>
        <v>2</v>
      </c>
      <c r="AH38" s="82">
        <f>MODEL!N38</f>
        <v>8</v>
      </c>
      <c r="AI38" s="82">
        <f>MODEL!O38</f>
        <v>11</v>
      </c>
      <c r="AJ38" s="82">
        <f>MODEL!P38</f>
        <v>14</v>
      </c>
      <c r="AK38" s="82">
        <f>MODEL!Q38</f>
        <v>13</v>
      </c>
      <c r="AL38" s="82">
        <f>MODEL!R38</f>
        <v>12</v>
      </c>
      <c r="AM38" s="82">
        <f>MODEL!S38</f>
        <v>11</v>
      </c>
      <c r="AN38" s="82">
        <f>MODEL!T38</f>
        <v>85</v>
      </c>
      <c r="AO38" s="84">
        <f>'CAT I'!N38</f>
        <v>5</v>
      </c>
      <c r="AP38" s="84">
        <f>'CAT I'!O38</f>
        <v>5</v>
      </c>
      <c r="AQ38" s="84">
        <f>'CAT I'!P38</f>
        <v>10</v>
      </c>
      <c r="AR38" s="2">
        <f>'CAT II'!N38</f>
        <v>5</v>
      </c>
      <c r="AS38" s="2">
        <f>'CAT II'!O38</f>
        <v>5</v>
      </c>
      <c r="AT38" s="2">
        <f>'CAT II'!P38</f>
        <v>10</v>
      </c>
      <c r="AU38" s="85">
        <f>MODEL!U38</f>
        <v>5</v>
      </c>
      <c r="AV38" s="85">
        <f>MODEL!V38</f>
        <v>5</v>
      </c>
      <c r="AW38" s="85">
        <f>MODEL!W38</f>
        <v>10</v>
      </c>
      <c r="AX38" s="88">
        <f t="shared" si="8"/>
        <v>0.84905660377358494</v>
      </c>
      <c r="AY38" s="88">
        <f t="shared" si="8"/>
        <v>0.97674418604651159</v>
      </c>
      <c r="AZ38" s="88">
        <f t="shared" si="8"/>
        <v>0.90566037735849059</v>
      </c>
      <c r="BA38" s="88">
        <f t="shared" si="8"/>
        <v>0.81395348837209303</v>
      </c>
      <c r="BB38" s="88">
        <f t="shared" si="8"/>
        <v>0.86956521739130432</v>
      </c>
      <c r="BC38" s="88">
        <f t="shared" si="8"/>
        <v>0.8666666666666667</v>
      </c>
      <c r="BD38" s="89">
        <f>'END SEM EXAM'!D38</f>
        <v>2</v>
      </c>
      <c r="BE38" s="89">
        <f>'END SEM EXAM'!E38</f>
        <v>2</v>
      </c>
      <c r="BF38" s="89">
        <f>'END SEM EXAM'!F38</f>
        <v>2</v>
      </c>
      <c r="BG38" s="89">
        <f>'END SEM EXAM'!G38</f>
        <v>2</v>
      </c>
      <c r="BH38" s="89">
        <f>'END SEM EXAM'!H38</f>
        <v>2</v>
      </c>
      <c r="BI38" s="89">
        <f>'END SEM EXAM'!I38</f>
        <v>2</v>
      </c>
      <c r="BJ38" s="89">
        <f>'END SEM EXAM'!J38</f>
        <v>2</v>
      </c>
      <c r="BK38" s="89">
        <f>'END SEM EXAM'!K38</f>
        <v>2</v>
      </c>
      <c r="BL38" s="89">
        <f>'END SEM EXAM'!L38</f>
        <v>2</v>
      </c>
      <c r="BM38" s="89">
        <f>'END SEM EXAM'!M38</f>
        <v>2</v>
      </c>
      <c r="BN38" s="89">
        <f>'END SEM EXAM'!N38</f>
        <v>7</v>
      </c>
      <c r="BO38" s="89">
        <f>'END SEM EXAM'!O38</f>
        <v>2</v>
      </c>
      <c r="BP38" s="89">
        <f>'END SEM EXAM'!P38</f>
        <v>13</v>
      </c>
      <c r="BQ38" s="89">
        <f>'END SEM EXAM'!Q38</f>
        <v>5</v>
      </c>
      <c r="BR38" s="89">
        <f>'END SEM EXAM'!R38</f>
        <v>0</v>
      </c>
      <c r="BS38" s="89">
        <f>'END SEM EXAM'!S38</f>
        <v>6</v>
      </c>
      <c r="BT38" s="89">
        <f>'END SEM EXAM'!T38</f>
        <v>53</v>
      </c>
      <c r="BU38" s="91">
        <f>'END SEM EXAM'!U38</f>
        <v>0.33333333333333331</v>
      </c>
      <c r="BV38" s="91">
        <f>'END SEM EXAM'!V38</f>
        <v>0.94444444444444442</v>
      </c>
      <c r="BW38" s="91">
        <f>'END SEM EXAM'!W38</f>
        <v>0.5</v>
      </c>
      <c r="BX38" s="91">
        <f>'END SEM EXAM'!X38</f>
        <v>0.22222222222222221</v>
      </c>
      <c r="BY38" s="91">
        <f>'END SEM EXAM'!Y38</f>
        <v>0.55555555555555558</v>
      </c>
      <c r="BZ38" s="91">
        <f>'END SEM EXAM'!Z38</f>
        <v>0.7</v>
      </c>
      <c r="CA38" s="92">
        <f t="shared" si="45"/>
        <v>0.19999999999999998</v>
      </c>
      <c r="CB38" s="92">
        <f t="shared" si="46"/>
        <v>0.56666666666666665</v>
      </c>
      <c r="CC38" s="92">
        <f t="shared" si="47"/>
        <v>0.3</v>
      </c>
      <c r="CD38" s="92">
        <f t="shared" si="48"/>
        <v>0.13333333333333333</v>
      </c>
      <c r="CE38" s="92">
        <f t="shared" si="49"/>
        <v>0.33333333333333331</v>
      </c>
      <c r="CF38" s="92">
        <f t="shared" si="50"/>
        <v>0.42</v>
      </c>
      <c r="CG38" s="94">
        <f t="shared" si="51"/>
        <v>0.339622641509434</v>
      </c>
      <c r="CH38" s="94">
        <f t="shared" si="52"/>
        <v>0.39069767441860465</v>
      </c>
      <c r="CI38" s="94">
        <f t="shared" si="53"/>
        <v>0.36226415094339626</v>
      </c>
      <c r="CJ38" s="94">
        <f t="shared" si="54"/>
        <v>0.32558139534883723</v>
      </c>
      <c r="CK38" s="94">
        <f t="shared" si="55"/>
        <v>0.34782608695652173</v>
      </c>
      <c r="CL38" s="94">
        <f t="shared" si="56"/>
        <v>0.34666666666666668</v>
      </c>
      <c r="CM38" s="96">
        <f t="shared" si="57"/>
        <v>0.53962264150943395</v>
      </c>
      <c r="CN38" s="96">
        <f t="shared" si="58"/>
        <v>0.95736434108527124</v>
      </c>
      <c r="CO38" s="96">
        <f t="shared" si="59"/>
        <v>0.66226415094339619</v>
      </c>
      <c r="CP38" s="96">
        <f t="shared" si="60"/>
        <v>0.45891472868217054</v>
      </c>
      <c r="CQ38" s="96">
        <f t="shared" si="61"/>
        <v>0.68115942028985499</v>
      </c>
      <c r="CR38" s="96">
        <f t="shared" si="62"/>
        <v>0.76666666666666661</v>
      </c>
      <c r="CS38" s="99">
        <f>'Course end survey'!J63</f>
        <v>1</v>
      </c>
      <c r="CT38" s="99">
        <f>'Course end survey'!K63</f>
        <v>0.66666666666666663</v>
      </c>
      <c r="CU38" s="99">
        <f>'Course end survey'!L63</f>
        <v>1</v>
      </c>
      <c r="CV38" s="99">
        <f>'Course end survey'!M63</f>
        <v>0.33333333333333331</v>
      </c>
      <c r="CW38" s="99">
        <f>'Course end survey'!N63</f>
        <v>0.33333333333333331</v>
      </c>
      <c r="CX38" s="99">
        <f>'Course end survey'!O63</f>
        <v>0.22222222222222221</v>
      </c>
      <c r="CY38" s="100">
        <f t="shared" si="63"/>
        <v>0.1</v>
      </c>
      <c r="CZ38" s="100">
        <f t="shared" si="64"/>
        <v>6.6666666666666666E-2</v>
      </c>
      <c r="DA38" s="100">
        <f t="shared" si="65"/>
        <v>0.1</v>
      </c>
      <c r="DB38" s="100">
        <f t="shared" si="66"/>
        <v>3.3333333333333333E-2</v>
      </c>
      <c r="DC38" s="100">
        <f t="shared" si="67"/>
        <v>3.3333333333333333E-2</v>
      </c>
      <c r="DD38" s="100">
        <f t="shared" si="68"/>
        <v>2.2222222222222223E-2</v>
      </c>
      <c r="DE38" s="102">
        <f t="shared" si="69"/>
        <v>0.48566037735849055</v>
      </c>
      <c r="DF38" s="102">
        <f t="shared" si="70"/>
        <v>0.86162790697674418</v>
      </c>
      <c r="DG38" s="102">
        <f t="shared" si="71"/>
        <v>0.59603773584905662</v>
      </c>
      <c r="DH38" s="102">
        <f t="shared" si="72"/>
        <v>0.41302325581395349</v>
      </c>
      <c r="DI38" s="102">
        <f t="shared" si="73"/>
        <v>0.61304347826086947</v>
      </c>
      <c r="DJ38" s="102">
        <f t="shared" si="74"/>
        <v>0.69</v>
      </c>
      <c r="DK38" s="103">
        <f t="shared" si="75"/>
        <v>0.58566037735849052</v>
      </c>
      <c r="DL38" s="103">
        <f t="shared" si="76"/>
        <v>0.92829457364341084</v>
      </c>
      <c r="DM38" s="103">
        <f t="shared" si="77"/>
        <v>0.69603773584905659</v>
      </c>
      <c r="DN38" s="103">
        <f t="shared" si="78"/>
        <v>0.44635658914728682</v>
      </c>
      <c r="DO38" s="103">
        <f t="shared" si="79"/>
        <v>0.64637681159420279</v>
      </c>
      <c r="DP38" s="103">
        <f t="shared" si="80"/>
        <v>0.7122222222222222</v>
      </c>
    </row>
    <row r="39" spans="1:120" ht="16.2" thickBot="1">
      <c r="A39" s="72">
        <v>29</v>
      </c>
      <c r="B39" s="73" t="str">
        <f>'CAT I'!B39</f>
        <v>AME20033</v>
      </c>
      <c r="C39" s="171" t="str">
        <f>'CAT I'!C39</f>
        <v>T.GURU PRASAD</v>
      </c>
      <c r="D39" s="74">
        <f>'CAT I'!D39</f>
        <v>2</v>
      </c>
      <c r="E39" s="74">
        <f>'CAT I'!E39</f>
        <v>2</v>
      </c>
      <c r="F39" s="74">
        <f>'CAT I'!F39</f>
        <v>2</v>
      </c>
      <c r="G39" s="74">
        <f>'CAT I'!G39</f>
        <v>2</v>
      </c>
      <c r="H39" s="74">
        <f>'CAT I'!H39</f>
        <v>2</v>
      </c>
      <c r="I39" s="74">
        <f>'CAT I'!I39</f>
        <v>2</v>
      </c>
      <c r="J39" s="74">
        <f>'CAT I'!J39</f>
        <v>10</v>
      </c>
      <c r="K39" s="74">
        <f>'CAT I'!K39</f>
        <v>13</v>
      </c>
      <c r="L39" s="74">
        <f>'CAT I'!L39</f>
        <v>10</v>
      </c>
      <c r="M39" s="74">
        <f>'CAT I'!M39</f>
        <v>45</v>
      </c>
      <c r="N39" s="79">
        <f>'CAT II'!D39</f>
        <v>2</v>
      </c>
      <c r="O39" s="79">
        <f>'CAT II'!E39</f>
        <v>2</v>
      </c>
      <c r="P39" s="79">
        <f>'CAT II'!F39</f>
        <v>2</v>
      </c>
      <c r="Q39" s="79">
        <f>'CAT II'!G39</f>
        <v>2</v>
      </c>
      <c r="R39" s="79">
        <f>'CAT II'!H39</f>
        <v>2</v>
      </c>
      <c r="S39" s="79">
        <f>'CAT II'!I39</f>
        <v>2</v>
      </c>
      <c r="T39" s="79">
        <f>'CAT II'!J39</f>
        <v>10</v>
      </c>
      <c r="U39" s="79">
        <f>'CAT II'!K39</f>
        <v>13</v>
      </c>
      <c r="V39" s="79">
        <f>'CAT II'!L39</f>
        <v>10</v>
      </c>
      <c r="W39" s="79">
        <f>'CAT II'!M39</f>
        <v>45</v>
      </c>
      <c r="X39" s="82">
        <f>MODEL!D39</f>
        <v>2</v>
      </c>
      <c r="Y39" s="82">
        <f>MODEL!E39</f>
        <v>1</v>
      </c>
      <c r="Z39" s="82">
        <f>MODEL!F39</f>
        <v>2</v>
      </c>
      <c r="AA39" s="82">
        <f>MODEL!G39</f>
        <v>1</v>
      </c>
      <c r="AB39" s="82">
        <f>MODEL!H39</f>
        <v>2</v>
      </c>
      <c r="AC39" s="82">
        <f>MODEL!I39</f>
        <v>2</v>
      </c>
      <c r="AD39" s="82">
        <f>MODEL!J39</f>
        <v>2</v>
      </c>
      <c r="AE39" s="82">
        <f>MODEL!K39</f>
        <v>2</v>
      </c>
      <c r="AF39" s="82">
        <f>MODEL!L39</f>
        <v>2</v>
      </c>
      <c r="AG39" s="82">
        <f>MODEL!M39</f>
        <v>2</v>
      </c>
      <c r="AH39" s="82">
        <f>MODEL!N39</f>
        <v>8</v>
      </c>
      <c r="AI39" s="82">
        <f>MODEL!O39</f>
        <v>14</v>
      </c>
      <c r="AJ39" s="82">
        <f>MODEL!P39</f>
        <v>14</v>
      </c>
      <c r="AK39" s="82">
        <f>MODEL!Q39</f>
        <v>12</v>
      </c>
      <c r="AL39" s="82">
        <f>MODEL!R39</f>
        <v>10</v>
      </c>
      <c r="AM39" s="82">
        <f>MODEL!S39</f>
        <v>14</v>
      </c>
      <c r="AN39" s="82">
        <f>MODEL!T39</f>
        <v>90</v>
      </c>
      <c r="AO39" s="84">
        <f>'CAT I'!N39</f>
        <v>5</v>
      </c>
      <c r="AP39" s="84">
        <f>'CAT I'!O39</f>
        <v>5</v>
      </c>
      <c r="AQ39" s="84">
        <f>'CAT I'!P39</f>
        <v>10</v>
      </c>
      <c r="AR39" s="2">
        <f>'CAT II'!N39</f>
        <v>5</v>
      </c>
      <c r="AS39" s="2">
        <f>'CAT II'!O39</f>
        <v>5</v>
      </c>
      <c r="AT39" s="2">
        <f>'CAT II'!P39</f>
        <v>10</v>
      </c>
      <c r="AU39" s="85">
        <f>MODEL!U39</f>
        <v>5</v>
      </c>
      <c r="AV39" s="85">
        <f>MODEL!V39</f>
        <v>5</v>
      </c>
      <c r="AW39" s="85">
        <f>MODEL!W39</f>
        <v>10</v>
      </c>
      <c r="AX39" s="88">
        <f t="shared" si="8"/>
        <v>0.96226415094339623</v>
      </c>
      <c r="AY39" s="88">
        <f t="shared" si="8"/>
        <v>0.88372093023255816</v>
      </c>
      <c r="AZ39" s="88">
        <f t="shared" si="8"/>
        <v>0.94339622641509435</v>
      </c>
      <c r="BA39" s="88">
        <f t="shared" si="8"/>
        <v>0.81395348837209303</v>
      </c>
      <c r="BB39" s="88">
        <f t="shared" si="8"/>
        <v>1</v>
      </c>
      <c r="BC39" s="88">
        <f t="shared" si="8"/>
        <v>0.8666666666666667</v>
      </c>
      <c r="BD39" s="89">
        <f>'END SEM EXAM'!D39</f>
        <v>2</v>
      </c>
      <c r="BE39" s="89">
        <f>'END SEM EXAM'!E39</f>
        <v>1</v>
      </c>
      <c r="BF39" s="89">
        <f>'END SEM EXAM'!F39</f>
        <v>2</v>
      </c>
      <c r="BG39" s="89">
        <f>'END SEM EXAM'!G39</f>
        <v>1</v>
      </c>
      <c r="BH39" s="89">
        <f>'END SEM EXAM'!H39</f>
        <v>2</v>
      </c>
      <c r="BI39" s="89">
        <f>'END SEM EXAM'!I39</f>
        <v>2</v>
      </c>
      <c r="BJ39" s="89">
        <f>'END SEM EXAM'!J39</f>
        <v>2</v>
      </c>
      <c r="BK39" s="89">
        <f>'END SEM EXAM'!K39</f>
        <v>2</v>
      </c>
      <c r="BL39" s="89">
        <f>'END SEM EXAM'!L39</f>
        <v>2</v>
      </c>
      <c r="BM39" s="89">
        <f>'END SEM EXAM'!M39</f>
        <v>2</v>
      </c>
      <c r="BN39" s="89">
        <f>'END SEM EXAM'!N39</f>
        <v>6</v>
      </c>
      <c r="BO39" s="89">
        <f>'END SEM EXAM'!O39</f>
        <v>13</v>
      </c>
      <c r="BP39" s="89">
        <f>'END SEM EXAM'!P39</f>
        <v>1</v>
      </c>
      <c r="BQ39" s="89">
        <f>'END SEM EXAM'!Q39</f>
        <v>7</v>
      </c>
      <c r="BR39" s="89">
        <f>'END SEM EXAM'!R39</f>
        <v>10</v>
      </c>
      <c r="BS39" s="89">
        <f>'END SEM EXAM'!S39</f>
        <v>13</v>
      </c>
      <c r="BT39" s="89">
        <f>'END SEM EXAM'!T39</f>
        <v>68</v>
      </c>
      <c r="BU39" s="91">
        <f>'END SEM EXAM'!U39</f>
        <v>0.88888888888888884</v>
      </c>
      <c r="BV39" s="91">
        <f>'END SEM EXAM'!V39</f>
        <v>0.22222222222222221</v>
      </c>
      <c r="BW39" s="91">
        <f>'END SEM EXAM'!W39</f>
        <v>0.61111111111111116</v>
      </c>
      <c r="BX39" s="91">
        <f>'END SEM EXAM'!X39</f>
        <v>0.77777777777777779</v>
      </c>
      <c r="BY39" s="91">
        <f>'END SEM EXAM'!Y39</f>
        <v>0.94444444444444442</v>
      </c>
      <c r="BZ39" s="91">
        <f>'END SEM EXAM'!Z39</f>
        <v>0.6</v>
      </c>
      <c r="CA39" s="92">
        <f t="shared" si="45"/>
        <v>0.53333333333333333</v>
      </c>
      <c r="CB39" s="92">
        <f t="shared" si="46"/>
        <v>0.13333333333333333</v>
      </c>
      <c r="CC39" s="92">
        <f t="shared" si="47"/>
        <v>0.3666666666666667</v>
      </c>
      <c r="CD39" s="92">
        <f t="shared" si="48"/>
        <v>0.46666666666666667</v>
      </c>
      <c r="CE39" s="92">
        <f t="shared" si="49"/>
        <v>0.56666666666666665</v>
      </c>
      <c r="CF39" s="92">
        <f t="shared" si="50"/>
        <v>0.36</v>
      </c>
      <c r="CG39" s="94">
        <f t="shared" si="51"/>
        <v>0.38490566037735852</v>
      </c>
      <c r="CH39" s="94">
        <f t="shared" si="52"/>
        <v>0.35348837209302331</v>
      </c>
      <c r="CI39" s="94">
        <f t="shared" si="53"/>
        <v>0.37735849056603776</v>
      </c>
      <c r="CJ39" s="94">
        <f t="shared" si="54"/>
        <v>0.32558139534883723</v>
      </c>
      <c r="CK39" s="94">
        <f t="shared" si="55"/>
        <v>0.4</v>
      </c>
      <c r="CL39" s="94">
        <f t="shared" si="56"/>
        <v>0.34666666666666668</v>
      </c>
      <c r="CM39" s="96">
        <f t="shared" si="57"/>
        <v>0.91823899371069184</v>
      </c>
      <c r="CN39" s="96">
        <f t="shared" si="58"/>
        <v>0.48682170542635661</v>
      </c>
      <c r="CO39" s="96">
        <f t="shared" si="59"/>
        <v>0.74402515723270446</v>
      </c>
      <c r="CP39" s="96">
        <f t="shared" si="60"/>
        <v>0.79224806201550391</v>
      </c>
      <c r="CQ39" s="96">
        <f t="shared" si="61"/>
        <v>0.96666666666666667</v>
      </c>
      <c r="CR39" s="96">
        <f t="shared" si="62"/>
        <v>0.70666666666666667</v>
      </c>
      <c r="CS39" s="99">
        <f>'Course end survey'!J48</f>
        <v>0.33333333333333331</v>
      </c>
      <c r="CT39" s="99">
        <f>'Course end survey'!K48</f>
        <v>0.33333333333333331</v>
      </c>
      <c r="CU39" s="99">
        <f>'Course end survey'!L48</f>
        <v>0.66666666666666663</v>
      </c>
      <c r="CV39" s="99">
        <f>'Course end survey'!M48</f>
        <v>1</v>
      </c>
      <c r="CW39" s="99">
        <f>'Course end survey'!N48</f>
        <v>0.1111111111111111</v>
      </c>
      <c r="CX39" s="99">
        <f>'Course end survey'!O48</f>
        <v>0.1111111111111111</v>
      </c>
      <c r="CY39" s="100">
        <f t="shared" si="63"/>
        <v>3.3333333333333333E-2</v>
      </c>
      <c r="CZ39" s="100">
        <f t="shared" si="64"/>
        <v>3.3333333333333333E-2</v>
      </c>
      <c r="DA39" s="100">
        <f t="shared" si="65"/>
        <v>6.6666666666666666E-2</v>
      </c>
      <c r="DB39" s="100">
        <f t="shared" si="66"/>
        <v>0.1</v>
      </c>
      <c r="DC39" s="100">
        <f t="shared" si="67"/>
        <v>1.1111111111111112E-2</v>
      </c>
      <c r="DD39" s="100">
        <f t="shared" si="68"/>
        <v>1.1111111111111112E-2</v>
      </c>
      <c r="DE39" s="102">
        <f t="shared" si="69"/>
        <v>0.82641509433962268</v>
      </c>
      <c r="DF39" s="102">
        <f t="shared" si="70"/>
        <v>0.43813953488372098</v>
      </c>
      <c r="DG39" s="102">
        <f t="shared" si="71"/>
        <v>0.66962264150943407</v>
      </c>
      <c r="DH39" s="102">
        <f t="shared" si="72"/>
        <v>0.71302325581395354</v>
      </c>
      <c r="DI39" s="102">
        <f t="shared" si="73"/>
        <v>0.87</v>
      </c>
      <c r="DJ39" s="102">
        <f t="shared" si="74"/>
        <v>0.63600000000000001</v>
      </c>
      <c r="DK39" s="103">
        <f t="shared" si="75"/>
        <v>0.85974842767295601</v>
      </c>
      <c r="DL39" s="103">
        <f t="shared" si="76"/>
        <v>0.47147286821705431</v>
      </c>
      <c r="DM39" s="103">
        <f t="shared" si="77"/>
        <v>0.73628930817610072</v>
      </c>
      <c r="DN39" s="103">
        <f t="shared" si="78"/>
        <v>0.81302325581395352</v>
      </c>
      <c r="DO39" s="103">
        <f t="shared" si="79"/>
        <v>0.88111111111111107</v>
      </c>
      <c r="DP39" s="103">
        <f t="shared" si="80"/>
        <v>0.64711111111111108</v>
      </c>
    </row>
    <row r="40" spans="1:120" ht="16.2" thickBot="1">
      <c r="A40" s="72">
        <v>30</v>
      </c>
      <c r="B40" s="73" t="str">
        <f>'CAT I'!B40</f>
        <v>AME20034</v>
      </c>
      <c r="C40" s="171" t="str">
        <f>'CAT I'!C40</f>
        <v>GURUPRASANTH</v>
      </c>
      <c r="D40" s="74">
        <f>'CAT I'!D40</f>
        <v>2</v>
      </c>
      <c r="E40" s="74">
        <f>'CAT I'!E40</f>
        <v>2</v>
      </c>
      <c r="F40" s="74">
        <f>'CAT I'!F40</f>
        <v>2</v>
      </c>
      <c r="G40" s="74">
        <f>'CAT I'!G40</f>
        <v>2</v>
      </c>
      <c r="H40" s="74">
        <f>'CAT I'!H40</f>
        <v>2</v>
      </c>
      <c r="I40" s="74">
        <f>'CAT I'!I40</f>
        <v>2</v>
      </c>
      <c r="J40" s="74">
        <f>'CAT I'!J40</f>
        <v>10</v>
      </c>
      <c r="K40" s="74">
        <f>'CAT I'!K40</f>
        <v>11</v>
      </c>
      <c r="L40" s="74">
        <f>'CAT I'!L40</f>
        <v>10</v>
      </c>
      <c r="M40" s="74">
        <f>'CAT I'!M40</f>
        <v>43</v>
      </c>
      <c r="N40" s="79">
        <f>'CAT II'!D40</f>
        <v>2</v>
      </c>
      <c r="O40" s="79">
        <f>'CAT II'!E40</f>
        <v>2</v>
      </c>
      <c r="P40" s="79">
        <f>'CAT II'!F40</f>
        <v>2</v>
      </c>
      <c r="Q40" s="79">
        <f>'CAT II'!G40</f>
        <v>2</v>
      </c>
      <c r="R40" s="79">
        <f>'CAT II'!H40</f>
        <v>2</v>
      </c>
      <c r="S40" s="79">
        <f>'CAT II'!I40</f>
        <v>2</v>
      </c>
      <c r="T40" s="79">
        <f>'CAT II'!J40</f>
        <v>9</v>
      </c>
      <c r="U40" s="79">
        <f>'CAT II'!K40</f>
        <v>12</v>
      </c>
      <c r="V40" s="79">
        <f>'CAT II'!L40</f>
        <v>11</v>
      </c>
      <c r="W40" s="79">
        <f>'CAT II'!M40</f>
        <v>44</v>
      </c>
      <c r="X40" s="82">
        <f>MODEL!D40</f>
        <v>2</v>
      </c>
      <c r="Y40" s="82">
        <f>MODEL!E40</f>
        <v>2</v>
      </c>
      <c r="Z40" s="82">
        <f>MODEL!F40</f>
        <v>2</v>
      </c>
      <c r="AA40" s="82">
        <f>MODEL!G40</f>
        <v>2</v>
      </c>
      <c r="AB40" s="82">
        <f>MODEL!H40</f>
        <v>2</v>
      </c>
      <c r="AC40" s="82">
        <f>MODEL!I40</f>
        <v>2</v>
      </c>
      <c r="AD40" s="82">
        <f>MODEL!J40</f>
        <v>2</v>
      </c>
      <c r="AE40" s="82">
        <f>MODEL!K40</f>
        <v>2</v>
      </c>
      <c r="AF40" s="82">
        <f>MODEL!L40</f>
        <v>2</v>
      </c>
      <c r="AG40" s="82">
        <f>MODEL!M40</f>
        <v>2</v>
      </c>
      <c r="AH40" s="82">
        <f>MODEL!N40</f>
        <v>10</v>
      </c>
      <c r="AI40" s="82">
        <f>MODEL!O40</f>
        <v>14</v>
      </c>
      <c r="AJ40" s="82">
        <f>MODEL!P40</f>
        <v>14</v>
      </c>
      <c r="AK40" s="82">
        <f>MODEL!Q40</f>
        <v>13</v>
      </c>
      <c r="AL40" s="82">
        <f>MODEL!R40</f>
        <v>13</v>
      </c>
      <c r="AM40" s="82">
        <f>MODEL!S40</f>
        <v>13</v>
      </c>
      <c r="AN40" s="82">
        <f>MODEL!T40</f>
        <v>97</v>
      </c>
      <c r="AO40" s="84">
        <f>'CAT I'!N40</f>
        <v>5</v>
      </c>
      <c r="AP40" s="84">
        <f>'CAT I'!O40</f>
        <v>5</v>
      </c>
      <c r="AQ40" s="84">
        <f>'CAT I'!P40</f>
        <v>10</v>
      </c>
      <c r="AR40" s="2">
        <f>'CAT II'!N40</f>
        <v>5</v>
      </c>
      <c r="AS40" s="2">
        <f>'CAT II'!O40</f>
        <v>5</v>
      </c>
      <c r="AT40" s="2">
        <f>'CAT II'!P40</f>
        <v>10</v>
      </c>
      <c r="AU40" s="85">
        <f>MODEL!U40</f>
        <v>5</v>
      </c>
      <c r="AV40" s="85">
        <f>MODEL!V40</f>
        <v>5</v>
      </c>
      <c r="AW40" s="85">
        <f>MODEL!W40</f>
        <v>10</v>
      </c>
      <c r="AX40" s="88">
        <f t="shared" si="8"/>
        <v>0.94339622641509435</v>
      </c>
      <c r="AY40" s="88">
        <f t="shared" si="8"/>
        <v>0.90697674418604646</v>
      </c>
      <c r="AZ40" s="88">
        <f t="shared" si="8"/>
        <v>0.92452830188679247</v>
      </c>
      <c r="BA40" s="88">
        <f t="shared" si="8"/>
        <v>0.90697674418604646</v>
      </c>
      <c r="BB40" s="88">
        <f t="shared" si="8"/>
        <v>0.95652173913043481</v>
      </c>
      <c r="BC40" s="88">
        <f t="shared" si="8"/>
        <v>1</v>
      </c>
      <c r="BD40" s="89">
        <f>'END SEM EXAM'!D40</f>
        <v>2</v>
      </c>
      <c r="BE40" s="89">
        <f>'END SEM EXAM'!E40</f>
        <v>2</v>
      </c>
      <c r="BF40" s="89">
        <f>'END SEM EXAM'!F40</f>
        <v>2</v>
      </c>
      <c r="BG40" s="89">
        <f>'END SEM EXAM'!G40</f>
        <v>2</v>
      </c>
      <c r="BH40" s="89">
        <f>'END SEM EXAM'!H40</f>
        <v>2</v>
      </c>
      <c r="BI40" s="89">
        <f>'END SEM EXAM'!I40</f>
        <v>2</v>
      </c>
      <c r="BJ40" s="89">
        <f>'END SEM EXAM'!J40</f>
        <v>2</v>
      </c>
      <c r="BK40" s="89">
        <f>'END SEM EXAM'!K40</f>
        <v>2</v>
      </c>
      <c r="BL40" s="89">
        <f>'END SEM EXAM'!L40</f>
        <v>2</v>
      </c>
      <c r="BM40" s="89">
        <f>'END SEM EXAM'!M40</f>
        <v>2</v>
      </c>
      <c r="BN40" s="89">
        <f>'END SEM EXAM'!N40</f>
        <v>8</v>
      </c>
      <c r="BO40" s="89">
        <f>'END SEM EXAM'!O40</f>
        <v>13</v>
      </c>
      <c r="BP40" s="89">
        <f>'END SEM EXAM'!P40</f>
        <v>4</v>
      </c>
      <c r="BQ40" s="89">
        <f>'END SEM EXAM'!Q40</f>
        <v>10</v>
      </c>
      <c r="BR40" s="89">
        <f>'END SEM EXAM'!R40</f>
        <v>11</v>
      </c>
      <c r="BS40" s="89">
        <f>'END SEM EXAM'!S40</f>
        <v>1</v>
      </c>
      <c r="BT40" s="89">
        <f>'END SEM EXAM'!T40</f>
        <v>67</v>
      </c>
      <c r="BU40" s="91">
        <f>'END SEM EXAM'!U40</f>
        <v>0.94444444444444442</v>
      </c>
      <c r="BV40" s="91">
        <f>'END SEM EXAM'!V40</f>
        <v>0.44444444444444442</v>
      </c>
      <c r="BW40" s="91">
        <f>'END SEM EXAM'!W40</f>
        <v>0.77777777777777779</v>
      </c>
      <c r="BX40" s="91">
        <f>'END SEM EXAM'!X40</f>
        <v>0.83333333333333337</v>
      </c>
      <c r="BY40" s="91">
        <f>'END SEM EXAM'!Y40</f>
        <v>0.27777777777777779</v>
      </c>
      <c r="BZ40" s="91">
        <f>'END SEM EXAM'!Z40</f>
        <v>0.8</v>
      </c>
      <c r="CA40" s="92">
        <f t="shared" si="45"/>
        <v>0.56666666666666665</v>
      </c>
      <c r="CB40" s="92">
        <f t="shared" si="46"/>
        <v>0.26666666666666666</v>
      </c>
      <c r="CC40" s="92">
        <f t="shared" si="47"/>
        <v>0.46666666666666667</v>
      </c>
      <c r="CD40" s="92">
        <f t="shared" si="48"/>
        <v>0.5</v>
      </c>
      <c r="CE40" s="92">
        <f t="shared" si="49"/>
        <v>0.16666666666666666</v>
      </c>
      <c r="CF40" s="92">
        <f t="shared" si="50"/>
        <v>0.48</v>
      </c>
      <c r="CG40" s="94">
        <f t="shared" si="51"/>
        <v>0.37735849056603776</v>
      </c>
      <c r="CH40" s="94">
        <f t="shared" si="52"/>
        <v>0.36279069767441863</v>
      </c>
      <c r="CI40" s="94">
        <f t="shared" si="53"/>
        <v>0.36981132075471701</v>
      </c>
      <c r="CJ40" s="94">
        <f t="shared" si="54"/>
        <v>0.36279069767441863</v>
      </c>
      <c r="CK40" s="94">
        <f t="shared" si="55"/>
        <v>0.38260869565217392</v>
      </c>
      <c r="CL40" s="94">
        <f t="shared" si="56"/>
        <v>0.4</v>
      </c>
      <c r="CM40" s="96">
        <f t="shared" si="57"/>
        <v>0.94402515723270441</v>
      </c>
      <c r="CN40" s="96">
        <f t="shared" si="58"/>
        <v>0.62945736434108523</v>
      </c>
      <c r="CO40" s="96">
        <f t="shared" si="59"/>
        <v>0.83647798742138368</v>
      </c>
      <c r="CP40" s="96">
        <f t="shared" si="60"/>
        <v>0.86279069767441863</v>
      </c>
      <c r="CQ40" s="96">
        <f t="shared" si="61"/>
        <v>0.54927536231884055</v>
      </c>
      <c r="CR40" s="96">
        <f t="shared" si="62"/>
        <v>0.88</v>
      </c>
      <c r="CS40" s="99">
        <f>'Course end survey'!J65</f>
        <v>0.66666666666666663</v>
      </c>
      <c r="CT40" s="99">
        <f>'Course end survey'!K65</f>
        <v>1</v>
      </c>
      <c r="CU40" s="99">
        <f>'Course end survey'!L65</f>
        <v>1</v>
      </c>
      <c r="CV40" s="99">
        <f>'Course end survey'!M65</f>
        <v>0.33333333333333331</v>
      </c>
      <c r="CW40" s="99">
        <f>'Course end survey'!N65</f>
        <v>0.22222222222222221</v>
      </c>
      <c r="CX40" s="99">
        <f>'Course end survey'!O65</f>
        <v>0.33333333333333331</v>
      </c>
      <c r="CY40" s="100">
        <f t="shared" si="63"/>
        <v>6.6666666666666666E-2</v>
      </c>
      <c r="CZ40" s="100">
        <f t="shared" si="64"/>
        <v>0.1</v>
      </c>
      <c r="DA40" s="100">
        <f t="shared" si="65"/>
        <v>0.1</v>
      </c>
      <c r="DB40" s="100">
        <f t="shared" si="66"/>
        <v>3.3333333333333333E-2</v>
      </c>
      <c r="DC40" s="100">
        <f t="shared" si="67"/>
        <v>2.2222222222222223E-2</v>
      </c>
      <c r="DD40" s="100">
        <f t="shared" si="68"/>
        <v>3.3333333333333333E-2</v>
      </c>
      <c r="DE40" s="102">
        <f t="shared" si="69"/>
        <v>0.84962264150943401</v>
      </c>
      <c r="DF40" s="102">
        <f t="shared" si="70"/>
        <v>0.56651162790697673</v>
      </c>
      <c r="DG40" s="102">
        <f t="shared" si="71"/>
        <v>0.75283018867924534</v>
      </c>
      <c r="DH40" s="102">
        <f t="shared" si="72"/>
        <v>0.77651162790697681</v>
      </c>
      <c r="DI40" s="102">
        <f t="shared" si="73"/>
        <v>0.49434782608695649</v>
      </c>
      <c r="DJ40" s="102">
        <f t="shared" si="74"/>
        <v>0.79200000000000004</v>
      </c>
      <c r="DK40" s="103">
        <f t="shared" si="75"/>
        <v>0.91628930817610066</v>
      </c>
      <c r="DL40" s="103">
        <f t="shared" si="76"/>
        <v>0.66651162790697671</v>
      </c>
      <c r="DM40" s="103">
        <f t="shared" si="77"/>
        <v>0.85283018867924532</v>
      </c>
      <c r="DN40" s="103">
        <f t="shared" si="78"/>
        <v>0.80984496124031013</v>
      </c>
      <c r="DO40" s="103">
        <f t="shared" si="79"/>
        <v>0.51657004830917874</v>
      </c>
      <c r="DP40" s="103">
        <f t="shared" si="80"/>
        <v>0.82533333333333336</v>
      </c>
    </row>
    <row r="41" spans="1:120" ht="16.2" thickBot="1">
      <c r="A41" s="72">
        <v>31</v>
      </c>
      <c r="B41" s="73" t="str">
        <f>'CAT I'!B41</f>
        <v>AME20035</v>
      </c>
      <c r="C41" s="171" t="str">
        <f>'CAT I'!C41</f>
        <v>D. HARISHKUMAR</v>
      </c>
      <c r="D41" s="74">
        <f>'CAT I'!D41</f>
        <v>2</v>
      </c>
      <c r="E41" s="74">
        <f>'CAT I'!E41</f>
        <v>2</v>
      </c>
      <c r="F41" s="74">
        <f>'CAT I'!F41</f>
        <v>2</v>
      </c>
      <c r="G41" s="74">
        <f>'CAT I'!G41</f>
        <v>2</v>
      </c>
      <c r="H41" s="74">
        <f>'CAT I'!H41</f>
        <v>2</v>
      </c>
      <c r="I41" s="74">
        <f>'CAT I'!I41</f>
        <v>2</v>
      </c>
      <c r="J41" s="74">
        <f>'CAT I'!J41</f>
        <v>10</v>
      </c>
      <c r="K41" s="74">
        <f>'CAT I'!K41</f>
        <v>11</v>
      </c>
      <c r="L41" s="74">
        <f>'CAT I'!L41</f>
        <v>11</v>
      </c>
      <c r="M41" s="74">
        <f>'CAT I'!M41</f>
        <v>44</v>
      </c>
      <c r="N41" s="79">
        <f>'CAT II'!D41</f>
        <v>2</v>
      </c>
      <c r="O41" s="79">
        <f>'CAT II'!E41</f>
        <v>2</v>
      </c>
      <c r="P41" s="79">
        <f>'CAT II'!F41</f>
        <v>2</v>
      </c>
      <c r="Q41" s="79">
        <f>'CAT II'!G41</f>
        <v>2</v>
      </c>
      <c r="R41" s="79">
        <f>'CAT II'!H41</f>
        <v>2</v>
      </c>
      <c r="S41" s="79">
        <f>'CAT II'!I41</f>
        <v>2</v>
      </c>
      <c r="T41" s="79">
        <f>'CAT II'!J41</f>
        <v>10</v>
      </c>
      <c r="U41" s="79">
        <f>'CAT II'!K41</f>
        <v>11</v>
      </c>
      <c r="V41" s="79">
        <f>'CAT II'!L41</f>
        <v>11</v>
      </c>
      <c r="W41" s="79">
        <f>'CAT II'!M41</f>
        <v>44</v>
      </c>
      <c r="X41" s="82">
        <f>MODEL!D41</f>
        <v>2</v>
      </c>
      <c r="Y41" s="82">
        <f>MODEL!E41</f>
        <v>2</v>
      </c>
      <c r="Z41" s="82">
        <f>MODEL!F41</f>
        <v>2</v>
      </c>
      <c r="AA41" s="82">
        <f>MODEL!G41</f>
        <v>2</v>
      </c>
      <c r="AB41" s="82">
        <f>MODEL!H41</f>
        <v>2</v>
      </c>
      <c r="AC41" s="82">
        <f>MODEL!I41</f>
        <v>2</v>
      </c>
      <c r="AD41" s="82">
        <f>MODEL!J41</f>
        <v>2</v>
      </c>
      <c r="AE41" s="82">
        <f>MODEL!K41</f>
        <v>2</v>
      </c>
      <c r="AF41" s="82">
        <f>MODEL!L41</f>
        <v>2</v>
      </c>
      <c r="AG41" s="82">
        <f>MODEL!M41</f>
        <v>2</v>
      </c>
      <c r="AH41" s="82">
        <f>MODEL!N41</f>
        <v>10</v>
      </c>
      <c r="AI41" s="82">
        <f>MODEL!O41</f>
        <v>13</v>
      </c>
      <c r="AJ41" s="82">
        <f>MODEL!P41</f>
        <v>14</v>
      </c>
      <c r="AK41" s="82">
        <f>MODEL!Q41</f>
        <v>13</v>
      </c>
      <c r="AL41" s="82">
        <f>MODEL!R41</f>
        <v>13</v>
      </c>
      <c r="AM41" s="82">
        <f>MODEL!S41</f>
        <v>13</v>
      </c>
      <c r="AN41" s="82">
        <f>MODEL!T41</f>
        <v>96</v>
      </c>
      <c r="AO41" s="84">
        <f>'CAT I'!N41</f>
        <v>5</v>
      </c>
      <c r="AP41" s="84">
        <f>'CAT I'!O41</f>
        <v>5</v>
      </c>
      <c r="AQ41" s="84">
        <f>'CAT I'!P41</f>
        <v>10</v>
      </c>
      <c r="AR41" s="2">
        <f>'CAT II'!N41</f>
        <v>5</v>
      </c>
      <c r="AS41" s="2">
        <f>'CAT II'!O41</f>
        <v>5</v>
      </c>
      <c r="AT41" s="2">
        <f>'CAT II'!P41</f>
        <v>10</v>
      </c>
      <c r="AU41" s="85">
        <f>MODEL!U41</f>
        <v>5</v>
      </c>
      <c r="AV41" s="85">
        <f>MODEL!V41</f>
        <v>5</v>
      </c>
      <c r="AW41" s="85">
        <f>MODEL!W41</f>
        <v>10</v>
      </c>
      <c r="AX41" s="88">
        <f t="shared" si="8"/>
        <v>0.92452830188679247</v>
      </c>
      <c r="AY41" s="88">
        <f t="shared" si="8"/>
        <v>0.93023255813953487</v>
      </c>
      <c r="AZ41" s="88">
        <f t="shared" si="8"/>
        <v>0.92452830188679247</v>
      </c>
      <c r="BA41" s="88">
        <f t="shared" si="8"/>
        <v>0.90697674418604646</v>
      </c>
      <c r="BB41" s="88">
        <f t="shared" si="8"/>
        <v>0.95652173913043481</v>
      </c>
      <c r="BC41" s="88">
        <f t="shared" si="8"/>
        <v>1</v>
      </c>
      <c r="BD41" s="89">
        <f>'END SEM EXAM'!D41</f>
        <v>2</v>
      </c>
      <c r="BE41" s="89">
        <f>'END SEM EXAM'!E41</f>
        <v>1</v>
      </c>
      <c r="BF41" s="89">
        <f>'END SEM EXAM'!F41</f>
        <v>2</v>
      </c>
      <c r="BG41" s="89">
        <f>'END SEM EXAM'!G41</f>
        <v>2</v>
      </c>
      <c r="BH41" s="89">
        <f>'END SEM EXAM'!H41</f>
        <v>2</v>
      </c>
      <c r="BI41" s="89">
        <f>'END SEM EXAM'!I41</f>
        <v>2</v>
      </c>
      <c r="BJ41" s="89">
        <f>'END SEM EXAM'!J41</f>
        <v>2</v>
      </c>
      <c r="BK41" s="89">
        <f>'END SEM EXAM'!K41</f>
        <v>2</v>
      </c>
      <c r="BL41" s="89">
        <f>'END SEM EXAM'!L41</f>
        <v>2</v>
      </c>
      <c r="BM41" s="89">
        <f>'END SEM EXAM'!M41</f>
        <v>2</v>
      </c>
      <c r="BN41" s="89">
        <f>'END SEM EXAM'!N41</f>
        <v>7</v>
      </c>
      <c r="BO41" s="89">
        <f>'END SEM EXAM'!O41</f>
        <v>2</v>
      </c>
      <c r="BP41" s="89">
        <f>'END SEM EXAM'!P41</f>
        <v>14</v>
      </c>
      <c r="BQ41" s="89">
        <f>'END SEM EXAM'!Q41</f>
        <v>4</v>
      </c>
      <c r="BR41" s="89">
        <f>'END SEM EXAM'!R41</f>
        <v>5</v>
      </c>
      <c r="BS41" s="89">
        <f>'END SEM EXAM'!S41</f>
        <v>11</v>
      </c>
      <c r="BT41" s="89">
        <f>'END SEM EXAM'!T41</f>
        <v>62</v>
      </c>
      <c r="BU41" s="91">
        <f>'END SEM EXAM'!U41</f>
        <v>0.27777777777777779</v>
      </c>
      <c r="BV41" s="91">
        <f>'END SEM EXAM'!V41</f>
        <v>1</v>
      </c>
      <c r="BW41" s="91">
        <f>'END SEM EXAM'!W41</f>
        <v>0.44444444444444442</v>
      </c>
      <c r="BX41" s="91">
        <f>'END SEM EXAM'!X41</f>
        <v>0.5</v>
      </c>
      <c r="BY41" s="91">
        <f>'END SEM EXAM'!Y41</f>
        <v>0.83333333333333337</v>
      </c>
      <c r="BZ41" s="91">
        <f>'END SEM EXAM'!Z41</f>
        <v>0.7</v>
      </c>
      <c r="CA41" s="92">
        <f t="shared" si="45"/>
        <v>0.16666666666666666</v>
      </c>
      <c r="CB41" s="92">
        <f t="shared" si="46"/>
        <v>0.6</v>
      </c>
      <c r="CC41" s="92">
        <f t="shared" si="47"/>
        <v>0.26666666666666666</v>
      </c>
      <c r="CD41" s="92">
        <f t="shared" si="48"/>
        <v>0.3</v>
      </c>
      <c r="CE41" s="92">
        <f t="shared" si="49"/>
        <v>0.5</v>
      </c>
      <c r="CF41" s="92">
        <f t="shared" si="50"/>
        <v>0.42</v>
      </c>
      <c r="CG41" s="94">
        <f t="shared" si="51"/>
        <v>0.36981132075471701</v>
      </c>
      <c r="CH41" s="94">
        <f t="shared" si="52"/>
        <v>0.37209302325581395</v>
      </c>
      <c r="CI41" s="94">
        <f t="shared" si="53"/>
        <v>0.36981132075471701</v>
      </c>
      <c r="CJ41" s="94">
        <f t="shared" si="54"/>
        <v>0.36279069767441863</v>
      </c>
      <c r="CK41" s="94">
        <f t="shared" si="55"/>
        <v>0.38260869565217392</v>
      </c>
      <c r="CL41" s="94">
        <f t="shared" si="56"/>
        <v>0.4</v>
      </c>
      <c r="CM41" s="96">
        <f t="shared" si="57"/>
        <v>0.53647798742138364</v>
      </c>
      <c r="CN41" s="96">
        <f t="shared" si="58"/>
        <v>0.97209302325581393</v>
      </c>
      <c r="CO41" s="96">
        <f t="shared" si="59"/>
        <v>0.63647798742138373</v>
      </c>
      <c r="CP41" s="96">
        <f t="shared" si="60"/>
        <v>0.66279069767441867</v>
      </c>
      <c r="CQ41" s="96">
        <f t="shared" si="61"/>
        <v>0.88260869565217392</v>
      </c>
      <c r="CR41" s="96">
        <f t="shared" si="62"/>
        <v>0.82000000000000006</v>
      </c>
      <c r="CS41" s="99">
        <f>'Course end survey'!J50</f>
        <v>0.66666666666666663</v>
      </c>
      <c r="CT41" s="99">
        <f>'Course end survey'!K50</f>
        <v>1</v>
      </c>
      <c r="CU41" s="99">
        <f>'Course end survey'!L50</f>
        <v>0.33333333333333331</v>
      </c>
      <c r="CV41" s="99">
        <f>'Course end survey'!M50</f>
        <v>0.66666666666666663</v>
      </c>
      <c r="CW41" s="99">
        <f>'Course end survey'!N50</f>
        <v>0.22222222222222221</v>
      </c>
      <c r="CX41" s="99">
        <f>'Course end survey'!O50</f>
        <v>0.33333333333333331</v>
      </c>
      <c r="CY41" s="100">
        <f t="shared" si="63"/>
        <v>6.6666666666666666E-2</v>
      </c>
      <c r="CZ41" s="100">
        <f t="shared" si="64"/>
        <v>0.1</v>
      </c>
      <c r="DA41" s="100">
        <f t="shared" si="65"/>
        <v>3.3333333333333333E-2</v>
      </c>
      <c r="DB41" s="100">
        <f t="shared" si="66"/>
        <v>6.6666666666666666E-2</v>
      </c>
      <c r="DC41" s="100">
        <f t="shared" si="67"/>
        <v>2.2222222222222223E-2</v>
      </c>
      <c r="DD41" s="100">
        <f t="shared" si="68"/>
        <v>3.3333333333333333E-2</v>
      </c>
      <c r="DE41" s="102">
        <f t="shared" si="69"/>
        <v>0.48283018867924526</v>
      </c>
      <c r="DF41" s="102">
        <f t="shared" si="70"/>
        <v>0.87488372093023259</v>
      </c>
      <c r="DG41" s="102">
        <f t="shared" si="71"/>
        <v>0.5728301886792454</v>
      </c>
      <c r="DH41" s="102">
        <f t="shared" si="72"/>
        <v>0.59651162790697687</v>
      </c>
      <c r="DI41" s="102">
        <f t="shared" si="73"/>
        <v>0.79434782608695653</v>
      </c>
      <c r="DJ41" s="102">
        <f t="shared" si="74"/>
        <v>0.7380000000000001</v>
      </c>
      <c r="DK41" s="103">
        <f t="shared" si="75"/>
        <v>0.54949685534591197</v>
      </c>
      <c r="DL41" s="103">
        <f t="shared" si="76"/>
        <v>0.97488372093023257</v>
      </c>
      <c r="DM41" s="103">
        <f t="shared" si="77"/>
        <v>0.60616352201257873</v>
      </c>
      <c r="DN41" s="103">
        <f t="shared" si="78"/>
        <v>0.66317829457364352</v>
      </c>
      <c r="DO41" s="103">
        <f t="shared" si="79"/>
        <v>0.81657004830917879</v>
      </c>
      <c r="DP41" s="103">
        <f t="shared" si="80"/>
        <v>0.77133333333333343</v>
      </c>
    </row>
    <row r="42" spans="1:120" ht="16.2" thickBot="1">
      <c r="A42" s="72">
        <v>32</v>
      </c>
      <c r="B42" s="73" t="str">
        <f>'CAT I'!B42</f>
        <v>AME20038</v>
      </c>
      <c r="C42" s="171" t="str">
        <f>'CAT I'!C42</f>
        <v>HRITIK RANJAN</v>
      </c>
      <c r="D42" s="74">
        <f>'CAT I'!D42</f>
        <v>1</v>
      </c>
      <c r="E42" s="74">
        <f>'CAT I'!E42</f>
        <v>2</v>
      </c>
      <c r="F42" s="74">
        <f>'CAT I'!F42</f>
        <v>1</v>
      </c>
      <c r="G42" s="74">
        <f>'CAT I'!G42</f>
        <v>2</v>
      </c>
      <c r="H42" s="74">
        <f>'CAT I'!H42</f>
        <v>1</v>
      </c>
      <c r="I42" s="74">
        <f>'CAT I'!I42</f>
        <v>2</v>
      </c>
      <c r="J42" s="74">
        <f>'CAT I'!J42</f>
        <v>7</v>
      </c>
      <c r="K42" s="74">
        <f>'CAT I'!K42</f>
        <v>12</v>
      </c>
      <c r="L42" s="74">
        <f>'CAT I'!L42</f>
        <v>13</v>
      </c>
      <c r="M42" s="74">
        <f>'CAT I'!M42</f>
        <v>41</v>
      </c>
      <c r="N42" s="79">
        <f>'CAT II'!D42</f>
        <v>2</v>
      </c>
      <c r="O42" s="79">
        <f>'CAT II'!E42</f>
        <v>2</v>
      </c>
      <c r="P42" s="79">
        <f>'CAT II'!F42</f>
        <v>2</v>
      </c>
      <c r="Q42" s="79">
        <f>'CAT II'!G42</f>
        <v>2</v>
      </c>
      <c r="R42" s="79">
        <f>'CAT II'!H42</f>
        <v>2</v>
      </c>
      <c r="S42" s="79">
        <f>'CAT II'!I42</f>
        <v>2</v>
      </c>
      <c r="T42" s="79">
        <f>'CAT II'!J42</f>
        <v>10</v>
      </c>
      <c r="U42" s="79">
        <f>'CAT II'!K42</f>
        <v>14</v>
      </c>
      <c r="V42" s="79">
        <f>'CAT II'!L42</f>
        <v>14</v>
      </c>
      <c r="W42" s="79">
        <f>'CAT II'!M42</f>
        <v>50</v>
      </c>
      <c r="X42" s="82">
        <f>MODEL!D42</f>
        <v>2</v>
      </c>
      <c r="Y42" s="82">
        <f>MODEL!E42</f>
        <v>2</v>
      </c>
      <c r="Z42" s="82">
        <f>MODEL!F42</f>
        <v>2</v>
      </c>
      <c r="AA42" s="82">
        <f>MODEL!G42</f>
        <v>1</v>
      </c>
      <c r="AB42" s="82">
        <f>MODEL!H42</f>
        <v>2</v>
      </c>
      <c r="AC42" s="82">
        <f>MODEL!I42</f>
        <v>1</v>
      </c>
      <c r="AD42" s="82">
        <f>MODEL!J42</f>
        <v>1</v>
      </c>
      <c r="AE42" s="82">
        <f>MODEL!K42</f>
        <v>2</v>
      </c>
      <c r="AF42" s="82">
        <f>MODEL!L42</f>
        <v>2</v>
      </c>
      <c r="AG42" s="82">
        <f>MODEL!M42</f>
        <v>2</v>
      </c>
      <c r="AH42" s="82">
        <f>MODEL!N42</f>
        <v>9</v>
      </c>
      <c r="AI42" s="82">
        <f>MODEL!O42</f>
        <v>14</v>
      </c>
      <c r="AJ42" s="82">
        <f>MODEL!P42</f>
        <v>13</v>
      </c>
      <c r="AK42" s="82">
        <f>MODEL!Q42</f>
        <v>10</v>
      </c>
      <c r="AL42" s="82">
        <f>MODEL!R42</f>
        <v>13</v>
      </c>
      <c r="AM42" s="82">
        <f>MODEL!S42</f>
        <v>13</v>
      </c>
      <c r="AN42" s="82">
        <f>MODEL!T42</f>
        <v>89</v>
      </c>
      <c r="AO42" s="84">
        <f>'CAT I'!N42</f>
        <v>5</v>
      </c>
      <c r="AP42" s="84">
        <f>'CAT I'!O42</f>
        <v>5</v>
      </c>
      <c r="AQ42" s="84">
        <f>'CAT I'!P42</f>
        <v>10</v>
      </c>
      <c r="AR42" s="2">
        <f>'CAT II'!N42</f>
        <v>5</v>
      </c>
      <c r="AS42" s="2">
        <f>'CAT II'!O42</f>
        <v>5</v>
      </c>
      <c r="AT42" s="2">
        <f>'CAT II'!P42</f>
        <v>10</v>
      </c>
      <c r="AU42" s="85">
        <f>MODEL!U42</f>
        <v>5</v>
      </c>
      <c r="AV42" s="85">
        <f>MODEL!V42</f>
        <v>5</v>
      </c>
      <c r="AW42" s="85">
        <f>MODEL!W42</f>
        <v>10</v>
      </c>
      <c r="AX42" s="88">
        <f t="shared" si="8"/>
        <v>0.86792452830188682</v>
      </c>
      <c r="AY42" s="88">
        <f t="shared" si="8"/>
        <v>0.90697674418604646</v>
      </c>
      <c r="AZ42" s="88">
        <f t="shared" si="8"/>
        <v>0.90566037735849059</v>
      </c>
      <c r="BA42" s="88">
        <f t="shared" si="8"/>
        <v>0.95348837209302328</v>
      </c>
      <c r="BB42" s="88">
        <f t="shared" si="8"/>
        <v>0.95652173913043481</v>
      </c>
      <c r="BC42" s="88">
        <f t="shared" si="8"/>
        <v>0.93333333333333335</v>
      </c>
      <c r="BD42" s="89">
        <f>'END SEM EXAM'!D42</f>
        <v>2</v>
      </c>
      <c r="BE42" s="89">
        <f>'END SEM EXAM'!E42</f>
        <v>1</v>
      </c>
      <c r="BF42" s="89">
        <f>'END SEM EXAM'!F42</f>
        <v>2</v>
      </c>
      <c r="BG42" s="89">
        <f>'END SEM EXAM'!G42</f>
        <v>2</v>
      </c>
      <c r="BH42" s="89">
        <f>'END SEM EXAM'!H42</f>
        <v>2</v>
      </c>
      <c r="BI42" s="89">
        <f>'END SEM EXAM'!I42</f>
        <v>2</v>
      </c>
      <c r="BJ42" s="89">
        <f>'END SEM EXAM'!J42</f>
        <v>2</v>
      </c>
      <c r="BK42" s="89">
        <f>'END SEM EXAM'!K42</f>
        <v>2</v>
      </c>
      <c r="BL42" s="89">
        <f>'END SEM EXAM'!L42</f>
        <v>2</v>
      </c>
      <c r="BM42" s="89">
        <f>'END SEM EXAM'!M42</f>
        <v>2</v>
      </c>
      <c r="BN42" s="89">
        <f>'END SEM EXAM'!N42</f>
        <v>10</v>
      </c>
      <c r="BO42" s="89">
        <f>'END SEM EXAM'!O42</f>
        <v>5</v>
      </c>
      <c r="BP42" s="89">
        <f>'END SEM EXAM'!P42</f>
        <v>13</v>
      </c>
      <c r="BQ42" s="89">
        <f>'END SEM EXAM'!Q42</f>
        <v>6</v>
      </c>
      <c r="BR42" s="89">
        <f>'END SEM EXAM'!R42</f>
        <v>8</v>
      </c>
      <c r="BS42" s="89">
        <f>'END SEM EXAM'!S42</f>
        <v>12</v>
      </c>
      <c r="BT42" s="89">
        <f>'END SEM EXAM'!T42</f>
        <v>73</v>
      </c>
      <c r="BU42" s="91">
        <f>'END SEM EXAM'!U42</f>
        <v>0.44444444444444442</v>
      </c>
      <c r="BV42" s="91">
        <f>'END SEM EXAM'!V42</f>
        <v>0.94444444444444442</v>
      </c>
      <c r="BW42" s="91">
        <f>'END SEM EXAM'!W42</f>
        <v>0.55555555555555558</v>
      </c>
      <c r="BX42" s="91">
        <f>'END SEM EXAM'!X42</f>
        <v>0.66666666666666663</v>
      </c>
      <c r="BY42" s="91">
        <f>'END SEM EXAM'!Y42</f>
        <v>0.88888888888888884</v>
      </c>
      <c r="BZ42" s="91">
        <f>'END SEM EXAM'!Z42</f>
        <v>1</v>
      </c>
      <c r="CA42" s="92">
        <f t="shared" si="45"/>
        <v>0.26666666666666666</v>
      </c>
      <c r="CB42" s="92">
        <f t="shared" si="46"/>
        <v>0.56666666666666665</v>
      </c>
      <c r="CC42" s="92">
        <f t="shared" si="47"/>
        <v>0.33333333333333331</v>
      </c>
      <c r="CD42" s="92">
        <f t="shared" si="48"/>
        <v>0.39999999999999997</v>
      </c>
      <c r="CE42" s="92">
        <f t="shared" si="49"/>
        <v>0.53333333333333333</v>
      </c>
      <c r="CF42" s="92">
        <f t="shared" si="50"/>
        <v>0.6</v>
      </c>
      <c r="CG42" s="94">
        <f t="shared" si="51"/>
        <v>0.34716981132075475</v>
      </c>
      <c r="CH42" s="94">
        <f t="shared" si="52"/>
        <v>0.36279069767441863</v>
      </c>
      <c r="CI42" s="94">
        <f t="shared" si="53"/>
        <v>0.36226415094339626</v>
      </c>
      <c r="CJ42" s="94">
        <f t="shared" si="54"/>
        <v>0.38139534883720932</v>
      </c>
      <c r="CK42" s="94">
        <f t="shared" si="55"/>
        <v>0.38260869565217392</v>
      </c>
      <c r="CL42" s="94">
        <f t="shared" si="56"/>
        <v>0.37333333333333335</v>
      </c>
      <c r="CM42" s="96">
        <f t="shared" si="57"/>
        <v>0.61383647798742147</v>
      </c>
      <c r="CN42" s="96">
        <f t="shared" si="58"/>
        <v>0.92945736434108528</v>
      </c>
      <c r="CO42" s="96">
        <f t="shared" si="59"/>
        <v>0.69559748427672963</v>
      </c>
      <c r="CP42" s="96">
        <f t="shared" si="60"/>
        <v>0.78139534883720929</v>
      </c>
      <c r="CQ42" s="96">
        <f t="shared" si="61"/>
        <v>0.91594202898550725</v>
      </c>
      <c r="CR42" s="96">
        <f t="shared" si="62"/>
        <v>0.97333333333333338</v>
      </c>
      <c r="CS42" s="99">
        <f>'Course end survey'!J67</f>
        <v>0.33333333333333331</v>
      </c>
      <c r="CT42" s="99">
        <f>'Course end survey'!K67</f>
        <v>0.66666666666666663</v>
      </c>
      <c r="CU42" s="99">
        <f>'Course end survey'!L67</f>
        <v>1</v>
      </c>
      <c r="CV42" s="99">
        <f>'Course end survey'!M67</f>
        <v>0.33333333333333331</v>
      </c>
      <c r="CW42" s="99">
        <f>'Course end survey'!N67</f>
        <v>0.1111111111111111</v>
      </c>
      <c r="CX42" s="99">
        <f>'Course end survey'!O67</f>
        <v>0.22222222222222221</v>
      </c>
      <c r="CY42" s="100">
        <f t="shared" si="63"/>
        <v>3.3333333333333333E-2</v>
      </c>
      <c r="CZ42" s="100">
        <f t="shared" si="64"/>
        <v>6.6666666666666666E-2</v>
      </c>
      <c r="DA42" s="100">
        <f t="shared" si="65"/>
        <v>0.1</v>
      </c>
      <c r="DB42" s="100">
        <f t="shared" si="66"/>
        <v>3.3333333333333333E-2</v>
      </c>
      <c r="DC42" s="100">
        <f t="shared" si="67"/>
        <v>1.1111111111111112E-2</v>
      </c>
      <c r="DD42" s="100">
        <f t="shared" si="68"/>
        <v>2.2222222222222223E-2</v>
      </c>
      <c r="DE42" s="102">
        <f t="shared" si="69"/>
        <v>0.5524528301886793</v>
      </c>
      <c r="DF42" s="102">
        <f t="shared" si="70"/>
        <v>0.83651162790697675</v>
      </c>
      <c r="DG42" s="102">
        <f t="shared" si="71"/>
        <v>0.62603773584905664</v>
      </c>
      <c r="DH42" s="102">
        <f t="shared" si="72"/>
        <v>0.70325581395348835</v>
      </c>
      <c r="DI42" s="102">
        <f t="shared" si="73"/>
        <v>0.82434782608695656</v>
      </c>
      <c r="DJ42" s="102">
        <f t="shared" si="74"/>
        <v>0.87600000000000011</v>
      </c>
      <c r="DK42" s="103">
        <f t="shared" si="75"/>
        <v>0.58578616352201263</v>
      </c>
      <c r="DL42" s="103">
        <f t="shared" si="76"/>
        <v>0.9031782945736434</v>
      </c>
      <c r="DM42" s="103">
        <f t="shared" si="77"/>
        <v>0.72603773584905662</v>
      </c>
      <c r="DN42" s="103">
        <f t="shared" si="78"/>
        <v>0.73658914728682168</v>
      </c>
      <c r="DO42" s="103">
        <f t="shared" si="79"/>
        <v>0.83545893719806763</v>
      </c>
      <c r="DP42" s="103">
        <f t="shared" si="80"/>
        <v>0.89822222222222237</v>
      </c>
    </row>
    <row r="43" spans="1:120" ht="16.2" thickBot="1">
      <c r="A43" s="72">
        <v>33</v>
      </c>
      <c r="B43" s="73" t="str">
        <f>'CAT I'!B43</f>
        <v>AME20040</v>
      </c>
      <c r="C43" s="171" t="str">
        <f>'CAT I'!C43</f>
        <v>ISHAN SRIVASTAVA</v>
      </c>
      <c r="D43" s="74">
        <f>'CAT I'!D43</f>
        <v>2</v>
      </c>
      <c r="E43" s="74">
        <f>'CAT I'!E43</f>
        <v>2</v>
      </c>
      <c r="F43" s="74">
        <f>'CAT I'!F43</f>
        <v>2</v>
      </c>
      <c r="G43" s="74">
        <f>'CAT I'!G43</f>
        <v>2</v>
      </c>
      <c r="H43" s="74">
        <f>'CAT I'!H43</f>
        <v>2</v>
      </c>
      <c r="I43" s="74">
        <f>'CAT I'!I43</f>
        <v>2</v>
      </c>
      <c r="J43" s="74">
        <f>'CAT I'!J43</f>
        <v>10</v>
      </c>
      <c r="K43" s="74">
        <f>'CAT I'!K43</f>
        <v>10</v>
      </c>
      <c r="L43" s="74">
        <f>'CAT I'!L43</f>
        <v>12</v>
      </c>
      <c r="M43" s="74">
        <f>'CAT I'!M43</f>
        <v>44</v>
      </c>
      <c r="N43" s="79">
        <f>'CAT II'!D43</f>
        <v>2</v>
      </c>
      <c r="O43" s="79">
        <f>'CAT II'!E43</f>
        <v>2</v>
      </c>
      <c r="P43" s="79">
        <f>'CAT II'!F43</f>
        <v>2</v>
      </c>
      <c r="Q43" s="79">
        <f>'CAT II'!G43</f>
        <v>2</v>
      </c>
      <c r="R43" s="79">
        <f>'CAT II'!H43</f>
        <v>2</v>
      </c>
      <c r="S43" s="79">
        <f>'CAT II'!I43</f>
        <v>2</v>
      </c>
      <c r="T43" s="79">
        <f>'CAT II'!J43</f>
        <v>10</v>
      </c>
      <c r="U43" s="79">
        <f>'CAT II'!K43</f>
        <v>11</v>
      </c>
      <c r="V43" s="79">
        <f>'CAT II'!L43</f>
        <v>10</v>
      </c>
      <c r="W43" s="79">
        <f>'CAT II'!M43</f>
        <v>43</v>
      </c>
      <c r="X43" s="82">
        <f>MODEL!D43</f>
        <v>1</v>
      </c>
      <c r="Y43" s="82">
        <f>MODEL!E43</f>
        <v>0</v>
      </c>
      <c r="Z43" s="82">
        <f>MODEL!F43</f>
        <v>2</v>
      </c>
      <c r="AA43" s="82">
        <f>MODEL!G43</f>
        <v>0</v>
      </c>
      <c r="AB43" s="82">
        <f>MODEL!H43</f>
        <v>0</v>
      </c>
      <c r="AC43" s="82">
        <f>MODEL!I43</f>
        <v>0</v>
      </c>
      <c r="AD43" s="82">
        <f>MODEL!J43</f>
        <v>2</v>
      </c>
      <c r="AE43" s="82">
        <f>MODEL!K43</f>
        <v>2</v>
      </c>
      <c r="AF43" s="82">
        <f>MODEL!L43</f>
        <v>2</v>
      </c>
      <c r="AG43" s="82">
        <f>MODEL!M43</f>
        <v>2</v>
      </c>
      <c r="AH43" s="82">
        <f>MODEL!N43</f>
        <v>10</v>
      </c>
      <c r="AI43" s="82">
        <f>MODEL!O43</f>
        <v>13</v>
      </c>
      <c r="AJ43" s="82">
        <f>MODEL!P43</f>
        <v>13</v>
      </c>
      <c r="AK43" s="82">
        <f>MODEL!Q43</f>
        <v>13</v>
      </c>
      <c r="AL43" s="82">
        <f>MODEL!R43</f>
        <v>13</v>
      </c>
      <c r="AM43" s="82">
        <f>MODEL!S43</f>
        <v>13</v>
      </c>
      <c r="AN43" s="82">
        <f>MODEL!T43</f>
        <v>86</v>
      </c>
      <c r="AO43" s="84">
        <f>'CAT I'!N43</f>
        <v>5</v>
      </c>
      <c r="AP43" s="84">
        <f>'CAT I'!O43</f>
        <v>5</v>
      </c>
      <c r="AQ43" s="84">
        <f>'CAT I'!P43</f>
        <v>10</v>
      </c>
      <c r="AR43" s="2">
        <f>'CAT II'!N43</f>
        <v>5</v>
      </c>
      <c r="AS43" s="2">
        <f>'CAT II'!O43</f>
        <v>5</v>
      </c>
      <c r="AT43" s="2">
        <f>'CAT II'!P43</f>
        <v>10</v>
      </c>
      <c r="AU43" s="85">
        <f>MODEL!U43</f>
        <v>5</v>
      </c>
      <c r="AV43" s="85">
        <f>MODEL!V43</f>
        <v>5</v>
      </c>
      <c r="AW43" s="85">
        <f>MODEL!W43</f>
        <v>10</v>
      </c>
      <c r="AX43" s="88">
        <f t="shared" si="8"/>
        <v>0.84905660377358494</v>
      </c>
      <c r="AY43" s="88">
        <f t="shared" si="8"/>
        <v>0.88372093023255816</v>
      </c>
      <c r="AZ43" s="88">
        <f t="shared" si="8"/>
        <v>0.84905660377358494</v>
      </c>
      <c r="BA43" s="88">
        <f t="shared" si="8"/>
        <v>0.88372093023255816</v>
      </c>
      <c r="BB43" s="88">
        <f t="shared" si="8"/>
        <v>0.95652173913043481</v>
      </c>
      <c r="BC43" s="88">
        <f t="shared" si="8"/>
        <v>1</v>
      </c>
      <c r="BD43" s="89">
        <f>'END SEM EXAM'!D43</f>
        <v>2</v>
      </c>
      <c r="BE43" s="89">
        <f>'END SEM EXAM'!E43</f>
        <v>1</v>
      </c>
      <c r="BF43" s="89">
        <f>'END SEM EXAM'!F43</f>
        <v>2</v>
      </c>
      <c r="BG43" s="89">
        <f>'END SEM EXAM'!G43</f>
        <v>1</v>
      </c>
      <c r="BH43" s="89">
        <f>'END SEM EXAM'!H43</f>
        <v>2</v>
      </c>
      <c r="BI43" s="89">
        <f>'END SEM EXAM'!I43</f>
        <v>2</v>
      </c>
      <c r="BJ43" s="89">
        <f>'END SEM EXAM'!J43</f>
        <v>2</v>
      </c>
      <c r="BK43" s="89">
        <f>'END SEM EXAM'!K43</f>
        <v>2</v>
      </c>
      <c r="BL43" s="89">
        <f>'END SEM EXAM'!L43</f>
        <v>2</v>
      </c>
      <c r="BM43" s="89">
        <f>'END SEM EXAM'!M43</f>
        <v>2</v>
      </c>
      <c r="BN43" s="89">
        <f>'END SEM EXAM'!N43</f>
        <v>5</v>
      </c>
      <c r="BO43" s="89">
        <f>'END SEM EXAM'!O43</f>
        <v>3</v>
      </c>
      <c r="BP43" s="89">
        <f>'END SEM EXAM'!P43</f>
        <v>8</v>
      </c>
      <c r="BQ43" s="89">
        <f>'END SEM EXAM'!Q43</f>
        <v>4</v>
      </c>
      <c r="BR43" s="89">
        <f>'END SEM EXAM'!R43</f>
        <v>8</v>
      </c>
      <c r="BS43" s="89">
        <f>'END SEM EXAM'!S43</f>
        <v>6</v>
      </c>
      <c r="BT43" s="89">
        <f>'END SEM EXAM'!T43</f>
        <v>52</v>
      </c>
      <c r="BU43" s="91">
        <f>'END SEM EXAM'!U43</f>
        <v>0.33333333333333331</v>
      </c>
      <c r="BV43" s="91">
        <f>'END SEM EXAM'!V43</f>
        <v>0.61111111111111116</v>
      </c>
      <c r="BW43" s="91">
        <f>'END SEM EXAM'!W43</f>
        <v>0.44444444444444442</v>
      </c>
      <c r="BX43" s="91">
        <f>'END SEM EXAM'!X43</f>
        <v>0.66666666666666663</v>
      </c>
      <c r="BY43" s="91">
        <f>'END SEM EXAM'!Y43</f>
        <v>0.55555555555555558</v>
      </c>
      <c r="BZ43" s="91">
        <f>'END SEM EXAM'!Z43</f>
        <v>0.5</v>
      </c>
      <c r="CA43" s="92">
        <f t="shared" si="45"/>
        <v>0.19999999999999998</v>
      </c>
      <c r="CB43" s="92">
        <f t="shared" si="46"/>
        <v>0.3666666666666667</v>
      </c>
      <c r="CC43" s="92">
        <f t="shared" si="47"/>
        <v>0.26666666666666666</v>
      </c>
      <c r="CD43" s="92">
        <f t="shared" si="48"/>
        <v>0.39999999999999997</v>
      </c>
      <c r="CE43" s="92">
        <f t="shared" si="49"/>
        <v>0.33333333333333331</v>
      </c>
      <c r="CF43" s="92">
        <f t="shared" si="50"/>
        <v>0.3</v>
      </c>
      <c r="CG43" s="94">
        <f t="shared" si="51"/>
        <v>0.339622641509434</v>
      </c>
      <c r="CH43" s="94">
        <f t="shared" si="52"/>
        <v>0.35348837209302331</v>
      </c>
      <c r="CI43" s="94">
        <f t="shared" si="53"/>
        <v>0.339622641509434</v>
      </c>
      <c r="CJ43" s="94">
        <f t="shared" si="54"/>
        <v>0.35348837209302331</v>
      </c>
      <c r="CK43" s="94">
        <f t="shared" si="55"/>
        <v>0.38260869565217392</v>
      </c>
      <c r="CL43" s="94">
        <f t="shared" si="56"/>
        <v>0.4</v>
      </c>
      <c r="CM43" s="96">
        <f t="shared" si="57"/>
        <v>0.53962264150943395</v>
      </c>
      <c r="CN43" s="96">
        <f t="shared" si="58"/>
        <v>0.72015503875969</v>
      </c>
      <c r="CO43" s="96">
        <f t="shared" si="59"/>
        <v>0.60628930817610072</v>
      </c>
      <c r="CP43" s="96">
        <f t="shared" si="60"/>
        <v>0.75348837209302322</v>
      </c>
      <c r="CQ43" s="96">
        <f t="shared" si="61"/>
        <v>0.71594202898550718</v>
      </c>
      <c r="CR43" s="96">
        <f t="shared" si="62"/>
        <v>0.7</v>
      </c>
      <c r="CS43" s="99">
        <f>'Course end survey'!J52</f>
        <v>0.66666666666666663</v>
      </c>
      <c r="CT43" s="99">
        <f>'Course end survey'!K52</f>
        <v>0.33333333333333331</v>
      </c>
      <c r="CU43" s="99">
        <f>'Course end survey'!L52</f>
        <v>0.33333333333333331</v>
      </c>
      <c r="CV43" s="99">
        <f>'Course end survey'!M52</f>
        <v>0.33333333333333331</v>
      </c>
      <c r="CW43" s="99">
        <f>'Course end survey'!N52</f>
        <v>0.22222222222222221</v>
      </c>
      <c r="CX43" s="99">
        <f>'Course end survey'!O52</f>
        <v>0.1111111111111111</v>
      </c>
      <c r="CY43" s="100">
        <f t="shared" si="63"/>
        <v>6.6666666666666666E-2</v>
      </c>
      <c r="CZ43" s="100">
        <f t="shared" si="64"/>
        <v>3.3333333333333333E-2</v>
      </c>
      <c r="DA43" s="100">
        <f t="shared" si="65"/>
        <v>3.3333333333333333E-2</v>
      </c>
      <c r="DB43" s="100">
        <f t="shared" si="66"/>
        <v>3.3333333333333333E-2</v>
      </c>
      <c r="DC43" s="100">
        <f t="shared" si="67"/>
        <v>2.2222222222222223E-2</v>
      </c>
      <c r="DD43" s="100">
        <f t="shared" si="68"/>
        <v>1.1111111111111112E-2</v>
      </c>
      <c r="DE43" s="102">
        <f t="shared" si="69"/>
        <v>0.48566037735849055</v>
      </c>
      <c r="DF43" s="102">
        <f t="shared" si="70"/>
        <v>0.648139534883721</v>
      </c>
      <c r="DG43" s="102">
        <f t="shared" si="71"/>
        <v>0.54566037735849071</v>
      </c>
      <c r="DH43" s="102">
        <f t="shared" si="72"/>
        <v>0.67813953488372092</v>
      </c>
      <c r="DI43" s="102">
        <f t="shared" si="73"/>
        <v>0.64434782608695651</v>
      </c>
      <c r="DJ43" s="102">
        <f t="shared" si="74"/>
        <v>0.63</v>
      </c>
      <c r="DK43" s="103">
        <f t="shared" si="75"/>
        <v>0.5523270440251572</v>
      </c>
      <c r="DL43" s="103">
        <f t="shared" si="76"/>
        <v>0.68147286821705433</v>
      </c>
      <c r="DM43" s="103">
        <f t="shared" si="77"/>
        <v>0.57899371069182404</v>
      </c>
      <c r="DN43" s="103">
        <f t="shared" si="78"/>
        <v>0.71147286821705424</v>
      </c>
      <c r="DO43" s="103">
        <f t="shared" si="79"/>
        <v>0.66657004830917876</v>
      </c>
      <c r="DP43" s="103">
        <f t="shared" si="80"/>
        <v>0.64111111111111108</v>
      </c>
    </row>
    <row r="44" spans="1:120" ht="16.2" thickBot="1">
      <c r="A44" s="72">
        <v>34</v>
      </c>
      <c r="B44" s="73" t="str">
        <f>'CAT I'!B44</f>
        <v>AME20041</v>
      </c>
      <c r="C44" s="171" t="str">
        <f>'CAT I'!C44</f>
        <v>ITTYMATHEW JOSE</v>
      </c>
      <c r="D44" s="74">
        <f>'CAT I'!D44</f>
        <v>1</v>
      </c>
      <c r="E44" s="74">
        <f>'CAT I'!E44</f>
        <v>2</v>
      </c>
      <c r="F44" s="74">
        <f>'CAT I'!F44</f>
        <v>1</v>
      </c>
      <c r="G44" s="74">
        <f>'CAT I'!G44</f>
        <v>1</v>
      </c>
      <c r="H44" s="74">
        <f>'CAT I'!H44</f>
        <v>2</v>
      </c>
      <c r="I44" s="74">
        <f>'CAT I'!I44</f>
        <v>2</v>
      </c>
      <c r="J44" s="74">
        <f>'CAT I'!J44</f>
        <v>7</v>
      </c>
      <c r="K44" s="74">
        <f>'CAT I'!K44</f>
        <v>11</v>
      </c>
      <c r="L44" s="74">
        <f>'CAT I'!L44</f>
        <v>10</v>
      </c>
      <c r="M44" s="74">
        <f>'CAT I'!M44</f>
        <v>37</v>
      </c>
      <c r="N44" s="79">
        <f>'CAT II'!D44</f>
        <v>2</v>
      </c>
      <c r="O44" s="79">
        <f>'CAT II'!E44</f>
        <v>2</v>
      </c>
      <c r="P44" s="79">
        <f>'CAT II'!F44</f>
        <v>2</v>
      </c>
      <c r="Q44" s="79">
        <f>'CAT II'!G44</f>
        <v>2</v>
      </c>
      <c r="R44" s="79">
        <f>'CAT II'!H44</f>
        <v>2</v>
      </c>
      <c r="S44" s="79">
        <f>'CAT II'!I44</f>
        <v>2</v>
      </c>
      <c r="T44" s="79">
        <f>'CAT II'!J44</f>
        <v>10</v>
      </c>
      <c r="U44" s="79">
        <f>'CAT II'!K44</f>
        <v>10</v>
      </c>
      <c r="V44" s="79">
        <f>'CAT II'!L44</f>
        <v>13</v>
      </c>
      <c r="W44" s="79">
        <f>'CAT II'!M44</f>
        <v>45</v>
      </c>
      <c r="X44" s="82">
        <f>MODEL!D44</f>
        <v>1</v>
      </c>
      <c r="Y44" s="82">
        <f>MODEL!E44</f>
        <v>2</v>
      </c>
      <c r="Z44" s="82">
        <f>MODEL!F44</f>
        <v>1</v>
      </c>
      <c r="AA44" s="82">
        <f>MODEL!G44</f>
        <v>2</v>
      </c>
      <c r="AB44" s="82">
        <f>MODEL!H44</f>
        <v>2</v>
      </c>
      <c r="AC44" s="82">
        <f>MODEL!I44</f>
        <v>1</v>
      </c>
      <c r="AD44" s="82">
        <f>MODEL!J44</f>
        <v>2</v>
      </c>
      <c r="AE44" s="82">
        <f>MODEL!K44</f>
        <v>2</v>
      </c>
      <c r="AF44" s="82">
        <f>MODEL!L44</f>
        <v>1</v>
      </c>
      <c r="AG44" s="82">
        <f>MODEL!M44</f>
        <v>1</v>
      </c>
      <c r="AH44" s="82">
        <f>MODEL!N44</f>
        <v>7</v>
      </c>
      <c r="AI44" s="82">
        <f>MODEL!O44</f>
        <v>12</v>
      </c>
      <c r="AJ44" s="82">
        <f>MODEL!P44</f>
        <v>14</v>
      </c>
      <c r="AK44" s="82">
        <f>MODEL!Q44</f>
        <v>12</v>
      </c>
      <c r="AL44" s="82">
        <f>MODEL!R44</f>
        <v>14</v>
      </c>
      <c r="AM44" s="82">
        <f>MODEL!S44</f>
        <v>14</v>
      </c>
      <c r="AN44" s="82">
        <f>MODEL!T44</f>
        <v>88</v>
      </c>
      <c r="AO44" s="84">
        <f>'CAT I'!N44</f>
        <v>5</v>
      </c>
      <c r="AP44" s="84">
        <f>'CAT I'!O44</f>
        <v>5</v>
      </c>
      <c r="AQ44" s="84">
        <f>'CAT I'!P44</f>
        <v>10</v>
      </c>
      <c r="AR44" s="2">
        <f>'CAT II'!N44</f>
        <v>5</v>
      </c>
      <c r="AS44" s="2">
        <f>'CAT II'!O44</f>
        <v>5</v>
      </c>
      <c r="AT44" s="2">
        <f>'CAT II'!P44</f>
        <v>10</v>
      </c>
      <c r="AU44" s="85">
        <f>MODEL!U44</f>
        <v>5</v>
      </c>
      <c r="AV44" s="85">
        <f>MODEL!V44</f>
        <v>5</v>
      </c>
      <c r="AW44" s="85">
        <f>MODEL!W44</f>
        <v>10</v>
      </c>
      <c r="AX44" s="88">
        <f t="shared" si="8"/>
        <v>0.79245283018867929</v>
      </c>
      <c r="AY44" s="88">
        <f t="shared" si="8"/>
        <v>0.86046511627906974</v>
      </c>
      <c r="AZ44" s="88">
        <f t="shared" si="8"/>
        <v>0.86792452830188682</v>
      </c>
      <c r="BA44" s="88">
        <f t="shared" si="8"/>
        <v>0.97674418604651159</v>
      </c>
      <c r="BB44" s="88">
        <f t="shared" si="8"/>
        <v>0.91304347826086951</v>
      </c>
      <c r="BC44" s="88">
        <f t="shared" si="8"/>
        <v>0.8</v>
      </c>
      <c r="BD44" s="89">
        <f>'END SEM EXAM'!D44</f>
        <v>2</v>
      </c>
      <c r="BE44" s="89">
        <f>'END SEM EXAM'!E44</f>
        <v>1</v>
      </c>
      <c r="BF44" s="89">
        <f>'END SEM EXAM'!F44</f>
        <v>2</v>
      </c>
      <c r="BG44" s="89">
        <f>'END SEM EXAM'!G44</f>
        <v>1</v>
      </c>
      <c r="BH44" s="89">
        <f>'END SEM EXAM'!H44</f>
        <v>2</v>
      </c>
      <c r="BI44" s="89">
        <f>'END SEM EXAM'!I44</f>
        <v>2</v>
      </c>
      <c r="BJ44" s="89">
        <f>'END SEM EXAM'!J44</f>
        <v>2</v>
      </c>
      <c r="BK44" s="89">
        <f>'END SEM EXAM'!K44</f>
        <v>2</v>
      </c>
      <c r="BL44" s="89">
        <f>'END SEM EXAM'!L44</f>
        <v>2</v>
      </c>
      <c r="BM44" s="89">
        <f>'END SEM EXAM'!M44</f>
        <v>2</v>
      </c>
      <c r="BN44" s="89">
        <f>'END SEM EXAM'!N44</f>
        <v>6</v>
      </c>
      <c r="BO44" s="89">
        <f>'END SEM EXAM'!O44</f>
        <v>8</v>
      </c>
      <c r="BP44" s="89">
        <f>'END SEM EXAM'!P44</f>
        <v>2</v>
      </c>
      <c r="BQ44" s="89">
        <f>'END SEM EXAM'!Q44</f>
        <v>11</v>
      </c>
      <c r="BR44" s="89">
        <f>'END SEM EXAM'!R44</f>
        <v>9</v>
      </c>
      <c r="BS44" s="89">
        <f>'END SEM EXAM'!S44</f>
        <v>8</v>
      </c>
      <c r="BT44" s="89">
        <f>'END SEM EXAM'!T44</f>
        <v>62</v>
      </c>
      <c r="BU44" s="91">
        <f>'END SEM EXAM'!U44</f>
        <v>0.61111111111111116</v>
      </c>
      <c r="BV44" s="91">
        <f>'END SEM EXAM'!V44</f>
        <v>0.27777777777777779</v>
      </c>
      <c r="BW44" s="91">
        <f>'END SEM EXAM'!W44</f>
        <v>0.83333333333333337</v>
      </c>
      <c r="BX44" s="91">
        <f>'END SEM EXAM'!X44</f>
        <v>0.72222222222222221</v>
      </c>
      <c r="BY44" s="91">
        <f>'END SEM EXAM'!Y44</f>
        <v>0.66666666666666663</v>
      </c>
      <c r="BZ44" s="91">
        <f>'END SEM EXAM'!Z44</f>
        <v>0.6</v>
      </c>
      <c r="CA44" s="92">
        <f t="shared" si="45"/>
        <v>0.3666666666666667</v>
      </c>
      <c r="CB44" s="92">
        <f t="shared" si="46"/>
        <v>0.16666666666666666</v>
      </c>
      <c r="CC44" s="92">
        <f t="shared" si="47"/>
        <v>0.5</v>
      </c>
      <c r="CD44" s="92">
        <f t="shared" si="48"/>
        <v>0.43333333333333329</v>
      </c>
      <c r="CE44" s="92">
        <f t="shared" si="49"/>
        <v>0.39999999999999997</v>
      </c>
      <c r="CF44" s="92">
        <f t="shared" si="50"/>
        <v>0.36</v>
      </c>
      <c r="CG44" s="94">
        <f t="shared" si="51"/>
        <v>0.31698113207547174</v>
      </c>
      <c r="CH44" s="94">
        <f t="shared" si="52"/>
        <v>0.34418604651162793</v>
      </c>
      <c r="CI44" s="94">
        <f t="shared" si="53"/>
        <v>0.34716981132075475</v>
      </c>
      <c r="CJ44" s="94">
        <f t="shared" si="54"/>
        <v>0.39069767441860465</v>
      </c>
      <c r="CK44" s="94">
        <f t="shared" si="55"/>
        <v>0.36521739130434783</v>
      </c>
      <c r="CL44" s="94">
        <f t="shared" si="56"/>
        <v>0.32000000000000006</v>
      </c>
      <c r="CM44" s="96">
        <f t="shared" si="57"/>
        <v>0.68364779874213844</v>
      </c>
      <c r="CN44" s="96">
        <f t="shared" si="58"/>
        <v>0.51085271317829462</v>
      </c>
      <c r="CO44" s="96">
        <f t="shared" si="59"/>
        <v>0.84716981132075475</v>
      </c>
      <c r="CP44" s="96">
        <f t="shared" si="60"/>
        <v>0.82403100775193794</v>
      </c>
      <c r="CQ44" s="96">
        <f t="shared" si="61"/>
        <v>0.76521739130434785</v>
      </c>
      <c r="CR44" s="96">
        <f t="shared" si="62"/>
        <v>0.68</v>
      </c>
      <c r="CS44" s="99">
        <f>'Course end survey'!J69</f>
        <v>1</v>
      </c>
      <c r="CT44" s="99">
        <f>'Course end survey'!K69</f>
        <v>0.66666666666666663</v>
      </c>
      <c r="CU44" s="99">
        <f>'Course end survey'!L69</f>
        <v>1</v>
      </c>
      <c r="CV44" s="99">
        <f>'Course end survey'!M69</f>
        <v>0.33333333333333331</v>
      </c>
      <c r="CW44" s="99">
        <f>'Course end survey'!N69</f>
        <v>0.33333333333333331</v>
      </c>
      <c r="CX44" s="99">
        <f>'Course end survey'!O69</f>
        <v>0.22222222222222221</v>
      </c>
      <c r="CY44" s="100">
        <f t="shared" si="63"/>
        <v>0.1</v>
      </c>
      <c r="CZ44" s="100">
        <f t="shared" si="64"/>
        <v>6.6666666666666666E-2</v>
      </c>
      <c r="DA44" s="100">
        <f t="shared" si="65"/>
        <v>0.1</v>
      </c>
      <c r="DB44" s="100">
        <f t="shared" si="66"/>
        <v>3.3333333333333333E-2</v>
      </c>
      <c r="DC44" s="100">
        <f t="shared" si="67"/>
        <v>3.3333333333333333E-2</v>
      </c>
      <c r="DD44" s="100">
        <f t="shared" si="68"/>
        <v>2.2222222222222223E-2</v>
      </c>
      <c r="DE44" s="102">
        <f t="shared" si="69"/>
        <v>0.61528301886792458</v>
      </c>
      <c r="DF44" s="102">
        <f t="shared" si="70"/>
        <v>0.45976744186046514</v>
      </c>
      <c r="DG44" s="102">
        <f t="shared" si="71"/>
        <v>0.76245283018867926</v>
      </c>
      <c r="DH44" s="102">
        <f t="shared" si="72"/>
        <v>0.74162790697674419</v>
      </c>
      <c r="DI44" s="102">
        <f t="shared" si="73"/>
        <v>0.68869565217391304</v>
      </c>
      <c r="DJ44" s="102">
        <f t="shared" si="74"/>
        <v>0.6120000000000001</v>
      </c>
      <c r="DK44" s="103">
        <f t="shared" si="75"/>
        <v>0.71528301886792456</v>
      </c>
      <c r="DL44" s="103">
        <f t="shared" si="76"/>
        <v>0.52643410852713179</v>
      </c>
      <c r="DM44" s="103">
        <f t="shared" si="77"/>
        <v>0.86245283018867924</v>
      </c>
      <c r="DN44" s="103">
        <f t="shared" si="78"/>
        <v>0.77496124031007751</v>
      </c>
      <c r="DO44" s="103">
        <f t="shared" si="79"/>
        <v>0.72202898550724637</v>
      </c>
      <c r="DP44" s="103">
        <f t="shared" si="80"/>
        <v>0.63422222222222235</v>
      </c>
    </row>
    <row r="45" spans="1:120" ht="16.2" thickBot="1">
      <c r="A45" s="72">
        <v>35</v>
      </c>
      <c r="B45" s="73" t="str">
        <f>'CAT I'!B45</f>
        <v>AME20042</v>
      </c>
      <c r="C45" s="171" t="str">
        <f>'CAT I'!C45</f>
        <v>JAI VISHNU</v>
      </c>
      <c r="D45" s="74">
        <f>'CAT I'!D45</f>
        <v>2</v>
      </c>
      <c r="E45" s="74">
        <f>'CAT I'!E45</f>
        <v>2</v>
      </c>
      <c r="F45" s="74">
        <f>'CAT I'!F45</f>
        <v>2</v>
      </c>
      <c r="G45" s="74">
        <f>'CAT I'!G45</f>
        <v>2</v>
      </c>
      <c r="H45" s="74">
        <f>'CAT I'!H45</f>
        <v>2</v>
      </c>
      <c r="I45" s="74">
        <f>'CAT I'!I45</f>
        <v>2</v>
      </c>
      <c r="J45" s="74">
        <f>'CAT I'!J45</f>
        <v>9</v>
      </c>
      <c r="K45" s="74">
        <f>'CAT I'!K45</f>
        <v>14</v>
      </c>
      <c r="L45" s="74">
        <f>'CAT I'!L45</f>
        <v>14</v>
      </c>
      <c r="M45" s="74">
        <f>'CAT I'!M45</f>
        <v>49</v>
      </c>
      <c r="N45" s="79">
        <f>'CAT II'!D45</f>
        <v>2</v>
      </c>
      <c r="O45" s="79">
        <f>'CAT II'!E45</f>
        <v>2</v>
      </c>
      <c r="P45" s="79">
        <f>'CAT II'!F45</f>
        <v>2</v>
      </c>
      <c r="Q45" s="79">
        <f>'CAT II'!G45</f>
        <v>2</v>
      </c>
      <c r="R45" s="79">
        <f>'CAT II'!H45</f>
        <v>2</v>
      </c>
      <c r="S45" s="79">
        <f>'CAT II'!I45</f>
        <v>2</v>
      </c>
      <c r="T45" s="79">
        <f>'CAT II'!J45</f>
        <v>10</v>
      </c>
      <c r="U45" s="79">
        <f>'CAT II'!K45</f>
        <v>10</v>
      </c>
      <c r="V45" s="79">
        <f>'CAT II'!L45</f>
        <v>12</v>
      </c>
      <c r="W45" s="79">
        <f>'CAT II'!M45</f>
        <v>44</v>
      </c>
      <c r="X45" s="82">
        <f>MODEL!D45</f>
        <v>1</v>
      </c>
      <c r="Y45" s="82">
        <f>MODEL!E45</f>
        <v>0</v>
      </c>
      <c r="Z45" s="82">
        <f>MODEL!F45</f>
        <v>2</v>
      </c>
      <c r="AA45" s="82">
        <f>MODEL!G45</f>
        <v>0</v>
      </c>
      <c r="AB45" s="82">
        <f>MODEL!H45</f>
        <v>0</v>
      </c>
      <c r="AC45" s="82">
        <f>MODEL!I45</f>
        <v>0</v>
      </c>
      <c r="AD45" s="82">
        <f>MODEL!J45</f>
        <v>2</v>
      </c>
      <c r="AE45" s="82">
        <f>MODEL!K45</f>
        <v>2</v>
      </c>
      <c r="AF45" s="82">
        <f>MODEL!L45</f>
        <v>2</v>
      </c>
      <c r="AG45" s="82">
        <f>MODEL!M45</f>
        <v>2</v>
      </c>
      <c r="AH45" s="82">
        <f>MODEL!N45</f>
        <v>10</v>
      </c>
      <c r="AI45" s="82">
        <f>MODEL!O45</f>
        <v>13</v>
      </c>
      <c r="AJ45" s="82">
        <f>MODEL!P45</f>
        <v>13</v>
      </c>
      <c r="AK45" s="82">
        <f>MODEL!Q45</f>
        <v>13</v>
      </c>
      <c r="AL45" s="82">
        <f>MODEL!R45</f>
        <v>13</v>
      </c>
      <c r="AM45" s="82">
        <f>MODEL!S45</f>
        <v>13</v>
      </c>
      <c r="AN45" s="82">
        <f>MODEL!T45</f>
        <v>86</v>
      </c>
      <c r="AO45" s="84">
        <f>'CAT I'!N45</f>
        <v>5</v>
      </c>
      <c r="AP45" s="84">
        <f>'CAT I'!O45</f>
        <v>5</v>
      </c>
      <c r="AQ45" s="84">
        <f>'CAT I'!P45</f>
        <v>10</v>
      </c>
      <c r="AR45" s="2">
        <f>'CAT II'!N45</f>
        <v>5</v>
      </c>
      <c r="AS45" s="2">
        <f>'CAT II'!O45</f>
        <v>5</v>
      </c>
      <c r="AT45" s="2">
        <f>'CAT II'!P45</f>
        <v>10</v>
      </c>
      <c r="AU45" s="85">
        <f>MODEL!U45</f>
        <v>5</v>
      </c>
      <c r="AV45" s="85">
        <f>MODEL!V45</f>
        <v>5</v>
      </c>
      <c r="AW45" s="85">
        <f>MODEL!W45</f>
        <v>10</v>
      </c>
      <c r="AX45" s="88">
        <f t="shared" si="8"/>
        <v>0.90566037735849059</v>
      </c>
      <c r="AY45" s="88">
        <f t="shared" si="8"/>
        <v>0.93023255813953487</v>
      </c>
      <c r="AZ45" s="88">
        <f t="shared" si="8"/>
        <v>0.83018867924528306</v>
      </c>
      <c r="BA45" s="88">
        <f t="shared" si="8"/>
        <v>0.93023255813953487</v>
      </c>
      <c r="BB45" s="88">
        <f t="shared" si="8"/>
        <v>0.95652173913043481</v>
      </c>
      <c r="BC45" s="88">
        <f t="shared" si="8"/>
        <v>1</v>
      </c>
      <c r="BD45" s="89">
        <f>'END SEM EXAM'!D45</f>
        <v>2</v>
      </c>
      <c r="BE45" s="89">
        <f>'END SEM EXAM'!E45</f>
        <v>1</v>
      </c>
      <c r="BF45" s="89">
        <f>'END SEM EXAM'!F45</f>
        <v>2</v>
      </c>
      <c r="BG45" s="89">
        <f>'END SEM EXAM'!G45</f>
        <v>1</v>
      </c>
      <c r="BH45" s="89">
        <f>'END SEM EXAM'!H45</f>
        <v>2</v>
      </c>
      <c r="BI45" s="89">
        <f>'END SEM EXAM'!I45</f>
        <v>2</v>
      </c>
      <c r="BJ45" s="89">
        <f>'END SEM EXAM'!J45</f>
        <v>2</v>
      </c>
      <c r="BK45" s="89">
        <f>'END SEM EXAM'!K45</f>
        <v>2</v>
      </c>
      <c r="BL45" s="89">
        <f>'END SEM EXAM'!L45</f>
        <v>2</v>
      </c>
      <c r="BM45" s="89">
        <f>'END SEM EXAM'!M45</f>
        <v>2</v>
      </c>
      <c r="BN45" s="89">
        <f>'END SEM EXAM'!N45</f>
        <v>7</v>
      </c>
      <c r="BO45" s="89">
        <f>'END SEM EXAM'!O45</f>
        <v>14</v>
      </c>
      <c r="BP45" s="89">
        <f>'END SEM EXAM'!P45</f>
        <v>10</v>
      </c>
      <c r="BQ45" s="89">
        <f>'END SEM EXAM'!Q45</f>
        <v>9</v>
      </c>
      <c r="BR45" s="89">
        <f>'END SEM EXAM'!R45</f>
        <v>3</v>
      </c>
      <c r="BS45" s="89">
        <f>'END SEM EXAM'!S45</f>
        <v>11</v>
      </c>
      <c r="BT45" s="89">
        <f>'END SEM EXAM'!T45</f>
        <v>72</v>
      </c>
      <c r="BU45" s="91">
        <f>'END SEM EXAM'!U45</f>
        <v>0.94444444444444442</v>
      </c>
      <c r="BV45" s="91">
        <f>'END SEM EXAM'!V45</f>
        <v>0.72222222222222221</v>
      </c>
      <c r="BW45" s="91">
        <f>'END SEM EXAM'!W45</f>
        <v>0.72222222222222221</v>
      </c>
      <c r="BX45" s="91">
        <f>'END SEM EXAM'!X45</f>
        <v>0.3888888888888889</v>
      </c>
      <c r="BY45" s="91">
        <f>'END SEM EXAM'!Y45</f>
        <v>0.83333333333333337</v>
      </c>
      <c r="BZ45" s="91">
        <f>'END SEM EXAM'!Z45</f>
        <v>0.7</v>
      </c>
      <c r="CA45" s="92">
        <f t="shared" si="45"/>
        <v>0.56666666666666665</v>
      </c>
      <c r="CB45" s="92">
        <f t="shared" si="46"/>
        <v>0.43333333333333329</v>
      </c>
      <c r="CC45" s="92">
        <f t="shared" si="47"/>
        <v>0.43333333333333329</v>
      </c>
      <c r="CD45" s="92">
        <f t="shared" si="48"/>
        <v>0.23333333333333334</v>
      </c>
      <c r="CE45" s="92">
        <f t="shared" si="49"/>
        <v>0.5</v>
      </c>
      <c r="CF45" s="92">
        <f t="shared" si="50"/>
        <v>0.42</v>
      </c>
      <c r="CG45" s="94">
        <f t="shared" si="51"/>
        <v>0.36226415094339626</v>
      </c>
      <c r="CH45" s="94">
        <f t="shared" si="52"/>
        <v>0.37209302325581395</v>
      </c>
      <c r="CI45" s="94">
        <f t="shared" si="53"/>
        <v>0.33207547169811324</v>
      </c>
      <c r="CJ45" s="94">
        <f t="shared" si="54"/>
        <v>0.37209302325581395</v>
      </c>
      <c r="CK45" s="94">
        <f t="shared" si="55"/>
        <v>0.38260869565217392</v>
      </c>
      <c r="CL45" s="94">
        <f t="shared" si="56"/>
        <v>0.4</v>
      </c>
      <c r="CM45" s="96">
        <f t="shared" si="57"/>
        <v>0.92893081761006291</v>
      </c>
      <c r="CN45" s="96">
        <f t="shared" si="58"/>
        <v>0.8054263565891473</v>
      </c>
      <c r="CO45" s="96">
        <f t="shared" si="59"/>
        <v>0.76540880503144648</v>
      </c>
      <c r="CP45" s="96">
        <f t="shared" si="60"/>
        <v>0.60542635658914734</v>
      </c>
      <c r="CQ45" s="96">
        <f t="shared" si="61"/>
        <v>0.88260869565217392</v>
      </c>
      <c r="CR45" s="96">
        <f t="shared" si="62"/>
        <v>0.82000000000000006</v>
      </c>
      <c r="CS45" s="99">
        <f>'Course end survey'!J54</f>
        <v>0.66666666666666663</v>
      </c>
      <c r="CT45" s="99">
        <f>'Course end survey'!K54</f>
        <v>0.66666666666666663</v>
      </c>
      <c r="CU45" s="99">
        <f>'Course end survey'!L54</f>
        <v>1</v>
      </c>
      <c r="CV45" s="99">
        <f>'Course end survey'!M54</f>
        <v>0.66666666666666663</v>
      </c>
      <c r="CW45" s="99">
        <f>'Course end survey'!N54</f>
        <v>0.22222222222222221</v>
      </c>
      <c r="CX45" s="99">
        <f>'Course end survey'!O54</f>
        <v>0.22222222222222221</v>
      </c>
      <c r="CY45" s="100">
        <f t="shared" si="63"/>
        <v>6.6666666666666666E-2</v>
      </c>
      <c r="CZ45" s="100">
        <f t="shared" si="64"/>
        <v>6.6666666666666666E-2</v>
      </c>
      <c r="DA45" s="100">
        <f t="shared" si="65"/>
        <v>0.1</v>
      </c>
      <c r="DB45" s="100">
        <f t="shared" si="66"/>
        <v>6.6666666666666666E-2</v>
      </c>
      <c r="DC45" s="100">
        <f t="shared" si="67"/>
        <v>2.2222222222222223E-2</v>
      </c>
      <c r="DD45" s="100">
        <f t="shared" si="68"/>
        <v>2.2222222222222223E-2</v>
      </c>
      <c r="DE45" s="102">
        <f t="shared" si="69"/>
        <v>0.83603773584905661</v>
      </c>
      <c r="DF45" s="102">
        <f t="shared" si="70"/>
        <v>0.72488372093023257</v>
      </c>
      <c r="DG45" s="102">
        <f t="shared" si="71"/>
        <v>0.68886792452830181</v>
      </c>
      <c r="DH45" s="102">
        <f t="shared" si="72"/>
        <v>0.54488372093023263</v>
      </c>
      <c r="DI45" s="102">
        <f t="shared" si="73"/>
        <v>0.79434782608695653</v>
      </c>
      <c r="DJ45" s="102">
        <f t="shared" si="74"/>
        <v>0.7380000000000001</v>
      </c>
      <c r="DK45" s="103">
        <f t="shared" si="75"/>
        <v>0.90270440251572326</v>
      </c>
      <c r="DL45" s="103">
        <f t="shared" si="76"/>
        <v>0.79155038759689922</v>
      </c>
      <c r="DM45" s="103">
        <f t="shared" si="77"/>
        <v>0.78886792452830179</v>
      </c>
      <c r="DN45" s="103">
        <f t="shared" si="78"/>
        <v>0.61155038759689928</v>
      </c>
      <c r="DO45" s="103">
        <f t="shared" si="79"/>
        <v>0.81657004830917879</v>
      </c>
      <c r="DP45" s="103">
        <f t="shared" si="80"/>
        <v>0.76022222222222235</v>
      </c>
    </row>
    <row r="46" spans="1:120" ht="16.2" thickBot="1">
      <c r="A46" s="72">
        <v>36</v>
      </c>
      <c r="B46" s="73" t="str">
        <f>'CAT I'!B46</f>
        <v>AME20043</v>
      </c>
      <c r="C46" s="171" t="str">
        <f>'CAT I'!C46</f>
        <v>JAYASHANTHAN</v>
      </c>
      <c r="D46" s="74">
        <f>'CAT I'!D46</f>
        <v>1</v>
      </c>
      <c r="E46" s="74">
        <f>'CAT I'!E46</f>
        <v>1</v>
      </c>
      <c r="F46" s="74">
        <f>'CAT I'!F46</f>
        <v>2</v>
      </c>
      <c r="G46" s="74">
        <f>'CAT I'!G46</f>
        <v>1</v>
      </c>
      <c r="H46" s="74">
        <f>'CAT I'!H46</f>
        <v>0</v>
      </c>
      <c r="I46" s="74">
        <f>'CAT I'!I46</f>
        <v>1</v>
      </c>
      <c r="J46" s="74">
        <f>'CAT I'!J46</f>
        <v>8</v>
      </c>
      <c r="K46" s="74">
        <f>'CAT I'!K46</f>
        <v>13</v>
      </c>
      <c r="L46" s="74">
        <f>'CAT I'!L46</f>
        <v>11</v>
      </c>
      <c r="M46" s="74">
        <f>'CAT I'!M46</f>
        <v>38</v>
      </c>
      <c r="N46" s="79">
        <f>'CAT II'!D46</f>
        <v>1</v>
      </c>
      <c r="O46" s="79">
        <f>'CAT II'!E46</f>
        <v>2</v>
      </c>
      <c r="P46" s="79">
        <f>'CAT II'!F46</f>
        <v>2</v>
      </c>
      <c r="Q46" s="79">
        <f>'CAT II'!G46</f>
        <v>2</v>
      </c>
      <c r="R46" s="79">
        <f>'CAT II'!H46</f>
        <v>2</v>
      </c>
      <c r="S46" s="79">
        <f>'CAT II'!I46</f>
        <v>2</v>
      </c>
      <c r="T46" s="79">
        <f>'CAT II'!J46</f>
        <v>7</v>
      </c>
      <c r="U46" s="79">
        <f>'CAT II'!K46</f>
        <v>9</v>
      </c>
      <c r="V46" s="79">
        <f>'CAT II'!L46</f>
        <v>12</v>
      </c>
      <c r="W46" s="79">
        <f>'CAT II'!M46</f>
        <v>39</v>
      </c>
      <c r="X46" s="82">
        <f>MODEL!D46</f>
        <v>2</v>
      </c>
      <c r="Y46" s="82">
        <f>MODEL!E46</f>
        <v>2</v>
      </c>
      <c r="Z46" s="82">
        <f>MODEL!F46</f>
        <v>2</v>
      </c>
      <c r="AA46" s="82">
        <f>MODEL!G46</f>
        <v>1</v>
      </c>
      <c r="AB46" s="82">
        <f>MODEL!H46</f>
        <v>2</v>
      </c>
      <c r="AC46" s="82">
        <f>MODEL!I46</f>
        <v>2</v>
      </c>
      <c r="AD46" s="82">
        <f>MODEL!J46</f>
        <v>2</v>
      </c>
      <c r="AE46" s="82">
        <f>MODEL!K46</f>
        <v>2</v>
      </c>
      <c r="AF46" s="82">
        <f>MODEL!L46</f>
        <v>2</v>
      </c>
      <c r="AG46" s="82">
        <f>MODEL!M46</f>
        <v>2</v>
      </c>
      <c r="AH46" s="82">
        <f>MODEL!N46</f>
        <v>6</v>
      </c>
      <c r="AI46" s="82">
        <f>MODEL!O46</f>
        <v>11</v>
      </c>
      <c r="AJ46" s="82">
        <f>MODEL!P46</f>
        <v>13</v>
      </c>
      <c r="AK46" s="82">
        <f>MODEL!Q46</f>
        <v>10</v>
      </c>
      <c r="AL46" s="82">
        <f>MODEL!R46</f>
        <v>13</v>
      </c>
      <c r="AM46" s="82">
        <f>MODEL!S46</f>
        <v>5</v>
      </c>
      <c r="AN46" s="82">
        <f>MODEL!T46</f>
        <v>77</v>
      </c>
      <c r="AO46" s="84">
        <f>'CAT I'!N46</f>
        <v>5</v>
      </c>
      <c r="AP46" s="84">
        <f>'CAT I'!O46</f>
        <v>5</v>
      </c>
      <c r="AQ46" s="84">
        <f>'CAT I'!P46</f>
        <v>10</v>
      </c>
      <c r="AR46" s="2">
        <f>'CAT II'!N46</f>
        <v>5</v>
      </c>
      <c r="AS46" s="2">
        <f>'CAT II'!O46</f>
        <v>5</v>
      </c>
      <c r="AT46" s="2">
        <f>'CAT II'!P46</f>
        <v>10</v>
      </c>
      <c r="AU46" s="85">
        <f>MODEL!U46</f>
        <v>5</v>
      </c>
      <c r="AV46" s="85">
        <f>MODEL!V46</f>
        <v>5</v>
      </c>
      <c r="AW46" s="85">
        <f>MODEL!W46</f>
        <v>10</v>
      </c>
      <c r="AX46" s="88">
        <f t="shared" si="8"/>
        <v>0.84905660377358494</v>
      </c>
      <c r="AY46" s="88">
        <f t="shared" si="8"/>
        <v>0.79069767441860461</v>
      </c>
      <c r="AZ46" s="88">
        <f t="shared" si="8"/>
        <v>0.75471698113207553</v>
      </c>
      <c r="BA46" s="88">
        <f t="shared" si="8"/>
        <v>0.93023255813953487</v>
      </c>
      <c r="BB46" s="88">
        <f t="shared" si="8"/>
        <v>0.60869565217391308</v>
      </c>
      <c r="BC46" s="88">
        <f t="shared" si="8"/>
        <v>0.73333333333333328</v>
      </c>
      <c r="BD46" s="89">
        <f>'END SEM EXAM'!D46</f>
        <v>2</v>
      </c>
      <c r="BE46" s="89">
        <f>'END SEM EXAM'!E46</f>
        <v>2</v>
      </c>
      <c r="BF46" s="89">
        <f>'END SEM EXAM'!F46</f>
        <v>2</v>
      </c>
      <c r="BG46" s="89">
        <f>'END SEM EXAM'!G46</f>
        <v>2</v>
      </c>
      <c r="BH46" s="89">
        <f>'END SEM EXAM'!H46</f>
        <v>2</v>
      </c>
      <c r="BI46" s="89">
        <f>'END SEM EXAM'!I46</f>
        <v>2</v>
      </c>
      <c r="BJ46" s="89">
        <f>'END SEM EXAM'!J46</f>
        <v>2</v>
      </c>
      <c r="BK46" s="89">
        <f>'END SEM EXAM'!K46</f>
        <v>2</v>
      </c>
      <c r="BL46" s="89">
        <f>'END SEM EXAM'!L46</f>
        <v>2</v>
      </c>
      <c r="BM46" s="89">
        <f>'END SEM EXAM'!M46</f>
        <v>2</v>
      </c>
      <c r="BN46" s="89">
        <f>'END SEM EXAM'!N46</f>
        <v>5</v>
      </c>
      <c r="BO46" s="89">
        <f>'END SEM EXAM'!O46</f>
        <v>3</v>
      </c>
      <c r="BP46" s="89">
        <f>'END SEM EXAM'!P46</f>
        <v>2</v>
      </c>
      <c r="BQ46" s="89">
        <f>'END SEM EXAM'!Q46</f>
        <v>7</v>
      </c>
      <c r="BR46" s="89">
        <f>'END SEM EXAM'!R46</f>
        <v>14</v>
      </c>
      <c r="BS46" s="89">
        <f>'END SEM EXAM'!S46</f>
        <v>14</v>
      </c>
      <c r="BT46" s="89">
        <f>'END SEM EXAM'!T46</f>
        <v>65</v>
      </c>
      <c r="BU46" s="91">
        <f>'END SEM EXAM'!U46</f>
        <v>0.3888888888888889</v>
      </c>
      <c r="BV46" s="91">
        <f>'END SEM EXAM'!V46</f>
        <v>0.33333333333333331</v>
      </c>
      <c r="BW46" s="91">
        <f>'END SEM EXAM'!W46</f>
        <v>0.61111111111111116</v>
      </c>
      <c r="BX46" s="91">
        <f>'END SEM EXAM'!X46</f>
        <v>1</v>
      </c>
      <c r="BY46" s="91">
        <f>'END SEM EXAM'!Y46</f>
        <v>1</v>
      </c>
      <c r="BZ46" s="91">
        <f>'END SEM EXAM'!Z46</f>
        <v>0.5</v>
      </c>
      <c r="CA46" s="92">
        <f t="shared" si="45"/>
        <v>0.23333333333333334</v>
      </c>
      <c r="CB46" s="92">
        <f t="shared" si="46"/>
        <v>0.19999999999999998</v>
      </c>
      <c r="CC46" s="92">
        <f t="shared" si="47"/>
        <v>0.3666666666666667</v>
      </c>
      <c r="CD46" s="92">
        <f t="shared" si="48"/>
        <v>0.6</v>
      </c>
      <c r="CE46" s="92">
        <f t="shared" si="49"/>
        <v>0.6</v>
      </c>
      <c r="CF46" s="92">
        <f t="shared" si="50"/>
        <v>0.3</v>
      </c>
      <c r="CG46" s="94">
        <f t="shared" si="51"/>
        <v>0.339622641509434</v>
      </c>
      <c r="CH46" s="94">
        <f t="shared" si="52"/>
        <v>0.31627906976744186</v>
      </c>
      <c r="CI46" s="94">
        <f t="shared" si="53"/>
        <v>0.30188679245283023</v>
      </c>
      <c r="CJ46" s="94">
        <f t="shared" si="54"/>
        <v>0.37209302325581395</v>
      </c>
      <c r="CK46" s="94">
        <f t="shared" si="55"/>
        <v>0.24347826086956526</v>
      </c>
      <c r="CL46" s="94">
        <f t="shared" si="56"/>
        <v>0.29333333333333333</v>
      </c>
      <c r="CM46" s="96">
        <f t="shared" si="57"/>
        <v>0.57295597484276728</v>
      </c>
      <c r="CN46" s="96">
        <f t="shared" si="58"/>
        <v>0.51627906976744187</v>
      </c>
      <c r="CO46" s="96">
        <f t="shared" si="59"/>
        <v>0.66855345911949693</v>
      </c>
      <c r="CP46" s="96">
        <f t="shared" si="60"/>
        <v>0.97209302325581393</v>
      </c>
      <c r="CQ46" s="96">
        <f t="shared" si="61"/>
        <v>0.84347826086956523</v>
      </c>
      <c r="CR46" s="96">
        <f t="shared" si="62"/>
        <v>0.59333333333333327</v>
      </c>
      <c r="CS46" s="99">
        <f>'Course end survey'!J71</f>
        <v>1</v>
      </c>
      <c r="CT46" s="99">
        <f>'Course end survey'!K71</f>
        <v>0.66666666666666663</v>
      </c>
      <c r="CU46" s="99">
        <f>'Course end survey'!L71</f>
        <v>1</v>
      </c>
      <c r="CV46" s="99">
        <f>'Course end survey'!M71</f>
        <v>0.66666666666666663</v>
      </c>
      <c r="CW46" s="99">
        <f>'Course end survey'!N71</f>
        <v>0.33333333333333331</v>
      </c>
      <c r="CX46" s="99">
        <f>'Course end survey'!O71</f>
        <v>0.22222222222222221</v>
      </c>
      <c r="CY46" s="100">
        <f t="shared" si="63"/>
        <v>0.1</v>
      </c>
      <c r="CZ46" s="100">
        <f t="shared" si="64"/>
        <v>6.6666666666666666E-2</v>
      </c>
      <c r="DA46" s="100">
        <f t="shared" si="65"/>
        <v>0.1</v>
      </c>
      <c r="DB46" s="100">
        <f t="shared" si="66"/>
        <v>6.6666666666666666E-2</v>
      </c>
      <c r="DC46" s="100">
        <f t="shared" si="67"/>
        <v>3.3333333333333333E-2</v>
      </c>
      <c r="DD46" s="100">
        <f t="shared" si="68"/>
        <v>2.2222222222222223E-2</v>
      </c>
      <c r="DE46" s="102">
        <f t="shared" si="69"/>
        <v>0.51566037735849057</v>
      </c>
      <c r="DF46" s="102">
        <f t="shared" si="70"/>
        <v>0.46465116279069768</v>
      </c>
      <c r="DG46" s="102">
        <f t="shared" si="71"/>
        <v>0.60169811320754729</v>
      </c>
      <c r="DH46" s="102">
        <f t="shared" si="72"/>
        <v>0.87488372093023259</v>
      </c>
      <c r="DI46" s="102">
        <f t="shared" si="73"/>
        <v>0.75913043478260878</v>
      </c>
      <c r="DJ46" s="102">
        <f t="shared" si="74"/>
        <v>0.53399999999999992</v>
      </c>
      <c r="DK46" s="103">
        <f t="shared" si="75"/>
        <v>0.61566037735849055</v>
      </c>
      <c r="DL46" s="103">
        <f t="shared" si="76"/>
        <v>0.53131782945736439</v>
      </c>
      <c r="DM46" s="103">
        <f t="shared" si="77"/>
        <v>0.70169811320754727</v>
      </c>
      <c r="DN46" s="103">
        <f t="shared" si="78"/>
        <v>0.94155038759689924</v>
      </c>
      <c r="DO46" s="103">
        <f t="shared" si="79"/>
        <v>0.7924637681159421</v>
      </c>
      <c r="DP46" s="103">
        <f t="shared" si="80"/>
        <v>0.55622222222222217</v>
      </c>
    </row>
    <row r="47" spans="1:120" ht="16.2" thickBot="1">
      <c r="A47" s="72">
        <v>37</v>
      </c>
      <c r="B47" s="73" t="str">
        <f>'CAT I'!B47</f>
        <v>AME20044</v>
      </c>
      <c r="C47" s="171" t="str">
        <f>'CAT I'!C47</f>
        <v>JEEVA. R</v>
      </c>
      <c r="D47" s="74">
        <f>'CAT I'!D47</f>
        <v>2</v>
      </c>
      <c r="E47" s="74">
        <f>'CAT I'!E47</f>
        <v>2</v>
      </c>
      <c r="F47" s="74">
        <f>'CAT I'!F47</f>
        <v>2</v>
      </c>
      <c r="G47" s="74">
        <f>'CAT I'!G47</f>
        <v>2</v>
      </c>
      <c r="H47" s="74">
        <f>'CAT I'!H47</f>
        <v>2</v>
      </c>
      <c r="I47" s="74">
        <f>'CAT I'!I47</f>
        <v>2</v>
      </c>
      <c r="J47" s="74">
        <f>'CAT I'!J47</f>
        <v>9</v>
      </c>
      <c r="K47" s="74">
        <f>'CAT I'!K47</f>
        <v>13</v>
      </c>
      <c r="L47" s="74">
        <f>'CAT I'!L47</f>
        <v>10</v>
      </c>
      <c r="M47" s="74">
        <f>'CAT I'!M47</f>
        <v>44</v>
      </c>
      <c r="N47" s="79">
        <f>'CAT II'!D47</f>
        <v>0</v>
      </c>
      <c r="O47" s="79">
        <f>'CAT II'!E47</f>
        <v>1</v>
      </c>
      <c r="P47" s="79">
        <f>'CAT II'!F47</f>
        <v>1</v>
      </c>
      <c r="Q47" s="79">
        <f>'CAT II'!G47</f>
        <v>2</v>
      </c>
      <c r="R47" s="79">
        <f>'CAT II'!H47</f>
        <v>0</v>
      </c>
      <c r="S47" s="79">
        <f>'CAT II'!I47</f>
        <v>2</v>
      </c>
      <c r="T47" s="79">
        <f>'CAT II'!J47</f>
        <v>8</v>
      </c>
      <c r="U47" s="79">
        <f>'CAT II'!K47</f>
        <v>13</v>
      </c>
      <c r="V47" s="79">
        <f>'CAT II'!L47</f>
        <v>11</v>
      </c>
      <c r="W47" s="79">
        <f>'CAT II'!M47</f>
        <v>38</v>
      </c>
      <c r="X47" s="82">
        <f>MODEL!D47</f>
        <v>1</v>
      </c>
      <c r="Y47" s="82">
        <f>MODEL!E47</f>
        <v>0</v>
      </c>
      <c r="Z47" s="82">
        <f>MODEL!F47</f>
        <v>2</v>
      </c>
      <c r="AA47" s="82">
        <f>MODEL!G47</f>
        <v>0</v>
      </c>
      <c r="AB47" s="82">
        <f>MODEL!H47</f>
        <v>0</v>
      </c>
      <c r="AC47" s="82">
        <f>MODEL!I47</f>
        <v>0</v>
      </c>
      <c r="AD47" s="82">
        <f>MODEL!J47</f>
        <v>2</v>
      </c>
      <c r="AE47" s="82">
        <f>MODEL!K47</f>
        <v>2</v>
      </c>
      <c r="AF47" s="82">
        <f>MODEL!L47</f>
        <v>2</v>
      </c>
      <c r="AG47" s="82">
        <f>MODEL!M47</f>
        <v>2</v>
      </c>
      <c r="AH47" s="82">
        <f>MODEL!N47</f>
        <v>10</v>
      </c>
      <c r="AI47" s="82">
        <f>MODEL!O47</f>
        <v>13</v>
      </c>
      <c r="AJ47" s="82">
        <f>MODEL!P47</f>
        <v>13</v>
      </c>
      <c r="AK47" s="82">
        <f>MODEL!Q47</f>
        <v>13</v>
      </c>
      <c r="AL47" s="82">
        <f>MODEL!R47</f>
        <v>13</v>
      </c>
      <c r="AM47" s="82">
        <f>MODEL!S47</f>
        <v>13</v>
      </c>
      <c r="AN47" s="82">
        <f>MODEL!T47</f>
        <v>86</v>
      </c>
      <c r="AO47" s="84">
        <f>'CAT I'!N47</f>
        <v>5</v>
      </c>
      <c r="AP47" s="84">
        <f>'CAT I'!O47</f>
        <v>5</v>
      </c>
      <c r="AQ47" s="84">
        <f>'CAT I'!P47</f>
        <v>10</v>
      </c>
      <c r="AR47" s="2">
        <f>'CAT II'!N47</f>
        <v>5</v>
      </c>
      <c r="AS47" s="2">
        <f>'CAT II'!O47</f>
        <v>5</v>
      </c>
      <c r="AT47" s="2">
        <f>'CAT II'!P47</f>
        <v>10</v>
      </c>
      <c r="AU47" s="85">
        <f>MODEL!U47</f>
        <v>5</v>
      </c>
      <c r="AV47" s="85">
        <f>MODEL!V47</f>
        <v>5</v>
      </c>
      <c r="AW47" s="85">
        <f>MODEL!W47</f>
        <v>10</v>
      </c>
      <c r="AX47" s="88">
        <f t="shared" si="8"/>
        <v>0.8867924528301887</v>
      </c>
      <c r="AY47" s="88">
        <f t="shared" si="8"/>
        <v>0.83720930232558144</v>
      </c>
      <c r="AZ47" s="88">
        <f t="shared" si="8"/>
        <v>0.77358490566037741</v>
      </c>
      <c r="BA47" s="88">
        <f t="shared" si="8"/>
        <v>0.86046511627906974</v>
      </c>
      <c r="BB47" s="88">
        <f t="shared" si="8"/>
        <v>0.95652173913043481</v>
      </c>
      <c r="BC47" s="88">
        <f t="shared" si="8"/>
        <v>1</v>
      </c>
      <c r="BD47" s="89">
        <f>'END SEM EXAM'!D47</f>
        <v>2</v>
      </c>
      <c r="BE47" s="89">
        <f>'END SEM EXAM'!E47</f>
        <v>1</v>
      </c>
      <c r="BF47" s="89">
        <f>'END SEM EXAM'!F47</f>
        <v>2</v>
      </c>
      <c r="BG47" s="89">
        <f>'END SEM EXAM'!G47</f>
        <v>1</v>
      </c>
      <c r="BH47" s="89">
        <f>'END SEM EXAM'!H47</f>
        <v>2</v>
      </c>
      <c r="BI47" s="89">
        <f>'END SEM EXAM'!I47</f>
        <v>2</v>
      </c>
      <c r="BJ47" s="89">
        <f>'END SEM EXAM'!J47</f>
        <v>2</v>
      </c>
      <c r="BK47" s="89">
        <f>'END SEM EXAM'!K47</f>
        <v>2</v>
      </c>
      <c r="BL47" s="89">
        <f>'END SEM EXAM'!L47</f>
        <v>2</v>
      </c>
      <c r="BM47" s="89">
        <f>'END SEM EXAM'!M47</f>
        <v>2</v>
      </c>
      <c r="BN47" s="89">
        <f>'END SEM EXAM'!N47</f>
        <v>7</v>
      </c>
      <c r="BO47" s="89">
        <f>'END SEM EXAM'!O47</f>
        <v>4</v>
      </c>
      <c r="BP47" s="89">
        <f>'END SEM EXAM'!P47</f>
        <v>11</v>
      </c>
      <c r="BQ47" s="89">
        <f>'END SEM EXAM'!Q47</f>
        <v>2</v>
      </c>
      <c r="BR47" s="89">
        <f>'END SEM EXAM'!R47</f>
        <v>9</v>
      </c>
      <c r="BS47" s="89">
        <f>'END SEM EXAM'!S47</f>
        <v>2</v>
      </c>
      <c r="BT47" s="89">
        <f>'END SEM EXAM'!T47</f>
        <v>53</v>
      </c>
      <c r="BU47" s="91">
        <f>'END SEM EXAM'!U47</f>
        <v>0.3888888888888889</v>
      </c>
      <c r="BV47" s="91">
        <f>'END SEM EXAM'!V47</f>
        <v>0.77777777777777779</v>
      </c>
      <c r="BW47" s="91">
        <f>'END SEM EXAM'!W47</f>
        <v>0.33333333333333331</v>
      </c>
      <c r="BX47" s="91">
        <f>'END SEM EXAM'!X47</f>
        <v>0.72222222222222221</v>
      </c>
      <c r="BY47" s="91">
        <f>'END SEM EXAM'!Y47</f>
        <v>0.33333333333333331</v>
      </c>
      <c r="BZ47" s="91">
        <f>'END SEM EXAM'!Z47</f>
        <v>0.7</v>
      </c>
      <c r="CA47" s="92">
        <f t="shared" si="45"/>
        <v>0.23333333333333334</v>
      </c>
      <c r="CB47" s="92">
        <f t="shared" si="46"/>
        <v>0.46666666666666667</v>
      </c>
      <c r="CC47" s="92">
        <f t="shared" si="47"/>
        <v>0.19999999999999998</v>
      </c>
      <c r="CD47" s="92">
        <f t="shared" si="48"/>
        <v>0.43333333333333329</v>
      </c>
      <c r="CE47" s="92">
        <f t="shared" si="49"/>
        <v>0.19999999999999998</v>
      </c>
      <c r="CF47" s="92">
        <f t="shared" si="50"/>
        <v>0.42</v>
      </c>
      <c r="CG47" s="94">
        <f t="shared" si="51"/>
        <v>0.3547169811320755</v>
      </c>
      <c r="CH47" s="94">
        <f t="shared" si="52"/>
        <v>0.33488372093023261</v>
      </c>
      <c r="CI47" s="94">
        <f t="shared" si="53"/>
        <v>0.30943396226415099</v>
      </c>
      <c r="CJ47" s="94">
        <f t="shared" si="54"/>
        <v>0.34418604651162793</v>
      </c>
      <c r="CK47" s="94">
        <f t="shared" si="55"/>
        <v>0.38260869565217392</v>
      </c>
      <c r="CL47" s="94">
        <f t="shared" si="56"/>
        <v>0.4</v>
      </c>
      <c r="CM47" s="96">
        <f t="shared" si="57"/>
        <v>0.58805031446540879</v>
      </c>
      <c r="CN47" s="96">
        <f t="shared" si="58"/>
        <v>0.80155038759689923</v>
      </c>
      <c r="CO47" s="96">
        <f t="shared" si="59"/>
        <v>0.50943396226415094</v>
      </c>
      <c r="CP47" s="96">
        <f t="shared" si="60"/>
        <v>0.77751937984496122</v>
      </c>
      <c r="CQ47" s="96">
        <f t="shared" si="61"/>
        <v>0.58260869565217388</v>
      </c>
      <c r="CR47" s="96">
        <f t="shared" si="62"/>
        <v>0.82000000000000006</v>
      </c>
      <c r="CS47" s="99">
        <f>'Course end survey'!J56</f>
        <v>0.66666666666666663</v>
      </c>
      <c r="CT47" s="99">
        <f>'Course end survey'!K56</f>
        <v>1</v>
      </c>
      <c r="CU47" s="99">
        <f>'Course end survey'!L56</f>
        <v>0.66666666666666663</v>
      </c>
      <c r="CV47" s="99">
        <f>'Course end survey'!M56</f>
        <v>0.66666666666666663</v>
      </c>
      <c r="CW47" s="99">
        <f>'Course end survey'!N56</f>
        <v>0.22222222222222221</v>
      </c>
      <c r="CX47" s="99">
        <f>'Course end survey'!O56</f>
        <v>0.33333333333333331</v>
      </c>
      <c r="CY47" s="100">
        <f t="shared" si="63"/>
        <v>6.6666666666666666E-2</v>
      </c>
      <c r="CZ47" s="100">
        <f t="shared" si="64"/>
        <v>0.1</v>
      </c>
      <c r="DA47" s="100">
        <f t="shared" si="65"/>
        <v>6.6666666666666666E-2</v>
      </c>
      <c r="DB47" s="100">
        <f t="shared" si="66"/>
        <v>6.6666666666666666E-2</v>
      </c>
      <c r="DC47" s="100">
        <f t="shared" si="67"/>
        <v>2.2222222222222223E-2</v>
      </c>
      <c r="DD47" s="100">
        <f t="shared" si="68"/>
        <v>3.3333333333333333E-2</v>
      </c>
      <c r="DE47" s="102">
        <f t="shared" si="69"/>
        <v>0.52924528301886797</v>
      </c>
      <c r="DF47" s="102">
        <f t="shared" si="70"/>
        <v>0.72139534883720935</v>
      </c>
      <c r="DG47" s="102">
        <f t="shared" si="71"/>
        <v>0.45849056603773586</v>
      </c>
      <c r="DH47" s="102">
        <f t="shared" si="72"/>
        <v>0.69976744186046513</v>
      </c>
      <c r="DI47" s="102">
        <f t="shared" si="73"/>
        <v>0.52434782608695651</v>
      </c>
      <c r="DJ47" s="102">
        <f t="shared" si="74"/>
        <v>0.7380000000000001</v>
      </c>
      <c r="DK47" s="103">
        <f t="shared" si="75"/>
        <v>0.59591194968553463</v>
      </c>
      <c r="DL47" s="103">
        <f t="shared" si="76"/>
        <v>0.82139534883720933</v>
      </c>
      <c r="DM47" s="103">
        <f t="shared" si="77"/>
        <v>0.52515723270440251</v>
      </c>
      <c r="DN47" s="103">
        <f t="shared" si="78"/>
        <v>0.76643410852713179</v>
      </c>
      <c r="DO47" s="103">
        <f t="shared" si="79"/>
        <v>0.54657004830917877</v>
      </c>
      <c r="DP47" s="103">
        <f t="shared" si="80"/>
        <v>0.77133333333333343</v>
      </c>
    </row>
    <row r="48" spans="1:120" ht="16.2" thickBot="1">
      <c r="A48" s="72">
        <v>38</v>
      </c>
      <c r="B48" s="73" t="str">
        <f>'CAT I'!B48</f>
        <v>AME20045</v>
      </c>
      <c r="C48" s="171" t="str">
        <f>'CAT I'!C48</f>
        <v>JESTIN V YOHANNAN</v>
      </c>
      <c r="D48" s="74">
        <f>'CAT I'!D48</f>
        <v>2</v>
      </c>
      <c r="E48" s="74">
        <f>'CAT I'!E48</f>
        <v>2</v>
      </c>
      <c r="F48" s="74">
        <f>'CAT I'!F48</f>
        <v>2</v>
      </c>
      <c r="G48" s="74">
        <f>'CAT I'!G48</f>
        <v>2</v>
      </c>
      <c r="H48" s="74">
        <f>'CAT I'!H48</f>
        <v>2</v>
      </c>
      <c r="I48" s="74">
        <f>'CAT I'!I48</f>
        <v>2</v>
      </c>
      <c r="J48" s="74">
        <f>'CAT I'!J48</f>
        <v>9</v>
      </c>
      <c r="K48" s="74">
        <f>'CAT I'!K48</f>
        <v>10</v>
      </c>
      <c r="L48" s="74">
        <f>'CAT I'!L48</f>
        <v>13</v>
      </c>
      <c r="M48" s="74">
        <f>'CAT I'!M48</f>
        <v>44</v>
      </c>
      <c r="N48" s="79">
        <f>'CAT II'!D48</f>
        <v>2</v>
      </c>
      <c r="O48" s="79">
        <f>'CAT II'!E48</f>
        <v>2</v>
      </c>
      <c r="P48" s="79">
        <f>'CAT II'!F48</f>
        <v>2</v>
      </c>
      <c r="Q48" s="79">
        <f>'CAT II'!G48</f>
        <v>2</v>
      </c>
      <c r="R48" s="79">
        <f>'CAT II'!H48</f>
        <v>2</v>
      </c>
      <c r="S48" s="79">
        <f>'CAT II'!I48</f>
        <v>2</v>
      </c>
      <c r="T48" s="79">
        <f>'CAT II'!J48</f>
        <v>9</v>
      </c>
      <c r="U48" s="79">
        <f>'CAT II'!K48</f>
        <v>13</v>
      </c>
      <c r="V48" s="79">
        <f>'CAT II'!L48</f>
        <v>10</v>
      </c>
      <c r="W48" s="79">
        <f>'CAT II'!M48</f>
        <v>44</v>
      </c>
      <c r="X48" s="82">
        <f>MODEL!D48</f>
        <v>2</v>
      </c>
      <c r="Y48" s="82">
        <f>MODEL!E48</f>
        <v>2</v>
      </c>
      <c r="Z48" s="82">
        <f>MODEL!F48</f>
        <v>2</v>
      </c>
      <c r="AA48" s="82">
        <f>MODEL!G48</f>
        <v>2</v>
      </c>
      <c r="AB48" s="82">
        <f>MODEL!H48</f>
        <v>2</v>
      </c>
      <c r="AC48" s="82">
        <f>MODEL!I48</f>
        <v>2</v>
      </c>
      <c r="AD48" s="82">
        <f>MODEL!J48</f>
        <v>2</v>
      </c>
      <c r="AE48" s="82">
        <f>MODEL!K48</f>
        <v>2</v>
      </c>
      <c r="AF48" s="82">
        <f>MODEL!L48</f>
        <v>2</v>
      </c>
      <c r="AG48" s="82">
        <f>MODEL!M48</f>
        <v>2</v>
      </c>
      <c r="AH48" s="82">
        <f>MODEL!N48</f>
        <v>10</v>
      </c>
      <c r="AI48" s="82">
        <f>MODEL!O48</f>
        <v>13</v>
      </c>
      <c r="AJ48" s="82">
        <f>MODEL!P48</f>
        <v>13</v>
      </c>
      <c r="AK48" s="82">
        <f>MODEL!Q48</f>
        <v>14</v>
      </c>
      <c r="AL48" s="82">
        <f>MODEL!R48</f>
        <v>13</v>
      </c>
      <c r="AM48" s="82">
        <f>MODEL!S48</f>
        <v>13</v>
      </c>
      <c r="AN48" s="82">
        <f>MODEL!T48</f>
        <v>96</v>
      </c>
      <c r="AO48" s="84">
        <f>'CAT I'!N48</f>
        <v>5</v>
      </c>
      <c r="AP48" s="84">
        <f>'CAT I'!O48</f>
        <v>5</v>
      </c>
      <c r="AQ48" s="84">
        <f>'CAT I'!P48</f>
        <v>10</v>
      </c>
      <c r="AR48" s="2">
        <f>'CAT II'!N48</f>
        <v>5</v>
      </c>
      <c r="AS48" s="2">
        <f>'CAT II'!O48</f>
        <v>5</v>
      </c>
      <c r="AT48" s="2">
        <f>'CAT II'!P48</f>
        <v>10</v>
      </c>
      <c r="AU48" s="85">
        <f>MODEL!U48</f>
        <v>5</v>
      </c>
      <c r="AV48" s="85">
        <f>MODEL!V48</f>
        <v>5</v>
      </c>
      <c r="AW48" s="85">
        <f>MODEL!W48</f>
        <v>10</v>
      </c>
      <c r="AX48" s="88">
        <f t="shared" si="8"/>
        <v>0.8867924528301887</v>
      </c>
      <c r="AY48" s="88">
        <f t="shared" si="8"/>
        <v>0.95348837209302328</v>
      </c>
      <c r="AZ48" s="88">
        <f t="shared" si="8"/>
        <v>0.96226415094339623</v>
      </c>
      <c r="BA48" s="88">
        <f t="shared" si="8"/>
        <v>0.88372093023255816</v>
      </c>
      <c r="BB48" s="88">
        <f t="shared" si="8"/>
        <v>0.95652173913043481</v>
      </c>
      <c r="BC48" s="88">
        <f t="shared" si="8"/>
        <v>1</v>
      </c>
      <c r="BD48" s="89">
        <f>'END SEM EXAM'!D48</f>
        <v>2</v>
      </c>
      <c r="BE48" s="89">
        <f>'END SEM EXAM'!E48</f>
        <v>1</v>
      </c>
      <c r="BF48" s="89">
        <f>'END SEM EXAM'!F48</f>
        <v>2</v>
      </c>
      <c r="BG48" s="89">
        <f>'END SEM EXAM'!G48</f>
        <v>2</v>
      </c>
      <c r="BH48" s="89">
        <f>'END SEM EXAM'!H48</f>
        <v>2</v>
      </c>
      <c r="BI48" s="89">
        <f>'END SEM EXAM'!I48</f>
        <v>2</v>
      </c>
      <c r="BJ48" s="89">
        <f>'END SEM EXAM'!J48</f>
        <v>2</v>
      </c>
      <c r="BK48" s="89">
        <f>'END SEM EXAM'!K48</f>
        <v>2</v>
      </c>
      <c r="BL48" s="89">
        <f>'END SEM EXAM'!L48</f>
        <v>2</v>
      </c>
      <c r="BM48" s="89">
        <f>'END SEM EXAM'!M48</f>
        <v>2</v>
      </c>
      <c r="BN48" s="89">
        <f>'END SEM EXAM'!N48</f>
        <v>8</v>
      </c>
      <c r="BO48" s="89">
        <f>'END SEM EXAM'!O48</f>
        <v>11</v>
      </c>
      <c r="BP48" s="89">
        <f>'END SEM EXAM'!P48</f>
        <v>14</v>
      </c>
      <c r="BQ48" s="89">
        <f>'END SEM EXAM'!Q48</f>
        <v>6</v>
      </c>
      <c r="BR48" s="89">
        <f>'END SEM EXAM'!R48</f>
        <v>5</v>
      </c>
      <c r="BS48" s="89">
        <f>'END SEM EXAM'!S48</f>
        <v>5</v>
      </c>
      <c r="BT48" s="89">
        <f>'END SEM EXAM'!T48</f>
        <v>68</v>
      </c>
      <c r="BU48" s="91">
        <f>'END SEM EXAM'!U48</f>
        <v>0.77777777777777779</v>
      </c>
      <c r="BV48" s="91">
        <f>'END SEM EXAM'!V48</f>
        <v>1</v>
      </c>
      <c r="BW48" s="91">
        <f>'END SEM EXAM'!W48</f>
        <v>0.55555555555555558</v>
      </c>
      <c r="BX48" s="91">
        <f>'END SEM EXAM'!X48</f>
        <v>0.5</v>
      </c>
      <c r="BY48" s="91">
        <f>'END SEM EXAM'!Y48</f>
        <v>0.5</v>
      </c>
      <c r="BZ48" s="91">
        <f>'END SEM EXAM'!Z48</f>
        <v>0.8</v>
      </c>
      <c r="CA48" s="92">
        <f t="shared" si="45"/>
        <v>0.46666666666666667</v>
      </c>
      <c r="CB48" s="92">
        <f t="shared" si="46"/>
        <v>0.6</v>
      </c>
      <c r="CC48" s="92">
        <f t="shared" si="47"/>
        <v>0.33333333333333331</v>
      </c>
      <c r="CD48" s="92">
        <f t="shared" si="48"/>
        <v>0.3</v>
      </c>
      <c r="CE48" s="92">
        <f t="shared" si="49"/>
        <v>0.3</v>
      </c>
      <c r="CF48" s="92">
        <f t="shared" si="50"/>
        <v>0.48</v>
      </c>
      <c r="CG48" s="94">
        <f t="shared" si="51"/>
        <v>0.3547169811320755</v>
      </c>
      <c r="CH48" s="94">
        <f t="shared" si="52"/>
        <v>0.38139534883720932</v>
      </c>
      <c r="CI48" s="94">
        <f t="shared" si="53"/>
        <v>0.38490566037735852</v>
      </c>
      <c r="CJ48" s="94">
        <f t="shared" si="54"/>
        <v>0.35348837209302331</v>
      </c>
      <c r="CK48" s="94">
        <f t="shared" si="55"/>
        <v>0.38260869565217392</v>
      </c>
      <c r="CL48" s="94">
        <f t="shared" si="56"/>
        <v>0.4</v>
      </c>
      <c r="CM48" s="96">
        <f t="shared" si="57"/>
        <v>0.82138364779874218</v>
      </c>
      <c r="CN48" s="96">
        <f t="shared" si="58"/>
        <v>0.98139534883720936</v>
      </c>
      <c r="CO48" s="96">
        <f t="shared" si="59"/>
        <v>0.71823899371069189</v>
      </c>
      <c r="CP48" s="96">
        <f t="shared" si="60"/>
        <v>0.65348837209302335</v>
      </c>
      <c r="CQ48" s="96">
        <f t="shared" si="61"/>
        <v>0.68260869565217397</v>
      </c>
      <c r="CR48" s="96">
        <f t="shared" si="62"/>
        <v>0.88</v>
      </c>
      <c r="CS48" s="99">
        <f>'Course end survey'!J73</f>
        <v>0.66666666666666663</v>
      </c>
      <c r="CT48" s="99">
        <f>'Course end survey'!K73</f>
        <v>0.66666666666666663</v>
      </c>
      <c r="CU48" s="99">
        <f>'Course end survey'!L73</f>
        <v>0.66666666666666663</v>
      </c>
      <c r="CV48" s="99">
        <f>'Course end survey'!M73</f>
        <v>0.66666666666666663</v>
      </c>
      <c r="CW48" s="99">
        <f>'Course end survey'!N73</f>
        <v>0.22222222222222221</v>
      </c>
      <c r="CX48" s="99">
        <f>'Course end survey'!O73</f>
        <v>0.22222222222222221</v>
      </c>
      <c r="CY48" s="100">
        <f t="shared" si="63"/>
        <v>6.6666666666666666E-2</v>
      </c>
      <c r="CZ48" s="100">
        <f t="shared" si="64"/>
        <v>6.6666666666666666E-2</v>
      </c>
      <c r="DA48" s="100">
        <f t="shared" si="65"/>
        <v>6.6666666666666666E-2</v>
      </c>
      <c r="DB48" s="100">
        <f t="shared" si="66"/>
        <v>6.6666666666666666E-2</v>
      </c>
      <c r="DC48" s="100">
        <f t="shared" si="67"/>
        <v>2.2222222222222223E-2</v>
      </c>
      <c r="DD48" s="100">
        <f t="shared" si="68"/>
        <v>2.2222222222222223E-2</v>
      </c>
      <c r="DE48" s="102">
        <f t="shared" si="69"/>
        <v>0.73924528301886794</v>
      </c>
      <c r="DF48" s="102">
        <f t="shared" si="70"/>
        <v>0.8832558139534884</v>
      </c>
      <c r="DG48" s="102">
        <f t="shared" si="71"/>
        <v>0.64641509433962274</v>
      </c>
      <c r="DH48" s="102">
        <f t="shared" si="72"/>
        <v>0.58813953488372106</v>
      </c>
      <c r="DI48" s="102">
        <f t="shared" si="73"/>
        <v>0.61434782608695659</v>
      </c>
      <c r="DJ48" s="102">
        <f t="shared" si="74"/>
        <v>0.79200000000000004</v>
      </c>
      <c r="DK48" s="103">
        <f t="shared" si="75"/>
        <v>0.80591194968553459</v>
      </c>
      <c r="DL48" s="103">
        <f t="shared" si="76"/>
        <v>0.94992248062015505</v>
      </c>
      <c r="DM48" s="103">
        <f t="shared" si="77"/>
        <v>0.71308176100628939</v>
      </c>
      <c r="DN48" s="103">
        <f t="shared" si="78"/>
        <v>0.65480620155038771</v>
      </c>
      <c r="DO48" s="103">
        <f t="shared" si="79"/>
        <v>0.63657004830917885</v>
      </c>
      <c r="DP48" s="103">
        <f t="shared" si="80"/>
        <v>0.81422222222222229</v>
      </c>
    </row>
    <row r="49" spans="1:120" ht="16.2" thickBot="1">
      <c r="A49" s="72">
        <v>39</v>
      </c>
      <c r="B49" s="73" t="str">
        <f>'CAT I'!B49</f>
        <v>AME20046</v>
      </c>
      <c r="C49" s="171" t="str">
        <f>'CAT I'!C49</f>
        <v>JOE MERVIN</v>
      </c>
      <c r="D49" s="74">
        <f>'CAT I'!D49</f>
        <v>2</v>
      </c>
      <c r="E49" s="74">
        <f>'CAT I'!E49</f>
        <v>2</v>
      </c>
      <c r="F49" s="74">
        <f>'CAT I'!F49</f>
        <v>2</v>
      </c>
      <c r="G49" s="74">
        <f>'CAT I'!G49</f>
        <v>2</v>
      </c>
      <c r="H49" s="74">
        <f>'CAT I'!H49</f>
        <v>2</v>
      </c>
      <c r="I49" s="74">
        <f>'CAT I'!I49</f>
        <v>2</v>
      </c>
      <c r="J49" s="74">
        <f>'CAT I'!J49</f>
        <v>9</v>
      </c>
      <c r="K49" s="74">
        <f>'CAT I'!K49</f>
        <v>13</v>
      </c>
      <c r="L49" s="74">
        <f>'CAT I'!L49</f>
        <v>12</v>
      </c>
      <c r="M49" s="74">
        <f>'CAT I'!M49</f>
        <v>46</v>
      </c>
      <c r="N49" s="79">
        <f>'CAT II'!D49</f>
        <v>2</v>
      </c>
      <c r="O49" s="79">
        <f>'CAT II'!E49</f>
        <v>2</v>
      </c>
      <c r="P49" s="79">
        <f>'CAT II'!F49</f>
        <v>2</v>
      </c>
      <c r="Q49" s="79">
        <f>'CAT II'!G49</f>
        <v>2</v>
      </c>
      <c r="R49" s="79">
        <f>'CAT II'!H49</f>
        <v>2</v>
      </c>
      <c r="S49" s="79">
        <f>'CAT II'!I49</f>
        <v>2</v>
      </c>
      <c r="T49" s="79">
        <f>'CAT II'!J49</f>
        <v>10</v>
      </c>
      <c r="U49" s="79">
        <f>'CAT II'!K49</f>
        <v>13</v>
      </c>
      <c r="V49" s="79">
        <f>'CAT II'!L49</f>
        <v>10</v>
      </c>
      <c r="W49" s="79">
        <f>'CAT II'!M49</f>
        <v>45</v>
      </c>
      <c r="X49" s="82">
        <f>MODEL!D49</f>
        <v>1</v>
      </c>
      <c r="Y49" s="82">
        <f>MODEL!E49</f>
        <v>1</v>
      </c>
      <c r="Z49" s="82">
        <f>MODEL!F49</f>
        <v>1</v>
      </c>
      <c r="AA49" s="82">
        <f>MODEL!G49</f>
        <v>1</v>
      </c>
      <c r="AB49" s="82">
        <f>MODEL!H49</f>
        <v>0</v>
      </c>
      <c r="AC49" s="82">
        <f>MODEL!I49</f>
        <v>0</v>
      </c>
      <c r="AD49" s="82">
        <f>MODEL!J49</f>
        <v>2</v>
      </c>
      <c r="AE49" s="82">
        <f>MODEL!K49</f>
        <v>2</v>
      </c>
      <c r="AF49" s="82">
        <f>MODEL!L49</f>
        <v>1</v>
      </c>
      <c r="AG49" s="82">
        <f>MODEL!M49</f>
        <v>2</v>
      </c>
      <c r="AH49" s="82">
        <f>MODEL!N49</f>
        <v>10</v>
      </c>
      <c r="AI49" s="82">
        <f>MODEL!O49</f>
        <v>14</v>
      </c>
      <c r="AJ49" s="82">
        <f>MODEL!P49</f>
        <v>13</v>
      </c>
      <c r="AK49" s="82">
        <f>MODEL!Q49</f>
        <v>14</v>
      </c>
      <c r="AL49" s="82">
        <f>MODEL!R49</f>
        <v>13</v>
      </c>
      <c r="AM49" s="82">
        <f>MODEL!S49</f>
        <v>14</v>
      </c>
      <c r="AN49" s="82">
        <f>MODEL!T49</f>
        <v>89</v>
      </c>
      <c r="AO49" s="84">
        <f>'CAT I'!N49</f>
        <v>5</v>
      </c>
      <c r="AP49" s="84">
        <f>'CAT I'!O49</f>
        <v>5</v>
      </c>
      <c r="AQ49" s="84">
        <f>'CAT I'!P49</f>
        <v>10</v>
      </c>
      <c r="AR49" s="2">
        <f>'CAT II'!N49</f>
        <v>5</v>
      </c>
      <c r="AS49" s="2">
        <f>'CAT II'!O49</f>
        <v>5</v>
      </c>
      <c r="AT49" s="2">
        <f>'CAT II'!P49</f>
        <v>10</v>
      </c>
      <c r="AU49" s="85">
        <f>MODEL!U49</f>
        <v>5</v>
      </c>
      <c r="AV49" s="85">
        <f>MODEL!V49</f>
        <v>5</v>
      </c>
      <c r="AW49" s="85">
        <f>MODEL!W49</f>
        <v>10</v>
      </c>
      <c r="AX49" s="88">
        <f t="shared" si="8"/>
        <v>0.92452830188679247</v>
      </c>
      <c r="AY49" s="88">
        <f t="shared" si="8"/>
        <v>0.88372093023255816</v>
      </c>
      <c r="AZ49" s="88">
        <f t="shared" si="8"/>
        <v>0.90566037735849059</v>
      </c>
      <c r="BA49" s="88">
        <f t="shared" si="8"/>
        <v>0.88372093023255816</v>
      </c>
      <c r="BB49" s="88">
        <f t="shared" si="8"/>
        <v>0.95652173913043481</v>
      </c>
      <c r="BC49" s="88">
        <f t="shared" si="8"/>
        <v>1</v>
      </c>
      <c r="BD49" s="89">
        <f>'END SEM EXAM'!D49</f>
        <v>2</v>
      </c>
      <c r="BE49" s="89">
        <f>'END SEM EXAM'!E49</f>
        <v>1</v>
      </c>
      <c r="BF49" s="89">
        <f>'END SEM EXAM'!F49</f>
        <v>2</v>
      </c>
      <c r="BG49" s="89">
        <f>'END SEM EXAM'!G49</f>
        <v>1</v>
      </c>
      <c r="BH49" s="89">
        <f>'END SEM EXAM'!H49</f>
        <v>2</v>
      </c>
      <c r="BI49" s="89">
        <f>'END SEM EXAM'!I49</f>
        <v>2</v>
      </c>
      <c r="BJ49" s="89">
        <f>'END SEM EXAM'!J49</f>
        <v>2</v>
      </c>
      <c r="BK49" s="89">
        <f>'END SEM EXAM'!K49</f>
        <v>2</v>
      </c>
      <c r="BL49" s="89">
        <f>'END SEM EXAM'!L49</f>
        <v>2</v>
      </c>
      <c r="BM49" s="89">
        <f>'END SEM EXAM'!M49</f>
        <v>2</v>
      </c>
      <c r="BN49" s="89">
        <f>'END SEM EXAM'!N49</f>
        <v>8</v>
      </c>
      <c r="BO49" s="89">
        <f>'END SEM EXAM'!O49</f>
        <v>3</v>
      </c>
      <c r="BP49" s="89">
        <f>'END SEM EXAM'!P49</f>
        <v>9</v>
      </c>
      <c r="BQ49" s="89">
        <f>'END SEM EXAM'!Q49</f>
        <v>6</v>
      </c>
      <c r="BR49" s="89">
        <f>'END SEM EXAM'!R49</f>
        <v>9</v>
      </c>
      <c r="BS49" s="89">
        <f>'END SEM EXAM'!S49</f>
        <v>5</v>
      </c>
      <c r="BT49" s="89">
        <f>'END SEM EXAM'!T49</f>
        <v>58</v>
      </c>
      <c r="BU49" s="91">
        <f>'END SEM EXAM'!U49</f>
        <v>0.33333333333333331</v>
      </c>
      <c r="BV49" s="91">
        <f>'END SEM EXAM'!V49</f>
        <v>0.66666666666666663</v>
      </c>
      <c r="BW49" s="91">
        <f>'END SEM EXAM'!W49</f>
        <v>0.55555555555555558</v>
      </c>
      <c r="BX49" s="91">
        <f>'END SEM EXAM'!X49</f>
        <v>0.72222222222222221</v>
      </c>
      <c r="BY49" s="91">
        <f>'END SEM EXAM'!Y49</f>
        <v>0.5</v>
      </c>
      <c r="BZ49" s="91">
        <f>'END SEM EXAM'!Z49</f>
        <v>0.8</v>
      </c>
      <c r="CA49" s="92">
        <f t="shared" si="45"/>
        <v>0.19999999999999998</v>
      </c>
      <c r="CB49" s="92">
        <f t="shared" si="46"/>
        <v>0.39999999999999997</v>
      </c>
      <c r="CC49" s="92">
        <f t="shared" si="47"/>
        <v>0.33333333333333331</v>
      </c>
      <c r="CD49" s="92">
        <f t="shared" si="48"/>
        <v>0.43333333333333329</v>
      </c>
      <c r="CE49" s="92">
        <f t="shared" si="49"/>
        <v>0.3</v>
      </c>
      <c r="CF49" s="92">
        <f t="shared" si="50"/>
        <v>0.48</v>
      </c>
      <c r="CG49" s="94">
        <f t="shared" si="51"/>
        <v>0.36981132075471701</v>
      </c>
      <c r="CH49" s="94">
        <f t="shared" si="52"/>
        <v>0.35348837209302331</v>
      </c>
      <c r="CI49" s="94">
        <f t="shared" si="53"/>
        <v>0.36226415094339626</v>
      </c>
      <c r="CJ49" s="94">
        <f t="shared" si="54"/>
        <v>0.35348837209302331</v>
      </c>
      <c r="CK49" s="94">
        <f t="shared" si="55"/>
        <v>0.38260869565217392</v>
      </c>
      <c r="CL49" s="94">
        <f t="shared" si="56"/>
        <v>0.4</v>
      </c>
      <c r="CM49" s="96">
        <f t="shared" si="57"/>
        <v>0.56981132075471697</v>
      </c>
      <c r="CN49" s="96">
        <f t="shared" si="58"/>
        <v>0.75348837209302322</v>
      </c>
      <c r="CO49" s="96">
        <f t="shared" si="59"/>
        <v>0.69559748427672963</v>
      </c>
      <c r="CP49" s="96">
        <f t="shared" si="60"/>
        <v>0.78682170542635665</v>
      </c>
      <c r="CQ49" s="96">
        <f t="shared" si="61"/>
        <v>0.68260869565217397</v>
      </c>
      <c r="CR49" s="96">
        <f t="shared" si="62"/>
        <v>0.88</v>
      </c>
      <c r="CS49" s="99">
        <f>'Course end survey'!J58</f>
        <v>0.66666666666666663</v>
      </c>
      <c r="CT49" s="99">
        <f>'Course end survey'!K58</f>
        <v>1</v>
      </c>
      <c r="CU49" s="99">
        <f>'Course end survey'!L58</f>
        <v>1</v>
      </c>
      <c r="CV49" s="99">
        <f>'Course end survey'!M58</f>
        <v>0.33333333333333331</v>
      </c>
      <c r="CW49" s="99">
        <f>'Course end survey'!N58</f>
        <v>0.22222222222222221</v>
      </c>
      <c r="CX49" s="99">
        <f>'Course end survey'!O58</f>
        <v>0.33333333333333331</v>
      </c>
      <c r="CY49" s="100">
        <f t="shared" si="63"/>
        <v>6.6666666666666666E-2</v>
      </c>
      <c r="CZ49" s="100">
        <f t="shared" si="64"/>
        <v>0.1</v>
      </c>
      <c r="DA49" s="100">
        <f t="shared" si="65"/>
        <v>0.1</v>
      </c>
      <c r="DB49" s="100">
        <f t="shared" si="66"/>
        <v>3.3333333333333333E-2</v>
      </c>
      <c r="DC49" s="100">
        <f t="shared" si="67"/>
        <v>2.2222222222222223E-2</v>
      </c>
      <c r="DD49" s="100">
        <f t="shared" si="68"/>
        <v>3.3333333333333333E-2</v>
      </c>
      <c r="DE49" s="102">
        <f t="shared" si="69"/>
        <v>0.51283018867924524</v>
      </c>
      <c r="DF49" s="102">
        <f t="shared" si="70"/>
        <v>0.67813953488372092</v>
      </c>
      <c r="DG49" s="102">
        <f t="shared" si="71"/>
        <v>0.62603773584905664</v>
      </c>
      <c r="DH49" s="102">
        <f t="shared" si="72"/>
        <v>0.70813953488372106</v>
      </c>
      <c r="DI49" s="102">
        <f t="shared" si="73"/>
        <v>0.61434782608695659</v>
      </c>
      <c r="DJ49" s="102">
        <f t="shared" si="74"/>
        <v>0.79200000000000004</v>
      </c>
      <c r="DK49" s="103">
        <f t="shared" si="75"/>
        <v>0.57949685534591189</v>
      </c>
      <c r="DL49" s="103">
        <f t="shared" si="76"/>
        <v>0.7781395348837209</v>
      </c>
      <c r="DM49" s="103">
        <f t="shared" si="77"/>
        <v>0.72603773584905662</v>
      </c>
      <c r="DN49" s="103">
        <f t="shared" si="78"/>
        <v>0.74147286821705438</v>
      </c>
      <c r="DO49" s="103">
        <f t="shared" si="79"/>
        <v>0.63657004830917885</v>
      </c>
      <c r="DP49" s="103">
        <f t="shared" si="80"/>
        <v>0.82533333333333336</v>
      </c>
    </row>
    <row r="50" spans="1:120" ht="16.2" thickBot="1">
      <c r="A50" s="72">
        <v>40</v>
      </c>
      <c r="B50" s="73" t="str">
        <f>'CAT I'!B50</f>
        <v>AME20047</v>
      </c>
      <c r="C50" s="171" t="str">
        <f>'CAT I'!C50</f>
        <v>JOEL SAJI KOKKAPARAMPIL</v>
      </c>
      <c r="D50" s="74">
        <f>'CAT I'!D50</f>
        <v>2</v>
      </c>
      <c r="E50" s="74">
        <f>'CAT I'!E50</f>
        <v>1</v>
      </c>
      <c r="F50" s="74">
        <f>'CAT I'!F50</f>
        <v>2</v>
      </c>
      <c r="G50" s="74">
        <f>'CAT I'!G50</f>
        <v>2</v>
      </c>
      <c r="H50" s="74">
        <f>'CAT I'!H50</f>
        <v>1</v>
      </c>
      <c r="I50" s="74">
        <f>'CAT I'!I50</f>
        <v>2</v>
      </c>
      <c r="J50" s="74">
        <f>'CAT I'!J50</f>
        <v>5</v>
      </c>
      <c r="K50" s="74">
        <f>'CAT I'!K50</f>
        <v>12</v>
      </c>
      <c r="L50" s="74">
        <f>'CAT I'!L50</f>
        <v>14</v>
      </c>
      <c r="M50" s="74">
        <f>'CAT I'!M50</f>
        <v>41</v>
      </c>
      <c r="N50" s="79">
        <f>'CAT II'!D50</f>
        <v>2</v>
      </c>
      <c r="O50" s="79">
        <f>'CAT II'!E50</f>
        <v>2</v>
      </c>
      <c r="P50" s="79">
        <f>'CAT II'!F50</f>
        <v>2</v>
      </c>
      <c r="Q50" s="79">
        <f>'CAT II'!G50</f>
        <v>2</v>
      </c>
      <c r="R50" s="79">
        <f>'CAT II'!H50</f>
        <v>2</v>
      </c>
      <c r="S50" s="79">
        <f>'CAT II'!I50</f>
        <v>2</v>
      </c>
      <c r="T50" s="79">
        <f>'CAT II'!J50</f>
        <v>9</v>
      </c>
      <c r="U50" s="79">
        <f>'CAT II'!K50</f>
        <v>12</v>
      </c>
      <c r="V50" s="79">
        <f>'CAT II'!L50</f>
        <v>12</v>
      </c>
      <c r="W50" s="79">
        <f>'CAT II'!M50</f>
        <v>45</v>
      </c>
      <c r="X50" s="82">
        <f>MODEL!D50</f>
        <v>2</v>
      </c>
      <c r="Y50" s="82">
        <f>MODEL!E50</f>
        <v>2</v>
      </c>
      <c r="Z50" s="82">
        <f>MODEL!F50</f>
        <v>2</v>
      </c>
      <c r="AA50" s="82">
        <f>MODEL!G50</f>
        <v>2</v>
      </c>
      <c r="AB50" s="82">
        <f>MODEL!H50</f>
        <v>2</v>
      </c>
      <c r="AC50" s="82">
        <f>MODEL!I50</f>
        <v>2</v>
      </c>
      <c r="AD50" s="82">
        <f>MODEL!J50</f>
        <v>2</v>
      </c>
      <c r="AE50" s="82">
        <f>MODEL!K50</f>
        <v>2</v>
      </c>
      <c r="AF50" s="82">
        <f>MODEL!L50</f>
        <v>2</v>
      </c>
      <c r="AG50" s="82">
        <f>MODEL!M50</f>
        <v>2</v>
      </c>
      <c r="AH50" s="82">
        <f>MODEL!N50</f>
        <v>10</v>
      </c>
      <c r="AI50" s="82">
        <f>MODEL!O50</f>
        <v>13</v>
      </c>
      <c r="AJ50" s="82">
        <f>MODEL!P50</f>
        <v>14</v>
      </c>
      <c r="AK50" s="82">
        <f>MODEL!Q50</f>
        <v>14</v>
      </c>
      <c r="AL50" s="82">
        <f>MODEL!R50</f>
        <v>14</v>
      </c>
      <c r="AM50" s="82">
        <f>MODEL!S50</f>
        <v>14</v>
      </c>
      <c r="AN50" s="82">
        <f>MODEL!T50</f>
        <v>99</v>
      </c>
      <c r="AO50" s="84">
        <f>'CAT I'!N50</f>
        <v>5</v>
      </c>
      <c r="AP50" s="84">
        <f>'CAT I'!O50</f>
        <v>5</v>
      </c>
      <c r="AQ50" s="84">
        <f>'CAT I'!P50</f>
        <v>10</v>
      </c>
      <c r="AR50" s="2">
        <f>'CAT II'!N50</f>
        <v>5</v>
      </c>
      <c r="AS50" s="2">
        <f>'CAT II'!O50</f>
        <v>5</v>
      </c>
      <c r="AT50" s="2">
        <f>'CAT II'!P50</f>
        <v>10</v>
      </c>
      <c r="AU50" s="85">
        <f>MODEL!U50</f>
        <v>5</v>
      </c>
      <c r="AV50" s="85">
        <f>MODEL!V50</f>
        <v>5</v>
      </c>
      <c r="AW50" s="85">
        <f>MODEL!W50</f>
        <v>10</v>
      </c>
      <c r="AX50" s="88">
        <f t="shared" ref="AX50:BC92" si="81">SUMIF(($D$9:$AW$9),AX$9,($D50:$AW50))/AX$10</f>
        <v>0.83018867924528306</v>
      </c>
      <c r="AY50" s="88">
        <f t="shared" si="81"/>
        <v>0.97674418604651159</v>
      </c>
      <c r="AZ50" s="88">
        <f t="shared" si="81"/>
        <v>0.94339622641509435</v>
      </c>
      <c r="BA50" s="88">
        <f t="shared" si="81"/>
        <v>0.95348837209302328</v>
      </c>
      <c r="BB50" s="88">
        <f t="shared" si="81"/>
        <v>1</v>
      </c>
      <c r="BC50" s="88">
        <f t="shared" si="81"/>
        <v>1</v>
      </c>
      <c r="BD50" s="89">
        <f>'END SEM EXAM'!D50</f>
        <v>2</v>
      </c>
      <c r="BE50" s="89">
        <f>'END SEM EXAM'!E50</f>
        <v>2</v>
      </c>
      <c r="BF50" s="89">
        <f>'END SEM EXAM'!F50</f>
        <v>2</v>
      </c>
      <c r="BG50" s="89">
        <f>'END SEM EXAM'!G50</f>
        <v>2</v>
      </c>
      <c r="BH50" s="89">
        <f>'END SEM EXAM'!H50</f>
        <v>2</v>
      </c>
      <c r="BI50" s="89">
        <f>'END SEM EXAM'!I50</f>
        <v>2</v>
      </c>
      <c r="BJ50" s="89">
        <f>'END SEM EXAM'!J50</f>
        <v>2</v>
      </c>
      <c r="BK50" s="89">
        <f>'END SEM EXAM'!K50</f>
        <v>2</v>
      </c>
      <c r="BL50" s="89">
        <f>'END SEM EXAM'!L50</f>
        <v>2</v>
      </c>
      <c r="BM50" s="89">
        <f>'END SEM EXAM'!M50</f>
        <v>2</v>
      </c>
      <c r="BN50" s="89">
        <f>'END SEM EXAM'!N50</f>
        <v>7</v>
      </c>
      <c r="BO50" s="89">
        <f>'END SEM EXAM'!O50</f>
        <v>13</v>
      </c>
      <c r="BP50" s="89">
        <f>'END SEM EXAM'!P50</f>
        <v>9</v>
      </c>
      <c r="BQ50" s="89">
        <f>'END SEM EXAM'!Q50</f>
        <v>11</v>
      </c>
      <c r="BR50" s="89">
        <f>'END SEM EXAM'!R50</f>
        <v>11</v>
      </c>
      <c r="BS50" s="89">
        <f>'END SEM EXAM'!S50</f>
        <v>11</v>
      </c>
      <c r="BT50" s="89">
        <f>'END SEM EXAM'!T50</f>
        <v>82</v>
      </c>
      <c r="BU50" s="91">
        <f>'END SEM EXAM'!U50</f>
        <v>0.94444444444444442</v>
      </c>
      <c r="BV50" s="91">
        <f>'END SEM EXAM'!V50</f>
        <v>0.72222222222222221</v>
      </c>
      <c r="BW50" s="91">
        <f>'END SEM EXAM'!W50</f>
        <v>0.83333333333333337</v>
      </c>
      <c r="BX50" s="91">
        <f>'END SEM EXAM'!X50</f>
        <v>0.83333333333333337</v>
      </c>
      <c r="BY50" s="91">
        <f>'END SEM EXAM'!Y50</f>
        <v>0.83333333333333337</v>
      </c>
      <c r="BZ50" s="91">
        <f>'END SEM EXAM'!Z50</f>
        <v>0.7</v>
      </c>
      <c r="CA50" s="92">
        <f t="shared" si="45"/>
        <v>0.56666666666666665</v>
      </c>
      <c r="CB50" s="92">
        <f t="shared" si="46"/>
        <v>0.43333333333333329</v>
      </c>
      <c r="CC50" s="92">
        <f t="shared" si="47"/>
        <v>0.5</v>
      </c>
      <c r="CD50" s="92">
        <f t="shared" si="48"/>
        <v>0.5</v>
      </c>
      <c r="CE50" s="92">
        <f t="shared" si="49"/>
        <v>0.5</v>
      </c>
      <c r="CF50" s="92">
        <f t="shared" si="50"/>
        <v>0.42</v>
      </c>
      <c r="CG50" s="94">
        <f t="shared" si="51"/>
        <v>0.33207547169811324</v>
      </c>
      <c r="CH50" s="94">
        <f t="shared" si="52"/>
        <v>0.39069767441860465</v>
      </c>
      <c r="CI50" s="94">
        <f t="shared" si="53"/>
        <v>0.37735849056603776</v>
      </c>
      <c r="CJ50" s="94">
        <f t="shared" si="54"/>
        <v>0.38139534883720932</v>
      </c>
      <c r="CK50" s="94">
        <f t="shared" si="55"/>
        <v>0.4</v>
      </c>
      <c r="CL50" s="94">
        <f t="shared" si="56"/>
        <v>0.4</v>
      </c>
      <c r="CM50" s="96">
        <f t="shared" si="57"/>
        <v>0.8987421383647799</v>
      </c>
      <c r="CN50" s="96">
        <f t="shared" si="58"/>
        <v>0.82403100775193794</v>
      </c>
      <c r="CO50" s="96">
        <f t="shared" si="59"/>
        <v>0.87735849056603776</v>
      </c>
      <c r="CP50" s="96">
        <f t="shared" si="60"/>
        <v>0.88139534883720927</v>
      </c>
      <c r="CQ50" s="96">
        <f t="shared" si="61"/>
        <v>0.9</v>
      </c>
      <c r="CR50" s="96">
        <f t="shared" si="62"/>
        <v>0.82000000000000006</v>
      </c>
      <c r="CS50" s="99">
        <f>'Course end survey'!J75</f>
        <v>0.66666666666666663</v>
      </c>
      <c r="CT50" s="99">
        <f>'Course end survey'!K75</f>
        <v>1</v>
      </c>
      <c r="CU50" s="99">
        <f>'Course end survey'!L75</f>
        <v>0.66666666666666663</v>
      </c>
      <c r="CV50" s="99">
        <f>'Course end survey'!M75</f>
        <v>0.33333333333333331</v>
      </c>
      <c r="CW50" s="99">
        <f>'Course end survey'!N75</f>
        <v>0.22222222222222221</v>
      </c>
      <c r="CX50" s="99">
        <f>'Course end survey'!O75</f>
        <v>0.33333333333333331</v>
      </c>
      <c r="CY50" s="100">
        <f t="shared" si="63"/>
        <v>6.6666666666666666E-2</v>
      </c>
      <c r="CZ50" s="100">
        <f t="shared" si="64"/>
        <v>0.1</v>
      </c>
      <c r="DA50" s="100">
        <f t="shared" si="65"/>
        <v>6.6666666666666666E-2</v>
      </c>
      <c r="DB50" s="100">
        <f t="shared" si="66"/>
        <v>3.3333333333333333E-2</v>
      </c>
      <c r="DC50" s="100">
        <f t="shared" si="67"/>
        <v>2.2222222222222223E-2</v>
      </c>
      <c r="DD50" s="100">
        <f t="shared" si="68"/>
        <v>3.3333333333333333E-2</v>
      </c>
      <c r="DE50" s="102">
        <f t="shared" si="69"/>
        <v>0.80886792452830192</v>
      </c>
      <c r="DF50" s="102">
        <f t="shared" si="70"/>
        <v>0.74162790697674419</v>
      </c>
      <c r="DG50" s="102">
        <f t="shared" si="71"/>
        <v>0.78962264150943395</v>
      </c>
      <c r="DH50" s="102">
        <f t="shared" si="72"/>
        <v>0.79325581395348832</v>
      </c>
      <c r="DI50" s="102">
        <f t="shared" si="73"/>
        <v>0.81</v>
      </c>
      <c r="DJ50" s="102">
        <f t="shared" si="74"/>
        <v>0.7380000000000001</v>
      </c>
      <c r="DK50" s="103">
        <f t="shared" si="75"/>
        <v>0.87553459119496857</v>
      </c>
      <c r="DL50" s="103">
        <f t="shared" si="76"/>
        <v>0.84162790697674417</v>
      </c>
      <c r="DM50" s="103">
        <f t="shared" si="77"/>
        <v>0.85628930817610061</v>
      </c>
      <c r="DN50" s="103">
        <f t="shared" si="78"/>
        <v>0.82658914728682165</v>
      </c>
      <c r="DO50" s="103">
        <f t="shared" si="79"/>
        <v>0.83222222222222231</v>
      </c>
      <c r="DP50" s="103">
        <f t="shared" si="80"/>
        <v>0.77133333333333343</v>
      </c>
    </row>
    <row r="51" spans="1:120" ht="16.2" thickBot="1">
      <c r="A51" s="72">
        <v>41</v>
      </c>
      <c r="B51" s="73" t="str">
        <f>'CAT I'!B51</f>
        <v>AME20048</v>
      </c>
      <c r="C51" s="171" t="str">
        <f>'CAT I'!C51</f>
        <v>JOHN JOBY</v>
      </c>
      <c r="D51" s="74">
        <f>'CAT I'!D51</f>
        <v>1</v>
      </c>
      <c r="E51" s="74">
        <f>'CAT I'!E51</f>
        <v>2</v>
      </c>
      <c r="F51" s="74">
        <f>'CAT I'!F51</f>
        <v>1</v>
      </c>
      <c r="G51" s="74">
        <f>'CAT I'!G51</f>
        <v>2</v>
      </c>
      <c r="H51" s="74">
        <f>'CAT I'!H51</f>
        <v>1</v>
      </c>
      <c r="I51" s="74">
        <f>'CAT I'!I51</f>
        <v>1</v>
      </c>
      <c r="J51" s="74">
        <f>'CAT I'!J51</f>
        <v>7</v>
      </c>
      <c r="K51" s="74">
        <f>'CAT I'!K51</f>
        <v>14</v>
      </c>
      <c r="L51" s="74">
        <f>'CAT I'!L51</f>
        <v>12</v>
      </c>
      <c r="M51" s="74">
        <f>'CAT I'!M51</f>
        <v>41</v>
      </c>
      <c r="N51" s="79">
        <f>'CAT II'!D51</f>
        <v>2</v>
      </c>
      <c r="O51" s="79">
        <f>'CAT II'!E51</f>
        <v>2</v>
      </c>
      <c r="P51" s="79">
        <f>'CAT II'!F51</f>
        <v>2</v>
      </c>
      <c r="Q51" s="79">
        <f>'CAT II'!G51</f>
        <v>2</v>
      </c>
      <c r="R51" s="79">
        <f>'CAT II'!H51</f>
        <v>2</v>
      </c>
      <c r="S51" s="79">
        <f>'CAT II'!I51</f>
        <v>2</v>
      </c>
      <c r="T51" s="79">
        <f>'CAT II'!J51</f>
        <v>10</v>
      </c>
      <c r="U51" s="79">
        <f>'CAT II'!K51</f>
        <v>10</v>
      </c>
      <c r="V51" s="79">
        <f>'CAT II'!L51</f>
        <v>13</v>
      </c>
      <c r="W51" s="79">
        <f>'CAT II'!M51</f>
        <v>45</v>
      </c>
      <c r="X51" s="82">
        <f>MODEL!D51</f>
        <v>1</v>
      </c>
      <c r="Y51" s="82">
        <f>MODEL!E51</f>
        <v>1</v>
      </c>
      <c r="Z51" s="82">
        <f>MODEL!F51</f>
        <v>2</v>
      </c>
      <c r="AA51" s="82">
        <f>MODEL!G51</f>
        <v>0</v>
      </c>
      <c r="AB51" s="82">
        <f>MODEL!H51</f>
        <v>0</v>
      </c>
      <c r="AC51" s="82">
        <f>MODEL!I51</f>
        <v>0</v>
      </c>
      <c r="AD51" s="82">
        <f>MODEL!J51</f>
        <v>2</v>
      </c>
      <c r="AE51" s="82">
        <f>MODEL!K51</f>
        <v>2</v>
      </c>
      <c r="AF51" s="82">
        <f>MODEL!L51</f>
        <v>2</v>
      </c>
      <c r="AG51" s="82">
        <f>MODEL!M51</f>
        <v>2</v>
      </c>
      <c r="AH51" s="82">
        <f>MODEL!N51</f>
        <v>9</v>
      </c>
      <c r="AI51" s="82">
        <f>MODEL!O51</f>
        <v>13</v>
      </c>
      <c r="AJ51" s="82">
        <f>MODEL!P51</f>
        <v>14</v>
      </c>
      <c r="AK51" s="82">
        <f>MODEL!Q51</f>
        <v>14</v>
      </c>
      <c r="AL51" s="82">
        <f>MODEL!R51</f>
        <v>14</v>
      </c>
      <c r="AM51" s="82">
        <f>MODEL!S51</f>
        <v>13</v>
      </c>
      <c r="AN51" s="82">
        <f>MODEL!T51</f>
        <v>89</v>
      </c>
      <c r="AO51" s="84">
        <f>'CAT I'!N51</f>
        <v>5</v>
      </c>
      <c r="AP51" s="84">
        <f>'CAT I'!O51</f>
        <v>5</v>
      </c>
      <c r="AQ51" s="84">
        <f>'CAT I'!P51</f>
        <v>10</v>
      </c>
      <c r="AR51" s="2">
        <f>'CAT II'!N51</f>
        <v>5</v>
      </c>
      <c r="AS51" s="2">
        <f>'CAT II'!O51</f>
        <v>5</v>
      </c>
      <c r="AT51" s="2">
        <f>'CAT II'!P51</f>
        <v>10</v>
      </c>
      <c r="AU51" s="85">
        <f>MODEL!U51</f>
        <v>5</v>
      </c>
      <c r="AV51" s="85">
        <f>MODEL!V51</f>
        <v>5</v>
      </c>
      <c r="AW51" s="85">
        <f>MODEL!W51</f>
        <v>10</v>
      </c>
      <c r="AX51" s="88">
        <f t="shared" si="81"/>
        <v>0.84905660377358494</v>
      </c>
      <c r="AY51" s="88">
        <f t="shared" si="81"/>
        <v>0.86046511627906974</v>
      </c>
      <c r="AZ51" s="88">
        <f t="shared" si="81"/>
        <v>0.84905660377358494</v>
      </c>
      <c r="BA51" s="88">
        <f t="shared" si="81"/>
        <v>0.97674418604651159</v>
      </c>
      <c r="BB51" s="88">
        <f t="shared" si="81"/>
        <v>0.95652173913043481</v>
      </c>
      <c r="BC51" s="88">
        <f t="shared" si="81"/>
        <v>0.93333333333333335</v>
      </c>
      <c r="BD51" s="89">
        <f>'END SEM EXAM'!D51</f>
        <v>2</v>
      </c>
      <c r="BE51" s="89">
        <f>'END SEM EXAM'!E51</f>
        <v>1</v>
      </c>
      <c r="BF51" s="89">
        <f>'END SEM EXAM'!F51</f>
        <v>2</v>
      </c>
      <c r="BG51" s="89">
        <f>'END SEM EXAM'!G51</f>
        <v>1</v>
      </c>
      <c r="BH51" s="89">
        <f>'END SEM EXAM'!H51</f>
        <v>2</v>
      </c>
      <c r="BI51" s="89">
        <f>'END SEM EXAM'!I51</f>
        <v>2</v>
      </c>
      <c r="BJ51" s="89">
        <f>'END SEM EXAM'!J51</f>
        <v>2</v>
      </c>
      <c r="BK51" s="89">
        <f>'END SEM EXAM'!K51</f>
        <v>2</v>
      </c>
      <c r="BL51" s="89">
        <f>'END SEM EXAM'!L51</f>
        <v>2</v>
      </c>
      <c r="BM51" s="89">
        <f>'END SEM EXAM'!M51</f>
        <v>2</v>
      </c>
      <c r="BN51" s="89">
        <f>'END SEM EXAM'!N51</f>
        <v>9</v>
      </c>
      <c r="BO51" s="89">
        <f>'END SEM EXAM'!O51</f>
        <v>5</v>
      </c>
      <c r="BP51" s="89">
        <f>'END SEM EXAM'!P51</f>
        <v>10</v>
      </c>
      <c r="BQ51" s="89">
        <f>'END SEM EXAM'!Q51</f>
        <v>10</v>
      </c>
      <c r="BR51" s="89">
        <f>'END SEM EXAM'!R51</f>
        <v>1</v>
      </c>
      <c r="BS51" s="89">
        <f>'END SEM EXAM'!S51</f>
        <v>10</v>
      </c>
      <c r="BT51" s="89">
        <f>'END SEM EXAM'!T51</f>
        <v>63</v>
      </c>
      <c r="BU51" s="91">
        <f>'END SEM EXAM'!U51</f>
        <v>0.44444444444444442</v>
      </c>
      <c r="BV51" s="91">
        <f>'END SEM EXAM'!V51</f>
        <v>0.72222222222222221</v>
      </c>
      <c r="BW51" s="91">
        <f>'END SEM EXAM'!W51</f>
        <v>0.77777777777777779</v>
      </c>
      <c r="BX51" s="91">
        <f>'END SEM EXAM'!X51</f>
        <v>0.27777777777777779</v>
      </c>
      <c r="BY51" s="91">
        <f>'END SEM EXAM'!Y51</f>
        <v>0.77777777777777779</v>
      </c>
      <c r="BZ51" s="91">
        <f>'END SEM EXAM'!Z51</f>
        <v>0.9</v>
      </c>
      <c r="CA51" s="92">
        <f t="shared" si="45"/>
        <v>0.26666666666666666</v>
      </c>
      <c r="CB51" s="92">
        <f t="shared" si="46"/>
        <v>0.43333333333333329</v>
      </c>
      <c r="CC51" s="92">
        <f t="shared" si="47"/>
        <v>0.46666666666666667</v>
      </c>
      <c r="CD51" s="92">
        <f t="shared" si="48"/>
        <v>0.16666666666666666</v>
      </c>
      <c r="CE51" s="92">
        <f t="shared" si="49"/>
        <v>0.46666666666666667</v>
      </c>
      <c r="CF51" s="92">
        <f t="shared" si="50"/>
        <v>0.54</v>
      </c>
      <c r="CG51" s="94">
        <f t="shared" si="51"/>
        <v>0.339622641509434</v>
      </c>
      <c r="CH51" s="94">
        <f t="shared" si="52"/>
        <v>0.34418604651162793</v>
      </c>
      <c r="CI51" s="94">
        <f t="shared" si="53"/>
        <v>0.339622641509434</v>
      </c>
      <c r="CJ51" s="94">
        <f t="shared" si="54"/>
        <v>0.39069767441860465</v>
      </c>
      <c r="CK51" s="94">
        <f t="shared" si="55"/>
        <v>0.38260869565217392</v>
      </c>
      <c r="CL51" s="94">
        <f t="shared" si="56"/>
        <v>0.37333333333333335</v>
      </c>
      <c r="CM51" s="96">
        <f t="shared" si="57"/>
        <v>0.60628930817610072</v>
      </c>
      <c r="CN51" s="96">
        <f t="shared" si="58"/>
        <v>0.77751937984496122</v>
      </c>
      <c r="CO51" s="96">
        <f t="shared" si="59"/>
        <v>0.80628930817610067</v>
      </c>
      <c r="CP51" s="96">
        <f t="shared" si="60"/>
        <v>0.55736434108527133</v>
      </c>
      <c r="CQ51" s="96">
        <f t="shared" si="61"/>
        <v>0.8492753623188406</v>
      </c>
      <c r="CR51" s="96">
        <f t="shared" si="62"/>
        <v>0.91333333333333333</v>
      </c>
      <c r="CS51" s="99">
        <f>'Course end survey'!J60</f>
        <v>0.33333333333333331</v>
      </c>
      <c r="CT51" s="99">
        <f>'Course end survey'!K60</f>
        <v>1</v>
      </c>
      <c r="CU51" s="99">
        <f>'Course end survey'!L60</f>
        <v>1</v>
      </c>
      <c r="CV51" s="99">
        <f>'Course end survey'!M60</f>
        <v>0.33333333333333331</v>
      </c>
      <c r="CW51" s="99">
        <f>'Course end survey'!N60</f>
        <v>0.1111111111111111</v>
      </c>
      <c r="CX51" s="99">
        <f>'Course end survey'!O60</f>
        <v>0.33333333333333331</v>
      </c>
      <c r="CY51" s="100">
        <f t="shared" si="63"/>
        <v>3.3333333333333333E-2</v>
      </c>
      <c r="CZ51" s="100">
        <f t="shared" si="64"/>
        <v>0.1</v>
      </c>
      <c r="DA51" s="100">
        <f t="shared" si="65"/>
        <v>0.1</v>
      </c>
      <c r="DB51" s="100">
        <f t="shared" si="66"/>
        <v>3.3333333333333333E-2</v>
      </c>
      <c r="DC51" s="100">
        <f t="shared" si="67"/>
        <v>1.1111111111111112E-2</v>
      </c>
      <c r="DD51" s="100">
        <f t="shared" si="68"/>
        <v>3.3333333333333333E-2</v>
      </c>
      <c r="DE51" s="102">
        <f t="shared" si="69"/>
        <v>0.54566037735849071</v>
      </c>
      <c r="DF51" s="102">
        <f t="shared" si="70"/>
        <v>0.69976744186046513</v>
      </c>
      <c r="DG51" s="102">
        <f t="shared" si="71"/>
        <v>0.72566037735849065</v>
      </c>
      <c r="DH51" s="102">
        <f t="shared" si="72"/>
        <v>0.5016279069767442</v>
      </c>
      <c r="DI51" s="102">
        <f t="shared" si="73"/>
        <v>0.76434782608695651</v>
      </c>
      <c r="DJ51" s="102">
        <f t="shared" si="74"/>
        <v>0.82200000000000006</v>
      </c>
      <c r="DK51" s="103">
        <f t="shared" si="75"/>
        <v>0.57899371069182404</v>
      </c>
      <c r="DL51" s="103">
        <f t="shared" si="76"/>
        <v>0.79976744186046511</v>
      </c>
      <c r="DM51" s="103">
        <f t="shared" si="77"/>
        <v>0.82566037735849063</v>
      </c>
      <c r="DN51" s="103">
        <f t="shared" si="78"/>
        <v>0.53496124031007752</v>
      </c>
      <c r="DO51" s="103">
        <f t="shared" si="79"/>
        <v>0.77545893719806758</v>
      </c>
      <c r="DP51" s="103">
        <f t="shared" si="80"/>
        <v>0.85533333333333339</v>
      </c>
    </row>
    <row r="52" spans="1:120" ht="16.2" thickBot="1">
      <c r="A52" s="72">
        <v>42</v>
      </c>
      <c r="B52" s="73" t="str">
        <f>'CAT I'!B52</f>
        <v>AME20049</v>
      </c>
      <c r="C52" s="171" t="str">
        <f>'CAT I'!C52</f>
        <v>KANNAN T</v>
      </c>
      <c r="D52" s="74">
        <f>'CAT I'!D52</f>
        <v>2</v>
      </c>
      <c r="E52" s="74">
        <f>'CAT I'!E52</f>
        <v>1</v>
      </c>
      <c r="F52" s="74">
        <f>'CAT I'!F52</f>
        <v>1</v>
      </c>
      <c r="G52" s="74">
        <f>'CAT I'!G52</f>
        <v>2</v>
      </c>
      <c r="H52" s="74">
        <f>'CAT I'!H52</f>
        <v>1</v>
      </c>
      <c r="I52" s="74">
        <f>'CAT I'!I52</f>
        <v>1</v>
      </c>
      <c r="J52" s="74">
        <f>'CAT I'!J52</f>
        <v>7</v>
      </c>
      <c r="K52" s="74">
        <f>'CAT I'!K52</f>
        <v>7</v>
      </c>
      <c r="L52" s="74">
        <f>'CAT I'!L52</f>
        <v>13</v>
      </c>
      <c r="M52" s="74">
        <f>'CAT I'!M52</f>
        <v>35</v>
      </c>
      <c r="N52" s="79">
        <f>'CAT II'!D52</f>
        <v>2</v>
      </c>
      <c r="O52" s="79">
        <f>'CAT II'!E52</f>
        <v>1</v>
      </c>
      <c r="P52" s="79">
        <f>'CAT II'!F52</f>
        <v>1</v>
      </c>
      <c r="Q52" s="79">
        <f>'CAT II'!G52</f>
        <v>2</v>
      </c>
      <c r="R52" s="79">
        <f>'CAT II'!H52</f>
        <v>1</v>
      </c>
      <c r="S52" s="79">
        <f>'CAT II'!I52</f>
        <v>1</v>
      </c>
      <c r="T52" s="79">
        <f>'CAT II'!J52</f>
        <v>7</v>
      </c>
      <c r="U52" s="79">
        <f>'CAT II'!K52</f>
        <v>7</v>
      </c>
      <c r="V52" s="79">
        <f>'CAT II'!L52</f>
        <v>13</v>
      </c>
      <c r="W52" s="79">
        <f>'CAT II'!M52</f>
        <v>35</v>
      </c>
      <c r="X52" s="82">
        <f>MODEL!D52</f>
        <v>2</v>
      </c>
      <c r="Y52" s="82">
        <f>MODEL!E52</f>
        <v>2</v>
      </c>
      <c r="Z52" s="82">
        <f>MODEL!F52</f>
        <v>2</v>
      </c>
      <c r="AA52" s="82">
        <f>MODEL!G52</f>
        <v>1</v>
      </c>
      <c r="AB52" s="82">
        <f>MODEL!H52</f>
        <v>2</v>
      </c>
      <c r="AC52" s="82">
        <f>MODEL!I52</f>
        <v>2</v>
      </c>
      <c r="AD52" s="82">
        <f>MODEL!J52</f>
        <v>2</v>
      </c>
      <c r="AE52" s="82">
        <f>MODEL!K52</f>
        <v>2</v>
      </c>
      <c r="AF52" s="82">
        <f>MODEL!L52</f>
        <v>2</v>
      </c>
      <c r="AG52" s="82">
        <f>MODEL!M52</f>
        <v>2</v>
      </c>
      <c r="AH52" s="82">
        <f>MODEL!N52</f>
        <v>10</v>
      </c>
      <c r="AI52" s="82">
        <f>MODEL!O52</f>
        <v>13</v>
      </c>
      <c r="AJ52" s="82">
        <f>MODEL!P52</f>
        <v>5</v>
      </c>
      <c r="AK52" s="82">
        <f>MODEL!Q52</f>
        <v>14</v>
      </c>
      <c r="AL52" s="82">
        <f>MODEL!R52</f>
        <v>10</v>
      </c>
      <c r="AM52" s="82">
        <f>MODEL!S52</f>
        <v>9</v>
      </c>
      <c r="AN52" s="82">
        <f>MODEL!T52</f>
        <v>80</v>
      </c>
      <c r="AO52" s="84">
        <f>'CAT I'!N52</f>
        <v>5</v>
      </c>
      <c r="AP52" s="84">
        <f>'CAT I'!O52</f>
        <v>5</v>
      </c>
      <c r="AQ52" s="84">
        <f>'CAT I'!P52</f>
        <v>10</v>
      </c>
      <c r="AR52" s="2">
        <f>'CAT II'!N52</f>
        <v>5</v>
      </c>
      <c r="AS52" s="2">
        <f>'CAT II'!O52</f>
        <v>5</v>
      </c>
      <c r="AT52" s="2">
        <f>'CAT II'!P52</f>
        <v>10</v>
      </c>
      <c r="AU52" s="85">
        <f>MODEL!U52</f>
        <v>5</v>
      </c>
      <c r="AV52" s="85">
        <f>MODEL!V52</f>
        <v>5</v>
      </c>
      <c r="AW52" s="85">
        <f>MODEL!W52</f>
        <v>10</v>
      </c>
      <c r="AX52" s="88">
        <f t="shared" si="81"/>
        <v>0.75471698113207553</v>
      </c>
      <c r="AY52" s="88">
        <f t="shared" si="81"/>
        <v>0.69767441860465118</v>
      </c>
      <c r="AZ52" s="88">
        <f t="shared" si="81"/>
        <v>0.77358490566037741</v>
      </c>
      <c r="BA52" s="88">
        <f t="shared" si="81"/>
        <v>0.83720930232558144</v>
      </c>
      <c r="BB52" s="88">
        <f t="shared" si="81"/>
        <v>0.78260869565217395</v>
      </c>
      <c r="BC52" s="88">
        <f t="shared" si="81"/>
        <v>1</v>
      </c>
      <c r="BD52" s="89">
        <f>'END SEM EXAM'!D52</f>
        <v>2</v>
      </c>
      <c r="BE52" s="89">
        <f>'END SEM EXAM'!E52</f>
        <v>2</v>
      </c>
      <c r="BF52" s="89">
        <f>'END SEM EXAM'!F52</f>
        <v>2</v>
      </c>
      <c r="BG52" s="89">
        <f>'END SEM EXAM'!G52</f>
        <v>1</v>
      </c>
      <c r="BH52" s="89">
        <f>'END SEM EXAM'!H52</f>
        <v>2</v>
      </c>
      <c r="BI52" s="89">
        <f>'END SEM EXAM'!I52</f>
        <v>2</v>
      </c>
      <c r="BJ52" s="89">
        <f>'END SEM EXAM'!J52</f>
        <v>2</v>
      </c>
      <c r="BK52" s="89">
        <f>'END SEM EXAM'!K52</f>
        <v>2</v>
      </c>
      <c r="BL52" s="89">
        <f>'END SEM EXAM'!L52</f>
        <v>2</v>
      </c>
      <c r="BM52" s="89">
        <f>'END SEM EXAM'!M52</f>
        <v>2</v>
      </c>
      <c r="BN52" s="89">
        <f>'END SEM EXAM'!N52</f>
        <v>7</v>
      </c>
      <c r="BO52" s="89">
        <f>'END SEM EXAM'!O52</f>
        <v>6</v>
      </c>
      <c r="BP52" s="89">
        <f>'END SEM EXAM'!P52</f>
        <v>4</v>
      </c>
      <c r="BQ52" s="89">
        <f>'END SEM EXAM'!Q52</f>
        <v>7</v>
      </c>
      <c r="BR52" s="89">
        <f>'END SEM EXAM'!R52</f>
        <v>8</v>
      </c>
      <c r="BS52" s="89">
        <f>'END SEM EXAM'!S52</f>
        <v>9</v>
      </c>
      <c r="BT52" s="89">
        <f>'END SEM EXAM'!T52</f>
        <v>60</v>
      </c>
      <c r="BU52" s="91">
        <f>'END SEM EXAM'!U52</f>
        <v>0.55555555555555558</v>
      </c>
      <c r="BV52" s="91">
        <f>'END SEM EXAM'!V52</f>
        <v>0.3888888888888889</v>
      </c>
      <c r="BW52" s="91">
        <f>'END SEM EXAM'!W52</f>
        <v>0.61111111111111116</v>
      </c>
      <c r="BX52" s="91">
        <f>'END SEM EXAM'!X52</f>
        <v>0.66666666666666663</v>
      </c>
      <c r="BY52" s="91">
        <f>'END SEM EXAM'!Y52</f>
        <v>0.72222222222222221</v>
      </c>
      <c r="BZ52" s="91">
        <f>'END SEM EXAM'!Z52</f>
        <v>0.7</v>
      </c>
      <c r="CA52" s="92">
        <f t="shared" si="45"/>
        <v>0.33333333333333331</v>
      </c>
      <c r="CB52" s="92">
        <f t="shared" si="46"/>
        <v>0.23333333333333334</v>
      </c>
      <c r="CC52" s="92">
        <f t="shared" si="47"/>
        <v>0.3666666666666667</v>
      </c>
      <c r="CD52" s="92">
        <f t="shared" si="48"/>
        <v>0.39999999999999997</v>
      </c>
      <c r="CE52" s="92">
        <f t="shared" si="49"/>
        <v>0.43333333333333329</v>
      </c>
      <c r="CF52" s="92">
        <f t="shared" si="50"/>
        <v>0.42</v>
      </c>
      <c r="CG52" s="94">
        <f t="shared" si="51"/>
        <v>0.30188679245283023</v>
      </c>
      <c r="CH52" s="94">
        <f t="shared" si="52"/>
        <v>0.27906976744186046</v>
      </c>
      <c r="CI52" s="94">
        <f t="shared" si="53"/>
        <v>0.30943396226415099</v>
      </c>
      <c r="CJ52" s="94">
        <f t="shared" si="54"/>
        <v>0.33488372093023261</v>
      </c>
      <c r="CK52" s="94">
        <f t="shared" si="55"/>
        <v>0.31304347826086959</v>
      </c>
      <c r="CL52" s="94">
        <f t="shared" si="56"/>
        <v>0.4</v>
      </c>
      <c r="CM52" s="96">
        <f t="shared" si="57"/>
        <v>0.6352201257861636</v>
      </c>
      <c r="CN52" s="96">
        <f t="shared" si="58"/>
        <v>0.5124031007751938</v>
      </c>
      <c r="CO52" s="96">
        <f t="shared" si="59"/>
        <v>0.67610062893081768</v>
      </c>
      <c r="CP52" s="96">
        <f t="shared" si="60"/>
        <v>0.73488372093023258</v>
      </c>
      <c r="CQ52" s="96">
        <f t="shared" si="61"/>
        <v>0.74637681159420288</v>
      </c>
      <c r="CR52" s="96">
        <f t="shared" si="62"/>
        <v>0.82000000000000006</v>
      </c>
      <c r="CS52" s="99">
        <f>'Course end survey'!J77</f>
        <v>1</v>
      </c>
      <c r="CT52" s="99">
        <f>'Course end survey'!K77</f>
        <v>1</v>
      </c>
      <c r="CU52" s="99">
        <f>'Course end survey'!L77</f>
        <v>1</v>
      </c>
      <c r="CV52" s="99">
        <f>'Course end survey'!M77</f>
        <v>0.66666666666666663</v>
      </c>
      <c r="CW52" s="99">
        <f>'Course end survey'!N77</f>
        <v>0.33333333333333331</v>
      </c>
      <c r="CX52" s="99">
        <f>'Course end survey'!O77</f>
        <v>0.33333333333333331</v>
      </c>
      <c r="CY52" s="100">
        <f t="shared" si="63"/>
        <v>0.1</v>
      </c>
      <c r="CZ52" s="100">
        <f t="shared" si="64"/>
        <v>0.1</v>
      </c>
      <c r="DA52" s="100">
        <f t="shared" si="65"/>
        <v>0.1</v>
      </c>
      <c r="DB52" s="100">
        <f t="shared" si="66"/>
        <v>6.6666666666666666E-2</v>
      </c>
      <c r="DC52" s="100">
        <f t="shared" si="67"/>
        <v>3.3333333333333333E-2</v>
      </c>
      <c r="DD52" s="100">
        <f t="shared" si="68"/>
        <v>3.3333333333333333E-2</v>
      </c>
      <c r="DE52" s="102">
        <f t="shared" si="69"/>
        <v>0.57169811320754726</v>
      </c>
      <c r="DF52" s="102">
        <f t="shared" si="70"/>
        <v>0.46116279069767441</v>
      </c>
      <c r="DG52" s="102">
        <f t="shared" si="71"/>
        <v>0.60849056603773588</v>
      </c>
      <c r="DH52" s="102">
        <f t="shared" si="72"/>
        <v>0.6613953488372093</v>
      </c>
      <c r="DI52" s="102">
        <f t="shared" si="73"/>
        <v>0.67173913043478262</v>
      </c>
      <c r="DJ52" s="102">
        <f t="shared" si="74"/>
        <v>0.7380000000000001</v>
      </c>
      <c r="DK52" s="103">
        <f t="shared" si="75"/>
        <v>0.67169811320754724</v>
      </c>
      <c r="DL52" s="103">
        <f t="shared" si="76"/>
        <v>0.56116279069767439</v>
      </c>
      <c r="DM52" s="103">
        <f t="shared" si="77"/>
        <v>0.70849056603773586</v>
      </c>
      <c r="DN52" s="103">
        <f t="shared" si="78"/>
        <v>0.72806201550387595</v>
      </c>
      <c r="DO52" s="103">
        <f t="shared" si="79"/>
        <v>0.70507246376811594</v>
      </c>
      <c r="DP52" s="103">
        <f t="shared" si="80"/>
        <v>0.77133333333333343</v>
      </c>
    </row>
    <row r="53" spans="1:120" ht="16.2" thickBot="1">
      <c r="A53" s="72">
        <v>43</v>
      </c>
      <c r="B53" s="73" t="str">
        <f>'CAT I'!B53</f>
        <v>AME20050</v>
      </c>
      <c r="C53" s="171" t="str">
        <f>'CAT I'!C53</f>
        <v>KASIVISWANATHA KUMAR A</v>
      </c>
      <c r="D53" s="74">
        <f>'CAT I'!D53</f>
        <v>0</v>
      </c>
      <c r="E53" s="74">
        <f>'CAT I'!E53</f>
        <v>1</v>
      </c>
      <c r="F53" s="74">
        <f>'CAT I'!F53</f>
        <v>2</v>
      </c>
      <c r="G53" s="74">
        <f>'CAT I'!G53</f>
        <v>1</v>
      </c>
      <c r="H53" s="74">
        <f>'CAT I'!H53</f>
        <v>0</v>
      </c>
      <c r="I53" s="74">
        <f>'CAT I'!I53</f>
        <v>1</v>
      </c>
      <c r="J53" s="74">
        <f>'CAT I'!J53</f>
        <v>8</v>
      </c>
      <c r="K53" s="74">
        <f>'CAT I'!K53</f>
        <v>10</v>
      </c>
      <c r="L53" s="74">
        <f>'CAT I'!L53</f>
        <v>13</v>
      </c>
      <c r="M53" s="74">
        <f>'CAT I'!M53</f>
        <v>36</v>
      </c>
      <c r="N53" s="79">
        <f>'CAT II'!D53</f>
        <v>0</v>
      </c>
      <c r="O53" s="79">
        <f>'CAT II'!E53</f>
        <v>0</v>
      </c>
      <c r="P53" s="79">
        <f>'CAT II'!F53</f>
        <v>2</v>
      </c>
      <c r="Q53" s="79">
        <f>'CAT II'!G53</f>
        <v>0</v>
      </c>
      <c r="R53" s="79">
        <f>'CAT II'!H53</f>
        <v>0</v>
      </c>
      <c r="S53" s="79">
        <f>'CAT II'!I53</f>
        <v>0</v>
      </c>
      <c r="T53" s="79">
        <f>'CAT II'!J53</f>
        <v>7</v>
      </c>
      <c r="U53" s="79">
        <f>'CAT II'!K53</f>
        <v>14</v>
      </c>
      <c r="V53" s="79">
        <f>'CAT II'!L53</f>
        <v>12</v>
      </c>
      <c r="W53" s="79">
        <f>'CAT II'!M53</f>
        <v>35</v>
      </c>
      <c r="X53" s="82">
        <f>MODEL!D53</f>
        <v>2</v>
      </c>
      <c r="Y53" s="82">
        <f>MODEL!E53</f>
        <v>2</v>
      </c>
      <c r="Z53" s="82">
        <f>MODEL!F53</f>
        <v>2</v>
      </c>
      <c r="AA53" s="82">
        <f>MODEL!G53</f>
        <v>1</v>
      </c>
      <c r="AB53" s="82">
        <f>MODEL!H53</f>
        <v>2</v>
      </c>
      <c r="AC53" s="82">
        <f>MODEL!I53</f>
        <v>2</v>
      </c>
      <c r="AD53" s="82">
        <f>MODEL!J53</f>
        <v>2</v>
      </c>
      <c r="AE53" s="82">
        <f>MODEL!K53</f>
        <v>2</v>
      </c>
      <c r="AF53" s="82">
        <f>MODEL!L53</f>
        <v>2</v>
      </c>
      <c r="AG53" s="82">
        <f>MODEL!M53</f>
        <v>2</v>
      </c>
      <c r="AH53" s="82">
        <f>MODEL!N53</f>
        <v>7</v>
      </c>
      <c r="AI53" s="82">
        <f>MODEL!O53</f>
        <v>14</v>
      </c>
      <c r="AJ53" s="82">
        <f>MODEL!P53</f>
        <v>7</v>
      </c>
      <c r="AK53" s="82">
        <f>MODEL!Q53</f>
        <v>14</v>
      </c>
      <c r="AL53" s="82">
        <f>MODEL!R53</f>
        <v>10</v>
      </c>
      <c r="AM53" s="82">
        <f>MODEL!S53</f>
        <v>8</v>
      </c>
      <c r="AN53" s="82">
        <f>MODEL!T53</f>
        <v>79</v>
      </c>
      <c r="AO53" s="84">
        <f>'CAT I'!N53</f>
        <v>5</v>
      </c>
      <c r="AP53" s="84">
        <f>'CAT I'!O53</f>
        <v>5</v>
      </c>
      <c r="AQ53" s="84">
        <f>'CAT I'!P53</f>
        <v>10</v>
      </c>
      <c r="AR53" s="2">
        <f>'CAT II'!N53</f>
        <v>5</v>
      </c>
      <c r="AS53" s="2">
        <f>'CAT II'!O53</f>
        <v>5</v>
      </c>
      <c r="AT53" s="2">
        <f>'CAT II'!P53</f>
        <v>10</v>
      </c>
      <c r="AU53" s="85">
        <f>MODEL!U53</f>
        <v>5</v>
      </c>
      <c r="AV53" s="85">
        <f>MODEL!V53</f>
        <v>5</v>
      </c>
      <c r="AW53" s="85">
        <f>MODEL!W53</f>
        <v>10</v>
      </c>
      <c r="AX53" s="88">
        <f t="shared" si="81"/>
        <v>0.83018867924528306</v>
      </c>
      <c r="AY53" s="88">
        <f t="shared" si="81"/>
        <v>0.69767441860465118</v>
      </c>
      <c r="AZ53" s="88">
        <f t="shared" si="81"/>
        <v>0.86792452830188682</v>
      </c>
      <c r="BA53" s="88">
        <f t="shared" si="81"/>
        <v>0.72093023255813948</v>
      </c>
      <c r="BB53" s="88">
        <f t="shared" si="81"/>
        <v>0.73913043478260865</v>
      </c>
      <c r="BC53" s="88">
        <f t="shared" si="81"/>
        <v>0.8</v>
      </c>
      <c r="BD53" s="89">
        <f>'END SEM EXAM'!D53</f>
        <v>2</v>
      </c>
      <c r="BE53" s="89">
        <f>'END SEM EXAM'!E53</f>
        <v>1</v>
      </c>
      <c r="BF53" s="89">
        <f>'END SEM EXAM'!F53</f>
        <v>2</v>
      </c>
      <c r="BG53" s="89">
        <f>'END SEM EXAM'!G53</f>
        <v>2</v>
      </c>
      <c r="BH53" s="89">
        <f>'END SEM EXAM'!H53</f>
        <v>2</v>
      </c>
      <c r="BI53" s="89">
        <f>'END SEM EXAM'!I53</f>
        <v>2</v>
      </c>
      <c r="BJ53" s="89">
        <f>'END SEM EXAM'!J53</f>
        <v>2</v>
      </c>
      <c r="BK53" s="89">
        <f>'END SEM EXAM'!K53</f>
        <v>2</v>
      </c>
      <c r="BL53" s="89">
        <f>'END SEM EXAM'!L53</f>
        <v>2</v>
      </c>
      <c r="BM53" s="89">
        <f>'END SEM EXAM'!M53</f>
        <v>2</v>
      </c>
      <c r="BN53" s="89">
        <f>'END SEM EXAM'!N53</f>
        <v>6</v>
      </c>
      <c r="BO53" s="89">
        <f>'END SEM EXAM'!O53</f>
        <v>11</v>
      </c>
      <c r="BP53" s="89">
        <f>'END SEM EXAM'!P53</f>
        <v>2</v>
      </c>
      <c r="BQ53" s="89">
        <f>'END SEM EXAM'!Q53</f>
        <v>9</v>
      </c>
      <c r="BR53" s="89">
        <f>'END SEM EXAM'!R53</f>
        <v>2</v>
      </c>
      <c r="BS53" s="89">
        <f>'END SEM EXAM'!S53</f>
        <v>4</v>
      </c>
      <c r="BT53" s="89">
        <f>'END SEM EXAM'!T53</f>
        <v>53</v>
      </c>
      <c r="BU53" s="91">
        <f>'END SEM EXAM'!U53</f>
        <v>0.77777777777777779</v>
      </c>
      <c r="BV53" s="91">
        <f>'END SEM EXAM'!V53</f>
        <v>0.33333333333333331</v>
      </c>
      <c r="BW53" s="91">
        <f>'END SEM EXAM'!W53</f>
        <v>0.72222222222222221</v>
      </c>
      <c r="BX53" s="91">
        <f>'END SEM EXAM'!X53</f>
        <v>0.33333333333333331</v>
      </c>
      <c r="BY53" s="91">
        <f>'END SEM EXAM'!Y53</f>
        <v>0.44444444444444442</v>
      </c>
      <c r="BZ53" s="91">
        <f>'END SEM EXAM'!Z53</f>
        <v>0.6</v>
      </c>
      <c r="CA53" s="92">
        <f t="shared" si="45"/>
        <v>0.46666666666666667</v>
      </c>
      <c r="CB53" s="92">
        <f t="shared" si="46"/>
        <v>0.19999999999999998</v>
      </c>
      <c r="CC53" s="92">
        <f t="shared" si="47"/>
        <v>0.43333333333333329</v>
      </c>
      <c r="CD53" s="92">
        <f t="shared" si="48"/>
        <v>0.19999999999999998</v>
      </c>
      <c r="CE53" s="92">
        <f t="shared" si="49"/>
        <v>0.26666666666666666</v>
      </c>
      <c r="CF53" s="92">
        <f t="shared" si="50"/>
        <v>0.36</v>
      </c>
      <c r="CG53" s="94">
        <f t="shared" si="51"/>
        <v>0.33207547169811324</v>
      </c>
      <c r="CH53" s="94">
        <f t="shared" si="52"/>
        <v>0.27906976744186046</v>
      </c>
      <c r="CI53" s="94">
        <f t="shared" si="53"/>
        <v>0.34716981132075475</v>
      </c>
      <c r="CJ53" s="94">
        <f t="shared" si="54"/>
        <v>0.28837209302325578</v>
      </c>
      <c r="CK53" s="94">
        <f t="shared" si="55"/>
        <v>0.29565217391304349</v>
      </c>
      <c r="CL53" s="94">
        <f t="shared" si="56"/>
        <v>0.32000000000000006</v>
      </c>
      <c r="CM53" s="96">
        <f t="shared" si="57"/>
        <v>0.79874213836477992</v>
      </c>
      <c r="CN53" s="96">
        <f t="shared" si="58"/>
        <v>0.47906976744186047</v>
      </c>
      <c r="CO53" s="96">
        <f t="shared" si="59"/>
        <v>0.78050314465408799</v>
      </c>
      <c r="CP53" s="96">
        <f t="shared" si="60"/>
        <v>0.48837209302325579</v>
      </c>
      <c r="CQ53" s="96">
        <f t="shared" si="61"/>
        <v>0.56231884057971016</v>
      </c>
      <c r="CR53" s="96">
        <f t="shared" si="62"/>
        <v>0.68</v>
      </c>
      <c r="CS53" s="99">
        <f>'Course end survey'!J62</f>
        <v>0.33333333333333331</v>
      </c>
      <c r="CT53" s="99">
        <f>'Course end survey'!K62</f>
        <v>0.66666666666666663</v>
      </c>
      <c r="CU53" s="99">
        <f>'Course end survey'!L62</f>
        <v>0.66666666666666663</v>
      </c>
      <c r="CV53" s="99">
        <f>'Course end survey'!M62</f>
        <v>0.33333333333333331</v>
      </c>
      <c r="CW53" s="99">
        <f>'Course end survey'!N62</f>
        <v>0.1111111111111111</v>
      </c>
      <c r="CX53" s="99">
        <f>'Course end survey'!O62</f>
        <v>0.22222222222222221</v>
      </c>
      <c r="CY53" s="100">
        <f t="shared" si="63"/>
        <v>3.3333333333333333E-2</v>
      </c>
      <c r="CZ53" s="100">
        <f t="shared" si="64"/>
        <v>6.6666666666666666E-2</v>
      </c>
      <c r="DA53" s="100">
        <f t="shared" si="65"/>
        <v>6.6666666666666666E-2</v>
      </c>
      <c r="DB53" s="100">
        <f t="shared" si="66"/>
        <v>3.3333333333333333E-2</v>
      </c>
      <c r="DC53" s="100">
        <f t="shared" si="67"/>
        <v>1.1111111111111112E-2</v>
      </c>
      <c r="DD53" s="100">
        <f t="shared" si="68"/>
        <v>2.2222222222222223E-2</v>
      </c>
      <c r="DE53" s="102">
        <f t="shared" si="69"/>
        <v>0.71886792452830195</v>
      </c>
      <c r="DF53" s="102">
        <f t="shared" si="70"/>
        <v>0.43116279069767444</v>
      </c>
      <c r="DG53" s="102">
        <f t="shared" si="71"/>
        <v>0.70245283018867921</v>
      </c>
      <c r="DH53" s="102">
        <f t="shared" si="72"/>
        <v>0.43953488372093025</v>
      </c>
      <c r="DI53" s="102">
        <f t="shared" si="73"/>
        <v>0.50608695652173918</v>
      </c>
      <c r="DJ53" s="102">
        <f t="shared" si="74"/>
        <v>0.6120000000000001</v>
      </c>
      <c r="DK53" s="103">
        <f t="shared" si="75"/>
        <v>0.75220125786163528</v>
      </c>
      <c r="DL53" s="103">
        <f t="shared" si="76"/>
        <v>0.49782945736434109</v>
      </c>
      <c r="DM53" s="103">
        <f t="shared" si="77"/>
        <v>0.76911949685534586</v>
      </c>
      <c r="DN53" s="103">
        <f t="shared" si="78"/>
        <v>0.47286821705426357</v>
      </c>
      <c r="DO53" s="103">
        <f t="shared" si="79"/>
        <v>0.51719806763285026</v>
      </c>
      <c r="DP53" s="103">
        <f t="shared" si="80"/>
        <v>0.63422222222222235</v>
      </c>
    </row>
    <row r="54" spans="1:120" ht="16.2" thickBot="1">
      <c r="A54" s="72">
        <v>44</v>
      </c>
      <c r="B54" s="73" t="str">
        <f>'CAT I'!B54</f>
        <v>AME20051</v>
      </c>
      <c r="C54" s="171" t="str">
        <f>'CAT I'!C54</f>
        <v>K KEERTHIVAASAN</v>
      </c>
      <c r="D54" s="74">
        <f>'CAT I'!D54</f>
        <v>2</v>
      </c>
      <c r="E54" s="74">
        <f>'CAT I'!E54</f>
        <v>2</v>
      </c>
      <c r="F54" s="74">
        <f>'CAT I'!F54</f>
        <v>2</v>
      </c>
      <c r="G54" s="74">
        <f>'CAT I'!G54</f>
        <v>2</v>
      </c>
      <c r="H54" s="74">
        <f>'CAT I'!H54</f>
        <v>2</v>
      </c>
      <c r="I54" s="74">
        <f>'CAT I'!I54</f>
        <v>2</v>
      </c>
      <c r="J54" s="74">
        <f>'CAT I'!J54</f>
        <v>10</v>
      </c>
      <c r="K54" s="74">
        <f>'CAT I'!K54</f>
        <v>14</v>
      </c>
      <c r="L54" s="74">
        <f>'CAT I'!L54</f>
        <v>11</v>
      </c>
      <c r="M54" s="74">
        <f>'CAT I'!M54</f>
        <v>47</v>
      </c>
      <c r="N54" s="79">
        <f>'CAT II'!D54</f>
        <v>2</v>
      </c>
      <c r="O54" s="79">
        <f>'CAT II'!E54</f>
        <v>2</v>
      </c>
      <c r="P54" s="79">
        <f>'CAT II'!F54</f>
        <v>2</v>
      </c>
      <c r="Q54" s="79">
        <f>'CAT II'!G54</f>
        <v>2</v>
      </c>
      <c r="R54" s="79">
        <f>'CAT II'!H54</f>
        <v>2</v>
      </c>
      <c r="S54" s="79">
        <f>'CAT II'!I54</f>
        <v>2</v>
      </c>
      <c r="T54" s="79">
        <f>'CAT II'!J54</f>
        <v>10</v>
      </c>
      <c r="U54" s="79">
        <f>'CAT II'!K54</f>
        <v>14</v>
      </c>
      <c r="V54" s="79">
        <f>'CAT II'!L54</f>
        <v>13</v>
      </c>
      <c r="W54" s="79">
        <f>'CAT II'!M54</f>
        <v>49</v>
      </c>
      <c r="X54" s="82">
        <f>MODEL!D54</f>
        <v>1</v>
      </c>
      <c r="Y54" s="82">
        <f>MODEL!E54</f>
        <v>1</v>
      </c>
      <c r="Z54" s="82">
        <f>MODEL!F54</f>
        <v>2</v>
      </c>
      <c r="AA54" s="82">
        <f>MODEL!G54</f>
        <v>2</v>
      </c>
      <c r="AB54" s="82">
        <f>MODEL!H54</f>
        <v>2</v>
      </c>
      <c r="AC54" s="82">
        <f>MODEL!I54</f>
        <v>2</v>
      </c>
      <c r="AD54" s="82">
        <f>MODEL!J54</f>
        <v>2</v>
      </c>
      <c r="AE54" s="82">
        <f>MODEL!K54</f>
        <v>1</v>
      </c>
      <c r="AF54" s="82">
        <f>MODEL!L54</f>
        <v>1</v>
      </c>
      <c r="AG54" s="82">
        <f>MODEL!M54</f>
        <v>2</v>
      </c>
      <c r="AH54" s="82">
        <f>MODEL!N54</f>
        <v>10</v>
      </c>
      <c r="AI54" s="82">
        <f>MODEL!O54</f>
        <v>12</v>
      </c>
      <c r="AJ54" s="82">
        <f>MODEL!P54</f>
        <v>13</v>
      </c>
      <c r="AK54" s="82">
        <f>MODEL!Q54</f>
        <v>14</v>
      </c>
      <c r="AL54" s="82">
        <f>MODEL!R54</f>
        <v>13</v>
      </c>
      <c r="AM54" s="82">
        <f>MODEL!S54</f>
        <v>10</v>
      </c>
      <c r="AN54" s="82">
        <f>MODEL!T54</f>
        <v>88</v>
      </c>
      <c r="AO54" s="84">
        <f>'CAT I'!N54</f>
        <v>5</v>
      </c>
      <c r="AP54" s="84">
        <f>'CAT I'!O54</f>
        <v>5</v>
      </c>
      <c r="AQ54" s="84">
        <f>'CAT I'!P54</f>
        <v>10</v>
      </c>
      <c r="AR54" s="2">
        <f>'CAT II'!N54</f>
        <v>5</v>
      </c>
      <c r="AS54" s="2">
        <f>'CAT II'!O54</f>
        <v>5</v>
      </c>
      <c r="AT54" s="2">
        <f>'CAT II'!P54</f>
        <v>10</v>
      </c>
      <c r="AU54" s="85">
        <f>MODEL!U54</f>
        <v>5</v>
      </c>
      <c r="AV54" s="85">
        <f>MODEL!V54</f>
        <v>5</v>
      </c>
      <c r="AW54" s="85">
        <f>MODEL!W54</f>
        <v>10</v>
      </c>
      <c r="AX54" s="88">
        <f t="shared" si="81"/>
        <v>0.92452830188679247</v>
      </c>
      <c r="AY54" s="88">
        <f t="shared" si="81"/>
        <v>0.90697674418604646</v>
      </c>
      <c r="AZ54" s="88">
        <f t="shared" si="81"/>
        <v>1</v>
      </c>
      <c r="BA54" s="88">
        <f t="shared" si="81"/>
        <v>0.93023255813953487</v>
      </c>
      <c r="BB54" s="88">
        <f t="shared" si="81"/>
        <v>0.78260869565217395</v>
      </c>
      <c r="BC54" s="88">
        <f t="shared" si="81"/>
        <v>1</v>
      </c>
      <c r="BD54" s="89">
        <f>'END SEM EXAM'!D54</f>
        <v>1</v>
      </c>
      <c r="BE54" s="89">
        <f>'END SEM EXAM'!E54</f>
        <v>1</v>
      </c>
      <c r="BF54" s="89">
        <f>'END SEM EXAM'!F54</f>
        <v>1</v>
      </c>
      <c r="BG54" s="89">
        <f>'END SEM EXAM'!G54</f>
        <v>2</v>
      </c>
      <c r="BH54" s="89">
        <f>'END SEM EXAM'!H54</f>
        <v>2</v>
      </c>
      <c r="BI54" s="89">
        <f>'END SEM EXAM'!I54</f>
        <v>2</v>
      </c>
      <c r="BJ54" s="89">
        <f>'END SEM EXAM'!J54</f>
        <v>1</v>
      </c>
      <c r="BK54" s="89">
        <f>'END SEM EXAM'!K54</f>
        <v>1</v>
      </c>
      <c r="BL54" s="89">
        <f>'END SEM EXAM'!L54</f>
        <v>2</v>
      </c>
      <c r="BM54" s="89">
        <f>'END SEM EXAM'!M54</f>
        <v>2</v>
      </c>
      <c r="BN54" s="89">
        <f>'END SEM EXAM'!N54</f>
        <v>10</v>
      </c>
      <c r="BO54" s="89">
        <f>'END SEM EXAM'!O54</f>
        <v>14</v>
      </c>
      <c r="BP54" s="89">
        <f>'END SEM EXAM'!P54</f>
        <v>14</v>
      </c>
      <c r="BQ54" s="89">
        <f>'END SEM EXAM'!Q54</f>
        <v>14</v>
      </c>
      <c r="BR54" s="89">
        <f>'END SEM EXAM'!R54</f>
        <v>14</v>
      </c>
      <c r="BS54" s="89">
        <f>'END SEM EXAM'!S54</f>
        <v>11</v>
      </c>
      <c r="BT54" s="89">
        <f>'END SEM EXAM'!T54</f>
        <v>92</v>
      </c>
      <c r="BU54" s="91">
        <f>'END SEM EXAM'!U54</f>
        <v>0.88888888888888884</v>
      </c>
      <c r="BV54" s="91">
        <f>'END SEM EXAM'!V54</f>
        <v>0.94444444444444442</v>
      </c>
      <c r="BW54" s="91">
        <f>'END SEM EXAM'!W54</f>
        <v>1</v>
      </c>
      <c r="BX54" s="91">
        <f>'END SEM EXAM'!X54</f>
        <v>0.88888888888888884</v>
      </c>
      <c r="BY54" s="91">
        <f>'END SEM EXAM'!Y54</f>
        <v>0.83333333333333337</v>
      </c>
      <c r="BZ54" s="91">
        <f>'END SEM EXAM'!Z54</f>
        <v>1</v>
      </c>
      <c r="CA54" s="92">
        <f t="shared" si="45"/>
        <v>0.53333333333333333</v>
      </c>
      <c r="CB54" s="92">
        <f t="shared" si="46"/>
        <v>0.56666666666666665</v>
      </c>
      <c r="CC54" s="92">
        <f t="shared" si="47"/>
        <v>0.6</v>
      </c>
      <c r="CD54" s="92">
        <f t="shared" si="48"/>
        <v>0.53333333333333333</v>
      </c>
      <c r="CE54" s="92">
        <f t="shared" si="49"/>
        <v>0.5</v>
      </c>
      <c r="CF54" s="92">
        <f t="shared" si="50"/>
        <v>0.6</v>
      </c>
      <c r="CG54" s="94">
        <f t="shared" si="51"/>
        <v>0.36981132075471701</v>
      </c>
      <c r="CH54" s="94">
        <f t="shared" si="52"/>
        <v>0.36279069767441863</v>
      </c>
      <c r="CI54" s="94">
        <f t="shared" si="53"/>
        <v>0.4</v>
      </c>
      <c r="CJ54" s="94">
        <f t="shared" si="54"/>
        <v>0.37209302325581395</v>
      </c>
      <c r="CK54" s="94">
        <f t="shared" si="55"/>
        <v>0.31304347826086959</v>
      </c>
      <c r="CL54" s="94">
        <f t="shared" si="56"/>
        <v>0.4</v>
      </c>
      <c r="CM54" s="96">
        <f t="shared" si="57"/>
        <v>0.90314465408805034</v>
      </c>
      <c r="CN54" s="96">
        <f t="shared" si="58"/>
        <v>0.92945736434108528</v>
      </c>
      <c r="CO54" s="96">
        <f t="shared" si="59"/>
        <v>1</v>
      </c>
      <c r="CP54" s="96">
        <f t="shared" si="60"/>
        <v>0.90542635658914727</v>
      </c>
      <c r="CQ54" s="96">
        <f t="shared" si="61"/>
        <v>0.81304347826086953</v>
      </c>
      <c r="CR54" s="96">
        <f t="shared" si="62"/>
        <v>1</v>
      </c>
      <c r="CS54" s="99">
        <f>'Course end survey'!J79</f>
        <v>0.33333333333333331</v>
      </c>
      <c r="CT54" s="99">
        <f>'Course end survey'!K79</f>
        <v>1</v>
      </c>
      <c r="CU54" s="99">
        <f>'Course end survey'!L79</f>
        <v>0.33333333333333331</v>
      </c>
      <c r="CV54" s="99">
        <f>'Course end survey'!M79</f>
        <v>0.33333333333333331</v>
      </c>
      <c r="CW54" s="99">
        <f>'Course end survey'!N79</f>
        <v>0.1111111111111111</v>
      </c>
      <c r="CX54" s="99">
        <f>'Course end survey'!O79</f>
        <v>0.33333333333333331</v>
      </c>
      <c r="CY54" s="100">
        <f t="shared" si="63"/>
        <v>3.3333333333333333E-2</v>
      </c>
      <c r="CZ54" s="100">
        <f t="shared" si="64"/>
        <v>0.1</v>
      </c>
      <c r="DA54" s="100">
        <f t="shared" si="65"/>
        <v>3.3333333333333333E-2</v>
      </c>
      <c r="DB54" s="100">
        <f t="shared" si="66"/>
        <v>3.3333333333333333E-2</v>
      </c>
      <c r="DC54" s="100">
        <f t="shared" si="67"/>
        <v>1.1111111111111112E-2</v>
      </c>
      <c r="DD54" s="100">
        <f t="shared" si="68"/>
        <v>3.3333333333333333E-2</v>
      </c>
      <c r="DE54" s="102">
        <f t="shared" si="69"/>
        <v>0.81283018867924528</v>
      </c>
      <c r="DF54" s="102">
        <f t="shared" si="70"/>
        <v>0.83651162790697675</v>
      </c>
      <c r="DG54" s="102">
        <f t="shared" si="71"/>
        <v>0.9</v>
      </c>
      <c r="DH54" s="102">
        <f t="shared" si="72"/>
        <v>0.81488372093023254</v>
      </c>
      <c r="DI54" s="102">
        <f t="shared" si="73"/>
        <v>0.73173913043478256</v>
      </c>
      <c r="DJ54" s="102">
        <f t="shared" si="74"/>
        <v>0.9</v>
      </c>
      <c r="DK54" s="103">
        <f t="shared" si="75"/>
        <v>0.84616352201257861</v>
      </c>
      <c r="DL54" s="103">
        <f t="shared" si="76"/>
        <v>0.93651162790697673</v>
      </c>
      <c r="DM54" s="103">
        <f t="shared" si="77"/>
        <v>0.93333333333333335</v>
      </c>
      <c r="DN54" s="103">
        <f t="shared" si="78"/>
        <v>0.84821705426356586</v>
      </c>
      <c r="DO54" s="103">
        <f t="shared" si="79"/>
        <v>0.74285024154589363</v>
      </c>
      <c r="DP54" s="103">
        <f t="shared" si="80"/>
        <v>0.93333333333333335</v>
      </c>
    </row>
    <row r="55" spans="1:120" ht="16.2" thickBot="1">
      <c r="A55" s="72">
        <v>45</v>
      </c>
      <c r="B55" s="73" t="str">
        <f>'CAT I'!B55</f>
        <v>AME20052</v>
      </c>
      <c r="C55" s="171" t="str">
        <f>'CAT I'!C55</f>
        <v>KHARSHIV PREETH K</v>
      </c>
      <c r="D55" s="74">
        <f>'CAT I'!D55</f>
        <v>2</v>
      </c>
      <c r="E55" s="74">
        <f>'CAT I'!E55</f>
        <v>2</v>
      </c>
      <c r="F55" s="74">
        <f>'CAT I'!F55</f>
        <v>2</v>
      </c>
      <c r="G55" s="74">
        <f>'CAT I'!G55</f>
        <v>2</v>
      </c>
      <c r="H55" s="74">
        <f>'CAT I'!H55</f>
        <v>2</v>
      </c>
      <c r="I55" s="74">
        <f>'CAT I'!I55</f>
        <v>2</v>
      </c>
      <c r="J55" s="74">
        <f>'CAT I'!J55</f>
        <v>9</v>
      </c>
      <c r="K55" s="74">
        <f>'CAT I'!K55</f>
        <v>12</v>
      </c>
      <c r="L55" s="74">
        <f>'CAT I'!L55</f>
        <v>11</v>
      </c>
      <c r="M55" s="74">
        <f>'CAT I'!M55</f>
        <v>44</v>
      </c>
      <c r="N55" s="79">
        <f>'CAT II'!D55</f>
        <v>2</v>
      </c>
      <c r="O55" s="79">
        <f>'CAT II'!E55</f>
        <v>2</v>
      </c>
      <c r="P55" s="79">
        <f>'CAT II'!F55</f>
        <v>2</v>
      </c>
      <c r="Q55" s="79">
        <f>'CAT II'!G55</f>
        <v>2</v>
      </c>
      <c r="R55" s="79">
        <f>'CAT II'!H55</f>
        <v>2</v>
      </c>
      <c r="S55" s="79">
        <f>'CAT II'!I55</f>
        <v>2</v>
      </c>
      <c r="T55" s="79">
        <f>'CAT II'!J55</f>
        <v>10</v>
      </c>
      <c r="U55" s="79">
        <f>'CAT II'!K55</f>
        <v>14</v>
      </c>
      <c r="V55" s="79">
        <f>'CAT II'!L55</f>
        <v>13</v>
      </c>
      <c r="W55" s="79">
        <f>'CAT II'!M55</f>
        <v>49</v>
      </c>
      <c r="X55" s="82">
        <f>MODEL!D55</f>
        <v>1</v>
      </c>
      <c r="Y55" s="82">
        <f>MODEL!E55</f>
        <v>0</v>
      </c>
      <c r="Z55" s="82">
        <f>MODEL!F55</f>
        <v>2</v>
      </c>
      <c r="AA55" s="82">
        <f>MODEL!G55</f>
        <v>0</v>
      </c>
      <c r="AB55" s="82">
        <f>MODEL!H55</f>
        <v>0</v>
      </c>
      <c r="AC55" s="82">
        <f>MODEL!I55</f>
        <v>0</v>
      </c>
      <c r="AD55" s="82">
        <f>MODEL!J55</f>
        <v>2</v>
      </c>
      <c r="AE55" s="82">
        <f>MODEL!K55</f>
        <v>2</v>
      </c>
      <c r="AF55" s="82">
        <f>MODEL!L55</f>
        <v>2</v>
      </c>
      <c r="AG55" s="82">
        <f>MODEL!M55</f>
        <v>2</v>
      </c>
      <c r="AH55" s="82">
        <f>MODEL!N55</f>
        <v>10</v>
      </c>
      <c r="AI55" s="82">
        <f>MODEL!O55</f>
        <v>13</v>
      </c>
      <c r="AJ55" s="82">
        <f>MODEL!P55</f>
        <v>13</v>
      </c>
      <c r="AK55" s="82">
        <f>MODEL!Q55</f>
        <v>13</v>
      </c>
      <c r="AL55" s="82">
        <f>MODEL!R55</f>
        <v>13</v>
      </c>
      <c r="AM55" s="82">
        <f>MODEL!S55</f>
        <v>13</v>
      </c>
      <c r="AN55" s="82">
        <f>MODEL!T55</f>
        <v>86</v>
      </c>
      <c r="AO55" s="84">
        <f>'CAT I'!N55</f>
        <v>5</v>
      </c>
      <c r="AP55" s="84">
        <f>'CAT I'!O55</f>
        <v>5</v>
      </c>
      <c r="AQ55" s="84">
        <f>'CAT I'!P55</f>
        <v>10</v>
      </c>
      <c r="AR55" s="2">
        <f>'CAT II'!N55</f>
        <v>5</v>
      </c>
      <c r="AS55" s="2">
        <f>'CAT II'!O55</f>
        <v>5</v>
      </c>
      <c r="AT55" s="2">
        <f>'CAT II'!P55</f>
        <v>10</v>
      </c>
      <c r="AU55" s="85">
        <f>MODEL!U55</f>
        <v>5</v>
      </c>
      <c r="AV55" s="85">
        <f>MODEL!V55</f>
        <v>5</v>
      </c>
      <c r="AW55" s="85">
        <f>MODEL!W55</f>
        <v>10</v>
      </c>
      <c r="AX55" s="88">
        <f t="shared" si="81"/>
        <v>0.86792452830188682</v>
      </c>
      <c r="AY55" s="88">
        <f t="shared" si="81"/>
        <v>0.86046511627906974</v>
      </c>
      <c r="AZ55" s="88">
        <f t="shared" si="81"/>
        <v>0.90566037735849059</v>
      </c>
      <c r="BA55" s="88">
        <f t="shared" si="81"/>
        <v>0.95348837209302328</v>
      </c>
      <c r="BB55" s="88">
        <f t="shared" si="81"/>
        <v>0.95652173913043481</v>
      </c>
      <c r="BC55" s="88">
        <f t="shared" si="81"/>
        <v>1</v>
      </c>
      <c r="BD55" s="89">
        <f>'END SEM EXAM'!D55</f>
        <v>2</v>
      </c>
      <c r="BE55" s="89">
        <f>'END SEM EXAM'!E55</f>
        <v>1</v>
      </c>
      <c r="BF55" s="89">
        <f>'END SEM EXAM'!F55</f>
        <v>2</v>
      </c>
      <c r="BG55" s="89">
        <f>'END SEM EXAM'!G55</f>
        <v>2</v>
      </c>
      <c r="BH55" s="89">
        <f>'END SEM EXAM'!H55</f>
        <v>2</v>
      </c>
      <c r="BI55" s="89">
        <f>'END SEM EXAM'!I55</f>
        <v>2</v>
      </c>
      <c r="BJ55" s="89">
        <f>'END SEM EXAM'!J55</f>
        <v>2</v>
      </c>
      <c r="BK55" s="89">
        <f>'END SEM EXAM'!K55</f>
        <v>2</v>
      </c>
      <c r="BL55" s="89">
        <f>'END SEM EXAM'!L55</f>
        <v>2</v>
      </c>
      <c r="BM55" s="89">
        <f>'END SEM EXAM'!M55</f>
        <v>2</v>
      </c>
      <c r="BN55" s="89">
        <f>'END SEM EXAM'!N55</f>
        <v>9</v>
      </c>
      <c r="BO55" s="89">
        <f>'END SEM EXAM'!O55</f>
        <v>6</v>
      </c>
      <c r="BP55" s="89">
        <f>'END SEM EXAM'!P55</f>
        <v>7</v>
      </c>
      <c r="BQ55" s="89">
        <f>'END SEM EXAM'!Q55</f>
        <v>12</v>
      </c>
      <c r="BR55" s="89">
        <f>'END SEM EXAM'!R55</f>
        <v>13</v>
      </c>
      <c r="BS55" s="89">
        <f>'END SEM EXAM'!S55</f>
        <v>1</v>
      </c>
      <c r="BT55" s="89">
        <f>'END SEM EXAM'!T55</f>
        <v>67</v>
      </c>
      <c r="BU55" s="91">
        <f>'END SEM EXAM'!U55</f>
        <v>0.5</v>
      </c>
      <c r="BV55" s="91">
        <f>'END SEM EXAM'!V55</f>
        <v>0.61111111111111116</v>
      </c>
      <c r="BW55" s="91">
        <f>'END SEM EXAM'!W55</f>
        <v>0.88888888888888884</v>
      </c>
      <c r="BX55" s="91">
        <f>'END SEM EXAM'!X55</f>
        <v>0.94444444444444442</v>
      </c>
      <c r="BY55" s="91">
        <f>'END SEM EXAM'!Y55</f>
        <v>0.27777777777777779</v>
      </c>
      <c r="BZ55" s="91">
        <f>'END SEM EXAM'!Z55</f>
        <v>0.9</v>
      </c>
      <c r="CA55" s="92">
        <f t="shared" si="45"/>
        <v>0.3</v>
      </c>
      <c r="CB55" s="92">
        <f t="shared" si="46"/>
        <v>0.3666666666666667</v>
      </c>
      <c r="CC55" s="92">
        <f t="shared" si="47"/>
        <v>0.53333333333333333</v>
      </c>
      <c r="CD55" s="92">
        <f t="shared" si="48"/>
        <v>0.56666666666666665</v>
      </c>
      <c r="CE55" s="92">
        <f t="shared" si="49"/>
        <v>0.16666666666666666</v>
      </c>
      <c r="CF55" s="92">
        <f t="shared" si="50"/>
        <v>0.54</v>
      </c>
      <c r="CG55" s="94">
        <f t="shared" si="51"/>
        <v>0.34716981132075475</v>
      </c>
      <c r="CH55" s="94">
        <f t="shared" si="52"/>
        <v>0.34418604651162793</v>
      </c>
      <c r="CI55" s="94">
        <f t="shared" si="53"/>
        <v>0.36226415094339626</v>
      </c>
      <c r="CJ55" s="94">
        <f t="shared" si="54"/>
        <v>0.38139534883720932</v>
      </c>
      <c r="CK55" s="94">
        <f t="shared" si="55"/>
        <v>0.38260869565217392</v>
      </c>
      <c r="CL55" s="94">
        <f t="shared" si="56"/>
        <v>0.4</v>
      </c>
      <c r="CM55" s="96">
        <f t="shared" si="57"/>
        <v>0.64716981132075468</v>
      </c>
      <c r="CN55" s="96">
        <f t="shared" si="58"/>
        <v>0.71085271317829468</v>
      </c>
      <c r="CO55" s="96">
        <f t="shared" si="59"/>
        <v>0.89559748427672958</v>
      </c>
      <c r="CP55" s="96">
        <f t="shared" si="60"/>
        <v>0.94806201550387592</v>
      </c>
      <c r="CQ55" s="96">
        <f t="shared" si="61"/>
        <v>0.54927536231884055</v>
      </c>
      <c r="CR55" s="96">
        <f t="shared" si="62"/>
        <v>0.94000000000000006</v>
      </c>
      <c r="CS55" s="99">
        <f>'Course end survey'!J64</f>
        <v>1</v>
      </c>
      <c r="CT55" s="99">
        <f>'Course end survey'!K64</f>
        <v>1</v>
      </c>
      <c r="CU55" s="99">
        <f>'Course end survey'!L64</f>
        <v>0.33333333333333331</v>
      </c>
      <c r="CV55" s="99">
        <f>'Course end survey'!M64</f>
        <v>1</v>
      </c>
      <c r="CW55" s="99">
        <f>'Course end survey'!N64</f>
        <v>0.33333333333333331</v>
      </c>
      <c r="CX55" s="99">
        <f>'Course end survey'!O64</f>
        <v>0.33333333333333331</v>
      </c>
      <c r="CY55" s="100">
        <f t="shared" si="63"/>
        <v>0.1</v>
      </c>
      <c r="CZ55" s="100">
        <f t="shared" si="64"/>
        <v>0.1</v>
      </c>
      <c r="DA55" s="100">
        <f t="shared" si="65"/>
        <v>3.3333333333333333E-2</v>
      </c>
      <c r="DB55" s="100">
        <f t="shared" si="66"/>
        <v>0.1</v>
      </c>
      <c r="DC55" s="100">
        <f t="shared" si="67"/>
        <v>3.3333333333333333E-2</v>
      </c>
      <c r="DD55" s="100">
        <f t="shared" si="68"/>
        <v>3.3333333333333333E-2</v>
      </c>
      <c r="DE55" s="102">
        <f t="shared" si="69"/>
        <v>0.58245283018867922</v>
      </c>
      <c r="DF55" s="102">
        <f t="shared" si="70"/>
        <v>0.63976744186046519</v>
      </c>
      <c r="DG55" s="102">
        <f t="shared" si="71"/>
        <v>0.80603773584905669</v>
      </c>
      <c r="DH55" s="102">
        <f t="shared" si="72"/>
        <v>0.85325581395348837</v>
      </c>
      <c r="DI55" s="102">
        <f t="shared" si="73"/>
        <v>0.49434782608695649</v>
      </c>
      <c r="DJ55" s="102">
        <f t="shared" si="74"/>
        <v>0.84600000000000009</v>
      </c>
      <c r="DK55" s="103">
        <f t="shared" si="75"/>
        <v>0.68245283018867919</v>
      </c>
      <c r="DL55" s="103">
        <f t="shared" si="76"/>
        <v>0.73976744186046517</v>
      </c>
      <c r="DM55" s="103">
        <f t="shared" si="77"/>
        <v>0.83937106918239002</v>
      </c>
      <c r="DN55" s="103">
        <f t="shared" si="78"/>
        <v>0.95325581395348835</v>
      </c>
      <c r="DO55" s="103">
        <f t="shared" si="79"/>
        <v>0.52768115942028981</v>
      </c>
      <c r="DP55" s="103">
        <f t="shared" si="80"/>
        <v>0.87933333333333341</v>
      </c>
    </row>
    <row r="56" spans="1:120" ht="16.2" thickBot="1">
      <c r="A56" s="72">
        <v>46</v>
      </c>
      <c r="B56" s="73" t="str">
        <f>'CAT I'!B56</f>
        <v>AME20053</v>
      </c>
      <c r="C56" s="171" t="str">
        <f>'CAT I'!C56</f>
        <v>KIRTHIK RAJ.K</v>
      </c>
      <c r="D56" s="74">
        <f>'CAT I'!D56</f>
        <v>2</v>
      </c>
      <c r="E56" s="74">
        <f>'CAT I'!E56</f>
        <v>2</v>
      </c>
      <c r="F56" s="74">
        <f>'CAT I'!F56</f>
        <v>2</v>
      </c>
      <c r="G56" s="74">
        <f>'CAT I'!G56</f>
        <v>2</v>
      </c>
      <c r="H56" s="74">
        <f>'CAT I'!H56</f>
        <v>2</v>
      </c>
      <c r="I56" s="74">
        <f>'CAT I'!I56</f>
        <v>2</v>
      </c>
      <c r="J56" s="74">
        <f>'CAT I'!J56</f>
        <v>10</v>
      </c>
      <c r="K56" s="74">
        <f>'CAT I'!K56</f>
        <v>14</v>
      </c>
      <c r="L56" s="74">
        <f>'CAT I'!L56</f>
        <v>14</v>
      </c>
      <c r="M56" s="74">
        <f>'CAT I'!M56</f>
        <v>50</v>
      </c>
      <c r="N56" s="79">
        <f>'CAT II'!D56</f>
        <v>2</v>
      </c>
      <c r="O56" s="79">
        <f>'CAT II'!E56</f>
        <v>2</v>
      </c>
      <c r="P56" s="79">
        <f>'CAT II'!F56</f>
        <v>2</v>
      </c>
      <c r="Q56" s="79">
        <f>'CAT II'!G56</f>
        <v>2</v>
      </c>
      <c r="R56" s="79">
        <f>'CAT II'!H56</f>
        <v>2</v>
      </c>
      <c r="S56" s="79">
        <f>'CAT II'!I56</f>
        <v>2</v>
      </c>
      <c r="T56" s="79">
        <f>'CAT II'!J56</f>
        <v>10</v>
      </c>
      <c r="U56" s="79">
        <f>'CAT II'!K56</f>
        <v>11</v>
      </c>
      <c r="V56" s="79">
        <f>'CAT II'!L56</f>
        <v>10</v>
      </c>
      <c r="W56" s="79">
        <f>'CAT II'!M56</f>
        <v>43</v>
      </c>
      <c r="X56" s="82">
        <f>MODEL!D56</f>
        <v>1</v>
      </c>
      <c r="Y56" s="82">
        <f>MODEL!E56</f>
        <v>2</v>
      </c>
      <c r="Z56" s="82">
        <f>MODEL!F56</f>
        <v>2</v>
      </c>
      <c r="AA56" s="82">
        <f>MODEL!G56</f>
        <v>2</v>
      </c>
      <c r="AB56" s="82">
        <f>MODEL!H56</f>
        <v>2</v>
      </c>
      <c r="AC56" s="82">
        <f>MODEL!I56</f>
        <v>1</v>
      </c>
      <c r="AD56" s="82">
        <f>MODEL!J56</f>
        <v>1</v>
      </c>
      <c r="AE56" s="82">
        <f>MODEL!K56</f>
        <v>1</v>
      </c>
      <c r="AF56" s="82">
        <f>MODEL!L56</f>
        <v>2</v>
      </c>
      <c r="AG56" s="82">
        <f>MODEL!M56</f>
        <v>2</v>
      </c>
      <c r="AH56" s="82">
        <f>MODEL!N56</f>
        <v>8</v>
      </c>
      <c r="AI56" s="82">
        <f>MODEL!O56</f>
        <v>11</v>
      </c>
      <c r="AJ56" s="82">
        <f>MODEL!P56</f>
        <v>14</v>
      </c>
      <c r="AK56" s="82">
        <f>MODEL!Q56</f>
        <v>13</v>
      </c>
      <c r="AL56" s="82">
        <f>MODEL!R56</f>
        <v>12</v>
      </c>
      <c r="AM56" s="82">
        <f>MODEL!S56</f>
        <v>11</v>
      </c>
      <c r="AN56" s="82">
        <f>MODEL!T56</f>
        <v>85</v>
      </c>
      <c r="AO56" s="84">
        <f>'CAT I'!N56</f>
        <v>5</v>
      </c>
      <c r="AP56" s="84">
        <f>'CAT I'!O56</f>
        <v>5</v>
      </c>
      <c r="AQ56" s="84">
        <f>'CAT I'!P56</f>
        <v>10</v>
      </c>
      <c r="AR56" s="2">
        <f>'CAT II'!N56</f>
        <v>5</v>
      </c>
      <c r="AS56" s="2">
        <f>'CAT II'!O56</f>
        <v>5</v>
      </c>
      <c r="AT56" s="2">
        <f>'CAT II'!P56</f>
        <v>10</v>
      </c>
      <c r="AU56" s="85">
        <f>MODEL!U56</f>
        <v>5</v>
      </c>
      <c r="AV56" s="85">
        <f>MODEL!V56</f>
        <v>5</v>
      </c>
      <c r="AW56" s="85">
        <f>MODEL!W56</f>
        <v>10</v>
      </c>
      <c r="AX56" s="88">
        <f t="shared" si="81"/>
        <v>0.92452830188679247</v>
      </c>
      <c r="AY56" s="88">
        <f t="shared" si="81"/>
        <v>1</v>
      </c>
      <c r="AZ56" s="88">
        <f t="shared" si="81"/>
        <v>0.90566037735849059</v>
      </c>
      <c r="BA56" s="88">
        <f t="shared" si="81"/>
        <v>0.81395348837209303</v>
      </c>
      <c r="BB56" s="88">
        <f t="shared" si="81"/>
        <v>0.86956521739130432</v>
      </c>
      <c r="BC56" s="88">
        <f t="shared" si="81"/>
        <v>0.8666666666666667</v>
      </c>
      <c r="BD56" s="89">
        <f>'END SEM EXAM'!D56</f>
        <v>2</v>
      </c>
      <c r="BE56" s="89">
        <f>'END SEM EXAM'!E56</f>
        <v>1</v>
      </c>
      <c r="BF56" s="89">
        <f>'END SEM EXAM'!F56</f>
        <v>2</v>
      </c>
      <c r="BG56" s="89">
        <f>'END SEM EXAM'!G56</f>
        <v>2</v>
      </c>
      <c r="BH56" s="89">
        <f>'END SEM EXAM'!H56</f>
        <v>2</v>
      </c>
      <c r="BI56" s="89">
        <f>'END SEM EXAM'!I56</f>
        <v>2</v>
      </c>
      <c r="BJ56" s="89">
        <f>'END SEM EXAM'!J56</f>
        <v>2</v>
      </c>
      <c r="BK56" s="89">
        <f>'END SEM EXAM'!K56</f>
        <v>2</v>
      </c>
      <c r="BL56" s="89">
        <f>'END SEM EXAM'!L56</f>
        <v>2</v>
      </c>
      <c r="BM56" s="89">
        <f>'END SEM EXAM'!M56</f>
        <v>2</v>
      </c>
      <c r="BN56" s="89">
        <f>'END SEM EXAM'!N56</f>
        <v>7</v>
      </c>
      <c r="BO56" s="89">
        <f>'END SEM EXAM'!O56</f>
        <v>1</v>
      </c>
      <c r="BP56" s="89">
        <f>'END SEM EXAM'!P56</f>
        <v>8</v>
      </c>
      <c r="BQ56" s="89">
        <f>'END SEM EXAM'!Q56</f>
        <v>10</v>
      </c>
      <c r="BR56" s="89">
        <f>'END SEM EXAM'!R56</f>
        <v>14</v>
      </c>
      <c r="BS56" s="89">
        <f>'END SEM EXAM'!S56</f>
        <v>3</v>
      </c>
      <c r="BT56" s="89">
        <f>'END SEM EXAM'!T56</f>
        <v>62</v>
      </c>
      <c r="BU56" s="91">
        <f>'END SEM EXAM'!U56</f>
        <v>0.22222222222222221</v>
      </c>
      <c r="BV56" s="91">
        <f>'END SEM EXAM'!V56</f>
        <v>0.66666666666666663</v>
      </c>
      <c r="BW56" s="91">
        <f>'END SEM EXAM'!W56</f>
        <v>0.77777777777777779</v>
      </c>
      <c r="BX56" s="91">
        <f>'END SEM EXAM'!X56</f>
        <v>1</v>
      </c>
      <c r="BY56" s="91">
        <f>'END SEM EXAM'!Y56</f>
        <v>0.3888888888888889</v>
      </c>
      <c r="BZ56" s="91">
        <f>'END SEM EXAM'!Z56</f>
        <v>0.7</v>
      </c>
      <c r="CA56" s="92">
        <f t="shared" si="45"/>
        <v>0.13333333333333333</v>
      </c>
      <c r="CB56" s="92">
        <f t="shared" si="46"/>
        <v>0.39999999999999997</v>
      </c>
      <c r="CC56" s="92">
        <f t="shared" si="47"/>
        <v>0.46666666666666667</v>
      </c>
      <c r="CD56" s="92">
        <f t="shared" si="48"/>
        <v>0.6</v>
      </c>
      <c r="CE56" s="92">
        <f t="shared" si="49"/>
        <v>0.23333333333333334</v>
      </c>
      <c r="CF56" s="92">
        <f t="shared" si="50"/>
        <v>0.42</v>
      </c>
      <c r="CG56" s="94">
        <f t="shared" si="51"/>
        <v>0.36981132075471701</v>
      </c>
      <c r="CH56" s="94">
        <f t="shared" si="52"/>
        <v>0.4</v>
      </c>
      <c r="CI56" s="94">
        <f t="shared" si="53"/>
        <v>0.36226415094339626</v>
      </c>
      <c r="CJ56" s="94">
        <f t="shared" si="54"/>
        <v>0.32558139534883723</v>
      </c>
      <c r="CK56" s="94">
        <f t="shared" si="55"/>
        <v>0.34782608695652173</v>
      </c>
      <c r="CL56" s="94">
        <f t="shared" si="56"/>
        <v>0.34666666666666668</v>
      </c>
      <c r="CM56" s="96">
        <f t="shared" si="57"/>
        <v>0.50314465408805031</v>
      </c>
      <c r="CN56" s="96">
        <f t="shared" si="58"/>
        <v>0.8</v>
      </c>
      <c r="CO56" s="96">
        <f t="shared" si="59"/>
        <v>0.82893081761006293</v>
      </c>
      <c r="CP56" s="96">
        <f t="shared" si="60"/>
        <v>0.92558139534883721</v>
      </c>
      <c r="CQ56" s="96">
        <f t="shared" si="61"/>
        <v>0.58115942028985512</v>
      </c>
      <c r="CR56" s="96">
        <f t="shared" si="62"/>
        <v>0.76666666666666661</v>
      </c>
      <c r="CS56" s="99">
        <f>'Course end survey'!J81</f>
        <v>1</v>
      </c>
      <c r="CT56" s="99">
        <f>'Course end survey'!K81</f>
        <v>0.66666666666666663</v>
      </c>
      <c r="CU56" s="99">
        <f>'Course end survey'!L81</f>
        <v>0.33333333333333331</v>
      </c>
      <c r="CV56" s="99">
        <f>'Course end survey'!M81</f>
        <v>1</v>
      </c>
      <c r="CW56" s="99">
        <f>'Course end survey'!N81</f>
        <v>0.33333333333333331</v>
      </c>
      <c r="CX56" s="99">
        <f>'Course end survey'!O81</f>
        <v>0.22222222222222221</v>
      </c>
      <c r="CY56" s="100">
        <f t="shared" si="63"/>
        <v>0.1</v>
      </c>
      <c r="CZ56" s="100">
        <f t="shared" si="64"/>
        <v>6.6666666666666666E-2</v>
      </c>
      <c r="DA56" s="100">
        <f t="shared" si="65"/>
        <v>3.3333333333333333E-2</v>
      </c>
      <c r="DB56" s="100">
        <f t="shared" si="66"/>
        <v>0.1</v>
      </c>
      <c r="DC56" s="100">
        <f t="shared" si="67"/>
        <v>3.3333333333333333E-2</v>
      </c>
      <c r="DD56" s="100">
        <f t="shared" si="68"/>
        <v>2.2222222222222223E-2</v>
      </c>
      <c r="DE56" s="102">
        <f t="shared" si="69"/>
        <v>0.45283018867924529</v>
      </c>
      <c r="DF56" s="102">
        <f t="shared" si="70"/>
        <v>0.72000000000000008</v>
      </c>
      <c r="DG56" s="102">
        <f t="shared" si="71"/>
        <v>0.74603773584905664</v>
      </c>
      <c r="DH56" s="102">
        <f t="shared" si="72"/>
        <v>0.83302325581395353</v>
      </c>
      <c r="DI56" s="102">
        <f t="shared" si="73"/>
        <v>0.52304347826086961</v>
      </c>
      <c r="DJ56" s="102">
        <f t="shared" si="74"/>
        <v>0.69</v>
      </c>
      <c r="DK56" s="103">
        <f t="shared" si="75"/>
        <v>0.55283018867924527</v>
      </c>
      <c r="DL56" s="103">
        <f t="shared" si="76"/>
        <v>0.78666666666666674</v>
      </c>
      <c r="DM56" s="103">
        <f t="shared" si="77"/>
        <v>0.77937106918238996</v>
      </c>
      <c r="DN56" s="103">
        <f t="shared" si="78"/>
        <v>0.93302325581395351</v>
      </c>
      <c r="DO56" s="103">
        <f t="shared" si="79"/>
        <v>0.55637681159420294</v>
      </c>
      <c r="DP56" s="103">
        <f t="shared" si="80"/>
        <v>0.7122222222222222</v>
      </c>
    </row>
    <row r="57" spans="1:120" ht="16.2" thickBot="1">
      <c r="A57" s="72">
        <v>47</v>
      </c>
      <c r="B57" s="73" t="str">
        <f>'CAT I'!B57</f>
        <v>AME20054</v>
      </c>
      <c r="C57" s="171" t="str">
        <f>'CAT I'!C57</f>
        <v>KOUSTUBH KUMAR CHOUDHARY</v>
      </c>
      <c r="D57" s="74">
        <f>'CAT I'!D57</f>
        <v>2</v>
      </c>
      <c r="E57" s="74">
        <f>'CAT I'!E57</f>
        <v>2</v>
      </c>
      <c r="F57" s="74">
        <f>'CAT I'!F57</f>
        <v>2</v>
      </c>
      <c r="G57" s="74">
        <f>'CAT I'!G57</f>
        <v>2</v>
      </c>
      <c r="H57" s="74">
        <f>'CAT I'!H57</f>
        <v>2</v>
      </c>
      <c r="I57" s="74">
        <f>'CAT I'!I57</f>
        <v>2</v>
      </c>
      <c r="J57" s="74">
        <f>'CAT I'!J57</f>
        <v>10</v>
      </c>
      <c r="K57" s="74">
        <f>'CAT I'!K57</f>
        <v>14</v>
      </c>
      <c r="L57" s="74">
        <f>'CAT I'!L57</f>
        <v>12</v>
      </c>
      <c r="M57" s="74">
        <f>'CAT I'!M57</f>
        <v>48</v>
      </c>
      <c r="N57" s="79">
        <f>'CAT II'!D57</f>
        <v>2</v>
      </c>
      <c r="O57" s="79">
        <f>'CAT II'!E57</f>
        <v>2</v>
      </c>
      <c r="P57" s="79">
        <f>'CAT II'!F57</f>
        <v>2</v>
      </c>
      <c r="Q57" s="79">
        <f>'CAT II'!G57</f>
        <v>2</v>
      </c>
      <c r="R57" s="79">
        <f>'CAT II'!H57</f>
        <v>2</v>
      </c>
      <c r="S57" s="79">
        <f>'CAT II'!I57</f>
        <v>2</v>
      </c>
      <c r="T57" s="79">
        <f>'CAT II'!J57</f>
        <v>9</v>
      </c>
      <c r="U57" s="79">
        <f>'CAT II'!K57</f>
        <v>14</v>
      </c>
      <c r="V57" s="79">
        <f>'CAT II'!L57</f>
        <v>14</v>
      </c>
      <c r="W57" s="79">
        <f>'CAT II'!M57</f>
        <v>49</v>
      </c>
      <c r="X57" s="82">
        <f>MODEL!D57</f>
        <v>2</v>
      </c>
      <c r="Y57" s="82">
        <f>MODEL!E57</f>
        <v>2</v>
      </c>
      <c r="Z57" s="82">
        <f>MODEL!F57</f>
        <v>1</v>
      </c>
      <c r="AA57" s="82">
        <f>MODEL!G57</f>
        <v>2</v>
      </c>
      <c r="AB57" s="82">
        <f>MODEL!H57</f>
        <v>2</v>
      </c>
      <c r="AC57" s="82">
        <f>MODEL!I57</f>
        <v>2</v>
      </c>
      <c r="AD57" s="82">
        <f>MODEL!J57</f>
        <v>2</v>
      </c>
      <c r="AE57" s="82">
        <f>MODEL!K57</f>
        <v>2</v>
      </c>
      <c r="AF57" s="82">
        <f>MODEL!L57</f>
        <v>1</v>
      </c>
      <c r="AG57" s="82">
        <f>MODEL!M57</f>
        <v>2</v>
      </c>
      <c r="AH57" s="82">
        <f>MODEL!N57</f>
        <v>10</v>
      </c>
      <c r="AI57" s="82">
        <f>MODEL!O57</f>
        <v>10</v>
      </c>
      <c r="AJ57" s="82">
        <f>MODEL!P57</f>
        <v>11</v>
      </c>
      <c r="AK57" s="82">
        <f>MODEL!Q57</f>
        <v>12</v>
      </c>
      <c r="AL57" s="82">
        <f>MODEL!R57</f>
        <v>14</v>
      </c>
      <c r="AM57" s="82">
        <f>MODEL!S57</f>
        <v>12</v>
      </c>
      <c r="AN57" s="82">
        <f>MODEL!T57</f>
        <v>87</v>
      </c>
      <c r="AO57" s="84">
        <f>'CAT I'!N57</f>
        <v>5</v>
      </c>
      <c r="AP57" s="84">
        <f>'CAT I'!O57</f>
        <v>5</v>
      </c>
      <c r="AQ57" s="84">
        <f>'CAT I'!P57</f>
        <v>10</v>
      </c>
      <c r="AR57" s="2">
        <f>'CAT II'!N57</f>
        <v>5</v>
      </c>
      <c r="AS57" s="2">
        <f>'CAT II'!O57</f>
        <v>5</v>
      </c>
      <c r="AT57" s="2">
        <f>'CAT II'!P57</f>
        <v>10</v>
      </c>
      <c r="AU57" s="85">
        <f>MODEL!U57</f>
        <v>5</v>
      </c>
      <c r="AV57" s="85">
        <f>MODEL!V57</f>
        <v>5</v>
      </c>
      <c r="AW57" s="85">
        <f>MODEL!W57</f>
        <v>10</v>
      </c>
      <c r="AX57" s="88">
        <f t="shared" si="81"/>
        <v>0.92452830188679247</v>
      </c>
      <c r="AY57" s="88">
        <f t="shared" si="81"/>
        <v>0.86046511627906974</v>
      </c>
      <c r="AZ57" s="88">
        <f t="shared" si="81"/>
        <v>0.94339622641509435</v>
      </c>
      <c r="BA57" s="88">
        <f t="shared" si="81"/>
        <v>1</v>
      </c>
      <c r="BB57" s="88">
        <f t="shared" si="81"/>
        <v>0.86956521739130432</v>
      </c>
      <c r="BC57" s="88">
        <f t="shared" si="81"/>
        <v>1</v>
      </c>
      <c r="BD57" s="89">
        <f>'END SEM EXAM'!D57</f>
        <v>2</v>
      </c>
      <c r="BE57" s="89">
        <f>'END SEM EXAM'!E57</f>
        <v>2</v>
      </c>
      <c r="BF57" s="89">
        <f>'END SEM EXAM'!F57</f>
        <v>2</v>
      </c>
      <c r="BG57" s="89">
        <f>'END SEM EXAM'!G57</f>
        <v>2</v>
      </c>
      <c r="BH57" s="89">
        <f>'END SEM EXAM'!H57</f>
        <v>2</v>
      </c>
      <c r="BI57" s="89">
        <f>'END SEM EXAM'!I57</f>
        <v>2</v>
      </c>
      <c r="BJ57" s="89">
        <f>'END SEM EXAM'!J57</f>
        <v>2</v>
      </c>
      <c r="BK57" s="89">
        <f>'END SEM EXAM'!K57</f>
        <v>2</v>
      </c>
      <c r="BL57" s="89">
        <f>'END SEM EXAM'!L57</f>
        <v>2</v>
      </c>
      <c r="BM57" s="89">
        <f>'END SEM EXAM'!M57</f>
        <v>2</v>
      </c>
      <c r="BN57" s="89">
        <f>'END SEM EXAM'!N57</f>
        <v>5</v>
      </c>
      <c r="BO57" s="89">
        <f>'END SEM EXAM'!O57</f>
        <v>13</v>
      </c>
      <c r="BP57" s="89">
        <f>'END SEM EXAM'!P57</f>
        <v>9</v>
      </c>
      <c r="BQ57" s="89">
        <f>'END SEM EXAM'!Q57</f>
        <v>2</v>
      </c>
      <c r="BR57" s="89">
        <f>'END SEM EXAM'!R57</f>
        <v>13</v>
      </c>
      <c r="BS57" s="89">
        <f>'END SEM EXAM'!S57</f>
        <v>0</v>
      </c>
      <c r="BT57" s="89">
        <f>'END SEM EXAM'!T57</f>
        <v>62</v>
      </c>
      <c r="BU57" s="91">
        <f>'END SEM EXAM'!U57</f>
        <v>0.94444444444444442</v>
      </c>
      <c r="BV57" s="91">
        <f>'END SEM EXAM'!V57</f>
        <v>0.72222222222222221</v>
      </c>
      <c r="BW57" s="91">
        <f>'END SEM EXAM'!W57</f>
        <v>0.33333333333333331</v>
      </c>
      <c r="BX57" s="91">
        <f>'END SEM EXAM'!X57</f>
        <v>0.94444444444444442</v>
      </c>
      <c r="BY57" s="91">
        <f>'END SEM EXAM'!Y57</f>
        <v>0.22222222222222221</v>
      </c>
      <c r="BZ57" s="91">
        <f>'END SEM EXAM'!Z57</f>
        <v>0.5</v>
      </c>
      <c r="CA57" s="92">
        <f t="shared" si="45"/>
        <v>0.56666666666666665</v>
      </c>
      <c r="CB57" s="92">
        <f t="shared" si="46"/>
        <v>0.43333333333333329</v>
      </c>
      <c r="CC57" s="92">
        <f t="shared" si="47"/>
        <v>0.19999999999999998</v>
      </c>
      <c r="CD57" s="92">
        <f t="shared" si="48"/>
        <v>0.56666666666666665</v>
      </c>
      <c r="CE57" s="92">
        <f t="shared" si="49"/>
        <v>0.13333333333333333</v>
      </c>
      <c r="CF57" s="92">
        <f t="shared" si="50"/>
        <v>0.3</v>
      </c>
      <c r="CG57" s="94">
        <f t="shared" si="51"/>
        <v>0.36981132075471701</v>
      </c>
      <c r="CH57" s="94">
        <f t="shared" si="52"/>
        <v>0.34418604651162793</v>
      </c>
      <c r="CI57" s="94">
        <f t="shared" si="53"/>
        <v>0.37735849056603776</v>
      </c>
      <c r="CJ57" s="94">
        <f t="shared" si="54"/>
        <v>0.4</v>
      </c>
      <c r="CK57" s="94">
        <f t="shared" si="55"/>
        <v>0.34782608695652173</v>
      </c>
      <c r="CL57" s="94">
        <f t="shared" si="56"/>
        <v>0.4</v>
      </c>
      <c r="CM57" s="96">
        <f t="shared" si="57"/>
        <v>0.93647798742138366</v>
      </c>
      <c r="CN57" s="96">
        <f t="shared" si="58"/>
        <v>0.77751937984496122</v>
      </c>
      <c r="CO57" s="96">
        <f t="shared" si="59"/>
        <v>0.57735849056603772</v>
      </c>
      <c r="CP57" s="96">
        <f t="shared" si="60"/>
        <v>0.96666666666666667</v>
      </c>
      <c r="CQ57" s="96">
        <f t="shared" si="61"/>
        <v>0.48115942028985503</v>
      </c>
      <c r="CR57" s="96">
        <f t="shared" si="62"/>
        <v>0.7</v>
      </c>
      <c r="CS57" s="99">
        <f>'Course end survey'!J66</f>
        <v>1</v>
      </c>
      <c r="CT57" s="99">
        <f>'Course end survey'!K66</f>
        <v>0.33333333333333331</v>
      </c>
      <c r="CU57" s="99">
        <f>'Course end survey'!L66</f>
        <v>1</v>
      </c>
      <c r="CV57" s="99">
        <f>'Course end survey'!M66</f>
        <v>0.66666666666666663</v>
      </c>
      <c r="CW57" s="99">
        <f>'Course end survey'!N66</f>
        <v>0.33333333333333331</v>
      </c>
      <c r="CX57" s="99">
        <f>'Course end survey'!O66</f>
        <v>0.1111111111111111</v>
      </c>
      <c r="CY57" s="100">
        <f t="shared" si="63"/>
        <v>0.1</v>
      </c>
      <c r="CZ57" s="100">
        <f t="shared" si="64"/>
        <v>3.3333333333333333E-2</v>
      </c>
      <c r="DA57" s="100">
        <f t="shared" si="65"/>
        <v>0.1</v>
      </c>
      <c r="DB57" s="100">
        <f t="shared" si="66"/>
        <v>6.6666666666666666E-2</v>
      </c>
      <c r="DC57" s="100">
        <f t="shared" si="67"/>
        <v>3.3333333333333333E-2</v>
      </c>
      <c r="DD57" s="100">
        <f t="shared" si="68"/>
        <v>1.1111111111111112E-2</v>
      </c>
      <c r="DE57" s="102">
        <f t="shared" si="69"/>
        <v>0.84283018867924531</v>
      </c>
      <c r="DF57" s="102">
        <f t="shared" si="70"/>
        <v>0.69976744186046513</v>
      </c>
      <c r="DG57" s="102">
        <f t="shared" si="71"/>
        <v>0.51962264150943394</v>
      </c>
      <c r="DH57" s="102">
        <f t="shared" si="72"/>
        <v>0.87</v>
      </c>
      <c r="DI57" s="102">
        <f t="shared" si="73"/>
        <v>0.43304347826086953</v>
      </c>
      <c r="DJ57" s="102">
        <f t="shared" si="74"/>
        <v>0.63</v>
      </c>
      <c r="DK57" s="103">
        <f t="shared" si="75"/>
        <v>0.94283018867924528</v>
      </c>
      <c r="DL57" s="103">
        <f t="shared" si="76"/>
        <v>0.73310077519379846</v>
      </c>
      <c r="DM57" s="103">
        <f t="shared" si="77"/>
        <v>0.61962264150943391</v>
      </c>
      <c r="DN57" s="103">
        <f t="shared" si="78"/>
        <v>0.93666666666666665</v>
      </c>
      <c r="DO57" s="103">
        <f t="shared" si="79"/>
        <v>0.46637681159420286</v>
      </c>
      <c r="DP57" s="103">
        <f t="shared" si="80"/>
        <v>0.64111111111111108</v>
      </c>
    </row>
    <row r="58" spans="1:120" ht="16.2" thickBot="1">
      <c r="A58" s="72">
        <v>48</v>
      </c>
      <c r="B58" s="73" t="str">
        <f>'CAT I'!B58</f>
        <v>AME20055</v>
      </c>
      <c r="C58" s="171" t="str">
        <f>'CAT I'!C58</f>
        <v>MADASAMY.S</v>
      </c>
      <c r="D58" s="74">
        <f>'CAT I'!D58</f>
        <v>2</v>
      </c>
      <c r="E58" s="74">
        <f>'CAT I'!E58</f>
        <v>2</v>
      </c>
      <c r="F58" s="74">
        <f>'CAT I'!F58</f>
        <v>2</v>
      </c>
      <c r="G58" s="74">
        <f>'CAT I'!G58</f>
        <v>2</v>
      </c>
      <c r="H58" s="74">
        <f>'CAT I'!H58</f>
        <v>2</v>
      </c>
      <c r="I58" s="74">
        <f>'CAT I'!I58</f>
        <v>2</v>
      </c>
      <c r="J58" s="74">
        <f>'CAT I'!J58</f>
        <v>9</v>
      </c>
      <c r="K58" s="74">
        <f>'CAT I'!K58</f>
        <v>10</v>
      </c>
      <c r="L58" s="74">
        <f>'CAT I'!L58</f>
        <v>11</v>
      </c>
      <c r="M58" s="74">
        <f>'CAT I'!M58</f>
        <v>42</v>
      </c>
      <c r="N58" s="79">
        <f>'CAT II'!D58</f>
        <v>2</v>
      </c>
      <c r="O58" s="79">
        <f>'CAT II'!E58</f>
        <v>2</v>
      </c>
      <c r="P58" s="79">
        <f>'CAT II'!F58</f>
        <v>2</v>
      </c>
      <c r="Q58" s="79">
        <f>'CAT II'!G58</f>
        <v>2</v>
      </c>
      <c r="R58" s="79">
        <f>'CAT II'!H58</f>
        <v>2</v>
      </c>
      <c r="S58" s="79">
        <f>'CAT II'!I58</f>
        <v>2</v>
      </c>
      <c r="T58" s="79">
        <f>'CAT II'!J58</f>
        <v>10</v>
      </c>
      <c r="U58" s="79">
        <f>'CAT II'!K58</f>
        <v>14</v>
      </c>
      <c r="V58" s="79">
        <f>'CAT II'!L58</f>
        <v>14</v>
      </c>
      <c r="W58" s="79">
        <f>'CAT II'!M58</f>
        <v>50</v>
      </c>
      <c r="X58" s="82">
        <f>MODEL!D58</f>
        <v>2</v>
      </c>
      <c r="Y58" s="82">
        <f>MODEL!E58</f>
        <v>2</v>
      </c>
      <c r="Z58" s="82">
        <f>MODEL!F58</f>
        <v>1</v>
      </c>
      <c r="AA58" s="82">
        <f>MODEL!G58</f>
        <v>1</v>
      </c>
      <c r="AB58" s="82">
        <f>MODEL!H58</f>
        <v>1</v>
      </c>
      <c r="AC58" s="82">
        <f>MODEL!I58</f>
        <v>1</v>
      </c>
      <c r="AD58" s="82">
        <f>MODEL!J58</f>
        <v>2</v>
      </c>
      <c r="AE58" s="82">
        <f>MODEL!K58</f>
        <v>1</v>
      </c>
      <c r="AF58" s="82">
        <f>MODEL!L58</f>
        <v>2</v>
      </c>
      <c r="AG58" s="82">
        <f>MODEL!M58</f>
        <v>2</v>
      </c>
      <c r="AH58" s="82">
        <f>MODEL!N58</f>
        <v>7</v>
      </c>
      <c r="AI58" s="82">
        <f>MODEL!O58</f>
        <v>14</v>
      </c>
      <c r="AJ58" s="82">
        <f>MODEL!P58</f>
        <v>11</v>
      </c>
      <c r="AK58" s="82">
        <f>MODEL!Q58</f>
        <v>13</v>
      </c>
      <c r="AL58" s="82">
        <f>MODEL!R58</f>
        <v>14</v>
      </c>
      <c r="AM58" s="82">
        <f>MODEL!S58</f>
        <v>14</v>
      </c>
      <c r="AN58" s="82">
        <f>MODEL!T58</f>
        <v>88</v>
      </c>
      <c r="AO58" s="84">
        <f>'CAT I'!N58</f>
        <v>5</v>
      </c>
      <c r="AP58" s="84">
        <f>'CAT I'!O58</f>
        <v>5</v>
      </c>
      <c r="AQ58" s="84">
        <f>'CAT I'!P58</f>
        <v>10</v>
      </c>
      <c r="AR58" s="2">
        <f>'CAT II'!N58</f>
        <v>5</v>
      </c>
      <c r="AS58" s="2">
        <f>'CAT II'!O58</f>
        <v>5</v>
      </c>
      <c r="AT58" s="2">
        <f>'CAT II'!P58</f>
        <v>10</v>
      </c>
      <c r="AU58" s="85">
        <f>MODEL!U58</f>
        <v>5</v>
      </c>
      <c r="AV58" s="85">
        <f>MODEL!V58</f>
        <v>5</v>
      </c>
      <c r="AW58" s="85">
        <f>MODEL!W58</f>
        <v>10</v>
      </c>
      <c r="AX58" s="88">
        <f t="shared" si="81"/>
        <v>0.90566037735849059</v>
      </c>
      <c r="AY58" s="88">
        <f t="shared" si="81"/>
        <v>0.81395348837209303</v>
      </c>
      <c r="AZ58" s="88">
        <f t="shared" si="81"/>
        <v>0.94339622641509435</v>
      </c>
      <c r="BA58" s="88">
        <f t="shared" si="81"/>
        <v>0.97674418604651159</v>
      </c>
      <c r="BB58" s="88">
        <f t="shared" si="81"/>
        <v>1</v>
      </c>
      <c r="BC58" s="88">
        <f t="shared" si="81"/>
        <v>0.8</v>
      </c>
      <c r="BD58" s="89">
        <f>'END SEM EXAM'!D58</f>
        <v>2</v>
      </c>
      <c r="BE58" s="89">
        <f>'END SEM EXAM'!E58</f>
        <v>1</v>
      </c>
      <c r="BF58" s="89">
        <f>'END SEM EXAM'!F58</f>
        <v>2</v>
      </c>
      <c r="BG58" s="89">
        <f>'END SEM EXAM'!G58</f>
        <v>1</v>
      </c>
      <c r="BH58" s="89">
        <f>'END SEM EXAM'!H58</f>
        <v>2</v>
      </c>
      <c r="BI58" s="89">
        <f>'END SEM EXAM'!I58</f>
        <v>2</v>
      </c>
      <c r="BJ58" s="89">
        <f>'END SEM EXAM'!J58</f>
        <v>2</v>
      </c>
      <c r="BK58" s="89">
        <f>'END SEM EXAM'!K58</f>
        <v>2</v>
      </c>
      <c r="BL58" s="89">
        <f>'END SEM EXAM'!L58</f>
        <v>2</v>
      </c>
      <c r="BM58" s="89">
        <f>'END SEM EXAM'!M58</f>
        <v>2</v>
      </c>
      <c r="BN58" s="89">
        <f>'END SEM EXAM'!N58</f>
        <v>8</v>
      </c>
      <c r="BO58" s="89">
        <f>'END SEM EXAM'!O58</f>
        <v>10</v>
      </c>
      <c r="BP58" s="89">
        <f>'END SEM EXAM'!P58</f>
        <v>13</v>
      </c>
      <c r="BQ58" s="89">
        <f>'END SEM EXAM'!Q58</f>
        <v>2</v>
      </c>
      <c r="BR58" s="89">
        <f>'END SEM EXAM'!R58</f>
        <v>12</v>
      </c>
      <c r="BS58" s="89">
        <f>'END SEM EXAM'!S58</f>
        <v>12</v>
      </c>
      <c r="BT58" s="89">
        <f>'END SEM EXAM'!T58</f>
        <v>75</v>
      </c>
      <c r="BU58" s="91">
        <f>'END SEM EXAM'!U58</f>
        <v>0.72222222222222221</v>
      </c>
      <c r="BV58" s="91">
        <f>'END SEM EXAM'!V58</f>
        <v>0.88888888888888884</v>
      </c>
      <c r="BW58" s="91">
        <f>'END SEM EXAM'!W58</f>
        <v>0.33333333333333331</v>
      </c>
      <c r="BX58" s="91">
        <f>'END SEM EXAM'!X58</f>
        <v>0.88888888888888884</v>
      </c>
      <c r="BY58" s="91">
        <f>'END SEM EXAM'!Y58</f>
        <v>0.88888888888888884</v>
      </c>
      <c r="BZ58" s="91">
        <f>'END SEM EXAM'!Z58</f>
        <v>0.8</v>
      </c>
      <c r="CA58" s="92">
        <f t="shared" si="45"/>
        <v>0.43333333333333329</v>
      </c>
      <c r="CB58" s="92">
        <f t="shared" si="46"/>
        <v>0.53333333333333333</v>
      </c>
      <c r="CC58" s="92">
        <f t="shared" si="47"/>
        <v>0.19999999999999998</v>
      </c>
      <c r="CD58" s="92">
        <f t="shared" si="48"/>
        <v>0.53333333333333333</v>
      </c>
      <c r="CE58" s="92">
        <f t="shared" si="49"/>
        <v>0.53333333333333333</v>
      </c>
      <c r="CF58" s="92">
        <f t="shared" si="50"/>
        <v>0.48</v>
      </c>
      <c r="CG58" s="94">
        <f t="shared" si="51"/>
        <v>0.36226415094339626</v>
      </c>
      <c r="CH58" s="94">
        <f t="shared" si="52"/>
        <v>0.32558139534883723</v>
      </c>
      <c r="CI58" s="94">
        <f t="shared" si="53"/>
        <v>0.37735849056603776</v>
      </c>
      <c r="CJ58" s="94">
        <f t="shared" si="54"/>
        <v>0.39069767441860465</v>
      </c>
      <c r="CK58" s="94">
        <f t="shared" si="55"/>
        <v>0.4</v>
      </c>
      <c r="CL58" s="94">
        <f t="shared" si="56"/>
        <v>0.32000000000000006</v>
      </c>
      <c r="CM58" s="96">
        <f t="shared" si="57"/>
        <v>0.79559748427672949</v>
      </c>
      <c r="CN58" s="96">
        <f t="shared" si="58"/>
        <v>0.85891472868217056</v>
      </c>
      <c r="CO58" s="96">
        <f t="shared" si="59"/>
        <v>0.57735849056603772</v>
      </c>
      <c r="CP58" s="96">
        <f t="shared" si="60"/>
        <v>0.92403100775193803</v>
      </c>
      <c r="CQ58" s="96">
        <f t="shared" si="61"/>
        <v>0.93333333333333335</v>
      </c>
      <c r="CR58" s="96">
        <f t="shared" si="62"/>
        <v>0.8</v>
      </c>
      <c r="CS58" s="99">
        <f>'Course end survey'!J83</f>
        <v>0.33333333333333331</v>
      </c>
      <c r="CT58" s="99">
        <f>'Course end survey'!K83</f>
        <v>0.33333333333333331</v>
      </c>
      <c r="CU58" s="99">
        <f>'Course end survey'!L83</f>
        <v>0.66666666666666663</v>
      </c>
      <c r="CV58" s="99">
        <f>'Course end survey'!M83</f>
        <v>0.66666666666666663</v>
      </c>
      <c r="CW58" s="99">
        <f>'Course end survey'!N83</f>
        <v>0.1111111111111111</v>
      </c>
      <c r="CX58" s="99">
        <f>'Course end survey'!O83</f>
        <v>0.1111111111111111</v>
      </c>
      <c r="CY58" s="100">
        <f t="shared" si="63"/>
        <v>3.3333333333333333E-2</v>
      </c>
      <c r="CZ58" s="100">
        <f t="shared" si="64"/>
        <v>3.3333333333333333E-2</v>
      </c>
      <c r="DA58" s="100">
        <f t="shared" si="65"/>
        <v>6.6666666666666666E-2</v>
      </c>
      <c r="DB58" s="100">
        <f t="shared" si="66"/>
        <v>6.6666666666666666E-2</v>
      </c>
      <c r="DC58" s="100">
        <f t="shared" si="67"/>
        <v>1.1111111111111112E-2</v>
      </c>
      <c r="DD58" s="100">
        <f t="shared" si="68"/>
        <v>1.1111111111111112E-2</v>
      </c>
      <c r="DE58" s="102">
        <f t="shared" si="69"/>
        <v>0.71603773584905661</v>
      </c>
      <c r="DF58" s="102">
        <f t="shared" si="70"/>
        <v>0.77302325581395348</v>
      </c>
      <c r="DG58" s="102">
        <f t="shared" si="71"/>
        <v>0.51962264150943394</v>
      </c>
      <c r="DH58" s="102">
        <f t="shared" si="72"/>
        <v>0.83162790697674427</v>
      </c>
      <c r="DI58" s="102">
        <f t="shared" si="73"/>
        <v>0.84000000000000008</v>
      </c>
      <c r="DJ58" s="102">
        <f t="shared" si="74"/>
        <v>0.72000000000000008</v>
      </c>
      <c r="DK58" s="103">
        <f t="shared" si="75"/>
        <v>0.74937106918238994</v>
      </c>
      <c r="DL58" s="103">
        <f t="shared" si="76"/>
        <v>0.80635658914728681</v>
      </c>
      <c r="DM58" s="103">
        <f t="shared" si="77"/>
        <v>0.58628930817610059</v>
      </c>
      <c r="DN58" s="103">
        <f t="shared" si="78"/>
        <v>0.89829457364341092</v>
      </c>
      <c r="DO58" s="103">
        <f t="shared" si="79"/>
        <v>0.85111111111111115</v>
      </c>
      <c r="DP58" s="103">
        <f t="shared" si="80"/>
        <v>0.73111111111111116</v>
      </c>
    </row>
    <row r="59" spans="1:120" ht="16.2" thickBot="1">
      <c r="A59" s="72">
        <v>49</v>
      </c>
      <c r="B59" s="73" t="str">
        <f>'CAT I'!B59</f>
        <v>AME20057</v>
      </c>
      <c r="C59" s="171" t="str">
        <f>'CAT I'!C59</f>
        <v>MANOHARLAL S</v>
      </c>
      <c r="D59" s="74">
        <f>'CAT I'!D59</f>
        <v>2</v>
      </c>
      <c r="E59" s="74">
        <f>'CAT I'!E59</f>
        <v>2</v>
      </c>
      <c r="F59" s="74">
        <f>'CAT I'!F59</f>
        <v>2</v>
      </c>
      <c r="G59" s="74">
        <f>'CAT I'!G59</f>
        <v>2</v>
      </c>
      <c r="H59" s="74">
        <f>'CAT I'!H59</f>
        <v>2</v>
      </c>
      <c r="I59" s="74">
        <f>'CAT I'!I59</f>
        <v>2</v>
      </c>
      <c r="J59" s="74">
        <f>'CAT I'!J59</f>
        <v>9</v>
      </c>
      <c r="K59" s="74">
        <f>'CAT I'!K59</f>
        <v>11</v>
      </c>
      <c r="L59" s="74">
        <f>'CAT I'!L59</f>
        <v>12</v>
      </c>
      <c r="M59" s="74">
        <f>'CAT I'!M59</f>
        <v>44</v>
      </c>
      <c r="N59" s="79">
        <f>'CAT II'!D59</f>
        <v>2</v>
      </c>
      <c r="O59" s="79">
        <f>'CAT II'!E59</f>
        <v>2</v>
      </c>
      <c r="P59" s="79">
        <f>'CAT II'!F59</f>
        <v>2</v>
      </c>
      <c r="Q59" s="79">
        <f>'CAT II'!G59</f>
        <v>2</v>
      </c>
      <c r="R59" s="79">
        <f>'CAT II'!H59</f>
        <v>2</v>
      </c>
      <c r="S59" s="79">
        <f>'CAT II'!I59</f>
        <v>2</v>
      </c>
      <c r="T59" s="79">
        <f>'CAT II'!J59</f>
        <v>10</v>
      </c>
      <c r="U59" s="79">
        <f>'CAT II'!K59</f>
        <v>14</v>
      </c>
      <c r="V59" s="79">
        <f>'CAT II'!L59</f>
        <v>12</v>
      </c>
      <c r="W59" s="79">
        <f>'CAT II'!M59</f>
        <v>48</v>
      </c>
      <c r="X59" s="82">
        <f>MODEL!D59</f>
        <v>2</v>
      </c>
      <c r="Y59" s="82">
        <f>MODEL!E59</f>
        <v>1</v>
      </c>
      <c r="Z59" s="82">
        <f>MODEL!F59</f>
        <v>2</v>
      </c>
      <c r="AA59" s="82">
        <f>MODEL!G59</f>
        <v>1</v>
      </c>
      <c r="AB59" s="82">
        <f>MODEL!H59</f>
        <v>2</v>
      </c>
      <c r="AC59" s="82">
        <f>MODEL!I59</f>
        <v>2</v>
      </c>
      <c r="AD59" s="82">
        <f>MODEL!J59</f>
        <v>2</v>
      </c>
      <c r="AE59" s="82">
        <f>MODEL!K59</f>
        <v>2</v>
      </c>
      <c r="AF59" s="82">
        <f>MODEL!L59</f>
        <v>2</v>
      </c>
      <c r="AG59" s="82">
        <f>MODEL!M59</f>
        <v>2</v>
      </c>
      <c r="AH59" s="82">
        <f>MODEL!N59</f>
        <v>9</v>
      </c>
      <c r="AI59" s="82">
        <f>MODEL!O59</f>
        <v>14</v>
      </c>
      <c r="AJ59" s="82">
        <f>MODEL!P59</f>
        <v>13</v>
      </c>
      <c r="AK59" s="82">
        <f>MODEL!Q59</f>
        <v>14</v>
      </c>
      <c r="AL59" s="82">
        <f>MODEL!R59</f>
        <v>14</v>
      </c>
      <c r="AM59" s="82">
        <f>MODEL!S59</f>
        <v>14</v>
      </c>
      <c r="AN59" s="82">
        <f>MODEL!T59</f>
        <v>96</v>
      </c>
      <c r="AO59" s="84">
        <f>'CAT I'!N59</f>
        <v>5</v>
      </c>
      <c r="AP59" s="84">
        <f>'CAT I'!O59</f>
        <v>5</v>
      </c>
      <c r="AQ59" s="84">
        <f>'CAT I'!P59</f>
        <v>10</v>
      </c>
      <c r="AR59" s="2">
        <f>'CAT II'!N59</f>
        <v>5</v>
      </c>
      <c r="AS59" s="2">
        <f>'CAT II'!O59</f>
        <v>5</v>
      </c>
      <c r="AT59" s="2">
        <f>'CAT II'!P59</f>
        <v>10</v>
      </c>
      <c r="AU59" s="85">
        <f>MODEL!U59</f>
        <v>5</v>
      </c>
      <c r="AV59" s="85">
        <f>MODEL!V59</f>
        <v>5</v>
      </c>
      <c r="AW59" s="85">
        <f>MODEL!W59</f>
        <v>10</v>
      </c>
      <c r="AX59" s="88">
        <f t="shared" si="81"/>
        <v>0.90566037735849059</v>
      </c>
      <c r="AY59" s="88">
        <f t="shared" si="81"/>
        <v>0.90697674418604646</v>
      </c>
      <c r="AZ59" s="88">
        <f t="shared" si="81"/>
        <v>1</v>
      </c>
      <c r="BA59" s="88">
        <f t="shared" si="81"/>
        <v>0.95348837209302328</v>
      </c>
      <c r="BB59" s="88">
        <f t="shared" si="81"/>
        <v>1</v>
      </c>
      <c r="BC59" s="88">
        <f t="shared" si="81"/>
        <v>0.93333333333333335</v>
      </c>
      <c r="BD59" s="89">
        <f>'END SEM EXAM'!D59</f>
        <v>2</v>
      </c>
      <c r="BE59" s="89">
        <f>'END SEM EXAM'!E59</f>
        <v>1</v>
      </c>
      <c r="BF59" s="89">
        <f>'END SEM EXAM'!F59</f>
        <v>2</v>
      </c>
      <c r="BG59" s="89">
        <f>'END SEM EXAM'!G59</f>
        <v>1</v>
      </c>
      <c r="BH59" s="89">
        <f>'END SEM EXAM'!H59</f>
        <v>2</v>
      </c>
      <c r="BI59" s="89">
        <f>'END SEM EXAM'!I59</f>
        <v>2</v>
      </c>
      <c r="BJ59" s="89">
        <f>'END SEM EXAM'!J59</f>
        <v>2</v>
      </c>
      <c r="BK59" s="89">
        <f>'END SEM EXAM'!K59</f>
        <v>2</v>
      </c>
      <c r="BL59" s="89">
        <f>'END SEM EXAM'!L59</f>
        <v>2</v>
      </c>
      <c r="BM59" s="89">
        <f>'END SEM EXAM'!M59</f>
        <v>2</v>
      </c>
      <c r="BN59" s="89">
        <f>'END SEM EXAM'!N59</f>
        <v>6</v>
      </c>
      <c r="BO59" s="89">
        <f>'END SEM EXAM'!O59</f>
        <v>9</v>
      </c>
      <c r="BP59" s="89">
        <f>'END SEM EXAM'!P59</f>
        <v>2</v>
      </c>
      <c r="BQ59" s="89">
        <f>'END SEM EXAM'!Q59</f>
        <v>10</v>
      </c>
      <c r="BR59" s="89">
        <f>'END SEM EXAM'!R59</f>
        <v>10</v>
      </c>
      <c r="BS59" s="89">
        <f>'END SEM EXAM'!S59</f>
        <v>0</v>
      </c>
      <c r="BT59" s="89">
        <f>'END SEM EXAM'!T59</f>
        <v>55</v>
      </c>
      <c r="BU59" s="91">
        <f>'END SEM EXAM'!U59</f>
        <v>0.66666666666666663</v>
      </c>
      <c r="BV59" s="91">
        <f>'END SEM EXAM'!V59</f>
        <v>0.27777777777777779</v>
      </c>
      <c r="BW59" s="91">
        <f>'END SEM EXAM'!W59</f>
        <v>0.77777777777777779</v>
      </c>
      <c r="BX59" s="91">
        <f>'END SEM EXAM'!X59</f>
        <v>0.77777777777777779</v>
      </c>
      <c r="BY59" s="91">
        <f>'END SEM EXAM'!Y59</f>
        <v>0.22222222222222221</v>
      </c>
      <c r="BZ59" s="91">
        <f>'END SEM EXAM'!Z59</f>
        <v>0.6</v>
      </c>
      <c r="CA59" s="92">
        <f t="shared" si="45"/>
        <v>0.39999999999999997</v>
      </c>
      <c r="CB59" s="92">
        <f t="shared" si="46"/>
        <v>0.16666666666666666</v>
      </c>
      <c r="CC59" s="92">
        <f t="shared" si="47"/>
        <v>0.46666666666666667</v>
      </c>
      <c r="CD59" s="92">
        <f t="shared" si="48"/>
        <v>0.46666666666666667</v>
      </c>
      <c r="CE59" s="92">
        <f t="shared" si="49"/>
        <v>0.13333333333333333</v>
      </c>
      <c r="CF59" s="92">
        <f t="shared" si="50"/>
        <v>0.36</v>
      </c>
      <c r="CG59" s="94">
        <f t="shared" si="51"/>
        <v>0.36226415094339626</v>
      </c>
      <c r="CH59" s="94">
        <f t="shared" si="52"/>
        <v>0.36279069767441863</v>
      </c>
      <c r="CI59" s="94">
        <f t="shared" si="53"/>
        <v>0.4</v>
      </c>
      <c r="CJ59" s="94">
        <f t="shared" si="54"/>
        <v>0.38139534883720932</v>
      </c>
      <c r="CK59" s="94">
        <f t="shared" si="55"/>
        <v>0.4</v>
      </c>
      <c r="CL59" s="94">
        <f t="shared" si="56"/>
        <v>0.37333333333333335</v>
      </c>
      <c r="CM59" s="96">
        <f t="shared" si="57"/>
        <v>0.76226415094339628</v>
      </c>
      <c r="CN59" s="96">
        <f t="shared" si="58"/>
        <v>0.52945736434108526</v>
      </c>
      <c r="CO59" s="96">
        <f t="shared" si="59"/>
        <v>0.8666666666666667</v>
      </c>
      <c r="CP59" s="96">
        <f t="shared" si="60"/>
        <v>0.84806201550387605</v>
      </c>
      <c r="CQ59" s="96">
        <f t="shared" si="61"/>
        <v>0.53333333333333333</v>
      </c>
      <c r="CR59" s="96">
        <f t="shared" si="62"/>
        <v>0.73333333333333339</v>
      </c>
      <c r="CS59" s="99">
        <f>'Course end survey'!J68</f>
        <v>0.33333333333333331</v>
      </c>
      <c r="CT59" s="99">
        <f>'Course end survey'!K68</f>
        <v>0.66666666666666663</v>
      </c>
      <c r="CU59" s="99">
        <f>'Course end survey'!L68</f>
        <v>0.33333333333333331</v>
      </c>
      <c r="CV59" s="99">
        <f>'Course end survey'!M68</f>
        <v>1</v>
      </c>
      <c r="CW59" s="99">
        <f>'Course end survey'!N68</f>
        <v>0.1111111111111111</v>
      </c>
      <c r="CX59" s="99">
        <f>'Course end survey'!O68</f>
        <v>0.22222222222222221</v>
      </c>
      <c r="CY59" s="100">
        <f t="shared" si="63"/>
        <v>3.3333333333333333E-2</v>
      </c>
      <c r="CZ59" s="100">
        <f t="shared" si="64"/>
        <v>6.6666666666666666E-2</v>
      </c>
      <c r="DA59" s="100">
        <f t="shared" si="65"/>
        <v>3.3333333333333333E-2</v>
      </c>
      <c r="DB59" s="100">
        <f t="shared" si="66"/>
        <v>0.1</v>
      </c>
      <c r="DC59" s="100">
        <f t="shared" si="67"/>
        <v>1.1111111111111112E-2</v>
      </c>
      <c r="DD59" s="100">
        <f t="shared" si="68"/>
        <v>2.2222222222222223E-2</v>
      </c>
      <c r="DE59" s="102">
        <f t="shared" si="69"/>
        <v>0.6860377358490567</v>
      </c>
      <c r="DF59" s="102">
        <f t="shared" si="70"/>
        <v>0.47651162790697676</v>
      </c>
      <c r="DG59" s="102">
        <f t="shared" si="71"/>
        <v>0.78</v>
      </c>
      <c r="DH59" s="102">
        <f t="shared" si="72"/>
        <v>0.76325581395348852</v>
      </c>
      <c r="DI59" s="102">
        <f t="shared" si="73"/>
        <v>0.48</v>
      </c>
      <c r="DJ59" s="102">
        <f t="shared" si="74"/>
        <v>0.66</v>
      </c>
      <c r="DK59" s="103">
        <f t="shared" si="75"/>
        <v>0.71937106918239002</v>
      </c>
      <c r="DL59" s="103">
        <f t="shared" si="76"/>
        <v>0.54317829457364342</v>
      </c>
      <c r="DM59" s="103">
        <f t="shared" si="77"/>
        <v>0.81333333333333335</v>
      </c>
      <c r="DN59" s="103">
        <f t="shared" si="78"/>
        <v>0.86325581395348849</v>
      </c>
      <c r="DO59" s="103">
        <f t="shared" si="79"/>
        <v>0.49111111111111111</v>
      </c>
      <c r="DP59" s="103">
        <f t="shared" si="80"/>
        <v>0.68222222222222229</v>
      </c>
    </row>
    <row r="60" spans="1:120" ht="16.2" thickBot="1">
      <c r="A60" s="72">
        <v>50</v>
      </c>
      <c r="B60" s="73" t="str">
        <f>'CAT I'!B60</f>
        <v>AME20058</v>
      </c>
      <c r="C60" s="171" t="str">
        <f>'CAT I'!C60</f>
        <v>MATHEW SHARON</v>
      </c>
      <c r="D60" s="74">
        <f>'CAT I'!D60</f>
        <v>2</v>
      </c>
      <c r="E60" s="74">
        <f>'CAT I'!E60</f>
        <v>2</v>
      </c>
      <c r="F60" s="74">
        <f>'CAT I'!F60</f>
        <v>2</v>
      </c>
      <c r="G60" s="74">
        <f>'CAT I'!G60</f>
        <v>2</v>
      </c>
      <c r="H60" s="74">
        <f>'CAT I'!H60</f>
        <v>2</v>
      </c>
      <c r="I60" s="74">
        <f>'CAT I'!I60</f>
        <v>2</v>
      </c>
      <c r="J60" s="74">
        <f>'CAT I'!J60</f>
        <v>9</v>
      </c>
      <c r="K60" s="74">
        <f>'CAT I'!K60</f>
        <v>11</v>
      </c>
      <c r="L60" s="74">
        <f>'CAT I'!L60</f>
        <v>12</v>
      </c>
      <c r="M60" s="74">
        <f>'CAT I'!M60</f>
        <v>44</v>
      </c>
      <c r="N60" s="79">
        <f>'CAT II'!D60</f>
        <v>1</v>
      </c>
      <c r="O60" s="79">
        <f>'CAT II'!E60</f>
        <v>1</v>
      </c>
      <c r="P60" s="79">
        <f>'CAT II'!F60</f>
        <v>2</v>
      </c>
      <c r="Q60" s="79">
        <f>'CAT II'!G60</f>
        <v>1</v>
      </c>
      <c r="R60" s="79">
        <f>'CAT II'!H60</f>
        <v>1</v>
      </c>
      <c r="S60" s="79">
        <f>'CAT II'!I60</f>
        <v>1</v>
      </c>
      <c r="T60" s="79">
        <f>'CAT II'!J60</f>
        <v>8</v>
      </c>
      <c r="U60" s="79">
        <f>'CAT II'!K60</f>
        <v>11</v>
      </c>
      <c r="V60" s="79">
        <f>'CAT II'!L60</f>
        <v>12</v>
      </c>
      <c r="W60" s="79">
        <f>'CAT II'!M60</f>
        <v>38</v>
      </c>
      <c r="X60" s="82">
        <f>MODEL!D60</f>
        <v>1</v>
      </c>
      <c r="Y60" s="82">
        <f>MODEL!E60</f>
        <v>0</v>
      </c>
      <c r="Z60" s="82">
        <f>MODEL!F60</f>
        <v>2</v>
      </c>
      <c r="AA60" s="82">
        <f>MODEL!G60</f>
        <v>0</v>
      </c>
      <c r="AB60" s="82">
        <f>MODEL!H60</f>
        <v>0</v>
      </c>
      <c r="AC60" s="82">
        <f>MODEL!I60</f>
        <v>0</v>
      </c>
      <c r="AD60" s="82">
        <f>MODEL!J60</f>
        <v>2</v>
      </c>
      <c r="AE60" s="82">
        <f>MODEL!K60</f>
        <v>2</v>
      </c>
      <c r="AF60" s="82">
        <f>MODEL!L60</f>
        <v>2</v>
      </c>
      <c r="AG60" s="82">
        <f>MODEL!M60</f>
        <v>2</v>
      </c>
      <c r="AH60" s="82">
        <f>MODEL!N60</f>
        <v>10</v>
      </c>
      <c r="AI60" s="82">
        <f>MODEL!O60</f>
        <v>13</v>
      </c>
      <c r="AJ60" s="82">
        <f>MODEL!P60</f>
        <v>13</v>
      </c>
      <c r="AK60" s="82">
        <f>MODEL!Q60</f>
        <v>13</v>
      </c>
      <c r="AL60" s="82">
        <f>MODEL!R60</f>
        <v>13</v>
      </c>
      <c r="AM60" s="82">
        <f>MODEL!S60</f>
        <v>13</v>
      </c>
      <c r="AN60" s="82">
        <f>MODEL!T60</f>
        <v>86</v>
      </c>
      <c r="AO60" s="84">
        <f>'CAT I'!N60</f>
        <v>5</v>
      </c>
      <c r="AP60" s="84">
        <f>'CAT I'!O60</f>
        <v>5</v>
      </c>
      <c r="AQ60" s="84">
        <f>'CAT I'!P60</f>
        <v>10</v>
      </c>
      <c r="AR60" s="2">
        <f>'CAT II'!N60</f>
        <v>5</v>
      </c>
      <c r="AS60" s="2">
        <f>'CAT II'!O60</f>
        <v>5</v>
      </c>
      <c r="AT60" s="2">
        <f>'CAT II'!P60</f>
        <v>10</v>
      </c>
      <c r="AU60" s="85">
        <f>MODEL!U60</f>
        <v>5</v>
      </c>
      <c r="AV60" s="85">
        <f>MODEL!V60</f>
        <v>5</v>
      </c>
      <c r="AW60" s="85">
        <f>MODEL!W60</f>
        <v>10</v>
      </c>
      <c r="AX60" s="88">
        <f t="shared" si="81"/>
        <v>0.84905660377358494</v>
      </c>
      <c r="AY60" s="88">
        <f t="shared" si="81"/>
        <v>0.88372093023255816</v>
      </c>
      <c r="AZ60" s="88">
        <f t="shared" si="81"/>
        <v>0.77358490566037741</v>
      </c>
      <c r="BA60" s="88">
        <f t="shared" si="81"/>
        <v>0.86046511627906974</v>
      </c>
      <c r="BB60" s="88">
        <f t="shared" si="81"/>
        <v>0.95652173913043481</v>
      </c>
      <c r="BC60" s="88">
        <f t="shared" si="81"/>
        <v>1</v>
      </c>
      <c r="BD60" s="89">
        <f>'END SEM EXAM'!D60</f>
        <v>2</v>
      </c>
      <c r="BE60" s="89">
        <f>'END SEM EXAM'!E60</f>
        <v>1</v>
      </c>
      <c r="BF60" s="89">
        <f>'END SEM EXAM'!F60</f>
        <v>2</v>
      </c>
      <c r="BG60" s="89">
        <f>'END SEM EXAM'!G60</f>
        <v>2</v>
      </c>
      <c r="BH60" s="89">
        <f>'END SEM EXAM'!H60</f>
        <v>2</v>
      </c>
      <c r="BI60" s="89">
        <f>'END SEM EXAM'!I60</f>
        <v>2</v>
      </c>
      <c r="BJ60" s="89">
        <f>'END SEM EXAM'!J60</f>
        <v>2</v>
      </c>
      <c r="BK60" s="89">
        <f>'END SEM EXAM'!K60</f>
        <v>2</v>
      </c>
      <c r="BL60" s="89">
        <f>'END SEM EXAM'!L60</f>
        <v>2</v>
      </c>
      <c r="BM60" s="89">
        <f>'END SEM EXAM'!M60</f>
        <v>2</v>
      </c>
      <c r="BN60" s="89">
        <f>'END SEM EXAM'!N60</f>
        <v>10</v>
      </c>
      <c r="BO60" s="89">
        <f>'END SEM EXAM'!O60</f>
        <v>11</v>
      </c>
      <c r="BP60" s="89">
        <f>'END SEM EXAM'!P60</f>
        <v>11</v>
      </c>
      <c r="BQ60" s="89">
        <f>'END SEM EXAM'!Q60</f>
        <v>2</v>
      </c>
      <c r="BR60" s="89">
        <f>'END SEM EXAM'!R60</f>
        <v>5</v>
      </c>
      <c r="BS60" s="89">
        <f>'END SEM EXAM'!S60</f>
        <v>7</v>
      </c>
      <c r="BT60" s="89">
        <f>'END SEM EXAM'!T60</f>
        <v>65</v>
      </c>
      <c r="BU60" s="91">
        <f>'END SEM EXAM'!U60</f>
        <v>0.77777777777777779</v>
      </c>
      <c r="BV60" s="91">
        <f>'END SEM EXAM'!V60</f>
        <v>0.83333333333333337</v>
      </c>
      <c r="BW60" s="91">
        <f>'END SEM EXAM'!W60</f>
        <v>0.33333333333333331</v>
      </c>
      <c r="BX60" s="91">
        <f>'END SEM EXAM'!X60</f>
        <v>0.5</v>
      </c>
      <c r="BY60" s="91">
        <f>'END SEM EXAM'!Y60</f>
        <v>0.61111111111111116</v>
      </c>
      <c r="BZ60" s="91">
        <f>'END SEM EXAM'!Z60</f>
        <v>1</v>
      </c>
      <c r="CA60" s="92">
        <f t="shared" si="45"/>
        <v>0.46666666666666667</v>
      </c>
      <c r="CB60" s="92">
        <f t="shared" si="46"/>
        <v>0.5</v>
      </c>
      <c r="CC60" s="92">
        <f t="shared" si="47"/>
        <v>0.19999999999999998</v>
      </c>
      <c r="CD60" s="92">
        <f t="shared" si="48"/>
        <v>0.3</v>
      </c>
      <c r="CE60" s="92">
        <f t="shared" si="49"/>
        <v>0.3666666666666667</v>
      </c>
      <c r="CF60" s="92">
        <f t="shared" si="50"/>
        <v>0.6</v>
      </c>
      <c r="CG60" s="94">
        <f t="shared" si="51"/>
        <v>0.339622641509434</v>
      </c>
      <c r="CH60" s="94">
        <f t="shared" si="52"/>
        <v>0.35348837209302331</v>
      </c>
      <c r="CI60" s="94">
        <f t="shared" si="53"/>
        <v>0.30943396226415099</v>
      </c>
      <c r="CJ60" s="94">
        <f t="shared" si="54"/>
        <v>0.34418604651162793</v>
      </c>
      <c r="CK60" s="94">
        <f t="shared" si="55"/>
        <v>0.38260869565217392</v>
      </c>
      <c r="CL60" s="94">
        <f t="shared" si="56"/>
        <v>0.4</v>
      </c>
      <c r="CM60" s="96">
        <f t="shared" si="57"/>
        <v>0.80628930817610067</v>
      </c>
      <c r="CN60" s="96">
        <f t="shared" si="58"/>
        <v>0.85348837209302331</v>
      </c>
      <c r="CO60" s="96">
        <f t="shared" si="59"/>
        <v>0.50943396226415094</v>
      </c>
      <c r="CP60" s="96">
        <f t="shared" si="60"/>
        <v>0.64418604651162792</v>
      </c>
      <c r="CQ60" s="96">
        <f t="shared" si="61"/>
        <v>0.74927536231884062</v>
      </c>
      <c r="CR60" s="96">
        <f t="shared" si="62"/>
        <v>1</v>
      </c>
      <c r="CS60" s="99">
        <f>'Course end survey'!J85</f>
        <v>1</v>
      </c>
      <c r="CT60" s="99">
        <f>'Course end survey'!K85</f>
        <v>1</v>
      </c>
      <c r="CU60" s="99">
        <f>'Course end survey'!L85</f>
        <v>1</v>
      </c>
      <c r="CV60" s="99">
        <f>'Course end survey'!M85</f>
        <v>0.66666666666666663</v>
      </c>
      <c r="CW60" s="99">
        <f>'Course end survey'!N85</f>
        <v>0.33333333333333331</v>
      </c>
      <c r="CX60" s="99">
        <f>'Course end survey'!O85</f>
        <v>0.33333333333333331</v>
      </c>
      <c r="CY60" s="100">
        <f t="shared" si="63"/>
        <v>0.1</v>
      </c>
      <c r="CZ60" s="100">
        <f t="shared" si="64"/>
        <v>0.1</v>
      </c>
      <c r="DA60" s="100">
        <f t="shared" si="65"/>
        <v>0.1</v>
      </c>
      <c r="DB60" s="100">
        <f t="shared" si="66"/>
        <v>6.6666666666666666E-2</v>
      </c>
      <c r="DC60" s="100">
        <f t="shared" si="67"/>
        <v>3.3333333333333333E-2</v>
      </c>
      <c r="DD60" s="100">
        <f t="shared" si="68"/>
        <v>3.3333333333333333E-2</v>
      </c>
      <c r="DE60" s="102">
        <f t="shared" si="69"/>
        <v>0.72566037735849065</v>
      </c>
      <c r="DF60" s="102">
        <f t="shared" si="70"/>
        <v>0.768139534883721</v>
      </c>
      <c r="DG60" s="102">
        <f t="shared" si="71"/>
        <v>0.45849056603773586</v>
      </c>
      <c r="DH60" s="102">
        <f t="shared" si="72"/>
        <v>0.57976744186046514</v>
      </c>
      <c r="DI60" s="102">
        <f t="shared" si="73"/>
        <v>0.67434782608695654</v>
      </c>
      <c r="DJ60" s="102">
        <f t="shared" si="74"/>
        <v>0.9</v>
      </c>
      <c r="DK60" s="103">
        <f t="shared" si="75"/>
        <v>0.82566037735849063</v>
      </c>
      <c r="DL60" s="103">
        <f t="shared" si="76"/>
        <v>0.86813953488372098</v>
      </c>
      <c r="DM60" s="103">
        <f t="shared" si="77"/>
        <v>0.55849056603773584</v>
      </c>
      <c r="DN60" s="103">
        <f t="shared" si="78"/>
        <v>0.64643410852713179</v>
      </c>
      <c r="DO60" s="103">
        <f t="shared" si="79"/>
        <v>0.70768115942028986</v>
      </c>
      <c r="DP60" s="103">
        <f t="shared" si="80"/>
        <v>0.93333333333333335</v>
      </c>
    </row>
    <row r="61" spans="1:120" ht="16.2" thickBot="1">
      <c r="A61" s="72">
        <v>51</v>
      </c>
      <c r="B61" s="73" t="str">
        <f>'CAT I'!B61</f>
        <v>AME20059</v>
      </c>
      <c r="C61" s="171" t="str">
        <f>'CAT I'!C61</f>
        <v>MINNALRAJA</v>
      </c>
      <c r="D61" s="74">
        <f>'CAT I'!D61</f>
        <v>0</v>
      </c>
      <c r="E61" s="74">
        <f>'CAT I'!E61</f>
        <v>0</v>
      </c>
      <c r="F61" s="74">
        <f>'CAT I'!F61</f>
        <v>0</v>
      </c>
      <c r="G61" s="74">
        <f>'CAT I'!G61</f>
        <v>0</v>
      </c>
      <c r="H61" s="74">
        <f>'CAT I'!H61</f>
        <v>0</v>
      </c>
      <c r="I61" s="74">
        <f>'CAT I'!I61</f>
        <v>0</v>
      </c>
      <c r="J61" s="74">
        <f>'CAT I'!J61</f>
        <v>0</v>
      </c>
      <c r="K61" s="74">
        <f>'CAT I'!K61</f>
        <v>0</v>
      </c>
      <c r="L61" s="74">
        <f>'CAT I'!L61</f>
        <v>0</v>
      </c>
      <c r="M61" s="74">
        <f>'CAT I'!M61</f>
        <v>0</v>
      </c>
      <c r="N61" s="79">
        <f>'CAT II'!D61</f>
        <v>0</v>
      </c>
      <c r="O61" s="79">
        <f>'CAT II'!E61</f>
        <v>0</v>
      </c>
      <c r="P61" s="79">
        <f>'CAT II'!F61</f>
        <v>0</v>
      </c>
      <c r="Q61" s="79">
        <f>'CAT II'!G61</f>
        <v>0</v>
      </c>
      <c r="R61" s="79">
        <f>'CAT II'!H61</f>
        <v>0</v>
      </c>
      <c r="S61" s="79">
        <f>'CAT II'!I61</f>
        <v>0</v>
      </c>
      <c r="T61" s="79">
        <f>'CAT II'!J61</f>
        <v>0</v>
      </c>
      <c r="U61" s="79">
        <f>'CAT II'!K61</f>
        <v>0</v>
      </c>
      <c r="V61" s="79">
        <f>'CAT II'!L61</f>
        <v>0</v>
      </c>
      <c r="W61" s="79">
        <f>'CAT II'!M61</f>
        <v>0</v>
      </c>
      <c r="X61" s="82">
        <f>MODEL!D61</f>
        <v>0</v>
      </c>
      <c r="Y61" s="82">
        <f>MODEL!E61</f>
        <v>0</v>
      </c>
      <c r="Z61" s="82">
        <f>MODEL!F61</f>
        <v>0</v>
      </c>
      <c r="AA61" s="82">
        <f>MODEL!G61</f>
        <v>0</v>
      </c>
      <c r="AB61" s="82">
        <f>MODEL!H61</f>
        <v>0</v>
      </c>
      <c r="AC61" s="82">
        <f>MODEL!I61</f>
        <v>0</v>
      </c>
      <c r="AD61" s="82">
        <f>MODEL!J61</f>
        <v>0</v>
      </c>
      <c r="AE61" s="82">
        <f>MODEL!K61</f>
        <v>0</v>
      </c>
      <c r="AF61" s="82">
        <f>MODEL!L61</f>
        <v>0</v>
      </c>
      <c r="AG61" s="82">
        <f>MODEL!M61</f>
        <v>0</v>
      </c>
      <c r="AH61" s="82">
        <f>MODEL!N61</f>
        <v>0</v>
      </c>
      <c r="AI61" s="82">
        <f>MODEL!O61</f>
        <v>0</v>
      </c>
      <c r="AJ61" s="82">
        <f>MODEL!P61</f>
        <v>0</v>
      </c>
      <c r="AK61" s="82">
        <f>MODEL!Q61</f>
        <v>0</v>
      </c>
      <c r="AL61" s="82">
        <f>MODEL!R61</f>
        <v>0</v>
      </c>
      <c r="AM61" s="82">
        <f>MODEL!S61</f>
        <v>0</v>
      </c>
      <c r="AN61" s="82">
        <f>MODEL!T61</f>
        <v>0</v>
      </c>
      <c r="AO61" s="84">
        <f>'CAT I'!N61</f>
        <v>0</v>
      </c>
      <c r="AP61" s="84">
        <f>'CAT I'!O61</f>
        <v>0</v>
      </c>
      <c r="AQ61" s="84">
        <f>'CAT I'!P61</f>
        <v>0</v>
      </c>
      <c r="AR61" s="2">
        <f>'CAT II'!N61</f>
        <v>0</v>
      </c>
      <c r="AS61" s="2">
        <f>'CAT II'!O61</f>
        <v>0</v>
      </c>
      <c r="AT61" s="2">
        <f>'CAT II'!P61</f>
        <v>0</v>
      </c>
      <c r="AU61" s="85">
        <f>MODEL!U61</f>
        <v>0</v>
      </c>
      <c r="AV61" s="85">
        <f>MODEL!V61</f>
        <v>0</v>
      </c>
      <c r="AW61" s="85">
        <f>MODEL!W61</f>
        <v>0</v>
      </c>
      <c r="AX61" s="88">
        <f t="shared" si="81"/>
        <v>0</v>
      </c>
      <c r="AY61" s="88">
        <f t="shared" si="81"/>
        <v>0</v>
      </c>
      <c r="AZ61" s="88">
        <f t="shared" si="81"/>
        <v>0</v>
      </c>
      <c r="BA61" s="88">
        <f t="shared" si="81"/>
        <v>0</v>
      </c>
      <c r="BB61" s="88">
        <f t="shared" si="81"/>
        <v>0</v>
      </c>
      <c r="BC61" s="88">
        <f t="shared" si="81"/>
        <v>0</v>
      </c>
      <c r="BD61" s="89">
        <f>'END SEM EXAM'!D61</f>
        <v>0</v>
      </c>
      <c r="BE61" s="89">
        <f>'END SEM EXAM'!E61</f>
        <v>0</v>
      </c>
      <c r="BF61" s="89">
        <f>'END SEM EXAM'!F61</f>
        <v>0</v>
      </c>
      <c r="BG61" s="89">
        <f>'END SEM EXAM'!G61</f>
        <v>0</v>
      </c>
      <c r="BH61" s="89">
        <f>'END SEM EXAM'!H61</f>
        <v>0</v>
      </c>
      <c r="BI61" s="89">
        <f>'END SEM EXAM'!I61</f>
        <v>0</v>
      </c>
      <c r="BJ61" s="89">
        <f>'END SEM EXAM'!J61</f>
        <v>0</v>
      </c>
      <c r="BK61" s="89">
        <f>'END SEM EXAM'!K61</f>
        <v>0</v>
      </c>
      <c r="BL61" s="89">
        <f>'END SEM EXAM'!L61</f>
        <v>0</v>
      </c>
      <c r="BM61" s="89">
        <f>'END SEM EXAM'!M61</f>
        <v>0</v>
      </c>
      <c r="BN61" s="89">
        <f>'END SEM EXAM'!N61</f>
        <v>0</v>
      </c>
      <c r="BO61" s="89">
        <f>'END SEM EXAM'!O61</f>
        <v>0</v>
      </c>
      <c r="BP61" s="89">
        <f>'END SEM EXAM'!P61</f>
        <v>0</v>
      </c>
      <c r="BQ61" s="89">
        <f>'END SEM EXAM'!Q61</f>
        <v>0</v>
      </c>
      <c r="BR61" s="89">
        <f>'END SEM EXAM'!R61</f>
        <v>0</v>
      </c>
      <c r="BS61" s="89">
        <f>'END SEM EXAM'!S61</f>
        <v>0</v>
      </c>
      <c r="BT61" s="89">
        <f>'END SEM EXAM'!T61</f>
        <v>0</v>
      </c>
      <c r="BU61" s="91">
        <f>'END SEM EXAM'!U61</f>
        <v>0</v>
      </c>
      <c r="BV61" s="91">
        <f>'END SEM EXAM'!V61</f>
        <v>0</v>
      </c>
      <c r="BW61" s="91">
        <f>'END SEM EXAM'!W61</f>
        <v>0</v>
      </c>
      <c r="BX61" s="91">
        <f>'END SEM EXAM'!X61</f>
        <v>0</v>
      </c>
      <c r="BY61" s="91">
        <f>'END SEM EXAM'!Y61</f>
        <v>0</v>
      </c>
      <c r="BZ61" s="91">
        <f>'END SEM EXAM'!Z61</f>
        <v>0</v>
      </c>
      <c r="CA61" s="92">
        <f t="shared" si="45"/>
        <v>0</v>
      </c>
      <c r="CB61" s="92">
        <f t="shared" si="46"/>
        <v>0</v>
      </c>
      <c r="CC61" s="92">
        <f t="shared" si="47"/>
        <v>0</v>
      </c>
      <c r="CD61" s="92">
        <f t="shared" si="48"/>
        <v>0</v>
      </c>
      <c r="CE61" s="92">
        <f t="shared" si="49"/>
        <v>0</v>
      </c>
      <c r="CF61" s="92">
        <f t="shared" si="50"/>
        <v>0</v>
      </c>
      <c r="CG61" s="94">
        <f t="shared" si="51"/>
        <v>0</v>
      </c>
      <c r="CH61" s="94">
        <f t="shared" si="52"/>
        <v>0</v>
      </c>
      <c r="CI61" s="94">
        <f t="shared" si="53"/>
        <v>0</v>
      </c>
      <c r="CJ61" s="94">
        <f t="shared" si="54"/>
        <v>0</v>
      </c>
      <c r="CK61" s="94">
        <f t="shared" si="55"/>
        <v>0</v>
      </c>
      <c r="CL61" s="94">
        <f t="shared" si="56"/>
        <v>0</v>
      </c>
      <c r="CM61" s="96">
        <f t="shared" si="57"/>
        <v>0</v>
      </c>
      <c r="CN61" s="96">
        <f t="shared" si="58"/>
        <v>0</v>
      </c>
      <c r="CO61" s="96">
        <f t="shared" si="59"/>
        <v>0</v>
      </c>
      <c r="CP61" s="96">
        <f t="shared" si="60"/>
        <v>0</v>
      </c>
      <c r="CQ61" s="96">
        <f t="shared" si="61"/>
        <v>0</v>
      </c>
      <c r="CR61" s="96">
        <f t="shared" si="62"/>
        <v>0</v>
      </c>
      <c r="CS61" s="99">
        <f>'Course end survey'!J70</f>
        <v>0.33333333333333331</v>
      </c>
      <c r="CT61" s="99">
        <f>'Course end survey'!K70</f>
        <v>0.66666666666666663</v>
      </c>
      <c r="CU61" s="99">
        <f>'Course end survey'!L70</f>
        <v>0.33333333333333331</v>
      </c>
      <c r="CV61" s="99">
        <f>'Course end survey'!M70</f>
        <v>1</v>
      </c>
      <c r="CW61" s="99">
        <f>'Course end survey'!N70</f>
        <v>0.1111111111111111</v>
      </c>
      <c r="CX61" s="99">
        <f>'Course end survey'!O70</f>
        <v>0.22222222222222221</v>
      </c>
      <c r="CY61" s="100">
        <f t="shared" si="63"/>
        <v>3.3333333333333333E-2</v>
      </c>
      <c r="CZ61" s="100">
        <f t="shared" si="64"/>
        <v>6.6666666666666666E-2</v>
      </c>
      <c r="DA61" s="100">
        <f t="shared" si="65"/>
        <v>3.3333333333333333E-2</v>
      </c>
      <c r="DB61" s="100">
        <f t="shared" si="66"/>
        <v>0.1</v>
      </c>
      <c r="DC61" s="100">
        <f t="shared" si="67"/>
        <v>1.1111111111111112E-2</v>
      </c>
      <c r="DD61" s="100">
        <f t="shared" si="68"/>
        <v>2.2222222222222223E-2</v>
      </c>
      <c r="DE61" s="102">
        <f t="shared" si="69"/>
        <v>0</v>
      </c>
      <c r="DF61" s="102">
        <f t="shared" si="70"/>
        <v>0</v>
      </c>
      <c r="DG61" s="102">
        <f t="shared" si="71"/>
        <v>0</v>
      </c>
      <c r="DH61" s="102">
        <f t="shared" si="72"/>
        <v>0</v>
      </c>
      <c r="DI61" s="102">
        <f t="shared" si="73"/>
        <v>0</v>
      </c>
      <c r="DJ61" s="102">
        <f t="shared" si="74"/>
        <v>0</v>
      </c>
      <c r="DK61" s="103">
        <f t="shared" si="75"/>
        <v>3.3333333333333333E-2</v>
      </c>
      <c r="DL61" s="103">
        <f t="shared" si="76"/>
        <v>6.6666666666666666E-2</v>
      </c>
      <c r="DM61" s="103">
        <f t="shared" si="77"/>
        <v>3.3333333333333333E-2</v>
      </c>
      <c r="DN61" s="103">
        <f t="shared" si="78"/>
        <v>0.1</v>
      </c>
      <c r="DO61" s="103">
        <f t="shared" si="79"/>
        <v>1.1111111111111112E-2</v>
      </c>
      <c r="DP61" s="103">
        <f t="shared" si="80"/>
        <v>2.2222222222222223E-2</v>
      </c>
    </row>
    <row r="62" spans="1:120" ht="16.2" thickBot="1">
      <c r="A62" s="72">
        <v>52</v>
      </c>
      <c r="B62" s="73" t="str">
        <f>'CAT I'!B62</f>
        <v>AME20060</v>
      </c>
      <c r="C62" s="171" t="str">
        <f>'CAT I'!C62</f>
        <v>MOHAMMED ARHAM SHARIFF</v>
      </c>
      <c r="D62" s="74">
        <f>'CAT I'!D62</f>
        <v>0</v>
      </c>
      <c r="E62" s="74">
        <f>'CAT I'!E62</f>
        <v>0</v>
      </c>
      <c r="F62" s="74">
        <f>'CAT I'!F62</f>
        <v>0</v>
      </c>
      <c r="G62" s="74">
        <f>'CAT I'!G62</f>
        <v>0</v>
      </c>
      <c r="H62" s="74">
        <f>'CAT I'!H62</f>
        <v>0</v>
      </c>
      <c r="I62" s="74">
        <f>'CAT I'!I62</f>
        <v>0</v>
      </c>
      <c r="J62" s="74">
        <f>'CAT I'!J62</f>
        <v>0</v>
      </c>
      <c r="K62" s="74">
        <f>'CAT I'!K62</f>
        <v>0</v>
      </c>
      <c r="L62" s="74">
        <f>'CAT I'!L62</f>
        <v>0</v>
      </c>
      <c r="M62" s="74">
        <f>'CAT I'!M62</f>
        <v>0</v>
      </c>
      <c r="N62" s="79">
        <f>'CAT II'!D62</f>
        <v>0</v>
      </c>
      <c r="O62" s="79">
        <f>'CAT II'!E62</f>
        <v>0</v>
      </c>
      <c r="P62" s="79">
        <f>'CAT II'!F62</f>
        <v>0</v>
      </c>
      <c r="Q62" s="79">
        <f>'CAT II'!G62</f>
        <v>0</v>
      </c>
      <c r="R62" s="79">
        <f>'CAT II'!H62</f>
        <v>0</v>
      </c>
      <c r="S62" s="79">
        <f>'CAT II'!I62</f>
        <v>0</v>
      </c>
      <c r="T62" s="79">
        <f>'CAT II'!J62</f>
        <v>0</v>
      </c>
      <c r="U62" s="79">
        <f>'CAT II'!K62</f>
        <v>0</v>
      </c>
      <c r="V62" s="79">
        <f>'CAT II'!L62</f>
        <v>0</v>
      </c>
      <c r="W62" s="79">
        <f>'CAT II'!M62</f>
        <v>0</v>
      </c>
      <c r="X62" s="82">
        <f>MODEL!D62</f>
        <v>0</v>
      </c>
      <c r="Y62" s="82">
        <f>MODEL!E62</f>
        <v>0</v>
      </c>
      <c r="Z62" s="82">
        <f>MODEL!F62</f>
        <v>0</v>
      </c>
      <c r="AA62" s="82">
        <f>MODEL!G62</f>
        <v>0</v>
      </c>
      <c r="AB62" s="82">
        <f>MODEL!H62</f>
        <v>0</v>
      </c>
      <c r="AC62" s="82">
        <f>MODEL!I62</f>
        <v>0</v>
      </c>
      <c r="AD62" s="82">
        <f>MODEL!J62</f>
        <v>0</v>
      </c>
      <c r="AE62" s="82">
        <f>MODEL!K62</f>
        <v>0</v>
      </c>
      <c r="AF62" s="82">
        <f>MODEL!L62</f>
        <v>0</v>
      </c>
      <c r="AG62" s="82">
        <f>MODEL!M62</f>
        <v>0</v>
      </c>
      <c r="AH62" s="82">
        <f>MODEL!N62</f>
        <v>0</v>
      </c>
      <c r="AI62" s="82">
        <f>MODEL!O62</f>
        <v>0</v>
      </c>
      <c r="AJ62" s="82">
        <f>MODEL!P62</f>
        <v>0</v>
      </c>
      <c r="AK62" s="82">
        <f>MODEL!Q62</f>
        <v>0</v>
      </c>
      <c r="AL62" s="82">
        <f>MODEL!R62</f>
        <v>0</v>
      </c>
      <c r="AM62" s="82">
        <f>MODEL!S62</f>
        <v>0</v>
      </c>
      <c r="AN62" s="82">
        <f>MODEL!T62</f>
        <v>0</v>
      </c>
      <c r="AO62" s="84">
        <f>'CAT I'!N62</f>
        <v>0</v>
      </c>
      <c r="AP62" s="84">
        <f>'CAT I'!O62</f>
        <v>0</v>
      </c>
      <c r="AQ62" s="84">
        <f>'CAT I'!P62</f>
        <v>0</v>
      </c>
      <c r="AR62" s="2">
        <f>'CAT II'!N62</f>
        <v>0</v>
      </c>
      <c r="AS62" s="2">
        <f>'CAT II'!O62</f>
        <v>0</v>
      </c>
      <c r="AT62" s="2">
        <f>'CAT II'!P62</f>
        <v>0</v>
      </c>
      <c r="AU62" s="85">
        <f>MODEL!U62</f>
        <v>0</v>
      </c>
      <c r="AV62" s="85">
        <f>MODEL!V62</f>
        <v>0</v>
      </c>
      <c r="AW62" s="85">
        <f>MODEL!W62</f>
        <v>0</v>
      </c>
      <c r="AX62" s="88">
        <f t="shared" si="81"/>
        <v>0</v>
      </c>
      <c r="AY62" s="88">
        <f t="shared" si="81"/>
        <v>0</v>
      </c>
      <c r="AZ62" s="88">
        <f t="shared" si="81"/>
        <v>0</v>
      </c>
      <c r="BA62" s="88">
        <f t="shared" si="81"/>
        <v>0</v>
      </c>
      <c r="BB62" s="88">
        <f t="shared" si="81"/>
        <v>0</v>
      </c>
      <c r="BC62" s="88">
        <f t="shared" si="81"/>
        <v>0</v>
      </c>
      <c r="BD62" s="89">
        <f>'END SEM EXAM'!D62</f>
        <v>0</v>
      </c>
      <c r="BE62" s="89">
        <f>'END SEM EXAM'!E62</f>
        <v>0</v>
      </c>
      <c r="BF62" s="89">
        <f>'END SEM EXAM'!F62</f>
        <v>0</v>
      </c>
      <c r="BG62" s="89">
        <f>'END SEM EXAM'!G62</f>
        <v>0</v>
      </c>
      <c r="BH62" s="89">
        <f>'END SEM EXAM'!H62</f>
        <v>0</v>
      </c>
      <c r="BI62" s="89">
        <f>'END SEM EXAM'!I62</f>
        <v>0</v>
      </c>
      <c r="BJ62" s="89">
        <f>'END SEM EXAM'!J62</f>
        <v>0</v>
      </c>
      <c r="BK62" s="89">
        <f>'END SEM EXAM'!K62</f>
        <v>0</v>
      </c>
      <c r="BL62" s="89">
        <f>'END SEM EXAM'!L62</f>
        <v>0</v>
      </c>
      <c r="BM62" s="89">
        <f>'END SEM EXAM'!M62</f>
        <v>0</v>
      </c>
      <c r="BN62" s="89">
        <f>'END SEM EXAM'!N62</f>
        <v>0</v>
      </c>
      <c r="BO62" s="89">
        <f>'END SEM EXAM'!O62</f>
        <v>0</v>
      </c>
      <c r="BP62" s="89">
        <f>'END SEM EXAM'!P62</f>
        <v>0</v>
      </c>
      <c r="BQ62" s="89">
        <f>'END SEM EXAM'!Q62</f>
        <v>0</v>
      </c>
      <c r="BR62" s="89">
        <f>'END SEM EXAM'!R62</f>
        <v>0</v>
      </c>
      <c r="BS62" s="89">
        <f>'END SEM EXAM'!S62</f>
        <v>0</v>
      </c>
      <c r="BT62" s="89">
        <f>'END SEM EXAM'!T62</f>
        <v>0</v>
      </c>
      <c r="BU62" s="91">
        <f>'END SEM EXAM'!U62</f>
        <v>0</v>
      </c>
      <c r="BV62" s="91">
        <f>'END SEM EXAM'!V62</f>
        <v>0</v>
      </c>
      <c r="BW62" s="91">
        <f>'END SEM EXAM'!W62</f>
        <v>0</v>
      </c>
      <c r="BX62" s="91">
        <f>'END SEM EXAM'!X62</f>
        <v>0</v>
      </c>
      <c r="BY62" s="91">
        <f>'END SEM EXAM'!Y62</f>
        <v>0</v>
      </c>
      <c r="BZ62" s="91">
        <f>'END SEM EXAM'!Z62</f>
        <v>0</v>
      </c>
      <c r="CA62" s="92">
        <f t="shared" si="45"/>
        <v>0</v>
      </c>
      <c r="CB62" s="92">
        <f t="shared" si="46"/>
        <v>0</v>
      </c>
      <c r="CC62" s="92">
        <f t="shared" si="47"/>
        <v>0</v>
      </c>
      <c r="CD62" s="92">
        <f t="shared" si="48"/>
        <v>0</v>
      </c>
      <c r="CE62" s="92">
        <f t="shared" si="49"/>
        <v>0</v>
      </c>
      <c r="CF62" s="92">
        <f t="shared" si="50"/>
        <v>0</v>
      </c>
      <c r="CG62" s="94">
        <f t="shared" si="51"/>
        <v>0</v>
      </c>
      <c r="CH62" s="94">
        <f t="shared" si="52"/>
        <v>0</v>
      </c>
      <c r="CI62" s="94">
        <f t="shared" si="53"/>
        <v>0</v>
      </c>
      <c r="CJ62" s="94">
        <f t="shared" si="54"/>
        <v>0</v>
      </c>
      <c r="CK62" s="94">
        <f t="shared" si="55"/>
        <v>0</v>
      </c>
      <c r="CL62" s="94">
        <f t="shared" si="56"/>
        <v>0</v>
      </c>
      <c r="CM62" s="96">
        <f t="shared" si="57"/>
        <v>0</v>
      </c>
      <c r="CN62" s="96">
        <f t="shared" si="58"/>
        <v>0</v>
      </c>
      <c r="CO62" s="96">
        <f t="shared" si="59"/>
        <v>0</v>
      </c>
      <c r="CP62" s="96">
        <f t="shared" si="60"/>
        <v>0</v>
      </c>
      <c r="CQ62" s="96">
        <f t="shared" si="61"/>
        <v>0</v>
      </c>
      <c r="CR62" s="96">
        <f t="shared" si="62"/>
        <v>0</v>
      </c>
      <c r="CS62" s="99">
        <f>'Course end survey'!J87</f>
        <v>1</v>
      </c>
      <c r="CT62" s="99">
        <f>'Course end survey'!K87</f>
        <v>1</v>
      </c>
      <c r="CU62" s="99">
        <f>'Course end survey'!L87</f>
        <v>0.33333333333333331</v>
      </c>
      <c r="CV62" s="99">
        <f>'Course end survey'!M87</f>
        <v>1</v>
      </c>
      <c r="CW62" s="99">
        <f>'Course end survey'!N87</f>
        <v>0.33333333333333331</v>
      </c>
      <c r="CX62" s="99">
        <f>'Course end survey'!O87</f>
        <v>0.33333333333333331</v>
      </c>
      <c r="CY62" s="100">
        <f t="shared" si="63"/>
        <v>0.1</v>
      </c>
      <c r="CZ62" s="100">
        <f t="shared" si="64"/>
        <v>0.1</v>
      </c>
      <c r="DA62" s="100">
        <f t="shared" si="65"/>
        <v>3.3333333333333333E-2</v>
      </c>
      <c r="DB62" s="100">
        <f t="shared" si="66"/>
        <v>0.1</v>
      </c>
      <c r="DC62" s="100">
        <f t="shared" si="67"/>
        <v>3.3333333333333333E-2</v>
      </c>
      <c r="DD62" s="100">
        <f t="shared" si="68"/>
        <v>3.3333333333333333E-2</v>
      </c>
      <c r="DE62" s="102">
        <f t="shared" si="69"/>
        <v>0</v>
      </c>
      <c r="DF62" s="102">
        <f t="shared" si="70"/>
        <v>0</v>
      </c>
      <c r="DG62" s="102">
        <f t="shared" si="71"/>
        <v>0</v>
      </c>
      <c r="DH62" s="102">
        <f t="shared" si="72"/>
        <v>0</v>
      </c>
      <c r="DI62" s="102">
        <f t="shared" si="73"/>
        <v>0</v>
      </c>
      <c r="DJ62" s="102">
        <f t="shared" si="74"/>
        <v>0</v>
      </c>
      <c r="DK62" s="103">
        <f t="shared" si="75"/>
        <v>0.1</v>
      </c>
      <c r="DL62" s="103">
        <f t="shared" si="76"/>
        <v>0.1</v>
      </c>
      <c r="DM62" s="103">
        <f t="shared" si="77"/>
        <v>3.3333333333333333E-2</v>
      </c>
      <c r="DN62" s="103">
        <f t="shared" si="78"/>
        <v>0.1</v>
      </c>
      <c r="DO62" s="103">
        <f t="shared" si="79"/>
        <v>3.3333333333333333E-2</v>
      </c>
      <c r="DP62" s="103">
        <f t="shared" si="80"/>
        <v>3.3333333333333333E-2</v>
      </c>
    </row>
    <row r="63" spans="1:120" ht="16.2" thickBot="1">
      <c r="A63" s="72">
        <v>53</v>
      </c>
      <c r="B63" s="73" t="str">
        <f>'CAT I'!B63</f>
        <v>AME20063</v>
      </c>
      <c r="C63" s="171" t="str">
        <f>'CAT I'!C63</f>
        <v>MOUNIKANTH. K. S</v>
      </c>
      <c r="D63" s="74">
        <f>'CAT I'!D63</f>
        <v>2</v>
      </c>
      <c r="E63" s="74">
        <f>'CAT I'!E63</f>
        <v>2</v>
      </c>
      <c r="F63" s="74">
        <f>'CAT I'!F63</f>
        <v>2</v>
      </c>
      <c r="G63" s="74">
        <f>'CAT I'!G63</f>
        <v>2</v>
      </c>
      <c r="H63" s="74">
        <f>'CAT I'!H63</f>
        <v>2</v>
      </c>
      <c r="I63" s="74">
        <f>'CAT I'!I63</f>
        <v>2</v>
      </c>
      <c r="J63" s="74">
        <f>'CAT I'!J63</f>
        <v>10</v>
      </c>
      <c r="K63" s="74">
        <f>'CAT I'!K63</f>
        <v>13</v>
      </c>
      <c r="L63" s="74">
        <f>'CAT I'!L63</f>
        <v>14</v>
      </c>
      <c r="M63" s="74">
        <f>'CAT I'!M63</f>
        <v>49</v>
      </c>
      <c r="N63" s="79">
        <f>'CAT II'!D63</f>
        <v>2</v>
      </c>
      <c r="O63" s="79">
        <f>'CAT II'!E63</f>
        <v>2</v>
      </c>
      <c r="P63" s="79">
        <f>'CAT II'!F63</f>
        <v>2</v>
      </c>
      <c r="Q63" s="79">
        <f>'CAT II'!G63</f>
        <v>2</v>
      </c>
      <c r="R63" s="79">
        <f>'CAT II'!H63</f>
        <v>2</v>
      </c>
      <c r="S63" s="79">
        <f>'CAT II'!I63</f>
        <v>2</v>
      </c>
      <c r="T63" s="79">
        <f>'CAT II'!J63</f>
        <v>9</v>
      </c>
      <c r="U63" s="79">
        <f>'CAT II'!K63</f>
        <v>14</v>
      </c>
      <c r="V63" s="79">
        <f>'CAT II'!L63</f>
        <v>14</v>
      </c>
      <c r="W63" s="79">
        <f>'CAT II'!M63</f>
        <v>49</v>
      </c>
      <c r="X63" s="82">
        <f>MODEL!D63</f>
        <v>1</v>
      </c>
      <c r="Y63" s="82">
        <f>MODEL!E63</f>
        <v>0</v>
      </c>
      <c r="Z63" s="82">
        <f>MODEL!F63</f>
        <v>2</v>
      </c>
      <c r="AA63" s="82">
        <f>MODEL!G63</f>
        <v>0</v>
      </c>
      <c r="AB63" s="82">
        <f>MODEL!H63</f>
        <v>0</v>
      </c>
      <c r="AC63" s="82">
        <f>MODEL!I63</f>
        <v>0</v>
      </c>
      <c r="AD63" s="82">
        <f>MODEL!J63</f>
        <v>2</v>
      </c>
      <c r="AE63" s="82">
        <f>MODEL!K63</f>
        <v>2</v>
      </c>
      <c r="AF63" s="82">
        <f>MODEL!L63</f>
        <v>2</v>
      </c>
      <c r="AG63" s="82">
        <f>MODEL!M63</f>
        <v>2</v>
      </c>
      <c r="AH63" s="82">
        <f>MODEL!N63</f>
        <v>10</v>
      </c>
      <c r="AI63" s="82">
        <f>MODEL!O63</f>
        <v>13</v>
      </c>
      <c r="AJ63" s="82">
        <f>MODEL!P63</f>
        <v>13</v>
      </c>
      <c r="AK63" s="82">
        <f>MODEL!Q63</f>
        <v>13</v>
      </c>
      <c r="AL63" s="82">
        <f>MODEL!R63</f>
        <v>13</v>
      </c>
      <c r="AM63" s="82">
        <f>MODEL!S63</f>
        <v>13</v>
      </c>
      <c r="AN63" s="82">
        <f>MODEL!T63</f>
        <v>86</v>
      </c>
      <c r="AO63" s="84">
        <f>'CAT I'!N63</f>
        <v>5</v>
      </c>
      <c r="AP63" s="84">
        <f>'CAT I'!O63</f>
        <v>5</v>
      </c>
      <c r="AQ63" s="84">
        <f>'CAT I'!P63</f>
        <v>10</v>
      </c>
      <c r="AR63" s="2">
        <f>'CAT II'!N63</f>
        <v>5</v>
      </c>
      <c r="AS63" s="2">
        <f>'CAT II'!O63</f>
        <v>5</v>
      </c>
      <c r="AT63" s="2">
        <f>'CAT II'!P63</f>
        <v>10</v>
      </c>
      <c r="AU63" s="85">
        <f>MODEL!U63</f>
        <v>5</v>
      </c>
      <c r="AV63" s="85">
        <f>MODEL!V63</f>
        <v>5</v>
      </c>
      <c r="AW63" s="85">
        <f>MODEL!W63</f>
        <v>10</v>
      </c>
      <c r="AX63" s="88">
        <f t="shared" si="81"/>
        <v>0.90566037735849059</v>
      </c>
      <c r="AY63" s="88">
        <f t="shared" si="81"/>
        <v>0.93023255813953487</v>
      </c>
      <c r="AZ63" s="88">
        <f t="shared" si="81"/>
        <v>0.8867924528301887</v>
      </c>
      <c r="BA63" s="88">
        <f t="shared" si="81"/>
        <v>0.97674418604651159</v>
      </c>
      <c r="BB63" s="88">
        <f t="shared" si="81"/>
        <v>0.95652173913043481</v>
      </c>
      <c r="BC63" s="88">
        <f t="shared" si="81"/>
        <v>1</v>
      </c>
      <c r="BD63" s="89">
        <f>'END SEM EXAM'!D63</f>
        <v>2</v>
      </c>
      <c r="BE63" s="89">
        <f>'END SEM EXAM'!E63</f>
        <v>1</v>
      </c>
      <c r="BF63" s="89">
        <f>'END SEM EXAM'!F63</f>
        <v>2</v>
      </c>
      <c r="BG63" s="89">
        <f>'END SEM EXAM'!G63</f>
        <v>1</v>
      </c>
      <c r="BH63" s="89">
        <f>'END SEM EXAM'!H63</f>
        <v>2</v>
      </c>
      <c r="BI63" s="89">
        <f>'END SEM EXAM'!I63</f>
        <v>1</v>
      </c>
      <c r="BJ63" s="89">
        <f>'END SEM EXAM'!J63</f>
        <v>1</v>
      </c>
      <c r="BK63" s="89">
        <f>'END SEM EXAM'!K63</f>
        <v>1</v>
      </c>
      <c r="BL63" s="89">
        <f>'END SEM EXAM'!L63</f>
        <v>2</v>
      </c>
      <c r="BM63" s="89">
        <f>'END SEM EXAM'!M63</f>
        <v>2</v>
      </c>
      <c r="BN63" s="89">
        <f>'END SEM EXAM'!N63</f>
        <v>9</v>
      </c>
      <c r="BO63" s="89">
        <f>'END SEM EXAM'!O63</f>
        <v>13</v>
      </c>
      <c r="BP63" s="89">
        <f>'END SEM EXAM'!P63</f>
        <v>14</v>
      </c>
      <c r="BQ63" s="89">
        <f>'END SEM EXAM'!Q63</f>
        <v>11</v>
      </c>
      <c r="BR63" s="89">
        <f>'END SEM EXAM'!R63</f>
        <v>14</v>
      </c>
      <c r="BS63" s="89">
        <f>'END SEM EXAM'!S63</f>
        <v>12</v>
      </c>
      <c r="BT63" s="89">
        <f>'END SEM EXAM'!T63</f>
        <v>88</v>
      </c>
      <c r="BU63" s="91">
        <f>'END SEM EXAM'!U63</f>
        <v>0.88888888888888884</v>
      </c>
      <c r="BV63" s="91">
        <f>'END SEM EXAM'!V63</f>
        <v>0.94444444444444442</v>
      </c>
      <c r="BW63" s="91">
        <f>'END SEM EXAM'!W63</f>
        <v>0.77777777777777779</v>
      </c>
      <c r="BX63" s="91">
        <f>'END SEM EXAM'!X63</f>
        <v>0.88888888888888884</v>
      </c>
      <c r="BY63" s="91">
        <f>'END SEM EXAM'!Y63</f>
        <v>0.88888888888888884</v>
      </c>
      <c r="BZ63" s="91">
        <f>'END SEM EXAM'!Z63</f>
        <v>0.9</v>
      </c>
      <c r="CA63" s="92">
        <f t="shared" si="45"/>
        <v>0.53333333333333333</v>
      </c>
      <c r="CB63" s="92">
        <f t="shared" si="46"/>
        <v>0.56666666666666665</v>
      </c>
      <c r="CC63" s="92">
        <f t="shared" si="47"/>
        <v>0.46666666666666667</v>
      </c>
      <c r="CD63" s="92">
        <f t="shared" si="48"/>
        <v>0.53333333333333333</v>
      </c>
      <c r="CE63" s="92">
        <f t="shared" si="49"/>
        <v>0.53333333333333333</v>
      </c>
      <c r="CF63" s="92">
        <f t="shared" si="50"/>
        <v>0.54</v>
      </c>
      <c r="CG63" s="94">
        <f t="shared" si="51"/>
        <v>0.36226415094339626</v>
      </c>
      <c r="CH63" s="94">
        <f t="shared" si="52"/>
        <v>0.37209302325581395</v>
      </c>
      <c r="CI63" s="94">
        <f t="shared" si="53"/>
        <v>0.3547169811320755</v>
      </c>
      <c r="CJ63" s="94">
        <f t="shared" si="54"/>
        <v>0.39069767441860465</v>
      </c>
      <c r="CK63" s="94">
        <f t="shared" si="55"/>
        <v>0.38260869565217392</v>
      </c>
      <c r="CL63" s="94">
        <f t="shared" si="56"/>
        <v>0.4</v>
      </c>
      <c r="CM63" s="96">
        <f t="shared" si="57"/>
        <v>0.89559748427672958</v>
      </c>
      <c r="CN63" s="96">
        <f t="shared" si="58"/>
        <v>0.9387596899224806</v>
      </c>
      <c r="CO63" s="96">
        <f t="shared" si="59"/>
        <v>0.82138364779874218</v>
      </c>
      <c r="CP63" s="96">
        <f t="shared" si="60"/>
        <v>0.92403100775193803</v>
      </c>
      <c r="CQ63" s="96">
        <f t="shared" si="61"/>
        <v>0.91594202898550725</v>
      </c>
      <c r="CR63" s="96">
        <f t="shared" si="62"/>
        <v>0.94000000000000006</v>
      </c>
      <c r="CS63" s="99">
        <f>'Course end survey'!J72</f>
        <v>0.66666666666666663</v>
      </c>
      <c r="CT63" s="99">
        <f>'Course end survey'!K72</f>
        <v>0.66666666666666663</v>
      </c>
      <c r="CU63" s="99">
        <f>'Course end survey'!L72</f>
        <v>0.66666666666666663</v>
      </c>
      <c r="CV63" s="99">
        <f>'Course end survey'!M72</f>
        <v>0.66666666666666663</v>
      </c>
      <c r="CW63" s="99">
        <f>'Course end survey'!N72</f>
        <v>0.22222222222222221</v>
      </c>
      <c r="CX63" s="99">
        <f>'Course end survey'!O72</f>
        <v>0.22222222222222221</v>
      </c>
      <c r="CY63" s="100">
        <f t="shared" si="63"/>
        <v>6.6666666666666666E-2</v>
      </c>
      <c r="CZ63" s="100">
        <f t="shared" si="64"/>
        <v>6.6666666666666666E-2</v>
      </c>
      <c r="DA63" s="100">
        <f t="shared" si="65"/>
        <v>6.6666666666666666E-2</v>
      </c>
      <c r="DB63" s="100">
        <f t="shared" si="66"/>
        <v>6.6666666666666666E-2</v>
      </c>
      <c r="DC63" s="100">
        <f t="shared" si="67"/>
        <v>2.2222222222222223E-2</v>
      </c>
      <c r="DD63" s="100">
        <f t="shared" si="68"/>
        <v>2.2222222222222223E-2</v>
      </c>
      <c r="DE63" s="102">
        <f t="shared" si="69"/>
        <v>0.80603773584905669</v>
      </c>
      <c r="DF63" s="102">
        <f t="shared" si="70"/>
        <v>0.84488372093023256</v>
      </c>
      <c r="DG63" s="102">
        <f t="shared" si="71"/>
        <v>0.73924528301886794</v>
      </c>
      <c r="DH63" s="102">
        <f t="shared" si="72"/>
        <v>0.83162790697674427</v>
      </c>
      <c r="DI63" s="102">
        <f t="shared" si="73"/>
        <v>0.82434782608695656</v>
      </c>
      <c r="DJ63" s="102">
        <f t="shared" si="74"/>
        <v>0.84600000000000009</v>
      </c>
      <c r="DK63" s="103">
        <f t="shared" si="75"/>
        <v>0.87270440251572334</v>
      </c>
      <c r="DL63" s="103">
        <f t="shared" si="76"/>
        <v>0.91155038759689921</v>
      </c>
      <c r="DM63" s="103">
        <f t="shared" si="77"/>
        <v>0.80591194968553459</v>
      </c>
      <c r="DN63" s="103">
        <f t="shared" si="78"/>
        <v>0.89829457364341092</v>
      </c>
      <c r="DO63" s="103">
        <f t="shared" si="79"/>
        <v>0.84657004830917881</v>
      </c>
      <c r="DP63" s="103">
        <f t="shared" si="80"/>
        <v>0.86822222222222234</v>
      </c>
    </row>
    <row r="64" spans="1:120" ht="16.2" thickBot="1">
      <c r="A64" s="72">
        <v>54</v>
      </c>
      <c r="B64" s="73" t="str">
        <f>'CAT I'!B64</f>
        <v>AME20064</v>
      </c>
      <c r="C64" s="171" t="str">
        <f>'CAT I'!C64</f>
        <v>MUHAMED YACIN</v>
      </c>
      <c r="D64" s="74">
        <f>'CAT I'!D64</f>
        <v>2</v>
      </c>
      <c r="E64" s="74">
        <f>'CAT I'!E64</f>
        <v>2</v>
      </c>
      <c r="F64" s="74">
        <f>'CAT I'!F64</f>
        <v>2</v>
      </c>
      <c r="G64" s="74">
        <f>'CAT I'!G64</f>
        <v>2</v>
      </c>
      <c r="H64" s="74">
        <f>'CAT I'!H64</f>
        <v>2</v>
      </c>
      <c r="I64" s="74">
        <f>'CAT I'!I64</f>
        <v>2</v>
      </c>
      <c r="J64" s="74">
        <f>'CAT I'!J64</f>
        <v>10</v>
      </c>
      <c r="K64" s="74">
        <f>'CAT I'!K64</f>
        <v>13</v>
      </c>
      <c r="L64" s="74">
        <f>'CAT I'!L64</f>
        <v>10</v>
      </c>
      <c r="M64" s="74">
        <f>'CAT I'!M64</f>
        <v>45</v>
      </c>
      <c r="N64" s="79">
        <f>'CAT II'!D64</f>
        <v>2</v>
      </c>
      <c r="O64" s="79">
        <f>'CAT II'!E64</f>
        <v>2</v>
      </c>
      <c r="P64" s="79">
        <f>'CAT II'!F64</f>
        <v>2</v>
      </c>
      <c r="Q64" s="79">
        <f>'CAT II'!G64</f>
        <v>2</v>
      </c>
      <c r="R64" s="79">
        <f>'CAT II'!H64</f>
        <v>2</v>
      </c>
      <c r="S64" s="79">
        <f>'CAT II'!I64</f>
        <v>2</v>
      </c>
      <c r="T64" s="79">
        <f>'CAT II'!J64</f>
        <v>9</v>
      </c>
      <c r="U64" s="79">
        <f>'CAT II'!K64</f>
        <v>11</v>
      </c>
      <c r="V64" s="79">
        <f>'CAT II'!L64</f>
        <v>13</v>
      </c>
      <c r="W64" s="79">
        <f>'CAT II'!M64</f>
        <v>45</v>
      </c>
      <c r="X64" s="82">
        <f>MODEL!D64</f>
        <v>1</v>
      </c>
      <c r="Y64" s="82">
        <f>MODEL!E64</f>
        <v>2</v>
      </c>
      <c r="Z64" s="82">
        <f>MODEL!F64</f>
        <v>2</v>
      </c>
      <c r="AA64" s="82">
        <f>MODEL!G64</f>
        <v>2</v>
      </c>
      <c r="AB64" s="82">
        <f>MODEL!H64</f>
        <v>1</v>
      </c>
      <c r="AC64" s="82">
        <f>MODEL!I64</f>
        <v>2</v>
      </c>
      <c r="AD64" s="82">
        <f>MODEL!J64</f>
        <v>2</v>
      </c>
      <c r="AE64" s="82">
        <f>MODEL!K64</f>
        <v>2</v>
      </c>
      <c r="AF64" s="82">
        <f>MODEL!L64</f>
        <v>1</v>
      </c>
      <c r="AG64" s="82">
        <f>MODEL!M64</f>
        <v>2</v>
      </c>
      <c r="AH64" s="82">
        <f>MODEL!N64</f>
        <v>10</v>
      </c>
      <c r="AI64" s="82">
        <f>MODEL!O64</f>
        <v>14</v>
      </c>
      <c r="AJ64" s="82">
        <f>MODEL!P64</f>
        <v>14</v>
      </c>
      <c r="AK64" s="82">
        <f>MODEL!Q64</f>
        <v>12</v>
      </c>
      <c r="AL64" s="82">
        <f>MODEL!R64</f>
        <v>14</v>
      </c>
      <c r="AM64" s="82">
        <f>MODEL!S64</f>
        <v>9</v>
      </c>
      <c r="AN64" s="82">
        <f>MODEL!T64</f>
        <v>90</v>
      </c>
      <c r="AO64" s="84">
        <f>'CAT I'!N64</f>
        <v>5</v>
      </c>
      <c r="AP64" s="84">
        <f>'CAT I'!O64</f>
        <v>5</v>
      </c>
      <c r="AQ64" s="84">
        <f>'CAT I'!P64</f>
        <v>10</v>
      </c>
      <c r="AR64" s="2">
        <f>'CAT II'!N64</f>
        <v>5</v>
      </c>
      <c r="AS64" s="2">
        <f>'CAT II'!O64</f>
        <v>5</v>
      </c>
      <c r="AT64" s="2">
        <f>'CAT II'!P64</f>
        <v>10</v>
      </c>
      <c r="AU64" s="85">
        <f>MODEL!U64</f>
        <v>5</v>
      </c>
      <c r="AV64" s="85">
        <f>MODEL!V64</f>
        <v>5</v>
      </c>
      <c r="AW64" s="85">
        <f>MODEL!W64</f>
        <v>10</v>
      </c>
      <c r="AX64" s="88">
        <f t="shared" si="81"/>
        <v>0.96226415094339623</v>
      </c>
      <c r="AY64" s="88">
        <f t="shared" si="81"/>
        <v>0.90697674418604646</v>
      </c>
      <c r="AZ64" s="88">
        <f t="shared" si="81"/>
        <v>0.86792452830188682</v>
      </c>
      <c r="BA64" s="88">
        <f t="shared" si="81"/>
        <v>0.97674418604651159</v>
      </c>
      <c r="BB64" s="88">
        <f t="shared" si="81"/>
        <v>0.73913043478260865</v>
      </c>
      <c r="BC64" s="88">
        <f t="shared" si="81"/>
        <v>1</v>
      </c>
      <c r="BD64" s="89">
        <f>'END SEM EXAM'!D64</f>
        <v>2</v>
      </c>
      <c r="BE64" s="89">
        <f>'END SEM EXAM'!E64</f>
        <v>1</v>
      </c>
      <c r="BF64" s="89">
        <f>'END SEM EXAM'!F64</f>
        <v>2</v>
      </c>
      <c r="BG64" s="89">
        <f>'END SEM EXAM'!G64</f>
        <v>1</v>
      </c>
      <c r="BH64" s="89">
        <f>'END SEM EXAM'!H64</f>
        <v>2</v>
      </c>
      <c r="BI64" s="89">
        <f>'END SEM EXAM'!I64</f>
        <v>2</v>
      </c>
      <c r="BJ64" s="89">
        <f>'END SEM EXAM'!J64</f>
        <v>2</v>
      </c>
      <c r="BK64" s="89">
        <f>'END SEM EXAM'!K64</f>
        <v>2</v>
      </c>
      <c r="BL64" s="89">
        <f>'END SEM EXAM'!L64</f>
        <v>2</v>
      </c>
      <c r="BM64" s="89">
        <f>'END SEM EXAM'!M64</f>
        <v>2</v>
      </c>
      <c r="BN64" s="89">
        <f>'END SEM EXAM'!N64</f>
        <v>9</v>
      </c>
      <c r="BO64" s="89">
        <f>'END SEM EXAM'!O64</f>
        <v>9</v>
      </c>
      <c r="BP64" s="89">
        <f>'END SEM EXAM'!P64</f>
        <v>13</v>
      </c>
      <c r="BQ64" s="89">
        <f>'END SEM EXAM'!Q64</f>
        <v>9</v>
      </c>
      <c r="BR64" s="89">
        <f>'END SEM EXAM'!R64</f>
        <v>5</v>
      </c>
      <c r="BS64" s="89">
        <f>'END SEM EXAM'!S64</f>
        <v>9</v>
      </c>
      <c r="BT64" s="89">
        <f>'END SEM EXAM'!T64</f>
        <v>72</v>
      </c>
      <c r="BU64" s="91">
        <f>'END SEM EXAM'!U64</f>
        <v>0.66666666666666663</v>
      </c>
      <c r="BV64" s="91">
        <f>'END SEM EXAM'!V64</f>
        <v>0.88888888888888884</v>
      </c>
      <c r="BW64" s="91">
        <f>'END SEM EXAM'!W64</f>
        <v>0.72222222222222221</v>
      </c>
      <c r="BX64" s="91">
        <f>'END SEM EXAM'!X64</f>
        <v>0.5</v>
      </c>
      <c r="BY64" s="91">
        <f>'END SEM EXAM'!Y64</f>
        <v>0.72222222222222221</v>
      </c>
      <c r="BZ64" s="91">
        <f>'END SEM EXAM'!Z64</f>
        <v>0.9</v>
      </c>
      <c r="CA64" s="92">
        <f t="shared" si="45"/>
        <v>0.39999999999999997</v>
      </c>
      <c r="CB64" s="92">
        <f t="shared" si="46"/>
        <v>0.53333333333333333</v>
      </c>
      <c r="CC64" s="92">
        <f t="shared" si="47"/>
        <v>0.43333333333333329</v>
      </c>
      <c r="CD64" s="92">
        <f t="shared" si="48"/>
        <v>0.3</v>
      </c>
      <c r="CE64" s="92">
        <f t="shared" si="49"/>
        <v>0.43333333333333329</v>
      </c>
      <c r="CF64" s="92">
        <f t="shared" si="50"/>
        <v>0.54</v>
      </c>
      <c r="CG64" s="94">
        <f t="shared" si="51"/>
        <v>0.38490566037735852</v>
      </c>
      <c r="CH64" s="94">
        <f t="shared" si="52"/>
        <v>0.36279069767441863</v>
      </c>
      <c r="CI64" s="94">
        <f t="shared" si="53"/>
        <v>0.34716981132075475</v>
      </c>
      <c r="CJ64" s="94">
        <f t="shared" si="54"/>
        <v>0.39069767441860465</v>
      </c>
      <c r="CK64" s="94">
        <f t="shared" si="55"/>
        <v>0.29565217391304349</v>
      </c>
      <c r="CL64" s="94">
        <f t="shared" si="56"/>
        <v>0.4</v>
      </c>
      <c r="CM64" s="96">
        <f t="shared" si="57"/>
        <v>0.78490566037735854</v>
      </c>
      <c r="CN64" s="96">
        <f t="shared" si="58"/>
        <v>0.89612403100775195</v>
      </c>
      <c r="CO64" s="96">
        <f t="shared" si="59"/>
        <v>0.78050314465408799</v>
      </c>
      <c r="CP64" s="96">
        <f t="shared" si="60"/>
        <v>0.69069767441860463</v>
      </c>
      <c r="CQ64" s="96">
        <f t="shared" si="61"/>
        <v>0.72898550724637678</v>
      </c>
      <c r="CR64" s="96">
        <f t="shared" si="62"/>
        <v>0.94000000000000006</v>
      </c>
      <c r="CS64" s="99">
        <f>'Course end survey'!J89</f>
        <v>0.33333333333333331</v>
      </c>
      <c r="CT64" s="99">
        <f>'Course end survey'!K89</f>
        <v>1</v>
      </c>
      <c r="CU64" s="99">
        <f>'Course end survey'!L89</f>
        <v>0.66666666666666663</v>
      </c>
      <c r="CV64" s="99">
        <f>'Course end survey'!M89</f>
        <v>0.66666666666666663</v>
      </c>
      <c r="CW64" s="99">
        <f>'Course end survey'!N89</f>
        <v>0.1111111111111111</v>
      </c>
      <c r="CX64" s="99">
        <f>'Course end survey'!O89</f>
        <v>0.33333333333333331</v>
      </c>
      <c r="CY64" s="100">
        <f t="shared" si="63"/>
        <v>3.3333333333333333E-2</v>
      </c>
      <c r="CZ64" s="100">
        <f t="shared" si="64"/>
        <v>0.1</v>
      </c>
      <c r="DA64" s="100">
        <f t="shared" si="65"/>
        <v>6.6666666666666666E-2</v>
      </c>
      <c r="DB64" s="100">
        <f t="shared" si="66"/>
        <v>6.6666666666666666E-2</v>
      </c>
      <c r="DC64" s="100">
        <f t="shared" si="67"/>
        <v>1.1111111111111112E-2</v>
      </c>
      <c r="DD64" s="100">
        <f t="shared" si="68"/>
        <v>3.3333333333333333E-2</v>
      </c>
      <c r="DE64" s="102">
        <f t="shared" si="69"/>
        <v>0.70641509433962268</v>
      </c>
      <c r="DF64" s="102">
        <f t="shared" si="70"/>
        <v>0.80651162790697672</v>
      </c>
      <c r="DG64" s="102">
        <f t="shared" si="71"/>
        <v>0.70245283018867921</v>
      </c>
      <c r="DH64" s="102">
        <f t="shared" si="72"/>
        <v>0.62162790697674419</v>
      </c>
      <c r="DI64" s="102">
        <f t="shared" si="73"/>
        <v>0.6560869565217391</v>
      </c>
      <c r="DJ64" s="102">
        <f t="shared" si="74"/>
        <v>0.84600000000000009</v>
      </c>
      <c r="DK64" s="103">
        <f t="shared" si="75"/>
        <v>0.73974842767295601</v>
      </c>
      <c r="DL64" s="103">
        <f t="shared" si="76"/>
        <v>0.9065116279069767</v>
      </c>
      <c r="DM64" s="103">
        <f t="shared" si="77"/>
        <v>0.76911949685534586</v>
      </c>
      <c r="DN64" s="103">
        <f t="shared" si="78"/>
        <v>0.68829457364341085</v>
      </c>
      <c r="DO64" s="103">
        <f t="shared" si="79"/>
        <v>0.66719806763285017</v>
      </c>
      <c r="DP64" s="103">
        <f t="shared" si="80"/>
        <v>0.87933333333333341</v>
      </c>
    </row>
    <row r="65" spans="1:120" ht="16.2" thickBot="1">
      <c r="A65" s="72">
        <v>55</v>
      </c>
      <c r="B65" s="73" t="str">
        <f>'CAT I'!B65</f>
        <v>AME20065</v>
      </c>
      <c r="C65" s="171" t="str">
        <f>'CAT I'!C65</f>
        <v>MUTHURAMALINGAM</v>
      </c>
      <c r="D65" s="74">
        <f>'CAT I'!D65</f>
        <v>2</v>
      </c>
      <c r="E65" s="74">
        <f>'CAT I'!E65</f>
        <v>2</v>
      </c>
      <c r="F65" s="74">
        <f>'CAT I'!F65</f>
        <v>2</v>
      </c>
      <c r="G65" s="74">
        <f>'CAT I'!G65</f>
        <v>2</v>
      </c>
      <c r="H65" s="74">
        <f>'CAT I'!H65</f>
        <v>2</v>
      </c>
      <c r="I65" s="74">
        <f>'CAT I'!I65</f>
        <v>2</v>
      </c>
      <c r="J65" s="74">
        <f>'CAT I'!J65</f>
        <v>10</v>
      </c>
      <c r="K65" s="74">
        <f>'CAT I'!K65</f>
        <v>12</v>
      </c>
      <c r="L65" s="74">
        <f>'CAT I'!L65</f>
        <v>10</v>
      </c>
      <c r="M65" s="74">
        <f>'CAT I'!M65</f>
        <v>44</v>
      </c>
      <c r="N65" s="79">
        <f>'CAT II'!D65</f>
        <v>2</v>
      </c>
      <c r="O65" s="79">
        <f>'CAT II'!E65</f>
        <v>2</v>
      </c>
      <c r="P65" s="79">
        <f>'CAT II'!F65</f>
        <v>2</v>
      </c>
      <c r="Q65" s="79">
        <f>'CAT II'!G65</f>
        <v>2</v>
      </c>
      <c r="R65" s="79">
        <f>'CAT II'!H65</f>
        <v>2</v>
      </c>
      <c r="S65" s="79">
        <f>'CAT II'!I65</f>
        <v>2</v>
      </c>
      <c r="T65" s="79">
        <f>'CAT II'!J65</f>
        <v>10</v>
      </c>
      <c r="U65" s="79">
        <f>'CAT II'!K65</f>
        <v>10</v>
      </c>
      <c r="V65" s="79">
        <f>'CAT II'!L65</f>
        <v>11</v>
      </c>
      <c r="W65" s="79">
        <f>'CAT II'!M65</f>
        <v>43</v>
      </c>
      <c r="X65" s="82">
        <f>MODEL!D65</f>
        <v>1</v>
      </c>
      <c r="Y65" s="82">
        <f>MODEL!E65</f>
        <v>0</v>
      </c>
      <c r="Z65" s="82">
        <f>MODEL!F65</f>
        <v>2</v>
      </c>
      <c r="AA65" s="82">
        <f>MODEL!G65</f>
        <v>0</v>
      </c>
      <c r="AB65" s="82">
        <f>MODEL!H65</f>
        <v>0</v>
      </c>
      <c r="AC65" s="82">
        <f>MODEL!I65</f>
        <v>0</v>
      </c>
      <c r="AD65" s="82">
        <f>MODEL!J65</f>
        <v>2</v>
      </c>
      <c r="AE65" s="82">
        <f>MODEL!K65</f>
        <v>2</v>
      </c>
      <c r="AF65" s="82">
        <f>MODEL!L65</f>
        <v>2</v>
      </c>
      <c r="AG65" s="82">
        <f>MODEL!M65</f>
        <v>2</v>
      </c>
      <c r="AH65" s="82">
        <f>MODEL!N65</f>
        <v>10</v>
      </c>
      <c r="AI65" s="82">
        <f>MODEL!O65</f>
        <v>13</v>
      </c>
      <c r="AJ65" s="82">
        <f>MODEL!P65</f>
        <v>13</v>
      </c>
      <c r="AK65" s="82">
        <f>MODEL!Q65</f>
        <v>13</v>
      </c>
      <c r="AL65" s="82">
        <f>MODEL!R65</f>
        <v>13</v>
      </c>
      <c r="AM65" s="82">
        <f>MODEL!S65</f>
        <v>13</v>
      </c>
      <c r="AN65" s="82">
        <f>MODEL!T65</f>
        <v>86</v>
      </c>
      <c r="AO65" s="84">
        <f>'CAT I'!N65</f>
        <v>5</v>
      </c>
      <c r="AP65" s="84">
        <f>'CAT I'!O65</f>
        <v>5</v>
      </c>
      <c r="AQ65" s="84">
        <f>'CAT I'!P65</f>
        <v>10</v>
      </c>
      <c r="AR65" s="2">
        <f>'CAT II'!N65</f>
        <v>5</v>
      </c>
      <c r="AS65" s="2">
        <f>'CAT II'!O65</f>
        <v>5</v>
      </c>
      <c r="AT65" s="2">
        <f>'CAT II'!P65</f>
        <v>10</v>
      </c>
      <c r="AU65" s="85">
        <f>MODEL!U65</f>
        <v>5</v>
      </c>
      <c r="AV65" s="85">
        <f>MODEL!V65</f>
        <v>5</v>
      </c>
      <c r="AW65" s="85">
        <f>MODEL!W65</f>
        <v>10</v>
      </c>
      <c r="AX65" s="88">
        <f t="shared" si="81"/>
        <v>0.8867924528301887</v>
      </c>
      <c r="AY65" s="88">
        <f t="shared" si="81"/>
        <v>0.83720930232558144</v>
      </c>
      <c r="AZ65" s="88">
        <f t="shared" si="81"/>
        <v>0.83018867924528306</v>
      </c>
      <c r="BA65" s="88">
        <f t="shared" si="81"/>
        <v>0.90697674418604646</v>
      </c>
      <c r="BB65" s="88">
        <f t="shared" si="81"/>
        <v>0.95652173913043481</v>
      </c>
      <c r="BC65" s="88">
        <f t="shared" si="81"/>
        <v>1</v>
      </c>
      <c r="BD65" s="89">
        <f>'END SEM EXAM'!D65</f>
        <v>2</v>
      </c>
      <c r="BE65" s="89">
        <f>'END SEM EXAM'!E65</f>
        <v>2</v>
      </c>
      <c r="BF65" s="89">
        <f>'END SEM EXAM'!F65</f>
        <v>2</v>
      </c>
      <c r="BG65" s="89">
        <f>'END SEM EXAM'!G65</f>
        <v>2</v>
      </c>
      <c r="BH65" s="89">
        <f>'END SEM EXAM'!H65</f>
        <v>2</v>
      </c>
      <c r="BI65" s="89">
        <f>'END SEM EXAM'!I65</f>
        <v>2</v>
      </c>
      <c r="BJ65" s="89">
        <f>'END SEM EXAM'!J65</f>
        <v>2</v>
      </c>
      <c r="BK65" s="89">
        <f>'END SEM EXAM'!K65</f>
        <v>2</v>
      </c>
      <c r="BL65" s="89">
        <f>'END SEM EXAM'!L65</f>
        <v>2</v>
      </c>
      <c r="BM65" s="89">
        <f>'END SEM EXAM'!M65</f>
        <v>2</v>
      </c>
      <c r="BN65" s="89">
        <f>'END SEM EXAM'!N65</f>
        <v>6</v>
      </c>
      <c r="BO65" s="89">
        <f>'END SEM EXAM'!O65</f>
        <v>13</v>
      </c>
      <c r="BP65" s="89">
        <f>'END SEM EXAM'!P65</f>
        <v>0</v>
      </c>
      <c r="BQ65" s="89">
        <f>'END SEM EXAM'!Q65</f>
        <v>14</v>
      </c>
      <c r="BR65" s="89">
        <f>'END SEM EXAM'!R65</f>
        <v>3</v>
      </c>
      <c r="BS65" s="89">
        <f>'END SEM EXAM'!S65</f>
        <v>14</v>
      </c>
      <c r="BT65" s="89">
        <f>'END SEM EXAM'!T65</f>
        <v>70</v>
      </c>
      <c r="BU65" s="91">
        <f>'END SEM EXAM'!U65</f>
        <v>0.94444444444444442</v>
      </c>
      <c r="BV65" s="91">
        <f>'END SEM EXAM'!V65</f>
        <v>0.22222222222222221</v>
      </c>
      <c r="BW65" s="91">
        <f>'END SEM EXAM'!W65</f>
        <v>1</v>
      </c>
      <c r="BX65" s="91">
        <f>'END SEM EXAM'!X65</f>
        <v>0.3888888888888889</v>
      </c>
      <c r="BY65" s="91">
        <f>'END SEM EXAM'!Y65</f>
        <v>1</v>
      </c>
      <c r="BZ65" s="91">
        <f>'END SEM EXAM'!Z65</f>
        <v>0.6</v>
      </c>
      <c r="CA65" s="92">
        <f t="shared" si="45"/>
        <v>0.56666666666666665</v>
      </c>
      <c r="CB65" s="92">
        <f t="shared" si="46"/>
        <v>0.13333333333333333</v>
      </c>
      <c r="CC65" s="92">
        <f t="shared" si="47"/>
        <v>0.6</v>
      </c>
      <c r="CD65" s="92">
        <f t="shared" si="48"/>
        <v>0.23333333333333334</v>
      </c>
      <c r="CE65" s="92">
        <f t="shared" si="49"/>
        <v>0.6</v>
      </c>
      <c r="CF65" s="92">
        <f t="shared" si="50"/>
        <v>0.36</v>
      </c>
      <c r="CG65" s="94">
        <f t="shared" si="51"/>
        <v>0.3547169811320755</v>
      </c>
      <c r="CH65" s="94">
        <f t="shared" si="52"/>
        <v>0.33488372093023261</v>
      </c>
      <c r="CI65" s="94">
        <f t="shared" si="53"/>
        <v>0.33207547169811324</v>
      </c>
      <c r="CJ65" s="94">
        <f t="shared" si="54"/>
        <v>0.36279069767441863</v>
      </c>
      <c r="CK65" s="94">
        <f t="shared" si="55"/>
        <v>0.38260869565217392</v>
      </c>
      <c r="CL65" s="94">
        <f t="shared" si="56"/>
        <v>0.4</v>
      </c>
      <c r="CM65" s="96">
        <f t="shared" si="57"/>
        <v>0.92138364779874216</v>
      </c>
      <c r="CN65" s="96">
        <f t="shared" si="58"/>
        <v>0.46821705426356597</v>
      </c>
      <c r="CO65" s="96">
        <f t="shared" si="59"/>
        <v>0.93207547169811322</v>
      </c>
      <c r="CP65" s="96">
        <f t="shared" si="60"/>
        <v>0.59612403100775202</v>
      </c>
      <c r="CQ65" s="96">
        <f t="shared" si="61"/>
        <v>0.9826086956521739</v>
      </c>
      <c r="CR65" s="96">
        <f t="shared" si="62"/>
        <v>0.76</v>
      </c>
      <c r="CS65" s="99">
        <f>'Course end survey'!J74</f>
        <v>0.33333333333333331</v>
      </c>
      <c r="CT65" s="99">
        <f>'Course end survey'!K74</f>
        <v>0.33333333333333331</v>
      </c>
      <c r="CU65" s="99">
        <f>'Course end survey'!L74</f>
        <v>0.66666666666666663</v>
      </c>
      <c r="CV65" s="99">
        <f>'Course end survey'!M74</f>
        <v>0.66666666666666663</v>
      </c>
      <c r="CW65" s="99">
        <f>'Course end survey'!N74</f>
        <v>0.1111111111111111</v>
      </c>
      <c r="CX65" s="99">
        <f>'Course end survey'!O74</f>
        <v>0.1111111111111111</v>
      </c>
      <c r="CY65" s="100">
        <f t="shared" si="63"/>
        <v>3.3333333333333333E-2</v>
      </c>
      <c r="CZ65" s="100">
        <f t="shared" si="64"/>
        <v>3.3333333333333333E-2</v>
      </c>
      <c r="DA65" s="100">
        <f t="shared" si="65"/>
        <v>6.6666666666666666E-2</v>
      </c>
      <c r="DB65" s="100">
        <f t="shared" si="66"/>
        <v>6.6666666666666666E-2</v>
      </c>
      <c r="DC65" s="100">
        <f t="shared" si="67"/>
        <v>1.1111111111111112E-2</v>
      </c>
      <c r="DD65" s="100">
        <f t="shared" si="68"/>
        <v>1.1111111111111112E-2</v>
      </c>
      <c r="DE65" s="102">
        <f t="shared" si="69"/>
        <v>0.82924528301886791</v>
      </c>
      <c r="DF65" s="102">
        <f t="shared" si="70"/>
        <v>0.42139534883720936</v>
      </c>
      <c r="DG65" s="102">
        <f t="shared" si="71"/>
        <v>0.83886792452830194</v>
      </c>
      <c r="DH65" s="102">
        <f t="shared" si="72"/>
        <v>0.53651162790697682</v>
      </c>
      <c r="DI65" s="102">
        <f t="shared" si="73"/>
        <v>0.8843478260869565</v>
      </c>
      <c r="DJ65" s="102">
        <f t="shared" si="74"/>
        <v>0.68400000000000005</v>
      </c>
      <c r="DK65" s="103">
        <f t="shared" si="75"/>
        <v>0.86257861635220123</v>
      </c>
      <c r="DL65" s="103">
        <f t="shared" si="76"/>
        <v>0.45472868217054269</v>
      </c>
      <c r="DM65" s="103">
        <f t="shared" si="77"/>
        <v>0.9055345911949686</v>
      </c>
      <c r="DN65" s="103">
        <f t="shared" si="78"/>
        <v>0.60317829457364347</v>
      </c>
      <c r="DO65" s="103">
        <f t="shared" si="79"/>
        <v>0.89545893719806757</v>
      </c>
      <c r="DP65" s="103">
        <f t="shared" si="80"/>
        <v>0.69511111111111112</v>
      </c>
    </row>
    <row r="66" spans="1:120" ht="16.2" thickBot="1">
      <c r="A66" s="72">
        <v>56</v>
      </c>
      <c r="B66" s="73" t="str">
        <f>'CAT I'!B66</f>
        <v>AME20067</v>
      </c>
      <c r="C66" s="171" t="str">
        <f>'CAT I'!C66</f>
        <v>NANDU</v>
      </c>
      <c r="D66" s="74">
        <f>'CAT I'!D66</f>
        <v>2</v>
      </c>
      <c r="E66" s="74">
        <f>'CAT I'!E66</f>
        <v>2</v>
      </c>
      <c r="F66" s="74">
        <f>'CAT I'!F66</f>
        <v>2</v>
      </c>
      <c r="G66" s="74">
        <f>'CAT I'!G66</f>
        <v>2</v>
      </c>
      <c r="H66" s="74">
        <f>'CAT I'!H66</f>
        <v>2</v>
      </c>
      <c r="I66" s="74">
        <f>'CAT I'!I66</f>
        <v>2</v>
      </c>
      <c r="J66" s="74">
        <f>'CAT I'!J66</f>
        <v>9</v>
      </c>
      <c r="K66" s="74">
        <f>'CAT I'!K66</f>
        <v>11</v>
      </c>
      <c r="L66" s="74">
        <f>'CAT I'!L66</f>
        <v>10</v>
      </c>
      <c r="M66" s="74">
        <f>'CAT I'!M66</f>
        <v>42</v>
      </c>
      <c r="N66" s="79">
        <f>'CAT II'!D66</f>
        <v>2</v>
      </c>
      <c r="O66" s="79">
        <f>'CAT II'!E66</f>
        <v>2</v>
      </c>
      <c r="P66" s="79">
        <f>'CAT II'!F66</f>
        <v>2</v>
      </c>
      <c r="Q66" s="79">
        <f>'CAT II'!G66</f>
        <v>2</v>
      </c>
      <c r="R66" s="79">
        <f>'CAT II'!H66</f>
        <v>2</v>
      </c>
      <c r="S66" s="79">
        <f>'CAT II'!I66</f>
        <v>2</v>
      </c>
      <c r="T66" s="79">
        <f>'CAT II'!J66</f>
        <v>9</v>
      </c>
      <c r="U66" s="79">
        <f>'CAT II'!K66</f>
        <v>12</v>
      </c>
      <c r="V66" s="79">
        <f>'CAT II'!L66</f>
        <v>12</v>
      </c>
      <c r="W66" s="79">
        <f>'CAT II'!M66</f>
        <v>45</v>
      </c>
      <c r="X66" s="82">
        <f>MODEL!D66</f>
        <v>2</v>
      </c>
      <c r="Y66" s="82">
        <f>MODEL!E66</f>
        <v>2</v>
      </c>
      <c r="Z66" s="82">
        <f>MODEL!F66</f>
        <v>2</v>
      </c>
      <c r="AA66" s="82">
        <f>MODEL!G66</f>
        <v>2</v>
      </c>
      <c r="AB66" s="82">
        <f>MODEL!H66</f>
        <v>2</v>
      </c>
      <c r="AC66" s="82">
        <f>MODEL!I66</f>
        <v>2</v>
      </c>
      <c r="AD66" s="82">
        <f>MODEL!J66</f>
        <v>2</v>
      </c>
      <c r="AE66" s="82">
        <f>MODEL!K66</f>
        <v>1</v>
      </c>
      <c r="AF66" s="82">
        <f>MODEL!L66</f>
        <v>1</v>
      </c>
      <c r="AG66" s="82">
        <f>MODEL!M66</f>
        <v>2</v>
      </c>
      <c r="AH66" s="82">
        <f>MODEL!N66</f>
        <v>8</v>
      </c>
      <c r="AI66" s="82">
        <f>MODEL!O66</f>
        <v>11</v>
      </c>
      <c r="AJ66" s="82">
        <f>MODEL!P66</f>
        <v>13</v>
      </c>
      <c r="AK66" s="82">
        <f>MODEL!Q66</f>
        <v>14</v>
      </c>
      <c r="AL66" s="82">
        <f>MODEL!R66</f>
        <v>12</v>
      </c>
      <c r="AM66" s="82">
        <f>MODEL!S66</f>
        <v>12</v>
      </c>
      <c r="AN66" s="82">
        <f>MODEL!T66</f>
        <v>88</v>
      </c>
      <c r="AO66" s="84">
        <f>'CAT I'!N66</f>
        <v>5</v>
      </c>
      <c r="AP66" s="84">
        <f>'CAT I'!O66</f>
        <v>5</v>
      </c>
      <c r="AQ66" s="84">
        <f>'CAT I'!P66</f>
        <v>10</v>
      </c>
      <c r="AR66" s="2">
        <f>'CAT II'!N66</f>
        <v>5</v>
      </c>
      <c r="AS66" s="2">
        <f>'CAT II'!O66</f>
        <v>5</v>
      </c>
      <c r="AT66" s="2">
        <f>'CAT II'!P66</f>
        <v>10</v>
      </c>
      <c r="AU66" s="85">
        <f>MODEL!U66</f>
        <v>5</v>
      </c>
      <c r="AV66" s="85">
        <f>MODEL!V66</f>
        <v>5</v>
      </c>
      <c r="AW66" s="85">
        <f>MODEL!W66</f>
        <v>10</v>
      </c>
      <c r="AX66" s="88">
        <f t="shared" si="81"/>
        <v>0.86792452830188682</v>
      </c>
      <c r="AY66" s="88">
        <f t="shared" si="81"/>
        <v>0.88372093023255816</v>
      </c>
      <c r="AZ66" s="88">
        <f t="shared" si="81"/>
        <v>0.94339622641509435</v>
      </c>
      <c r="BA66" s="88">
        <f t="shared" si="81"/>
        <v>0.88372093023255816</v>
      </c>
      <c r="BB66" s="88">
        <f t="shared" si="81"/>
        <v>0.86956521739130432</v>
      </c>
      <c r="BC66" s="88">
        <f t="shared" si="81"/>
        <v>0.8666666666666667</v>
      </c>
      <c r="BD66" s="89">
        <f>'END SEM EXAM'!D66</f>
        <v>1</v>
      </c>
      <c r="BE66" s="89">
        <f>'END SEM EXAM'!E66</f>
        <v>1</v>
      </c>
      <c r="BF66" s="89">
        <f>'END SEM EXAM'!F66</f>
        <v>2</v>
      </c>
      <c r="BG66" s="89">
        <f>'END SEM EXAM'!G66</f>
        <v>1</v>
      </c>
      <c r="BH66" s="89">
        <f>'END SEM EXAM'!H66</f>
        <v>1</v>
      </c>
      <c r="BI66" s="89">
        <f>'END SEM EXAM'!I66</f>
        <v>1</v>
      </c>
      <c r="BJ66" s="89">
        <f>'END SEM EXAM'!J66</f>
        <v>2</v>
      </c>
      <c r="BK66" s="89">
        <f>'END SEM EXAM'!K66</f>
        <v>1</v>
      </c>
      <c r="BL66" s="89">
        <f>'END SEM EXAM'!L66</f>
        <v>1</v>
      </c>
      <c r="BM66" s="89">
        <f>'END SEM EXAM'!M66</f>
        <v>2</v>
      </c>
      <c r="BN66" s="89">
        <f>'END SEM EXAM'!N66</f>
        <v>5</v>
      </c>
      <c r="BO66" s="89">
        <f>'END SEM EXAM'!O66</f>
        <v>10</v>
      </c>
      <c r="BP66" s="89">
        <f>'END SEM EXAM'!P66</f>
        <v>10</v>
      </c>
      <c r="BQ66" s="89">
        <f>'END SEM EXAM'!Q66</f>
        <v>12</v>
      </c>
      <c r="BR66" s="89">
        <f>'END SEM EXAM'!R66</f>
        <v>14</v>
      </c>
      <c r="BS66" s="89">
        <f>'END SEM EXAM'!S66</f>
        <v>9</v>
      </c>
      <c r="BT66" s="89">
        <f>'END SEM EXAM'!T66</f>
        <v>73</v>
      </c>
      <c r="BU66" s="91">
        <f>'END SEM EXAM'!U66</f>
        <v>0.66666666666666663</v>
      </c>
      <c r="BV66" s="91">
        <f>'END SEM EXAM'!V66</f>
        <v>0.72222222222222221</v>
      </c>
      <c r="BW66" s="91">
        <f>'END SEM EXAM'!W66</f>
        <v>0.77777777777777779</v>
      </c>
      <c r="BX66" s="91">
        <f>'END SEM EXAM'!X66</f>
        <v>0.94444444444444442</v>
      </c>
      <c r="BY66" s="91">
        <f>'END SEM EXAM'!Y66</f>
        <v>0.66666666666666663</v>
      </c>
      <c r="BZ66" s="91">
        <f>'END SEM EXAM'!Z66</f>
        <v>0.5</v>
      </c>
      <c r="CA66" s="92">
        <f t="shared" si="45"/>
        <v>0.39999999999999997</v>
      </c>
      <c r="CB66" s="92">
        <f t="shared" si="46"/>
        <v>0.43333333333333329</v>
      </c>
      <c r="CC66" s="92">
        <f t="shared" si="47"/>
        <v>0.46666666666666667</v>
      </c>
      <c r="CD66" s="92">
        <f t="shared" si="48"/>
        <v>0.56666666666666665</v>
      </c>
      <c r="CE66" s="92">
        <f t="shared" si="49"/>
        <v>0.39999999999999997</v>
      </c>
      <c r="CF66" s="92">
        <f t="shared" si="50"/>
        <v>0.3</v>
      </c>
      <c r="CG66" s="94">
        <f t="shared" si="51"/>
        <v>0.34716981132075475</v>
      </c>
      <c r="CH66" s="94">
        <f t="shared" si="52"/>
        <v>0.35348837209302331</v>
      </c>
      <c r="CI66" s="94">
        <f t="shared" si="53"/>
        <v>0.37735849056603776</v>
      </c>
      <c r="CJ66" s="94">
        <f t="shared" si="54"/>
        <v>0.35348837209302331</v>
      </c>
      <c r="CK66" s="94">
        <f t="shared" si="55"/>
        <v>0.34782608695652173</v>
      </c>
      <c r="CL66" s="94">
        <f t="shared" si="56"/>
        <v>0.34666666666666668</v>
      </c>
      <c r="CM66" s="96">
        <f t="shared" si="57"/>
        <v>0.74716981132075477</v>
      </c>
      <c r="CN66" s="96">
        <f t="shared" si="58"/>
        <v>0.78682170542635665</v>
      </c>
      <c r="CO66" s="96">
        <f t="shared" si="59"/>
        <v>0.84402515723270444</v>
      </c>
      <c r="CP66" s="96">
        <f t="shared" si="60"/>
        <v>0.92015503875968996</v>
      </c>
      <c r="CQ66" s="96">
        <f t="shared" si="61"/>
        <v>0.74782608695652164</v>
      </c>
      <c r="CR66" s="96">
        <f t="shared" si="62"/>
        <v>0.64666666666666672</v>
      </c>
      <c r="CS66" s="99">
        <f>'Course end survey'!J91</f>
        <v>0.66666666666666663</v>
      </c>
      <c r="CT66" s="99">
        <f>'Course end survey'!K91</f>
        <v>1</v>
      </c>
      <c r="CU66" s="99">
        <f>'Course end survey'!L91</f>
        <v>1</v>
      </c>
      <c r="CV66" s="99">
        <f>'Course end survey'!M91</f>
        <v>0.66666666666666663</v>
      </c>
      <c r="CW66" s="99">
        <f>'Course end survey'!N91</f>
        <v>0.22222222222222221</v>
      </c>
      <c r="CX66" s="99">
        <f>'Course end survey'!O91</f>
        <v>0.33333333333333331</v>
      </c>
      <c r="CY66" s="100">
        <f t="shared" si="63"/>
        <v>6.6666666666666666E-2</v>
      </c>
      <c r="CZ66" s="100">
        <f t="shared" si="64"/>
        <v>0.1</v>
      </c>
      <c r="DA66" s="100">
        <f t="shared" si="65"/>
        <v>0.1</v>
      </c>
      <c r="DB66" s="100">
        <f t="shared" si="66"/>
        <v>6.6666666666666666E-2</v>
      </c>
      <c r="DC66" s="100">
        <f t="shared" si="67"/>
        <v>2.2222222222222223E-2</v>
      </c>
      <c r="DD66" s="100">
        <f t="shared" si="68"/>
        <v>3.3333333333333333E-2</v>
      </c>
      <c r="DE66" s="102">
        <f t="shared" si="69"/>
        <v>0.6724528301886793</v>
      </c>
      <c r="DF66" s="102">
        <f t="shared" si="70"/>
        <v>0.70813953488372106</v>
      </c>
      <c r="DG66" s="102">
        <f t="shared" si="71"/>
        <v>0.75962264150943404</v>
      </c>
      <c r="DH66" s="102">
        <f t="shared" si="72"/>
        <v>0.82813953488372094</v>
      </c>
      <c r="DI66" s="102">
        <f t="shared" si="73"/>
        <v>0.67304347826086952</v>
      </c>
      <c r="DJ66" s="102">
        <f t="shared" si="74"/>
        <v>0.58200000000000007</v>
      </c>
      <c r="DK66" s="103">
        <f t="shared" si="75"/>
        <v>0.73911949685534595</v>
      </c>
      <c r="DL66" s="103">
        <f t="shared" si="76"/>
        <v>0.80813953488372103</v>
      </c>
      <c r="DM66" s="103">
        <f t="shared" si="77"/>
        <v>0.85962264150943402</v>
      </c>
      <c r="DN66" s="103">
        <f t="shared" si="78"/>
        <v>0.89480620155038759</v>
      </c>
      <c r="DO66" s="103">
        <f t="shared" si="79"/>
        <v>0.69526570048309178</v>
      </c>
      <c r="DP66" s="103">
        <f t="shared" si="80"/>
        <v>0.6153333333333334</v>
      </c>
    </row>
    <row r="67" spans="1:120" ht="16.2" thickBot="1">
      <c r="A67" s="72">
        <v>57</v>
      </c>
      <c r="B67" s="73" t="str">
        <f>'CAT I'!B67</f>
        <v>AME20068</v>
      </c>
      <c r="C67" s="171" t="str">
        <f>'CAT I'!C67</f>
        <v>NAVEEN KUMAR M</v>
      </c>
      <c r="D67" s="74">
        <f>'CAT I'!D67</f>
        <v>2</v>
      </c>
      <c r="E67" s="74">
        <f>'CAT I'!E67</f>
        <v>2</v>
      </c>
      <c r="F67" s="74">
        <f>'CAT I'!F67</f>
        <v>2</v>
      </c>
      <c r="G67" s="74">
        <f>'CAT I'!G67</f>
        <v>2</v>
      </c>
      <c r="H67" s="74">
        <f>'CAT I'!H67</f>
        <v>2</v>
      </c>
      <c r="I67" s="74">
        <f>'CAT I'!I67</f>
        <v>2</v>
      </c>
      <c r="J67" s="74">
        <f>'CAT I'!J67</f>
        <v>10</v>
      </c>
      <c r="K67" s="74">
        <f>'CAT I'!K67</f>
        <v>13</v>
      </c>
      <c r="L67" s="74">
        <f>'CAT I'!L67</f>
        <v>14</v>
      </c>
      <c r="M67" s="74">
        <f>'CAT I'!M67</f>
        <v>49</v>
      </c>
      <c r="N67" s="79">
        <f>'CAT II'!D67</f>
        <v>2</v>
      </c>
      <c r="O67" s="79">
        <f>'CAT II'!E67</f>
        <v>2</v>
      </c>
      <c r="P67" s="79">
        <f>'CAT II'!F67</f>
        <v>2</v>
      </c>
      <c r="Q67" s="79">
        <f>'CAT II'!G67</f>
        <v>2</v>
      </c>
      <c r="R67" s="79">
        <f>'CAT II'!H67</f>
        <v>2</v>
      </c>
      <c r="S67" s="79">
        <f>'CAT II'!I67</f>
        <v>2</v>
      </c>
      <c r="T67" s="79">
        <f>'CAT II'!J67</f>
        <v>9</v>
      </c>
      <c r="U67" s="79">
        <f>'CAT II'!K67</f>
        <v>14</v>
      </c>
      <c r="V67" s="79">
        <f>'CAT II'!L67</f>
        <v>14</v>
      </c>
      <c r="W67" s="79">
        <f>'CAT II'!M67</f>
        <v>49</v>
      </c>
      <c r="X67" s="82">
        <f>MODEL!D67</f>
        <v>1</v>
      </c>
      <c r="Y67" s="82">
        <f>MODEL!E67</f>
        <v>1</v>
      </c>
      <c r="Z67" s="82">
        <f>MODEL!F67</f>
        <v>2</v>
      </c>
      <c r="AA67" s="82">
        <f>MODEL!G67</f>
        <v>2</v>
      </c>
      <c r="AB67" s="82">
        <f>MODEL!H67</f>
        <v>2</v>
      </c>
      <c r="AC67" s="82">
        <f>MODEL!I67</f>
        <v>2</v>
      </c>
      <c r="AD67" s="82">
        <f>MODEL!J67</f>
        <v>2</v>
      </c>
      <c r="AE67" s="82">
        <f>MODEL!K67</f>
        <v>2</v>
      </c>
      <c r="AF67" s="82">
        <f>MODEL!L67</f>
        <v>2</v>
      </c>
      <c r="AG67" s="82">
        <f>MODEL!M67</f>
        <v>2</v>
      </c>
      <c r="AH67" s="82">
        <f>MODEL!N67</f>
        <v>10</v>
      </c>
      <c r="AI67" s="82">
        <f>MODEL!O67</f>
        <v>14</v>
      </c>
      <c r="AJ67" s="82">
        <f>MODEL!P67</f>
        <v>13</v>
      </c>
      <c r="AK67" s="82">
        <f>MODEL!Q67</f>
        <v>14</v>
      </c>
      <c r="AL67" s="82">
        <f>MODEL!R67</f>
        <v>13</v>
      </c>
      <c r="AM67" s="82">
        <f>MODEL!S67</f>
        <v>14</v>
      </c>
      <c r="AN67" s="82">
        <f>MODEL!T67</f>
        <v>96</v>
      </c>
      <c r="AO67" s="84">
        <f>'CAT I'!N67</f>
        <v>5</v>
      </c>
      <c r="AP67" s="84">
        <f>'CAT I'!O67</f>
        <v>5</v>
      </c>
      <c r="AQ67" s="84">
        <f>'CAT I'!P67</f>
        <v>10</v>
      </c>
      <c r="AR67" s="2">
        <f>'CAT II'!N67</f>
        <v>5</v>
      </c>
      <c r="AS67" s="2">
        <f>'CAT II'!O67</f>
        <v>5</v>
      </c>
      <c r="AT67" s="2">
        <f>'CAT II'!P67</f>
        <v>10</v>
      </c>
      <c r="AU67" s="85">
        <f>MODEL!U67</f>
        <v>5</v>
      </c>
      <c r="AV67" s="85">
        <f>MODEL!V67</f>
        <v>5</v>
      </c>
      <c r="AW67" s="85">
        <f>MODEL!W67</f>
        <v>10</v>
      </c>
      <c r="AX67" s="88">
        <f t="shared" si="81"/>
        <v>0.94339622641509435</v>
      </c>
      <c r="AY67" s="88">
        <f t="shared" si="81"/>
        <v>0.97674418604651159</v>
      </c>
      <c r="AZ67" s="88">
        <f t="shared" si="81"/>
        <v>0.98113207547169812</v>
      </c>
      <c r="BA67" s="88">
        <f t="shared" si="81"/>
        <v>0.97674418604651159</v>
      </c>
      <c r="BB67" s="88">
        <f t="shared" si="81"/>
        <v>1</v>
      </c>
      <c r="BC67" s="88">
        <f t="shared" si="81"/>
        <v>1</v>
      </c>
      <c r="BD67" s="89">
        <f>'END SEM EXAM'!D67</f>
        <v>2</v>
      </c>
      <c r="BE67" s="89">
        <f>'END SEM EXAM'!E67</f>
        <v>2</v>
      </c>
      <c r="BF67" s="89">
        <f>'END SEM EXAM'!F67</f>
        <v>2</v>
      </c>
      <c r="BG67" s="89">
        <f>'END SEM EXAM'!G67</f>
        <v>2</v>
      </c>
      <c r="BH67" s="89">
        <f>'END SEM EXAM'!H67</f>
        <v>2</v>
      </c>
      <c r="BI67" s="89">
        <f>'END SEM EXAM'!I67</f>
        <v>2</v>
      </c>
      <c r="BJ67" s="89">
        <f>'END SEM EXAM'!J67</f>
        <v>2</v>
      </c>
      <c r="BK67" s="89">
        <f>'END SEM EXAM'!K67</f>
        <v>2</v>
      </c>
      <c r="BL67" s="89">
        <f>'END SEM EXAM'!L67</f>
        <v>2</v>
      </c>
      <c r="BM67" s="89">
        <f>'END SEM EXAM'!M67</f>
        <v>2</v>
      </c>
      <c r="BN67" s="89">
        <f>'END SEM EXAM'!N67</f>
        <v>6</v>
      </c>
      <c r="BO67" s="89">
        <f>'END SEM EXAM'!O67</f>
        <v>10</v>
      </c>
      <c r="BP67" s="89">
        <f>'END SEM EXAM'!P67</f>
        <v>6</v>
      </c>
      <c r="BQ67" s="89">
        <f>'END SEM EXAM'!Q67</f>
        <v>6</v>
      </c>
      <c r="BR67" s="89">
        <f>'END SEM EXAM'!R67</f>
        <v>9</v>
      </c>
      <c r="BS67" s="89">
        <f>'END SEM EXAM'!S67</f>
        <v>13</v>
      </c>
      <c r="BT67" s="89">
        <f>'END SEM EXAM'!T67</f>
        <v>70</v>
      </c>
      <c r="BU67" s="91">
        <f>'END SEM EXAM'!U67</f>
        <v>0.77777777777777779</v>
      </c>
      <c r="BV67" s="91">
        <f>'END SEM EXAM'!V67</f>
        <v>0.55555555555555558</v>
      </c>
      <c r="BW67" s="91">
        <f>'END SEM EXAM'!W67</f>
        <v>0.55555555555555558</v>
      </c>
      <c r="BX67" s="91">
        <f>'END SEM EXAM'!X67</f>
        <v>0.72222222222222221</v>
      </c>
      <c r="BY67" s="91">
        <f>'END SEM EXAM'!Y67</f>
        <v>0.94444444444444442</v>
      </c>
      <c r="BZ67" s="91">
        <f>'END SEM EXAM'!Z67</f>
        <v>0.6</v>
      </c>
      <c r="CA67" s="92">
        <f t="shared" si="45"/>
        <v>0.46666666666666667</v>
      </c>
      <c r="CB67" s="92">
        <f t="shared" si="46"/>
        <v>0.33333333333333331</v>
      </c>
      <c r="CC67" s="92">
        <f t="shared" si="47"/>
        <v>0.33333333333333331</v>
      </c>
      <c r="CD67" s="92">
        <f t="shared" si="48"/>
        <v>0.43333333333333329</v>
      </c>
      <c r="CE67" s="92">
        <f t="shared" si="49"/>
        <v>0.56666666666666665</v>
      </c>
      <c r="CF67" s="92">
        <f t="shared" si="50"/>
        <v>0.36</v>
      </c>
      <c r="CG67" s="94">
        <f t="shared" si="51"/>
        <v>0.37735849056603776</v>
      </c>
      <c r="CH67" s="94">
        <f t="shared" si="52"/>
        <v>0.39069767441860465</v>
      </c>
      <c r="CI67" s="94">
        <f t="shared" si="53"/>
        <v>0.39245283018867927</v>
      </c>
      <c r="CJ67" s="94">
        <f t="shared" si="54"/>
        <v>0.39069767441860465</v>
      </c>
      <c r="CK67" s="94">
        <f t="shared" si="55"/>
        <v>0.4</v>
      </c>
      <c r="CL67" s="94">
        <f t="shared" si="56"/>
        <v>0.4</v>
      </c>
      <c r="CM67" s="96">
        <f t="shared" si="57"/>
        <v>0.84402515723270444</v>
      </c>
      <c r="CN67" s="96">
        <f t="shared" si="58"/>
        <v>0.72403100775193796</v>
      </c>
      <c r="CO67" s="96">
        <f t="shared" si="59"/>
        <v>0.72578616352201264</v>
      </c>
      <c r="CP67" s="96">
        <f t="shared" si="60"/>
        <v>0.82403100775193794</v>
      </c>
      <c r="CQ67" s="96">
        <f t="shared" si="61"/>
        <v>0.96666666666666667</v>
      </c>
      <c r="CR67" s="96">
        <f t="shared" si="62"/>
        <v>0.76</v>
      </c>
      <c r="CS67" s="99">
        <f>'Course end survey'!J76</f>
        <v>1</v>
      </c>
      <c r="CT67" s="99">
        <f>'Course end survey'!K76</f>
        <v>0.33333333333333331</v>
      </c>
      <c r="CU67" s="99">
        <f>'Course end survey'!L76</f>
        <v>1</v>
      </c>
      <c r="CV67" s="99">
        <f>'Course end survey'!M76</f>
        <v>1</v>
      </c>
      <c r="CW67" s="99">
        <f>'Course end survey'!N76</f>
        <v>0.33333333333333331</v>
      </c>
      <c r="CX67" s="99">
        <f>'Course end survey'!O76</f>
        <v>0.1111111111111111</v>
      </c>
      <c r="CY67" s="100">
        <f t="shared" si="63"/>
        <v>0.1</v>
      </c>
      <c r="CZ67" s="100">
        <f t="shared" si="64"/>
        <v>3.3333333333333333E-2</v>
      </c>
      <c r="DA67" s="100">
        <f t="shared" si="65"/>
        <v>0.1</v>
      </c>
      <c r="DB67" s="100">
        <f t="shared" si="66"/>
        <v>0.1</v>
      </c>
      <c r="DC67" s="100">
        <f t="shared" si="67"/>
        <v>3.3333333333333333E-2</v>
      </c>
      <c r="DD67" s="100">
        <f t="shared" si="68"/>
        <v>1.1111111111111112E-2</v>
      </c>
      <c r="DE67" s="102">
        <f t="shared" si="69"/>
        <v>0.75962264150943404</v>
      </c>
      <c r="DF67" s="102">
        <f t="shared" si="70"/>
        <v>0.65162790697674422</v>
      </c>
      <c r="DG67" s="102">
        <f t="shared" si="71"/>
        <v>0.65320754716981144</v>
      </c>
      <c r="DH67" s="102">
        <f t="shared" si="72"/>
        <v>0.74162790697674419</v>
      </c>
      <c r="DI67" s="102">
        <f t="shared" si="73"/>
        <v>0.87</v>
      </c>
      <c r="DJ67" s="102">
        <f t="shared" si="74"/>
        <v>0.68400000000000005</v>
      </c>
      <c r="DK67" s="103">
        <f t="shared" si="75"/>
        <v>0.85962264150943402</v>
      </c>
      <c r="DL67" s="103">
        <f t="shared" si="76"/>
        <v>0.68496124031007755</v>
      </c>
      <c r="DM67" s="103">
        <f t="shared" si="77"/>
        <v>0.75320754716981142</v>
      </c>
      <c r="DN67" s="103">
        <f t="shared" si="78"/>
        <v>0.84162790697674417</v>
      </c>
      <c r="DO67" s="103">
        <f t="shared" si="79"/>
        <v>0.90333333333333332</v>
      </c>
      <c r="DP67" s="103">
        <f t="shared" si="80"/>
        <v>0.69511111111111112</v>
      </c>
    </row>
    <row r="68" spans="1:120" ht="16.2" thickBot="1">
      <c r="A68" s="72">
        <v>58</v>
      </c>
      <c r="B68" s="73" t="str">
        <f>'CAT I'!B68</f>
        <v>AME20069</v>
      </c>
      <c r="C68" s="171" t="str">
        <f>'CAT I'!C68</f>
        <v>NIRANJAN R</v>
      </c>
      <c r="D68" s="74">
        <f>'CAT I'!D68</f>
        <v>2</v>
      </c>
      <c r="E68" s="74">
        <f>'CAT I'!E68</f>
        <v>2</v>
      </c>
      <c r="F68" s="74">
        <f>'CAT I'!F68</f>
        <v>2</v>
      </c>
      <c r="G68" s="74">
        <f>'CAT I'!G68</f>
        <v>2</v>
      </c>
      <c r="H68" s="74">
        <f>'CAT I'!H68</f>
        <v>2</v>
      </c>
      <c r="I68" s="74">
        <f>'CAT I'!I68</f>
        <v>2</v>
      </c>
      <c r="J68" s="74">
        <f>'CAT I'!J68</f>
        <v>9</v>
      </c>
      <c r="K68" s="74">
        <f>'CAT I'!K68</f>
        <v>13</v>
      </c>
      <c r="L68" s="74">
        <f>'CAT I'!L68</f>
        <v>14</v>
      </c>
      <c r="M68" s="74">
        <f>'CAT I'!M68</f>
        <v>48</v>
      </c>
      <c r="N68" s="79">
        <f>'CAT II'!D68</f>
        <v>2</v>
      </c>
      <c r="O68" s="79">
        <f>'CAT II'!E68</f>
        <v>2</v>
      </c>
      <c r="P68" s="79">
        <f>'CAT II'!F68</f>
        <v>2</v>
      </c>
      <c r="Q68" s="79">
        <f>'CAT II'!G68</f>
        <v>2</v>
      </c>
      <c r="R68" s="79">
        <f>'CAT II'!H68</f>
        <v>2</v>
      </c>
      <c r="S68" s="79">
        <f>'CAT II'!I68</f>
        <v>2</v>
      </c>
      <c r="T68" s="79">
        <f>'CAT II'!J68</f>
        <v>10</v>
      </c>
      <c r="U68" s="79">
        <f>'CAT II'!K68</f>
        <v>14</v>
      </c>
      <c r="V68" s="79">
        <f>'CAT II'!L68</f>
        <v>13</v>
      </c>
      <c r="W68" s="79">
        <f>'CAT II'!M68</f>
        <v>49</v>
      </c>
      <c r="X68" s="82">
        <f>MODEL!D68</f>
        <v>2</v>
      </c>
      <c r="Y68" s="82">
        <f>MODEL!E68</f>
        <v>2</v>
      </c>
      <c r="Z68" s="82">
        <f>MODEL!F68</f>
        <v>2</v>
      </c>
      <c r="AA68" s="82">
        <f>MODEL!G68</f>
        <v>2</v>
      </c>
      <c r="AB68" s="82">
        <f>MODEL!H68</f>
        <v>2</v>
      </c>
      <c r="AC68" s="82">
        <f>MODEL!I68</f>
        <v>2</v>
      </c>
      <c r="AD68" s="82">
        <f>MODEL!J68</f>
        <v>2</v>
      </c>
      <c r="AE68" s="82">
        <f>MODEL!K68</f>
        <v>2</v>
      </c>
      <c r="AF68" s="82">
        <f>MODEL!L68</f>
        <v>2</v>
      </c>
      <c r="AG68" s="82">
        <f>MODEL!M68</f>
        <v>2</v>
      </c>
      <c r="AH68" s="82">
        <f>MODEL!N68</f>
        <v>9</v>
      </c>
      <c r="AI68" s="82">
        <f>MODEL!O68</f>
        <v>13</v>
      </c>
      <c r="AJ68" s="82">
        <f>MODEL!P68</f>
        <v>14</v>
      </c>
      <c r="AK68" s="82">
        <f>MODEL!Q68</f>
        <v>14</v>
      </c>
      <c r="AL68" s="82">
        <f>MODEL!R68</f>
        <v>14</v>
      </c>
      <c r="AM68" s="82">
        <f>MODEL!S68</f>
        <v>13</v>
      </c>
      <c r="AN68" s="82">
        <f>MODEL!T68</f>
        <v>97</v>
      </c>
      <c r="AO68" s="84">
        <f>'CAT I'!N68</f>
        <v>5</v>
      </c>
      <c r="AP68" s="84">
        <f>'CAT I'!O68</f>
        <v>5</v>
      </c>
      <c r="AQ68" s="84">
        <f>'CAT I'!P68</f>
        <v>10</v>
      </c>
      <c r="AR68" s="2">
        <f>'CAT II'!N68</f>
        <v>5</v>
      </c>
      <c r="AS68" s="2">
        <f>'CAT II'!O68</f>
        <v>5</v>
      </c>
      <c r="AT68" s="2">
        <f>'CAT II'!P68</f>
        <v>10</v>
      </c>
      <c r="AU68" s="85">
        <f>MODEL!U68</f>
        <v>5</v>
      </c>
      <c r="AV68" s="85">
        <f>MODEL!V68</f>
        <v>5</v>
      </c>
      <c r="AW68" s="85">
        <f>MODEL!W68</f>
        <v>10</v>
      </c>
      <c r="AX68" s="88">
        <f t="shared" si="81"/>
        <v>0.94339622641509435</v>
      </c>
      <c r="AY68" s="88">
        <f t="shared" si="81"/>
        <v>1</v>
      </c>
      <c r="AZ68" s="88">
        <f t="shared" si="81"/>
        <v>1</v>
      </c>
      <c r="BA68" s="88">
        <f t="shared" si="81"/>
        <v>0.97674418604651159</v>
      </c>
      <c r="BB68" s="88">
        <f t="shared" si="81"/>
        <v>0.95652173913043481</v>
      </c>
      <c r="BC68" s="88">
        <f t="shared" si="81"/>
        <v>0.93333333333333335</v>
      </c>
      <c r="BD68" s="89">
        <f>'END SEM EXAM'!D68</f>
        <v>1</v>
      </c>
      <c r="BE68" s="89">
        <f>'END SEM EXAM'!E68</f>
        <v>1</v>
      </c>
      <c r="BF68" s="89">
        <f>'END SEM EXAM'!F68</f>
        <v>2</v>
      </c>
      <c r="BG68" s="89">
        <f>'END SEM EXAM'!G68</f>
        <v>2</v>
      </c>
      <c r="BH68" s="89">
        <f>'END SEM EXAM'!H68</f>
        <v>2</v>
      </c>
      <c r="BI68" s="89">
        <f>'END SEM EXAM'!I68</f>
        <v>2</v>
      </c>
      <c r="BJ68" s="89">
        <f>'END SEM EXAM'!J68</f>
        <v>2</v>
      </c>
      <c r="BK68" s="89">
        <f>'END SEM EXAM'!K68</f>
        <v>1</v>
      </c>
      <c r="BL68" s="89">
        <f>'END SEM EXAM'!L68</f>
        <v>1</v>
      </c>
      <c r="BM68" s="89">
        <f>'END SEM EXAM'!M68</f>
        <v>2</v>
      </c>
      <c r="BN68" s="89">
        <f>'END SEM EXAM'!N68</f>
        <v>10</v>
      </c>
      <c r="BO68" s="89">
        <f>'END SEM EXAM'!O68</f>
        <v>12</v>
      </c>
      <c r="BP68" s="89">
        <f>'END SEM EXAM'!P68</f>
        <v>13</v>
      </c>
      <c r="BQ68" s="89">
        <f>'END SEM EXAM'!Q68</f>
        <v>14</v>
      </c>
      <c r="BR68" s="89">
        <f>'END SEM EXAM'!R68</f>
        <v>13</v>
      </c>
      <c r="BS68" s="89">
        <f>'END SEM EXAM'!S68</f>
        <v>10</v>
      </c>
      <c r="BT68" s="89">
        <f>'END SEM EXAM'!T68</f>
        <v>88</v>
      </c>
      <c r="BU68" s="91">
        <f>'END SEM EXAM'!U68</f>
        <v>0.77777777777777779</v>
      </c>
      <c r="BV68" s="91">
        <f>'END SEM EXAM'!V68</f>
        <v>0.94444444444444442</v>
      </c>
      <c r="BW68" s="91">
        <f>'END SEM EXAM'!W68</f>
        <v>1</v>
      </c>
      <c r="BX68" s="91">
        <f>'END SEM EXAM'!X68</f>
        <v>0.88888888888888884</v>
      </c>
      <c r="BY68" s="91">
        <f>'END SEM EXAM'!Y68</f>
        <v>0.72222222222222221</v>
      </c>
      <c r="BZ68" s="91">
        <f>'END SEM EXAM'!Z68</f>
        <v>1</v>
      </c>
      <c r="CA68" s="92">
        <f t="shared" si="45"/>
        <v>0.46666666666666667</v>
      </c>
      <c r="CB68" s="92">
        <f t="shared" si="46"/>
        <v>0.56666666666666665</v>
      </c>
      <c r="CC68" s="92">
        <f t="shared" si="47"/>
        <v>0.6</v>
      </c>
      <c r="CD68" s="92">
        <f t="shared" si="48"/>
        <v>0.53333333333333333</v>
      </c>
      <c r="CE68" s="92">
        <f t="shared" si="49"/>
        <v>0.43333333333333329</v>
      </c>
      <c r="CF68" s="92">
        <f t="shared" si="50"/>
        <v>0.6</v>
      </c>
      <c r="CG68" s="94">
        <f t="shared" si="51"/>
        <v>0.37735849056603776</v>
      </c>
      <c r="CH68" s="94">
        <f t="shared" si="52"/>
        <v>0.4</v>
      </c>
      <c r="CI68" s="94">
        <f t="shared" si="53"/>
        <v>0.4</v>
      </c>
      <c r="CJ68" s="94">
        <f t="shared" si="54"/>
        <v>0.39069767441860465</v>
      </c>
      <c r="CK68" s="94">
        <f t="shared" si="55"/>
        <v>0.38260869565217392</v>
      </c>
      <c r="CL68" s="94">
        <f t="shared" si="56"/>
        <v>0.37333333333333335</v>
      </c>
      <c r="CM68" s="96">
        <f t="shared" si="57"/>
        <v>0.84402515723270444</v>
      </c>
      <c r="CN68" s="96">
        <f t="shared" si="58"/>
        <v>0.96666666666666667</v>
      </c>
      <c r="CO68" s="96">
        <f t="shared" si="59"/>
        <v>1</v>
      </c>
      <c r="CP68" s="96">
        <f t="shared" si="60"/>
        <v>0.92403100775193803</v>
      </c>
      <c r="CQ68" s="96">
        <f t="shared" si="61"/>
        <v>0.81594202898550727</v>
      </c>
      <c r="CR68" s="96">
        <f t="shared" si="62"/>
        <v>0.97333333333333338</v>
      </c>
      <c r="CS68" s="99">
        <f>'Course end survey'!J93</f>
        <v>1</v>
      </c>
      <c r="CT68" s="99">
        <f>'Course end survey'!K93</f>
        <v>0.66666666666666663</v>
      </c>
      <c r="CU68" s="99">
        <f>'Course end survey'!L93</f>
        <v>1</v>
      </c>
      <c r="CV68" s="99">
        <f>'Course end survey'!M93</f>
        <v>0.66666666666666663</v>
      </c>
      <c r="CW68" s="99">
        <f>'Course end survey'!N93</f>
        <v>0.33333333333333331</v>
      </c>
      <c r="CX68" s="99">
        <f>'Course end survey'!O93</f>
        <v>0.22222222222222221</v>
      </c>
      <c r="CY68" s="100">
        <f t="shared" si="63"/>
        <v>0.1</v>
      </c>
      <c r="CZ68" s="100">
        <f t="shared" si="64"/>
        <v>6.6666666666666666E-2</v>
      </c>
      <c r="DA68" s="100">
        <f t="shared" si="65"/>
        <v>0.1</v>
      </c>
      <c r="DB68" s="100">
        <f t="shared" si="66"/>
        <v>6.6666666666666666E-2</v>
      </c>
      <c r="DC68" s="100">
        <f t="shared" si="67"/>
        <v>3.3333333333333333E-2</v>
      </c>
      <c r="DD68" s="100">
        <f t="shared" si="68"/>
        <v>2.2222222222222223E-2</v>
      </c>
      <c r="DE68" s="102">
        <f t="shared" si="69"/>
        <v>0.75962264150943404</v>
      </c>
      <c r="DF68" s="102">
        <f t="shared" si="70"/>
        <v>0.87</v>
      </c>
      <c r="DG68" s="102">
        <f t="shared" si="71"/>
        <v>0.9</v>
      </c>
      <c r="DH68" s="102">
        <f t="shared" si="72"/>
        <v>0.83162790697674427</v>
      </c>
      <c r="DI68" s="102">
        <f t="shared" si="73"/>
        <v>0.73434782608695659</v>
      </c>
      <c r="DJ68" s="102">
        <f t="shared" si="74"/>
        <v>0.87600000000000011</v>
      </c>
      <c r="DK68" s="103">
        <f t="shared" si="75"/>
        <v>0.85962264150943402</v>
      </c>
      <c r="DL68" s="103">
        <f t="shared" si="76"/>
        <v>0.93666666666666665</v>
      </c>
      <c r="DM68" s="103">
        <f t="shared" si="77"/>
        <v>1</v>
      </c>
      <c r="DN68" s="103">
        <f t="shared" si="78"/>
        <v>0.89829457364341092</v>
      </c>
      <c r="DO68" s="103">
        <f t="shared" si="79"/>
        <v>0.76768115942028992</v>
      </c>
      <c r="DP68" s="103">
        <f t="shared" si="80"/>
        <v>0.89822222222222237</v>
      </c>
    </row>
    <row r="69" spans="1:120" ht="16.2" thickBot="1">
      <c r="A69" s="72">
        <v>59</v>
      </c>
      <c r="B69" s="73" t="str">
        <f>'CAT I'!B69</f>
        <v>AME20071</v>
      </c>
      <c r="C69" s="171" t="str">
        <f>'CAT I'!C69</f>
        <v>L.D. PARAMESH</v>
      </c>
      <c r="D69" s="74">
        <f>'CAT I'!D69</f>
        <v>2</v>
      </c>
      <c r="E69" s="74">
        <f>'CAT I'!E69</f>
        <v>2</v>
      </c>
      <c r="F69" s="74">
        <f>'CAT I'!F69</f>
        <v>2</v>
      </c>
      <c r="G69" s="74">
        <f>'CAT I'!G69</f>
        <v>2</v>
      </c>
      <c r="H69" s="74">
        <f>'CAT I'!H69</f>
        <v>2</v>
      </c>
      <c r="I69" s="74">
        <f>'CAT I'!I69</f>
        <v>2</v>
      </c>
      <c r="J69" s="74">
        <f>'CAT I'!J69</f>
        <v>10</v>
      </c>
      <c r="K69" s="74">
        <f>'CAT I'!K69</f>
        <v>11</v>
      </c>
      <c r="L69" s="74">
        <f>'CAT I'!L69</f>
        <v>10</v>
      </c>
      <c r="M69" s="74">
        <f>'CAT I'!M69</f>
        <v>43</v>
      </c>
      <c r="N69" s="79">
        <f>'CAT II'!D69</f>
        <v>2</v>
      </c>
      <c r="O69" s="79">
        <f>'CAT II'!E69</f>
        <v>2</v>
      </c>
      <c r="P69" s="79">
        <f>'CAT II'!F69</f>
        <v>2</v>
      </c>
      <c r="Q69" s="79">
        <f>'CAT II'!G69</f>
        <v>2</v>
      </c>
      <c r="R69" s="79">
        <f>'CAT II'!H69</f>
        <v>2</v>
      </c>
      <c r="S69" s="79">
        <f>'CAT II'!I69</f>
        <v>2</v>
      </c>
      <c r="T69" s="79">
        <f>'CAT II'!J69</f>
        <v>9</v>
      </c>
      <c r="U69" s="79">
        <f>'CAT II'!K69</f>
        <v>10</v>
      </c>
      <c r="V69" s="79">
        <f>'CAT II'!L69</f>
        <v>13</v>
      </c>
      <c r="W69" s="79">
        <f>'CAT II'!M69</f>
        <v>44</v>
      </c>
      <c r="X69" s="82">
        <f>MODEL!D69</f>
        <v>2</v>
      </c>
      <c r="Y69" s="82">
        <f>MODEL!E69</f>
        <v>2</v>
      </c>
      <c r="Z69" s="82">
        <f>MODEL!F69</f>
        <v>1</v>
      </c>
      <c r="AA69" s="82">
        <f>MODEL!G69</f>
        <v>2</v>
      </c>
      <c r="AB69" s="82">
        <f>MODEL!H69</f>
        <v>2</v>
      </c>
      <c r="AC69" s="82">
        <f>MODEL!I69</f>
        <v>2</v>
      </c>
      <c r="AD69" s="82">
        <f>MODEL!J69</f>
        <v>2</v>
      </c>
      <c r="AE69" s="82">
        <f>MODEL!K69</f>
        <v>2</v>
      </c>
      <c r="AF69" s="82">
        <f>MODEL!L69</f>
        <v>1</v>
      </c>
      <c r="AG69" s="82">
        <f>MODEL!M69</f>
        <v>2</v>
      </c>
      <c r="AH69" s="82">
        <f>MODEL!N69</f>
        <v>10</v>
      </c>
      <c r="AI69" s="82">
        <f>MODEL!O69</f>
        <v>10</v>
      </c>
      <c r="AJ69" s="82">
        <f>MODEL!P69</f>
        <v>11</v>
      </c>
      <c r="AK69" s="82">
        <f>MODEL!Q69</f>
        <v>12</v>
      </c>
      <c r="AL69" s="82">
        <f>MODEL!R69</f>
        <v>14</v>
      </c>
      <c r="AM69" s="82">
        <f>MODEL!S69</f>
        <v>12</v>
      </c>
      <c r="AN69" s="82">
        <f>MODEL!T69</f>
        <v>87</v>
      </c>
      <c r="AO69" s="84">
        <f>'CAT I'!N69</f>
        <v>5</v>
      </c>
      <c r="AP69" s="84">
        <f>'CAT I'!O69</f>
        <v>5</v>
      </c>
      <c r="AQ69" s="84">
        <f>'CAT I'!P69</f>
        <v>10</v>
      </c>
      <c r="AR69" s="2">
        <f>'CAT II'!N69</f>
        <v>5</v>
      </c>
      <c r="AS69" s="2">
        <f>'CAT II'!O69</f>
        <v>5</v>
      </c>
      <c r="AT69" s="2">
        <f>'CAT II'!P69</f>
        <v>10</v>
      </c>
      <c r="AU69" s="85">
        <f>MODEL!U69</f>
        <v>5</v>
      </c>
      <c r="AV69" s="85">
        <f>MODEL!V69</f>
        <v>5</v>
      </c>
      <c r="AW69" s="85">
        <f>MODEL!W69</f>
        <v>10</v>
      </c>
      <c r="AX69" s="88">
        <f t="shared" si="81"/>
        <v>0.86792452830188682</v>
      </c>
      <c r="AY69" s="88">
        <f t="shared" si="81"/>
        <v>0.81395348837209303</v>
      </c>
      <c r="AZ69" s="88">
        <f t="shared" si="81"/>
        <v>0.86792452830188682</v>
      </c>
      <c r="BA69" s="88">
        <f t="shared" si="81"/>
        <v>0.97674418604651159</v>
      </c>
      <c r="BB69" s="88">
        <f t="shared" si="81"/>
        <v>0.86956521739130432</v>
      </c>
      <c r="BC69" s="88">
        <f t="shared" si="81"/>
        <v>1</v>
      </c>
      <c r="BD69" s="89">
        <f>'END SEM EXAM'!D69</f>
        <v>1</v>
      </c>
      <c r="BE69" s="89">
        <f>'END SEM EXAM'!E69</f>
        <v>2</v>
      </c>
      <c r="BF69" s="89">
        <f>'END SEM EXAM'!F69</f>
        <v>2</v>
      </c>
      <c r="BG69" s="89">
        <f>'END SEM EXAM'!G69</f>
        <v>2</v>
      </c>
      <c r="BH69" s="89">
        <f>'END SEM EXAM'!H69</f>
        <v>2</v>
      </c>
      <c r="BI69" s="89">
        <f>'END SEM EXAM'!I69</f>
        <v>1</v>
      </c>
      <c r="BJ69" s="89">
        <f>'END SEM EXAM'!J69</f>
        <v>1</v>
      </c>
      <c r="BK69" s="89">
        <f>'END SEM EXAM'!K69</f>
        <v>1</v>
      </c>
      <c r="BL69" s="89">
        <f>'END SEM EXAM'!L69</f>
        <v>2</v>
      </c>
      <c r="BM69" s="89">
        <f>'END SEM EXAM'!M69</f>
        <v>2</v>
      </c>
      <c r="BN69" s="89">
        <f>'END SEM EXAM'!N69</f>
        <v>8</v>
      </c>
      <c r="BO69" s="89">
        <f>'END SEM EXAM'!O69</f>
        <v>11</v>
      </c>
      <c r="BP69" s="89">
        <f>'END SEM EXAM'!P69</f>
        <v>14</v>
      </c>
      <c r="BQ69" s="89">
        <f>'END SEM EXAM'!Q69</f>
        <v>13</v>
      </c>
      <c r="BR69" s="89">
        <f>'END SEM EXAM'!R69</f>
        <v>12</v>
      </c>
      <c r="BS69" s="89">
        <f>'END SEM EXAM'!S69</f>
        <v>11</v>
      </c>
      <c r="BT69" s="89">
        <f>'END SEM EXAM'!T69</f>
        <v>85</v>
      </c>
      <c r="BU69" s="91">
        <f>'END SEM EXAM'!U69</f>
        <v>0.77777777777777779</v>
      </c>
      <c r="BV69" s="91">
        <f>'END SEM EXAM'!V69</f>
        <v>1</v>
      </c>
      <c r="BW69" s="91">
        <f>'END SEM EXAM'!W69</f>
        <v>0.88888888888888884</v>
      </c>
      <c r="BX69" s="91">
        <f>'END SEM EXAM'!X69</f>
        <v>0.77777777777777779</v>
      </c>
      <c r="BY69" s="91">
        <f>'END SEM EXAM'!Y69</f>
        <v>0.83333333333333337</v>
      </c>
      <c r="BZ69" s="91">
        <f>'END SEM EXAM'!Z69</f>
        <v>0.8</v>
      </c>
      <c r="CA69" s="92">
        <f t="shared" si="45"/>
        <v>0.46666666666666667</v>
      </c>
      <c r="CB69" s="92">
        <f t="shared" si="46"/>
        <v>0.6</v>
      </c>
      <c r="CC69" s="92">
        <f t="shared" si="47"/>
        <v>0.53333333333333333</v>
      </c>
      <c r="CD69" s="92">
        <f t="shared" si="48"/>
        <v>0.46666666666666667</v>
      </c>
      <c r="CE69" s="92">
        <f t="shared" si="49"/>
        <v>0.5</v>
      </c>
      <c r="CF69" s="92">
        <f t="shared" si="50"/>
        <v>0.48</v>
      </c>
      <c r="CG69" s="94">
        <f t="shared" si="51"/>
        <v>0.34716981132075475</v>
      </c>
      <c r="CH69" s="94">
        <f t="shared" si="52"/>
        <v>0.32558139534883723</v>
      </c>
      <c r="CI69" s="94">
        <f t="shared" si="53"/>
        <v>0.34716981132075475</v>
      </c>
      <c r="CJ69" s="94">
        <f t="shared" si="54"/>
        <v>0.39069767441860465</v>
      </c>
      <c r="CK69" s="94">
        <f t="shared" si="55"/>
        <v>0.34782608695652173</v>
      </c>
      <c r="CL69" s="94">
        <f t="shared" si="56"/>
        <v>0.4</v>
      </c>
      <c r="CM69" s="96">
        <f t="shared" si="57"/>
        <v>0.81383647798742142</v>
      </c>
      <c r="CN69" s="96">
        <f t="shared" si="58"/>
        <v>0.92558139534883721</v>
      </c>
      <c r="CO69" s="96">
        <f t="shared" si="59"/>
        <v>0.88050314465408808</v>
      </c>
      <c r="CP69" s="96">
        <f t="shared" si="60"/>
        <v>0.85736434108527138</v>
      </c>
      <c r="CQ69" s="96">
        <f t="shared" si="61"/>
        <v>0.84782608695652173</v>
      </c>
      <c r="CR69" s="96">
        <f t="shared" si="62"/>
        <v>0.88</v>
      </c>
      <c r="CS69" s="99">
        <f>'Course end survey'!J78</f>
        <v>0.33333333333333331</v>
      </c>
      <c r="CT69" s="99">
        <f>'Course end survey'!K78</f>
        <v>0.66666666666666663</v>
      </c>
      <c r="CU69" s="99">
        <f>'Course end survey'!L78</f>
        <v>0.33333333333333331</v>
      </c>
      <c r="CV69" s="99">
        <f>'Course end survey'!M78</f>
        <v>0.66666666666666663</v>
      </c>
      <c r="CW69" s="99">
        <f>'Course end survey'!N78</f>
        <v>0.1111111111111111</v>
      </c>
      <c r="CX69" s="99">
        <f>'Course end survey'!O78</f>
        <v>0.22222222222222221</v>
      </c>
      <c r="CY69" s="100">
        <f t="shared" si="63"/>
        <v>3.3333333333333333E-2</v>
      </c>
      <c r="CZ69" s="100">
        <f t="shared" si="64"/>
        <v>6.6666666666666666E-2</v>
      </c>
      <c r="DA69" s="100">
        <f t="shared" si="65"/>
        <v>3.3333333333333333E-2</v>
      </c>
      <c r="DB69" s="100">
        <f t="shared" si="66"/>
        <v>6.6666666666666666E-2</v>
      </c>
      <c r="DC69" s="100">
        <f t="shared" si="67"/>
        <v>1.1111111111111112E-2</v>
      </c>
      <c r="DD69" s="100">
        <f t="shared" si="68"/>
        <v>2.2222222222222223E-2</v>
      </c>
      <c r="DE69" s="102">
        <f t="shared" si="69"/>
        <v>0.73245283018867935</v>
      </c>
      <c r="DF69" s="102">
        <f t="shared" si="70"/>
        <v>0.83302325581395353</v>
      </c>
      <c r="DG69" s="102">
        <f t="shared" si="71"/>
        <v>0.79245283018867929</v>
      </c>
      <c r="DH69" s="102">
        <f t="shared" si="72"/>
        <v>0.77162790697674422</v>
      </c>
      <c r="DI69" s="102">
        <f t="shared" si="73"/>
        <v>0.7630434782608696</v>
      </c>
      <c r="DJ69" s="102">
        <f t="shared" si="74"/>
        <v>0.79200000000000004</v>
      </c>
      <c r="DK69" s="103">
        <f t="shared" si="75"/>
        <v>0.76578616352201268</v>
      </c>
      <c r="DL69" s="103">
        <f t="shared" si="76"/>
        <v>0.89968992248062019</v>
      </c>
      <c r="DM69" s="103">
        <f t="shared" si="77"/>
        <v>0.82578616352201262</v>
      </c>
      <c r="DN69" s="103">
        <f t="shared" si="78"/>
        <v>0.83829457364341087</v>
      </c>
      <c r="DO69" s="103">
        <f t="shared" si="79"/>
        <v>0.77415458937198067</v>
      </c>
      <c r="DP69" s="103">
        <f t="shared" si="80"/>
        <v>0.81422222222222229</v>
      </c>
    </row>
    <row r="70" spans="1:120" ht="16.2" thickBot="1">
      <c r="A70" s="72">
        <v>60</v>
      </c>
      <c r="B70" s="73" t="str">
        <f>'CAT I'!B70</f>
        <v>AME20072</v>
      </c>
      <c r="C70" s="171" t="str">
        <f>'CAT I'!C70</f>
        <v>PRAMAIYA</v>
      </c>
      <c r="D70" s="74">
        <f>'CAT I'!D70</f>
        <v>2</v>
      </c>
      <c r="E70" s="74">
        <f>'CAT I'!E70</f>
        <v>2</v>
      </c>
      <c r="F70" s="74">
        <f>'CAT I'!F70</f>
        <v>2</v>
      </c>
      <c r="G70" s="74">
        <f>'CAT I'!G70</f>
        <v>2</v>
      </c>
      <c r="H70" s="74">
        <f>'CAT I'!H70</f>
        <v>2</v>
      </c>
      <c r="I70" s="74">
        <f>'CAT I'!I70</f>
        <v>2</v>
      </c>
      <c r="J70" s="74">
        <f>'CAT I'!J70</f>
        <v>9</v>
      </c>
      <c r="K70" s="74">
        <f>'CAT I'!K70</f>
        <v>10</v>
      </c>
      <c r="L70" s="74">
        <f>'CAT I'!L70</f>
        <v>11</v>
      </c>
      <c r="M70" s="74">
        <f>'CAT I'!M70</f>
        <v>42</v>
      </c>
      <c r="N70" s="79">
        <f>'CAT II'!D70</f>
        <v>2</v>
      </c>
      <c r="O70" s="79">
        <f>'CAT II'!E70</f>
        <v>2</v>
      </c>
      <c r="P70" s="79">
        <f>'CAT II'!F70</f>
        <v>2</v>
      </c>
      <c r="Q70" s="79">
        <f>'CAT II'!G70</f>
        <v>2</v>
      </c>
      <c r="R70" s="79">
        <f>'CAT II'!H70</f>
        <v>2</v>
      </c>
      <c r="S70" s="79">
        <f>'CAT II'!I70</f>
        <v>2</v>
      </c>
      <c r="T70" s="79">
        <f>'CAT II'!J70</f>
        <v>9</v>
      </c>
      <c r="U70" s="79">
        <f>'CAT II'!K70</f>
        <v>12</v>
      </c>
      <c r="V70" s="79">
        <f>'CAT II'!L70</f>
        <v>11</v>
      </c>
      <c r="W70" s="79">
        <f>'CAT II'!M70</f>
        <v>44</v>
      </c>
      <c r="X70" s="82">
        <f>MODEL!D70</f>
        <v>2</v>
      </c>
      <c r="Y70" s="82">
        <f>MODEL!E70</f>
        <v>2</v>
      </c>
      <c r="Z70" s="82">
        <f>MODEL!F70</f>
        <v>2</v>
      </c>
      <c r="AA70" s="82">
        <f>MODEL!G70</f>
        <v>1</v>
      </c>
      <c r="AB70" s="82">
        <f>MODEL!H70</f>
        <v>2</v>
      </c>
      <c r="AC70" s="82">
        <f>MODEL!I70</f>
        <v>2</v>
      </c>
      <c r="AD70" s="82">
        <f>MODEL!J70</f>
        <v>2</v>
      </c>
      <c r="AE70" s="82">
        <f>MODEL!K70</f>
        <v>2</v>
      </c>
      <c r="AF70" s="82">
        <f>MODEL!L70</f>
        <v>2</v>
      </c>
      <c r="AG70" s="82">
        <f>MODEL!M70</f>
        <v>2</v>
      </c>
      <c r="AH70" s="82">
        <f>MODEL!N70</f>
        <v>6</v>
      </c>
      <c r="AI70" s="82">
        <f>MODEL!O70</f>
        <v>14</v>
      </c>
      <c r="AJ70" s="82">
        <f>MODEL!P70</f>
        <v>10</v>
      </c>
      <c r="AK70" s="82">
        <f>MODEL!Q70</f>
        <v>7</v>
      </c>
      <c r="AL70" s="82">
        <f>MODEL!R70</f>
        <v>11</v>
      </c>
      <c r="AM70" s="82">
        <f>MODEL!S70</f>
        <v>11</v>
      </c>
      <c r="AN70" s="82">
        <f>MODEL!T70</f>
        <v>78</v>
      </c>
      <c r="AO70" s="84">
        <f>'CAT I'!N70</f>
        <v>5</v>
      </c>
      <c r="AP70" s="84">
        <f>'CAT I'!O70</f>
        <v>5</v>
      </c>
      <c r="AQ70" s="84">
        <f>'CAT I'!P70</f>
        <v>10</v>
      </c>
      <c r="AR70" s="2">
        <f>'CAT II'!N70</f>
        <v>5</v>
      </c>
      <c r="AS70" s="2">
        <f>'CAT II'!O70</f>
        <v>5</v>
      </c>
      <c r="AT70" s="2">
        <f>'CAT II'!P70</f>
        <v>10</v>
      </c>
      <c r="AU70" s="85">
        <f>MODEL!U70</f>
        <v>5</v>
      </c>
      <c r="AV70" s="85">
        <f>MODEL!V70</f>
        <v>5</v>
      </c>
      <c r="AW70" s="85">
        <f>MODEL!W70</f>
        <v>10</v>
      </c>
      <c r="AX70" s="88">
        <f t="shared" si="81"/>
        <v>0.90566037735849059</v>
      </c>
      <c r="AY70" s="88">
        <f t="shared" si="81"/>
        <v>0.81395348837209303</v>
      </c>
      <c r="AZ70" s="88">
        <f t="shared" si="81"/>
        <v>0.81132075471698117</v>
      </c>
      <c r="BA70" s="88">
        <f t="shared" si="81"/>
        <v>0.86046511627906974</v>
      </c>
      <c r="BB70" s="88">
        <f t="shared" si="81"/>
        <v>0.86956521739130432</v>
      </c>
      <c r="BC70" s="88">
        <f t="shared" si="81"/>
        <v>0.73333333333333328</v>
      </c>
      <c r="BD70" s="89">
        <f>'END SEM EXAM'!D70</f>
        <v>2</v>
      </c>
      <c r="BE70" s="89">
        <f>'END SEM EXAM'!E70</f>
        <v>1</v>
      </c>
      <c r="BF70" s="89">
        <f>'END SEM EXAM'!F70</f>
        <v>2</v>
      </c>
      <c r="BG70" s="89">
        <f>'END SEM EXAM'!G70</f>
        <v>2</v>
      </c>
      <c r="BH70" s="89">
        <f>'END SEM EXAM'!H70</f>
        <v>2</v>
      </c>
      <c r="BI70" s="89">
        <f>'END SEM EXAM'!I70</f>
        <v>2</v>
      </c>
      <c r="BJ70" s="89">
        <f>'END SEM EXAM'!J70</f>
        <v>2</v>
      </c>
      <c r="BK70" s="89">
        <f>'END SEM EXAM'!K70</f>
        <v>2</v>
      </c>
      <c r="BL70" s="89">
        <f>'END SEM EXAM'!L70</f>
        <v>2</v>
      </c>
      <c r="BM70" s="89">
        <f>'END SEM EXAM'!M70</f>
        <v>2</v>
      </c>
      <c r="BN70" s="89">
        <f>'END SEM EXAM'!N70</f>
        <v>6</v>
      </c>
      <c r="BO70" s="89">
        <f>'END SEM EXAM'!O70</f>
        <v>12</v>
      </c>
      <c r="BP70" s="89">
        <f>'END SEM EXAM'!P70</f>
        <v>1</v>
      </c>
      <c r="BQ70" s="89">
        <f>'END SEM EXAM'!Q70</f>
        <v>2</v>
      </c>
      <c r="BR70" s="89">
        <f>'END SEM EXAM'!R70</f>
        <v>9</v>
      </c>
      <c r="BS70" s="89">
        <f>'END SEM EXAM'!S70</f>
        <v>3</v>
      </c>
      <c r="BT70" s="89">
        <f>'END SEM EXAM'!T70</f>
        <v>52</v>
      </c>
      <c r="BU70" s="91">
        <f>'END SEM EXAM'!U70</f>
        <v>0.83333333333333337</v>
      </c>
      <c r="BV70" s="91">
        <f>'END SEM EXAM'!V70</f>
        <v>0.27777777777777779</v>
      </c>
      <c r="BW70" s="91">
        <f>'END SEM EXAM'!W70</f>
        <v>0.33333333333333331</v>
      </c>
      <c r="BX70" s="91">
        <f>'END SEM EXAM'!X70</f>
        <v>0.72222222222222221</v>
      </c>
      <c r="BY70" s="91">
        <f>'END SEM EXAM'!Y70</f>
        <v>0.3888888888888889</v>
      </c>
      <c r="BZ70" s="91">
        <f>'END SEM EXAM'!Z70</f>
        <v>0.6</v>
      </c>
      <c r="CA70" s="92">
        <f t="shared" si="45"/>
        <v>0.5</v>
      </c>
      <c r="CB70" s="92">
        <f t="shared" si="46"/>
        <v>0.16666666666666666</v>
      </c>
      <c r="CC70" s="92">
        <f t="shared" si="47"/>
        <v>0.19999999999999998</v>
      </c>
      <c r="CD70" s="92">
        <f t="shared" si="48"/>
        <v>0.43333333333333329</v>
      </c>
      <c r="CE70" s="92">
        <f t="shared" si="49"/>
        <v>0.23333333333333334</v>
      </c>
      <c r="CF70" s="92">
        <f t="shared" si="50"/>
        <v>0.36</v>
      </c>
      <c r="CG70" s="94">
        <f t="shared" si="51"/>
        <v>0.36226415094339626</v>
      </c>
      <c r="CH70" s="94">
        <f t="shared" si="52"/>
        <v>0.32558139534883723</v>
      </c>
      <c r="CI70" s="94">
        <f t="shared" si="53"/>
        <v>0.32452830188679249</v>
      </c>
      <c r="CJ70" s="94">
        <f t="shared" si="54"/>
        <v>0.34418604651162793</v>
      </c>
      <c r="CK70" s="94">
        <f t="shared" si="55"/>
        <v>0.34782608695652173</v>
      </c>
      <c r="CL70" s="94">
        <f t="shared" si="56"/>
        <v>0.29333333333333333</v>
      </c>
      <c r="CM70" s="96">
        <f t="shared" si="57"/>
        <v>0.86226415094339626</v>
      </c>
      <c r="CN70" s="96">
        <f t="shared" si="58"/>
        <v>0.49224806201550386</v>
      </c>
      <c r="CO70" s="96">
        <f t="shared" si="59"/>
        <v>0.52452830188679245</v>
      </c>
      <c r="CP70" s="96">
        <f t="shared" si="60"/>
        <v>0.77751937984496122</v>
      </c>
      <c r="CQ70" s="96">
        <f t="shared" si="61"/>
        <v>0.58115942028985512</v>
      </c>
      <c r="CR70" s="96">
        <f t="shared" si="62"/>
        <v>0.65333333333333332</v>
      </c>
      <c r="CS70" s="99">
        <f>'Course end survey'!J95</f>
        <v>0.66666666666666663</v>
      </c>
      <c r="CT70" s="99">
        <f>'Course end survey'!K95</f>
        <v>0.66666666666666663</v>
      </c>
      <c r="CU70" s="99">
        <f>'Course end survey'!L95</f>
        <v>0.66666666666666663</v>
      </c>
      <c r="CV70" s="99">
        <f>'Course end survey'!M95</f>
        <v>1</v>
      </c>
      <c r="CW70" s="99">
        <f>'Course end survey'!N95</f>
        <v>0.22222222222222221</v>
      </c>
      <c r="CX70" s="99">
        <f>'Course end survey'!O95</f>
        <v>0.22222222222222221</v>
      </c>
      <c r="CY70" s="100">
        <f t="shared" si="63"/>
        <v>6.6666666666666666E-2</v>
      </c>
      <c r="CZ70" s="100">
        <f t="shared" si="64"/>
        <v>6.6666666666666666E-2</v>
      </c>
      <c r="DA70" s="100">
        <f t="shared" si="65"/>
        <v>6.6666666666666666E-2</v>
      </c>
      <c r="DB70" s="100">
        <f t="shared" si="66"/>
        <v>0.1</v>
      </c>
      <c r="DC70" s="100">
        <f t="shared" si="67"/>
        <v>2.2222222222222223E-2</v>
      </c>
      <c r="DD70" s="100">
        <f t="shared" si="68"/>
        <v>2.2222222222222223E-2</v>
      </c>
      <c r="DE70" s="102">
        <f t="shared" si="69"/>
        <v>0.77603773584905666</v>
      </c>
      <c r="DF70" s="102">
        <f t="shared" si="70"/>
        <v>0.44302325581395346</v>
      </c>
      <c r="DG70" s="102">
        <f t="shared" si="71"/>
        <v>0.4720754716981132</v>
      </c>
      <c r="DH70" s="102">
        <f t="shared" si="72"/>
        <v>0.69976744186046513</v>
      </c>
      <c r="DI70" s="102">
        <f t="shared" si="73"/>
        <v>0.52304347826086961</v>
      </c>
      <c r="DJ70" s="102">
        <f t="shared" si="74"/>
        <v>0.58799999999999997</v>
      </c>
      <c r="DK70" s="103">
        <f t="shared" si="75"/>
        <v>0.84270440251572332</v>
      </c>
      <c r="DL70" s="103">
        <f t="shared" si="76"/>
        <v>0.50968992248062017</v>
      </c>
      <c r="DM70" s="103">
        <f t="shared" si="77"/>
        <v>0.53874213836477991</v>
      </c>
      <c r="DN70" s="103">
        <f t="shared" si="78"/>
        <v>0.79976744186046511</v>
      </c>
      <c r="DO70" s="103">
        <f t="shared" si="79"/>
        <v>0.54526570048309186</v>
      </c>
      <c r="DP70" s="103">
        <f t="shared" si="80"/>
        <v>0.61022222222222222</v>
      </c>
    </row>
    <row r="71" spans="1:120" ht="16.2" thickBot="1">
      <c r="A71" s="72">
        <v>61</v>
      </c>
      <c r="B71" s="73" t="str">
        <f>'CAT I'!B71</f>
        <v>AME20074</v>
      </c>
      <c r="C71" s="171" t="str">
        <f>'CAT I'!C71</f>
        <v>PRASANTH</v>
      </c>
      <c r="D71" s="74">
        <f>'CAT I'!D71</f>
        <v>0</v>
      </c>
      <c r="E71" s="74">
        <f>'CAT I'!E71</f>
        <v>1</v>
      </c>
      <c r="F71" s="74">
        <f>'CAT I'!F71</f>
        <v>2</v>
      </c>
      <c r="G71" s="74">
        <f>'CAT I'!G71</f>
        <v>0</v>
      </c>
      <c r="H71" s="74">
        <f>'CAT I'!H71</f>
        <v>1</v>
      </c>
      <c r="I71" s="74">
        <f>'CAT I'!I71</f>
        <v>1</v>
      </c>
      <c r="J71" s="74">
        <f>'CAT I'!J71</f>
        <v>7</v>
      </c>
      <c r="K71" s="74">
        <f>'CAT I'!K71</f>
        <v>12</v>
      </c>
      <c r="L71" s="74">
        <f>'CAT I'!L71</f>
        <v>12</v>
      </c>
      <c r="M71" s="74">
        <f>'CAT I'!M71</f>
        <v>36</v>
      </c>
      <c r="N71" s="79">
        <f>'CAT II'!D71</f>
        <v>2</v>
      </c>
      <c r="O71" s="79">
        <f>'CAT II'!E71</f>
        <v>2</v>
      </c>
      <c r="P71" s="79">
        <f>'CAT II'!F71</f>
        <v>2</v>
      </c>
      <c r="Q71" s="79">
        <f>'CAT II'!G71</f>
        <v>1</v>
      </c>
      <c r="R71" s="79">
        <f>'CAT II'!H71</f>
        <v>2</v>
      </c>
      <c r="S71" s="79">
        <f>'CAT II'!I71</f>
        <v>2</v>
      </c>
      <c r="T71" s="79">
        <f>'CAT II'!J71</f>
        <v>7</v>
      </c>
      <c r="U71" s="79">
        <f>'CAT II'!K71</f>
        <v>8</v>
      </c>
      <c r="V71" s="79">
        <f>'CAT II'!L71</f>
        <v>14</v>
      </c>
      <c r="W71" s="79">
        <f>'CAT II'!M71</f>
        <v>40</v>
      </c>
      <c r="X71" s="82">
        <f>MODEL!D71</f>
        <v>2</v>
      </c>
      <c r="Y71" s="82">
        <f>MODEL!E71</f>
        <v>1</v>
      </c>
      <c r="Z71" s="82">
        <f>MODEL!F71</f>
        <v>2</v>
      </c>
      <c r="AA71" s="82">
        <f>MODEL!G71</f>
        <v>2</v>
      </c>
      <c r="AB71" s="82">
        <f>MODEL!H71</f>
        <v>2</v>
      </c>
      <c r="AC71" s="82">
        <f>MODEL!I71</f>
        <v>2</v>
      </c>
      <c r="AD71" s="82">
        <f>MODEL!J71</f>
        <v>2</v>
      </c>
      <c r="AE71" s="82">
        <f>MODEL!K71</f>
        <v>2</v>
      </c>
      <c r="AF71" s="82">
        <f>MODEL!L71</f>
        <v>2</v>
      </c>
      <c r="AG71" s="82">
        <f>MODEL!M71</f>
        <v>2</v>
      </c>
      <c r="AH71" s="82">
        <f>MODEL!N71</f>
        <v>10</v>
      </c>
      <c r="AI71" s="82">
        <f>MODEL!O71</f>
        <v>1</v>
      </c>
      <c r="AJ71" s="82">
        <f>MODEL!P71</f>
        <v>4</v>
      </c>
      <c r="AK71" s="82">
        <f>MODEL!Q71</f>
        <v>14</v>
      </c>
      <c r="AL71" s="82">
        <f>MODEL!R71</f>
        <v>9</v>
      </c>
      <c r="AM71" s="82">
        <f>MODEL!S71</f>
        <v>12</v>
      </c>
      <c r="AN71" s="82">
        <f>MODEL!T71</f>
        <v>69</v>
      </c>
      <c r="AO71" s="84">
        <f>'CAT I'!N71</f>
        <v>5</v>
      </c>
      <c r="AP71" s="84">
        <f>'CAT I'!O71</f>
        <v>5</v>
      </c>
      <c r="AQ71" s="84">
        <f>'CAT I'!P71</f>
        <v>10</v>
      </c>
      <c r="AR71" s="2">
        <f>'CAT II'!N71</f>
        <v>5</v>
      </c>
      <c r="AS71" s="2">
        <f>'CAT II'!O71</f>
        <v>5</v>
      </c>
      <c r="AT71" s="2">
        <f>'CAT II'!P71</f>
        <v>10</v>
      </c>
      <c r="AU71" s="85">
        <f>MODEL!U71</f>
        <v>5</v>
      </c>
      <c r="AV71" s="85">
        <f>MODEL!V71</f>
        <v>5</v>
      </c>
      <c r="AW71" s="85">
        <f>MODEL!W71</f>
        <v>10</v>
      </c>
      <c r="AX71" s="88">
        <f t="shared" si="81"/>
        <v>0.58490566037735847</v>
      </c>
      <c r="AY71" s="88">
        <f t="shared" si="81"/>
        <v>0.62790697674418605</v>
      </c>
      <c r="AZ71" s="88">
        <f t="shared" si="81"/>
        <v>0.83018867924528306</v>
      </c>
      <c r="BA71" s="88">
        <f t="shared" si="81"/>
        <v>0.86046511627906974</v>
      </c>
      <c r="BB71" s="88">
        <f t="shared" si="81"/>
        <v>0.91304347826086951</v>
      </c>
      <c r="BC71" s="88">
        <f t="shared" si="81"/>
        <v>1</v>
      </c>
      <c r="BD71" s="89">
        <f>'END SEM EXAM'!D71</f>
        <v>2</v>
      </c>
      <c r="BE71" s="89">
        <f>'END SEM EXAM'!E71</f>
        <v>2</v>
      </c>
      <c r="BF71" s="89">
        <f>'END SEM EXAM'!F71</f>
        <v>2</v>
      </c>
      <c r="BG71" s="89">
        <f>'END SEM EXAM'!G71</f>
        <v>2</v>
      </c>
      <c r="BH71" s="89">
        <f>'END SEM EXAM'!H71</f>
        <v>2</v>
      </c>
      <c r="BI71" s="89">
        <f>'END SEM EXAM'!I71</f>
        <v>2</v>
      </c>
      <c r="BJ71" s="89">
        <f>'END SEM EXAM'!J71</f>
        <v>2</v>
      </c>
      <c r="BK71" s="89">
        <f>'END SEM EXAM'!K71</f>
        <v>2</v>
      </c>
      <c r="BL71" s="89">
        <f>'END SEM EXAM'!L71</f>
        <v>2</v>
      </c>
      <c r="BM71" s="89">
        <f>'END SEM EXAM'!M71</f>
        <v>2</v>
      </c>
      <c r="BN71" s="89">
        <f>'END SEM EXAM'!N71</f>
        <v>9</v>
      </c>
      <c r="BO71" s="89">
        <f>'END SEM EXAM'!O71</f>
        <v>11</v>
      </c>
      <c r="BP71" s="89">
        <f>'END SEM EXAM'!P71</f>
        <v>9</v>
      </c>
      <c r="BQ71" s="89">
        <f>'END SEM EXAM'!Q71</f>
        <v>11</v>
      </c>
      <c r="BR71" s="89">
        <f>'END SEM EXAM'!R71</f>
        <v>8</v>
      </c>
      <c r="BS71" s="89">
        <f>'END SEM EXAM'!S71</f>
        <v>0</v>
      </c>
      <c r="BT71" s="89">
        <f>'END SEM EXAM'!T71</f>
        <v>68</v>
      </c>
      <c r="BU71" s="91">
        <f>'END SEM EXAM'!U71</f>
        <v>0.83333333333333337</v>
      </c>
      <c r="BV71" s="91">
        <f>'END SEM EXAM'!V71</f>
        <v>0.72222222222222221</v>
      </c>
      <c r="BW71" s="91">
        <f>'END SEM EXAM'!W71</f>
        <v>0.83333333333333337</v>
      </c>
      <c r="BX71" s="91">
        <f>'END SEM EXAM'!X71</f>
        <v>0.66666666666666663</v>
      </c>
      <c r="BY71" s="91">
        <f>'END SEM EXAM'!Y71</f>
        <v>0.22222222222222221</v>
      </c>
      <c r="BZ71" s="91">
        <f>'END SEM EXAM'!Z71</f>
        <v>0.9</v>
      </c>
      <c r="CA71" s="92">
        <f t="shared" si="45"/>
        <v>0.5</v>
      </c>
      <c r="CB71" s="92">
        <f t="shared" si="46"/>
        <v>0.43333333333333329</v>
      </c>
      <c r="CC71" s="92">
        <f t="shared" si="47"/>
        <v>0.5</v>
      </c>
      <c r="CD71" s="92">
        <f t="shared" si="48"/>
        <v>0.39999999999999997</v>
      </c>
      <c r="CE71" s="92">
        <f t="shared" si="49"/>
        <v>0.13333333333333333</v>
      </c>
      <c r="CF71" s="92">
        <f t="shared" si="50"/>
        <v>0.54</v>
      </c>
      <c r="CG71" s="94">
        <f t="shared" si="51"/>
        <v>0.2339622641509434</v>
      </c>
      <c r="CH71" s="94">
        <f t="shared" si="52"/>
        <v>0.25116279069767444</v>
      </c>
      <c r="CI71" s="94">
        <f t="shared" si="53"/>
        <v>0.33207547169811324</v>
      </c>
      <c r="CJ71" s="94">
        <f t="shared" si="54"/>
        <v>0.34418604651162793</v>
      </c>
      <c r="CK71" s="94">
        <f t="shared" si="55"/>
        <v>0.36521739130434783</v>
      </c>
      <c r="CL71" s="94">
        <f t="shared" si="56"/>
        <v>0.4</v>
      </c>
      <c r="CM71" s="96">
        <f t="shared" si="57"/>
        <v>0.73396226415094334</v>
      </c>
      <c r="CN71" s="96">
        <f t="shared" si="58"/>
        <v>0.68449612403100768</v>
      </c>
      <c r="CO71" s="96">
        <f t="shared" si="59"/>
        <v>0.83207547169811324</v>
      </c>
      <c r="CP71" s="96">
        <f t="shared" si="60"/>
        <v>0.7441860465116279</v>
      </c>
      <c r="CQ71" s="96">
        <f t="shared" si="61"/>
        <v>0.49855072463768113</v>
      </c>
      <c r="CR71" s="96">
        <f t="shared" si="62"/>
        <v>0.94000000000000006</v>
      </c>
      <c r="CS71" s="99">
        <f>'Course end survey'!J80</f>
        <v>1</v>
      </c>
      <c r="CT71" s="99">
        <f>'Course end survey'!K80</f>
        <v>1</v>
      </c>
      <c r="CU71" s="99">
        <f>'Course end survey'!L80</f>
        <v>0.33333333333333331</v>
      </c>
      <c r="CV71" s="99">
        <f>'Course end survey'!M80</f>
        <v>0.33333333333333331</v>
      </c>
      <c r="CW71" s="99">
        <f>'Course end survey'!N80</f>
        <v>0.33333333333333331</v>
      </c>
      <c r="CX71" s="99">
        <f>'Course end survey'!O80</f>
        <v>0.33333333333333331</v>
      </c>
      <c r="CY71" s="100">
        <f t="shared" si="63"/>
        <v>0.1</v>
      </c>
      <c r="CZ71" s="100">
        <f t="shared" si="64"/>
        <v>0.1</v>
      </c>
      <c r="DA71" s="100">
        <f t="shared" si="65"/>
        <v>3.3333333333333333E-2</v>
      </c>
      <c r="DB71" s="100">
        <f t="shared" si="66"/>
        <v>3.3333333333333333E-2</v>
      </c>
      <c r="DC71" s="100">
        <f t="shared" si="67"/>
        <v>3.3333333333333333E-2</v>
      </c>
      <c r="DD71" s="100">
        <f t="shared" si="68"/>
        <v>3.3333333333333333E-2</v>
      </c>
      <c r="DE71" s="102">
        <f t="shared" si="69"/>
        <v>0.66056603773584899</v>
      </c>
      <c r="DF71" s="102">
        <f t="shared" si="70"/>
        <v>0.61604651162790691</v>
      </c>
      <c r="DG71" s="102">
        <f t="shared" si="71"/>
        <v>0.74886792452830198</v>
      </c>
      <c r="DH71" s="102">
        <f t="shared" si="72"/>
        <v>0.66976744186046511</v>
      </c>
      <c r="DI71" s="102">
        <f t="shared" si="73"/>
        <v>0.44869565217391305</v>
      </c>
      <c r="DJ71" s="102">
        <f t="shared" si="74"/>
        <v>0.84600000000000009</v>
      </c>
      <c r="DK71" s="103">
        <f t="shared" si="75"/>
        <v>0.76056603773584897</v>
      </c>
      <c r="DL71" s="103">
        <f t="shared" si="76"/>
        <v>0.71604651162790689</v>
      </c>
      <c r="DM71" s="103">
        <f t="shared" si="77"/>
        <v>0.7822012578616353</v>
      </c>
      <c r="DN71" s="103">
        <f t="shared" si="78"/>
        <v>0.70310077519379843</v>
      </c>
      <c r="DO71" s="103">
        <f t="shared" si="79"/>
        <v>0.48202898550724638</v>
      </c>
      <c r="DP71" s="103">
        <f t="shared" si="80"/>
        <v>0.87933333333333341</v>
      </c>
    </row>
    <row r="72" spans="1:120" ht="16.2" thickBot="1">
      <c r="A72" s="72">
        <v>62</v>
      </c>
      <c r="B72" s="73" t="str">
        <f>'CAT I'!B72</f>
        <v>AME20075</v>
      </c>
      <c r="C72" s="171" t="str">
        <f>'CAT I'!C72</f>
        <v>RAVIKUMAR L</v>
      </c>
      <c r="D72" s="74">
        <f>'CAT I'!D72</f>
        <v>2</v>
      </c>
      <c r="E72" s="74">
        <f>'CAT I'!E72</f>
        <v>2</v>
      </c>
      <c r="F72" s="74">
        <f>'CAT I'!F72</f>
        <v>2</v>
      </c>
      <c r="G72" s="74">
        <f>'CAT I'!G72</f>
        <v>2</v>
      </c>
      <c r="H72" s="74">
        <f>'CAT I'!H72</f>
        <v>2</v>
      </c>
      <c r="I72" s="74">
        <f>'CAT I'!I72</f>
        <v>2</v>
      </c>
      <c r="J72" s="74">
        <f>'CAT I'!J72</f>
        <v>10</v>
      </c>
      <c r="K72" s="74">
        <f>'CAT I'!K72</f>
        <v>10</v>
      </c>
      <c r="L72" s="74">
        <f>'CAT I'!L72</f>
        <v>13</v>
      </c>
      <c r="M72" s="74">
        <f>'CAT I'!M72</f>
        <v>45</v>
      </c>
      <c r="N72" s="79">
        <f>'CAT II'!D72</f>
        <v>2</v>
      </c>
      <c r="O72" s="79">
        <f>'CAT II'!E72</f>
        <v>2</v>
      </c>
      <c r="P72" s="79">
        <f>'CAT II'!F72</f>
        <v>2</v>
      </c>
      <c r="Q72" s="79">
        <f>'CAT II'!G72</f>
        <v>2</v>
      </c>
      <c r="R72" s="79">
        <f>'CAT II'!H72</f>
        <v>2</v>
      </c>
      <c r="S72" s="79">
        <f>'CAT II'!I72</f>
        <v>2</v>
      </c>
      <c r="T72" s="79">
        <f>'CAT II'!J72</f>
        <v>10</v>
      </c>
      <c r="U72" s="79">
        <f>'CAT II'!K72</f>
        <v>14</v>
      </c>
      <c r="V72" s="79">
        <f>'CAT II'!L72</f>
        <v>14</v>
      </c>
      <c r="W72" s="79">
        <f>'CAT II'!M72</f>
        <v>50</v>
      </c>
      <c r="X72" s="82">
        <f>MODEL!D72</f>
        <v>1</v>
      </c>
      <c r="Y72" s="82">
        <f>MODEL!E72</f>
        <v>1</v>
      </c>
      <c r="Z72" s="82">
        <f>MODEL!F72</f>
        <v>1</v>
      </c>
      <c r="AA72" s="82">
        <f>MODEL!G72</f>
        <v>2</v>
      </c>
      <c r="AB72" s="82">
        <f>MODEL!H72</f>
        <v>2</v>
      </c>
      <c r="AC72" s="82">
        <f>MODEL!I72</f>
        <v>2</v>
      </c>
      <c r="AD72" s="82">
        <f>MODEL!J72</f>
        <v>2</v>
      </c>
      <c r="AE72" s="82">
        <f>MODEL!K72</f>
        <v>1</v>
      </c>
      <c r="AF72" s="82">
        <f>MODEL!L72</f>
        <v>2</v>
      </c>
      <c r="AG72" s="82">
        <f>MODEL!M72</f>
        <v>2</v>
      </c>
      <c r="AH72" s="82">
        <f>MODEL!N72</f>
        <v>10</v>
      </c>
      <c r="AI72" s="82">
        <f>MODEL!O72</f>
        <v>14</v>
      </c>
      <c r="AJ72" s="82">
        <f>MODEL!P72</f>
        <v>14</v>
      </c>
      <c r="AK72" s="82">
        <f>MODEL!Q72</f>
        <v>12</v>
      </c>
      <c r="AL72" s="82">
        <f>MODEL!R72</f>
        <v>11</v>
      </c>
      <c r="AM72" s="82">
        <f>MODEL!S72</f>
        <v>13</v>
      </c>
      <c r="AN72" s="82">
        <f>MODEL!T72</f>
        <v>90</v>
      </c>
      <c r="AO72" s="84">
        <f>'CAT I'!N72</f>
        <v>5</v>
      </c>
      <c r="AP72" s="84">
        <f>'CAT I'!O72</f>
        <v>5</v>
      </c>
      <c r="AQ72" s="84">
        <f>'CAT I'!P72</f>
        <v>10</v>
      </c>
      <c r="AR72" s="2">
        <f>'CAT II'!N72</f>
        <v>5</v>
      </c>
      <c r="AS72" s="2">
        <f>'CAT II'!O72</f>
        <v>5</v>
      </c>
      <c r="AT72" s="2">
        <f>'CAT II'!P72</f>
        <v>10</v>
      </c>
      <c r="AU72" s="85">
        <f>MODEL!U72</f>
        <v>5</v>
      </c>
      <c r="AV72" s="85">
        <f>MODEL!V72</f>
        <v>5</v>
      </c>
      <c r="AW72" s="85">
        <f>MODEL!W72</f>
        <v>10</v>
      </c>
      <c r="AX72" s="88">
        <f t="shared" si="81"/>
        <v>0.8867924528301887</v>
      </c>
      <c r="AY72" s="88">
        <f t="shared" si="81"/>
        <v>0.95348837209302328</v>
      </c>
      <c r="AZ72" s="88">
        <f t="shared" si="81"/>
        <v>0.96226415094339623</v>
      </c>
      <c r="BA72" s="88">
        <f t="shared" si="81"/>
        <v>0.90697674418604646</v>
      </c>
      <c r="BB72" s="88">
        <f t="shared" si="81"/>
        <v>0.95652173913043481</v>
      </c>
      <c r="BC72" s="88">
        <f t="shared" si="81"/>
        <v>1</v>
      </c>
      <c r="BD72" s="89">
        <f>'END SEM EXAM'!D72</f>
        <v>1</v>
      </c>
      <c r="BE72" s="89">
        <f>'END SEM EXAM'!E72</f>
        <v>1</v>
      </c>
      <c r="BF72" s="89">
        <f>'END SEM EXAM'!F72</f>
        <v>1</v>
      </c>
      <c r="BG72" s="89">
        <f>'END SEM EXAM'!G72</f>
        <v>1</v>
      </c>
      <c r="BH72" s="89">
        <f>'END SEM EXAM'!H72</f>
        <v>1</v>
      </c>
      <c r="BI72" s="89">
        <f>'END SEM EXAM'!I72</f>
        <v>1</v>
      </c>
      <c r="BJ72" s="89">
        <f>'END SEM EXAM'!J72</f>
        <v>1</v>
      </c>
      <c r="BK72" s="89">
        <f>'END SEM EXAM'!K72</f>
        <v>1</v>
      </c>
      <c r="BL72" s="89">
        <f>'END SEM EXAM'!L72</f>
        <v>2</v>
      </c>
      <c r="BM72" s="89">
        <f>'END SEM EXAM'!M72</f>
        <v>2</v>
      </c>
      <c r="BN72" s="89">
        <f>'END SEM EXAM'!N72</f>
        <v>9</v>
      </c>
      <c r="BO72" s="89">
        <f>'END SEM EXAM'!O72</f>
        <v>8</v>
      </c>
      <c r="BP72" s="89">
        <f>'END SEM EXAM'!P72</f>
        <v>14</v>
      </c>
      <c r="BQ72" s="89">
        <f>'END SEM EXAM'!Q72</f>
        <v>12</v>
      </c>
      <c r="BR72" s="89">
        <f>'END SEM EXAM'!R72</f>
        <v>13</v>
      </c>
      <c r="BS72" s="89">
        <f>'END SEM EXAM'!S72</f>
        <v>7</v>
      </c>
      <c r="BT72" s="89">
        <f>'END SEM EXAM'!T72</f>
        <v>75</v>
      </c>
      <c r="BU72" s="91">
        <f>'END SEM EXAM'!U72</f>
        <v>0.55555555555555558</v>
      </c>
      <c r="BV72" s="91">
        <f>'END SEM EXAM'!V72</f>
        <v>0.88888888888888884</v>
      </c>
      <c r="BW72" s="91">
        <f>'END SEM EXAM'!W72</f>
        <v>0.77777777777777779</v>
      </c>
      <c r="BX72" s="91">
        <f>'END SEM EXAM'!X72</f>
        <v>0.83333333333333337</v>
      </c>
      <c r="BY72" s="91">
        <f>'END SEM EXAM'!Y72</f>
        <v>0.61111111111111116</v>
      </c>
      <c r="BZ72" s="91">
        <f>'END SEM EXAM'!Z72</f>
        <v>0.9</v>
      </c>
      <c r="CA72" s="92">
        <f t="shared" si="45"/>
        <v>0.33333333333333331</v>
      </c>
      <c r="CB72" s="92">
        <f t="shared" si="46"/>
        <v>0.53333333333333333</v>
      </c>
      <c r="CC72" s="92">
        <f t="shared" si="47"/>
        <v>0.46666666666666667</v>
      </c>
      <c r="CD72" s="92">
        <f t="shared" si="48"/>
        <v>0.5</v>
      </c>
      <c r="CE72" s="92">
        <f t="shared" si="49"/>
        <v>0.3666666666666667</v>
      </c>
      <c r="CF72" s="92">
        <f t="shared" si="50"/>
        <v>0.54</v>
      </c>
      <c r="CG72" s="94">
        <f t="shared" si="51"/>
        <v>0.3547169811320755</v>
      </c>
      <c r="CH72" s="94">
        <f t="shared" si="52"/>
        <v>0.38139534883720932</v>
      </c>
      <c r="CI72" s="94">
        <f t="shared" si="53"/>
        <v>0.38490566037735852</v>
      </c>
      <c r="CJ72" s="94">
        <f t="shared" si="54"/>
        <v>0.36279069767441863</v>
      </c>
      <c r="CK72" s="94">
        <f t="shared" si="55"/>
        <v>0.38260869565217392</v>
      </c>
      <c r="CL72" s="94">
        <f t="shared" si="56"/>
        <v>0.4</v>
      </c>
      <c r="CM72" s="96">
        <f t="shared" si="57"/>
        <v>0.68805031446540887</v>
      </c>
      <c r="CN72" s="96">
        <f t="shared" si="58"/>
        <v>0.91472868217054271</v>
      </c>
      <c r="CO72" s="96">
        <f t="shared" si="59"/>
        <v>0.85157232704402519</v>
      </c>
      <c r="CP72" s="96">
        <f t="shared" si="60"/>
        <v>0.86279069767441863</v>
      </c>
      <c r="CQ72" s="96">
        <f t="shared" si="61"/>
        <v>0.74927536231884062</v>
      </c>
      <c r="CR72" s="96">
        <f t="shared" si="62"/>
        <v>0.94000000000000006</v>
      </c>
      <c r="CS72" s="99">
        <f>'Course end survey'!J97</f>
        <v>0.33333333333333331</v>
      </c>
      <c r="CT72" s="99">
        <f>'Course end survey'!K97</f>
        <v>1</v>
      </c>
      <c r="CU72" s="99">
        <f>'Course end survey'!L97</f>
        <v>0.66666666666666663</v>
      </c>
      <c r="CV72" s="99">
        <f>'Course end survey'!M97</f>
        <v>1</v>
      </c>
      <c r="CW72" s="99">
        <f>'Course end survey'!N97</f>
        <v>0.1111111111111111</v>
      </c>
      <c r="CX72" s="99">
        <f>'Course end survey'!O97</f>
        <v>0.33333333333333331</v>
      </c>
      <c r="CY72" s="100">
        <f t="shared" si="63"/>
        <v>3.3333333333333333E-2</v>
      </c>
      <c r="CZ72" s="100">
        <f t="shared" si="64"/>
        <v>0.1</v>
      </c>
      <c r="DA72" s="100">
        <f t="shared" si="65"/>
        <v>6.6666666666666666E-2</v>
      </c>
      <c r="DB72" s="100">
        <f t="shared" si="66"/>
        <v>0.1</v>
      </c>
      <c r="DC72" s="100">
        <f t="shared" si="67"/>
        <v>1.1111111111111112E-2</v>
      </c>
      <c r="DD72" s="100">
        <f t="shared" si="68"/>
        <v>3.3333333333333333E-2</v>
      </c>
      <c r="DE72" s="102">
        <f t="shared" si="69"/>
        <v>0.61924528301886805</v>
      </c>
      <c r="DF72" s="102">
        <f t="shared" si="70"/>
        <v>0.82325581395348846</v>
      </c>
      <c r="DG72" s="102">
        <f t="shared" si="71"/>
        <v>0.76641509433962274</v>
      </c>
      <c r="DH72" s="102">
        <f t="shared" si="72"/>
        <v>0.77651162790697681</v>
      </c>
      <c r="DI72" s="102">
        <f t="shared" si="73"/>
        <v>0.67434782608695654</v>
      </c>
      <c r="DJ72" s="102">
        <f t="shared" si="74"/>
        <v>0.84600000000000009</v>
      </c>
      <c r="DK72" s="103">
        <f t="shared" si="75"/>
        <v>0.65257861635220138</v>
      </c>
      <c r="DL72" s="103">
        <f t="shared" si="76"/>
        <v>0.92325581395348844</v>
      </c>
      <c r="DM72" s="103">
        <f t="shared" si="77"/>
        <v>0.83308176100628939</v>
      </c>
      <c r="DN72" s="103">
        <f t="shared" si="78"/>
        <v>0.87651162790697679</v>
      </c>
      <c r="DO72" s="103">
        <f t="shared" si="79"/>
        <v>0.68545893719806761</v>
      </c>
      <c r="DP72" s="103">
        <f t="shared" si="80"/>
        <v>0.87933333333333341</v>
      </c>
    </row>
    <row r="73" spans="1:120" ht="16.2" thickBot="1">
      <c r="A73" s="72">
        <v>63</v>
      </c>
      <c r="B73" s="73" t="str">
        <f>'CAT I'!B73</f>
        <v>AME20076</v>
      </c>
      <c r="C73" s="171" t="str">
        <f>'CAT I'!C73</f>
        <v>ROHITH K</v>
      </c>
      <c r="D73" s="74">
        <f>'CAT I'!D73</f>
        <v>2</v>
      </c>
      <c r="E73" s="74">
        <f>'CAT I'!E73</f>
        <v>2</v>
      </c>
      <c r="F73" s="74">
        <f>'CAT I'!F73</f>
        <v>2</v>
      </c>
      <c r="G73" s="74">
        <f>'CAT I'!G73</f>
        <v>2</v>
      </c>
      <c r="H73" s="74">
        <f>'CAT I'!H73</f>
        <v>2</v>
      </c>
      <c r="I73" s="74">
        <f>'CAT I'!I73</f>
        <v>2</v>
      </c>
      <c r="J73" s="74">
        <f>'CAT I'!J73</f>
        <v>9</v>
      </c>
      <c r="K73" s="74">
        <f>'CAT I'!K73</f>
        <v>13</v>
      </c>
      <c r="L73" s="74">
        <f>'CAT I'!L73</f>
        <v>10</v>
      </c>
      <c r="M73" s="74">
        <f>'CAT I'!M73</f>
        <v>44</v>
      </c>
      <c r="N73" s="79">
        <f>'CAT II'!D73</f>
        <v>2</v>
      </c>
      <c r="O73" s="79">
        <f>'CAT II'!E73</f>
        <v>2</v>
      </c>
      <c r="P73" s="79">
        <f>'CAT II'!F73</f>
        <v>2</v>
      </c>
      <c r="Q73" s="79">
        <f>'CAT II'!G73</f>
        <v>2</v>
      </c>
      <c r="R73" s="79">
        <f>'CAT II'!H73</f>
        <v>2</v>
      </c>
      <c r="S73" s="79">
        <f>'CAT II'!I73</f>
        <v>2</v>
      </c>
      <c r="T73" s="79">
        <f>'CAT II'!J73</f>
        <v>10</v>
      </c>
      <c r="U73" s="79">
        <f>'CAT II'!K73</f>
        <v>13</v>
      </c>
      <c r="V73" s="79">
        <f>'CAT II'!L73</f>
        <v>13</v>
      </c>
      <c r="W73" s="79">
        <f>'CAT II'!M73</f>
        <v>48</v>
      </c>
      <c r="X73" s="82">
        <f>MODEL!D73</f>
        <v>1</v>
      </c>
      <c r="Y73" s="82">
        <f>MODEL!E73</f>
        <v>0</v>
      </c>
      <c r="Z73" s="82">
        <f>MODEL!F73</f>
        <v>2</v>
      </c>
      <c r="AA73" s="82">
        <f>MODEL!G73</f>
        <v>0</v>
      </c>
      <c r="AB73" s="82">
        <f>MODEL!H73</f>
        <v>0</v>
      </c>
      <c r="AC73" s="82">
        <f>MODEL!I73</f>
        <v>0</v>
      </c>
      <c r="AD73" s="82">
        <f>MODEL!J73</f>
        <v>2</v>
      </c>
      <c r="AE73" s="82">
        <f>MODEL!K73</f>
        <v>2</v>
      </c>
      <c r="AF73" s="82">
        <f>MODEL!L73</f>
        <v>2</v>
      </c>
      <c r="AG73" s="82">
        <f>MODEL!M73</f>
        <v>2</v>
      </c>
      <c r="AH73" s="82">
        <f>MODEL!N73</f>
        <v>10</v>
      </c>
      <c r="AI73" s="82">
        <f>MODEL!O73</f>
        <v>13</v>
      </c>
      <c r="AJ73" s="82">
        <f>MODEL!P73</f>
        <v>13</v>
      </c>
      <c r="AK73" s="82">
        <f>MODEL!Q73</f>
        <v>13</v>
      </c>
      <c r="AL73" s="82">
        <f>MODEL!R73</f>
        <v>13</v>
      </c>
      <c r="AM73" s="82">
        <f>MODEL!S73</f>
        <v>13</v>
      </c>
      <c r="AN73" s="82">
        <f>MODEL!T73</f>
        <v>86</v>
      </c>
      <c r="AO73" s="84">
        <f>'CAT I'!N73</f>
        <v>5</v>
      </c>
      <c r="AP73" s="84">
        <f>'CAT I'!O73</f>
        <v>5</v>
      </c>
      <c r="AQ73" s="84">
        <f>'CAT I'!P73</f>
        <v>10</v>
      </c>
      <c r="AR73" s="2">
        <f>'CAT II'!N73</f>
        <v>5</v>
      </c>
      <c r="AS73" s="2">
        <f>'CAT II'!O73</f>
        <v>5</v>
      </c>
      <c r="AT73" s="2">
        <f>'CAT II'!P73</f>
        <v>10</v>
      </c>
      <c r="AU73" s="85">
        <f>MODEL!U73</f>
        <v>5</v>
      </c>
      <c r="AV73" s="85">
        <f>MODEL!V73</f>
        <v>5</v>
      </c>
      <c r="AW73" s="85">
        <f>MODEL!W73</f>
        <v>10</v>
      </c>
      <c r="AX73" s="88">
        <f t="shared" si="81"/>
        <v>0.8867924528301887</v>
      </c>
      <c r="AY73" s="88">
        <f t="shared" si="81"/>
        <v>0.83720930232558144</v>
      </c>
      <c r="AZ73" s="88">
        <f t="shared" si="81"/>
        <v>0.8867924528301887</v>
      </c>
      <c r="BA73" s="88">
        <f t="shared" si="81"/>
        <v>0.95348837209302328</v>
      </c>
      <c r="BB73" s="88">
        <f t="shared" si="81"/>
        <v>0.95652173913043481</v>
      </c>
      <c r="BC73" s="88">
        <f t="shared" si="81"/>
        <v>1</v>
      </c>
      <c r="BD73" s="89">
        <f>'END SEM EXAM'!D73</f>
        <v>2</v>
      </c>
      <c r="BE73" s="89">
        <f>'END SEM EXAM'!E73</f>
        <v>2</v>
      </c>
      <c r="BF73" s="89">
        <f>'END SEM EXAM'!F73</f>
        <v>2</v>
      </c>
      <c r="BG73" s="89">
        <f>'END SEM EXAM'!G73</f>
        <v>1</v>
      </c>
      <c r="BH73" s="89">
        <f>'END SEM EXAM'!H73</f>
        <v>2</v>
      </c>
      <c r="BI73" s="89">
        <f>'END SEM EXAM'!I73</f>
        <v>2</v>
      </c>
      <c r="BJ73" s="89">
        <f>'END SEM EXAM'!J73</f>
        <v>2</v>
      </c>
      <c r="BK73" s="89">
        <f>'END SEM EXAM'!K73</f>
        <v>2</v>
      </c>
      <c r="BL73" s="89">
        <f>'END SEM EXAM'!L73</f>
        <v>2</v>
      </c>
      <c r="BM73" s="89">
        <f>'END SEM EXAM'!M73</f>
        <v>2</v>
      </c>
      <c r="BN73" s="89">
        <f>'END SEM EXAM'!N73</f>
        <v>7</v>
      </c>
      <c r="BO73" s="89">
        <f>'END SEM EXAM'!O73</f>
        <v>0</v>
      </c>
      <c r="BP73" s="89">
        <f>'END SEM EXAM'!P73</f>
        <v>4</v>
      </c>
      <c r="BQ73" s="89">
        <f>'END SEM EXAM'!Q73</f>
        <v>5</v>
      </c>
      <c r="BR73" s="89">
        <f>'END SEM EXAM'!R73</f>
        <v>12</v>
      </c>
      <c r="BS73" s="89">
        <f>'END SEM EXAM'!S73</f>
        <v>1</v>
      </c>
      <c r="BT73" s="89">
        <f>'END SEM EXAM'!T73</f>
        <v>48</v>
      </c>
      <c r="BU73" s="91">
        <f>'END SEM EXAM'!U73</f>
        <v>0.22222222222222221</v>
      </c>
      <c r="BV73" s="91">
        <f>'END SEM EXAM'!V73</f>
        <v>0.3888888888888889</v>
      </c>
      <c r="BW73" s="91">
        <f>'END SEM EXAM'!W73</f>
        <v>0.5</v>
      </c>
      <c r="BX73" s="91">
        <f>'END SEM EXAM'!X73</f>
        <v>0.88888888888888884</v>
      </c>
      <c r="BY73" s="91">
        <f>'END SEM EXAM'!Y73</f>
        <v>0.27777777777777779</v>
      </c>
      <c r="BZ73" s="91">
        <f>'END SEM EXAM'!Z73</f>
        <v>0.7</v>
      </c>
      <c r="CA73" s="92">
        <f t="shared" si="45"/>
        <v>0.13333333333333333</v>
      </c>
      <c r="CB73" s="92">
        <f t="shared" si="46"/>
        <v>0.23333333333333334</v>
      </c>
      <c r="CC73" s="92">
        <f t="shared" si="47"/>
        <v>0.3</v>
      </c>
      <c r="CD73" s="92">
        <f t="shared" si="48"/>
        <v>0.53333333333333333</v>
      </c>
      <c r="CE73" s="92">
        <f t="shared" si="49"/>
        <v>0.16666666666666666</v>
      </c>
      <c r="CF73" s="92">
        <f t="shared" si="50"/>
        <v>0.42</v>
      </c>
      <c r="CG73" s="94">
        <f t="shared" si="51"/>
        <v>0.3547169811320755</v>
      </c>
      <c r="CH73" s="94">
        <f t="shared" si="52"/>
        <v>0.33488372093023261</v>
      </c>
      <c r="CI73" s="94">
        <f t="shared" si="53"/>
        <v>0.3547169811320755</v>
      </c>
      <c r="CJ73" s="94">
        <f t="shared" si="54"/>
        <v>0.38139534883720932</v>
      </c>
      <c r="CK73" s="94">
        <f t="shared" si="55"/>
        <v>0.38260869565217392</v>
      </c>
      <c r="CL73" s="94">
        <f t="shared" si="56"/>
        <v>0.4</v>
      </c>
      <c r="CM73" s="96">
        <f t="shared" si="57"/>
        <v>0.48805031446540881</v>
      </c>
      <c r="CN73" s="96">
        <f t="shared" si="58"/>
        <v>0.56821705426356595</v>
      </c>
      <c r="CO73" s="96">
        <f t="shared" si="59"/>
        <v>0.65471698113207544</v>
      </c>
      <c r="CP73" s="96">
        <f t="shared" si="60"/>
        <v>0.91472868217054271</v>
      </c>
      <c r="CQ73" s="96">
        <f t="shared" si="61"/>
        <v>0.54927536231884055</v>
      </c>
      <c r="CR73" s="96">
        <f t="shared" si="62"/>
        <v>0.82000000000000006</v>
      </c>
      <c r="CS73" s="99">
        <f>'Course end survey'!J82</f>
        <v>0.66666666666666663</v>
      </c>
      <c r="CT73" s="99">
        <f>'Course end survey'!K82</f>
        <v>0.33333333333333331</v>
      </c>
      <c r="CU73" s="99">
        <f>'Course end survey'!L82</f>
        <v>1</v>
      </c>
      <c r="CV73" s="99">
        <f>'Course end survey'!M82</f>
        <v>0.66666666666666663</v>
      </c>
      <c r="CW73" s="99">
        <f>'Course end survey'!N82</f>
        <v>0.22222222222222221</v>
      </c>
      <c r="CX73" s="99">
        <f>'Course end survey'!O82</f>
        <v>0.1111111111111111</v>
      </c>
      <c r="CY73" s="100">
        <f t="shared" si="63"/>
        <v>6.6666666666666666E-2</v>
      </c>
      <c r="CZ73" s="100">
        <f t="shared" si="64"/>
        <v>3.3333333333333333E-2</v>
      </c>
      <c r="DA73" s="100">
        <f t="shared" si="65"/>
        <v>0.1</v>
      </c>
      <c r="DB73" s="100">
        <f t="shared" si="66"/>
        <v>6.6666666666666666E-2</v>
      </c>
      <c r="DC73" s="100">
        <f t="shared" si="67"/>
        <v>2.2222222222222223E-2</v>
      </c>
      <c r="DD73" s="100">
        <f t="shared" si="68"/>
        <v>1.1111111111111112E-2</v>
      </c>
      <c r="DE73" s="102">
        <f t="shared" si="69"/>
        <v>0.43924528301886795</v>
      </c>
      <c r="DF73" s="102">
        <f t="shared" si="70"/>
        <v>0.51139534883720938</v>
      </c>
      <c r="DG73" s="102">
        <f t="shared" si="71"/>
        <v>0.58924528301886792</v>
      </c>
      <c r="DH73" s="102">
        <f t="shared" si="72"/>
        <v>0.82325581395348846</v>
      </c>
      <c r="DI73" s="102">
        <f t="shared" si="73"/>
        <v>0.49434782608695649</v>
      </c>
      <c r="DJ73" s="102">
        <f t="shared" si="74"/>
        <v>0.7380000000000001</v>
      </c>
      <c r="DK73" s="103">
        <f t="shared" si="75"/>
        <v>0.50591194968553466</v>
      </c>
      <c r="DL73" s="103">
        <f t="shared" si="76"/>
        <v>0.54472868217054271</v>
      </c>
      <c r="DM73" s="103">
        <f t="shared" si="77"/>
        <v>0.68924528301886789</v>
      </c>
      <c r="DN73" s="103">
        <f t="shared" si="78"/>
        <v>0.88992248062015511</v>
      </c>
      <c r="DO73" s="103">
        <f t="shared" si="79"/>
        <v>0.51657004830917874</v>
      </c>
      <c r="DP73" s="103">
        <f t="shared" si="80"/>
        <v>0.74911111111111117</v>
      </c>
    </row>
    <row r="74" spans="1:120" ht="16.2" thickBot="1">
      <c r="A74" s="72">
        <v>64</v>
      </c>
      <c r="B74" s="73" t="str">
        <f>'CAT I'!B74</f>
        <v>AME20078</v>
      </c>
      <c r="C74" s="171" t="str">
        <f>'CAT I'!C74</f>
        <v>ROSHAN</v>
      </c>
      <c r="D74" s="74">
        <f>'CAT I'!D74</f>
        <v>0</v>
      </c>
      <c r="E74" s="74">
        <f>'CAT I'!E74</f>
        <v>0</v>
      </c>
      <c r="F74" s="74">
        <f>'CAT I'!F74</f>
        <v>2</v>
      </c>
      <c r="G74" s="74">
        <f>'CAT I'!G74</f>
        <v>0</v>
      </c>
      <c r="H74" s="74">
        <f>'CAT I'!H74</f>
        <v>0</v>
      </c>
      <c r="I74" s="74">
        <f>'CAT I'!I74</f>
        <v>0</v>
      </c>
      <c r="J74" s="74">
        <f>'CAT I'!J74</f>
        <v>7</v>
      </c>
      <c r="K74" s="74">
        <f>'CAT I'!K74</f>
        <v>14</v>
      </c>
      <c r="L74" s="74">
        <f>'CAT I'!L74</f>
        <v>12</v>
      </c>
      <c r="M74" s="74">
        <f>'CAT I'!M74</f>
        <v>35</v>
      </c>
      <c r="N74" s="79">
        <f>'CAT II'!D74</f>
        <v>1</v>
      </c>
      <c r="O74" s="79">
        <f>'CAT II'!E74</f>
        <v>2</v>
      </c>
      <c r="P74" s="79">
        <f>'CAT II'!F74</f>
        <v>1</v>
      </c>
      <c r="Q74" s="79">
        <f>'CAT II'!G74</f>
        <v>1</v>
      </c>
      <c r="R74" s="79">
        <f>'CAT II'!H74</f>
        <v>1</v>
      </c>
      <c r="S74" s="79">
        <f>'CAT II'!I74</f>
        <v>2</v>
      </c>
      <c r="T74" s="79">
        <f>'CAT II'!J74</f>
        <v>8</v>
      </c>
      <c r="U74" s="79">
        <f>'CAT II'!K74</f>
        <v>13</v>
      </c>
      <c r="V74" s="79">
        <f>'CAT II'!L74</f>
        <v>11</v>
      </c>
      <c r="W74" s="79">
        <f>'CAT II'!M74</f>
        <v>40</v>
      </c>
      <c r="X74" s="82">
        <f>MODEL!D74</f>
        <v>2</v>
      </c>
      <c r="Y74" s="82">
        <f>MODEL!E74</f>
        <v>1</v>
      </c>
      <c r="Z74" s="82">
        <f>MODEL!F74</f>
        <v>2</v>
      </c>
      <c r="AA74" s="82">
        <f>MODEL!G74</f>
        <v>2</v>
      </c>
      <c r="AB74" s="82">
        <f>MODEL!H74</f>
        <v>2</v>
      </c>
      <c r="AC74" s="82">
        <f>MODEL!I74</f>
        <v>2</v>
      </c>
      <c r="AD74" s="82">
        <f>MODEL!J74</f>
        <v>2</v>
      </c>
      <c r="AE74" s="82">
        <f>MODEL!K74</f>
        <v>2</v>
      </c>
      <c r="AF74" s="82">
        <f>MODEL!L74</f>
        <v>2</v>
      </c>
      <c r="AG74" s="82">
        <f>MODEL!M74</f>
        <v>2</v>
      </c>
      <c r="AH74" s="82">
        <f>MODEL!N74</f>
        <v>9</v>
      </c>
      <c r="AI74" s="82">
        <f>MODEL!O74</f>
        <v>14</v>
      </c>
      <c r="AJ74" s="82">
        <f>MODEL!P74</f>
        <v>5</v>
      </c>
      <c r="AK74" s="82">
        <f>MODEL!Q74</f>
        <v>14</v>
      </c>
      <c r="AL74" s="82">
        <f>MODEL!R74</f>
        <v>14</v>
      </c>
      <c r="AM74" s="82">
        <f>MODEL!S74</f>
        <v>5</v>
      </c>
      <c r="AN74" s="82">
        <f>MODEL!T74</f>
        <v>80</v>
      </c>
      <c r="AO74" s="84">
        <f>'CAT I'!N74</f>
        <v>5</v>
      </c>
      <c r="AP74" s="84">
        <f>'CAT I'!O74</f>
        <v>5</v>
      </c>
      <c r="AQ74" s="84">
        <f>'CAT I'!P74</f>
        <v>10</v>
      </c>
      <c r="AR74" s="2">
        <f>'CAT II'!N74</f>
        <v>5</v>
      </c>
      <c r="AS74" s="2">
        <f>'CAT II'!O74</f>
        <v>5</v>
      </c>
      <c r="AT74" s="2">
        <f>'CAT II'!P74</f>
        <v>10</v>
      </c>
      <c r="AU74" s="85">
        <f>MODEL!U74</f>
        <v>5</v>
      </c>
      <c r="AV74" s="85">
        <f>MODEL!V74</f>
        <v>5</v>
      </c>
      <c r="AW74" s="85">
        <f>MODEL!W74</f>
        <v>10</v>
      </c>
      <c r="AX74" s="88">
        <f t="shared" si="81"/>
        <v>0.84905660377358494</v>
      </c>
      <c r="AY74" s="88">
        <f t="shared" si="81"/>
        <v>0.60465116279069764</v>
      </c>
      <c r="AZ74" s="88">
        <f t="shared" si="81"/>
        <v>0.90566037735849059</v>
      </c>
      <c r="BA74" s="88">
        <f t="shared" si="81"/>
        <v>0.88372093023255816</v>
      </c>
      <c r="BB74" s="88">
        <f t="shared" si="81"/>
        <v>0.60869565217391308</v>
      </c>
      <c r="BC74" s="88">
        <f t="shared" si="81"/>
        <v>0.93333333333333335</v>
      </c>
      <c r="BD74" s="89">
        <f>'END SEM EXAM'!D74</f>
        <v>2</v>
      </c>
      <c r="BE74" s="89">
        <f>'END SEM EXAM'!E74</f>
        <v>2</v>
      </c>
      <c r="BF74" s="89">
        <f>'END SEM EXAM'!F74</f>
        <v>2</v>
      </c>
      <c r="BG74" s="89">
        <f>'END SEM EXAM'!G74</f>
        <v>2</v>
      </c>
      <c r="BH74" s="89">
        <f>'END SEM EXAM'!H74</f>
        <v>2</v>
      </c>
      <c r="BI74" s="89">
        <f>'END SEM EXAM'!I74</f>
        <v>2</v>
      </c>
      <c r="BJ74" s="89">
        <f>'END SEM EXAM'!J74</f>
        <v>2</v>
      </c>
      <c r="BK74" s="89">
        <f>'END SEM EXAM'!K74</f>
        <v>2</v>
      </c>
      <c r="BL74" s="89">
        <f>'END SEM EXAM'!L74</f>
        <v>2</v>
      </c>
      <c r="BM74" s="89">
        <f>'END SEM EXAM'!M74</f>
        <v>2</v>
      </c>
      <c r="BN74" s="89">
        <f>'END SEM EXAM'!N74</f>
        <v>8</v>
      </c>
      <c r="BO74" s="89">
        <f>'END SEM EXAM'!O74</f>
        <v>2</v>
      </c>
      <c r="BP74" s="89">
        <f>'END SEM EXAM'!P74</f>
        <v>13</v>
      </c>
      <c r="BQ74" s="89">
        <f>'END SEM EXAM'!Q74</f>
        <v>11</v>
      </c>
      <c r="BR74" s="89">
        <f>'END SEM EXAM'!R74</f>
        <v>7</v>
      </c>
      <c r="BS74" s="89">
        <f>'END SEM EXAM'!S74</f>
        <v>2</v>
      </c>
      <c r="BT74" s="89">
        <f>'END SEM EXAM'!T74</f>
        <v>63</v>
      </c>
      <c r="BU74" s="91">
        <f>'END SEM EXAM'!U74</f>
        <v>0.33333333333333331</v>
      </c>
      <c r="BV74" s="91">
        <f>'END SEM EXAM'!V74</f>
        <v>0.94444444444444442</v>
      </c>
      <c r="BW74" s="91">
        <f>'END SEM EXAM'!W74</f>
        <v>0.83333333333333337</v>
      </c>
      <c r="BX74" s="91">
        <f>'END SEM EXAM'!X74</f>
        <v>0.61111111111111116</v>
      </c>
      <c r="BY74" s="91">
        <f>'END SEM EXAM'!Y74</f>
        <v>0.33333333333333331</v>
      </c>
      <c r="BZ74" s="91">
        <f>'END SEM EXAM'!Z74</f>
        <v>0.8</v>
      </c>
      <c r="CA74" s="92">
        <f t="shared" si="45"/>
        <v>0.19999999999999998</v>
      </c>
      <c r="CB74" s="92">
        <f t="shared" si="46"/>
        <v>0.56666666666666665</v>
      </c>
      <c r="CC74" s="92">
        <f t="shared" si="47"/>
        <v>0.5</v>
      </c>
      <c r="CD74" s="92">
        <f t="shared" si="48"/>
        <v>0.3666666666666667</v>
      </c>
      <c r="CE74" s="92">
        <f t="shared" si="49"/>
        <v>0.19999999999999998</v>
      </c>
      <c r="CF74" s="92">
        <f t="shared" si="50"/>
        <v>0.48</v>
      </c>
      <c r="CG74" s="94">
        <f t="shared" si="51"/>
        <v>0.339622641509434</v>
      </c>
      <c r="CH74" s="94">
        <f t="shared" si="52"/>
        <v>0.24186046511627907</v>
      </c>
      <c r="CI74" s="94">
        <f t="shared" si="53"/>
        <v>0.36226415094339626</v>
      </c>
      <c r="CJ74" s="94">
        <f t="shared" si="54"/>
        <v>0.35348837209302331</v>
      </c>
      <c r="CK74" s="94">
        <f t="shared" si="55"/>
        <v>0.24347826086956526</v>
      </c>
      <c r="CL74" s="94">
        <f t="shared" si="56"/>
        <v>0.37333333333333335</v>
      </c>
      <c r="CM74" s="96">
        <f t="shared" si="57"/>
        <v>0.53962264150943395</v>
      </c>
      <c r="CN74" s="96">
        <f t="shared" si="58"/>
        <v>0.80852713178294566</v>
      </c>
      <c r="CO74" s="96">
        <f t="shared" si="59"/>
        <v>0.86226415094339626</v>
      </c>
      <c r="CP74" s="96">
        <f t="shared" si="60"/>
        <v>0.72015503875969</v>
      </c>
      <c r="CQ74" s="96">
        <f t="shared" si="61"/>
        <v>0.44347826086956521</v>
      </c>
      <c r="CR74" s="96">
        <f t="shared" si="62"/>
        <v>0.85333333333333328</v>
      </c>
      <c r="CS74" s="99">
        <f>'Course end survey'!J99</f>
        <v>1</v>
      </c>
      <c r="CT74" s="99">
        <f>'Course end survey'!K99</f>
        <v>0.66666666666666663</v>
      </c>
      <c r="CU74" s="99">
        <f>'Course end survey'!L99</f>
        <v>0.66666666666666663</v>
      </c>
      <c r="CV74" s="99">
        <f>'Course end survey'!M99</f>
        <v>0.66666666666666663</v>
      </c>
      <c r="CW74" s="99">
        <f>'Course end survey'!N99</f>
        <v>0.33333333333333331</v>
      </c>
      <c r="CX74" s="99">
        <f>'Course end survey'!O99</f>
        <v>0.22222222222222221</v>
      </c>
      <c r="CY74" s="100">
        <f t="shared" si="63"/>
        <v>0.1</v>
      </c>
      <c r="CZ74" s="100">
        <f t="shared" si="64"/>
        <v>6.6666666666666666E-2</v>
      </c>
      <c r="DA74" s="100">
        <f t="shared" si="65"/>
        <v>6.6666666666666666E-2</v>
      </c>
      <c r="DB74" s="100">
        <f t="shared" si="66"/>
        <v>6.6666666666666666E-2</v>
      </c>
      <c r="DC74" s="100">
        <f t="shared" si="67"/>
        <v>3.3333333333333333E-2</v>
      </c>
      <c r="DD74" s="100">
        <f t="shared" si="68"/>
        <v>2.2222222222222223E-2</v>
      </c>
      <c r="DE74" s="102">
        <f t="shared" si="69"/>
        <v>0.48566037735849055</v>
      </c>
      <c r="DF74" s="102">
        <f t="shared" si="70"/>
        <v>0.7276744186046511</v>
      </c>
      <c r="DG74" s="102">
        <f t="shared" si="71"/>
        <v>0.77603773584905666</v>
      </c>
      <c r="DH74" s="102">
        <f t="shared" si="72"/>
        <v>0.648139534883721</v>
      </c>
      <c r="DI74" s="102">
        <f t="shared" si="73"/>
        <v>0.39913043478260868</v>
      </c>
      <c r="DJ74" s="102">
        <f t="shared" si="74"/>
        <v>0.76800000000000002</v>
      </c>
      <c r="DK74" s="103">
        <f t="shared" si="75"/>
        <v>0.58566037735849052</v>
      </c>
      <c r="DL74" s="103">
        <f t="shared" si="76"/>
        <v>0.79434108527131775</v>
      </c>
      <c r="DM74" s="103">
        <f t="shared" si="77"/>
        <v>0.84270440251572332</v>
      </c>
      <c r="DN74" s="103">
        <f t="shared" si="78"/>
        <v>0.71480620155038765</v>
      </c>
      <c r="DO74" s="103">
        <f t="shared" si="79"/>
        <v>0.432463768115942</v>
      </c>
      <c r="DP74" s="103">
        <f t="shared" si="80"/>
        <v>0.79022222222222227</v>
      </c>
    </row>
    <row r="75" spans="1:120" ht="16.2" thickBot="1">
      <c r="A75" s="72">
        <v>65</v>
      </c>
      <c r="B75" s="73" t="str">
        <f>'CAT I'!B75</f>
        <v>AME20079</v>
      </c>
      <c r="C75" s="171" t="str">
        <f>'CAT I'!C75</f>
        <v>SABARENATH KAILASH</v>
      </c>
      <c r="D75" s="74">
        <f>'CAT I'!D75</f>
        <v>2</v>
      </c>
      <c r="E75" s="74">
        <f>'CAT I'!E75</f>
        <v>2</v>
      </c>
      <c r="F75" s="74">
        <f>'CAT I'!F75</f>
        <v>2</v>
      </c>
      <c r="G75" s="74">
        <f>'CAT I'!G75</f>
        <v>2</v>
      </c>
      <c r="H75" s="74">
        <f>'CAT I'!H75</f>
        <v>2</v>
      </c>
      <c r="I75" s="74">
        <f>'CAT I'!I75</f>
        <v>2</v>
      </c>
      <c r="J75" s="74">
        <f>'CAT I'!J75</f>
        <v>9</v>
      </c>
      <c r="K75" s="74">
        <f>'CAT I'!K75</f>
        <v>13</v>
      </c>
      <c r="L75" s="74">
        <f>'CAT I'!L75</f>
        <v>10</v>
      </c>
      <c r="M75" s="74">
        <f>'CAT I'!M75</f>
        <v>44</v>
      </c>
      <c r="N75" s="79">
        <f>'CAT II'!D75</f>
        <v>2</v>
      </c>
      <c r="O75" s="79">
        <f>'CAT II'!E75</f>
        <v>2</v>
      </c>
      <c r="P75" s="79">
        <f>'CAT II'!F75</f>
        <v>2</v>
      </c>
      <c r="Q75" s="79">
        <f>'CAT II'!G75</f>
        <v>2</v>
      </c>
      <c r="R75" s="79">
        <f>'CAT II'!H75</f>
        <v>2</v>
      </c>
      <c r="S75" s="79">
        <f>'CAT II'!I75</f>
        <v>2</v>
      </c>
      <c r="T75" s="79">
        <f>'CAT II'!J75</f>
        <v>10</v>
      </c>
      <c r="U75" s="79">
        <f>'CAT II'!K75</f>
        <v>13</v>
      </c>
      <c r="V75" s="79">
        <f>'CAT II'!L75</f>
        <v>14</v>
      </c>
      <c r="W75" s="79">
        <f>'CAT II'!M75</f>
        <v>49</v>
      </c>
      <c r="X75" s="82">
        <f>MODEL!D75</f>
        <v>1</v>
      </c>
      <c r="Y75" s="82">
        <f>MODEL!E75</f>
        <v>0</v>
      </c>
      <c r="Z75" s="82">
        <f>MODEL!F75</f>
        <v>2</v>
      </c>
      <c r="AA75" s="82">
        <f>MODEL!G75</f>
        <v>0</v>
      </c>
      <c r="AB75" s="82">
        <f>MODEL!H75</f>
        <v>0</v>
      </c>
      <c r="AC75" s="82">
        <f>MODEL!I75</f>
        <v>0</v>
      </c>
      <c r="AD75" s="82">
        <f>MODEL!J75</f>
        <v>2</v>
      </c>
      <c r="AE75" s="82">
        <f>MODEL!K75</f>
        <v>2</v>
      </c>
      <c r="AF75" s="82">
        <f>MODEL!L75</f>
        <v>2</v>
      </c>
      <c r="AG75" s="82">
        <f>MODEL!M75</f>
        <v>2</v>
      </c>
      <c r="AH75" s="82">
        <f>MODEL!N75</f>
        <v>10</v>
      </c>
      <c r="AI75" s="82">
        <f>MODEL!O75</f>
        <v>13</v>
      </c>
      <c r="AJ75" s="82">
        <f>MODEL!P75</f>
        <v>13</v>
      </c>
      <c r="AK75" s="82">
        <f>MODEL!Q75</f>
        <v>13</v>
      </c>
      <c r="AL75" s="82">
        <f>MODEL!R75</f>
        <v>13</v>
      </c>
      <c r="AM75" s="82">
        <f>MODEL!S75</f>
        <v>13</v>
      </c>
      <c r="AN75" s="82">
        <f>MODEL!T75</f>
        <v>86</v>
      </c>
      <c r="AO75" s="84">
        <f>'CAT I'!N75</f>
        <v>5</v>
      </c>
      <c r="AP75" s="84">
        <f>'CAT I'!O75</f>
        <v>5</v>
      </c>
      <c r="AQ75" s="84">
        <f>'CAT I'!P75</f>
        <v>10</v>
      </c>
      <c r="AR75" s="2">
        <f>'CAT II'!N75</f>
        <v>5</v>
      </c>
      <c r="AS75" s="2">
        <f>'CAT II'!O75</f>
        <v>5</v>
      </c>
      <c r="AT75" s="2">
        <f>'CAT II'!P75</f>
        <v>10</v>
      </c>
      <c r="AU75" s="85">
        <f>MODEL!U75</f>
        <v>5</v>
      </c>
      <c r="AV75" s="85">
        <f>MODEL!V75</f>
        <v>5</v>
      </c>
      <c r="AW75" s="85">
        <f>MODEL!W75</f>
        <v>10</v>
      </c>
      <c r="AX75" s="88">
        <f t="shared" si="81"/>
        <v>0.8867924528301887</v>
      </c>
      <c r="AY75" s="88">
        <f t="shared" si="81"/>
        <v>0.83720930232558144</v>
      </c>
      <c r="AZ75" s="88">
        <f t="shared" si="81"/>
        <v>0.8867924528301887</v>
      </c>
      <c r="BA75" s="88">
        <f t="shared" si="81"/>
        <v>0.97674418604651159</v>
      </c>
      <c r="BB75" s="88">
        <f t="shared" si="81"/>
        <v>0.95652173913043481</v>
      </c>
      <c r="BC75" s="88">
        <f t="shared" si="81"/>
        <v>1</v>
      </c>
      <c r="BD75" s="89">
        <f>'END SEM EXAM'!D75</f>
        <v>2</v>
      </c>
      <c r="BE75" s="89">
        <f>'END SEM EXAM'!E75</f>
        <v>1</v>
      </c>
      <c r="BF75" s="89">
        <f>'END SEM EXAM'!F75</f>
        <v>2</v>
      </c>
      <c r="BG75" s="89">
        <f>'END SEM EXAM'!G75</f>
        <v>2</v>
      </c>
      <c r="BH75" s="89">
        <f>'END SEM EXAM'!H75</f>
        <v>2</v>
      </c>
      <c r="BI75" s="89">
        <f>'END SEM EXAM'!I75</f>
        <v>2</v>
      </c>
      <c r="BJ75" s="89">
        <f>'END SEM EXAM'!J75</f>
        <v>2</v>
      </c>
      <c r="BK75" s="89">
        <f>'END SEM EXAM'!K75</f>
        <v>2</v>
      </c>
      <c r="BL75" s="89">
        <f>'END SEM EXAM'!L75</f>
        <v>2</v>
      </c>
      <c r="BM75" s="89">
        <f>'END SEM EXAM'!M75</f>
        <v>2</v>
      </c>
      <c r="BN75" s="89">
        <f>'END SEM EXAM'!N75</f>
        <v>9</v>
      </c>
      <c r="BO75" s="89">
        <f>'END SEM EXAM'!O75</f>
        <v>12</v>
      </c>
      <c r="BP75" s="89">
        <f>'END SEM EXAM'!P75</f>
        <v>13</v>
      </c>
      <c r="BQ75" s="89">
        <f>'END SEM EXAM'!Q75</f>
        <v>6</v>
      </c>
      <c r="BR75" s="89">
        <f>'END SEM EXAM'!R75</f>
        <v>4</v>
      </c>
      <c r="BS75" s="89">
        <f>'END SEM EXAM'!S75</f>
        <v>2</v>
      </c>
      <c r="BT75" s="89">
        <f>'END SEM EXAM'!T75</f>
        <v>65</v>
      </c>
      <c r="BU75" s="91">
        <f>'END SEM EXAM'!U75</f>
        <v>0.83333333333333337</v>
      </c>
      <c r="BV75" s="91">
        <f>'END SEM EXAM'!V75</f>
        <v>0.94444444444444442</v>
      </c>
      <c r="BW75" s="91">
        <f>'END SEM EXAM'!W75</f>
        <v>0.55555555555555558</v>
      </c>
      <c r="BX75" s="91">
        <f>'END SEM EXAM'!X75</f>
        <v>0.44444444444444442</v>
      </c>
      <c r="BY75" s="91">
        <f>'END SEM EXAM'!Y75</f>
        <v>0.33333333333333331</v>
      </c>
      <c r="BZ75" s="91">
        <f>'END SEM EXAM'!Z75</f>
        <v>0.9</v>
      </c>
      <c r="CA75" s="92">
        <f t="shared" si="45"/>
        <v>0.5</v>
      </c>
      <c r="CB75" s="92">
        <f t="shared" si="46"/>
        <v>0.56666666666666665</v>
      </c>
      <c r="CC75" s="92">
        <f t="shared" si="47"/>
        <v>0.33333333333333331</v>
      </c>
      <c r="CD75" s="92">
        <f t="shared" si="48"/>
        <v>0.26666666666666666</v>
      </c>
      <c r="CE75" s="92">
        <f t="shared" si="49"/>
        <v>0.19999999999999998</v>
      </c>
      <c r="CF75" s="92">
        <f t="shared" si="50"/>
        <v>0.54</v>
      </c>
      <c r="CG75" s="94">
        <f t="shared" si="51"/>
        <v>0.3547169811320755</v>
      </c>
      <c r="CH75" s="94">
        <f t="shared" si="52"/>
        <v>0.33488372093023261</v>
      </c>
      <c r="CI75" s="94">
        <f t="shared" si="53"/>
        <v>0.3547169811320755</v>
      </c>
      <c r="CJ75" s="94">
        <f t="shared" si="54"/>
        <v>0.39069767441860465</v>
      </c>
      <c r="CK75" s="94">
        <f t="shared" si="55"/>
        <v>0.38260869565217392</v>
      </c>
      <c r="CL75" s="94">
        <f t="shared" si="56"/>
        <v>0.4</v>
      </c>
      <c r="CM75" s="96">
        <f t="shared" si="57"/>
        <v>0.8547169811320755</v>
      </c>
      <c r="CN75" s="96">
        <f t="shared" si="58"/>
        <v>0.90155038759689932</v>
      </c>
      <c r="CO75" s="96">
        <f t="shared" si="59"/>
        <v>0.68805031446540887</v>
      </c>
      <c r="CP75" s="96">
        <f t="shared" si="60"/>
        <v>0.65736434108527131</v>
      </c>
      <c r="CQ75" s="96">
        <f t="shared" si="61"/>
        <v>0.58260869565217388</v>
      </c>
      <c r="CR75" s="96">
        <f t="shared" si="62"/>
        <v>0.94000000000000006</v>
      </c>
      <c r="CS75" s="99">
        <f>'Course end survey'!J84</f>
        <v>1</v>
      </c>
      <c r="CT75" s="99">
        <f>'Course end survey'!K84</f>
        <v>0.33333333333333331</v>
      </c>
      <c r="CU75" s="99">
        <f>'Course end survey'!L84</f>
        <v>0.33333333333333331</v>
      </c>
      <c r="CV75" s="99">
        <f>'Course end survey'!M84</f>
        <v>1</v>
      </c>
      <c r="CW75" s="99">
        <f>'Course end survey'!N84</f>
        <v>0.33333333333333331</v>
      </c>
      <c r="CX75" s="99">
        <f>'Course end survey'!O84</f>
        <v>0.1111111111111111</v>
      </c>
      <c r="CY75" s="100">
        <f t="shared" si="63"/>
        <v>0.1</v>
      </c>
      <c r="CZ75" s="100">
        <f t="shared" si="64"/>
        <v>3.3333333333333333E-2</v>
      </c>
      <c r="DA75" s="100">
        <f t="shared" si="65"/>
        <v>3.3333333333333333E-2</v>
      </c>
      <c r="DB75" s="100">
        <f t="shared" si="66"/>
        <v>0.1</v>
      </c>
      <c r="DC75" s="100">
        <f t="shared" si="67"/>
        <v>3.3333333333333333E-2</v>
      </c>
      <c r="DD75" s="100">
        <f t="shared" si="68"/>
        <v>1.1111111111111112E-2</v>
      </c>
      <c r="DE75" s="102">
        <f t="shared" si="69"/>
        <v>0.76924528301886796</v>
      </c>
      <c r="DF75" s="102">
        <f t="shared" si="70"/>
        <v>0.81139534883720943</v>
      </c>
      <c r="DG75" s="102">
        <f t="shared" si="71"/>
        <v>0.61924528301886805</v>
      </c>
      <c r="DH75" s="102">
        <f t="shared" si="72"/>
        <v>0.59162790697674417</v>
      </c>
      <c r="DI75" s="102">
        <f t="shared" si="73"/>
        <v>0.52434782608695651</v>
      </c>
      <c r="DJ75" s="102">
        <f t="shared" si="74"/>
        <v>0.84600000000000009</v>
      </c>
      <c r="DK75" s="103">
        <f t="shared" si="75"/>
        <v>0.86924528301886794</v>
      </c>
      <c r="DL75" s="103">
        <f t="shared" si="76"/>
        <v>0.84472868217054276</v>
      </c>
      <c r="DM75" s="103">
        <f t="shared" si="77"/>
        <v>0.65257861635220138</v>
      </c>
      <c r="DN75" s="103">
        <f t="shared" si="78"/>
        <v>0.69162790697674414</v>
      </c>
      <c r="DO75" s="103">
        <f t="shared" si="79"/>
        <v>0.55768115942028984</v>
      </c>
      <c r="DP75" s="103">
        <f t="shared" si="80"/>
        <v>0.85711111111111116</v>
      </c>
    </row>
    <row r="76" spans="1:120" ht="16.2" thickBot="1">
      <c r="A76" s="72">
        <v>66</v>
      </c>
      <c r="B76" s="73" t="str">
        <f>'CAT I'!B76</f>
        <v>AME20080</v>
      </c>
      <c r="C76" s="171" t="str">
        <f>'CAT I'!C76</f>
        <v>N D SAI SUJAY</v>
      </c>
      <c r="D76" s="74">
        <f>'CAT I'!D76</f>
        <v>2</v>
      </c>
      <c r="E76" s="74">
        <f>'CAT I'!E76</f>
        <v>2</v>
      </c>
      <c r="F76" s="74">
        <f>'CAT I'!F76</f>
        <v>2</v>
      </c>
      <c r="G76" s="74">
        <f>'CAT I'!G76</f>
        <v>2</v>
      </c>
      <c r="H76" s="74">
        <f>'CAT I'!H76</f>
        <v>2</v>
      </c>
      <c r="I76" s="74">
        <f>'CAT I'!I76</f>
        <v>2</v>
      </c>
      <c r="J76" s="74">
        <f>'CAT I'!J76</f>
        <v>9</v>
      </c>
      <c r="K76" s="74">
        <f>'CAT I'!K76</f>
        <v>12</v>
      </c>
      <c r="L76" s="74">
        <f>'CAT I'!L76</f>
        <v>11</v>
      </c>
      <c r="M76" s="74">
        <f>'CAT I'!M76</f>
        <v>44</v>
      </c>
      <c r="N76" s="79">
        <f>'CAT II'!D76</f>
        <v>2</v>
      </c>
      <c r="O76" s="79">
        <f>'CAT II'!E76</f>
        <v>2</v>
      </c>
      <c r="P76" s="79">
        <f>'CAT II'!F76</f>
        <v>2</v>
      </c>
      <c r="Q76" s="79">
        <f>'CAT II'!G76</f>
        <v>2</v>
      </c>
      <c r="R76" s="79">
        <f>'CAT II'!H76</f>
        <v>2</v>
      </c>
      <c r="S76" s="79">
        <f>'CAT II'!I76</f>
        <v>2</v>
      </c>
      <c r="T76" s="79">
        <f>'CAT II'!J76</f>
        <v>10</v>
      </c>
      <c r="U76" s="79">
        <f>'CAT II'!K76</f>
        <v>13</v>
      </c>
      <c r="V76" s="79">
        <f>'CAT II'!L76</f>
        <v>14</v>
      </c>
      <c r="W76" s="79">
        <f>'CAT II'!M76</f>
        <v>49</v>
      </c>
      <c r="X76" s="82">
        <f>MODEL!D76</f>
        <v>1</v>
      </c>
      <c r="Y76" s="82">
        <f>MODEL!E76</f>
        <v>0</v>
      </c>
      <c r="Z76" s="82">
        <f>MODEL!F76</f>
        <v>2</v>
      </c>
      <c r="AA76" s="82">
        <f>MODEL!G76</f>
        <v>0</v>
      </c>
      <c r="AB76" s="82">
        <f>MODEL!H76</f>
        <v>0</v>
      </c>
      <c r="AC76" s="82">
        <f>MODEL!I76</f>
        <v>0</v>
      </c>
      <c r="AD76" s="82">
        <f>MODEL!J76</f>
        <v>2</v>
      </c>
      <c r="AE76" s="82">
        <f>MODEL!K76</f>
        <v>2</v>
      </c>
      <c r="AF76" s="82">
        <f>MODEL!L76</f>
        <v>2</v>
      </c>
      <c r="AG76" s="82">
        <f>MODEL!M76</f>
        <v>2</v>
      </c>
      <c r="AH76" s="82">
        <f>MODEL!N76</f>
        <v>10</v>
      </c>
      <c r="AI76" s="82">
        <f>MODEL!O76</f>
        <v>13</v>
      </c>
      <c r="AJ76" s="82">
        <f>MODEL!P76</f>
        <v>13</v>
      </c>
      <c r="AK76" s="82">
        <f>MODEL!Q76</f>
        <v>13</v>
      </c>
      <c r="AL76" s="82">
        <f>MODEL!R76</f>
        <v>13</v>
      </c>
      <c r="AM76" s="82">
        <f>MODEL!S76</f>
        <v>13</v>
      </c>
      <c r="AN76" s="82">
        <f>MODEL!T76</f>
        <v>86</v>
      </c>
      <c r="AO76" s="84">
        <f>'CAT I'!N76</f>
        <v>5</v>
      </c>
      <c r="AP76" s="84">
        <f>'CAT I'!O76</f>
        <v>5</v>
      </c>
      <c r="AQ76" s="84">
        <f>'CAT I'!P76</f>
        <v>10</v>
      </c>
      <c r="AR76" s="2">
        <f>'CAT II'!N76</f>
        <v>5</v>
      </c>
      <c r="AS76" s="2">
        <f>'CAT II'!O76</f>
        <v>5</v>
      </c>
      <c r="AT76" s="2">
        <f>'CAT II'!P76</f>
        <v>10</v>
      </c>
      <c r="AU76" s="85">
        <f>MODEL!U76</f>
        <v>5</v>
      </c>
      <c r="AV76" s="85">
        <f>MODEL!V76</f>
        <v>5</v>
      </c>
      <c r="AW76" s="85">
        <f>MODEL!W76</f>
        <v>10</v>
      </c>
      <c r="AX76" s="88">
        <f t="shared" si="81"/>
        <v>0.86792452830188682</v>
      </c>
      <c r="AY76" s="88">
        <f t="shared" si="81"/>
        <v>0.86046511627906974</v>
      </c>
      <c r="AZ76" s="88">
        <f t="shared" si="81"/>
        <v>0.8867924528301887</v>
      </c>
      <c r="BA76" s="88">
        <f t="shared" si="81"/>
        <v>0.97674418604651159</v>
      </c>
      <c r="BB76" s="88">
        <f t="shared" si="81"/>
        <v>0.95652173913043481</v>
      </c>
      <c r="BC76" s="88">
        <f t="shared" si="81"/>
        <v>1</v>
      </c>
      <c r="BD76" s="89">
        <f>'END SEM EXAM'!D76</f>
        <v>2</v>
      </c>
      <c r="BE76" s="89">
        <f>'END SEM EXAM'!E76</f>
        <v>1</v>
      </c>
      <c r="BF76" s="89">
        <f>'END SEM EXAM'!F76</f>
        <v>2</v>
      </c>
      <c r="BG76" s="89">
        <f>'END SEM EXAM'!G76</f>
        <v>2</v>
      </c>
      <c r="BH76" s="89">
        <f>'END SEM EXAM'!H76</f>
        <v>2</v>
      </c>
      <c r="BI76" s="89">
        <f>'END SEM EXAM'!I76</f>
        <v>2</v>
      </c>
      <c r="BJ76" s="89">
        <f>'END SEM EXAM'!J76</f>
        <v>2</v>
      </c>
      <c r="BK76" s="89">
        <f>'END SEM EXAM'!K76</f>
        <v>2</v>
      </c>
      <c r="BL76" s="89">
        <f>'END SEM EXAM'!L76</f>
        <v>2</v>
      </c>
      <c r="BM76" s="89">
        <f>'END SEM EXAM'!M76</f>
        <v>2</v>
      </c>
      <c r="BN76" s="89">
        <f>'END SEM EXAM'!N76</f>
        <v>10</v>
      </c>
      <c r="BO76" s="89">
        <f>'END SEM EXAM'!O76</f>
        <v>9</v>
      </c>
      <c r="BP76" s="89">
        <f>'END SEM EXAM'!P76</f>
        <v>5</v>
      </c>
      <c r="BQ76" s="89">
        <f>'END SEM EXAM'!Q76</f>
        <v>12</v>
      </c>
      <c r="BR76" s="89">
        <f>'END SEM EXAM'!R76</f>
        <v>10</v>
      </c>
      <c r="BS76" s="89">
        <f>'END SEM EXAM'!S76</f>
        <v>12</v>
      </c>
      <c r="BT76" s="89">
        <f>'END SEM EXAM'!T76</f>
        <v>77</v>
      </c>
      <c r="BU76" s="91">
        <f>'END SEM EXAM'!U76</f>
        <v>0.66666666666666663</v>
      </c>
      <c r="BV76" s="91">
        <f>'END SEM EXAM'!V76</f>
        <v>0.5</v>
      </c>
      <c r="BW76" s="91">
        <f>'END SEM EXAM'!W76</f>
        <v>0.88888888888888884</v>
      </c>
      <c r="BX76" s="91">
        <f>'END SEM EXAM'!X76</f>
        <v>0.77777777777777779</v>
      </c>
      <c r="BY76" s="91">
        <f>'END SEM EXAM'!Y76</f>
        <v>0.88888888888888884</v>
      </c>
      <c r="BZ76" s="91">
        <f>'END SEM EXAM'!Z76</f>
        <v>1</v>
      </c>
      <c r="CA76" s="92">
        <f t="shared" si="45"/>
        <v>0.39999999999999997</v>
      </c>
      <c r="CB76" s="92">
        <f t="shared" si="46"/>
        <v>0.3</v>
      </c>
      <c r="CC76" s="92">
        <f t="shared" si="47"/>
        <v>0.53333333333333333</v>
      </c>
      <c r="CD76" s="92">
        <f t="shared" si="48"/>
        <v>0.46666666666666667</v>
      </c>
      <c r="CE76" s="92">
        <f t="shared" si="49"/>
        <v>0.53333333333333333</v>
      </c>
      <c r="CF76" s="92">
        <f t="shared" si="50"/>
        <v>0.6</v>
      </c>
      <c r="CG76" s="94">
        <f t="shared" si="51"/>
        <v>0.34716981132075475</v>
      </c>
      <c r="CH76" s="94">
        <f t="shared" si="52"/>
        <v>0.34418604651162793</v>
      </c>
      <c r="CI76" s="94">
        <f t="shared" si="53"/>
        <v>0.3547169811320755</v>
      </c>
      <c r="CJ76" s="94">
        <f t="shared" si="54"/>
        <v>0.39069767441860465</v>
      </c>
      <c r="CK76" s="94">
        <f t="shared" si="55"/>
        <v>0.38260869565217392</v>
      </c>
      <c r="CL76" s="94">
        <f t="shared" si="56"/>
        <v>0.4</v>
      </c>
      <c r="CM76" s="96">
        <f t="shared" si="57"/>
        <v>0.74716981132075477</v>
      </c>
      <c r="CN76" s="96">
        <f t="shared" si="58"/>
        <v>0.64418604651162792</v>
      </c>
      <c r="CO76" s="96">
        <f t="shared" si="59"/>
        <v>0.88805031446540883</v>
      </c>
      <c r="CP76" s="96">
        <f t="shared" si="60"/>
        <v>0.85736434108527138</v>
      </c>
      <c r="CQ76" s="96">
        <f t="shared" si="61"/>
        <v>0.91594202898550725</v>
      </c>
      <c r="CR76" s="96">
        <f t="shared" si="62"/>
        <v>1</v>
      </c>
      <c r="CS76" s="99">
        <f>'Course end survey'!J101</f>
        <v>1</v>
      </c>
      <c r="CT76" s="99">
        <f>'Course end survey'!K101</f>
        <v>0.66666666666666663</v>
      </c>
      <c r="CU76" s="99">
        <f>'Course end survey'!L101</f>
        <v>0.66666666666666663</v>
      </c>
      <c r="CV76" s="99">
        <f>'Course end survey'!M101</f>
        <v>1</v>
      </c>
      <c r="CW76" s="99">
        <f>'Course end survey'!N101</f>
        <v>0.33333333333333331</v>
      </c>
      <c r="CX76" s="99">
        <f>'Course end survey'!O101</f>
        <v>0.22222222222222221</v>
      </c>
      <c r="CY76" s="100">
        <f t="shared" si="63"/>
        <v>0.1</v>
      </c>
      <c r="CZ76" s="100">
        <f t="shared" si="64"/>
        <v>6.6666666666666666E-2</v>
      </c>
      <c r="DA76" s="100">
        <f t="shared" si="65"/>
        <v>6.6666666666666666E-2</v>
      </c>
      <c r="DB76" s="100">
        <f t="shared" si="66"/>
        <v>0.1</v>
      </c>
      <c r="DC76" s="100">
        <f t="shared" si="67"/>
        <v>3.3333333333333333E-2</v>
      </c>
      <c r="DD76" s="100">
        <f t="shared" si="68"/>
        <v>2.2222222222222223E-2</v>
      </c>
      <c r="DE76" s="102">
        <f t="shared" si="69"/>
        <v>0.6724528301886793</v>
      </c>
      <c r="DF76" s="102">
        <f t="shared" si="70"/>
        <v>0.57976744186046514</v>
      </c>
      <c r="DG76" s="102">
        <f t="shared" si="71"/>
        <v>0.79924528301886799</v>
      </c>
      <c r="DH76" s="102">
        <f t="shared" si="72"/>
        <v>0.77162790697674422</v>
      </c>
      <c r="DI76" s="102">
        <f t="shared" si="73"/>
        <v>0.82434782608695656</v>
      </c>
      <c r="DJ76" s="102">
        <f t="shared" si="74"/>
        <v>0.9</v>
      </c>
      <c r="DK76" s="103">
        <f t="shared" si="75"/>
        <v>0.77245283018867927</v>
      </c>
      <c r="DL76" s="103">
        <f t="shared" si="76"/>
        <v>0.64643410852713179</v>
      </c>
      <c r="DM76" s="103">
        <f t="shared" si="77"/>
        <v>0.86591194968553464</v>
      </c>
      <c r="DN76" s="103">
        <f t="shared" si="78"/>
        <v>0.87162790697674419</v>
      </c>
      <c r="DO76" s="103">
        <f t="shared" si="79"/>
        <v>0.85768115942028988</v>
      </c>
      <c r="DP76" s="103">
        <f t="shared" si="80"/>
        <v>0.92222222222222228</v>
      </c>
    </row>
    <row r="77" spans="1:120" ht="16.2" thickBot="1">
      <c r="A77" s="72">
        <v>67</v>
      </c>
      <c r="B77" s="73" t="str">
        <f>'CAT I'!B77</f>
        <v>AME20081</v>
      </c>
      <c r="C77" s="171" t="str">
        <f>'CAT I'!C77</f>
        <v>SAMRIDHYA DAS</v>
      </c>
      <c r="D77" s="74">
        <f>'CAT I'!D77</f>
        <v>2</v>
      </c>
      <c r="E77" s="74">
        <f>'CAT I'!E77</f>
        <v>2</v>
      </c>
      <c r="F77" s="74">
        <f>'CAT I'!F77</f>
        <v>2</v>
      </c>
      <c r="G77" s="74">
        <f>'CAT I'!G77</f>
        <v>2</v>
      </c>
      <c r="H77" s="74">
        <f>'CAT I'!H77</f>
        <v>2</v>
      </c>
      <c r="I77" s="74">
        <f>'CAT I'!I77</f>
        <v>2</v>
      </c>
      <c r="J77" s="74">
        <f>'CAT I'!J77</f>
        <v>10</v>
      </c>
      <c r="K77" s="74">
        <f>'CAT I'!K77</f>
        <v>13</v>
      </c>
      <c r="L77" s="74">
        <f>'CAT I'!L77</f>
        <v>10</v>
      </c>
      <c r="M77" s="74">
        <f>'CAT I'!M77</f>
        <v>45</v>
      </c>
      <c r="N77" s="79">
        <f>'CAT II'!D77</f>
        <v>0</v>
      </c>
      <c r="O77" s="79">
        <f>'CAT II'!E77</f>
        <v>0</v>
      </c>
      <c r="P77" s="79">
        <f>'CAT II'!F77</f>
        <v>2</v>
      </c>
      <c r="Q77" s="79">
        <f>'CAT II'!G77</f>
        <v>1</v>
      </c>
      <c r="R77" s="79">
        <f>'CAT II'!H77</f>
        <v>1</v>
      </c>
      <c r="S77" s="79">
        <f>'CAT II'!I77</f>
        <v>0</v>
      </c>
      <c r="T77" s="79">
        <f>'CAT II'!J77</f>
        <v>7</v>
      </c>
      <c r="U77" s="79">
        <f>'CAT II'!K77</f>
        <v>14</v>
      </c>
      <c r="V77" s="79">
        <f>'CAT II'!L77</f>
        <v>13</v>
      </c>
      <c r="W77" s="79">
        <f>'CAT II'!M77</f>
        <v>38</v>
      </c>
      <c r="X77" s="82">
        <f>MODEL!D77</f>
        <v>1</v>
      </c>
      <c r="Y77" s="82">
        <f>MODEL!E77</f>
        <v>2</v>
      </c>
      <c r="Z77" s="82">
        <f>MODEL!F77</f>
        <v>2</v>
      </c>
      <c r="AA77" s="82">
        <f>MODEL!G77</f>
        <v>2</v>
      </c>
      <c r="AB77" s="82">
        <f>MODEL!H77</f>
        <v>2</v>
      </c>
      <c r="AC77" s="82">
        <f>MODEL!I77</f>
        <v>1</v>
      </c>
      <c r="AD77" s="82">
        <f>MODEL!J77</f>
        <v>1</v>
      </c>
      <c r="AE77" s="82">
        <f>MODEL!K77</f>
        <v>1</v>
      </c>
      <c r="AF77" s="82">
        <f>MODEL!L77</f>
        <v>2</v>
      </c>
      <c r="AG77" s="82">
        <f>MODEL!M77</f>
        <v>2</v>
      </c>
      <c r="AH77" s="82">
        <f>MODEL!N77</f>
        <v>8</v>
      </c>
      <c r="AI77" s="82">
        <f>MODEL!O77</f>
        <v>11</v>
      </c>
      <c r="AJ77" s="82">
        <f>MODEL!P77</f>
        <v>14</v>
      </c>
      <c r="AK77" s="82">
        <f>MODEL!Q77</f>
        <v>13</v>
      </c>
      <c r="AL77" s="82">
        <f>MODEL!R77</f>
        <v>12</v>
      </c>
      <c r="AM77" s="82">
        <f>MODEL!S77</f>
        <v>11</v>
      </c>
      <c r="AN77" s="82">
        <f>MODEL!T77</f>
        <v>85</v>
      </c>
      <c r="AO77" s="84">
        <f>'CAT I'!N77</f>
        <v>5</v>
      </c>
      <c r="AP77" s="84">
        <f>'CAT I'!O77</f>
        <v>5</v>
      </c>
      <c r="AQ77" s="84">
        <f>'CAT I'!P77</f>
        <v>10</v>
      </c>
      <c r="AR77" s="2">
        <f>'CAT II'!N77</f>
        <v>5</v>
      </c>
      <c r="AS77" s="2">
        <f>'CAT II'!O77</f>
        <v>5</v>
      </c>
      <c r="AT77" s="2">
        <f>'CAT II'!P77</f>
        <v>10</v>
      </c>
      <c r="AU77" s="85">
        <f>MODEL!U77</f>
        <v>5</v>
      </c>
      <c r="AV77" s="85">
        <f>MODEL!V77</f>
        <v>5</v>
      </c>
      <c r="AW77" s="85">
        <f>MODEL!W77</f>
        <v>10</v>
      </c>
      <c r="AX77" s="88">
        <f t="shared" si="81"/>
        <v>0.90566037735849059</v>
      </c>
      <c r="AY77" s="88">
        <f t="shared" si="81"/>
        <v>0.90697674418604646</v>
      </c>
      <c r="AZ77" s="88">
        <f t="shared" si="81"/>
        <v>0.83018867924528306</v>
      </c>
      <c r="BA77" s="88">
        <f t="shared" si="81"/>
        <v>0.79069767441860461</v>
      </c>
      <c r="BB77" s="88">
        <f t="shared" si="81"/>
        <v>0.86956521739130432</v>
      </c>
      <c r="BC77" s="88">
        <f t="shared" si="81"/>
        <v>0.8666666666666667</v>
      </c>
      <c r="BD77" s="89">
        <f>'END SEM EXAM'!D77</f>
        <v>2</v>
      </c>
      <c r="BE77" s="89">
        <f>'END SEM EXAM'!E77</f>
        <v>2</v>
      </c>
      <c r="BF77" s="89">
        <f>'END SEM EXAM'!F77</f>
        <v>2</v>
      </c>
      <c r="BG77" s="89">
        <f>'END SEM EXAM'!G77</f>
        <v>2</v>
      </c>
      <c r="BH77" s="89">
        <f>'END SEM EXAM'!H77</f>
        <v>2</v>
      </c>
      <c r="BI77" s="89">
        <f>'END SEM EXAM'!I77</f>
        <v>2</v>
      </c>
      <c r="BJ77" s="89">
        <f>'END SEM EXAM'!J77</f>
        <v>2</v>
      </c>
      <c r="BK77" s="89">
        <f>'END SEM EXAM'!K77</f>
        <v>2</v>
      </c>
      <c r="BL77" s="89">
        <f>'END SEM EXAM'!L77</f>
        <v>2</v>
      </c>
      <c r="BM77" s="89">
        <f>'END SEM EXAM'!M77</f>
        <v>2</v>
      </c>
      <c r="BN77" s="89">
        <f>'END SEM EXAM'!N77</f>
        <v>5</v>
      </c>
      <c r="BO77" s="89">
        <f>'END SEM EXAM'!O77</f>
        <v>0</v>
      </c>
      <c r="BP77" s="89">
        <f>'END SEM EXAM'!P77</f>
        <v>6</v>
      </c>
      <c r="BQ77" s="89">
        <f>'END SEM EXAM'!Q77</f>
        <v>5</v>
      </c>
      <c r="BR77" s="89">
        <f>'END SEM EXAM'!R77</f>
        <v>13</v>
      </c>
      <c r="BS77" s="89">
        <f>'END SEM EXAM'!S77</f>
        <v>11</v>
      </c>
      <c r="BT77" s="89">
        <f>'END SEM EXAM'!T77</f>
        <v>60</v>
      </c>
      <c r="BU77" s="91">
        <f>'END SEM EXAM'!U77</f>
        <v>0.22222222222222221</v>
      </c>
      <c r="BV77" s="91">
        <f>'END SEM EXAM'!V77</f>
        <v>0.55555555555555558</v>
      </c>
      <c r="BW77" s="91">
        <f>'END SEM EXAM'!W77</f>
        <v>0.5</v>
      </c>
      <c r="BX77" s="91">
        <f>'END SEM EXAM'!X77</f>
        <v>0.94444444444444442</v>
      </c>
      <c r="BY77" s="91">
        <f>'END SEM EXAM'!Y77</f>
        <v>0.83333333333333337</v>
      </c>
      <c r="BZ77" s="91">
        <f>'END SEM EXAM'!Z77</f>
        <v>0.5</v>
      </c>
      <c r="CA77" s="92">
        <f t="shared" si="45"/>
        <v>0.13333333333333333</v>
      </c>
      <c r="CB77" s="92">
        <f t="shared" si="46"/>
        <v>0.33333333333333331</v>
      </c>
      <c r="CC77" s="92">
        <f t="shared" si="47"/>
        <v>0.3</v>
      </c>
      <c r="CD77" s="92">
        <f t="shared" si="48"/>
        <v>0.56666666666666665</v>
      </c>
      <c r="CE77" s="92">
        <f t="shared" si="49"/>
        <v>0.5</v>
      </c>
      <c r="CF77" s="92">
        <f t="shared" si="50"/>
        <v>0.3</v>
      </c>
      <c r="CG77" s="94">
        <f t="shared" si="51"/>
        <v>0.36226415094339626</v>
      </c>
      <c r="CH77" s="94">
        <f t="shared" si="52"/>
        <v>0.36279069767441863</v>
      </c>
      <c r="CI77" s="94">
        <f t="shared" si="53"/>
        <v>0.33207547169811324</v>
      </c>
      <c r="CJ77" s="94">
        <f t="shared" si="54"/>
        <v>0.31627906976744186</v>
      </c>
      <c r="CK77" s="94">
        <f t="shared" si="55"/>
        <v>0.34782608695652173</v>
      </c>
      <c r="CL77" s="94">
        <f t="shared" si="56"/>
        <v>0.34666666666666668</v>
      </c>
      <c r="CM77" s="96">
        <f t="shared" si="57"/>
        <v>0.49559748427672956</v>
      </c>
      <c r="CN77" s="96">
        <f t="shared" si="58"/>
        <v>0.69612403100775189</v>
      </c>
      <c r="CO77" s="96">
        <f t="shared" si="59"/>
        <v>0.63207547169811318</v>
      </c>
      <c r="CP77" s="96">
        <f t="shared" si="60"/>
        <v>0.88294573643410845</v>
      </c>
      <c r="CQ77" s="96">
        <f t="shared" si="61"/>
        <v>0.84782608695652173</v>
      </c>
      <c r="CR77" s="96">
        <f t="shared" si="62"/>
        <v>0.64666666666666672</v>
      </c>
      <c r="CS77" s="99">
        <f>'Course end survey'!J86</f>
        <v>0.66666666666666663</v>
      </c>
      <c r="CT77" s="99">
        <f>'Course end survey'!K86</f>
        <v>1</v>
      </c>
      <c r="CU77" s="99">
        <f>'Course end survey'!L86</f>
        <v>1</v>
      </c>
      <c r="CV77" s="99">
        <f>'Course end survey'!M86</f>
        <v>0.66666666666666663</v>
      </c>
      <c r="CW77" s="99">
        <f>'Course end survey'!N86</f>
        <v>0.22222222222222221</v>
      </c>
      <c r="CX77" s="99">
        <f>'Course end survey'!O86</f>
        <v>0.33333333333333331</v>
      </c>
      <c r="CY77" s="100">
        <f t="shared" si="63"/>
        <v>6.6666666666666666E-2</v>
      </c>
      <c r="CZ77" s="100">
        <f t="shared" si="64"/>
        <v>0.1</v>
      </c>
      <c r="DA77" s="100">
        <f t="shared" si="65"/>
        <v>0.1</v>
      </c>
      <c r="DB77" s="100">
        <f t="shared" si="66"/>
        <v>6.6666666666666666E-2</v>
      </c>
      <c r="DC77" s="100">
        <f t="shared" si="67"/>
        <v>2.2222222222222223E-2</v>
      </c>
      <c r="DD77" s="100">
        <f t="shared" si="68"/>
        <v>3.3333333333333333E-2</v>
      </c>
      <c r="DE77" s="102">
        <f t="shared" si="69"/>
        <v>0.44603773584905659</v>
      </c>
      <c r="DF77" s="102">
        <f t="shared" si="70"/>
        <v>0.62651162790697668</v>
      </c>
      <c r="DG77" s="102">
        <f t="shared" si="71"/>
        <v>0.56886792452830193</v>
      </c>
      <c r="DH77" s="102">
        <f t="shared" si="72"/>
        <v>0.79465116279069758</v>
      </c>
      <c r="DI77" s="102">
        <f t="shared" si="73"/>
        <v>0.7630434782608696</v>
      </c>
      <c r="DJ77" s="102">
        <f t="shared" si="74"/>
        <v>0.58200000000000007</v>
      </c>
      <c r="DK77" s="103">
        <f t="shared" si="75"/>
        <v>0.51270440251572325</v>
      </c>
      <c r="DL77" s="103">
        <f t="shared" si="76"/>
        <v>0.72651162790697665</v>
      </c>
      <c r="DM77" s="103">
        <f t="shared" si="77"/>
        <v>0.6688679245283019</v>
      </c>
      <c r="DN77" s="103">
        <f t="shared" si="78"/>
        <v>0.86131782945736424</v>
      </c>
      <c r="DO77" s="103">
        <f t="shared" si="79"/>
        <v>0.78526570048309186</v>
      </c>
      <c r="DP77" s="103">
        <f t="shared" si="80"/>
        <v>0.6153333333333334</v>
      </c>
    </row>
    <row r="78" spans="1:120" ht="16.2" thickBot="1">
      <c r="A78" s="72">
        <v>68</v>
      </c>
      <c r="B78" s="73" t="str">
        <f>'CAT I'!B78</f>
        <v>AME20082</v>
      </c>
      <c r="C78" s="171" t="str">
        <f>'CAT I'!C78</f>
        <v>SANGEETH SAROV JOSHY</v>
      </c>
      <c r="D78" s="74">
        <f>'CAT I'!D78</f>
        <v>2</v>
      </c>
      <c r="E78" s="74">
        <f>'CAT I'!E78</f>
        <v>2</v>
      </c>
      <c r="F78" s="74">
        <f>'CAT I'!F78</f>
        <v>2</v>
      </c>
      <c r="G78" s="74">
        <f>'CAT I'!G78</f>
        <v>2</v>
      </c>
      <c r="H78" s="74">
        <f>'CAT I'!H78</f>
        <v>2</v>
      </c>
      <c r="I78" s="74">
        <f>'CAT I'!I78</f>
        <v>2</v>
      </c>
      <c r="J78" s="74">
        <f>'CAT I'!J78</f>
        <v>10</v>
      </c>
      <c r="K78" s="74">
        <f>'CAT I'!K78</f>
        <v>13</v>
      </c>
      <c r="L78" s="74">
        <f>'CAT I'!L78</f>
        <v>11</v>
      </c>
      <c r="M78" s="74">
        <f>'CAT I'!M78</f>
        <v>46</v>
      </c>
      <c r="N78" s="79">
        <f>'CAT II'!D78</f>
        <v>2</v>
      </c>
      <c r="O78" s="79">
        <f>'CAT II'!E78</f>
        <v>2</v>
      </c>
      <c r="P78" s="79">
        <f>'CAT II'!F78</f>
        <v>2</v>
      </c>
      <c r="Q78" s="79">
        <f>'CAT II'!G78</f>
        <v>2</v>
      </c>
      <c r="R78" s="79">
        <f>'CAT II'!H78</f>
        <v>2</v>
      </c>
      <c r="S78" s="79">
        <f>'CAT II'!I78</f>
        <v>2</v>
      </c>
      <c r="T78" s="79">
        <f>'CAT II'!J78</f>
        <v>10</v>
      </c>
      <c r="U78" s="79">
        <f>'CAT II'!K78</f>
        <v>13</v>
      </c>
      <c r="V78" s="79">
        <f>'CAT II'!L78</f>
        <v>10</v>
      </c>
      <c r="W78" s="79">
        <f>'CAT II'!M78</f>
        <v>45</v>
      </c>
      <c r="X78" s="82">
        <f>MODEL!D78</f>
        <v>2</v>
      </c>
      <c r="Y78" s="82">
        <f>MODEL!E78</f>
        <v>2</v>
      </c>
      <c r="Z78" s="82">
        <f>MODEL!F78</f>
        <v>2</v>
      </c>
      <c r="AA78" s="82">
        <f>MODEL!G78</f>
        <v>2</v>
      </c>
      <c r="AB78" s="82">
        <f>MODEL!H78</f>
        <v>2</v>
      </c>
      <c r="AC78" s="82">
        <f>MODEL!I78</f>
        <v>2</v>
      </c>
      <c r="AD78" s="82">
        <f>MODEL!J78</f>
        <v>2</v>
      </c>
      <c r="AE78" s="82">
        <f>MODEL!K78</f>
        <v>2</v>
      </c>
      <c r="AF78" s="82">
        <f>MODEL!L78</f>
        <v>2</v>
      </c>
      <c r="AG78" s="82">
        <f>MODEL!M78</f>
        <v>2</v>
      </c>
      <c r="AH78" s="82">
        <f>MODEL!N78</f>
        <v>10</v>
      </c>
      <c r="AI78" s="82">
        <f>MODEL!O78</f>
        <v>14</v>
      </c>
      <c r="AJ78" s="82">
        <f>MODEL!P78</f>
        <v>13</v>
      </c>
      <c r="AK78" s="82">
        <f>MODEL!Q78</f>
        <v>14</v>
      </c>
      <c r="AL78" s="82">
        <f>MODEL!R78</f>
        <v>14</v>
      </c>
      <c r="AM78" s="82">
        <f>MODEL!S78</f>
        <v>14</v>
      </c>
      <c r="AN78" s="82">
        <f>MODEL!T78</f>
        <v>99</v>
      </c>
      <c r="AO78" s="84">
        <f>'CAT I'!N78</f>
        <v>5</v>
      </c>
      <c r="AP78" s="84">
        <f>'CAT I'!O78</f>
        <v>5</v>
      </c>
      <c r="AQ78" s="84">
        <f>'CAT I'!P78</f>
        <v>10</v>
      </c>
      <c r="AR78" s="2">
        <f>'CAT II'!N78</f>
        <v>5</v>
      </c>
      <c r="AS78" s="2">
        <f>'CAT II'!O78</f>
        <v>5</v>
      </c>
      <c r="AT78" s="2">
        <f>'CAT II'!P78</f>
        <v>10</v>
      </c>
      <c r="AU78" s="85">
        <f>MODEL!U78</f>
        <v>5</v>
      </c>
      <c r="AV78" s="85">
        <f>MODEL!V78</f>
        <v>5</v>
      </c>
      <c r="AW78" s="85">
        <f>MODEL!W78</f>
        <v>10</v>
      </c>
      <c r="AX78" s="88">
        <f t="shared" si="81"/>
        <v>0.98113207547169812</v>
      </c>
      <c r="AY78" s="88">
        <f t="shared" si="81"/>
        <v>0.90697674418604646</v>
      </c>
      <c r="AZ78" s="88">
        <f t="shared" si="81"/>
        <v>0.98113207547169812</v>
      </c>
      <c r="BA78" s="88">
        <f t="shared" si="81"/>
        <v>0.90697674418604646</v>
      </c>
      <c r="BB78" s="88">
        <f t="shared" si="81"/>
        <v>1</v>
      </c>
      <c r="BC78" s="88">
        <f t="shared" si="81"/>
        <v>1</v>
      </c>
      <c r="BD78" s="89">
        <f>'END SEM EXAM'!D78</f>
        <v>2</v>
      </c>
      <c r="BE78" s="89">
        <f>'END SEM EXAM'!E78</f>
        <v>1</v>
      </c>
      <c r="BF78" s="89">
        <f>'END SEM EXAM'!F78</f>
        <v>2</v>
      </c>
      <c r="BG78" s="89">
        <f>'END SEM EXAM'!G78</f>
        <v>2</v>
      </c>
      <c r="BH78" s="89">
        <f>'END SEM EXAM'!H78</f>
        <v>2</v>
      </c>
      <c r="BI78" s="89">
        <f>'END SEM EXAM'!I78</f>
        <v>2</v>
      </c>
      <c r="BJ78" s="89">
        <f>'END SEM EXAM'!J78</f>
        <v>2</v>
      </c>
      <c r="BK78" s="89">
        <f>'END SEM EXAM'!K78</f>
        <v>2</v>
      </c>
      <c r="BL78" s="89">
        <f>'END SEM EXAM'!L78</f>
        <v>2</v>
      </c>
      <c r="BM78" s="89">
        <f>'END SEM EXAM'!M78</f>
        <v>2</v>
      </c>
      <c r="BN78" s="89">
        <f>'END SEM EXAM'!N78</f>
        <v>9</v>
      </c>
      <c r="BO78" s="89">
        <f>'END SEM EXAM'!O78</f>
        <v>4</v>
      </c>
      <c r="BP78" s="89">
        <f>'END SEM EXAM'!P78</f>
        <v>11</v>
      </c>
      <c r="BQ78" s="89">
        <f>'END SEM EXAM'!Q78</f>
        <v>8</v>
      </c>
      <c r="BR78" s="89">
        <f>'END SEM EXAM'!R78</f>
        <v>0</v>
      </c>
      <c r="BS78" s="89">
        <f>'END SEM EXAM'!S78</f>
        <v>12</v>
      </c>
      <c r="BT78" s="89">
        <f>'END SEM EXAM'!T78</f>
        <v>63</v>
      </c>
      <c r="BU78" s="91">
        <f>'END SEM EXAM'!U78</f>
        <v>0.3888888888888889</v>
      </c>
      <c r="BV78" s="91">
        <f>'END SEM EXAM'!V78</f>
        <v>0.83333333333333337</v>
      </c>
      <c r="BW78" s="91">
        <f>'END SEM EXAM'!W78</f>
        <v>0.66666666666666663</v>
      </c>
      <c r="BX78" s="91">
        <f>'END SEM EXAM'!X78</f>
        <v>0.22222222222222221</v>
      </c>
      <c r="BY78" s="91">
        <f>'END SEM EXAM'!Y78</f>
        <v>0.88888888888888884</v>
      </c>
      <c r="BZ78" s="91">
        <f>'END SEM EXAM'!Z78</f>
        <v>0.9</v>
      </c>
      <c r="CA78" s="92">
        <f t="shared" ref="CA78:CA141" si="82">0.6*BU78</f>
        <v>0.23333333333333334</v>
      </c>
      <c r="CB78" s="92">
        <f t="shared" ref="CB78:CB141" si="83">0.6*BV78</f>
        <v>0.5</v>
      </c>
      <c r="CC78" s="92">
        <f t="shared" ref="CC78:CC141" si="84">0.6*BW78</f>
        <v>0.39999999999999997</v>
      </c>
      <c r="CD78" s="92">
        <f t="shared" ref="CD78:CD141" si="85">0.6*BX78</f>
        <v>0.13333333333333333</v>
      </c>
      <c r="CE78" s="92">
        <f t="shared" ref="CE78:CE141" si="86">0.6*BY78</f>
        <v>0.53333333333333333</v>
      </c>
      <c r="CF78" s="92">
        <f t="shared" ref="CF78:CF141" si="87">0.6*BZ78</f>
        <v>0.54</v>
      </c>
      <c r="CG78" s="94">
        <f t="shared" ref="CG78:CG141" si="88">0.4*AX78</f>
        <v>0.39245283018867927</v>
      </c>
      <c r="CH78" s="94">
        <f t="shared" ref="CH78:CH141" si="89">0.4*AY78</f>
        <v>0.36279069767441863</v>
      </c>
      <c r="CI78" s="94">
        <f t="shared" ref="CI78:CI141" si="90">0.4*AZ78</f>
        <v>0.39245283018867927</v>
      </c>
      <c r="CJ78" s="94">
        <f t="shared" ref="CJ78:CJ141" si="91">0.4*BA78</f>
        <v>0.36279069767441863</v>
      </c>
      <c r="CK78" s="94">
        <f t="shared" ref="CK78:CK141" si="92">0.4*BB78</f>
        <v>0.4</v>
      </c>
      <c r="CL78" s="94">
        <f t="shared" ref="CL78:CL141" si="93">0.4*BC78</f>
        <v>0.4</v>
      </c>
      <c r="CM78" s="96">
        <f t="shared" ref="CM78:CM141" si="94">CA78+CG78</f>
        <v>0.62578616352201255</v>
      </c>
      <c r="CN78" s="96">
        <f t="shared" ref="CN78:CN141" si="95">CB78+CH78</f>
        <v>0.86279069767441863</v>
      </c>
      <c r="CO78" s="96">
        <f t="shared" ref="CO78:CO141" si="96">CC78+CI78</f>
        <v>0.79245283018867929</v>
      </c>
      <c r="CP78" s="96">
        <f t="shared" ref="CP78:CP141" si="97">CD78+CJ78</f>
        <v>0.49612403100775193</v>
      </c>
      <c r="CQ78" s="96">
        <f t="shared" ref="CQ78:CQ141" si="98">CE78+CK78</f>
        <v>0.93333333333333335</v>
      </c>
      <c r="CR78" s="96">
        <f t="shared" ref="CR78:CR141" si="99">CF78+CL78</f>
        <v>0.94000000000000006</v>
      </c>
      <c r="CS78" s="99">
        <f>'Course end survey'!J103</f>
        <v>0.66666666666666663</v>
      </c>
      <c r="CT78" s="99">
        <f>'Course end survey'!K103</f>
        <v>1</v>
      </c>
      <c r="CU78" s="99">
        <f>'Course end survey'!L103</f>
        <v>0.66666666666666663</v>
      </c>
      <c r="CV78" s="99">
        <f>'Course end survey'!M103</f>
        <v>0.33333333333333331</v>
      </c>
      <c r="CW78" s="99">
        <f>'Course end survey'!N103</f>
        <v>0.22222222222222221</v>
      </c>
      <c r="CX78" s="99">
        <f>'Course end survey'!O103</f>
        <v>0.33333333333333331</v>
      </c>
      <c r="CY78" s="100">
        <f t="shared" ref="CY78:CY141" si="100">CS78*0.1</f>
        <v>6.6666666666666666E-2</v>
      </c>
      <c r="CZ78" s="100">
        <f t="shared" ref="CZ78:CZ141" si="101">CT78*0.1</f>
        <v>0.1</v>
      </c>
      <c r="DA78" s="100">
        <f t="shared" ref="DA78:DA141" si="102">CU78*0.1</f>
        <v>6.6666666666666666E-2</v>
      </c>
      <c r="DB78" s="100">
        <f t="shared" ref="DB78:DB141" si="103">CV78*0.1</f>
        <v>3.3333333333333333E-2</v>
      </c>
      <c r="DC78" s="100">
        <f t="shared" ref="DC78:DC141" si="104">CW78*0.1</f>
        <v>2.2222222222222223E-2</v>
      </c>
      <c r="DD78" s="100">
        <f t="shared" ref="DD78:DD141" si="105">CX78*0.1</f>
        <v>3.3333333333333333E-2</v>
      </c>
      <c r="DE78" s="102">
        <f t="shared" ref="DE78:DE141" si="106">CM78*0.9</f>
        <v>0.56320754716981136</v>
      </c>
      <c r="DF78" s="102">
        <f t="shared" ref="DF78:DF141" si="107">CN78*0.9</f>
        <v>0.77651162790697681</v>
      </c>
      <c r="DG78" s="102">
        <f t="shared" ref="DG78:DG141" si="108">CO78*0.9</f>
        <v>0.71320754716981138</v>
      </c>
      <c r="DH78" s="102">
        <f t="shared" ref="DH78:DH141" si="109">CP78*0.9</f>
        <v>0.44651162790697674</v>
      </c>
      <c r="DI78" s="102">
        <f t="shared" ref="DI78:DI141" si="110">CQ78*0.9</f>
        <v>0.84000000000000008</v>
      </c>
      <c r="DJ78" s="102">
        <f t="shared" ref="DJ78:DJ141" si="111">CR78*0.9</f>
        <v>0.84600000000000009</v>
      </c>
      <c r="DK78" s="103">
        <f t="shared" ref="DK78:DK141" si="112">CY78+DE78</f>
        <v>0.62987421383647801</v>
      </c>
      <c r="DL78" s="103">
        <f t="shared" ref="DL78:DL141" si="113">CZ78+DF78</f>
        <v>0.87651162790697679</v>
      </c>
      <c r="DM78" s="103">
        <f t="shared" ref="DM78:DM141" si="114">DA78+DG78</f>
        <v>0.77987421383647804</v>
      </c>
      <c r="DN78" s="103">
        <f t="shared" ref="DN78:DN141" si="115">DB78+DH78</f>
        <v>0.47984496124031006</v>
      </c>
      <c r="DO78" s="103">
        <f t="shared" ref="DO78:DO141" si="116">DC78+DI78</f>
        <v>0.86222222222222233</v>
      </c>
      <c r="DP78" s="103">
        <f t="shared" ref="DP78:DP141" si="117">DD78+DJ78</f>
        <v>0.87933333333333341</v>
      </c>
    </row>
    <row r="79" spans="1:120" ht="16.2" thickBot="1">
      <c r="A79" s="72">
        <v>69</v>
      </c>
      <c r="B79" s="73" t="str">
        <f>'CAT I'!B79</f>
        <v>AME20083</v>
      </c>
      <c r="C79" s="171" t="str">
        <f>'CAT I'!C79</f>
        <v>SANGEETH SYAM M</v>
      </c>
      <c r="D79" s="74">
        <f>'CAT I'!D79</f>
        <v>2</v>
      </c>
      <c r="E79" s="74">
        <f>'CAT I'!E79</f>
        <v>2</v>
      </c>
      <c r="F79" s="74">
        <f>'CAT I'!F79</f>
        <v>2</v>
      </c>
      <c r="G79" s="74">
        <f>'CAT I'!G79</f>
        <v>2</v>
      </c>
      <c r="H79" s="74">
        <f>'CAT I'!H79</f>
        <v>2</v>
      </c>
      <c r="I79" s="74">
        <f>'CAT I'!I79</f>
        <v>2</v>
      </c>
      <c r="J79" s="74">
        <f>'CAT I'!J79</f>
        <v>9</v>
      </c>
      <c r="K79" s="74">
        <f>'CAT I'!K79</f>
        <v>11</v>
      </c>
      <c r="L79" s="74">
        <f>'CAT I'!L79</f>
        <v>14</v>
      </c>
      <c r="M79" s="74">
        <f>'CAT I'!M79</f>
        <v>46</v>
      </c>
      <c r="N79" s="79">
        <f>'CAT II'!D79</f>
        <v>2</v>
      </c>
      <c r="O79" s="79">
        <f>'CAT II'!E79</f>
        <v>2</v>
      </c>
      <c r="P79" s="79">
        <f>'CAT II'!F79</f>
        <v>2</v>
      </c>
      <c r="Q79" s="79">
        <f>'CAT II'!G79</f>
        <v>2</v>
      </c>
      <c r="R79" s="79">
        <f>'CAT II'!H79</f>
        <v>2</v>
      </c>
      <c r="S79" s="79">
        <f>'CAT II'!I79</f>
        <v>2</v>
      </c>
      <c r="T79" s="79">
        <f>'CAT II'!J79</f>
        <v>10</v>
      </c>
      <c r="U79" s="79">
        <f>'CAT II'!K79</f>
        <v>14</v>
      </c>
      <c r="V79" s="79">
        <f>'CAT II'!L79</f>
        <v>14</v>
      </c>
      <c r="W79" s="79">
        <f>'CAT II'!M79</f>
        <v>50</v>
      </c>
      <c r="X79" s="82">
        <f>MODEL!D79</f>
        <v>2</v>
      </c>
      <c r="Y79" s="82">
        <f>MODEL!E79</f>
        <v>2</v>
      </c>
      <c r="Z79" s="82">
        <f>MODEL!F79</f>
        <v>2</v>
      </c>
      <c r="AA79" s="82">
        <f>MODEL!G79</f>
        <v>2</v>
      </c>
      <c r="AB79" s="82">
        <f>MODEL!H79</f>
        <v>2</v>
      </c>
      <c r="AC79" s="82">
        <f>MODEL!I79</f>
        <v>2</v>
      </c>
      <c r="AD79" s="82">
        <f>MODEL!J79</f>
        <v>2</v>
      </c>
      <c r="AE79" s="82">
        <f>MODEL!K79</f>
        <v>2</v>
      </c>
      <c r="AF79" s="82">
        <f>MODEL!L79</f>
        <v>2</v>
      </c>
      <c r="AG79" s="82">
        <f>MODEL!M79</f>
        <v>2</v>
      </c>
      <c r="AH79" s="82">
        <f>MODEL!N79</f>
        <v>10</v>
      </c>
      <c r="AI79" s="82">
        <f>MODEL!O79</f>
        <v>14</v>
      </c>
      <c r="AJ79" s="82">
        <f>MODEL!P79</f>
        <v>13</v>
      </c>
      <c r="AK79" s="82">
        <f>MODEL!Q79</f>
        <v>14</v>
      </c>
      <c r="AL79" s="82">
        <f>MODEL!R79</f>
        <v>14</v>
      </c>
      <c r="AM79" s="82">
        <f>MODEL!S79</f>
        <v>14</v>
      </c>
      <c r="AN79" s="82">
        <f>MODEL!T79</f>
        <v>99</v>
      </c>
      <c r="AO79" s="84">
        <f>'CAT I'!N79</f>
        <v>5</v>
      </c>
      <c r="AP79" s="84">
        <f>'CAT I'!O79</f>
        <v>5</v>
      </c>
      <c r="AQ79" s="84">
        <f>'CAT I'!P79</f>
        <v>10</v>
      </c>
      <c r="AR79" s="2">
        <f>'CAT II'!N79</f>
        <v>5</v>
      </c>
      <c r="AS79" s="2">
        <f>'CAT II'!O79</f>
        <v>5</v>
      </c>
      <c r="AT79" s="2">
        <f>'CAT II'!P79</f>
        <v>10</v>
      </c>
      <c r="AU79" s="85">
        <f>MODEL!U79</f>
        <v>5</v>
      </c>
      <c r="AV79" s="85">
        <f>MODEL!V79</f>
        <v>5</v>
      </c>
      <c r="AW79" s="85">
        <f>MODEL!W79</f>
        <v>10</v>
      </c>
      <c r="AX79" s="88">
        <f t="shared" si="81"/>
        <v>0.92452830188679247</v>
      </c>
      <c r="AY79" s="88">
        <f t="shared" si="81"/>
        <v>0.97674418604651159</v>
      </c>
      <c r="AZ79" s="88">
        <f t="shared" si="81"/>
        <v>1</v>
      </c>
      <c r="BA79" s="88">
        <f t="shared" si="81"/>
        <v>1</v>
      </c>
      <c r="BB79" s="88">
        <f t="shared" si="81"/>
        <v>1</v>
      </c>
      <c r="BC79" s="88">
        <f t="shared" si="81"/>
        <v>1</v>
      </c>
      <c r="BD79" s="89">
        <f>'END SEM EXAM'!D79</f>
        <v>2</v>
      </c>
      <c r="BE79" s="89">
        <f>'END SEM EXAM'!E79</f>
        <v>2</v>
      </c>
      <c r="BF79" s="89">
        <f>'END SEM EXAM'!F79</f>
        <v>2</v>
      </c>
      <c r="BG79" s="89">
        <f>'END SEM EXAM'!G79</f>
        <v>1</v>
      </c>
      <c r="BH79" s="89">
        <f>'END SEM EXAM'!H79</f>
        <v>2</v>
      </c>
      <c r="BI79" s="89">
        <f>'END SEM EXAM'!I79</f>
        <v>2</v>
      </c>
      <c r="BJ79" s="89">
        <f>'END SEM EXAM'!J79</f>
        <v>2</v>
      </c>
      <c r="BK79" s="89">
        <f>'END SEM EXAM'!K79</f>
        <v>2</v>
      </c>
      <c r="BL79" s="89">
        <f>'END SEM EXAM'!L79</f>
        <v>2</v>
      </c>
      <c r="BM79" s="89">
        <f>'END SEM EXAM'!M79</f>
        <v>2</v>
      </c>
      <c r="BN79" s="89">
        <f>'END SEM EXAM'!N79</f>
        <v>6</v>
      </c>
      <c r="BO79" s="89">
        <f>'END SEM EXAM'!O79</f>
        <v>11</v>
      </c>
      <c r="BP79" s="89">
        <f>'END SEM EXAM'!P79</f>
        <v>13</v>
      </c>
      <c r="BQ79" s="89">
        <f>'END SEM EXAM'!Q79</f>
        <v>10</v>
      </c>
      <c r="BR79" s="89">
        <f>'END SEM EXAM'!R79</f>
        <v>13</v>
      </c>
      <c r="BS79" s="89">
        <f>'END SEM EXAM'!S79</f>
        <v>5</v>
      </c>
      <c r="BT79" s="89">
        <f>'END SEM EXAM'!T79</f>
        <v>77</v>
      </c>
      <c r="BU79" s="91">
        <f>'END SEM EXAM'!U79</f>
        <v>0.83333333333333337</v>
      </c>
      <c r="BV79" s="91">
        <f>'END SEM EXAM'!V79</f>
        <v>0.88888888888888884</v>
      </c>
      <c r="BW79" s="91">
        <f>'END SEM EXAM'!W79</f>
        <v>0.77777777777777779</v>
      </c>
      <c r="BX79" s="91">
        <f>'END SEM EXAM'!X79</f>
        <v>0.94444444444444442</v>
      </c>
      <c r="BY79" s="91">
        <f>'END SEM EXAM'!Y79</f>
        <v>0.5</v>
      </c>
      <c r="BZ79" s="91">
        <f>'END SEM EXAM'!Z79</f>
        <v>0.6</v>
      </c>
      <c r="CA79" s="92">
        <f t="shared" si="82"/>
        <v>0.5</v>
      </c>
      <c r="CB79" s="92">
        <f t="shared" si="83"/>
        <v>0.53333333333333333</v>
      </c>
      <c r="CC79" s="92">
        <f t="shared" si="84"/>
        <v>0.46666666666666667</v>
      </c>
      <c r="CD79" s="92">
        <f t="shared" si="85"/>
        <v>0.56666666666666665</v>
      </c>
      <c r="CE79" s="92">
        <f t="shared" si="86"/>
        <v>0.3</v>
      </c>
      <c r="CF79" s="92">
        <f t="shared" si="87"/>
        <v>0.36</v>
      </c>
      <c r="CG79" s="94">
        <f t="shared" si="88"/>
        <v>0.36981132075471701</v>
      </c>
      <c r="CH79" s="94">
        <f t="shared" si="89"/>
        <v>0.39069767441860465</v>
      </c>
      <c r="CI79" s="94">
        <f t="shared" si="90"/>
        <v>0.4</v>
      </c>
      <c r="CJ79" s="94">
        <f t="shared" si="91"/>
        <v>0.4</v>
      </c>
      <c r="CK79" s="94">
        <f t="shared" si="92"/>
        <v>0.4</v>
      </c>
      <c r="CL79" s="94">
        <f t="shared" si="93"/>
        <v>0.4</v>
      </c>
      <c r="CM79" s="96">
        <f t="shared" si="94"/>
        <v>0.86981132075471701</v>
      </c>
      <c r="CN79" s="96">
        <f t="shared" si="95"/>
        <v>0.92403100775193803</v>
      </c>
      <c r="CO79" s="96">
        <f t="shared" si="96"/>
        <v>0.8666666666666667</v>
      </c>
      <c r="CP79" s="96">
        <f t="shared" si="97"/>
        <v>0.96666666666666667</v>
      </c>
      <c r="CQ79" s="96">
        <f t="shared" si="98"/>
        <v>0.7</v>
      </c>
      <c r="CR79" s="96">
        <f t="shared" si="99"/>
        <v>0.76</v>
      </c>
      <c r="CS79" s="99">
        <f>'Course end survey'!J88</f>
        <v>0.66666666666666663</v>
      </c>
      <c r="CT79" s="99">
        <f>'Course end survey'!K88</f>
        <v>1</v>
      </c>
      <c r="CU79" s="99">
        <f>'Course end survey'!L88</f>
        <v>1</v>
      </c>
      <c r="CV79" s="99">
        <f>'Course end survey'!M88</f>
        <v>0.66666666666666663</v>
      </c>
      <c r="CW79" s="99">
        <f>'Course end survey'!N88</f>
        <v>0.22222222222222221</v>
      </c>
      <c r="CX79" s="99">
        <f>'Course end survey'!O88</f>
        <v>0.33333333333333331</v>
      </c>
      <c r="CY79" s="100">
        <f t="shared" si="100"/>
        <v>6.6666666666666666E-2</v>
      </c>
      <c r="CZ79" s="100">
        <f t="shared" si="101"/>
        <v>0.1</v>
      </c>
      <c r="DA79" s="100">
        <f t="shared" si="102"/>
        <v>0.1</v>
      </c>
      <c r="DB79" s="100">
        <f t="shared" si="103"/>
        <v>6.6666666666666666E-2</v>
      </c>
      <c r="DC79" s="100">
        <f t="shared" si="104"/>
        <v>2.2222222222222223E-2</v>
      </c>
      <c r="DD79" s="100">
        <f t="shared" si="105"/>
        <v>3.3333333333333333E-2</v>
      </c>
      <c r="DE79" s="102">
        <f t="shared" si="106"/>
        <v>0.78283018867924536</v>
      </c>
      <c r="DF79" s="102">
        <f t="shared" si="107"/>
        <v>0.83162790697674427</v>
      </c>
      <c r="DG79" s="102">
        <f t="shared" si="108"/>
        <v>0.78</v>
      </c>
      <c r="DH79" s="102">
        <f t="shared" si="109"/>
        <v>0.87</v>
      </c>
      <c r="DI79" s="102">
        <f t="shared" si="110"/>
        <v>0.63</v>
      </c>
      <c r="DJ79" s="102">
        <f t="shared" si="111"/>
        <v>0.68400000000000005</v>
      </c>
      <c r="DK79" s="103">
        <f t="shared" si="112"/>
        <v>0.84949685534591202</v>
      </c>
      <c r="DL79" s="103">
        <f t="shared" si="113"/>
        <v>0.93162790697674425</v>
      </c>
      <c r="DM79" s="103">
        <f t="shared" si="114"/>
        <v>0.88</v>
      </c>
      <c r="DN79" s="103">
        <f t="shared" si="115"/>
        <v>0.93666666666666665</v>
      </c>
      <c r="DO79" s="103">
        <f t="shared" si="116"/>
        <v>0.65222222222222226</v>
      </c>
      <c r="DP79" s="103">
        <f t="shared" si="117"/>
        <v>0.71733333333333338</v>
      </c>
    </row>
    <row r="80" spans="1:120" ht="16.2" thickBot="1">
      <c r="A80" s="72">
        <v>70</v>
      </c>
      <c r="B80" s="73" t="str">
        <f>'CAT I'!B80</f>
        <v>AME20084</v>
      </c>
      <c r="C80" s="171" t="str">
        <f>'CAT I'!C80</f>
        <v>SERMA RAJA D</v>
      </c>
      <c r="D80" s="74">
        <f>'CAT I'!D80</f>
        <v>2</v>
      </c>
      <c r="E80" s="74">
        <f>'CAT I'!E80</f>
        <v>2</v>
      </c>
      <c r="F80" s="74">
        <f>'CAT I'!F80</f>
        <v>2</v>
      </c>
      <c r="G80" s="74">
        <f>'CAT I'!G80</f>
        <v>2</v>
      </c>
      <c r="H80" s="74">
        <f>'CAT I'!H80</f>
        <v>2</v>
      </c>
      <c r="I80" s="74">
        <f>'CAT I'!I80</f>
        <v>2</v>
      </c>
      <c r="J80" s="74">
        <f>'CAT I'!J80</f>
        <v>10</v>
      </c>
      <c r="K80" s="74">
        <f>'CAT I'!K80</f>
        <v>14</v>
      </c>
      <c r="L80" s="74">
        <f>'CAT I'!L80</f>
        <v>14</v>
      </c>
      <c r="M80" s="74">
        <f>'CAT I'!M80</f>
        <v>50</v>
      </c>
      <c r="N80" s="79">
        <f>'CAT II'!D80</f>
        <v>2</v>
      </c>
      <c r="O80" s="79">
        <f>'CAT II'!E80</f>
        <v>2</v>
      </c>
      <c r="P80" s="79">
        <f>'CAT II'!F80</f>
        <v>2</v>
      </c>
      <c r="Q80" s="79">
        <f>'CAT II'!G80</f>
        <v>2</v>
      </c>
      <c r="R80" s="79">
        <f>'CAT II'!H80</f>
        <v>2</v>
      </c>
      <c r="S80" s="79">
        <f>'CAT II'!I80</f>
        <v>2</v>
      </c>
      <c r="T80" s="79">
        <f>'CAT II'!J80</f>
        <v>9</v>
      </c>
      <c r="U80" s="79">
        <f>'CAT II'!K80</f>
        <v>14</v>
      </c>
      <c r="V80" s="79">
        <f>'CAT II'!L80</f>
        <v>13</v>
      </c>
      <c r="W80" s="79">
        <f>'CAT II'!M80</f>
        <v>48</v>
      </c>
      <c r="X80" s="82">
        <f>MODEL!D80</f>
        <v>2</v>
      </c>
      <c r="Y80" s="82">
        <f>MODEL!E80</f>
        <v>2</v>
      </c>
      <c r="Z80" s="82">
        <f>MODEL!F80</f>
        <v>2</v>
      </c>
      <c r="AA80" s="82">
        <f>MODEL!G80</f>
        <v>2</v>
      </c>
      <c r="AB80" s="82">
        <f>MODEL!H80</f>
        <v>2</v>
      </c>
      <c r="AC80" s="82">
        <f>MODEL!I80</f>
        <v>2</v>
      </c>
      <c r="AD80" s="82">
        <f>MODEL!J80</f>
        <v>2</v>
      </c>
      <c r="AE80" s="82">
        <f>MODEL!K80</f>
        <v>2</v>
      </c>
      <c r="AF80" s="82">
        <f>MODEL!L80</f>
        <v>2</v>
      </c>
      <c r="AG80" s="82">
        <f>MODEL!M80</f>
        <v>2</v>
      </c>
      <c r="AH80" s="82">
        <f>MODEL!N80</f>
        <v>9</v>
      </c>
      <c r="AI80" s="82">
        <f>MODEL!O80</f>
        <v>13</v>
      </c>
      <c r="AJ80" s="82">
        <f>MODEL!P80</f>
        <v>13</v>
      </c>
      <c r="AK80" s="82">
        <f>MODEL!Q80</f>
        <v>13</v>
      </c>
      <c r="AL80" s="82">
        <f>MODEL!R80</f>
        <v>13</v>
      </c>
      <c r="AM80" s="82">
        <f>MODEL!S80</f>
        <v>14</v>
      </c>
      <c r="AN80" s="82">
        <f>MODEL!T80</f>
        <v>95</v>
      </c>
      <c r="AO80" s="84">
        <f>'CAT I'!N80</f>
        <v>5</v>
      </c>
      <c r="AP80" s="84">
        <f>'CAT I'!O80</f>
        <v>5</v>
      </c>
      <c r="AQ80" s="84">
        <f>'CAT I'!P80</f>
        <v>10</v>
      </c>
      <c r="AR80" s="2">
        <f>'CAT II'!N80</f>
        <v>5</v>
      </c>
      <c r="AS80" s="2">
        <f>'CAT II'!O80</f>
        <v>5</v>
      </c>
      <c r="AT80" s="2">
        <f>'CAT II'!P80</f>
        <v>10</v>
      </c>
      <c r="AU80" s="85">
        <f>MODEL!U80</f>
        <v>5</v>
      </c>
      <c r="AV80" s="85">
        <f>MODEL!V80</f>
        <v>5</v>
      </c>
      <c r="AW80" s="85">
        <f>MODEL!W80</f>
        <v>10</v>
      </c>
      <c r="AX80" s="88">
        <f t="shared" si="81"/>
        <v>0.98113207547169812</v>
      </c>
      <c r="AY80" s="88">
        <f t="shared" si="81"/>
        <v>0.97674418604651159</v>
      </c>
      <c r="AZ80" s="88">
        <f t="shared" si="81"/>
        <v>0.96226415094339623</v>
      </c>
      <c r="BA80" s="88">
        <f t="shared" si="81"/>
        <v>0.95348837209302328</v>
      </c>
      <c r="BB80" s="88">
        <f t="shared" si="81"/>
        <v>1</v>
      </c>
      <c r="BC80" s="88">
        <f t="shared" si="81"/>
        <v>0.93333333333333335</v>
      </c>
      <c r="BD80" s="89">
        <f>'END SEM EXAM'!D80</f>
        <v>2</v>
      </c>
      <c r="BE80" s="89">
        <f>'END SEM EXAM'!E80</f>
        <v>1</v>
      </c>
      <c r="BF80" s="89">
        <f>'END SEM EXAM'!F80</f>
        <v>2</v>
      </c>
      <c r="BG80" s="89">
        <f>'END SEM EXAM'!G80</f>
        <v>2</v>
      </c>
      <c r="BH80" s="89">
        <f>'END SEM EXAM'!H80</f>
        <v>2</v>
      </c>
      <c r="BI80" s="89">
        <f>'END SEM EXAM'!I80</f>
        <v>2</v>
      </c>
      <c r="BJ80" s="89">
        <f>'END SEM EXAM'!J80</f>
        <v>2</v>
      </c>
      <c r="BK80" s="89">
        <f>'END SEM EXAM'!K80</f>
        <v>2</v>
      </c>
      <c r="BL80" s="89">
        <f>'END SEM EXAM'!L80</f>
        <v>2</v>
      </c>
      <c r="BM80" s="89">
        <f>'END SEM EXAM'!M80</f>
        <v>2</v>
      </c>
      <c r="BN80" s="89">
        <f>'END SEM EXAM'!N80</f>
        <v>10</v>
      </c>
      <c r="BO80" s="89">
        <f>'END SEM EXAM'!O80</f>
        <v>6</v>
      </c>
      <c r="BP80" s="89">
        <f>'END SEM EXAM'!P80</f>
        <v>7</v>
      </c>
      <c r="BQ80" s="89">
        <f>'END SEM EXAM'!Q80</f>
        <v>12</v>
      </c>
      <c r="BR80" s="89">
        <f>'END SEM EXAM'!R80</f>
        <v>4</v>
      </c>
      <c r="BS80" s="89">
        <f>'END SEM EXAM'!S80</f>
        <v>9</v>
      </c>
      <c r="BT80" s="89">
        <f>'END SEM EXAM'!T80</f>
        <v>67</v>
      </c>
      <c r="BU80" s="91">
        <f>'END SEM EXAM'!U80</f>
        <v>0.5</v>
      </c>
      <c r="BV80" s="91">
        <f>'END SEM EXAM'!V80</f>
        <v>0.61111111111111116</v>
      </c>
      <c r="BW80" s="91">
        <f>'END SEM EXAM'!W80</f>
        <v>0.88888888888888884</v>
      </c>
      <c r="BX80" s="91">
        <f>'END SEM EXAM'!X80</f>
        <v>0.44444444444444442</v>
      </c>
      <c r="BY80" s="91">
        <f>'END SEM EXAM'!Y80</f>
        <v>0.72222222222222221</v>
      </c>
      <c r="BZ80" s="91">
        <f>'END SEM EXAM'!Z80</f>
        <v>1</v>
      </c>
      <c r="CA80" s="92">
        <f t="shared" si="82"/>
        <v>0.3</v>
      </c>
      <c r="CB80" s="92">
        <f t="shared" si="83"/>
        <v>0.3666666666666667</v>
      </c>
      <c r="CC80" s="92">
        <f t="shared" si="84"/>
        <v>0.53333333333333333</v>
      </c>
      <c r="CD80" s="92">
        <f t="shared" si="85"/>
        <v>0.26666666666666666</v>
      </c>
      <c r="CE80" s="92">
        <f t="shared" si="86"/>
        <v>0.43333333333333329</v>
      </c>
      <c r="CF80" s="92">
        <f t="shared" si="87"/>
        <v>0.6</v>
      </c>
      <c r="CG80" s="94">
        <f t="shared" si="88"/>
        <v>0.39245283018867927</v>
      </c>
      <c r="CH80" s="94">
        <f t="shared" si="89"/>
        <v>0.39069767441860465</v>
      </c>
      <c r="CI80" s="94">
        <f t="shared" si="90"/>
        <v>0.38490566037735852</v>
      </c>
      <c r="CJ80" s="94">
        <f t="shared" si="91"/>
        <v>0.38139534883720932</v>
      </c>
      <c r="CK80" s="94">
        <f t="shared" si="92"/>
        <v>0.4</v>
      </c>
      <c r="CL80" s="94">
        <f t="shared" si="93"/>
        <v>0.37333333333333335</v>
      </c>
      <c r="CM80" s="96">
        <f t="shared" si="94"/>
        <v>0.6924528301886792</v>
      </c>
      <c r="CN80" s="96">
        <f t="shared" si="95"/>
        <v>0.75736434108527129</v>
      </c>
      <c r="CO80" s="96">
        <f t="shared" si="96"/>
        <v>0.91823899371069184</v>
      </c>
      <c r="CP80" s="96">
        <f t="shared" si="97"/>
        <v>0.64806201550387599</v>
      </c>
      <c r="CQ80" s="96">
        <f t="shared" si="98"/>
        <v>0.83333333333333326</v>
      </c>
      <c r="CR80" s="96">
        <f t="shared" si="99"/>
        <v>0.97333333333333338</v>
      </c>
      <c r="CS80" s="99">
        <f>'Course end survey'!J105</f>
        <v>0.66666666666666663</v>
      </c>
      <c r="CT80" s="99">
        <f>'Course end survey'!K105</f>
        <v>0.33333333333333331</v>
      </c>
      <c r="CU80" s="99">
        <f>'Course end survey'!L105</f>
        <v>1</v>
      </c>
      <c r="CV80" s="99">
        <f>'Course end survey'!M105</f>
        <v>0.33333333333333331</v>
      </c>
      <c r="CW80" s="99">
        <f>'Course end survey'!N105</f>
        <v>0.22222222222222221</v>
      </c>
      <c r="CX80" s="99">
        <f>'Course end survey'!O105</f>
        <v>0.1111111111111111</v>
      </c>
      <c r="CY80" s="100">
        <f t="shared" si="100"/>
        <v>6.6666666666666666E-2</v>
      </c>
      <c r="CZ80" s="100">
        <f t="shared" si="101"/>
        <v>3.3333333333333333E-2</v>
      </c>
      <c r="DA80" s="100">
        <f t="shared" si="102"/>
        <v>0.1</v>
      </c>
      <c r="DB80" s="100">
        <f t="shared" si="103"/>
        <v>3.3333333333333333E-2</v>
      </c>
      <c r="DC80" s="100">
        <f t="shared" si="104"/>
        <v>2.2222222222222223E-2</v>
      </c>
      <c r="DD80" s="100">
        <f t="shared" si="105"/>
        <v>1.1111111111111112E-2</v>
      </c>
      <c r="DE80" s="102">
        <f t="shared" si="106"/>
        <v>0.6232075471698113</v>
      </c>
      <c r="DF80" s="102">
        <f t="shared" si="107"/>
        <v>0.68162790697674414</v>
      </c>
      <c r="DG80" s="102">
        <f t="shared" si="108"/>
        <v>0.82641509433962268</v>
      </c>
      <c r="DH80" s="102">
        <f t="shared" si="109"/>
        <v>0.58325581395348836</v>
      </c>
      <c r="DI80" s="102">
        <f t="shared" si="110"/>
        <v>0.75</v>
      </c>
      <c r="DJ80" s="102">
        <f t="shared" si="111"/>
        <v>0.87600000000000011</v>
      </c>
      <c r="DK80" s="103">
        <f t="shared" si="112"/>
        <v>0.68987421383647796</v>
      </c>
      <c r="DL80" s="103">
        <f t="shared" si="113"/>
        <v>0.71496124031007746</v>
      </c>
      <c r="DM80" s="103">
        <f t="shared" si="114"/>
        <v>0.92641509433962266</v>
      </c>
      <c r="DN80" s="103">
        <f t="shared" si="115"/>
        <v>0.61658914728682168</v>
      </c>
      <c r="DO80" s="103">
        <f t="shared" si="116"/>
        <v>0.77222222222222225</v>
      </c>
      <c r="DP80" s="103">
        <f t="shared" si="117"/>
        <v>0.88711111111111118</v>
      </c>
    </row>
    <row r="81" spans="1:120" ht="16.2" thickBot="1">
      <c r="A81" s="72">
        <v>71</v>
      </c>
      <c r="B81" s="73" t="str">
        <f>'CAT I'!B81</f>
        <v>AME20085</v>
      </c>
      <c r="C81" s="171" t="str">
        <f>'CAT I'!C81</f>
        <v>SHARUN P</v>
      </c>
      <c r="D81" s="74">
        <f>'CAT I'!D81</f>
        <v>2</v>
      </c>
      <c r="E81" s="74">
        <f>'CAT I'!E81</f>
        <v>2</v>
      </c>
      <c r="F81" s="74">
        <f>'CAT I'!F81</f>
        <v>2</v>
      </c>
      <c r="G81" s="74">
        <f>'CAT I'!G81</f>
        <v>2</v>
      </c>
      <c r="H81" s="74">
        <f>'CAT I'!H81</f>
        <v>2</v>
      </c>
      <c r="I81" s="74">
        <f>'CAT I'!I81</f>
        <v>2</v>
      </c>
      <c r="J81" s="74">
        <f>'CAT I'!J81</f>
        <v>9</v>
      </c>
      <c r="K81" s="74">
        <f>'CAT I'!K81</f>
        <v>12</v>
      </c>
      <c r="L81" s="74">
        <f>'CAT I'!L81</f>
        <v>12</v>
      </c>
      <c r="M81" s="74">
        <f>'CAT I'!M81</f>
        <v>45</v>
      </c>
      <c r="N81" s="79">
        <f>'CAT II'!D81</f>
        <v>2</v>
      </c>
      <c r="O81" s="79">
        <f>'CAT II'!E81</f>
        <v>2</v>
      </c>
      <c r="P81" s="79">
        <f>'CAT II'!F81</f>
        <v>2</v>
      </c>
      <c r="Q81" s="79">
        <f>'CAT II'!G81</f>
        <v>2</v>
      </c>
      <c r="R81" s="79">
        <f>'CAT II'!H81</f>
        <v>2</v>
      </c>
      <c r="S81" s="79">
        <f>'CAT II'!I81</f>
        <v>2</v>
      </c>
      <c r="T81" s="79">
        <f>'CAT II'!J81</f>
        <v>10</v>
      </c>
      <c r="U81" s="79">
        <f>'CAT II'!K81</f>
        <v>14</v>
      </c>
      <c r="V81" s="79">
        <f>'CAT II'!L81</f>
        <v>14</v>
      </c>
      <c r="W81" s="79">
        <f>'CAT II'!M81</f>
        <v>50</v>
      </c>
      <c r="X81" s="82">
        <f>MODEL!D81</f>
        <v>2</v>
      </c>
      <c r="Y81" s="82">
        <f>MODEL!E81</f>
        <v>2</v>
      </c>
      <c r="Z81" s="82">
        <f>MODEL!F81</f>
        <v>2</v>
      </c>
      <c r="AA81" s="82">
        <f>MODEL!G81</f>
        <v>2</v>
      </c>
      <c r="AB81" s="82">
        <f>MODEL!H81</f>
        <v>2</v>
      </c>
      <c r="AC81" s="82">
        <f>MODEL!I81</f>
        <v>2</v>
      </c>
      <c r="AD81" s="82">
        <f>MODEL!J81</f>
        <v>2</v>
      </c>
      <c r="AE81" s="82">
        <f>MODEL!K81</f>
        <v>2</v>
      </c>
      <c r="AF81" s="82">
        <f>MODEL!L81</f>
        <v>2</v>
      </c>
      <c r="AG81" s="82">
        <f>MODEL!M81</f>
        <v>2</v>
      </c>
      <c r="AH81" s="82">
        <f>MODEL!N81</f>
        <v>10</v>
      </c>
      <c r="AI81" s="82">
        <f>MODEL!O81</f>
        <v>14</v>
      </c>
      <c r="AJ81" s="82">
        <f>MODEL!P81</f>
        <v>14</v>
      </c>
      <c r="AK81" s="82">
        <f>MODEL!Q81</f>
        <v>14</v>
      </c>
      <c r="AL81" s="82">
        <f>MODEL!R81</f>
        <v>14</v>
      </c>
      <c r="AM81" s="82">
        <f>MODEL!S81</f>
        <v>14</v>
      </c>
      <c r="AN81" s="82">
        <f>MODEL!T81</f>
        <v>100</v>
      </c>
      <c r="AO81" s="84">
        <f>'CAT I'!N81</f>
        <v>5</v>
      </c>
      <c r="AP81" s="84">
        <f>'CAT I'!O81</f>
        <v>5</v>
      </c>
      <c r="AQ81" s="84">
        <f>'CAT I'!P81</f>
        <v>10</v>
      </c>
      <c r="AR81" s="2">
        <f>'CAT II'!N81</f>
        <v>5</v>
      </c>
      <c r="AS81" s="2">
        <f>'CAT II'!O81</f>
        <v>5</v>
      </c>
      <c r="AT81" s="2">
        <f>'CAT II'!P81</f>
        <v>10</v>
      </c>
      <c r="AU81" s="85">
        <f>MODEL!U81</f>
        <v>5</v>
      </c>
      <c r="AV81" s="85">
        <f>MODEL!V81</f>
        <v>5</v>
      </c>
      <c r="AW81" s="85">
        <f>MODEL!W81</f>
        <v>10</v>
      </c>
      <c r="AX81" s="88">
        <f t="shared" si="81"/>
        <v>0.94339622641509435</v>
      </c>
      <c r="AY81" s="88">
        <f t="shared" si="81"/>
        <v>0.95348837209302328</v>
      </c>
      <c r="AZ81" s="88">
        <f t="shared" si="81"/>
        <v>1</v>
      </c>
      <c r="BA81" s="88">
        <f t="shared" si="81"/>
        <v>1</v>
      </c>
      <c r="BB81" s="88">
        <f t="shared" si="81"/>
        <v>1</v>
      </c>
      <c r="BC81" s="88">
        <f t="shared" si="81"/>
        <v>1</v>
      </c>
      <c r="BD81" s="89">
        <f>'END SEM EXAM'!D81</f>
        <v>2</v>
      </c>
      <c r="BE81" s="89">
        <f>'END SEM EXAM'!E81</f>
        <v>1</v>
      </c>
      <c r="BF81" s="89">
        <f>'END SEM EXAM'!F81</f>
        <v>2</v>
      </c>
      <c r="BG81" s="89">
        <f>'END SEM EXAM'!G81</f>
        <v>2</v>
      </c>
      <c r="BH81" s="89">
        <f>'END SEM EXAM'!H81</f>
        <v>2</v>
      </c>
      <c r="BI81" s="89">
        <f>'END SEM EXAM'!I81</f>
        <v>2</v>
      </c>
      <c r="BJ81" s="89">
        <f>'END SEM EXAM'!J81</f>
        <v>2</v>
      </c>
      <c r="BK81" s="89">
        <f>'END SEM EXAM'!K81</f>
        <v>2</v>
      </c>
      <c r="BL81" s="89">
        <f>'END SEM EXAM'!L81</f>
        <v>2</v>
      </c>
      <c r="BM81" s="89">
        <f>'END SEM EXAM'!M81</f>
        <v>2</v>
      </c>
      <c r="BN81" s="89">
        <f>'END SEM EXAM'!N81</f>
        <v>8</v>
      </c>
      <c r="BO81" s="89">
        <f>'END SEM EXAM'!O81</f>
        <v>7</v>
      </c>
      <c r="BP81" s="89">
        <f>'END SEM EXAM'!P81</f>
        <v>13</v>
      </c>
      <c r="BQ81" s="89">
        <f>'END SEM EXAM'!Q81</f>
        <v>7</v>
      </c>
      <c r="BR81" s="89">
        <f>'END SEM EXAM'!R81</f>
        <v>13</v>
      </c>
      <c r="BS81" s="89">
        <f>'END SEM EXAM'!S81</f>
        <v>10</v>
      </c>
      <c r="BT81" s="89">
        <f>'END SEM EXAM'!T81</f>
        <v>77</v>
      </c>
      <c r="BU81" s="91">
        <f>'END SEM EXAM'!U81</f>
        <v>0.55555555555555558</v>
      </c>
      <c r="BV81" s="91">
        <f>'END SEM EXAM'!V81</f>
        <v>0.94444444444444442</v>
      </c>
      <c r="BW81" s="91">
        <f>'END SEM EXAM'!W81</f>
        <v>0.61111111111111116</v>
      </c>
      <c r="BX81" s="91">
        <f>'END SEM EXAM'!X81</f>
        <v>0.94444444444444442</v>
      </c>
      <c r="BY81" s="91">
        <f>'END SEM EXAM'!Y81</f>
        <v>0.77777777777777779</v>
      </c>
      <c r="BZ81" s="91">
        <f>'END SEM EXAM'!Z81</f>
        <v>0.8</v>
      </c>
      <c r="CA81" s="92">
        <f t="shared" si="82"/>
        <v>0.33333333333333331</v>
      </c>
      <c r="CB81" s="92">
        <f t="shared" si="83"/>
        <v>0.56666666666666665</v>
      </c>
      <c r="CC81" s="92">
        <f t="shared" si="84"/>
        <v>0.3666666666666667</v>
      </c>
      <c r="CD81" s="92">
        <f t="shared" si="85"/>
        <v>0.56666666666666665</v>
      </c>
      <c r="CE81" s="92">
        <f t="shared" si="86"/>
        <v>0.46666666666666667</v>
      </c>
      <c r="CF81" s="92">
        <f t="shared" si="87"/>
        <v>0.48</v>
      </c>
      <c r="CG81" s="94">
        <f t="shared" si="88"/>
        <v>0.37735849056603776</v>
      </c>
      <c r="CH81" s="94">
        <f t="shared" si="89"/>
        <v>0.38139534883720932</v>
      </c>
      <c r="CI81" s="94">
        <f t="shared" si="90"/>
        <v>0.4</v>
      </c>
      <c r="CJ81" s="94">
        <f t="shared" si="91"/>
        <v>0.4</v>
      </c>
      <c r="CK81" s="94">
        <f t="shared" si="92"/>
        <v>0.4</v>
      </c>
      <c r="CL81" s="94">
        <f t="shared" si="93"/>
        <v>0.4</v>
      </c>
      <c r="CM81" s="96">
        <f t="shared" si="94"/>
        <v>0.71069182389937113</v>
      </c>
      <c r="CN81" s="96">
        <f t="shared" si="95"/>
        <v>0.94806201550387592</v>
      </c>
      <c r="CO81" s="96">
        <f t="shared" si="96"/>
        <v>0.76666666666666672</v>
      </c>
      <c r="CP81" s="96">
        <f t="shared" si="97"/>
        <v>0.96666666666666667</v>
      </c>
      <c r="CQ81" s="96">
        <f t="shared" si="98"/>
        <v>0.8666666666666667</v>
      </c>
      <c r="CR81" s="96">
        <f t="shared" si="99"/>
        <v>0.88</v>
      </c>
      <c r="CS81" s="99">
        <f>'Course end survey'!J90</f>
        <v>1</v>
      </c>
      <c r="CT81" s="99">
        <f>'Course end survey'!K90</f>
        <v>1</v>
      </c>
      <c r="CU81" s="99">
        <f>'Course end survey'!L90</f>
        <v>0.33333333333333331</v>
      </c>
      <c r="CV81" s="99">
        <f>'Course end survey'!M90</f>
        <v>1</v>
      </c>
      <c r="CW81" s="99">
        <f>'Course end survey'!N90</f>
        <v>0.33333333333333331</v>
      </c>
      <c r="CX81" s="99">
        <f>'Course end survey'!O90</f>
        <v>0.33333333333333331</v>
      </c>
      <c r="CY81" s="100">
        <f t="shared" si="100"/>
        <v>0.1</v>
      </c>
      <c r="CZ81" s="100">
        <f t="shared" si="101"/>
        <v>0.1</v>
      </c>
      <c r="DA81" s="100">
        <f t="shared" si="102"/>
        <v>3.3333333333333333E-2</v>
      </c>
      <c r="DB81" s="100">
        <f t="shared" si="103"/>
        <v>0.1</v>
      </c>
      <c r="DC81" s="100">
        <f t="shared" si="104"/>
        <v>3.3333333333333333E-2</v>
      </c>
      <c r="DD81" s="100">
        <f t="shared" si="105"/>
        <v>3.3333333333333333E-2</v>
      </c>
      <c r="DE81" s="102">
        <f t="shared" si="106"/>
        <v>0.63962264150943404</v>
      </c>
      <c r="DF81" s="102">
        <f t="shared" si="107"/>
        <v>0.85325581395348837</v>
      </c>
      <c r="DG81" s="102">
        <f t="shared" si="108"/>
        <v>0.69000000000000006</v>
      </c>
      <c r="DH81" s="102">
        <f t="shared" si="109"/>
        <v>0.87</v>
      </c>
      <c r="DI81" s="102">
        <f t="shared" si="110"/>
        <v>0.78</v>
      </c>
      <c r="DJ81" s="102">
        <f t="shared" si="111"/>
        <v>0.79200000000000004</v>
      </c>
      <c r="DK81" s="103">
        <f t="shared" si="112"/>
        <v>0.73962264150943402</v>
      </c>
      <c r="DL81" s="103">
        <f t="shared" si="113"/>
        <v>0.95325581395348835</v>
      </c>
      <c r="DM81" s="103">
        <f t="shared" si="114"/>
        <v>0.72333333333333338</v>
      </c>
      <c r="DN81" s="103">
        <f t="shared" si="115"/>
        <v>0.97</v>
      </c>
      <c r="DO81" s="103">
        <f t="shared" si="116"/>
        <v>0.81333333333333335</v>
      </c>
      <c r="DP81" s="103">
        <f t="shared" si="117"/>
        <v>0.82533333333333336</v>
      </c>
    </row>
    <row r="82" spans="1:120" ht="16.2" thickBot="1">
      <c r="A82" s="72">
        <v>72</v>
      </c>
      <c r="B82" s="73" t="str">
        <f>'CAT I'!B82</f>
        <v>AME20086</v>
      </c>
      <c r="C82" s="171" t="str">
        <f>'CAT I'!C82</f>
        <v>SHRAVAN B NAMBIAR</v>
      </c>
      <c r="D82" s="74">
        <f>'CAT I'!D82</f>
        <v>2</v>
      </c>
      <c r="E82" s="74">
        <f>'CAT I'!E82</f>
        <v>2</v>
      </c>
      <c r="F82" s="74">
        <f>'CAT I'!F82</f>
        <v>2</v>
      </c>
      <c r="G82" s="74">
        <f>'CAT I'!G82</f>
        <v>2</v>
      </c>
      <c r="H82" s="74">
        <f>'CAT I'!H82</f>
        <v>2</v>
      </c>
      <c r="I82" s="74">
        <f>'CAT I'!I82</f>
        <v>2</v>
      </c>
      <c r="J82" s="74">
        <f>'CAT I'!J82</f>
        <v>10</v>
      </c>
      <c r="K82" s="74">
        <f>'CAT I'!K82</f>
        <v>14</v>
      </c>
      <c r="L82" s="74">
        <f>'CAT I'!L82</f>
        <v>13</v>
      </c>
      <c r="M82" s="74">
        <f>'CAT I'!M82</f>
        <v>49</v>
      </c>
      <c r="N82" s="79">
        <f>'CAT II'!D82</f>
        <v>2</v>
      </c>
      <c r="O82" s="79">
        <f>'CAT II'!E82</f>
        <v>2</v>
      </c>
      <c r="P82" s="79">
        <f>'CAT II'!F82</f>
        <v>2</v>
      </c>
      <c r="Q82" s="79">
        <f>'CAT II'!G82</f>
        <v>2</v>
      </c>
      <c r="R82" s="79">
        <f>'CAT II'!H82</f>
        <v>2</v>
      </c>
      <c r="S82" s="79">
        <f>'CAT II'!I82</f>
        <v>2</v>
      </c>
      <c r="T82" s="79">
        <f>'CAT II'!J82</f>
        <v>10</v>
      </c>
      <c r="U82" s="79">
        <f>'CAT II'!K82</f>
        <v>13</v>
      </c>
      <c r="V82" s="79">
        <f>'CAT II'!L82</f>
        <v>14</v>
      </c>
      <c r="W82" s="79">
        <f>'CAT II'!M82</f>
        <v>49</v>
      </c>
      <c r="X82" s="82">
        <f>MODEL!D82</f>
        <v>2</v>
      </c>
      <c r="Y82" s="82">
        <f>MODEL!E82</f>
        <v>2</v>
      </c>
      <c r="Z82" s="82">
        <f>MODEL!F82</f>
        <v>2</v>
      </c>
      <c r="AA82" s="82">
        <f>MODEL!G82</f>
        <v>2</v>
      </c>
      <c r="AB82" s="82">
        <f>MODEL!H82</f>
        <v>2</v>
      </c>
      <c r="AC82" s="82">
        <f>MODEL!I82</f>
        <v>2</v>
      </c>
      <c r="AD82" s="82">
        <f>MODEL!J82</f>
        <v>2</v>
      </c>
      <c r="AE82" s="82">
        <f>MODEL!K82</f>
        <v>2</v>
      </c>
      <c r="AF82" s="82">
        <f>MODEL!L82</f>
        <v>2</v>
      </c>
      <c r="AG82" s="82">
        <f>MODEL!M82</f>
        <v>2</v>
      </c>
      <c r="AH82" s="82">
        <f>MODEL!N82</f>
        <v>9</v>
      </c>
      <c r="AI82" s="82">
        <f>MODEL!O82</f>
        <v>14</v>
      </c>
      <c r="AJ82" s="82">
        <f>MODEL!P82</f>
        <v>13</v>
      </c>
      <c r="AK82" s="82">
        <f>MODEL!Q82</f>
        <v>13</v>
      </c>
      <c r="AL82" s="82">
        <f>MODEL!R82</f>
        <v>14</v>
      </c>
      <c r="AM82" s="82">
        <f>MODEL!S82</f>
        <v>13</v>
      </c>
      <c r="AN82" s="82">
        <f>MODEL!T82</f>
        <v>96</v>
      </c>
      <c r="AO82" s="84">
        <f>'CAT I'!N82</f>
        <v>5</v>
      </c>
      <c r="AP82" s="84">
        <f>'CAT I'!O82</f>
        <v>5</v>
      </c>
      <c r="AQ82" s="84">
        <f>'CAT I'!P82</f>
        <v>10</v>
      </c>
      <c r="AR82" s="2">
        <f>'CAT II'!N82</f>
        <v>5</v>
      </c>
      <c r="AS82" s="2">
        <f>'CAT II'!O82</f>
        <v>5</v>
      </c>
      <c r="AT82" s="2">
        <f>'CAT II'!P82</f>
        <v>10</v>
      </c>
      <c r="AU82" s="85">
        <f>MODEL!U82</f>
        <v>5</v>
      </c>
      <c r="AV82" s="85">
        <f>MODEL!V82</f>
        <v>5</v>
      </c>
      <c r="AW82" s="85">
        <f>MODEL!W82</f>
        <v>10</v>
      </c>
      <c r="AX82" s="88">
        <f t="shared" si="81"/>
        <v>1</v>
      </c>
      <c r="AY82" s="88">
        <f t="shared" si="81"/>
        <v>0.95348837209302328</v>
      </c>
      <c r="AZ82" s="88">
        <f t="shared" si="81"/>
        <v>0.96226415094339623</v>
      </c>
      <c r="BA82" s="88">
        <f t="shared" si="81"/>
        <v>1</v>
      </c>
      <c r="BB82" s="88">
        <f t="shared" si="81"/>
        <v>0.95652173913043481</v>
      </c>
      <c r="BC82" s="88">
        <f t="shared" si="81"/>
        <v>0.93333333333333335</v>
      </c>
      <c r="BD82" s="89">
        <f>'END SEM EXAM'!D82</f>
        <v>2</v>
      </c>
      <c r="BE82" s="89">
        <f>'END SEM EXAM'!E82</f>
        <v>2</v>
      </c>
      <c r="BF82" s="89">
        <f>'END SEM EXAM'!F82</f>
        <v>2</v>
      </c>
      <c r="BG82" s="89">
        <f>'END SEM EXAM'!G82</f>
        <v>2</v>
      </c>
      <c r="BH82" s="89">
        <f>'END SEM EXAM'!H82</f>
        <v>2</v>
      </c>
      <c r="BI82" s="89">
        <f>'END SEM EXAM'!I82</f>
        <v>2</v>
      </c>
      <c r="BJ82" s="89">
        <f>'END SEM EXAM'!J82</f>
        <v>2</v>
      </c>
      <c r="BK82" s="89">
        <f>'END SEM EXAM'!K82</f>
        <v>2</v>
      </c>
      <c r="BL82" s="89">
        <f>'END SEM EXAM'!L82</f>
        <v>2</v>
      </c>
      <c r="BM82" s="89">
        <f>'END SEM EXAM'!M82</f>
        <v>2</v>
      </c>
      <c r="BN82" s="89">
        <f>'END SEM EXAM'!N82</f>
        <v>7</v>
      </c>
      <c r="BO82" s="89">
        <f>'END SEM EXAM'!O82</f>
        <v>4</v>
      </c>
      <c r="BP82" s="89">
        <f>'END SEM EXAM'!P82</f>
        <v>7</v>
      </c>
      <c r="BQ82" s="89">
        <f>'END SEM EXAM'!Q82</f>
        <v>0</v>
      </c>
      <c r="BR82" s="89">
        <f>'END SEM EXAM'!R82</f>
        <v>4</v>
      </c>
      <c r="BS82" s="89">
        <f>'END SEM EXAM'!S82</f>
        <v>8</v>
      </c>
      <c r="BT82" s="89">
        <f>'END SEM EXAM'!T82</f>
        <v>50</v>
      </c>
      <c r="BU82" s="91">
        <f>'END SEM EXAM'!U82</f>
        <v>0.44444444444444442</v>
      </c>
      <c r="BV82" s="91">
        <f>'END SEM EXAM'!V82</f>
        <v>0.61111111111111116</v>
      </c>
      <c r="BW82" s="91">
        <f>'END SEM EXAM'!W82</f>
        <v>0.22222222222222221</v>
      </c>
      <c r="BX82" s="91">
        <f>'END SEM EXAM'!X82</f>
        <v>0.44444444444444442</v>
      </c>
      <c r="BY82" s="91">
        <f>'END SEM EXAM'!Y82</f>
        <v>0.66666666666666663</v>
      </c>
      <c r="BZ82" s="91">
        <f>'END SEM EXAM'!Z82</f>
        <v>0.7</v>
      </c>
      <c r="CA82" s="92">
        <f t="shared" si="82"/>
        <v>0.26666666666666666</v>
      </c>
      <c r="CB82" s="92">
        <f t="shared" si="83"/>
        <v>0.3666666666666667</v>
      </c>
      <c r="CC82" s="92">
        <f t="shared" si="84"/>
        <v>0.13333333333333333</v>
      </c>
      <c r="CD82" s="92">
        <f t="shared" si="85"/>
        <v>0.26666666666666666</v>
      </c>
      <c r="CE82" s="92">
        <f t="shared" si="86"/>
        <v>0.39999999999999997</v>
      </c>
      <c r="CF82" s="92">
        <f t="shared" si="87"/>
        <v>0.42</v>
      </c>
      <c r="CG82" s="94">
        <f t="shared" si="88"/>
        <v>0.4</v>
      </c>
      <c r="CH82" s="94">
        <f t="shared" si="89"/>
        <v>0.38139534883720932</v>
      </c>
      <c r="CI82" s="94">
        <f t="shared" si="90"/>
        <v>0.38490566037735852</v>
      </c>
      <c r="CJ82" s="94">
        <f t="shared" si="91"/>
        <v>0.4</v>
      </c>
      <c r="CK82" s="94">
        <f t="shared" si="92"/>
        <v>0.38260869565217392</v>
      </c>
      <c r="CL82" s="94">
        <f t="shared" si="93"/>
        <v>0.37333333333333335</v>
      </c>
      <c r="CM82" s="96">
        <f t="shared" si="94"/>
        <v>0.66666666666666674</v>
      </c>
      <c r="CN82" s="96">
        <f t="shared" si="95"/>
        <v>0.74806201550387597</v>
      </c>
      <c r="CO82" s="96">
        <f t="shared" si="96"/>
        <v>0.51823899371069182</v>
      </c>
      <c r="CP82" s="96">
        <f t="shared" si="97"/>
        <v>0.66666666666666674</v>
      </c>
      <c r="CQ82" s="96">
        <f t="shared" si="98"/>
        <v>0.78260869565217384</v>
      </c>
      <c r="CR82" s="96">
        <f t="shared" si="99"/>
        <v>0.79333333333333333</v>
      </c>
      <c r="CS82" s="99">
        <f>'Course end survey'!J107</f>
        <v>0.33333333333333331</v>
      </c>
      <c r="CT82" s="99">
        <f>'Course end survey'!K107</f>
        <v>0.33333333333333331</v>
      </c>
      <c r="CU82" s="99">
        <f>'Course end survey'!L107</f>
        <v>0.66666666666666663</v>
      </c>
      <c r="CV82" s="99">
        <f>'Course end survey'!M107</f>
        <v>0.66666666666666663</v>
      </c>
      <c r="CW82" s="99">
        <f>'Course end survey'!N107</f>
        <v>0.1111111111111111</v>
      </c>
      <c r="CX82" s="99">
        <f>'Course end survey'!O107</f>
        <v>0.1111111111111111</v>
      </c>
      <c r="CY82" s="100">
        <f t="shared" si="100"/>
        <v>3.3333333333333333E-2</v>
      </c>
      <c r="CZ82" s="100">
        <f t="shared" si="101"/>
        <v>3.3333333333333333E-2</v>
      </c>
      <c r="DA82" s="100">
        <f t="shared" si="102"/>
        <v>6.6666666666666666E-2</v>
      </c>
      <c r="DB82" s="100">
        <f t="shared" si="103"/>
        <v>6.6666666666666666E-2</v>
      </c>
      <c r="DC82" s="100">
        <f t="shared" si="104"/>
        <v>1.1111111111111112E-2</v>
      </c>
      <c r="DD82" s="100">
        <f t="shared" si="105"/>
        <v>1.1111111111111112E-2</v>
      </c>
      <c r="DE82" s="102">
        <f t="shared" si="106"/>
        <v>0.60000000000000009</v>
      </c>
      <c r="DF82" s="102">
        <f t="shared" si="107"/>
        <v>0.67325581395348844</v>
      </c>
      <c r="DG82" s="102">
        <f t="shared" si="108"/>
        <v>0.46641509433962264</v>
      </c>
      <c r="DH82" s="102">
        <f t="shared" si="109"/>
        <v>0.60000000000000009</v>
      </c>
      <c r="DI82" s="102">
        <f t="shared" si="110"/>
        <v>0.70434782608695645</v>
      </c>
      <c r="DJ82" s="102">
        <f t="shared" si="111"/>
        <v>0.71399999999999997</v>
      </c>
      <c r="DK82" s="103">
        <f t="shared" si="112"/>
        <v>0.63333333333333341</v>
      </c>
      <c r="DL82" s="103">
        <f t="shared" si="113"/>
        <v>0.70658914728682176</v>
      </c>
      <c r="DM82" s="103">
        <f t="shared" si="114"/>
        <v>0.53308176100628935</v>
      </c>
      <c r="DN82" s="103">
        <f t="shared" si="115"/>
        <v>0.66666666666666674</v>
      </c>
      <c r="DO82" s="103">
        <f t="shared" si="116"/>
        <v>0.71545893719806752</v>
      </c>
      <c r="DP82" s="103">
        <f t="shared" si="117"/>
        <v>0.72511111111111104</v>
      </c>
    </row>
    <row r="83" spans="1:120" ht="16.2" thickBot="1">
      <c r="A83" s="72">
        <v>73</v>
      </c>
      <c r="B83" s="73" t="str">
        <f>'CAT I'!B83</f>
        <v>AME20087</v>
      </c>
      <c r="C83" s="171" t="str">
        <f>'CAT I'!C83</f>
        <v>SRI VENKATESH</v>
      </c>
      <c r="D83" s="74">
        <f>'CAT I'!D83</f>
        <v>2</v>
      </c>
      <c r="E83" s="74">
        <f>'CAT I'!E83</f>
        <v>2</v>
      </c>
      <c r="F83" s="74">
        <f>'CAT I'!F83</f>
        <v>2</v>
      </c>
      <c r="G83" s="74">
        <f>'CAT I'!G83</f>
        <v>2</v>
      </c>
      <c r="H83" s="74">
        <f>'CAT I'!H83</f>
        <v>2</v>
      </c>
      <c r="I83" s="74">
        <f>'CAT I'!I83</f>
        <v>2</v>
      </c>
      <c r="J83" s="74">
        <f>'CAT I'!J83</f>
        <v>10</v>
      </c>
      <c r="K83" s="74">
        <f>'CAT I'!K83</f>
        <v>10</v>
      </c>
      <c r="L83" s="74">
        <f>'CAT I'!L83</f>
        <v>10</v>
      </c>
      <c r="M83" s="74">
        <f>'CAT I'!M83</f>
        <v>42</v>
      </c>
      <c r="N83" s="79">
        <f>'CAT II'!D83</f>
        <v>1</v>
      </c>
      <c r="O83" s="79">
        <f>'CAT II'!E83</f>
        <v>1</v>
      </c>
      <c r="P83" s="79">
        <f>'CAT II'!F83</f>
        <v>1</v>
      </c>
      <c r="Q83" s="79">
        <f>'CAT II'!G83</f>
        <v>0</v>
      </c>
      <c r="R83" s="79">
        <f>'CAT II'!H83</f>
        <v>1</v>
      </c>
      <c r="S83" s="79">
        <f>'CAT II'!I83</f>
        <v>0</v>
      </c>
      <c r="T83" s="79">
        <f>'CAT II'!J83</f>
        <v>7</v>
      </c>
      <c r="U83" s="79">
        <f>'CAT II'!K83</f>
        <v>14</v>
      </c>
      <c r="V83" s="79">
        <f>'CAT II'!L83</f>
        <v>14</v>
      </c>
      <c r="W83" s="79">
        <f>'CAT II'!M83</f>
        <v>39</v>
      </c>
      <c r="X83" s="82">
        <f>MODEL!D83</f>
        <v>2</v>
      </c>
      <c r="Y83" s="82">
        <f>MODEL!E83</f>
        <v>1</v>
      </c>
      <c r="Z83" s="82">
        <f>MODEL!F83</f>
        <v>2</v>
      </c>
      <c r="AA83" s="82">
        <f>MODEL!G83</f>
        <v>2</v>
      </c>
      <c r="AB83" s="82">
        <f>MODEL!H83</f>
        <v>2</v>
      </c>
      <c r="AC83" s="82">
        <f>MODEL!I83</f>
        <v>2</v>
      </c>
      <c r="AD83" s="82">
        <f>MODEL!J83</f>
        <v>2</v>
      </c>
      <c r="AE83" s="82">
        <f>MODEL!K83</f>
        <v>2</v>
      </c>
      <c r="AF83" s="82">
        <f>MODEL!L83</f>
        <v>2</v>
      </c>
      <c r="AG83" s="82">
        <f>MODEL!M83</f>
        <v>2</v>
      </c>
      <c r="AH83" s="82">
        <f>MODEL!N83</f>
        <v>8</v>
      </c>
      <c r="AI83" s="82">
        <f>MODEL!O83</f>
        <v>14</v>
      </c>
      <c r="AJ83" s="82">
        <f>MODEL!P83</f>
        <v>10</v>
      </c>
      <c r="AK83" s="82">
        <f>MODEL!Q83</f>
        <v>11</v>
      </c>
      <c r="AL83" s="82">
        <f>MODEL!R83</f>
        <v>9</v>
      </c>
      <c r="AM83" s="82">
        <f>MODEL!S83</f>
        <v>7</v>
      </c>
      <c r="AN83" s="82">
        <f>MODEL!T83</f>
        <v>78</v>
      </c>
      <c r="AO83" s="84">
        <f>'CAT I'!N83</f>
        <v>5</v>
      </c>
      <c r="AP83" s="84">
        <f>'CAT I'!O83</f>
        <v>5</v>
      </c>
      <c r="AQ83" s="84">
        <f>'CAT I'!P83</f>
        <v>10</v>
      </c>
      <c r="AR83" s="2">
        <f>'CAT II'!N83</f>
        <v>5</v>
      </c>
      <c r="AS83" s="2">
        <f>'CAT II'!O83</f>
        <v>5</v>
      </c>
      <c r="AT83" s="2">
        <f>'CAT II'!P83</f>
        <v>10</v>
      </c>
      <c r="AU83" s="85">
        <f>MODEL!U83</f>
        <v>5</v>
      </c>
      <c r="AV83" s="85">
        <f>MODEL!V83</f>
        <v>5</v>
      </c>
      <c r="AW83" s="85">
        <f>MODEL!W83</f>
        <v>10</v>
      </c>
      <c r="AX83" s="88">
        <f t="shared" si="81"/>
        <v>0.90566037735849059</v>
      </c>
      <c r="AY83" s="88">
        <f t="shared" si="81"/>
        <v>0.81395348837209303</v>
      </c>
      <c r="AZ83" s="88">
        <f t="shared" si="81"/>
        <v>0.83018867924528306</v>
      </c>
      <c r="BA83" s="88">
        <f t="shared" si="81"/>
        <v>0.76744186046511631</v>
      </c>
      <c r="BB83" s="88">
        <f t="shared" si="81"/>
        <v>0.69565217391304346</v>
      </c>
      <c r="BC83" s="88">
        <f t="shared" si="81"/>
        <v>0.8666666666666667</v>
      </c>
      <c r="BD83" s="89">
        <f>'END SEM EXAM'!D83</f>
        <v>2</v>
      </c>
      <c r="BE83" s="89">
        <f>'END SEM EXAM'!E83</f>
        <v>1</v>
      </c>
      <c r="BF83" s="89">
        <f>'END SEM EXAM'!F83</f>
        <v>2</v>
      </c>
      <c r="BG83" s="89">
        <f>'END SEM EXAM'!G83</f>
        <v>1</v>
      </c>
      <c r="BH83" s="89">
        <f>'END SEM EXAM'!H83</f>
        <v>2</v>
      </c>
      <c r="BI83" s="89">
        <f>'END SEM EXAM'!I83</f>
        <v>2</v>
      </c>
      <c r="BJ83" s="89">
        <f>'END SEM EXAM'!J83</f>
        <v>2</v>
      </c>
      <c r="BK83" s="89">
        <f>'END SEM EXAM'!K83</f>
        <v>2</v>
      </c>
      <c r="BL83" s="89">
        <f>'END SEM EXAM'!L83</f>
        <v>2</v>
      </c>
      <c r="BM83" s="89">
        <f>'END SEM EXAM'!M83</f>
        <v>2</v>
      </c>
      <c r="BN83" s="89">
        <f>'END SEM EXAM'!N83</f>
        <v>8</v>
      </c>
      <c r="BO83" s="89">
        <f>'END SEM EXAM'!O83</f>
        <v>11</v>
      </c>
      <c r="BP83" s="89">
        <f>'END SEM EXAM'!P83</f>
        <v>3</v>
      </c>
      <c r="BQ83" s="89">
        <f>'END SEM EXAM'!Q83</f>
        <v>9</v>
      </c>
      <c r="BR83" s="89">
        <f>'END SEM EXAM'!R83</f>
        <v>7</v>
      </c>
      <c r="BS83" s="89">
        <f>'END SEM EXAM'!S83</f>
        <v>1</v>
      </c>
      <c r="BT83" s="89">
        <f>'END SEM EXAM'!T83</f>
        <v>57</v>
      </c>
      <c r="BU83" s="91">
        <f>'END SEM EXAM'!U83</f>
        <v>0.77777777777777779</v>
      </c>
      <c r="BV83" s="91">
        <f>'END SEM EXAM'!V83</f>
        <v>0.33333333333333331</v>
      </c>
      <c r="BW83" s="91">
        <f>'END SEM EXAM'!W83</f>
        <v>0.72222222222222221</v>
      </c>
      <c r="BX83" s="91">
        <f>'END SEM EXAM'!X83</f>
        <v>0.61111111111111116</v>
      </c>
      <c r="BY83" s="91">
        <f>'END SEM EXAM'!Y83</f>
        <v>0.27777777777777779</v>
      </c>
      <c r="BZ83" s="91">
        <f>'END SEM EXAM'!Z83</f>
        <v>0.8</v>
      </c>
      <c r="CA83" s="92">
        <f t="shared" si="82"/>
        <v>0.46666666666666667</v>
      </c>
      <c r="CB83" s="92">
        <f t="shared" si="83"/>
        <v>0.19999999999999998</v>
      </c>
      <c r="CC83" s="92">
        <f t="shared" si="84"/>
        <v>0.43333333333333329</v>
      </c>
      <c r="CD83" s="92">
        <f t="shared" si="85"/>
        <v>0.3666666666666667</v>
      </c>
      <c r="CE83" s="92">
        <f t="shared" si="86"/>
        <v>0.16666666666666666</v>
      </c>
      <c r="CF83" s="92">
        <f t="shared" si="87"/>
        <v>0.48</v>
      </c>
      <c r="CG83" s="94">
        <f t="shared" si="88"/>
        <v>0.36226415094339626</v>
      </c>
      <c r="CH83" s="94">
        <f t="shared" si="89"/>
        <v>0.32558139534883723</v>
      </c>
      <c r="CI83" s="94">
        <f t="shared" si="90"/>
        <v>0.33207547169811324</v>
      </c>
      <c r="CJ83" s="94">
        <f t="shared" si="91"/>
        <v>0.30697674418604654</v>
      </c>
      <c r="CK83" s="94">
        <f t="shared" si="92"/>
        <v>0.27826086956521739</v>
      </c>
      <c r="CL83" s="94">
        <f t="shared" si="93"/>
        <v>0.34666666666666668</v>
      </c>
      <c r="CM83" s="96">
        <f t="shared" si="94"/>
        <v>0.82893081761006293</v>
      </c>
      <c r="CN83" s="96">
        <f t="shared" si="95"/>
        <v>0.52558139534883719</v>
      </c>
      <c r="CO83" s="96">
        <f t="shared" si="96"/>
        <v>0.76540880503144648</v>
      </c>
      <c r="CP83" s="96">
        <f t="shared" si="97"/>
        <v>0.67364341085271318</v>
      </c>
      <c r="CQ83" s="96">
        <f t="shared" si="98"/>
        <v>0.44492753623188408</v>
      </c>
      <c r="CR83" s="96">
        <f t="shared" si="99"/>
        <v>0.82666666666666666</v>
      </c>
      <c r="CS83" s="99">
        <f>'Course end survey'!J92</f>
        <v>0.33333333333333331</v>
      </c>
      <c r="CT83" s="99">
        <f>'Course end survey'!K92</f>
        <v>1</v>
      </c>
      <c r="CU83" s="99">
        <f>'Course end survey'!L92</f>
        <v>1</v>
      </c>
      <c r="CV83" s="99">
        <f>'Course end survey'!M92</f>
        <v>0.66666666666666663</v>
      </c>
      <c r="CW83" s="99">
        <f>'Course end survey'!N92</f>
        <v>0.1111111111111111</v>
      </c>
      <c r="CX83" s="99">
        <f>'Course end survey'!O92</f>
        <v>0.33333333333333331</v>
      </c>
      <c r="CY83" s="100">
        <f t="shared" si="100"/>
        <v>3.3333333333333333E-2</v>
      </c>
      <c r="CZ83" s="100">
        <f t="shared" si="101"/>
        <v>0.1</v>
      </c>
      <c r="DA83" s="100">
        <f t="shared" si="102"/>
        <v>0.1</v>
      </c>
      <c r="DB83" s="100">
        <f t="shared" si="103"/>
        <v>6.6666666666666666E-2</v>
      </c>
      <c r="DC83" s="100">
        <f t="shared" si="104"/>
        <v>1.1111111111111112E-2</v>
      </c>
      <c r="DD83" s="100">
        <f t="shared" si="105"/>
        <v>3.3333333333333333E-2</v>
      </c>
      <c r="DE83" s="102">
        <f t="shared" si="106"/>
        <v>0.74603773584905664</v>
      </c>
      <c r="DF83" s="102">
        <f t="shared" si="107"/>
        <v>0.47302325581395349</v>
      </c>
      <c r="DG83" s="102">
        <f t="shared" si="108"/>
        <v>0.68886792452830181</v>
      </c>
      <c r="DH83" s="102">
        <f t="shared" si="109"/>
        <v>0.60627906976744184</v>
      </c>
      <c r="DI83" s="102">
        <f t="shared" si="110"/>
        <v>0.40043478260869569</v>
      </c>
      <c r="DJ83" s="102">
        <f t="shared" si="111"/>
        <v>0.74399999999999999</v>
      </c>
      <c r="DK83" s="103">
        <f t="shared" si="112"/>
        <v>0.77937106918238996</v>
      </c>
      <c r="DL83" s="103">
        <f t="shared" si="113"/>
        <v>0.57302325581395352</v>
      </c>
      <c r="DM83" s="103">
        <f t="shared" si="114"/>
        <v>0.78886792452830179</v>
      </c>
      <c r="DN83" s="103">
        <f t="shared" si="115"/>
        <v>0.67294573643410849</v>
      </c>
      <c r="DO83" s="103">
        <f t="shared" si="116"/>
        <v>0.41154589371980682</v>
      </c>
      <c r="DP83" s="103">
        <f t="shared" si="117"/>
        <v>0.77733333333333332</v>
      </c>
    </row>
    <row r="84" spans="1:120" ht="16.2" thickBot="1">
      <c r="A84" s="72">
        <v>74</v>
      </c>
      <c r="B84" s="73" t="str">
        <f>'CAT I'!B84</f>
        <v>AME20088</v>
      </c>
      <c r="C84" s="171" t="str">
        <f>'CAT I'!C84</f>
        <v>SIVA SUBRAMANIAN</v>
      </c>
      <c r="D84" s="74">
        <f>'CAT I'!D84</f>
        <v>2</v>
      </c>
      <c r="E84" s="74">
        <f>'CAT I'!E84</f>
        <v>2</v>
      </c>
      <c r="F84" s="74">
        <f>'CAT I'!F84</f>
        <v>2</v>
      </c>
      <c r="G84" s="74">
        <f>'CAT I'!G84</f>
        <v>2</v>
      </c>
      <c r="H84" s="74">
        <f>'CAT I'!H84</f>
        <v>2</v>
      </c>
      <c r="I84" s="74">
        <f>'CAT I'!I84</f>
        <v>2</v>
      </c>
      <c r="J84" s="74">
        <f>'CAT I'!J84</f>
        <v>10</v>
      </c>
      <c r="K84" s="74">
        <f>'CAT I'!K84</f>
        <v>10</v>
      </c>
      <c r="L84" s="74">
        <f>'CAT I'!L84</f>
        <v>13</v>
      </c>
      <c r="M84" s="74">
        <f>'CAT I'!M84</f>
        <v>45</v>
      </c>
      <c r="N84" s="79">
        <f>'CAT II'!D84</f>
        <v>2</v>
      </c>
      <c r="O84" s="79">
        <f>'CAT II'!E84</f>
        <v>2</v>
      </c>
      <c r="P84" s="79">
        <f>'CAT II'!F84</f>
        <v>2</v>
      </c>
      <c r="Q84" s="79">
        <f>'CAT II'!G84</f>
        <v>2</v>
      </c>
      <c r="R84" s="79">
        <f>'CAT II'!H84</f>
        <v>2</v>
      </c>
      <c r="S84" s="79">
        <f>'CAT II'!I84</f>
        <v>2</v>
      </c>
      <c r="T84" s="79">
        <f>'CAT II'!J84</f>
        <v>10</v>
      </c>
      <c r="U84" s="79">
        <f>'CAT II'!K84</f>
        <v>14</v>
      </c>
      <c r="V84" s="79">
        <f>'CAT II'!L84</f>
        <v>14</v>
      </c>
      <c r="W84" s="79">
        <f>'CAT II'!M84</f>
        <v>50</v>
      </c>
      <c r="X84" s="82">
        <f>MODEL!D84</f>
        <v>2</v>
      </c>
      <c r="Y84" s="82">
        <f>MODEL!E84</f>
        <v>2</v>
      </c>
      <c r="Z84" s="82">
        <f>MODEL!F84</f>
        <v>2</v>
      </c>
      <c r="AA84" s="82">
        <f>MODEL!G84</f>
        <v>2</v>
      </c>
      <c r="AB84" s="82">
        <f>MODEL!H84</f>
        <v>1</v>
      </c>
      <c r="AC84" s="82">
        <f>MODEL!I84</f>
        <v>2</v>
      </c>
      <c r="AD84" s="82">
        <f>MODEL!J84</f>
        <v>2</v>
      </c>
      <c r="AE84" s="82">
        <f>MODEL!K84</f>
        <v>1</v>
      </c>
      <c r="AF84" s="82">
        <f>MODEL!L84</f>
        <v>1</v>
      </c>
      <c r="AG84" s="82">
        <f>MODEL!M84</f>
        <v>2</v>
      </c>
      <c r="AH84" s="82">
        <f>MODEL!N84</f>
        <v>10</v>
      </c>
      <c r="AI84" s="82">
        <f>MODEL!O84</f>
        <v>14</v>
      </c>
      <c r="AJ84" s="82">
        <f>MODEL!P84</f>
        <v>13</v>
      </c>
      <c r="AK84" s="82">
        <f>MODEL!Q84</f>
        <v>14</v>
      </c>
      <c r="AL84" s="82">
        <f>MODEL!R84</f>
        <v>12</v>
      </c>
      <c r="AM84" s="82">
        <f>MODEL!S84</f>
        <v>10</v>
      </c>
      <c r="AN84" s="82">
        <f>MODEL!T84</f>
        <v>90</v>
      </c>
      <c r="AO84" s="84">
        <f>'CAT I'!N84</f>
        <v>5</v>
      </c>
      <c r="AP84" s="84">
        <f>'CAT I'!O84</f>
        <v>5</v>
      </c>
      <c r="AQ84" s="84">
        <f>'CAT I'!P84</f>
        <v>10</v>
      </c>
      <c r="AR84" s="2">
        <f>'CAT II'!N84</f>
        <v>5</v>
      </c>
      <c r="AS84" s="2">
        <f>'CAT II'!O84</f>
        <v>5</v>
      </c>
      <c r="AT84" s="2">
        <f>'CAT II'!P84</f>
        <v>10</v>
      </c>
      <c r="AU84" s="85">
        <f>MODEL!U84</f>
        <v>5</v>
      </c>
      <c r="AV84" s="85">
        <f>MODEL!V84</f>
        <v>5</v>
      </c>
      <c r="AW84" s="85">
        <f>MODEL!W84</f>
        <v>10</v>
      </c>
      <c r="AX84" s="88">
        <f t="shared" si="81"/>
        <v>0.92452830188679247</v>
      </c>
      <c r="AY84" s="88">
        <f t="shared" si="81"/>
        <v>0.95348837209302328</v>
      </c>
      <c r="AZ84" s="88">
        <f t="shared" si="81"/>
        <v>0.98113207547169812</v>
      </c>
      <c r="BA84" s="88">
        <f t="shared" si="81"/>
        <v>0.93023255813953487</v>
      </c>
      <c r="BB84" s="88">
        <f t="shared" si="81"/>
        <v>0.78260869565217395</v>
      </c>
      <c r="BC84" s="88">
        <f t="shared" si="81"/>
        <v>1</v>
      </c>
      <c r="BD84" s="89">
        <f>'END SEM EXAM'!D84</f>
        <v>2</v>
      </c>
      <c r="BE84" s="89">
        <f>'END SEM EXAM'!E84</f>
        <v>1</v>
      </c>
      <c r="BF84" s="89">
        <f>'END SEM EXAM'!F84</f>
        <v>2</v>
      </c>
      <c r="BG84" s="89">
        <f>'END SEM EXAM'!G84</f>
        <v>2</v>
      </c>
      <c r="BH84" s="89">
        <f>'END SEM EXAM'!H84</f>
        <v>2</v>
      </c>
      <c r="BI84" s="89">
        <f>'END SEM EXAM'!I84</f>
        <v>2</v>
      </c>
      <c r="BJ84" s="89">
        <f>'END SEM EXAM'!J84</f>
        <v>2</v>
      </c>
      <c r="BK84" s="89">
        <f>'END SEM EXAM'!K84</f>
        <v>2</v>
      </c>
      <c r="BL84" s="89">
        <f>'END SEM EXAM'!L84</f>
        <v>2</v>
      </c>
      <c r="BM84" s="89">
        <f>'END SEM EXAM'!M84</f>
        <v>2</v>
      </c>
      <c r="BN84" s="89">
        <f>'END SEM EXAM'!N84</f>
        <v>8</v>
      </c>
      <c r="BO84" s="89">
        <f>'END SEM EXAM'!O84</f>
        <v>6</v>
      </c>
      <c r="BP84" s="89">
        <f>'END SEM EXAM'!P84</f>
        <v>4</v>
      </c>
      <c r="BQ84" s="89">
        <f>'END SEM EXAM'!Q84</f>
        <v>0</v>
      </c>
      <c r="BR84" s="89">
        <f>'END SEM EXAM'!R84</f>
        <v>11</v>
      </c>
      <c r="BS84" s="89">
        <f>'END SEM EXAM'!S84</f>
        <v>4</v>
      </c>
      <c r="BT84" s="89">
        <f>'END SEM EXAM'!T84</f>
        <v>52</v>
      </c>
      <c r="BU84" s="91">
        <f>'END SEM EXAM'!U84</f>
        <v>0.5</v>
      </c>
      <c r="BV84" s="91">
        <f>'END SEM EXAM'!V84</f>
        <v>0.44444444444444442</v>
      </c>
      <c r="BW84" s="91">
        <f>'END SEM EXAM'!W84</f>
        <v>0.22222222222222221</v>
      </c>
      <c r="BX84" s="91">
        <f>'END SEM EXAM'!X84</f>
        <v>0.83333333333333337</v>
      </c>
      <c r="BY84" s="91">
        <f>'END SEM EXAM'!Y84</f>
        <v>0.44444444444444442</v>
      </c>
      <c r="BZ84" s="91">
        <f>'END SEM EXAM'!Z84</f>
        <v>0.8</v>
      </c>
      <c r="CA84" s="92">
        <f t="shared" si="82"/>
        <v>0.3</v>
      </c>
      <c r="CB84" s="92">
        <f t="shared" si="83"/>
        <v>0.26666666666666666</v>
      </c>
      <c r="CC84" s="92">
        <f t="shared" si="84"/>
        <v>0.13333333333333333</v>
      </c>
      <c r="CD84" s="92">
        <f t="shared" si="85"/>
        <v>0.5</v>
      </c>
      <c r="CE84" s="92">
        <f t="shared" si="86"/>
        <v>0.26666666666666666</v>
      </c>
      <c r="CF84" s="92">
        <f t="shared" si="87"/>
        <v>0.48</v>
      </c>
      <c r="CG84" s="94">
        <f t="shared" si="88"/>
        <v>0.36981132075471701</v>
      </c>
      <c r="CH84" s="94">
        <f t="shared" si="89"/>
        <v>0.38139534883720932</v>
      </c>
      <c r="CI84" s="94">
        <f t="shared" si="90"/>
        <v>0.39245283018867927</v>
      </c>
      <c r="CJ84" s="94">
        <f t="shared" si="91"/>
        <v>0.37209302325581395</v>
      </c>
      <c r="CK84" s="94">
        <f t="shared" si="92"/>
        <v>0.31304347826086959</v>
      </c>
      <c r="CL84" s="94">
        <f t="shared" si="93"/>
        <v>0.4</v>
      </c>
      <c r="CM84" s="96">
        <f t="shared" si="94"/>
        <v>0.66981132075471694</v>
      </c>
      <c r="CN84" s="96">
        <f t="shared" si="95"/>
        <v>0.64806201550387599</v>
      </c>
      <c r="CO84" s="96">
        <f t="shared" si="96"/>
        <v>0.52578616352201257</v>
      </c>
      <c r="CP84" s="96">
        <f t="shared" si="97"/>
        <v>0.87209302325581395</v>
      </c>
      <c r="CQ84" s="96">
        <f t="shared" si="98"/>
        <v>0.57971014492753625</v>
      </c>
      <c r="CR84" s="96">
        <f t="shared" si="99"/>
        <v>0.88</v>
      </c>
      <c r="CS84" s="99">
        <f>'Course end survey'!J109</f>
        <v>0.33333333333333331</v>
      </c>
      <c r="CT84" s="99">
        <f>'Course end survey'!K109</f>
        <v>0.33333333333333331</v>
      </c>
      <c r="CU84" s="99">
        <f>'Course end survey'!L109</f>
        <v>0.66666666666666663</v>
      </c>
      <c r="CV84" s="99">
        <f>'Course end survey'!M109</f>
        <v>0.33333333333333331</v>
      </c>
      <c r="CW84" s="99">
        <f>'Course end survey'!N109</f>
        <v>0.1111111111111111</v>
      </c>
      <c r="CX84" s="99">
        <f>'Course end survey'!O109</f>
        <v>0.1111111111111111</v>
      </c>
      <c r="CY84" s="100">
        <f t="shared" si="100"/>
        <v>3.3333333333333333E-2</v>
      </c>
      <c r="CZ84" s="100">
        <f t="shared" si="101"/>
        <v>3.3333333333333333E-2</v>
      </c>
      <c r="DA84" s="100">
        <f t="shared" si="102"/>
        <v>6.6666666666666666E-2</v>
      </c>
      <c r="DB84" s="100">
        <f t="shared" si="103"/>
        <v>3.3333333333333333E-2</v>
      </c>
      <c r="DC84" s="100">
        <f t="shared" si="104"/>
        <v>1.1111111111111112E-2</v>
      </c>
      <c r="DD84" s="100">
        <f t="shared" si="105"/>
        <v>1.1111111111111112E-2</v>
      </c>
      <c r="DE84" s="102">
        <f t="shared" si="106"/>
        <v>0.60283018867924532</v>
      </c>
      <c r="DF84" s="102">
        <f t="shared" si="107"/>
        <v>0.58325581395348836</v>
      </c>
      <c r="DG84" s="102">
        <f t="shared" si="108"/>
        <v>0.47320754716981134</v>
      </c>
      <c r="DH84" s="102">
        <f t="shared" si="109"/>
        <v>0.78488372093023262</v>
      </c>
      <c r="DI84" s="102">
        <f t="shared" si="110"/>
        <v>0.52173913043478259</v>
      </c>
      <c r="DJ84" s="102">
        <f t="shared" si="111"/>
        <v>0.79200000000000004</v>
      </c>
      <c r="DK84" s="103">
        <f t="shared" si="112"/>
        <v>0.63616352201257864</v>
      </c>
      <c r="DL84" s="103">
        <f t="shared" si="113"/>
        <v>0.61658914728682168</v>
      </c>
      <c r="DM84" s="103">
        <f t="shared" si="114"/>
        <v>0.53987421383647805</v>
      </c>
      <c r="DN84" s="103">
        <f t="shared" si="115"/>
        <v>0.81821705426356595</v>
      </c>
      <c r="DO84" s="103">
        <f t="shared" si="116"/>
        <v>0.53285024154589367</v>
      </c>
      <c r="DP84" s="103">
        <f t="shared" si="117"/>
        <v>0.80311111111111111</v>
      </c>
    </row>
    <row r="85" spans="1:120" ht="16.2" thickBot="1">
      <c r="A85" s="72">
        <v>75</v>
      </c>
      <c r="B85" s="73" t="str">
        <f>'CAT I'!B85</f>
        <v>AME20090</v>
      </c>
      <c r="C85" s="171" t="str">
        <f>'CAT I'!C85</f>
        <v>SUBRAMANIAN V</v>
      </c>
      <c r="D85" s="74">
        <f>'CAT I'!D85</f>
        <v>2</v>
      </c>
      <c r="E85" s="74">
        <f>'CAT I'!E85</f>
        <v>2</v>
      </c>
      <c r="F85" s="74">
        <f>'CAT I'!F85</f>
        <v>1</v>
      </c>
      <c r="G85" s="74">
        <f>'CAT I'!G85</f>
        <v>1</v>
      </c>
      <c r="H85" s="74">
        <f>'CAT I'!H85</f>
        <v>1</v>
      </c>
      <c r="I85" s="74">
        <f>'CAT I'!I85</f>
        <v>0</v>
      </c>
      <c r="J85" s="74">
        <f>'CAT I'!J85</f>
        <v>1</v>
      </c>
      <c r="K85" s="74">
        <f>'CAT I'!K85</f>
        <v>9</v>
      </c>
      <c r="L85" s="74">
        <f>'CAT I'!L85</f>
        <v>14</v>
      </c>
      <c r="M85" s="74">
        <f>'CAT I'!M85</f>
        <v>31</v>
      </c>
      <c r="N85" s="79">
        <f>'CAT II'!D85</f>
        <v>0</v>
      </c>
      <c r="O85" s="79">
        <f>'CAT II'!E85</f>
        <v>0</v>
      </c>
      <c r="P85" s="79">
        <f>'CAT II'!F85</f>
        <v>2</v>
      </c>
      <c r="Q85" s="79">
        <f>'CAT II'!G85</f>
        <v>1</v>
      </c>
      <c r="R85" s="79">
        <f>'CAT II'!H85</f>
        <v>1</v>
      </c>
      <c r="S85" s="79">
        <f>'CAT II'!I85</f>
        <v>0</v>
      </c>
      <c r="T85" s="79">
        <f>'CAT II'!J85</f>
        <v>8</v>
      </c>
      <c r="U85" s="79">
        <f>'CAT II'!K85</f>
        <v>11</v>
      </c>
      <c r="V85" s="79">
        <f>'CAT II'!L85</f>
        <v>12</v>
      </c>
      <c r="W85" s="79">
        <f>'CAT II'!M85</f>
        <v>35</v>
      </c>
      <c r="X85" s="82">
        <f>MODEL!D85</f>
        <v>2</v>
      </c>
      <c r="Y85" s="82">
        <f>MODEL!E85</f>
        <v>2</v>
      </c>
      <c r="Z85" s="82">
        <f>MODEL!F85</f>
        <v>1</v>
      </c>
      <c r="AA85" s="82">
        <f>MODEL!G85</f>
        <v>2</v>
      </c>
      <c r="AB85" s="82">
        <f>MODEL!H85</f>
        <v>1</v>
      </c>
      <c r="AC85" s="82">
        <f>MODEL!I85</f>
        <v>2</v>
      </c>
      <c r="AD85" s="82">
        <f>MODEL!J85</f>
        <v>1</v>
      </c>
      <c r="AE85" s="82">
        <f>MODEL!K85</f>
        <v>1</v>
      </c>
      <c r="AF85" s="82">
        <f>MODEL!L85</f>
        <v>2</v>
      </c>
      <c r="AG85" s="82">
        <f>MODEL!M85</f>
        <v>2</v>
      </c>
      <c r="AH85" s="82">
        <f>MODEL!N85</f>
        <v>9</v>
      </c>
      <c r="AI85" s="82">
        <f>MODEL!O85</f>
        <v>12</v>
      </c>
      <c r="AJ85" s="82">
        <f>MODEL!P85</f>
        <v>8</v>
      </c>
      <c r="AK85" s="82">
        <f>MODEL!Q85</f>
        <v>10</v>
      </c>
      <c r="AL85" s="82">
        <f>MODEL!R85</f>
        <v>10</v>
      </c>
      <c r="AM85" s="82">
        <f>MODEL!S85</f>
        <v>14</v>
      </c>
      <c r="AN85" s="82">
        <f>MODEL!T85</f>
        <v>79</v>
      </c>
      <c r="AO85" s="84">
        <f>'CAT I'!N85</f>
        <v>5</v>
      </c>
      <c r="AP85" s="84">
        <f>'CAT I'!O85</f>
        <v>5</v>
      </c>
      <c r="AQ85" s="84">
        <f>'CAT I'!P85</f>
        <v>10</v>
      </c>
      <c r="AR85" s="2">
        <f>'CAT II'!N85</f>
        <v>5</v>
      </c>
      <c r="AS85" s="2">
        <f>'CAT II'!O85</f>
        <v>5</v>
      </c>
      <c r="AT85" s="2">
        <f>'CAT II'!P85</f>
        <v>10</v>
      </c>
      <c r="AU85" s="85">
        <f>MODEL!U85</f>
        <v>5</v>
      </c>
      <c r="AV85" s="85">
        <f>MODEL!V85</f>
        <v>5</v>
      </c>
      <c r="AW85" s="85">
        <f>MODEL!W85</f>
        <v>10</v>
      </c>
      <c r="AX85" s="88">
        <f t="shared" si="81"/>
        <v>0.67924528301886788</v>
      </c>
      <c r="AY85" s="88">
        <f t="shared" si="81"/>
        <v>0.7441860465116279</v>
      </c>
      <c r="AZ85" s="88">
        <f t="shared" si="81"/>
        <v>0.73584905660377353</v>
      </c>
      <c r="BA85" s="88">
        <f t="shared" si="81"/>
        <v>0.72093023255813948</v>
      </c>
      <c r="BB85" s="88">
        <f t="shared" si="81"/>
        <v>1</v>
      </c>
      <c r="BC85" s="88">
        <f t="shared" si="81"/>
        <v>0.93333333333333335</v>
      </c>
      <c r="BD85" s="89">
        <f>'END SEM EXAM'!D85</f>
        <v>2</v>
      </c>
      <c r="BE85" s="89">
        <f>'END SEM EXAM'!E85</f>
        <v>2</v>
      </c>
      <c r="BF85" s="89">
        <f>'END SEM EXAM'!F85</f>
        <v>2</v>
      </c>
      <c r="BG85" s="89">
        <f>'END SEM EXAM'!G85</f>
        <v>1</v>
      </c>
      <c r="BH85" s="89">
        <f>'END SEM EXAM'!H85</f>
        <v>2</v>
      </c>
      <c r="BI85" s="89">
        <f>'END SEM EXAM'!I85</f>
        <v>2</v>
      </c>
      <c r="BJ85" s="89">
        <f>'END SEM EXAM'!J85</f>
        <v>2</v>
      </c>
      <c r="BK85" s="89">
        <f>'END SEM EXAM'!K85</f>
        <v>2</v>
      </c>
      <c r="BL85" s="89">
        <f>'END SEM EXAM'!L85</f>
        <v>2</v>
      </c>
      <c r="BM85" s="89">
        <f>'END SEM EXAM'!M85</f>
        <v>2</v>
      </c>
      <c r="BN85" s="89">
        <f>'END SEM EXAM'!N85</f>
        <v>9</v>
      </c>
      <c r="BO85" s="89">
        <f>'END SEM EXAM'!O85</f>
        <v>5</v>
      </c>
      <c r="BP85" s="89">
        <f>'END SEM EXAM'!P85</f>
        <v>10</v>
      </c>
      <c r="BQ85" s="89">
        <f>'END SEM EXAM'!Q85</f>
        <v>1</v>
      </c>
      <c r="BR85" s="89">
        <f>'END SEM EXAM'!R85</f>
        <v>1</v>
      </c>
      <c r="BS85" s="89">
        <f>'END SEM EXAM'!S85</f>
        <v>3</v>
      </c>
      <c r="BT85" s="89">
        <f>'END SEM EXAM'!T85</f>
        <v>48</v>
      </c>
      <c r="BU85" s="91">
        <f>'END SEM EXAM'!U85</f>
        <v>0.5</v>
      </c>
      <c r="BV85" s="91">
        <f>'END SEM EXAM'!V85</f>
        <v>0.72222222222222221</v>
      </c>
      <c r="BW85" s="91">
        <f>'END SEM EXAM'!W85</f>
        <v>0.27777777777777779</v>
      </c>
      <c r="BX85" s="91">
        <f>'END SEM EXAM'!X85</f>
        <v>0.27777777777777779</v>
      </c>
      <c r="BY85" s="91">
        <f>'END SEM EXAM'!Y85</f>
        <v>0.3888888888888889</v>
      </c>
      <c r="BZ85" s="91">
        <f>'END SEM EXAM'!Z85</f>
        <v>0.9</v>
      </c>
      <c r="CA85" s="92">
        <f t="shared" si="82"/>
        <v>0.3</v>
      </c>
      <c r="CB85" s="92">
        <f t="shared" si="83"/>
        <v>0.43333333333333329</v>
      </c>
      <c r="CC85" s="92">
        <f t="shared" si="84"/>
        <v>0.16666666666666666</v>
      </c>
      <c r="CD85" s="92">
        <f t="shared" si="85"/>
        <v>0.16666666666666666</v>
      </c>
      <c r="CE85" s="92">
        <f t="shared" si="86"/>
        <v>0.23333333333333334</v>
      </c>
      <c r="CF85" s="92">
        <f t="shared" si="87"/>
        <v>0.54</v>
      </c>
      <c r="CG85" s="94">
        <f t="shared" si="88"/>
        <v>0.27169811320754716</v>
      </c>
      <c r="CH85" s="94">
        <f t="shared" si="89"/>
        <v>0.29767441860465116</v>
      </c>
      <c r="CI85" s="94">
        <f t="shared" si="90"/>
        <v>0.29433962264150942</v>
      </c>
      <c r="CJ85" s="94">
        <f t="shared" si="91"/>
        <v>0.28837209302325578</v>
      </c>
      <c r="CK85" s="94">
        <f t="shared" si="92"/>
        <v>0.4</v>
      </c>
      <c r="CL85" s="94">
        <f t="shared" si="93"/>
        <v>0.37333333333333335</v>
      </c>
      <c r="CM85" s="96">
        <f t="shared" si="94"/>
        <v>0.57169811320754715</v>
      </c>
      <c r="CN85" s="96">
        <f t="shared" si="95"/>
        <v>0.73100775193798451</v>
      </c>
      <c r="CO85" s="96">
        <f t="shared" si="96"/>
        <v>0.46100628930817611</v>
      </c>
      <c r="CP85" s="96">
        <f t="shared" si="97"/>
        <v>0.45503875968992247</v>
      </c>
      <c r="CQ85" s="96">
        <f t="shared" si="98"/>
        <v>0.6333333333333333</v>
      </c>
      <c r="CR85" s="96">
        <f t="shared" si="99"/>
        <v>0.91333333333333333</v>
      </c>
      <c r="CS85" s="99">
        <f>'Course end survey'!J94</f>
        <v>1</v>
      </c>
      <c r="CT85" s="99">
        <f>'Course end survey'!K94</f>
        <v>1</v>
      </c>
      <c r="CU85" s="99">
        <f>'Course end survey'!L94</f>
        <v>0.33333333333333331</v>
      </c>
      <c r="CV85" s="99">
        <f>'Course end survey'!M94</f>
        <v>0.33333333333333331</v>
      </c>
      <c r="CW85" s="99">
        <f>'Course end survey'!N94</f>
        <v>0.33333333333333331</v>
      </c>
      <c r="CX85" s="99">
        <f>'Course end survey'!O94</f>
        <v>0.33333333333333331</v>
      </c>
      <c r="CY85" s="100">
        <f t="shared" si="100"/>
        <v>0.1</v>
      </c>
      <c r="CZ85" s="100">
        <f t="shared" si="101"/>
        <v>0.1</v>
      </c>
      <c r="DA85" s="100">
        <f t="shared" si="102"/>
        <v>3.3333333333333333E-2</v>
      </c>
      <c r="DB85" s="100">
        <f t="shared" si="103"/>
        <v>3.3333333333333333E-2</v>
      </c>
      <c r="DC85" s="100">
        <f t="shared" si="104"/>
        <v>3.3333333333333333E-2</v>
      </c>
      <c r="DD85" s="100">
        <f t="shared" si="105"/>
        <v>3.3333333333333333E-2</v>
      </c>
      <c r="DE85" s="102">
        <f t="shared" si="106"/>
        <v>0.51452830188679244</v>
      </c>
      <c r="DF85" s="102">
        <f t="shared" si="107"/>
        <v>0.65790697674418608</v>
      </c>
      <c r="DG85" s="102">
        <f t="shared" si="108"/>
        <v>0.41490566037735849</v>
      </c>
      <c r="DH85" s="102">
        <f t="shared" si="109"/>
        <v>0.40953488372093022</v>
      </c>
      <c r="DI85" s="102">
        <f t="shared" si="110"/>
        <v>0.56999999999999995</v>
      </c>
      <c r="DJ85" s="102">
        <f t="shared" si="111"/>
        <v>0.82200000000000006</v>
      </c>
      <c r="DK85" s="103">
        <f t="shared" si="112"/>
        <v>0.61452830188679242</v>
      </c>
      <c r="DL85" s="103">
        <f t="shared" si="113"/>
        <v>0.75790697674418606</v>
      </c>
      <c r="DM85" s="103">
        <f t="shared" si="114"/>
        <v>0.44823899371069181</v>
      </c>
      <c r="DN85" s="103">
        <f t="shared" si="115"/>
        <v>0.44286821705426355</v>
      </c>
      <c r="DO85" s="103">
        <f t="shared" si="116"/>
        <v>0.60333333333333328</v>
      </c>
      <c r="DP85" s="103">
        <f t="shared" si="117"/>
        <v>0.85533333333333339</v>
      </c>
    </row>
    <row r="86" spans="1:120" ht="16.2" thickBot="1">
      <c r="A86" s="72">
        <v>76</v>
      </c>
      <c r="B86" s="73" t="str">
        <f>'CAT I'!B86</f>
        <v>AME20091</v>
      </c>
      <c r="C86" s="171" t="str">
        <f>'CAT I'!C86</f>
        <v>SUJAY U M</v>
      </c>
      <c r="D86" s="74">
        <f>'CAT I'!D86</f>
        <v>0</v>
      </c>
      <c r="E86" s="74">
        <f>'CAT I'!E86</f>
        <v>1</v>
      </c>
      <c r="F86" s="74">
        <f>'CAT I'!F86</f>
        <v>1</v>
      </c>
      <c r="G86" s="74">
        <f>'CAT I'!G86</f>
        <v>2</v>
      </c>
      <c r="H86" s="74">
        <f>'CAT I'!H86</f>
        <v>0</v>
      </c>
      <c r="I86" s="74">
        <f>'CAT I'!I86</f>
        <v>2</v>
      </c>
      <c r="J86" s="74">
        <f>'CAT I'!J86</f>
        <v>8</v>
      </c>
      <c r="K86" s="74">
        <f>'CAT I'!K86</f>
        <v>13</v>
      </c>
      <c r="L86" s="74">
        <f>'CAT I'!L86</f>
        <v>11</v>
      </c>
      <c r="M86" s="74">
        <f>'CAT I'!M86</f>
        <v>38</v>
      </c>
      <c r="N86" s="79">
        <f>'CAT II'!D86</f>
        <v>2</v>
      </c>
      <c r="O86" s="79">
        <f>'CAT II'!E86</f>
        <v>1</v>
      </c>
      <c r="P86" s="79">
        <f>'CAT II'!F86</f>
        <v>2</v>
      </c>
      <c r="Q86" s="79">
        <f>'CAT II'!G86</f>
        <v>2</v>
      </c>
      <c r="R86" s="79">
        <f>'CAT II'!H86</f>
        <v>2</v>
      </c>
      <c r="S86" s="79">
        <f>'CAT II'!I86</f>
        <v>1</v>
      </c>
      <c r="T86" s="79">
        <f>'CAT II'!J86</f>
        <v>8</v>
      </c>
      <c r="U86" s="79">
        <f>'CAT II'!K86</f>
        <v>14</v>
      </c>
      <c r="V86" s="79">
        <f>'CAT II'!L86</f>
        <v>7</v>
      </c>
      <c r="W86" s="79">
        <f>'CAT II'!M86</f>
        <v>39</v>
      </c>
      <c r="X86" s="82">
        <f>MODEL!D86</f>
        <v>2</v>
      </c>
      <c r="Y86" s="82">
        <f>MODEL!E86</f>
        <v>2</v>
      </c>
      <c r="Z86" s="82">
        <f>MODEL!F86</f>
        <v>2</v>
      </c>
      <c r="AA86" s="82">
        <f>MODEL!G86</f>
        <v>1</v>
      </c>
      <c r="AB86" s="82">
        <f>MODEL!H86</f>
        <v>2</v>
      </c>
      <c r="AC86" s="82">
        <f>MODEL!I86</f>
        <v>2</v>
      </c>
      <c r="AD86" s="82">
        <f>MODEL!J86</f>
        <v>2</v>
      </c>
      <c r="AE86" s="82">
        <f>MODEL!K86</f>
        <v>2</v>
      </c>
      <c r="AF86" s="82">
        <f>MODEL!L86</f>
        <v>2</v>
      </c>
      <c r="AG86" s="82">
        <f>MODEL!M86</f>
        <v>2</v>
      </c>
      <c r="AH86" s="82">
        <f>MODEL!N86</f>
        <v>6</v>
      </c>
      <c r="AI86" s="82">
        <f>MODEL!O86</f>
        <v>11</v>
      </c>
      <c r="AJ86" s="82">
        <f>MODEL!P86</f>
        <v>13</v>
      </c>
      <c r="AK86" s="82">
        <f>MODEL!Q86</f>
        <v>10</v>
      </c>
      <c r="AL86" s="82">
        <f>MODEL!R86</f>
        <v>13</v>
      </c>
      <c r="AM86" s="82">
        <f>MODEL!S86</f>
        <v>5</v>
      </c>
      <c r="AN86" s="82">
        <f>MODEL!T86</f>
        <v>77</v>
      </c>
      <c r="AO86" s="84">
        <f>'CAT I'!N86</f>
        <v>5</v>
      </c>
      <c r="AP86" s="84">
        <f>'CAT I'!O86</f>
        <v>5</v>
      </c>
      <c r="AQ86" s="84">
        <f>'CAT I'!P86</f>
        <v>10</v>
      </c>
      <c r="AR86" s="2">
        <f>'CAT II'!N86</f>
        <v>5</v>
      </c>
      <c r="AS86" s="2">
        <f>'CAT II'!O86</f>
        <v>5</v>
      </c>
      <c r="AT86" s="2">
        <f>'CAT II'!P86</f>
        <v>10</v>
      </c>
      <c r="AU86" s="85">
        <f>MODEL!U86</f>
        <v>5</v>
      </c>
      <c r="AV86" s="85">
        <f>MODEL!V86</f>
        <v>5</v>
      </c>
      <c r="AW86" s="85">
        <f>MODEL!W86</f>
        <v>10</v>
      </c>
      <c r="AX86" s="88">
        <f t="shared" si="81"/>
        <v>0.81132075471698117</v>
      </c>
      <c r="AY86" s="88">
        <f t="shared" si="81"/>
        <v>0.83720930232558144</v>
      </c>
      <c r="AZ86" s="88">
        <f t="shared" si="81"/>
        <v>0.86792452830188682</v>
      </c>
      <c r="BA86" s="88">
        <f t="shared" si="81"/>
        <v>0.79069767441860461</v>
      </c>
      <c r="BB86" s="88">
        <f t="shared" si="81"/>
        <v>0.60869565217391308</v>
      </c>
      <c r="BC86" s="88">
        <f t="shared" si="81"/>
        <v>0.73333333333333328</v>
      </c>
      <c r="BD86" s="89">
        <f>'END SEM EXAM'!D86</f>
        <v>2</v>
      </c>
      <c r="BE86" s="89">
        <f>'END SEM EXAM'!E86</f>
        <v>1</v>
      </c>
      <c r="BF86" s="89">
        <f>'END SEM EXAM'!F86</f>
        <v>2</v>
      </c>
      <c r="BG86" s="89">
        <f>'END SEM EXAM'!G86</f>
        <v>2</v>
      </c>
      <c r="BH86" s="89">
        <f>'END SEM EXAM'!H86</f>
        <v>2</v>
      </c>
      <c r="BI86" s="89">
        <f>'END SEM EXAM'!I86</f>
        <v>2</v>
      </c>
      <c r="BJ86" s="89">
        <f>'END SEM EXAM'!J86</f>
        <v>2</v>
      </c>
      <c r="BK86" s="89">
        <f>'END SEM EXAM'!K86</f>
        <v>2</v>
      </c>
      <c r="BL86" s="89">
        <f>'END SEM EXAM'!L86</f>
        <v>2</v>
      </c>
      <c r="BM86" s="89">
        <f>'END SEM EXAM'!M86</f>
        <v>2</v>
      </c>
      <c r="BN86" s="89">
        <f>'END SEM EXAM'!N86</f>
        <v>9</v>
      </c>
      <c r="BO86" s="89">
        <f>'END SEM EXAM'!O86</f>
        <v>1</v>
      </c>
      <c r="BP86" s="89">
        <f>'END SEM EXAM'!P86</f>
        <v>14</v>
      </c>
      <c r="BQ86" s="89">
        <f>'END SEM EXAM'!Q86</f>
        <v>6</v>
      </c>
      <c r="BR86" s="89">
        <f>'END SEM EXAM'!R86</f>
        <v>0</v>
      </c>
      <c r="BS86" s="89">
        <f>'END SEM EXAM'!S86</f>
        <v>8</v>
      </c>
      <c r="BT86" s="89">
        <f>'END SEM EXAM'!T86</f>
        <v>57</v>
      </c>
      <c r="BU86" s="91">
        <f>'END SEM EXAM'!U86</f>
        <v>0.22222222222222221</v>
      </c>
      <c r="BV86" s="91">
        <f>'END SEM EXAM'!V86</f>
        <v>1</v>
      </c>
      <c r="BW86" s="91">
        <f>'END SEM EXAM'!W86</f>
        <v>0.55555555555555558</v>
      </c>
      <c r="BX86" s="91">
        <f>'END SEM EXAM'!X86</f>
        <v>0.22222222222222221</v>
      </c>
      <c r="BY86" s="91">
        <f>'END SEM EXAM'!Y86</f>
        <v>0.66666666666666663</v>
      </c>
      <c r="BZ86" s="91">
        <f>'END SEM EXAM'!Z86</f>
        <v>0.9</v>
      </c>
      <c r="CA86" s="92">
        <f t="shared" si="82"/>
        <v>0.13333333333333333</v>
      </c>
      <c r="CB86" s="92">
        <f t="shared" si="83"/>
        <v>0.6</v>
      </c>
      <c r="CC86" s="92">
        <f t="shared" si="84"/>
        <v>0.33333333333333331</v>
      </c>
      <c r="CD86" s="92">
        <f t="shared" si="85"/>
        <v>0.13333333333333333</v>
      </c>
      <c r="CE86" s="92">
        <f t="shared" si="86"/>
        <v>0.39999999999999997</v>
      </c>
      <c r="CF86" s="92">
        <f t="shared" si="87"/>
        <v>0.54</v>
      </c>
      <c r="CG86" s="94">
        <f t="shared" si="88"/>
        <v>0.32452830188679249</v>
      </c>
      <c r="CH86" s="94">
        <f t="shared" si="89"/>
        <v>0.33488372093023261</v>
      </c>
      <c r="CI86" s="94">
        <f t="shared" si="90"/>
        <v>0.34716981132075475</v>
      </c>
      <c r="CJ86" s="94">
        <f t="shared" si="91"/>
        <v>0.31627906976744186</v>
      </c>
      <c r="CK86" s="94">
        <f t="shared" si="92"/>
        <v>0.24347826086956526</v>
      </c>
      <c r="CL86" s="94">
        <f t="shared" si="93"/>
        <v>0.29333333333333333</v>
      </c>
      <c r="CM86" s="96">
        <f t="shared" si="94"/>
        <v>0.4578616352201258</v>
      </c>
      <c r="CN86" s="96">
        <f t="shared" si="95"/>
        <v>0.93488372093023253</v>
      </c>
      <c r="CO86" s="96">
        <f t="shared" si="96"/>
        <v>0.68050314465408812</v>
      </c>
      <c r="CP86" s="96">
        <f t="shared" si="97"/>
        <v>0.44961240310077522</v>
      </c>
      <c r="CQ86" s="96">
        <f t="shared" si="98"/>
        <v>0.64347826086956528</v>
      </c>
      <c r="CR86" s="96">
        <f t="shared" si="99"/>
        <v>0.83333333333333337</v>
      </c>
      <c r="CS86" s="99">
        <f>'Course end survey'!J111</f>
        <v>1</v>
      </c>
      <c r="CT86" s="99">
        <f>'Course end survey'!K111</f>
        <v>0.33333333333333331</v>
      </c>
      <c r="CU86" s="99">
        <f>'Course end survey'!L111</f>
        <v>0.33333333333333331</v>
      </c>
      <c r="CV86" s="99">
        <f>'Course end survey'!M111</f>
        <v>1</v>
      </c>
      <c r="CW86" s="99">
        <f>'Course end survey'!N111</f>
        <v>0.33333333333333331</v>
      </c>
      <c r="CX86" s="99">
        <f>'Course end survey'!O111</f>
        <v>0.1111111111111111</v>
      </c>
      <c r="CY86" s="100">
        <f t="shared" si="100"/>
        <v>0.1</v>
      </c>
      <c r="CZ86" s="100">
        <f t="shared" si="101"/>
        <v>3.3333333333333333E-2</v>
      </c>
      <c r="DA86" s="100">
        <f t="shared" si="102"/>
        <v>3.3333333333333333E-2</v>
      </c>
      <c r="DB86" s="100">
        <f t="shared" si="103"/>
        <v>0.1</v>
      </c>
      <c r="DC86" s="100">
        <f t="shared" si="104"/>
        <v>3.3333333333333333E-2</v>
      </c>
      <c r="DD86" s="100">
        <f t="shared" si="105"/>
        <v>1.1111111111111112E-2</v>
      </c>
      <c r="DE86" s="102">
        <f t="shared" si="106"/>
        <v>0.4120754716981132</v>
      </c>
      <c r="DF86" s="102">
        <f t="shared" si="107"/>
        <v>0.84139534883720934</v>
      </c>
      <c r="DG86" s="102">
        <f t="shared" si="108"/>
        <v>0.61245283018867935</v>
      </c>
      <c r="DH86" s="102">
        <f t="shared" si="109"/>
        <v>0.40465116279069768</v>
      </c>
      <c r="DI86" s="102">
        <f t="shared" si="110"/>
        <v>0.57913043478260873</v>
      </c>
      <c r="DJ86" s="102">
        <f t="shared" si="111"/>
        <v>0.75</v>
      </c>
      <c r="DK86" s="103">
        <f t="shared" si="112"/>
        <v>0.51207547169811318</v>
      </c>
      <c r="DL86" s="103">
        <f t="shared" si="113"/>
        <v>0.87472868217054267</v>
      </c>
      <c r="DM86" s="103">
        <f t="shared" si="114"/>
        <v>0.64578616352201268</v>
      </c>
      <c r="DN86" s="103">
        <f t="shared" si="115"/>
        <v>0.50465116279069766</v>
      </c>
      <c r="DO86" s="103">
        <f t="shared" si="116"/>
        <v>0.61246376811594205</v>
      </c>
      <c r="DP86" s="103">
        <f t="shared" si="117"/>
        <v>0.76111111111111107</v>
      </c>
    </row>
    <row r="87" spans="1:120" ht="16.2" thickBot="1">
      <c r="A87" s="72">
        <v>77</v>
      </c>
      <c r="B87" s="73" t="str">
        <f>'CAT I'!B87</f>
        <v>AME20092</v>
      </c>
      <c r="C87" s="171" t="str">
        <f>'CAT I'!C87</f>
        <v>SUJITHIRAN N</v>
      </c>
      <c r="D87" s="74">
        <f>'CAT I'!D87</f>
        <v>2</v>
      </c>
      <c r="E87" s="74">
        <f>'CAT I'!E87</f>
        <v>2</v>
      </c>
      <c r="F87" s="74">
        <f>'CAT I'!F87</f>
        <v>2</v>
      </c>
      <c r="G87" s="74">
        <f>'CAT I'!G87</f>
        <v>2</v>
      </c>
      <c r="H87" s="74">
        <f>'CAT I'!H87</f>
        <v>2</v>
      </c>
      <c r="I87" s="74">
        <f>'CAT I'!I87</f>
        <v>2</v>
      </c>
      <c r="J87" s="74">
        <f>'CAT I'!J87</f>
        <v>10</v>
      </c>
      <c r="K87" s="74">
        <f>'CAT I'!K87</f>
        <v>10</v>
      </c>
      <c r="L87" s="74">
        <f>'CAT I'!L87</f>
        <v>12</v>
      </c>
      <c r="M87" s="74">
        <f>'CAT I'!M87</f>
        <v>44</v>
      </c>
      <c r="N87" s="79">
        <f>'CAT II'!D87</f>
        <v>2</v>
      </c>
      <c r="O87" s="79">
        <f>'CAT II'!E87</f>
        <v>2</v>
      </c>
      <c r="P87" s="79">
        <f>'CAT II'!F87</f>
        <v>2</v>
      </c>
      <c r="Q87" s="79">
        <f>'CAT II'!G87</f>
        <v>2</v>
      </c>
      <c r="R87" s="79">
        <f>'CAT II'!H87</f>
        <v>2</v>
      </c>
      <c r="S87" s="79">
        <f>'CAT II'!I87</f>
        <v>2</v>
      </c>
      <c r="T87" s="79">
        <f>'CAT II'!J87</f>
        <v>10</v>
      </c>
      <c r="U87" s="79">
        <f>'CAT II'!K87</f>
        <v>13</v>
      </c>
      <c r="V87" s="79">
        <f>'CAT II'!L87</f>
        <v>14</v>
      </c>
      <c r="W87" s="79">
        <f>'CAT II'!M87</f>
        <v>49</v>
      </c>
      <c r="X87" s="82">
        <f>MODEL!D87</f>
        <v>1</v>
      </c>
      <c r="Y87" s="82">
        <f>MODEL!E87</f>
        <v>0</v>
      </c>
      <c r="Z87" s="82">
        <f>MODEL!F87</f>
        <v>2</v>
      </c>
      <c r="AA87" s="82">
        <f>MODEL!G87</f>
        <v>0</v>
      </c>
      <c r="AB87" s="82">
        <f>MODEL!H87</f>
        <v>0</v>
      </c>
      <c r="AC87" s="82">
        <f>MODEL!I87</f>
        <v>0</v>
      </c>
      <c r="AD87" s="82">
        <f>MODEL!J87</f>
        <v>2</v>
      </c>
      <c r="AE87" s="82">
        <f>MODEL!K87</f>
        <v>2</v>
      </c>
      <c r="AF87" s="82">
        <f>MODEL!L87</f>
        <v>2</v>
      </c>
      <c r="AG87" s="82">
        <f>MODEL!M87</f>
        <v>2</v>
      </c>
      <c r="AH87" s="82">
        <f>MODEL!N87</f>
        <v>10</v>
      </c>
      <c r="AI87" s="82">
        <f>MODEL!O87</f>
        <v>13</v>
      </c>
      <c r="AJ87" s="82">
        <f>MODEL!P87</f>
        <v>13</v>
      </c>
      <c r="AK87" s="82">
        <f>MODEL!Q87</f>
        <v>13</v>
      </c>
      <c r="AL87" s="82">
        <f>MODEL!R87</f>
        <v>13</v>
      </c>
      <c r="AM87" s="82">
        <f>MODEL!S87</f>
        <v>13</v>
      </c>
      <c r="AN87" s="82">
        <f>MODEL!T87</f>
        <v>86</v>
      </c>
      <c r="AO87" s="84">
        <f>'CAT I'!N87</f>
        <v>5</v>
      </c>
      <c r="AP87" s="84">
        <f>'CAT I'!O87</f>
        <v>5</v>
      </c>
      <c r="AQ87" s="84">
        <f>'CAT I'!P87</f>
        <v>10</v>
      </c>
      <c r="AR87" s="2">
        <f>'CAT II'!N87</f>
        <v>5</v>
      </c>
      <c r="AS87" s="2">
        <f>'CAT II'!O87</f>
        <v>5</v>
      </c>
      <c r="AT87" s="2">
        <f>'CAT II'!P87</f>
        <v>10</v>
      </c>
      <c r="AU87" s="85">
        <f>MODEL!U87</f>
        <v>5</v>
      </c>
      <c r="AV87" s="85">
        <f>MODEL!V87</f>
        <v>5</v>
      </c>
      <c r="AW87" s="85">
        <f>MODEL!W87</f>
        <v>10</v>
      </c>
      <c r="AX87" s="88">
        <f t="shared" si="81"/>
        <v>0.84905660377358494</v>
      </c>
      <c r="AY87" s="88">
        <f t="shared" si="81"/>
        <v>0.88372093023255816</v>
      </c>
      <c r="AZ87" s="88">
        <f t="shared" si="81"/>
        <v>0.8867924528301887</v>
      </c>
      <c r="BA87" s="88">
        <f t="shared" si="81"/>
        <v>0.97674418604651159</v>
      </c>
      <c r="BB87" s="88">
        <f t="shared" si="81"/>
        <v>0.95652173913043481</v>
      </c>
      <c r="BC87" s="88">
        <f t="shared" si="81"/>
        <v>1</v>
      </c>
      <c r="BD87" s="89">
        <f>'END SEM EXAM'!D87</f>
        <v>2</v>
      </c>
      <c r="BE87" s="89">
        <f>'END SEM EXAM'!E87</f>
        <v>2</v>
      </c>
      <c r="BF87" s="89">
        <f>'END SEM EXAM'!F87</f>
        <v>2</v>
      </c>
      <c r="BG87" s="89">
        <f>'END SEM EXAM'!G87</f>
        <v>1</v>
      </c>
      <c r="BH87" s="89">
        <f>'END SEM EXAM'!H87</f>
        <v>2</v>
      </c>
      <c r="BI87" s="89">
        <f>'END SEM EXAM'!I87</f>
        <v>2</v>
      </c>
      <c r="BJ87" s="89">
        <f>'END SEM EXAM'!J87</f>
        <v>2</v>
      </c>
      <c r="BK87" s="89">
        <f>'END SEM EXAM'!K87</f>
        <v>2</v>
      </c>
      <c r="BL87" s="89">
        <f>'END SEM EXAM'!L87</f>
        <v>2</v>
      </c>
      <c r="BM87" s="89">
        <f>'END SEM EXAM'!M87</f>
        <v>2</v>
      </c>
      <c r="BN87" s="89">
        <f>'END SEM EXAM'!N87</f>
        <v>9</v>
      </c>
      <c r="BO87" s="89">
        <f>'END SEM EXAM'!O87</f>
        <v>0</v>
      </c>
      <c r="BP87" s="89">
        <f>'END SEM EXAM'!P87</f>
        <v>12</v>
      </c>
      <c r="BQ87" s="89">
        <f>'END SEM EXAM'!Q87</f>
        <v>5</v>
      </c>
      <c r="BR87" s="89">
        <f>'END SEM EXAM'!R87</f>
        <v>8</v>
      </c>
      <c r="BS87" s="89">
        <f>'END SEM EXAM'!S87</f>
        <v>2</v>
      </c>
      <c r="BT87" s="89">
        <f>'END SEM EXAM'!T87</f>
        <v>55</v>
      </c>
      <c r="BU87" s="91">
        <f>'END SEM EXAM'!U87</f>
        <v>0.22222222222222221</v>
      </c>
      <c r="BV87" s="91">
        <f>'END SEM EXAM'!V87</f>
        <v>0.83333333333333337</v>
      </c>
      <c r="BW87" s="91">
        <f>'END SEM EXAM'!W87</f>
        <v>0.5</v>
      </c>
      <c r="BX87" s="91">
        <f>'END SEM EXAM'!X87</f>
        <v>0.66666666666666663</v>
      </c>
      <c r="BY87" s="91">
        <f>'END SEM EXAM'!Y87</f>
        <v>0.33333333333333331</v>
      </c>
      <c r="BZ87" s="91">
        <f>'END SEM EXAM'!Z87</f>
        <v>0.9</v>
      </c>
      <c r="CA87" s="92">
        <f t="shared" si="82"/>
        <v>0.13333333333333333</v>
      </c>
      <c r="CB87" s="92">
        <f t="shared" si="83"/>
        <v>0.5</v>
      </c>
      <c r="CC87" s="92">
        <f t="shared" si="84"/>
        <v>0.3</v>
      </c>
      <c r="CD87" s="92">
        <f t="shared" si="85"/>
        <v>0.39999999999999997</v>
      </c>
      <c r="CE87" s="92">
        <f t="shared" si="86"/>
        <v>0.19999999999999998</v>
      </c>
      <c r="CF87" s="92">
        <f t="shared" si="87"/>
        <v>0.54</v>
      </c>
      <c r="CG87" s="94">
        <f t="shared" si="88"/>
        <v>0.339622641509434</v>
      </c>
      <c r="CH87" s="94">
        <f t="shared" si="89"/>
        <v>0.35348837209302331</v>
      </c>
      <c r="CI87" s="94">
        <f t="shared" si="90"/>
        <v>0.3547169811320755</v>
      </c>
      <c r="CJ87" s="94">
        <f t="shared" si="91"/>
        <v>0.39069767441860465</v>
      </c>
      <c r="CK87" s="94">
        <f t="shared" si="92"/>
        <v>0.38260869565217392</v>
      </c>
      <c r="CL87" s="94">
        <f t="shared" si="93"/>
        <v>0.4</v>
      </c>
      <c r="CM87" s="96">
        <f t="shared" si="94"/>
        <v>0.4729559748427673</v>
      </c>
      <c r="CN87" s="96">
        <f t="shared" si="95"/>
        <v>0.85348837209302331</v>
      </c>
      <c r="CO87" s="96">
        <f t="shared" si="96"/>
        <v>0.65471698113207544</v>
      </c>
      <c r="CP87" s="96">
        <f t="shared" si="97"/>
        <v>0.79069767441860461</v>
      </c>
      <c r="CQ87" s="96">
        <f t="shared" si="98"/>
        <v>0.58260869565217388</v>
      </c>
      <c r="CR87" s="96">
        <f t="shared" si="99"/>
        <v>0.94000000000000006</v>
      </c>
      <c r="CS87" s="99">
        <f>'Course end survey'!J96</f>
        <v>1</v>
      </c>
      <c r="CT87" s="99">
        <f>'Course end survey'!K96</f>
        <v>0.66666666666666663</v>
      </c>
      <c r="CU87" s="99">
        <f>'Course end survey'!L96</f>
        <v>0.66666666666666663</v>
      </c>
      <c r="CV87" s="99">
        <f>'Course end survey'!M96</f>
        <v>0.33333333333333331</v>
      </c>
      <c r="CW87" s="99">
        <f>'Course end survey'!N96</f>
        <v>0.33333333333333331</v>
      </c>
      <c r="CX87" s="99">
        <f>'Course end survey'!O96</f>
        <v>0.22222222222222221</v>
      </c>
      <c r="CY87" s="100">
        <f t="shared" si="100"/>
        <v>0.1</v>
      </c>
      <c r="CZ87" s="100">
        <f t="shared" si="101"/>
        <v>6.6666666666666666E-2</v>
      </c>
      <c r="DA87" s="100">
        <f t="shared" si="102"/>
        <v>6.6666666666666666E-2</v>
      </c>
      <c r="DB87" s="100">
        <f t="shared" si="103"/>
        <v>3.3333333333333333E-2</v>
      </c>
      <c r="DC87" s="100">
        <f t="shared" si="104"/>
        <v>3.3333333333333333E-2</v>
      </c>
      <c r="DD87" s="100">
        <f t="shared" si="105"/>
        <v>2.2222222222222223E-2</v>
      </c>
      <c r="DE87" s="102">
        <f t="shared" si="106"/>
        <v>0.4256603773584906</v>
      </c>
      <c r="DF87" s="102">
        <f t="shared" si="107"/>
        <v>0.768139534883721</v>
      </c>
      <c r="DG87" s="102">
        <f t="shared" si="108"/>
        <v>0.58924528301886792</v>
      </c>
      <c r="DH87" s="102">
        <f t="shared" si="109"/>
        <v>0.71162790697674416</v>
      </c>
      <c r="DI87" s="102">
        <f t="shared" si="110"/>
        <v>0.52434782608695651</v>
      </c>
      <c r="DJ87" s="102">
        <f t="shared" si="111"/>
        <v>0.84600000000000009</v>
      </c>
      <c r="DK87" s="103">
        <f t="shared" si="112"/>
        <v>0.52566037735849058</v>
      </c>
      <c r="DL87" s="103">
        <f t="shared" si="113"/>
        <v>0.83480620155038765</v>
      </c>
      <c r="DM87" s="103">
        <f t="shared" si="114"/>
        <v>0.65591194968553457</v>
      </c>
      <c r="DN87" s="103">
        <f t="shared" si="115"/>
        <v>0.74496124031007749</v>
      </c>
      <c r="DO87" s="103">
        <f t="shared" si="116"/>
        <v>0.55768115942028984</v>
      </c>
      <c r="DP87" s="103">
        <f t="shared" si="117"/>
        <v>0.86822222222222234</v>
      </c>
    </row>
    <row r="88" spans="1:120" ht="16.2" thickBot="1">
      <c r="A88" s="72">
        <v>78</v>
      </c>
      <c r="B88" s="73" t="str">
        <f>'CAT I'!B88</f>
        <v>AME20093</v>
      </c>
      <c r="C88" s="171" t="str">
        <f>'CAT I'!C88</f>
        <v>SURYA SIVADAS</v>
      </c>
      <c r="D88" s="74">
        <f>'CAT I'!D88</f>
        <v>2</v>
      </c>
      <c r="E88" s="74">
        <f>'CAT I'!E88</f>
        <v>2</v>
      </c>
      <c r="F88" s="74">
        <f>'CAT I'!F88</f>
        <v>2</v>
      </c>
      <c r="G88" s="74">
        <f>'CAT I'!G88</f>
        <v>2</v>
      </c>
      <c r="H88" s="74">
        <f>'CAT I'!H88</f>
        <v>2</v>
      </c>
      <c r="I88" s="74">
        <f>'CAT I'!I88</f>
        <v>2</v>
      </c>
      <c r="J88" s="74">
        <f>'CAT I'!J88</f>
        <v>10</v>
      </c>
      <c r="K88" s="74">
        <f>'CAT I'!K88</f>
        <v>10</v>
      </c>
      <c r="L88" s="74">
        <f>'CAT I'!L88</f>
        <v>14</v>
      </c>
      <c r="M88" s="74">
        <f>'CAT I'!M88</f>
        <v>46</v>
      </c>
      <c r="N88" s="79">
        <f>'CAT II'!D88</f>
        <v>2</v>
      </c>
      <c r="O88" s="79">
        <f>'CAT II'!E88</f>
        <v>2</v>
      </c>
      <c r="P88" s="79">
        <f>'CAT II'!F88</f>
        <v>2</v>
      </c>
      <c r="Q88" s="79">
        <f>'CAT II'!G88</f>
        <v>2</v>
      </c>
      <c r="R88" s="79">
        <f>'CAT II'!H88</f>
        <v>2</v>
      </c>
      <c r="S88" s="79">
        <f>'CAT II'!I88</f>
        <v>2</v>
      </c>
      <c r="T88" s="79">
        <f>'CAT II'!J88</f>
        <v>10</v>
      </c>
      <c r="U88" s="79">
        <f>'CAT II'!K88</f>
        <v>14</v>
      </c>
      <c r="V88" s="79">
        <f>'CAT II'!L88</f>
        <v>14</v>
      </c>
      <c r="W88" s="79">
        <f>'CAT II'!M88</f>
        <v>50</v>
      </c>
      <c r="X88" s="82">
        <f>MODEL!D88</f>
        <v>2</v>
      </c>
      <c r="Y88" s="82">
        <f>MODEL!E88</f>
        <v>2</v>
      </c>
      <c r="Z88" s="82">
        <f>MODEL!F88</f>
        <v>2</v>
      </c>
      <c r="AA88" s="82">
        <f>MODEL!G88</f>
        <v>2</v>
      </c>
      <c r="AB88" s="82">
        <f>MODEL!H88</f>
        <v>2</v>
      </c>
      <c r="AC88" s="82">
        <f>MODEL!I88</f>
        <v>2</v>
      </c>
      <c r="AD88" s="82">
        <f>MODEL!J88</f>
        <v>2</v>
      </c>
      <c r="AE88" s="82">
        <f>MODEL!K88</f>
        <v>2</v>
      </c>
      <c r="AF88" s="82">
        <f>MODEL!L88</f>
        <v>2</v>
      </c>
      <c r="AG88" s="82">
        <f>MODEL!M88</f>
        <v>2</v>
      </c>
      <c r="AH88" s="82">
        <f>MODEL!N88</f>
        <v>10</v>
      </c>
      <c r="AI88" s="82">
        <f>MODEL!O88</f>
        <v>14</v>
      </c>
      <c r="AJ88" s="82">
        <f>MODEL!P88</f>
        <v>13</v>
      </c>
      <c r="AK88" s="82">
        <f>MODEL!Q88</f>
        <v>14</v>
      </c>
      <c r="AL88" s="82">
        <f>MODEL!R88</f>
        <v>14</v>
      </c>
      <c r="AM88" s="82">
        <f>MODEL!S88</f>
        <v>14</v>
      </c>
      <c r="AN88" s="82">
        <f>MODEL!T88</f>
        <v>99</v>
      </c>
      <c r="AO88" s="84">
        <f>'CAT I'!N88</f>
        <v>5</v>
      </c>
      <c r="AP88" s="84">
        <f>'CAT I'!O88</f>
        <v>5</v>
      </c>
      <c r="AQ88" s="84">
        <f>'CAT I'!P88</f>
        <v>10</v>
      </c>
      <c r="AR88" s="2">
        <f>'CAT II'!N88</f>
        <v>5</v>
      </c>
      <c r="AS88" s="2">
        <f>'CAT II'!O88</f>
        <v>5</v>
      </c>
      <c r="AT88" s="2">
        <f>'CAT II'!P88</f>
        <v>10</v>
      </c>
      <c r="AU88" s="85">
        <f>MODEL!U88</f>
        <v>5</v>
      </c>
      <c r="AV88" s="85">
        <f>MODEL!V88</f>
        <v>5</v>
      </c>
      <c r="AW88" s="85">
        <f>MODEL!W88</f>
        <v>10</v>
      </c>
      <c r="AX88" s="88">
        <f t="shared" si="81"/>
        <v>0.92452830188679247</v>
      </c>
      <c r="AY88" s="88">
        <f t="shared" si="81"/>
        <v>0.97674418604651159</v>
      </c>
      <c r="AZ88" s="88">
        <f t="shared" si="81"/>
        <v>1</v>
      </c>
      <c r="BA88" s="88">
        <f t="shared" si="81"/>
        <v>1</v>
      </c>
      <c r="BB88" s="88">
        <f t="shared" si="81"/>
        <v>1</v>
      </c>
      <c r="BC88" s="88">
        <f t="shared" si="81"/>
        <v>1</v>
      </c>
      <c r="BD88" s="89">
        <f>'END SEM EXAM'!D88</f>
        <v>2</v>
      </c>
      <c r="BE88" s="89">
        <f>'END SEM EXAM'!E88</f>
        <v>2</v>
      </c>
      <c r="BF88" s="89">
        <f>'END SEM EXAM'!F88</f>
        <v>2</v>
      </c>
      <c r="BG88" s="89">
        <f>'END SEM EXAM'!G88</f>
        <v>2</v>
      </c>
      <c r="BH88" s="89">
        <f>'END SEM EXAM'!H88</f>
        <v>2</v>
      </c>
      <c r="BI88" s="89">
        <f>'END SEM EXAM'!I88</f>
        <v>2</v>
      </c>
      <c r="BJ88" s="89">
        <f>'END SEM EXAM'!J88</f>
        <v>2</v>
      </c>
      <c r="BK88" s="89">
        <f>'END SEM EXAM'!K88</f>
        <v>2</v>
      </c>
      <c r="BL88" s="89">
        <f>'END SEM EXAM'!L88</f>
        <v>2</v>
      </c>
      <c r="BM88" s="89">
        <f>'END SEM EXAM'!M88</f>
        <v>2</v>
      </c>
      <c r="BN88" s="89">
        <f>'END SEM EXAM'!N88</f>
        <v>9</v>
      </c>
      <c r="BO88" s="89">
        <f>'END SEM EXAM'!O88</f>
        <v>13</v>
      </c>
      <c r="BP88" s="89">
        <f>'END SEM EXAM'!P88</f>
        <v>7</v>
      </c>
      <c r="BQ88" s="89">
        <f>'END SEM EXAM'!Q88</f>
        <v>8</v>
      </c>
      <c r="BR88" s="89">
        <f>'END SEM EXAM'!R88</f>
        <v>9</v>
      </c>
      <c r="BS88" s="89">
        <f>'END SEM EXAM'!S88</f>
        <v>1</v>
      </c>
      <c r="BT88" s="89">
        <f>'END SEM EXAM'!T88</f>
        <v>67</v>
      </c>
      <c r="BU88" s="91">
        <f>'END SEM EXAM'!U88</f>
        <v>0.94444444444444442</v>
      </c>
      <c r="BV88" s="91">
        <f>'END SEM EXAM'!V88</f>
        <v>0.61111111111111116</v>
      </c>
      <c r="BW88" s="91">
        <f>'END SEM EXAM'!W88</f>
        <v>0.66666666666666663</v>
      </c>
      <c r="BX88" s="91">
        <f>'END SEM EXAM'!X88</f>
        <v>0.72222222222222221</v>
      </c>
      <c r="BY88" s="91">
        <f>'END SEM EXAM'!Y88</f>
        <v>0.27777777777777779</v>
      </c>
      <c r="BZ88" s="91">
        <f>'END SEM EXAM'!Z88</f>
        <v>0.9</v>
      </c>
      <c r="CA88" s="92">
        <f t="shared" si="82"/>
        <v>0.56666666666666665</v>
      </c>
      <c r="CB88" s="92">
        <f t="shared" si="83"/>
        <v>0.3666666666666667</v>
      </c>
      <c r="CC88" s="92">
        <f t="shared" si="84"/>
        <v>0.39999999999999997</v>
      </c>
      <c r="CD88" s="92">
        <f t="shared" si="85"/>
        <v>0.43333333333333329</v>
      </c>
      <c r="CE88" s="92">
        <f t="shared" si="86"/>
        <v>0.16666666666666666</v>
      </c>
      <c r="CF88" s="92">
        <f t="shared" si="87"/>
        <v>0.54</v>
      </c>
      <c r="CG88" s="94">
        <f t="shared" si="88"/>
        <v>0.36981132075471701</v>
      </c>
      <c r="CH88" s="94">
        <f t="shared" si="89"/>
        <v>0.39069767441860465</v>
      </c>
      <c r="CI88" s="94">
        <f t="shared" si="90"/>
        <v>0.4</v>
      </c>
      <c r="CJ88" s="94">
        <f t="shared" si="91"/>
        <v>0.4</v>
      </c>
      <c r="CK88" s="94">
        <f t="shared" si="92"/>
        <v>0.4</v>
      </c>
      <c r="CL88" s="94">
        <f t="shared" si="93"/>
        <v>0.4</v>
      </c>
      <c r="CM88" s="96">
        <f t="shared" si="94"/>
        <v>0.93647798742138366</v>
      </c>
      <c r="CN88" s="96">
        <f t="shared" si="95"/>
        <v>0.75736434108527129</v>
      </c>
      <c r="CO88" s="96">
        <f t="shared" si="96"/>
        <v>0.8</v>
      </c>
      <c r="CP88" s="96">
        <f t="shared" si="97"/>
        <v>0.83333333333333326</v>
      </c>
      <c r="CQ88" s="96">
        <f t="shared" si="98"/>
        <v>0.56666666666666665</v>
      </c>
      <c r="CR88" s="96">
        <f t="shared" si="99"/>
        <v>0.94000000000000006</v>
      </c>
      <c r="CS88" s="99">
        <f>'Course end survey'!J113</f>
        <v>0.66666666666666663</v>
      </c>
      <c r="CT88" s="99">
        <f>'Course end survey'!K113</f>
        <v>1</v>
      </c>
      <c r="CU88" s="99">
        <f>'Course end survey'!L113</f>
        <v>0.66666666666666663</v>
      </c>
      <c r="CV88" s="99">
        <f>'Course end survey'!M113</f>
        <v>0.33333333333333331</v>
      </c>
      <c r="CW88" s="99">
        <f>'Course end survey'!N113</f>
        <v>0.22222222222222221</v>
      </c>
      <c r="CX88" s="99">
        <f>'Course end survey'!O113</f>
        <v>0.33333333333333331</v>
      </c>
      <c r="CY88" s="100">
        <f t="shared" si="100"/>
        <v>6.6666666666666666E-2</v>
      </c>
      <c r="CZ88" s="100">
        <f t="shared" si="101"/>
        <v>0.1</v>
      </c>
      <c r="DA88" s="100">
        <f t="shared" si="102"/>
        <v>6.6666666666666666E-2</v>
      </c>
      <c r="DB88" s="100">
        <f t="shared" si="103"/>
        <v>3.3333333333333333E-2</v>
      </c>
      <c r="DC88" s="100">
        <f t="shared" si="104"/>
        <v>2.2222222222222223E-2</v>
      </c>
      <c r="DD88" s="100">
        <f t="shared" si="105"/>
        <v>3.3333333333333333E-2</v>
      </c>
      <c r="DE88" s="102">
        <f t="shared" si="106"/>
        <v>0.84283018867924531</v>
      </c>
      <c r="DF88" s="102">
        <f t="shared" si="107"/>
        <v>0.68162790697674414</v>
      </c>
      <c r="DG88" s="102">
        <f t="shared" si="108"/>
        <v>0.72000000000000008</v>
      </c>
      <c r="DH88" s="102">
        <f t="shared" si="109"/>
        <v>0.75</v>
      </c>
      <c r="DI88" s="102">
        <f t="shared" si="110"/>
        <v>0.51</v>
      </c>
      <c r="DJ88" s="102">
        <f t="shared" si="111"/>
        <v>0.84600000000000009</v>
      </c>
      <c r="DK88" s="103">
        <f t="shared" si="112"/>
        <v>0.90949685534591196</v>
      </c>
      <c r="DL88" s="103">
        <f t="shared" si="113"/>
        <v>0.78162790697674411</v>
      </c>
      <c r="DM88" s="103">
        <f t="shared" si="114"/>
        <v>0.78666666666666674</v>
      </c>
      <c r="DN88" s="103">
        <f t="shared" si="115"/>
        <v>0.78333333333333333</v>
      </c>
      <c r="DO88" s="103">
        <f t="shared" si="116"/>
        <v>0.53222222222222226</v>
      </c>
      <c r="DP88" s="103">
        <f t="shared" si="117"/>
        <v>0.87933333333333341</v>
      </c>
    </row>
    <row r="89" spans="1:120" ht="16.2" thickBot="1">
      <c r="A89" s="72">
        <v>79</v>
      </c>
      <c r="B89" s="73" t="str">
        <f>'CAT I'!B89</f>
        <v>AME20094</v>
      </c>
      <c r="C89" s="171" t="str">
        <f>'CAT I'!C89</f>
        <v>UJJWAL KAPOOR</v>
      </c>
      <c r="D89" s="74">
        <f>'CAT I'!D89</f>
        <v>2</v>
      </c>
      <c r="E89" s="74">
        <f>'CAT I'!E89</f>
        <v>2</v>
      </c>
      <c r="F89" s="74">
        <f>'CAT I'!F89</f>
        <v>2</v>
      </c>
      <c r="G89" s="74">
        <f>'CAT I'!G89</f>
        <v>2</v>
      </c>
      <c r="H89" s="74">
        <f>'CAT I'!H89</f>
        <v>2</v>
      </c>
      <c r="I89" s="74">
        <f>'CAT I'!I89</f>
        <v>2</v>
      </c>
      <c r="J89" s="74">
        <f>'CAT I'!J89</f>
        <v>9</v>
      </c>
      <c r="K89" s="74">
        <f>'CAT I'!K89</f>
        <v>13</v>
      </c>
      <c r="L89" s="74">
        <f>'CAT I'!L89</f>
        <v>10</v>
      </c>
      <c r="M89" s="74">
        <f>'CAT I'!M89</f>
        <v>44</v>
      </c>
      <c r="N89" s="79">
        <f>'CAT II'!D89</f>
        <v>2</v>
      </c>
      <c r="O89" s="79">
        <f>'CAT II'!E89</f>
        <v>2</v>
      </c>
      <c r="P89" s="79">
        <f>'CAT II'!F89</f>
        <v>2</v>
      </c>
      <c r="Q89" s="79">
        <f>'CAT II'!G89</f>
        <v>2</v>
      </c>
      <c r="R89" s="79">
        <f>'CAT II'!H89</f>
        <v>2</v>
      </c>
      <c r="S89" s="79">
        <f>'CAT II'!I89</f>
        <v>2</v>
      </c>
      <c r="T89" s="79">
        <f>'CAT II'!J89</f>
        <v>10</v>
      </c>
      <c r="U89" s="79">
        <f>'CAT II'!K89</f>
        <v>13</v>
      </c>
      <c r="V89" s="79">
        <f>'CAT II'!L89</f>
        <v>14</v>
      </c>
      <c r="W89" s="79">
        <f>'CAT II'!M89</f>
        <v>49</v>
      </c>
      <c r="X89" s="82">
        <f>MODEL!D89</f>
        <v>1</v>
      </c>
      <c r="Y89" s="82">
        <f>MODEL!E89</f>
        <v>0</v>
      </c>
      <c r="Z89" s="82">
        <f>MODEL!F89</f>
        <v>2</v>
      </c>
      <c r="AA89" s="82">
        <f>MODEL!G89</f>
        <v>0</v>
      </c>
      <c r="AB89" s="82">
        <f>MODEL!H89</f>
        <v>0</v>
      </c>
      <c r="AC89" s="82">
        <f>MODEL!I89</f>
        <v>0</v>
      </c>
      <c r="AD89" s="82">
        <f>MODEL!J89</f>
        <v>2</v>
      </c>
      <c r="AE89" s="82">
        <f>MODEL!K89</f>
        <v>2</v>
      </c>
      <c r="AF89" s="82">
        <f>MODEL!L89</f>
        <v>2</v>
      </c>
      <c r="AG89" s="82">
        <f>MODEL!M89</f>
        <v>2</v>
      </c>
      <c r="AH89" s="82">
        <f>MODEL!N89</f>
        <v>10</v>
      </c>
      <c r="AI89" s="82">
        <f>MODEL!O89</f>
        <v>13</v>
      </c>
      <c r="AJ89" s="82">
        <f>MODEL!P89</f>
        <v>13</v>
      </c>
      <c r="AK89" s="82">
        <f>MODEL!Q89</f>
        <v>13</v>
      </c>
      <c r="AL89" s="82">
        <f>MODEL!R89</f>
        <v>13</v>
      </c>
      <c r="AM89" s="82">
        <f>MODEL!S89</f>
        <v>13</v>
      </c>
      <c r="AN89" s="82">
        <f>MODEL!T89</f>
        <v>86</v>
      </c>
      <c r="AO89" s="84">
        <f>'CAT I'!N89</f>
        <v>5</v>
      </c>
      <c r="AP89" s="84">
        <f>'CAT I'!O89</f>
        <v>5</v>
      </c>
      <c r="AQ89" s="84">
        <f>'CAT I'!P89</f>
        <v>10</v>
      </c>
      <c r="AR89" s="2">
        <f>'CAT II'!N89</f>
        <v>5</v>
      </c>
      <c r="AS89" s="2">
        <f>'CAT II'!O89</f>
        <v>5</v>
      </c>
      <c r="AT89" s="2">
        <f>'CAT II'!P89</f>
        <v>10</v>
      </c>
      <c r="AU89" s="85">
        <f>MODEL!U89</f>
        <v>5</v>
      </c>
      <c r="AV89" s="85">
        <f>MODEL!V89</f>
        <v>5</v>
      </c>
      <c r="AW89" s="85">
        <f>MODEL!W89</f>
        <v>10</v>
      </c>
      <c r="AX89" s="88">
        <f t="shared" si="81"/>
        <v>0.8867924528301887</v>
      </c>
      <c r="AY89" s="88">
        <f t="shared" si="81"/>
        <v>0.83720930232558144</v>
      </c>
      <c r="AZ89" s="88">
        <f t="shared" si="81"/>
        <v>0.8867924528301887</v>
      </c>
      <c r="BA89" s="88">
        <f t="shared" si="81"/>
        <v>0.97674418604651159</v>
      </c>
      <c r="BB89" s="88">
        <f t="shared" si="81"/>
        <v>0.95652173913043481</v>
      </c>
      <c r="BC89" s="88">
        <f t="shared" si="81"/>
        <v>1</v>
      </c>
      <c r="BD89" s="89">
        <f>'END SEM EXAM'!D89</f>
        <v>2</v>
      </c>
      <c r="BE89" s="89">
        <f>'END SEM EXAM'!E89</f>
        <v>1</v>
      </c>
      <c r="BF89" s="89">
        <f>'END SEM EXAM'!F89</f>
        <v>2</v>
      </c>
      <c r="BG89" s="89">
        <f>'END SEM EXAM'!G89</f>
        <v>2</v>
      </c>
      <c r="BH89" s="89">
        <f>'END SEM EXAM'!H89</f>
        <v>2</v>
      </c>
      <c r="BI89" s="89">
        <f>'END SEM EXAM'!I89</f>
        <v>2</v>
      </c>
      <c r="BJ89" s="89">
        <f>'END SEM EXAM'!J89</f>
        <v>2</v>
      </c>
      <c r="BK89" s="89">
        <f>'END SEM EXAM'!K89</f>
        <v>2</v>
      </c>
      <c r="BL89" s="89">
        <f>'END SEM EXAM'!L89</f>
        <v>2</v>
      </c>
      <c r="BM89" s="89">
        <f>'END SEM EXAM'!M89</f>
        <v>2</v>
      </c>
      <c r="BN89" s="89">
        <f>'END SEM EXAM'!N89</f>
        <v>5</v>
      </c>
      <c r="BO89" s="89">
        <f>'END SEM EXAM'!O89</f>
        <v>2</v>
      </c>
      <c r="BP89" s="89">
        <f>'END SEM EXAM'!P89</f>
        <v>13</v>
      </c>
      <c r="BQ89" s="89">
        <f>'END SEM EXAM'!Q89</f>
        <v>5</v>
      </c>
      <c r="BR89" s="89">
        <f>'END SEM EXAM'!R89</f>
        <v>10</v>
      </c>
      <c r="BS89" s="89">
        <f>'END SEM EXAM'!S89</f>
        <v>8</v>
      </c>
      <c r="BT89" s="89">
        <f>'END SEM EXAM'!T89</f>
        <v>62</v>
      </c>
      <c r="BU89" s="91">
        <f>'END SEM EXAM'!U89</f>
        <v>0.27777777777777779</v>
      </c>
      <c r="BV89" s="91">
        <f>'END SEM EXAM'!V89</f>
        <v>0.94444444444444442</v>
      </c>
      <c r="BW89" s="91">
        <f>'END SEM EXAM'!W89</f>
        <v>0.5</v>
      </c>
      <c r="BX89" s="91">
        <f>'END SEM EXAM'!X89</f>
        <v>0.77777777777777779</v>
      </c>
      <c r="BY89" s="91">
        <f>'END SEM EXAM'!Y89</f>
        <v>0.66666666666666663</v>
      </c>
      <c r="BZ89" s="91">
        <f>'END SEM EXAM'!Z89</f>
        <v>0.5</v>
      </c>
      <c r="CA89" s="92">
        <f t="shared" si="82"/>
        <v>0.16666666666666666</v>
      </c>
      <c r="CB89" s="92">
        <f t="shared" si="83"/>
        <v>0.56666666666666665</v>
      </c>
      <c r="CC89" s="92">
        <f t="shared" si="84"/>
        <v>0.3</v>
      </c>
      <c r="CD89" s="92">
        <f t="shared" si="85"/>
        <v>0.46666666666666667</v>
      </c>
      <c r="CE89" s="92">
        <f t="shared" si="86"/>
        <v>0.39999999999999997</v>
      </c>
      <c r="CF89" s="92">
        <f t="shared" si="87"/>
        <v>0.3</v>
      </c>
      <c r="CG89" s="94">
        <f t="shared" si="88"/>
        <v>0.3547169811320755</v>
      </c>
      <c r="CH89" s="94">
        <f t="shared" si="89"/>
        <v>0.33488372093023261</v>
      </c>
      <c r="CI89" s="94">
        <f t="shared" si="90"/>
        <v>0.3547169811320755</v>
      </c>
      <c r="CJ89" s="94">
        <f t="shared" si="91"/>
        <v>0.39069767441860465</v>
      </c>
      <c r="CK89" s="94">
        <f t="shared" si="92"/>
        <v>0.38260869565217392</v>
      </c>
      <c r="CL89" s="94">
        <f t="shared" si="93"/>
        <v>0.4</v>
      </c>
      <c r="CM89" s="96">
        <f t="shared" si="94"/>
        <v>0.52138364779874213</v>
      </c>
      <c r="CN89" s="96">
        <f t="shared" si="95"/>
        <v>0.90155038759689932</v>
      </c>
      <c r="CO89" s="96">
        <f t="shared" si="96"/>
        <v>0.65471698113207544</v>
      </c>
      <c r="CP89" s="96">
        <f t="shared" si="97"/>
        <v>0.85736434108527138</v>
      </c>
      <c r="CQ89" s="96">
        <f t="shared" si="98"/>
        <v>0.78260869565217384</v>
      </c>
      <c r="CR89" s="96">
        <f t="shared" si="99"/>
        <v>0.7</v>
      </c>
      <c r="CS89" s="99">
        <f>'Course end survey'!J98</f>
        <v>0.33333333333333331</v>
      </c>
      <c r="CT89" s="99">
        <f>'Course end survey'!K98</f>
        <v>1</v>
      </c>
      <c r="CU89" s="99">
        <f>'Course end survey'!L98</f>
        <v>0.66666666666666663</v>
      </c>
      <c r="CV89" s="99">
        <f>'Course end survey'!M98</f>
        <v>0.33333333333333331</v>
      </c>
      <c r="CW89" s="99">
        <f>'Course end survey'!N98</f>
        <v>0.1111111111111111</v>
      </c>
      <c r="CX89" s="99">
        <f>'Course end survey'!O98</f>
        <v>0.33333333333333331</v>
      </c>
      <c r="CY89" s="100">
        <f t="shared" si="100"/>
        <v>3.3333333333333333E-2</v>
      </c>
      <c r="CZ89" s="100">
        <f t="shared" si="101"/>
        <v>0.1</v>
      </c>
      <c r="DA89" s="100">
        <f t="shared" si="102"/>
        <v>6.6666666666666666E-2</v>
      </c>
      <c r="DB89" s="100">
        <f t="shared" si="103"/>
        <v>3.3333333333333333E-2</v>
      </c>
      <c r="DC89" s="100">
        <f t="shared" si="104"/>
        <v>1.1111111111111112E-2</v>
      </c>
      <c r="DD89" s="100">
        <f t="shared" si="105"/>
        <v>3.3333333333333333E-2</v>
      </c>
      <c r="DE89" s="102">
        <f t="shared" si="106"/>
        <v>0.46924528301886792</v>
      </c>
      <c r="DF89" s="102">
        <f t="shared" si="107"/>
        <v>0.81139534883720943</v>
      </c>
      <c r="DG89" s="102">
        <f t="shared" si="108"/>
        <v>0.58924528301886792</v>
      </c>
      <c r="DH89" s="102">
        <f t="shared" si="109"/>
        <v>0.77162790697674422</v>
      </c>
      <c r="DI89" s="102">
        <f t="shared" si="110"/>
        <v>0.70434782608695645</v>
      </c>
      <c r="DJ89" s="102">
        <f t="shared" si="111"/>
        <v>0.63</v>
      </c>
      <c r="DK89" s="103">
        <f t="shared" si="112"/>
        <v>0.50257861635220125</v>
      </c>
      <c r="DL89" s="103">
        <f t="shared" si="113"/>
        <v>0.91139534883720941</v>
      </c>
      <c r="DM89" s="103">
        <f t="shared" si="114"/>
        <v>0.65591194968553457</v>
      </c>
      <c r="DN89" s="103">
        <f t="shared" si="115"/>
        <v>0.80496124031007754</v>
      </c>
      <c r="DO89" s="103">
        <f t="shared" si="116"/>
        <v>0.71545893719806752</v>
      </c>
      <c r="DP89" s="103">
        <f t="shared" si="117"/>
        <v>0.66333333333333333</v>
      </c>
    </row>
    <row r="90" spans="1:120" ht="16.2" thickBot="1">
      <c r="A90" s="72">
        <v>80</v>
      </c>
      <c r="B90" s="73" t="str">
        <f>'CAT I'!B90</f>
        <v>AME20096</v>
      </c>
      <c r="C90" s="171" t="str">
        <f>'CAT I'!C90</f>
        <v>VIJAYARAGUNATH</v>
      </c>
      <c r="D90" s="74">
        <f>'CAT I'!D90</f>
        <v>1</v>
      </c>
      <c r="E90" s="74">
        <f>'CAT I'!E90</f>
        <v>1</v>
      </c>
      <c r="F90" s="74">
        <f>'CAT I'!F90</f>
        <v>2</v>
      </c>
      <c r="G90" s="74">
        <f>'CAT I'!G90</f>
        <v>2</v>
      </c>
      <c r="H90" s="74">
        <f>'CAT I'!H90</f>
        <v>1</v>
      </c>
      <c r="I90" s="74">
        <f>'CAT I'!I90</f>
        <v>2</v>
      </c>
      <c r="J90" s="74">
        <f>'CAT I'!J90</f>
        <v>10</v>
      </c>
      <c r="K90" s="74">
        <f>'CAT I'!K90</f>
        <v>12</v>
      </c>
      <c r="L90" s="74">
        <f>'CAT I'!L90</f>
        <v>10</v>
      </c>
      <c r="M90" s="74">
        <f>'CAT I'!M90</f>
        <v>41</v>
      </c>
      <c r="N90" s="79">
        <f>'CAT II'!D90</f>
        <v>2</v>
      </c>
      <c r="O90" s="79">
        <f>'CAT II'!E90</f>
        <v>2</v>
      </c>
      <c r="P90" s="79">
        <f>'CAT II'!F90</f>
        <v>2</v>
      </c>
      <c r="Q90" s="79">
        <f>'CAT II'!G90</f>
        <v>2</v>
      </c>
      <c r="R90" s="79">
        <f>'CAT II'!H90</f>
        <v>2</v>
      </c>
      <c r="S90" s="79">
        <f>'CAT II'!I90</f>
        <v>2</v>
      </c>
      <c r="T90" s="79">
        <f>'CAT II'!J90</f>
        <v>9</v>
      </c>
      <c r="U90" s="79">
        <f>'CAT II'!K90</f>
        <v>14</v>
      </c>
      <c r="V90" s="79">
        <f>'CAT II'!L90</f>
        <v>10</v>
      </c>
      <c r="W90" s="79">
        <f>'CAT II'!M90</f>
        <v>45</v>
      </c>
      <c r="X90" s="82">
        <f>MODEL!D90</f>
        <v>2</v>
      </c>
      <c r="Y90" s="82">
        <f>MODEL!E90</f>
        <v>2</v>
      </c>
      <c r="Z90" s="82">
        <f>MODEL!F90</f>
        <v>2</v>
      </c>
      <c r="AA90" s="82">
        <f>MODEL!G90</f>
        <v>2</v>
      </c>
      <c r="AB90" s="82">
        <f>MODEL!H90</f>
        <v>2</v>
      </c>
      <c r="AC90" s="82">
        <f>MODEL!I90</f>
        <v>2</v>
      </c>
      <c r="AD90" s="82">
        <f>MODEL!J90</f>
        <v>2</v>
      </c>
      <c r="AE90" s="82">
        <f>MODEL!K90</f>
        <v>2</v>
      </c>
      <c r="AF90" s="82">
        <f>MODEL!L90</f>
        <v>2</v>
      </c>
      <c r="AG90" s="82">
        <f>MODEL!M90</f>
        <v>2</v>
      </c>
      <c r="AH90" s="82">
        <f>MODEL!N90</f>
        <v>6</v>
      </c>
      <c r="AI90" s="82">
        <f>MODEL!O90</f>
        <v>9</v>
      </c>
      <c r="AJ90" s="82">
        <f>MODEL!P90</f>
        <v>5</v>
      </c>
      <c r="AK90" s="82">
        <f>MODEL!Q90</f>
        <v>11</v>
      </c>
      <c r="AL90" s="82">
        <f>MODEL!R90</f>
        <v>14</v>
      </c>
      <c r="AM90" s="82">
        <f>MODEL!S90</f>
        <v>14</v>
      </c>
      <c r="AN90" s="82">
        <f>MODEL!T90</f>
        <v>79</v>
      </c>
      <c r="AO90" s="84">
        <f>'CAT I'!N90</f>
        <v>5</v>
      </c>
      <c r="AP90" s="84">
        <f>'CAT I'!O90</f>
        <v>5</v>
      </c>
      <c r="AQ90" s="84">
        <f>'CAT I'!P90</f>
        <v>10</v>
      </c>
      <c r="AR90" s="2">
        <f>'CAT II'!N90</f>
        <v>5</v>
      </c>
      <c r="AS90" s="2">
        <f>'CAT II'!O90</f>
        <v>5</v>
      </c>
      <c r="AT90" s="2">
        <f>'CAT II'!P90</f>
        <v>10</v>
      </c>
      <c r="AU90" s="85">
        <f>MODEL!U90</f>
        <v>5</v>
      </c>
      <c r="AV90" s="85">
        <f>MODEL!V90</f>
        <v>5</v>
      </c>
      <c r="AW90" s="85">
        <f>MODEL!W90</f>
        <v>10</v>
      </c>
      <c r="AX90" s="88">
        <f t="shared" si="81"/>
        <v>0.83018867924528306</v>
      </c>
      <c r="AY90" s="88">
        <f t="shared" si="81"/>
        <v>0.67441860465116277</v>
      </c>
      <c r="AZ90" s="88">
        <f t="shared" si="81"/>
        <v>0.92452830188679247</v>
      </c>
      <c r="BA90" s="88">
        <f t="shared" si="81"/>
        <v>0.90697674418604646</v>
      </c>
      <c r="BB90" s="88">
        <f t="shared" si="81"/>
        <v>1</v>
      </c>
      <c r="BC90" s="88">
        <f t="shared" si="81"/>
        <v>0.73333333333333328</v>
      </c>
      <c r="BD90" s="89">
        <f>'END SEM EXAM'!D90</f>
        <v>2</v>
      </c>
      <c r="BE90" s="89">
        <f>'END SEM EXAM'!E90</f>
        <v>2</v>
      </c>
      <c r="BF90" s="89">
        <f>'END SEM EXAM'!F90</f>
        <v>2</v>
      </c>
      <c r="BG90" s="89">
        <f>'END SEM EXAM'!G90</f>
        <v>1</v>
      </c>
      <c r="BH90" s="89">
        <f>'END SEM EXAM'!H90</f>
        <v>2</v>
      </c>
      <c r="BI90" s="89">
        <f>'END SEM EXAM'!I90</f>
        <v>2</v>
      </c>
      <c r="BJ90" s="89">
        <f>'END SEM EXAM'!J90</f>
        <v>2</v>
      </c>
      <c r="BK90" s="89">
        <f>'END SEM EXAM'!K90</f>
        <v>2</v>
      </c>
      <c r="BL90" s="89">
        <f>'END SEM EXAM'!L90</f>
        <v>2</v>
      </c>
      <c r="BM90" s="89">
        <f>'END SEM EXAM'!M90</f>
        <v>2</v>
      </c>
      <c r="BN90" s="89">
        <f>'END SEM EXAM'!N90</f>
        <v>5</v>
      </c>
      <c r="BO90" s="89">
        <f>'END SEM EXAM'!O90</f>
        <v>10</v>
      </c>
      <c r="BP90" s="89">
        <f>'END SEM EXAM'!P90</f>
        <v>13</v>
      </c>
      <c r="BQ90" s="89">
        <f>'END SEM EXAM'!Q90</f>
        <v>5</v>
      </c>
      <c r="BR90" s="89">
        <f>'END SEM EXAM'!R90</f>
        <v>3</v>
      </c>
      <c r="BS90" s="89">
        <f>'END SEM EXAM'!S90</f>
        <v>8</v>
      </c>
      <c r="BT90" s="89">
        <f>'END SEM EXAM'!T90</f>
        <v>63</v>
      </c>
      <c r="BU90" s="91">
        <f>'END SEM EXAM'!U90</f>
        <v>0.77777777777777779</v>
      </c>
      <c r="BV90" s="91">
        <f>'END SEM EXAM'!V90</f>
        <v>0.88888888888888884</v>
      </c>
      <c r="BW90" s="91">
        <f>'END SEM EXAM'!W90</f>
        <v>0.5</v>
      </c>
      <c r="BX90" s="91">
        <f>'END SEM EXAM'!X90</f>
        <v>0.3888888888888889</v>
      </c>
      <c r="BY90" s="91">
        <f>'END SEM EXAM'!Y90</f>
        <v>0.66666666666666663</v>
      </c>
      <c r="BZ90" s="91">
        <f>'END SEM EXAM'!Z90</f>
        <v>0.5</v>
      </c>
      <c r="CA90" s="92">
        <f t="shared" si="82"/>
        <v>0.46666666666666667</v>
      </c>
      <c r="CB90" s="92">
        <f t="shared" si="83"/>
        <v>0.53333333333333333</v>
      </c>
      <c r="CC90" s="92">
        <f t="shared" si="84"/>
        <v>0.3</v>
      </c>
      <c r="CD90" s="92">
        <f t="shared" si="85"/>
        <v>0.23333333333333334</v>
      </c>
      <c r="CE90" s="92">
        <f t="shared" si="86"/>
        <v>0.39999999999999997</v>
      </c>
      <c r="CF90" s="92">
        <f t="shared" si="87"/>
        <v>0.3</v>
      </c>
      <c r="CG90" s="94">
        <f t="shared" si="88"/>
        <v>0.33207547169811324</v>
      </c>
      <c r="CH90" s="94">
        <f t="shared" si="89"/>
        <v>0.26976744186046514</v>
      </c>
      <c r="CI90" s="94">
        <f t="shared" si="90"/>
        <v>0.36981132075471701</v>
      </c>
      <c r="CJ90" s="94">
        <f t="shared" si="91"/>
        <v>0.36279069767441863</v>
      </c>
      <c r="CK90" s="94">
        <f t="shared" si="92"/>
        <v>0.4</v>
      </c>
      <c r="CL90" s="94">
        <f t="shared" si="93"/>
        <v>0.29333333333333333</v>
      </c>
      <c r="CM90" s="96">
        <f t="shared" si="94"/>
        <v>0.79874213836477992</v>
      </c>
      <c r="CN90" s="96">
        <f t="shared" si="95"/>
        <v>0.80310077519379841</v>
      </c>
      <c r="CO90" s="96">
        <f t="shared" si="96"/>
        <v>0.66981132075471694</v>
      </c>
      <c r="CP90" s="96">
        <f t="shared" si="97"/>
        <v>0.59612403100775202</v>
      </c>
      <c r="CQ90" s="96">
        <f t="shared" si="98"/>
        <v>0.8</v>
      </c>
      <c r="CR90" s="96">
        <f t="shared" si="99"/>
        <v>0.59333333333333327</v>
      </c>
      <c r="CS90" s="99">
        <f>'Course end survey'!J115</f>
        <v>0.33333333333333331</v>
      </c>
      <c r="CT90" s="99">
        <f>'Course end survey'!K115</f>
        <v>1</v>
      </c>
      <c r="CU90" s="99">
        <f>'Course end survey'!L115</f>
        <v>1</v>
      </c>
      <c r="CV90" s="99">
        <f>'Course end survey'!M115</f>
        <v>0.33333333333333331</v>
      </c>
      <c r="CW90" s="99">
        <f>'Course end survey'!N115</f>
        <v>0.1111111111111111</v>
      </c>
      <c r="CX90" s="99">
        <f>'Course end survey'!O115</f>
        <v>0.33333333333333331</v>
      </c>
      <c r="CY90" s="100">
        <f t="shared" si="100"/>
        <v>3.3333333333333333E-2</v>
      </c>
      <c r="CZ90" s="100">
        <f t="shared" si="101"/>
        <v>0.1</v>
      </c>
      <c r="DA90" s="100">
        <f t="shared" si="102"/>
        <v>0.1</v>
      </c>
      <c r="DB90" s="100">
        <f t="shared" si="103"/>
        <v>3.3333333333333333E-2</v>
      </c>
      <c r="DC90" s="100">
        <f t="shared" si="104"/>
        <v>1.1111111111111112E-2</v>
      </c>
      <c r="DD90" s="100">
        <f t="shared" si="105"/>
        <v>3.3333333333333333E-2</v>
      </c>
      <c r="DE90" s="102">
        <f t="shared" si="106"/>
        <v>0.71886792452830195</v>
      </c>
      <c r="DF90" s="102">
        <f t="shared" si="107"/>
        <v>0.72279069767441861</v>
      </c>
      <c r="DG90" s="102">
        <f t="shared" si="108"/>
        <v>0.60283018867924532</v>
      </c>
      <c r="DH90" s="102">
        <f t="shared" si="109"/>
        <v>0.53651162790697682</v>
      </c>
      <c r="DI90" s="102">
        <f t="shared" si="110"/>
        <v>0.72000000000000008</v>
      </c>
      <c r="DJ90" s="102">
        <f t="shared" si="111"/>
        <v>0.53399999999999992</v>
      </c>
      <c r="DK90" s="103">
        <f t="shared" si="112"/>
        <v>0.75220125786163528</v>
      </c>
      <c r="DL90" s="103">
        <f t="shared" si="113"/>
        <v>0.82279069767441859</v>
      </c>
      <c r="DM90" s="103">
        <f t="shared" si="114"/>
        <v>0.70283018867924529</v>
      </c>
      <c r="DN90" s="103">
        <f t="shared" si="115"/>
        <v>0.56984496124031014</v>
      </c>
      <c r="DO90" s="103">
        <f t="shared" si="116"/>
        <v>0.73111111111111116</v>
      </c>
      <c r="DP90" s="103">
        <f t="shared" si="117"/>
        <v>0.56733333333333325</v>
      </c>
    </row>
    <row r="91" spans="1:120" ht="16.2" thickBot="1">
      <c r="A91" s="72">
        <v>81</v>
      </c>
      <c r="B91" s="73" t="str">
        <f>'CAT I'!B91</f>
        <v>AME20097</v>
      </c>
      <c r="C91" s="171" t="str">
        <f>'CAT I'!C91</f>
        <v>VISHNU PANICKER</v>
      </c>
      <c r="D91" s="74">
        <f>'CAT I'!D91</f>
        <v>2</v>
      </c>
      <c r="E91" s="74">
        <f>'CAT I'!E91</f>
        <v>2</v>
      </c>
      <c r="F91" s="74">
        <f>'CAT I'!F91</f>
        <v>2</v>
      </c>
      <c r="G91" s="74">
        <f>'CAT I'!G91</f>
        <v>2</v>
      </c>
      <c r="H91" s="74">
        <f>'CAT I'!H91</f>
        <v>2</v>
      </c>
      <c r="I91" s="74">
        <f>'CAT I'!I91</f>
        <v>2</v>
      </c>
      <c r="J91" s="74">
        <f>'CAT I'!J91</f>
        <v>10</v>
      </c>
      <c r="K91" s="74">
        <f>'CAT I'!K91</f>
        <v>10</v>
      </c>
      <c r="L91" s="74">
        <f>'CAT I'!L91</f>
        <v>11</v>
      </c>
      <c r="M91" s="74">
        <f>'CAT I'!M91</f>
        <v>43</v>
      </c>
      <c r="N91" s="79">
        <f>'CAT II'!D91</f>
        <v>2</v>
      </c>
      <c r="O91" s="79">
        <f>'CAT II'!E91</f>
        <v>2</v>
      </c>
      <c r="P91" s="79">
        <f>'CAT II'!F91</f>
        <v>2</v>
      </c>
      <c r="Q91" s="79">
        <f>'CAT II'!G91</f>
        <v>2</v>
      </c>
      <c r="R91" s="79">
        <f>'CAT II'!H91</f>
        <v>2</v>
      </c>
      <c r="S91" s="79">
        <f>'CAT II'!I91</f>
        <v>2</v>
      </c>
      <c r="T91" s="79">
        <f>'CAT II'!J91</f>
        <v>9</v>
      </c>
      <c r="U91" s="79">
        <f>'CAT II'!K91</f>
        <v>11</v>
      </c>
      <c r="V91" s="79">
        <f>'CAT II'!L91</f>
        <v>12</v>
      </c>
      <c r="W91" s="79">
        <f>'CAT II'!M91</f>
        <v>44</v>
      </c>
      <c r="X91" s="82">
        <f>MODEL!D91</f>
        <v>2</v>
      </c>
      <c r="Y91" s="82">
        <f>MODEL!E91</f>
        <v>2</v>
      </c>
      <c r="Z91" s="82">
        <f>MODEL!F91</f>
        <v>2</v>
      </c>
      <c r="AA91" s="82">
        <f>MODEL!G91</f>
        <v>2</v>
      </c>
      <c r="AB91" s="82">
        <f>MODEL!H91</f>
        <v>2</v>
      </c>
      <c r="AC91" s="82">
        <f>MODEL!I91</f>
        <v>2</v>
      </c>
      <c r="AD91" s="82">
        <f>MODEL!J91</f>
        <v>2</v>
      </c>
      <c r="AE91" s="82">
        <f>MODEL!K91</f>
        <v>2</v>
      </c>
      <c r="AF91" s="82">
        <f>MODEL!L91</f>
        <v>2</v>
      </c>
      <c r="AG91" s="82">
        <f>MODEL!M91</f>
        <v>2</v>
      </c>
      <c r="AH91" s="82">
        <f>MODEL!N91</f>
        <v>9</v>
      </c>
      <c r="AI91" s="82">
        <f>MODEL!O91</f>
        <v>13</v>
      </c>
      <c r="AJ91" s="82">
        <f>MODEL!P91</f>
        <v>14</v>
      </c>
      <c r="AK91" s="82">
        <f>MODEL!Q91</f>
        <v>14</v>
      </c>
      <c r="AL91" s="82">
        <f>MODEL!R91</f>
        <v>14</v>
      </c>
      <c r="AM91" s="82">
        <f>MODEL!S91</f>
        <v>13</v>
      </c>
      <c r="AN91" s="82">
        <f>MODEL!T91</f>
        <v>97</v>
      </c>
      <c r="AO91" s="84">
        <f>'CAT I'!N91</f>
        <v>5</v>
      </c>
      <c r="AP91" s="84">
        <f>'CAT I'!O91</f>
        <v>5</v>
      </c>
      <c r="AQ91" s="84">
        <f>'CAT I'!P91</f>
        <v>10</v>
      </c>
      <c r="AR91" s="2">
        <f>'CAT II'!N91</f>
        <v>5</v>
      </c>
      <c r="AS91" s="2">
        <f>'CAT II'!O91</f>
        <v>5</v>
      </c>
      <c r="AT91" s="2">
        <f>'CAT II'!P91</f>
        <v>10</v>
      </c>
      <c r="AU91" s="85">
        <f>MODEL!U91</f>
        <v>5</v>
      </c>
      <c r="AV91" s="85">
        <f>MODEL!V91</f>
        <v>5</v>
      </c>
      <c r="AW91" s="85">
        <f>MODEL!W91</f>
        <v>10</v>
      </c>
      <c r="AX91" s="88">
        <f t="shared" si="81"/>
        <v>0.90566037735849059</v>
      </c>
      <c r="AY91" s="88">
        <f t="shared" si="81"/>
        <v>0.93023255813953487</v>
      </c>
      <c r="AZ91" s="88">
        <f t="shared" si="81"/>
        <v>0.92452830188679247</v>
      </c>
      <c r="BA91" s="88">
        <f t="shared" si="81"/>
        <v>0.95348837209302328</v>
      </c>
      <c r="BB91" s="88">
        <f t="shared" si="81"/>
        <v>0.95652173913043481</v>
      </c>
      <c r="BC91" s="88">
        <f t="shared" si="81"/>
        <v>0.93333333333333335</v>
      </c>
      <c r="BD91" s="89">
        <f>'END SEM EXAM'!D91</f>
        <v>2</v>
      </c>
      <c r="BE91" s="89">
        <f>'END SEM EXAM'!E91</f>
        <v>1</v>
      </c>
      <c r="BF91" s="89">
        <f>'END SEM EXAM'!F91</f>
        <v>2</v>
      </c>
      <c r="BG91" s="89">
        <f>'END SEM EXAM'!G91</f>
        <v>1</v>
      </c>
      <c r="BH91" s="89">
        <f>'END SEM EXAM'!H91</f>
        <v>2</v>
      </c>
      <c r="BI91" s="89">
        <f>'END SEM EXAM'!I91</f>
        <v>2</v>
      </c>
      <c r="BJ91" s="89">
        <f>'END SEM EXAM'!J91</f>
        <v>2</v>
      </c>
      <c r="BK91" s="89">
        <f>'END SEM EXAM'!K91</f>
        <v>2</v>
      </c>
      <c r="BL91" s="89">
        <f>'END SEM EXAM'!L91</f>
        <v>2</v>
      </c>
      <c r="BM91" s="89">
        <f>'END SEM EXAM'!M91</f>
        <v>2</v>
      </c>
      <c r="BN91" s="89">
        <f>'END SEM EXAM'!N91</f>
        <v>7</v>
      </c>
      <c r="BO91" s="89">
        <f>'END SEM EXAM'!O91</f>
        <v>14</v>
      </c>
      <c r="BP91" s="89">
        <f>'END SEM EXAM'!P91</f>
        <v>2</v>
      </c>
      <c r="BQ91" s="89">
        <f>'END SEM EXAM'!Q91</f>
        <v>3</v>
      </c>
      <c r="BR91" s="89">
        <f>'END SEM EXAM'!R91</f>
        <v>14</v>
      </c>
      <c r="BS91" s="89">
        <f>'END SEM EXAM'!S91</f>
        <v>5</v>
      </c>
      <c r="BT91" s="89">
        <f>'END SEM EXAM'!T91</f>
        <v>63</v>
      </c>
      <c r="BU91" s="91">
        <f>'END SEM EXAM'!U91</f>
        <v>0.94444444444444442</v>
      </c>
      <c r="BV91" s="91">
        <f>'END SEM EXAM'!V91</f>
        <v>0.27777777777777779</v>
      </c>
      <c r="BW91" s="91">
        <f>'END SEM EXAM'!W91</f>
        <v>0.3888888888888889</v>
      </c>
      <c r="BX91" s="91">
        <f>'END SEM EXAM'!X91</f>
        <v>1</v>
      </c>
      <c r="BY91" s="91">
        <f>'END SEM EXAM'!Y91</f>
        <v>0.5</v>
      </c>
      <c r="BZ91" s="91">
        <f>'END SEM EXAM'!Z91</f>
        <v>0.7</v>
      </c>
      <c r="CA91" s="92">
        <f t="shared" si="82"/>
        <v>0.56666666666666665</v>
      </c>
      <c r="CB91" s="92">
        <f t="shared" si="83"/>
        <v>0.16666666666666666</v>
      </c>
      <c r="CC91" s="92">
        <f t="shared" si="84"/>
        <v>0.23333333333333334</v>
      </c>
      <c r="CD91" s="92">
        <f t="shared" si="85"/>
        <v>0.6</v>
      </c>
      <c r="CE91" s="92">
        <f t="shared" si="86"/>
        <v>0.3</v>
      </c>
      <c r="CF91" s="92">
        <f t="shared" si="87"/>
        <v>0.42</v>
      </c>
      <c r="CG91" s="94">
        <f t="shared" si="88"/>
        <v>0.36226415094339626</v>
      </c>
      <c r="CH91" s="94">
        <f t="shared" si="89"/>
        <v>0.37209302325581395</v>
      </c>
      <c r="CI91" s="94">
        <f t="shared" si="90"/>
        <v>0.36981132075471701</v>
      </c>
      <c r="CJ91" s="94">
        <f t="shared" si="91"/>
        <v>0.38139534883720932</v>
      </c>
      <c r="CK91" s="94">
        <f t="shared" si="92"/>
        <v>0.38260869565217392</v>
      </c>
      <c r="CL91" s="94">
        <f t="shared" si="93"/>
        <v>0.37333333333333335</v>
      </c>
      <c r="CM91" s="96">
        <f t="shared" si="94"/>
        <v>0.92893081761006291</v>
      </c>
      <c r="CN91" s="96">
        <f t="shared" si="95"/>
        <v>0.53875968992248058</v>
      </c>
      <c r="CO91" s="96">
        <f t="shared" si="96"/>
        <v>0.60314465408805029</v>
      </c>
      <c r="CP91" s="96">
        <f t="shared" si="97"/>
        <v>0.98139534883720936</v>
      </c>
      <c r="CQ91" s="96">
        <f t="shared" si="98"/>
        <v>0.68260869565217397</v>
      </c>
      <c r="CR91" s="96">
        <f t="shared" si="99"/>
        <v>0.79333333333333333</v>
      </c>
      <c r="CS91" s="99">
        <f>'Course end survey'!J100</f>
        <v>1</v>
      </c>
      <c r="CT91" s="99">
        <f>'Course end survey'!K100</f>
        <v>1</v>
      </c>
      <c r="CU91" s="99">
        <f>'Course end survey'!L100</f>
        <v>1</v>
      </c>
      <c r="CV91" s="99">
        <f>'Course end survey'!M100</f>
        <v>1</v>
      </c>
      <c r="CW91" s="99">
        <f>'Course end survey'!N100</f>
        <v>0.33333333333333331</v>
      </c>
      <c r="CX91" s="99">
        <f>'Course end survey'!O100</f>
        <v>0.33333333333333331</v>
      </c>
      <c r="CY91" s="100">
        <f t="shared" si="100"/>
        <v>0.1</v>
      </c>
      <c r="CZ91" s="100">
        <f t="shared" si="101"/>
        <v>0.1</v>
      </c>
      <c r="DA91" s="100">
        <f t="shared" si="102"/>
        <v>0.1</v>
      </c>
      <c r="DB91" s="100">
        <f t="shared" si="103"/>
        <v>0.1</v>
      </c>
      <c r="DC91" s="100">
        <f t="shared" si="104"/>
        <v>3.3333333333333333E-2</v>
      </c>
      <c r="DD91" s="100">
        <f t="shared" si="105"/>
        <v>3.3333333333333333E-2</v>
      </c>
      <c r="DE91" s="102">
        <f t="shared" si="106"/>
        <v>0.83603773584905661</v>
      </c>
      <c r="DF91" s="102">
        <f t="shared" si="107"/>
        <v>0.48488372093023252</v>
      </c>
      <c r="DG91" s="102">
        <f t="shared" si="108"/>
        <v>0.54283018867924526</v>
      </c>
      <c r="DH91" s="102">
        <f t="shared" si="109"/>
        <v>0.8832558139534884</v>
      </c>
      <c r="DI91" s="102">
        <f t="shared" si="110"/>
        <v>0.61434782608695659</v>
      </c>
      <c r="DJ91" s="102">
        <f t="shared" si="111"/>
        <v>0.71399999999999997</v>
      </c>
      <c r="DK91" s="103">
        <f t="shared" si="112"/>
        <v>0.93603773584905658</v>
      </c>
      <c r="DL91" s="103">
        <f t="shared" si="113"/>
        <v>0.58488372093023255</v>
      </c>
      <c r="DM91" s="103">
        <f t="shared" si="114"/>
        <v>0.64283018867924524</v>
      </c>
      <c r="DN91" s="103">
        <f t="shared" si="115"/>
        <v>0.98325581395348838</v>
      </c>
      <c r="DO91" s="103">
        <f t="shared" si="116"/>
        <v>0.64768115942028992</v>
      </c>
      <c r="DP91" s="103">
        <f t="shared" si="117"/>
        <v>0.74733333333333329</v>
      </c>
    </row>
    <row r="92" spans="1:120" ht="16.2" thickBot="1">
      <c r="A92" s="72">
        <v>82</v>
      </c>
      <c r="B92" s="73" t="str">
        <f>'CAT I'!B92</f>
        <v>AME20098</v>
      </c>
      <c r="C92" s="171" t="str">
        <f>'CAT I'!C92</f>
        <v>VIVEK AJAYAN</v>
      </c>
      <c r="D92" s="74">
        <f>'CAT I'!D92</f>
        <v>2</v>
      </c>
      <c r="E92" s="74">
        <f>'CAT I'!E92</f>
        <v>2</v>
      </c>
      <c r="F92" s="74">
        <f>'CAT I'!F92</f>
        <v>2</v>
      </c>
      <c r="G92" s="74">
        <f>'CAT I'!G92</f>
        <v>2</v>
      </c>
      <c r="H92" s="74">
        <f>'CAT I'!H92</f>
        <v>2</v>
      </c>
      <c r="I92" s="74">
        <f>'CAT I'!I92</f>
        <v>2</v>
      </c>
      <c r="J92" s="74">
        <f>'CAT I'!J92</f>
        <v>10</v>
      </c>
      <c r="K92" s="74">
        <f>'CAT I'!K92</f>
        <v>14</v>
      </c>
      <c r="L92" s="74">
        <f>'CAT I'!L92</f>
        <v>14</v>
      </c>
      <c r="M92" s="74">
        <f>'CAT I'!M92</f>
        <v>50</v>
      </c>
      <c r="N92" s="79">
        <f>'CAT II'!D92</f>
        <v>2</v>
      </c>
      <c r="O92" s="79">
        <f>'CAT II'!E92</f>
        <v>2</v>
      </c>
      <c r="P92" s="79">
        <f>'CAT II'!F92</f>
        <v>2</v>
      </c>
      <c r="Q92" s="79">
        <f>'CAT II'!G92</f>
        <v>2</v>
      </c>
      <c r="R92" s="79">
        <f>'CAT II'!H92</f>
        <v>2</v>
      </c>
      <c r="S92" s="79">
        <f>'CAT II'!I92</f>
        <v>2</v>
      </c>
      <c r="T92" s="79">
        <f>'CAT II'!J92</f>
        <v>10</v>
      </c>
      <c r="U92" s="79">
        <f>'CAT II'!K92</f>
        <v>12</v>
      </c>
      <c r="V92" s="79">
        <f>'CAT II'!L92</f>
        <v>14</v>
      </c>
      <c r="W92" s="79">
        <f>'CAT II'!M92</f>
        <v>48</v>
      </c>
      <c r="X92" s="82">
        <f>MODEL!D92</f>
        <v>1</v>
      </c>
      <c r="Y92" s="82">
        <f>MODEL!E92</f>
        <v>2</v>
      </c>
      <c r="Z92" s="82">
        <f>MODEL!F92</f>
        <v>2</v>
      </c>
      <c r="AA92" s="82">
        <f>MODEL!G92</f>
        <v>2</v>
      </c>
      <c r="AB92" s="82">
        <f>MODEL!H92</f>
        <v>2</v>
      </c>
      <c r="AC92" s="82">
        <f>MODEL!I92</f>
        <v>1</v>
      </c>
      <c r="AD92" s="82">
        <f>MODEL!J92</f>
        <v>1</v>
      </c>
      <c r="AE92" s="82">
        <f>MODEL!K92</f>
        <v>1</v>
      </c>
      <c r="AF92" s="82">
        <f>MODEL!L92</f>
        <v>2</v>
      </c>
      <c r="AG92" s="82">
        <f>MODEL!M92</f>
        <v>2</v>
      </c>
      <c r="AH92" s="82">
        <f>MODEL!N92</f>
        <v>8</v>
      </c>
      <c r="AI92" s="82">
        <f>MODEL!O92</f>
        <v>11</v>
      </c>
      <c r="AJ92" s="82">
        <f>MODEL!P92</f>
        <v>14</v>
      </c>
      <c r="AK92" s="82">
        <f>MODEL!Q92</f>
        <v>13</v>
      </c>
      <c r="AL92" s="82">
        <f>MODEL!R92</f>
        <v>12</v>
      </c>
      <c r="AM92" s="82">
        <f>MODEL!S92</f>
        <v>11</v>
      </c>
      <c r="AN92" s="82">
        <f>MODEL!T92</f>
        <v>85</v>
      </c>
      <c r="AO92" s="84">
        <f>'CAT I'!N92</f>
        <v>5</v>
      </c>
      <c r="AP92" s="84">
        <f>'CAT I'!O92</f>
        <v>5</v>
      </c>
      <c r="AQ92" s="84">
        <f>'CAT I'!P92</f>
        <v>10</v>
      </c>
      <c r="AR92" s="2">
        <f>'CAT II'!N92</f>
        <v>5</v>
      </c>
      <c r="AS92" s="2">
        <f>'CAT II'!O92</f>
        <v>5</v>
      </c>
      <c r="AT92" s="2">
        <f>'CAT II'!P92</f>
        <v>10</v>
      </c>
      <c r="AU92" s="85">
        <f>MODEL!U92</f>
        <v>5</v>
      </c>
      <c r="AV92" s="85">
        <f>MODEL!V92</f>
        <v>5</v>
      </c>
      <c r="AW92" s="85">
        <f>MODEL!W92</f>
        <v>10</v>
      </c>
      <c r="AX92" s="88">
        <f t="shared" si="81"/>
        <v>0.92452830188679247</v>
      </c>
      <c r="AY92" s="88">
        <f t="shared" si="81"/>
        <v>1</v>
      </c>
      <c r="AZ92" s="88">
        <f t="shared" si="81"/>
        <v>0.92452830188679247</v>
      </c>
      <c r="BA92" s="88">
        <f t="shared" ref="AY92:BC143" si="118">SUMIF(($D$9:$AW$9),BA$9,($D92:$AW92))/BA$10</f>
        <v>0.90697674418604646</v>
      </c>
      <c r="BB92" s="88">
        <f t="shared" si="118"/>
        <v>0.86956521739130432</v>
      </c>
      <c r="BC92" s="88">
        <f t="shared" si="118"/>
        <v>0.8666666666666667</v>
      </c>
      <c r="BD92" s="89">
        <f>'END SEM EXAM'!D92</f>
        <v>2</v>
      </c>
      <c r="BE92" s="89">
        <f>'END SEM EXAM'!E92</f>
        <v>2</v>
      </c>
      <c r="BF92" s="89">
        <f>'END SEM EXAM'!F92</f>
        <v>2</v>
      </c>
      <c r="BG92" s="89">
        <f>'END SEM EXAM'!G92</f>
        <v>1</v>
      </c>
      <c r="BH92" s="89">
        <f>'END SEM EXAM'!H92</f>
        <v>2</v>
      </c>
      <c r="BI92" s="89">
        <f>'END SEM EXAM'!I92</f>
        <v>2</v>
      </c>
      <c r="BJ92" s="89">
        <f>'END SEM EXAM'!J92</f>
        <v>2</v>
      </c>
      <c r="BK92" s="89">
        <f>'END SEM EXAM'!K92</f>
        <v>2</v>
      </c>
      <c r="BL92" s="89">
        <f>'END SEM EXAM'!L92</f>
        <v>2</v>
      </c>
      <c r="BM92" s="89">
        <f>'END SEM EXAM'!M92</f>
        <v>2</v>
      </c>
      <c r="BN92" s="89">
        <f>'END SEM EXAM'!N92</f>
        <v>10</v>
      </c>
      <c r="BO92" s="89">
        <f>'END SEM EXAM'!O92</f>
        <v>10</v>
      </c>
      <c r="BP92" s="89">
        <f>'END SEM EXAM'!P92</f>
        <v>6</v>
      </c>
      <c r="BQ92" s="89">
        <f>'END SEM EXAM'!Q92</f>
        <v>8</v>
      </c>
      <c r="BR92" s="89">
        <f>'END SEM EXAM'!R92</f>
        <v>11</v>
      </c>
      <c r="BS92" s="89">
        <f>'END SEM EXAM'!S92</f>
        <v>8</v>
      </c>
      <c r="BT92" s="89">
        <f>'END SEM EXAM'!T92</f>
        <v>72</v>
      </c>
      <c r="BU92" s="91">
        <f>'END SEM EXAM'!U92</f>
        <v>0.77777777777777779</v>
      </c>
      <c r="BV92" s="91">
        <f>'END SEM EXAM'!V92</f>
        <v>0.5</v>
      </c>
      <c r="BW92" s="91">
        <f>'END SEM EXAM'!W92</f>
        <v>0.66666666666666663</v>
      </c>
      <c r="BX92" s="91">
        <f>'END SEM EXAM'!X92</f>
        <v>0.83333333333333337</v>
      </c>
      <c r="BY92" s="91">
        <f>'END SEM EXAM'!Y92</f>
        <v>0.66666666666666663</v>
      </c>
      <c r="BZ92" s="91">
        <f>'END SEM EXAM'!Z92</f>
        <v>1</v>
      </c>
      <c r="CA92" s="92">
        <f t="shared" si="82"/>
        <v>0.46666666666666667</v>
      </c>
      <c r="CB92" s="92">
        <f t="shared" si="83"/>
        <v>0.3</v>
      </c>
      <c r="CC92" s="92">
        <f t="shared" si="84"/>
        <v>0.39999999999999997</v>
      </c>
      <c r="CD92" s="92">
        <f t="shared" si="85"/>
        <v>0.5</v>
      </c>
      <c r="CE92" s="92">
        <f t="shared" si="86"/>
        <v>0.39999999999999997</v>
      </c>
      <c r="CF92" s="92">
        <f t="shared" si="87"/>
        <v>0.6</v>
      </c>
      <c r="CG92" s="94">
        <f t="shared" si="88"/>
        <v>0.36981132075471701</v>
      </c>
      <c r="CH92" s="94">
        <f t="shared" si="89"/>
        <v>0.4</v>
      </c>
      <c r="CI92" s="94">
        <f t="shared" si="90"/>
        <v>0.36981132075471701</v>
      </c>
      <c r="CJ92" s="94">
        <f t="shared" si="91"/>
        <v>0.36279069767441863</v>
      </c>
      <c r="CK92" s="94">
        <f t="shared" si="92"/>
        <v>0.34782608695652173</v>
      </c>
      <c r="CL92" s="94">
        <f t="shared" si="93"/>
        <v>0.34666666666666668</v>
      </c>
      <c r="CM92" s="96">
        <f t="shared" si="94"/>
        <v>0.83647798742138368</v>
      </c>
      <c r="CN92" s="96">
        <f t="shared" si="95"/>
        <v>0.7</v>
      </c>
      <c r="CO92" s="96">
        <f t="shared" si="96"/>
        <v>0.76981132075471703</v>
      </c>
      <c r="CP92" s="96">
        <f t="shared" si="97"/>
        <v>0.86279069767441863</v>
      </c>
      <c r="CQ92" s="96">
        <f t="shared" si="98"/>
        <v>0.74782608695652164</v>
      </c>
      <c r="CR92" s="96">
        <f t="shared" si="99"/>
        <v>0.94666666666666666</v>
      </c>
      <c r="CS92" s="99">
        <f>'Course end survey'!J117</f>
        <v>0.66666666666666663</v>
      </c>
      <c r="CT92" s="99">
        <f>'Course end survey'!K117</f>
        <v>0.66666666666666663</v>
      </c>
      <c r="CU92" s="99">
        <f>'Course end survey'!L117</f>
        <v>0.33333333333333331</v>
      </c>
      <c r="CV92" s="99">
        <f>'Course end survey'!M117</f>
        <v>1</v>
      </c>
      <c r="CW92" s="99">
        <f>'Course end survey'!N117</f>
        <v>0.22222222222222221</v>
      </c>
      <c r="CX92" s="99">
        <f>'Course end survey'!O117</f>
        <v>0.22222222222222221</v>
      </c>
      <c r="CY92" s="100">
        <f t="shared" si="100"/>
        <v>6.6666666666666666E-2</v>
      </c>
      <c r="CZ92" s="100">
        <f t="shared" si="101"/>
        <v>6.6666666666666666E-2</v>
      </c>
      <c r="DA92" s="100">
        <f t="shared" si="102"/>
        <v>3.3333333333333333E-2</v>
      </c>
      <c r="DB92" s="100">
        <f t="shared" si="103"/>
        <v>0.1</v>
      </c>
      <c r="DC92" s="100">
        <f t="shared" si="104"/>
        <v>2.2222222222222223E-2</v>
      </c>
      <c r="DD92" s="100">
        <f t="shared" si="105"/>
        <v>2.2222222222222223E-2</v>
      </c>
      <c r="DE92" s="102">
        <f t="shared" si="106"/>
        <v>0.75283018867924534</v>
      </c>
      <c r="DF92" s="102">
        <f t="shared" si="107"/>
        <v>0.63</v>
      </c>
      <c r="DG92" s="102">
        <f t="shared" si="108"/>
        <v>0.6928301886792454</v>
      </c>
      <c r="DH92" s="102">
        <f t="shared" si="109"/>
        <v>0.77651162790697681</v>
      </c>
      <c r="DI92" s="102">
        <f t="shared" si="110"/>
        <v>0.67304347826086952</v>
      </c>
      <c r="DJ92" s="102">
        <f t="shared" si="111"/>
        <v>0.85199999999999998</v>
      </c>
      <c r="DK92" s="103">
        <f t="shared" si="112"/>
        <v>0.81949685534591199</v>
      </c>
      <c r="DL92" s="103">
        <f t="shared" si="113"/>
        <v>0.69666666666666666</v>
      </c>
      <c r="DM92" s="103">
        <f t="shared" si="114"/>
        <v>0.72616352201257872</v>
      </c>
      <c r="DN92" s="103">
        <f t="shared" si="115"/>
        <v>0.87651162790697679</v>
      </c>
      <c r="DO92" s="103">
        <f t="shared" si="116"/>
        <v>0.69526570048309178</v>
      </c>
      <c r="DP92" s="103">
        <f t="shared" si="117"/>
        <v>0.87422222222222223</v>
      </c>
    </row>
    <row r="93" spans="1:120" ht="16.2" thickBot="1">
      <c r="A93" s="72">
        <v>83</v>
      </c>
      <c r="B93" s="73" t="str">
        <f>'CAT I'!B93</f>
        <v>AME20099</v>
      </c>
      <c r="C93" s="171" t="str">
        <f>'CAT I'!C93</f>
        <v>YAGHYAVRAT SHEKHAWAT</v>
      </c>
      <c r="D93" s="74">
        <f>'CAT I'!D93</f>
        <v>2</v>
      </c>
      <c r="E93" s="74">
        <f>'CAT I'!E93</f>
        <v>2</v>
      </c>
      <c r="F93" s="74">
        <f>'CAT I'!F93</f>
        <v>2</v>
      </c>
      <c r="G93" s="74">
        <f>'CAT I'!G93</f>
        <v>2</v>
      </c>
      <c r="H93" s="74">
        <f>'CAT I'!H93</f>
        <v>2</v>
      </c>
      <c r="I93" s="74">
        <f>'CAT I'!I93</f>
        <v>2</v>
      </c>
      <c r="J93" s="74">
        <f>'CAT I'!J93</f>
        <v>10</v>
      </c>
      <c r="K93" s="74">
        <f>'CAT I'!K93</f>
        <v>14</v>
      </c>
      <c r="L93" s="74">
        <f>'CAT I'!L93</f>
        <v>14</v>
      </c>
      <c r="M93" s="74">
        <f>'CAT I'!M93</f>
        <v>50</v>
      </c>
      <c r="N93" s="79">
        <f>'CAT II'!D93</f>
        <v>2</v>
      </c>
      <c r="O93" s="79">
        <f>'CAT II'!E93</f>
        <v>2</v>
      </c>
      <c r="P93" s="79">
        <f>'CAT II'!F93</f>
        <v>2</v>
      </c>
      <c r="Q93" s="79">
        <f>'CAT II'!G93</f>
        <v>2</v>
      </c>
      <c r="R93" s="79">
        <f>'CAT II'!H93</f>
        <v>2</v>
      </c>
      <c r="S93" s="79">
        <f>'CAT II'!I93</f>
        <v>2</v>
      </c>
      <c r="T93" s="79">
        <f>'CAT II'!J93</f>
        <v>10</v>
      </c>
      <c r="U93" s="79">
        <f>'CAT II'!K93</f>
        <v>12</v>
      </c>
      <c r="V93" s="79">
        <f>'CAT II'!L93</f>
        <v>14</v>
      </c>
      <c r="W93" s="79">
        <f>'CAT II'!M93</f>
        <v>48</v>
      </c>
      <c r="X93" s="82">
        <f>MODEL!D93</f>
        <v>1</v>
      </c>
      <c r="Y93" s="82">
        <f>MODEL!E93</f>
        <v>2</v>
      </c>
      <c r="Z93" s="82">
        <f>MODEL!F93</f>
        <v>2</v>
      </c>
      <c r="AA93" s="82">
        <f>MODEL!G93</f>
        <v>2</v>
      </c>
      <c r="AB93" s="82">
        <f>MODEL!H93</f>
        <v>2</v>
      </c>
      <c r="AC93" s="82">
        <f>MODEL!I93</f>
        <v>1</v>
      </c>
      <c r="AD93" s="82">
        <f>MODEL!J93</f>
        <v>1</v>
      </c>
      <c r="AE93" s="82">
        <f>MODEL!K93</f>
        <v>1</v>
      </c>
      <c r="AF93" s="82">
        <f>MODEL!L93</f>
        <v>2</v>
      </c>
      <c r="AG93" s="82">
        <f>MODEL!M93</f>
        <v>2</v>
      </c>
      <c r="AH93" s="82">
        <f>MODEL!N93</f>
        <v>8</v>
      </c>
      <c r="AI93" s="82">
        <f>MODEL!O93</f>
        <v>11</v>
      </c>
      <c r="AJ93" s="82">
        <f>MODEL!P93</f>
        <v>14</v>
      </c>
      <c r="AK93" s="82">
        <f>MODEL!Q93</f>
        <v>13</v>
      </c>
      <c r="AL93" s="82">
        <f>MODEL!R93</f>
        <v>12</v>
      </c>
      <c r="AM93" s="82">
        <f>MODEL!S93</f>
        <v>11</v>
      </c>
      <c r="AN93" s="82">
        <f>MODEL!T93</f>
        <v>85</v>
      </c>
      <c r="AO93" s="84">
        <f>'CAT I'!N93</f>
        <v>5</v>
      </c>
      <c r="AP93" s="84">
        <f>'CAT I'!O93</f>
        <v>5</v>
      </c>
      <c r="AQ93" s="84">
        <f>'CAT I'!P93</f>
        <v>10</v>
      </c>
      <c r="AR93" s="2">
        <f>'CAT II'!N93</f>
        <v>5</v>
      </c>
      <c r="AS93" s="2">
        <f>'CAT II'!O93</f>
        <v>5</v>
      </c>
      <c r="AT93" s="2">
        <f>'CAT II'!P93</f>
        <v>10</v>
      </c>
      <c r="AU93" s="85">
        <f>MODEL!U93</f>
        <v>5</v>
      </c>
      <c r="AV93" s="85">
        <f>MODEL!V93</f>
        <v>5</v>
      </c>
      <c r="AW93" s="85">
        <f>MODEL!W93</f>
        <v>10</v>
      </c>
      <c r="AX93" s="88">
        <f t="shared" ref="AX93:AX156" si="119">SUMIF(($D$9:$AW$9),AX$9,($D93:$AW93))/AX$10</f>
        <v>0.92452830188679247</v>
      </c>
      <c r="AY93" s="88">
        <f t="shared" si="118"/>
        <v>1</v>
      </c>
      <c r="AZ93" s="88">
        <f t="shared" si="118"/>
        <v>0.92452830188679247</v>
      </c>
      <c r="BA93" s="88">
        <f t="shared" si="118"/>
        <v>0.90697674418604646</v>
      </c>
      <c r="BB93" s="88">
        <f t="shared" si="118"/>
        <v>0.86956521739130432</v>
      </c>
      <c r="BC93" s="88">
        <f t="shared" si="118"/>
        <v>0.8666666666666667</v>
      </c>
      <c r="BD93" s="89">
        <f>'END SEM EXAM'!D93</f>
        <v>2</v>
      </c>
      <c r="BE93" s="89">
        <f>'END SEM EXAM'!E93</f>
        <v>1</v>
      </c>
      <c r="BF93" s="89">
        <f>'END SEM EXAM'!F93</f>
        <v>2</v>
      </c>
      <c r="BG93" s="89">
        <f>'END SEM EXAM'!G93</f>
        <v>1</v>
      </c>
      <c r="BH93" s="89">
        <f>'END SEM EXAM'!H93</f>
        <v>2</v>
      </c>
      <c r="BI93" s="89">
        <f>'END SEM EXAM'!I93</f>
        <v>2</v>
      </c>
      <c r="BJ93" s="89">
        <f>'END SEM EXAM'!J93</f>
        <v>2</v>
      </c>
      <c r="BK93" s="89">
        <f>'END SEM EXAM'!K93</f>
        <v>2</v>
      </c>
      <c r="BL93" s="89">
        <f>'END SEM EXAM'!L93</f>
        <v>2</v>
      </c>
      <c r="BM93" s="89">
        <f>'END SEM EXAM'!M93</f>
        <v>2</v>
      </c>
      <c r="BN93" s="89">
        <f>'END SEM EXAM'!N93</f>
        <v>6</v>
      </c>
      <c r="BO93" s="89">
        <f>'END SEM EXAM'!O93</f>
        <v>13</v>
      </c>
      <c r="BP93" s="89">
        <f>'END SEM EXAM'!P93</f>
        <v>1</v>
      </c>
      <c r="BQ93" s="89">
        <f>'END SEM EXAM'!Q93</f>
        <v>7</v>
      </c>
      <c r="BR93" s="89">
        <f>'END SEM EXAM'!R93</f>
        <v>10</v>
      </c>
      <c r="BS93" s="89">
        <f>'END SEM EXAM'!S93</f>
        <v>13</v>
      </c>
      <c r="BT93" s="89">
        <f>'END SEM EXAM'!T93</f>
        <v>68</v>
      </c>
      <c r="BU93" s="91">
        <f>'END SEM EXAM'!U93</f>
        <v>0.88888888888888884</v>
      </c>
      <c r="BV93" s="91">
        <f>'END SEM EXAM'!V93</f>
        <v>0.22222222222222221</v>
      </c>
      <c r="BW93" s="91">
        <f>'END SEM EXAM'!W93</f>
        <v>0.61111111111111116</v>
      </c>
      <c r="BX93" s="91">
        <f>'END SEM EXAM'!X93</f>
        <v>0.77777777777777779</v>
      </c>
      <c r="BY93" s="91">
        <f>'END SEM EXAM'!Y93</f>
        <v>0.94444444444444442</v>
      </c>
      <c r="BZ93" s="91">
        <f>'END SEM EXAM'!Z93</f>
        <v>0.6</v>
      </c>
      <c r="CA93" s="92">
        <f t="shared" si="82"/>
        <v>0.53333333333333333</v>
      </c>
      <c r="CB93" s="92">
        <f t="shared" si="83"/>
        <v>0.13333333333333333</v>
      </c>
      <c r="CC93" s="92">
        <f t="shared" si="84"/>
        <v>0.3666666666666667</v>
      </c>
      <c r="CD93" s="92">
        <f t="shared" si="85"/>
        <v>0.46666666666666667</v>
      </c>
      <c r="CE93" s="92">
        <f t="shared" si="86"/>
        <v>0.56666666666666665</v>
      </c>
      <c r="CF93" s="92">
        <f t="shared" si="87"/>
        <v>0.36</v>
      </c>
      <c r="CG93" s="94">
        <f t="shared" si="88"/>
        <v>0.36981132075471701</v>
      </c>
      <c r="CH93" s="94">
        <f t="shared" si="89"/>
        <v>0.4</v>
      </c>
      <c r="CI93" s="94">
        <f t="shared" si="90"/>
        <v>0.36981132075471701</v>
      </c>
      <c r="CJ93" s="94">
        <f t="shared" si="91"/>
        <v>0.36279069767441863</v>
      </c>
      <c r="CK93" s="94">
        <f t="shared" si="92"/>
        <v>0.34782608695652173</v>
      </c>
      <c r="CL93" s="94">
        <f t="shared" si="93"/>
        <v>0.34666666666666668</v>
      </c>
      <c r="CM93" s="96">
        <f t="shared" si="94"/>
        <v>0.90314465408805034</v>
      </c>
      <c r="CN93" s="96">
        <f t="shared" si="95"/>
        <v>0.53333333333333333</v>
      </c>
      <c r="CO93" s="96">
        <f t="shared" si="96"/>
        <v>0.73647798742138371</v>
      </c>
      <c r="CP93" s="96">
        <f t="shared" si="97"/>
        <v>0.8294573643410853</v>
      </c>
      <c r="CQ93" s="96">
        <f t="shared" si="98"/>
        <v>0.91449275362318838</v>
      </c>
      <c r="CR93" s="96">
        <f t="shared" si="99"/>
        <v>0.70666666666666667</v>
      </c>
      <c r="CS93" s="99">
        <f>'Course end survey'!J102</f>
        <v>0.66666666666666663</v>
      </c>
      <c r="CT93" s="99">
        <f>'Course end survey'!K102</f>
        <v>1</v>
      </c>
      <c r="CU93" s="99">
        <f>'Course end survey'!L102</f>
        <v>0.66666666666666663</v>
      </c>
      <c r="CV93" s="99">
        <f>'Course end survey'!M102</f>
        <v>1</v>
      </c>
      <c r="CW93" s="99">
        <f>'Course end survey'!N102</f>
        <v>0.22222222222222221</v>
      </c>
      <c r="CX93" s="99">
        <f>'Course end survey'!O102</f>
        <v>0.33333333333333331</v>
      </c>
      <c r="CY93" s="100">
        <f t="shared" si="100"/>
        <v>6.6666666666666666E-2</v>
      </c>
      <c r="CZ93" s="100">
        <f t="shared" si="101"/>
        <v>0.1</v>
      </c>
      <c r="DA93" s="100">
        <f t="shared" si="102"/>
        <v>6.6666666666666666E-2</v>
      </c>
      <c r="DB93" s="100">
        <f t="shared" si="103"/>
        <v>0.1</v>
      </c>
      <c r="DC93" s="100">
        <f t="shared" si="104"/>
        <v>2.2222222222222223E-2</v>
      </c>
      <c r="DD93" s="100">
        <f t="shared" si="105"/>
        <v>3.3333333333333333E-2</v>
      </c>
      <c r="DE93" s="102">
        <f t="shared" si="106"/>
        <v>0.81283018867924528</v>
      </c>
      <c r="DF93" s="102">
        <f t="shared" si="107"/>
        <v>0.48</v>
      </c>
      <c r="DG93" s="102">
        <f t="shared" si="108"/>
        <v>0.66283018867924537</v>
      </c>
      <c r="DH93" s="102">
        <f t="shared" si="109"/>
        <v>0.74651162790697678</v>
      </c>
      <c r="DI93" s="102">
        <f t="shared" si="110"/>
        <v>0.82304347826086954</v>
      </c>
      <c r="DJ93" s="102">
        <f t="shared" si="111"/>
        <v>0.63600000000000001</v>
      </c>
      <c r="DK93" s="103">
        <f t="shared" si="112"/>
        <v>0.87949685534591193</v>
      </c>
      <c r="DL93" s="103">
        <f t="shared" si="113"/>
        <v>0.57999999999999996</v>
      </c>
      <c r="DM93" s="103">
        <f t="shared" si="114"/>
        <v>0.72949685534591202</v>
      </c>
      <c r="DN93" s="103">
        <f t="shared" si="115"/>
        <v>0.84651162790697676</v>
      </c>
      <c r="DO93" s="103">
        <f t="shared" si="116"/>
        <v>0.8452657004830918</v>
      </c>
      <c r="DP93" s="103">
        <f t="shared" si="117"/>
        <v>0.66933333333333334</v>
      </c>
    </row>
    <row r="94" spans="1:120" ht="16.2" thickBot="1">
      <c r="A94" s="72">
        <v>84</v>
      </c>
      <c r="B94" s="73" t="str">
        <f>'CAT I'!B94</f>
        <v>AME20100</v>
      </c>
      <c r="C94" s="171" t="str">
        <f>'CAT I'!C94</f>
        <v>MOHAMMED SAMEERKHAN S</v>
      </c>
      <c r="D94" s="74">
        <f>'CAT I'!D94</f>
        <v>2</v>
      </c>
      <c r="E94" s="74">
        <f>'CAT I'!E94</f>
        <v>2</v>
      </c>
      <c r="F94" s="74">
        <f>'CAT I'!F94</f>
        <v>2</v>
      </c>
      <c r="G94" s="74">
        <f>'CAT I'!G94</f>
        <v>2</v>
      </c>
      <c r="H94" s="74">
        <f>'CAT I'!H94</f>
        <v>2</v>
      </c>
      <c r="I94" s="74">
        <f>'CAT I'!I94</f>
        <v>2</v>
      </c>
      <c r="J94" s="74">
        <f>'CAT I'!J94</f>
        <v>10</v>
      </c>
      <c r="K94" s="74">
        <f>'CAT I'!K94</f>
        <v>14</v>
      </c>
      <c r="L94" s="74">
        <f>'CAT I'!L94</f>
        <v>13</v>
      </c>
      <c r="M94" s="74">
        <f>'CAT I'!M94</f>
        <v>49</v>
      </c>
      <c r="N94" s="79">
        <f>'CAT II'!D94</f>
        <v>2</v>
      </c>
      <c r="O94" s="79">
        <f>'CAT II'!E94</f>
        <v>2</v>
      </c>
      <c r="P94" s="79">
        <f>'CAT II'!F94</f>
        <v>2</v>
      </c>
      <c r="Q94" s="79">
        <f>'CAT II'!G94</f>
        <v>2</v>
      </c>
      <c r="R94" s="79">
        <f>'CAT II'!H94</f>
        <v>2</v>
      </c>
      <c r="S94" s="79">
        <f>'CAT II'!I94</f>
        <v>2</v>
      </c>
      <c r="T94" s="79">
        <f>'CAT II'!J94</f>
        <v>10</v>
      </c>
      <c r="U94" s="79">
        <f>'CAT II'!K94</f>
        <v>13</v>
      </c>
      <c r="V94" s="79">
        <f>'CAT II'!L94</f>
        <v>13</v>
      </c>
      <c r="W94" s="79">
        <f>'CAT II'!M94</f>
        <v>48</v>
      </c>
      <c r="X94" s="82">
        <f>MODEL!D94</f>
        <v>1</v>
      </c>
      <c r="Y94" s="82">
        <f>MODEL!E94</f>
        <v>0</v>
      </c>
      <c r="Z94" s="82">
        <f>MODEL!F94</f>
        <v>2</v>
      </c>
      <c r="AA94" s="82">
        <f>MODEL!G94</f>
        <v>0</v>
      </c>
      <c r="AB94" s="82">
        <f>MODEL!H94</f>
        <v>0</v>
      </c>
      <c r="AC94" s="82">
        <f>MODEL!I94</f>
        <v>0</v>
      </c>
      <c r="AD94" s="82">
        <f>MODEL!J94</f>
        <v>2</v>
      </c>
      <c r="AE94" s="82">
        <f>MODEL!K94</f>
        <v>2</v>
      </c>
      <c r="AF94" s="82">
        <f>MODEL!L94</f>
        <v>2</v>
      </c>
      <c r="AG94" s="82">
        <f>MODEL!M94</f>
        <v>2</v>
      </c>
      <c r="AH94" s="82">
        <f>MODEL!N94</f>
        <v>10</v>
      </c>
      <c r="AI94" s="82">
        <f>MODEL!O94</f>
        <v>13</v>
      </c>
      <c r="AJ94" s="82">
        <f>MODEL!P94</f>
        <v>13</v>
      </c>
      <c r="AK94" s="82">
        <f>MODEL!Q94</f>
        <v>13</v>
      </c>
      <c r="AL94" s="82">
        <f>MODEL!R94</f>
        <v>13</v>
      </c>
      <c r="AM94" s="82">
        <f>MODEL!S94</f>
        <v>13</v>
      </c>
      <c r="AN94" s="82">
        <f>MODEL!T94</f>
        <v>86</v>
      </c>
      <c r="AO94" s="84">
        <f>'CAT I'!N94</f>
        <v>5</v>
      </c>
      <c r="AP94" s="84">
        <f>'CAT I'!O94</f>
        <v>5</v>
      </c>
      <c r="AQ94" s="84">
        <f>'CAT I'!P94</f>
        <v>10</v>
      </c>
      <c r="AR94" s="2">
        <f>'CAT II'!N94</f>
        <v>5</v>
      </c>
      <c r="AS94" s="2">
        <f>'CAT II'!O94</f>
        <v>5</v>
      </c>
      <c r="AT94" s="2">
        <f>'CAT II'!P94</f>
        <v>10</v>
      </c>
      <c r="AU94" s="85">
        <f>MODEL!U94</f>
        <v>5</v>
      </c>
      <c r="AV94" s="85">
        <f>MODEL!V94</f>
        <v>5</v>
      </c>
      <c r="AW94" s="85">
        <f>MODEL!W94</f>
        <v>10</v>
      </c>
      <c r="AX94" s="88">
        <f t="shared" si="119"/>
        <v>0.92452830188679247</v>
      </c>
      <c r="AY94" s="88">
        <f t="shared" si="118"/>
        <v>0.90697674418604646</v>
      </c>
      <c r="AZ94" s="88">
        <f t="shared" si="118"/>
        <v>0.8867924528301887</v>
      </c>
      <c r="BA94" s="88">
        <f t="shared" si="118"/>
        <v>0.95348837209302328</v>
      </c>
      <c r="BB94" s="88">
        <f t="shared" si="118"/>
        <v>0.95652173913043481</v>
      </c>
      <c r="BC94" s="88">
        <f t="shared" si="118"/>
        <v>1</v>
      </c>
      <c r="BD94" s="89">
        <f>'END SEM EXAM'!D94</f>
        <v>2</v>
      </c>
      <c r="BE94" s="89">
        <f>'END SEM EXAM'!E94</f>
        <v>2</v>
      </c>
      <c r="BF94" s="89">
        <f>'END SEM EXAM'!F94</f>
        <v>2</v>
      </c>
      <c r="BG94" s="89">
        <f>'END SEM EXAM'!G94</f>
        <v>1</v>
      </c>
      <c r="BH94" s="89">
        <f>'END SEM EXAM'!H94</f>
        <v>2</v>
      </c>
      <c r="BI94" s="89">
        <f>'END SEM EXAM'!I94</f>
        <v>2</v>
      </c>
      <c r="BJ94" s="89">
        <f>'END SEM EXAM'!J94</f>
        <v>2</v>
      </c>
      <c r="BK94" s="89">
        <f>'END SEM EXAM'!K94</f>
        <v>2</v>
      </c>
      <c r="BL94" s="89">
        <f>'END SEM EXAM'!L94</f>
        <v>2</v>
      </c>
      <c r="BM94" s="89">
        <f>'END SEM EXAM'!M94</f>
        <v>2</v>
      </c>
      <c r="BN94" s="89">
        <f>'END SEM EXAM'!N94</f>
        <v>10</v>
      </c>
      <c r="BO94" s="89">
        <f>'END SEM EXAM'!O94</f>
        <v>13</v>
      </c>
      <c r="BP94" s="89">
        <f>'END SEM EXAM'!P94</f>
        <v>5</v>
      </c>
      <c r="BQ94" s="89">
        <f>'END SEM EXAM'!Q94</f>
        <v>14</v>
      </c>
      <c r="BR94" s="89">
        <f>'END SEM EXAM'!R94</f>
        <v>10</v>
      </c>
      <c r="BS94" s="89">
        <f>'END SEM EXAM'!S94</f>
        <v>9</v>
      </c>
      <c r="BT94" s="89">
        <f>'END SEM EXAM'!T94</f>
        <v>80</v>
      </c>
      <c r="BU94" s="91">
        <f>'END SEM EXAM'!U94</f>
        <v>0.94444444444444442</v>
      </c>
      <c r="BV94" s="91">
        <f>'END SEM EXAM'!V94</f>
        <v>0.44444444444444442</v>
      </c>
      <c r="BW94" s="91">
        <f>'END SEM EXAM'!W94</f>
        <v>1</v>
      </c>
      <c r="BX94" s="91">
        <f>'END SEM EXAM'!X94</f>
        <v>0.77777777777777779</v>
      </c>
      <c r="BY94" s="91">
        <f>'END SEM EXAM'!Y94</f>
        <v>0.72222222222222221</v>
      </c>
      <c r="BZ94" s="91">
        <f>'END SEM EXAM'!Z94</f>
        <v>1</v>
      </c>
      <c r="CA94" s="92">
        <f t="shared" si="82"/>
        <v>0.56666666666666665</v>
      </c>
      <c r="CB94" s="92">
        <f t="shared" si="83"/>
        <v>0.26666666666666666</v>
      </c>
      <c r="CC94" s="92">
        <f t="shared" si="84"/>
        <v>0.6</v>
      </c>
      <c r="CD94" s="92">
        <f t="shared" si="85"/>
        <v>0.46666666666666667</v>
      </c>
      <c r="CE94" s="92">
        <f t="shared" si="86"/>
        <v>0.43333333333333329</v>
      </c>
      <c r="CF94" s="92">
        <f t="shared" si="87"/>
        <v>0.6</v>
      </c>
      <c r="CG94" s="94">
        <f t="shared" si="88"/>
        <v>0.36981132075471701</v>
      </c>
      <c r="CH94" s="94">
        <f t="shared" si="89"/>
        <v>0.36279069767441863</v>
      </c>
      <c r="CI94" s="94">
        <f t="shared" si="90"/>
        <v>0.3547169811320755</v>
      </c>
      <c r="CJ94" s="94">
        <f t="shared" si="91"/>
        <v>0.38139534883720932</v>
      </c>
      <c r="CK94" s="94">
        <f t="shared" si="92"/>
        <v>0.38260869565217392</v>
      </c>
      <c r="CL94" s="94">
        <f t="shared" si="93"/>
        <v>0.4</v>
      </c>
      <c r="CM94" s="96">
        <f t="shared" si="94"/>
        <v>0.93647798742138366</v>
      </c>
      <c r="CN94" s="96">
        <f t="shared" si="95"/>
        <v>0.62945736434108523</v>
      </c>
      <c r="CO94" s="96">
        <f t="shared" si="96"/>
        <v>0.95471698113207548</v>
      </c>
      <c r="CP94" s="96">
        <f t="shared" si="97"/>
        <v>0.84806201550387605</v>
      </c>
      <c r="CQ94" s="96">
        <f t="shared" si="98"/>
        <v>0.81594202898550727</v>
      </c>
      <c r="CR94" s="96">
        <f t="shared" si="99"/>
        <v>1</v>
      </c>
      <c r="CS94" s="99">
        <f>'Course end survey'!J119</f>
        <v>0.33333333333333331</v>
      </c>
      <c r="CT94" s="99">
        <f>'Course end survey'!K119</f>
        <v>1</v>
      </c>
      <c r="CU94" s="99">
        <f>'Course end survey'!L119</f>
        <v>0.66666666666666663</v>
      </c>
      <c r="CV94" s="99">
        <f>'Course end survey'!M119</f>
        <v>0.33333333333333331</v>
      </c>
      <c r="CW94" s="99">
        <f>'Course end survey'!N119</f>
        <v>0.1111111111111111</v>
      </c>
      <c r="CX94" s="99">
        <f>'Course end survey'!O119</f>
        <v>0.33333333333333331</v>
      </c>
      <c r="CY94" s="100">
        <f t="shared" si="100"/>
        <v>3.3333333333333333E-2</v>
      </c>
      <c r="CZ94" s="100">
        <f t="shared" si="101"/>
        <v>0.1</v>
      </c>
      <c r="DA94" s="100">
        <f t="shared" si="102"/>
        <v>6.6666666666666666E-2</v>
      </c>
      <c r="DB94" s="100">
        <f t="shared" si="103"/>
        <v>3.3333333333333333E-2</v>
      </c>
      <c r="DC94" s="100">
        <f t="shared" si="104"/>
        <v>1.1111111111111112E-2</v>
      </c>
      <c r="DD94" s="100">
        <f t="shared" si="105"/>
        <v>3.3333333333333333E-2</v>
      </c>
      <c r="DE94" s="102">
        <f t="shared" si="106"/>
        <v>0.84283018867924531</v>
      </c>
      <c r="DF94" s="102">
        <f t="shared" si="107"/>
        <v>0.56651162790697673</v>
      </c>
      <c r="DG94" s="102">
        <f t="shared" si="108"/>
        <v>0.85924528301886793</v>
      </c>
      <c r="DH94" s="102">
        <f t="shared" si="109"/>
        <v>0.76325581395348852</v>
      </c>
      <c r="DI94" s="102">
        <f t="shared" si="110"/>
        <v>0.73434782608695659</v>
      </c>
      <c r="DJ94" s="102">
        <f t="shared" si="111"/>
        <v>0.9</v>
      </c>
      <c r="DK94" s="103">
        <f t="shared" si="112"/>
        <v>0.87616352201257863</v>
      </c>
      <c r="DL94" s="103">
        <f t="shared" si="113"/>
        <v>0.66651162790697671</v>
      </c>
      <c r="DM94" s="103">
        <f t="shared" si="114"/>
        <v>0.92591194968553459</v>
      </c>
      <c r="DN94" s="103">
        <f t="shared" si="115"/>
        <v>0.79658914728682184</v>
      </c>
      <c r="DO94" s="103">
        <f t="shared" si="116"/>
        <v>0.74545893719806766</v>
      </c>
      <c r="DP94" s="103">
        <f t="shared" si="117"/>
        <v>0.93333333333333335</v>
      </c>
    </row>
    <row r="95" spans="1:120" ht="16.2" thickBot="1">
      <c r="A95" s="72">
        <v>85</v>
      </c>
      <c r="B95" s="73" t="str">
        <f>'CAT I'!B95</f>
        <v>AME20101</v>
      </c>
      <c r="C95" s="171" t="str">
        <f>'CAT I'!C95</f>
        <v>SACHIN R NAIR</v>
      </c>
      <c r="D95" s="74">
        <f>'CAT I'!D95</f>
        <v>1</v>
      </c>
      <c r="E95" s="74">
        <f>'CAT I'!E95</f>
        <v>1</v>
      </c>
      <c r="F95" s="74">
        <f>'CAT I'!F95</f>
        <v>2</v>
      </c>
      <c r="G95" s="74">
        <f>'CAT I'!G95</f>
        <v>1</v>
      </c>
      <c r="H95" s="74">
        <f>'CAT I'!H95</f>
        <v>1</v>
      </c>
      <c r="I95" s="74">
        <f>'CAT I'!I95</f>
        <v>1</v>
      </c>
      <c r="J95" s="74">
        <f>'CAT I'!J95</f>
        <v>8</v>
      </c>
      <c r="K95" s="74">
        <f>'CAT I'!K95</f>
        <v>11</v>
      </c>
      <c r="L95" s="74">
        <f>'CAT I'!L95</f>
        <v>12</v>
      </c>
      <c r="M95" s="74">
        <f>'CAT I'!M95</f>
        <v>38</v>
      </c>
      <c r="N95" s="79">
        <f>'CAT II'!D95</f>
        <v>2</v>
      </c>
      <c r="O95" s="79">
        <f>'CAT II'!E95</f>
        <v>2</v>
      </c>
      <c r="P95" s="79">
        <f>'CAT II'!F95</f>
        <v>2</v>
      </c>
      <c r="Q95" s="79">
        <f>'CAT II'!G95</f>
        <v>2</v>
      </c>
      <c r="R95" s="79">
        <f>'CAT II'!H95</f>
        <v>2</v>
      </c>
      <c r="S95" s="79">
        <f>'CAT II'!I95</f>
        <v>2</v>
      </c>
      <c r="T95" s="79">
        <f>'CAT II'!J95</f>
        <v>9</v>
      </c>
      <c r="U95" s="79">
        <f>'CAT II'!K95</f>
        <v>11</v>
      </c>
      <c r="V95" s="79">
        <f>'CAT II'!L95</f>
        <v>12</v>
      </c>
      <c r="W95" s="79">
        <f>'CAT II'!M95</f>
        <v>44</v>
      </c>
      <c r="X95" s="82">
        <f>MODEL!D95</f>
        <v>2</v>
      </c>
      <c r="Y95" s="82">
        <f>MODEL!E95</f>
        <v>2</v>
      </c>
      <c r="Z95" s="82">
        <f>MODEL!F95</f>
        <v>1</v>
      </c>
      <c r="AA95" s="82">
        <f>MODEL!G95</f>
        <v>2</v>
      </c>
      <c r="AB95" s="82">
        <f>MODEL!H95</f>
        <v>2</v>
      </c>
      <c r="AC95" s="82">
        <f>MODEL!I95</f>
        <v>2</v>
      </c>
      <c r="AD95" s="82">
        <f>MODEL!J95</f>
        <v>2</v>
      </c>
      <c r="AE95" s="82">
        <f>MODEL!K95</f>
        <v>2</v>
      </c>
      <c r="AF95" s="82">
        <f>MODEL!L95</f>
        <v>1</v>
      </c>
      <c r="AG95" s="82">
        <f>MODEL!M95</f>
        <v>2</v>
      </c>
      <c r="AH95" s="82">
        <f>MODEL!N95</f>
        <v>10</v>
      </c>
      <c r="AI95" s="82">
        <f>MODEL!O95</f>
        <v>10</v>
      </c>
      <c r="AJ95" s="82">
        <f>MODEL!P95</f>
        <v>11</v>
      </c>
      <c r="AK95" s="82">
        <f>MODEL!Q95</f>
        <v>12</v>
      </c>
      <c r="AL95" s="82">
        <f>MODEL!R95</f>
        <v>14</v>
      </c>
      <c r="AM95" s="82">
        <f>MODEL!S95</f>
        <v>12</v>
      </c>
      <c r="AN95" s="82">
        <f>MODEL!T95</f>
        <v>87</v>
      </c>
      <c r="AO95" s="84">
        <f>'CAT I'!N95</f>
        <v>5</v>
      </c>
      <c r="AP95" s="84">
        <f>'CAT I'!O95</f>
        <v>5</v>
      </c>
      <c r="AQ95" s="84">
        <f>'CAT I'!P95</f>
        <v>10</v>
      </c>
      <c r="AR95" s="2">
        <f>'CAT II'!N95</f>
        <v>5</v>
      </c>
      <c r="AS95" s="2">
        <f>'CAT II'!O95</f>
        <v>5</v>
      </c>
      <c r="AT95" s="2">
        <f>'CAT II'!P95</f>
        <v>10</v>
      </c>
      <c r="AU95" s="85">
        <f>MODEL!U95</f>
        <v>5</v>
      </c>
      <c r="AV95" s="85">
        <f>MODEL!V95</f>
        <v>5</v>
      </c>
      <c r="AW95" s="85">
        <f>MODEL!W95</f>
        <v>10</v>
      </c>
      <c r="AX95" s="88">
        <f t="shared" si="119"/>
        <v>0.79245283018867929</v>
      </c>
      <c r="AY95" s="88">
        <f t="shared" si="118"/>
        <v>0.79069767441860461</v>
      </c>
      <c r="AZ95" s="88">
        <f t="shared" si="118"/>
        <v>0.8867924528301887</v>
      </c>
      <c r="BA95" s="88">
        <f t="shared" si="118"/>
        <v>0.95348837209302328</v>
      </c>
      <c r="BB95" s="88">
        <f t="shared" si="118"/>
        <v>0.86956521739130432</v>
      </c>
      <c r="BC95" s="88">
        <f t="shared" si="118"/>
        <v>1</v>
      </c>
      <c r="BD95" s="89">
        <f>'END SEM EXAM'!D95</f>
        <v>2</v>
      </c>
      <c r="BE95" s="89">
        <f>'END SEM EXAM'!E95</f>
        <v>2</v>
      </c>
      <c r="BF95" s="89">
        <f>'END SEM EXAM'!F95</f>
        <v>2</v>
      </c>
      <c r="BG95" s="89">
        <f>'END SEM EXAM'!G95</f>
        <v>2</v>
      </c>
      <c r="BH95" s="89">
        <f>'END SEM EXAM'!H95</f>
        <v>2</v>
      </c>
      <c r="BI95" s="89">
        <f>'END SEM EXAM'!I95</f>
        <v>2</v>
      </c>
      <c r="BJ95" s="89">
        <f>'END SEM EXAM'!J95</f>
        <v>2</v>
      </c>
      <c r="BK95" s="89">
        <f>'END SEM EXAM'!K95</f>
        <v>2</v>
      </c>
      <c r="BL95" s="89">
        <f>'END SEM EXAM'!L95</f>
        <v>2</v>
      </c>
      <c r="BM95" s="89">
        <f>'END SEM EXAM'!M95</f>
        <v>2</v>
      </c>
      <c r="BN95" s="89">
        <f>'END SEM EXAM'!N95</f>
        <v>9</v>
      </c>
      <c r="BO95" s="89">
        <f>'END SEM EXAM'!O95</f>
        <v>3</v>
      </c>
      <c r="BP95" s="89">
        <f>'END SEM EXAM'!P95</f>
        <v>6</v>
      </c>
      <c r="BQ95" s="89">
        <f>'END SEM EXAM'!Q95</f>
        <v>11</v>
      </c>
      <c r="BR95" s="89">
        <f>'END SEM EXAM'!R95</f>
        <v>11</v>
      </c>
      <c r="BS95" s="89">
        <f>'END SEM EXAM'!S95</f>
        <v>3</v>
      </c>
      <c r="BT95" s="89">
        <f>'END SEM EXAM'!T95</f>
        <v>63</v>
      </c>
      <c r="BU95" s="91">
        <f>'END SEM EXAM'!U95</f>
        <v>0.3888888888888889</v>
      </c>
      <c r="BV95" s="91">
        <f>'END SEM EXAM'!V95</f>
        <v>0.55555555555555558</v>
      </c>
      <c r="BW95" s="91">
        <f>'END SEM EXAM'!W95</f>
        <v>0.83333333333333337</v>
      </c>
      <c r="BX95" s="91">
        <f>'END SEM EXAM'!X95</f>
        <v>0.83333333333333337</v>
      </c>
      <c r="BY95" s="91">
        <f>'END SEM EXAM'!Y95</f>
        <v>0.3888888888888889</v>
      </c>
      <c r="BZ95" s="91">
        <f>'END SEM EXAM'!Z95</f>
        <v>0.9</v>
      </c>
      <c r="CA95" s="92">
        <f t="shared" si="82"/>
        <v>0.23333333333333334</v>
      </c>
      <c r="CB95" s="92">
        <f t="shared" si="83"/>
        <v>0.33333333333333331</v>
      </c>
      <c r="CC95" s="92">
        <f t="shared" si="84"/>
        <v>0.5</v>
      </c>
      <c r="CD95" s="92">
        <f t="shared" si="85"/>
        <v>0.5</v>
      </c>
      <c r="CE95" s="92">
        <f t="shared" si="86"/>
        <v>0.23333333333333334</v>
      </c>
      <c r="CF95" s="92">
        <f t="shared" si="87"/>
        <v>0.54</v>
      </c>
      <c r="CG95" s="94">
        <f t="shared" si="88"/>
        <v>0.31698113207547174</v>
      </c>
      <c r="CH95" s="94">
        <f t="shared" si="89"/>
        <v>0.31627906976744186</v>
      </c>
      <c r="CI95" s="94">
        <f t="shared" si="90"/>
        <v>0.3547169811320755</v>
      </c>
      <c r="CJ95" s="94">
        <f t="shared" si="91"/>
        <v>0.38139534883720932</v>
      </c>
      <c r="CK95" s="94">
        <f t="shared" si="92"/>
        <v>0.34782608695652173</v>
      </c>
      <c r="CL95" s="94">
        <f t="shared" si="93"/>
        <v>0.4</v>
      </c>
      <c r="CM95" s="96">
        <f t="shared" si="94"/>
        <v>0.55031446540880502</v>
      </c>
      <c r="CN95" s="96">
        <f t="shared" si="95"/>
        <v>0.64961240310077517</v>
      </c>
      <c r="CO95" s="96">
        <f t="shared" si="96"/>
        <v>0.8547169811320755</v>
      </c>
      <c r="CP95" s="96">
        <f t="shared" si="97"/>
        <v>0.88139534883720927</v>
      </c>
      <c r="CQ95" s="96">
        <f t="shared" si="98"/>
        <v>0.58115942028985512</v>
      </c>
      <c r="CR95" s="96">
        <f t="shared" si="99"/>
        <v>0.94000000000000006</v>
      </c>
      <c r="CS95" s="99">
        <f>'Course end survey'!J104</f>
        <v>0.33333333333333331</v>
      </c>
      <c r="CT95" s="99">
        <f>'Course end survey'!K104</f>
        <v>0.33333333333333331</v>
      </c>
      <c r="CU95" s="99">
        <f>'Course end survey'!L104</f>
        <v>0.66666666666666663</v>
      </c>
      <c r="CV95" s="99">
        <f>'Course end survey'!M104</f>
        <v>0.66666666666666663</v>
      </c>
      <c r="CW95" s="99">
        <f>'Course end survey'!N104</f>
        <v>0.1111111111111111</v>
      </c>
      <c r="CX95" s="99">
        <f>'Course end survey'!O104</f>
        <v>0.1111111111111111</v>
      </c>
      <c r="CY95" s="100">
        <f t="shared" si="100"/>
        <v>3.3333333333333333E-2</v>
      </c>
      <c r="CZ95" s="100">
        <f t="shared" si="101"/>
        <v>3.3333333333333333E-2</v>
      </c>
      <c r="DA95" s="100">
        <f t="shared" si="102"/>
        <v>6.6666666666666666E-2</v>
      </c>
      <c r="DB95" s="100">
        <f t="shared" si="103"/>
        <v>6.6666666666666666E-2</v>
      </c>
      <c r="DC95" s="100">
        <f t="shared" si="104"/>
        <v>1.1111111111111112E-2</v>
      </c>
      <c r="DD95" s="100">
        <f t="shared" si="105"/>
        <v>1.1111111111111112E-2</v>
      </c>
      <c r="DE95" s="102">
        <f t="shared" si="106"/>
        <v>0.49528301886792453</v>
      </c>
      <c r="DF95" s="102">
        <f t="shared" si="107"/>
        <v>0.58465116279069762</v>
      </c>
      <c r="DG95" s="102">
        <f t="shared" si="108"/>
        <v>0.76924528301886796</v>
      </c>
      <c r="DH95" s="102">
        <f t="shared" si="109"/>
        <v>0.79325581395348832</v>
      </c>
      <c r="DI95" s="102">
        <f t="shared" si="110"/>
        <v>0.52304347826086961</v>
      </c>
      <c r="DJ95" s="102">
        <f t="shared" si="111"/>
        <v>0.84600000000000009</v>
      </c>
      <c r="DK95" s="103">
        <f t="shared" si="112"/>
        <v>0.52861635220125791</v>
      </c>
      <c r="DL95" s="103">
        <f t="shared" si="113"/>
        <v>0.61798449612403095</v>
      </c>
      <c r="DM95" s="103">
        <f t="shared" si="114"/>
        <v>0.83591194968553462</v>
      </c>
      <c r="DN95" s="103">
        <f t="shared" si="115"/>
        <v>0.85992248062015497</v>
      </c>
      <c r="DO95" s="103">
        <f t="shared" si="116"/>
        <v>0.53415458937198068</v>
      </c>
      <c r="DP95" s="103">
        <f t="shared" si="117"/>
        <v>0.85711111111111116</v>
      </c>
    </row>
    <row r="96" spans="1:120" ht="16.2" thickBot="1">
      <c r="A96" s="72">
        <v>86</v>
      </c>
      <c r="B96" s="73" t="str">
        <f>'CAT I'!B96</f>
        <v>AME20102</v>
      </c>
      <c r="C96" s="171" t="str">
        <f>'CAT I'!C96</f>
        <v>YAJJAVARAPU SIVA SURYA</v>
      </c>
      <c r="D96" s="74">
        <f>'CAT I'!D96</f>
        <v>0</v>
      </c>
      <c r="E96" s="74">
        <f>'CAT I'!E96</f>
        <v>0</v>
      </c>
      <c r="F96" s="74">
        <f>'CAT I'!F96</f>
        <v>2</v>
      </c>
      <c r="G96" s="74">
        <f>'CAT I'!G96</f>
        <v>0</v>
      </c>
      <c r="H96" s="74">
        <f>'CAT I'!H96</f>
        <v>2</v>
      </c>
      <c r="I96" s="74">
        <f>'CAT I'!I96</f>
        <v>2</v>
      </c>
      <c r="J96" s="74">
        <f>'CAT I'!J96</f>
        <v>10</v>
      </c>
      <c r="K96" s="74">
        <f>'CAT I'!K96</f>
        <v>14</v>
      </c>
      <c r="L96" s="74">
        <f>'CAT I'!L96</f>
        <v>11</v>
      </c>
      <c r="M96" s="74">
        <f>'CAT I'!M96</f>
        <v>41</v>
      </c>
      <c r="N96" s="79">
        <f>'CAT II'!D96</f>
        <v>2</v>
      </c>
      <c r="O96" s="79">
        <f>'CAT II'!E96</f>
        <v>2</v>
      </c>
      <c r="P96" s="79">
        <f>'CAT II'!F96</f>
        <v>2</v>
      </c>
      <c r="Q96" s="79">
        <f>'CAT II'!G96</f>
        <v>2</v>
      </c>
      <c r="R96" s="79">
        <f>'CAT II'!H96</f>
        <v>2</v>
      </c>
      <c r="S96" s="79">
        <f>'CAT II'!I96</f>
        <v>2</v>
      </c>
      <c r="T96" s="79">
        <f>'CAT II'!J96</f>
        <v>9</v>
      </c>
      <c r="U96" s="79">
        <f>'CAT II'!K96</f>
        <v>12</v>
      </c>
      <c r="V96" s="79">
        <f>'CAT II'!L96</f>
        <v>12</v>
      </c>
      <c r="W96" s="79">
        <f>'CAT II'!M96</f>
        <v>45</v>
      </c>
      <c r="X96" s="82">
        <f>MODEL!D96</f>
        <v>2</v>
      </c>
      <c r="Y96" s="82">
        <f>MODEL!E96</f>
        <v>2</v>
      </c>
      <c r="Z96" s="82">
        <f>MODEL!F96</f>
        <v>2</v>
      </c>
      <c r="AA96" s="82">
        <f>MODEL!G96</f>
        <v>2</v>
      </c>
      <c r="AB96" s="82">
        <f>MODEL!H96</f>
        <v>2</v>
      </c>
      <c r="AC96" s="82">
        <f>MODEL!I96</f>
        <v>2</v>
      </c>
      <c r="AD96" s="82">
        <f>MODEL!J96</f>
        <v>2</v>
      </c>
      <c r="AE96" s="82">
        <f>MODEL!K96</f>
        <v>2</v>
      </c>
      <c r="AF96" s="82">
        <f>MODEL!L96</f>
        <v>2</v>
      </c>
      <c r="AG96" s="82">
        <f>MODEL!M96</f>
        <v>2</v>
      </c>
      <c r="AH96" s="82">
        <f>MODEL!N96</f>
        <v>6</v>
      </c>
      <c r="AI96" s="82">
        <f>MODEL!O96</f>
        <v>9</v>
      </c>
      <c r="AJ96" s="82">
        <f>MODEL!P96</f>
        <v>5</v>
      </c>
      <c r="AK96" s="82">
        <f>MODEL!Q96</f>
        <v>11</v>
      </c>
      <c r="AL96" s="82">
        <f>MODEL!R96</f>
        <v>14</v>
      </c>
      <c r="AM96" s="82">
        <f>MODEL!S96</f>
        <v>14</v>
      </c>
      <c r="AN96" s="82">
        <f>MODEL!T96</f>
        <v>79</v>
      </c>
      <c r="AO96" s="84">
        <f>'CAT I'!N96</f>
        <v>5</v>
      </c>
      <c r="AP96" s="84">
        <f>'CAT I'!O96</f>
        <v>5</v>
      </c>
      <c r="AQ96" s="84">
        <f>'CAT I'!P96</f>
        <v>10</v>
      </c>
      <c r="AR96" s="2">
        <f>'CAT II'!N96</f>
        <v>5</v>
      </c>
      <c r="AS96" s="2">
        <f>'CAT II'!O96</f>
        <v>5</v>
      </c>
      <c r="AT96" s="2">
        <f>'CAT II'!P96</f>
        <v>10</v>
      </c>
      <c r="AU96" s="85">
        <f>MODEL!U96</f>
        <v>5</v>
      </c>
      <c r="AV96" s="85">
        <f>MODEL!V96</f>
        <v>5</v>
      </c>
      <c r="AW96" s="85">
        <f>MODEL!W96</f>
        <v>10</v>
      </c>
      <c r="AX96" s="88">
        <f t="shared" si="119"/>
        <v>0.83018867924528306</v>
      </c>
      <c r="AY96" s="88">
        <f t="shared" si="118"/>
        <v>0.67441860465116277</v>
      </c>
      <c r="AZ96" s="88">
        <f t="shared" si="118"/>
        <v>0.8867924528301887</v>
      </c>
      <c r="BA96" s="88">
        <f t="shared" si="118"/>
        <v>0.95348837209302328</v>
      </c>
      <c r="BB96" s="88">
        <f t="shared" si="118"/>
        <v>1</v>
      </c>
      <c r="BC96" s="88">
        <f t="shared" si="118"/>
        <v>0.73333333333333328</v>
      </c>
      <c r="BD96" s="89">
        <f>'END SEM EXAM'!D96</f>
        <v>2</v>
      </c>
      <c r="BE96" s="89">
        <f>'END SEM EXAM'!E96</f>
        <v>2</v>
      </c>
      <c r="BF96" s="89">
        <f>'END SEM EXAM'!F96</f>
        <v>2</v>
      </c>
      <c r="BG96" s="89">
        <f>'END SEM EXAM'!G96</f>
        <v>1</v>
      </c>
      <c r="BH96" s="89">
        <f>'END SEM EXAM'!H96</f>
        <v>2</v>
      </c>
      <c r="BI96" s="89">
        <f>'END SEM EXAM'!I96</f>
        <v>2</v>
      </c>
      <c r="BJ96" s="89">
        <f>'END SEM EXAM'!J96</f>
        <v>2</v>
      </c>
      <c r="BK96" s="89">
        <f>'END SEM EXAM'!K96</f>
        <v>2</v>
      </c>
      <c r="BL96" s="89">
        <f>'END SEM EXAM'!L96</f>
        <v>2</v>
      </c>
      <c r="BM96" s="89">
        <f>'END SEM EXAM'!M96</f>
        <v>2</v>
      </c>
      <c r="BN96" s="89">
        <f>'END SEM EXAM'!N96</f>
        <v>5</v>
      </c>
      <c r="BO96" s="89">
        <f>'END SEM EXAM'!O96</f>
        <v>8</v>
      </c>
      <c r="BP96" s="89">
        <f>'END SEM EXAM'!P96</f>
        <v>4</v>
      </c>
      <c r="BQ96" s="89">
        <f>'END SEM EXAM'!Q96</f>
        <v>14</v>
      </c>
      <c r="BR96" s="89">
        <f>'END SEM EXAM'!R96</f>
        <v>0</v>
      </c>
      <c r="BS96" s="89">
        <f>'END SEM EXAM'!S96</f>
        <v>5</v>
      </c>
      <c r="BT96" s="89">
        <f>'END SEM EXAM'!T96</f>
        <v>55</v>
      </c>
      <c r="BU96" s="91">
        <f>'END SEM EXAM'!U96</f>
        <v>0.66666666666666663</v>
      </c>
      <c r="BV96" s="91">
        <f>'END SEM EXAM'!V96</f>
        <v>0.3888888888888889</v>
      </c>
      <c r="BW96" s="91">
        <f>'END SEM EXAM'!W96</f>
        <v>1</v>
      </c>
      <c r="BX96" s="91">
        <f>'END SEM EXAM'!X96</f>
        <v>0.22222222222222221</v>
      </c>
      <c r="BY96" s="91">
        <f>'END SEM EXAM'!Y96</f>
        <v>0.5</v>
      </c>
      <c r="BZ96" s="91">
        <f>'END SEM EXAM'!Z96</f>
        <v>0.5</v>
      </c>
      <c r="CA96" s="92">
        <f t="shared" si="82"/>
        <v>0.39999999999999997</v>
      </c>
      <c r="CB96" s="92">
        <f t="shared" si="83"/>
        <v>0.23333333333333334</v>
      </c>
      <c r="CC96" s="92">
        <f t="shared" si="84"/>
        <v>0.6</v>
      </c>
      <c r="CD96" s="92">
        <f t="shared" si="85"/>
        <v>0.13333333333333333</v>
      </c>
      <c r="CE96" s="92">
        <f t="shared" si="86"/>
        <v>0.3</v>
      </c>
      <c r="CF96" s="92">
        <f t="shared" si="87"/>
        <v>0.3</v>
      </c>
      <c r="CG96" s="94">
        <f t="shared" si="88"/>
        <v>0.33207547169811324</v>
      </c>
      <c r="CH96" s="94">
        <f t="shared" si="89"/>
        <v>0.26976744186046514</v>
      </c>
      <c r="CI96" s="94">
        <f t="shared" si="90"/>
        <v>0.3547169811320755</v>
      </c>
      <c r="CJ96" s="94">
        <f t="shared" si="91"/>
        <v>0.38139534883720932</v>
      </c>
      <c r="CK96" s="94">
        <f t="shared" si="92"/>
        <v>0.4</v>
      </c>
      <c r="CL96" s="94">
        <f t="shared" si="93"/>
        <v>0.29333333333333333</v>
      </c>
      <c r="CM96" s="96">
        <f t="shared" si="94"/>
        <v>0.73207547169811327</v>
      </c>
      <c r="CN96" s="96">
        <f t="shared" si="95"/>
        <v>0.50310077519379848</v>
      </c>
      <c r="CO96" s="96">
        <f t="shared" si="96"/>
        <v>0.95471698113207548</v>
      </c>
      <c r="CP96" s="96">
        <f t="shared" si="97"/>
        <v>0.51472868217054268</v>
      </c>
      <c r="CQ96" s="96">
        <f t="shared" si="98"/>
        <v>0.7</v>
      </c>
      <c r="CR96" s="96">
        <f t="shared" si="99"/>
        <v>0.59333333333333327</v>
      </c>
      <c r="CS96" s="99">
        <f>'Course end survey'!J121</f>
        <v>0.33333333333333331</v>
      </c>
      <c r="CT96" s="99">
        <f>'Course end survey'!K121</f>
        <v>0.33333333333333331</v>
      </c>
      <c r="CU96" s="99">
        <f>'Course end survey'!L121</f>
        <v>1</v>
      </c>
      <c r="CV96" s="99">
        <f>'Course end survey'!M121</f>
        <v>0.66666666666666663</v>
      </c>
      <c r="CW96" s="99">
        <f>'Course end survey'!N121</f>
        <v>0.1111111111111111</v>
      </c>
      <c r="CX96" s="99">
        <f>'Course end survey'!O121</f>
        <v>0.1111111111111111</v>
      </c>
      <c r="CY96" s="100">
        <f t="shared" si="100"/>
        <v>3.3333333333333333E-2</v>
      </c>
      <c r="CZ96" s="100">
        <f t="shared" si="101"/>
        <v>3.3333333333333333E-2</v>
      </c>
      <c r="DA96" s="100">
        <f t="shared" si="102"/>
        <v>0.1</v>
      </c>
      <c r="DB96" s="100">
        <f t="shared" si="103"/>
        <v>6.6666666666666666E-2</v>
      </c>
      <c r="DC96" s="100">
        <f t="shared" si="104"/>
        <v>1.1111111111111112E-2</v>
      </c>
      <c r="DD96" s="100">
        <f t="shared" si="105"/>
        <v>1.1111111111111112E-2</v>
      </c>
      <c r="DE96" s="102">
        <f t="shared" si="106"/>
        <v>0.65886792452830201</v>
      </c>
      <c r="DF96" s="102">
        <f t="shared" si="107"/>
        <v>0.45279069767441865</v>
      </c>
      <c r="DG96" s="102">
        <f t="shared" si="108"/>
        <v>0.85924528301886793</v>
      </c>
      <c r="DH96" s="102">
        <f t="shared" si="109"/>
        <v>0.46325581395348842</v>
      </c>
      <c r="DI96" s="102">
        <f t="shared" si="110"/>
        <v>0.63</v>
      </c>
      <c r="DJ96" s="102">
        <f t="shared" si="111"/>
        <v>0.53399999999999992</v>
      </c>
      <c r="DK96" s="103">
        <f t="shared" si="112"/>
        <v>0.69220125786163533</v>
      </c>
      <c r="DL96" s="103">
        <f t="shared" si="113"/>
        <v>0.48612403100775198</v>
      </c>
      <c r="DM96" s="103">
        <f t="shared" si="114"/>
        <v>0.95924528301886791</v>
      </c>
      <c r="DN96" s="103">
        <f t="shared" si="115"/>
        <v>0.52992248062015512</v>
      </c>
      <c r="DO96" s="103">
        <f t="shared" si="116"/>
        <v>0.64111111111111108</v>
      </c>
      <c r="DP96" s="103">
        <f t="shared" si="117"/>
        <v>0.54511111111111099</v>
      </c>
    </row>
    <row r="97" spans="1:120" ht="16.2" thickBot="1">
      <c r="A97" s="72">
        <v>87</v>
      </c>
      <c r="B97" s="73" t="str">
        <f>'CAT I'!B97</f>
        <v>AME20104</v>
      </c>
      <c r="C97" s="171" t="str">
        <f>'CAT I'!C97</f>
        <v>ASHISH THOMAS</v>
      </c>
      <c r="D97" s="74">
        <f>'CAT I'!D97</f>
        <v>2</v>
      </c>
      <c r="E97" s="74">
        <f>'CAT I'!E97</f>
        <v>2</v>
      </c>
      <c r="F97" s="74">
        <f>'CAT I'!F97</f>
        <v>2</v>
      </c>
      <c r="G97" s="74">
        <f>'CAT I'!G97</f>
        <v>2</v>
      </c>
      <c r="H97" s="74">
        <f>'CAT I'!H97</f>
        <v>2</v>
      </c>
      <c r="I97" s="74">
        <f>'CAT I'!I97</f>
        <v>2</v>
      </c>
      <c r="J97" s="74">
        <f>'CAT I'!J97</f>
        <v>10</v>
      </c>
      <c r="K97" s="74">
        <f>'CAT I'!K97</f>
        <v>11</v>
      </c>
      <c r="L97" s="74">
        <f>'CAT I'!L97</f>
        <v>11</v>
      </c>
      <c r="M97" s="74">
        <f>'CAT I'!M97</f>
        <v>44</v>
      </c>
      <c r="N97" s="79">
        <f>'CAT II'!D97</f>
        <v>2</v>
      </c>
      <c r="O97" s="79">
        <f>'CAT II'!E97</f>
        <v>2</v>
      </c>
      <c r="P97" s="79">
        <f>'CAT II'!F97</f>
        <v>2</v>
      </c>
      <c r="Q97" s="79">
        <f>'CAT II'!G97</f>
        <v>2</v>
      </c>
      <c r="R97" s="79">
        <f>'CAT II'!H97</f>
        <v>2</v>
      </c>
      <c r="S97" s="79">
        <f>'CAT II'!I97</f>
        <v>2</v>
      </c>
      <c r="T97" s="79">
        <f>'CAT II'!J97</f>
        <v>10</v>
      </c>
      <c r="U97" s="79">
        <f>'CAT II'!K97</f>
        <v>13</v>
      </c>
      <c r="V97" s="79">
        <f>'CAT II'!L97</f>
        <v>14</v>
      </c>
      <c r="W97" s="79">
        <f>'CAT II'!M97</f>
        <v>49</v>
      </c>
      <c r="X97" s="82">
        <f>MODEL!D97</f>
        <v>1</v>
      </c>
      <c r="Y97" s="82">
        <f>MODEL!E97</f>
        <v>0</v>
      </c>
      <c r="Z97" s="82">
        <f>MODEL!F97</f>
        <v>2</v>
      </c>
      <c r="AA97" s="82">
        <f>MODEL!G97</f>
        <v>0</v>
      </c>
      <c r="AB97" s="82">
        <f>MODEL!H97</f>
        <v>0</v>
      </c>
      <c r="AC97" s="82">
        <f>MODEL!I97</f>
        <v>0</v>
      </c>
      <c r="AD97" s="82">
        <f>MODEL!J97</f>
        <v>2</v>
      </c>
      <c r="AE97" s="82">
        <f>MODEL!K97</f>
        <v>2</v>
      </c>
      <c r="AF97" s="82">
        <f>MODEL!L97</f>
        <v>2</v>
      </c>
      <c r="AG97" s="82">
        <f>MODEL!M97</f>
        <v>2</v>
      </c>
      <c r="AH97" s="82">
        <f>MODEL!N97</f>
        <v>10</v>
      </c>
      <c r="AI97" s="82">
        <f>MODEL!O97</f>
        <v>13</v>
      </c>
      <c r="AJ97" s="82">
        <f>MODEL!P97</f>
        <v>13</v>
      </c>
      <c r="AK97" s="82">
        <f>MODEL!Q97</f>
        <v>13</v>
      </c>
      <c r="AL97" s="82">
        <f>MODEL!R97</f>
        <v>13</v>
      </c>
      <c r="AM97" s="82">
        <f>MODEL!S97</f>
        <v>13</v>
      </c>
      <c r="AN97" s="82">
        <f>MODEL!T97</f>
        <v>86</v>
      </c>
      <c r="AO97" s="84">
        <f>'CAT I'!N97</f>
        <v>5</v>
      </c>
      <c r="AP97" s="84">
        <f>'CAT I'!O97</f>
        <v>5</v>
      </c>
      <c r="AQ97" s="84">
        <f>'CAT I'!P97</f>
        <v>10</v>
      </c>
      <c r="AR97" s="2">
        <f>'CAT II'!N97</f>
        <v>5</v>
      </c>
      <c r="AS97" s="2">
        <f>'CAT II'!O97</f>
        <v>5</v>
      </c>
      <c r="AT97" s="2">
        <f>'CAT II'!P97</f>
        <v>10</v>
      </c>
      <c r="AU97" s="85">
        <f>MODEL!U97</f>
        <v>5</v>
      </c>
      <c r="AV97" s="85">
        <f>MODEL!V97</f>
        <v>5</v>
      </c>
      <c r="AW97" s="85">
        <f>MODEL!W97</f>
        <v>10</v>
      </c>
      <c r="AX97" s="88">
        <f t="shared" si="119"/>
        <v>0.86792452830188682</v>
      </c>
      <c r="AY97" s="88">
        <f t="shared" si="118"/>
        <v>0.86046511627906974</v>
      </c>
      <c r="AZ97" s="88">
        <f t="shared" si="118"/>
        <v>0.8867924528301887</v>
      </c>
      <c r="BA97" s="88">
        <f t="shared" si="118"/>
        <v>0.97674418604651159</v>
      </c>
      <c r="BB97" s="88">
        <f t="shared" si="118"/>
        <v>0.95652173913043481</v>
      </c>
      <c r="BC97" s="88">
        <f t="shared" si="118"/>
        <v>1</v>
      </c>
      <c r="BD97" s="89">
        <f>'END SEM EXAM'!D97</f>
        <v>2</v>
      </c>
      <c r="BE97" s="89">
        <f>'END SEM EXAM'!E97</f>
        <v>1</v>
      </c>
      <c r="BF97" s="89">
        <f>'END SEM EXAM'!F97</f>
        <v>2</v>
      </c>
      <c r="BG97" s="89">
        <f>'END SEM EXAM'!G97</f>
        <v>1</v>
      </c>
      <c r="BH97" s="89">
        <f>'END SEM EXAM'!H97</f>
        <v>2</v>
      </c>
      <c r="BI97" s="89">
        <f>'END SEM EXAM'!I97</f>
        <v>2</v>
      </c>
      <c r="BJ97" s="89">
        <f>'END SEM EXAM'!J97</f>
        <v>2</v>
      </c>
      <c r="BK97" s="89">
        <f>'END SEM EXAM'!K97</f>
        <v>2</v>
      </c>
      <c r="BL97" s="89">
        <f>'END SEM EXAM'!L97</f>
        <v>2</v>
      </c>
      <c r="BM97" s="89">
        <f>'END SEM EXAM'!M97</f>
        <v>2</v>
      </c>
      <c r="BN97" s="89">
        <f>'END SEM EXAM'!N97</f>
        <v>5</v>
      </c>
      <c r="BO97" s="89">
        <f>'END SEM EXAM'!O97</f>
        <v>6</v>
      </c>
      <c r="BP97" s="89">
        <f>'END SEM EXAM'!P97</f>
        <v>5</v>
      </c>
      <c r="BQ97" s="89">
        <f>'END SEM EXAM'!Q97</f>
        <v>8</v>
      </c>
      <c r="BR97" s="89">
        <f>'END SEM EXAM'!R97</f>
        <v>13</v>
      </c>
      <c r="BS97" s="89">
        <f>'END SEM EXAM'!S97</f>
        <v>2</v>
      </c>
      <c r="BT97" s="89">
        <f>'END SEM EXAM'!T97</f>
        <v>57</v>
      </c>
      <c r="BU97" s="91">
        <f>'END SEM EXAM'!U97</f>
        <v>0.5</v>
      </c>
      <c r="BV97" s="91">
        <f>'END SEM EXAM'!V97</f>
        <v>0.44444444444444442</v>
      </c>
      <c r="BW97" s="91">
        <f>'END SEM EXAM'!W97</f>
        <v>0.66666666666666663</v>
      </c>
      <c r="BX97" s="91">
        <f>'END SEM EXAM'!X97</f>
        <v>0.94444444444444442</v>
      </c>
      <c r="BY97" s="91">
        <f>'END SEM EXAM'!Y97</f>
        <v>0.33333333333333331</v>
      </c>
      <c r="BZ97" s="91">
        <f>'END SEM EXAM'!Z97</f>
        <v>0.5</v>
      </c>
      <c r="CA97" s="92">
        <f t="shared" si="82"/>
        <v>0.3</v>
      </c>
      <c r="CB97" s="92">
        <f t="shared" si="83"/>
        <v>0.26666666666666666</v>
      </c>
      <c r="CC97" s="92">
        <f t="shared" si="84"/>
        <v>0.39999999999999997</v>
      </c>
      <c r="CD97" s="92">
        <f t="shared" si="85"/>
        <v>0.56666666666666665</v>
      </c>
      <c r="CE97" s="92">
        <f t="shared" si="86"/>
        <v>0.19999999999999998</v>
      </c>
      <c r="CF97" s="92">
        <f t="shared" si="87"/>
        <v>0.3</v>
      </c>
      <c r="CG97" s="94">
        <f t="shared" si="88"/>
        <v>0.34716981132075475</v>
      </c>
      <c r="CH97" s="94">
        <f t="shared" si="89"/>
        <v>0.34418604651162793</v>
      </c>
      <c r="CI97" s="94">
        <f t="shared" si="90"/>
        <v>0.3547169811320755</v>
      </c>
      <c r="CJ97" s="94">
        <f t="shared" si="91"/>
        <v>0.39069767441860465</v>
      </c>
      <c r="CK97" s="94">
        <f t="shared" si="92"/>
        <v>0.38260869565217392</v>
      </c>
      <c r="CL97" s="94">
        <f t="shared" si="93"/>
        <v>0.4</v>
      </c>
      <c r="CM97" s="96">
        <f t="shared" si="94"/>
        <v>0.64716981132075468</v>
      </c>
      <c r="CN97" s="96">
        <f t="shared" si="95"/>
        <v>0.61085271317829459</v>
      </c>
      <c r="CO97" s="96">
        <f t="shared" si="96"/>
        <v>0.75471698113207553</v>
      </c>
      <c r="CP97" s="96">
        <f t="shared" si="97"/>
        <v>0.95736434108527124</v>
      </c>
      <c r="CQ97" s="96">
        <f t="shared" si="98"/>
        <v>0.58260869565217388</v>
      </c>
      <c r="CR97" s="96">
        <f t="shared" si="99"/>
        <v>0.7</v>
      </c>
      <c r="CS97" s="99">
        <f>'Course end survey'!J106</f>
        <v>0.33333333333333331</v>
      </c>
      <c r="CT97" s="99">
        <f>'Course end survey'!K106</f>
        <v>0.66666666666666663</v>
      </c>
      <c r="CU97" s="99">
        <f>'Course end survey'!L106</f>
        <v>1</v>
      </c>
      <c r="CV97" s="99">
        <f>'Course end survey'!M106</f>
        <v>1</v>
      </c>
      <c r="CW97" s="99">
        <f>'Course end survey'!N106</f>
        <v>0.1111111111111111</v>
      </c>
      <c r="CX97" s="99">
        <f>'Course end survey'!O106</f>
        <v>0.22222222222222221</v>
      </c>
      <c r="CY97" s="100">
        <f t="shared" si="100"/>
        <v>3.3333333333333333E-2</v>
      </c>
      <c r="CZ97" s="100">
        <f t="shared" si="101"/>
        <v>6.6666666666666666E-2</v>
      </c>
      <c r="DA97" s="100">
        <f t="shared" si="102"/>
        <v>0.1</v>
      </c>
      <c r="DB97" s="100">
        <f t="shared" si="103"/>
        <v>0.1</v>
      </c>
      <c r="DC97" s="100">
        <f t="shared" si="104"/>
        <v>1.1111111111111112E-2</v>
      </c>
      <c r="DD97" s="100">
        <f t="shared" si="105"/>
        <v>2.2222222222222223E-2</v>
      </c>
      <c r="DE97" s="102">
        <f t="shared" si="106"/>
        <v>0.58245283018867922</v>
      </c>
      <c r="DF97" s="102">
        <f t="shared" si="107"/>
        <v>0.54976744186046511</v>
      </c>
      <c r="DG97" s="102">
        <f t="shared" si="108"/>
        <v>0.679245283018868</v>
      </c>
      <c r="DH97" s="102">
        <f t="shared" si="109"/>
        <v>0.86162790697674418</v>
      </c>
      <c r="DI97" s="102">
        <f t="shared" si="110"/>
        <v>0.52434782608695651</v>
      </c>
      <c r="DJ97" s="102">
        <f t="shared" si="111"/>
        <v>0.63</v>
      </c>
      <c r="DK97" s="103">
        <f t="shared" si="112"/>
        <v>0.61578616352201254</v>
      </c>
      <c r="DL97" s="103">
        <f t="shared" si="113"/>
        <v>0.61643410852713176</v>
      </c>
      <c r="DM97" s="103">
        <f t="shared" si="114"/>
        <v>0.77924528301886797</v>
      </c>
      <c r="DN97" s="103">
        <f t="shared" si="115"/>
        <v>0.96162790697674416</v>
      </c>
      <c r="DO97" s="103">
        <f t="shared" si="116"/>
        <v>0.53545893719806759</v>
      </c>
      <c r="DP97" s="103">
        <f t="shared" si="117"/>
        <v>0.65222222222222226</v>
      </c>
    </row>
    <row r="98" spans="1:120" ht="16.2" thickBot="1">
      <c r="A98" s="72">
        <v>88</v>
      </c>
      <c r="B98" s="73" t="str">
        <f>'CAT I'!B98</f>
        <v>AME20105</v>
      </c>
      <c r="C98" s="171" t="str">
        <f>'CAT I'!C98</f>
        <v>ANURAG R</v>
      </c>
      <c r="D98" s="74">
        <f>'CAT I'!D98</f>
        <v>2</v>
      </c>
      <c r="E98" s="74">
        <f>'CAT I'!E98</f>
        <v>2</v>
      </c>
      <c r="F98" s="74">
        <f>'CAT I'!F98</f>
        <v>2</v>
      </c>
      <c r="G98" s="74">
        <f>'CAT I'!G98</f>
        <v>2</v>
      </c>
      <c r="H98" s="74">
        <f>'CAT I'!H98</f>
        <v>2</v>
      </c>
      <c r="I98" s="74">
        <f>'CAT I'!I98</f>
        <v>2</v>
      </c>
      <c r="J98" s="74">
        <f>'CAT I'!J98</f>
        <v>9</v>
      </c>
      <c r="K98" s="74">
        <f>'CAT I'!K98</f>
        <v>11</v>
      </c>
      <c r="L98" s="74">
        <f>'CAT I'!L98</f>
        <v>13</v>
      </c>
      <c r="M98" s="74">
        <f>'CAT I'!M98</f>
        <v>45</v>
      </c>
      <c r="N98" s="79">
        <f>'CAT II'!D98</f>
        <v>2</v>
      </c>
      <c r="O98" s="79">
        <f>'CAT II'!E98</f>
        <v>2</v>
      </c>
      <c r="P98" s="79">
        <f>'CAT II'!F98</f>
        <v>2</v>
      </c>
      <c r="Q98" s="79">
        <f>'CAT II'!G98</f>
        <v>2</v>
      </c>
      <c r="R98" s="79">
        <f>'CAT II'!H98</f>
        <v>2</v>
      </c>
      <c r="S98" s="79">
        <f>'CAT II'!I98</f>
        <v>2</v>
      </c>
      <c r="T98" s="79">
        <f>'CAT II'!J98</f>
        <v>9</v>
      </c>
      <c r="U98" s="79">
        <f>'CAT II'!K98</f>
        <v>11</v>
      </c>
      <c r="V98" s="79">
        <f>'CAT II'!L98</f>
        <v>11</v>
      </c>
      <c r="W98" s="79">
        <f>'CAT II'!M98</f>
        <v>43</v>
      </c>
      <c r="X98" s="82">
        <f>MODEL!D98</f>
        <v>2</v>
      </c>
      <c r="Y98" s="82">
        <f>MODEL!E98</f>
        <v>2</v>
      </c>
      <c r="Z98" s="82">
        <f>MODEL!F98</f>
        <v>2</v>
      </c>
      <c r="AA98" s="82">
        <f>MODEL!G98</f>
        <v>1</v>
      </c>
      <c r="AB98" s="82">
        <f>MODEL!H98</f>
        <v>2</v>
      </c>
      <c r="AC98" s="82">
        <f>MODEL!I98</f>
        <v>2</v>
      </c>
      <c r="AD98" s="82">
        <f>MODEL!J98</f>
        <v>2</v>
      </c>
      <c r="AE98" s="82">
        <f>MODEL!K98</f>
        <v>2</v>
      </c>
      <c r="AF98" s="82">
        <f>MODEL!L98</f>
        <v>2</v>
      </c>
      <c r="AG98" s="82">
        <f>MODEL!M98</f>
        <v>2</v>
      </c>
      <c r="AH98" s="82">
        <f>MODEL!N98</f>
        <v>9</v>
      </c>
      <c r="AI98" s="82">
        <f>MODEL!O98</f>
        <v>12</v>
      </c>
      <c r="AJ98" s="82">
        <f>MODEL!P98</f>
        <v>3</v>
      </c>
      <c r="AK98" s="82">
        <f>MODEL!Q98</f>
        <v>9</v>
      </c>
      <c r="AL98" s="82">
        <f>MODEL!R98</f>
        <v>14</v>
      </c>
      <c r="AM98" s="82">
        <f>MODEL!S98</f>
        <v>9</v>
      </c>
      <c r="AN98" s="82">
        <f>MODEL!T98</f>
        <v>75</v>
      </c>
      <c r="AO98" s="84">
        <f>'CAT I'!N98</f>
        <v>5</v>
      </c>
      <c r="AP98" s="84">
        <f>'CAT I'!O98</f>
        <v>5</v>
      </c>
      <c r="AQ98" s="84">
        <f>'CAT I'!P98</f>
        <v>10</v>
      </c>
      <c r="AR98" s="2">
        <f>'CAT II'!N98</f>
        <v>5</v>
      </c>
      <c r="AS98" s="2">
        <f>'CAT II'!O98</f>
        <v>5</v>
      </c>
      <c r="AT98" s="2">
        <f>'CAT II'!P98</f>
        <v>10</v>
      </c>
      <c r="AU98" s="85">
        <f>MODEL!U98</f>
        <v>5</v>
      </c>
      <c r="AV98" s="85">
        <f>MODEL!V98</f>
        <v>5</v>
      </c>
      <c r="AW98" s="85">
        <f>MODEL!W98</f>
        <v>10</v>
      </c>
      <c r="AX98" s="88">
        <f t="shared" si="119"/>
        <v>0.8867924528301887</v>
      </c>
      <c r="AY98" s="88">
        <f t="shared" si="118"/>
        <v>0.69767441860465118</v>
      </c>
      <c r="AZ98" s="88">
        <f t="shared" si="118"/>
        <v>0.83018867924528306</v>
      </c>
      <c r="BA98" s="88">
        <f t="shared" si="118"/>
        <v>0.93023255813953487</v>
      </c>
      <c r="BB98" s="88">
        <f t="shared" si="118"/>
        <v>0.78260869565217395</v>
      </c>
      <c r="BC98" s="88">
        <f t="shared" si="118"/>
        <v>0.93333333333333335</v>
      </c>
      <c r="BD98" s="89">
        <f>'END SEM EXAM'!D98</f>
        <v>2</v>
      </c>
      <c r="BE98" s="89">
        <f>'END SEM EXAM'!E98</f>
        <v>2</v>
      </c>
      <c r="BF98" s="89">
        <f>'END SEM EXAM'!F98</f>
        <v>2</v>
      </c>
      <c r="BG98" s="89">
        <f>'END SEM EXAM'!G98</f>
        <v>2</v>
      </c>
      <c r="BH98" s="89">
        <f>'END SEM EXAM'!H98</f>
        <v>1</v>
      </c>
      <c r="BI98" s="89">
        <f>'END SEM EXAM'!I98</f>
        <v>1</v>
      </c>
      <c r="BJ98" s="89">
        <f>'END SEM EXAM'!J98</f>
        <v>1</v>
      </c>
      <c r="BK98" s="89">
        <f>'END SEM EXAM'!K98</f>
        <v>2</v>
      </c>
      <c r="BL98" s="89">
        <f>'END SEM EXAM'!L98</f>
        <v>2</v>
      </c>
      <c r="BM98" s="89">
        <f>'END SEM EXAM'!M98</f>
        <v>2</v>
      </c>
      <c r="BN98" s="89">
        <f>'END SEM EXAM'!N98</f>
        <v>2</v>
      </c>
      <c r="BO98" s="89">
        <f>'END SEM EXAM'!O98</f>
        <v>3</v>
      </c>
      <c r="BP98" s="89">
        <f>'END SEM EXAM'!P98</f>
        <v>8</v>
      </c>
      <c r="BQ98" s="89">
        <f>'END SEM EXAM'!Q98</f>
        <v>9</v>
      </c>
      <c r="BR98" s="89">
        <f>'END SEM EXAM'!R98</f>
        <v>12</v>
      </c>
      <c r="BS98" s="89">
        <f>'END SEM EXAM'!S98</f>
        <v>2</v>
      </c>
      <c r="BT98" s="89">
        <f>'END SEM EXAM'!T98</f>
        <v>53</v>
      </c>
      <c r="BU98" s="91">
        <f>'END SEM EXAM'!U98</f>
        <v>0.3888888888888889</v>
      </c>
      <c r="BV98" s="91">
        <f>'END SEM EXAM'!V98</f>
        <v>0.66666666666666663</v>
      </c>
      <c r="BW98" s="91">
        <f>'END SEM EXAM'!W98</f>
        <v>0.61111111111111116</v>
      </c>
      <c r="BX98" s="91">
        <f>'END SEM EXAM'!X98</f>
        <v>0.83333333333333337</v>
      </c>
      <c r="BY98" s="91">
        <f>'END SEM EXAM'!Y98</f>
        <v>0.33333333333333331</v>
      </c>
      <c r="BZ98" s="91">
        <f>'END SEM EXAM'!Z98</f>
        <v>0.2</v>
      </c>
      <c r="CA98" s="92">
        <f t="shared" si="82"/>
        <v>0.23333333333333334</v>
      </c>
      <c r="CB98" s="92">
        <f t="shared" si="83"/>
        <v>0.39999999999999997</v>
      </c>
      <c r="CC98" s="92">
        <f t="shared" si="84"/>
        <v>0.3666666666666667</v>
      </c>
      <c r="CD98" s="92">
        <f t="shared" si="85"/>
        <v>0.5</v>
      </c>
      <c r="CE98" s="92">
        <f t="shared" si="86"/>
        <v>0.19999999999999998</v>
      </c>
      <c r="CF98" s="92">
        <f t="shared" si="87"/>
        <v>0.12</v>
      </c>
      <c r="CG98" s="94">
        <f t="shared" si="88"/>
        <v>0.3547169811320755</v>
      </c>
      <c r="CH98" s="94">
        <f t="shared" si="89"/>
        <v>0.27906976744186046</v>
      </c>
      <c r="CI98" s="94">
        <f t="shared" si="90"/>
        <v>0.33207547169811324</v>
      </c>
      <c r="CJ98" s="94">
        <f t="shared" si="91"/>
        <v>0.37209302325581395</v>
      </c>
      <c r="CK98" s="94">
        <f t="shared" si="92"/>
        <v>0.31304347826086959</v>
      </c>
      <c r="CL98" s="94">
        <f t="shared" si="93"/>
        <v>0.37333333333333335</v>
      </c>
      <c r="CM98" s="96">
        <f t="shared" si="94"/>
        <v>0.58805031446540879</v>
      </c>
      <c r="CN98" s="96">
        <f t="shared" si="95"/>
        <v>0.67906976744186043</v>
      </c>
      <c r="CO98" s="96">
        <f t="shared" si="96"/>
        <v>0.69874213836477994</v>
      </c>
      <c r="CP98" s="96">
        <f t="shared" si="97"/>
        <v>0.87209302325581395</v>
      </c>
      <c r="CQ98" s="96">
        <f t="shared" si="98"/>
        <v>0.5130434782608696</v>
      </c>
      <c r="CR98" s="96">
        <f t="shared" si="99"/>
        <v>0.49333333333333335</v>
      </c>
      <c r="CS98" s="99">
        <f>'Course end survey'!J123</f>
        <v>0.66666666666666663</v>
      </c>
      <c r="CT98" s="99">
        <f>'Course end survey'!K123</f>
        <v>1</v>
      </c>
      <c r="CU98" s="99">
        <f>'Course end survey'!L123</f>
        <v>0.33333333333333331</v>
      </c>
      <c r="CV98" s="99">
        <f>'Course end survey'!M123</f>
        <v>0.33333333333333331</v>
      </c>
      <c r="CW98" s="99">
        <f>'Course end survey'!N123</f>
        <v>0.22222222222222221</v>
      </c>
      <c r="CX98" s="99">
        <f>'Course end survey'!O123</f>
        <v>0.33333333333333331</v>
      </c>
      <c r="CY98" s="100">
        <f t="shared" si="100"/>
        <v>6.6666666666666666E-2</v>
      </c>
      <c r="CZ98" s="100">
        <f t="shared" si="101"/>
        <v>0.1</v>
      </c>
      <c r="DA98" s="100">
        <f t="shared" si="102"/>
        <v>3.3333333333333333E-2</v>
      </c>
      <c r="DB98" s="100">
        <f t="shared" si="103"/>
        <v>3.3333333333333333E-2</v>
      </c>
      <c r="DC98" s="100">
        <f t="shared" si="104"/>
        <v>2.2222222222222223E-2</v>
      </c>
      <c r="DD98" s="100">
        <f t="shared" si="105"/>
        <v>3.3333333333333333E-2</v>
      </c>
      <c r="DE98" s="102">
        <f t="shared" si="106"/>
        <v>0.52924528301886797</v>
      </c>
      <c r="DF98" s="102">
        <f t="shared" si="107"/>
        <v>0.61116279069767443</v>
      </c>
      <c r="DG98" s="102">
        <f t="shared" si="108"/>
        <v>0.62886792452830198</v>
      </c>
      <c r="DH98" s="102">
        <f t="shared" si="109"/>
        <v>0.78488372093023262</v>
      </c>
      <c r="DI98" s="102">
        <f t="shared" si="110"/>
        <v>0.46173913043478265</v>
      </c>
      <c r="DJ98" s="102">
        <f t="shared" si="111"/>
        <v>0.44400000000000001</v>
      </c>
      <c r="DK98" s="103">
        <f t="shared" si="112"/>
        <v>0.59591194968553463</v>
      </c>
      <c r="DL98" s="103">
        <f t="shared" si="113"/>
        <v>0.71116279069767441</v>
      </c>
      <c r="DM98" s="103">
        <f t="shared" si="114"/>
        <v>0.66220125786163531</v>
      </c>
      <c r="DN98" s="103">
        <f t="shared" si="115"/>
        <v>0.81821705426356595</v>
      </c>
      <c r="DO98" s="103">
        <f t="shared" si="116"/>
        <v>0.48396135265700485</v>
      </c>
      <c r="DP98" s="103">
        <f t="shared" si="117"/>
        <v>0.47733333333333333</v>
      </c>
    </row>
    <row r="99" spans="1:120" ht="16.2" thickBot="1">
      <c r="A99" s="72">
        <v>89</v>
      </c>
      <c r="B99" s="73" t="str">
        <f>'CAT I'!B99</f>
        <v>AME20106</v>
      </c>
      <c r="C99" s="171" t="str">
        <f>'CAT I'!C99</f>
        <v>SANTU KUMAR</v>
      </c>
      <c r="D99" s="74">
        <f>'CAT I'!D99</f>
        <v>0</v>
      </c>
      <c r="E99" s="74">
        <f>'CAT I'!E99</f>
        <v>0</v>
      </c>
      <c r="F99" s="74">
        <f>'CAT I'!F99</f>
        <v>2</v>
      </c>
      <c r="G99" s="74">
        <f>'CAT I'!G99</f>
        <v>1</v>
      </c>
      <c r="H99" s="74">
        <f>'CAT I'!H99</f>
        <v>1</v>
      </c>
      <c r="I99" s="74">
        <f>'CAT I'!I99</f>
        <v>0</v>
      </c>
      <c r="J99" s="74">
        <f>'CAT I'!J99</f>
        <v>8</v>
      </c>
      <c r="K99" s="74">
        <f>'CAT I'!K99</f>
        <v>11</v>
      </c>
      <c r="L99" s="74">
        <f>'CAT I'!L99</f>
        <v>12</v>
      </c>
      <c r="M99" s="74">
        <f>'CAT I'!M99</f>
        <v>35</v>
      </c>
      <c r="N99" s="79">
        <f>'CAT II'!D99</f>
        <v>0</v>
      </c>
      <c r="O99" s="79">
        <f>'CAT II'!E99</f>
        <v>1</v>
      </c>
      <c r="P99" s="79">
        <f>'CAT II'!F99</f>
        <v>2</v>
      </c>
      <c r="Q99" s="79">
        <f>'CAT II'!G99</f>
        <v>1</v>
      </c>
      <c r="R99" s="79">
        <f>'CAT II'!H99</f>
        <v>1</v>
      </c>
      <c r="S99" s="79">
        <f>'CAT II'!I99</f>
        <v>1</v>
      </c>
      <c r="T99" s="79">
        <f>'CAT II'!J99</f>
        <v>5</v>
      </c>
      <c r="U99" s="79">
        <f>'CAT II'!K99</f>
        <v>14</v>
      </c>
      <c r="V99" s="79">
        <f>'CAT II'!L99</f>
        <v>10</v>
      </c>
      <c r="W99" s="79">
        <f>'CAT II'!M99</f>
        <v>35</v>
      </c>
      <c r="X99" s="82">
        <f>MODEL!D99</f>
        <v>1</v>
      </c>
      <c r="Y99" s="82">
        <f>MODEL!E99</f>
        <v>1</v>
      </c>
      <c r="Z99" s="82">
        <f>MODEL!F99</f>
        <v>1</v>
      </c>
      <c r="AA99" s="82">
        <f>MODEL!G99</f>
        <v>1</v>
      </c>
      <c r="AB99" s="82">
        <f>MODEL!H99</f>
        <v>1</v>
      </c>
      <c r="AC99" s="82">
        <f>MODEL!I99</f>
        <v>1</v>
      </c>
      <c r="AD99" s="82">
        <f>MODEL!J99</f>
        <v>2</v>
      </c>
      <c r="AE99" s="82">
        <f>MODEL!K99</f>
        <v>2</v>
      </c>
      <c r="AF99" s="82">
        <f>MODEL!L99</f>
        <v>2</v>
      </c>
      <c r="AG99" s="82">
        <f>MODEL!M99</f>
        <v>2</v>
      </c>
      <c r="AH99" s="82">
        <f>MODEL!N99</f>
        <v>8</v>
      </c>
      <c r="AI99" s="82">
        <f>MODEL!O99</f>
        <v>13</v>
      </c>
      <c r="AJ99" s="82">
        <f>MODEL!P99</f>
        <v>12</v>
      </c>
      <c r="AK99" s="82">
        <f>MODEL!Q99</f>
        <v>10</v>
      </c>
      <c r="AL99" s="82">
        <f>MODEL!R99</f>
        <v>14</v>
      </c>
      <c r="AM99" s="82">
        <f>MODEL!S99</f>
        <v>9</v>
      </c>
      <c r="AN99" s="82">
        <f>MODEL!T99</f>
        <v>80</v>
      </c>
      <c r="AO99" s="84">
        <f>'CAT I'!N99</f>
        <v>5</v>
      </c>
      <c r="AP99" s="84">
        <f>'CAT I'!O99</f>
        <v>5</v>
      </c>
      <c r="AQ99" s="84">
        <f>'CAT I'!P99</f>
        <v>10</v>
      </c>
      <c r="AR99" s="2">
        <f>'CAT II'!N99</f>
        <v>5</v>
      </c>
      <c r="AS99" s="2">
        <f>'CAT II'!O99</f>
        <v>5</v>
      </c>
      <c r="AT99" s="2">
        <f>'CAT II'!P99</f>
        <v>10</v>
      </c>
      <c r="AU99" s="85">
        <f>MODEL!U99</f>
        <v>5</v>
      </c>
      <c r="AV99" s="85">
        <f>MODEL!V99</f>
        <v>5</v>
      </c>
      <c r="AW99" s="85">
        <f>MODEL!W99</f>
        <v>10</v>
      </c>
      <c r="AX99" s="88">
        <f t="shared" si="119"/>
        <v>0.77358490566037741</v>
      </c>
      <c r="AY99" s="88">
        <f t="shared" si="118"/>
        <v>0.76744186046511631</v>
      </c>
      <c r="AZ99" s="88">
        <f t="shared" si="118"/>
        <v>0.73584905660377353</v>
      </c>
      <c r="BA99" s="88">
        <f t="shared" si="118"/>
        <v>0.83720930232558144</v>
      </c>
      <c r="BB99" s="88">
        <f t="shared" si="118"/>
        <v>0.78260869565217395</v>
      </c>
      <c r="BC99" s="88">
        <f t="shared" si="118"/>
        <v>0.8666666666666667</v>
      </c>
      <c r="BD99" s="89">
        <f>'END SEM EXAM'!D99</f>
        <v>1</v>
      </c>
      <c r="BE99" s="89">
        <f>'END SEM EXAM'!E99</f>
        <v>2</v>
      </c>
      <c r="BF99" s="89">
        <f>'END SEM EXAM'!F99</f>
        <v>2</v>
      </c>
      <c r="BG99" s="89">
        <f>'END SEM EXAM'!G99</f>
        <v>1</v>
      </c>
      <c r="BH99" s="89">
        <f>'END SEM EXAM'!H99</f>
        <v>1</v>
      </c>
      <c r="BI99" s="89">
        <f>'END SEM EXAM'!I99</f>
        <v>1</v>
      </c>
      <c r="BJ99" s="89">
        <f>'END SEM EXAM'!J99</f>
        <v>1</v>
      </c>
      <c r="BK99" s="89">
        <f>'END SEM EXAM'!K99</f>
        <v>1</v>
      </c>
      <c r="BL99" s="89">
        <f>'END SEM EXAM'!L99</f>
        <v>1</v>
      </c>
      <c r="BM99" s="89">
        <f>'END SEM EXAM'!M99</f>
        <v>1</v>
      </c>
      <c r="BN99" s="89">
        <f>'END SEM EXAM'!N99</f>
        <v>5</v>
      </c>
      <c r="BO99" s="89">
        <f>'END SEM EXAM'!O99</f>
        <v>5</v>
      </c>
      <c r="BP99" s="89">
        <f>'END SEM EXAM'!P99</f>
        <v>9</v>
      </c>
      <c r="BQ99" s="89">
        <f>'END SEM EXAM'!Q99</f>
        <v>5</v>
      </c>
      <c r="BR99" s="89">
        <f>'END SEM EXAM'!R99</f>
        <v>11</v>
      </c>
      <c r="BS99" s="89">
        <f>'END SEM EXAM'!S99</f>
        <v>1</v>
      </c>
      <c r="BT99" s="89">
        <f>'END SEM EXAM'!T99</f>
        <v>48</v>
      </c>
      <c r="BU99" s="91">
        <f>'END SEM EXAM'!U99</f>
        <v>0.44444444444444442</v>
      </c>
      <c r="BV99" s="91">
        <f>'END SEM EXAM'!V99</f>
        <v>0.66666666666666663</v>
      </c>
      <c r="BW99" s="91">
        <f>'END SEM EXAM'!W99</f>
        <v>0.3888888888888889</v>
      </c>
      <c r="BX99" s="91">
        <f>'END SEM EXAM'!X99</f>
        <v>0.72222222222222221</v>
      </c>
      <c r="BY99" s="91">
        <f>'END SEM EXAM'!Y99</f>
        <v>0.16666666666666666</v>
      </c>
      <c r="BZ99" s="91">
        <f>'END SEM EXAM'!Z99</f>
        <v>0.5</v>
      </c>
      <c r="CA99" s="92">
        <f t="shared" si="82"/>
        <v>0.26666666666666666</v>
      </c>
      <c r="CB99" s="92">
        <f t="shared" si="83"/>
        <v>0.39999999999999997</v>
      </c>
      <c r="CC99" s="92">
        <f t="shared" si="84"/>
        <v>0.23333333333333334</v>
      </c>
      <c r="CD99" s="92">
        <f t="shared" si="85"/>
        <v>0.43333333333333329</v>
      </c>
      <c r="CE99" s="92">
        <f t="shared" si="86"/>
        <v>9.9999999999999992E-2</v>
      </c>
      <c r="CF99" s="92">
        <f t="shared" si="87"/>
        <v>0.3</v>
      </c>
      <c r="CG99" s="94">
        <f t="shared" si="88"/>
        <v>0.30943396226415099</v>
      </c>
      <c r="CH99" s="94">
        <f t="shared" si="89"/>
        <v>0.30697674418604654</v>
      </c>
      <c r="CI99" s="94">
        <f t="shared" si="90"/>
        <v>0.29433962264150942</v>
      </c>
      <c r="CJ99" s="94">
        <f t="shared" si="91"/>
        <v>0.33488372093023261</v>
      </c>
      <c r="CK99" s="94">
        <f t="shared" si="92"/>
        <v>0.31304347826086959</v>
      </c>
      <c r="CL99" s="94">
        <f t="shared" si="93"/>
        <v>0.34666666666666668</v>
      </c>
      <c r="CM99" s="96">
        <f t="shared" si="94"/>
        <v>0.5761006289308177</v>
      </c>
      <c r="CN99" s="96">
        <f t="shared" si="95"/>
        <v>0.7069767441860465</v>
      </c>
      <c r="CO99" s="96">
        <f t="shared" si="96"/>
        <v>0.52767295597484276</v>
      </c>
      <c r="CP99" s="96">
        <f t="shared" si="97"/>
        <v>0.7682170542635659</v>
      </c>
      <c r="CQ99" s="96">
        <f t="shared" si="98"/>
        <v>0.41304347826086957</v>
      </c>
      <c r="CR99" s="96">
        <f t="shared" si="99"/>
        <v>0.64666666666666672</v>
      </c>
      <c r="CS99" s="99">
        <f>'Course end survey'!J108</f>
        <v>1</v>
      </c>
      <c r="CT99" s="99">
        <f>'Course end survey'!K108</f>
        <v>0.66666666666666663</v>
      </c>
      <c r="CU99" s="99">
        <f>'Course end survey'!L108</f>
        <v>1</v>
      </c>
      <c r="CV99" s="99">
        <f>'Course end survey'!M108</f>
        <v>0.33333333333333331</v>
      </c>
      <c r="CW99" s="99">
        <f>'Course end survey'!N108</f>
        <v>0.33333333333333331</v>
      </c>
      <c r="CX99" s="99">
        <f>'Course end survey'!O108</f>
        <v>0.22222222222222221</v>
      </c>
      <c r="CY99" s="100">
        <f t="shared" si="100"/>
        <v>0.1</v>
      </c>
      <c r="CZ99" s="100">
        <f t="shared" si="101"/>
        <v>6.6666666666666666E-2</v>
      </c>
      <c r="DA99" s="100">
        <f t="shared" si="102"/>
        <v>0.1</v>
      </c>
      <c r="DB99" s="100">
        <f t="shared" si="103"/>
        <v>3.3333333333333333E-2</v>
      </c>
      <c r="DC99" s="100">
        <f t="shared" si="104"/>
        <v>3.3333333333333333E-2</v>
      </c>
      <c r="DD99" s="100">
        <f t="shared" si="105"/>
        <v>2.2222222222222223E-2</v>
      </c>
      <c r="DE99" s="102">
        <f t="shared" si="106"/>
        <v>0.51849056603773591</v>
      </c>
      <c r="DF99" s="102">
        <f t="shared" si="107"/>
        <v>0.63627906976744186</v>
      </c>
      <c r="DG99" s="102">
        <f t="shared" si="108"/>
        <v>0.47490566037735849</v>
      </c>
      <c r="DH99" s="102">
        <f t="shared" si="109"/>
        <v>0.69139534883720932</v>
      </c>
      <c r="DI99" s="102">
        <f t="shared" si="110"/>
        <v>0.37173913043478263</v>
      </c>
      <c r="DJ99" s="102">
        <f t="shared" si="111"/>
        <v>0.58200000000000007</v>
      </c>
      <c r="DK99" s="103">
        <f t="shared" si="112"/>
        <v>0.61849056603773589</v>
      </c>
      <c r="DL99" s="103">
        <f t="shared" si="113"/>
        <v>0.70294573643410851</v>
      </c>
      <c r="DM99" s="103">
        <f t="shared" si="114"/>
        <v>0.57490566037735846</v>
      </c>
      <c r="DN99" s="103">
        <f t="shared" si="115"/>
        <v>0.72472868217054265</v>
      </c>
      <c r="DO99" s="103">
        <f t="shared" si="116"/>
        <v>0.40507246376811595</v>
      </c>
      <c r="DP99" s="103">
        <f t="shared" si="117"/>
        <v>0.60422222222222233</v>
      </c>
    </row>
    <row r="100" spans="1:120" ht="16.2" thickBot="1">
      <c r="A100" s="72">
        <v>90</v>
      </c>
      <c r="B100" s="73" t="str">
        <f>'CAT I'!B100</f>
        <v>AME20107</v>
      </c>
      <c r="C100" s="171" t="str">
        <f>'CAT I'!C100</f>
        <v>M MOHAMED UMAR</v>
      </c>
      <c r="D100" s="74">
        <f>'CAT I'!D100</f>
        <v>2</v>
      </c>
      <c r="E100" s="74">
        <f>'CAT I'!E100</f>
        <v>2</v>
      </c>
      <c r="F100" s="74">
        <f>'CAT I'!F100</f>
        <v>2</v>
      </c>
      <c r="G100" s="74">
        <f>'CAT I'!G100</f>
        <v>2</v>
      </c>
      <c r="H100" s="74">
        <f>'CAT I'!H100</f>
        <v>2</v>
      </c>
      <c r="I100" s="74">
        <f>'CAT I'!I100</f>
        <v>2</v>
      </c>
      <c r="J100" s="74">
        <f>'CAT I'!J100</f>
        <v>10</v>
      </c>
      <c r="K100" s="74">
        <f>'CAT I'!K100</f>
        <v>14</v>
      </c>
      <c r="L100" s="74">
        <f>'CAT I'!L100</f>
        <v>14</v>
      </c>
      <c r="M100" s="74">
        <f>'CAT I'!M100</f>
        <v>50</v>
      </c>
      <c r="N100" s="79">
        <f>'CAT II'!D100</f>
        <v>2</v>
      </c>
      <c r="O100" s="79">
        <f>'CAT II'!E100</f>
        <v>2</v>
      </c>
      <c r="P100" s="79">
        <f>'CAT II'!F100</f>
        <v>2</v>
      </c>
      <c r="Q100" s="79">
        <f>'CAT II'!G100</f>
        <v>2</v>
      </c>
      <c r="R100" s="79">
        <f>'CAT II'!H100</f>
        <v>2</v>
      </c>
      <c r="S100" s="79">
        <f>'CAT II'!I100</f>
        <v>2</v>
      </c>
      <c r="T100" s="79">
        <f>'CAT II'!J100</f>
        <v>9</v>
      </c>
      <c r="U100" s="79">
        <f>'CAT II'!K100</f>
        <v>14</v>
      </c>
      <c r="V100" s="79">
        <f>'CAT II'!L100</f>
        <v>13</v>
      </c>
      <c r="W100" s="79">
        <f>'CAT II'!M100</f>
        <v>48</v>
      </c>
      <c r="X100" s="82">
        <f>MODEL!D100</f>
        <v>2</v>
      </c>
      <c r="Y100" s="82">
        <f>MODEL!E100</f>
        <v>2</v>
      </c>
      <c r="Z100" s="82">
        <f>MODEL!F100</f>
        <v>2</v>
      </c>
      <c r="AA100" s="82">
        <f>MODEL!G100</f>
        <v>2</v>
      </c>
      <c r="AB100" s="82">
        <f>MODEL!H100</f>
        <v>2</v>
      </c>
      <c r="AC100" s="82">
        <f>MODEL!I100</f>
        <v>2</v>
      </c>
      <c r="AD100" s="82">
        <f>MODEL!J100</f>
        <v>2</v>
      </c>
      <c r="AE100" s="82">
        <f>MODEL!K100</f>
        <v>2</v>
      </c>
      <c r="AF100" s="82">
        <f>MODEL!L100</f>
        <v>2</v>
      </c>
      <c r="AG100" s="82">
        <f>MODEL!M100</f>
        <v>2</v>
      </c>
      <c r="AH100" s="82">
        <f>MODEL!N100</f>
        <v>9</v>
      </c>
      <c r="AI100" s="82">
        <f>MODEL!O100</f>
        <v>13</v>
      </c>
      <c r="AJ100" s="82">
        <f>MODEL!P100</f>
        <v>13</v>
      </c>
      <c r="AK100" s="82">
        <f>MODEL!Q100</f>
        <v>13</v>
      </c>
      <c r="AL100" s="82">
        <f>MODEL!R100</f>
        <v>14</v>
      </c>
      <c r="AM100" s="82">
        <f>MODEL!S100</f>
        <v>13</v>
      </c>
      <c r="AN100" s="82">
        <f>MODEL!T100</f>
        <v>95</v>
      </c>
      <c r="AO100" s="84">
        <f>'CAT I'!N100</f>
        <v>5</v>
      </c>
      <c r="AP100" s="84">
        <f>'CAT I'!O100</f>
        <v>5</v>
      </c>
      <c r="AQ100" s="84">
        <f>'CAT I'!P100</f>
        <v>10</v>
      </c>
      <c r="AR100" s="2">
        <f>'CAT II'!N100</f>
        <v>5</v>
      </c>
      <c r="AS100" s="2">
        <f>'CAT II'!O100</f>
        <v>5</v>
      </c>
      <c r="AT100" s="2">
        <f>'CAT II'!P100</f>
        <v>10</v>
      </c>
      <c r="AU100" s="85">
        <f>MODEL!U100</f>
        <v>5</v>
      </c>
      <c r="AV100" s="85">
        <f>MODEL!V100</f>
        <v>5</v>
      </c>
      <c r="AW100" s="85">
        <f>MODEL!W100</f>
        <v>10</v>
      </c>
      <c r="AX100" s="88">
        <f t="shared" si="119"/>
        <v>0.98113207547169812</v>
      </c>
      <c r="AY100" s="88">
        <f t="shared" si="118"/>
        <v>0.97674418604651159</v>
      </c>
      <c r="AZ100" s="88">
        <f t="shared" si="118"/>
        <v>0.96226415094339623</v>
      </c>
      <c r="BA100" s="88">
        <f t="shared" si="118"/>
        <v>0.97674418604651159</v>
      </c>
      <c r="BB100" s="88">
        <f t="shared" si="118"/>
        <v>0.95652173913043481</v>
      </c>
      <c r="BC100" s="88">
        <f t="shared" si="118"/>
        <v>0.93333333333333335</v>
      </c>
      <c r="BD100" s="89">
        <f>'END SEM EXAM'!D100</f>
        <v>2</v>
      </c>
      <c r="BE100" s="89">
        <f>'END SEM EXAM'!E100</f>
        <v>1</v>
      </c>
      <c r="BF100" s="89">
        <f>'END SEM EXAM'!F100</f>
        <v>2</v>
      </c>
      <c r="BG100" s="89">
        <f>'END SEM EXAM'!G100</f>
        <v>1</v>
      </c>
      <c r="BH100" s="89">
        <f>'END SEM EXAM'!H100</f>
        <v>2</v>
      </c>
      <c r="BI100" s="89">
        <f>'END SEM EXAM'!I100</f>
        <v>1</v>
      </c>
      <c r="BJ100" s="89">
        <f>'END SEM EXAM'!J100</f>
        <v>2</v>
      </c>
      <c r="BK100" s="89">
        <f>'END SEM EXAM'!K100</f>
        <v>2</v>
      </c>
      <c r="BL100" s="89">
        <f>'END SEM EXAM'!L100</f>
        <v>2</v>
      </c>
      <c r="BM100" s="89">
        <f>'END SEM EXAM'!M100</f>
        <v>2</v>
      </c>
      <c r="BN100" s="89">
        <f>'END SEM EXAM'!N100</f>
        <v>7</v>
      </c>
      <c r="BO100" s="89">
        <f>'END SEM EXAM'!O100</f>
        <v>14</v>
      </c>
      <c r="BP100" s="89">
        <f>'END SEM EXAM'!P100</f>
        <v>10</v>
      </c>
      <c r="BQ100" s="89">
        <f>'END SEM EXAM'!Q100</f>
        <v>12</v>
      </c>
      <c r="BR100" s="89">
        <f>'END SEM EXAM'!R100</f>
        <v>14</v>
      </c>
      <c r="BS100" s="89">
        <f>'END SEM EXAM'!S100</f>
        <v>13</v>
      </c>
      <c r="BT100" s="89">
        <f>'END SEM EXAM'!T100</f>
        <v>87</v>
      </c>
      <c r="BU100" s="91">
        <f>'END SEM EXAM'!U100</f>
        <v>0.94444444444444442</v>
      </c>
      <c r="BV100" s="91">
        <f>'END SEM EXAM'!V100</f>
        <v>0.72222222222222221</v>
      </c>
      <c r="BW100" s="91">
        <f>'END SEM EXAM'!W100</f>
        <v>0.83333333333333337</v>
      </c>
      <c r="BX100" s="91">
        <f>'END SEM EXAM'!X100</f>
        <v>1</v>
      </c>
      <c r="BY100" s="91">
        <f>'END SEM EXAM'!Y100</f>
        <v>0.94444444444444442</v>
      </c>
      <c r="BZ100" s="91">
        <f>'END SEM EXAM'!Z100</f>
        <v>0.7</v>
      </c>
      <c r="CA100" s="92">
        <f t="shared" si="82"/>
        <v>0.56666666666666665</v>
      </c>
      <c r="CB100" s="92">
        <f t="shared" si="83"/>
        <v>0.43333333333333329</v>
      </c>
      <c r="CC100" s="92">
        <f t="shared" si="84"/>
        <v>0.5</v>
      </c>
      <c r="CD100" s="92">
        <f t="shared" si="85"/>
        <v>0.6</v>
      </c>
      <c r="CE100" s="92">
        <f t="shared" si="86"/>
        <v>0.56666666666666665</v>
      </c>
      <c r="CF100" s="92">
        <f t="shared" si="87"/>
        <v>0.42</v>
      </c>
      <c r="CG100" s="94">
        <f t="shared" si="88"/>
        <v>0.39245283018867927</v>
      </c>
      <c r="CH100" s="94">
        <f t="shared" si="89"/>
        <v>0.39069767441860465</v>
      </c>
      <c r="CI100" s="94">
        <f t="shared" si="90"/>
        <v>0.38490566037735852</v>
      </c>
      <c r="CJ100" s="94">
        <f t="shared" si="91"/>
        <v>0.39069767441860465</v>
      </c>
      <c r="CK100" s="94">
        <f t="shared" si="92"/>
        <v>0.38260869565217392</v>
      </c>
      <c r="CL100" s="94">
        <f t="shared" si="93"/>
        <v>0.37333333333333335</v>
      </c>
      <c r="CM100" s="96">
        <f t="shared" si="94"/>
        <v>0.95911949685534592</v>
      </c>
      <c r="CN100" s="96">
        <f t="shared" si="95"/>
        <v>0.82403100775193794</v>
      </c>
      <c r="CO100" s="96">
        <f t="shared" si="96"/>
        <v>0.88490566037735852</v>
      </c>
      <c r="CP100" s="96">
        <f t="shared" si="97"/>
        <v>0.99069767441860468</v>
      </c>
      <c r="CQ100" s="96">
        <f t="shared" si="98"/>
        <v>0.94927536231884058</v>
      </c>
      <c r="CR100" s="96">
        <f t="shared" si="99"/>
        <v>0.79333333333333333</v>
      </c>
      <c r="CS100" s="99">
        <f>'Course end survey'!J125</f>
        <v>0.66666666666666663</v>
      </c>
      <c r="CT100" s="99">
        <f>'Course end survey'!K125</f>
        <v>0.66666666666666663</v>
      </c>
      <c r="CU100" s="99">
        <f>'Course end survey'!L125</f>
        <v>1</v>
      </c>
      <c r="CV100" s="99">
        <f>'Course end survey'!M125</f>
        <v>0.33333333333333331</v>
      </c>
      <c r="CW100" s="99">
        <f>'Course end survey'!N125</f>
        <v>0.22222222222222221</v>
      </c>
      <c r="CX100" s="99">
        <f>'Course end survey'!O125</f>
        <v>0.22222222222222221</v>
      </c>
      <c r="CY100" s="100">
        <f t="shared" si="100"/>
        <v>6.6666666666666666E-2</v>
      </c>
      <c r="CZ100" s="100">
        <f t="shared" si="101"/>
        <v>6.6666666666666666E-2</v>
      </c>
      <c r="DA100" s="100">
        <f t="shared" si="102"/>
        <v>0.1</v>
      </c>
      <c r="DB100" s="100">
        <f t="shared" si="103"/>
        <v>3.3333333333333333E-2</v>
      </c>
      <c r="DC100" s="100">
        <f t="shared" si="104"/>
        <v>2.2222222222222223E-2</v>
      </c>
      <c r="DD100" s="100">
        <f t="shared" si="105"/>
        <v>2.2222222222222223E-2</v>
      </c>
      <c r="DE100" s="102">
        <f t="shared" si="106"/>
        <v>0.8632075471698113</v>
      </c>
      <c r="DF100" s="102">
        <f t="shared" si="107"/>
        <v>0.74162790697674419</v>
      </c>
      <c r="DG100" s="102">
        <f t="shared" si="108"/>
        <v>0.79641509433962265</v>
      </c>
      <c r="DH100" s="102">
        <f t="shared" si="109"/>
        <v>0.89162790697674421</v>
      </c>
      <c r="DI100" s="102">
        <f t="shared" si="110"/>
        <v>0.85434782608695659</v>
      </c>
      <c r="DJ100" s="102">
        <f t="shared" si="111"/>
        <v>0.71399999999999997</v>
      </c>
      <c r="DK100" s="103">
        <f t="shared" si="112"/>
        <v>0.92987421383647795</v>
      </c>
      <c r="DL100" s="103">
        <f t="shared" si="113"/>
        <v>0.80829457364341084</v>
      </c>
      <c r="DM100" s="103">
        <f t="shared" si="114"/>
        <v>0.89641509433962263</v>
      </c>
      <c r="DN100" s="103">
        <f t="shared" si="115"/>
        <v>0.92496124031007754</v>
      </c>
      <c r="DO100" s="103">
        <f t="shared" si="116"/>
        <v>0.87657004830917884</v>
      </c>
      <c r="DP100" s="103">
        <f t="shared" si="117"/>
        <v>0.73622222222222222</v>
      </c>
    </row>
    <row r="101" spans="1:120" ht="16.2" thickBot="1">
      <c r="A101" s="72">
        <v>91</v>
      </c>
      <c r="B101" s="73" t="str">
        <f>'CAT I'!B101</f>
        <v>AME20108</v>
      </c>
      <c r="C101" s="171" t="str">
        <f>'CAT I'!C101</f>
        <v>RIFANA N</v>
      </c>
      <c r="D101" s="74">
        <f>'CAT I'!D101</f>
        <v>2</v>
      </c>
      <c r="E101" s="74">
        <f>'CAT I'!E101</f>
        <v>2</v>
      </c>
      <c r="F101" s="74">
        <f>'CAT I'!F101</f>
        <v>2</v>
      </c>
      <c r="G101" s="74">
        <f>'CAT I'!G101</f>
        <v>2</v>
      </c>
      <c r="H101" s="74">
        <f>'CAT I'!H101</f>
        <v>2</v>
      </c>
      <c r="I101" s="74">
        <f>'CAT I'!I101</f>
        <v>2</v>
      </c>
      <c r="J101" s="74">
        <f>'CAT I'!J101</f>
        <v>10</v>
      </c>
      <c r="K101" s="74">
        <f>'CAT I'!K101</f>
        <v>14</v>
      </c>
      <c r="L101" s="74">
        <f>'CAT I'!L101</f>
        <v>12</v>
      </c>
      <c r="M101" s="74">
        <f>'CAT I'!M101</f>
        <v>48</v>
      </c>
      <c r="N101" s="79">
        <f>'CAT II'!D101</f>
        <v>2</v>
      </c>
      <c r="O101" s="79">
        <f>'CAT II'!E101</f>
        <v>2</v>
      </c>
      <c r="P101" s="79">
        <f>'CAT II'!F101</f>
        <v>2</v>
      </c>
      <c r="Q101" s="79">
        <f>'CAT II'!G101</f>
        <v>2</v>
      </c>
      <c r="R101" s="79">
        <f>'CAT II'!H101</f>
        <v>2</v>
      </c>
      <c r="S101" s="79">
        <f>'CAT II'!I101</f>
        <v>2</v>
      </c>
      <c r="T101" s="79">
        <f>'CAT II'!J101</f>
        <v>10</v>
      </c>
      <c r="U101" s="79">
        <f>'CAT II'!K101</f>
        <v>13</v>
      </c>
      <c r="V101" s="79">
        <f>'CAT II'!L101</f>
        <v>14</v>
      </c>
      <c r="W101" s="79">
        <f>'CAT II'!M101</f>
        <v>49</v>
      </c>
      <c r="X101" s="82">
        <f>MODEL!D101</f>
        <v>2</v>
      </c>
      <c r="Y101" s="82">
        <f>MODEL!E101</f>
        <v>2</v>
      </c>
      <c r="Z101" s="82">
        <f>MODEL!F101</f>
        <v>1</v>
      </c>
      <c r="AA101" s="82">
        <f>MODEL!G101</f>
        <v>2</v>
      </c>
      <c r="AB101" s="82">
        <f>MODEL!H101</f>
        <v>2</v>
      </c>
      <c r="AC101" s="82">
        <f>MODEL!I101</f>
        <v>2</v>
      </c>
      <c r="AD101" s="82">
        <f>MODEL!J101</f>
        <v>2</v>
      </c>
      <c r="AE101" s="82">
        <f>MODEL!K101</f>
        <v>2</v>
      </c>
      <c r="AF101" s="82">
        <f>MODEL!L101</f>
        <v>1</v>
      </c>
      <c r="AG101" s="82">
        <f>MODEL!M101</f>
        <v>2</v>
      </c>
      <c r="AH101" s="82">
        <f>MODEL!N101</f>
        <v>10</v>
      </c>
      <c r="AI101" s="82">
        <f>MODEL!O101</f>
        <v>10</v>
      </c>
      <c r="AJ101" s="82">
        <f>MODEL!P101</f>
        <v>11</v>
      </c>
      <c r="AK101" s="82">
        <f>MODEL!Q101</f>
        <v>12</v>
      </c>
      <c r="AL101" s="82">
        <f>MODEL!R101</f>
        <v>14</v>
      </c>
      <c r="AM101" s="82">
        <f>MODEL!S101</f>
        <v>12</v>
      </c>
      <c r="AN101" s="82">
        <f>MODEL!T101</f>
        <v>87</v>
      </c>
      <c r="AO101" s="84">
        <f>'CAT I'!N101</f>
        <v>5</v>
      </c>
      <c r="AP101" s="84">
        <f>'CAT I'!O101</f>
        <v>5</v>
      </c>
      <c r="AQ101" s="84">
        <f>'CAT I'!P101</f>
        <v>10</v>
      </c>
      <c r="AR101" s="2">
        <f>'CAT II'!N101</f>
        <v>5</v>
      </c>
      <c r="AS101" s="2">
        <f>'CAT II'!O101</f>
        <v>5</v>
      </c>
      <c r="AT101" s="2">
        <f>'CAT II'!P101</f>
        <v>10</v>
      </c>
      <c r="AU101" s="85">
        <f>MODEL!U101</f>
        <v>5</v>
      </c>
      <c r="AV101" s="85">
        <f>MODEL!V101</f>
        <v>5</v>
      </c>
      <c r="AW101" s="85">
        <f>MODEL!W101</f>
        <v>10</v>
      </c>
      <c r="AX101" s="88">
        <f t="shared" si="119"/>
        <v>0.92452830188679247</v>
      </c>
      <c r="AY101" s="88">
        <f t="shared" si="118"/>
        <v>0.86046511627906974</v>
      </c>
      <c r="AZ101" s="88">
        <f t="shared" si="118"/>
        <v>0.94339622641509435</v>
      </c>
      <c r="BA101" s="88">
        <f t="shared" si="118"/>
        <v>1</v>
      </c>
      <c r="BB101" s="88">
        <f t="shared" si="118"/>
        <v>0.86956521739130432</v>
      </c>
      <c r="BC101" s="88">
        <f t="shared" si="118"/>
        <v>1</v>
      </c>
      <c r="BD101" s="89">
        <f>'END SEM EXAM'!D101</f>
        <v>2</v>
      </c>
      <c r="BE101" s="89">
        <f>'END SEM EXAM'!E101</f>
        <v>1</v>
      </c>
      <c r="BF101" s="89">
        <f>'END SEM EXAM'!F101</f>
        <v>2</v>
      </c>
      <c r="BG101" s="89">
        <f>'END SEM EXAM'!G101</f>
        <v>1</v>
      </c>
      <c r="BH101" s="89">
        <f>'END SEM EXAM'!H101</f>
        <v>2</v>
      </c>
      <c r="BI101" s="89">
        <f>'END SEM EXAM'!I101</f>
        <v>2</v>
      </c>
      <c r="BJ101" s="89">
        <f>'END SEM EXAM'!J101</f>
        <v>2</v>
      </c>
      <c r="BK101" s="89">
        <f>'END SEM EXAM'!K101</f>
        <v>2</v>
      </c>
      <c r="BL101" s="89">
        <f>'END SEM EXAM'!L101</f>
        <v>2</v>
      </c>
      <c r="BM101" s="89">
        <f>'END SEM EXAM'!M101</f>
        <v>2</v>
      </c>
      <c r="BN101" s="89">
        <f>'END SEM EXAM'!N101</f>
        <v>8</v>
      </c>
      <c r="BO101" s="89">
        <f>'END SEM EXAM'!O101</f>
        <v>14</v>
      </c>
      <c r="BP101" s="89">
        <f>'END SEM EXAM'!P101</f>
        <v>14</v>
      </c>
      <c r="BQ101" s="89">
        <f>'END SEM EXAM'!Q101</f>
        <v>12</v>
      </c>
      <c r="BR101" s="89">
        <f>'END SEM EXAM'!R101</f>
        <v>10</v>
      </c>
      <c r="BS101" s="89">
        <f>'END SEM EXAM'!S101</f>
        <v>14</v>
      </c>
      <c r="BT101" s="89">
        <f>'END SEM EXAM'!T101</f>
        <v>90</v>
      </c>
      <c r="BU101" s="91">
        <f>'END SEM EXAM'!U101</f>
        <v>0.94444444444444442</v>
      </c>
      <c r="BV101" s="91">
        <f>'END SEM EXAM'!V101</f>
        <v>0.94444444444444442</v>
      </c>
      <c r="BW101" s="91">
        <f>'END SEM EXAM'!W101</f>
        <v>0.88888888888888884</v>
      </c>
      <c r="BX101" s="91">
        <f>'END SEM EXAM'!X101</f>
        <v>0.77777777777777779</v>
      </c>
      <c r="BY101" s="91">
        <f>'END SEM EXAM'!Y101</f>
        <v>1</v>
      </c>
      <c r="BZ101" s="91">
        <f>'END SEM EXAM'!Z101</f>
        <v>0.8</v>
      </c>
      <c r="CA101" s="92">
        <f t="shared" si="82"/>
        <v>0.56666666666666665</v>
      </c>
      <c r="CB101" s="92">
        <f t="shared" si="83"/>
        <v>0.56666666666666665</v>
      </c>
      <c r="CC101" s="92">
        <f t="shared" si="84"/>
        <v>0.53333333333333333</v>
      </c>
      <c r="CD101" s="92">
        <f t="shared" si="85"/>
        <v>0.46666666666666667</v>
      </c>
      <c r="CE101" s="92">
        <f t="shared" si="86"/>
        <v>0.6</v>
      </c>
      <c r="CF101" s="92">
        <f t="shared" si="87"/>
        <v>0.48</v>
      </c>
      <c r="CG101" s="94">
        <f t="shared" si="88"/>
        <v>0.36981132075471701</v>
      </c>
      <c r="CH101" s="94">
        <f t="shared" si="89"/>
        <v>0.34418604651162793</v>
      </c>
      <c r="CI101" s="94">
        <f t="shared" si="90"/>
        <v>0.37735849056603776</v>
      </c>
      <c r="CJ101" s="94">
        <f t="shared" si="91"/>
        <v>0.4</v>
      </c>
      <c r="CK101" s="94">
        <f t="shared" si="92"/>
        <v>0.34782608695652173</v>
      </c>
      <c r="CL101" s="94">
        <f t="shared" si="93"/>
        <v>0.4</v>
      </c>
      <c r="CM101" s="96">
        <f t="shared" si="94"/>
        <v>0.93647798742138366</v>
      </c>
      <c r="CN101" s="96">
        <f t="shared" si="95"/>
        <v>0.91085271317829464</v>
      </c>
      <c r="CO101" s="96">
        <f t="shared" si="96"/>
        <v>0.91069182389937109</v>
      </c>
      <c r="CP101" s="96">
        <f t="shared" si="97"/>
        <v>0.8666666666666667</v>
      </c>
      <c r="CQ101" s="96">
        <f t="shared" si="98"/>
        <v>0.94782608695652171</v>
      </c>
      <c r="CR101" s="96">
        <f t="shared" si="99"/>
        <v>0.88</v>
      </c>
      <c r="CS101" s="99">
        <f>'Course end survey'!J110</f>
        <v>0.66666666666666663</v>
      </c>
      <c r="CT101" s="99">
        <f>'Course end survey'!K110</f>
        <v>1</v>
      </c>
      <c r="CU101" s="99">
        <f>'Course end survey'!L110</f>
        <v>0.33333333333333331</v>
      </c>
      <c r="CV101" s="99">
        <f>'Course end survey'!M110</f>
        <v>0.66666666666666663</v>
      </c>
      <c r="CW101" s="99">
        <f>'Course end survey'!N110</f>
        <v>0.22222222222222221</v>
      </c>
      <c r="CX101" s="99">
        <f>'Course end survey'!O110</f>
        <v>0.33333333333333331</v>
      </c>
      <c r="CY101" s="100">
        <f t="shared" si="100"/>
        <v>6.6666666666666666E-2</v>
      </c>
      <c r="CZ101" s="100">
        <f t="shared" si="101"/>
        <v>0.1</v>
      </c>
      <c r="DA101" s="100">
        <f t="shared" si="102"/>
        <v>3.3333333333333333E-2</v>
      </c>
      <c r="DB101" s="100">
        <f t="shared" si="103"/>
        <v>6.6666666666666666E-2</v>
      </c>
      <c r="DC101" s="100">
        <f t="shared" si="104"/>
        <v>2.2222222222222223E-2</v>
      </c>
      <c r="DD101" s="100">
        <f t="shared" si="105"/>
        <v>3.3333333333333333E-2</v>
      </c>
      <c r="DE101" s="102">
        <f t="shared" si="106"/>
        <v>0.84283018867924531</v>
      </c>
      <c r="DF101" s="102">
        <f t="shared" si="107"/>
        <v>0.81976744186046524</v>
      </c>
      <c r="DG101" s="102">
        <f t="shared" si="108"/>
        <v>0.81962264150943398</v>
      </c>
      <c r="DH101" s="102">
        <f t="shared" si="109"/>
        <v>0.78</v>
      </c>
      <c r="DI101" s="102">
        <f t="shared" si="110"/>
        <v>0.85304347826086957</v>
      </c>
      <c r="DJ101" s="102">
        <f t="shared" si="111"/>
        <v>0.79200000000000004</v>
      </c>
      <c r="DK101" s="103">
        <f t="shared" si="112"/>
        <v>0.90949685534591196</v>
      </c>
      <c r="DL101" s="103">
        <f t="shared" si="113"/>
        <v>0.91976744186046522</v>
      </c>
      <c r="DM101" s="103">
        <f t="shared" si="114"/>
        <v>0.85295597484276731</v>
      </c>
      <c r="DN101" s="103">
        <f t="shared" si="115"/>
        <v>0.84666666666666668</v>
      </c>
      <c r="DO101" s="103">
        <f t="shared" si="116"/>
        <v>0.87526570048309182</v>
      </c>
      <c r="DP101" s="103">
        <f t="shared" si="117"/>
        <v>0.82533333333333336</v>
      </c>
    </row>
    <row r="102" spans="1:120" ht="16.2" thickBot="1">
      <c r="A102" s="72">
        <v>92</v>
      </c>
      <c r="B102" s="73" t="str">
        <f>'CAT I'!B102</f>
        <v>AME20109</v>
      </c>
      <c r="C102" s="171" t="str">
        <f>'CAT I'!C102</f>
        <v>SARTHAK A PILLAI</v>
      </c>
      <c r="D102" s="74">
        <f>'CAT I'!D102</f>
        <v>2</v>
      </c>
      <c r="E102" s="74">
        <f>'CAT I'!E102</f>
        <v>2</v>
      </c>
      <c r="F102" s="74">
        <f>'CAT I'!F102</f>
        <v>2</v>
      </c>
      <c r="G102" s="74">
        <f>'CAT I'!G102</f>
        <v>2</v>
      </c>
      <c r="H102" s="74">
        <f>'CAT I'!H102</f>
        <v>2</v>
      </c>
      <c r="I102" s="74">
        <f>'CAT I'!I102</f>
        <v>2</v>
      </c>
      <c r="J102" s="74">
        <f>'CAT I'!J102</f>
        <v>9</v>
      </c>
      <c r="K102" s="74">
        <f>'CAT I'!K102</f>
        <v>13</v>
      </c>
      <c r="L102" s="74">
        <f>'CAT I'!L102</f>
        <v>10</v>
      </c>
      <c r="M102" s="74">
        <f>'CAT I'!M102</f>
        <v>44</v>
      </c>
      <c r="N102" s="79">
        <f>'CAT II'!D102</f>
        <v>2</v>
      </c>
      <c r="O102" s="79">
        <f>'CAT II'!E102</f>
        <v>2</v>
      </c>
      <c r="P102" s="79">
        <f>'CAT II'!F102</f>
        <v>2</v>
      </c>
      <c r="Q102" s="79">
        <f>'CAT II'!G102</f>
        <v>2</v>
      </c>
      <c r="R102" s="79">
        <f>'CAT II'!H102</f>
        <v>2</v>
      </c>
      <c r="S102" s="79">
        <f>'CAT II'!I102</f>
        <v>2</v>
      </c>
      <c r="T102" s="79">
        <f>'CAT II'!J102</f>
        <v>10</v>
      </c>
      <c r="U102" s="79">
        <f>'CAT II'!K102</f>
        <v>13</v>
      </c>
      <c r="V102" s="79">
        <f>'CAT II'!L102</f>
        <v>14</v>
      </c>
      <c r="W102" s="79">
        <f>'CAT II'!M102</f>
        <v>49</v>
      </c>
      <c r="X102" s="82">
        <f>MODEL!D102</f>
        <v>1</v>
      </c>
      <c r="Y102" s="82">
        <f>MODEL!E102</f>
        <v>0</v>
      </c>
      <c r="Z102" s="82">
        <f>MODEL!F102</f>
        <v>2</v>
      </c>
      <c r="AA102" s="82">
        <f>MODEL!G102</f>
        <v>0</v>
      </c>
      <c r="AB102" s="82">
        <f>MODEL!H102</f>
        <v>0</v>
      </c>
      <c r="AC102" s="82">
        <f>MODEL!I102</f>
        <v>0</v>
      </c>
      <c r="AD102" s="82">
        <f>MODEL!J102</f>
        <v>2</v>
      </c>
      <c r="AE102" s="82">
        <f>MODEL!K102</f>
        <v>2</v>
      </c>
      <c r="AF102" s="82">
        <f>MODEL!L102</f>
        <v>2</v>
      </c>
      <c r="AG102" s="82">
        <f>MODEL!M102</f>
        <v>2</v>
      </c>
      <c r="AH102" s="82">
        <f>MODEL!N102</f>
        <v>10</v>
      </c>
      <c r="AI102" s="82">
        <f>MODEL!O102</f>
        <v>13</v>
      </c>
      <c r="AJ102" s="82">
        <f>MODEL!P102</f>
        <v>13</v>
      </c>
      <c r="AK102" s="82">
        <f>MODEL!Q102</f>
        <v>13</v>
      </c>
      <c r="AL102" s="82">
        <f>MODEL!R102</f>
        <v>13</v>
      </c>
      <c r="AM102" s="82">
        <f>MODEL!S102</f>
        <v>13</v>
      </c>
      <c r="AN102" s="82">
        <f>MODEL!T102</f>
        <v>86</v>
      </c>
      <c r="AO102" s="84">
        <f>'CAT I'!N102</f>
        <v>5</v>
      </c>
      <c r="AP102" s="84">
        <f>'CAT I'!O102</f>
        <v>5</v>
      </c>
      <c r="AQ102" s="84">
        <f>'CAT I'!P102</f>
        <v>10</v>
      </c>
      <c r="AR102" s="2">
        <f>'CAT II'!N102</f>
        <v>5</v>
      </c>
      <c r="AS102" s="2">
        <f>'CAT II'!O102</f>
        <v>5</v>
      </c>
      <c r="AT102" s="2">
        <f>'CAT II'!P102</f>
        <v>10</v>
      </c>
      <c r="AU102" s="85">
        <f>MODEL!U102</f>
        <v>5</v>
      </c>
      <c r="AV102" s="85">
        <f>MODEL!V102</f>
        <v>5</v>
      </c>
      <c r="AW102" s="85">
        <f>MODEL!W102</f>
        <v>10</v>
      </c>
      <c r="AX102" s="88">
        <f t="shared" si="119"/>
        <v>0.8867924528301887</v>
      </c>
      <c r="AY102" s="88">
        <f t="shared" si="118"/>
        <v>0.83720930232558144</v>
      </c>
      <c r="AZ102" s="88">
        <f t="shared" si="118"/>
        <v>0.8867924528301887</v>
      </c>
      <c r="BA102" s="88">
        <f t="shared" si="118"/>
        <v>0.97674418604651159</v>
      </c>
      <c r="BB102" s="88">
        <f t="shared" si="118"/>
        <v>0.95652173913043481</v>
      </c>
      <c r="BC102" s="88">
        <f t="shared" si="118"/>
        <v>1</v>
      </c>
      <c r="BD102" s="89">
        <f>'END SEM EXAM'!D102</f>
        <v>2</v>
      </c>
      <c r="BE102" s="89">
        <f>'END SEM EXAM'!E102</f>
        <v>2</v>
      </c>
      <c r="BF102" s="89">
        <f>'END SEM EXAM'!F102</f>
        <v>2</v>
      </c>
      <c r="BG102" s="89">
        <f>'END SEM EXAM'!G102</f>
        <v>1</v>
      </c>
      <c r="BH102" s="89">
        <f>'END SEM EXAM'!H102</f>
        <v>2</v>
      </c>
      <c r="BI102" s="89">
        <f>'END SEM EXAM'!I102</f>
        <v>2</v>
      </c>
      <c r="BJ102" s="89">
        <f>'END SEM EXAM'!J102</f>
        <v>2</v>
      </c>
      <c r="BK102" s="89">
        <f>'END SEM EXAM'!K102</f>
        <v>2</v>
      </c>
      <c r="BL102" s="89">
        <f>'END SEM EXAM'!L102</f>
        <v>2</v>
      </c>
      <c r="BM102" s="89">
        <f>'END SEM EXAM'!M102</f>
        <v>2</v>
      </c>
      <c r="BN102" s="89">
        <f>'END SEM EXAM'!N102</f>
        <v>8</v>
      </c>
      <c r="BO102" s="89">
        <f>'END SEM EXAM'!O102</f>
        <v>0</v>
      </c>
      <c r="BP102" s="89">
        <f>'END SEM EXAM'!P102</f>
        <v>4</v>
      </c>
      <c r="BQ102" s="89">
        <f>'END SEM EXAM'!Q102</f>
        <v>13</v>
      </c>
      <c r="BR102" s="89">
        <f>'END SEM EXAM'!R102</f>
        <v>3</v>
      </c>
      <c r="BS102" s="89">
        <f>'END SEM EXAM'!S102</f>
        <v>5</v>
      </c>
      <c r="BT102" s="89">
        <f>'END SEM EXAM'!T102</f>
        <v>52</v>
      </c>
      <c r="BU102" s="91">
        <f>'END SEM EXAM'!U102</f>
        <v>0.22222222222222221</v>
      </c>
      <c r="BV102" s="91">
        <f>'END SEM EXAM'!V102</f>
        <v>0.3888888888888889</v>
      </c>
      <c r="BW102" s="91">
        <f>'END SEM EXAM'!W102</f>
        <v>0.94444444444444442</v>
      </c>
      <c r="BX102" s="91">
        <f>'END SEM EXAM'!X102</f>
        <v>0.3888888888888889</v>
      </c>
      <c r="BY102" s="91">
        <f>'END SEM EXAM'!Y102</f>
        <v>0.5</v>
      </c>
      <c r="BZ102" s="91">
        <f>'END SEM EXAM'!Z102</f>
        <v>0.8</v>
      </c>
      <c r="CA102" s="92">
        <f t="shared" si="82"/>
        <v>0.13333333333333333</v>
      </c>
      <c r="CB102" s="92">
        <f t="shared" si="83"/>
        <v>0.23333333333333334</v>
      </c>
      <c r="CC102" s="92">
        <f t="shared" si="84"/>
        <v>0.56666666666666665</v>
      </c>
      <c r="CD102" s="92">
        <f t="shared" si="85"/>
        <v>0.23333333333333334</v>
      </c>
      <c r="CE102" s="92">
        <f t="shared" si="86"/>
        <v>0.3</v>
      </c>
      <c r="CF102" s="92">
        <f t="shared" si="87"/>
        <v>0.48</v>
      </c>
      <c r="CG102" s="94">
        <f t="shared" si="88"/>
        <v>0.3547169811320755</v>
      </c>
      <c r="CH102" s="94">
        <f t="shared" si="89"/>
        <v>0.33488372093023261</v>
      </c>
      <c r="CI102" s="94">
        <f t="shared" si="90"/>
        <v>0.3547169811320755</v>
      </c>
      <c r="CJ102" s="94">
        <f t="shared" si="91"/>
        <v>0.39069767441860465</v>
      </c>
      <c r="CK102" s="94">
        <f t="shared" si="92"/>
        <v>0.38260869565217392</v>
      </c>
      <c r="CL102" s="94">
        <f t="shared" si="93"/>
        <v>0.4</v>
      </c>
      <c r="CM102" s="96">
        <f t="shared" si="94"/>
        <v>0.48805031446540881</v>
      </c>
      <c r="CN102" s="96">
        <f t="shared" si="95"/>
        <v>0.56821705426356595</v>
      </c>
      <c r="CO102" s="96">
        <f t="shared" si="96"/>
        <v>0.92138364779874216</v>
      </c>
      <c r="CP102" s="96">
        <f t="shared" si="97"/>
        <v>0.62403100775193798</v>
      </c>
      <c r="CQ102" s="96">
        <f t="shared" si="98"/>
        <v>0.68260869565217397</v>
      </c>
      <c r="CR102" s="96">
        <f t="shared" si="99"/>
        <v>0.88</v>
      </c>
      <c r="CS102" s="99">
        <f>'Course end survey'!J127</f>
        <v>0.33333333333333331</v>
      </c>
      <c r="CT102" s="99">
        <f>'Course end survey'!K127</f>
        <v>0.33333333333333331</v>
      </c>
      <c r="CU102" s="99">
        <f>'Course end survey'!L127</f>
        <v>0.66666666666666663</v>
      </c>
      <c r="CV102" s="99">
        <f>'Course end survey'!M127</f>
        <v>0.33333333333333331</v>
      </c>
      <c r="CW102" s="99">
        <f>'Course end survey'!N127</f>
        <v>0.1111111111111111</v>
      </c>
      <c r="CX102" s="99">
        <f>'Course end survey'!O127</f>
        <v>0.1111111111111111</v>
      </c>
      <c r="CY102" s="100">
        <f t="shared" si="100"/>
        <v>3.3333333333333333E-2</v>
      </c>
      <c r="CZ102" s="100">
        <f t="shared" si="101"/>
        <v>3.3333333333333333E-2</v>
      </c>
      <c r="DA102" s="100">
        <f t="shared" si="102"/>
        <v>6.6666666666666666E-2</v>
      </c>
      <c r="DB102" s="100">
        <f t="shared" si="103"/>
        <v>3.3333333333333333E-2</v>
      </c>
      <c r="DC102" s="100">
        <f t="shared" si="104"/>
        <v>1.1111111111111112E-2</v>
      </c>
      <c r="DD102" s="100">
        <f t="shared" si="105"/>
        <v>1.1111111111111112E-2</v>
      </c>
      <c r="DE102" s="102">
        <f t="shared" si="106"/>
        <v>0.43924528301886795</v>
      </c>
      <c r="DF102" s="102">
        <f t="shared" si="107"/>
        <v>0.51139534883720938</v>
      </c>
      <c r="DG102" s="102">
        <f t="shared" si="108"/>
        <v>0.82924528301886791</v>
      </c>
      <c r="DH102" s="102">
        <f t="shared" si="109"/>
        <v>0.56162790697674425</v>
      </c>
      <c r="DI102" s="102">
        <f t="shared" si="110"/>
        <v>0.61434782608695659</v>
      </c>
      <c r="DJ102" s="102">
        <f t="shared" si="111"/>
        <v>0.79200000000000004</v>
      </c>
      <c r="DK102" s="103">
        <f t="shared" si="112"/>
        <v>0.47257861635220128</v>
      </c>
      <c r="DL102" s="103">
        <f t="shared" si="113"/>
        <v>0.54472868217054271</v>
      </c>
      <c r="DM102" s="103">
        <f t="shared" si="114"/>
        <v>0.89591194968553456</v>
      </c>
      <c r="DN102" s="103">
        <f t="shared" si="115"/>
        <v>0.59496124031007758</v>
      </c>
      <c r="DO102" s="103">
        <f t="shared" si="116"/>
        <v>0.62545893719806767</v>
      </c>
      <c r="DP102" s="103">
        <f t="shared" si="117"/>
        <v>0.80311111111111111</v>
      </c>
    </row>
    <row r="103" spans="1:120" ht="16.2" thickBot="1">
      <c r="A103" s="72">
        <v>93</v>
      </c>
      <c r="B103" s="73" t="str">
        <f>'CAT I'!B103</f>
        <v>AME20110</v>
      </c>
      <c r="C103" s="171" t="str">
        <f>'CAT I'!C103</f>
        <v>NIKHIL I J</v>
      </c>
      <c r="D103" s="74">
        <f>'CAT I'!D103</f>
        <v>1</v>
      </c>
      <c r="E103" s="74">
        <f>'CAT I'!E103</f>
        <v>1</v>
      </c>
      <c r="F103" s="74">
        <f>'CAT I'!F103</f>
        <v>1</v>
      </c>
      <c r="G103" s="74">
        <f>'CAT I'!G103</f>
        <v>0</v>
      </c>
      <c r="H103" s="74">
        <f>'CAT I'!H103</f>
        <v>1</v>
      </c>
      <c r="I103" s="74">
        <f>'CAT I'!I103</f>
        <v>0</v>
      </c>
      <c r="J103" s="74">
        <f>'CAT I'!J103</f>
        <v>7</v>
      </c>
      <c r="K103" s="74">
        <f>'CAT I'!K103</f>
        <v>14</v>
      </c>
      <c r="L103" s="74">
        <f>'CAT I'!L103</f>
        <v>14</v>
      </c>
      <c r="M103" s="74">
        <f>'CAT I'!M103</f>
        <v>39</v>
      </c>
      <c r="N103" s="79">
        <f>'CAT II'!D103</f>
        <v>1</v>
      </c>
      <c r="O103" s="79">
        <f>'CAT II'!E103</f>
        <v>1</v>
      </c>
      <c r="P103" s="79">
        <f>'CAT II'!F103</f>
        <v>1</v>
      </c>
      <c r="Q103" s="79">
        <f>'CAT II'!G103</f>
        <v>1</v>
      </c>
      <c r="R103" s="79">
        <f>'CAT II'!H103</f>
        <v>0</v>
      </c>
      <c r="S103" s="79">
        <f>'CAT II'!I103</f>
        <v>1</v>
      </c>
      <c r="T103" s="79">
        <f>'CAT II'!J103</f>
        <v>8</v>
      </c>
      <c r="U103" s="79">
        <f>'CAT II'!K103</f>
        <v>13</v>
      </c>
      <c r="V103" s="79">
        <f>'CAT II'!L103</f>
        <v>13</v>
      </c>
      <c r="W103" s="79">
        <f>'CAT II'!M103</f>
        <v>39</v>
      </c>
      <c r="X103" s="82">
        <f>MODEL!D103</f>
        <v>2</v>
      </c>
      <c r="Y103" s="82">
        <f>MODEL!E103</f>
        <v>2</v>
      </c>
      <c r="Z103" s="82">
        <f>MODEL!F103</f>
        <v>2</v>
      </c>
      <c r="AA103" s="82">
        <f>MODEL!G103</f>
        <v>2</v>
      </c>
      <c r="AB103" s="82">
        <f>MODEL!H103</f>
        <v>2</v>
      </c>
      <c r="AC103" s="82">
        <f>MODEL!I103</f>
        <v>2</v>
      </c>
      <c r="AD103" s="82">
        <f>MODEL!J103</f>
        <v>2</v>
      </c>
      <c r="AE103" s="82">
        <f>MODEL!K103</f>
        <v>2</v>
      </c>
      <c r="AF103" s="82">
        <f>MODEL!L103</f>
        <v>2</v>
      </c>
      <c r="AG103" s="82">
        <f>MODEL!M103</f>
        <v>2</v>
      </c>
      <c r="AH103" s="82">
        <f>MODEL!N103</f>
        <v>10</v>
      </c>
      <c r="AI103" s="82">
        <f>MODEL!O103</f>
        <v>12</v>
      </c>
      <c r="AJ103" s="82">
        <f>MODEL!P103</f>
        <v>8</v>
      </c>
      <c r="AK103" s="82">
        <f>MODEL!Q103</f>
        <v>14</v>
      </c>
      <c r="AL103" s="82">
        <f>MODEL!R103</f>
        <v>2</v>
      </c>
      <c r="AM103" s="82">
        <f>MODEL!S103</f>
        <v>10</v>
      </c>
      <c r="AN103" s="82">
        <f>MODEL!T103</f>
        <v>76</v>
      </c>
      <c r="AO103" s="84">
        <f>'CAT I'!N103</f>
        <v>5</v>
      </c>
      <c r="AP103" s="84">
        <f>'CAT I'!O103</f>
        <v>5</v>
      </c>
      <c r="AQ103" s="84">
        <f>'CAT I'!P103</f>
        <v>10</v>
      </c>
      <c r="AR103" s="2">
        <f>'CAT II'!N103</f>
        <v>5</v>
      </c>
      <c r="AS103" s="2">
        <f>'CAT II'!O103</f>
        <v>5</v>
      </c>
      <c r="AT103" s="2">
        <f>'CAT II'!P103</f>
        <v>10</v>
      </c>
      <c r="AU103" s="85">
        <f>MODEL!U103</f>
        <v>5</v>
      </c>
      <c r="AV103" s="85">
        <f>MODEL!V103</f>
        <v>5</v>
      </c>
      <c r="AW103" s="85">
        <f>MODEL!W103</f>
        <v>10</v>
      </c>
      <c r="AX103" s="88">
        <f t="shared" si="119"/>
        <v>0.84905660377358494</v>
      </c>
      <c r="AY103" s="88">
        <f t="shared" si="118"/>
        <v>0.7441860465116279</v>
      </c>
      <c r="AZ103" s="88">
        <f t="shared" si="118"/>
        <v>0.8867924528301887</v>
      </c>
      <c r="BA103" s="88">
        <f t="shared" si="118"/>
        <v>0.60465116279069764</v>
      </c>
      <c r="BB103" s="88">
        <f t="shared" si="118"/>
        <v>0.82608695652173914</v>
      </c>
      <c r="BC103" s="88">
        <f t="shared" si="118"/>
        <v>1</v>
      </c>
      <c r="BD103" s="89">
        <f>'END SEM EXAM'!D103</f>
        <v>2</v>
      </c>
      <c r="BE103" s="89">
        <f>'END SEM EXAM'!E103</f>
        <v>2</v>
      </c>
      <c r="BF103" s="89">
        <f>'END SEM EXAM'!F103</f>
        <v>2</v>
      </c>
      <c r="BG103" s="89">
        <f>'END SEM EXAM'!G103</f>
        <v>1</v>
      </c>
      <c r="BH103" s="89">
        <f>'END SEM EXAM'!H103</f>
        <v>2</v>
      </c>
      <c r="BI103" s="89">
        <f>'END SEM EXAM'!I103</f>
        <v>2</v>
      </c>
      <c r="BJ103" s="89">
        <f>'END SEM EXAM'!J103</f>
        <v>2</v>
      </c>
      <c r="BK103" s="89">
        <f>'END SEM EXAM'!K103</f>
        <v>2</v>
      </c>
      <c r="BL103" s="89">
        <f>'END SEM EXAM'!L103</f>
        <v>2</v>
      </c>
      <c r="BM103" s="89">
        <f>'END SEM EXAM'!M103</f>
        <v>2</v>
      </c>
      <c r="BN103" s="89">
        <f>'END SEM EXAM'!N103</f>
        <v>7</v>
      </c>
      <c r="BO103" s="89">
        <f>'END SEM EXAM'!O103</f>
        <v>0</v>
      </c>
      <c r="BP103" s="89">
        <f>'END SEM EXAM'!P103</f>
        <v>4</v>
      </c>
      <c r="BQ103" s="89">
        <f>'END SEM EXAM'!Q103</f>
        <v>5</v>
      </c>
      <c r="BR103" s="89">
        <f>'END SEM EXAM'!R103</f>
        <v>12</v>
      </c>
      <c r="BS103" s="89">
        <f>'END SEM EXAM'!S103</f>
        <v>1</v>
      </c>
      <c r="BT103" s="89">
        <f>'END SEM EXAM'!T103</f>
        <v>48</v>
      </c>
      <c r="BU103" s="91">
        <f>'END SEM EXAM'!U103</f>
        <v>0.22222222222222221</v>
      </c>
      <c r="BV103" s="91">
        <f>'END SEM EXAM'!V103</f>
        <v>0.3888888888888889</v>
      </c>
      <c r="BW103" s="91">
        <f>'END SEM EXAM'!W103</f>
        <v>0.5</v>
      </c>
      <c r="BX103" s="91">
        <f>'END SEM EXAM'!X103</f>
        <v>0.88888888888888884</v>
      </c>
      <c r="BY103" s="91">
        <f>'END SEM EXAM'!Y103</f>
        <v>0.27777777777777779</v>
      </c>
      <c r="BZ103" s="91">
        <f>'END SEM EXAM'!Z103</f>
        <v>0.7</v>
      </c>
      <c r="CA103" s="92">
        <f t="shared" si="82"/>
        <v>0.13333333333333333</v>
      </c>
      <c r="CB103" s="92">
        <f t="shared" si="83"/>
        <v>0.23333333333333334</v>
      </c>
      <c r="CC103" s="92">
        <f t="shared" si="84"/>
        <v>0.3</v>
      </c>
      <c r="CD103" s="92">
        <f t="shared" si="85"/>
        <v>0.53333333333333333</v>
      </c>
      <c r="CE103" s="92">
        <f t="shared" si="86"/>
        <v>0.16666666666666666</v>
      </c>
      <c r="CF103" s="92">
        <f t="shared" si="87"/>
        <v>0.42</v>
      </c>
      <c r="CG103" s="94">
        <f t="shared" si="88"/>
        <v>0.339622641509434</v>
      </c>
      <c r="CH103" s="94">
        <f t="shared" si="89"/>
        <v>0.29767441860465116</v>
      </c>
      <c r="CI103" s="94">
        <f t="shared" si="90"/>
        <v>0.3547169811320755</v>
      </c>
      <c r="CJ103" s="94">
        <f t="shared" si="91"/>
        <v>0.24186046511627907</v>
      </c>
      <c r="CK103" s="94">
        <f t="shared" si="92"/>
        <v>0.33043478260869569</v>
      </c>
      <c r="CL103" s="94">
        <f t="shared" si="93"/>
        <v>0.4</v>
      </c>
      <c r="CM103" s="96">
        <f t="shared" si="94"/>
        <v>0.4729559748427673</v>
      </c>
      <c r="CN103" s="96">
        <f t="shared" si="95"/>
        <v>0.53100775193798455</v>
      </c>
      <c r="CO103" s="96">
        <f t="shared" si="96"/>
        <v>0.65471698113207544</v>
      </c>
      <c r="CP103" s="96">
        <f t="shared" si="97"/>
        <v>0.77519379844961245</v>
      </c>
      <c r="CQ103" s="96">
        <f t="shared" si="98"/>
        <v>0.49710144927536237</v>
      </c>
      <c r="CR103" s="96">
        <f t="shared" si="99"/>
        <v>0.82000000000000006</v>
      </c>
      <c r="CS103" s="99">
        <f>'Course end survey'!J112</f>
        <v>0.33333333333333331</v>
      </c>
      <c r="CT103" s="99">
        <f>'Course end survey'!K112</f>
        <v>0.33333333333333331</v>
      </c>
      <c r="CU103" s="99">
        <f>'Course end survey'!L112</f>
        <v>1</v>
      </c>
      <c r="CV103" s="99">
        <f>'Course end survey'!M112</f>
        <v>0.66666666666666663</v>
      </c>
      <c r="CW103" s="99">
        <f>'Course end survey'!N112</f>
        <v>0.1111111111111111</v>
      </c>
      <c r="CX103" s="99">
        <f>'Course end survey'!O112</f>
        <v>0.1111111111111111</v>
      </c>
      <c r="CY103" s="100">
        <f t="shared" si="100"/>
        <v>3.3333333333333333E-2</v>
      </c>
      <c r="CZ103" s="100">
        <f t="shared" si="101"/>
        <v>3.3333333333333333E-2</v>
      </c>
      <c r="DA103" s="100">
        <f t="shared" si="102"/>
        <v>0.1</v>
      </c>
      <c r="DB103" s="100">
        <f t="shared" si="103"/>
        <v>6.6666666666666666E-2</v>
      </c>
      <c r="DC103" s="100">
        <f t="shared" si="104"/>
        <v>1.1111111111111112E-2</v>
      </c>
      <c r="DD103" s="100">
        <f t="shared" si="105"/>
        <v>1.1111111111111112E-2</v>
      </c>
      <c r="DE103" s="102">
        <f t="shared" si="106"/>
        <v>0.4256603773584906</v>
      </c>
      <c r="DF103" s="102">
        <f t="shared" si="107"/>
        <v>0.47790697674418608</v>
      </c>
      <c r="DG103" s="102">
        <f t="shared" si="108"/>
        <v>0.58924528301886792</v>
      </c>
      <c r="DH103" s="102">
        <f t="shared" si="109"/>
        <v>0.69767441860465118</v>
      </c>
      <c r="DI103" s="102">
        <f t="shared" si="110"/>
        <v>0.44739130434782615</v>
      </c>
      <c r="DJ103" s="102">
        <f t="shared" si="111"/>
        <v>0.7380000000000001</v>
      </c>
      <c r="DK103" s="103">
        <f t="shared" si="112"/>
        <v>0.45899371069182393</v>
      </c>
      <c r="DL103" s="103">
        <f t="shared" si="113"/>
        <v>0.51124031007751947</v>
      </c>
      <c r="DM103" s="103">
        <f t="shared" si="114"/>
        <v>0.68924528301886789</v>
      </c>
      <c r="DN103" s="103">
        <f t="shared" si="115"/>
        <v>0.76434108527131783</v>
      </c>
      <c r="DO103" s="103">
        <f t="shared" si="116"/>
        <v>0.45850241545893727</v>
      </c>
      <c r="DP103" s="103">
        <f t="shared" si="117"/>
        <v>0.74911111111111117</v>
      </c>
    </row>
    <row r="104" spans="1:120" ht="16.2" thickBot="1">
      <c r="A104" s="72">
        <v>94</v>
      </c>
      <c r="B104" s="73" t="str">
        <f>'CAT I'!B104</f>
        <v>AME20111</v>
      </c>
      <c r="C104" s="171" t="str">
        <f>'CAT I'!C104</f>
        <v>ARJUN B KURUP</v>
      </c>
      <c r="D104" s="74">
        <f>'CAT I'!D104</f>
        <v>1</v>
      </c>
      <c r="E104" s="74">
        <f>'CAT I'!E104</f>
        <v>0</v>
      </c>
      <c r="F104" s="74">
        <f>'CAT I'!F104</f>
        <v>2</v>
      </c>
      <c r="G104" s="74">
        <f>'CAT I'!G104</f>
        <v>1</v>
      </c>
      <c r="H104" s="74">
        <f>'CAT I'!H104</f>
        <v>0</v>
      </c>
      <c r="I104" s="74">
        <f>'CAT I'!I104</f>
        <v>1</v>
      </c>
      <c r="J104" s="74">
        <f>'CAT I'!J104</f>
        <v>6</v>
      </c>
      <c r="K104" s="74">
        <f>'CAT I'!K104</f>
        <v>8</v>
      </c>
      <c r="L104" s="74">
        <f>'CAT I'!L104</f>
        <v>9</v>
      </c>
      <c r="M104" s="74">
        <f>'CAT I'!M104</f>
        <v>28</v>
      </c>
      <c r="N104" s="79">
        <f>'CAT II'!D104</f>
        <v>1</v>
      </c>
      <c r="O104" s="79">
        <f>'CAT II'!E104</f>
        <v>0</v>
      </c>
      <c r="P104" s="79">
        <f>'CAT II'!F104</f>
        <v>2</v>
      </c>
      <c r="Q104" s="79">
        <f>'CAT II'!G104</f>
        <v>1</v>
      </c>
      <c r="R104" s="79">
        <f>'CAT II'!H104</f>
        <v>0</v>
      </c>
      <c r="S104" s="79">
        <f>'CAT II'!I104</f>
        <v>1</v>
      </c>
      <c r="T104" s="79">
        <f>'CAT II'!J104</f>
        <v>7</v>
      </c>
      <c r="U104" s="79">
        <f>'CAT II'!K104</f>
        <v>9</v>
      </c>
      <c r="V104" s="79">
        <f>'CAT II'!L104</f>
        <v>8</v>
      </c>
      <c r="W104" s="79">
        <f>'CAT II'!M104</f>
        <v>29</v>
      </c>
      <c r="X104" s="82">
        <f>MODEL!D104</f>
        <v>2</v>
      </c>
      <c r="Y104" s="82">
        <f>MODEL!E104</f>
        <v>1</v>
      </c>
      <c r="Z104" s="82">
        <f>MODEL!F104</f>
        <v>2</v>
      </c>
      <c r="AA104" s="82">
        <f>MODEL!G104</f>
        <v>1</v>
      </c>
      <c r="AB104" s="82">
        <f>MODEL!H104</f>
        <v>2</v>
      </c>
      <c r="AC104" s="82">
        <f>MODEL!I104</f>
        <v>2</v>
      </c>
      <c r="AD104" s="82">
        <f>MODEL!J104</f>
        <v>2</v>
      </c>
      <c r="AE104" s="82">
        <f>MODEL!K104</f>
        <v>2</v>
      </c>
      <c r="AF104" s="82">
        <f>MODEL!L104</f>
        <v>2</v>
      </c>
      <c r="AG104" s="82">
        <f>MODEL!M104</f>
        <v>2</v>
      </c>
      <c r="AH104" s="82">
        <f>MODEL!N104</f>
        <v>8</v>
      </c>
      <c r="AI104" s="82">
        <f>MODEL!O104</f>
        <v>11</v>
      </c>
      <c r="AJ104" s="82">
        <f>MODEL!P104</f>
        <v>3</v>
      </c>
      <c r="AK104" s="82">
        <f>MODEL!Q104</f>
        <v>9</v>
      </c>
      <c r="AL104" s="82">
        <f>MODEL!R104</f>
        <v>7</v>
      </c>
      <c r="AM104" s="82">
        <f>MODEL!S104</f>
        <v>1</v>
      </c>
      <c r="AN104" s="82">
        <f>MODEL!T104</f>
        <v>57</v>
      </c>
      <c r="AO104" s="84">
        <f>'CAT I'!N104</f>
        <v>5</v>
      </c>
      <c r="AP104" s="84">
        <f>'CAT I'!O104</f>
        <v>5</v>
      </c>
      <c r="AQ104" s="84">
        <f>'CAT I'!P104</f>
        <v>10</v>
      </c>
      <c r="AR104" s="2">
        <f>'CAT II'!N104</f>
        <v>5</v>
      </c>
      <c r="AS104" s="2">
        <f>'CAT II'!O104</f>
        <v>5</v>
      </c>
      <c r="AT104" s="2">
        <f>'CAT II'!P104</f>
        <v>10</v>
      </c>
      <c r="AU104" s="85">
        <f>MODEL!U104</f>
        <v>5</v>
      </c>
      <c r="AV104" s="85">
        <f>MODEL!V104</f>
        <v>5</v>
      </c>
      <c r="AW104" s="85">
        <f>MODEL!W104</f>
        <v>10</v>
      </c>
      <c r="AX104" s="88">
        <f t="shared" si="119"/>
        <v>0.67924528301886788</v>
      </c>
      <c r="AY104" s="88">
        <f t="shared" si="118"/>
        <v>0.51162790697674421</v>
      </c>
      <c r="AZ104" s="88">
        <f t="shared" si="118"/>
        <v>0.69811320754716977</v>
      </c>
      <c r="BA104" s="88">
        <f t="shared" si="118"/>
        <v>0.60465116279069764</v>
      </c>
      <c r="BB104" s="88">
        <f t="shared" si="118"/>
        <v>0.43478260869565216</v>
      </c>
      <c r="BC104" s="88">
        <f t="shared" si="118"/>
        <v>0.8666666666666667</v>
      </c>
      <c r="BD104" s="89">
        <f>'END SEM EXAM'!D104</f>
        <v>2</v>
      </c>
      <c r="BE104" s="89">
        <f>'END SEM EXAM'!E104</f>
        <v>1</v>
      </c>
      <c r="BF104" s="89">
        <f>'END SEM EXAM'!F104</f>
        <v>2</v>
      </c>
      <c r="BG104" s="89">
        <f>'END SEM EXAM'!G104</f>
        <v>2</v>
      </c>
      <c r="BH104" s="89">
        <f>'END SEM EXAM'!H104</f>
        <v>2</v>
      </c>
      <c r="BI104" s="89">
        <f>'END SEM EXAM'!I104</f>
        <v>2</v>
      </c>
      <c r="BJ104" s="89">
        <f>'END SEM EXAM'!J104</f>
        <v>2</v>
      </c>
      <c r="BK104" s="89">
        <f>'END SEM EXAM'!K104</f>
        <v>2</v>
      </c>
      <c r="BL104" s="89">
        <f>'END SEM EXAM'!L104</f>
        <v>1</v>
      </c>
      <c r="BM104" s="89">
        <f>'END SEM EXAM'!M104</f>
        <v>2</v>
      </c>
      <c r="BN104" s="89">
        <f>'END SEM EXAM'!N104</f>
        <v>10</v>
      </c>
      <c r="BO104" s="89">
        <f>'END SEM EXAM'!O104</f>
        <v>7</v>
      </c>
      <c r="BP104" s="89">
        <f>'END SEM EXAM'!P104</f>
        <v>14</v>
      </c>
      <c r="BQ104" s="89">
        <f>'END SEM EXAM'!Q104</f>
        <v>11</v>
      </c>
      <c r="BR104" s="89">
        <f>'END SEM EXAM'!R104</f>
        <v>11</v>
      </c>
      <c r="BS104" s="89">
        <f>'END SEM EXAM'!S104</f>
        <v>12</v>
      </c>
      <c r="BT104" s="89">
        <f>'END SEM EXAM'!T104</f>
        <v>83</v>
      </c>
      <c r="BU104" s="91">
        <f>'END SEM EXAM'!U104</f>
        <v>0.55555555555555558</v>
      </c>
      <c r="BV104" s="91">
        <f>'END SEM EXAM'!V104</f>
        <v>1</v>
      </c>
      <c r="BW104" s="91">
        <f>'END SEM EXAM'!W104</f>
        <v>0.83333333333333337</v>
      </c>
      <c r="BX104" s="91">
        <f>'END SEM EXAM'!X104</f>
        <v>0.83333333333333337</v>
      </c>
      <c r="BY104" s="91">
        <f>'END SEM EXAM'!Y104</f>
        <v>0.83333333333333337</v>
      </c>
      <c r="BZ104" s="91">
        <f>'END SEM EXAM'!Z104</f>
        <v>1</v>
      </c>
      <c r="CA104" s="92">
        <f t="shared" si="82"/>
        <v>0.33333333333333331</v>
      </c>
      <c r="CB104" s="92">
        <f t="shared" si="83"/>
        <v>0.6</v>
      </c>
      <c r="CC104" s="92">
        <f t="shared" si="84"/>
        <v>0.5</v>
      </c>
      <c r="CD104" s="92">
        <f t="shared" si="85"/>
        <v>0.5</v>
      </c>
      <c r="CE104" s="92">
        <f t="shared" si="86"/>
        <v>0.5</v>
      </c>
      <c r="CF104" s="92">
        <f t="shared" si="87"/>
        <v>0.6</v>
      </c>
      <c r="CG104" s="94">
        <f t="shared" si="88"/>
        <v>0.27169811320754716</v>
      </c>
      <c r="CH104" s="94">
        <f t="shared" si="89"/>
        <v>0.2046511627906977</v>
      </c>
      <c r="CI104" s="94">
        <f t="shared" si="90"/>
        <v>0.27924528301886792</v>
      </c>
      <c r="CJ104" s="94">
        <f t="shared" si="91"/>
        <v>0.24186046511627907</v>
      </c>
      <c r="CK104" s="94">
        <f t="shared" si="92"/>
        <v>0.17391304347826086</v>
      </c>
      <c r="CL104" s="94">
        <f t="shared" si="93"/>
        <v>0.34666666666666668</v>
      </c>
      <c r="CM104" s="96">
        <f t="shared" si="94"/>
        <v>0.60503144654088048</v>
      </c>
      <c r="CN104" s="96">
        <f t="shared" si="95"/>
        <v>0.8046511627906977</v>
      </c>
      <c r="CO104" s="96">
        <f t="shared" si="96"/>
        <v>0.77924528301886786</v>
      </c>
      <c r="CP104" s="96">
        <f t="shared" si="97"/>
        <v>0.74186046511627901</v>
      </c>
      <c r="CQ104" s="96">
        <f t="shared" si="98"/>
        <v>0.67391304347826086</v>
      </c>
      <c r="CR104" s="96">
        <f t="shared" si="99"/>
        <v>0.94666666666666666</v>
      </c>
      <c r="CS104" s="99">
        <f>'Course end survey'!J129</f>
        <v>1</v>
      </c>
      <c r="CT104" s="99">
        <f>'Course end survey'!K129</f>
        <v>0.33333333333333331</v>
      </c>
      <c r="CU104" s="99">
        <f>'Course end survey'!L129</f>
        <v>0.33333333333333331</v>
      </c>
      <c r="CV104" s="99">
        <f>'Course end survey'!M129</f>
        <v>0.66666666666666663</v>
      </c>
      <c r="CW104" s="99">
        <f>'Course end survey'!N129</f>
        <v>0.33333333333333331</v>
      </c>
      <c r="CX104" s="99">
        <f>'Course end survey'!O129</f>
        <v>0.1111111111111111</v>
      </c>
      <c r="CY104" s="100">
        <f t="shared" si="100"/>
        <v>0.1</v>
      </c>
      <c r="CZ104" s="100">
        <f t="shared" si="101"/>
        <v>3.3333333333333333E-2</v>
      </c>
      <c r="DA104" s="100">
        <f t="shared" si="102"/>
        <v>3.3333333333333333E-2</v>
      </c>
      <c r="DB104" s="100">
        <f t="shared" si="103"/>
        <v>6.6666666666666666E-2</v>
      </c>
      <c r="DC104" s="100">
        <f t="shared" si="104"/>
        <v>3.3333333333333333E-2</v>
      </c>
      <c r="DD104" s="100">
        <f t="shared" si="105"/>
        <v>1.1111111111111112E-2</v>
      </c>
      <c r="DE104" s="102">
        <f t="shared" si="106"/>
        <v>0.54452830188679247</v>
      </c>
      <c r="DF104" s="102">
        <f t="shared" si="107"/>
        <v>0.72418604651162799</v>
      </c>
      <c r="DG104" s="102">
        <f t="shared" si="108"/>
        <v>0.70132075471698108</v>
      </c>
      <c r="DH104" s="102">
        <f t="shared" si="109"/>
        <v>0.66767441860465115</v>
      </c>
      <c r="DI104" s="102">
        <f t="shared" si="110"/>
        <v>0.60652173913043483</v>
      </c>
      <c r="DJ104" s="102">
        <f t="shared" si="111"/>
        <v>0.85199999999999998</v>
      </c>
      <c r="DK104" s="103">
        <f t="shared" si="112"/>
        <v>0.64452830188679244</v>
      </c>
      <c r="DL104" s="103">
        <f t="shared" si="113"/>
        <v>0.75751937984496132</v>
      </c>
      <c r="DM104" s="103">
        <f t="shared" si="114"/>
        <v>0.7346540880503144</v>
      </c>
      <c r="DN104" s="103">
        <f t="shared" si="115"/>
        <v>0.73434108527131781</v>
      </c>
      <c r="DO104" s="103">
        <f t="shared" si="116"/>
        <v>0.63985507246376816</v>
      </c>
      <c r="DP104" s="103">
        <f t="shared" si="117"/>
        <v>0.86311111111111105</v>
      </c>
    </row>
    <row r="105" spans="1:120" ht="16.2" thickBot="1">
      <c r="A105" s="72">
        <v>95</v>
      </c>
      <c r="B105" s="73" t="str">
        <f>'CAT I'!B105</f>
        <v>AME20112</v>
      </c>
      <c r="C105" s="171" t="str">
        <f>'CAT I'!C105</f>
        <v>MOHAMMED SAFWAN</v>
      </c>
      <c r="D105" s="74">
        <f>'CAT I'!D105</f>
        <v>0</v>
      </c>
      <c r="E105" s="74">
        <f>'CAT I'!E105</f>
        <v>0</v>
      </c>
      <c r="F105" s="74">
        <f>'CAT I'!F105</f>
        <v>0</v>
      </c>
      <c r="G105" s="74">
        <f>'CAT I'!G105</f>
        <v>0</v>
      </c>
      <c r="H105" s="74">
        <f>'CAT I'!H105</f>
        <v>0</v>
      </c>
      <c r="I105" s="74">
        <f>'CAT I'!I105</f>
        <v>0</v>
      </c>
      <c r="J105" s="74">
        <f>'CAT I'!J105</f>
        <v>0</v>
      </c>
      <c r="K105" s="74">
        <f>'CAT I'!K105</f>
        <v>0</v>
      </c>
      <c r="L105" s="74">
        <f>'CAT I'!L105</f>
        <v>0</v>
      </c>
      <c r="M105" s="74">
        <f>'CAT I'!M105</f>
        <v>0</v>
      </c>
      <c r="N105" s="79">
        <f>'CAT II'!D105</f>
        <v>0</v>
      </c>
      <c r="O105" s="79">
        <f>'CAT II'!E105</f>
        <v>0</v>
      </c>
      <c r="P105" s="79">
        <f>'CAT II'!F105</f>
        <v>0</v>
      </c>
      <c r="Q105" s="79">
        <f>'CAT II'!G105</f>
        <v>0</v>
      </c>
      <c r="R105" s="79">
        <f>'CAT II'!H105</f>
        <v>0</v>
      </c>
      <c r="S105" s="79">
        <f>'CAT II'!I105</f>
        <v>0</v>
      </c>
      <c r="T105" s="79">
        <f>'CAT II'!J105</f>
        <v>0</v>
      </c>
      <c r="U105" s="79">
        <f>'CAT II'!K105</f>
        <v>0</v>
      </c>
      <c r="V105" s="79">
        <f>'CAT II'!L105</f>
        <v>0</v>
      </c>
      <c r="W105" s="79">
        <f>'CAT II'!M105</f>
        <v>0</v>
      </c>
      <c r="X105" s="82">
        <f>MODEL!D105</f>
        <v>0</v>
      </c>
      <c r="Y105" s="82">
        <f>MODEL!E105</f>
        <v>0</v>
      </c>
      <c r="Z105" s="82">
        <f>MODEL!F105</f>
        <v>0</v>
      </c>
      <c r="AA105" s="82">
        <f>MODEL!G105</f>
        <v>0</v>
      </c>
      <c r="AB105" s="82">
        <f>MODEL!H105</f>
        <v>0</v>
      </c>
      <c r="AC105" s="82">
        <f>MODEL!I105</f>
        <v>0</v>
      </c>
      <c r="AD105" s="82">
        <f>MODEL!J105</f>
        <v>0</v>
      </c>
      <c r="AE105" s="82">
        <f>MODEL!K105</f>
        <v>0</v>
      </c>
      <c r="AF105" s="82">
        <f>MODEL!L105</f>
        <v>0</v>
      </c>
      <c r="AG105" s="82">
        <f>MODEL!M105</f>
        <v>0</v>
      </c>
      <c r="AH105" s="82">
        <f>MODEL!N105</f>
        <v>0</v>
      </c>
      <c r="AI105" s="82">
        <f>MODEL!O105</f>
        <v>0</v>
      </c>
      <c r="AJ105" s="82">
        <f>MODEL!P105</f>
        <v>0</v>
      </c>
      <c r="AK105" s="82">
        <f>MODEL!Q105</f>
        <v>0</v>
      </c>
      <c r="AL105" s="82">
        <f>MODEL!R105</f>
        <v>0</v>
      </c>
      <c r="AM105" s="82">
        <f>MODEL!S105</f>
        <v>0</v>
      </c>
      <c r="AN105" s="82">
        <f>MODEL!T105</f>
        <v>0</v>
      </c>
      <c r="AO105" s="84">
        <f>'CAT I'!N105</f>
        <v>0</v>
      </c>
      <c r="AP105" s="84">
        <f>'CAT I'!O105</f>
        <v>0</v>
      </c>
      <c r="AQ105" s="84">
        <f>'CAT I'!P105</f>
        <v>0</v>
      </c>
      <c r="AR105" s="2">
        <f>'CAT II'!N105</f>
        <v>0</v>
      </c>
      <c r="AS105" s="2">
        <f>'CAT II'!O105</f>
        <v>0</v>
      </c>
      <c r="AT105" s="2">
        <f>'CAT II'!P105</f>
        <v>0</v>
      </c>
      <c r="AU105" s="85">
        <f>MODEL!U105</f>
        <v>0</v>
      </c>
      <c r="AV105" s="85">
        <f>MODEL!V105</f>
        <v>0</v>
      </c>
      <c r="AW105" s="85">
        <f>MODEL!W105</f>
        <v>0</v>
      </c>
      <c r="AX105" s="88">
        <f t="shared" si="119"/>
        <v>0</v>
      </c>
      <c r="AY105" s="88">
        <f t="shared" si="118"/>
        <v>0</v>
      </c>
      <c r="AZ105" s="88">
        <f t="shared" si="118"/>
        <v>0</v>
      </c>
      <c r="BA105" s="88">
        <f t="shared" si="118"/>
        <v>0</v>
      </c>
      <c r="BB105" s="88">
        <f t="shared" si="118"/>
        <v>0</v>
      </c>
      <c r="BC105" s="88">
        <f t="shared" si="118"/>
        <v>0</v>
      </c>
      <c r="BD105" s="89">
        <f>'END SEM EXAM'!D105</f>
        <v>0</v>
      </c>
      <c r="BE105" s="89">
        <f>'END SEM EXAM'!E105</f>
        <v>0</v>
      </c>
      <c r="BF105" s="89">
        <f>'END SEM EXAM'!F105</f>
        <v>0</v>
      </c>
      <c r="BG105" s="89">
        <f>'END SEM EXAM'!G105</f>
        <v>0</v>
      </c>
      <c r="BH105" s="89">
        <f>'END SEM EXAM'!H105</f>
        <v>0</v>
      </c>
      <c r="BI105" s="89">
        <f>'END SEM EXAM'!I105</f>
        <v>0</v>
      </c>
      <c r="BJ105" s="89">
        <f>'END SEM EXAM'!J105</f>
        <v>0</v>
      </c>
      <c r="BK105" s="89">
        <f>'END SEM EXAM'!K105</f>
        <v>0</v>
      </c>
      <c r="BL105" s="89">
        <f>'END SEM EXAM'!L105</f>
        <v>0</v>
      </c>
      <c r="BM105" s="89">
        <f>'END SEM EXAM'!M105</f>
        <v>0</v>
      </c>
      <c r="BN105" s="89">
        <f>'END SEM EXAM'!N105</f>
        <v>0</v>
      </c>
      <c r="BO105" s="89">
        <f>'END SEM EXAM'!O105</f>
        <v>0</v>
      </c>
      <c r="BP105" s="89">
        <f>'END SEM EXAM'!P105</f>
        <v>0</v>
      </c>
      <c r="BQ105" s="89">
        <f>'END SEM EXAM'!Q105</f>
        <v>0</v>
      </c>
      <c r="BR105" s="89">
        <f>'END SEM EXAM'!R105</f>
        <v>0</v>
      </c>
      <c r="BS105" s="89">
        <f>'END SEM EXAM'!S105</f>
        <v>0</v>
      </c>
      <c r="BT105" s="89">
        <f>'END SEM EXAM'!T105</f>
        <v>0</v>
      </c>
      <c r="BU105" s="91">
        <f>'END SEM EXAM'!U105</f>
        <v>0</v>
      </c>
      <c r="BV105" s="91">
        <f>'END SEM EXAM'!V105</f>
        <v>0</v>
      </c>
      <c r="BW105" s="91">
        <f>'END SEM EXAM'!W105</f>
        <v>0</v>
      </c>
      <c r="BX105" s="91">
        <f>'END SEM EXAM'!X105</f>
        <v>0</v>
      </c>
      <c r="BY105" s="91">
        <f>'END SEM EXAM'!Y105</f>
        <v>0</v>
      </c>
      <c r="BZ105" s="91">
        <f>'END SEM EXAM'!Z105</f>
        <v>0</v>
      </c>
      <c r="CA105" s="92">
        <f t="shared" si="82"/>
        <v>0</v>
      </c>
      <c r="CB105" s="92">
        <f t="shared" si="83"/>
        <v>0</v>
      </c>
      <c r="CC105" s="92">
        <f t="shared" si="84"/>
        <v>0</v>
      </c>
      <c r="CD105" s="92">
        <f t="shared" si="85"/>
        <v>0</v>
      </c>
      <c r="CE105" s="92">
        <f t="shared" si="86"/>
        <v>0</v>
      </c>
      <c r="CF105" s="92">
        <f t="shared" si="87"/>
        <v>0</v>
      </c>
      <c r="CG105" s="94">
        <f t="shared" si="88"/>
        <v>0</v>
      </c>
      <c r="CH105" s="94">
        <f t="shared" si="89"/>
        <v>0</v>
      </c>
      <c r="CI105" s="94">
        <f t="shared" si="90"/>
        <v>0</v>
      </c>
      <c r="CJ105" s="94">
        <f t="shared" si="91"/>
        <v>0</v>
      </c>
      <c r="CK105" s="94">
        <f t="shared" si="92"/>
        <v>0</v>
      </c>
      <c r="CL105" s="94">
        <f t="shared" si="93"/>
        <v>0</v>
      </c>
      <c r="CM105" s="96">
        <f t="shared" si="94"/>
        <v>0</v>
      </c>
      <c r="CN105" s="96">
        <f t="shared" si="95"/>
        <v>0</v>
      </c>
      <c r="CO105" s="96">
        <f t="shared" si="96"/>
        <v>0</v>
      </c>
      <c r="CP105" s="96">
        <f t="shared" si="97"/>
        <v>0</v>
      </c>
      <c r="CQ105" s="96">
        <f t="shared" si="98"/>
        <v>0</v>
      </c>
      <c r="CR105" s="96">
        <f t="shared" si="99"/>
        <v>0</v>
      </c>
      <c r="CS105" s="99">
        <f>'Course end survey'!J114</f>
        <v>0.66666666666666663</v>
      </c>
      <c r="CT105" s="99">
        <f>'Course end survey'!K114</f>
        <v>0.33333333333333331</v>
      </c>
      <c r="CU105" s="99">
        <f>'Course end survey'!L114</f>
        <v>0.33333333333333331</v>
      </c>
      <c r="CV105" s="99">
        <f>'Course end survey'!M114</f>
        <v>0.66666666666666663</v>
      </c>
      <c r="CW105" s="99">
        <f>'Course end survey'!N114</f>
        <v>0.22222222222222221</v>
      </c>
      <c r="CX105" s="99">
        <f>'Course end survey'!O114</f>
        <v>0.1111111111111111</v>
      </c>
      <c r="CY105" s="100">
        <f t="shared" si="100"/>
        <v>6.6666666666666666E-2</v>
      </c>
      <c r="CZ105" s="100">
        <f t="shared" si="101"/>
        <v>3.3333333333333333E-2</v>
      </c>
      <c r="DA105" s="100">
        <f t="shared" si="102"/>
        <v>3.3333333333333333E-2</v>
      </c>
      <c r="DB105" s="100">
        <f t="shared" si="103"/>
        <v>6.6666666666666666E-2</v>
      </c>
      <c r="DC105" s="100">
        <f t="shared" si="104"/>
        <v>2.2222222222222223E-2</v>
      </c>
      <c r="DD105" s="100">
        <f t="shared" si="105"/>
        <v>1.1111111111111112E-2</v>
      </c>
      <c r="DE105" s="102">
        <f t="shared" si="106"/>
        <v>0</v>
      </c>
      <c r="DF105" s="102">
        <f t="shared" si="107"/>
        <v>0</v>
      </c>
      <c r="DG105" s="102">
        <f t="shared" si="108"/>
        <v>0</v>
      </c>
      <c r="DH105" s="102">
        <f t="shared" si="109"/>
        <v>0</v>
      </c>
      <c r="DI105" s="102">
        <f t="shared" si="110"/>
        <v>0</v>
      </c>
      <c r="DJ105" s="102">
        <f t="shared" si="111"/>
        <v>0</v>
      </c>
      <c r="DK105" s="103">
        <f t="shared" si="112"/>
        <v>6.6666666666666666E-2</v>
      </c>
      <c r="DL105" s="103">
        <f t="shared" si="113"/>
        <v>3.3333333333333333E-2</v>
      </c>
      <c r="DM105" s="103">
        <f t="shared" si="114"/>
        <v>3.3333333333333333E-2</v>
      </c>
      <c r="DN105" s="103">
        <f t="shared" si="115"/>
        <v>6.6666666666666666E-2</v>
      </c>
      <c r="DO105" s="103">
        <f t="shared" si="116"/>
        <v>2.2222222222222223E-2</v>
      </c>
      <c r="DP105" s="103">
        <f t="shared" si="117"/>
        <v>1.1111111111111112E-2</v>
      </c>
    </row>
    <row r="106" spans="1:120" ht="16.2" thickBot="1">
      <c r="A106" s="72">
        <v>96</v>
      </c>
      <c r="B106" s="73" t="str">
        <f>'CAT I'!B106</f>
        <v>AME20113</v>
      </c>
      <c r="C106" s="171" t="str">
        <f>'CAT I'!C106</f>
        <v>BILAAL NAUSHADALI PATANKAR</v>
      </c>
      <c r="D106" s="74">
        <f>'CAT I'!D106</f>
        <v>2</v>
      </c>
      <c r="E106" s="74">
        <f>'CAT I'!E106</f>
        <v>2</v>
      </c>
      <c r="F106" s="74">
        <f>'CAT I'!F106</f>
        <v>2</v>
      </c>
      <c r="G106" s="74">
        <f>'CAT I'!G106</f>
        <v>2</v>
      </c>
      <c r="H106" s="74">
        <f>'CAT I'!H106</f>
        <v>2</v>
      </c>
      <c r="I106" s="74">
        <f>'CAT I'!I106</f>
        <v>2</v>
      </c>
      <c r="J106" s="74">
        <f>'CAT I'!J106</f>
        <v>9</v>
      </c>
      <c r="K106" s="74">
        <f>'CAT I'!K106</f>
        <v>11</v>
      </c>
      <c r="L106" s="74">
        <f>'CAT I'!L106</f>
        <v>11</v>
      </c>
      <c r="M106" s="74">
        <f>'CAT I'!M106</f>
        <v>43</v>
      </c>
      <c r="N106" s="79">
        <f>'CAT II'!D106</f>
        <v>2</v>
      </c>
      <c r="O106" s="79">
        <f>'CAT II'!E106</f>
        <v>2</v>
      </c>
      <c r="P106" s="79">
        <f>'CAT II'!F106</f>
        <v>2</v>
      </c>
      <c r="Q106" s="79">
        <f>'CAT II'!G106</f>
        <v>2</v>
      </c>
      <c r="R106" s="79">
        <f>'CAT II'!H106</f>
        <v>2</v>
      </c>
      <c r="S106" s="79">
        <f>'CAT II'!I106</f>
        <v>2</v>
      </c>
      <c r="T106" s="79">
        <f>'CAT II'!J106</f>
        <v>10</v>
      </c>
      <c r="U106" s="79">
        <f>'CAT II'!K106</f>
        <v>13</v>
      </c>
      <c r="V106" s="79">
        <f>'CAT II'!L106</f>
        <v>14</v>
      </c>
      <c r="W106" s="79">
        <f>'CAT II'!M106</f>
        <v>49</v>
      </c>
      <c r="X106" s="82">
        <f>MODEL!D106</f>
        <v>2</v>
      </c>
      <c r="Y106" s="82">
        <f>MODEL!E106</f>
        <v>2</v>
      </c>
      <c r="Z106" s="82">
        <f>MODEL!F106</f>
        <v>2</v>
      </c>
      <c r="AA106" s="82">
        <f>MODEL!G106</f>
        <v>2</v>
      </c>
      <c r="AB106" s="82">
        <f>MODEL!H106</f>
        <v>2</v>
      </c>
      <c r="AC106" s="82">
        <f>MODEL!I106</f>
        <v>2</v>
      </c>
      <c r="AD106" s="82">
        <f>MODEL!J106</f>
        <v>2</v>
      </c>
      <c r="AE106" s="82">
        <f>MODEL!K106</f>
        <v>2</v>
      </c>
      <c r="AF106" s="82">
        <f>MODEL!L106</f>
        <v>2</v>
      </c>
      <c r="AG106" s="82">
        <f>MODEL!M106</f>
        <v>2</v>
      </c>
      <c r="AH106" s="82">
        <f>MODEL!N106</f>
        <v>10</v>
      </c>
      <c r="AI106" s="82">
        <f>MODEL!O106</f>
        <v>13</v>
      </c>
      <c r="AJ106" s="82">
        <f>MODEL!P106</f>
        <v>14</v>
      </c>
      <c r="AK106" s="82">
        <f>MODEL!Q106</f>
        <v>14</v>
      </c>
      <c r="AL106" s="82">
        <f>MODEL!R106</f>
        <v>13</v>
      </c>
      <c r="AM106" s="82">
        <f>MODEL!S106</f>
        <v>13</v>
      </c>
      <c r="AN106" s="82">
        <f>MODEL!T106</f>
        <v>97</v>
      </c>
      <c r="AO106" s="84">
        <f>'CAT I'!N106</f>
        <v>5</v>
      </c>
      <c r="AP106" s="84">
        <f>'CAT I'!O106</f>
        <v>5</v>
      </c>
      <c r="AQ106" s="84">
        <f>'CAT I'!P106</f>
        <v>10</v>
      </c>
      <c r="AR106" s="2">
        <f>'CAT II'!N106</f>
        <v>5</v>
      </c>
      <c r="AS106" s="2">
        <f>'CAT II'!O106</f>
        <v>5</v>
      </c>
      <c r="AT106" s="2">
        <f>'CAT II'!P106</f>
        <v>10</v>
      </c>
      <c r="AU106" s="85">
        <f>MODEL!U106</f>
        <v>5</v>
      </c>
      <c r="AV106" s="85">
        <f>MODEL!V106</f>
        <v>5</v>
      </c>
      <c r="AW106" s="85">
        <f>MODEL!W106</f>
        <v>10</v>
      </c>
      <c r="AX106" s="88">
        <f t="shared" si="119"/>
        <v>0.90566037735849059</v>
      </c>
      <c r="AY106" s="88">
        <f t="shared" si="118"/>
        <v>0.93023255813953487</v>
      </c>
      <c r="AZ106" s="88">
        <f t="shared" si="118"/>
        <v>0.98113207547169812</v>
      </c>
      <c r="BA106" s="88">
        <f t="shared" si="118"/>
        <v>0.97674418604651159</v>
      </c>
      <c r="BB106" s="88">
        <f t="shared" si="118"/>
        <v>0.95652173913043481</v>
      </c>
      <c r="BC106" s="88">
        <f t="shared" si="118"/>
        <v>1</v>
      </c>
      <c r="BD106" s="89">
        <f>'END SEM EXAM'!D106</f>
        <v>2</v>
      </c>
      <c r="BE106" s="89">
        <f>'END SEM EXAM'!E106</f>
        <v>1</v>
      </c>
      <c r="BF106" s="89">
        <f>'END SEM EXAM'!F106</f>
        <v>2</v>
      </c>
      <c r="BG106" s="89">
        <f>'END SEM EXAM'!G106</f>
        <v>2</v>
      </c>
      <c r="BH106" s="89">
        <f>'END SEM EXAM'!H106</f>
        <v>2</v>
      </c>
      <c r="BI106" s="89">
        <f>'END SEM EXAM'!I106</f>
        <v>2</v>
      </c>
      <c r="BJ106" s="89">
        <f>'END SEM EXAM'!J106</f>
        <v>2</v>
      </c>
      <c r="BK106" s="89">
        <f>'END SEM EXAM'!K106</f>
        <v>2</v>
      </c>
      <c r="BL106" s="89">
        <f>'END SEM EXAM'!L106</f>
        <v>2</v>
      </c>
      <c r="BM106" s="89">
        <f>'END SEM EXAM'!M106</f>
        <v>2</v>
      </c>
      <c r="BN106" s="89">
        <f>'END SEM EXAM'!N106</f>
        <v>9</v>
      </c>
      <c r="BO106" s="89">
        <f>'END SEM EXAM'!O106</f>
        <v>14</v>
      </c>
      <c r="BP106" s="89">
        <f>'END SEM EXAM'!P106</f>
        <v>5</v>
      </c>
      <c r="BQ106" s="89">
        <f>'END SEM EXAM'!Q106</f>
        <v>14</v>
      </c>
      <c r="BR106" s="89">
        <f>'END SEM EXAM'!R106</f>
        <v>14</v>
      </c>
      <c r="BS106" s="89">
        <f>'END SEM EXAM'!S106</f>
        <v>5</v>
      </c>
      <c r="BT106" s="89">
        <f>'END SEM EXAM'!T106</f>
        <v>80</v>
      </c>
      <c r="BU106" s="91">
        <f>'END SEM EXAM'!U106</f>
        <v>0.94444444444444442</v>
      </c>
      <c r="BV106" s="91">
        <f>'END SEM EXAM'!V106</f>
        <v>0.5</v>
      </c>
      <c r="BW106" s="91">
        <f>'END SEM EXAM'!W106</f>
        <v>1</v>
      </c>
      <c r="BX106" s="91">
        <f>'END SEM EXAM'!X106</f>
        <v>1</v>
      </c>
      <c r="BY106" s="91">
        <f>'END SEM EXAM'!Y106</f>
        <v>0.5</v>
      </c>
      <c r="BZ106" s="91">
        <f>'END SEM EXAM'!Z106</f>
        <v>0.9</v>
      </c>
      <c r="CA106" s="92">
        <f t="shared" si="82"/>
        <v>0.56666666666666665</v>
      </c>
      <c r="CB106" s="92">
        <f t="shared" si="83"/>
        <v>0.3</v>
      </c>
      <c r="CC106" s="92">
        <f t="shared" si="84"/>
        <v>0.6</v>
      </c>
      <c r="CD106" s="92">
        <f t="shared" si="85"/>
        <v>0.6</v>
      </c>
      <c r="CE106" s="92">
        <f t="shared" si="86"/>
        <v>0.3</v>
      </c>
      <c r="CF106" s="92">
        <f t="shared" si="87"/>
        <v>0.54</v>
      </c>
      <c r="CG106" s="94">
        <f t="shared" si="88"/>
        <v>0.36226415094339626</v>
      </c>
      <c r="CH106" s="94">
        <f t="shared" si="89"/>
        <v>0.37209302325581395</v>
      </c>
      <c r="CI106" s="94">
        <f t="shared" si="90"/>
        <v>0.39245283018867927</v>
      </c>
      <c r="CJ106" s="94">
        <f t="shared" si="91"/>
        <v>0.39069767441860465</v>
      </c>
      <c r="CK106" s="94">
        <f t="shared" si="92"/>
        <v>0.38260869565217392</v>
      </c>
      <c r="CL106" s="94">
        <f t="shared" si="93"/>
        <v>0.4</v>
      </c>
      <c r="CM106" s="96">
        <f t="shared" si="94"/>
        <v>0.92893081761006291</v>
      </c>
      <c r="CN106" s="96">
        <f t="shared" si="95"/>
        <v>0.67209302325581399</v>
      </c>
      <c r="CO106" s="96">
        <f t="shared" si="96"/>
        <v>0.99245283018867925</v>
      </c>
      <c r="CP106" s="96">
        <f t="shared" si="97"/>
        <v>0.99069767441860468</v>
      </c>
      <c r="CQ106" s="96">
        <f t="shared" si="98"/>
        <v>0.68260869565217397</v>
      </c>
      <c r="CR106" s="96">
        <f t="shared" si="99"/>
        <v>0.94000000000000006</v>
      </c>
      <c r="CS106" s="99">
        <f>'Course end survey'!J131</f>
        <v>0.66666666666666663</v>
      </c>
      <c r="CT106" s="99">
        <f>'Course end survey'!K131</f>
        <v>1</v>
      </c>
      <c r="CU106" s="99">
        <f>'Course end survey'!L131</f>
        <v>0.33333333333333331</v>
      </c>
      <c r="CV106" s="99">
        <f>'Course end survey'!M131</f>
        <v>1</v>
      </c>
      <c r="CW106" s="99">
        <f>'Course end survey'!N131</f>
        <v>0.22222222222222221</v>
      </c>
      <c r="CX106" s="99">
        <f>'Course end survey'!O131</f>
        <v>0.33333333333333331</v>
      </c>
      <c r="CY106" s="100">
        <f t="shared" si="100"/>
        <v>6.6666666666666666E-2</v>
      </c>
      <c r="CZ106" s="100">
        <f t="shared" si="101"/>
        <v>0.1</v>
      </c>
      <c r="DA106" s="100">
        <f t="shared" si="102"/>
        <v>3.3333333333333333E-2</v>
      </c>
      <c r="DB106" s="100">
        <f t="shared" si="103"/>
        <v>0.1</v>
      </c>
      <c r="DC106" s="100">
        <f t="shared" si="104"/>
        <v>2.2222222222222223E-2</v>
      </c>
      <c r="DD106" s="100">
        <f t="shared" si="105"/>
        <v>3.3333333333333333E-2</v>
      </c>
      <c r="DE106" s="102">
        <f t="shared" si="106"/>
        <v>0.83603773584905661</v>
      </c>
      <c r="DF106" s="102">
        <f t="shared" si="107"/>
        <v>0.60488372093023257</v>
      </c>
      <c r="DG106" s="102">
        <f t="shared" si="108"/>
        <v>0.89320754716981132</v>
      </c>
      <c r="DH106" s="102">
        <f t="shared" si="109"/>
        <v>0.89162790697674421</v>
      </c>
      <c r="DI106" s="102">
        <f t="shared" si="110"/>
        <v>0.61434782608695659</v>
      </c>
      <c r="DJ106" s="102">
        <f t="shared" si="111"/>
        <v>0.84600000000000009</v>
      </c>
      <c r="DK106" s="103">
        <f t="shared" si="112"/>
        <v>0.90270440251572326</v>
      </c>
      <c r="DL106" s="103">
        <f t="shared" si="113"/>
        <v>0.70488372093023255</v>
      </c>
      <c r="DM106" s="103">
        <f t="shared" si="114"/>
        <v>0.92654088050314465</v>
      </c>
      <c r="DN106" s="103">
        <f t="shared" si="115"/>
        <v>0.99162790697674419</v>
      </c>
      <c r="DO106" s="103">
        <f t="shared" si="116"/>
        <v>0.63657004830917885</v>
      </c>
      <c r="DP106" s="103">
        <f t="shared" si="117"/>
        <v>0.87933333333333341</v>
      </c>
    </row>
    <row r="107" spans="1:120" ht="16.2" thickBot="1">
      <c r="A107" s="72">
        <v>97</v>
      </c>
      <c r="B107" s="73" t="str">
        <f>'CAT I'!B107</f>
        <v>AME20114</v>
      </c>
      <c r="C107" s="171" t="str">
        <f>'CAT I'!C107</f>
        <v>KRITHIK JOSE BABY</v>
      </c>
      <c r="D107" s="74">
        <f>'CAT I'!D107</f>
        <v>2</v>
      </c>
      <c r="E107" s="74">
        <f>'CAT I'!E107</f>
        <v>2</v>
      </c>
      <c r="F107" s="74">
        <f>'CAT I'!F107</f>
        <v>2</v>
      </c>
      <c r="G107" s="74">
        <f>'CAT I'!G107</f>
        <v>2</v>
      </c>
      <c r="H107" s="74">
        <f>'CAT I'!H107</f>
        <v>2</v>
      </c>
      <c r="I107" s="74">
        <f>'CAT I'!I107</f>
        <v>2</v>
      </c>
      <c r="J107" s="74">
        <f>'CAT I'!J107</f>
        <v>9</v>
      </c>
      <c r="K107" s="74">
        <f>'CAT I'!K107</f>
        <v>11</v>
      </c>
      <c r="L107" s="74">
        <f>'CAT I'!L107</f>
        <v>10</v>
      </c>
      <c r="M107" s="74">
        <f>'CAT I'!M107</f>
        <v>42</v>
      </c>
      <c r="N107" s="79">
        <f>'CAT II'!D107</f>
        <v>2</v>
      </c>
      <c r="O107" s="79">
        <f>'CAT II'!E107</f>
        <v>2</v>
      </c>
      <c r="P107" s="79">
        <f>'CAT II'!F107</f>
        <v>2</v>
      </c>
      <c r="Q107" s="79">
        <f>'CAT II'!G107</f>
        <v>2</v>
      </c>
      <c r="R107" s="79">
        <f>'CAT II'!H107</f>
        <v>2</v>
      </c>
      <c r="S107" s="79">
        <f>'CAT II'!I107</f>
        <v>2</v>
      </c>
      <c r="T107" s="79">
        <f>'CAT II'!J107</f>
        <v>10</v>
      </c>
      <c r="U107" s="79">
        <f>'CAT II'!K107</f>
        <v>12</v>
      </c>
      <c r="V107" s="79">
        <f>'CAT II'!L107</f>
        <v>10</v>
      </c>
      <c r="W107" s="79">
        <f>'CAT II'!M107</f>
        <v>44</v>
      </c>
      <c r="X107" s="82">
        <f>MODEL!D107</f>
        <v>2</v>
      </c>
      <c r="Y107" s="82">
        <f>MODEL!E107</f>
        <v>2</v>
      </c>
      <c r="Z107" s="82">
        <f>MODEL!F107</f>
        <v>2</v>
      </c>
      <c r="AA107" s="82">
        <f>MODEL!G107</f>
        <v>2</v>
      </c>
      <c r="AB107" s="82">
        <f>MODEL!H107</f>
        <v>2</v>
      </c>
      <c r="AC107" s="82">
        <f>MODEL!I107</f>
        <v>2</v>
      </c>
      <c r="AD107" s="82">
        <f>MODEL!J107</f>
        <v>2</v>
      </c>
      <c r="AE107" s="82">
        <f>MODEL!K107</f>
        <v>2</v>
      </c>
      <c r="AF107" s="82">
        <f>MODEL!L107</f>
        <v>2</v>
      </c>
      <c r="AG107" s="82">
        <f>MODEL!M107</f>
        <v>2</v>
      </c>
      <c r="AH107" s="82">
        <f>MODEL!N107</f>
        <v>9</v>
      </c>
      <c r="AI107" s="82">
        <f>MODEL!O107</f>
        <v>14</v>
      </c>
      <c r="AJ107" s="82">
        <f>MODEL!P107</f>
        <v>14</v>
      </c>
      <c r="AK107" s="82">
        <f>MODEL!Q107</f>
        <v>14</v>
      </c>
      <c r="AL107" s="82">
        <f>MODEL!R107</f>
        <v>14</v>
      </c>
      <c r="AM107" s="82">
        <f>MODEL!S107</f>
        <v>13</v>
      </c>
      <c r="AN107" s="82">
        <f>MODEL!T107</f>
        <v>98</v>
      </c>
      <c r="AO107" s="84">
        <f>'CAT I'!N107</f>
        <v>5</v>
      </c>
      <c r="AP107" s="84">
        <f>'CAT I'!O107</f>
        <v>5</v>
      </c>
      <c r="AQ107" s="84">
        <f>'CAT I'!P107</f>
        <v>10</v>
      </c>
      <c r="AR107" s="2">
        <f>'CAT II'!N107</f>
        <v>5</v>
      </c>
      <c r="AS107" s="2">
        <f>'CAT II'!O107</f>
        <v>5</v>
      </c>
      <c r="AT107" s="2">
        <f>'CAT II'!P107</f>
        <v>10</v>
      </c>
      <c r="AU107" s="85">
        <f>MODEL!U107</f>
        <v>5</v>
      </c>
      <c r="AV107" s="85">
        <f>MODEL!V107</f>
        <v>5</v>
      </c>
      <c r="AW107" s="85">
        <f>MODEL!W107</f>
        <v>10</v>
      </c>
      <c r="AX107" s="88">
        <f t="shared" si="119"/>
        <v>0.92452830188679247</v>
      </c>
      <c r="AY107" s="88">
        <f t="shared" si="118"/>
        <v>0.90697674418604646</v>
      </c>
      <c r="AZ107" s="88">
        <f t="shared" si="118"/>
        <v>0.96226415094339623</v>
      </c>
      <c r="BA107" s="88">
        <f t="shared" si="118"/>
        <v>0.90697674418604646</v>
      </c>
      <c r="BB107" s="88">
        <f t="shared" si="118"/>
        <v>0.95652173913043481</v>
      </c>
      <c r="BC107" s="88">
        <f t="shared" si="118"/>
        <v>0.93333333333333335</v>
      </c>
      <c r="BD107" s="89">
        <f>'END SEM EXAM'!D107</f>
        <v>2</v>
      </c>
      <c r="BE107" s="89">
        <f>'END SEM EXAM'!E107</f>
        <v>1</v>
      </c>
      <c r="BF107" s="89">
        <f>'END SEM EXAM'!F107</f>
        <v>2</v>
      </c>
      <c r="BG107" s="89">
        <f>'END SEM EXAM'!G107</f>
        <v>1</v>
      </c>
      <c r="BH107" s="89">
        <f>'END SEM EXAM'!H107</f>
        <v>2</v>
      </c>
      <c r="BI107" s="89">
        <f>'END SEM EXAM'!I107</f>
        <v>2</v>
      </c>
      <c r="BJ107" s="89">
        <f>'END SEM EXAM'!J107</f>
        <v>2</v>
      </c>
      <c r="BK107" s="89">
        <f>'END SEM EXAM'!K107</f>
        <v>2</v>
      </c>
      <c r="BL107" s="89">
        <f>'END SEM EXAM'!L107</f>
        <v>2</v>
      </c>
      <c r="BM107" s="89">
        <f>'END SEM EXAM'!M107</f>
        <v>2</v>
      </c>
      <c r="BN107" s="89">
        <f>'END SEM EXAM'!N107</f>
        <v>9</v>
      </c>
      <c r="BO107" s="89">
        <f>'END SEM EXAM'!O107</f>
        <v>8</v>
      </c>
      <c r="BP107" s="89">
        <f>'END SEM EXAM'!P107</f>
        <v>6</v>
      </c>
      <c r="BQ107" s="89">
        <f>'END SEM EXAM'!Q107</f>
        <v>11</v>
      </c>
      <c r="BR107" s="89">
        <f>'END SEM EXAM'!R107</f>
        <v>7</v>
      </c>
      <c r="BS107" s="89">
        <f>'END SEM EXAM'!S107</f>
        <v>9</v>
      </c>
      <c r="BT107" s="89">
        <f>'END SEM EXAM'!T107</f>
        <v>68</v>
      </c>
      <c r="BU107" s="91">
        <f>'END SEM EXAM'!U107</f>
        <v>0.61111111111111116</v>
      </c>
      <c r="BV107" s="91">
        <f>'END SEM EXAM'!V107</f>
        <v>0.5</v>
      </c>
      <c r="BW107" s="91">
        <f>'END SEM EXAM'!W107</f>
        <v>0.83333333333333337</v>
      </c>
      <c r="BX107" s="91">
        <f>'END SEM EXAM'!X107</f>
        <v>0.61111111111111116</v>
      </c>
      <c r="BY107" s="91">
        <f>'END SEM EXAM'!Y107</f>
        <v>0.72222222222222221</v>
      </c>
      <c r="BZ107" s="91">
        <f>'END SEM EXAM'!Z107</f>
        <v>0.9</v>
      </c>
      <c r="CA107" s="92">
        <f t="shared" si="82"/>
        <v>0.3666666666666667</v>
      </c>
      <c r="CB107" s="92">
        <f t="shared" si="83"/>
        <v>0.3</v>
      </c>
      <c r="CC107" s="92">
        <f t="shared" si="84"/>
        <v>0.5</v>
      </c>
      <c r="CD107" s="92">
        <f t="shared" si="85"/>
        <v>0.3666666666666667</v>
      </c>
      <c r="CE107" s="92">
        <f t="shared" si="86"/>
        <v>0.43333333333333329</v>
      </c>
      <c r="CF107" s="92">
        <f t="shared" si="87"/>
        <v>0.54</v>
      </c>
      <c r="CG107" s="94">
        <f t="shared" si="88"/>
        <v>0.36981132075471701</v>
      </c>
      <c r="CH107" s="94">
        <f t="shared" si="89"/>
        <v>0.36279069767441863</v>
      </c>
      <c r="CI107" s="94">
        <f t="shared" si="90"/>
        <v>0.38490566037735852</v>
      </c>
      <c r="CJ107" s="94">
        <f t="shared" si="91"/>
        <v>0.36279069767441863</v>
      </c>
      <c r="CK107" s="94">
        <f t="shared" si="92"/>
        <v>0.38260869565217392</v>
      </c>
      <c r="CL107" s="94">
        <f t="shared" si="93"/>
        <v>0.37333333333333335</v>
      </c>
      <c r="CM107" s="96">
        <f t="shared" si="94"/>
        <v>0.73647798742138371</v>
      </c>
      <c r="CN107" s="96">
        <f t="shared" si="95"/>
        <v>0.66279069767441867</v>
      </c>
      <c r="CO107" s="96">
        <f t="shared" si="96"/>
        <v>0.88490566037735852</v>
      </c>
      <c r="CP107" s="96">
        <f t="shared" si="97"/>
        <v>0.72945736434108532</v>
      </c>
      <c r="CQ107" s="96">
        <f t="shared" si="98"/>
        <v>0.81594202898550727</v>
      </c>
      <c r="CR107" s="96">
        <f t="shared" si="99"/>
        <v>0.91333333333333333</v>
      </c>
      <c r="CS107" s="99">
        <f>'Course end survey'!J116</f>
        <v>0.33333333333333331</v>
      </c>
      <c r="CT107" s="99">
        <f>'Course end survey'!K116</f>
        <v>0.66666666666666663</v>
      </c>
      <c r="CU107" s="99">
        <f>'Course end survey'!L116</f>
        <v>0.33333333333333331</v>
      </c>
      <c r="CV107" s="99">
        <f>'Course end survey'!M116</f>
        <v>0.66666666666666663</v>
      </c>
      <c r="CW107" s="99">
        <f>'Course end survey'!N116</f>
        <v>0.1111111111111111</v>
      </c>
      <c r="CX107" s="99">
        <f>'Course end survey'!O116</f>
        <v>0.22222222222222221</v>
      </c>
      <c r="CY107" s="100">
        <f t="shared" si="100"/>
        <v>3.3333333333333333E-2</v>
      </c>
      <c r="CZ107" s="100">
        <f t="shared" si="101"/>
        <v>6.6666666666666666E-2</v>
      </c>
      <c r="DA107" s="100">
        <f t="shared" si="102"/>
        <v>3.3333333333333333E-2</v>
      </c>
      <c r="DB107" s="100">
        <f t="shared" si="103"/>
        <v>6.6666666666666666E-2</v>
      </c>
      <c r="DC107" s="100">
        <f t="shared" si="104"/>
        <v>1.1111111111111112E-2</v>
      </c>
      <c r="DD107" s="100">
        <f t="shared" si="105"/>
        <v>2.2222222222222223E-2</v>
      </c>
      <c r="DE107" s="102">
        <f t="shared" si="106"/>
        <v>0.66283018867924537</v>
      </c>
      <c r="DF107" s="102">
        <f t="shared" si="107"/>
        <v>0.59651162790697687</v>
      </c>
      <c r="DG107" s="102">
        <f t="shared" si="108"/>
        <v>0.79641509433962265</v>
      </c>
      <c r="DH107" s="102">
        <f t="shared" si="109"/>
        <v>0.65651162790697681</v>
      </c>
      <c r="DI107" s="102">
        <f t="shared" si="110"/>
        <v>0.73434782608695659</v>
      </c>
      <c r="DJ107" s="102">
        <f t="shared" si="111"/>
        <v>0.82200000000000006</v>
      </c>
      <c r="DK107" s="103">
        <f t="shared" si="112"/>
        <v>0.69616352201257869</v>
      </c>
      <c r="DL107" s="103">
        <f t="shared" si="113"/>
        <v>0.66317829457364352</v>
      </c>
      <c r="DM107" s="103">
        <f t="shared" si="114"/>
        <v>0.82974842767295598</v>
      </c>
      <c r="DN107" s="103">
        <f t="shared" si="115"/>
        <v>0.72317829457364347</v>
      </c>
      <c r="DO107" s="103">
        <f t="shared" si="116"/>
        <v>0.74545893719806766</v>
      </c>
      <c r="DP107" s="103">
        <f t="shared" si="117"/>
        <v>0.84422222222222232</v>
      </c>
    </row>
    <row r="108" spans="1:120" ht="16.2" thickBot="1">
      <c r="A108" s="72">
        <v>98</v>
      </c>
      <c r="B108" s="73" t="str">
        <f>'CAT I'!B108</f>
        <v>AME20115</v>
      </c>
      <c r="C108" s="171" t="str">
        <f>'CAT I'!C108</f>
        <v>ADDHYAN SONKER</v>
      </c>
      <c r="D108" s="74">
        <f>'CAT I'!D108</f>
        <v>2</v>
      </c>
      <c r="E108" s="74">
        <f>'CAT I'!E108</f>
        <v>2</v>
      </c>
      <c r="F108" s="74">
        <f>'CAT I'!F108</f>
        <v>2</v>
      </c>
      <c r="G108" s="74">
        <f>'CAT I'!G108</f>
        <v>2</v>
      </c>
      <c r="H108" s="74">
        <f>'CAT I'!H108</f>
        <v>2</v>
      </c>
      <c r="I108" s="74">
        <f>'CAT I'!I108</f>
        <v>2</v>
      </c>
      <c r="J108" s="74">
        <f>'CAT I'!J108</f>
        <v>9</v>
      </c>
      <c r="K108" s="74">
        <f>'CAT I'!K108</f>
        <v>13</v>
      </c>
      <c r="L108" s="74">
        <f>'CAT I'!L108</f>
        <v>14</v>
      </c>
      <c r="M108" s="74">
        <f>'CAT I'!M108</f>
        <v>48</v>
      </c>
      <c r="N108" s="79">
        <f>'CAT II'!D108</f>
        <v>2</v>
      </c>
      <c r="O108" s="79">
        <f>'CAT II'!E108</f>
        <v>2</v>
      </c>
      <c r="P108" s="79">
        <f>'CAT II'!F108</f>
        <v>2</v>
      </c>
      <c r="Q108" s="79">
        <f>'CAT II'!G108</f>
        <v>2</v>
      </c>
      <c r="R108" s="79">
        <f>'CAT II'!H108</f>
        <v>2</v>
      </c>
      <c r="S108" s="79">
        <f>'CAT II'!I108</f>
        <v>2</v>
      </c>
      <c r="T108" s="79">
        <f>'CAT II'!J108</f>
        <v>10</v>
      </c>
      <c r="U108" s="79">
        <f>'CAT II'!K108</f>
        <v>13</v>
      </c>
      <c r="V108" s="79">
        <f>'CAT II'!L108</f>
        <v>14</v>
      </c>
      <c r="W108" s="79">
        <f>'CAT II'!M108</f>
        <v>49</v>
      </c>
      <c r="X108" s="82">
        <f>MODEL!D108</f>
        <v>2</v>
      </c>
      <c r="Y108" s="82">
        <f>MODEL!E108</f>
        <v>2</v>
      </c>
      <c r="Z108" s="82">
        <f>MODEL!F108</f>
        <v>1</v>
      </c>
      <c r="AA108" s="82">
        <f>MODEL!G108</f>
        <v>2</v>
      </c>
      <c r="AB108" s="82">
        <f>MODEL!H108</f>
        <v>2</v>
      </c>
      <c r="AC108" s="82">
        <f>MODEL!I108</f>
        <v>2</v>
      </c>
      <c r="AD108" s="82">
        <f>MODEL!J108</f>
        <v>2</v>
      </c>
      <c r="AE108" s="82">
        <f>MODEL!K108</f>
        <v>2</v>
      </c>
      <c r="AF108" s="82">
        <f>MODEL!L108</f>
        <v>1</v>
      </c>
      <c r="AG108" s="82">
        <f>MODEL!M108</f>
        <v>2</v>
      </c>
      <c r="AH108" s="82">
        <f>MODEL!N108</f>
        <v>10</v>
      </c>
      <c r="AI108" s="82">
        <f>MODEL!O108</f>
        <v>10</v>
      </c>
      <c r="AJ108" s="82">
        <f>MODEL!P108</f>
        <v>11</v>
      </c>
      <c r="AK108" s="82">
        <f>MODEL!Q108</f>
        <v>12</v>
      </c>
      <c r="AL108" s="82">
        <f>MODEL!R108</f>
        <v>14</v>
      </c>
      <c r="AM108" s="82">
        <f>MODEL!S108</f>
        <v>12</v>
      </c>
      <c r="AN108" s="82">
        <f>MODEL!T108</f>
        <v>87</v>
      </c>
      <c r="AO108" s="84">
        <f>'CAT I'!N108</f>
        <v>5</v>
      </c>
      <c r="AP108" s="84">
        <f>'CAT I'!O108</f>
        <v>5</v>
      </c>
      <c r="AQ108" s="84">
        <f>'CAT I'!P108</f>
        <v>10</v>
      </c>
      <c r="AR108" s="2">
        <f>'CAT II'!N108</f>
        <v>5</v>
      </c>
      <c r="AS108" s="2">
        <f>'CAT II'!O108</f>
        <v>5</v>
      </c>
      <c r="AT108" s="2">
        <f>'CAT II'!P108</f>
        <v>10</v>
      </c>
      <c r="AU108" s="85">
        <f>MODEL!U108</f>
        <v>5</v>
      </c>
      <c r="AV108" s="85">
        <f>MODEL!V108</f>
        <v>5</v>
      </c>
      <c r="AW108" s="85">
        <f>MODEL!W108</f>
        <v>10</v>
      </c>
      <c r="AX108" s="88">
        <f t="shared" si="119"/>
        <v>0.8867924528301887</v>
      </c>
      <c r="AY108" s="88">
        <f t="shared" si="118"/>
        <v>0.90697674418604646</v>
      </c>
      <c r="AZ108" s="88">
        <f t="shared" si="118"/>
        <v>0.94339622641509435</v>
      </c>
      <c r="BA108" s="88">
        <f t="shared" si="118"/>
        <v>1</v>
      </c>
      <c r="BB108" s="88">
        <f t="shared" si="118"/>
        <v>0.86956521739130432</v>
      </c>
      <c r="BC108" s="88">
        <f t="shared" si="118"/>
        <v>1</v>
      </c>
      <c r="BD108" s="89">
        <f>'END SEM EXAM'!D108</f>
        <v>2</v>
      </c>
      <c r="BE108" s="89">
        <f>'END SEM EXAM'!E108</f>
        <v>2</v>
      </c>
      <c r="BF108" s="89">
        <f>'END SEM EXAM'!F108</f>
        <v>2</v>
      </c>
      <c r="BG108" s="89">
        <f>'END SEM EXAM'!G108</f>
        <v>2</v>
      </c>
      <c r="BH108" s="89">
        <f>'END SEM EXAM'!H108</f>
        <v>2</v>
      </c>
      <c r="BI108" s="89">
        <f>'END SEM EXAM'!I108</f>
        <v>2</v>
      </c>
      <c r="BJ108" s="89">
        <f>'END SEM EXAM'!J108</f>
        <v>2</v>
      </c>
      <c r="BK108" s="89">
        <f>'END SEM EXAM'!K108</f>
        <v>2</v>
      </c>
      <c r="BL108" s="89">
        <f>'END SEM EXAM'!L108</f>
        <v>2</v>
      </c>
      <c r="BM108" s="89">
        <f>'END SEM EXAM'!M108</f>
        <v>2</v>
      </c>
      <c r="BN108" s="89">
        <f>'END SEM EXAM'!N108</f>
        <v>10</v>
      </c>
      <c r="BO108" s="89">
        <f>'END SEM EXAM'!O108</f>
        <v>6</v>
      </c>
      <c r="BP108" s="89">
        <f>'END SEM EXAM'!P108</f>
        <v>13</v>
      </c>
      <c r="BQ108" s="89">
        <f>'END SEM EXAM'!Q108</f>
        <v>3</v>
      </c>
      <c r="BR108" s="89">
        <f>'END SEM EXAM'!R108</f>
        <v>7</v>
      </c>
      <c r="BS108" s="89">
        <f>'END SEM EXAM'!S108</f>
        <v>3</v>
      </c>
      <c r="BT108" s="89">
        <f>'END SEM EXAM'!T108</f>
        <v>62</v>
      </c>
      <c r="BU108" s="91">
        <f>'END SEM EXAM'!U108</f>
        <v>0.55555555555555558</v>
      </c>
      <c r="BV108" s="91">
        <f>'END SEM EXAM'!V108</f>
        <v>0.94444444444444442</v>
      </c>
      <c r="BW108" s="91">
        <f>'END SEM EXAM'!W108</f>
        <v>0.3888888888888889</v>
      </c>
      <c r="BX108" s="91">
        <f>'END SEM EXAM'!X108</f>
        <v>0.61111111111111116</v>
      </c>
      <c r="BY108" s="91">
        <f>'END SEM EXAM'!Y108</f>
        <v>0.3888888888888889</v>
      </c>
      <c r="BZ108" s="91">
        <f>'END SEM EXAM'!Z108</f>
        <v>1</v>
      </c>
      <c r="CA108" s="92">
        <f t="shared" si="82"/>
        <v>0.33333333333333331</v>
      </c>
      <c r="CB108" s="92">
        <f t="shared" si="83"/>
        <v>0.56666666666666665</v>
      </c>
      <c r="CC108" s="92">
        <f t="shared" si="84"/>
        <v>0.23333333333333334</v>
      </c>
      <c r="CD108" s="92">
        <f t="shared" si="85"/>
        <v>0.3666666666666667</v>
      </c>
      <c r="CE108" s="92">
        <f t="shared" si="86"/>
        <v>0.23333333333333334</v>
      </c>
      <c r="CF108" s="92">
        <f t="shared" si="87"/>
        <v>0.6</v>
      </c>
      <c r="CG108" s="94">
        <f t="shared" si="88"/>
        <v>0.3547169811320755</v>
      </c>
      <c r="CH108" s="94">
        <f t="shared" si="89"/>
        <v>0.36279069767441863</v>
      </c>
      <c r="CI108" s="94">
        <f t="shared" si="90"/>
        <v>0.37735849056603776</v>
      </c>
      <c r="CJ108" s="94">
        <f t="shared" si="91"/>
        <v>0.4</v>
      </c>
      <c r="CK108" s="94">
        <f t="shared" si="92"/>
        <v>0.34782608695652173</v>
      </c>
      <c r="CL108" s="94">
        <f t="shared" si="93"/>
        <v>0.4</v>
      </c>
      <c r="CM108" s="96">
        <f t="shared" si="94"/>
        <v>0.68805031446540887</v>
      </c>
      <c r="CN108" s="96">
        <f t="shared" si="95"/>
        <v>0.92945736434108528</v>
      </c>
      <c r="CO108" s="96">
        <f t="shared" si="96"/>
        <v>0.61069182389937104</v>
      </c>
      <c r="CP108" s="96">
        <f t="shared" si="97"/>
        <v>0.76666666666666672</v>
      </c>
      <c r="CQ108" s="96">
        <f t="shared" si="98"/>
        <v>0.58115942028985512</v>
      </c>
      <c r="CR108" s="96">
        <f t="shared" si="99"/>
        <v>1</v>
      </c>
      <c r="CS108" s="99">
        <f>'Course end survey'!J133</f>
        <v>0.66666666666666663</v>
      </c>
      <c r="CT108" s="99">
        <f>'Course end survey'!K133</f>
        <v>0.66666666666666663</v>
      </c>
      <c r="CU108" s="99">
        <f>'Course end survey'!L133</f>
        <v>1</v>
      </c>
      <c r="CV108" s="99">
        <f>'Course end survey'!M133</f>
        <v>0.66666666666666663</v>
      </c>
      <c r="CW108" s="99">
        <f>'Course end survey'!N133</f>
        <v>0.22222222222222221</v>
      </c>
      <c r="CX108" s="99">
        <f>'Course end survey'!O133</f>
        <v>0.22222222222222221</v>
      </c>
      <c r="CY108" s="100">
        <f t="shared" si="100"/>
        <v>6.6666666666666666E-2</v>
      </c>
      <c r="CZ108" s="100">
        <f t="shared" si="101"/>
        <v>6.6666666666666666E-2</v>
      </c>
      <c r="DA108" s="100">
        <f t="shared" si="102"/>
        <v>0.1</v>
      </c>
      <c r="DB108" s="100">
        <f t="shared" si="103"/>
        <v>6.6666666666666666E-2</v>
      </c>
      <c r="DC108" s="100">
        <f t="shared" si="104"/>
        <v>2.2222222222222223E-2</v>
      </c>
      <c r="DD108" s="100">
        <f t="shared" si="105"/>
        <v>2.2222222222222223E-2</v>
      </c>
      <c r="DE108" s="102">
        <f t="shared" si="106"/>
        <v>0.61924528301886805</v>
      </c>
      <c r="DF108" s="102">
        <f t="shared" si="107"/>
        <v>0.83651162790697675</v>
      </c>
      <c r="DG108" s="102">
        <f t="shared" si="108"/>
        <v>0.54962264150943396</v>
      </c>
      <c r="DH108" s="102">
        <f t="shared" si="109"/>
        <v>0.69000000000000006</v>
      </c>
      <c r="DI108" s="102">
        <f t="shared" si="110"/>
        <v>0.52304347826086961</v>
      </c>
      <c r="DJ108" s="102">
        <f t="shared" si="111"/>
        <v>0.9</v>
      </c>
      <c r="DK108" s="103">
        <f t="shared" si="112"/>
        <v>0.68591194968553471</v>
      </c>
      <c r="DL108" s="103">
        <f t="shared" si="113"/>
        <v>0.9031782945736434</v>
      </c>
      <c r="DM108" s="103">
        <f t="shared" si="114"/>
        <v>0.64962264150943394</v>
      </c>
      <c r="DN108" s="103">
        <f t="shared" si="115"/>
        <v>0.75666666666666671</v>
      </c>
      <c r="DO108" s="103">
        <f t="shared" si="116"/>
        <v>0.54526570048309186</v>
      </c>
      <c r="DP108" s="103">
        <f t="shared" si="117"/>
        <v>0.92222222222222228</v>
      </c>
    </row>
    <row r="109" spans="1:120" ht="16.2" thickBot="1">
      <c r="A109" s="72">
        <v>99</v>
      </c>
      <c r="B109" s="73" t="str">
        <f>'CAT I'!B109</f>
        <v>AME20116</v>
      </c>
      <c r="C109" s="171" t="str">
        <f>'CAT I'!C109</f>
        <v>MAYANK TYAGI</v>
      </c>
      <c r="D109" s="74">
        <f>'CAT I'!D109</f>
        <v>2</v>
      </c>
      <c r="E109" s="74">
        <f>'CAT I'!E109</f>
        <v>2</v>
      </c>
      <c r="F109" s="74">
        <f>'CAT I'!F109</f>
        <v>2</v>
      </c>
      <c r="G109" s="74">
        <f>'CAT I'!G109</f>
        <v>2</v>
      </c>
      <c r="H109" s="74">
        <f>'CAT I'!H109</f>
        <v>2</v>
      </c>
      <c r="I109" s="74">
        <f>'CAT I'!I109</f>
        <v>2</v>
      </c>
      <c r="J109" s="74">
        <f>'CAT I'!J109</f>
        <v>10</v>
      </c>
      <c r="K109" s="74">
        <f>'CAT I'!K109</f>
        <v>14</v>
      </c>
      <c r="L109" s="74">
        <f>'CAT I'!L109</f>
        <v>14</v>
      </c>
      <c r="M109" s="74">
        <f>'CAT I'!M109</f>
        <v>50</v>
      </c>
      <c r="N109" s="79">
        <f>'CAT II'!D109</f>
        <v>2</v>
      </c>
      <c r="O109" s="79">
        <f>'CAT II'!E109</f>
        <v>2</v>
      </c>
      <c r="P109" s="79">
        <f>'CAT II'!F109</f>
        <v>2</v>
      </c>
      <c r="Q109" s="79">
        <f>'CAT II'!G109</f>
        <v>2</v>
      </c>
      <c r="R109" s="79">
        <f>'CAT II'!H109</f>
        <v>2</v>
      </c>
      <c r="S109" s="79">
        <f>'CAT II'!I109</f>
        <v>2</v>
      </c>
      <c r="T109" s="79">
        <f>'CAT II'!J109</f>
        <v>9</v>
      </c>
      <c r="U109" s="79">
        <f>'CAT II'!K109</f>
        <v>13</v>
      </c>
      <c r="V109" s="79">
        <f>'CAT II'!L109</f>
        <v>14</v>
      </c>
      <c r="W109" s="79">
        <f>'CAT II'!M109</f>
        <v>48</v>
      </c>
      <c r="X109" s="82">
        <f>MODEL!D109</f>
        <v>1</v>
      </c>
      <c r="Y109" s="82">
        <f>MODEL!E109</f>
        <v>2</v>
      </c>
      <c r="Z109" s="82">
        <f>MODEL!F109</f>
        <v>2</v>
      </c>
      <c r="AA109" s="82">
        <f>MODEL!G109</f>
        <v>2</v>
      </c>
      <c r="AB109" s="82">
        <f>MODEL!H109</f>
        <v>2</v>
      </c>
      <c r="AC109" s="82">
        <f>MODEL!I109</f>
        <v>1</v>
      </c>
      <c r="AD109" s="82">
        <f>MODEL!J109</f>
        <v>1</v>
      </c>
      <c r="AE109" s="82">
        <f>MODEL!K109</f>
        <v>1</v>
      </c>
      <c r="AF109" s="82">
        <f>MODEL!L109</f>
        <v>2</v>
      </c>
      <c r="AG109" s="82">
        <f>MODEL!M109</f>
        <v>2</v>
      </c>
      <c r="AH109" s="82">
        <f>MODEL!N109</f>
        <v>8</v>
      </c>
      <c r="AI109" s="82">
        <f>MODEL!O109</f>
        <v>11</v>
      </c>
      <c r="AJ109" s="82">
        <f>MODEL!P109</f>
        <v>14</v>
      </c>
      <c r="AK109" s="82">
        <f>MODEL!Q109</f>
        <v>13</v>
      </c>
      <c r="AL109" s="82">
        <f>MODEL!R109</f>
        <v>12</v>
      </c>
      <c r="AM109" s="82">
        <f>MODEL!S109</f>
        <v>11</v>
      </c>
      <c r="AN109" s="82">
        <f>MODEL!T109</f>
        <v>85</v>
      </c>
      <c r="AO109" s="84">
        <f>'CAT I'!N109</f>
        <v>5</v>
      </c>
      <c r="AP109" s="84">
        <f>'CAT I'!O109</f>
        <v>5</v>
      </c>
      <c r="AQ109" s="84">
        <f>'CAT I'!P109</f>
        <v>10</v>
      </c>
      <c r="AR109" s="2">
        <f>'CAT II'!N109</f>
        <v>5</v>
      </c>
      <c r="AS109" s="2">
        <f>'CAT II'!O109</f>
        <v>5</v>
      </c>
      <c r="AT109" s="2">
        <f>'CAT II'!P109</f>
        <v>10</v>
      </c>
      <c r="AU109" s="85">
        <f>MODEL!U109</f>
        <v>5</v>
      </c>
      <c r="AV109" s="85">
        <f>MODEL!V109</f>
        <v>5</v>
      </c>
      <c r="AW109" s="85">
        <f>MODEL!W109</f>
        <v>10</v>
      </c>
      <c r="AX109" s="88">
        <f t="shared" si="119"/>
        <v>0.92452830188679247</v>
      </c>
      <c r="AY109" s="88">
        <f t="shared" si="118"/>
        <v>1</v>
      </c>
      <c r="AZ109" s="88">
        <f t="shared" si="118"/>
        <v>0.92452830188679247</v>
      </c>
      <c r="BA109" s="88">
        <f t="shared" si="118"/>
        <v>0.90697674418604646</v>
      </c>
      <c r="BB109" s="88">
        <f t="shared" si="118"/>
        <v>0.86956521739130432</v>
      </c>
      <c r="BC109" s="88">
        <f t="shared" si="118"/>
        <v>0.8666666666666667</v>
      </c>
      <c r="BD109" s="89">
        <f>'END SEM EXAM'!D109</f>
        <v>2</v>
      </c>
      <c r="BE109" s="89">
        <f>'END SEM EXAM'!E109</f>
        <v>1</v>
      </c>
      <c r="BF109" s="89">
        <f>'END SEM EXAM'!F109</f>
        <v>2</v>
      </c>
      <c r="BG109" s="89">
        <f>'END SEM EXAM'!G109</f>
        <v>2</v>
      </c>
      <c r="BH109" s="89">
        <f>'END SEM EXAM'!H109</f>
        <v>2</v>
      </c>
      <c r="BI109" s="89">
        <f>'END SEM EXAM'!I109</f>
        <v>2</v>
      </c>
      <c r="BJ109" s="89">
        <f>'END SEM EXAM'!J109</f>
        <v>2</v>
      </c>
      <c r="BK109" s="89">
        <f>'END SEM EXAM'!K109</f>
        <v>2</v>
      </c>
      <c r="BL109" s="89">
        <f>'END SEM EXAM'!L109</f>
        <v>2</v>
      </c>
      <c r="BM109" s="89">
        <f>'END SEM EXAM'!M109</f>
        <v>2</v>
      </c>
      <c r="BN109" s="89">
        <f>'END SEM EXAM'!N109</f>
        <v>7</v>
      </c>
      <c r="BO109" s="89">
        <f>'END SEM EXAM'!O109</f>
        <v>9</v>
      </c>
      <c r="BP109" s="89">
        <f>'END SEM EXAM'!P109</f>
        <v>14</v>
      </c>
      <c r="BQ109" s="89">
        <f>'END SEM EXAM'!Q109</f>
        <v>1</v>
      </c>
      <c r="BR109" s="89">
        <f>'END SEM EXAM'!R109</f>
        <v>14</v>
      </c>
      <c r="BS109" s="89">
        <f>'END SEM EXAM'!S109</f>
        <v>8</v>
      </c>
      <c r="BT109" s="89">
        <f>'END SEM EXAM'!T109</f>
        <v>72</v>
      </c>
      <c r="BU109" s="91">
        <f>'END SEM EXAM'!U109</f>
        <v>0.66666666666666663</v>
      </c>
      <c r="BV109" s="91">
        <f>'END SEM EXAM'!V109</f>
        <v>1</v>
      </c>
      <c r="BW109" s="91">
        <f>'END SEM EXAM'!W109</f>
        <v>0.27777777777777779</v>
      </c>
      <c r="BX109" s="91">
        <f>'END SEM EXAM'!X109</f>
        <v>1</v>
      </c>
      <c r="BY109" s="91">
        <f>'END SEM EXAM'!Y109</f>
        <v>0.66666666666666663</v>
      </c>
      <c r="BZ109" s="91">
        <f>'END SEM EXAM'!Z109</f>
        <v>0.7</v>
      </c>
      <c r="CA109" s="92">
        <f t="shared" si="82"/>
        <v>0.39999999999999997</v>
      </c>
      <c r="CB109" s="92">
        <f t="shared" si="83"/>
        <v>0.6</v>
      </c>
      <c r="CC109" s="92">
        <f t="shared" si="84"/>
        <v>0.16666666666666666</v>
      </c>
      <c r="CD109" s="92">
        <f t="shared" si="85"/>
        <v>0.6</v>
      </c>
      <c r="CE109" s="92">
        <f t="shared" si="86"/>
        <v>0.39999999999999997</v>
      </c>
      <c r="CF109" s="92">
        <f t="shared" si="87"/>
        <v>0.42</v>
      </c>
      <c r="CG109" s="94">
        <f t="shared" si="88"/>
        <v>0.36981132075471701</v>
      </c>
      <c r="CH109" s="94">
        <f t="shared" si="89"/>
        <v>0.4</v>
      </c>
      <c r="CI109" s="94">
        <f t="shared" si="90"/>
        <v>0.36981132075471701</v>
      </c>
      <c r="CJ109" s="94">
        <f t="shared" si="91"/>
        <v>0.36279069767441863</v>
      </c>
      <c r="CK109" s="94">
        <f t="shared" si="92"/>
        <v>0.34782608695652173</v>
      </c>
      <c r="CL109" s="94">
        <f t="shared" si="93"/>
        <v>0.34666666666666668</v>
      </c>
      <c r="CM109" s="96">
        <f t="shared" si="94"/>
        <v>0.76981132075471703</v>
      </c>
      <c r="CN109" s="96">
        <f t="shared" si="95"/>
        <v>1</v>
      </c>
      <c r="CO109" s="96">
        <f t="shared" si="96"/>
        <v>0.53647798742138364</v>
      </c>
      <c r="CP109" s="96">
        <f t="shared" si="97"/>
        <v>0.96279069767441861</v>
      </c>
      <c r="CQ109" s="96">
        <f t="shared" si="98"/>
        <v>0.74782608695652164</v>
      </c>
      <c r="CR109" s="96">
        <f t="shared" si="99"/>
        <v>0.76666666666666661</v>
      </c>
      <c r="CS109" s="99">
        <f>'Course end survey'!J118</f>
        <v>1</v>
      </c>
      <c r="CT109" s="99">
        <f>'Course end survey'!K118</f>
        <v>1</v>
      </c>
      <c r="CU109" s="99">
        <f>'Course end survey'!L118</f>
        <v>0.66666666666666663</v>
      </c>
      <c r="CV109" s="99">
        <f>'Course end survey'!M118</f>
        <v>1</v>
      </c>
      <c r="CW109" s="99">
        <f>'Course end survey'!N118</f>
        <v>0.33333333333333331</v>
      </c>
      <c r="CX109" s="99">
        <f>'Course end survey'!O118</f>
        <v>0.33333333333333331</v>
      </c>
      <c r="CY109" s="100">
        <f t="shared" si="100"/>
        <v>0.1</v>
      </c>
      <c r="CZ109" s="100">
        <f t="shared" si="101"/>
        <v>0.1</v>
      </c>
      <c r="DA109" s="100">
        <f t="shared" si="102"/>
        <v>6.6666666666666666E-2</v>
      </c>
      <c r="DB109" s="100">
        <f t="shared" si="103"/>
        <v>0.1</v>
      </c>
      <c r="DC109" s="100">
        <f t="shared" si="104"/>
        <v>3.3333333333333333E-2</v>
      </c>
      <c r="DD109" s="100">
        <f t="shared" si="105"/>
        <v>3.3333333333333333E-2</v>
      </c>
      <c r="DE109" s="102">
        <f t="shared" si="106"/>
        <v>0.6928301886792454</v>
      </c>
      <c r="DF109" s="102">
        <f t="shared" si="107"/>
        <v>0.9</v>
      </c>
      <c r="DG109" s="102">
        <f t="shared" si="108"/>
        <v>0.48283018867924526</v>
      </c>
      <c r="DH109" s="102">
        <f t="shared" si="109"/>
        <v>0.86651162790697678</v>
      </c>
      <c r="DI109" s="102">
        <f t="shared" si="110"/>
        <v>0.67304347826086952</v>
      </c>
      <c r="DJ109" s="102">
        <f t="shared" si="111"/>
        <v>0.69</v>
      </c>
      <c r="DK109" s="103">
        <f t="shared" si="112"/>
        <v>0.79283018867924537</v>
      </c>
      <c r="DL109" s="103">
        <f t="shared" si="113"/>
        <v>1</v>
      </c>
      <c r="DM109" s="103">
        <f t="shared" si="114"/>
        <v>0.54949685534591197</v>
      </c>
      <c r="DN109" s="103">
        <f t="shared" si="115"/>
        <v>0.96651162790697676</v>
      </c>
      <c r="DO109" s="103">
        <f t="shared" si="116"/>
        <v>0.70637681159420285</v>
      </c>
      <c r="DP109" s="103">
        <f t="shared" si="117"/>
        <v>0.72333333333333327</v>
      </c>
    </row>
    <row r="110" spans="1:120" ht="16.2" thickBot="1">
      <c r="A110" s="72">
        <v>100</v>
      </c>
      <c r="B110" s="73" t="str">
        <f>'CAT I'!B110</f>
        <v>AME20117</v>
      </c>
      <c r="C110" s="171" t="str">
        <f>'CAT I'!C110</f>
        <v>PRATHAM C V</v>
      </c>
      <c r="D110" s="74">
        <f>'CAT I'!D110</f>
        <v>2</v>
      </c>
      <c r="E110" s="74">
        <f>'CAT I'!E110</f>
        <v>2</v>
      </c>
      <c r="F110" s="74">
        <f>'CAT I'!F110</f>
        <v>2</v>
      </c>
      <c r="G110" s="74">
        <f>'CAT I'!G110</f>
        <v>0</v>
      </c>
      <c r="H110" s="74">
        <f>'CAT I'!H110</f>
        <v>0</v>
      </c>
      <c r="I110" s="74">
        <f>'CAT I'!I110</f>
        <v>1</v>
      </c>
      <c r="J110" s="74">
        <f>'CAT I'!J110</f>
        <v>10</v>
      </c>
      <c r="K110" s="74">
        <f>'CAT I'!K110</f>
        <v>12</v>
      </c>
      <c r="L110" s="74">
        <f>'CAT I'!L110</f>
        <v>12</v>
      </c>
      <c r="M110" s="74">
        <f>'CAT I'!M110</f>
        <v>41</v>
      </c>
      <c r="N110" s="79">
        <f>'CAT II'!D110</f>
        <v>2</v>
      </c>
      <c r="O110" s="79">
        <f>'CAT II'!E110</f>
        <v>2</v>
      </c>
      <c r="P110" s="79">
        <f>'CAT II'!F110</f>
        <v>2</v>
      </c>
      <c r="Q110" s="79">
        <f>'CAT II'!G110</f>
        <v>2</v>
      </c>
      <c r="R110" s="79">
        <f>'CAT II'!H110</f>
        <v>2</v>
      </c>
      <c r="S110" s="79">
        <f>'CAT II'!I110</f>
        <v>2</v>
      </c>
      <c r="T110" s="79">
        <f>'CAT II'!J110</f>
        <v>9</v>
      </c>
      <c r="U110" s="79">
        <f>'CAT II'!K110</f>
        <v>12</v>
      </c>
      <c r="V110" s="79">
        <f>'CAT II'!L110</f>
        <v>12</v>
      </c>
      <c r="W110" s="79">
        <f>'CAT II'!M110</f>
        <v>45</v>
      </c>
      <c r="X110" s="82">
        <f>MODEL!D110</f>
        <v>1</v>
      </c>
      <c r="Y110" s="82">
        <f>MODEL!E110</f>
        <v>0</v>
      </c>
      <c r="Z110" s="82">
        <f>MODEL!F110</f>
        <v>1</v>
      </c>
      <c r="AA110" s="82">
        <f>MODEL!G110</f>
        <v>1</v>
      </c>
      <c r="AB110" s="82">
        <f>MODEL!H110</f>
        <v>0</v>
      </c>
      <c r="AC110" s="82">
        <f>MODEL!I110</f>
        <v>0</v>
      </c>
      <c r="AD110" s="82">
        <f>MODEL!J110</f>
        <v>2</v>
      </c>
      <c r="AE110" s="82">
        <f>MODEL!K110</f>
        <v>2</v>
      </c>
      <c r="AF110" s="82">
        <f>MODEL!L110</f>
        <v>1</v>
      </c>
      <c r="AG110" s="82">
        <f>MODEL!M110</f>
        <v>1</v>
      </c>
      <c r="AH110" s="82">
        <f>MODEL!N110</f>
        <v>9</v>
      </c>
      <c r="AI110" s="82">
        <f>MODEL!O110</f>
        <v>12</v>
      </c>
      <c r="AJ110" s="82">
        <f>MODEL!P110</f>
        <v>12</v>
      </c>
      <c r="AK110" s="82">
        <f>MODEL!Q110</f>
        <v>12</v>
      </c>
      <c r="AL110" s="82">
        <f>MODEL!R110</f>
        <v>14</v>
      </c>
      <c r="AM110" s="82">
        <f>MODEL!S110</f>
        <v>11</v>
      </c>
      <c r="AN110" s="82">
        <f>MODEL!T110</f>
        <v>79</v>
      </c>
      <c r="AO110" s="84">
        <f>'CAT I'!N110</f>
        <v>5</v>
      </c>
      <c r="AP110" s="84">
        <f>'CAT I'!O110</f>
        <v>5</v>
      </c>
      <c r="AQ110" s="84">
        <f>'CAT I'!P110</f>
        <v>10</v>
      </c>
      <c r="AR110" s="2">
        <f>'CAT II'!N110</f>
        <v>5</v>
      </c>
      <c r="AS110" s="2">
        <f>'CAT II'!O110</f>
        <v>5</v>
      </c>
      <c r="AT110" s="2">
        <f>'CAT II'!P110</f>
        <v>10</v>
      </c>
      <c r="AU110" s="85">
        <f>MODEL!U110</f>
        <v>5</v>
      </c>
      <c r="AV110" s="85">
        <f>MODEL!V110</f>
        <v>5</v>
      </c>
      <c r="AW110" s="85">
        <f>MODEL!W110</f>
        <v>10</v>
      </c>
      <c r="AX110" s="88">
        <f t="shared" si="119"/>
        <v>0.86792452830188682</v>
      </c>
      <c r="AY110" s="88">
        <f t="shared" si="118"/>
        <v>0.7441860465116279</v>
      </c>
      <c r="AZ110" s="88">
        <f t="shared" si="118"/>
        <v>0.83018867924528306</v>
      </c>
      <c r="BA110" s="88">
        <f t="shared" si="118"/>
        <v>0.95348837209302328</v>
      </c>
      <c r="BB110" s="88">
        <f t="shared" si="118"/>
        <v>0.78260869565217395</v>
      </c>
      <c r="BC110" s="88">
        <f t="shared" si="118"/>
        <v>0.93333333333333335</v>
      </c>
      <c r="BD110" s="89">
        <f>'END SEM EXAM'!D110</f>
        <v>2</v>
      </c>
      <c r="BE110" s="89">
        <f>'END SEM EXAM'!E110</f>
        <v>1</v>
      </c>
      <c r="BF110" s="89">
        <f>'END SEM EXAM'!F110</f>
        <v>1</v>
      </c>
      <c r="BG110" s="89">
        <f>'END SEM EXAM'!G110</f>
        <v>1</v>
      </c>
      <c r="BH110" s="89">
        <f>'END SEM EXAM'!H110</f>
        <v>1</v>
      </c>
      <c r="BI110" s="89">
        <f>'END SEM EXAM'!I110</f>
        <v>1</v>
      </c>
      <c r="BJ110" s="89">
        <f>'END SEM EXAM'!J110</f>
        <v>2</v>
      </c>
      <c r="BK110" s="89">
        <f>'END SEM EXAM'!K110</f>
        <v>2</v>
      </c>
      <c r="BL110" s="89">
        <f>'END SEM EXAM'!L110</f>
        <v>1</v>
      </c>
      <c r="BM110" s="89">
        <f>'END SEM EXAM'!M110</f>
        <v>2</v>
      </c>
      <c r="BN110" s="89">
        <f>'END SEM EXAM'!N110</f>
        <v>8</v>
      </c>
      <c r="BO110" s="89">
        <f>'END SEM EXAM'!O110</f>
        <v>12</v>
      </c>
      <c r="BP110" s="89">
        <f>'END SEM EXAM'!P110</f>
        <v>10</v>
      </c>
      <c r="BQ110" s="89">
        <f>'END SEM EXAM'!Q110</f>
        <v>13</v>
      </c>
      <c r="BR110" s="89">
        <f>'END SEM EXAM'!R110</f>
        <v>12</v>
      </c>
      <c r="BS110" s="89">
        <f>'END SEM EXAM'!S110</f>
        <v>13</v>
      </c>
      <c r="BT110" s="89">
        <f>'END SEM EXAM'!T110</f>
        <v>82</v>
      </c>
      <c r="BU110" s="91">
        <f>'END SEM EXAM'!U110</f>
        <v>0.83333333333333337</v>
      </c>
      <c r="BV110" s="91">
        <f>'END SEM EXAM'!V110</f>
        <v>0.66666666666666663</v>
      </c>
      <c r="BW110" s="91">
        <f>'END SEM EXAM'!W110</f>
        <v>0.83333333333333337</v>
      </c>
      <c r="BX110" s="91">
        <f>'END SEM EXAM'!X110</f>
        <v>0.88888888888888884</v>
      </c>
      <c r="BY110" s="91">
        <f>'END SEM EXAM'!Y110</f>
        <v>0.88888888888888884</v>
      </c>
      <c r="BZ110" s="91">
        <f>'END SEM EXAM'!Z110</f>
        <v>0.8</v>
      </c>
      <c r="CA110" s="92">
        <f t="shared" si="82"/>
        <v>0.5</v>
      </c>
      <c r="CB110" s="92">
        <f t="shared" si="83"/>
        <v>0.39999999999999997</v>
      </c>
      <c r="CC110" s="92">
        <f t="shared" si="84"/>
        <v>0.5</v>
      </c>
      <c r="CD110" s="92">
        <f t="shared" si="85"/>
        <v>0.53333333333333333</v>
      </c>
      <c r="CE110" s="92">
        <f t="shared" si="86"/>
        <v>0.53333333333333333</v>
      </c>
      <c r="CF110" s="92">
        <f t="shared" si="87"/>
        <v>0.48</v>
      </c>
      <c r="CG110" s="94">
        <f t="shared" si="88"/>
        <v>0.34716981132075475</v>
      </c>
      <c r="CH110" s="94">
        <f t="shared" si="89"/>
        <v>0.29767441860465116</v>
      </c>
      <c r="CI110" s="94">
        <f t="shared" si="90"/>
        <v>0.33207547169811324</v>
      </c>
      <c r="CJ110" s="94">
        <f t="shared" si="91"/>
        <v>0.38139534883720932</v>
      </c>
      <c r="CK110" s="94">
        <f t="shared" si="92"/>
        <v>0.31304347826086959</v>
      </c>
      <c r="CL110" s="94">
        <f t="shared" si="93"/>
        <v>0.37333333333333335</v>
      </c>
      <c r="CM110" s="96">
        <f t="shared" si="94"/>
        <v>0.84716981132075475</v>
      </c>
      <c r="CN110" s="96">
        <f t="shared" si="95"/>
        <v>0.69767441860465107</v>
      </c>
      <c r="CO110" s="96">
        <f t="shared" si="96"/>
        <v>0.83207547169811324</v>
      </c>
      <c r="CP110" s="96">
        <f t="shared" si="97"/>
        <v>0.91472868217054271</v>
      </c>
      <c r="CQ110" s="96">
        <f t="shared" si="98"/>
        <v>0.84637681159420297</v>
      </c>
      <c r="CR110" s="96">
        <f t="shared" si="99"/>
        <v>0.85333333333333328</v>
      </c>
      <c r="CS110" s="99">
        <f>'Course end survey'!J135</f>
        <v>0.33333333333333331</v>
      </c>
      <c r="CT110" s="99">
        <f>'Course end survey'!K135</f>
        <v>0.66666666666666663</v>
      </c>
      <c r="CU110" s="99">
        <f>'Course end survey'!L135</f>
        <v>0.66666666666666663</v>
      </c>
      <c r="CV110" s="99">
        <f>'Course end survey'!M135</f>
        <v>0.33333333333333331</v>
      </c>
      <c r="CW110" s="99">
        <f>'Course end survey'!N135</f>
        <v>0.1111111111111111</v>
      </c>
      <c r="CX110" s="99">
        <f>'Course end survey'!O135</f>
        <v>0.22222222222222221</v>
      </c>
      <c r="CY110" s="100">
        <f t="shared" si="100"/>
        <v>3.3333333333333333E-2</v>
      </c>
      <c r="CZ110" s="100">
        <f t="shared" si="101"/>
        <v>6.6666666666666666E-2</v>
      </c>
      <c r="DA110" s="100">
        <f t="shared" si="102"/>
        <v>6.6666666666666666E-2</v>
      </c>
      <c r="DB110" s="100">
        <f t="shared" si="103"/>
        <v>3.3333333333333333E-2</v>
      </c>
      <c r="DC110" s="100">
        <f t="shared" si="104"/>
        <v>1.1111111111111112E-2</v>
      </c>
      <c r="DD110" s="100">
        <f t="shared" si="105"/>
        <v>2.2222222222222223E-2</v>
      </c>
      <c r="DE110" s="102">
        <f t="shared" si="106"/>
        <v>0.76245283018867926</v>
      </c>
      <c r="DF110" s="102">
        <f t="shared" si="107"/>
        <v>0.62790697674418594</v>
      </c>
      <c r="DG110" s="102">
        <f t="shared" si="108"/>
        <v>0.74886792452830198</v>
      </c>
      <c r="DH110" s="102">
        <f t="shared" si="109"/>
        <v>0.82325581395348846</v>
      </c>
      <c r="DI110" s="102">
        <f t="shared" si="110"/>
        <v>0.7617391304347827</v>
      </c>
      <c r="DJ110" s="102">
        <f t="shared" si="111"/>
        <v>0.76800000000000002</v>
      </c>
      <c r="DK110" s="103">
        <f t="shared" si="112"/>
        <v>0.79578616352201259</v>
      </c>
      <c r="DL110" s="103">
        <f t="shared" si="113"/>
        <v>0.69457364341085259</v>
      </c>
      <c r="DM110" s="103">
        <f t="shared" si="114"/>
        <v>0.81553459119496863</v>
      </c>
      <c r="DN110" s="103">
        <f t="shared" si="115"/>
        <v>0.85658914728682178</v>
      </c>
      <c r="DO110" s="103">
        <f t="shared" si="116"/>
        <v>0.77285024154589377</v>
      </c>
      <c r="DP110" s="103">
        <f t="shared" si="117"/>
        <v>0.79022222222222227</v>
      </c>
    </row>
    <row r="111" spans="1:120" ht="16.2" thickBot="1">
      <c r="A111" s="72">
        <v>101</v>
      </c>
      <c r="B111" s="73" t="str">
        <f>'CAT I'!B111</f>
        <v>AME20118</v>
      </c>
      <c r="C111" s="171" t="str">
        <f>'CAT I'!C111</f>
        <v>SOURABH SANTHOSH</v>
      </c>
      <c r="D111" s="74">
        <f>'CAT I'!D111</f>
        <v>2</v>
      </c>
      <c r="E111" s="74">
        <f>'CAT I'!E111</f>
        <v>2</v>
      </c>
      <c r="F111" s="74">
        <f>'CAT I'!F111</f>
        <v>2</v>
      </c>
      <c r="G111" s="74">
        <f>'CAT I'!G111</f>
        <v>2</v>
      </c>
      <c r="H111" s="74">
        <f>'CAT I'!H111</f>
        <v>2</v>
      </c>
      <c r="I111" s="74">
        <f>'CAT I'!I111</f>
        <v>2</v>
      </c>
      <c r="J111" s="74">
        <f>'CAT I'!J111</f>
        <v>9</v>
      </c>
      <c r="K111" s="74">
        <f>'CAT I'!K111</f>
        <v>13</v>
      </c>
      <c r="L111" s="74">
        <f>'CAT I'!L111</f>
        <v>10</v>
      </c>
      <c r="M111" s="74">
        <f>'CAT I'!M111</f>
        <v>44</v>
      </c>
      <c r="N111" s="79">
        <f>'CAT II'!D111</f>
        <v>2</v>
      </c>
      <c r="O111" s="79">
        <f>'CAT II'!E111</f>
        <v>2</v>
      </c>
      <c r="P111" s="79">
        <f>'CAT II'!F111</f>
        <v>2</v>
      </c>
      <c r="Q111" s="79">
        <f>'CAT II'!G111</f>
        <v>2</v>
      </c>
      <c r="R111" s="79">
        <f>'CAT II'!H111</f>
        <v>2</v>
      </c>
      <c r="S111" s="79">
        <f>'CAT II'!I111</f>
        <v>2</v>
      </c>
      <c r="T111" s="79">
        <f>'CAT II'!J111</f>
        <v>10</v>
      </c>
      <c r="U111" s="79">
        <f>'CAT II'!K111</f>
        <v>13</v>
      </c>
      <c r="V111" s="79">
        <f>'CAT II'!L111</f>
        <v>14</v>
      </c>
      <c r="W111" s="79">
        <f>'CAT II'!M111</f>
        <v>49</v>
      </c>
      <c r="X111" s="82">
        <f>MODEL!D111</f>
        <v>1</v>
      </c>
      <c r="Y111" s="82">
        <f>MODEL!E111</f>
        <v>0</v>
      </c>
      <c r="Z111" s="82">
        <f>MODEL!F111</f>
        <v>2</v>
      </c>
      <c r="AA111" s="82">
        <f>MODEL!G111</f>
        <v>0</v>
      </c>
      <c r="AB111" s="82">
        <f>MODEL!H111</f>
        <v>0</v>
      </c>
      <c r="AC111" s="82">
        <f>MODEL!I111</f>
        <v>0</v>
      </c>
      <c r="AD111" s="82">
        <f>MODEL!J111</f>
        <v>2</v>
      </c>
      <c r="AE111" s="82">
        <f>MODEL!K111</f>
        <v>2</v>
      </c>
      <c r="AF111" s="82">
        <f>MODEL!L111</f>
        <v>2</v>
      </c>
      <c r="AG111" s="82">
        <f>MODEL!M111</f>
        <v>2</v>
      </c>
      <c r="AH111" s="82">
        <f>MODEL!N111</f>
        <v>10</v>
      </c>
      <c r="AI111" s="82">
        <f>MODEL!O111</f>
        <v>13</v>
      </c>
      <c r="AJ111" s="82">
        <f>MODEL!P111</f>
        <v>13</v>
      </c>
      <c r="AK111" s="82">
        <f>MODEL!Q111</f>
        <v>13</v>
      </c>
      <c r="AL111" s="82">
        <f>MODEL!R111</f>
        <v>13</v>
      </c>
      <c r="AM111" s="82">
        <f>MODEL!S111</f>
        <v>13</v>
      </c>
      <c r="AN111" s="82">
        <f>MODEL!T111</f>
        <v>86</v>
      </c>
      <c r="AO111" s="84">
        <f>'CAT I'!N111</f>
        <v>5</v>
      </c>
      <c r="AP111" s="84">
        <f>'CAT I'!O111</f>
        <v>5</v>
      </c>
      <c r="AQ111" s="84">
        <f>'CAT I'!P111</f>
        <v>10</v>
      </c>
      <c r="AR111" s="2">
        <f>'CAT II'!N111</f>
        <v>5</v>
      </c>
      <c r="AS111" s="2">
        <f>'CAT II'!O111</f>
        <v>5</v>
      </c>
      <c r="AT111" s="2">
        <f>'CAT II'!P111</f>
        <v>10</v>
      </c>
      <c r="AU111" s="85">
        <f>MODEL!U111</f>
        <v>5</v>
      </c>
      <c r="AV111" s="85">
        <f>MODEL!V111</f>
        <v>5</v>
      </c>
      <c r="AW111" s="85">
        <f>MODEL!W111</f>
        <v>10</v>
      </c>
      <c r="AX111" s="88">
        <f t="shared" si="119"/>
        <v>0.8867924528301887</v>
      </c>
      <c r="AY111" s="88">
        <f t="shared" si="118"/>
        <v>0.83720930232558144</v>
      </c>
      <c r="AZ111" s="88">
        <f t="shared" si="118"/>
        <v>0.8867924528301887</v>
      </c>
      <c r="BA111" s="88">
        <f t="shared" si="118"/>
        <v>0.97674418604651159</v>
      </c>
      <c r="BB111" s="88">
        <f t="shared" si="118"/>
        <v>0.95652173913043481</v>
      </c>
      <c r="BC111" s="88">
        <f t="shared" si="118"/>
        <v>1</v>
      </c>
      <c r="BD111" s="89">
        <f>'END SEM EXAM'!D111</f>
        <v>2</v>
      </c>
      <c r="BE111" s="89">
        <f>'END SEM EXAM'!E111</f>
        <v>1</v>
      </c>
      <c r="BF111" s="89">
        <f>'END SEM EXAM'!F111</f>
        <v>2</v>
      </c>
      <c r="BG111" s="89">
        <f>'END SEM EXAM'!G111</f>
        <v>1</v>
      </c>
      <c r="BH111" s="89">
        <f>'END SEM EXAM'!H111</f>
        <v>2</v>
      </c>
      <c r="BI111" s="89">
        <f>'END SEM EXAM'!I111</f>
        <v>2</v>
      </c>
      <c r="BJ111" s="89">
        <f>'END SEM EXAM'!J111</f>
        <v>2</v>
      </c>
      <c r="BK111" s="89">
        <f>'END SEM EXAM'!K111</f>
        <v>2</v>
      </c>
      <c r="BL111" s="89">
        <f>'END SEM EXAM'!L111</f>
        <v>2</v>
      </c>
      <c r="BM111" s="89">
        <f>'END SEM EXAM'!M111</f>
        <v>2</v>
      </c>
      <c r="BN111" s="89">
        <f>'END SEM EXAM'!N111</f>
        <v>6</v>
      </c>
      <c r="BO111" s="89">
        <f>'END SEM EXAM'!O111</f>
        <v>14</v>
      </c>
      <c r="BP111" s="89">
        <f>'END SEM EXAM'!P111</f>
        <v>12</v>
      </c>
      <c r="BQ111" s="89">
        <f>'END SEM EXAM'!Q111</f>
        <v>5</v>
      </c>
      <c r="BR111" s="89">
        <f>'END SEM EXAM'!R111</f>
        <v>1</v>
      </c>
      <c r="BS111" s="89">
        <f>'END SEM EXAM'!S111</f>
        <v>12</v>
      </c>
      <c r="BT111" s="89">
        <f>'END SEM EXAM'!T111</f>
        <v>68</v>
      </c>
      <c r="BU111" s="91">
        <f>'END SEM EXAM'!U111</f>
        <v>0.94444444444444442</v>
      </c>
      <c r="BV111" s="91">
        <f>'END SEM EXAM'!V111</f>
        <v>0.83333333333333337</v>
      </c>
      <c r="BW111" s="91">
        <f>'END SEM EXAM'!W111</f>
        <v>0.5</v>
      </c>
      <c r="BX111" s="91">
        <f>'END SEM EXAM'!X111</f>
        <v>0.27777777777777779</v>
      </c>
      <c r="BY111" s="91">
        <f>'END SEM EXAM'!Y111</f>
        <v>0.88888888888888884</v>
      </c>
      <c r="BZ111" s="91">
        <f>'END SEM EXAM'!Z111</f>
        <v>0.6</v>
      </c>
      <c r="CA111" s="92">
        <f t="shared" si="82"/>
        <v>0.56666666666666665</v>
      </c>
      <c r="CB111" s="92">
        <f t="shared" si="83"/>
        <v>0.5</v>
      </c>
      <c r="CC111" s="92">
        <f t="shared" si="84"/>
        <v>0.3</v>
      </c>
      <c r="CD111" s="92">
        <f t="shared" si="85"/>
        <v>0.16666666666666666</v>
      </c>
      <c r="CE111" s="92">
        <f t="shared" si="86"/>
        <v>0.53333333333333333</v>
      </c>
      <c r="CF111" s="92">
        <f t="shared" si="87"/>
        <v>0.36</v>
      </c>
      <c r="CG111" s="94">
        <f t="shared" si="88"/>
        <v>0.3547169811320755</v>
      </c>
      <c r="CH111" s="94">
        <f t="shared" si="89"/>
        <v>0.33488372093023261</v>
      </c>
      <c r="CI111" s="94">
        <f t="shared" si="90"/>
        <v>0.3547169811320755</v>
      </c>
      <c r="CJ111" s="94">
        <f t="shared" si="91"/>
        <v>0.39069767441860465</v>
      </c>
      <c r="CK111" s="94">
        <f t="shared" si="92"/>
        <v>0.38260869565217392</v>
      </c>
      <c r="CL111" s="94">
        <f t="shared" si="93"/>
        <v>0.4</v>
      </c>
      <c r="CM111" s="96">
        <f t="shared" si="94"/>
        <v>0.92138364779874216</v>
      </c>
      <c r="CN111" s="96">
        <f t="shared" si="95"/>
        <v>0.83488372093023266</v>
      </c>
      <c r="CO111" s="96">
        <f t="shared" si="96"/>
        <v>0.65471698113207544</v>
      </c>
      <c r="CP111" s="96">
        <f t="shared" si="97"/>
        <v>0.55736434108527133</v>
      </c>
      <c r="CQ111" s="96">
        <f t="shared" si="98"/>
        <v>0.91594202898550725</v>
      </c>
      <c r="CR111" s="96">
        <f t="shared" si="99"/>
        <v>0.76</v>
      </c>
      <c r="CS111" s="99">
        <f>'Course end survey'!J120</f>
        <v>0.33333333333333331</v>
      </c>
      <c r="CT111" s="99">
        <f>'Course end survey'!K120</f>
        <v>0.66666666666666663</v>
      </c>
      <c r="CU111" s="99">
        <f>'Course end survey'!L120</f>
        <v>1</v>
      </c>
      <c r="CV111" s="99">
        <f>'Course end survey'!M120</f>
        <v>0.33333333333333331</v>
      </c>
      <c r="CW111" s="99">
        <f>'Course end survey'!N120</f>
        <v>0.1111111111111111</v>
      </c>
      <c r="CX111" s="99">
        <f>'Course end survey'!O120</f>
        <v>0.22222222222222221</v>
      </c>
      <c r="CY111" s="100">
        <f t="shared" si="100"/>
        <v>3.3333333333333333E-2</v>
      </c>
      <c r="CZ111" s="100">
        <f t="shared" si="101"/>
        <v>6.6666666666666666E-2</v>
      </c>
      <c r="DA111" s="100">
        <f t="shared" si="102"/>
        <v>0.1</v>
      </c>
      <c r="DB111" s="100">
        <f t="shared" si="103"/>
        <v>3.3333333333333333E-2</v>
      </c>
      <c r="DC111" s="100">
        <f t="shared" si="104"/>
        <v>1.1111111111111112E-2</v>
      </c>
      <c r="DD111" s="100">
        <f t="shared" si="105"/>
        <v>2.2222222222222223E-2</v>
      </c>
      <c r="DE111" s="102">
        <f t="shared" si="106"/>
        <v>0.82924528301886791</v>
      </c>
      <c r="DF111" s="102">
        <f t="shared" si="107"/>
        <v>0.75139534883720938</v>
      </c>
      <c r="DG111" s="102">
        <f t="shared" si="108"/>
        <v>0.58924528301886792</v>
      </c>
      <c r="DH111" s="102">
        <f t="shared" si="109"/>
        <v>0.5016279069767442</v>
      </c>
      <c r="DI111" s="102">
        <f t="shared" si="110"/>
        <v>0.82434782608695656</v>
      </c>
      <c r="DJ111" s="102">
        <f t="shared" si="111"/>
        <v>0.68400000000000005</v>
      </c>
      <c r="DK111" s="103">
        <f t="shared" si="112"/>
        <v>0.86257861635220123</v>
      </c>
      <c r="DL111" s="103">
        <f t="shared" si="113"/>
        <v>0.81806201550387603</v>
      </c>
      <c r="DM111" s="103">
        <f t="shared" si="114"/>
        <v>0.68924528301886789</v>
      </c>
      <c r="DN111" s="103">
        <f t="shared" si="115"/>
        <v>0.53496124031007752</v>
      </c>
      <c r="DO111" s="103">
        <f t="shared" si="116"/>
        <v>0.83545893719806763</v>
      </c>
      <c r="DP111" s="103">
        <f t="shared" si="117"/>
        <v>0.70622222222222231</v>
      </c>
    </row>
    <row r="112" spans="1:120" ht="16.2" thickBot="1">
      <c r="A112" s="72">
        <v>102</v>
      </c>
      <c r="B112" s="73" t="str">
        <f>'CAT I'!B112</f>
        <v>AME20119</v>
      </c>
      <c r="C112" s="171" t="str">
        <f>'CAT I'!C112</f>
        <v>KARAN NARAYAN R B</v>
      </c>
      <c r="D112" s="74">
        <f>'CAT I'!D112</f>
        <v>2</v>
      </c>
      <c r="E112" s="74">
        <f>'CAT I'!E112</f>
        <v>2</v>
      </c>
      <c r="F112" s="74">
        <f>'CAT I'!F112</f>
        <v>2</v>
      </c>
      <c r="G112" s="74">
        <f>'CAT I'!G112</f>
        <v>2</v>
      </c>
      <c r="H112" s="74">
        <f>'CAT I'!H112</f>
        <v>2</v>
      </c>
      <c r="I112" s="74">
        <f>'CAT I'!I112</f>
        <v>2</v>
      </c>
      <c r="J112" s="74">
        <f>'CAT I'!J112</f>
        <v>9</v>
      </c>
      <c r="K112" s="74">
        <f>'CAT I'!K112</f>
        <v>10</v>
      </c>
      <c r="L112" s="74">
        <f>'CAT I'!L112</f>
        <v>13</v>
      </c>
      <c r="M112" s="74">
        <f>'CAT I'!M112</f>
        <v>44</v>
      </c>
      <c r="N112" s="79">
        <f>'CAT II'!D112</f>
        <v>2</v>
      </c>
      <c r="O112" s="79">
        <f>'CAT II'!E112</f>
        <v>2</v>
      </c>
      <c r="P112" s="79">
        <f>'CAT II'!F112</f>
        <v>2</v>
      </c>
      <c r="Q112" s="79">
        <f>'CAT II'!G112</f>
        <v>2</v>
      </c>
      <c r="R112" s="79">
        <f>'CAT II'!H112</f>
        <v>2</v>
      </c>
      <c r="S112" s="79">
        <f>'CAT II'!I112</f>
        <v>2</v>
      </c>
      <c r="T112" s="79">
        <f>'CAT II'!J112</f>
        <v>10</v>
      </c>
      <c r="U112" s="79">
        <f>'CAT II'!K112</f>
        <v>13</v>
      </c>
      <c r="V112" s="79">
        <f>'CAT II'!L112</f>
        <v>14</v>
      </c>
      <c r="W112" s="79">
        <f>'CAT II'!M112</f>
        <v>49</v>
      </c>
      <c r="X112" s="82">
        <f>MODEL!D112</f>
        <v>1</v>
      </c>
      <c r="Y112" s="82">
        <f>MODEL!E112</f>
        <v>0</v>
      </c>
      <c r="Z112" s="82">
        <f>MODEL!F112</f>
        <v>2</v>
      </c>
      <c r="AA112" s="82">
        <f>MODEL!G112</f>
        <v>0</v>
      </c>
      <c r="AB112" s="82">
        <f>MODEL!H112</f>
        <v>0</v>
      </c>
      <c r="AC112" s="82">
        <f>MODEL!I112</f>
        <v>0</v>
      </c>
      <c r="AD112" s="82">
        <f>MODEL!J112</f>
        <v>2</v>
      </c>
      <c r="AE112" s="82">
        <f>MODEL!K112</f>
        <v>2</v>
      </c>
      <c r="AF112" s="82">
        <f>MODEL!L112</f>
        <v>2</v>
      </c>
      <c r="AG112" s="82">
        <f>MODEL!M112</f>
        <v>2</v>
      </c>
      <c r="AH112" s="82">
        <f>MODEL!N112</f>
        <v>10</v>
      </c>
      <c r="AI112" s="82">
        <f>MODEL!O112</f>
        <v>13</v>
      </c>
      <c r="AJ112" s="82">
        <f>MODEL!P112</f>
        <v>13</v>
      </c>
      <c r="AK112" s="82">
        <f>MODEL!Q112</f>
        <v>13</v>
      </c>
      <c r="AL112" s="82">
        <f>MODEL!R112</f>
        <v>13</v>
      </c>
      <c r="AM112" s="82">
        <f>MODEL!S112</f>
        <v>13</v>
      </c>
      <c r="AN112" s="82">
        <f>MODEL!T112</f>
        <v>86</v>
      </c>
      <c r="AO112" s="84">
        <f>'CAT I'!N112</f>
        <v>5</v>
      </c>
      <c r="AP112" s="84">
        <f>'CAT I'!O112</f>
        <v>5</v>
      </c>
      <c r="AQ112" s="84">
        <f>'CAT I'!P112</f>
        <v>10</v>
      </c>
      <c r="AR112" s="2">
        <f>'CAT II'!N112</f>
        <v>5</v>
      </c>
      <c r="AS112" s="2">
        <f>'CAT II'!O112</f>
        <v>5</v>
      </c>
      <c r="AT112" s="2">
        <f>'CAT II'!P112</f>
        <v>10</v>
      </c>
      <c r="AU112" s="85">
        <f>MODEL!U112</f>
        <v>5</v>
      </c>
      <c r="AV112" s="85">
        <f>MODEL!V112</f>
        <v>5</v>
      </c>
      <c r="AW112" s="85">
        <f>MODEL!W112</f>
        <v>10</v>
      </c>
      <c r="AX112" s="88">
        <f t="shared" si="119"/>
        <v>0.83018867924528306</v>
      </c>
      <c r="AY112" s="88">
        <f t="shared" si="118"/>
        <v>0.90697674418604646</v>
      </c>
      <c r="AZ112" s="88">
        <f t="shared" si="118"/>
        <v>0.8867924528301887</v>
      </c>
      <c r="BA112" s="88">
        <f t="shared" si="118"/>
        <v>0.97674418604651159</v>
      </c>
      <c r="BB112" s="88">
        <f t="shared" si="118"/>
        <v>0.95652173913043481</v>
      </c>
      <c r="BC112" s="88">
        <f t="shared" si="118"/>
        <v>1</v>
      </c>
      <c r="BD112" s="89">
        <f>'END SEM EXAM'!D112</f>
        <v>2</v>
      </c>
      <c r="BE112" s="89">
        <f>'END SEM EXAM'!E112</f>
        <v>2</v>
      </c>
      <c r="BF112" s="89">
        <f>'END SEM EXAM'!F112</f>
        <v>2</v>
      </c>
      <c r="BG112" s="89">
        <f>'END SEM EXAM'!G112</f>
        <v>2</v>
      </c>
      <c r="BH112" s="89">
        <f>'END SEM EXAM'!H112</f>
        <v>2</v>
      </c>
      <c r="BI112" s="89">
        <f>'END SEM EXAM'!I112</f>
        <v>2</v>
      </c>
      <c r="BJ112" s="89">
        <f>'END SEM EXAM'!J112</f>
        <v>2</v>
      </c>
      <c r="BK112" s="89">
        <f>'END SEM EXAM'!K112</f>
        <v>2</v>
      </c>
      <c r="BL112" s="89">
        <f>'END SEM EXAM'!L112</f>
        <v>2</v>
      </c>
      <c r="BM112" s="89">
        <f>'END SEM EXAM'!M112</f>
        <v>2</v>
      </c>
      <c r="BN112" s="89">
        <f>'END SEM EXAM'!N112</f>
        <v>8</v>
      </c>
      <c r="BO112" s="89">
        <f>'END SEM EXAM'!O112</f>
        <v>13</v>
      </c>
      <c r="BP112" s="89">
        <f>'END SEM EXAM'!P112</f>
        <v>6</v>
      </c>
      <c r="BQ112" s="89">
        <f>'END SEM EXAM'!Q112</f>
        <v>1</v>
      </c>
      <c r="BR112" s="89">
        <f>'END SEM EXAM'!R112</f>
        <v>0</v>
      </c>
      <c r="BS112" s="89">
        <f>'END SEM EXAM'!S112</f>
        <v>2</v>
      </c>
      <c r="BT112" s="89">
        <f>'END SEM EXAM'!T112</f>
        <v>50</v>
      </c>
      <c r="BU112" s="91">
        <f>'END SEM EXAM'!U112</f>
        <v>0.94444444444444442</v>
      </c>
      <c r="BV112" s="91">
        <f>'END SEM EXAM'!V112</f>
        <v>0.55555555555555558</v>
      </c>
      <c r="BW112" s="91">
        <f>'END SEM EXAM'!W112</f>
        <v>0.27777777777777779</v>
      </c>
      <c r="BX112" s="91">
        <f>'END SEM EXAM'!X112</f>
        <v>0.22222222222222221</v>
      </c>
      <c r="BY112" s="91">
        <f>'END SEM EXAM'!Y112</f>
        <v>0.33333333333333331</v>
      </c>
      <c r="BZ112" s="91">
        <f>'END SEM EXAM'!Z112</f>
        <v>0.8</v>
      </c>
      <c r="CA112" s="92">
        <f t="shared" si="82"/>
        <v>0.56666666666666665</v>
      </c>
      <c r="CB112" s="92">
        <f t="shared" si="83"/>
        <v>0.33333333333333331</v>
      </c>
      <c r="CC112" s="92">
        <f t="shared" si="84"/>
        <v>0.16666666666666666</v>
      </c>
      <c r="CD112" s="92">
        <f t="shared" si="85"/>
        <v>0.13333333333333333</v>
      </c>
      <c r="CE112" s="92">
        <f t="shared" si="86"/>
        <v>0.19999999999999998</v>
      </c>
      <c r="CF112" s="92">
        <f t="shared" si="87"/>
        <v>0.48</v>
      </c>
      <c r="CG112" s="94">
        <f t="shared" si="88"/>
        <v>0.33207547169811324</v>
      </c>
      <c r="CH112" s="94">
        <f t="shared" si="89"/>
        <v>0.36279069767441863</v>
      </c>
      <c r="CI112" s="94">
        <f t="shared" si="90"/>
        <v>0.3547169811320755</v>
      </c>
      <c r="CJ112" s="94">
        <f t="shared" si="91"/>
        <v>0.39069767441860465</v>
      </c>
      <c r="CK112" s="94">
        <f t="shared" si="92"/>
        <v>0.38260869565217392</v>
      </c>
      <c r="CL112" s="94">
        <f t="shared" si="93"/>
        <v>0.4</v>
      </c>
      <c r="CM112" s="96">
        <f t="shared" si="94"/>
        <v>0.8987421383647799</v>
      </c>
      <c r="CN112" s="96">
        <f t="shared" si="95"/>
        <v>0.69612403100775189</v>
      </c>
      <c r="CO112" s="96">
        <f t="shared" si="96"/>
        <v>0.52138364779874213</v>
      </c>
      <c r="CP112" s="96">
        <f t="shared" si="97"/>
        <v>0.524031007751938</v>
      </c>
      <c r="CQ112" s="96">
        <f t="shared" si="98"/>
        <v>0.58260869565217388</v>
      </c>
      <c r="CR112" s="96">
        <f t="shared" si="99"/>
        <v>0.88</v>
      </c>
      <c r="CS112" s="99">
        <f>'Course end survey'!J137</f>
        <v>0.33333333333333331</v>
      </c>
      <c r="CT112" s="99">
        <f>'Course end survey'!K137</f>
        <v>1</v>
      </c>
      <c r="CU112" s="99">
        <f>'Course end survey'!L137</f>
        <v>1</v>
      </c>
      <c r="CV112" s="99">
        <f>'Course end survey'!M137</f>
        <v>1</v>
      </c>
      <c r="CW112" s="99">
        <f>'Course end survey'!N137</f>
        <v>0.1111111111111111</v>
      </c>
      <c r="CX112" s="99">
        <f>'Course end survey'!O137</f>
        <v>0.33333333333333331</v>
      </c>
      <c r="CY112" s="100">
        <f t="shared" si="100"/>
        <v>3.3333333333333333E-2</v>
      </c>
      <c r="CZ112" s="100">
        <f t="shared" si="101"/>
        <v>0.1</v>
      </c>
      <c r="DA112" s="100">
        <f t="shared" si="102"/>
        <v>0.1</v>
      </c>
      <c r="DB112" s="100">
        <f t="shared" si="103"/>
        <v>0.1</v>
      </c>
      <c r="DC112" s="100">
        <f t="shared" si="104"/>
        <v>1.1111111111111112E-2</v>
      </c>
      <c r="DD112" s="100">
        <f t="shared" si="105"/>
        <v>3.3333333333333333E-2</v>
      </c>
      <c r="DE112" s="102">
        <f t="shared" si="106"/>
        <v>0.80886792452830192</v>
      </c>
      <c r="DF112" s="102">
        <f t="shared" si="107"/>
        <v>0.62651162790697668</v>
      </c>
      <c r="DG112" s="102">
        <f t="shared" si="108"/>
        <v>0.46924528301886792</v>
      </c>
      <c r="DH112" s="102">
        <f t="shared" si="109"/>
        <v>0.47162790697674423</v>
      </c>
      <c r="DI112" s="102">
        <f t="shared" si="110"/>
        <v>0.52434782608695651</v>
      </c>
      <c r="DJ112" s="102">
        <f t="shared" si="111"/>
        <v>0.79200000000000004</v>
      </c>
      <c r="DK112" s="103">
        <f t="shared" si="112"/>
        <v>0.84220125786163524</v>
      </c>
      <c r="DL112" s="103">
        <f t="shared" si="113"/>
        <v>0.72651162790697665</v>
      </c>
      <c r="DM112" s="103">
        <f t="shared" si="114"/>
        <v>0.5692452830188679</v>
      </c>
      <c r="DN112" s="103">
        <f t="shared" si="115"/>
        <v>0.57162790697674426</v>
      </c>
      <c r="DO112" s="103">
        <f t="shared" si="116"/>
        <v>0.53545893719806759</v>
      </c>
      <c r="DP112" s="103">
        <f t="shared" si="117"/>
        <v>0.82533333333333336</v>
      </c>
    </row>
    <row r="113" spans="1:120" ht="16.2" thickBot="1">
      <c r="A113" s="72">
        <v>103</v>
      </c>
      <c r="B113" s="73" t="str">
        <f>'CAT I'!B113</f>
        <v>AME20120</v>
      </c>
      <c r="C113" s="171" t="str">
        <f>'CAT I'!C113</f>
        <v>ABDUL SAMAD</v>
      </c>
      <c r="D113" s="74">
        <f>'CAT I'!D113</f>
        <v>0</v>
      </c>
      <c r="E113" s="74">
        <f>'CAT I'!E113</f>
        <v>1</v>
      </c>
      <c r="F113" s="74">
        <f>'CAT I'!F113</f>
        <v>2</v>
      </c>
      <c r="G113" s="74">
        <f>'CAT I'!G113</f>
        <v>0</v>
      </c>
      <c r="H113" s="74">
        <f>'CAT I'!H113</f>
        <v>2</v>
      </c>
      <c r="I113" s="74">
        <f>'CAT I'!I113</f>
        <v>1</v>
      </c>
      <c r="J113" s="74">
        <f>'CAT I'!J113</f>
        <v>9</v>
      </c>
      <c r="K113" s="74">
        <f>'CAT I'!K113</f>
        <v>14</v>
      </c>
      <c r="L113" s="74">
        <f>'CAT I'!L113</f>
        <v>12</v>
      </c>
      <c r="M113" s="74">
        <f>'CAT I'!M113</f>
        <v>41</v>
      </c>
      <c r="N113" s="79">
        <f>'CAT II'!D113</f>
        <v>2</v>
      </c>
      <c r="O113" s="79">
        <f>'CAT II'!E113</f>
        <v>2</v>
      </c>
      <c r="P113" s="79">
        <f>'CAT II'!F113</f>
        <v>2</v>
      </c>
      <c r="Q113" s="79">
        <f>'CAT II'!G113</f>
        <v>2</v>
      </c>
      <c r="R113" s="79">
        <f>'CAT II'!H113</f>
        <v>2</v>
      </c>
      <c r="S113" s="79">
        <f>'CAT II'!I113</f>
        <v>2</v>
      </c>
      <c r="T113" s="79">
        <f>'CAT II'!J113</f>
        <v>9</v>
      </c>
      <c r="U113" s="79">
        <f>'CAT II'!K113</f>
        <v>14</v>
      </c>
      <c r="V113" s="79">
        <f>'CAT II'!L113</f>
        <v>10</v>
      </c>
      <c r="W113" s="79">
        <f>'CAT II'!M113</f>
        <v>45</v>
      </c>
      <c r="X113" s="82">
        <f>MODEL!D113</f>
        <v>0</v>
      </c>
      <c r="Y113" s="82">
        <f>MODEL!E113</f>
        <v>0</v>
      </c>
      <c r="Z113" s="82">
        <f>MODEL!F113</f>
        <v>2</v>
      </c>
      <c r="AA113" s="82">
        <f>MODEL!G113</f>
        <v>1</v>
      </c>
      <c r="AB113" s="82">
        <f>MODEL!H113</f>
        <v>0</v>
      </c>
      <c r="AC113" s="82">
        <f>MODEL!I113</f>
        <v>1</v>
      </c>
      <c r="AD113" s="82">
        <f>MODEL!J113</f>
        <v>2</v>
      </c>
      <c r="AE113" s="82">
        <f>MODEL!K113</f>
        <v>1</v>
      </c>
      <c r="AF113" s="82">
        <f>MODEL!L113</f>
        <v>2</v>
      </c>
      <c r="AG113" s="82">
        <f>MODEL!M113</f>
        <v>1</v>
      </c>
      <c r="AH113" s="82">
        <f>MODEL!N113</f>
        <v>10</v>
      </c>
      <c r="AI113" s="82">
        <f>MODEL!O113</f>
        <v>14</v>
      </c>
      <c r="AJ113" s="82">
        <f>MODEL!P113</f>
        <v>12</v>
      </c>
      <c r="AK113" s="82">
        <f>MODEL!Q113</f>
        <v>12</v>
      </c>
      <c r="AL113" s="82">
        <f>MODEL!R113</f>
        <v>10</v>
      </c>
      <c r="AM113" s="82">
        <f>MODEL!S113</f>
        <v>11</v>
      </c>
      <c r="AN113" s="82">
        <f>MODEL!T113</f>
        <v>79</v>
      </c>
      <c r="AO113" s="84">
        <f>'CAT I'!N113</f>
        <v>5</v>
      </c>
      <c r="AP113" s="84">
        <f>'CAT I'!O113</f>
        <v>5</v>
      </c>
      <c r="AQ113" s="84">
        <f>'CAT I'!P113</f>
        <v>10</v>
      </c>
      <c r="AR113" s="2">
        <f>'CAT II'!N113</f>
        <v>5</v>
      </c>
      <c r="AS113" s="2">
        <f>'CAT II'!O113</f>
        <v>5</v>
      </c>
      <c r="AT113" s="2">
        <f>'CAT II'!P113</f>
        <v>10</v>
      </c>
      <c r="AU113" s="85">
        <f>MODEL!U113</f>
        <v>5</v>
      </c>
      <c r="AV113" s="85">
        <f>MODEL!V113</f>
        <v>5</v>
      </c>
      <c r="AW113" s="85">
        <f>MODEL!W113</f>
        <v>10</v>
      </c>
      <c r="AX113" s="88">
        <f t="shared" si="119"/>
        <v>0.84905660377358494</v>
      </c>
      <c r="AY113" s="88">
        <f t="shared" si="118"/>
        <v>0.81395348837209303</v>
      </c>
      <c r="AZ113" s="88">
        <f t="shared" si="118"/>
        <v>0.8867924528301887</v>
      </c>
      <c r="BA113" s="88">
        <f t="shared" si="118"/>
        <v>0.79069767441860461</v>
      </c>
      <c r="BB113" s="88">
        <f t="shared" si="118"/>
        <v>0.82608695652173914</v>
      </c>
      <c r="BC113" s="88">
        <f t="shared" si="118"/>
        <v>1</v>
      </c>
      <c r="BD113" s="89">
        <f>'END SEM EXAM'!D113</f>
        <v>2</v>
      </c>
      <c r="BE113" s="89">
        <f>'END SEM EXAM'!E113</f>
        <v>2</v>
      </c>
      <c r="BF113" s="89">
        <f>'END SEM EXAM'!F113</f>
        <v>2</v>
      </c>
      <c r="BG113" s="89">
        <f>'END SEM EXAM'!G113</f>
        <v>2</v>
      </c>
      <c r="BH113" s="89">
        <f>'END SEM EXAM'!H113</f>
        <v>2</v>
      </c>
      <c r="BI113" s="89">
        <f>'END SEM EXAM'!I113</f>
        <v>2</v>
      </c>
      <c r="BJ113" s="89">
        <f>'END SEM EXAM'!J113</f>
        <v>2</v>
      </c>
      <c r="BK113" s="89">
        <f>'END SEM EXAM'!K113</f>
        <v>2</v>
      </c>
      <c r="BL113" s="89">
        <f>'END SEM EXAM'!L113</f>
        <v>2</v>
      </c>
      <c r="BM113" s="89">
        <f>'END SEM EXAM'!M113</f>
        <v>2</v>
      </c>
      <c r="BN113" s="89">
        <f>'END SEM EXAM'!N113</f>
        <v>7</v>
      </c>
      <c r="BO113" s="89">
        <f>'END SEM EXAM'!O113</f>
        <v>13</v>
      </c>
      <c r="BP113" s="89">
        <f>'END SEM EXAM'!P113</f>
        <v>9</v>
      </c>
      <c r="BQ113" s="89">
        <f>'END SEM EXAM'!Q113</f>
        <v>11</v>
      </c>
      <c r="BR113" s="89">
        <f>'END SEM EXAM'!R113</f>
        <v>11</v>
      </c>
      <c r="BS113" s="89">
        <f>'END SEM EXAM'!S113</f>
        <v>11</v>
      </c>
      <c r="BT113" s="89">
        <f>'END SEM EXAM'!T113</f>
        <v>82</v>
      </c>
      <c r="BU113" s="91">
        <f>'END SEM EXAM'!U113</f>
        <v>0.94444444444444442</v>
      </c>
      <c r="BV113" s="91">
        <f>'END SEM EXAM'!V113</f>
        <v>0.72222222222222221</v>
      </c>
      <c r="BW113" s="91">
        <f>'END SEM EXAM'!W113</f>
        <v>0.83333333333333337</v>
      </c>
      <c r="BX113" s="91">
        <f>'END SEM EXAM'!X113</f>
        <v>0.83333333333333337</v>
      </c>
      <c r="BY113" s="91">
        <f>'END SEM EXAM'!Y113</f>
        <v>0.83333333333333337</v>
      </c>
      <c r="BZ113" s="91">
        <f>'END SEM EXAM'!Z113</f>
        <v>0.7</v>
      </c>
      <c r="CA113" s="92">
        <f t="shared" si="82"/>
        <v>0.56666666666666665</v>
      </c>
      <c r="CB113" s="92">
        <f t="shared" si="83"/>
        <v>0.43333333333333329</v>
      </c>
      <c r="CC113" s="92">
        <f t="shared" si="84"/>
        <v>0.5</v>
      </c>
      <c r="CD113" s="92">
        <f t="shared" si="85"/>
        <v>0.5</v>
      </c>
      <c r="CE113" s="92">
        <f t="shared" si="86"/>
        <v>0.5</v>
      </c>
      <c r="CF113" s="92">
        <f t="shared" si="87"/>
        <v>0.42</v>
      </c>
      <c r="CG113" s="94">
        <f t="shared" si="88"/>
        <v>0.339622641509434</v>
      </c>
      <c r="CH113" s="94">
        <f t="shared" si="89"/>
        <v>0.32558139534883723</v>
      </c>
      <c r="CI113" s="94">
        <f t="shared" si="90"/>
        <v>0.3547169811320755</v>
      </c>
      <c r="CJ113" s="94">
        <f t="shared" si="91"/>
        <v>0.31627906976744186</v>
      </c>
      <c r="CK113" s="94">
        <f t="shared" si="92"/>
        <v>0.33043478260869569</v>
      </c>
      <c r="CL113" s="94">
        <f t="shared" si="93"/>
        <v>0.4</v>
      </c>
      <c r="CM113" s="96">
        <f t="shared" si="94"/>
        <v>0.90628930817610065</v>
      </c>
      <c r="CN113" s="96">
        <f t="shared" si="95"/>
        <v>0.75891472868217047</v>
      </c>
      <c r="CO113" s="96">
        <f t="shared" si="96"/>
        <v>0.8547169811320755</v>
      </c>
      <c r="CP113" s="96">
        <f t="shared" si="97"/>
        <v>0.8162790697674418</v>
      </c>
      <c r="CQ113" s="96">
        <f t="shared" si="98"/>
        <v>0.83043478260869574</v>
      </c>
      <c r="CR113" s="96">
        <f t="shared" si="99"/>
        <v>0.82000000000000006</v>
      </c>
      <c r="CS113" s="99">
        <f>'Course end survey'!J122</f>
        <v>0.33333333333333331</v>
      </c>
      <c r="CT113" s="99">
        <f>'Course end survey'!K122</f>
        <v>0.66666666666666663</v>
      </c>
      <c r="CU113" s="99">
        <f>'Course end survey'!L122</f>
        <v>0.33333333333333331</v>
      </c>
      <c r="CV113" s="99">
        <f>'Course end survey'!M122</f>
        <v>1</v>
      </c>
      <c r="CW113" s="99">
        <f>'Course end survey'!N122</f>
        <v>0.1111111111111111</v>
      </c>
      <c r="CX113" s="99">
        <f>'Course end survey'!O122</f>
        <v>0.22222222222222221</v>
      </c>
      <c r="CY113" s="100">
        <f t="shared" si="100"/>
        <v>3.3333333333333333E-2</v>
      </c>
      <c r="CZ113" s="100">
        <f t="shared" si="101"/>
        <v>6.6666666666666666E-2</v>
      </c>
      <c r="DA113" s="100">
        <f t="shared" si="102"/>
        <v>3.3333333333333333E-2</v>
      </c>
      <c r="DB113" s="100">
        <f t="shared" si="103"/>
        <v>0.1</v>
      </c>
      <c r="DC113" s="100">
        <f t="shared" si="104"/>
        <v>1.1111111111111112E-2</v>
      </c>
      <c r="DD113" s="100">
        <f t="shared" si="105"/>
        <v>2.2222222222222223E-2</v>
      </c>
      <c r="DE113" s="102">
        <f t="shared" si="106"/>
        <v>0.81566037735849062</v>
      </c>
      <c r="DF113" s="102">
        <f t="shared" si="107"/>
        <v>0.6830232558139534</v>
      </c>
      <c r="DG113" s="102">
        <f t="shared" si="108"/>
        <v>0.76924528301886796</v>
      </c>
      <c r="DH113" s="102">
        <f t="shared" si="109"/>
        <v>0.73465116279069764</v>
      </c>
      <c r="DI113" s="102">
        <f t="shared" si="110"/>
        <v>0.74739130434782619</v>
      </c>
      <c r="DJ113" s="102">
        <f t="shared" si="111"/>
        <v>0.7380000000000001</v>
      </c>
      <c r="DK113" s="103">
        <f t="shared" si="112"/>
        <v>0.84899371069182394</v>
      </c>
      <c r="DL113" s="103">
        <f t="shared" si="113"/>
        <v>0.74968992248062005</v>
      </c>
      <c r="DM113" s="103">
        <f t="shared" si="114"/>
        <v>0.80257861635220129</v>
      </c>
      <c r="DN113" s="103">
        <f t="shared" si="115"/>
        <v>0.83465116279069762</v>
      </c>
      <c r="DO113" s="103">
        <f t="shared" si="116"/>
        <v>0.75850241545893726</v>
      </c>
      <c r="DP113" s="103">
        <f t="shared" si="117"/>
        <v>0.76022222222222235</v>
      </c>
    </row>
    <row r="114" spans="1:120" ht="16.2" thickBot="1">
      <c r="A114" s="72">
        <v>104</v>
      </c>
      <c r="B114" s="73" t="str">
        <f>'CAT I'!B114</f>
        <v>AME20121</v>
      </c>
      <c r="C114" s="171" t="str">
        <f>'CAT I'!C114</f>
        <v>FLOYD D MELLO</v>
      </c>
      <c r="D114" s="74">
        <f>'CAT I'!D114</f>
        <v>2</v>
      </c>
      <c r="E114" s="74">
        <f>'CAT I'!E114</f>
        <v>2</v>
      </c>
      <c r="F114" s="74">
        <f>'CAT I'!F114</f>
        <v>2</v>
      </c>
      <c r="G114" s="74">
        <f>'CAT I'!G114</f>
        <v>2</v>
      </c>
      <c r="H114" s="74">
        <f>'CAT I'!H114</f>
        <v>2</v>
      </c>
      <c r="I114" s="74">
        <f>'CAT I'!I114</f>
        <v>2</v>
      </c>
      <c r="J114" s="74">
        <f>'CAT I'!J114</f>
        <v>10</v>
      </c>
      <c r="K114" s="74">
        <f>'CAT I'!K114</f>
        <v>14</v>
      </c>
      <c r="L114" s="74">
        <f>'CAT I'!L114</f>
        <v>14</v>
      </c>
      <c r="M114" s="74">
        <f>'CAT I'!M114</f>
        <v>50</v>
      </c>
      <c r="N114" s="79">
        <f>'CAT II'!D114</f>
        <v>2</v>
      </c>
      <c r="O114" s="79">
        <f>'CAT II'!E114</f>
        <v>2</v>
      </c>
      <c r="P114" s="79">
        <f>'CAT II'!F114</f>
        <v>2</v>
      </c>
      <c r="Q114" s="79">
        <f>'CAT II'!G114</f>
        <v>2</v>
      </c>
      <c r="R114" s="79">
        <f>'CAT II'!H114</f>
        <v>2</v>
      </c>
      <c r="S114" s="79">
        <f>'CAT II'!I114</f>
        <v>2</v>
      </c>
      <c r="T114" s="79">
        <f>'CAT II'!J114</f>
        <v>9</v>
      </c>
      <c r="U114" s="79">
        <f>'CAT II'!K114</f>
        <v>14</v>
      </c>
      <c r="V114" s="79">
        <f>'CAT II'!L114</f>
        <v>13</v>
      </c>
      <c r="W114" s="79">
        <f>'CAT II'!M114</f>
        <v>48</v>
      </c>
      <c r="X114" s="82">
        <f>MODEL!D114</f>
        <v>1</v>
      </c>
      <c r="Y114" s="82">
        <f>MODEL!E114</f>
        <v>2</v>
      </c>
      <c r="Z114" s="82">
        <f>MODEL!F114</f>
        <v>2</v>
      </c>
      <c r="AA114" s="82">
        <f>MODEL!G114</f>
        <v>2</v>
      </c>
      <c r="AB114" s="82">
        <f>MODEL!H114</f>
        <v>2</v>
      </c>
      <c r="AC114" s="82">
        <f>MODEL!I114</f>
        <v>1</v>
      </c>
      <c r="AD114" s="82">
        <f>MODEL!J114</f>
        <v>1</v>
      </c>
      <c r="AE114" s="82">
        <f>MODEL!K114</f>
        <v>1</v>
      </c>
      <c r="AF114" s="82">
        <f>MODEL!L114</f>
        <v>2</v>
      </c>
      <c r="AG114" s="82">
        <f>MODEL!M114</f>
        <v>2</v>
      </c>
      <c r="AH114" s="82">
        <f>MODEL!N114</f>
        <v>8</v>
      </c>
      <c r="AI114" s="82">
        <f>MODEL!O114</f>
        <v>11</v>
      </c>
      <c r="AJ114" s="82">
        <f>MODEL!P114</f>
        <v>14</v>
      </c>
      <c r="AK114" s="82">
        <f>MODEL!Q114</f>
        <v>13</v>
      </c>
      <c r="AL114" s="82">
        <f>MODEL!R114</f>
        <v>12</v>
      </c>
      <c r="AM114" s="82">
        <f>MODEL!S114</f>
        <v>11</v>
      </c>
      <c r="AN114" s="82">
        <f>MODEL!T114</f>
        <v>85</v>
      </c>
      <c r="AO114" s="84">
        <f>'CAT I'!N114</f>
        <v>5</v>
      </c>
      <c r="AP114" s="84">
        <f>'CAT I'!O114</f>
        <v>5</v>
      </c>
      <c r="AQ114" s="84">
        <f>'CAT I'!P114</f>
        <v>10</v>
      </c>
      <c r="AR114" s="2">
        <f>'CAT II'!N114</f>
        <v>5</v>
      </c>
      <c r="AS114" s="2">
        <f>'CAT II'!O114</f>
        <v>5</v>
      </c>
      <c r="AT114" s="2">
        <f>'CAT II'!P114</f>
        <v>10</v>
      </c>
      <c r="AU114" s="85">
        <f>MODEL!U114</f>
        <v>5</v>
      </c>
      <c r="AV114" s="85">
        <f>MODEL!V114</f>
        <v>5</v>
      </c>
      <c r="AW114" s="85">
        <f>MODEL!W114</f>
        <v>10</v>
      </c>
      <c r="AX114" s="88">
        <f t="shared" si="119"/>
        <v>0.92452830188679247</v>
      </c>
      <c r="AY114" s="88">
        <f t="shared" si="118"/>
        <v>1</v>
      </c>
      <c r="AZ114" s="88">
        <f t="shared" si="118"/>
        <v>0.94339622641509435</v>
      </c>
      <c r="BA114" s="88">
        <f t="shared" si="118"/>
        <v>0.88372093023255816</v>
      </c>
      <c r="BB114" s="88">
        <f t="shared" si="118"/>
        <v>0.86956521739130432</v>
      </c>
      <c r="BC114" s="88">
        <f t="shared" si="118"/>
        <v>0.8666666666666667</v>
      </c>
      <c r="BD114" s="89">
        <f>'END SEM EXAM'!D114</f>
        <v>1</v>
      </c>
      <c r="BE114" s="89">
        <f>'END SEM EXAM'!E114</f>
        <v>1</v>
      </c>
      <c r="BF114" s="89">
        <f>'END SEM EXAM'!F114</f>
        <v>1</v>
      </c>
      <c r="BG114" s="89">
        <f>'END SEM EXAM'!G114</f>
        <v>2</v>
      </c>
      <c r="BH114" s="89">
        <f>'END SEM EXAM'!H114</f>
        <v>1</v>
      </c>
      <c r="BI114" s="89">
        <f>'END SEM EXAM'!I114</f>
        <v>1</v>
      </c>
      <c r="BJ114" s="89">
        <f>'END SEM EXAM'!J114</f>
        <v>2</v>
      </c>
      <c r="BK114" s="89">
        <f>'END SEM EXAM'!K114</f>
        <v>2</v>
      </c>
      <c r="BL114" s="89">
        <f>'END SEM EXAM'!L114</f>
        <v>1</v>
      </c>
      <c r="BM114" s="89">
        <f>'END SEM EXAM'!M114</f>
        <v>1</v>
      </c>
      <c r="BN114" s="89">
        <f>'END SEM EXAM'!N114</f>
        <v>10</v>
      </c>
      <c r="BO114" s="89">
        <f>'END SEM EXAM'!O114</f>
        <v>13</v>
      </c>
      <c r="BP114" s="89">
        <f>'END SEM EXAM'!P114</f>
        <v>8</v>
      </c>
      <c r="BQ114" s="89">
        <f>'END SEM EXAM'!Q114</f>
        <v>13</v>
      </c>
      <c r="BR114" s="89">
        <f>'END SEM EXAM'!R114</f>
        <v>7</v>
      </c>
      <c r="BS114" s="89">
        <f>'END SEM EXAM'!S114</f>
        <v>11</v>
      </c>
      <c r="BT114" s="89">
        <f>'END SEM EXAM'!T114</f>
        <v>75</v>
      </c>
      <c r="BU114" s="91">
        <f>'END SEM EXAM'!U114</f>
        <v>0.83333333333333337</v>
      </c>
      <c r="BV114" s="91">
        <f>'END SEM EXAM'!V114</f>
        <v>0.61111111111111116</v>
      </c>
      <c r="BW114" s="91">
        <f>'END SEM EXAM'!W114</f>
        <v>0.83333333333333337</v>
      </c>
      <c r="BX114" s="91">
        <f>'END SEM EXAM'!X114</f>
        <v>0.61111111111111116</v>
      </c>
      <c r="BY114" s="91">
        <f>'END SEM EXAM'!Y114</f>
        <v>0.72222222222222221</v>
      </c>
      <c r="BZ114" s="91">
        <f>'END SEM EXAM'!Z114</f>
        <v>1</v>
      </c>
      <c r="CA114" s="92">
        <f t="shared" si="82"/>
        <v>0.5</v>
      </c>
      <c r="CB114" s="92">
        <f t="shared" si="83"/>
        <v>0.3666666666666667</v>
      </c>
      <c r="CC114" s="92">
        <f t="shared" si="84"/>
        <v>0.5</v>
      </c>
      <c r="CD114" s="92">
        <f t="shared" si="85"/>
        <v>0.3666666666666667</v>
      </c>
      <c r="CE114" s="92">
        <f t="shared" si="86"/>
        <v>0.43333333333333329</v>
      </c>
      <c r="CF114" s="92">
        <f t="shared" si="87"/>
        <v>0.6</v>
      </c>
      <c r="CG114" s="94">
        <f t="shared" si="88"/>
        <v>0.36981132075471701</v>
      </c>
      <c r="CH114" s="94">
        <f t="shared" si="89"/>
        <v>0.4</v>
      </c>
      <c r="CI114" s="94">
        <f t="shared" si="90"/>
        <v>0.37735849056603776</v>
      </c>
      <c r="CJ114" s="94">
        <f t="shared" si="91"/>
        <v>0.35348837209302331</v>
      </c>
      <c r="CK114" s="94">
        <f t="shared" si="92"/>
        <v>0.34782608695652173</v>
      </c>
      <c r="CL114" s="94">
        <f t="shared" si="93"/>
        <v>0.34666666666666668</v>
      </c>
      <c r="CM114" s="96">
        <f t="shared" si="94"/>
        <v>0.86981132075471701</v>
      </c>
      <c r="CN114" s="96">
        <f t="shared" si="95"/>
        <v>0.76666666666666672</v>
      </c>
      <c r="CO114" s="96">
        <f t="shared" si="96"/>
        <v>0.87735849056603776</v>
      </c>
      <c r="CP114" s="96">
        <f t="shared" si="97"/>
        <v>0.72015503875969</v>
      </c>
      <c r="CQ114" s="96">
        <f t="shared" si="98"/>
        <v>0.78115942028985508</v>
      </c>
      <c r="CR114" s="96">
        <f t="shared" si="99"/>
        <v>0.94666666666666666</v>
      </c>
      <c r="CS114" s="99">
        <f>'Course end survey'!J139</f>
        <v>1</v>
      </c>
      <c r="CT114" s="99">
        <f>'Course end survey'!K139</f>
        <v>0.33333333333333331</v>
      </c>
      <c r="CU114" s="99">
        <f>'Course end survey'!L139</f>
        <v>1</v>
      </c>
      <c r="CV114" s="99">
        <f>'Course end survey'!M139</f>
        <v>1</v>
      </c>
      <c r="CW114" s="99">
        <f>'Course end survey'!N139</f>
        <v>0.33333333333333331</v>
      </c>
      <c r="CX114" s="99">
        <f>'Course end survey'!O139</f>
        <v>0.1111111111111111</v>
      </c>
      <c r="CY114" s="100">
        <f t="shared" si="100"/>
        <v>0.1</v>
      </c>
      <c r="CZ114" s="100">
        <f t="shared" si="101"/>
        <v>3.3333333333333333E-2</v>
      </c>
      <c r="DA114" s="100">
        <f t="shared" si="102"/>
        <v>0.1</v>
      </c>
      <c r="DB114" s="100">
        <f t="shared" si="103"/>
        <v>0.1</v>
      </c>
      <c r="DC114" s="100">
        <f t="shared" si="104"/>
        <v>3.3333333333333333E-2</v>
      </c>
      <c r="DD114" s="100">
        <f t="shared" si="105"/>
        <v>1.1111111111111112E-2</v>
      </c>
      <c r="DE114" s="102">
        <f t="shared" si="106"/>
        <v>0.78283018867924536</v>
      </c>
      <c r="DF114" s="102">
        <f t="shared" si="107"/>
        <v>0.69000000000000006</v>
      </c>
      <c r="DG114" s="102">
        <f t="shared" si="108"/>
        <v>0.78962264150943395</v>
      </c>
      <c r="DH114" s="102">
        <f t="shared" si="109"/>
        <v>0.648139534883721</v>
      </c>
      <c r="DI114" s="102">
        <f t="shared" si="110"/>
        <v>0.70304347826086955</v>
      </c>
      <c r="DJ114" s="102">
        <f t="shared" si="111"/>
        <v>0.85199999999999998</v>
      </c>
      <c r="DK114" s="103">
        <f t="shared" si="112"/>
        <v>0.88283018867924534</v>
      </c>
      <c r="DL114" s="103">
        <f t="shared" si="113"/>
        <v>0.72333333333333338</v>
      </c>
      <c r="DM114" s="103">
        <f t="shared" si="114"/>
        <v>0.88962264150943393</v>
      </c>
      <c r="DN114" s="103">
        <f t="shared" si="115"/>
        <v>0.74813953488372098</v>
      </c>
      <c r="DO114" s="103">
        <f t="shared" si="116"/>
        <v>0.73637681159420287</v>
      </c>
      <c r="DP114" s="103">
        <f t="shared" si="117"/>
        <v>0.86311111111111105</v>
      </c>
    </row>
    <row r="115" spans="1:120" ht="16.2" thickBot="1">
      <c r="A115" s="72">
        <v>105</v>
      </c>
      <c r="B115" s="73" t="str">
        <f>'CAT I'!B115</f>
        <v>AME20122</v>
      </c>
      <c r="C115" s="171" t="str">
        <f>'CAT I'!C115</f>
        <v>PRANAY KUMAR BR</v>
      </c>
      <c r="D115" s="74">
        <f>'CAT I'!D115</f>
        <v>2</v>
      </c>
      <c r="E115" s="74">
        <f>'CAT I'!E115</f>
        <v>2</v>
      </c>
      <c r="F115" s="74">
        <f>'CAT I'!F115</f>
        <v>2</v>
      </c>
      <c r="G115" s="74">
        <f>'CAT I'!G115</f>
        <v>2</v>
      </c>
      <c r="H115" s="74">
        <f>'CAT I'!H115</f>
        <v>2</v>
      </c>
      <c r="I115" s="74">
        <f>'CAT I'!I115</f>
        <v>2</v>
      </c>
      <c r="J115" s="74">
        <f>'CAT I'!J115</f>
        <v>10</v>
      </c>
      <c r="K115" s="74">
        <f>'CAT I'!K115</f>
        <v>14</v>
      </c>
      <c r="L115" s="74">
        <f>'CAT I'!L115</f>
        <v>14</v>
      </c>
      <c r="M115" s="74">
        <f>'CAT I'!M115</f>
        <v>50</v>
      </c>
      <c r="N115" s="79">
        <f>'CAT II'!D115</f>
        <v>2</v>
      </c>
      <c r="O115" s="79">
        <f>'CAT II'!E115</f>
        <v>2</v>
      </c>
      <c r="P115" s="79">
        <f>'CAT II'!F115</f>
        <v>2</v>
      </c>
      <c r="Q115" s="79">
        <f>'CAT II'!G115</f>
        <v>2</v>
      </c>
      <c r="R115" s="79">
        <f>'CAT II'!H115</f>
        <v>2</v>
      </c>
      <c r="S115" s="79">
        <f>'CAT II'!I115</f>
        <v>2</v>
      </c>
      <c r="T115" s="79">
        <f>'CAT II'!J115</f>
        <v>10</v>
      </c>
      <c r="U115" s="79">
        <f>'CAT II'!K115</f>
        <v>13</v>
      </c>
      <c r="V115" s="79">
        <f>'CAT II'!L115</f>
        <v>13</v>
      </c>
      <c r="W115" s="79">
        <f>'CAT II'!M115</f>
        <v>48</v>
      </c>
      <c r="X115" s="82">
        <f>MODEL!D115</f>
        <v>1</v>
      </c>
      <c r="Y115" s="82">
        <f>MODEL!E115</f>
        <v>2</v>
      </c>
      <c r="Z115" s="82">
        <f>MODEL!F115</f>
        <v>2</v>
      </c>
      <c r="AA115" s="82">
        <f>MODEL!G115</f>
        <v>2</v>
      </c>
      <c r="AB115" s="82">
        <f>MODEL!H115</f>
        <v>2</v>
      </c>
      <c r="AC115" s="82">
        <f>MODEL!I115</f>
        <v>1</v>
      </c>
      <c r="AD115" s="82">
        <f>MODEL!J115</f>
        <v>1</v>
      </c>
      <c r="AE115" s="82">
        <f>MODEL!K115</f>
        <v>1</v>
      </c>
      <c r="AF115" s="82">
        <f>MODEL!L115</f>
        <v>2</v>
      </c>
      <c r="AG115" s="82">
        <f>MODEL!M115</f>
        <v>2</v>
      </c>
      <c r="AH115" s="82">
        <f>MODEL!N115</f>
        <v>8</v>
      </c>
      <c r="AI115" s="82">
        <f>MODEL!O115</f>
        <v>11</v>
      </c>
      <c r="AJ115" s="82">
        <f>MODEL!P115</f>
        <v>14</v>
      </c>
      <c r="AK115" s="82">
        <f>MODEL!Q115</f>
        <v>13</v>
      </c>
      <c r="AL115" s="82">
        <f>MODEL!R115</f>
        <v>12</v>
      </c>
      <c r="AM115" s="82">
        <f>MODEL!S115</f>
        <v>11</v>
      </c>
      <c r="AN115" s="82">
        <f>MODEL!T115</f>
        <v>85</v>
      </c>
      <c r="AO115" s="84">
        <f>'CAT I'!N115</f>
        <v>5</v>
      </c>
      <c r="AP115" s="84">
        <f>'CAT I'!O115</f>
        <v>5</v>
      </c>
      <c r="AQ115" s="84">
        <f>'CAT I'!P115</f>
        <v>10</v>
      </c>
      <c r="AR115" s="2">
        <f>'CAT II'!N115</f>
        <v>5</v>
      </c>
      <c r="AS115" s="2">
        <f>'CAT II'!O115</f>
        <v>5</v>
      </c>
      <c r="AT115" s="2">
        <f>'CAT II'!P115</f>
        <v>10</v>
      </c>
      <c r="AU115" s="85">
        <f>MODEL!U115</f>
        <v>5</v>
      </c>
      <c r="AV115" s="85">
        <f>MODEL!V115</f>
        <v>5</v>
      </c>
      <c r="AW115" s="85">
        <f>MODEL!W115</f>
        <v>10</v>
      </c>
      <c r="AX115" s="88">
        <f t="shared" si="119"/>
        <v>0.92452830188679247</v>
      </c>
      <c r="AY115" s="88">
        <f t="shared" si="118"/>
        <v>1</v>
      </c>
      <c r="AZ115" s="88">
        <f t="shared" si="118"/>
        <v>0.94339622641509435</v>
      </c>
      <c r="BA115" s="88">
        <f t="shared" si="118"/>
        <v>0.88372093023255816</v>
      </c>
      <c r="BB115" s="88">
        <f t="shared" si="118"/>
        <v>0.86956521739130432</v>
      </c>
      <c r="BC115" s="88">
        <f t="shared" si="118"/>
        <v>0.8666666666666667</v>
      </c>
      <c r="BD115" s="89">
        <f>'END SEM EXAM'!D115</f>
        <v>2</v>
      </c>
      <c r="BE115" s="89">
        <f>'END SEM EXAM'!E115</f>
        <v>1</v>
      </c>
      <c r="BF115" s="89">
        <f>'END SEM EXAM'!F115</f>
        <v>2</v>
      </c>
      <c r="BG115" s="89">
        <f>'END SEM EXAM'!G115</f>
        <v>2</v>
      </c>
      <c r="BH115" s="89">
        <f>'END SEM EXAM'!H115</f>
        <v>2</v>
      </c>
      <c r="BI115" s="89">
        <f>'END SEM EXAM'!I115</f>
        <v>2</v>
      </c>
      <c r="BJ115" s="89">
        <f>'END SEM EXAM'!J115</f>
        <v>2</v>
      </c>
      <c r="BK115" s="89">
        <f>'END SEM EXAM'!K115</f>
        <v>2</v>
      </c>
      <c r="BL115" s="89">
        <f>'END SEM EXAM'!L115</f>
        <v>2</v>
      </c>
      <c r="BM115" s="89">
        <f>'END SEM EXAM'!M115</f>
        <v>2</v>
      </c>
      <c r="BN115" s="89">
        <f>'END SEM EXAM'!N115</f>
        <v>10</v>
      </c>
      <c r="BO115" s="89">
        <f>'END SEM EXAM'!O115</f>
        <v>9</v>
      </c>
      <c r="BP115" s="89">
        <f>'END SEM EXAM'!P115</f>
        <v>5</v>
      </c>
      <c r="BQ115" s="89">
        <f>'END SEM EXAM'!Q115</f>
        <v>14</v>
      </c>
      <c r="BR115" s="89">
        <f>'END SEM EXAM'!R115</f>
        <v>4</v>
      </c>
      <c r="BS115" s="89">
        <f>'END SEM EXAM'!S115</f>
        <v>11</v>
      </c>
      <c r="BT115" s="89">
        <f>'END SEM EXAM'!T115</f>
        <v>72</v>
      </c>
      <c r="BU115" s="91">
        <f>'END SEM EXAM'!U115</f>
        <v>0.66666666666666663</v>
      </c>
      <c r="BV115" s="91">
        <f>'END SEM EXAM'!V115</f>
        <v>0.5</v>
      </c>
      <c r="BW115" s="91">
        <f>'END SEM EXAM'!W115</f>
        <v>1</v>
      </c>
      <c r="BX115" s="91">
        <f>'END SEM EXAM'!X115</f>
        <v>0.44444444444444442</v>
      </c>
      <c r="BY115" s="91">
        <f>'END SEM EXAM'!Y115</f>
        <v>0.83333333333333337</v>
      </c>
      <c r="BZ115" s="91">
        <f>'END SEM EXAM'!Z115</f>
        <v>1</v>
      </c>
      <c r="CA115" s="92">
        <f t="shared" si="82"/>
        <v>0.39999999999999997</v>
      </c>
      <c r="CB115" s="92">
        <f t="shared" si="83"/>
        <v>0.3</v>
      </c>
      <c r="CC115" s="92">
        <f t="shared" si="84"/>
        <v>0.6</v>
      </c>
      <c r="CD115" s="92">
        <f t="shared" si="85"/>
        <v>0.26666666666666666</v>
      </c>
      <c r="CE115" s="92">
        <f t="shared" si="86"/>
        <v>0.5</v>
      </c>
      <c r="CF115" s="92">
        <f t="shared" si="87"/>
        <v>0.6</v>
      </c>
      <c r="CG115" s="94">
        <f t="shared" si="88"/>
        <v>0.36981132075471701</v>
      </c>
      <c r="CH115" s="94">
        <f t="shared" si="89"/>
        <v>0.4</v>
      </c>
      <c r="CI115" s="94">
        <f t="shared" si="90"/>
        <v>0.37735849056603776</v>
      </c>
      <c r="CJ115" s="94">
        <f t="shared" si="91"/>
        <v>0.35348837209302331</v>
      </c>
      <c r="CK115" s="94">
        <f t="shared" si="92"/>
        <v>0.34782608695652173</v>
      </c>
      <c r="CL115" s="94">
        <f t="shared" si="93"/>
        <v>0.34666666666666668</v>
      </c>
      <c r="CM115" s="96">
        <f t="shared" si="94"/>
        <v>0.76981132075471703</v>
      </c>
      <c r="CN115" s="96">
        <f t="shared" si="95"/>
        <v>0.7</v>
      </c>
      <c r="CO115" s="96">
        <f t="shared" si="96"/>
        <v>0.97735849056603774</v>
      </c>
      <c r="CP115" s="96">
        <f t="shared" si="97"/>
        <v>0.62015503875968991</v>
      </c>
      <c r="CQ115" s="96">
        <f t="shared" si="98"/>
        <v>0.84782608695652173</v>
      </c>
      <c r="CR115" s="96">
        <f t="shared" si="99"/>
        <v>0.94666666666666666</v>
      </c>
      <c r="CS115" s="99">
        <f>'Course end survey'!J124</f>
        <v>0.33333333333333331</v>
      </c>
      <c r="CT115" s="99">
        <f>'Course end survey'!K124</f>
        <v>0.33333333333333331</v>
      </c>
      <c r="CU115" s="99">
        <f>'Course end survey'!L124</f>
        <v>1</v>
      </c>
      <c r="CV115" s="99">
        <f>'Course end survey'!M124</f>
        <v>0.66666666666666663</v>
      </c>
      <c r="CW115" s="99">
        <f>'Course end survey'!N124</f>
        <v>0.1111111111111111</v>
      </c>
      <c r="CX115" s="99">
        <f>'Course end survey'!O124</f>
        <v>0.1111111111111111</v>
      </c>
      <c r="CY115" s="100">
        <f t="shared" si="100"/>
        <v>3.3333333333333333E-2</v>
      </c>
      <c r="CZ115" s="100">
        <f t="shared" si="101"/>
        <v>3.3333333333333333E-2</v>
      </c>
      <c r="DA115" s="100">
        <f t="shared" si="102"/>
        <v>0.1</v>
      </c>
      <c r="DB115" s="100">
        <f t="shared" si="103"/>
        <v>6.6666666666666666E-2</v>
      </c>
      <c r="DC115" s="100">
        <f t="shared" si="104"/>
        <v>1.1111111111111112E-2</v>
      </c>
      <c r="DD115" s="100">
        <f t="shared" si="105"/>
        <v>1.1111111111111112E-2</v>
      </c>
      <c r="DE115" s="102">
        <f t="shared" si="106"/>
        <v>0.6928301886792454</v>
      </c>
      <c r="DF115" s="102">
        <f t="shared" si="107"/>
        <v>0.63</v>
      </c>
      <c r="DG115" s="102">
        <f t="shared" si="108"/>
        <v>0.87962264150943403</v>
      </c>
      <c r="DH115" s="102">
        <f t="shared" si="109"/>
        <v>0.55813953488372092</v>
      </c>
      <c r="DI115" s="102">
        <f t="shared" si="110"/>
        <v>0.7630434782608696</v>
      </c>
      <c r="DJ115" s="102">
        <f t="shared" si="111"/>
        <v>0.85199999999999998</v>
      </c>
      <c r="DK115" s="103">
        <f t="shared" si="112"/>
        <v>0.72616352201257872</v>
      </c>
      <c r="DL115" s="103">
        <f t="shared" si="113"/>
        <v>0.66333333333333333</v>
      </c>
      <c r="DM115" s="103">
        <f t="shared" si="114"/>
        <v>0.97962264150943401</v>
      </c>
      <c r="DN115" s="103">
        <f t="shared" si="115"/>
        <v>0.62480620155038757</v>
      </c>
      <c r="DO115" s="103">
        <f t="shared" si="116"/>
        <v>0.77415458937198067</v>
      </c>
      <c r="DP115" s="103">
        <f t="shared" si="117"/>
        <v>0.86311111111111105</v>
      </c>
    </row>
    <row r="116" spans="1:120" ht="16.2" thickBot="1">
      <c r="A116" s="72">
        <v>106</v>
      </c>
      <c r="B116" s="73" t="str">
        <f>'CAT I'!B116</f>
        <v>AME20123</v>
      </c>
      <c r="C116" s="171" t="str">
        <f>'CAT I'!C116</f>
        <v>JOHAAN A</v>
      </c>
      <c r="D116" s="74">
        <f>'CAT I'!D116</f>
        <v>2</v>
      </c>
      <c r="E116" s="74">
        <f>'CAT I'!E116</f>
        <v>2</v>
      </c>
      <c r="F116" s="74">
        <f>'CAT I'!F116</f>
        <v>2</v>
      </c>
      <c r="G116" s="74">
        <f>'CAT I'!G116</f>
        <v>2</v>
      </c>
      <c r="H116" s="74">
        <f>'CAT I'!H116</f>
        <v>2</v>
      </c>
      <c r="I116" s="74">
        <f>'CAT I'!I116</f>
        <v>2</v>
      </c>
      <c r="J116" s="74">
        <f>'CAT I'!J116</f>
        <v>10</v>
      </c>
      <c r="K116" s="74">
        <f>'CAT I'!K116</f>
        <v>14</v>
      </c>
      <c r="L116" s="74">
        <f>'CAT I'!L116</f>
        <v>14</v>
      </c>
      <c r="M116" s="74">
        <f>'CAT I'!M116</f>
        <v>50</v>
      </c>
      <c r="N116" s="79">
        <f>'CAT II'!D116</f>
        <v>2</v>
      </c>
      <c r="O116" s="79">
        <f>'CAT II'!E116</f>
        <v>2</v>
      </c>
      <c r="P116" s="79">
        <f>'CAT II'!F116</f>
        <v>2</v>
      </c>
      <c r="Q116" s="79">
        <f>'CAT II'!G116</f>
        <v>2</v>
      </c>
      <c r="R116" s="79">
        <f>'CAT II'!H116</f>
        <v>2</v>
      </c>
      <c r="S116" s="79">
        <f>'CAT II'!I116</f>
        <v>2</v>
      </c>
      <c r="T116" s="79">
        <f>'CAT II'!J116</f>
        <v>9</v>
      </c>
      <c r="U116" s="79">
        <f>'CAT II'!K116</f>
        <v>14</v>
      </c>
      <c r="V116" s="79">
        <f>'CAT II'!L116</f>
        <v>13</v>
      </c>
      <c r="W116" s="79">
        <f>'CAT II'!M116</f>
        <v>48</v>
      </c>
      <c r="X116" s="82">
        <f>MODEL!D116</f>
        <v>1</v>
      </c>
      <c r="Y116" s="82">
        <f>MODEL!E116</f>
        <v>2</v>
      </c>
      <c r="Z116" s="82">
        <f>MODEL!F116</f>
        <v>2</v>
      </c>
      <c r="AA116" s="82">
        <f>MODEL!G116</f>
        <v>2</v>
      </c>
      <c r="AB116" s="82">
        <f>MODEL!H116</f>
        <v>2</v>
      </c>
      <c r="AC116" s="82">
        <f>MODEL!I116</f>
        <v>1</v>
      </c>
      <c r="AD116" s="82">
        <f>MODEL!J116</f>
        <v>1</v>
      </c>
      <c r="AE116" s="82">
        <f>MODEL!K116</f>
        <v>1</v>
      </c>
      <c r="AF116" s="82">
        <f>MODEL!L116</f>
        <v>2</v>
      </c>
      <c r="AG116" s="82">
        <f>MODEL!M116</f>
        <v>2</v>
      </c>
      <c r="AH116" s="82">
        <f>MODEL!N116</f>
        <v>8</v>
      </c>
      <c r="AI116" s="82">
        <f>MODEL!O116</f>
        <v>11</v>
      </c>
      <c r="AJ116" s="82">
        <f>MODEL!P116</f>
        <v>14</v>
      </c>
      <c r="AK116" s="82">
        <f>MODEL!Q116</f>
        <v>13</v>
      </c>
      <c r="AL116" s="82">
        <f>MODEL!R116</f>
        <v>12</v>
      </c>
      <c r="AM116" s="82">
        <f>MODEL!S116</f>
        <v>11</v>
      </c>
      <c r="AN116" s="82">
        <f>MODEL!T116</f>
        <v>85</v>
      </c>
      <c r="AO116" s="84">
        <f>'CAT I'!N116</f>
        <v>5</v>
      </c>
      <c r="AP116" s="84">
        <f>'CAT I'!O116</f>
        <v>5</v>
      </c>
      <c r="AQ116" s="84">
        <f>'CAT I'!P116</f>
        <v>10</v>
      </c>
      <c r="AR116" s="2">
        <f>'CAT II'!N116</f>
        <v>5</v>
      </c>
      <c r="AS116" s="2">
        <f>'CAT II'!O116</f>
        <v>5</v>
      </c>
      <c r="AT116" s="2">
        <f>'CAT II'!P116</f>
        <v>10</v>
      </c>
      <c r="AU116" s="85">
        <f>MODEL!U116</f>
        <v>5</v>
      </c>
      <c r="AV116" s="85">
        <f>MODEL!V116</f>
        <v>5</v>
      </c>
      <c r="AW116" s="85">
        <f>MODEL!W116</f>
        <v>10</v>
      </c>
      <c r="AX116" s="88">
        <f t="shared" si="119"/>
        <v>0.92452830188679247</v>
      </c>
      <c r="AY116" s="88">
        <f t="shared" si="118"/>
        <v>1</v>
      </c>
      <c r="AZ116" s="88">
        <f t="shared" si="118"/>
        <v>0.94339622641509435</v>
      </c>
      <c r="BA116" s="88">
        <f t="shared" si="118"/>
        <v>0.88372093023255816</v>
      </c>
      <c r="BB116" s="88">
        <f t="shared" si="118"/>
        <v>0.86956521739130432</v>
      </c>
      <c r="BC116" s="88">
        <f t="shared" si="118"/>
        <v>0.8666666666666667</v>
      </c>
      <c r="BD116" s="89">
        <f>'END SEM EXAM'!D116</f>
        <v>2</v>
      </c>
      <c r="BE116" s="89">
        <f>'END SEM EXAM'!E116</f>
        <v>1</v>
      </c>
      <c r="BF116" s="89">
        <f>'END SEM EXAM'!F116</f>
        <v>2</v>
      </c>
      <c r="BG116" s="89">
        <f>'END SEM EXAM'!G116</f>
        <v>2</v>
      </c>
      <c r="BH116" s="89">
        <f>'END SEM EXAM'!H116</f>
        <v>2</v>
      </c>
      <c r="BI116" s="89">
        <f>'END SEM EXAM'!I116</f>
        <v>2</v>
      </c>
      <c r="BJ116" s="89">
        <f>'END SEM EXAM'!J116</f>
        <v>2</v>
      </c>
      <c r="BK116" s="89">
        <f>'END SEM EXAM'!K116</f>
        <v>2</v>
      </c>
      <c r="BL116" s="89">
        <f>'END SEM EXAM'!L116</f>
        <v>2</v>
      </c>
      <c r="BM116" s="89">
        <f>'END SEM EXAM'!M116</f>
        <v>2</v>
      </c>
      <c r="BN116" s="89">
        <f>'END SEM EXAM'!N116</f>
        <v>6</v>
      </c>
      <c r="BO116" s="89">
        <f>'END SEM EXAM'!O116</f>
        <v>11</v>
      </c>
      <c r="BP116" s="89">
        <f>'END SEM EXAM'!P116</f>
        <v>5</v>
      </c>
      <c r="BQ116" s="89">
        <f>'END SEM EXAM'!Q116</f>
        <v>11</v>
      </c>
      <c r="BR116" s="89">
        <f>'END SEM EXAM'!R116</f>
        <v>5</v>
      </c>
      <c r="BS116" s="89">
        <f>'END SEM EXAM'!S116</f>
        <v>10</v>
      </c>
      <c r="BT116" s="89">
        <f>'END SEM EXAM'!T116</f>
        <v>67</v>
      </c>
      <c r="BU116" s="91">
        <f>'END SEM EXAM'!U116</f>
        <v>0.77777777777777779</v>
      </c>
      <c r="BV116" s="91">
        <f>'END SEM EXAM'!V116</f>
        <v>0.5</v>
      </c>
      <c r="BW116" s="91">
        <f>'END SEM EXAM'!W116</f>
        <v>0.83333333333333337</v>
      </c>
      <c r="BX116" s="91">
        <f>'END SEM EXAM'!X116</f>
        <v>0.5</v>
      </c>
      <c r="BY116" s="91">
        <f>'END SEM EXAM'!Y116</f>
        <v>0.77777777777777779</v>
      </c>
      <c r="BZ116" s="91">
        <f>'END SEM EXAM'!Z116</f>
        <v>0.6</v>
      </c>
      <c r="CA116" s="92">
        <f t="shared" si="82"/>
        <v>0.46666666666666667</v>
      </c>
      <c r="CB116" s="92">
        <f t="shared" si="83"/>
        <v>0.3</v>
      </c>
      <c r="CC116" s="92">
        <f t="shared" si="84"/>
        <v>0.5</v>
      </c>
      <c r="CD116" s="92">
        <f t="shared" si="85"/>
        <v>0.3</v>
      </c>
      <c r="CE116" s="92">
        <f t="shared" si="86"/>
        <v>0.46666666666666667</v>
      </c>
      <c r="CF116" s="92">
        <f t="shared" si="87"/>
        <v>0.36</v>
      </c>
      <c r="CG116" s="94">
        <f t="shared" si="88"/>
        <v>0.36981132075471701</v>
      </c>
      <c r="CH116" s="94">
        <f t="shared" si="89"/>
        <v>0.4</v>
      </c>
      <c r="CI116" s="94">
        <f t="shared" si="90"/>
        <v>0.37735849056603776</v>
      </c>
      <c r="CJ116" s="94">
        <f t="shared" si="91"/>
        <v>0.35348837209302331</v>
      </c>
      <c r="CK116" s="94">
        <f t="shared" si="92"/>
        <v>0.34782608695652173</v>
      </c>
      <c r="CL116" s="94">
        <f t="shared" si="93"/>
        <v>0.34666666666666668</v>
      </c>
      <c r="CM116" s="96">
        <f t="shared" si="94"/>
        <v>0.83647798742138368</v>
      </c>
      <c r="CN116" s="96">
        <f t="shared" si="95"/>
        <v>0.7</v>
      </c>
      <c r="CO116" s="96">
        <f t="shared" si="96"/>
        <v>0.87735849056603776</v>
      </c>
      <c r="CP116" s="96">
        <f t="shared" si="97"/>
        <v>0.65348837209302335</v>
      </c>
      <c r="CQ116" s="96">
        <f t="shared" si="98"/>
        <v>0.8144927536231884</v>
      </c>
      <c r="CR116" s="96">
        <f t="shared" si="99"/>
        <v>0.70666666666666667</v>
      </c>
      <c r="CS116" s="99">
        <f>'Course end survey'!J141</f>
        <v>0.66666666666666663</v>
      </c>
      <c r="CT116" s="99">
        <f>'Course end survey'!K141</f>
        <v>1</v>
      </c>
      <c r="CU116" s="99">
        <f>'Course end survey'!L141</f>
        <v>1</v>
      </c>
      <c r="CV116" s="99">
        <f>'Course end survey'!M141</f>
        <v>0.66666666666666663</v>
      </c>
      <c r="CW116" s="99">
        <f>'Course end survey'!N141</f>
        <v>0.22222222222222221</v>
      </c>
      <c r="CX116" s="99">
        <f>'Course end survey'!O141</f>
        <v>0.33333333333333331</v>
      </c>
      <c r="CY116" s="100">
        <f t="shared" si="100"/>
        <v>6.6666666666666666E-2</v>
      </c>
      <c r="CZ116" s="100">
        <f t="shared" si="101"/>
        <v>0.1</v>
      </c>
      <c r="DA116" s="100">
        <f t="shared" si="102"/>
        <v>0.1</v>
      </c>
      <c r="DB116" s="100">
        <f t="shared" si="103"/>
        <v>6.6666666666666666E-2</v>
      </c>
      <c r="DC116" s="100">
        <f t="shared" si="104"/>
        <v>2.2222222222222223E-2</v>
      </c>
      <c r="DD116" s="100">
        <f t="shared" si="105"/>
        <v>3.3333333333333333E-2</v>
      </c>
      <c r="DE116" s="102">
        <f t="shared" si="106"/>
        <v>0.75283018867924534</v>
      </c>
      <c r="DF116" s="102">
        <f t="shared" si="107"/>
        <v>0.63</v>
      </c>
      <c r="DG116" s="102">
        <f t="shared" si="108"/>
        <v>0.78962264150943395</v>
      </c>
      <c r="DH116" s="102">
        <f t="shared" si="109"/>
        <v>0.58813953488372106</v>
      </c>
      <c r="DI116" s="102">
        <f t="shared" si="110"/>
        <v>0.73304347826086957</v>
      </c>
      <c r="DJ116" s="102">
        <f t="shared" si="111"/>
        <v>0.63600000000000001</v>
      </c>
      <c r="DK116" s="103">
        <f t="shared" si="112"/>
        <v>0.81949685534591199</v>
      </c>
      <c r="DL116" s="103">
        <f t="shared" si="113"/>
        <v>0.73</v>
      </c>
      <c r="DM116" s="103">
        <f t="shared" si="114"/>
        <v>0.88962264150943393</v>
      </c>
      <c r="DN116" s="103">
        <f t="shared" si="115"/>
        <v>0.65480620155038771</v>
      </c>
      <c r="DO116" s="103">
        <f t="shared" si="116"/>
        <v>0.75526570048309183</v>
      </c>
      <c r="DP116" s="103">
        <f t="shared" si="117"/>
        <v>0.66933333333333334</v>
      </c>
    </row>
    <row r="117" spans="1:120" ht="16.2" thickBot="1">
      <c r="A117" s="72">
        <v>107</v>
      </c>
      <c r="B117" s="73" t="str">
        <f>'CAT I'!B117</f>
        <v>AME20124</v>
      </c>
      <c r="C117" s="171" t="str">
        <f>'CAT I'!C117</f>
        <v>NIKHIL S</v>
      </c>
      <c r="D117" s="74">
        <f>'CAT I'!D117</f>
        <v>2</v>
      </c>
      <c r="E117" s="74">
        <f>'CAT I'!E117</f>
        <v>2</v>
      </c>
      <c r="F117" s="74">
        <f>'CAT I'!F117</f>
        <v>2</v>
      </c>
      <c r="G117" s="74">
        <f>'CAT I'!G117</f>
        <v>2</v>
      </c>
      <c r="H117" s="74">
        <f>'CAT I'!H117</f>
        <v>2</v>
      </c>
      <c r="I117" s="74">
        <f>'CAT I'!I117</f>
        <v>2</v>
      </c>
      <c r="J117" s="74">
        <f>'CAT I'!J117</f>
        <v>9</v>
      </c>
      <c r="K117" s="74">
        <f>'CAT I'!K117</f>
        <v>10</v>
      </c>
      <c r="L117" s="74">
        <f>'CAT I'!L117</f>
        <v>10</v>
      </c>
      <c r="M117" s="74">
        <f>'CAT I'!M117</f>
        <v>41</v>
      </c>
      <c r="N117" s="79">
        <f>'CAT II'!D117</f>
        <v>2</v>
      </c>
      <c r="O117" s="79">
        <f>'CAT II'!E117</f>
        <v>2</v>
      </c>
      <c r="P117" s="79">
        <f>'CAT II'!F117</f>
        <v>2</v>
      </c>
      <c r="Q117" s="79">
        <f>'CAT II'!G117</f>
        <v>2</v>
      </c>
      <c r="R117" s="79">
        <f>'CAT II'!H117</f>
        <v>2</v>
      </c>
      <c r="S117" s="79">
        <f>'CAT II'!I117</f>
        <v>2</v>
      </c>
      <c r="T117" s="79">
        <f>'CAT II'!J117</f>
        <v>9</v>
      </c>
      <c r="U117" s="79">
        <f>'CAT II'!K117</f>
        <v>12</v>
      </c>
      <c r="V117" s="79">
        <f>'CAT II'!L117</f>
        <v>12</v>
      </c>
      <c r="W117" s="79">
        <f>'CAT II'!M117</f>
        <v>45</v>
      </c>
      <c r="X117" s="82">
        <f>MODEL!D117</f>
        <v>0</v>
      </c>
      <c r="Y117" s="82">
        <f>MODEL!E117</f>
        <v>1</v>
      </c>
      <c r="Z117" s="82">
        <f>MODEL!F117</f>
        <v>2</v>
      </c>
      <c r="AA117" s="82">
        <f>MODEL!G117</f>
        <v>1</v>
      </c>
      <c r="AB117" s="82">
        <f>MODEL!H117</f>
        <v>1</v>
      </c>
      <c r="AC117" s="82">
        <f>MODEL!I117</f>
        <v>0</v>
      </c>
      <c r="AD117" s="82">
        <f>MODEL!J117</f>
        <v>1</v>
      </c>
      <c r="AE117" s="82">
        <f>MODEL!K117</f>
        <v>2</v>
      </c>
      <c r="AF117" s="82">
        <f>MODEL!L117</f>
        <v>1</v>
      </c>
      <c r="AG117" s="82">
        <f>MODEL!M117</f>
        <v>2</v>
      </c>
      <c r="AH117" s="82">
        <f>MODEL!N117</f>
        <v>8</v>
      </c>
      <c r="AI117" s="82">
        <f>MODEL!O117</f>
        <v>13</v>
      </c>
      <c r="AJ117" s="82">
        <f>MODEL!P117</f>
        <v>13</v>
      </c>
      <c r="AK117" s="82">
        <f>MODEL!Q117</f>
        <v>10</v>
      </c>
      <c r="AL117" s="82">
        <f>MODEL!R117</f>
        <v>13</v>
      </c>
      <c r="AM117" s="82">
        <f>MODEL!S117</f>
        <v>11</v>
      </c>
      <c r="AN117" s="82">
        <f>MODEL!T117</f>
        <v>79</v>
      </c>
      <c r="AO117" s="84">
        <f>'CAT I'!N117</f>
        <v>5</v>
      </c>
      <c r="AP117" s="84">
        <f>'CAT I'!O117</f>
        <v>5</v>
      </c>
      <c r="AQ117" s="84">
        <f>'CAT I'!P117</f>
        <v>10</v>
      </c>
      <c r="AR117" s="2">
        <f>'CAT II'!N117</f>
        <v>5</v>
      </c>
      <c r="AS117" s="2">
        <f>'CAT II'!O117</f>
        <v>5</v>
      </c>
      <c r="AT117" s="2">
        <f>'CAT II'!P117</f>
        <v>10</v>
      </c>
      <c r="AU117" s="85">
        <f>MODEL!U117</f>
        <v>5</v>
      </c>
      <c r="AV117" s="85">
        <f>MODEL!V117</f>
        <v>5</v>
      </c>
      <c r="AW117" s="85">
        <f>MODEL!W117</f>
        <v>10</v>
      </c>
      <c r="AX117" s="88">
        <f t="shared" si="119"/>
        <v>0.83018867924528306</v>
      </c>
      <c r="AY117" s="88">
        <f t="shared" si="118"/>
        <v>0.86046511627906974</v>
      </c>
      <c r="AZ117" s="88">
        <f t="shared" si="118"/>
        <v>0.81132075471698117</v>
      </c>
      <c r="BA117" s="88">
        <f t="shared" si="118"/>
        <v>0.90697674418604646</v>
      </c>
      <c r="BB117" s="88">
        <f t="shared" si="118"/>
        <v>0.82608695652173914</v>
      </c>
      <c r="BC117" s="88">
        <f t="shared" si="118"/>
        <v>0.8666666666666667</v>
      </c>
      <c r="BD117" s="89">
        <f>'END SEM EXAM'!D117</f>
        <v>2</v>
      </c>
      <c r="BE117" s="89">
        <f>'END SEM EXAM'!E117</f>
        <v>1</v>
      </c>
      <c r="BF117" s="89">
        <f>'END SEM EXAM'!F117</f>
        <v>2</v>
      </c>
      <c r="BG117" s="89">
        <f>'END SEM EXAM'!G117</f>
        <v>1</v>
      </c>
      <c r="BH117" s="89">
        <f>'END SEM EXAM'!H117</f>
        <v>2</v>
      </c>
      <c r="BI117" s="89">
        <f>'END SEM EXAM'!I117</f>
        <v>2</v>
      </c>
      <c r="BJ117" s="89">
        <f>'END SEM EXAM'!J117</f>
        <v>2</v>
      </c>
      <c r="BK117" s="89">
        <f>'END SEM EXAM'!K117</f>
        <v>2</v>
      </c>
      <c r="BL117" s="89">
        <f>'END SEM EXAM'!L117</f>
        <v>2</v>
      </c>
      <c r="BM117" s="89">
        <f>'END SEM EXAM'!M117</f>
        <v>2</v>
      </c>
      <c r="BN117" s="89">
        <f>'END SEM EXAM'!N117</f>
        <v>10</v>
      </c>
      <c r="BO117" s="89">
        <f>'END SEM EXAM'!O117</f>
        <v>0</v>
      </c>
      <c r="BP117" s="89">
        <f>'END SEM EXAM'!P117</f>
        <v>0</v>
      </c>
      <c r="BQ117" s="89">
        <f>'END SEM EXAM'!Q117</f>
        <v>2</v>
      </c>
      <c r="BR117" s="89">
        <f>'END SEM EXAM'!R117</f>
        <v>10</v>
      </c>
      <c r="BS117" s="89">
        <f>'END SEM EXAM'!S117</f>
        <v>5</v>
      </c>
      <c r="BT117" s="89">
        <f>'END SEM EXAM'!T117</f>
        <v>45</v>
      </c>
      <c r="BU117" s="91">
        <f>'END SEM EXAM'!U117</f>
        <v>0.16666666666666666</v>
      </c>
      <c r="BV117" s="91">
        <f>'END SEM EXAM'!V117</f>
        <v>0.16666666666666666</v>
      </c>
      <c r="BW117" s="91">
        <f>'END SEM EXAM'!W117</f>
        <v>0.33333333333333331</v>
      </c>
      <c r="BX117" s="91">
        <f>'END SEM EXAM'!X117</f>
        <v>0.77777777777777779</v>
      </c>
      <c r="BY117" s="91">
        <f>'END SEM EXAM'!Y117</f>
        <v>0.5</v>
      </c>
      <c r="BZ117" s="91">
        <f>'END SEM EXAM'!Z117</f>
        <v>1</v>
      </c>
      <c r="CA117" s="92">
        <f t="shared" si="82"/>
        <v>9.9999999999999992E-2</v>
      </c>
      <c r="CB117" s="92">
        <f t="shared" si="83"/>
        <v>9.9999999999999992E-2</v>
      </c>
      <c r="CC117" s="92">
        <f t="shared" si="84"/>
        <v>0.19999999999999998</v>
      </c>
      <c r="CD117" s="92">
        <f t="shared" si="85"/>
        <v>0.46666666666666667</v>
      </c>
      <c r="CE117" s="92">
        <f t="shared" si="86"/>
        <v>0.3</v>
      </c>
      <c r="CF117" s="92">
        <f t="shared" si="87"/>
        <v>0.6</v>
      </c>
      <c r="CG117" s="94">
        <f t="shared" si="88"/>
        <v>0.33207547169811324</v>
      </c>
      <c r="CH117" s="94">
        <f t="shared" si="89"/>
        <v>0.34418604651162793</v>
      </c>
      <c r="CI117" s="94">
        <f t="shared" si="90"/>
        <v>0.32452830188679249</v>
      </c>
      <c r="CJ117" s="94">
        <f t="shared" si="91"/>
        <v>0.36279069767441863</v>
      </c>
      <c r="CK117" s="94">
        <f t="shared" si="92"/>
        <v>0.33043478260869569</v>
      </c>
      <c r="CL117" s="94">
        <f t="shared" si="93"/>
        <v>0.34666666666666668</v>
      </c>
      <c r="CM117" s="96">
        <f t="shared" si="94"/>
        <v>0.43207547169811322</v>
      </c>
      <c r="CN117" s="96">
        <f t="shared" si="95"/>
        <v>0.44418604651162791</v>
      </c>
      <c r="CO117" s="96">
        <f t="shared" si="96"/>
        <v>0.52452830188679245</v>
      </c>
      <c r="CP117" s="96">
        <f t="shared" si="97"/>
        <v>0.8294573643410853</v>
      </c>
      <c r="CQ117" s="96">
        <f t="shared" si="98"/>
        <v>0.63043478260869568</v>
      </c>
      <c r="CR117" s="96">
        <f t="shared" si="99"/>
        <v>0.94666666666666666</v>
      </c>
      <c r="CS117" s="99">
        <f>'Course end survey'!J126</f>
        <v>1</v>
      </c>
      <c r="CT117" s="99">
        <f>'Course end survey'!K126</f>
        <v>1</v>
      </c>
      <c r="CU117" s="99">
        <f>'Course end survey'!L126</f>
        <v>0.66666666666666663</v>
      </c>
      <c r="CV117" s="99">
        <f>'Course end survey'!M126</f>
        <v>1</v>
      </c>
      <c r="CW117" s="99">
        <f>'Course end survey'!N126</f>
        <v>0.33333333333333331</v>
      </c>
      <c r="CX117" s="99">
        <f>'Course end survey'!O126</f>
        <v>0.33333333333333331</v>
      </c>
      <c r="CY117" s="100">
        <f t="shared" si="100"/>
        <v>0.1</v>
      </c>
      <c r="CZ117" s="100">
        <f t="shared" si="101"/>
        <v>0.1</v>
      </c>
      <c r="DA117" s="100">
        <f t="shared" si="102"/>
        <v>6.6666666666666666E-2</v>
      </c>
      <c r="DB117" s="100">
        <f t="shared" si="103"/>
        <v>0.1</v>
      </c>
      <c r="DC117" s="100">
        <f t="shared" si="104"/>
        <v>3.3333333333333333E-2</v>
      </c>
      <c r="DD117" s="100">
        <f t="shared" si="105"/>
        <v>3.3333333333333333E-2</v>
      </c>
      <c r="DE117" s="102">
        <f t="shared" si="106"/>
        <v>0.38886792452830193</v>
      </c>
      <c r="DF117" s="102">
        <f t="shared" si="107"/>
        <v>0.39976744186046514</v>
      </c>
      <c r="DG117" s="102">
        <f t="shared" si="108"/>
        <v>0.4720754716981132</v>
      </c>
      <c r="DH117" s="102">
        <f t="shared" si="109"/>
        <v>0.74651162790697678</v>
      </c>
      <c r="DI117" s="102">
        <f t="shared" si="110"/>
        <v>0.56739130434782614</v>
      </c>
      <c r="DJ117" s="102">
        <f t="shared" si="111"/>
        <v>0.85199999999999998</v>
      </c>
      <c r="DK117" s="103">
        <f t="shared" si="112"/>
        <v>0.48886792452830197</v>
      </c>
      <c r="DL117" s="103">
        <f t="shared" si="113"/>
        <v>0.49976744186046518</v>
      </c>
      <c r="DM117" s="103">
        <f t="shared" si="114"/>
        <v>0.53874213836477991</v>
      </c>
      <c r="DN117" s="103">
        <f t="shared" si="115"/>
        <v>0.84651162790697676</v>
      </c>
      <c r="DO117" s="103">
        <f t="shared" si="116"/>
        <v>0.60072463768115947</v>
      </c>
      <c r="DP117" s="103">
        <f t="shared" si="117"/>
        <v>0.88533333333333331</v>
      </c>
    </row>
    <row r="118" spans="1:120" ht="16.2" thickBot="1">
      <c r="A118" s="72">
        <v>108</v>
      </c>
      <c r="B118" s="73" t="str">
        <f>'CAT I'!B118</f>
        <v>AME20125</v>
      </c>
      <c r="C118" s="171" t="str">
        <f>'CAT I'!C118</f>
        <v>NITHISHNARAYANAN R</v>
      </c>
      <c r="D118" s="74">
        <f>'CAT I'!D118</f>
        <v>2</v>
      </c>
      <c r="E118" s="74">
        <f>'CAT I'!E118</f>
        <v>2</v>
      </c>
      <c r="F118" s="74">
        <f>'CAT I'!F118</f>
        <v>2</v>
      </c>
      <c r="G118" s="74">
        <f>'CAT I'!G118</f>
        <v>2</v>
      </c>
      <c r="H118" s="74">
        <f>'CAT I'!H118</f>
        <v>2</v>
      </c>
      <c r="I118" s="74">
        <f>'CAT I'!I118</f>
        <v>2</v>
      </c>
      <c r="J118" s="74">
        <f>'CAT I'!J118</f>
        <v>10</v>
      </c>
      <c r="K118" s="74">
        <f>'CAT I'!K118</f>
        <v>14</v>
      </c>
      <c r="L118" s="74">
        <f>'CAT I'!L118</f>
        <v>14</v>
      </c>
      <c r="M118" s="74">
        <f>'CAT I'!M118</f>
        <v>50</v>
      </c>
      <c r="N118" s="79">
        <f>'CAT II'!D118</f>
        <v>2</v>
      </c>
      <c r="O118" s="79">
        <f>'CAT II'!E118</f>
        <v>2</v>
      </c>
      <c r="P118" s="79">
        <f>'CAT II'!F118</f>
        <v>2</v>
      </c>
      <c r="Q118" s="79">
        <f>'CAT II'!G118</f>
        <v>2</v>
      </c>
      <c r="R118" s="79">
        <f>'CAT II'!H118</f>
        <v>2</v>
      </c>
      <c r="S118" s="79">
        <f>'CAT II'!I118</f>
        <v>2</v>
      </c>
      <c r="T118" s="79">
        <f>'CAT II'!J118</f>
        <v>10</v>
      </c>
      <c r="U118" s="79">
        <f>'CAT II'!K118</f>
        <v>12</v>
      </c>
      <c r="V118" s="79">
        <f>'CAT II'!L118</f>
        <v>14</v>
      </c>
      <c r="W118" s="79">
        <f>'CAT II'!M118</f>
        <v>48</v>
      </c>
      <c r="X118" s="82">
        <f>MODEL!D118</f>
        <v>1</v>
      </c>
      <c r="Y118" s="82">
        <f>MODEL!E118</f>
        <v>2</v>
      </c>
      <c r="Z118" s="82">
        <f>MODEL!F118</f>
        <v>2</v>
      </c>
      <c r="AA118" s="82">
        <f>MODEL!G118</f>
        <v>2</v>
      </c>
      <c r="AB118" s="82">
        <f>MODEL!H118</f>
        <v>2</v>
      </c>
      <c r="AC118" s="82">
        <f>MODEL!I118</f>
        <v>1</v>
      </c>
      <c r="AD118" s="82">
        <f>MODEL!J118</f>
        <v>1</v>
      </c>
      <c r="AE118" s="82">
        <f>MODEL!K118</f>
        <v>1</v>
      </c>
      <c r="AF118" s="82">
        <f>MODEL!L118</f>
        <v>2</v>
      </c>
      <c r="AG118" s="82">
        <f>MODEL!M118</f>
        <v>2</v>
      </c>
      <c r="AH118" s="82">
        <f>MODEL!N118</f>
        <v>8</v>
      </c>
      <c r="AI118" s="82">
        <f>MODEL!O118</f>
        <v>11</v>
      </c>
      <c r="AJ118" s="82">
        <f>MODEL!P118</f>
        <v>14</v>
      </c>
      <c r="AK118" s="82">
        <f>MODEL!Q118</f>
        <v>13</v>
      </c>
      <c r="AL118" s="82">
        <f>MODEL!R118</f>
        <v>12</v>
      </c>
      <c r="AM118" s="82">
        <f>MODEL!S118</f>
        <v>11</v>
      </c>
      <c r="AN118" s="82">
        <f>MODEL!T118</f>
        <v>85</v>
      </c>
      <c r="AO118" s="84">
        <f>'CAT I'!N118</f>
        <v>5</v>
      </c>
      <c r="AP118" s="84">
        <f>'CAT I'!O118</f>
        <v>5</v>
      </c>
      <c r="AQ118" s="84">
        <f>'CAT I'!P118</f>
        <v>10</v>
      </c>
      <c r="AR118" s="2">
        <f>'CAT II'!N118</f>
        <v>5</v>
      </c>
      <c r="AS118" s="2">
        <f>'CAT II'!O118</f>
        <v>5</v>
      </c>
      <c r="AT118" s="2">
        <f>'CAT II'!P118</f>
        <v>10</v>
      </c>
      <c r="AU118" s="85">
        <f>MODEL!U118</f>
        <v>5</v>
      </c>
      <c r="AV118" s="85">
        <f>MODEL!V118</f>
        <v>5</v>
      </c>
      <c r="AW118" s="85">
        <f>MODEL!W118</f>
        <v>10</v>
      </c>
      <c r="AX118" s="88">
        <f t="shared" si="119"/>
        <v>0.92452830188679247</v>
      </c>
      <c r="AY118" s="88">
        <f t="shared" si="118"/>
        <v>1</v>
      </c>
      <c r="AZ118" s="88">
        <f t="shared" si="118"/>
        <v>0.92452830188679247</v>
      </c>
      <c r="BA118" s="88">
        <f t="shared" si="118"/>
        <v>0.90697674418604646</v>
      </c>
      <c r="BB118" s="88">
        <f t="shared" si="118"/>
        <v>0.86956521739130432</v>
      </c>
      <c r="BC118" s="88">
        <f t="shared" si="118"/>
        <v>0.8666666666666667</v>
      </c>
      <c r="BD118" s="89">
        <f>'END SEM EXAM'!D118</f>
        <v>2</v>
      </c>
      <c r="BE118" s="89">
        <f>'END SEM EXAM'!E118</f>
        <v>1</v>
      </c>
      <c r="BF118" s="89">
        <f>'END SEM EXAM'!F118</f>
        <v>2</v>
      </c>
      <c r="BG118" s="89">
        <f>'END SEM EXAM'!G118</f>
        <v>2</v>
      </c>
      <c r="BH118" s="89">
        <f>'END SEM EXAM'!H118</f>
        <v>2</v>
      </c>
      <c r="BI118" s="89">
        <f>'END SEM EXAM'!I118</f>
        <v>2</v>
      </c>
      <c r="BJ118" s="89">
        <f>'END SEM EXAM'!J118</f>
        <v>2</v>
      </c>
      <c r="BK118" s="89">
        <f>'END SEM EXAM'!K118</f>
        <v>2</v>
      </c>
      <c r="BL118" s="89">
        <f>'END SEM EXAM'!L118</f>
        <v>2</v>
      </c>
      <c r="BM118" s="89">
        <f>'END SEM EXAM'!M118</f>
        <v>2</v>
      </c>
      <c r="BN118" s="89">
        <f>'END SEM EXAM'!N118</f>
        <v>6</v>
      </c>
      <c r="BO118" s="89">
        <f>'END SEM EXAM'!O118</f>
        <v>10</v>
      </c>
      <c r="BP118" s="89">
        <f>'END SEM EXAM'!P118</f>
        <v>12</v>
      </c>
      <c r="BQ118" s="89">
        <f>'END SEM EXAM'!Q118</f>
        <v>12</v>
      </c>
      <c r="BR118" s="89">
        <f>'END SEM EXAM'!R118</f>
        <v>12</v>
      </c>
      <c r="BS118" s="89">
        <f>'END SEM EXAM'!S118</f>
        <v>1</v>
      </c>
      <c r="BT118" s="89">
        <f>'END SEM EXAM'!T118</f>
        <v>72</v>
      </c>
      <c r="BU118" s="91">
        <f>'END SEM EXAM'!U118</f>
        <v>0.72222222222222221</v>
      </c>
      <c r="BV118" s="91">
        <f>'END SEM EXAM'!V118</f>
        <v>0.88888888888888884</v>
      </c>
      <c r="BW118" s="91">
        <f>'END SEM EXAM'!W118</f>
        <v>0.88888888888888884</v>
      </c>
      <c r="BX118" s="91">
        <f>'END SEM EXAM'!X118</f>
        <v>0.88888888888888884</v>
      </c>
      <c r="BY118" s="91">
        <f>'END SEM EXAM'!Y118</f>
        <v>0.27777777777777779</v>
      </c>
      <c r="BZ118" s="91">
        <f>'END SEM EXAM'!Z118</f>
        <v>0.6</v>
      </c>
      <c r="CA118" s="92">
        <f t="shared" si="82"/>
        <v>0.43333333333333329</v>
      </c>
      <c r="CB118" s="92">
        <f t="shared" si="83"/>
        <v>0.53333333333333333</v>
      </c>
      <c r="CC118" s="92">
        <f t="shared" si="84"/>
        <v>0.53333333333333333</v>
      </c>
      <c r="CD118" s="92">
        <f t="shared" si="85"/>
        <v>0.53333333333333333</v>
      </c>
      <c r="CE118" s="92">
        <f t="shared" si="86"/>
        <v>0.16666666666666666</v>
      </c>
      <c r="CF118" s="92">
        <f t="shared" si="87"/>
        <v>0.36</v>
      </c>
      <c r="CG118" s="94">
        <f t="shared" si="88"/>
        <v>0.36981132075471701</v>
      </c>
      <c r="CH118" s="94">
        <f t="shared" si="89"/>
        <v>0.4</v>
      </c>
      <c r="CI118" s="94">
        <f t="shared" si="90"/>
        <v>0.36981132075471701</v>
      </c>
      <c r="CJ118" s="94">
        <f t="shared" si="91"/>
        <v>0.36279069767441863</v>
      </c>
      <c r="CK118" s="94">
        <f t="shared" si="92"/>
        <v>0.34782608695652173</v>
      </c>
      <c r="CL118" s="94">
        <f t="shared" si="93"/>
        <v>0.34666666666666668</v>
      </c>
      <c r="CM118" s="96">
        <f t="shared" si="94"/>
        <v>0.80314465408805025</v>
      </c>
      <c r="CN118" s="96">
        <f t="shared" si="95"/>
        <v>0.93333333333333335</v>
      </c>
      <c r="CO118" s="96">
        <f t="shared" si="96"/>
        <v>0.90314465408805034</v>
      </c>
      <c r="CP118" s="96">
        <f t="shared" si="97"/>
        <v>0.89612403100775195</v>
      </c>
      <c r="CQ118" s="96">
        <f t="shared" si="98"/>
        <v>0.51449275362318836</v>
      </c>
      <c r="CR118" s="96">
        <f t="shared" si="99"/>
        <v>0.70666666666666667</v>
      </c>
      <c r="CS118" s="99">
        <f>'Course end survey'!J143</f>
        <v>1</v>
      </c>
      <c r="CT118" s="99">
        <f>'Course end survey'!K143</f>
        <v>0.66666666666666663</v>
      </c>
      <c r="CU118" s="99">
        <f>'Course end survey'!L143</f>
        <v>1</v>
      </c>
      <c r="CV118" s="99">
        <f>'Course end survey'!M143</f>
        <v>1</v>
      </c>
      <c r="CW118" s="99">
        <f>'Course end survey'!N143</f>
        <v>0.33333333333333331</v>
      </c>
      <c r="CX118" s="99">
        <f>'Course end survey'!O143</f>
        <v>0.22222222222222221</v>
      </c>
      <c r="CY118" s="100">
        <f t="shared" si="100"/>
        <v>0.1</v>
      </c>
      <c r="CZ118" s="100">
        <f t="shared" si="101"/>
        <v>6.6666666666666666E-2</v>
      </c>
      <c r="DA118" s="100">
        <f t="shared" si="102"/>
        <v>0.1</v>
      </c>
      <c r="DB118" s="100">
        <f t="shared" si="103"/>
        <v>0.1</v>
      </c>
      <c r="DC118" s="100">
        <f t="shared" si="104"/>
        <v>3.3333333333333333E-2</v>
      </c>
      <c r="DD118" s="100">
        <f t="shared" si="105"/>
        <v>2.2222222222222223E-2</v>
      </c>
      <c r="DE118" s="102">
        <f t="shared" si="106"/>
        <v>0.7228301886792452</v>
      </c>
      <c r="DF118" s="102">
        <f t="shared" si="107"/>
        <v>0.84000000000000008</v>
      </c>
      <c r="DG118" s="102">
        <f t="shared" si="108"/>
        <v>0.81283018867924528</v>
      </c>
      <c r="DH118" s="102">
        <f t="shared" si="109"/>
        <v>0.80651162790697672</v>
      </c>
      <c r="DI118" s="102">
        <f t="shared" si="110"/>
        <v>0.46304347826086956</v>
      </c>
      <c r="DJ118" s="102">
        <f t="shared" si="111"/>
        <v>0.63600000000000001</v>
      </c>
      <c r="DK118" s="103">
        <f t="shared" si="112"/>
        <v>0.82283018867924518</v>
      </c>
      <c r="DL118" s="103">
        <f t="shared" si="113"/>
        <v>0.90666666666666673</v>
      </c>
      <c r="DM118" s="103">
        <f t="shared" si="114"/>
        <v>0.91283018867924526</v>
      </c>
      <c r="DN118" s="103">
        <f t="shared" si="115"/>
        <v>0.9065116279069767</v>
      </c>
      <c r="DO118" s="103">
        <f t="shared" si="116"/>
        <v>0.49637681159420288</v>
      </c>
      <c r="DP118" s="103">
        <f t="shared" si="117"/>
        <v>0.65822222222222226</v>
      </c>
    </row>
    <row r="119" spans="1:120" ht="16.2" thickBot="1">
      <c r="A119" s="72">
        <v>109</v>
      </c>
      <c r="B119" s="73" t="str">
        <f>'CAT I'!B119</f>
        <v>AME20126</v>
      </c>
      <c r="C119" s="171" t="str">
        <f>'CAT I'!C119</f>
        <v>MAGANTI DEEPAK</v>
      </c>
      <c r="D119" s="74">
        <f>'CAT I'!D119</f>
        <v>0</v>
      </c>
      <c r="E119" s="74">
        <f>'CAT I'!E119</f>
        <v>0</v>
      </c>
      <c r="F119" s="74">
        <f>'CAT I'!F119</f>
        <v>2</v>
      </c>
      <c r="G119" s="74">
        <f>'CAT I'!G119</f>
        <v>1</v>
      </c>
      <c r="H119" s="74">
        <f>'CAT I'!H119</f>
        <v>1</v>
      </c>
      <c r="I119" s="74">
        <f>'CAT I'!I119</f>
        <v>0</v>
      </c>
      <c r="J119" s="74">
        <f>'CAT I'!J119</f>
        <v>7</v>
      </c>
      <c r="K119" s="74">
        <f>'CAT I'!K119</f>
        <v>14</v>
      </c>
      <c r="L119" s="74">
        <f>'CAT I'!L119</f>
        <v>13</v>
      </c>
      <c r="M119" s="74">
        <f>'CAT I'!M119</f>
        <v>38</v>
      </c>
      <c r="N119" s="79">
        <f>'CAT II'!D119</f>
        <v>1</v>
      </c>
      <c r="O119" s="79">
        <f>'CAT II'!E119</f>
        <v>1</v>
      </c>
      <c r="P119" s="79">
        <f>'CAT II'!F119</f>
        <v>2</v>
      </c>
      <c r="Q119" s="79">
        <f>'CAT II'!G119</f>
        <v>1</v>
      </c>
      <c r="R119" s="79">
        <f>'CAT II'!H119</f>
        <v>0</v>
      </c>
      <c r="S119" s="79">
        <f>'CAT II'!I119</f>
        <v>0</v>
      </c>
      <c r="T119" s="79">
        <f>'CAT II'!J119</f>
        <v>7</v>
      </c>
      <c r="U119" s="79">
        <f>'CAT II'!K119</f>
        <v>13</v>
      </c>
      <c r="V119" s="79">
        <f>'CAT II'!L119</f>
        <v>14</v>
      </c>
      <c r="W119" s="79">
        <f>'CAT II'!M119</f>
        <v>39</v>
      </c>
      <c r="X119" s="82">
        <f>MODEL!D119</f>
        <v>2</v>
      </c>
      <c r="Y119" s="82">
        <f>MODEL!E119</f>
        <v>1</v>
      </c>
      <c r="Z119" s="82">
        <f>MODEL!F119</f>
        <v>2</v>
      </c>
      <c r="AA119" s="82">
        <f>MODEL!G119</f>
        <v>2</v>
      </c>
      <c r="AB119" s="82">
        <f>MODEL!H119</f>
        <v>2</v>
      </c>
      <c r="AC119" s="82">
        <f>MODEL!I119</f>
        <v>2</v>
      </c>
      <c r="AD119" s="82">
        <f>MODEL!J119</f>
        <v>2</v>
      </c>
      <c r="AE119" s="82">
        <f>MODEL!K119</f>
        <v>2</v>
      </c>
      <c r="AF119" s="82">
        <f>MODEL!L119</f>
        <v>2</v>
      </c>
      <c r="AG119" s="82">
        <f>MODEL!M119</f>
        <v>2</v>
      </c>
      <c r="AH119" s="82">
        <f>MODEL!N119</f>
        <v>10</v>
      </c>
      <c r="AI119" s="82">
        <f>MODEL!O119</f>
        <v>9</v>
      </c>
      <c r="AJ119" s="82">
        <f>MODEL!P119</f>
        <v>5</v>
      </c>
      <c r="AK119" s="82">
        <f>MODEL!Q119</f>
        <v>12</v>
      </c>
      <c r="AL119" s="82">
        <f>MODEL!R119</f>
        <v>10</v>
      </c>
      <c r="AM119" s="82">
        <f>MODEL!S119</f>
        <v>12</v>
      </c>
      <c r="AN119" s="82">
        <f>MODEL!T119</f>
        <v>77</v>
      </c>
      <c r="AO119" s="84">
        <f>'CAT I'!N119</f>
        <v>5</v>
      </c>
      <c r="AP119" s="84">
        <f>'CAT I'!O119</f>
        <v>5</v>
      </c>
      <c r="AQ119" s="84">
        <f>'CAT I'!P119</f>
        <v>10</v>
      </c>
      <c r="AR119" s="2">
        <f>'CAT II'!N119</f>
        <v>5</v>
      </c>
      <c r="AS119" s="2">
        <f>'CAT II'!O119</f>
        <v>5</v>
      </c>
      <c r="AT119" s="2">
        <f>'CAT II'!P119</f>
        <v>10</v>
      </c>
      <c r="AU119" s="85">
        <f>MODEL!U119</f>
        <v>5</v>
      </c>
      <c r="AV119" s="85">
        <f>MODEL!V119</f>
        <v>5</v>
      </c>
      <c r="AW119" s="85">
        <f>MODEL!W119</f>
        <v>10</v>
      </c>
      <c r="AX119" s="88">
        <f t="shared" si="119"/>
        <v>0.75471698113207553</v>
      </c>
      <c r="AY119" s="88">
        <f t="shared" si="118"/>
        <v>0.67441860465116277</v>
      </c>
      <c r="AZ119" s="88">
        <f t="shared" si="118"/>
        <v>0.84905660377358494</v>
      </c>
      <c r="BA119" s="88">
        <f t="shared" si="118"/>
        <v>0.79069767441860461</v>
      </c>
      <c r="BB119" s="88">
        <f t="shared" si="118"/>
        <v>0.91304347826086951</v>
      </c>
      <c r="BC119" s="88">
        <f t="shared" si="118"/>
        <v>1</v>
      </c>
      <c r="BD119" s="89">
        <f>'END SEM EXAM'!D119</f>
        <v>2</v>
      </c>
      <c r="BE119" s="89">
        <f>'END SEM EXAM'!E119</f>
        <v>1</v>
      </c>
      <c r="BF119" s="89">
        <f>'END SEM EXAM'!F119</f>
        <v>2</v>
      </c>
      <c r="BG119" s="89">
        <f>'END SEM EXAM'!G119</f>
        <v>1</v>
      </c>
      <c r="BH119" s="89">
        <f>'END SEM EXAM'!H119</f>
        <v>2</v>
      </c>
      <c r="BI119" s="89">
        <f>'END SEM EXAM'!I119</f>
        <v>2</v>
      </c>
      <c r="BJ119" s="89">
        <f>'END SEM EXAM'!J119</f>
        <v>2</v>
      </c>
      <c r="BK119" s="89">
        <f>'END SEM EXAM'!K119</f>
        <v>2</v>
      </c>
      <c r="BL119" s="89">
        <f>'END SEM EXAM'!L119</f>
        <v>2</v>
      </c>
      <c r="BM119" s="89">
        <f>'END SEM EXAM'!M119</f>
        <v>2</v>
      </c>
      <c r="BN119" s="89">
        <f>'END SEM EXAM'!N119</f>
        <v>6</v>
      </c>
      <c r="BO119" s="89">
        <f>'END SEM EXAM'!O119</f>
        <v>10</v>
      </c>
      <c r="BP119" s="89">
        <f>'END SEM EXAM'!P119</f>
        <v>9</v>
      </c>
      <c r="BQ119" s="89">
        <f>'END SEM EXAM'!Q119</f>
        <v>7</v>
      </c>
      <c r="BR119" s="89">
        <f>'END SEM EXAM'!R119</f>
        <v>10</v>
      </c>
      <c r="BS119" s="89">
        <f>'END SEM EXAM'!S119</f>
        <v>2</v>
      </c>
      <c r="BT119" s="89">
        <f>'END SEM EXAM'!T119</f>
        <v>62</v>
      </c>
      <c r="BU119" s="91">
        <f>'END SEM EXAM'!U119</f>
        <v>0.72222222222222221</v>
      </c>
      <c r="BV119" s="91">
        <f>'END SEM EXAM'!V119</f>
        <v>0.66666666666666663</v>
      </c>
      <c r="BW119" s="91">
        <f>'END SEM EXAM'!W119</f>
        <v>0.61111111111111116</v>
      </c>
      <c r="BX119" s="91">
        <f>'END SEM EXAM'!X119</f>
        <v>0.77777777777777779</v>
      </c>
      <c r="BY119" s="91">
        <f>'END SEM EXAM'!Y119</f>
        <v>0.33333333333333331</v>
      </c>
      <c r="BZ119" s="91">
        <f>'END SEM EXAM'!Z119</f>
        <v>0.6</v>
      </c>
      <c r="CA119" s="92">
        <f t="shared" si="82"/>
        <v>0.43333333333333329</v>
      </c>
      <c r="CB119" s="92">
        <f t="shared" si="83"/>
        <v>0.39999999999999997</v>
      </c>
      <c r="CC119" s="92">
        <f t="shared" si="84"/>
        <v>0.3666666666666667</v>
      </c>
      <c r="CD119" s="92">
        <f t="shared" si="85"/>
        <v>0.46666666666666667</v>
      </c>
      <c r="CE119" s="92">
        <f t="shared" si="86"/>
        <v>0.19999999999999998</v>
      </c>
      <c r="CF119" s="92">
        <f t="shared" si="87"/>
        <v>0.36</v>
      </c>
      <c r="CG119" s="94">
        <f t="shared" si="88"/>
        <v>0.30188679245283023</v>
      </c>
      <c r="CH119" s="94">
        <f t="shared" si="89"/>
        <v>0.26976744186046514</v>
      </c>
      <c r="CI119" s="94">
        <f t="shared" si="90"/>
        <v>0.339622641509434</v>
      </c>
      <c r="CJ119" s="94">
        <f t="shared" si="91"/>
        <v>0.31627906976744186</v>
      </c>
      <c r="CK119" s="94">
        <f t="shared" si="92"/>
        <v>0.36521739130434783</v>
      </c>
      <c r="CL119" s="94">
        <f t="shared" si="93"/>
        <v>0.4</v>
      </c>
      <c r="CM119" s="96">
        <f t="shared" si="94"/>
        <v>0.73522012578616347</v>
      </c>
      <c r="CN119" s="96">
        <f t="shared" si="95"/>
        <v>0.66976744186046511</v>
      </c>
      <c r="CO119" s="96">
        <f t="shared" si="96"/>
        <v>0.70628930817610069</v>
      </c>
      <c r="CP119" s="96">
        <f t="shared" si="97"/>
        <v>0.78294573643410859</v>
      </c>
      <c r="CQ119" s="96">
        <f t="shared" si="98"/>
        <v>0.56521739130434778</v>
      </c>
      <c r="CR119" s="96">
        <f t="shared" si="99"/>
        <v>0.76</v>
      </c>
      <c r="CS119" s="99">
        <f>'Course end survey'!J128</f>
        <v>0.33333333333333331</v>
      </c>
      <c r="CT119" s="99">
        <f>'Course end survey'!K128</f>
        <v>0.33333333333333331</v>
      </c>
      <c r="CU119" s="99">
        <f>'Course end survey'!L128</f>
        <v>0.33333333333333331</v>
      </c>
      <c r="CV119" s="99">
        <f>'Course end survey'!M128</f>
        <v>0.66666666666666663</v>
      </c>
      <c r="CW119" s="99">
        <f>'Course end survey'!N128</f>
        <v>0.1111111111111111</v>
      </c>
      <c r="CX119" s="99">
        <f>'Course end survey'!O128</f>
        <v>0.1111111111111111</v>
      </c>
      <c r="CY119" s="100">
        <f t="shared" si="100"/>
        <v>3.3333333333333333E-2</v>
      </c>
      <c r="CZ119" s="100">
        <f t="shared" si="101"/>
        <v>3.3333333333333333E-2</v>
      </c>
      <c r="DA119" s="100">
        <f t="shared" si="102"/>
        <v>3.3333333333333333E-2</v>
      </c>
      <c r="DB119" s="100">
        <f t="shared" si="103"/>
        <v>6.6666666666666666E-2</v>
      </c>
      <c r="DC119" s="100">
        <f t="shared" si="104"/>
        <v>1.1111111111111112E-2</v>
      </c>
      <c r="DD119" s="100">
        <f t="shared" si="105"/>
        <v>1.1111111111111112E-2</v>
      </c>
      <c r="DE119" s="102">
        <f t="shared" si="106"/>
        <v>0.66169811320754712</v>
      </c>
      <c r="DF119" s="102">
        <f t="shared" si="107"/>
        <v>0.60279069767441862</v>
      </c>
      <c r="DG119" s="102">
        <f t="shared" si="108"/>
        <v>0.63566037735849068</v>
      </c>
      <c r="DH119" s="102">
        <f t="shared" si="109"/>
        <v>0.70465116279069773</v>
      </c>
      <c r="DI119" s="102">
        <f t="shared" si="110"/>
        <v>0.50869565217391299</v>
      </c>
      <c r="DJ119" s="102">
        <f t="shared" si="111"/>
        <v>0.68400000000000005</v>
      </c>
      <c r="DK119" s="103">
        <f t="shared" si="112"/>
        <v>0.69503144654088045</v>
      </c>
      <c r="DL119" s="103">
        <f t="shared" si="113"/>
        <v>0.63612403100775194</v>
      </c>
      <c r="DM119" s="103">
        <f t="shared" si="114"/>
        <v>0.66899371069182401</v>
      </c>
      <c r="DN119" s="103">
        <f t="shared" si="115"/>
        <v>0.77131782945736438</v>
      </c>
      <c r="DO119" s="103">
        <f t="shared" si="116"/>
        <v>0.51980676328502406</v>
      </c>
      <c r="DP119" s="103">
        <f t="shared" si="117"/>
        <v>0.69511111111111112</v>
      </c>
    </row>
    <row r="120" spans="1:120" ht="16.2" thickBot="1">
      <c r="A120" s="72">
        <v>110</v>
      </c>
      <c r="B120" s="73" t="str">
        <f>'CAT I'!B120</f>
        <v>AME20127</v>
      </c>
      <c r="C120" s="171" t="str">
        <f>'CAT I'!C120</f>
        <v>SANJAY S</v>
      </c>
      <c r="D120" s="74">
        <f>'CAT I'!D120</f>
        <v>0</v>
      </c>
      <c r="E120" s="74">
        <f>'CAT I'!E120</f>
        <v>0</v>
      </c>
      <c r="F120" s="74">
        <f>'CAT I'!F120</f>
        <v>2</v>
      </c>
      <c r="G120" s="74">
        <f>'CAT I'!G120</f>
        <v>0</v>
      </c>
      <c r="H120" s="74">
        <f>'CAT I'!H120</f>
        <v>0</v>
      </c>
      <c r="I120" s="74">
        <f>'CAT I'!I120</f>
        <v>1</v>
      </c>
      <c r="J120" s="74">
        <f>'CAT I'!J120</f>
        <v>5</v>
      </c>
      <c r="K120" s="74">
        <f>'CAT I'!K120</f>
        <v>11</v>
      </c>
      <c r="L120" s="74">
        <f>'CAT I'!L120</f>
        <v>14</v>
      </c>
      <c r="M120" s="74">
        <f>'CAT I'!M120</f>
        <v>33</v>
      </c>
      <c r="N120" s="79">
        <f>'CAT II'!D120</f>
        <v>2</v>
      </c>
      <c r="O120" s="79">
        <f>'CAT II'!E120</f>
        <v>1</v>
      </c>
      <c r="P120" s="79">
        <f>'CAT II'!F120</f>
        <v>2</v>
      </c>
      <c r="Q120" s="79">
        <f>'CAT II'!G120</f>
        <v>1</v>
      </c>
      <c r="R120" s="79">
        <f>'CAT II'!H120</f>
        <v>2</v>
      </c>
      <c r="S120" s="79">
        <f>'CAT II'!I120</f>
        <v>2</v>
      </c>
      <c r="T120" s="79">
        <f>'CAT II'!J120</f>
        <v>8</v>
      </c>
      <c r="U120" s="79">
        <f>'CAT II'!K120</f>
        <v>8</v>
      </c>
      <c r="V120" s="79">
        <f>'CAT II'!L120</f>
        <v>8</v>
      </c>
      <c r="W120" s="79">
        <f>'CAT II'!M120</f>
        <v>34</v>
      </c>
      <c r="X120" s="82">
        <f>MODEL!D120</f>
        <v>2</v>
      </c>
      <c r="Y120" s="82">
        <f>MODEL!E120</f>
        <v>1</v>
      </c>
      <c r="Z120" s="82">
        <f>MODEL!F120</f>
        <v>2</v>
      </c>
      <c r="AA120" s="82">
        <f>MODEL!G120</f>
        <v>2</v>
      </c>
      <c r="AB120" s="82">
        <f>MODEL!H120</f>
        <v>2</v>
      </c>
      <c r="AC120" s="82">
        <f>MODEL!I120</f>
        <v>2</v>
      </c>
      <c r="AD120" s="82">
        <f>MODEL!J120</f>
        <v>2</v>
      </c>
      <c r="AE120" s="82">
        <f>MODEL!K120</f>
        <v>2</v>
      </c>
      <c r="AF120" s="82">
        <f>MODEL!L120</f>
        <v>2</v>
      </c>
      <c r="AG120" s="82">
        <f>MODEL!M120</f>
        <v>2</v>
      </c>
      <c r="AH120" s="82">
        <f>MODEL!N120</f>
        <v>9</v>
      </c>
      <c r="AI120" s="82">
        <f>MODEL!O120</f>
        <v>6</v>
      </c>
      <c r="AJ120" s="82">
        <f>MODEL!P120</f>
        <v>7</v>
      </c>
      <c r="AK120" s="82">
        <f>MODEL!Q120</f>
        <v>12</v>
      </c>
      <c r="AL120" s="82">
        <f>MODEL!R120</f>
        <v>13</v>
      </c>
      <c r="AM120" s="82">
        <f>MODEL!S120</f>
        <v>1</v>
      </c>
      <c r="AN120" s="82">
        <f>MODEL!T120</f>
        <v>67</v>
      </c>
      <c r="AO120" s="84">
        <f>'CAT I'!N120</f>
        <v>5</v>
      </c>
      <c r="AP120" s="84">
        <f>'CAT I'!O120</f>
        <v>5</v>
      </c>
      <c r="AQ120" s="84">
        <f>'CAT I'!P120</f>
        <v>10</v>
      </c>
      <c r="AR120" s="2">
        <f>'CAT II'!N120</f>
        <v>5</v>
      </c>
      <c r="AS120" s="2">
        <f>'CAT II'!O120</f>
        <v>5</v>
      </c>
      <c r="AT120" s="2">
        <f>'CAT II'!P120</f>
        <v>10</v>
      </c>
      <c r="AU120" s="85">
        <f>MODEL!U120</f>
        <v>5</v>
      </c>
      <c r="AV120" s="85">
        <f>MODEL!V120</f>
        <v>5</v>
      </c>
      <c r="AW120" s="85">
        <f>MODEL!W120</f>
        <v>10</v>
      </c>
      <c r="AX120" s="88">
        <f t="shared" si="119"/>
        <v>0.60377358490566035</v>
      </c>
      <c r="AY120" s="88">
        <f t="shared" si="118"/>
        <v>0.72093023255813948</v>
      </c>
      <c r="AZ120" s="88">
        <f t="shared" si="118"/>
        <v>0.79245283018867929</v>
      </c>
      <c r="BA120" s="88">
        <f t="shared" si="118"/>
        <v>0.81395348837209303</v>
      </c>
      <c r="BB120" s="88">
        <f t="shared" si="118"/>
        <v>0.43478260869565216</v>
      </c>
      <c r="BC120" s="88">
        <f t="shared" si="118"/>
        <v>0.93333333333333335</v>
      </c>
      <c r="BD120" s="89">
        <f>'END SEM EXAM'!D120</f>
        <v>1</v>
      </c>
      <c r="BE120" s="89">
        <f>'END SEM EXAM'!E120</f>
        <v>1</v>
      </c>
      <c r="BF120" s="89">
        <f>'END SEM EXAM'!F120</f>
        <v>2</v>
      </c>
      <c r="BG120" s="89">
        <f>'END SEM EXAM'!G120</f>
        <v>1</v>
      </c>
      <c r="BH120" s="89">
        <f>'END SEM EXAM'!H120</f>
        <v>1</v>
      </c>
      <c r="BI120" s="89">
        <f>'END SEM EXAM'!I120</f>
        <v>1</v>
      </c>
      <c r="BJ120" s="89">
        <f>'END SEM EXAM'!J120</f>
        <v>2</v>
      </c>
      <c r="BK120" s="89">
        <f>'END SEM EXAM'!K120</f>
        <v>2</v>
      </c>
      <c r="BL120" s="89">
        <f>'END SEM EXAM'!L120</f>
        <v>2</v>
      </c>
      <c r="BM120" s="89">
        <f>'END SEM EXAM'!M120</f>
        <v>2</v>
      </c>
      <c r="BN120" s="89">
        <f>'END SEM EXAM'!N120</f>
        <v>7</v>
      </c>
      <c r="BO120" s="89">
        <f>'END SEM EXAM'!O120</f>
        <v>9</v>
      </c>
      <c r="BP120" s="89">
        <f>'END SEM EXAM'!P120</f>
        <v>12</v>
      </c>
      <c r="BQ120" s="89">
        <f>'END SEM EXAM'!Q120</f>
        <v>10</v>
      </c>
      <c r="BR120" s="89">
        <f>'END SEM EXAM'!R120</f>
        <v>11</v>
      </c>
      <c r="BS120" s="89">
        <f>'END SEM EXAM'!S120</f>
        <v>14</v>
      </c>
      <c r="BT120" s="89">
        <f>'END SEM EXAM'!T120</f>
        <v>78</v>
      </c>
      <c r="BU120" s="91">
        <f>'END SEM EXAM'!U120</f>
        <v>0.61111111111111116</v>
      </c>
      <c r="BV120" s="91">
        <f>'END SEM EXAM'!V120</f>
        <v>0.83333333333333337</v>
      </c>
      <c r="BW120" s="91">
        <f>'END SEM EXAM'!W120</f>
        <v>0.66666666666666663</v>
      </c>
      <c r="BX120" s="91">
        <f>'END SEM EXAM'!X120</f>
        <v>0.83333333333333337</v>
      </c>
      <c r="BY120" s="91">
        <f>'END SEM EXAM'!Y120</f>
        <v>1</v>
      </c>
      <c r="BZ120" s="91">
        <f>'END SEM EXAM'!Z120</f>
        <v>0.7</v>
      </c>
      <c r="CA120" s="92">
        <f t="shared" si="82"/>
        <v>0.3666666666666667</v>
      </c>
      <c r="CB120" s="92">
        <f t="shared" si="83"/>
        <v>0.5</v>
      </c>
      <c r="CC120" s="92">
        <f t="shared" si="84"/>
        <v>0.39999999999999997</v>
      </c>
      <c r="CD120" s="92">
        <f t="shared" si="85"/>
        <v>0.5</v>
      </c>
      <c r="CE120" s="92">
        <f t="shared" si="86"/>
        <v>0.6</v>
      </c>
      <c r="CF120" s="92">
        <f t="shared" si="87"/>
        <v>0.42</v>
      </c>
      <c r="CG120" s="94">
        <f t="shared" si="88"/>
        <v>0.24150943396226415</v>
      </c>
      <c r="CH120" s="94">
        <f t="shared" si="89"/>
        <v>0.28837209302325578</v>
      </c>
      <c r="CI120" s="94">
        <f t="shared" si="90"/>
        <v>0.31698113207547174</v>
      </c>
      <c r="CJ120" s="94">
        <f t="shared" si="91"/>
        <v>0.32558139534883723</v>
      </c>
      <c r="CK120" s="94">
        <f t="shared" si="92"/>
        <v>0.17391304347826086</v>
      </c>
      <c r="CL120" s="94">
        <f t="shared" si="93"/>
        <v>0.37333333333333335</v>
      </c>
      <c r="CM120" s="96">
        <f t="shared" si="94"/>
        <v>0.60817610062893079</v>
      </c>
      <c r="CN120" s="96">
        <f t="shared" si="95"/>
        <v>0.78837209302325584</v>
      </c>
      <c r="CO120" s="96">
        <f t="shared" si="96"/>
        <v>0.71698113207547176</v>
      </c>
      <c r="CP120" s="96">
        <f t="shared" si="97"/>
        <v>0.82558139534883723</v>
      </c>
      <c r="CQ120" s="96">
        <f t="shared" si="98"/>
        <v>0.77391304347826084</v>
      </c>
      <c r="CR120" s="96">
        <f t="shared" si="99"/>
        <v>0.79333333333333333</v>
      </c>
      <c r="CS120" s="99">
        <f>'Course end survey'!J145</f>
        <v>1</v>
      </c>
      <c r="CT120" s="99">
        <f>'Course end survey'!K145</f>
        <v>0.66666666666666663</v>
      </c>
      <c r="CU120" s="99">
        <f>'Course end survey'!L145</f>
        <v>0.33333333333333331</v>
      </c>
      <c r="CV120" s="99">
        <f>'Course end survey'!M145</f>
        <v>0.33333333333333331</v>
      </c>
      <c r="CW120" s="99">
        <f>'Course end survey'!N145</f>
        <v>0.33333333333333331</v>
      </c>
      <c r="CX120" s="99">
        <f>'Course end survey'!O145</f>
        <v>0.22222222222222221</v>
      </c>
      <c r="CY120" s="100">
        <f t="shared" si="100"/>
        <v>0.1</v>
      </c>
      <c r="CZ120" s="100">
        <f t="shared" si="101"/>
        <v>6.6666666666666666E-2</v>
      </c>
      <c r="DA120" s="100">
        <f t="shared" si="102"/>
        <v>3.3333333333333333E-2</v>
      </c>
      <c r="DB120" s="100">
        <f t="shared" si="103"/>
        <v>3.3333333333333333E-2</v>
      </c>
      <c r="DC120" s="100">
        <f t="shared" si="104"/>
        <v>3.3333333333333333E-2</v>
      </c>
      <c r="DD120" s="100">
        <f t="shared" si="105"/>
        <v>2.2222222222222223E-2</v>
      </c>
      <c r="DE120" s="102">
        <f t="shared" si="106"/>
        <v>0.54735849056603769</v>
      </c>
      <c r="DF120" s="102">
        <f t="shared" si="107"/>
        <v>0.70953488372093032</v>
      </c>
      <c r="DG120" s="102">
        <f t="shared" si="108"/>
        <v>0.64528301886792461</v>
      </c>
      <c r="DH120" s="102">
        <f t="shared" si="109"/>
        <v>0.74302325581395356</v>
      </c>
      <c r="DI120" s="102">
        <f t="shared" si="110"/>
        <v>0.6965217391304348</v>
      </c>
      <c r="DJ120" s="102">
        <f t="shared" si="111"/>
        <v>0.71399999999999997</v>
      </c>
      <c r="DK120" s="103">
        <f t="shared" si="112"/>
        <v>0.64735849056603767</v>
      </c>
      <c r="DL120" s="103">
        <f t="shared" si="113"/>
        <v>0.77620155038759697</v>
      </c>
      <c r="DM120" s="103">
        <f t="shared" si="114"/>
        <v>0.67861635220125793</v>
      </c>
      <c r="DN120" s="103">
        <f t="shared" si="115"/>
        <v>0.77635658914728689</v>
      </c>
      <c r="DO120" s="103">
        <f t="shared" si="116"/>
        <v>0.72985507246376813</v>
      </c>
      <c r="DP120" s="103">
        <f t="shared" si="117"/>
        <v>0.73622222222222222</v>
      </c>
    </row>
    <row r="121" spans="1:120" ht="16.2" thickBot="1">
      <c r="A121" s="72">
        <v>111</v>
      </c>
      <c r="B121" s="73" t="str">
        <f>'CAT I'!B121</f>
        <v>AME20129</v>
      </c>
      <c r="C121" s="171" t="str">
        <f>'CAT I'!C121</f>
        <v>RUSSEL N HASAN</v>
      </c>
      <c r="D121" s="74">
        <f>'CAT I'!D121</f>
        <v>0</v>
      </c>
      <c r="E121" s="74">
        <f>'CAT I'!E121</f>
        <v>1</v>
      </c>
      <c r="F121" s="74">
        <f>'CAT I'!F121</f>
        <v>2</v>
      </c>
      <c r="G121" s="74">
        <f>'CAT I'!G121</f>
        <v>1</v>
      </c>
      <c r="H121" s="74">
        <f>'CAT I'!H121</f>
        <v>1</v>
      </c>
      <c r="I121" s="74">
        <f>'CAT I'!I121</f>
        <v>1</v>
      </c>
      <c r="J121" s="74">
        <f>'CAT I'!J121</f>
        <v>5</v>
      </c>
      <c r="K121" s="74">
        <f>'CAT I'!K121</f>
        <v>14</v>
      </c>
      <c r="L121" s="74">
        <f>'CAT I'!L121</f>
        <v>10</v>
      </c>
      <c r="M121" s="74">
        <f>'CAT I'!M121</f>
        <v>35</v>
      </c>
      <c r="N121" s="79">
        <f>'CAT II'!D121</f>
        <v>1</v>
      </c>
      <c r="O121" s="79">
        <f>'CAT II'!E121</f>
        <v>0</v>
      </c>
      <c r="P121" s="79">
        <f>'CAT II'!F121</f>
        <v>1</v>
      </c>
      <c r="Q121" s="79">
        <f>'CAT II'!G121</f>
        <v>1</v>
      </c>
      <c r="R121" s="79">
        <f>'CAT II'!H121</f>
        <v>0</v>
      </c>
      <c r="S121" s="79">
        <f>'CAT II'!I121</f>
        <v>1</v>
      </c>
      <c r="T121" s="79">
        <f>'CAT II'!J121</f>
        <v>6</v>
      </c>
      <c r="U121" s="79">
        <f>'CAT II'!K121</f>
        <v>14</v>
      </c>
      <c r="V121" s="79">
        <f>'CAT II'!L121</f>
        <v>14</v>
      </c>
      <c r="W121" s="79">
        <f>'CAT II'!M121</f>
        <v>38</v>
      </c>
      <c r="X121" s="82">
        <f>MODEL!D121</f>
        <v>2</v>
      </c>
      <c r="Y121" s="82">
        <f>MODEL!E121</f>
        <v>1</v>
      </c>
      <c r="Z121" s="82">
        <f>MODEL!F121</f>
        <v>2</v>
      </c>
      <c r="AA121" s="82">
        <f>MODEL!G121</f>
        <v>1</v>
      </c>
      <c r="AB121" s="82">
        <f>MODEL!H121</f>
        <v>2</v>
      </c>
      <c r="AC121" s="82">
        <f>MODEL!I121</f>
        <v>2</v>
      </c>
      <c r="AD121" s="82">
        <f>MODEL!J121</f>
        <v>2</v>
      </c>
      <c r="AE121" s="82">
        <f>MODEL!K121</f>
        <v>2</v>
      </c>
      <c r="AF121" s="82">
        <f>MODEL!L121</f>
        <v>2</v>
      </c>
      <c r="AG121" s="82">
        <f>MODEL!M121</f>
        <v>2</v>
      </c>
      <c r="AH121" s="82">
        <f>MODEL!N121</f>
        <v>8</v>
      </c>
      <c r="AI121" s="82">
        <f>MODEL!O121</f>
        <v>10</v>
      </c>
      <c r="AJ121" s="82">
        <f>MODEL!P121</f>
        <v>13</v>
      </c>
      <c r="AK121" s="82">
        <f>MODEL!Q121</f>
        <v>2</v>
      </c>
      <c r="AL121" s="82">
        <f>MODEL!R121</f>
        <v>12</v>
      </c>
      <c r="AM121" s="82">
        <f>MODEL!S121</f>
        <v>12</v>
      </c>
      <c r="AN121" s="82">
        <f>MODEL!T121</f>
        <v>75</v>
      </c>
      <c r="AO121" s="84">
        <f>'CAT I'!N121</f>
        <v>5</v>
      </c>
      <c r="AP121" s="84">
        <f>'CAT I'!O121</f>
        <v>5</v>
      </c>
      <c r="AQ121" s="84">
        <f>'CAT I'!P121</f>
        <v>10</v>
      </c>
      <c r="AR121" s="2">
        <f>'CAT II'!N121</f>
        <v>5</v>
      </c>
      <c r="AS121" s="2">
        <f>'CAT II'!O121</f>
        <v>5</v>
      </c>
      <c r="AT121" s="2">
        <f>'CAT II'!P121</f>
        <v>10</v>
      </c>
      <c r="AU121" s="85">
        <f>MODEL!U121</f>
        <v>5</v>
      </c>
      <c r="AV121" s="85">
        <f>MODEL!V121</f>
        <v>5</v>
      </c>
      <c r="AW121" s="85">
        <f>MODEL!W121</f>
        <v>10</v>
      </c>
      <c r="AX121" s="88">
        <f t="shared" si="119"/>
        <v>0.75471698113207553</v>
      </c>
      <c r="AY121" s="88">
        <f t="shared" si="118"/>
        <v>0.79069767441860461</v>
      </c>
      <c r="AZ121" s="88">
        <f t="shared" si="118"/>
        <v>0.62264150943396224</v>
      </c>
      <c r="BA121" s="88">
        <f t="shared" si="118"/>
        <v>0.86046511627906974</v>
      </c>
      <c r="BB121" s="88">
        <f t="shared" si="118"/>
        <v>0.91304347826086951</v>
      </c>
      <c r="BC121" s="88">
        <f t="shared" si="118"/>
        <v>0.8666666666666667</v>
      </c>
      <c r="BD121" s="89">
        <f>'END SEM EXAM'!D121</f>
        <v>2</v>
      </c>
      <c r="BE121" s="89">
        <f>'END SEM EXAM'!E121</f>
        <v>1</v>
      </c>
      <c r="BF121" s="89">
        <f>'END SEM EXAM'!F121</f>
        <v>2</v>
      </c>
      <c r="BG121" s="89">
        <f>'END SEM EXAM'!G121</f>
        <v>2</v>
      </c>
      <c r="BH121" s="89">
        <f>'END SEM EXAM'!H121</f>
        <v>2</v>
      </c>
      <c r="BI121" s="89">
        <f>'END SEM EXAM'!I121</f>
        <v>2</v>
      </c>
      <c r="BJ121" s="89">
        <f>'END SEM EXAM'!J121</f>
        <v>2</v>
      </c>
      <c r="BK121" s="89">
        <f>'END SEM EXAM'!K121</f>
        <v>2</v>
      </c>
      <c r="BL121" s="89">
        <f>'END SEM EXAM'!L121</f>
        <v>2</v>
      </c>
      <c r="BM121" s="89">
        <f>'END SEM EXAM'!M121</f>
        <v>2</v>
      </c>
      <c r="BN121" s="89">
        <f>'END SEM EXAM'!N121</f>
        <v>5</v>
      </c>
      <c r="BO121" s="89">
        <f>'END SEM EXAM'!O121</f>
        <v>11</v>
      </c>
      <c r="BP121" s="89">
        <f>'END SEM EXAM'!P121</f>
        <v>12</v>
      </c>
      <c r="BQ121" s="89">
        <f>'END SEM EXAM'!Q121</f>
        <v>12</v>
      </c>
      <c r="BR121" s="89">
        <f>'END SEM EXAM'!R121</f>
        <v>2</v>
      </c>
      <c r="BS121" s="89">
        <f>'END SEM EXAM'!S121</f>
        <v>7</v>
      </c>
      <c r="BT121" s="89">
        <f>'END SEM EXAM'!T121</f>
        <v>68</v>
      </c>
      <c r="BU121" s="91">
        <f>'END SEM EXAM'!U121</f>
        <v>0.77777777777777779</v>
      </c>
      <c r="BV121" s="91">
        <f>'END SEM EXAM'!V121</f>
        <v>0.88888888888888884</v>
      </c>
      <c r="BW121" s="91">
        <f>'END SEM EXAM'!W121</f>
        <v>0.88888888888888884</v>
      </c>
      <c r="BX121" s="91">
        <f>'END SEM EXAM'!X121</f>
        <v>0.33333333333333331</v>
      </c>
      <c r="BY121" s="91">
        <f>'END SEM EXAM'!Y121</f>
        <v>0.61111111111111116</v>
      </c>
      <c r="BZ121" s="91">
        <f>'END SEM EXAM'!Z121</f>
        <v>0.5</v>
      </c>
      <c r="CA121" s="92">
        <f t="shared" si="82"/>
        <v>0.46666666666666667</v>
      </c>
      <c r="CB121" s="92">
        <f t="shared" si="83"/>
        <v>0.53333333333333333</v>
      </c>
      <c r="CC121" s="92">
        <f t="shared" si="84"/>
        <v>0.53333333333333333</v>
      </c>
      <c r="CD121" s="92">
        <f t="shared" si="85"/>
        <v>0.19999999999999998</v>
      </c>
      <c r="CE121" s="92">
        <f t="shared" si="86"/>
        <v>0.3666666666666667</v>
      </c>
      <c r="CF121" s="92">
        <f t="shared" si="87"/>
        <v>0.3</v>
      </c>
      <c r="CG121" s="94">
        <f t="shared" si="88"/>
        <v>0.30188679245283023</v>
      </c>
      <c r="CH121" s="94">
        <f t="shared" si="89"/>
        <v>0.31627906976744186</v>
      </c>
      <c r="CI121" s="94">
        <f t="shared" si="90"/>
        <v>0.24905660377358491</v>
      </c>
      <c r="CJ121" s="94">
        <f t="shared" si="91"/>
        <v>0.34418604651162793</v>
      </c>
      <c r="CK121" s="94">
        <f t="shared" si="92"/>
        <v>0.36521739130434783</v>
      </c>
      <c r="CL121" s="94">
        <f t="shared" si="93"/>
        <v>0.34666666666666668</v>
      </c>
      <c r="CM121" s="96">
        <f t="shared" si="94"/>
        <v>0.76855345911949691</v>
      </c>
      <c r="CN121" s="96">
        <f t="shared" si="95"/>
        <v>0.84961240310077524</v>
      </c>
      <c r="CO121" s="96">
        <f t="shared" si="96"/>
        <v>0.78238993710691829</v>
      </c>
      <c r="CP121" s="96">
        <f t="shared" si="97"/>
        <v>0.54418604651162794</v>
      </c>
      <c r="CQ121" s="96">
        <f t="shared" si="98"/>
        <v>0.73188405797101452</v>
      </c>
      <c r="CR121" s="96">
        <f t="shared" si="99"/>
        <v>0.64666666666666672</v>
      </c>
      <c r="CS121" s="99">
        <f>'Course end survey'!J130</f>
        <v>1</v>
      </c>
      <c r="CT121" s="99">
        <f>'Course end survey'!K130</f>
        <v>0.33333333333333331</v>
      </c>
      <c r="CU121" s="99">
        <f>'Course end survey'!L130</f>
        <v>1</v>
      </c>
      <c r="CV121" s="99">
        <f>'Course end survey'!M130</f>
        <v>0.33333333333333331</v>
      </c>
      <c r="CW121" s="99">
        <f>'Course end survey'!N130</f>
        <v>0.33333333333333331</v>
      </c>
      <c r="CX121" s="99">
        <f>'Course end survey'!O130</f>
        <v>0.1111111111111111</v>
      </c>
      <c r="CY121" s="100">
        <f t="shared" si="100"/>
        <v>0.1</v>
      </c>
      <c r="CZ121" s="100">
        <f t="shared" si="101"/>
        <v>3.3333333333333333E-2</v>
      </c>
      <c r="DA121" s="100">
        <f t="shared" si="102"/>
        <v>0.1</v>
      </c>
      <c r="DB121" s="100">
        <f t="shared" si="103"/>
        <v>3.3333333333333333E-2</v>
      </c>
      <c r="DC121" s="100">
        <f t="shared" si="104"/>
        <v>3.3333333333333333E-2</v>
      </c>
      <c r="DD121" s="100">
        <f t="shared" si="105"/>
        <v>1.1111111111111112E-2</v>
      </c>
      <c r="DE121" s="102">
        <f t="shared" si="106"/>
        <v>0.69169811320754726</v>
      </c>
      <c r="DF121" s="102">
        <f t="shared" si="107"/>
        <v>0.76465116279069778</v>
      </c>
      <c r="DG121" s="102">
        <f t="shared" si="108"/>
        <v>0.70415094339622653</v>
      </c>
      <c r="DH121" s="102">
        <f t="shared" si="109"/>
        <v>0.48976744186046517</v>
      </c>
      <c r="DI121" s="102">
        <f t="shared" si="110"/>
        <v>0.65869565217391313</v>
      </c>
      <c r="DJ121" s="102">
        <f t="shared" si="111"/>
        <v>0.58200000000000007</v>
      </c>
      <c r="DK121" s="103">
        <f t="shared" si="112"/>
        <v>0.79169811320754724</v>
      </c>
      <c r="DL121" s="103">
        <f t="shared" si="113"/>
        <v>0.79798449612403111</v>
      </c>
      <c r="DM121" s="103">
        <f t="shared" si="114"/>
        <v>0.8041509433962265</v>
      </c>
      <c r="DN121" s="103">
        <f t="shared" si="115"/>
        <v>0.5231007751937985</v>
      </c>
      <c r="DO121" s="103">
        <f t="shared" si="116"/>
        <v>0.69202898550724645</v>
      </c>
      <c r="DP121" s="103">
        <f t="shared" si="117"/>
        <v>0.59311111111111114</v>
      </c>
    </row>
    <row r="122" spans="1:120" ht="16.2" thickBot="1">
      <c r="A122" s="72">
        <v>112</v>
      </c>
      <c r="B122" s="73" t="str">
        <f>'CAT I'!B122</f>
        <v>AME20130</v>
      </c>
      <c r="C122" s="171" t="str">
        <f>'CAT I'!C122</f>
        <v>HARISH.E</v>
      </c>
      <c r="D122" s="74">
        <f>'CAT I'!D122</f>
        <v>1</v>
      </c>
      <c r="E122" s="74">
        <f>'CAT I'!E122</f>
        <v>0</v>
      </c>
      <c r="F122" s="74">
        <f>'CAT I'!F122</f>
        <v>1</v>
      </c>
      <c r="G122" s="74">
        <f>'CAT I'!G122</f>
        <v>1</v>
      </c>
      <c r="H122" s="74">
        <f>'CAT I'!H122</f>
        <v>0</v>
      </c>
      <c r="I122" s="74">
        <f>'CAT I'!I122</f>
        <v>1</v>
      </c>
      <c r="J122" s="74">
        <f>'CAT I'!J122</f>
        <v>6</v>
      </c>
      <c r="K122" s="74">
        <f>'CAT I'!K122</f>
        <v>14</v>
      </c>
      <c r="L122" s="74">
        <f>'CAT I'!L122</f>
        <v>14</v>
      </c>
      <c r="M122" s="74">
        <f>'CAT I'!M122</f>
        <v>38</v>
      </c>
      <c r="N122" s="79">
        <f>'CAT II'!D122</f>
        <v>2</v>
      </c>
      <c r="O122" s="79">
        <f>'CAT II'!E122</f>
        <v>0</v>
      </c>
      <c r="P122" s="79">
        <f>'CAT II'!F122</f>
        <v>1</v>
      </c>
      <c r="Q122" s="79">
        <f>'CAT II'!G122</f>
        <v>2</v>
      </c>
      <c r="R122" s="79">
        <f>'CAT II'!H122</f>
        <v>0</v>
      </c>
      <c r="S122" s="79">
        <f>'CAT II'!I122</f>
        <v>2</v>
      </c>
      <c r="T122" s="79">
        <f>'CAT II'!J122</f>
        <v>8</v>
      </c>
      <c r="U122" s="79">
        <f>'CAT II'!K122</f>
        <v>14</v>
      </c>
      <c r="V122" s="79">
        <f>'CAT II'!L122</f>
        <v>10</v>
      </c>
      <c r="W122" s="79">
        <f>'CAT II'!M122</f>
        <v>39</v>
      </c>
      <c r="X122" s="82">
        <f>MODEL!D122</f>
        <v>2</v>
      </c>
      <c r="Y122" s="82">
        <f>MODEL!E122</f>
        <v>2</v>
      </c>
      <c r="Z122" s="82">
        <f>MODEL!F122</f>
        <v>2</v>
      </c>
      <c r="AA122" s="82">
        <f>MODEL!G122</f>
        <v>1</v>
      </c>
      <c r="AB122" s="82">
        <f>MODEL!H122</f>
        <v>2</v>
      </c>
      <c r="AC122" s="82">
        <f>MODEL!I122</f>
        <v>2</v>
      </c>
      <c r="AD122" s="82">
        <f>MODEL!J122</f>
        <v>2</v>
      </c>
      <c r="AE122" s="82">
        <f>MODEL!K122</f>
        <v>2</v>
      </c>
      <c r="AF122" s="82">
        <f>MODEL!L122</f>
        <v>2</v>
      </c>
      <c r="AG122" s="82">
        <f>MODEL!M122</f>
        <v>2</v>
      </c>
      <c r="AH122" s="82">
        <f>MODEL!N122</f>
        <v>6</v>
      </c>
      <c r="AI122" s="82">
        <f>MODEL!O122</f>
        <v>11</v>
      </c>
      <c r="AJ122" s="82">
        <f>MODEL!P122</f>
        <v>13</v>
      </c>
      <c r="AK122" s="82">
        <f>MODEL!Q122</f>
        <v>10</v>
      </c>
      <c r="AL122" s="82">
        <f>MODEL!R122</f>
        <v>13</v>
      </c>
      <c r="AM122" s="82">
        <f>MODEL!S122</f>
        <v>5</v>
      </c>
      <c r="AN122" s="82">
        <f>MODEL!T122</f>
        <v>77</v>
      </c>
      <c r="AO122" s="84">
        <f>'CAT I'!N122</f>
        <v>5</v>
      </c>
      <c r="AP122" s="84">
        <f>'CAT I'!O122</f>
        <v>5</v>
      </c>
      <c r="AQ122" s="84">
        <f>'CAT I'!P122</f>
        <v>10</v>
      </c>
      <c r="AR122" s="2">
        <f>'CAT II'!N122</f>
        <v>5</v>
      </c>
      <c r="AS122" s="2">
        <f>'CAT II'!O122</f>
        <v>5</v>
      </c>
      <c r="AT122" s="2">
        <f>'CAT II'!P122</f>
        <v>10</v>
      </c>
      <c r="AU122" s="85">
        <f>MODEL!U122</f>
        <v>5</v>
      </c>
      <c r="AV122" s="85">
        <f>MODEL!V122</f>
        <v>5</v>
      </c>
      <c r="AW122" s="85">
        <f>MODEL!W122</f>
        <v>10</v>
      </c>
      <c r="AX122" s="88">
        <f t="shared" si="119"/>
        <v>0.79245283018867929</v>
      </c>
      <c r="AY122" s="88">
        <f t="shared" si="118"/>
        <v>0.86046511627906974</v>
      </c>
      <c r="AZ122" s="88">
        <f t="shared" si="118"/>
        <v>0.83018867924528306</v>
      </c>
      <c r="BA122" s="88">
        <f t="shared" si="118"/>
        <v>0.83720930232558144</v>
      </c>
      <c r="BB122" s="88">
        <f t="shared" si="118"/>
        <v>0.60869565217391308</v>
      </c>
      <c r="BC122" s="88">
        <f t="shared" si="118"/>
        <v>0.73333333333333328</v>
      </c>
      <c r="BD122" s="89">
        <f>'END SEM EXAM'!D122</f>
        <v>2</v>
      </c>
      <c r="BE122" s="89">
        <f>'END SEM EXAM'!E122</f>
        <v>2</v>
      </c>
      <c r="BF122" s="89">
        <f>'END SEM EXAM'!F122</f>
        <v>2</v>
      </c>
      <c r="BG122" s="89">
        <f>'END SEM EXAM'!G122</f>
        <v>1</v>
      </c>
      <c r="BH122" s="89">
        <f>'END SEM EXAM'!H122</f>
        <v>2</v>
      </c>
      <c r="BI122" s="89">
        <f>'END SEM EXAM'!I122</f>
        <v>2</v>
      </c>
      <c r="BJ122" s="89">
        <f>'END SEM EXAM'!J122</f>
        <v>2</v>
      </c>
      <c r="BK122" s="89">
        <f>'END SEM EXAM'!K122</f>
        <v>2</v>
      </c>
      <c r="BL122" s="89">
        <f>'END SEM EXAM'!L122</f>
        <v>2</v>
      </c>
      <c r="BM122" s="89">
        <f>'END SEM EXAM'!M122</f>
        <v>2</v>
      </c>
      <c r="BN122" s="89">
        <f>'END SEM EXAM'!N122</f>
        <v>7</v>
      </c>
      <c r="BO122" s="89">
        <f>'END SEM EXAM'!O122</f>
        <v>14</v>
      </c>
      <c r="BP122" s="89">
        <f>'END SEM EXAM'!P122</f>
        <v>8</v>
      </c>
      <c r="BQ122" s="89">
        <f>'END SEM EXAM'!Q122</f>
        <v>11</v>
      </c>
      <c r="BR122" s="89">
        <f>'END SEM EXAM'!R122</f>
        <v>9</v>
      </c>
      <c r="BS122" s="89">
        <f>'END SEM EXAM'!S122</f>
        <v>4</v>
      </c>
      <c r="BT122" s="89">
        <f>'END SEM EXAM'!T122</f>
        <v>72</v>
      </c>
      <c r="BU122" s="91">
        <f>'END SEM EXAM'!U122</f>
        <v>1</v>
      </c>
      <c r="BV122" s="91">
        <f>'END SEM EXAM'!V122</f>
        <v>0.61111111111111116</v>
      </c>
      <c r="BW122" s="91">
        <f>'END SEM EXAM'!W122</f>
        <v>0.83333333333333337</v>
      </c>
      <c r="BX122" s="91">
        <f>'END SEM EXAM'!X122</f>
        <v>0.72222222222222221</v>
      </c>
      <c r="BY122" s="91">
        <f>'END SEM EXAM'!Y122</f>
        <v>0.44444444444444442</v>
      </c>
      <c r="BZ122" s="91">
        <f>'END SEM EXAM'!Z122</f>
        <v>0.7</v>
      </c>
      <c r="CA122" s="92">
        <f t="shared" si="82"/>
        <v>0.6</v>
      </c>
      <c r="CB122" s="92">
        <f t="shared" si="83"/>
        <v>0.3666666666666667</v>
      </c>
      <c r="CC122" s="92">
        <f t="shared" si="84"/>
        <v>0.5</v>
      </c>
      <c r="CD122" s="92">
        <f t="shared" si="85"/>
        <v>0.43333333333333329</v>
      </c>
      <c r="CE122" s="92">
        <f t="shared" si="86"/>
        <v>0.26666666666666666</v>
      </c>
      <c r="CF122" s="92">
        <f t="shared" si="87"/>
        <v>0.42</v>
      </c>
      <c r="CG122" s="94">
        <f t="shared" si="88"/>
        <v>0.31698113207547174</v>
      </c>
      <c r="CH122" s="94">
        <f t="shared" si="89"/>
        <v>0.34418604651162793</v>
      </c>
      <c r="CI122" s="94">
        <f t="shared" si="90"/>
        <v>0.33207547169811324</v>
      </c>
      <c r="CJ122" s="94">
        <f t="shared" si="91"/>
        <v>0.33488372093023261</v>
      </c>
      <c r="CK122" s="94">
        <f t="shared" si="92"/>
        <v>0.24347826086956526</v>
      </c>
      <c r="CL122" s="94">
        <f t="shared" si="93"/>
        <v>0.29333333333333333</v>
      </c>
      <c r="CM122" s="96">
        <f t="shared" si="94"/>
        <v>0.91698113207547172</v>
      </c>
      <c r="CN122" s="96">
        <f t="shared" si="95"/>
        <v>0.71085271317829468</v>
      </c>
      <c r="CO122" s="96">
        <f t="shared" si="96"/>
        <v>0.83207547169811324</v>
      </c>
      <c r="CP122" s="96">
        <f t="shared" si="97"/>
        <v>0.7682170542635659</v>
      </c>
      <c r="CQ122" s="96">
        <f t="shared" si="98"/>
        <v>0.51014492753623197</v>
      </c>
      <c r="CR122" s="96">
        <f t="shared" si="99"/>
        <v>0.71333333333333337</v>
      </c>
      <c r="CS122" s="99">
        <f>'Course end survey'!J147</f>
        <v>1</v>
      </c>
      <c r="CT122" s="99">
        <f>'Course end survey'!K147</f>
        <v>0.33333333333333331</v>
      </c>
      <c r="CU122" s="99">
        <f>'Course end survey'!L147</f>
        <v>1</v>
      </c>
      <c r="CV122" s="99">
        <f>'Course end survey'!M147</f>
        <v>0.33333333333333331</v>
      </c>
      <c r="CW122" s="99">
        <f>'Course end survey'!N147</f>
        <v>0.33333333333333331</v>
      </c>
      <c r="CX122" s="99">
        <f>'Course end survey'!O147</f>
        <v>0.1111111111111111</v>
      </c>
      <c r="CY122" s="100">
        <f t="shared" si="100"/>
        <v>0.1</v>
      </c>
      <c r="CZ122" s="100">
        <f t="shared" si="101"/>
        <v>3.3333333333333333E-2</v>
      </c>
      <c r="DA122" s="100">
        <f t="shared" si="102"/>
        <v>0.1</v>
      </c>
      <c r="DB122" s="100">
        <f t="shared" si="103"/>
        <v>3.3333333333333333E-2</v>
      </c>
      <c r="DC122" s="100">
        <f t="shared" si="104"/>
        <v>3.3333333333333333E-2</v>
      </c>
      <c r="DD122" s="100">
        <f t="shared" si="105"/>
        <v>1.1111111111111112E-2</v>
      </c>
      <c r="DE122" s="102">
        <f t="shared" si="106"/>
        <v>0.82528301886792454</v>
      </c>
      <c r="DF122" s="102">
        <f t="shared" si="107"/>
        <v>0.63976744186046519</v>
      </c>
      <c r="DG122" s="102">
        <f t="shared" si="108"/>
        <v>0.74886792452830198</v>
      </c>
      <c r="DH122" s="102">
        <f t="shared" si="109"/>
        <v>0.69139534883720932</v>
      </c>
      <c r="DI122" s="102">
        <f t="shared" si="110"/>
        <v>0.45913043478260879</v>
      </c>
      <c r="DJ122" s="102">
        <f t="shared" si="111"/>
        <v>0.64200000000000002</v>
      </c>
      <c r="DK122" s="103">
        <f t="shared" si="112"/>
        <v>0.92528301886792452</v>
      </c>
      <c r="DL122" s="103">
        <f t="shared" si="113"/>
        <v>0.67310077519379852</v>
      </c>
      <c r="DM122" s="103">
        <f t="shared" si="114"/>
        <v>0.84886792452830195</v>
      </c>
      <c r="DN122" s="103">
        <f t="shared" si="115"/>
        <v>0.72472868217054265</v>
      </c>
      <c r="DO122" s="103">
        <f t="shared" si="116"/>
        <v>0.49246376811594211</v>
      </c>
      <c r="DP122" s="103">
        <f t="shared" si="117"/>
        <v>0.65311111111111109</v>
      </c>
    </row>
    <row r="123" spans="1:120" ht="16.2" thickBot="1">
      <c r="A123" s="72">
        <v>113</v>
      </c>
      <c r="B123" s="73" t="str">
        <f>'CAT I'!B123</f>
        <v>AME20131</v>
      </c>
      <c r="C123" s="171" t="str">
        <f>'CAT I'!C123</f>
        <v>ADAM FERNANDEZ</v>
      </c>
      <c r="D123" s="74">
        <f>'CAT I'!D123</f>
        <v>1</v>
      </c>
      <c r="E123" s="74">
        <f>'CAT I'!E123</f>
        <v>0</v>
      </c>
      <c r="F123" s="74">
        <f>'CAT I'!F123</f>
        <v>2</v>
      </c>
      <c r="G123" s="74">
        <f>'CAT I'!G123</f>
        <v>0</v>
      </c>
      <c r="H123" s="74">
        <f>'CAT I'!H123</f>
        <v>1</v>
      </c>
      <c r="I123" s="74">
        <f>'CAT I'!I123</f>
        <v>1</v>
      </c>
      <c r="J123" s="74">
        <f>'CAT I'!J123</f>
        <v>8</v>
      </c>
      <c r="K123" s="74">
        <f>'CAT I'!K123</f>
        <v>10</v>
      </c>
      <c r="L123" s="74">
        <f>'CAT I'!L123</f>
        <v>14</v>
      </c>
      <c r="M123" s="74">
        <f>'CAT I'!M123</f>
        <v>37</v>
      </c>
      <c r="N123" s="79">
        <f>'CAT II'!D123</f>
        <v>2</v>
      </c>
      <c r="O123" s="79">
        <f>'CAT II'!E123</f>
        <v>2</v>
      </c>
      <c r="P123" s="79">
        <f>'CAT II'!F123</f>
        <v>2</v>
      </c>
      <c r="Q123" s="79">
        <f>'CAT II'!G123</f>
        <v>2</v>
      </c>
      <c r="R123" s="79">
        <f>'CAT II'!H123</f>
        <v>2</v>
      </c>
      <c r="S123" s="79">
        <f>'CAT II'!I123</f>
        <v>2</v>
      </c>
      <c r="T123" s="79">
        <f>'CAT II'!J123</f>
        <v>9</v>
      </c>
      <c r="U123" s="79">
        <f>'CAT II'!K123</f>
        <v>14</v>
      </c>
      <c r="V123" s="79">
        <f>'CAT II'!L123</f>
        <v>10</v>
      </c>
      <c r="W123" s="79">
        <f>'CAT II'!M123</f>
        <v>45</v>
      </c>
      <c r="X123" s="82">
        <f>MODEL!D123</f>
        <v>1</v>
      </c>
      <c r="Y123" s="82">
        <f>MODEL!E123</f>
        <v>1</v>
      </c>
      <c r="Z123" s="82">
        <f>MODEL!F123</f>
        <v>2</v>
      </c>
      <c r="AA123" s="82">
        <f>MODEL!G123</f>
        <v>1</v>
      </c>
      <c r="AB123" s="82">
        <f>MODEL!H123</f>
        <v>1</v>
      </c>
      <c r="AC123" s="82">
        <f>MODEL!I123</f>
        <v>1</v>
      </c>
      <c r="AD123" s="82">
        <f>MODEL!J123</f>
        <v>2</v>
      </c>
      <c r="AE123" s="82">
        <f>MODEL!K123</f>
        <v>2</v>
      </c>
      <c r="AF123" s="82">
        <f>MODEL!L123</f>
        <v>2</v>
      </c>
      <c r="AG123" s="82">
        <f>MODEL!M123</f>
        <v>2</v>
      </c>
      <c r="AH123" s="82">
        <f>MODEL!N123</f>
        <v>7</v>
      </c>
      <c r="AI123" s="82">
        <f>MODEL!O123</f>
        <v>9</v>
      </c>
      <c r="AJ123" s="82">
        <f>MODEL!P123</f>
        <v>12</v>
      </c>
      <c r="AK123" s="82">
        <f>MODEL!Q123</f>
        <v>10</v>
      </c>
      <c r="AL123" s="82">
        <f>MODEL!R123</f>
        <v>11</v>
      </c>
      <c r="AM123" s="82">
        <f>MODEL!S123</f>
        <v>14</v>
      </c>
      <c r="AN123" s="82">
        <f>MODEL!T123</f>
        <v>78</v>
      </c>
      <c r="AO123" s="84">
        <f>'CAT I'!N123</f>
        <v>5</v>
      </c>
      <c r="AP123" s="84">
        <f>'CAT I'!O123</f>
        <v>5</v>
      </c>
      <c r="AQ123" s="84">
        <f>'CAT I'!P123</f>
        <v>10</v>
      </c>
      <c r="AR123" s="2">
        <f>'CAT II'!N123</f>
        <v>5</v>
      </c>
      <c r="AS123" s="2">
        <f>'CAT II'!O123</f>
        <v>5</v>
      </c>
      <c r="AT123" s="2">
        <f>'CAT II'!P123</f>
        <v>10</v>
      </c>
      <c r="AU123" s="85">
        <f>MODEL!U123</f>
        <v>5</v>
      </c>
      <c r="AV123" s="85">
        <f>MODEL!V123</f>
        <v>5</v>
      </c>
      <c r="AW123" s="85">
        <f>MODEL!W123</f>
        <v>10</v>
      </c>
      <c r="AX123" s="88">
        <f t="shared" si="119"/>
        <v>0.69811320754716977</v>
      </c>
      <c r="AY123" s="88">
        <f t="shared" si="118"/>
        <v>0.83720930232558144</v>
      </c>
      <c r="AZ123" s="88">
        <f t="shared" si="118"/>
        <v>0.86792452830188682</v>
      </c>
      <c r="BA123" s="88">
        <f t="shared" si="118"/>
        <v>0.83720930232558144</v>
      </c>
      <c r="BB123" s="88">
        <f t="shared" si="118"/>
        <v>1</v>
      </c>
      <c r="BC123" s="88">
        <f t="shared" si="118"/>
        <v>0.8</v>
      </c>
      <c r="BD123" s="89">
        <f>'END SEM EXAM'!D123</f>
        <v>2</v>
      </c>
      <c r="BE123" s="89">
        <f>'END SEM EXAM'!E123</f>
        <v>2</v>
      </c>
      <c r="BF123" s="89">
        <f>'END SEM EXAM'!F123</f>
        <v>2</v>
      </c>
      <c r="BG123" s="89">
        <f>'END SEM EXAM'!G123</f>
        <v>2</v>
      </c>
      <c r="BH123" s="89">
        <f>'END SEM EXAM'!H123</f>
        <v>2</v>
      </c>
      <c r="BI123" s="89">
        <f>'END SEM EXAM'!I123</f>
        <v>2</v>
      </c>
      <c r="BJ123" s="89">
        <f>'END SEM EXAM'!J123</f>
        <v>2</v>
      </c>
      <c r="BK123" s="89">
        <f>'END SEM EXAM'!K123</f>
        <v>2</v>
      </c>
      <c r="BL123" s="89">
        <f>'END SEM EXAM'!L123</f>
        <v>2</v>
      </c>
      <c r="BM123" s="89">
        <f>'END SEM EXAM'!M123</f>
        <v>2</v>
      </c>
      <c r="BN123" s="89">
        <f>'END SEM EXAM'!N123</f>
        <v>6</v>
      </c>
      <c r="BO123" s="89">
        <f>'END SEM EXAM'!O123</f>
        <v>13</v>
      </c>
      <c r="BP123" s="89">
        <f>'END SEM EXAM'!P123</f>
        <v>0</v>
      </c>
      <c r="BQ123" s="89">
        <f>'END SEM EXAM'!Q123</f>
        <v>14</v>
      </c>
      <c r="BR123" s="89">
        <f>'END SEM EXAM'!R123</f>
        <v>3</v>
      </c>
      <c r="BS123" s="89">
        <f>'END SEM EXAM'!S123</f>
        <v>14</v>
      </c>
      <c r="BT123" s="89">
        <f>'END SEM EXAM'!T123</f>
        <v>70</v>
      </c>
      <c r="BU123" s="91">
        <f>'END SEM EXAM'!U123</f>
        <v>0.94444444444444442</v>
      </c>
      <c r="BV123" s="91">
        <f>'END SEM EXAM'!V123</f>
        <v>0.22222222222222221</v>
      </c>
      <c r="BW123" s="91">
        <f>'END SEM EXAM'!W123</f>
        <v>1</v>
      </c>
      <c r="BX123" s="91">
        <f>'END SEM EXAM'!X123</f>
        <v>0.3888888888888889</v>
      </c>
      <c r="BY123" s="91">
        <f>'END SEM EXAM'!Y123</f>
        <v>1</v>
      </c>
      <c r="BZ123" s="91">
        <f>'END SEM EXAM'!Z123</f>
        <v>0.6</v>
      </c>
      <c r="CA123" s="92">
        <f t="shared" si="82"/>
        <v>0.56666666666666665</v>
      </c>
      <c r="CB123" s="92">
        <f t="shared" si="83"/>
        <v>0.13333333333333333</v>
      </c>
      <c r="CC123" s="92">
        <f t="shared" si="84"/>
        <v>0.6</v>
      </c>
      <c r="CD123" s="92">
        <f t="shared" si="85"/>
        <v>0.23333333333333334</v>
      </c>
      <c r="CE123" s="92">
        <f t="shared" si="86"/>
        <v>0.6</v>
      </c>
      <c r="CF123" s="92">
        <f t="shared" si="87"/>
        <v>0.36</v>
      </c>
      <c r="CG123" s="94">
        <f t="shared" si="88"/>
        <v>0.27924528301886792</v>
      </c>
      <c r="CH123" s="94">
        <f t="shared" si="89"/>
        <v>0.33488372093023261</v>
      </c>
      <c r="CI123" s="94">
        <f t="shared" si="90"/>
        <v>0.34716981132075475</v>
      </c>
      <c r="CJ123" s="94">
        <f t="shared" si="91"/>
        <v>0.33488372093023261</v>
      </c>
      <c r="CK123" s="94">
        <f t="shared" si="92"/>
        <v>0.4</v>
      </c>
      <c r="CL123" s="94">
        <f t="shared" si="93"/>
        <v>0.32000000000000006</v>
      </c>
      <c r="CM123" s="96">
        <f t="shared" si="94"/>
        <v>0.84591194968553451</v>
      </c>
      <c r="CN123" s="96">
        <f t="shared" si="95"/>
        <v>0.46821705426356597</v>
      </c>
      <c r="CO123" s="96">
        <f t="shared" si="96"/>
        <v>0.94716981132075473</v>
      </c>
      <c r="CP123" s="96">
        <f t="shared" si="97"/>
        <v>0.56821705426356595</v>
      </c>
      <c r="CQ123" s="96">
        <f t="shared" si="98"/>
        <v>1</v>
      </c>
      <c r="CR123" s="96">
        <f t="shared" si="99"/>
        <v>0.68</v>
      </c>
      <c r="CS123" s="99">
        <f>'Course end survey'!J132</f>
        <v>0.33333333333333331</v>
      </c>
      <c r="CT123" s="99">
        <f>'Course end survey'!K132</f>
        <v>0.33333333333333331</v>
      </c>
      <c r="CU123" s="99">
        <f>'Course end survey'!L132</f>
        <v>0.33333333333333331</v>
      </c>
      <c r="CV123" s="99">
        <f>'Course end survey'!M132</f>
        <v>0.33333333333333331</v>
      </c>
      <c r="CW123" s="99">
        <f>'Course end survey'!N132</f>
        <v>0.1111111111111111</v>
      </c>
      <c r="CX123" s="99">
        <f>'Course end survey'!O132</f>
        <v>0.1111111111111111</v>
      </c>
      <c r="CY123" s="100">
        <f t="shared" si="100"/>
        <v>3.3333333333333333E-2</v>
      </c>
      <c r="CZ123" s="100">
        <f t="shared" si="101"/>
        <v>3.3333333333333333E-2</v>
      </c>
      <c r="DA123" s="100">
        <f t="shared" si="102"/>
        <v>3.3333333333333333E-2</v>
      </c>
      <c r="DB123" s="100">
        <f t="shared" si="103"/>
        <v>3.3333333333333333E-2</v>
      </c>
      <c r="DC123" s="100">
        <f t="shared" si="104"/>
        <v>1.1111111111111112E-2</v>
      </c>
      <c r="DD123" s="100">
        <f t="shared" si="105"/>
        <v>1.1111111111111112E-2</v>
      </c>
      <c r="DE123" s="102">
        <f t="shared" si="106"/>
        <v>0.76132075471698113</v>
      </c>
      <c r="DF123" s="102">
        <f t="shared" si="107"/>
        <v>0.42139534883720936</v>
      </c>
      <c r="DG123" s="102">
        <f t="shared" si="108"/>
        <v>0.85245283018867923</v>
      </c>
      <c r="DH123" s="102">
        <f t="shared" si="109"/>
        <v>0.51139534883720938</v>
      </c>
      <c r="DI123" s="102">
        <f t="shared" si="110"/>
        <v>0.9</v>
      </c>
      <c r="DJ123" s="102">
        <f t="shared" si="111"/>
        <v>0.6120000000000001</v>
      </c>
      <c r="DK123" s="103">
        <f t="shared" si="112"/>
        <v>0.79465408805031446</v>
      </c>
      <c r="DL123" s="103">
        <f t="shared" si="113"/>
        <v>0.45472868217054269</v>
      </c>
      <c r="DM123" s="103">
        <f t="shared" si="114"/>
        <v>0.88578616352201256</v>
      </c>
      <c r="DN123" s="103">
        <f t="shared" si="115"/>
        <v>0.54472868217054271</v>
      </c>
      <c r="DO123" s="103">
        <f t="shared" si="116"/>
        <v>0.91111111111111109</v>
      </c>
      <c r="DP123" s="103">
        <f t="shared" si="117"/>
        <v>0.62311111111111117</v>
      </c>
    </row>
    <row r="124" spans="1:120" ht="16.2" thickBot="1">
      <c r="A124" s="72">
        <v>114</v>
      </c>
      <c r="B124" s="73" t="str">
        <f>'CAT I'!B124</f>
        <v>AME20132</v>
      </c>
      <c r="C124" s="171" t="str">
        <f>'CAT I'!C124</f>
        <v>VISHNU</v>
      </c>
      <c r="D124" s="74">
        <f>'CAT I'!D124</f>
        <v>2</v>
      </c>
      <c r="E124" s="74">
        <f>'CAT I'!E124</f>
        <v>1</v>
      </c>
      <c r="F124" s="74">
        <f>'CAT I'!F124</f>
        <v>2</v>
      </c>
      <c r="G124" s="74">
        <f>'CAT I'!G124</f>
        <v>2</v>
      </c>
      <c r="H124" s="74">
        <f>'CAT I'!H124</f>
        <v>2</v>
      </c>
      <c r="I124" s="74">
        <f>'CAT I'!I124</f>
        <v>1</v>
      </c>
      <c r="J124" s="74">
        <f>'CAT I'!J124</f>
        <v>8</v>
      </c>
      <c r="K124" s="74">
        <f>'CAT I'!K124</f>
        <v>14</v>
      </c>
      <c r="L124" s="74">
        <f>'CAT I'!L124</f>
        <v>7</v>
      </c>
      <c r="M124" s="74">
        <f>'CAT I'!M124</f>
        <v>39</v>
      </c>
      <c r="N124" s="79">
        <f>'CAT II'!D124</f>
        <v>0</v>
      </c>
      <c r="O124" s="79">
        <f>'CAT II'!E124</f>
        <v>1</v>
      </c>
      <c r="P124" s="79">
        <f>'CAT II'!F124</f>
        <v>2</v>
      </c>
      <c r="Q124" s="79">
        <f>'CAT II'!G124</f>
        <v>1</v>
      </c>
      <c r="R124" s="79">
        <f>'CAT II'!H124</f>
        <v>0</v>
      </c>
      <c r="S124" s="79">
        <f>'CAT II'!I124</f>
        <v>0</v>
      </c>
      <c r="T124" s="79">
        <f>'CAT II'!J124</f>
        <v>10</v>
      </c>
      <c r="U124" s="79">
        <f>'CAT II'!K124</f>
        <v>12</v>
      </c>
      <c r="V124" s="79">
        <f>'CAT II'!L124</f>
        <v>13</v>
      </c>
      <c r="W124" s="79">
        <f>'CAT II'!M124</f>
        <v>39</v>
      </c>
      <c r="X124" s="82">
        <f>MODEL!D124</f>
        <v>2</v>
      </c>
      <c r="Y124" s="82">
        <f>MODEL!E124</f>
        <v>1</v>
      </c>
      <c r="Z124" s="82">
        <f>MODEL!F124</f>
        <v>2</v>
      </c>
      <c r="AA124" s="82">
        <f>MODEL!G124</f>
        <v>1</v>
      </c>
      <c r="AB124" s="82">
        <f>MODEL!H124</f>
        <v>2</v>
      </c>
      <c r="AC124" s="82">
        <f>MODEL!I124</f>
        <v>2</v>
      </c>
      <c r="AD124" s="82">
        <f>MODEL!J124</f>
        <v>2</v>
      </c>
      <c r="AE124" s="82">
        <f>MODEL!K124</f>
        <v>2</v>
      </c>
      <c r="AF124" s="82">
        <f>MODEL!L124</f>
        <v>2</v>
      </c>
      <c r="AG124" s="82">
        <f>MODEL!M124</f>
        <v>2</v>
      </c>
      <c r="AH124" s="82">
        <f>MODEL!N124</f>
        <v>10</v>
      </c>
      <c r="AI124" s="82">
        <f>MODEL!O124</f>
        <v>7</v>
      </c>
      <c r="AJ124" s="82">
        <f>MODEL!P124</f>
        <v>7</v>
      </c>
      <c r="AK124" s="82">
        <f>MODEL!Q124</f>
        <v>8</v>
      </c>
      <c r="AL124" s="82">
        <f>MODEL!R124</f>
        <v>3</v>
      </c>
      <c r="AM124" s="82">
        <f>MODEL!S124</f>
        <v>13</v>
      </c>
      <c r="AN124" s="82">
        <f>MODEL!T124</f>
        <v>66</v>
      </c>
      <c r="AO124" s="84">
        <f>'CAT I'!N124</f>
        <v>5</v>
      </c>
      <c r="AP124" s="84">
        <f>'CAT I'!O124</f>
        <v>5</v>
      </c>
      <c r="AQ124" s="84">
        <f>'CAT I'!P124</f>
        <v>10</v>
      </c>
      <c r="AR124" s="2">
        <f>'CAT II'!N124</f>
        <v>5</v>
      </c>
      <c r="AS124" s="2">
        <f>'CAT II'!O124</f>
        <v>5</v>
      </c>
      <c r="AT124" s="2">
        <f>'CAT II'!P124</f>
        <v>10</v>
      </c>
      <c r="AU124" s="85">
        <f>MODEL!U124</f>
        <v>5</v>
      </c>
      <c r="AV124" s="85">
        <f>MODEL!V124</f>
        <v>5</v>
      </c>
      <c r="AW124" s="85">
        <f>MODEL!W124</f>
        <v>10</v>
      </c>
      <c r="AX124" s="88">
        <f t="shared" si="119"/>
        <v>0.79245283018867929</v>
      </c>
      <c r="AY124" s="88">
        <f t="shared" si="118"/>
        <v>0.62790697674418605</v>
      </c>
      <c r="AZ124" s="88">
        <f t="shared" si="118"/>
        <v>0.79245283018867929</v>
      </c>
      <c r="BA124" s="88">
        <f t="shared" si="118"/>
        <v>0.60465116279069764</v>
      </c>
      <c r="BB124" s="88">
        <f t="shared" si="118"/>
        <v>0.95652173913043481</v>
      </c>
      <c r="BC124" s="88">
        <f t="shared" si="118"/>
        <v>1</v>
      </c>
      <c r="BD124" s="89">
        <f>'END SEM EXAM'!D124</f>
        <v>0</v>
      </c>
      <c r="BE124" s="89">
        <f>'END SEM EXAM'!E124</f>
        <v>0</v>
      </c>
      <c r="BF124" s="89">
        <f>'END SEM EXAM'!F124</f>
        <v>0</v>
      </c>
      <c r="BG124" s="89">
        <f>'END SEM EXAM'!G124</f>
        <v>0</v>
      </c>
      <c r="BH124" s="89">
        <f>'END SEM EXAM'!H124</f>
        <v>0</v>
      </c>
      <c r="BI124" s="89">
        <f>'END SEM EXAM'!I124</f>
        <v>0</v>
      </c>
      <c r="BJ124" s="89">
        <f>'END SEM EXAM'!J124</f>
        <v>0</v>
      </c>
      <c r="BK124" s="89">
        <f>'END SEM EXAM'!K124</f>
        <v>0</v>
      </c>
      <c r="BL124" s="89">
        <f>'END SEM EXAM'!L124</f>
        <v>0</v>
      </c>
      <c r="BM124" s="89">
        <f>'END SEM EXAM'!M124</f>
        <v>0</v>
      </c>
      <c r="BN124" s="89">
        <f>'END SEM EXAM'!N124</f>
        <v>0</v>
      </c>
      <c r="BO124" s="89">
        <f>'END SEM EXAM'!O124</f>
        <v>0</v>
      </c>
      <c r="BP124" s="89">
        <f>'END SEM EXAM'!P124</f>
        <v>0</v>
      </c>
      <c r="BQ124" s="89">
        <f>'END SEM EXAM'!Q124</f>
        <v>0</v>
      </c>
      <c r="BR124" s="89">
        <f>'END SEM EXAM'!R124</f>
        <v>0</v>
      </c>
      <c r="BS124" s="89">
        <f>'END SEM EXAM'!S124</f>
        <v>0</v>
      </c>
      <c r="BT124" s="89">
        <f>'END SEM EXAM'!T124</f>
        <v>0</v>
      </c>
      <c r="BU124" s="91">
        <f>'END SEM EXAM'!U124</f>
        <v>0</v>
      </c>
      <c r="BV124" s="91">
        <f>'END SEM EXAM'!V124</f>
        <v>0</v>
      </c>
      <c r="BW124" s="91">
        <f>'END SEM EXAM'!W124</f>
        <v>0</v>
      </c>
      <c r="BX124" s="91">
        <f>'END SEM EXAM'!X124</f>
        <v>0</v>
      </c>
      <c r="BY124" s="91">
        <f>'END SEM EXAM'!Y124</f>
        <v>0</v>
      </c>
      <c r="BZ124" s="91">
        <f>'END SEM EXAM'!Z124</f>
        <v>0</v>
      </c>
      <c r="CA124" s="92">
        <f t="shared" si="82"/>
        <v>0</v>
      </c>
      <c r="CB124" s="92">
        <f t="shared" si="83"/>
        <v>0</v>
      </c>
      <c r="CC124" s="92">
        <f t="shared" si="84"/>
        <v>0</v>
      </c>
      <c r="CD124" s="92">
        <f t="shared" si="85"/>
        <v>0</v>
      </c>
      <c r="CE124" s="92">
        <f t="shared" si="86"/>
        <v>0</v>
      </c>
      <c r="CF124" s="92">
        <f t="shared" si="87"/>
        <v>0</v>
      </c>
      <c r="CG124" s="94">
        <f t="shared" si="88"/>
        <v>0.31698113207547174</v>
      </c>
      <c r="CH124" s="94">
        <f t="shared" si="89"/>
        <v>0.25116279069767444</v>
      </c>
      <c r="CI124" s="94">
        <f t="shared" si="90"/>
        <v>0.31698113207547174</v>
      </c>
      <c r="CJ124" s="94">
        <f t="shared" si="91"/>
        <v>0.24186046511627907</v>
      </c>
      <c r="CK124" s="94">
        <f t="shared" si="92"/>
        <v>0.38260869565217392</v>
      </c>
      <c r="CL124" s="94">
        <f t="shared" si="93"/>
        <v>0.4</v>
      </c>
      <c r="CM124" s="96">
        <f t="shared" si="94"/>
        <v>0.31698113207547174</v>
      </c>
      <c r="CN124" s="96">
        <f t="shared" si="95"/>
        <v>0.25116279069767444</v>
      </c>
      <c r="CO124" s="96">
        <f t="shared" si="96"/>
        <v>0.31698113207547174</v>
      </c>
      <c r="CP124" s="96">
        <f t="shared" si="97"/>
        <v>0.24186046511627907</v>
      </c>
      <c r="CQ124" s="96">
        <f t="shared" si="98"/>
        <v>0.38260869565217392</v>
      </c>
      <c r="CR124" s="96">
        <f t="shared" si="99"/>
        <v>0.4</v>
      </c>
      <c r="CS124" s="99">
        <f>'Course end survey'!J149</f>
        <v>1</v>
      </c>
      <c r="CT124" s="99">
        <f>'Course end survey'!K149</f>
        <v>1</v>
      </c>
      <c r="CU124" s="99">
        <f>'Course end survey'!L149</f>
        <v>0.33333333333333331</v>
      </c>
      <c r="CV124" s="99">
        <f>'Course end survey'!M149</f>
        <v>1</v>
      </c>
      <c r="CW124" s="99">
        <f>'Course end survey'!N149</f>
        <v>0.33333333333333331</v>
      </c>
      <c r="CX124" s="99">
        <f>'Course end survey'!O149</f>
        <v>0.33333333333333331</v>
      </c>
      <c r="CY124" s="100">
        <f t="shared" si="100"/>
        <v>0.1</v>
      </c>
      <c r="CZ124" s="100">
        <f t="shared" si="101"/>
        <v>0.1</v>
      </c>
      <c r="DA124" s="100">
        <f t="shared" si="102"/>
        <v>3.3333333333333333E-2</v>
      </c>
      <c r="DB124" s="100">
        <f t="shared" si="103"/>
        <v>0.1</v>
      </c>
      <c r="DC124" s="100">
        <f t="shared" si="104"/>
        <v>3.3333333333333333E-2</v>
      </c>
      <c r="DD124" s="100">
        <f t="shared" si="105"/>
        <v>3.3333333333333333E-2</v>
      </c>
      <c r="DE124" s="102">
        <f t="shared" si="106"/>
        <v>0.28528301886792456</v>
      </c>
      <c r="DF124" s="102">
        <f t="shared" si="107"/>
        <v>0.22604651162790701</v>
      </c>
      <c r="DG124" s="102">
        <f t="shared" si="108"/>
        <v>0.28528301886792456</v>
      </c>
      <c r="DH124" s="102">
        <f t="shared" si="109"/>
        <v>0.21767441860465117</v>
      </c>
      <c r="DI124" s="102">
        <f t="shared" si="110"/>
        <v>0.34434782608695652</v>
      </c>
      <c r="DJ124" s="102">
        <f t="shared" si="111"/>
        <v>0.36000000000000004</v>
      </c>
      <c r="DK124" s="103">
        <f t="shared" si="112"/>
        <v>0.3852830188679246</v>
      </c>
      <c r="DL124" s="103">
        <f t="shared" si="113"/>
        <v>0.32604651162790699</v>
      </c>
      <c r="DM124" s="103">
        <f t="shared" si="114"/>
        <v>0.31861635220125789</v>
      </c>
      <c r="DN124" s="103">
        <f t="shared" si="115"/>
        <v>0.31767441860465118</v>
      </c>
      <c r="DO124" s="103">
        <f t="shared" si="116"/>
        <v>0.37768115942028985</v>
      </c>
      <c r="DP124" s="103">
        <f t="shared" si="117"/>
        <v>0.39333333333333337</v>
      </c>
    </row>
    <row r="125" spans="1:120" ht="16.2" thickBot="1">
      <c r="A125" s="72">
        <v>115</v>
      </c>
      <c r="B125" s="73" t="str">
        <f>'CAT I'!B125</f>
        <v>AME20133</v>
      </c>
      <c r="C125" s="171" t="str">
        <f>'CAT I'!C125</f>
        <v>KARTHIK VIJAYAN</v>
      </c>
      <c r="D125" s="74">
        <f>'CAT I'!D125</f>
        <v>1</v>
      </c>
      <c r="E125" s="74">
        <f>'CAT I'!E125</f>
        <v>1</v>
      </c>
      <c r="F125" s="74">
        <f>'CAT I'!F125</f>
        <v>2</v>
      </c>
      <c r="G125" s="74">
        <f>'CAT I'!G125</f>
        <v>1</v>
      </c>
      <c r="H125" s="74">
        <f>'CAT I'!H125</f>
        <v>1</v>
      </c>
      <c r="I125" s="74">
        <f>'CAT I'!I125</f>
        <v>2</v>
      </c>
      <c r="J125" s="74">
        <f>'CAT I'!J125</f>
        <v>10</v>
      </c>
      <c r="K125" s="74">
        <f>'CAT I'!K125</f>
        <v>13</v>
      </c>
      <c r="L125" s="74">
        <f>'CAT I'!L125</f>
        <v>10</v>
      </c>
      <c r="M125" s="74">
        <f>'CAT I'!M125</f>
        <v>41</v>
      </c>
      <c r="N125" s="79">
        <f>'CAT II'!D125</f>
        <v>2</v>
      </c>
      <c r="O125" s="79">
        <f>'CAT II'!E125</f>
        <v>2</v>
      </c>
      <c r="P125" s="79">
        <f>'CAT II'!F125</f>
        <v>2</v>
      </c>
      <c r="Q125" s="79">
        <f>'CAT II'!G125</f>
        <v>2</v>
      </c>
      <c r="R125" s="79">
        <f>'CAT II'!H125</f>
        <v>2</v>
      </c>
      <c r="S125" s="79">
        <f>'CAT II'!I125</f>
        <v>2</v>
      </c>
      <c r="T125" s="79">
        <f>'CAT II'!J125</f>
        <v>10</v>
      </c>
      <c r="U125" s="79">
        <f>'CAT II'!K125</f>
        <v>10</v>
      </c>
      <c r="V125" s="79">
        <f>'CAT II'!L125</f>
        <v>13</v>
      </c>
      <c r="W125" s="79">
        <f>'CAT II'!M125</f>
        <v>45</v>
      </c>
      <c r="X125" s="82">
        <f>MODEL!D125</f>
        <v>0</v>
      </c>
      <c r="Y125" s="82">
        <f>MODEL!E125</f>
        <v>0</v>
      </c>
      <c r="Z125" s="82">
        <f>MODEL!F125</f>
        <v>2</v>
      </c>
      <c r="AA125" s="82">
        <f>MODEL!G125</f>
        <v>0</v>
      </c>
      <c r="AB125" s="82">
        <f>MODEL!H125</f>
        <v>1</v>
      </c>
      <c r="AC125" s="82">
        <f>MODEL!I125</f>
        <v>0</v>
      </c>
      <c r="AD125" s="82">
        <f>MODEL!J125</f>
        <v>2</v>
      </c>
      <c r="AE125" s="82">
        <f>MODEL!K125</f>
        <v>2</v>
      </c>
      <c r="AF125" s="82">
        <f>MODEL!L125</f>
        <v>2</v>
      </c>
      <c r="AG125" s="82">
        <f>MODEL!M125</f>
        <v>1</v>
      </c>
      <c r="AH125" s="82">
        <f>MODEL!N125</f>
        <v>7</v>
      </c>
      <c r="AI125" s="82">
        <f>MODEL!O125</f>
        <v>14</v>
      </c>
      <c r="AJ125" s="82">
        <f>MODEL!P125</f>
        <v>10</v>
      </c>
      <c r="AK125" s="82">
        <f>MODEL!Q125</f>
        <v>14</v>
      </c>
      <c r="AL125" s="82">
        <f>MODEL!R125</f>
        <v>11</v>
      </c>
      <c r="AM125" s="82">
        <f>MODEL!S125</f>
        <v>13</v>
      </c>
      <c r="AN125" s="82">
        <f>MODEL!T125</f>
        <v>79</v>
      </c>
      <c r="AO125" s="84">
        <f>'CAT I'!N125</f>
        <v>5</v>
      </c>
      <c r="AP125" s="84">
        <f>'CAT I'!O125</f>
        <v>5</v>
      </c>
      <c r="AQ125" s="84">
        <f>'CAT I'!P125</f>
        <v>10</v>
      </c>
      <c r="AR125" s="2">
        <f>'CAT II'!N125</f>
        <v>5</v>
      </c>
      <c r="AS125" s="2">
        <f>'CAT II'!O125</f>
        <v>5</v>
      </c>
      <c r="AT125" s="2">
        <f>'CAT II'!P125</f>
        <v>10</v>
      </c>
      <c r="AU125" s="85">
        <f>MODEL!U125</f>
        <v>5</v>
      </c>
      <c r="AV125" s="85">
        <f>MODEL!V125</f>
        <v>5</v>
      </c>
      <c r="AW125" s="85">
        <f>MODEL!W125</f>
        <v>10</v>
      </c>
      <c r="AX125" s="88">
        <f t="shared" si="119"/>
        <v>0.86792452830188682</v>
      </c>
      <c r="AY125" s="88">
        <f t="shared" si="118"/>
        <v>0.72093023255813948</v>
      </c>
      <c r="AZ125" s="88">
        <f t="shared" si="118"/>
        <v>0.86792452830188682</v>
      </c>
      <c r="BA125" s="88">
        <f t="shared" si="118"/>
        <v>0.90697674418604646</v>
      </c>
      <c r="BB125" s="88">
        <f t="shared" si="118"/>
        <v>0.91304347826086951</v>
      </c>
      <c r="BC125" s="88">
        <f t="shared" si="118"/>
        <v>0.8</v>
      </c>
      <c r="BD125" s="89">
        <f>'END SEM EXAM'!D125</f>
        <v>2</v>
      </c>
      <c r="BE125" s="89">
        <f>'END SEM EXAM'!E125</f>
        <v>1</v>
      </c>
      <c r="BF125" s="89">
        <f>'END SEM EXAM'!F125</f>
        <v>2</v>
      </c>
      <c r="BG125" s="89">
        <f>'END SEM EXAM'!G125</f>
        <v>2</v>
      </c>
      <c r="BH125" s="89">
        <f>'END SEM EXAM'!H125</f>
        <v>2</v>
      </c>
      <c r="BI125" s="89">
        <f>'END SEM EXAM'!I125</f>
        <v>2</v>
      </c>
      <c r="BJ125" s="89">
        <f>'END SEM EXAM'!J125</f>
        <v>2</v>
      </c>
      <c r="BK125" s="89">
        <f>'END SEM EXAM'!K125</f>
        <v>2</v>
      </c>
      <c r="BL125" s="89">
        <f>'END SEM EXAM'!L125</f>
        <v>2</v>
      </c>
      <c r="BM125" s="89">
        <f>'END SEM EXAM'!M125</f>
        <v>2</v>
      </c>
      <c r="BN125" s="89">
        <f>'END SEM EXAM'!N125</f>
        <v>5</v>
      </c>
      <c r="BO125" s="89">
        <f>'END SEM EXAM'!O125</f>
        <v>13</v>
      </c>
      <c r="BP125" s="89">
        <f>'END SEM EXAM'!P125</f>
        <v>13</v>
      </c>
      <c r="BQ125" s="89">
        <f>'END SEM EXAM'!Q125</f>
        <v>0</v>
      </c>
      <c r="BR125" s="89">
        <f>'END SEM EXAM'!R125</f>
        <v>10</v>
      </c>
      <c r="BS125" s="89">
        <f>'END SEM EXAM'!S125</f>
        <v>8</v>
      </c>
      <c r="BT125" s="89">
        <f>'END SEM EXAM'!T125</f>
        <v>68</v>
      </c>
      <c r="BU125" s="91">
        <f>'END SEM EXAM'!U125</f>
        <v>0.88888888888888884</v>
      </c>
      <c r="BV125" s="91">
        <f>'END SEM EXAM'!V125</f>
        <v>0.94444444444444442</v>
      </c>
      <c r="BW125" s="91">
        <f>'END SEM EXAM'!W125</f>
        <v>0.22222222222222221</v>
      </c>
      <c r="BX125" s="91">
        <f>'END SEM EXAM'!X125</f>
        <v>0.77777777777777779</v>
      </c>
      <c r="BY125" s="91">
        <f>'END SEM EXAM'!Y125</f>
        <v>0.66666666666666663</v>
      </c>
      <c r="BZ125" s="91">
        <f>'END SEM EXAM'!Z125</f>
        <v>0.5</v>
      </c>
      <c r="CA125" s="92">
        <f t="shared" si="82"/>
        <v>0.53333333333333333</v>
      </c>
      <c r="CB125" s="92">
        <f t="shared" si="83"/>
        <v>0.56666666666666665</v>
      </c>
      <c r="CC125" s="92">
        <f t="shared" si="84"/>
        <v>0.13333333333333333</v>
      </c>
      <c r="CD125" s="92">
        <f t="shared" si="85"/>
        <v>0.46666666666666667</v>
      </c>
      <c r="CE125" s="92">
        <f t="shared" si="86"/>
        <v>0.39999999999999997</v>
      </c>
      <c r="CF125" s="92">
        <f t="shared" si="87"/>
        <v>0.3</v>
      </c>
      <c r="CG125" s="94">
        <f t="shared" si="88"/>
        <v>0.34716981132075475</v>
      </c>
      <c r="CH125" s="94">
        <f t="shared" si="89"/>
        <v>0.28837209302325578</v>
      </c>
      <c r="CI125" s="94">
        <f t="shared" si="90"/>
        <v>0.34716981132075475</v>
      </c>
      <c r="CJ125" s="94">
        <f t="shared" si="91"/>
        <v>0.36279069767441863</v>
      </c>
      <c r="CK125" s="94">
        <f t="shared" si="92"/>
        <v>0.36521739130434783</v>
      </c>
      <c r="CL125" s="94">
        <f t="shared" si="93"/>
        <v>0.32000000000000006</v>
      </c>
      <c r="CM125" s="96">
        <f t="shared" si="94"/>
        <v>0.88050314465408808</v>
      </c>
      <c r="CN125" s="96">
        <f t="shared" si="95"/>
        <v>0.85503875968992249</v>
      </c>
      <c r="CO125" s="96">
        <f t="shared" si="96"/>
        <v>0.48050314465408805</v>
      </c>
      <c r="CP125" s="96">
        <f t="shared" si="97"/>
        <v>0.8294573643410853</v>
      </c>
      <c r="CQ125" s="96">
        <f t="shared" si="98"/>
        <v>0.76521739130434785</v>
      </c>
      <c r="CR125" s="96">
        <f t="shared" si="99"/>
        <v>0.62000000000000011</v>
      </c>
      <c r="CS125" s="99">
        <f>'Course end survey'!J134</f>
        <v>1</v>
      </c>
      <c r="CT125" s="99">
        <f>'Course end survey'!K134</f>
        <v>0.33333333333333331</v>
      </c>
      <c r="CU125" s="99">
        <f>'Course end survey'!L134</f>
        <v>0.33333333333333331</v>
      </c>
      <c r="CV125" s="99">
        <f>'Course end survey'!M134</f>
        <v>0.33333333333333331</v>
      </c>
      <c r="CW125" s="99">
        <f>'Course end survey'!N134</f>
        <v>0.33333333333333331</v>
      </c>
      <c r="CX125" s="99">
        <f>'Course end survey'!O134</f>
        <v>0.1111111111111111</v>
      </c>
      <c r="CY125" s="100">
        <f t="shared" si="100"/>
        <v>0.1</v>
      </c>
      <c r="CZ125" s="100">
        <f t="shared" si="101"/>
        <v>3.3333333333333333E-2</v>
      </c>
      <c r="DA125" s="100">
        <f t="shared" si="102"/>
        <v>3.3333333333333333E-2</v>
      </c>
      <c r="DB125" s="100">
        <f t="shared" si="103"/>
        <v>3.3333333333333333E-2</v>
      </c>
      <c r="DC125" s="100">
        <f t="shared" si="104"/>
        <v>3.3333333333333333E-2</v>
      </c>
      <c r="DD125" s="100">
        <f t="shared" si="105"/>
        <v>1.1111111111111112E-2</v>
      </c>
      <c r="DE125" s="102">
        <f t="shared" si="106"/>
        <v>0.79245283018867929</v>
      </c>
      <c r="DF125" s="102">
        <f t="shared" si="107"/>
        <v>0.76953488372093026</v>
      </c>
      <c r="DG125" s="102">
        <f t="shared" si="108"/>
        <v>0.43245283018867925</v>
      </c>
      <c r="DH125" s="102">
        <f t="shared" si="109"/>
        <v>0.74651162790697678</v>
      </c>
      <c r="DI125" s="102">
        <f t="shared" si="110"/>
        <v>0.68869565217391304</v>
      </c>
      <c r="DJ125" s="102">
        <f t="shared" si="111"/>
        <v>0.55800000000000016</v>
      </c>
      <c r="DK125" s="103">
        <f t="shared" si="112"/>
        <v>0.89245283018867927</v>
      </c>
      <c r="DL125" s="103">
        <f t="shared" si="113"/>
        <v>0.80286821705426359</v>
      </c>
      <c r="DM125" s="103">
        <f t="shared" si="114"/>
        <v>0.46578616352201258</v>
      </c>
      <c r="DN125" s="103">
        <f t="shared" si="115"/>
        <v>0.77984496124031011</v>
      </c>
      <c r="DO125" s="103">
        <f t="shared" si="116"/>
        <v>0.72202898550724637</v>
      </c>
      <c r="DP125" s="103">
        <f t="shared" si="117"/>
        <v>0.56911111111111123</v>
      </c>
    </row>
    <row r="126" spans="1:120" ht="16.2" thickBot="1">
      <c r="A126" s="72">
        <v>116</v>
      </c>
      <c r="B126" s="73" t="str">
        <f>'CAT I'!B126</f>
        <v>AME20134L</v>
      </c>
      <c r="C126" s="171" t="str">
        <f>'CAT I'!C126</f>
        <v>ABHIJEET ATMARAM THORAT</v>
      </c>
      <c r="D126" s="74">
        <f>'CAT I'!D126</f>
        <v>0</v>
      </c>
      <c r="E126" s="74">
        <f>'CAT I'!E126</f>
        <v>1</v>
      </c>
      <c r="F126" s="74">
        <f>'CAT I'!F126</f>
        <v>2</v>
      </c>
      <c r="G126" s="74">
        <f>'CAT I'!G126</f>
        <v>2</v>
      </c>
      <c r="H126" s="74">
        <f>'CAT I'!H126</f>
        <v>0</v>
      </c>
      <c r="I126" s="74">
        <f>'CAT I'!I126</f>
        <v>2</v>
      </c>
      <c r="J126" s="74">
        <f>'CAT I'!J126</f>
        <v>10</v>
      </c>
      <c r="K126" s="74">
        <f>'CAT I'!K126</f>
        <v>11</v>
      </c>
      <c r="L126" s="74">
        <f>'CAT I'!L126</f>
        <v>13</v>
      </c>
      <c r="M126" s="74">
        <f>'CAT I'!M126</f>
        <v>41</v>
      </c>
      <c r="N126" s="79">
        <f>'CAT II'!D126</f>
        <v>2</v>
      </c>
      <c r="O126" s="79">
        <f>'CAT II'!E126</f>
        <v>2</v>
      </c>
      <c r="P126" s="79">
        <f>'CAT II'!F126</f>
        <v>2</v>
      </c>
      <c r="Q126" s="79">
        <f>'CAT II'!G126</f>
        <v>2</v>
      </c>
      <c r="R126" s="79">
        <f>'CAT II'!H126</f>
        <v>2</v>
      </c>
      <c r="S126" s="79">
        <f>'CAT II'!I126</f>
        <v>2</v>
      </c>
      <c r="T126" s="79">
        <f>'CAT II'!J126</f>
        <v>9</v>
      </c>
      <c r="U126" s="79">
        <f>'CAT II'!K126</f>
        <v>13</v>
      </c>
      <c r="V126" s="79">
        <f>'CAT II'!L126</f>
        <v>11</v>
      </c>
      <c r="W126" s="79">
        <f>'CAT II'!M126</f>
        <v>45</v>
      </c>
      <c r="X126" s="82">
        <f>MODEL!D126</f>
        <v>0</v>
      </c>
      <c r="Y126" s="82">
        <f>MODEL!E126</f>
        <v>0</v>
      </c>
      <c r="Z126" s="82">
        <f>MODEL!F126</f>
        <v>2</v>
      </c>
      <c r="AA126" s="82">
        <f>MODEL!G126</f>
        <v>1</v>
      </c>
      <c r="AB126" s="82">
        <f>MODEL!H126</f>
        <v>0</v>
      </c>
      <c r="AC126" s="82">
        <f>MODEL!I126</f>
        <v>1</v>
      </c>
      <c r="AD126" s="82">
        <f>MODEL!J126</f>
        <v>2</v>
      </c>
      <c r="AE126" s="82">
        <f>MODEL!K126</f>
        <v>1</v>
      </c>
      <c r="AF126" s="82">
        <f>MODEL!L126</f>
        <v>1</v>
      </c>
      <c r="AG126" s="82">
        <f>MODEL!M126</f>
        <v>1</v>
      </c>
      <c r="AH126" s="82">
        <f>MODEL!N126</f>
        <v>10</v>
      </c>
      <c r="AI126" s="82">
        <f>MODEL!O126</f>
        <v>12</v>
      </c>
      <c r="AJ126" s="82">
        <f>MODEL!P126</f>
        <v>14</v>
      </c>
      <c r="AK126" s="82">
        <f>MODEL!Q126</f>
        <v>13</v>
      </c>
      <c r="AL126" s="82">
        <f>MODEL!R126</f>
        <v>10</v>
      </c>
      <c r="AM126" s="82">
        <f>MODEL!S126</f>
        <v>11</v>
      </c>
      <c r="AN126" s="82">
        <f>MODEL!T126</f>
        <v>79</v>
      </c>
      <c r="AO126" s="84">
        <f>'CAT I'!N126</f>
        <v>5</v>
      </c>
      <c r="AP126" s="84">
        <f>'CAT I'!O126</f>
        <v>5</v>
      </c>
      <c r="AQ126" s="84">
        <f>'CAT I'!P126</f>
        <v>10</v>
      </c>
      <c r="AR126" s="2">
        <f>'CAT II'!N126</f>
        <v>5</v>
      </c>
      <c r="AS126" s="2">
        <f>'CAT II'!O126</f>
        <v>5</v>
      </c>
      <c r="AT126" s="2">
        <f>'CAT II'!P126</f>
        <v>10</v>
      </c>
      <c r="AU126" s="85">
        <f>MODEL!U126</f>
        <v>5</v>
      </c>
      <c r="AV126" s="85">
        <f>MODEL!V126</f>
        <v>5</v>
      </c>
      <c r="AW126" s="85">
        <f>MODEL!W126</f>
        <v>10</v>
      </c>
      <c r="AX126" s="88">
        <f t="shared" si="119"/>
        <v>0.77358490566037741</v>
      </c>
      <c r="AY126" s="88">
        <f t="shared" si="118"/>
        <v>0.90697674418604646</v>
      </c>
      <c r="AZ126" s="88">
        <f t="shared" si="118"/>
        <v>0.8867924528301887</v>
      </c>
      <c r="BA126" s="88">
        <f t="shared" si="118"/>
        <v>0.81395348837209303</v>
      </c>
      <c r="BB126" s="88">
        <f t="shared" si="118"/>
        <v>0.78260869565217395</v>
      </c>
      <c r="BC126" s="88">
        <f t="shared" si="118"/>
        <v>1</v>
      </c>
      <c r="BD126" s="89">
        <f>'END SEM EXAM'!D126</f>
        <v>1</v>
      </c>
      <c r="BE126" s="89">
        <f>'END SEM EXAM'!E126</f>
        <v>1</v>
      </c>
      <c r="BF126" s="89">
        <f>'END SEM EXAM'!F126</f>
        <v>2</v>
      </c>
      <c r="BG126" s="89">
        <f>'END SEM EXAM'!G126</f>
        <v>1</v>
      </c>
      <c r="BH126" s="89">
        <f>'END SEM EXAM'!H126</f>
        <v>2</v>
      </c>
      <c r="BI126" s="89">
        <f>'END SEM EXAM'!I126</f>
        <v>2</v>
      </c>
      <c r="BJ126" s="89">
        <f>'END SEM EXAM'!J126</f>
        <v>1</v>
      </c>
      <c r="BK126" s="89">
        <f>'END SEM EXAM'!K126</f>
        <v>1</v>
      </c>
      <c r="BL126" s="89">
        <f>'END SEM EXAM'!L126</f>
        <v>2</v>
      </c>
      <c r="BM126" s="89">
        <f>'END SEM EXAM'!M126</f>
        <v>2</v>
      </c>
      <c r="BN126" s="89">
        <f>'END SEM EXAM'!N126</f>
        <v>6</v>
      </c>
      <c r="BO126" s="89">
        <f>'END SEM EXAM'!O126</f>
        <v>9</v>
      </c>
      <c r="BP126" s="89">
        <f>'END SEM EXAM'!P126</f>
        <v>8</v>
      </c>
      <c r="BQ126" s="89">
        <f>'END SEM EXAM'!Q126</f>
        <v>7</v>
      </c>
      <c r="BR126" s="89">
        <f>'END SEM EXAM'!R126</f>
        <v>12</v>
      </c>
      <c r="BS126" s="89">
        <f>'END SEM EXAM'!S126</f>
        <v>8</v>
      </c>
      <c r="BT126" s="89">
        <f>'END SEM EXAM'!T126</f>
        <v>65</v>
      </c>
      <c r="BU126" s="91">
        <f>'END SEM EXAM'!U126</f>
        <v>0.61111111111111116</v>
      </c>
      <c r="BV126" s="91">
        <f>'END SEM EXAM'!V126</f>
        <v>0.61111111111111116</v>
      </c>
      <c r="BW126" s="91">
        <f>'END SEM EXAM'!W126</f>
        <v>0.61111111111111116</v>
      </c>
      <c r="BX126" s="91">
        <f>'END SEM EXAM'!X126</f>
        <v>0.77777777777777779</v>
      </c>
      <c r="BY126" s="91">
        <f>'END SEM EXAM'!Y126</f>
        <v>0.66666666666666663</v>
      </c>
      <c r="BZ126" s="91">
        <f>'END SEM EXAM'!Z126</f>
        <v>0.6</v>
      </c>
      <c r="CA126" s="92">
        <f t="shared" si="82"/>
        <v>0.3666666666666667</v>
      </c>
      <c r="CB126" s="92">
        <f t="shared" si="83"/>
        <v>0.3666666666666667</v>
      </c>
      <c r="CC126" s="92">
        <f t="shared" si="84"/>
        <v>0.3666666666666667</v>
      </c>
      <c r="CD126" s="92">
        <f t="shared" si="85"/>
        <v>0.46666666666666667</v>
      </c>
      <c r="CE126" s="92">
        <f t="shared" si="86"/>
        <v>0.39999999999999997</v>
      </c>
      <c r="CF126" s="92">
        <f t="shared" si="87"/>
        <v>0.36</v>
      </c>
      <c r="CG126" s="94">
        <f t="shared" si="88"/>
        <v>0.30943396226415099</v>
      </c>
      <c r="CH126" s="94">
        <f t="shared" si="89"/>
        <v>0.36279069767441863</v>
      </c>
      <c r="CI126" s="94">
        <f t="shared" si="90"/>
        <v>0.3547169811320755</v>
      </c>
      <c r="CJ126" s="94">
        <f t="shared" si="91"/>
        <v>0.32558139534883723</v>
      </c>
      <c r="CK126" s="94">
        <f t="shared" si="92"/>
        <v>0.31304347826086959</v>
      </c>
      <c r="CL126" s="94">
        <f t="shared" si="93"/>
        <v>0.4</v>
      </c>
      <c r="CM126" s="96">
        <f t="shared" si="94"/>
        <v>0.67610062893081768</v>
      </c>
      <c r="CN126" s="96">
        <f t="shared" si="95"/>
        <v>0.72945736434108532</v>
      </c>
      <c r="CO126" s="96">
        <f t="shared" si="96"/>
        <v>0.7213836477987422</v>
      </c>
      <c r="CP126" s="96">
        <f t="shared" si="97"/>
        <v>0.79224806201550391</v>
      </c>
      <c r="CQ126" s="96">
        <f t="shared" si="98"/>
        <v>0.71304347826086956</v>
      </c>
      <c r="CR126" s="96">
        <f t="shared" si="99"/>
        <v>0.76</v>
      </c>
      <c r="CS126" s="99">
        <f>'Course end survey'!J151</f>
        <v>1</v>
      </c>
      <c r="CT126" s="99">
        <f>'Course end survey'!K151</f>
        <v>0.33333333333333331</v>
      </c>
      <c r="CU126" s="99">
        <f>'Course end survey'!L151</f>
        <v>0.66666666666666663</v>
      </c>
      <c r="CV126" s="99">
        <f>'Course end survey'!M151</f>
        <v>0.33333333333333331</v>
      </c>
      <c r="CW126" s="99">
        <f>'Course end survey'!N151</f>
        <v>0.33333333333333331</v>
      </c>
      <c r="CX126" s="99">
        <f>'Course end survey'!O151</f>
        <v>0.1111111111111111</v>
      </c>
      <c r="CY126" s="100">
        <f t="shared" si="100"/>
        <v>0.1</v>
      </c>
      <c r="CZ126" s="100">
        <f t="shared" si="101"/>
        <v>3.3333333333333333E-2</v>
      </c>
      <c r="DA126" s="100">
        <f t="shared" si="102"/>
        <v>6.6666666666666666E-2</v>
      </c>
      <c r="DB126" s="100">
        <f t="shared" si="103"/>
        <v>3.3333333333333333E-2</v>
      </c>
      <c r="DC126" s="100">
        <f t="shared" si="104"/>
        <v>3.3333333333333333E-2</v>
      </c>
      <c r="DD126" s="100">
        <f t="shared" si="105"/>
        <v>1.1111111111111112E-2</v>
      </c>
      <c r="DE126" s="102">
        <f t="shared" si="106"/>
        <v>0.60849056603773588</v>
      </c>
      <c r="DF126" s="102">
        <f t="shared" si="107"/>
        <v>0.65651162790697681</v>
      </c>
      <c r="DG126" s="102">
        <f t="shared" si="108"/>
        <v>0.64924528301886797</v>
      </c>
      <c r="DH126" s="102">
        <f t="shared" si="109"/>
        <v>0.71302325581395354</v>
      </c>
      <c r="DI126" s="102">
        <f t="shared" si="110"/>
        <v>0.64173913043478259</v>
      </c>
      <c r="DJ126" s="102">
        <f t="shared" si="111"/>
        <v>0.68400000000000005</v>
      </c>
      <c r="DK126" s="103">
        <f t="shared" si="112"/>
        <v>0.70849056603773586</v>
      </c>
      <c r="DL126" s="103">
        <f t="shared" si="113"/>
        <v>0.68984496124031014</v>
      </c>
      <c r="DM126" s="103">
        <f t="shared" si="114"/>
        <v>0.71591194968553462</v>
      </c>
      <c r="DN126" s="103">
        <f t="shared" si="115"/>
        <v>0.74635658914728686</v>
      </c>
      <c r="DO126" s="103">
        <f t="shared" si="116"/>
        <v>0.67507246376811592</v>
      </c>
      <c r="DP126" s="103">
        <f t="shared" si="117"/>
        <v>0.69511111111111112</v>
      </c>
    </row>
    <row r="127" spans="1:120" ht="16.2" thickBot="1">
      <c r="A127" s="72">
        <v>117</v>
      </c>
      <c r="B127" s="73" t="str">
        <f>'CAT I'!B127</f>
        <v>AME20135L</v>
      </c>
      <c r="C127" s="171" t="str">
        <f>'CAT I'!C127</f>
        <v>ABHIJITH AJAY</v>
      </c>
      <c r="D127" s="74">
        <f>'CAT I'!D127</f>
        <v>0</v>
      </c>
      <c r="E127" s="74">
        <f>'CAT I'!E127</f>
        <v>0</v>
      </c>
      <c r="F127" s="74">
        <f>'CAT I'!F127</f>
        <v>0</v>
      </c>
      <c r="G127" s="74">
        <f>'CAT I'!G127</f>
        <v>0</v>
      </c>
      <c r="H127" s="74">
        <f>'CAT I'!H127</f>
        <v>0</v>
      </c>
      <c r="I127" s="74">
        <f>'CAT I'!I127</f>
        <v>0</v>
      </c>
      <c r="J127" s="74">
        <f>'CAT I'!J127</f>
        <v>0</v>
      </c>
      <c r="K127" s="74">
        <f>'CAT I'!K127</f>
        <v>0</v>
      </c>
      <c r="L127" s="74">
        <f>'CAT I'!L127</f>
        <v>0</v>
      </c>
      <c r="M127" s="74">
        <f>'CAT I'!M127</f>
        <v>0</v>
      </c>
      <c r="N127" s="79">
        <f>'CAT II'!D127</f>
        <v>0</v>
      </c>
      <c r="O127" s="79">
        <f>'CAT II'!E127</f>
        <v>0</v>
      </c>
      <c r="P127" s="79">
        <f>'CAT II'!F127</f>
        <v>0</v>
      </c>
      <c r="Q127" s="79">
        <f>'CAT II'!G127</f>
        <v>0</v>
      </c>
      <c r="R127" s="79">
        <f>'CAT II'!H127</f>
        <v>0</v>
      </c>
      <c r="S127" s="79">
        <f>'CAT II'!I127</f>
        <v>0</v>
      </c>
      <c r="T127" s="79">
        <f>'CAT II'!J127</f>
        <v>0</v>
      </c>
      <c r="U127" s="79">
        <f>'CAT II'!K127</f>
        <v>0</v>
      </c>
      <c r="V127" s="79">
        <f>'CAT II'!L127</f>
        <v>0</v>
      </c>
      <c r="W127" s="79">
        <f>'CAT II'!M127</f>
        <v>0</v>
      </c>
      <c r="X127" s="82">
        <f>MODEL!D127</f>
        <v>0</v>
      </c>
      <c r="Y127" s="82">
        <f>MODEL!E127</f>
        <v>0</v>
      </c>
      <c r="Z127" s="82">
        <f>MODEL!F127</f>
        <v>0</v>
      </c>
      <c r="AA127" s="82">
        <f>MODEL!G127</f>
        <v>0</v>
      </c>
      <c r="AB127" s="82">
        <f>MODEL!H127</f>
        <v>0</v>
      </c>
      <c r="AC127" s="82">
        <f>MODEL!I127</f>
        <v>0</v>
      </c>
      <c r="AD127" s="82">
        <f>MODEL!J127</f>
        <v>0</v>
      </c>
      <c r="AE127" s="82">
        <f>MODEL!K127</f>
        <v>0</v>
      </c>
      <c r="AF127" s="82">
        <f>MODEL!L127</f>
        <v>0</v>
      </c>
      <c r="AG127" s="82">
        <f>MODEL!M127</f>
        <v>0</v>
      </c>
      <c r="AH127" s="82">
        <f>MODEL!N127</f>
        <v>0</v>
      </c>
      <c r="AI127" s="82">
        <f>MODEL!O127</f>
        <v>0</v>
      </c>
      <c r="AJ127" s="82">
        <f>MODEL!P127</f>
        <v>0</v>
      </c>
      <c r="AK127" s="82">
        <f>MODEL!Q127</f>
        <v>0</v>
      </c>
      <c r="AL127" s="82">
        <f>MODEL!R127</f>
        <v>0</v>
      </c>
      <c r="AM127" s="82">
        <f>MODEL!S127</f>
        <v>0</v>
      </c>
      <c r="AN127" s="82">
        <f>MODEL!T127</f>
        <v>0</v>
      </c>
      <c r="AO127" s="84">
        <f>'CAT I'!N127</f>
        <v>0</v>
      </c>
      <c r="AP127" s="84">
        <f>'CAT I'!O127</f>
        <v>0</v>
      </c>
      <c r="AQ127" s="84">
        <f>'CAT I'!P127</f>
        <v>0</v>
      </c>
      <c r="AR127" s="2">
        <f>'CAT II'!N127</f>
        <v>0</v>
      </c>
      <c r="AS127" s="2">
        <f>'CAT II'!O127</f>
        <v>0</v>
      </c>
      <c r="AT127" s="2">
        <f>'CAT II'!P127</f>
        <v>0</v>
      </c>
      <c r="AU127" s="85">
        <f>MODEL!U127</f>
        <v>0</v>
      </c>
      <c r="AV127" s="85">
        <f>MODEL!V127</f>
        <v>0</v>
      </c>
      <c r="AW127" s="85">
        <f>MODEL!W127</f>
        <v>0</v>
      </c>
      <c r="AX127" s="88">
        <f t="shared" si="119"/>
        <v>0</v>
      </c>
      <c r="AY127" s="88">
        <f t="shared" si="118"/>
        <v>0</v>
      </c>
      <c r="AZ127" s="88">
        <f t="shared" si="118"/>
        <v>0</v>
      </c>
      <c r="BA127" s="88">
        <f t="shared" si="118"/>
        <v>0</v>
      </c>
      <c r="BB127" s="88">
        <f t="shared" si="118"/>
        <v>0</v>
      </c>
      <c r="BC127" s="88">
        <f t="shared" si="118"/>
        <v>0</v>
      </c>
      <c r="BD127" s="89">
        <f>'END SEM EXAM'!D127</f>
        <v>0</v>
      </c>
      <c r="BE127" s="89">
        <f>'END SEM EXAM'!E127</f>
        <v>0</v>
      </c>
      <c r="BF127" s="89">
        <f>'END SEM EXAM'!F127</f>
        <v>0</v>
      </c>
      <c r="BG127" s="89">
        <f>'END SEM EXAM'!G127</f>
        <v>0</v>
      </c>
      <c r="BH127" s="89">
        <f>'END SEM EXAM'!H127</f>
        <v>0</v>
      </c>
      <c r="BI127" s="89">
        <f>'END SEM EXAM'!I127</f>
        <v>0</v>
      </c>
      <c r="BJ127" s="89">
        <f>'END SEM EXAM'!J127</f>
        <v>0</v>
      </c>
      <c r="BK127" s="89">
        <f>'END SEM EXAM'!K127</f>
        <v>0</v>
      </c>
      <c r="BL127" s="89">
        <f>'END SEM EXAM'!L127</f>
        <v>0</v>
      </c>
      <c r="BM127" s="89">
        <f>'END SEM EXAM'!M127</f>
        <v>0</v>
      </c>
      <c r="BN127" s="89">
        <f>'END SEM EXAM'!N127</f>
        <v>0</v>
      </c>
      <c r="BO127" s="89">
        <f>'END SEM EXAM'!O127</f>
        <v>0</v>
      </c>
      <c r="BP127" s="89">
        <f>'END SEM EXAM'!P127</f>
        <v>0</v>
      </c>
      <c r="BQ127" s="89">
        <f>'END SEM EXAM'!Q127</f>
        <v>0</v>
      </c>
      <c r="BR127" s="89">
        <f>'END SEM EXAM'!R127</f>
        <v>0</v>
      </c>
      <c r="BS127" s="89">
        <f>'END SEM EXAM'!S127</f>
        <v>0</v>
      </c>
      <c r="BT127" s="89">
        <f>'END SEM EXAM'!T127</f>
        <v>0</v>
      </c>
      <c r="BU127" s="91">
        <f>'END SEM EXAM'!U127</f>
        <v>0</v>
      </c>
      <c r="BV127" s="91">
        <f>'END SEM EXAM'!V127</f>
        <v>0</v>
      </c>
      <c r="BW127" s="91">
        <f>'END SEM EXAM'!W127</f>
        <v>0</v>
      </c>
      <c r="BX127" s="91">
        <f>'END SEM EXAM'!X127</f>
        <v>0</v>
      </c>
      <c r="BY127" s="91">
        <f>'END SEM EXAM'!Y127</f>
        <v>0</v>
      </c>
      <c r="BZ127" s="91">
        <f>'END SEM EXAM'!Z127</f>
        <v>0</v>
      </c>
      <c r="CA127" s="92">
        <f t="shared" si="82"/>
        <v>0</v>
      </c>
      <c r="CB127" s="92">
        <f t="shared" si="83"/>
        <v>0</v>
      </c>
      <c r="CC127" s="92">
        <f t="shared" si="84"/>
        <v>0</v>
      </c>
      <c r="CD127" s="92">
        <f t="shared" si="85"/>
        <v>0</v>
      </c>
      <c r="CE127" s="92">
        <f t="shared" si="86"/>
        <v>0</v>
      </c>
      <c r="CF127" s="92">
        <f t="shared" si="87"/>
        <v>0</v>
      </c>
      <c r="CG127" s="94">
        <f t="shared" si="88"/>
        <v>0</v>
      </c>
      <c r="CH127" s="94">
        <f t="shared" si="89"/>
        <v>0</v>
      </c>
      <c r="CI127" s="94">
        <f t="shared" si="90"/>
        <v>0</v>
      </c>
      <c r="CJ127" s="94">
        <f t="shared" si="91"/>
        <v>0</v>
      </c>
      <c r="CK127" s="94">
        <f t="shared" si="92"/>
        <v>0</v>
      </c>
      <c r="CL127" s="94">
        <f t="shared" si="93"/>
        <v>0</v>
      </c>
      <c r="CM127" s="96">
        <f t="shared" si="94"/>
        <v>0</v>
      </c>
      <c r="CN127" s="96">
        <f t="shared" si="95"/>
        <v>0</v>
      </c>
      <c r="CO127" s="96">
        <f t="shared" si="96"/>
        <v>0</v>
      </c>
      <c r="CP127" s="96">
        <f t="shared" si="97"/>
        <v>0</v>
      </c>
      <c r="CQ127" s="96">
        <f t="shared" si="98"/>
        <v>0</v>
      </c>
      <c r="CR127" s="96">
        <f t="shared" si="99"/>
        <v>0</v>
      </c>
      <c r="CS127" s="99">
        <f>'Course end survey'!J136</f>
        <v>0.33333333333333331</v>
      </c>
      <c r="CT127" s="99">
        <f>'Course end survey'!K136</f>
        <v>1</v>
      </c>
      <c r="CU127" s="99">
        <f>'Course end survey'!L136</f>
        <v>0.33333333333333331</v>
      </c>
      <c r="CV127" s="99">
        <f>'Course end survey'!M136</f>
        <v>1</v>
      </c>
      <c r="CW127" s="99">
        <f>'Course end survey'!N136</f>
        <v>0.1111111111111111</v>
      </c>
      <c r="CX127" s="99">
        <f>'Course end survey'!O136</f>
        <v>0.33333333333333331</v>
      </c>
      <c r="CY127" s="100">
        <f t="shared" si="100"/>
        <v>3.3333333333333333E-2</v>
      </c>
      <c r="CZ127" s="100">
        <f t="shared" si="101"/>
        <v>0.1</v>
      </c>
      <c r="DA127" s="100">
        <f t="shared" si="102"/>
        <v>3.3333333333333333E-2</v>
      </c>
      <c r="DB127" s="100">
        <f t="shared" si="103"/>
        <v>0.1</v>
      </c>
      <c r="DC127" s="100">
        <f t="shared" si="104"/>
        <v>1.1111111111111112E-2</v>
      </c>
      <c r="DD127" s="100">
        <f t="shared" si="105"/>
        <v>3.3333333333333333E-2</v>
      </c>
      <c r="DE127" s="102">
        <f t="shared" si="106"/>
        <v>0</v>
      </c>
      <c r="DF127" s="102">
        <f t="shared" si="107"/>
        <v>0</v>
      </c>
      <c r="DG127" s="102">
        <f t="shared" si="108"/>
        <v>0</v>
      </c>
      <c r="DH127" s="102">
        <f t="shared" si="109"/>
        <v>0</v>
      </c>
      <c r="DI127" s="102">
        <f t="shared" si="110"/>
        <v>0</v>
      </c>
      <c r="DJ127" s="102">
        <f t="shared" si="111"/>
        <v>0</v>
      </c>
      <c r="DK127" s="103">
        <f t="shared" si="112"/>
        <v>3.3333333333333333E-2</v>
      </c>
      <c r="DL127" s="103">
        <f t="shared" si="113"/>
        <v>0.1</v>
      </c>
      <c r="DM127" s="103">
        <f t="shared" si="114"/>
        <v>3.3333333333333333E-2</v>
      </c>
      <c r="DN127" s="103">
        <f t="shared" si="115"/>
        <v>0.1</v>
      </c>
      <c r="DO127" s="103">
        <f t="shared" si="116"/>
        <v>1.1111111111111112E-2</v>
      </c>
      <c r="DP127" s="103">
        <f t="shared" si="117"/>
        <v>3.3333333333333333E-2</v>
      </c>
    </row>
    <row r="128" spans="1:120" ht="16.2" thickBot="1">
      <c r="A128" s="72">
        <v>118</v>
      </c>
      <c r="B128" s="73" t="str">
        <f>'CAT I'!B128</f>
        <v>AME20136L</v>
      </c>
      <c r="C128" s="171" t="str">
        <f>'CAT I'!C128</f>
        <v>ABHINAV P M</v>
      </c>
      <c r="D128" s="74">
        <f>'CAT I'!D128</f>
        <v>2</v>
      </c>
      <c r="E128" s="74">
        <f>'CAT I'!E128</f>
        <v>1</v>
      </c>
      <c r="F128" s="74">
        <f>'CAT I'!F128</f>
        <v>2</v>
      </c>
      <c r="G128" s="74">
        <f>'CAT I'!G128</f>
        <v>2</v>
      </c>
      <c r="H128" s="74">
        <f>'CAT I'!H128</f>
        <v>2</v>
      </c>
      <c r="I128" s="74">
        <f>'CAT I'!I128</f>
        <v>0</v>
      </c>
      <c r="J128" s="74">
        <f>'CAT I'!J128</f>
        <v>10</v>
      </c>
      <c r="K128" s="74">
        <f>'CAT I'!K128</f>
        <v>10</v>
      </c>
      <c r="L128" s="74">
        <f>'CAT I'!L128</f>
        <v>12</v>
      </c>
      <c r="M128" s="74">
        <f>'CAT I'!M128</f>
        <v>41</v>
      </c>
      <c r="N128" s="79">
        <f>'CAT II'!D128</f>
        <v>2</v>
      </c>
      <c r="O128" s="79">
        <f>'CAT II'!E128</f>
        <v>2</v>
      </c>
      <c r="P128" s="79">
        <f>'CAT II'!F128</f>
        <v>2</v>
      </c>
      <c r="Q128" s="79">
        <f>'CAT II'!G128</f>
        <v>2</v>
      </c>
      <c r="R128" s="79">
        <f>'CAT II'!H128</f>
        <v>2</v>
      </c>
      <c r="S128" s="79">
        <f>'CAT II'!I128</f>
        <v>2</v>
      </c>
      <c r="T128" s="79">
        <f>'CAT II'!J128</f>
        <v>9</v>
      </c>
      <c r="U128" s="79">
        <f>'CAT II'!K128</f>
        <v>13</v>
      </c>
      <c r="V128" s="79">
        <f>'CAT II'!L128</f>
        <v>11</v>
      </c>
      <c r="W128" s="79">
        <f>'CAT II'!M128</f>
        <v>45</v>
      </c>
      <c r="X128" s="82">
        <f>MODEL!D128</f>
        <v>0</v>
      </c>
      <c r="Y128" s="82">
        <f>MODEL!E128</f>
        <v>0</v>
      </c>
      <c r="Z128" s="82">
        <f>MODEL!F128</f>
        <v>1</v>
      </c>
      <c r="AA128" s="82">
        <f>MODEL!G128</f>
        <v>1</v>
      </c>
      <c r="AB128" s="82">
        <f>MODEL!H128</f>
        <v>0</v>
      </c>
      <c r="AC128" s="82">
        <f>MODEL!I128</f>
        <v>0</v>
      </c>
      <c r="AD128" s="82">
        <f>MODEL!J128</f>
        <v>1</v>
      </c>
      <c r="AE128" s="82">
        <f>MODEL!K128</f>
        <v>2</v>
      </c>
      <c r="AF128" s="82">
        <f>MODEL!L128</f>
        <v>1</v>
      </c>
      <c r="AG128" s="82">
        <f>MODEL!M128</f>
        <v>2</v>
      </c>
      <c r="AH128" s="82">
        <f>MODEL!N128</f>
        <v>10</v>
      </c>
      <c r="AI128" s="82">
        <f>MODEL!O128</f>
        <v>10</v>
      </c>
      <c r="AJ128" s="82">
        <f>MODEL!P128</f>
        <v>13</v>
      </c>
      <c r="AK128" s="82">
        <f>MODEL!Q128</f>
        <v>11</v>
      </c>
      <c r="AL128" s="82">
        <f>MODEL!R128</f>
        <v>13</v>
      </c>
      <c r="AM128" s="82">
        <f>MODEL!S128</f>
        <v>14</v>
      </c>
      <c r="AN128" s="82">
        <f>MODEL!T128</f>
        <v>79</v>
      </c>
      <c r="AO128" s="84">
        <f>'CAT I'!N128</f>
        <v>5</v>
      </c>
      <c r="AP128" s="84">
        <f>'CAT I'!O128</f>
        <v>5</v>
      </c>
      <c r="AQ128" s="84">
        <f>'CAT I'!P128</f>
        <v>10</v>
      </c>
      <c r="AR128" s="2">
        <f>'CAT II'!N128</f>
        <v>5</v>
      </c>
      <c r="AS128" s="2">
        <f>'CAT II'!O128</f>
        <v>5</v>
      </c>
      <c r="AT128" s="2">
        <f>'CAT II'!P128</f>
        <v>10</v>
      </c>
      <c r="AU128" s="85">
        <f>MODEL!U128</f>
        <v>5</v>
      </c>
      <c r="AV128" s="85">
        <f>MODEL!V128</f>
        <v>5</v>
      </c>
      <c r="AW128" s="85">
        <f>MODEL!W128</f>
        <v>10</v>
      </c>
      <c r="AX128" s="88">
        <f t="shared" si="119"/>
        <v>0.75471698113207553</v>
      </c>
      <c r="AY128" s="88">
        <f t="shared" si="118"/>
        <v>0.83720930232558144</v>
      </c>
      <c r="AZ128" s="88">
        <f t="shared" si="118"/>
        <v>0.83018867924528306</v>
      </c>
      <c r="BA128" s="88">
        <f t="shared" si="118"/>
        <v>0.88372093023255816</v>
      </c>
      <c r="BB128" s="88">
        <f t="shared" si="118"/>
        <v>0.95652173913043481</v>
      </c>
      <c r="BC128" s="88">
        <f t="shared" si="118"/>
        <v>1</v>
      </c>
      <c r="BD128" s="89">
        <f>'END SEM EXAM'!D128</f>
        <v>1</v>
      </c>
      <c r="BE128" s="89">
        <f>'END SEM EXAM'!E128</f>
        <v>1</v>
      </c>
      <c r="BF128" s="89">
        <f>'END SEM EXAM'!F128</f>
        <v>1</v>
      </c>
      <c r="BG128" s="89">
        <f>'END SEM EXAM'!G128</f>
        <v>1</v>
      </c>
      <c r="BH128" s="89">
        <f>'END SEM EXAM'!H128</f>
        <v>1</v>
      </c>
      <c r="BI128" s="89">
        <f>'END SEM EXAM'!I128</f>
        <v>1</v>
      </c>
      <c r="BJ128" s="89">
        <f>'END SEM EXAM'!J128</f>
        <v>1</v>
      </c>
      <c r="BK128" s="89">
        <f>'END SEM EXAM'!K128</f>
        <v>1</v>
      </c>
      <c r="BL128" s="89">
        <f>'END SEM EXAM'!L128</f>
        <v>1</v>
      </c>
      <c r="BM128" s="89">
        <f>'END SEM EXAM'!M128</f>
        <v>2</v>
      </c>
      <c r="BN128" s="89">
        <f>'END SEM EXAM'!N128</f>
        <v>7</v>
      </c>
      <c r="BO128" s="89">
        <f>'END SEM EXAM'!O128</f>
        <v>7</v>
      </c>
      <c r="BP128" s="89">
        <f>'END SEM EXAM'!P128</f>
        <v>12</v>
      </c>
      <c r="BQ128" s="89">
        <f>'END SEM EXAM'!Q128</f>
        <v>11</v>
      </c>
      <c r="BR128" s="89">
        <f>'END SEM EXAM'!R128</f>
        <v>7</v>
      </c>
      <c r="BS128" s="89">
        <f>'END SEM EXAM'!S128</f>
        <v>10</v>
      </c>
      <c r="BT128" s="89">
        <f>'END SEM EXAM'!T128</f>
        <v>65</v>
      </c>
      <c r="BU128" s="91">
        <f>'END SEM EXAM'!U128</f>
        <v>0.5</v>
      </c>
      <c r="BV128" s="91">
        <f>'END SEM EXAM'!V128</f>
        <v>0.77777777777777779</v>
      </c>
      <c r="BW128" s="91">
        <f>'END SEM EXAM'!W128</f>
        <v>0.72222222222222221</v>
      </c>
      <c r="BX128" s="91">
        <f>'END SEM EXAM'!X128</f>
        <v>0.5</v>
      </c>
      <c r="BY128" s="91">
        <f>'END SEM EXAM'!Y128</f>
        <v>0.72222222222222221</v>
      </c>
      <c r="BZ128" s="91">
        <f>'END SEM EXAM'!Z128</f>
        <v>0.7</v>
      </c>
      <c r="CA128" s="92">
        <f t="shared" si="82"/>
        <v>0.3</v>
      </c>
      <c r="CB128" s="92">
        <f t="shared" si="83"/>
        <v>0.46666666666666667</v>
      </c>
      <c r="CC128" s="92">
        <f t="shared" si="84"/>
        <v>0.43333333333333329</v>
      </c>
      <c r="CD128" s="92">
        <f t="shared" si="85"/>
        <v>0.3</v>
      </c>
      <c r="CE128" s="92">
        <f t="shared" si="86"/>
        <v>0.43333333333333329</v>
      </c>
      <c r="CF128" s="92">
        <f t="shared" si="87"/>
        <v>0.42</v>
      </c>
      <c r="CG128" s="94">
        <f t="shared" si="88"/>
        <v>0.30188679245283023</v>
      </c>
      <c r="CH128" s="94">
        <f t="shared" si="89"/>
        <v>0.33488372093023261</v>
      </c>
      <c r="CI128" s="94">
        <f t="shared" si="90"/>
        <v>0.33207547169811324</v>
      </c>
      <c r="CJ128" s="94">
        <f t="shared" si="91"/>
        <v>0.35348837209302331</v>
      </c>
      <c r="CK128" s="94">
        <f t="shared" si="92"/>
        <v>0.38260869565217392</v>
      </c>
      <c r="CL128" s="94">
        <f t="shared" si="93"/>
        <v>0.4</v>
      </c>
      <c r="CM128" s="96">
        <f t="shared" si="94"/>
        <v>0.60188679245283017</v>
      </c>
      <c r="CN128" s="96">
        <f t="shared" si="95"/>
        <v>0.80155038759689923</v>
      </c>
      <c r="CO128" s="96">
        <f t="shared" si="96"/>
        <v>0.76540880503144648</v>
      </c>
      <c r="CP128" s="96">
        <f t="shared" si="97"/>
        <v>0.65348837209302335</v>
      </c>
      <c r="CQ128" s="96">
        <f t="shared" si="98"/>
        <v>0.81594202898550727</v>
      </c>
      <c r="CR128" s="96">
        <f t="shared" si="99"/>
        <v>0.82000000000000006</v>
      </c>
      <c r="CS128" s="99">
        <f>'Course end survey'!J153</f>
        <v>1</v>
      </c>
      <c r="CT128" s="99">
        <f>'Course end survey'!K153</f>
        <v>0.33333333333333331</v>
      </c>
      <c r="CU128" s="99">
        <f>'Course end survey'!L153</f>
        <v>0.33333333333333331</v>
      </c>
      <c r="CV128" s="99">
        <f>'Course end survey'!M153</f>
        <v>0.33333333333333331</v>
      </c>
      <c r="CW128" s="99">
        <f>'Course end survey'!N153</f>
        <v>0.33333333333333331</v>
      </c>
      <c r="CX128" s="99">
        <f>'Course end survey'!O153</f>
        <v>0.1111111111111111</v>
      </c>
      <c r="CY128" s="100">
        <f t="shared" si="100"/>
        <v>0.1</v>
      </c>
      <c r="CZ128" s="100">
        <f t="shared" si="101"/>
        <v>3.3333333333333333E-2</v>
      </c>
      <c r="DA128" s="100">
        <f t="shared" si="102"/>
        <v>3.3333333333333333E-2</v>
      </c>
      <c r="DB128" s="100">
        <f t="shared" si="103"/>
        <v>3.3333333333333333E-2</v>
      </c>
      <c r="DC128" s="100">
        <f t="shared" si="104"/>
        <v>3.3333333333333333E-2</v>
      </c>
      <c r="DD128" s="100">
        <f t="shared" si="105"/>
        <v>1.1111111111111112E-2</v>
      </c>
      <c r="DE128" s="102">
        <f t="shared" si="106"/>
        <v>0.54169811320754713</v>
      </c>
      <c r="DF128" s="102">
        <f t="shared" si="107"/>
        <v>0.72139534883720935</v>
      </c>
      <c r="DG128" s="102">
        <f t="shared" si="108"/>
        <v>0.68886792452830181</v>
      </c>
      <c r="DH128" s="102">
        <f t="shared" si="109"/>
        <v>0.58813953488372106</v>
      </c>
      <c r="DI128" s="102">
        <f t="shared" si="110"/>
        <v>0.73434782608695659</v>
      </c>
      <c r="DJ128" s="102">
        <f t="shared" si="111"/>
        <v>0.7380000000000001</v>
      </c>
      <c r="DK128" s="103">
        <f t="shared" si="112"/>
        <v>0.64169811320754711</v>
      </c>
      <c r="DL128" s="103">
        <f t="shared" si="113"/>
        <v>0.75472868217054268</v>
      </c>
      <c r="DM128" s="103">
        <f t="shared" si="114"/>
        <v>0.72220125786163514</v>
      </c>
      <c r="DN128" s="103">
        <f t="shared" si="115"/>
        <v>0.62147286821705439</v>
      </c>
      <c r="DO128" s="103">
        <f t="shared" si="116"/>
        <v>0.76768115942028992</v>
      </c>
      <c r="DP128" s="103">
        <f t="shared" si="117"/>
        <v>0.74911111111111117</v>
      </c>
    </row>
    <row r="129" spans="1:120" ht="16.2" thickBot="1">
      <c r="A129" s="72">
        <v>119</v>
      </c>
      <c r="B129" s="73" t="str">
        <f>'CAT I'!B129</f>
        <v>AME20137L</v>
      </c>
      <c r="C129" s="171" t="str">
        <f>'CAT I'!C129</f>
        <v>ADERSH D</v>
      </c>
      <c r="D129" s="74">
        <f>'CAT I'!D129</f>
        <v>2</v>
      </c>
      <c r="E129" s="74">
        <f>'CAT I'!E129</f>
        <v>2</v>
      </c>
      <c r="F129" s="74">
        <f>'CAT I'!F129</f>
        <v>1</v>
      </c>
      <c r="G129" s="74">
        <f>'CAT I'!G129</f>
        <v>1</v>
      </c>
      <c r="H129" s="74">
        <f>'CAT I'!H129</f>
        <v>1</v>
      </c>
      <c r="I129" s="74">
        <f>'CAT I'!I129</f>
        <v>2</v>
      </c>
      <c r="J129" s="74">
        <f>'CAT I'!J129</f>
        <v>8</v>
      </c>
      <c r="K129" s="74">
        <f>'CAT I'!K129</f>
        <v>12</v>
      </c>
      <c r="L129" s="74">
        <f>'CAT I'!L129</f>
        <v>13</v>
      </c>
      <c r="M129" s="74">
        <f>'CAT I'!M129</f>
        <v>42</v>
      </c>
      <c r="N129" s="79">
        <f>'CAT II'!D129</f>
        <v>2</v>
      </c>
      <c r="O129" s="79">
        <f>'CAT II'!E129</f>
        <v>2</v>
      </c>
      <c r="P129" s="79">
        <f>'CAT II'!F129</f>
        <v>2</v>
      </c>
      <c r="Q129" s="79">
        <f>'CAT II'!G129</f>
        <v>1</v>
      </c>
      <c r="R129" s="79">
        <f>'CAT II'!H129</f>
        <v>2</v>
      </c>
      <c r="S129" s="79">
        <f>'CAT II'!I129</f>
        <v>1</v>
      </c>
      <c r="T129" s="79">
        <f>'CAT II'!J129</f>
        <v>7</v>
      </c>
      <c r="U129" s="79">
        <f>'CAT II'!K129</f>
        <v>10</v>
      </c>
      <c r="V129" s="79">
        <f>'CAT II'!L129</f>
        <v>13</v>
      </c>
      <c r="W129" s="79">
        <f>'CAT II'!M129</f>
        <v>40</v>
      </c>
      <c r="X129" s="82">
        <f>MODEL!D129</f>
        <v>1</v>
      </c>
      <c r="Y129" s="82">
        <f>MODEL!E129</f>
        <v>1</v>
      </c>
      <c r="Z129" s="82">
        <f>MODEL!F129</f>
        <v>1</v>
      </c>
      <c r="AA129" s="82">
        <f>MODEL!G129</f>
        <v>2</v>
      </c>
      <c r="AB129" s="82">
        <f>MODEL!H129</f>
        <v>2</v>
      </c>
      <c r="AC129" s="82">
        <f>MODEL!I129</f>
        <v>1</v>
      </c>
      <c r="AD129" s="82">
        <f>MODEL!J129</f>
        <v>2</v>
      </c>
      <c r="AE129" s="82">
        <f>MODEL!K129</f>
        <v>2</v>
      </c>
      <c r="AF129" s="82">
        <f>MODEL!L129</f>
        <v>2</v>
      </c>
      <c r="AG129" s="82">
        <f>MODEL!M129</f>
        <v>1</v>
      </c>
      <c r="AH129" s="82">
        <f>MODEL!N129</f>
        <v>10</v>
      </c>
      <c r="AI129" s="82">
        <f>MODEL!O129</f>
        <v>13</v>
      </c>
      <c r="AJ129" s="82">
        <f>MODEL!P129</f>
        <v>14</v>
      </c>
      <c r="AK129" s="82">
        <f>MODEL!Q129</f>
        <v>10</v>
      </c>
      <c r="AL129" s="82">
        <f>MODEL!R129</f>
        <v>13</v>
      </c>
      <c r="AM129" s="82">
        <f>MODEL!S129</f>
        <v>13</v>
      </c>
      <c r="AN129" s="82">
        <f>MODEL!T129</f>
        <v>88</v>
      </c>
      <c r="AO129" s="84">
        <f>'CAT I'!N129</f>
        <v>5</v>
      </c>
      <c r="AP129" s="84">
        <f>'CAT I'!O129</f>
        <v>5</v>
      </c>
      <c r="AQ129" s="84">
        <f>'CAT I'!P129</f>
        <v>10</v>
      </c>
      <c r="AR129" s="2">
        <f>'CAT II'!N129</f>
        <v>5</v>
      </c>
      <c r="AS129" s="2">
        <f>'CAT II'!O129</f>
        <v>5</v>
      </c>
      <c r="AT129" s="2">
        <f>'CAT II'!P129</f>
        <v>10</v>
      </c>
      <c r="AU129" s="85">
        <f>MODEL!U129</f>
        <v>5</v>
      </c>
      <c r="AV129" s="85">
        <f>MODEL!V129</f>
        <v>5</v>
      </c>
      <c r="AW129" s="85">
        <f>MODEL!W129</f>
        <v>10</v>
      </c>
      <c r="AX129" s="88">
        <f t="shared" si="119"/>
        <v>0.84905660377358494</v>
      </c>
      <c r="AY129" s="88">
        <f t="shared" si="118"/>
        <v>0.90697674418604646</v>
      </c>
      <c r="AZ129" s="88">
        <f t="shared" si="118"/>
        <v>0.77358490566037741</v>
      </c>
      <c r="BA129" s="88">
        <f t="shared" si="118"/>
        <v>0.90697674418604646</v>
      </c>
      <c r="BB129" s="88">
        <f t="shared" si="118"/>
        <v>0.91304347826086951</v>
      </c>
      <c r="BC129" s="88">
        <f t="shared" si="118"/>
        <v>1</v>
      </c>
      <c r="BD129" s="89">
        <f>'END SEM EXAM'!D129</f>
        <v>2</v>
      </c>
      <c r="BE129" s="89">
        <f>'END SEM EXAM'!E129</f>
        <v>1</v>
      </c>
      <c r="BF129" s="89">
        <f>'END SEM EXAM'!F129</f>
        <v>2</v>
      </c>
      <c r="BG129" s="89">
        <f>'END SEM EXAM'!G129</f>
        <v>1</v>
      </c>
      <c r="BH129" s="89">
        <f>'END SEM EXAM'!H129</f>
        <v>2</v>
      </c>
      <c r="BI129" s="89">
        <f>'END SEM EXAM'!I129</f>
        <v>2</v>
      </c>
      <c r="BJ129" s="89">
        <f>'END SEM EXAM'!J129</f>
        <v>2</v>
      </c>
      <c r="BK129" s="89">
        <f>'END SEM EXAM'!K129</f>
        <v>2</v>
      </c>
      <c r="BL129" s="89">
        <f>'END SEM EXAM'!L129</f>
        <v>2</v>
      </c>
      <c r="BM129" s="89">
        <f>'END SEM EXAM'!M129</f>
        <v>2</v>
      </c>
      <c r="BN129" s="89">
        <f>'END SEM EXAM'!N129</f>
        <v>7</v>
      </c>
      <c r="BO129" s="89">
        <f>'END SEM EXAM'!O129</f>
        <v>5</v>
      </c>
      <c r="BP129" s="89">
        <f>'END SEM EXAM'!P129</f>
        <v>6</v>
      </c>
      <c r="BQ129" s="89">
        <f>'END SEM EXAM'!Q129</f>
        <v>1</v>
      </c>
      <c r="BR129" s="89">
        <f>'END SEM EXAM'!R129</f>
        <v>8</v>
      </c>
      <c r="BS129" s="89">
        <f>'END SEM EXAM'!S129</f>
        <v>0</v>
      </c>
      <c r="BT129" s="89">
        <f>'END SEM EXAM'!T129</f>
        <v>45</v>
      </c>
      <c r="BU129" s="91">
        <f>'END SEM EXAM'!U129</f>
        <v>0.44444444444444442</v>
      </c>
      <c r="BV129" s="91">
        <f>'END SEM EXAM'!V129</f>
        <v>0.5</v>
      </c>
      <c r="BW129" s="91">
        <f>'END SEM EXAM'!W129</f>
        <v>0.27777777777777779</v>
      </c>
      <c r="BX129" s="91">
        <f>'END SEM EXAM'!X129</f>
        <v>0.66666666666666663</v>
      </c>
      <c r="BY129" s="91">
        <f>'END SEM EXAM'!Y129</f>
        <v>0.22222222222222221</v>
      </c>
      <c r="BZ129" s="91">
        <f>'END SEM EXAM'!Z129</f>
        <v>0.7</v>
      </c>
      <c r="CA129" s="92">
        <f t="shared" si="82"/>
        <v>0.26666666666666666</v>
      </c>
      <c r="CB129" s="92">
        <f t="shared" si="83"/>
        <v>0.3</v>
      </c>
      <c r="CC129" s="92">
        <f t="shared" si="84"/>
        <v>0.16666666666666666</v>
      </c>
      <c r="CD129" s="92">
        <f t="shared" si="85"/>
        <v>0.39999999999999997</v>
      </c>
      <c r="CE129" s="92">
        <f t="shared" si="86"/>
        <v>0.13333333333333333</v>
      </c>
      <c r="CF129" s="92">
        <f t="shared" si="87"/>
        <v>0.42</v>
      </c>
      <c r="CG129" s="94">
        <f t="shared" si="88"/>
        <v>0.339622641509434</v>
      </c>
      <c r="CH129" s="94">
        <f t="shared" si="89"/>
        <v>0.36279069767441863</v>
      </c>
      <c r="CI129" s="94">
        <f t="shared" si="90"/>
        <v>0.30943396226415099</v>
      </c>
      <c r="CJ129" s="94">
        <f t="shared" si="91"/>
        <v>0.36279069767441863</v>
      </c>
      <c r="CK129" s="94">
        <f t="shared" si="92"/>
        <v>0.36521739130434783</v>
      </c>
      <c r="CL129" s="94">
        <f t="shared" si="93"/>
        <v>0.4</v>
      </c>
      <c r="CM129" s="96">
        <f t="shared" si="94"/>
        <v>0.60628930817610072</v>
      </c>
      <c r="CN129" s="96">
        <f t="shared" si="95"/>
        <v>0.66279069767441867</v>
      </c>
      <c r="CO129" s="96">
        <f t="shared" si="96"/>
        <v>0.47610062893081762</v>
      </c>
      <c r="CP129" s="96">
        <f t="shared" si="97"/>
        <v>0.76279069767441854</v>
      </c>
      <c r="CQ129" s="96">
        <f t="shared" si="98"/>
        <v>0.49855072463768113</v>
      </c>
      <c r="CR129" s="96">
        <f t="shared" si="99"/>
        <v>0.82000000000000006</v>
      </c>
      <c r="CS129" s="99">
        <f>'Course end survey'!J138</f>
        <v>0.33333333333333331</v>
      </c>
      <c r="CT129" s="99">
        <f>'Course end survey'!K138</f>
        <v>0.33333333333333331</v>
      </c>
      <c r="CU129" s="99">
        <f>'Course end survey'!L138</f>
        <v>1</v>
      </c>
      <c r="CV129" s="99">
        <f>'Course end survey'!M138</f>
        <v>1</v>
      </c>
      <c r="CW129" s="99">
        <f>'Course end survey'!N138</f>
        <v>0.1111111111111111</v>
      </c>
      <c r="CX129" s="99">
        <f>'Course end survey'!O138</f>
        <v>0.1111111111111111</v>
      </c>
      <c r="CY129" s="100">
        <f t="shared" si="100"/>
        <v>3.3333333333333333E-2</v>
      </c>
      <c r="CZ129" s="100">
        <f t="shared" si="101"/>
        <v>3.3333333333333333E-2</v>
      </c>
      <c r="DA129" s="100">
        <f t="shared" si="102"/>
        <v>0.1</v>
      </c>
      <c r="DB129" s="100">
        <f t="shared" si="103"/>
        <v>0.1</v>
      </c>
      <c r="DC129" s="100">
        <f t="shared" si="104"/>
        <v>1.1111111111111112E-2</v>
      </c>
      <c r="DD129" s="100">
        <f t="shared" si="105"/>
        <v>1.1111111111111112E-2</v>
      </c>
      <c r="DE129" s="102">
        <f t="shared" si="106"/>
        <v>0.54566037735849071</v>
      </c>
      <c r="DF129" s="102">
        <f t="shared" si="107"/>
        <v>0.59651162790697687</v>
      </c>
      <c r="DG129" s="102">
        <f t="shared" si="108"/>
        <v>0.42849056603773589</v>
      </c>
      <c r="DH129" s="102">
        <f t="shared" si="109"/>
        <v>0.68651162790697673</v>
      </c>
      <c r="DI129" s="102">
        <f t="shared" si="110"/>
        <v>0.44869565217391305</v>
      </c>
      <c r="DJ129" s="102">
        <f t="shared" si="111"/>
        <v>0.7380000000000001</v>
      </c>
      <c r="DK129" s="103">
        <f t="shared" si="112"/>
        <v>0.57899371069182404</v>
      </c>
      <c r="DL129" s="103">
        <f t="shared" si="113"/>
        <v>0.6298449612403102</v>
      </c>
      <c r="DM129" s="103">
        <f t="shared" si="114"/>
        <v>0.52849056603773592</v>
      </c>
      <c r="DN129" s="103">
        <f t="shared" si="115"/>
        <v>0.78651162790697671</v>
      </c>
      <c r="DO129" s="103">
        <f t="shared" si="116"/>
        <v>0.45980676328502418</v>
      </c>
      <c r="DP129" s="103">
        <f t="shared" si="117"/>
        <v>0.74911111111111117</v>
      </c>
    </row>
    <row r="130" spans="1:120" ht="16.2" thickBot="1">
      <c r="A130" s="72">
        <v>120</v>
      </c>
      <c r="B130" s="73" t="str">
        <f>'CAT I'!B130</f>
        <v>AME20139L</v>
      </c>
      <c r="C130" s="171" t="str">
        <f>'CAT I'!C130</f>
        <v>AGNEL JOY R</v>
      </c>
      <c r="D130" s="74">
        <f>'CAT I'!D130</f>
        <v>2</v>
      </c>
      <c r="E130" s="74">
        <f>'CAT I'!E130</f>
        <v>2</v>
      </c>
      <c r="F130" s="74">
        <f>'CAT I'!F130</f>
        <v>2</v>
      </c>
      <c r="G130" s="74">
        <f>'CAT I'!G130</f>
        <v>2</v>
      </c>
      <c r="H130" s="74">
        <f>'CAT I'!H130</f>
        <v>2</v>
      </c>
      <c r="I130" s="74">
        <f>'CAT I'!I130</f>
        <v>2</v>
      </c>
      <c r="J130" s="74">
        <f>'CAT I'!J130</f>
        <v>9</v>
      </c>
      <c r="K130" s="74">
        <f>'CAT I'!K130</f>
        <v>12</v>
      </c>
      <c r="L130" s="74">
        <f>'CAT I'!L130</f>
        <v>12</v>
      </c>
      <c r="M130" s="74">
        <f>'CAT I'!M130</f>
        <v>45</v>
      </c>
      <c r="N130" s="79">
        <f>'CAT II'!D130</f>
        <v>2</v>
      </c>
      <c r="O130" s="79">
        <f>'CAT II'!E130</f>
        <v>0</v>
      </c>
      <c r="P130" s="79">
        <f>'CAT II'!F130</f>
        <v>2</v>
      </c>
      <c r="Q130" s="79">
        <f>'CAT II'!G130</f>
        <v>0</v>
      </c>
      <c r="R130" s="79">
        <f>'CAT II'!H130</f>
        <v>0</v>
      </c>
      <c r="S130" s="79">
        <f>'CAT II'!I130</f>
        <v>0</v>
      </c>
      <c r="T130" s="79">
        <f>'CAT II'!J130</f>
        <v>9</v>
      </c>
      <c r="U130" s="79">
        <f>'CAT II'!K130</f>
        <v>13</v>
      </c>
      <c r="V130" s="79">
        <f>'CAT II'!L130</f>
        <v>12</v>
      </c>
      <c r="W130" s="79">
        <f>'CAT II'!M130</f>
        <v>38</v>
      </c>
      <c r="X130" s="82">
        <f>MODEL!D130</f>
        <v>1</v>
      </c>
      <c r="Y130" s="82">
        <f>MODEL!E130</f>
        <v>1</v>
      </c>
      <c r="Z130" s="82">
        <f>MODEL!F130</f>
        <v>1</v>
      </c>
      <c r="AA130" s="82">
        <f>MODEL!G130</f>
        <v>1</v>
      </c>
      <c r="AB130" s="82">
        <f>MODEL!H130</f>
        <v>1</v>
      </c>
      <c r="AC130" s="82">
        <f>MODEL!I130</f>
        <v>1</v>
      </c>
      <c r="AD130" s="82">
        <f>MODEL!J130</f>
        <v>1</v>
      </c>
      <c r="AE130" s="82">
        <f>MODEL!K130</f>
        <v>1</v>
      </c>
      <c r="AF130" s="82">
        <f>MODEL!L130</f>
        <v>2</v>
      </c>
      <c r="AG130" s="82">
        <f>MODEL!M130</f>
        <v>2</v>
      </c>
      <c r="AH130" s="82">
        <f>MODEL!N130</f>
        <v>9</v>
      </c>
      <c r="AI130" s="82">
        <f>MODEL!O130</f>
        <v>8</v>
      </c>
      <c r="AJ130" s="82">
        <f>MODEL!P130</f>
        <v>14</v>
      </c>
      <c r="AK130" s="82">
        <f>MODEL!Q130</f>
        <v>12</v>
      </c>
      <c r="AL130" s="82">
        <f>MODEL!R130</f>
        <v>13</v>
      </c>
      <c r="AM130" s="82">
        <f>MODEL!S130</f>
        <v>7</v>
      </c>
      <c r="AN130" s="82">
        <f>MODEL!T130</f>
        <v>75</v>
      </c>
      <c r="AO130" s="84">
        <f>'CAT I'!N130</f>
        <v>5</v>
      </c>
      <c r="AP130" s="84">
        <f>'CAT I'!O130</f>
        <v>5</v>
      </c>
      <c r="AQ130" s="84">
        <f>'CAT I'!P130</f>
        <v>10</v>
      </c>
      <c r="AR130" s="2">
        <f>'CAT II'!N130</f>
        <v>5</v>
      </c>
      <c r="AS130" s="2">
        <f>'CAT II'!O130</f>
        <v>5</v>
      </c>
      <c r="AT130" s="2">
        <f>'CAT II'!P130</f>
        <v>10</v>
      </c>
      <c r="AU130" s="85">
        <f>MODEL!U130</f>
        <v>5</v>
      </c>
      <c r="AV130" s="85">
        <f>MODEL!V130</f>
        <v>5</v>
      </c>
      <c r="AW130" s="85">
        <f>MODEL!W130</f>
        <v>10</v>
      </c>
      <c r="AX130" s="88">
        <f t="shared" si="119"/>
        <v>0.79245283018867929</v>
      </c>
      <c r="AY130" s="88">
        <f t="shared" si="118"/>
        <v>0.90697674418604646</v>
      </c>
      <c r="AZ130" s="88">
        <f t="shared" si="118"/>
        <v>0.84905660377358494</v>
      </c>
      <c r="BA130" s="88">
        <f t="shared" si="118"/>
        <v>0.7441860465116279</v>
      </c>
      <c r="BB130" s="88">
        <f t="shared" si="118"/>
        <v>0.69565217391304346</v>
      </c>
      <c r="BC130" s="88">
        <f t="shared" si="118"/>
        <v>0.93333333333333335</v>
      </c>
      <c r="BD130" s="89">
        <f>'END SEM EXAM'!D130</f>
        <v>2</v>
      </c>
      <c r="BE130" s="89">
        <f>'END SEM EXAM'!E130</f>
        <v>2</v>
      </c>
      <c r="BF130" s="89">
        <f>'END SEM EXAM'!F130</f>
        <v>1</v>
      </c>
      <c r="BG130" s="89">
        <f>'END SEM EXAM'!G130</f>
        <v>1</v>
      </c>
      <c r="BH130" s="89">
        <f>'END SEM EXAM'!H130</f>
        <v>1</v>
      </c>
      <c r="BI130" s="89">
        <f>'END SEM EXAM'!I130</f>
        <v>1</v>
      </c>
      <c r="BJ130" s="89">
        <f>'END SEM EXAM'!J130</f>
        <v>2</v>
      </c>
      <c r="BK130" s="89">
        <f>'END SEM EXAM'!K130</f>
        <v>2</v>
      </c>
      <c r="BL130" s="89">
        <f>'END SEM EXAM'!L130</f>
        <v>1</v>
      </c>
      <c r="BM130" s="89">
        <f>'END SEM EXAM'!M130</f>
        <v>1</v>
      </c>
      <c r="BN130" s="89">
        <f>'END SEM EXAM'!N130</f>
        <v>10</v>
      </c>
      <c r="BO130" s="89">
        <f>'END SEM EXAM'!O130</f>
        <v>1</v>
      </c>
      <c r="BP130" s="89">
        <f>'END SEM EXAM'!P130</f>
        <v>3</v>
      </c>
      <c r="BQ130" s="89">
        <f>'END SEM EXAM'!Q130</f>
        <v>8</v>
      </c>
      <c r="BR130" s="89">
        <f>'END SEM EXAM'!R130</f>
        <v>10</v>
      </c>
      <c r="BS130" s="89">
        <f>'END SEM EXAM'!S130</f>
        <v>4</v>
      </c>
      <c r="BT130" s="89">
        <f>'END SEM EXAM'!T130</f>
        <v>50</v>
      </c>
      <c r="BU130" s="91">
        <f>'END SEM EXAM'!U130</f>
        <v>0.27777777777777779</v>
      </c>
      <c r="BV130" s="91">
        <f>'END SEM EXAM'!V130</f>
        <v>0.27777777777777779</v>
      </c>
      <c r="BW130" s="91">
        <f>'END SEM EXAM'!W130</f>
        <v>0.55555555555555558</v>
      </c>
      <c r="BX130" s="91">
        <f>'END SEM EXAM'!X130</f>
        <v>0.77777777777777779</v>
      </c>
      <c r="BY130" s="91">
        <f>'END SEM EXAM'!Y130</f>
        <v>0.33333333333333331</v>
      </c>
      <c r="BZ130" s="91">
        <f>'END SEM EXAM'!Z130</f>
        <v>1</v>
      </c>
      <c r="CA130" s="92">
        <f t="shared" si="82"/>
        <v>0.16666666666666666</v>
      </c>
      <c r="CB130" s="92">
        <f t="shared" si="83"/>
        <v>0.16666666666666666</v>
      </c>
      <c r="CC130" s="92">
        <f t="shared" si="84"/>
        <v>0.33333333333333331</v>
      </c>
      <c r="CD130" s="92">
        <f t="shared" si="85"/>
        <v>0.46666666666666667</v>
      </c>
      <c r="CE130" s="92">
        <f t="shared" si="86"/>
        <v>0.19999999999999998</v>
      </c>
      <c r="CF130" s="92">
        <f t="shared" si="87"/>
        <v>0.6</v>
      </c>
      <c r="CG130" s="94">
        <f t="shared" si="88"/>
        <v>0.31698113207547174</v>
      </c>
      <c r="CH130" s="94">
        <f t="shared" si="89"/>
        <v>0.36279069767441863</v>
      </c>
      <c r="CI130" s="94">
        <f t="shared" si="90"/>
        <v>0.339622641509434</v>
      </c>
      <c r="CJ130" s="94">
        <f t="shared" si="91"/>
        <v>0.29767441860465116</v>
      </c>
      <c r="CK130" s="94">
        <f t="shared" si="92"/>
        <v>0.27826086956521739</v>
      </c>
      <c r="CL130" s="94">
        <f t="shared" si="93"/>
        <v>0.37333333333333335</v>
      </c>
      <c r="CM130" s="96">
        <f t="shared" si="94"/>
        <v>0.48364779874213837</v>
      </c>
      <c r="CN130" s="96">
        <f t="shared" si="95"/>
        <v>0.52945736434108526</v>
      </c>
      <c r="CO130" s="96">
        <f t="shared" si="96"/>
        <v>0.67295597484276737</v>
      </c>
      <c r="CP130" s="96">
        <f t="shared" si="97"/>
        <v>0.76434108527131783</v>
      </c>
      <c r="CQ130" s="96">
        <f t="shared" si="98"/>
        <v>0.47826086956521741</v>
      </c>
      <c r="CR130" s="96">
        <f t="shared" si="99"/>
        <v>0.97333333333333338</v>
      </c>
      <c r="CS130" s="99">
        <f>'Course end survey'!J155</f>
        <v>1</v>
      </c>
      <c r="CT130" s="99">
        <f>'Course end survey'!K155</f>
        <v>0.33333333333333331</v>
      </c>
      <c r="CU130" s="99">
        <f>'Course end survey'!L155</f>
        <v>0.33333333333333331</v>
      </c>
      <c r="CV130" s="99">
        <f>'Course end survey'!M155</f>
        <v>0.66666666666666663</v>
      </c>
      <c r="CW130" s="99">
        <f>'Course end survey'!N155</f>
        <v>0.33333333333333331</v>
      </c>
      <c r="CX130" s="99">
        <f>'Course end survey'!O155</f>
        <v>0.1111111111111111</v>
      </c>
      <c r="CY130" s="100">
        <f t="shared" si="100"/>
        <v>0.1</v>
      </c>
      <c r="CZ130" s="100">
        <f t="shared" si="101"/>
        <v>3.3333333333333333E-2</v>
      </c>
      <c r="DA130" s="100">
        <f t="shared" si="102"/>
        <v>3.3333333333333333E-2</v>
      </c>
      <c r="DB130" s="100">
        <f t="shared" si="103"/>
        <v>6.6666666666666666E-2</v>
      </c>
      <c r="DC130" s="100">
        <f t="shared" si="104"/>
        <v>3.3333333333333333E-2</v>
      </c>
      <c r="DD130" s="100">
        <f t="shared" si="105"/>
        <v>1.1111111111111112E-2</v>
      </c>
      <c r="DE130" s="102">
        <f t="shared" si="106"/>
        <v>0.43528301886792453</v>
      </c>
      <c r="DF130" s="102">
        <f t="shared" si="107"/>
        <v>0.47651162790697676</v>
      </c>
      <c r="DG130" s="102">
        <f t="shared" si="108"/>
        <v>0.60566037735849065</v>
      </c>
      <c r="DH130" s="102">
        <f t="shared" si="109"/>
        <v>0.6879069767441861</v>
      </c>
      <c r="DI130" s="102">
        <f t="shared" si="110"/>
        <v>0.43043478260869567</v>
      </c>
      <c r="DJ130" s="102">
        <f t="shared" si="111"/>
        <v>0.87600000000000011</v>
      </c>
      <c r="DK130" s="103">
        <f t="shared" si="112"/>
        <v>0.53528301886792451</v>
      </c>
      <c r="DL130" s="103">
        <f t="shared" si="113"/>
        <v>0.50984496124031009</v>
      </c>
      <c r="DM130" s="103">
        <f t="shared" si="114"/>
        <v>0.63899371069182398</v>
      </c>
      <c r="DN130" s="103">
        <f t="shared" si="115"/>
        <v>0.75457364341085276</v>
      </c>
      <c r="DO130" s="103">
        <f t="shared" si="116"/>
        <v>0.46376811594202899</v>
      </c>
      <c r="DP130" s="103">
        <f t="shared" si="117"/>
        <v>0.88711111111111118</v>
      </c>
    </row>
    <row r="131" spans="1:120" ht="16.2" thickBot="1">
      <c r="A131" s="72">
        <v>121</v>
      </c>
      <c r="B131" s="73" t="str">
        <f>'CAT I'!B131</f>
        <v>AME20140L</v>
      </c>
      <c r="C131" s="171" t="str">
        <f>'CAT I'!C131</f>
        <v>AJITH XAVIER</v>
      </c>
      <c r="D131" s="74">
        <f>'CAT I'!D131</f>
        <v>2</v>
      </c>
      <c r="E131" s="74">
        <f>'CAT I'!E131</f>
        <v>2</v>
      </c>
      <c r="F131" s="74">
        <f>'CAT I'!F131</f>
        <v>2</v>
      </c>
      <c r="G131" s="74">
        <f>'CAT I'!G131</f>
        <v>2</v>
      </c>
      <c r="H131" s="74">
        <f>'CAT I'!H131</f>
        <v>2</v>
      </c>
      <c r="I131" s="74">
        <f>'CAT I'!I131</f>
        <v>2</v>
      </c>
      <c r="J131" s="74">
        <f>'CAT I'!J131</f>
        <v>5</v>
      </c>
      <c r="K131" s="74">
        <f>'CAT I'!K131</f>
        <v>7</v>
      </c>
      <c r="L131" s="74">
        <f>'CAT I'!L131</f>
        <v>11</v>
      </c>
      <c r="M131" s="74">
        <f>'CAT I'!M131</f>
        <v>35</v>
      </c>
      <c r="N131" s="79">
        <f>'CAT II'!D131</f>
        <v>2</v>
      </c>
      <c r="O131" s="79">
        <f>'CAT II'!E131</f>
        <v>1</v>
      </c>
      <c r="P131" s="79">
        <f>'CAT II'!F131</f>
        <v>1</v>
      </c>
      <c r="Q131" s="79">
        <f>'CAT II'!G131</f>
        <v>1</v>
      </c>
      <c r="R131" s="79">
        <f>'CAT II'!H131</f>
        <v>1</v>
      </c>
      <c r="S131" s="79">
        <f>'CAT II'!I131</f>
        <v>2</v>
      </c>
      <c r="T131" s="79">
        <f>'CAT II'!J131</f>
        <v>5</v>
      </c>
      <c r="U131" s="79">
        <f>'CAT II'!K131</f>
        <v>11</v>
      </c>
      <c r="V131" s="79">
        <f>'CAT II'!L131</f>
        <v>9</v>
      </c>
      <c r="W131" s="79">
        <f>'CAT II'!M131</f>
        <v>33</v>
      </c>
      <c r="X131" s="82">
        <f>MODEL!D131</f>
        <v>2</v>
      </c>
      <c r="Y131" s="82">
        <f>MODEL!E131</f>
        <v>2</v>
      </c>
      <c r="Z131" s="82">
        <f>MODEL!F131</f>
        <v>2</v>
      </c>
      <c r="AA131" s="82">
        <f>MODEL!G131</f>
        <v>1</v>
      </c>
      <c r="AB131" s="82">
        <f>MODEL!H131</f>
        <v>2</v>
      </c>
      <c r="AC131" s="82">
        <f>MODEL!I131</f>
        <v>2</v>
      </c>
      <c r="AD131" s="82">
        <f>MODEL!J131</f>
        <v>2</v>
      </c>
      <c r="AE131" s="82">
        <f>MODEL!K131</f>
        <v>2</v>
      </c>
      <c r="AF131" s="82">
        <f>MODEL!L131</f>
        <v>2</v>
      </c>
      <c r="AG131" s="82">
        <f>MODEL!M131</f>
        <v>2</v>
      </c>
      <c r="AH131" s="82">
        <f>MODEL!N131</f>
        <v>9</v>
      </c>
      <c r="AI131" s="82">
        <f>MODEL!O131</f>
        <v>4</v>
      </c>
      <c r="AJ131" s="82">
        <f>MODEL!P131</f>
        <v>13</v>
      </c>
      <c r="AK131" s="82">
        <f>MODEL!Q131</f>
        <v>5</v>
      </c>
      <c r="AL131" s="82">
        <f>MODEL!R131</f>
        <v>10</v>
      </c>
      <c r="AM131" s="82">
        <f>MODEL!S131</f>
        <v>5</v>
      </c>
      <c r="AN131" s="82">
        <f>MODEL!T131</f>
        <v>65</v>
      </c>
      <c r="AO131" s="84">
        <f>'CAT I'!N131</f>
        <v>5</v>
      </c>
      <c r="AP131" s="84">
        <f>'CAT I'!O131</f>
        <v>5</v>
      </c>
      <c r="AQ131" s="84">
        <f>'CAT I'!P131</f>
        <v>10</v>
      </c>
      <c r="AR131" s="2">
        <f>'CAT II'!N131</f>
        <v>5</v>
      </c>
      <c r="AS131" s="2">
        <f>'CAT II'!O131</f>
        <v>5</v>
      </c>
      <c r="AT131" s="2">
        <f>'CAT II'!P131</f>
        <v>10</v>
      </c>
      <c r="AU131" s="85">
        <f>MODEL!U131</f>
        <v>5</v>
      </c>
      <c r="AV131" s="85">
        <f>MODEL!V131</f>
        <v>5</v>
      </c>
      <c r="AW131" s="85">
        <f>MODEL!W131</f>
        <v>10</v>
      </c>
      <c r="AX131" s="88">
        <f t="shared" si="119"/>
        <v>0.58490566037735847</v>
      </c>
      <c r="AY131" s="88">
        <f t="shared" si="118"/>
        <v>0.88372093023255816</v>
      </c>
      <c r="AZ131" s="88">
        <f t="shared" si="118"/>
        <v>0.64150943396226412</v>
      </c>
      <c r="BA131" s="88">
        <f t="shared" si="118"/>
        <v>0.7441860465116279</v>
      </c>
      <c r="BB131" s="88">
        <f t="shared" si="118"/>
        <v>0.60869565217391308</v>
      </c>
      <c r="BC131" s="88">
        <f t="shared" si="118"/>
        <v>0.93333333333333335</v>
      </c>
      <c r="BD131" s="89">
        <f>'END SEM EXAM'!D131</f>
        <v>1</v>
      </c>
      <c r="BE131" s="89">
        <f>'END SEM EXAM'!E131</f>
        <v>1</v>
      </c>
      <c r="BF131" s="89">
        <f>'END SEM EXAM'!F131</f>
        <v>1</v>
      </c>
      <c r="BG131" s="89">
        <f>'END SEM EXAM'!G131</f>
        <v>1</v>
      </c>
      <c r="BH131" s="89">
        <f>'END SEM EXAM'!H131</f>
        <v>1</v>
      </c>
      <c r="BI131" s="89">
        <f>'END SEM EXAM'!I131</f>
        <v>1</v>
      </c>
      <c r="BJ131" s="89">
        <f>'END SEM EXAM'!J131</f>
        <v>1</v>
      </c>
      <c r="BK131" s="89">
        <f>'END SEM EXAM'!K131</f>
        <v>2</v>
      </c>
      <c r="BL131" s="89">
        <f>'END SEM EXAM'!L131</f>
        <v>2</v>
      </c>
      <c r="BM131" s="89">
        <f>'END SEM EXAM'!M131</f>
        <v>1</v>
      </c>
      <c r="BN131" s="89">
        <f>'END SEM EXAM'!N131</f>
        <v>5</v>
      </c>
      <c r="BO131" s="89">
        <f>'END SEM EXAM'!O131</f>
        <v>12</v>
      </c>
      <c r="BP131" s="89">
        <f>'END SEM EXAM'!P131</f>
        <v>10</v>
      </c>
      <c r="BQ131" s="89">
        <f>'END SEM EXAM'!Q131</f>
        <v>14</v>
      </c>
      <c r="BR131" s="89">
        <f>'END SEM EXAM'!R131</f>
        <v>11</v>
      </c>
      <c r="BS131" s="89">
        <f>'END SEM EXAM'!S131</f>
        <v>8</v>
      </c>
      <c r="BT131" s="89">
        <f>'END SEM EXAM'!T131</f>
        <v>72</v>
      </c>
      <c r="BU131" s="91">
        <f>'END SEM EXAM'!U131</f>
        <v>0.77777777777777779</v>
      </c>
      <c r="BV131" s="91">
        <f>'END SEM EXAM'!V131</f>
        <v>0.66666666666666663</v>
      </c>
      <c r="BW131" s="91">
        <f>'END SEM EXAM'!W131</f>
        <v>0.88888888888888884</v>
      </c>
      <c r="BX131" s="91">
        <f>'END SEM EXAM'!X131</f>
        <v>0.77777777777777779</v>
      </c>
      <c r="BY131" s="91">
        <f>'END SEM EXAM'!Y131</f>
        <v>0.61111111111111116</v>
      </c>
      <c r="BZ131" s="91">
        <f>'END SEM EXAM'!Z131</f>
        <v>0.5</v>
      </c>
      <c r="CA131" s="92">
        <f t="shared" si="82"/>
        <v>0.46666666666666667</v>
      </c>
      <c r="CB131" s="92">
        <f t="shared" si="83"/>
        <v>0.39999999999999997</v>
      </c>
      <c r="CC131" s="92">
        <f t="shared" si="84"/>
        <v>0.53333333333333333</v>
      </c>
      <c r="CD131" s="92">
        <f t="shared" si="85"/>
        <v>0.46666666666666667</v>
      </c>
      <c r="CE131" s="92">
        <f t="shared" si="86"/>
        <v>0.3666666666666667</v>
      </c>
      <c r="CF131" s="92">
        <f t="shared" si="87"/>
        <v>0.3</v>
      </c>
      <c r="CG131" s="94">
        <f t="shared" si="88"/>
        <v>0.2339622641509434</v>
      </c>
      <c r="CH131" s="94">
        <f t="shared" si="89"/>
        <v>0.35348837209302331</v>
      </c>
      <c r="CI131" s="94">
        <f t="shared" si="90"/>
        <v>0.25660377358490566</v>
      </c>
      <c r="CJ131" s="94">
        <f t="shared" si="91"/>
        <v>0.29767441860465116</v>
      </c>
      <c r="CK131" s="94">
        <f t="shared" si="92"/>
        <v>0.24347826086956526</v>
      </c>
      <c r="CL131" s="94">
        <f t="shared" si="93"/>
        <v>0.37333333333333335</v>
      </c>
      <c r="CM131" s="96">
        <f t="shared" si="94"/>
        <v>0.70062893081761013</v>
      </c>
      <c r="CN131" s="96">
        <f t="shared" si="95"/>
        <v>0.75348837209302322</v>
      </c>
      <c r="CO131" s="96">
        <f t="shared" si="96"/>
        <v>0.78993710691823904</v>
      </c>
      <c r="CP131" s="96">
        <f t="shared" si="97"/>
        <v>0.76434108527131783</v>
      </c>
      <c r="CQ131" s="96">
        <f t="shared" si="98"/>
        <v>0.61014492753623195</v>
      </c>
      <c r="CR131" s="96">
        <f t="shared" si="99"/>
        <v>0.67333333333333334</v>
      </c>
      <c r="CS131" s="99">
        <f>'Course end survey'!J140</f>
        <v>0.33333333333333331</v>
      </c>
      <c r="CT131" s="99">
        <f>'Course end survey'!K140</f>
        <v>0.33333333333333331</v>
      </c>
      <c r="CU131" s="99">
        <f>'Course end survey'!L140</f>
        <v>0.66666666666666663</v>
      </c>
      <c r="CV131" s="99">
        <f>'Course end survey'!M140</f>
        <v>1</v>
      </c>
      <c r="CW131" s="99">
        <f>'Course end survey'!N140</f>
        <v>0.1111111111111111</v>
      </c>
      <c r="CX131" s="99">
        <f>'Course end survey'!O140</f>
        <v>0.1111111111111111</v>
      </c>
      <c r="CY131" s="100">
        <f t="shared" si="100"/>
        <v>3.3333333333333333E-2</v>
      </c>
      <c r="CZ131" s="100">
        <f t="shared" si="101"/>
        <v>3.3333333333333333E-2</v>
      </c>
      <c r="DA131" s="100">
        <f t="shared" si="102"/>
        <v>6.6666666666666666E-2</v>
      </c>
      <c r="DB131" s="100">
        <f t="shared" si="103"/>
        <v>0.1</v>
      </c>
      <c r="DC131" s="100">
        <f t="shared" si="104"/>
        <v>1.1111111111111112E-2</v>
      </c>
      <c r="DD131" s="100">
        <f t="shared" si="105"/>
        <v>1.1111111111111112E-2</v>
      </c>
      <c r="DE131" s="102">
        <f t="shared" si="106"/>
        <v>0.63056603773584918</v>
      </c>
      <c r="DF131" s="102">
        <f t="shared" si="107"/>
        <v>0.67813953488372092</v>
      </c>
      <c r="DG131" s="102">
        <f t="shared" si="108"/>
        <v>0.71094339622641511</v>
      </c>
      <c r="DH131" s="102">
        <f t="shared" si="109"/>
        <v>0.6879069767441861</v>
      </c>
      <c r="DI131" s="102">
        <f t="shared" si="110"/>
        <v>0.54913043478260881</v>
      </c>
      <c r="DJ131" s="102">
        <f t="shared" si="111"/>
        <v>0.60599999999999998</v>
      </c>
      <c r="DK131" s="103">
        <f t="shared" si="112"/>
        <v>0.66389937106918251</v>
      </c>
      <c r="DL131" s="103">
        <f t="shared" si="113"/>
        <v>0.71147286821705424</v>
      </c>
      <c r="DM131" s="103">
        <f t="shared" si="114"/>
        <v>0.77761006289308177</v>
      </c>
      <c r="DN131" s="103">
        <f t="shared" si="115"/>
        <v>0.78790697674418608</v>
      </c>
      <c r="DO131" s="103">
        <f t="shared" si="116"/>
        <v>0.56024154589371988</v>
      </c>
      <c r="DP131" s="103">
        <f t="shared" si="117"/>
        <v>0.61711111111111105</v>
      </c>
    </row>
    <row r="132" spans="1:120" ht="16.2" thickBot="1">
      <c r="A132" s="72">
        <v>122</v>
      </c>
      <c r="B132" s="73" t="str">
        <f>'CAT I'!B132</f>
        <v>AME20141L</v>
      </c>
      <c r="C132" s="171" t="str">
        <f>'CAT I'!C132</f>
        <v>AKASH S L</v>
      </c>
      <c r="D132" s="74">
        <f>'CAT I'!D132</f>
        <v>2</v>
      </c>
      <c r="E132" s="74">
        <f>'CAT I'!E132</f>
        <v>2</v>
      </c>
      <c r="F132" s="74">
        <f>'CAT I'!F132</f>
        <v>2</v>
      </c>
      <c r="G132" s="74">
        <f>'CAT I'!G132</f>
        <v>2</v>
      </c>
      <c r="H132" s="74">
        <f>'CAT I'!H132</f>
        <v>2</v>
      </c>
      <c r="I132" s="74">
        <f>'CAT I'!I132</f>
        <v>2</v>
      </c>
      <c r="J132" s="74">
        <f>'CAT I'!J132</f>
        <v>9</v>
      </c>
      <c r="K132" s="74">
        <f>'CAT I'!K132</f>
        <v>13</v>
      </c>
      <c r="L132" s="74">
        <f>'CAT I'!L132</f>
        <v>10</v>
      </c>
      <c r="M132" s="74">
        <f>'CAT I'!M132</f>
        <v>44</v>
      </c>
      <c r="N132" s="79">
        <f>'CAT II'!D132</f>
        <v>2</v>
      </c>
      <c r="O132" s="79">
        <f>'CAT II'!E132</f>
        <v>2</v>
      </c>
      <c r="P132" s="79">
        <f>'CAT II'!F132</f>
        <v>2</v>
      </c>
      <c r="Q132" s="79">
        <f>'CAT II'!G132</f>
        <v>2</v>
      </c>
      <c r="R132" s="79">
        <f>'CAT II'!H132</f>
        <v>2</v>
      </c>
      <c r="S132" s="79">
        <f>'CAT II'!I132</f>
        <v>2</v>
      </c>
      <c r="T132" s="79">
        <f>'CAT II'!J132</f>
        <v>10</v>
      </c>
      <c r="U132" s="79">
        <f>'CAT II'!K132</f>
        <v>13</v>
      </c>
      <c r="V132" s="79">
        <f>'CAT II'!L132</f>
        <v>14</v>
      </c>
      <c r="W132" s="79">
        <f>'CAT II'!M132</f>
        <v>49</v>
      </c>
      <c r="X132" s="82">
        <f>MODEL!D132</f>
        <v>1</v>
      </c>
      <c r="Y132" s="82">
        <f>MODEL!E132</f>
        <v>0</v>
      </c>
      <c r="Z132" s="82">
        <f>MODEL!F132</f>
        <v>2</v>
      </c>
      <c r="AA132" s="82">
        <f>MODEL!G132</f>
        <v>0</v>
      </c>
      <c r="AB132" s="82">
        <f>MODEL!H132</f>
        <v>0</v>
      </c>
      <c r="AC132" s="82">
        <f>MODEL!I132</f>
        <v>0</v>
      </c>
      <c r="AD132" s="82">
        <f>MODEL!J132</f>
        <v>2</v>
      </c>
      <c r="AE132" s="82">
        <f>MODEL!K132</f>
        <v>2</v>
      </c>
      <c r="AF132" s="82">
        <f>MODEL!L132</f>
        <v>2</v>
      </c>
      <c r="AG132" s="82">
        <f>MODEL!M132</f>
        <v>2</v>
      </c>
      <c r="AH132" s="82">
        <f>MODEL!N132</f>
        <v>10</v>
      </c>
      <c r="AI132" s="82">
        <f>MODEL!O132</f>
        <v>13</v>
      </c>
      <c r="AJ132" s="82">
        <f>MODEL!P132</f>
        <v>13</v>
      </c>
      <c r="AK132" s="82">
        <f>MODEL!Q132</f>
        <v>13</v>
      </c>
      <c r="AL132" s="82">
        <f>MODEL!R132</f>
        <v>13</v>
      </c>
      <c r="AM132" s="82">
        <f>MODEL!S132</f>
        <v>13</v>
      </c>
      <c r="AN132" s="82">
        <f>MODEL!T132</f>
        <v>86</v>
      </c>
      <c r="AO132" s="84">
        <f>'CAT I'!N132</f>
        <v>5</v>
      </c>
      <c r="AP132" s="84">
        <f>'CAT I'!O132</f>
        <v>5</v>
      </c>
      <c r="AQ132" s="84">
        <f>'CAT I'!P132</f>
        <v>10</v>
      </c>
      <c r="AR132" s="2">
        <f>'CAT II'!N132</f>
        <v>5</v>
      </c>
      <c r="AS132" s="2">
        <f>'CAT II'!O132</f>
        <v>5</v>
      </c>
      <c r="AT132" s="2">
        <f>'CAT II'!P132</f>
        <v>10</v>
      </c>
      <c r="AU132" s="85">
        <f>MODEL!U132</f>
        <v>5</v>
      </c>
      <c r="AV132" s="85">
        <f>MODEL!V132</f>
        <v>5</v>
      </c>
      <c r="AW132" s="85">
        <f>MODEL!W132</f>
        <v>10</v>
      </c>
      <c r="AX132" s="88">
        <f t="shared" si="119"/>
        <v>0.8867924528301887</v>
      </c>
      <c r="AY132" s="88">
        <f t="shared" si="118"/>
        <v>0.83720930232558144</v>
      </c>
      <c r="AZ132" s="88">
        <f t="shared" si="118"/>
        <v>0.8867924528301887</v>
      </c>
      <c r="BA132" s="88">
        <f t="shared" si="118"/>
        <v>0.97674418604651159</v>
      </c>
      <c r="BB132" s="88">
        <f t="shared" si="118"/>
        <v>0.95652173913043481</v>
      </c>
      <c r="BC132" s="88">
        <f t="shared" si="118"/>
        <v>1</v>
      </c>
      <c r="BD132" s="89">
        <f>'END SEM EXAM'!D132</f>
        <v>2</v>
      </c>
      <c r="BE132" s="89">
        <f>'END SEM EXAM'!E132</f>
        <v>2</v>
      </c>
      <c r="BF132" s="89">
        <f>'END SEM EXAM'!F132</f>
        <v>2</v>
      </c>
      <c r="BG132" s="89">
        <f>'END SEM EXAM'!G132</f>
        <v>1</v>
      </c>
      <c r="BH132" s="89">
        <f>'END SEM EXAM'!H132</f>
        <v>2</v>
      </c>
      <c r="BI132" s="89">
        <f>'END SEM EXAM'!I132</f>
        <v>2</v>
      </c>
      <c r="BJ132" s="89">
        <f>'END SEM EXAM'!J132</f>
        <v>2</v>
      </c>
      <c r="BK132" s="89">
        <f>'END SEM EXAM'!K132</f>
        <v>2</v>
      </c>
      <c r="BL132" s="89">
        <f>'END SEM EXAM'!L132</f>
        <v>2</v>
      </c>
      <c r="BM132" s="89">
        <f>'END SEM EXAM'!M132</f>
        <v>2</v>
      </c>
      <c r="BN132" s="89">
        <f>'END SEM EXAM'!N132</f>
        <v>9</v>
      </c>
      <c r="BO132" s="89">
        <f>'END SEM EXAM'!O132</f>
        <v>14</v>
      </c>
      <c r="BP132" s="89">
        <f>'END SEM EXAM'!P132</f>
        <v>0</v>
      </c>
      <c r="BQ132" s="89">
        <f>'END SEM EXAM'!Q132</f>
        <v>0</v>
      </c>
      <c r="BR132" s="89">
        <f>'END SEM EXAM'!R132</f>
        <v>11</v>
      </c>
      <c r="BS132" s="89">
        <f>'END SEM EXAM'!S132</f>
        <v>2</v>
      </c>
      <c r="BT132" s="89">
        <f>'END SEM EXAM'!T132</f>
        <v>55</v>
      </c>
      <c r="BU132" s="91">
        <f>'END SEM EXAM'!U132</f>
        <v>1</v>
      </c>
      <c r="BV132" s="91">
        <f>'END SEM EXAM'!V132</f>
        <v>0.16666666666666666</v>
      </c>
      <c r="BW132" s="91">
        <f>'END SEM EXAM'!W132</f>
        <v>0.22222222222222221</v>
      </c>
      <c r="BX132" s="91">
        <f>'END SEM EXAM'!X132</f>
        <v>0.83333333333333337</v>
      </c>
      <c r="BY132" s="91">
        <f>'END SEM EXAM'!Y132</f>
        <v>0.33333333333333331</v>
      </c>
      <c r="BZ132" s="91">
        <f>'END SEM EXAM'!Z132</f>
        <v>0.9</v>
      </c>
      <c r="CA132" s="92">
        <f t="shared" si="82"/>
        <v>0.6</v>
      </c>
      <c r="CB132" s="92">
        <f t="shared" si="83"/>
        <v>9.9999999999999992E-2</v>
      </c>
      <c r="CC132" s="92">
        <f t="shared" si="84"/>
        <v>0.13333333333333333</v>
      </c>
      <c r="CD132" s="92">
        <f t="shared" si="85"/>
        <v>0.5</v>
      </c>
      <c r="CE132" s="92">
        <f t="shared" si="86"/>
        <v>0.19999999999999998</v>
      </c>
      <c r="CF132" s="92">
        <f t="shared" si="87"/>
        <v>0.54</v>
      </c>
      <c r="CG132" s="94">
        <f t="shared" si="88"/>
        <v>0.3547169811320755</v>
      </c>
      <c r="CH132" s="94">
        <f t="shared" si="89"/>
        <v>0.33488372093023261</v>
      </c>
      <c r="CI132" s="94">
        <f t="shared" si="90"/>
        <v>0.3547169811320755</v>
      </c>
      <c r="CJ132" s="94">
        <f t="shared" si="91"/>
        <v>0.39069767441860465</v>
      </c>
      <c r="CK132" s="94">
        <f t="shared" si="92"/>
        <v>0.38260869565217392</v>
      </c>
      <c r="CL132" s="94">
        <f t="shared" si="93"/>
        <v>0.4</v>
      </c>
      <c r="CM132" s="96">
        <f t="shared" si="94"/>
        <v>0.95471698113207548</v>
      </c>
      <c r="CN132" s="96">
        <f t="shared" si="95"/>
        <v>0.43488372093023259</v>
      </c>
      <c r="CO132" s="96">
        <f t="shared" si="96"/>
        <v>0.48805031446540881</v>
      </c>
      <c r="CP132" s="96">
        <f t="shared" si="97"/>
        <v>0.89069767441860459</v>
      </c>
      <c r="CQ132" s="96">
        <f t="shared" si="98"/>
        <v>0.58260869565217388</v>
      </c>
      <c r="CR132" s="96">
        <f t="shared" si="99"/>
        <v>0.94000000000000006</v>
      </c>
      <c r="CS132" s="99">
        <f>'Course end survey'!J157</f>
        <v>1</v>
      </c>
      <c r="CT132" s="99">
        <f>'Course end survey'!K157</f>
        <v>0.33333333333333331</v>
      </c>
      <c r="CU132" s="99">
        <f>'Course end survey'!L157</f>
        <v>0.33333333333333331</v>
      </c>
      <c r="CV132" s="99">
        <f>'Course end survey'!M157</f>
        <v>0.66666666666666663</v>
      </c>
      <c r="CW132" s="99">
        <f>'Course end survey'!N157</f>
        <v>0.33333333333333331</v>
      </c>
      <c r="CX132" s="99">
        <f>'Course end survey'!O157</f>
        <v>0.1111111111111111</v>
      </c>
      <c r="CY132" s="100">
        <f t="shared" si="100"/>
        <v>0.1</v>
      </c>
      <c r="CZ132" s="100">
        <f t="shared" si="101"/>
        <v>3.3333333333333333E-2</v>
      </c>
      <c r="DA132" s="100">
        <f t="shared" si="102"/>
        <v>3.3333333333333333E-2</v>
      </c>
      <c r="DB132" s="100">
        <f t="shared" si="103"/>
        <v>6.6666666666666666E-2</v>
      </c>
      <c r="DC132" s="100">
        <f t="shared" si="104"/>
        <v>3.3333333333333333E-2</v>
      </c>
      <c r="DD132" s="100">
        <f t="shared" si="105"/>
        <v>1.1111111111111112E-2</v>
      </c>
      <c r="DE132" s="102">
        <f t="shared" si="106"/>
        <v>0.85924528301886793</v>
      </c>
      <c r="DF132" s="102">
        <f t="shared" si="107"/>
        <v>0.39139534883720933</v>
      </c>
      <c r="DG132" s="102">
        <f t="shared" si="108"/>
        <v>0.43924528301886795</v>
      </c>
      <c r="DH132" s="102">
        <f t="shared" si="109"/>
        <v>0.80162790697674413</v>
      </c>
      <c r="DI132" s="102">
        <f t="shared" si="110"/>
        <v>0.52434782608695651</v>
      </c>
      <c r="DJ132" s="102">
        <f t="shared" si="111"/>
        <v>0.84600000000000009</v>
      </c>
      <c r="DK132" s="103">
        <f t="shared" si="112"/>
        <v>0.95924528301886791</v>
      </c>
      <c r="DL132" s="103">
        <f t="shared" si="113"/>
        <v>0.42472868217054266</v>
      </c>
      <c r="DM132" s="103">
        <f t="shared" si="114"/>
        <v>0.47257861635220128</v>
      </c>
      <c r="DN132" s="103">
        <f t="shared" si="115"/>
        <v>0.86829457364341078</v>
      </c>
      <c r="DO132" s="103">
        <f t="shared" si="116"/>
        <v>0.55768115942028984</v>
      </c>
      <c r="DP132" s="103">
        <f t="shared" si="117"/>
        <v>0.85711111111111116</v>
      </c>
    </row>
    <row r="133" spans="1:120" ht="16.2" thickBot="1">
      <c r="A133" s="72">
        <v>123</v>
      </c>
      <c r="B133" s="73" t="str">
        <f>'CAT I'!B133</f>
        <v>AME20142L</v>
      </c>
      <c r="C133" s="171" t="str">
        <f>'CAT I'!C133</f>
        <v>ALAN JOEMON MATHEW</v>
      </c>
      <c r="D133" s="74">
        <f>'CAT I'!D133</f>
        <v>1</v>
      </c>
      <c r="E133" s="74">
        <f>'CAT I'!E133</f>
        <v>1</v>
      </c>
      <c r="F133" s="74">
        <f>'CAT I'!F133</f>
        <v>2</v>
      </c>
      <c r="G133" s="74">
        <f>'CAT I'!G133</f>
        <v>2</v>
      </c>
      <c r="H133" s="74">
        <f>'CAT I'!H133</f>
        <v>0</v>
      </c>
      <c r="I133" s="74">
        <f>'CAT I'!I133</f>
        <v>2</v>
      </c>
      <c r="J133" s="74">
        <f>'CAT I'!J133</f>
        <v>10</v>
      </c>
      <c r="K133" s="74">
        <f>'CAT I'!K133</f>
        <v>11</v>
      </c>
      <c r="L133" s="74">
        <f>'CAT I'!L133</f>
        <v>12</v>
      </c>
      <c r="M133" s="74">
        <f>'CAT I'!M133</f>
        <v>41</v>
      </c>
      <c r="N133" s="79">
        <f>'CAT II'!D133</f>
        <v>2</v>
      </c>
      <c r="O133" s="79">
        <f>'CAT II'!E133</f>
        <v>2</v>
      </c>
      <c r="P133" s="79">
        <f>'CAT II'!F133</f>
        <v>2</v>
      </c>
      <c r="Q133" s="79">
        <f>'CAT II'!G133</f>
        <v>2</v>
      </c>
      <c r="R133" s="79">
        <f>'CAT II'!H133</f>
        <v>2</v>
      </c>
      <c r="S133" s="79">
        <f>'CAT II'!I133</f>
        <v>2</v>
      </c>
      <c r="T133" s="79">
        <f>'CAT II'!J133</f>
        <v>9</v>
      </c>
      <c r="U133" s="79">
        <f>'CAT II'!K133</f>
        <v>13</v>
      </c>
      <c r="V133" s="79">
        <f>'CAT II'!L133</f>
        <v>11</v>
      </c>
      <c r="W133" s="79">
        <f>'CAT II'!M133</f>
        <v>45</v>
      </c>
      <c r="X133" s="82">
        <f>MODEL!D133</f>
        <v>0</v>
      </c>
      <c r="Y133" s="82">
        <f>MODEL!E133</f>
        <v>1</v>
      </c>
      <c r="Z133" s="82">
        <f>MODEL!F133</f>
        <v>2</v>
      </c>
      <c r="AA133" s="82">
        <f>MODEL!G133</f>
        <v>1</v>
      </c>
      <c r="AB133" s="82">
        <f>MODEL!H133</f>
        <v>0</v>
      </c>
      <c r="AC133" s="82">
        <f>MODEL!I133</f>
        <v>0</v>
      </c>
      <c r="AD133" s="82">
        <f>MODEL!J133</f>
        <v>2</v>
      </c>
      <c r="AE133" s="82">
        <f>MODEL!K133</f>
        <v>2</v>
      </c>
      <c r="AF133" s="82">
        <f>MODEL!L133</f>
        <v>1</v>
      </c>
      <c r="AG133" s="82">
        <f>MODEL!M133</f>
        <v>1</v>
      </c>
      <c r="AH133" s="82">
        <f>MODEL!N133</f>
        <v>10</v>
      </c>
      <c r="AI133" s="82">
        <f>MODEL!O133</f>
        <v>13</v>
      </c>
      <c r="AJ133" s="82">
        <f>MODEL!P133</f>
        <v>10</v>
      </c>
      <c r="AK133" s="82">
        <f>MODEL!Q133</f>
        <v>11</v>
      </c>
      <c r="AL133" s="82">
        <f>MODEL!R133</f>
        <v>14</v>
      </c>
      <c r="AM133" s="82">
        <f>MODEL!S133</f>
        <v>11</v>
      </c>
      <c r="AN133" s="82">
        <f>MODEL!T133</f>
        <v>79</v>
      </c>
      <c r="AO133" s="84">
        <f>'CAT I'!N133</f>
        <v>5</v>
      </c>
      <c r="AP133" s="84">
        <f>'CAT I'!O133</f>
        <v>5</v>
      </c>
      <c r="AQ133" s="84">
        <f>'CAT I'!P133</f>
        <v>10</v>
      </c>
      <c r="AR133" s="2">
        <f>'CAT II'!N133</f>
        <v>5</v>
      </c>
      <c r="AS133" s="2">
        <f>'CAT II'!O133</f>
        <v>5</v>
      </c>
      <c r="AT133" s="2">
        <f>'CAT II'!P133</f>
        <v>10</v>
      </c>
      <c r="AU133" s="85">
        <f>MODEL!U133</f>
        <v>5</v>
      </c>
      <c r="AV133" s="85">
        <f>MODEL!V133</f>
        <v>5</v>
      </c>
      <c r="AW133" s="85">
        <f>MODEL!W133</f>
        <v>10</v>
      </c>
      <c r="AX133" s="88">
        <f t="shared" si="119"/>
        <v>0.83018867924528306</v>
      </c>
      <c r="AY133" s="88">
        <f t="shared" si="118"/>
        <v>0.79069767441860461</v>
      </c>
      <c r="AZ133" s="88">
        <f t="shared" si="118"/>
        <v>0.83018867924528306</v>
      </c>
      <c r="BA133" s="88">
        <f t="shared" si="118"/>
        <v>0.93023255813953487</v>
      </c>
      <c r="BB133" s="88">
        <f t="shared" si="118"/>
        <v>0.78260869565217395</v>
      </c>
      <c r="BC133" s="88">
        <f t="shared" si="118"/>
        <v>1</v>
      </c>
      <c r="BD133" s="89">
        <f>'END SEM EXAM'!D133</f>
        <v>2</v>
      </c>
      <c r="BE133" s="89">
        <f>'END SEM EXAM'!E133</f>
        <v>2</v>
      </c>
      <c r="BF133" s="89">
        <f>'END SEM EXAM'!F133</f>
        <v>2</v>
      </c>
      <c r="BG133" s="89">
        <f>'END SEM EXAM'!G133</f>
        <v>2</v>
      </c>
      <c r="BH133" s="89">
        <f>'END SEM EXAM'!H133</f>
        <v>2</v>
      </c>
      <c r="BI133" s="89">
        <f>'END SEM EXAM'!I133</f>
        <v>2</v>
      </c>
      <c r="BJ133" s="89">
        <f>'END SEM EXAM'!J133</f>
        <v>2</v>
      </c>
      <c r="BK133" s="89">
        <f>'END SEM EXAM'!K133</f>
        <v>2</v>
      </c>
      <c r="BL133" s="89">
        <f>'END SEM EXAM'!L133</f>
        <v>2</v>
      </c>
      <c r="BM133" s="89">
        <f>'END SEM EXAM'!M133</f>
        <v>2</v>
      </c>
      <c r="BN133" s="89">
        <f>'END SEM EXAM'!N133</f>
        <v>8</v>
      </c>
      <c r="BO133" s="89">
        <f>'END SEM EXAM'!O133</f>
        <v>2</v>
      </c>
      <c r="BP133" s="89">
        <f>'END SEM EXAM'!P133</f>
        <v>13</v>
      </c>
      <c r="BQ133" s="89">
        <f>'END SEM EXAM'!Q133</f>
        <v>11</v>
      </c>
      <c r="BR133" s="89">
        <f>'END SEM EXAM'!R133</f>
        <v>7</v>
      </c>
      <c r="BS133" s="89">
        <f>'END SEM EXAM'!S133</f>
        <v>2</v>
      </c>
      <c r="BT133" s="89">
        <f>'END SEM EXAM'!T133</f>
        <v>63</v>
      </c>
      <c r="BU133" s="91">
        <f>'END SEM EXAM'!U133</f>
        <v>0.33333333333333331</v>
      </c>
      <c r="BV133" s="91">
        <f>'END SEM EXAM'!V133</f>
        <v>0.94444444444444442</v>
      </c>
      <c r="BW133" s="91">
        <f>'END SEM EXAM'!W133</f>
        <v>0.83333333333333337</v>
      </c>
      <c r="BX133" s="91">
        <f>'END SEM EXAM'!X133</f>
        <v>0.61111111111111116</v>
      </c>
      <c r="BY133" s="91">
        <f>'END SEM EXAM'!Y133</f>
        <v>0.33333333333333331</v>
      </c>
      <c r="BZ133" s="91">
        <f>'END SEM EXAM'!Z133</f>
        <v>0.8</v>
      </c>
      <c r="CA133" s="92">
        <f t="shared" si="82"/>
        <v>0.19999999999999998</v>
      </c>
      <c r="CB133" s="92">
        <f t="shared" si="83"/>
        <v>0.56666666666666665</v>
      </c>
      <c r="CC133" s="92">
        <f t="shared" si="84"/>
        <v>0.5</v>
      </c>
      <c r="CD133" s="92">
        <f t="shared" si="85"/>
        <v>0.3666666666666667</v>
      </c>
      <c r="CE133" s="92">
        <f t="shared" si="86"/>
        <v>0.19999999999999998</v>
      </c>
      <c r="CF133" s="92">
        <f t="shared" si="87"/>
        <v>0.48</v>
      </c>
      <c r="CG133" s="94">
        <f t="shared" si="88"/>
        <v>0.33207547169811324</v>
      </c>
      <c r="CH133" s="94">
        <f t="shared" si="89"/>
        <v>0.31627906976744186</v>
      </c>
      <c r="CI133" s="94">
        <f t="shared" si="90"/>
        <v>0.33207547169811324</v>
      </c>
      <c r="CJ133" s="94">
        <f t="shared" si="91"/>
        <v>0.37209302325581395</v>
      </c>
      <c r="CK133" s="94">
        <f t="shared" si="92"/>
        <v>0.31304347826086959</v>
      </c>
      <c r="CL133" s="94">
        <f t="shared" si="93"/>
        <v>0.4</v>
      </c>
      <c r="CM133" s="96">
        <f t="shared" si="94"/>
        <v>0.5320754716981132</v>
      </c>
      <c r="CN133" s="96">
        <f t="shared" si="95"/>
        <v>0.88294573643410845</v>
      </c>
      <c r="CO133" s="96">
        <f t="shared" si="96"/>
        <v>0.83207547169811324</v>
      </c>
      <c r="CP133" s="96">
        <f t="shared" si="97"/>
        <v>0.73875968992248064</v>
      </c>
      <c r="CQ133" s="96">
        <f t="shared" si="98"/>
        <v>0.5130434782608696</v>
      </c>
      <c r="CR133" s="96">
        <f t="shared" si="99"/>
        <v>0.88</v>
      </c>
      <c r="CS133" s="99">
        <f>'Course end survey'!J142</f>
        <v>0.66666666666666663</v>
      </c>
      <c r="CT133" s="99">
        <f>'Course end survey'!K142</f>
        <v>0.66666666666666663</v>
      </c>
      <c r="CU133" s="99">
        <f>'Course end survey'!L142</f>
        <v>1</v>
      </c>
      <c r="CV133" s="99">
        <f>'Course end survey'!M142</f>
        <v>0.33333333333333331</v>
      </c>
      <c r="CW133" s="99">
        <f>'Course end survey'!N142</f>
        <v>0.22222222222222221</v>
      </c>
      <c r="CX133" s="99">
        <f>'Course end survey'!O142</f>
        <v>0.22222222222222221</v>
      </c>
      <c r="CY133" s="100">
        <f t="shared" si="100"/>
        <v>6.6666666666666666E-2</v>
      </c>
      <c r="CZ133" s="100">
        <f t="shared" si="101"/>
        <v>6.6666666666666666E-2</v>
      </c>
      <c r="DA133" s="100">
        <f t="shared" si="102"/>
        <v>0.1</v>
      </c>
      <c r="DB133" s="100">
        <f t="shared" si="103"/>
        <v>3.3333333333333333E-2</v>
      </c>
      <c r="DC133" s="100">
        <f t="shared" si="104"/>
        <v>2.2222222222222223E-2</v>
      </c>
      <c r="DD133" s="100">
        <f t="shared" si="105"/>
        <v>2.2222222222222223E-2</v>
      </c>
      <c r="DE133" s="102">
        <f t="shared" si="106"/>
        <v>0.4788679245283019</v>
      </c>
      <c r="DF133" s="102">
        <f t="shared" si="107"/>
        <v>0.79465116279069758</v>
      </c>
      <c r="DG133" s="102">
        <f t="shared" si="108"/>
        <v>0.74886792452830198</v>
      </c>
      <c r="DH133" s="102">
        <f t="shared" si="109"/>
        <v>0.66488372093023262</v>
      </c>
      <c r="DI133" s="102">
        <f t="shared" si="110"/>
        <v>0.46173913043478265</v>
      </c>
      <c r="DJ133" s="102">
        <f t="shared" si="111"/>
        <v>0.79200000000000004</v>
      </c>
      <c r="DK133" s="103">
        <f t="shared" si="112"/>
        <v>0.54553459119496861</v>
      </c>
      <c r="DL133" s="103">
        <f t="shared" si="113"/>
        <v>0.86131782945736424</v>
      </c>
      <c r="DM133" s="103">
        <f t="shared" si="114"/>
        <v>0.84886792452830195</v>
      </c>
      <c r="DN133" s="103">
        <f t="shared" si="115"/>
        <v>0.69821705426356595</v>
      </c>
      <c r="DO133" s="103">
        <f t="shared" si="116"/>
        <v>0.48396135265700485</v>
      </c>
      <c r="DP133" s="103">
        <f t="shared" si="117"/>
        <v>0.81422222222222229</v>
      </c>
    </row>
    <row r="134" spans="1:120" ht="16.2" thickBot="1">
      <c r="A134" s="72">
        <v>124</v>
      </c>
      <c r="B134" s="73" t="str">
        <f>'CAT I'!B134</f>
        <v>AME20144L</v>
      </c>
      <c r="C134" s="171" t="str">
        <f>'CAT I'!C134</f>
        <v>ANURANJ K K</v>
      </c>
      <c r="D134" s="74">
        <f>'CAT I'!D134</f>
        <v>2</v>
      </c>
      <c r="E134" s="74">
        <f>'CAT I'!E134</f>
        <v>2</v>
      </c>
      <c r="F134" s="74">
        <f>'CAT I'!F134</f>
        <v>2</v>
      </c>
      <c r="G134" s="74">
        <f>'CAT I'!G134</f>
        <v>2</v>
      </c>
      <c r="H134" s="74">
        <f>'CAT I'!H134</f>
        <v>2</v>
      </c>
      <c r="I134" s="74">
        <f>'CAT I'!I134</f>
        <v>2</v>
      </c>
      <c r="J134" s="74">
        <f>'CAT I'!J134</f>
        <v>9</v>
      </c>
      <c r="K134" s="74">
        <f>'CAT I'!K134</f>
        <v>12</v>
      </c>
      <c r="L134" s="74">
        <f>'CAT I'!L134</f>
        <v>11</v>
      </c>
      <c r="M134" s="74">
        <f>'CAT I'!M134</f>
        <v>44</v>
      </c>
      <c r="N134" s="79">
        <f>'CAT II'!D134</f>
        <v>2</v>
      </c>
      <c r="O134" s="79">
        <f>'CAT II'!E134</f>
        <v>2</v>
      </c>
      <c r="P134" s="79">
        <f>'CAT II'!F134</f>
        <v>2</v>
      </c>
      <c r="Q134" s="79">
        <f>'CAT II'!G134</f>
        <v>2</v>
      </c>
      <c r="R134" s="79">
        <f>'CAT II'!H134</f>
        <v>2</v>
      </c>
      <c r="S134" s="79">
        <f>'CAT II'!I134</f>
        <v>2</v>
      </c>
      <c r="T134" s="79">
        <f>'CAT II'!J134</f>
        <v>10</v>
      </c>
      <c r="U134" s="79">
        <f>'CAT II'!K134</f>
        <v>13</v>
      </c>
      <c r="V134" s="79">
        <f>'CAT II'!L134</f>
        <v>14</v>
      </c>
      <c r="W134" s="79">
        <f>'CAT II'!M134</f>
        <v>49</v>
      </c>
      <c r="X134" s="82">
        <f>MODEL!D134</f>
        <v>1</v>
      </c>
      <c r="Y134" s="82">
        <f>MODEL!E134</f>
        <v>0</v>
      </c>
      <c r="Z134" s="82">
        <f>MODEL!F134</f>
        <v>2</v>
      </c>
      <c r="AA134" s="82">
        <f>MODEL!G134</f>
        <v>0</v>
      </c>
      <c r="AB134" s="82">
        <f>MODEL!H134</f>
        <v>0</v>
      </c>
      <c r="AC134" s="82">
        <f>MODEL!I134</f>
        <v>0</v>
      </c>
      <c r="AD134" s="82">
        <f>MODEL!J134</f>
        <v>2</v>
      </c>
      <c r="AE134" s="82">
        <f>MODEL!K134</f>
        <v>2</v>
      </c>
      <c r="AF134" s="82">
        <f>MODEL!L134</f>
        <v>2</v>
      </c>
      <c r="AG134" s="82">
        <f>MODEL!M134</f>
        <v>2</v>
      </c>
      <c r="AH134" s="82">
        <f>MODEL!N134</f>
        <v>10</v>
      </c>
      <c r="AI134" s="82">
        <f>MODEL!O134</f>
        <v>13</v>
      </c>
      <c r="AJ134" s="82">
        <f>MODEL!P134</f>
        <v>13</v>
      </c>
      <c r="AK134" s="82">
        <f>MODEL!Q134</f>
        <v>13</v>
      </c>
      <c r="AL134" s="82">
        <f>MODEL!R134</f>
        <v>13</v>
      </c>
      <c r="AM134" s="82">
        <f>MODEL!S134</f>
        <v>13</v>
      </c>
      <c r="AN134" s="82">
        <f>MODEL!T134</f>
        <v>86</v>
      </c>
      <c r="AO134" s="84">
        <f>'CAT I'!N134</f>
        <v>5</v>
      </c>
      <c r="AP134" s="84">
        <f>'CAT I'!O134</f>
        <v>5</v>
      </c>
      <c r="AQ134" s="84">
        <f>'CAT I'!P134</f>
        <v>10</v>
      </c>
      <c r="AR134" s="2">
        <f>'CAT II'!N134</f>
        <v>5</v>
      </c>
      <c r="AS134" s="2">
        <f>'CAT II'!O134</f>
        <v>5</v>
      </c>
      <c r="AT134" s="2">
        <f>'CAT II'!P134</f>
        <v>10</v>
      </c>
      <c r="AU134" s="85">
        <f>MODEL!U134</f>
        <v>5</v>
      </c>
      <c r="AV134" s="85">
        <f>MODEL!V134</f>
        <v>5</v>
      </c>
      <c r="AW134" s="85">
        <f>MODEL!W134</f>
        <v>10</v>
      </c>
      <c r="AX134" s="88">
        <f t="shared" si="119"/>
        <v>0.86792452830188682</v>
      </c>
      <c r="AY134" s="88">
        <f t="shared" si="118"/>
        <v>0.86046511627906974</v>
      </c>
      <c r="AZ134" s="88">
        <f t="shared" si="118"/>
        <v>0.8867924528301887</v>
      </c>
      <c r="BA134" s="88">
        <f t="shared" si="118"/>
        <v>0.97674418604651159</v>
      </c>
      <c r="BB134" s="88">
        <f t="shared" si="118"/>
        <v>0.95652173913043481</v>
      </c>
      <c r="BC134" s="88">
        <f t="shared" si="118"/>
        <v>1</v>
      </c>
      <c r="BD134" s="89">
        <f>'END SEM EXAM'!D134</f>
        <v>1</v>
      </c>
      <c r="BE134" s="89">
        <f>'END SEM EXAM'!E134</f>
        <v>2</v>
      </c>
      <c r="BF134" s="89">
        <f>'END SEM EXAM'!F134</f>
        <v>1</v>
      </c>
      <c r="BG134" s="89">
        <f>'END SEM EXAM'!G134</f>
        <v>2</v>
      </c>
      <c r="BH134" s="89">
        <f>'END SEM EXAM'!H134</f>
        <v>2</v>
      </c>
      <c r="BI134" s="89">
        <f>'END SEM EXAM'!I134</f>
        <v>2</v>
      </c>
      <c r="BJ134" s="89">
        <f>'END SEM EXAM'!J134</f>
        <v>1</v>
      </c>
      <c r="BK134" s="89">
        <f>'END SEM EXAM'!K134</f>
        <v>1</v>
      </c>
      <c r="BL134" s="89">
        <f>'END SEM EXAM'!L134</f>
        <v>2</v>
      </c>
      <c r="BM134" s="89">
        <f>'END SEM EXAM'!M134</f>
        <v>1</v>
      </c>
      <c r="BN134" s="89">
        <f>'END SEM EXAM'!N134</f>
        <v>3</v>
      </c>
      <c r="BO134" s="89">
        <f>'END SEM EXAM'!O134</f>
        <v>6</v>
      </c>
      <c r="BP134" s="89">
        <f>'END SEM EXAM'!P134</f>
        <v>5</v>
      </c>
      <c r="BQ134" s="89">
        <f>'END SEM EXAM'!Q134</f>
        <v>6</v>
      </c>
      <c r="BR134" s="89">
        <f>'END SEM EXAM'!R134</f>
        <v>3</v>
      </c>
      <c r="BS134" s="89">
        <f>'END SEM EXAM'!S134</f>
        <v>12</v>
      </c>
      <c r="BT134" s="89">
        <f>'END SEM EXAM'!T134</f>
        <v>50</v>
      </c>
      <c r="BU134" s="91">
        <f>'END SEM EXAM'!U134</f>
        <v>0.5</v>
      </c>
      <c r="BV134" s="91">
        <f>'END SEM EXAM'!V134</f>
        <v>0.44444444444444442</v>
      </c>
      <c r="BW134" s="91">
        <f>'END SEM EXAM'!W134</f>
        <v>0.55555555555555558</v>
      </c>
      <c r="BX134" s="91">
        <f>'END SEM EXAM'!X134</f>
        <v>0.27777777777777779</v>
      </c>
      <c r="BY134" s="91">
        <f>'END SEM EXAM'!Y134</f>
        <v>0.83333333333333337</v>
      </c>
      <c r="BZ134" s="91">
        <f>'END SEM EXAM'!Z134</f>
        <v>0.3</v>
      </c>
      <c r="CA134" s="92">
        <f t="shared" si="82"/>
        <v>0.3</v>
      </c>
      <c r="CB134" s="92">
        <f t="shared" si="83"/>
        <v>0.26666666666666666</v>
      </c>
      <c r="CC134" s="92">
        <f t="shared" si="84"/>
        <v>0.33333333333333331</v>
      </c>
      <c r="CD134" s="92">
        <f t="shared" si="85"/>
        <v>0.16666666666666666</v>
      </c>
      <c r="CE134" s="92">
        <f t="shared" si="86"/>
        <v>0.5</v>
      </c>
      <c r="CF134" s="92">
        <f t="shared" si="87"/>
        <v>0.18</v>
      </c>
      <c r="CG134" s="94">
        <f t="shared" si="88"/>
        <v>0.34716981132075475</v>
      </c>
      <c r="CH134" s="94">
        <f t="shared" si="89"/>
        <v>0.34418604651162793</v>
      </c>
      <c r="CI134" s="94">
        <f t="shared" si="90"/>
        <v>0.3547169811320755</v>
      </c>
      <c r="CJ134" s="94">
        <f t="shared" si="91"/>
        <v>0.39069767441860465</v>
      </c>
      <c r="CK134" s="94">
        <f t="shared" si="92"/>
        <v>0.38260869565217392</v>
      </c>
      <c r="CL134" s="94">
        <f t="shared" si="93"/>
        <v>0.4</v>
      </c>
      <c r="CM134" s="96">
        <f t="shared" si="94"/>
        <v>0.64716981132075468</v>
      </c>
      <c r="CN134" s="96">
        <f t="shared" si="95"/>
        <v>0.61085271317829459</v>
      </c>
      <c r="CO134" s="96">
        <f t="shared" si="96"/>
        <v>0.68805031446540887</v>
      </c>
      <c r="CP134" s="96">
        <f t="shared" si="97"/>
        <v>0.55736434108527133</v>
      </c>
      <c r="CQ134" s="96">
        <f t="shared" si="98"/>
        <v>0.88260869565217392</v>
      </c>
      <c r="CR134" s="96">
        <f t="shared" si="99"/>
        <v>0.58000000000000007</v>
      </c>
      <c r="CS134" s="99">
        <f>'Course end survey'!J159</f>
        <v>1</v>
      </c>
      <c r="CT134" s="99">
        <f>'Course end survey'!K159</f>
        <v>0.66666666666666663</v>
      </c>
      <c r="CU134" s="99">
        <f>'Course end survey'!L159</f>
        <v>0.33333333333333331</v>
      </c>
      <c r="CV134" s="99">
        <f>'Course end survey'!M159</f>
        <v>0.33333333333333331</v>
      </c>
      <c r="CW134" s="99">
        <f>'Course end survey'!N159</f>
        <v>0.33333333333333331</v>
      </c>
      <c r="CX134" s="99">
        <f>'Course end survey'!O159</f>
        <v>0.22222222222222221</v>
      </c>
      <c r="CY134" s="100">
        <f t="shared" si="100"/>
        <v>0.1</v>
      </c>
      <c r="CZ134" s="100">
        <f t="shared" si="101"/>
        <v>6.6666666666666666E-2</v>
      </c>
      <c r="DA134" s="100">
        <f t="shared" si="102"/>
        <v>3.3333333333333333E-2</v>
      </c>
      <c r="DB134" s="100">
        <f t="shared" si="103"/>
        <v>3.3333333333333333E-2</v>
      </c>
      <c r="DC134" s="100">
        <f t="shared" si="104"/>
        <v>3.3333333333333333E-2</v>
      </c>
      <c r="DD134" s="100">
        <f t="shared" si="105"/>
        <v>2.2222222222222223E-2</v>
      </c>
      <c r="DE134" s="102">
        <f t="shared" si="106"/>
        <v>0.58245283018867922</v>
      </c>
      <c r="DF134" s="102">
        <f t="shared" si="107"/>
        <v>0.54976744186046511</v>
      </c>
      <c r="DG134" s="102">
        <f t="shared" si="108"/>
        <v>0.61924528301886805</v>
      </c>
      <c r="DH134" s="102">
        <f t="shared" si="109"/>
        <v>0.5016279069767442</v>
      </c>
      <c r="DI134" s="102">
        <f t="shared" si="110"/>
        <v>0.79434782608695653</v>
      </c>
      <c r="DJ134" s="102">
        <f t="shared" si="111"/>
        <v>0.52200000000000013</v>
      </c>
      <c r="DK134" s="103">
        <f t="shared" si="112"/>
        <v>0.68245283018867919</v>
      </c>
      <c r="DL134" s="103">
        <f t="shared" si="113"/>
        <v>0.61643410852713176</v>
      </c>
      <c r="DM134" s="103">
        <f t="shared" si="114"/>
        <v>0.65257861635220138</v>
      </c>
      <c r="DN134" s="103">
        <f t="shared" si="115"/>
        <v>0.53496124031007752</v>
      </c>
      <c r="DO134" s="103">
        <f t="shared" si="116"/>
        <v>0.82768115942028986</v>
      </c>
      <c r="DP134" s="103">
        <f t="shared" si="117"/>
        <v>0.54422222222222238</v>
      </c>
    </row>
    <row r="135" spans="1:120" ht="16.2" thickBot="1">
      <c r="A135" s="72">
        <v>125</v>
      </c>
      <c r="B135" s="73" t="str">
        <f>'CAT I'!B135</f>
        <v>AME20145L</v>
      </c>
      <c r="C135" s="171" t="str">
        <f>'CAT I'!C135</f>
        <v>Arjun Francis</v>
      </c>
      <c r="D135" s="74">
        <f>'CAT I'!D135</f>
        <v>2</v>
      </c>
      <c r="E135" s="74">
        <f>'CAT I'!E135</f>
        <v>2</v>
      </c>
      <c r="F135" s="74">
        <f>'CAT I'!F135</f>
        <v>2</v>
      </c>
      <c r="G135" s="74">
        <f>'CAT I'!G135</f>
        <v>2</v>
      </c>
      <c r="H135" s="74">
        <f>'CAT I'!H135</f>
        <v>2</v>
      </c>
      <c r="I135" s="74">
        <f>'CAT I'!I135</f>
        <v>2</v>
      </c>
      <c r="J135" s="74">
        <f>'CAT I'!J135</f>
        <v>10</v>
      </c>
      <c r="K135" s="74">
        <f>'CAT I'!K135</f>
        <v>13</v>
      </c>
      <c r="L135" s="74">
        <f>'CAT I'!L135</f>
        <v>10</v>
      </c>
      <c r="M135" s="74">
        <f>'CAT I'!M135</f>
        <v>45</v>
      </c>
      <c r="N135" s="79">
        <f>'CAT II'!D135</f>
        <v>0</v>
      </c>
      <c r="O135" s="79">
        <f>'CAT II'!E135</f>
        <v>2</v>
      </c>
      <c r="P135" s="79">
        <f>'CAT II'!F135</f>
        <v>2</v>
      </c>
      <c r="Q135" s="79">
        <f>'CAT II'!G135</f>
        <v>2</v>
      </c>
      <c r="R135" s="79">
        <f>'CAT II'!H135</f>
        <v>2</v>
      </c>
      <c r="S135" s="79">
        <f>'CAT II'!I135</f>
        <v>0</v>
      </c>
      <c r="T135" s="79">
        <f>'CAT II'!J135</f>
        <v>10</v>
      </c>
      <c r="U135" s="79">
        <f>'CAT II'!K135</f>
        <v>10</v>
      </c>
      <c r="V135" s="79">
        <f>'CAT II'!L135</f>
        <v>10</v>
      </c>
      <c r="W135" s="79">
        <f>'CAT II'!M135</f>
        <v>38</v>
      </c>
      <c r="X135" s="82">
        <f>MODEL!D135</f>
        <v>1</v>
      </c>
      <c r="Y135" s="82">
        <f>MODEL!E135</f>
        <v>2</v>
      </c>
      <c r="Z135" s="82">
        <f>MODEL!F135</f>
        <v>2</v>
      </c>
      <c r="AA135" s="82">
        <f>MODEL!G135</f>
        <v>2</v>
      </c>
      <c r="AB135" s="82">
        <f>MODEL!H135</f>
        <v>2</v>
      </c>
      <c r="AC135" s="82">
        <f>MODEL!I135</f>
        <v>1</v>
      </c>
      <c r="AD135" s="82">
        <f>MODEL!J135</f>
        <v>1</v>
      </c>
      <c r="AE135" s="82">
        <f>MODEL!K135</f>
        <v>1</v>
      </c>
      <c r="AF135" s="82">
        <f>MODEL!L135</f>
        <v>2</v>
      </c>
      <c r="AG135" s="82">
        <f>MODEL!M135</f>
        <v>2</v>
      </c>
      <c r="AH135" s="82">
        <f>MODEL!N135</f>
        <v>8</v>
      </c>
      <c r="AI135" s="82">
        <f>MODEL!O135</f>
        <v>11</v>
      </c>
      <c r="AJ135" s="82">
        <f>MODEL!P135</f>
        <v>14</v>
      </c>
      <c r="AK135" s="82">
        <f>MODEL!Q135</f>
        <v>13</v>
      </c>
      <c r="AL135" s="82">
        <f>MODEL!R135</f>
        <v>12</v>
      </c>
      <c r="AM135" s="82">
        <f>MODEL!S135</f>
        <v>11</v>
      </c>
      <c r="AN135" s="82">
        <f>MODEL!T135</f>
        <v>85</v>
      </c>
      <c r="AO135" s="84">
        <f>'CAT I'!N135</f>
        <v>5</v>
      </c>
      <c r="AP135" s="84">
        <f>'CAT I'!O135</f>
        <v>5</v>
      </c>
      <c r="AQ135" s="84">
        <f>'CAT I'!P135</f>
        <v>10</v>
      </c>
      <c r="AR135" s="2">
        <f>'CAT II'!N135</f>
        <v>5</v>
      </c>
      <c r="AS135" s="2">
        <f>'CAT II'!O135</f>
        <v>5</v>
      </c>
      <c r="AT135" s="2">
        <f>'CAT II'!P135</f>
        <v>10</v>
      </c>
      <c r="AU135" s="85">
        <f>MODEL!U135</f>
        <v>5</v>
      </c>
      <c r="AV135" s="85">
        <f>MODEL!V135</f>
        <v>5</v>
      </c>
      <c r="AW135" s="85">
        <f>MODEL!W135</f>
        <v>10</v>
      </c>
      <c r="AX135" s="88">
        <f t="shared" si="119"/>
        <v>0.90566037735849059</v>
      </c>
      <c r="AY135" s="88">
        <f t="shared" si="118"/>
        <v>0.90697674418604646</v>
      </c>
      <c r="AZ135" s="88">
        <f t="shared" si="118"/>
        <v>0.84905660377358494</v>
      </c>
      <c r="BA135" s="88">
        <f t="shared" si="118"/>
        <v>0.76744186046511631</v>
      </c>
      <c r="BB135" s="88">
        <f t="shared" si="118"/>
        <v>0.86956521739130432</v>
      </c>
      <c r="BC135" s="88">
        <f t="shared" si="118"/>
        <v>0.8666666666666667</v>
      </c>
      <c r="BD135" s="89">
        <f>'END SEM EXAM'!D135</f>
        <v>1</v>
      </c>
      <c r="BE135" s="89">
        <f>'END SEM EXAM'!E135</f>
        <v>1</v>
      </c>
      <c r="BF135" s="89">
        <f>'END SEM EXAM'!F135</f>
        <v>1</v>
      </c>
      <c r="BG135" s="89">
        <f>'END SEM EXAM'!G135</f>
        <v>2</v>
      </c>
      <c r="BH135" s="89">
        <f>'END SEM EXAM'!H135</f>
        <v>2</v>
      </c>
      <c r="BI135" s="89">
        <f>'END SEM EXAM'!I135</f>
        <v>1</v>
      </c>
      <c r="BJ135" s="89">
        <f>'END SEM EXAM'!J135</f>
        <v>1</v>
      </c>
      <c r="BK135" s="89">
        <f>'END SEM EXAM'!K135</f>
        <v>1</v>
      </c>
      <c r="BL135" s="89">
        <f>'END SEM EXAM'!L135</f>
        <v>1</v>
      </c>
      <c r="BM135" s="89">
        <f>'END SEM EXAM'!M135</f>
        <v>2</v>
      </c>
      <c r="BN135" s="89">
        <f>'END SEM EXAM'!N135</f>
        <v>7</v>
      </c>
      <c r="BO135" s="89">
        <f>'END SEM EXAM'!O135</f>
        <v>12</v>
      </c>
      <c r="BP135" s="89">
        <f>'END SEM EXAM'!P135</f>
        <v>11</v>
      </c>
      <c r="BQ135" s="89">
        <f>'END SEM EXAM'!Q135</f>
        <v>9</v>
      </c>
      <c r="BR135" s="89">
        <f>'END SEM EXAM'!R135</f>
        <v>11</v>
      </c>
      <c r="BS135" s="89">
        <f>'END SEM EXAM'!S135</f>
        <v>10</v>
      </c>
      <c r="BT135" s="89">
        <f>'END SEM EXAM'!T135</f>
        <v>73</v>
      </c>
      <c r="BU135" s="91">
        <f>'END SEM EXAM'!U135</f>
        <v>0.77777777777777779</v>
      </c>
      <c r="BV135" s="91">
        <f>'END SEM EXAM'!V135</f>
        <v>0.77777777777777779</v>
      </c>
      <c r="BW135" s="91">
        <f>'END SEM EXAM'!W135</f>
        <v>0.66666666666666663</v>
      </c>
      <c r="BX135" s="91">
        <f>'END SEM EXAM'!X135</f>
        <v>0.72222222222222221</v>
      </c>
      <c r="BY135" s="91">
        <f>'END SEM EXAM'!Y135</f>
        <v>0.72222222222222221</v>
      </c>
      <c r="BZ135" s="91">
        <f>'END SEM EXAM'!Z135</f>
        <v>0.7</v>
      </c>
      <c r="CA135" s="92">
        <f t="shared" si="82"/>
        <v>0.46666666666666667</v>
      </c>
      <c r="CB135" s="92">
        <f t="shared" si="83"/>
        <v>0.46666666666666667</v>
      </c>
      <c r="CC135" s="92">
        <f t="shared" si="84"/>
        <v>0.39999999999999997</v>
      </c>
      <c r="CD135" s="92">
        <f t="shared" si="85"/>
        <v>0.43333333333333329</v>
      </c>
      <c r="CE135" s="92">
        <f t="shared" si="86"/>
        <v>0.43333333333333329</v>
      </c>
      <c r="CF135" s="92">
        <f t="shared" si="87"/>
        <v>0.42</v>
      </c>
      <c r="CG135" s="94">
        <f t="shared" si="88"/>
        <v>0.36226415094339626</v>
      </c>
      <c r="CH135" s="94">
        <f t="shared" si="89"/>
        <v>0.36279069767441863</v>
      </c>
      <c r="CI135" s="94">
        <f t="shared" si="90"/>
        <v>0.339622641509434</v>
      </c>
      <c r="CJ135" s="94">
        <f t="shared" si="91"/>
        <v>0.30697674418604654</v>
      </c>
      <c r="CK135" s="94">
        <f t="shared" si="92"/>
        <v>0.34782608695652173</v>
      </c>
      <c r="CL135" s="94">
        <f t="shared" si="93"/>
        <v>0.34666666666666668</v>
      </c>
      <c r="CM135" s="96">
        <f t="shared" si="94"/>
        <v>0.82893081761006293</v>
      </c>
      <c r="CN135" s="96">
        <f t="shared" si="95"/>
        <v>0.8294573643410853</v>
      </c>
      <c r="CO135" s="96">
        <f t="shared" si="96"/>
        <v>0.73962264150943402</v>
      </c>
      <c r="CP135" s="96">
        <f t="shared" si="97"/>
        <v>0.74031007751937983</v>
      </c>
      <c r="CQ135" s="96">
        <f t="shared" si="98"/>
        <v>0.78115942028985508</v>
      </c>
      <c r="CR135" s="96">
        <f t="shared" si="99"/>
        <v>0.76666666666666661</v>
      </c>
      <c r="CS135" s="99">
        <f>'Course end survey'!J144</f>
        <v>1</v>
      </c>
      <c r="CT135" s="99">
        <f>'Course end survey'!K144</f>
        <v>0.66666666666666663</v>
      </c>
      <c r="CU135" s="99">
        <f>'Course end survey'!L144</f>
        <v>0.33333333333333331</v>
      </c>
      <c r="CV135" s="99">
        <f>'Course end survey'!M144</f>
        <v>0.33333333333333331</v>
      </c>
      <c r="CW135" s="99">
        <f>'Course end survey'!N144</f>
        <v>0.33333333333333331</v>
      </c>
      <c r="CX135" s="99">
        <f>'Course end survey'!O144</f>
        <v>0.22222222222222221</v>
      </c>
      <c r="CY135" s="100">
        <f t="shared" si="100"/>
        <v>0.1</v>
      </c>
      <c r="CZ135" s="100">
        <f t="shared" si="101"/>
        <v>6.6666666666666666E-2</v>
      </c>
      <c r="DA135" s="100">
        <f t="shared" si="102"/>
        <v>3.3333333333333333E-2</v>
      </c>
      <c r="DB135" s="100">
        <f t="shared" si="103"/>
        <v>3.3333333333333333E-2</v>
      </c>
      <c r="DC135" s="100">
        <f t="shared" si="104"/>
        <v>3.3333333333333333E-2</v>
      </c>
      <c r="DD135" s="100">
        <f t="shared" si="105"/>
        <v>2.2222222222222223E-2</v>
      </c>
      <c r="DE135" s="102">
        <f t="shared" si="106"/>
        <v>0.74603773584905664</v>
      </c>
      <c r="DF135" s="102">
        <f t="shared" si="107"/>
        <v>0.74651162790697678</v>
      </c>
      <c r="DG135" s="102">
        <f t="shared" si="108"/>
        <v>0.6656603773584906</v>
      </c>
      <c r="DH135" s="102">
        <f t="shared" si="109"/>
        <v>0.66627906976744189</v>
      </c>
      <c r="DI135" s="102">
        <f t="shared" si="110"/>
        <v>0.70304347826086955</v>
      </c>
      <c r="DJ135" s="102">
        <f t="shared" si="111"/>
        <v>0.69</v>
      </c>
      <c r="DK135" s="103">
        <f t="shared" si="112"/>
        <v>0.84603773584905662</v>
      </c>
      <c r="DL135" s="103">
        <f t="shared" si="113"/>
        <v>0.81317829457364343</v>
      </c>
      <c r="DM135" s="103">
        <f t="shared" si="114"/>
        <v>0.69899371069182392</v>
      </c>
      <c r="DN135" s="103">
        <f t="shared" si="115"/>
        <v>0.69961240310077522</v>
      </c>
      <c r="DO135" s="103">
        <f t="shared" si="116"/>
        <v>0.73637681159420287</v>
      </c>
      <c r="DP135" s="103">
        <f t="shared" si="117"/>
        <v>0.7122222222222222</v>
      </c>
    </row>
    <row r="136" spans="1:120" ht="16.2" thickBot="1">
      <c r="A136" s="72">
        <v>126</v>
      </c>
      <c r="B136" s="73" t="str">
        <f>'CAT I'!B136</f>
        <v>AME20146L</v>
      </c>
      <c r="C136" s="171" t="str">
        <f>'CAT I'!C136</f>
        <v>ARJYA PRAKAS PRUSTY</v>
      </c>
      <c r="D136" s="74">
        <f>'CAT I'!D136</f>
        <v>2</v>
      </c>
      <c r="E136" s="74">
        <f>'CAT I'!E136</f>
        <v>2</v>
      </c>
      <c r="F136" s="74">
        <f>'CAT I'!F136</f>
        <v>2</v>
      </c>
      <c r="G136" s="74">
        <f>'CAT I'!G136</f>
        <v>2</v>
      </c>
      <c r="H136" s="74">
        <f>'CAT I'!H136</f>
        <v>2</v>
      </c>
      <c r="I136" s="74">
        <f>'CAT I'!I136</f>
        <v>2</v>
      </c>
      <c r="J136" s="74">
        <f>'CAT I'!J136</f>
        <v>9</v>
      </c>
      <c r="K136" s="74">
        <f>'CAT I'!K136</f>
        <v>11</v>
      </c>
      <c r="L136" s="74">
        <f>'CAT I'!L136</f>
        <v>12</v>
      </c>
      <c r="M136" s="74">
        <f>'CAT I'!M136</f>
        <v>44</v>
      </c>
      <c r="N136" s="79">
        <f>'CAT II'!D136</f>
        <v>2</v>
      </c>
      <c r="O136" s="79">
        <f>'CAT II'!E136</f>
        <v>2</v>
      </c>
      <c r="P136" s="79">
        <f>'CAT II'!F136</f>
        <v>2</v>
      </c>
      <c r="Q136" s="79">
        <f>'CAT II'!G136</f>
        <v>2</v>
      </c>
      <c r="R136" s="79">
        <f>'CAT II'!H136</f>
        <v>2</v>
      </c>
      <c r="S136" s="79">
        <f>'CAT II'!I136</f>
        <v>2</v>
      </c>
      <c r="T136" s="79">
        <f>'CAT II'!J136</f>
        <v>9</v>
      </c>
      <c r="U136" s="79">
        <f>'CAT II'!K136</f>
        <v>13</v>
      </c>
      <c r="V136" s="79">
        <f>'CAT II'!L136</f>
        <v>10</v>
      </c>
      <c r="W136" s="79">
        <f>'CAT II'!M136</f>
        <v>44</v>
      </c>
      <c r="X136" s="82">
        <f>MODEL!D136</f>
        <v>1</v>
      </c>
      <c r="Y136" s="82">
        <f>MODEL!E136</f>
        <v>0</v>
      </c>
      <c r="Z136" s="82">
        <f>MODEL!F136</f>
        <v>2</v>
      </c>
      <c r="AA136" s="82">
        <f>MODEL!G136</f>
        <v>0</v>
      </c>
      <c r="AB136" s="82">
        <f>MODEL!H136</f>
        <v>0</v>
      </c>
      <c r="AC136" s="82">
        <f>MODEL!I136</f>
        <v>0</v>
      </c>
      <c r="AD136" s="82">
        <f>MODEL!J136</f>
        <v>2</v>
      </c>
      <c r="AE136" s="82">
        <f>MODEL!K136</f>
        <v>2</v>
      </c>
      <c r="AF136" s="82">
        <f>MODEL!L136</f>
        <v>2</v>
      </c>
      <c r="AG136" s="82">
        <f>MODEL!M136</f>
        <v>2</v>
      </c>
      <c r="AH136" s="82">
        <f>MODEL!N136</f>
        <v>10</v>
      </c>
      <c r="AI136" s="82">
        <f>MODEL!O136</f>
        <v>13</v>
      </c>
      <c r="AJ136" s="82">
        <f>MODEL!P136</f>
        <v>13</v>
      </c>
      <c r="AK136" s="82">
        <f>MODEL!Q136</f>
        <v>13</v>
      </c>
      <c r="AL136" s="82">
        <f>MODEL!R136</f>
        <v>13</v>
      </c>
      <c r="AM136" s="82">
        <f>MODEL!S136</f>
        <v>13</v>
      </c>
      <c r="AN136" s="82">
        <f>MODEL!T136</f>
        <v>86</v>
      </c>
      <c r="AO136" s="84">
        <f>'CAT I'!N136</f>
        <v>5</v>
      </c>
      <c r="AP136" s="84">
        <f>'CAT I'!O136</f>
        <v>5</v>
      </c>
      <c r="AQ136" s="84">
        <f>'CAT I'!P136</f>
        <v>10</v>
      </c>
      <c r="AR136" s="2">
        <f>'CAT II'!N136</f>
        <v>5</v>
      </c>
      <c r="AS136" s="2">
        <f>'CAT II'!O136</f>
        <v>5</v>
      </c>
      <c r="AT136" s="2">
        <f>'CAT II'!P136</f>
        <v>10</v>
      </c>
      <c r="AU136" s="85">
        <f>MODEL!U136</f>
        <v>5</v>
      </c>
      <c r="AV136" s="85">
        <f>MODEL!V136</f>
        <v>5</v>
      </c>
      <c r="AW136" s="85">
        <f>MODEL!W136</f>
        <v>10</v>
      </c>
      <c r="AX136" s="88">
        <f t="shared" si="119"/>
        <v>0.84905660377358494</v>
      </c>
      <c r="AY136" s="88">
        <f t="shared" si="118"/>
        <v>0.88372093023255816</v>
      </c>
      <c r="AZ136" s="88">
        <f t="shared" si="118"/>
        <v>0.86792452830188682</v>
      </c>
      <c r="BA136" s="88">
        <f t="shared" si="118"/>
        <v>0.88372093023255816</v>
      </c>
      <c r="BB136" s="88">
        <f t="shared" si="118"/>
        <v>0.95652173913043481</v>
      </c>
      <c r="BC136" s="88">
        <f t="shared" si="118"/>
        <v>1</v>
      </c>
      <c r="BD136" s="89">
        <f>'END SEM EXAM'!D136</f>
        <v>2</v>
      </c>
      <c r="BE136" s="89">
        <f>'END SEM EXAM'!E136</f>
        <v>1</v>
      </c>
      <c r="BF136" s="89">
        <f>'END SEM EXAM'!F136</f>
        <v>2</v>
      </c>
      <c r="BG136" s="89">
        <f>'END SEM EXAM'!G136</f>
        <v>1</v>
      </c>
      <c r="BH136" s="89">
        <f>'END SEM EXAM'!H136</f>
        <v>2</v>
      </c>
      <c r="BI136" s="89">
        <f>'END SEM EXAM'!I136</f>
        <v>2</v>
      </c>
      <c r="BJ136" s="89">
        <f>'END SEM EXAM'!J136</f>
        <v>2</v>
      </c>
      <c r="BK136" s="89">
        <f>'END SEM EXAM'!K136</f>
        <v>2</v>
      </c>
      <c r="BL136" s="89">
        <f>'END SEM EXAM'!L136</f>
        <v>2</v>
      </c>
      <c r="BM136" s="89">
        <f>'END SEM EXAM'!M136</f>
        <v>2</v>
      </c>
      <c r="BN136" s="89">
        <f>'END SEM EXAM'!N136</f>
        <v>10</v>
      </c>
      <c r="BO136" s="89">
        <f>'END SEM EXAM'!O136</f>
        <v>4</v>
      </c>
      <c r="BP136" s="89">
        <f>'END SEM EXAM'!P136</f>
        <v>11</v>
      </c>
      <c r="BQ136" s="89">
        <f>'END SEM EXAM'!Q136</f>
        <v>9</v>
      </c>
      <c r="BR136" s="89">
        <f>'END SEM EXAM'!R136</f>
        <v>3</v>
      </c>
      <c r="BS136" s="89">
        <f>'END SEM EXAM'!S136</f>
        <v>2</v>
      </c>
      <c r="BT136" s="89">
        <f>'END SEM EXAM'!T136</f>
        <v>57</v>
      </c>
      <c r="BU136" s="91">
        <f>'END SEM EXAM'!U136</f>
        <v>0.3888888888888889</v>
      </c>
      <c r="BV136" s="91">
        <f>'END SEM EXAM'!V136</f>
        <v>0.77777777777777779</v>
      </c>
      <c r="BW136" s="91">
        <f>'END SEM EXAM'!W136</f>
        <v>0.72222222222222221</v>
      </c>
      <c r="BX136" s="91">
        <f>'END SEM EXAM'!X136</f>
        <v>0.3888888888888889</v>
      </c>
      <c r="BY136" s="91">
        <f>'END SEM EXAM'!Y136</f>
        <v>0.33333333333333331</v>
      </c>
      <c r="BZ136" s="91">
        <f>'END SEM EXAM'!Z136</f>
        <v>1</v>
      </c>
      <c r="CA136" s="92">
        <f t="shared" si="82"/>
        <v>0.23333333333333334</v>
      </c>
      <c r="CB136" s="92">
        <f t="shared" si="83"/>
        <v>0.46666666666666667</v>
      </c>
      <c r="CC136" s="92">
        <f t="shared" si="84"/>
        <v>0.43333333333333329</v>
      </c>
      <c r="CD136" s="92">
        <f t="shared" si="85"/>
        <v>0.23333333333333334</v>
      </c>
      <c r="CE136" s="92">
        <f t="shared" si="86"/>
        <v>0.19999999999999998</v>
      </c>
      <c r="CF136" s="92">
        <f t="shared" si="87"/>
        <v>0.6</v>
      </c>
      <c r="CG136" s="94">
        <f t="shared" si="88"/>
        <v>0.339622641509434</v>
      </c>
      <c r="CH136" s="94">
        <f t="shared" si="89"/>
        <v>0.35348837209302331</v>
      </c>
      <c r="CI136" s="94">
        <f t="shared" si="90"/>
        <v>0.34716981132075475</v>
      </c>
      <c r="CJ136" s="94">
        <f t="shared" si="91"/>
        <v>0.35348837209302331</v>
      </c>
      <c r="CK136" s="94">
        <f t="shared" si="92"/>
        <v>0.38260869565217392</v>
      </c>
      <c r="CL136" s="94">
        <f t="shared" si="93"/>
        <v>0.4</v>
      </c>
      <c r="CM136" s="96">
        <f t="shared" si="94"/>
        <v>0.57295597484276728</v>
      </c>
      <c r="CN136" s="96">
        <f t="shared" si="95"/>
        <v>0.82015503875968998</v>
      </c>
      <c r="CO136" s="96">
        <f t="shared" si="96"/>
        <v>0.78050314465408799</v>
      </c>
      <c r="CP136" s="96">
        <f t="shared" si="97"/>
        <v>0.5868217054263567</v>
      </c>
      <c r="CQ136" s="96">
        <f t="shared" si="98"/>
        <v>0.58260869565217388</v>
      </c>
      <c r="CR136" s="96">
        <f t="shared" si="99"/>
        <v>1</v>
      </c>
      <c r="CS136" s="99">
        <f>'Course end survey'!J161</f>
        <v>0.33333333333333331</v>
      </c>
      <c r="CT136" s="99">
        <f>'Course end survey'!K161</f>
        <v>0.66666666666666663</v>
      </c>
      <c r="CU136" s="99">
        <f>'Course end survey'!L161</f>
        <v>0.66666666666666663</v>
      </c>
      <c r="CV136" s="99">
        <f>'Course end survey'!M161</f>
        <v>0.66666666666666663</v>
      </c>
      <c r="CW136" s="99">
        <f>'Course end survey'!N161</f>
        <v>0.1111111111111111</v>
      </c>
      <c r="CX136" s="99">
        <f>'Course end survey'!O161</f>
        <v>0.22222222222222221</v>
      </c>
      <c r="CY136" s="100">
        <f t="shared" si="100"/>
        <v>3.3333333333333333E-2</v>
      </c>
      <c r="CZ136" s="100">
        <f t="shared" si="101"/>
        <v>6.6666666666666666E-2</v>
      </c>
      <c r="DA136" s="100">
        <f t="shared" si="102"/>
        <v>6.6666666666666666E-2</v>
      </c>
      <c r="DB136" s="100">
        <f t="shared" si="103"/>
        <v>6.6666666666666666E-2</v>
      </c>
      <c r="DC136" s="100">
        <f t="shared" si="104"/>
        <v>1.1111111111111112E-2</v>
      </c>
      <c r="DD136" s="100">
        <f t="shared" si="105"/>
        <v>2.2222222222222223E-2</v>
      </c>
      <c r="DE136" s="102">
        <f t="shared" si="106"/>
        <v>0.51566037735849057</v>
      </c>
      <c r="DF136" s="102">
        <f t="shared" si="107"/>
        <v>0.73813953488372097</v>
      </c>
      <c r="DG136" s="102">
        <f t="shared" si="108"/>
        <v>0.70245283018867921</v>
      </c>
      <c r="DH136" s="102">
        <f t="shared" si="109"/>
        <v>0.52813953488372101</v>
      </c>
      <c r="DI136" s="102">
        <f t="shared" si="110"/>
        <v>0.52434782608695651</v>
      </c>
      <c r="DJ136" s="102">
        <f t="shared" si="111"/>
        <v>0.9</v>
      </c>
      <c r="DK136" s="103">
        <f t="shared" si="112"/>
        <v>0.5489937106918239</v>
      </c>
      <c r="DL136" s="103">
        <f t="shared" si="113"/>
        <v>0.80480620155038762</v>
      </c>
      <c r="DM136" s="103">
        <f t="shared" si="114"/>
        <v>0.76911949685534586</v>
      </c>
      <c r="DN136" s="103">
        <f t="shared" si="115"/>
        <v>0.59480620155038766</v>
      </c>
      <c r="DO136" s="103">
        <f t="shared" si="116"/>
        <v>0.53545893719806759</v>
      </c>
      <c r="DP136" s="103">
        <f t="shared" si="117"/>
        <v>0.92222222222222228</v>
      </c>
    </row>
    <row r="137" spans="1:120" ht="16.2" thickBot="1">
      <c r="A137" s="72">
        <v>127</v>
      </c>
      <c r="B137" s="73" t="str">
        <f>'CAT I'!B137</f>
        <v>AME20147L</v>
      </c>
      <c r="C137" s="171" t="str">
        <f>'CAT I'!C137</f>
        <v>BARANIGURU N</v>
      </c>
      <c r="D137" s="74">
        <f>'CAT I'!D137</f>
        <v>2</v>
      </c>
      <c r="E137" s="74">
        <f>'CAT I'!E137</f>
        <v>0</v>
      </c>
      <c r="F137" s="74">
        <f>'CAT I'!F137</f>
        <v>2</v>
      </c>
      <c r="G137" s="74">
        <f>'CAT I'!G137</f>
        <v>1</v>
      </c>
      <c r="H137" s="74">
        <f>'CAT I'!H137</f>
        <v>2</v>
      </c>
      <c r="I137" s="74">
        <f>'CAT I'!I137</f>
        <v>2</v>
      </c>
      <c r="J137" s="74">
        <f>'CAT I'!J137</f>
        <v>10</v>
      </c>
      <c r="K137" s="74">
        <f>'CAT I'!K137</f>
        <v>11</v>
      </c>
      <c r="L137" s="74">
        <f>'CAT I'!L137</f>
        <v>14</v>
      </c>
      <c r="M137" s="74">
        <f>'CAT I'!M137</f>
        <v>44</v>
      </c>
      <c r="N137" s="79">
        <f>'CAT II'!D137</f>
        <v>0</v>
      </c>
      <c r="O137" s="79">
        <f>'CAT II'!E137</f>
        <v>0</v>
      </c>
      <c r="P137" s="79">
        <f>'CAT II'!F137</f>
        <v>2</v>
      </c>
      <c r="Q137" s="79">
        <f>'CAT II'!G137</f>
        <v>1</v>
      </c>
      <c r="R137" s="79">
        <f>'CAT II'!H137</f>
        <v>2</v>
      </c>
      <c r="S137" s="79">
        <f>'CAT II'!I137</f>
        <v>0</v>
      </c>
      <c r="T137" s="79">
        <f>'CAT II'!J137</f>
        <v>10</v>
      </c>
      <c r="U137" s="79">
        <f>'CAT II'!K137</f>
        <v>13</v>
      </c>
      <c r="V137" s="79">
        <f>'CAT II'!L137</f>
        <v>10</v>
      </c>
      <c r="W137" s="79">
        <f>'CAT II'!M137</f>
        <v>38</v>
      </c>
      <c r="X137" s="82">
        <f>MODEL!D137</f>
        <v>2</v>
      </c>
      <c r="Y137" s="82">
        <f>MODEL!E137</f>
        <v>1</v>
      </c>
      <c r="Z137" s="82">
        <f>MODEL!F137</f>
        <v>2</v>
      </c>
      <c r="AA137" s="82">
        <f>MODEL!G137</f>
        <v>1</v>
      </c>
      <c r="AB137" s="82">
        <f>MODEL!H137</f>
        <v>2</v>
      </c>
      <c r="AC137" s="82">
        <f>MODEL!I137</f>
        <v>2</v>
      </c>
      <c r="AD137" s="82">
        <f>MODEL!J137</f>
        <v>2</v>
      </c>
      <c r="AE137" s="82">
        <f>MODEL!K137</f>
        <v>2</v>
      </c>
      <c r="AF137" s="82">
        <f>MODEL!L137</f>
        <v>2</v>
      </c>
      <c r="AG137" s="82">
        <f>MODEL!M137</f>
        <v>2</v>
      </c>
      <c r="AH137" s="82">
        <f>MODEL!N137</f>
        <v>8</v>
      </c>
      <c r="AI137" s="82">
        <f>MODEL!O137</f>
        <v>12</v>
      </c>
      <c r="AJ137" s="82">
        <f>MODEL!P137</f>
        <v>9</v>
      </c>
      <c r="AK137" s="82">
        <f>MODEL!Q137</f>
        <v>13</v>
      </c>
      <c r="AL137" s="82">
        <f>MODEL!R137</f>
        <v>13</v>
      </c>
      <c r="AM137" s="82">
        <f>MODEL!S137</f>
        <v>3</v>
      </c>
      <c r="AN137" s="82">
        <f>MODEL!T137</f>
        <v>76</v>
      </c>
      <c r="AO137" s="84">
        <f>'CAT I'!N137</f>
        <v>5</v>
      </c>
      <c r="AP137" s="84">
        <f>'CAT I'!O137</f>
        <v>5</v>
      </c>
      <c r="AQ137" s="84">
        <f>'CAT I'!P137</f>
        <v>10</v>
      </c>
      <c r="AR137" s="2">
        <f>'CAT II'!N137</f>
        <v>5</v>
      </c>
      <c r="AS137" s="2">
        <f>'CAT II'!O137</f>
        <v>5</v>
      </c>
      <c r="AT137" s="2">
        <f>'CAT II'!P137</f>
        <v>10</v>
      </c>
      <c r="AU137" s="85">
        <f>MODEL!U137</f>
        <v>5</v>
      </c>
      <c r="AV137" s="85">
        <f>MODEL!V137</f>
        <v>5</v>
      </c>
      <c r="AW137" s="85">
        <f>MODEL!W137</f>
        <v>10</v>
      </c>
      <c r="AX137" s="88">
        <f t="shared" si="119"/>
        <v>0.84905660377358494</v>
      </c>
      <c r="AY137" s="88">
        <f t="shared" si="118"/>
        <v>0.83720930232558144</v>
      </c>
      <c r="AZ137" s="88">
        <f t="shared" si="118"/>
        <v>0.8867924528301887</v>
      </c>
      <c r="BA137" s="88">
        <f t="shared" si="118"/>
        <v>0.81395348837209303</v>
      </c>
      <c r="BB137" s="88">
        <f t="shared" si="118"/>
        <v>0.52173913043478259</v>
      </c>
      <c r="BC137" s="88">
        <f t="shared" si="118"/>
        <v>0.8666666666666667</v>
      </c>
      <c r="BD137" s="89">
        <f>'END SEM EXAM'!D137</f>
        <v>1</v>
      </c>
      <c r="BE137" s="89">
        <f>'END SEM EXAM'!E137</f>
        <v>1</v>
      </c>
      <c r="BF137" s="89">
        <f>'END SEM EXAM'!F137</f>
        <v>1</v>
      </c>
      <c r="BG137" s="89">
        <f>'END SEM EXAM'!G137</f>
        <v>1</v>
      </c>
      <c r="BH137" s="89">
        <f>'END SEM EXAM'!H137</f>
        <v>1</v>
      </c>
      <c r="BI137" s="89">
        <f>'END SEM EXAM'!I137</f>
        <v>1</v>
      </c>
      <c r="BJ137" s="89">
        <f>'END SEM EXAM'!J137</f>
        <v>1</v>
      </c>
      <c r="BK137" s="89">
        <f>'END SEM EXAM'!K137</f>
        <v>2</v>
      </c>
      <c r="BL137" s="89">
        <f>'END SEM EXAM'!L137</f>
        <v>2</v>
      </c>
      <c r="BM137" s="89">
        <f>'END SEM EXAM'!M137</f>
        <v>1</v>
      </c>
      <c r="BN137" s="89">
        <f>'END SEM EXAM'!N137</f>
        <v>6</v>
      </c>
      <c r="BO137" s="89">
        <f>'END SEM EXAM'!O137</f>
        <v>8</v>
      </c>
      <c r="BP137" s="89">
        <f>'END SEM EXAM'!P137</f>
        <v>11</v>
      </c>
      <c r="BQ137" s="89">
        <f>'END SEM EXAM'!Q137</f>
        <v>7</v>
      </c>
      <c r="BR137" s="89">
        <f>'END SEM EXAM'!R137</f>
        <v>7</v>
      </c>
      <c r="BS137" s="89">
        <f>'END SEM EXAM'!S137</f>
        <v>14</v>
      </c>
      <c r="BT137" s="89">
        <f>'END SEM EXAM'!T137</f>
        <v>65</v>
      </c>
      <c r="BU137" s="91">
        <f>'END SEM EXAM'!U137</f>
        <v>0.55555555555555558</v>
      </c>
      <c r="BV137" s="91">
        <f>'END SEM EXAM'!V137</f>
        <v>0.72222222222222221</v>
      </c>
      <c r="BW137" s="91">
        <f>'END SEM EXAM'!W137</f>
        <v>0.5</v>
      </c>
      <c r="BX137" s="91">
        <f>'END SEM EXAM'!X137</f>
        <v>0.55555555555555558</v>
      </c>
      <c r="BY137" s="91">
        <f>'END SEM EXAM'!Y137</f>
        <v>0.94444444444444442</v>
      </c>
      <c r="BZ137" s="91">
        <f>'END SEM EXAM'!Z137</f>
        <v>0.6</v>
      </c>
      <c r="CA137" s="92">
        <f t="shared" si="82"/>
        <v>0.33333333333333331</v>
      </c>
      <c r="CB137" s="92">
        <f t="shared" si="83"/>
        <v>0.43333333333333329</v>
      </c>
      <c r="CC137" s="92">
        <f t="shared" si="84"/>
        <v>0.3</v>
      </c>
      <c r="CD137" s="92">
        <f t="shared" si="85"/>
        <v>0.33333333333333331</v>
      </c>
      <c r="CE137" s="92">
        <f t="shared" si="86"/>
        <v>0.56666666666666665</v>
      </c>
      <c r="CF137" s="92">
        <f t="shared" si="87"/>
        <v>0.36</v>
      </c>
      <c r="CG137" s="94">
        <f t="shared" si="88"/>
        <v>0.339622641509434</v>
      </c>
      <c r="CH137" s="94">
        <f t="shared" si="89"/>
        <v>0.33488372093023261</v>
      </c>
      <c r="CI137" s="94">
        <f t="shared" si="90"/>
        <v>0.3547169811320755</v>
      </c>
      <c r="CJ137" s="94">
        <f t="shared" si="91"/>
        <v>0.32558139534883723</v>
      </c>
      <c r="CK137" s="94">
        <f t="shared" si="92"/>
        <v>0.20869565217391306</v>
      </c>
      <c r="CL137" s="94">
        <f t="shared" si="93"/>
        <v>0.34666666666666668</v>
      </c>
      <c r="CM137" s="96">
        <f t="shared" si="94"/>
        <v>0.67295597484276737</v>
      </c>
      <c r="CN137" s="96">
        <f t="shared" si="95"/>
        <v>0.7682170542635659</v>
      </c>
      <c r="CO137" s="96">
        <f t="shared" si="96"/>
        <v>0.65471698113207544</v>
      </c>
      <c r="CP137" s="96">
        <f t="shared" si="97"/>
        <v>0.6589147286821706</v>
      </c>
      <c r="CQ137" s="96">
        <f t="shared" si="98"/>
        <v>0.77536231884057971</v>
      </c>
      <c r="CR137" s="96">
        <f t="shared" si="99"/>
        <v>0.70666666666666667</v>
      </c>
      <c r="CS137" s="99">
        <f>'Course end survey'!J146</f>
        <v>1</v>
      </c>
      <c r="CT137" s="99">
        <f>'Course end survey'!K146</f>
        <v>1</v>
      </c>
      <c r="CU137" s="99">
        <f>'Course end survey'!L146</f>
        <v>0.66666666666666663</v>
      </c>
      <c r="CV137" s="99">
        <f>'Course end survey'!M146</f>
        <v>0.33333333333333331</v>
      </c>
      <c r="CW137" s="99">
        <f>'Course end survey'!N146</f>
        <v>0.33333333333333331</v>
      </c>
      <c r="CX137" s="99">
        <f>'Course end survey'!O146</f>
        <v>0.33333333333333331</v>
      </c>
      <c r="CY137" s="100">
        <f t="shared" si="100"/>
        <v>0.1</v>
      </c>
      <c r="CZ137" s="100">
        <f t="shared" si="101"/>
        <v>0.1</v>
      </c>
      <c r="DA137" s="100">
        <f t="shared" si="102"/>
        <v>6.6666666666666666E-2</v>
      </c>
      <c r="DB137" s="100">
        <f t="shared" si="103"/>
        <v>3.3333333333333333E-2</v>
      </c>
      <c r="DC137" s="100">
        <f t="shared" si="104"/>
        <v>3.3333333333333333E-2</v>
      </c>
      <c r="DD137" s="100">
        <f t="shared" si="105"/>
        <v>3.3333333333333333E-2</v>
      </c>
      <c r="DE137" s="102">
        <f t="shared" si="106"/>
        <v>0.60566037735849065</v>
      </c>
      <c r="DF137" s="102">
        <f t="shared" si="107"/>
        <v>0.69139534883720932</v>
      </c>
      <c r="DG137" s="102">
        <f t="shared" si="108"/>
        <v>0.58924528301886792</v>
      </c>
      <c r="DH137" s="102">
        <f t="shared" si="109"/>
        <v>0.59302325581395354</v>
      </c>
      <c r="DI137" s="102">
        <f t="shared" si="110"/>
        <v>0.69782608695652171</v>
      </c>
      <c r="DJ137" s="102">
        <f t="shared" si="111"/>
        <v>0.63600000000000001</v>
      </c>
      <c r="DK137" s="103">
        <f t="shared" si="112"/>
        <v>0.70566037735849063</v>
      </c>
      <c r="DL137" s="103">
        <f t="shared" si="113"/>
        <v>0.7913953488372093</v>
      </c>
      <c r="DM137" s="103">
        <f t="shared" si="114"/>
        <v>0.65591194968553457</v>
      </c>
      <c r="DN137" s="103">
        <f t="shared" si="115"/>
        <v>0.62635658914728687</v>
      </c>
      <c r="DO137" s="103">
        <f t="shared" si="116"/>
        <v>0.73115942028985503</v>
      </c>
      <c r="DP137" s="103">
        <f t="shared" si="117"/>
        <v>0.66933333333333334</v>
      </c>
    </row>
    <row r="138" spans="1:120" ht="16.2" thickBot="1">
      <c r="A138" s="72">
        <v>128</v>
      </c>
      <c r="B138" s="73" t="str">
        <f>'CAT I'!B138</f>
        <v>AME20148L</v>
      </c>
      <c r="C138" s="171" t="str">
        <f>'CAT I'!C138</f>
        <v>CHAUDANKAR AJINKYA NISHIN</v>
      </c>
      <c r="D138" s="74">
        <f>'CAT I'!D138</f>
        <v>2</v>
      </c>
      <c r="E138" s="74">
        <f>'CAT I'!E138</f>
        <v>1</v>
      </c>
      <c r="F138" s="74">
        <f>'CAT I'!F138</f>
        <v>2</v>
      </c>
      <c r="G138" s="74">
        <f>'CAT I'!G138</f>
        <v>1</v>
      </c>
      <c r="H138" s="74">
        <f>'CAT I'!H138</f>
        <v>1</v>
      </c>
      <c r="I138" s="74">
        <f>'CAT I'!I138</f>
        <v>1</v>
      </c>
      <c r="J138" s="74">
        <f>'CAT I'!J138</f>
        <v>7</v>
      </c>
      <c r="K138" s="74">
        <f>'CAT I'!K138</f>
        <v>12</v>
      </c>
      <c r="L138" s="74">
        <f>'CAT I'!L138</f>
        <v>10</v>
      </c>
      <c r="M138" s="74">
        <f>'CAT I'!M138</f>
        <v>37</v>
      </c>
      <c r="N138" s="79">
        <f>'CAT II'!D138</f>
        <v>0</v>
      </c>
      <c r="O138" s="79">
        <f>'CAT II'!E138</f>
        <v>0</v>
      </c>
      <c r="P138" s="79">
        <f>'CAT II'!F138</f>
        <v>2</v>
      </c>
      <c r="Q138" s="79">
        <f>'CAT II'!G138</f>
        <v>2</v>
      </c>
      <c r="R138" s="79">
        <f>'CAT II'!H138</f>
        <v>2</v>
      </c>
      <c r="S138" s="79">
        <f>'CAT II'!I138</f>
        <v>1</v>
      </c>
      <c r="T138" s="79">
        <f>'CAT II'!J138</f>
        <v>10</v>
      </c>
      <c r="U138" s="79">
        <f>'CAT II'!K138</f>
        <v>13</v>
      </c>
      <c r="V138" s="79">
        <f>'CAT II'!L138</f>
        <v>10</v>
      </c>
      <c r="W138" s="79">
        <f>'CAT II'!M138</f>
        <v>40</v>
      </c>
      <c r="X138" s="82">
        <f>MODEL!D138</f>
        <v>2</v>
      </c>
      <c r="Y138" s="82">
        <f>MODEL!E138</f>
        <v>1</v>
      </c>
      <c r="Z138" s="82">
        <f>MODEL!F138</f>
        <v>2</v>
      </c>
      <c r="AA138" s="82">
        <f>MODEL!G138</f>
        <v>1</v>
      </c>
      <c r="AB138" s="82">
        <f>MODEL!H138</f>
        <v>2</v>
      </c>
      <c r="AC138" s="82">
        <f>MODEL!I138</f>
        <v>1</v>
      </c>
      <c r="AD138" s="82">
        <f>MODEL!J138</f>
        <v>1</v>
      </c>
      <c r="AE138" s="82">
        <f>MODEL!K138</f>
        <v>1</v>
      </c>
      <c r="AF138" s="82">
        <f>MODEL!L138</f>
        <v>2</v>
      </c>
      <c r="AG138" s="82">
        <f>MODEL!M138</f>
        <v>2</v>
      </c>
      <c r="AH138" s="82">
        <f>MODEL!N138</f>
        <v>9</v>
      </c>
      <c r="AI138" s="82">
        <f>MODEL!O138</f>
        <v>13</v>
      </c>
      <c r="AJ138" s="82">
        <f>MODEL!P138</f>
        <v>14</v>
      </c>
      <c r="AK138" s="82">
        <f>MODEL!Q138</f>
        <v>11</v>
      </c>
      <c r="AL138" s="82">
        <f>MODEL!R138</f>
        <v>14</v>
      </c>
      <c r="AM138" s="82">
        <f>MODEL!S138</f>
        <v>12</v>
      </c>
      <c r="AN138" s="82">
        <f>MODEL!T138</f>
        <v>88</v>
      </c>
      <c r="AO138" s="84">
        <f>'CAT I'!N138</f>
        <v>5</v>
      </c>
      <c r="AP138" s="84">
        <f>'CAT I'!O138</f>
        <v>5</v>
      </c>
      <c r="AQ138" s="84">
        <f>'CAT I'!P138</f>
        <v>10</v>
      </c>
      <c r="AR138" s="2">
        <f>'CAT II'!N138</f>
        <v>5</v>
      </c>
      <c r="AS138" s="2">
        <f>'CAT II'!O138</f>
        <v>5</v>
      </c>
      <c r="AT138" s="2">
        <f>'CAT II'!P138</f>
        <v>10</v>
      </c>
      <c r="AU138" s="85">
        <f>MODEL!U138</f>
        <v>5</v>
      </c>
      <c r="AV138" s="85">
        <f>MODEL!V138</f>
        <v>5</v>
      </c>
      <c r="AW138" s="85">
        <f>MODEL!W138</f>
        <v>10</v>
      </c>
      <c r="AX138" s="88">
        <f t="shared" si="119"/>
        <v>0.84905660377358494</v>
      </c>
      <c r="AY138" s="88">
        <f t="shared" si="118"/>
        <v>0.81395348837209303</v>
      </c>
      <c r="AZ138" s="88">
        <f t="shared" si="118"/>
        <v>0.83018867924528306</v>
      </c>
      <c r="BA138" s="88">
        <f t="shared" si="118"/>
        <v>0.83720930232558144</v>
      </c>
      <c r="BB138" s="88">
        <f t="shared" si="118"/>
        <v>0.91304347826086951</v>
      </c>
      <c r="BC138" s="88">
        <f t="shared" si="118"/>
        <v>0.93333333333333335</v>
      </c>
      <c r="BD138" s="89">
        <f>'END SEM EXAM'!D138</f>
        <v>2</v>
      </c>
      <c r="BE138" s="89">
        <f>'END SEM EXAM'!E138</f>
        <v>2</v>
      </c>
      <c r="BF138" s="89">
        <f>'END SEM EXAM'!F138</f>
        <v>2</v>
      </c>
      <c r="BG138" s="89">
        <f>'END SEM EXAM'!G138</f>
        <v>2</v>
      </c>
      <c r="BH138" s="89">
        <f>'END SEM EXAM'!H138</f>
        <v>2</v>
      </c>
      <c r="BI138" s="89">
        <f>'END SEM EXAM'!I138</f>
        <v>2</v>
      </c>
      <c r="BJ138" s="89">
        <f>'END SEM EXAM'!J138</f>
        <v>2</v>
      </c>
      <c r="BK138" s="89">
        <f>'END SEM EXAM'!K138</f>
        <v>2</v>
      </c>
      <c r="BL138" s="89">
        <f>'END SEM EXAM'!L138</f>
        <v>2</v>
      </c>
      <c r="BM138" s="89">
        <f>'END SEM EXAM'!M138</f>
        <v>2</v>
      </c>
      <c r="BN138" s="89">
        <f>'END SEM EXAM'!N138</f>
        <v>5</v>
      </c>
      <c r="BO138" s="89">
        <f>'END SEM EXAM'!O138</f>
        <v>0</v>
      </c>
      <c r="BP138" s="89">
        <f>'END SEM EXAM'!P138</f>
        <v>13</v>
      </c>
      <c r="BQ138" s="89">
        <f>'END SEM EXAM'!Q138</f>
        <v>1</v>
      </c>
      <c r="BR138" s="89">
        <f>'END SEM EXAM'!R138</f>
        <v>5</v>
      </c>
      <c r="BS138" s="89">
        <f>'END SEM EXAM'!S138</f>
        <v>13</v>
      </c>
      <c r="BT138" s="89">
        <f>'END SEM EXAM'!T138</f>
        <v>57</v>
      </c>
      <c r="BU138" s="91">
        <f>'END SEM EXAM'!U138</f>
        <v>0.22222222222222221</v>
      </c>
      <c r="BV138" s="91">
        <f>'END SEM EXAM'!V138</f>
        <v>0.94444444444444442</v>
      </c>
      <c r="BW138" s="91">
        <f>'END SEM EXAM'!W138</f>
        <v>0.27777777777777779</v>
      </c>
      <c r="BX138" s="91">
        <f>'END SEM EXAM'!X138</f>
        <v>0.5</v>
      </c>
      <c r="BY138" s="91">
        <f>'END SEM EXAM'!Y138</f>
        <v>0.94444444444444442</v>
      </c>
      <c r="BZ138" s="91">
        <f>'END SEM EXAM'!Z138</f>
        <v>0.5</v>
      </c>
      <c r="CA138" s="92">
        <f t="shared" si="82"/>
        <v>0.13333333333333333</v>
      </c>
      <c r="CB138" s="92">
        <f t="shared" si="83"/>
        <v>0.56666666666666665</v>
      </c>
      <c r="CC138" s="92">
        <f t="shared" si="84"/>
        <v>0.16666666666666666</v>
      </c>
      <c r="CD138" s="92">
        <f t="shared" si="85"/>
        <v>0.3</v>
      </c>
      <c r="CE138" s="92">
        <f t="shared" si="86"/>
        <v>0.56666666666666665</v>
      </c>
      <c r="CF138" s="92">
        <f t="shared" si="87"/>
        <v>0.3</v>
      </c>
      <c r="CG138" s="94">
        <f t="shared" si="88"/>
        <v>0.339622641509434</v>
      </c>
      <c r="CH138" s="94">
        <f t="shared" si="89"/>
        <v>0.32558139534883723</v>
      </c>
      <c r="CI138" s="94">
        <f t="shared" si="90"/>
        <v>0.33207547169811324</v>
      </c>
      <c r="CJ138" s="94">
        <f t="shared" si="91"/>
        <v>0.33488372093023261</v>
      </c>
      <c r="CK138" s="94">
        <f t="shared" si="92"/>
        <v>0.36521739130434783</v>
      </c>
      <c r="CL138" s="94">
        <f t="shared" si="93"/>
        <v>0.37333333333333335</v>
      </c>
      <c r="CM138" s="96">
        <f t="shared" si="94"/>
        <v>0.4729559748427673</v>
      </c>
      <c r="CN138" s="96">
        <f t="shared" si="95"/>
        <v>0.89224806201550388</v>
      </c>
      <c r="CO138" s="96">
        <f t="shared" si="96"/>
        <v>0.49874213836477987</v>
      </c>
      <c r="CP138" s="96">
        <f t="shared" si="97"/>
        <v>0.6348837209302326</v>
      </c>
      <c r="CQ138" s="96">
        <f t="shared" si="98"/>
        <v>0.93188405797101448</v>
      </c>
      <c r="CR138" s="96">
        <f t="shared" si="99"/>
        <v>0.67333333333333334</v>
      </c>
      <c r="CS138" s="99">
        <f>'Course end survey'!J163</f>
        <v>0.33333333333333331</v>
      </c>
      <c r="CT138" s="99">
        <f>'Course end survey'!K163</f>
        <v>1</v>
      </c>
      <c r="CU138" s="99">
        <f>'Course end survey'!L163</f>
        <v>1</v>
      </c>
      <c r="CV138" s="99">
        <f>'Course end survey'!M163</f>
        <v>0.33333333333333331</v>
      </c>
      <c r="CW138" s="99">
        <f>'Course end survey'!N163</f>
        <v>0.1111111111111111</v>
      </c>
      <c r="CX138" s="99">
        <f>'Course end survey'!O163</f>
        <v>0.33333333333333331</v>
      </c>
      <c r="CY138" s="100">
        <f t="shared" si="100"/>
        <v>3.3333333333333333E-2</v>
      </c>
      <c r="CZ138" s="100">
        <f t="shared" si="101"/>
        <v>0.1</v>
      </c>
      <c r="DA138" s="100">
        <f t="shared" si="102"/>
        <v>0.1</v>
      </c>
      <c r="DB138" s="100">
        <f t="shared" si="103"/>
        <v>3.3333333333333333E-2</v>
      </c>
      <c r="DC138" s="100">
        <f t="shared" si="104"/>
        <v>1.1111111111111112E-2</v>
      </c>
      <c r="DD138" s="100">
        <f t="shared" si="105"/>
        <v>3.3333333333333333E-2</v>
      </c>
      <c r="DE138" s="102">
        <f t="shared" si="106"/>
        <v>0.4256603773584906</v>
      </c>
      <c r="DF138" s="102">
        <f t="shared" si="107"/>
        <v>0.80302325581395351</v>
      </c>
      <c r="DG138" s="102">
        <f t="shared" si="108"/>
        <v>0.44886792452830188</v>
      </c>
      <c r="DH138" s="102">
        <f t="shared" si="109"/>
        <v>0.57139534883720933</v>
      </c>
      <c r="DI138" s="102">
        <f t="shared" si="110"/>
        <v>0.83869565217391306</v>
      </c>
      <c r="DJ138" s="102">
        <f t="shared" si="111"/>
        <v>0.60599999999999998</v>
      </c>
      <c r="DK138" s="103">
        <f t="shared" si="112"/>
        <v>0.45899371069182393</v>
      </c>
      <c r="DL138" s="103">
        <f t="shared" si="113"/>
        <v>0.90302325581395348</v>
      </c>
      <c r="DM138" s="103">
        <f t="shared" si="114"/>
        <v>0.54886792452830191</v>
      </c>
      <c r="DN138" s="103">
        <f t="shared" si="115"/>
        <v>0.60472868217054265</v>
      </c>
      <c r="DO138" s="103">
        <f t="shared" si="116"/>
        <v>0.84980676328502414</v>
      </c>
      <c r="DP138" s="103">
        <f t="shared" si="117"/>
        <v>0.63933333333333331</v>
      </c>
    </row>
    <row r="139" spans="1:120" ht="16.2" thickBot="1">
      <c r="A139" s="72">
        <v>129</v>
      </c>
      <c r="B139" s="73" t="str">
        <f>'CAT I'!B139</f>
        <v>AME20149L</v>
      </c>
      <c r="C139" s="171" t="str">
        <f>'CAT I'!C139</f>
        <v>DHANUS MATHAVAN J</v>
      </c>
      <c r="D139" s="74">
        <f>'CAT I'!D139</f>
        <v>1</v>
      </c>
      <c r="E139" s="74">
        <f>'CAT I'!E139</f>
        <v>1</v>
      </c>
      <c r="F139" s="74">
        <f>'CAT I'!F139</f>
        <v>1</v>
      </c>
      <c r="G139" s="74">
        <f>'CAT I'!G139</f>
        <v>1</v>
      </c>
      <c r="H139" s="74">
        <f>'CAT I'!H139</f>
        <v>0</v>
      </c>
      <c r="I139" s="74">
        <f>'CAT I'!I139</f>
        <v>1</v>
      </c>
      <c r="J139" s="74">
        <f>'CAT I'!J139</f>
        <v>8</v>
      </c>
      <c r="K139" s="74">
        <f>'CAT I'!K139</f>
        <v>13</v>
      </c>
      <c r="L139" s="74">
        <f>'CAT I'!L139</f>
        <v>13</v>
      </c>
      <c r="M139" s="74">
        <f>'CAT I'!M139</f>
        <v>39</v>
      </c>
      <c r="N139" s="79">
        <f>'CAT II'!D139</f>
        <v>2</v>
      </c>
      <c r="O139" s="79">
        <f>'CAT II'!E139</f>
        <v>2</v>
      </c>
      <c r="P139" s="79">
        <f>'CAT II'!F139</f>
        <v>2</v>
      </c>
      <c r="Q139" s="79">
        <f>'CAT II'!G139</f>
        <v>2</v>
      </c>
      <c r="R139" s="79">
        <f>'CAT II'!H139</f>
        <v>2</v>
      </c>
      <c r="S139" s="79">
        <f>'CAT II'!I139</f>
        <v>2</v>
      </c>
      <c r="T139" s="79">
        <f>'CAT II'!J139</f>
        <v>9</v>
      </c>
      <c r="U139" s="79">
        <f>'CAT II'!K139</f>
        <v>10</v>
      </c>
      <c r="V139" s="79">
        <f>'CAT II'!L139</f>
        <v>12</v>
      </c>
      <c r="W139" s="79">
        <f>'CAT II'!M139</f>
        <v>43</v>
      </c>
      <c r="X139" s="82">
        <f>MODEL!D139</f>
        <v>1</v>
      </c>
      <c r="Y139" s="82">
        <f>MODEL!E139</f>
        <v>0</v>
      </c>
      <c r="Z139" s="82">
        <f>MODEL!F139</f>
        <v>2</v>
      </c>
      <c r="AA139" s="82">
        <f>MODEL!G139</f>
        <v>0</v>
      </c>
      <c r="AB139" s="82">
        <f>MODEL!H139</f>
        <v>0</v>
      </c>
      <c r="AC139" s="82">
        <f>MODEL!I139</f>
        <v>0</v>
      </c>
      <c r="AD139" s="82">
        <f>MODEL!J139</f>
        <v>2</v>
      </c>
      <c r="AE139" s="82">
        <f>MODEL!K139</f>
        <v>2</v>
      </c>
      <c r="AF139" s="82">
        <f>MODEL!L139</f>
        <v>2</v>
      </c>
      <c r="AG139" s="82">
        <f>MODEL!M139</f>
        <v>2</v>
      </c>
      <c r="AH139" s="82">
        <f>MODEL!N139</f>
        <v>10</v>
      </c>
      <c r="AI139" s="82">
        <f>MODEL!O139</f>
        <v>13</v>
      </c>
      <c r="AJ139" s="82">
        <f>MODEL!P139</f>
        <v>13</v>
      </c>
      <c r="AK139" s="82">
        <f>MODEL!Q139</f>
        <v>13</v>
      </c>
      <c r="AL139" s="82">
        <f>MODEL!R139</f>
        <v>13</v>
      </c>
      <c r="AM139" s="82">
        <f>MODEL!S139</f>
        <v>13</v>
      </c>
      <c r="AN139" s="82">
        <f>MODEL!T139</f>
        <v>86</v>
      </c>
      <c r="AO139" s="84">
        <f>'CAT I'!N139</f>
        <v>5</v>
      </c>
      <c r="AP139" s="84">
        <f>'CAT I'!O139</f>
        <v>5</v>
      </c>
      <c r="AQ139" s="84">
        <f>'CAT I'!P139</f>
        <v>10</v>
      </c>
      <c r="AR139" s="2">
        <f>'CAT II'!N139</f>
        <v>5</v>
      </c>
      <c r="AS139" s="2">
        <f>'CAT II'!O139</f>
        <v>5</v>
      </c>
      <c r="AT139" s="2">
        <f>'CAT II'!P139</f>
        <v>10</v>
      </c>
      <c r="AU139" s="85">
        <f>MODEL!U139</f>
        <v>5</v>
      </c>
      <c r="AV139" s="85">
        <f>MODEL!V139</f>
        <v>5</v>
      </c>
      <c r="AW139" s="85">
        <f>MODEL!W139</f>
        <v>10</v>
      </c>
      <c r="AX139" s="88">
        <f t="shared" si="119"/>
        <v>0.81132075471698117</v>
      </c>
      <c r="AY139" s="88">
        <f t="shared" si="118"/>
        <v>0.81395348837209303</v>
      </c>
      <c r="AZ139" s="88">
        <f t="shared" si="118"/>
        <v>0.81132075471698117</v>
      </c>
      <c r="BA139" s="88">
        <f t="shared" si="118"/>
        <v>0.93023255813953487</v>
      </c>
      <c r="BB139" s="88">
        <f t="shared" si="118"/>
        <v>0.95652173913043481</v>
      </c>
      <c r="BC139" s="88">
        <f t="shared" si="118"/>
        <v>1</v>
      </c>
      <c r="BD139" s="89">
        <f>'END SEM EXAM'!D139</f>
        <v>2</v>
      </c>
      <c r="BE139" s="89">
        <f>'END SEM EXAM'!E139</f>
        <v>0</v>
      </c>
      <c r="BF139" s="89">
        <f>'END SEM EXAM'!F139</f>
        <v>2</v>
      </c>
      <c r="BG139" s="89">
        <f>'END SEM EXAM'!G139</f>
        <v>1</v>
      </c>
      <c r="BH139" s="89">
        <f>'END SEM EXAM'!H139</f>
        <v>1</v>
      </c>
      <c r="BI139" s="89">
        <f>'END SEM EXAM'!I139</f>
        <v>2</v>
      </c>
      <c r="BJ139" s="89">
        <f>'END SEM EXAM'!J139</f>
        <v>2</v>
      </c>
      <c r="BK139" s="89">
        <f>'END SEM EXAM'!K139</f>
        <v>2</v>
      </c>
      <c r="BL139" s="89">
        <f>'END SEM EXAM'!L139</f>
        <v>2</v>
      </c>
      <c r="BM139" s="89">
        <f>'END SEM EXAM'!M139</f>
        <v>2</v>
      </c>
      <c r="BN139" s="89">
        <f>'END SEM EXAM'!N139</f>
        <v>9</v>
      </c>
      <c r="BO139" s="89">
        <f>'END SEM EXAM'!O139</f>
        <v>14</v>
      </c>
      <c r="BP139" s="89">
        <f>'END SEM EXAM'!P139</f>
        <v>14</v>
      </c>
      <c r="BQ139" s="89">
        <f>'END SEM EXAM'!Q139</f>
        <v>13</v>
      </c>
      <c r="BR139" s="89">
        <f>'END SEM EXAM'!R139</f>
        <v>13</v>
      </c>
      <c r="BS139" s="89">
        <f>'END SEM EXAM'!S139</f>
        <v>13</v>
      </c>
      <c r="BT139" s="89">
        <f>'END SEM EXAM'!T139</f>
        <v>92</v>
      </c>
      <c r="BU139" s="91">
        <f>'END SEM EXAM'!U139</f>
        <v>0.88888888888888884</v>
      </c>
      <c r="BV139" s="91">
        <f>'END SEM EXAM'!V139</f>
        <v>0.94444444444444442</v>
      </c>
      <c r="BW139" s="91">
        <f>'END SEM EXAM'!W139</f>
        <v>0.88888888888888884</v>
      </c>
      <c r="BX139" s="91">
        <f>'END SEM EXAM'!X139</f>
        <v>0.94444444444444442</v>
      </c>
      <c r="BY139" s="91">
        <f>'END SEM EXAM'!Y139</f>
        <v>0.94444444444444442</v>
      </c>
      <c r="BZ139" s="91">
        <f>'END SEM EXAM'!Z139</f>
        <v>0.9</v>
      </c>
      <c r="CA139" s="92">
        <f t="shared" si="82"/>
        <v>0.53333333333333333</v>
      </c>
      <c r="CB139" s="92">
        <f t="shared" si="83"/>
        <v>0.56666666666666665</v>
      </c>
      <c r="CC139" s="92">
        <f t="shared" si="84"/>
        <v>0.53333333333333333</v>
      </c>
      <c r="CD139" s="92">
        <f t="shared" si="85"/>
        <v>0.56666666666666665</v>
      </c>
      <c r="CE139" s="92">
        <f t="shared" si="86"/>
        <v>0.56666666666666665</v>
      </c>
      <c r="CF139" s="92">
        <f t="shared" si="87"/>
        <v>0.54</v>
      </c>
      <c r="CG139" s="94">
        <f t="shared" si="88"/>
        <v>0.32452830188679249</v>
      </c>
      <c r="CH139" s="94">
        <f t="shared" si="89"/>
        <v>0.32558139534883723</v>
      </c>
      <c r="CI139" s="94">
        <f t="shared" si="90"/>
        <v>0.32452830188679249</v>
      </c>
      <c r="CJ139" s="94">
        <f t="shared" si="91"/>
        <v>0.37209302325581395</v>
      </c>
      <c r="CK139" s="94">
        <f t="shared" si="92"/>
        <v>0.38260869565217392</v>
      </c>
      <c r="CL139" s="94">
        <f t="shared" si="93"/>
        <v>0.4</v>
      </c>
      <c r="CM139" s="96">
        <f t="shared" si="94"/>
        <v>0.85786163522012582</v>
      </c>
      <c r="CN139" s="96">
        <f t="shared" si="95"/>
        <v>0.89224806201550388</v>
      </c>
      <c r="CO139" s="96">
        <f t="shared" si="96"/>
        <v>0.85786163522012582</v>
      </c>
      <c r="CP139" s="96">
        <f t="shared" si="97"/>
        <v>0.9387596899224806</v>
      </c>
      <c r="CQ139" s="96">
        <f t="shared" si="98"/>
        <v>0.94927536231884058</v>
      </c>
      <c r="CR139" s="96">
        <f t="shared" si="99"/>
        <v>0.94000000000000006</v>
      </c>
      <c r="CS139" s="99">
        <f>'Course end survey'!J148</f>
        <v>0.33333333333333331</v>
      </c>
      <c r="CT139" s="99">
        <f>'Course end survey'!K148</f>
        <v>0.33333333333333331</v>
      </c>
      <c r="CU139" s="99">
        <f>'Course end survey'!L148</f>
        <v>0.33333333333333331</v>
      </c>
      <c r="CV139" s="99">
        <f>'Course end survey'!M148</f>
        <v>0.66666666666666663</v>
      </c>
      <c r="CW139" s="99">
        <f>'Course end survey'!N148</f>
        <v>0.1111111111111111</v>
      </c>
      <c r="CX139" s="99">
        <f>'Course end survey'!O148</f>
        <v>0.1111111111111111</v>
      </c>
      <c r="CY139" s="100">
        <f t="shared" si="100"/>
        <v>3.3333333333333333E-2</v>
      </c>
      <c r="CZ139" s="100">
        <f t="shared" si="101"/>
        <v>3.3333333333333333E-2</v>
      </c>
      <c r="DA139" s="100">
        <f t="shared" si="102"/>
        <v>3.3333333333333333E-2</v>
      </c>
      <c r="DB139" s="100">
        <f t="shared" si="103"/>
        <v>6.6666666666666666E-2</v>
      </c>
      <c r="DC139" s="100">
        <f t="shared" si="104"/>
        <v>1.1111111111111112E-2</v>
      </c>
      <c r="DD139" s="100">
        <f t="shared" si="105"/>
        <v>1.1111111111111112E-2</v>
      </c>
      <c r="DE139" s="102">
        <f t="shared" si="106"/>
        <v>0.7720754716981133</v>
      </c>
      <c r="DF139" s="102">
        <f t="shared" si="107"/>
        <v>0.80302325581395351</v>
      </c>
      <c r="DG139" s="102">
        <f t="shared" si="108"/>
        <v>0.7720754716981133</v>
      </c>
      <c r="DH139" s="102">
        <f t="shared" si="109"/>
        <v>0.84488372093023256</v>
      </c>
      <c r="DI139" s="102">
        <f t="shared" si="110"/>
        <v>0.85434782608695659</v>
      </c>
      <c r="DJ139" s="102">
        <f t="shared" si="111"/>
        <v>0.84600000000000009</v>
      </c>
      <c r="DK139" s="103">
        <f t="shared" si="112"/>
        <v>0.80540880503144663</v>
      </c>
      <c r="DL139" s="103">
        <f t="shared" si="113"/>
        <v>0.83635658914728683</v>
      </c>
      <c r="DM139" s="103">
        <f t="shared" si="114"/>
        <v>0.80540880503144663</v>
      </c>
      <c r="DN139" s="103">
        <f t="shared" si="115"/>
        <v>0.91155038759689921</v>
      </c>
      <c r="DO139" s="103">
        <f t="shared" si="116"/>
        <v>0.86545893719806766</v>
      </c>
      <c r="DP139" s="103">
        <f t="shared" si="117"/>
        <v>0.85711111111111116</v>
      </c>
    </row>
    <row r="140" spans="1:120" ht="16.2" thickBot="1">
      <c r="A140" s="72">
        <v>130</v>
      </c>
      <c r="B140" s="73" t="str">
        <f>'CAT I'!B140</f>
        <v>AME20150L</v>
      </c>
      <c r="C140" s="171" t="str">
        <f>'CAT I'!C140</f>
        <v>DINESH GUPTA</v>
      </c>
      <c r="D140" s="74">
        <f>'CAT I'!D140</f>
        <v>2</v>
      </c>
      <c r="E140" s="74">
        <f>'CAT I'!E140</f>
        <v>2</v>
      </c>
      <c r="F140" s="74">
        <f>'CAT I'!F140</f>
        <v>2</v>
      </c>
      <c r="G140" s="74">
        <f>'CAT I'!G140</f>
        <v>2</v>
      </c>
      <c r="H140" s="74">
        <f>'CAT I'!H140</f>
        <v>2</v>
      </c>
      <c r="I140" s="74">
        <f>'CAT I'!I140</f>
        <v>2</v>
      </c>
      <c r="J140" s="74">
        <f>'CAT I'!J140</f>
        <v>9</v>
      </c>
      <c r="K140" s="74">
        <f>'CAT I'!K140</f>
        <v>10</v>
      </c>
      <c r="L140" s="74">
        <f>'CAT I'!L140</f>
        <v>12</v>
      </c>
      <c r="M140" s="74">
        <f>'CAT I'!M140</f>
        <v>43</v>
      </c>
      <c r="N140" s="79">
        <f>'CAT II'!D140</f>
        <v>0</v>
      </c>
      <c r="O140" s="79">
        <f>'CAT II'!E140</f>
        <v>0</v>
      </c>
      <c r="P140" s="79">
        <f>'CAT II'!F140</f>
        <v>2</v>
      </c>
      <c r="Q140" s="79">
        <f>'CAT II'!G140</f>
        <v>0</v>
      </c>
      <c r="R140" s="79">
        <f>'CAT II'!H140</f>
        <v>1</v>
      </c>
      <c r="S140" s="79">
        <f>'CAT II'!I140</f>
        <v>0</v>
      </c>
      <c r="T140" s="79">
        <f>'CAT II'!J140</f>
        <v>10</v>
      </c>
      <c r="U140" s="79">
        <f>'CAT II'!K140</f>
        <v>13</v>
      </c>
      <c r="V140" s="79">
        <f>'CAT II'!L140</f>
        <v>13</v>
      </c>
      <c r="W140" s="79">
        <f>'CAT II'!M140</f>
        <v>39</v>
      </c>
      <c r="X140" s="82">
        <f>MODEL!D140</f>
        <v>2</v>
      </c>
      <c r="Y140" s="82">
        <f>MODEL!E140</f>
        <v>2</v>
      </c>
      <c r="Z140" s="82">
        <f>MODEL!F140</f>
        <v>1</v>
      </c>
      <c r="AA140" s="82">
        <f>MODEL!G140</f>
        <v>2</v>
      </c>
      <c r="AB140" s="82">
        <f>MODEL!H140</f>
        <v>2</v>
      </c>
      <c r="AC140" s="82">
        <f>MODEL!I140</f>
        <v>2</v>
      </c>
      <c r="AD140" s="82">
        <f>MODEL!J140</f>
        <v>2</v>
      </c>
      <c r="AE140" s="82">
        <f>MODEL!K140</f>
        <v>2</v>
      </c>
      <c r="AF140" s="82">
        <f>MODEL!L140</f>
        <v>1</v>
      </c>
      <c r="AG140" s="82">
        <f>MODEL!M140</f>
        <v>2</v>
      </c>
      <c r="AH140" s="82">
        <f>MODEL!N140</f>
        <v>10</v>
      </c>
      <c r="AI140" s="82">
        <f>MODEL!O140</f>
        <v>10</v>
      </c>
      <c r="AJ140" s="82">
        <f>MODEL!P140</f>
        <v>11</v>
      </c>
      <c r="AK140" s="82">
        <f>MODEL!Q140</f>
        <v>12</v>
      </c>
      <c r="AL140" s="82">
        <f>MODEL!R140</f>
        <v>14</v>
      </c>
      <c r="AM140" s="82">
        <f>MODEL!S140</f>
        <v>12</v>
      </c>
      <c r="AN140" s="82">
        <f>MODEL!T140</f>
        <v>87</v>
      </c>
      <c r="AO140" s="84">
        <f>'CAT I'!N140</f>
        <v>5</v>
      </c>
      <c r="AP140" s="84">
        <f>'CAT I'!O140</f>
        <v>5</v>
      </c>
      <c r="AQ140" s="84">
        <f>'CAT I'!P140</f>
        <v>10</v>
      </c>
      <c r="AR140" s="2">
        <f>'CAT II'!N140</f>
        <v>5</v>
      </c>
      <c r="AS140" s="2">
        <f>'CAT II'!O140</f>
        <v>5</v>
      </c>
      <c r="AT140" s="2">
        <f>'CAT II'!P140</f>
        <v>10</v>
      </c>
      <c r="AU140" s="85">
        <f>MODEL!U140</f>
        <v>5</v>
      </c>
      <c r="AV140" s="85">
        <f>MODEL!V140</f>
        <v>5</v>
      </c>
      <c r="AW140" s="85">
        <f>MODEL!W140</f>
        <v>10</v>
      </c>
      <c r="AX140" s="88">
        <f t="shared" si="119"/>
        <v>0.83018867924528306</v>
      </c>
      <c r="AY140" s="88">
        <f t="shared" si="118"/>
        <v>0.86046511627906974</v>
      </c>
      <c r="AZ140" s="88">
        <f t="shared" si="118"/>
        <v>0.86792452830188682</v>
      </c>
      <c r="BA140" s="88">
        <f t="shared" si="118"/>
        <v>0.86046511627906974</v>
      </c>
      <c r="BB140" s="88">
        <f t="shared" si="118"/>
        <v>0.86956521739130432</v>
      </c>
      <c r="BC140" s="88">
        <f t="shared" si="118"/>
        <v>1</v>
      </c>
      <c r="BD140" s="89">
        <f>'END SEM EXAM'!D140</f>
        <v>1</v>
      </c>
      <c r="BE140" s="89">
        <f>'END SEM EXAM'!E140</f>
        <v>2</v>
      </c>
      <c r="BF140" s="89">
        <f>'END SEM EXAM'!F140</f>
        <v>1</v>
      </c>
      <c r="BG140" s="89">
        <f>'END SEM EXAM'!G140</f>
        <v>2</v>
      </c>
      <c r="BH140" s="89">
        <f>'END SEM EXAM'!H140</f>
        <v>2</v>
      </c>
      <c r="BI140" s="89">
        <f>'END SEM EXAM'!I140</f>
        <v>1</v>
      </c>
      <c r="BJ140" s="89">
        <f>'END SEM EXAM'!J140</f>
        <v>2</v>
      </c>
      <c r="BK140" s="89">
        <f>'END SEM EXAM'!K140</f>
        <v>2</v>
      </c>
      <c r="BL140" s="89">
        <f>'END SEM EXAM'!L140</f>
        <v>2</v>
      </c>
      <c r="BM140" s="89">
        <f>'END SEM EXAM'!M140</f>
        <v>2</v>
      </c>
      <c r="BN140" s="89">
        <f>'END SEM EXAM'!N140</f>
        <v>8</v>
      </c>
      <c r="BO140" s="89">
        <f>'END SEM EXAM'!O140</f>
        <v>12</v>
      </c>
      <c r="BP140" s="89">
        <f>'END SEM EXAM'!P140</f>
        <v>7</v>
      </c>
      <c r="BQ140" s="89">
        <f>'END SEM EXAM'!Q140</f>
        <v>13</v>
      </c>
      <c r="BR140" s="89">
        <f>'END SEM EXAM'!R140</f>
        <v>11</v>
      </c>
      <c r="BS140" s="89">
        <f>'END SEM EXAM'!S140</f>
        <v>14</v>
      </c>
      <c r="BT140" s="89">
        <f>'END SEM EXAM'!T140</f>
        <v>82</v>
      </c>
      <c r="BU140" s="91">
        <f>'END SEM EXAM'!U140</f>
        <v>0.83333333333333337</v>
      </c>
      <c r="BV140" s="91">
        <f>'END SEM EXAM'!V140</f>
        <v>0.55555555555555558</v>
      </c>
      <c r="BW140" s="91">
        <f>'END SEM EXAM'!W140</f>
        <v>0.88888888888888884</v>
      </c>
      <c r="BX140" s="91">
        <f>'END SEM EXAM'!X140</f>
        <v>0.83333333333333337</v>
      </c>
      <c r="BY140" s="91">
        <f>'END SEM EXAM'!Y140</f>
        <v>1</v>
      </c>
      <c r="BZ140" s="91">
        <f>'END SEM EXAM'!Z140</f>
        <v>0.8</v>
      </c>
      <c r="CA140" s="92">
        <f t="shared" si="82"/>
        <v>0.5</v>
      </c>
      <c r="CB140" s="92">
        <f t="shared" si="83"/>
        <v>0.33333333333333331</v>
      </c>
      <c r="CC140" s="92">
        <f t="shared" si="84"/>
        <v>0.53333333333333333</v>
      </c>
      <c r="CD140" s="92">
        <f t="shared" si="85"/>
        <v>0.5</v>
      </c>
      <c r="CE140" s="92">
        <f t="shared" si="86"/>
        <v>0.6</v>
      </c>
      <c r="CF140" s="92">
        <f t="shared" si="87"/>
        <v>0.48</v>
      </c>
      <c r="CG140" s="94">
        <f t="shared" si="88"/>
        <v>0.33207547169811324</v>
      </c>
      <c r="CH140" s="94">
        <f t="shared" si="89"/>
        <v>0.34418604651162793</v>
      </c>
      <c r="CI140" s="94">
        <f t="shared" si="90"/>
        <v>0.34716981132075475</v>
      </c>
      <c r="CJ140" s="94">
        <f t="shared" si="91"/>
        <v>0.34418604651162793</v>
      </c>
      <c r="CK140" s="94">
        <f t="shared" si="92"/>
        <v>0.34782608695652173</v>
      </c>
      <c r="CL140" s="94">
        <f t="shared" si="93"/>
        <v>0.4</v>
      </c>
      <c r="CM140" s="96">
        <f t="shared" si="94"/>
        <v>0.83207547169811324</v>
      </c>
      <c r="CN140" s="96">
        <f t="shared" si="95"/>
        <v>0.67751937984496124</v>
      </c>
      <c r="CO140" s="96">
        <f t="shared" si="96"/>
        <v>0.88050314465408808</v>
      </c>
      <c r="CP140" s="96">
        <f t="shared" si="97"/>
        <v>0.84418604651162799</v>
      </c>
      <c r="CQ140" s="96">
        <f t="shared" si="98"/>
        <v>0.94782608695652171</v>
      </c>
      <c r="CR140" s="96">
        <f t="shared" si="99"/>
        <v>0.88</v>
      </c>
      <c r="CS140" s="99">
        <f>'Course end survey'!J165</f>
        <v>0.66666666666666663</v>
      </c>
      <c r="CT140" s="99">
        <f>'Course end survey'!K165</f>
        <v>1</v>
      </c>
      <c r="CU140" s="99">
        <f>'Course end survey'!L165</f>
        <v>0.66666666666666663</v>
      </c>
      <c r="CV140" s="99">
        <f>'Course end survey'!M165</f>
        <v>1</v>
      </c>
      <c r="CW140" s="99">
        <f>'Course end survey'!N165</f>
        <v>0.22222222222222221</v>
      </c>
      <c r="CX140" s="99">
        <f>'Course end survey'!O165</f>
        <v>0.33333333333333331</v>
      </c>
      <c r="CY140" s="100">
        <f t="shared" si="100"/>
        <v>6.6666666666666666E-2</v>
      </c>
      <c r="CZ140" s="100">
        <f t="shared" si="101"/>
        <v>0.1</v>
      </c>
      <c r="DA140" s="100">
        <f t="shared" si="102"/>
        <v>6.6666666666666666E-2</v>
      </c>
      <c r="DB140" s="100">
        <f t="shared" si="103"/>
        <v>0.1</v>
      </c>
      <c r="DC140" s="100">
        <f t="shared" si="104"/>
        <v>2.2222222222222223E-2</v>
      </c>
      <c r="DD140" s="100">
        <f t="shared" si="105"/>
        <v>3.3333333333333333E-2</v>
      </c>
      <c r="DE140" s="102">
        <f t="shared" si="106"/>
        <v>0.74886792452830198</v>
      </c>
      <c r="DF140" s="102">
        <f t="shared" si="107"/>
        <v>0.60976744186046516</v>
      </c>
      <c r="DG140" s="102">
        <f t="shared" si="108"/>
        <v>0.79245283018867929</v>
      </c>
      <c r="DH140" s="102">
        <f t="shared" si="109"/>
        <v>0.75976744186046519</v>
      </c>
      <c r="DI140" s="102">
        <f t="shared" si="110"/>
        <v>0.85304347826086957</v>
      </c>
      <c r="DJ140" s="102">
        <f t="shared" si="111"/>
        <v>0.79200000000000004</v>
      </c>
      <c r="DK140" s="103">
        <f t="shared" si="112"/>
        <v>0.81553459119496863</v>
      </c>
      <c r="DL140" s="103">
        <f t="shared" si="113"/>
        <v>0.70976744186046514</v>
      </c>
      <c r="DM140" s="103">
        <f t="shared" si="114"/>
        <v>0.85911949685534594</v>
      </c>
      <c r="DN140" s="103">
        <f t="shared" si="115"/>
        <v>0.85976744186046516</v>
      </c>
      <c r="DO140" s="103">
        <f t="shared" si="116"/>
        <v>0.87526570048309182</v>
      </c>
      <c r="DP140" s="103">
        <f t="shared" si="117"/>
        <v>0.82533333333333336</v>
      </c>
    </row>
    <row r="141" spans="1:120" ht="16.2" thickBot="1">
      <c r="A141" s="72">
        <v>131</v>
      </c>
      <c r="B141" s="73" t="str">
        <f>'CAT I'!B141</f>
        <v>AME20151L</v>
      </c>
      <c r="C141" s="171" t="str">
        <f>'CAT I'!C141</f>
        <v>DINESH KUMAR P</v>
      </c>
      <c r="D141" s="74">
        <f>'CAT I'!D141</f>
        <v>0</v>
      </c>
      <c r="E141" s="74">
        <f>'CAT I'!E141</f>
        <v>2</v>
      </c>
      <c r="F141" s="74">
        <f>'CAT I'!F141</f>
        <v>2</v>
      </c>
      <c r="G141" s="74">
        <f>'CAT I'!G141</f>
        <v>2</v>
      </c>
      <c r="H141" s="74">
        <f>'CAT I'!H141</f>
        <v>0</v>
      </c>
      <c r="I141" s="74">
        <f>'CAT I'!I141</f>
        <v>2</v>
      </c>
      <c r="J141" s="74">
        <f>'CAT I'!J141</f>
        <v>9</v>
      </c>
      <c r="K141" s="74">
        <f>'CAT I'!K141</f>
        <v>14</v>
      </c>
      <c r="L141" s="74">
        <f>'CAT I'!L141</f>
        <v>13</v>
      </c>
      <c r="M141" s="74">
        <f>'CAT I'!M141</f>
        <v>44</v>
      </c>
      <c r="N141" s="79">
        <f>'CAT II'!D141</f>
        <v>2</v>
      </c>
      <c r="O141" s="79">
        <f>'CAT II'!E141</f>
        <v>2</v>
      </c>
      <c r="P141" s="79">
        <f>'CAT II'!F141</f>
        <v>2</v>
      </c>
      <c r="Q141" s="79">
        <f>'CAT II'!G141</f>
        <v>2</v>
      </c>
      <c r="R141" s="79">
        <f>'CAT II'!H141</f>
        <v>2</v>
      </c>
      <c r="S141" s="79">
        <f>'CAT II'!I141</f>
        <v>2</v>
      </c>
      <c r="T141" s="79">
        <f>'CAT II'!J141</f>
        <v>10</v>
      </c>
      <c r="U141" s="79">
        <f>'CAT II'!K141</f>
        <v>13</v>
      </c>
      <c r="V141" s="79">
        <f>'CAT II'!L141</f>
        <v>14</v>
      </c>
      <c r="W141" s="79">
        <f>'CAT II'!M141</f>
        <v>49</v>
      </c>
      <c r="X141" s="82">
        <f>MODEL!D141</f>
        <v>1</v>
      </c>
      <c r="Y141" s="82">
        <f>MODEL!E141</f>
        <v>0</v>
      </c>
      <c r="Z141" s="82">
        <f>MODEL!F141</f>
        <v>2</v>
      </c>
      <c r="AA141" s="82">
        <f>MODEL!G141</f>
        <v>0</v>
      </c>
      <c r="AB141" s="82">
        <f>MODEL!H141</f>
        <v>0</v>
      </c>
      <c r="AC141" s="82">
        <f>MODEL!I141</f>
        <v>0</v>
      </c>
      <c r="AD141" s="82">
        <f>MODEL!J141</f>
        <v>2</v>
      </c>
      <c r="AE141" s="82">
        <f>MODEL!K141</f>
        <v>2</v>
      </c>
      <c r="AF141" s="82">
        <f>MODEL!L141</f>
        <v>2</v>
      </c>
      <c r="AG141" s="82">
        <f>MODEL!M141</f>
        <v>2</v>
      </c>
      <c r="AH141" s="82">
        <f>MODEL!N141</f>
        <v>10</v>
      </c>
      <c r="AI141" s="82">
        <f>MODEL!O141</f>
        <v>13</v>
      </c>
      <c r="AJ141" s="82">
        <f>MODEL!P141</f>
        <v>13</v>
      </c>
      <c r="AK141" s="82">
        <f>MODEL!Q141</f>
        <v>13</v>
      </c>
      <c r="AL141" s="82">
        <f>MODEL!R141</f>
        <v>13</v>
      </c>
      <c r="AM141" s="82">
        <f>MODEL!S141</f>
        <v>13</v>
      </c>
      <c r="AN141" s="82">
        <f>MODEL!T141</f>
        <v>86</v>
      </c>
      <c r="AO141" s="84">
        <f>'CAT I'!N141</f>
        <v>5</v>
      </c>
      <c r="AP141" s="84">
        <f>'CAT I'!O141</f>
        <v>5</v>
      </c>
      <c r="AQ141" s="84">
        <f>'CAT I'!P141</f>
        <v>10</v>
      </c>
      <c r="AR141" s="2">
        <f>'CAT II'!N141</f>
        <v>5</v>
      </c>
      <c r="AS141" s="2">
        <f>'CAT II'!O141</f>
        <v>5</v>
      </c>
      <c r="AT141" s="2">
        <f>'CAT II'!P141</f>
        <v>10</v>
      </c>
      <c r="AU141" s="85">
        <f>MODEL!U141</f>
        <v>5</v>
      </c>
      <c r="AV141" s="85">
        <f>MODEL!V141</f>
        <v>5</v>
      </c>
      <c r="AW141" s="85">
        <f>MODEL!W141</f>
        <v>10</v>
      </c>
      <c r="AX141" s="88">
        <f t="shared" si="119"/>
        <v>0.86792452830188682</v>
      </c>
      <c r="AY141" s="88">
        <f t="shared" si="118"/>
        <v>0.86046511627906974</v>
      </c>
      <c r="AZ141" s="88">
        <f t="shared" si="118"/>
        <v>0.8867924528301887</v>
      </c>
      <c r="BA141" s="88">
        <f t="shared" si="118"/>
        <v>0.97674418604651159</v>
      </c>
      <c r="BB141" s="88">
        <f t="shared" si="118"/>
        <v>0.95652173913043481</v>
      </c>
      <c r="BC141" s="88">
        <f t="shared" si="118"/>
        <v>1</v>
      </c>
      <c r="BD141" s="89">
        <f>'END SEM EXAM'!D141</f>
        <v>2</v>
      </c>
      <c r="BE141" s="89">
        <f>'END SEM EXAM'!E141</f>
        <v>2</v>
      </c>
      <c r="BF141" s="89">
        <f>'END SEM EXAM'!F141</f>
        <v>2</v>
      </c>
      <c r="BG141" s="89">
        <f>'END SEM EXAM'!G141</f>
        <v>1</v>
      </c>
      <c r="BH141" s="89">
        <f>'END SEM EXAM'!H141</f>
        <v>2</v>
      </c>
      <c r="BI141" s="89">
        <f>'END SEM EXAM'!I141</f>
        <v>2</v>
      </c>
      <c r="BJ141" s="89">
        <f>'END SEM EXAM'!J141</f>
        <v>2</v>
      </c>
      <c r="BK141" s="89">
        <f>'END SEM EXAM'!K141</f>
        <v>2</v>
      </c>
      <c r="BL141" s="89">
        <f>'END SEM EXAM'!L141</f>
        <v>2</v>
      </c>
      <c r="BM141" s="89">
        <f>'END SEM EXAM'!M141</f>
        <v>2</v>
      </c>
      <c r="BN141" s="89">
        <f>'END SEM EXAM'!N141</f>
        <v>7</v>
      </c>
      <c r="BO141" s="89">
        <f>'END SEM EXAM'!O141</f>
        <v>4</v>
      </c>
      <c r="BP141" s="89">
        <f>'END SEM EXAM'!P141</f>
        <v>14</v>
      </c>
      <c r="BQ141" s="89">
        <f>'END SEM EXAM'!Q141</f>
        <v>3</v>
      </c>
      <c r="BR141" s="89">
        <f>'END SEM EXAM'!R141</f>
        <v>14</v>
      </c>
      <c r="BS141" s="89">
        <f>'END SEM EXAM'!S141</f>
        <v>1</v>
      </c>
      <c r="BT141" s="89">
        <f>'END SEM EXAM'!T141</f>
        <v>62</v>
      </c>
      <c r="BU141" s="91">
        <f>'END SEM EXAM'!U141</f>
        <v>0.44444444444444442</v>
      </c>
      <c r="BV141" s="91">
        <f>'END SEM EXAM'!V141</f>
        <v>0.94444444444444442</v>
      </c>
      <c r="BW141" s="91">
        <f>'END SEM EXAM'!W141</f>
        <v>0.3888888888888889</v>
      </c>
      <c r="BX141" s="91">
        <f>'END SEM EXAM'!X141</f>
        <v>1</v>
      </c>
      <c r="BY141" s="91">
        <f>'END SEM EXAM'!Y141</f>
        <v>0.27777777777777779</v>
      </c>
      <c r="BZ141" s="91">
        <f>'END SEM EXAM'!Z141</f>
        <v>0.7</v>
      </c>
      <c r="CA141" s="92">
        <f t="shared" si="82"/>
        <v>0.26666666666666666</v>
      </c>
      <c r="CB141" s="92">
        <f t="shared" si="83"/>
        <v>0.56666666666666665</v>
      </c>
      <c r="CC141" s="92">
        <f t="shared" si="84"/>
        <v>0.23333333333333334</v>
      </c>
      <c r="CD141" s="92">
        <f t="shared" si="85"/>
        <v>0.6</v>
      </c>
      <c r="CE141" s="92">
        <f t="shared" si="86"/>
        <v>0.16666666666666666</v>
      </c>
      <c r="CF141" s="92">
        <f t="shared" si="87"/>
        <v>0.42</v>
      </c>
      <c r="CG141" s="94">
        <f t="shared" si="88"/>
        <v>0.34716981132075475</v>
      </c>
      <c r="CH141" s="94">
        <f t="shared" si="89"/>
        <v>0.34418604651162793</v>
      </c>
      <c r="CI141" s="94">
        <f t="shared" si="90"/>
        <v>0.3547169811320755</v>
      </c>
      <c r="CJ141" s="94">
        <f t="shared" si="91"/>
        <v>0.39069767441860465</v>
      </c>
      <c r="CK141" s="94">
        <f t="shared" si="92"/>
        <v>0.38260869565217392</v>
      </c>
      <c r="CL141" s="94">
        <f t="shared" si="93"/>
        <v>0.4</v>
      </c>
      <c r="CM141" s="96">
        <f t="shared" si="94"/>
        <v>0.61383647798742147</v>
      </c>
      <c r="CN141" s="96">
        <f t="shared" si="95"/>
        <v>0.91085271317829464</v>
      </c>
      <c r="CO141" s="96">
        <f t="shared" si="96"/>
        <v>0.58805031446540879</v>
      </c>
      <c r="CP141" s="96">
        <f t="shared" si="97"/>
        <v>0.99069767441860468</v>
      </c>
      <c r="CQ141" s="96">
        <f t="shared" si="98"/>
        <v>0.54927536231884055</v>
      </c>
      <c r="CR141" s="96">
        <f t="shared" si="99"/>
        <v>0.82000000000000006</v>
      </c>
      <c r="CS141" s="99">
        <f>'Course end survey'!J150</f>
        <v>1</v>
      </c>
      <c r="CT141" s="99">
        <f>'Course end survey'!K150</f>
        <v>0.66666666666666663</v>
      </c>
      <c r="CU141" s="99">
        <f>'Course end survey'!L150</f>
        <v>0.33333333333333331</v>
      </c>
      <c r="CV141" s="99">
        <f>'Course end survey'!M150</f>
        <v>0.33333333333333331</v>
      </c>
      <c r="CW141" s="99">
        <f>'Course end survey'!N150</f>
        <v>0.33333333333333331</v>
      </c>
      <c r="CX141" s="99">
        <f>'Course end survey'!O150</f>
        <v>0.22222222222222221</v>
      </c>
      <c r="CY141" s="100">
        <f t="shared" si="100"/>
        <v>0.1</v>
      </c>
      <c r="CZ141" s="100">
        <f t="shared" si="101"/>
        <v>6.6666666666666666E-2</v>
      </c>
      <c r="DA141" s="100">
        <f t="shared" si="102"/>
        <v>3.3333333333333333E-2</v>
      </c>
      <c r="DB141" s="100">
        <f t="shared" si="103"/>
        <v>3.3333333333333333E-2</v>
      </c>
      <c r="DC141" s="100">
        <f t="shared" si="104"/>
        <v>3.3333333333333333E-2</v>
      </c>
      <c r="DD141" s="100">
        <f t="shared" si="105"/>
        <v>2.2222222222222223E-2</v>
      </c>
      <c r="DE141" s="102">
        <f t="shared" si="106"/>
        <v>0.5524528301886793</v>
      </c>
      <c r="DF141" s="102">
        <f t="shared" si="107"/>
        <v>0.81976744186046524</v>
      </c>
      <c r="DG141" s="102">
        <f t="shared" si="108"/>
        <v>0.52924528301886797</v>
      </c>
      <c r="DH141" s="102">
        <f t="shared" si="109"/>
        <v>0.89162790697674421</v>
      </c>
      <c r="DI141" s="102">
        <f t="shared" si="110"/>
        <v>0.49434782608695649</v>
      </c>
      <c r="DJ141" s="102">
        <f t="shared" si="111"/>
        <v>0.7380000000000001</v>
      </c>
      <c r="DK141" s="103">
        <f t="shared" si="112"/>
        <v>0.65245283018867928</v>
      </c>
      <c r="DL141" s="103">
        <f t="shared" si="113"/>
        <v>0.88643410852713189</v>
      </c>
      <c r="DM141" s="103">
        <f t="shared" si="114"/>
        <v>0.5625786163522013</v>
      </c>
      <c r="DN141" s="103">
        <f t="shared" si="115"/>
        <v>0.92496124031007754</v>
      </c>
      <c r="DO141" s="103">
        <f t="shared" si="116"/>
        <v>0.52768115942028981</v>
      </c>
      <c r="DP141" s="103">
        <f t="shared" si="117"/>
        <v>0.76022222222222235</v>
      </c>
    </row>
    <row r="142" spans="1:120" ht="16.2" thickBot="1">
      <c r="A142" s="72">
        <v>132</v>
      </c>
      <c r="B142" s="73" t="str">
        <f>'CAT I'!B142</f>
        <v>AME20152L</v>
      </c>
      <c r="C142" s="171" t="str">
        <f>'CAT I'!C142</f>
        <v>E FRANKLIN DITTO</v>
      </c>
      <c r="D142" s="74">
        <f>'CAT I'!D142</f>
        <v>2</v>
      </c>
      <c r="E142" s="74">
        <f>'CAT I'!E142</f>
        <v>2</v>
      </c>
      <c r="F142" s="74">
        <f>'CAT I'!F142</f>
        <v>2</v>
      </c>
      <c r="G142" s="74">
        <f>'CAT I'!G142</f>
        <v>2</v>
      </c>
      <c r="H142" s="74">
        <f>'CAT I'!H142</f>
        <v>2</v>
      </c>
      <c r="I142" s="74">
        <f>'CAT I'!I142</f>
        <v>2</v>
      </c>
      <c r="J142" s="74">
        <f>'CAT I'!J142</f>
        <v>10</v>
      </c>
      <c r="K142" s="74">
        <f>'CAT I'!K142</f>
        <v>14</v>
      </c>
      <c r="L142" s="74">
        <f>'CAT I'!L142</f>
        <v>14</v>
      </c>
      <c r="M142" s="74">
        <f>'CAT I'!M142</f>
        <v>50</v>
      </c>
      <c r="N142" s="79">
        <f>'CAT II'!D142</f>
        <v>2</v>
      </c>
      <c r="O142" s="79">
        <f>'CAT II'!E142</f>
        <v>2</v>
      </c>
      <c r="P142" s="79">
        <f>'CAT II'!F142</f>
        <v>2</v>
      </c>
      <c r="Q142" s="79">
        <f>'CAT II'!G142</f>
        <v>2</v>
      </c>
      <c r="R142" s="79">
        <f>'CAT II'!H142</f>
        <v>2</v>
      </c>
      <c r="S142" s="79">
        <f>'CAT II'!I142</f>
        <v>2</v>
      </c>
      <c r="T142" s="79">
        <f>'CAT II'!J142</f>
        <v>10</v>
      </c>
      <c r="U142" s="79">
        <f>'CAT II'!K142</f>
        <v>12</v>
      </c>
      <c r="V142" s="79">
        <f>'CAT II'!L142</f>
        <v>14</v>
      </c>
      <c r="W142" s="79">
        <f>'CAT II'!M142</f>
        <v>48</v>
      </c>
      <c r="X142" s="82">
        <f>MODEL!D142</f>
        <v>1</v>
      </c>
      <c r="Y142" s="82">
        <f>MODEL!E142</f>
        <v>2</v>
      </c>
      <c r="Z142" s="82">
        <f>MODEL!F142</f>
        <v>2</v>
      </c>
      <c r="AA142" s="82">
        <f>MODEL!G142</f>
        <v>2</v>
      </c>
      <c r="AB142" s="82">
        <f>MODEL!H142</f>
        <v>2</v>
      </c>
      <c r="AC142" s="82">
        <f>MODEL!I142</f>
        <v>1</v>
      </c>
      <c r="AD142" s="82">
        <f>MODEL!J142</f>
        <v>1</v>
      </c>
      <c r="AE142" s="82">
        <f>MODEL!K142</f>
        <v>1</v>
      </c>
      <c r="AF142" s="82">
        <f>MODEL!L142</f>
        <v>2</v>
      </c>
      <c r="AG142" s="82">
        <f>MODEL!M142</f>
        <v>2</v>
      </c>
      <c r="AH142" s="82">
        <f>MODEL!N142</f>
        <v>8</v>
      </c>
      <c r="AI142" s="82">
        <f>MODEL!O142</f>
        <v>11</v>
      </c>
      <c r="AJ142" s="82">
        <f>MODEL!P142</f>
        <v>14</v>
      </c>
      <c r="AK142" s="82">
        <f>MODEL!Q142</f>
        <v>13</v>
      </c>
      <c r="AL142" s="82">
        <f>MODEL!R142</f>
        <v>12</v>
      </c>
      <c r="AM142" s="82">
        <f>MODEL!S142</f>
        <v>11</v>
      </c>
      <c r="AN142" s="82">
        <f>MODEL!T142</f>
        <v>85</v>
      </c>
      <c r="AO142" s="84">
        <f>'CAT I'!N142</f>
        <v>5</v>
      </c>
      <c r="AP142" s="84">
        <f>'CAT I'!O142</f>
        <v>5</v>
      </c>
      <c r="AQ142" s="84">
        <f>'CAT I'!P142</f>
        <v>10</v>
      </c>
      <c r="AR142" s="2">
        <f>'CAT II'!N142</f>
        <v>5</v>
      </c>
      <c r="AS142" s="2">
        <f>'CAT II'!O142</f>
        <v>5</v>
      </c>
      <c r="AT142" s="2">
        <f>'CAT II'!P142</f>
        <v>10</v>
      </c>
      <c r="AU142" s="85">
        <f>MODEL!U142</f>
        <v>5</v>
      </c>
      <c r="AV142" s="85">
        <f>MODEL!V142</f>
        <v>5</v>
      </c>
      <c r="AW142" s="85">
        <f>MODEL!W142</f>
        <v>10</v>
      </c>
      <c r="AX142" s="88">
        <f t="shared" si="119"/>
        <v>0.92452830188679247</v>
      </c>
      <c r="AY142" s="88">
        <f t="shared" si="118"/>
        <v>1</v>
      </c>
      <c r="AZ142" s="88">
        <f t="shared" si="118"/>
        <v>0.92452830188679247</v>
      </c>
      <c r="BA142" s="88">
        <f t="shared" si="118"/>
        <v>0.90697674418604646</v>
      </c>
      <c r="BB142" s="88">
        <f t="shared" si="118"/>
        <v>0.86956521739130432</v>
      </c>
      <c r="BC142" s="88">
        <f t="shared" si="118"/>
        <v>0.8666666666666667</v>
      </c>
      <c r="BD142" s="89">
        <f>'END SEM EXAM'!D142</f>
        <v>1</v>
      </c>
      <c r="BE142" s="89">
        <f>'END SEM EXAM'!E142</f>
        <v>1</v>
      </c>
      <c r="BF142" s="89">
        <f>'END SEM EXAM'!F142</f>
        <v>2</v>
      </c>
      <c r="BG142" s="89">
        <f>'END SEM EXAM'!G142</f>
        <v>1</v>
      </c>
      <c r="BH142" s="89">
        <f>'END SEM EXAM'!H142</f>
        <v>1</v>
      </c>
      <c r="BI142" s="89">
        <f>'END SEM EXAM'!I142</f>
        <v>1</v>
      </c>
      <c r="BJ142" s="89">
        <f>'END SEM EXAM'!J142</f>
        <v>2</v>
      </c>
      <c r="BK142" s="89">
        <f>'END SEM EXAM'!K142</f>
        <v>2</v>
      </c>
      <c r="BL142" s="89">
        <f>'END SEM EXAM'!L142</f>
        <v>1</v>
      </c>
      <c r="BM142" s="89">
        <f>'END SEM EXAM'!M142</f>
        <v>1</v>
      </c>
      <c r="BN142" s="89">
        <f>'END SEM EXAM'!N142</f>
        <v>7</v>
      </c>
      <c r="BO142" s="89">
        <f>'END SEM EXAM'!O142</f>
        <v>7</v>
      </c>
      <c r="BP142" s="89">
        <f>'END SEM EXAM'!P142</f>
        <v>8</v>
      </c>
      <c r="BQ142" s="89">
        <f>'END SEM EXAM'!Q142</f>
        <v>8</v>
      </c>
      <c r="BR142" s="89">
        <f>'END SEM EXAM'!R142</f>
        <v>13</v>
      </c>
      <c r="BS142" s="89">
        <f>'END SEM EXAM'!S142</f>
        <v>9</v>
      </c>
      <c r="BT142" s="89">
        <f>'END SEM EXAM'!T142</f>
        <v>65</v>
      </c>
      <c r="BU142" s="91">
        <f>'END SEM EXAM'!U142</f>
        <v>0.5</v>
      </c>
      <c r="BV142" s="91">
        <f>'END SEM EXAM'!V142</f>
        <v>0.61111111111111116</v>
      </c>
      <c r="BW142" s="91">
        <f>'END SEM EXAM'!W142</f>
        <v>0.55555555555555558</v>
      </c>
      <c r="BX142" s="91">
        <f>'END SEM EXAM'!X142</f>
        <v>0.94444444444444442</v>
      </c>
      <c r="BY142" s="91">
        <f>'END SEM EXAM'!Y142</f>
        <v>0.61111111111111116</v>
      </c>
      <c r="BZ142" s="91">
        <f>'END SEM EXAM'!Z142</f>
        <v>0.7</v>
      </c>
      <c r="CA142" s="92">
        <f t="shared" ref="CA142:CA205" si="120">0.6*BU142</f>
        <v>0.3</v>
      </c>
      <c r="CB142" s="92">
        <f t="shared" ref="CB142:CB205" si="121">0.6*BV142</f>
        <v>0.3666666666666667</v>
      </c>
      <c r="CC142" s="92">
        <f t="shared" ref="CC142:CC205" si="122">0.6*BW142</f>
        <v>0.33333333333333331</v>
      </c>
      <c r="CD142" s="92">
        <f t="shared" ref="CD142:CD205" si="123">0.6*BX142</f>
        <v>0.56666666666666665</v>
      </c>
      <c r="CE142" s="92">
        <f t="shared" ref="CE142:CE205" si="124">0.6*BY142</f>
        <v>0.3666666666666667</v>
      </c>
      <c r="CF142" s="92">
        <f t="shared" ref="CF142:CF205" si="125">0.6*BZ142</f>
        <v>0.42</v>
      </c>
      <c r="CG142" s="94">
        <f t="shared" ref="CG142:CG205" si="126">0.4*AX142</f>
        <v>0.36981132075471701</v>
      </c>
      <c r="CH142" s="94">
        <f t="shared" ref="CH142:CH205" si="127">0.4*AY142</f>
        <v>0.4</v>
      </c>
      <c r="CI142" s="94">
        <f t="shared" ref="CI142:CI205" si="128">0.4*AZ142</f>
        <v>0.36981132075471701</v>
      </c>
      <c r="CJ142" s="94">
        <f t="shared" ref="CJ142:CJ205" si="129">0.4*BA142</f>
        <v>0.36279069767441863</v>
      </c>
      <c r="CK142" s="94">
        <f t="shared" ref="CK142:CK205" si="130">0.4*BB142</f>
        <v>0.34782608695652173</v>
      </c>
      <c r="CL142" s="94">
        <f t="shared" ref="CL142:CL205" si="131">0.4*BC142</f>
        <v>0.34666666666666668</v>
      </c>
      <c r="CM142" s="96">
        <f t="shared" ref="CM142:CM205" si="132">CA142+CG142</f>
        <v>0.66981132075471694</v>
      </c>
      <c r="CN142" s="96">
        <f t="shared" ref="CN142:CN205" si="133">CB142+CH142</f>
        <v>0.76666666666666672</v>
      </c>
      <c r="CO142" s="96">
        <f t="shared" ref="CO142:CO205" si="134">CC142+CI142</f>
        <v>0.70314465408805038</v>
      </c>
      <c r="CP142" s="96">
        <f t="shared" ref="CP142:CP205" si="135">CD142+CJ142</f>
        <v>0.92945736434108528</v>
      </c>
      <c r="CQ142" s="96">
        <f t="shared" ref="CQ142:CQ205" si="136">CE142+CK142</f>
        <v>0.71449275362318843</v>
      </c>
      <c r="CR142" s="96">
        <f t="shared" ref="CR142:CR205" si="137">CF142+CL142</f>
        <v>0.76666666666666661</v>
      </c>
      <c r="CS142" s="99">
        <f>'Course end survey'!J167</f>
        <v>0.33333333333333331</v>
      </c>
      <c r="CT142" s="99">
        <f>'Course end survey'!K167</f>
        <v>1</v>
      </c>
      <c r="CU142" s="99">
        <f>'Course end survey'!L167</f>
        <v>1</v>
      </c>
      <c r="CV142" s="99">
        <f>'Course end survey'!M167</f>
        <v>0.33333333333333331</v>
      </c>
      <c r="CW142" s="99">
        <f>'Course end survey'!N167</f>
        <v>0.1111111111111111</v>
      </c>
      <c r="CX142" s="99">
        <f>'Course end survey'!O167</f>
        <v>0.33333333333333331</v>
      </c>
      <c r="CY142" s="100">
        <f t="shared" ref="CY142:CY205" si="138">CS142*0.1</f>
        <v>3.3333333333333333E-2</v>
      </c>
      <c r="CZ142" s="100">
        <f t="shared" ref="CZ142:CZ205" si="139">CT142*0.1</f>
        <v>0.1</v>
      </c>
      <c r="DA142" s="100">
        <f t="shared" ref="DA142:DA205" si="140">CU142*0.1</f>
        <v>0.1</v>
      </c>
      <c r="DB142" s="100">
        <f t="shared" ref="DB142:DB205" si="141">CV142*0.1</f>
        <v>3.3333333333333333E-2</v>
      </c>
      <c r="DC142" s="100">
        <f t="shared" ref="DC142:DC205" si="142">CW142*0.1</f>
        <v>1.1111111111111112E-2</v>
      </c>
      <c r="DD142" s="100">
        <f t="shared" ref="DD142:DD205" si="143">CX142*0.1</f>
        <v>3.3333333333333333E-2</v>
      </c>
      <c r="DE142" s="102">
        <f t="shared" ref="DE142:DE205" si="144">CM142*0.9</f>
        <v>0.60283018867924532</v>
      </c>
      <c r="DF142" s="102">
        <f t="shared" ref="DF142:DF205" si="145">CN142*0.9</f>
        <v>0.69000000000000006</v>
      </c>
      <c r="DG142" s="102">
        <f t="shared" ref="DG142:DG205" si="146">CO142*0.9</f>
        <v>0.63283018867924534</v>
      </c>
      <c r="DH142" s="102">
        <f t="shared" ref="DH142:DH205" si="147">CP142*0.9</f>
        <v>0.83651162790697675</v>
      </c>
      <c r="DI142" s="102">
        <f t="shared" ref="DI142:DI205" si="148">CQ142*0.9</f>
        <v>0.64304347826086961</v>
      </c>
      <c r="DJ142" s="102">
        <f t="shared" ref="DJ142:DJ205" si="149">CR142*0.9</f>
        <v>0.69</v>
      </c>
      <c r="DK142" s="103">
        <f t="shared" ref="DK142:DK205" si="150">CY142+DE142</f>
        <v>0.63616352201257864</v>
      </c>
      <c r="DL142" s="103">
        <f t="shared" ref="DL142:DL205" si="151">CZ142+DF142</f>
        <v>0.79</v>
      </c>
      <c r="DM142" s="103">
        <f t="shared" ref="DM142:DM205" si="152">DA142+DG142</f>
        <v>0.73283018867924532</v>
      </c>
      <c r="DN142" s="103">
        <f t="shared" ref="DN142:DN205" si="153">DB142+DH142</f>
        <v>0.86984496124031008</v>
      </c>
      <c r="DO142" s="103">
        <f t="shared" ref="DO142:DO205" si="154">DC142+DI142</f>
        <v>0.65415458937198068</v>
      </c>
      <c r="DP142" s="103">
        <f t="shared" ref="DP142:DP205" si="155">DD142+DJ142</f>
        <v>0.72333333333333327</v>
      </c>
    </row>
    <row r="143" spans="1:120" ht="16.2" thickBot="1">
      <c r="A143" s="72">
        <v>133</v>
      </c>
      <c r="B143" s="73" t="str">
        <f>'CAT I'!B143</f>
        <v>AME20153L</v>
      </c>
      <c r="C143" s="171" t="str">
        <f>'CAT I'!C143</f>
        <v>GOKUL S</v>
      </c>
      <c r="D143" s="74">
        <f>'CAT I'!D143</f>
        <v>1</v>
      </c>
      <c r="E143" s="74">
        <f>'CAT I'!E143</f>
        <v>0</v>
      </c>
      <c r="F143" s="74">
        <f>'CAT I'!F143</f>
        <v>2</v>
      </c>
      <c r="G143" s="74">
        <f>'CAT I'!G143</f>
        <v>1</v>
      </c>
      <c r="H143" s="74">
        <f>'CAT I'!H143</f>
        <v>2</v>
      </c>
      <c r="I143" s="74">
        <f>'CAT I'!I143</f>
        <v>1</v>
      </c>
      <c r="J143" s="74">
        <f>'CAT I'!J143</f>
        <v>10</v>
      </c>
      <c r="K143" s="74">
        <f>'CAT I'!K143</f>
        <v>12</v>
      </c>
      <c r="L143" s="74">
        <f>'CAT I'!L143</f>
        <v>12</v>
      </c>
      <c r="M143" s="74">
        <f>'CAT I'!M143</f>
        <v>41</v>
      </c>
      <c r="N143" s="79">
        <f>'CAT II'!D143</f>
        <v>0</v>
      </c>
      <c r="O143" s="79">
        <f>'CAT II'!E143</f>
        <v>0</v>
      </c>
      <c r="P143" s="79">
        <f>'CAT II'!F143</f>
        <v>2</v>
      </c>
      <c r="Q143" s="79">
        <f>'CAT II'!G143</f>
        <v>2</v>
      </c>
      <c r="R143" s="79">
        <f>'CAT II'!H143</f>
        <v>2</v>
      </c>
      <c r="S143" s="79">
        <f>'CAT II'!I143</f>
        <v>2</v>
      </c>
      <c r="T143" s="79">
        <f>'CAT II'!J143</f>
        <v>10</v>
      </c>
      <c r="U143" s="79">
        <f>'CAT II'!K143</f>
        <v>10</v>
      </c>
      <c r="V143" s="79">
        <f>'CAT II'!L143</f>
        <v>12</v>
      </c>
      <c r="W143" s="79">
        <f>'CAT II'!M143</f>
        <v>40</v>
      </c>
      <c r="X143" s="82">
        <f>MODEL!D143</f>
        <v>2</v>
      </c>
      <c r="Y143" s="82">
        <f>MODEL!E143</f>
        <v>2</v>
      </c>
      <c r="Z143" s="82">
        <f>MODEL!F143</f>
        <v>2</v>
      </c>
      <c r="AA143" s="82">
        <f>MODEL!G143</f>
        <v>2</v>
      </c>
      <c r="AB143" s="82">
        <f>MODEL!H143</f>
        <v>2</v>
      </c>
      <c r="AC143" s="82">
        <f>MODEL!I143</f>
        <v>2</v>
      </c>
      <c r="AD143" s="82">
        <f>MODEL!J143</f>
        <v>2</v>
      </c>
      <c r="AE143" s="82">
        <f>MODEL!K143</f>
        <v>2</v>
      </c>
      <c r="AF143" s="82">
        <f>MODEL!L143</f>
        <v>2</v>
      </c>
      <c r="AG143" s="82">
        <f>MODEL!M143</f>
        <v>2</v>
      </c>
      <c r="AH143" s="82">
        <f>MODEL!N143</f>
        <v>6</v>
      </c>
      <c r="AI143" s="82">
        <f>MODEL!O143</f>
        <v>9</v>
      </c>
      <c r="AJ143" s="82">
        <f>MODEL!P143</f>
        <v>5</v>
      </c>
      <c r="AK143" s="82">
        <f>MODEL!Q143</f>
        <v>11</v>
      </c>
      <c r="AL143" s="82">
        <f>MODEL!R143</f>
        <v>14</v>
      </c>
      <c r="AM143" s="82">
        <f>MODEL!S143</f>
        <v>14</v>
      </c>
      <c r="AN143" s="82">
        <f>MODEL!T143</f>
        <v>79</v>
      </c>
      <c r="AO143" s="84">
        <f>'CAT I'!N143</f>
        <v>5</v>
      </c>
      <c r="AP143" s="84">
        <f>'CAT I'!O143</f>
        <v>5</v>
      </c>
      <c r="AQ143" s="84">
        <f>'CAT I'!P143</f>
        <v>10</v>
      </c>
      <c r="AR143" s="2">
        <f>'CAT II'!N143</f>
        <v>5</v>
      </c>
      <c r="AS143" s="2">
        <f>'CAT II'!O143</f>
        <v>5</v>
      </c>
      <c r="AT143" s="2">
        <f>'CAT II'!P143</f>
        <v>10</v>
      </c>
      <c r="AU143" s="85">
        <f>MODEL!U143</f>
        <v>5</v>
      </c>
      <c r="AV143" s="85">
        <f>MODEL!V143</f>
        <v>5</v>
      </c>
      <c r="AW143" s="85">
        <f>MODEL!W143</f>
        <v>10</v>
      </c>
      <c r="AX143" s="88">
        <f t="shared" si="119"/>
        <v>0.81132075471698117</v>
      </c>
      <c r="AY143" s="88">
        <f t="shared" si="118"/>
        <v>0.69767441860465118</v>
      </c>
      <c r="AZ143" s="88">
        <f t="shared" si="118"/>
        <v>0.79245283018867929</v>
      </c>
      <c r="BA143" s="88">
        <f t="shared" ref="AY143:BC194" si="156">SUMIF(($D$9:$AW$9),BA$9,($D143:$AW143))/BA$10</f>
        <v>0.95348837209302328</v>
      </c>
      <c r="BB143" s="88">
        <f t="shared" si="156"/>
        <v>1</v>
      </c>
      <c r="BC143" s="88">
        <f t="shared" si="156"/>
        <v>0.73333333333333328</v>
      </c>
      <c r="BD143" s="89">
        <f>'END SEM EXAM'!D143</f>
        <v>2</v>
      </c>
      <c r="BE143" s="89">
        <f>'END SEM EXAM'!E143</f>
        <v>2</v>
      </c>
      <c r="BF143" s="89">
        <f>'END SEM EXAM'!F143</f>
        <v>2</v>
      </c>
      <c r="BG143" s="89">
        <f>'END SEM EXAM'!G143</f>
        <v>2</v>
      </c>
      <c r="BH143" s="89">
        <f>'END SEM EXAM'!H143</f>
        <v>2</v>
      </c>
      <c r="BI143" s="89">
        <f>'END SEM EXAM'!I143</f>
        <v>2</v>
      </c>
      <c r="BJ143" s="89">
        <f>'END SEM EXAM'!J143</f>
        <v>2</v>
      </c>
      <c r="BK143" s="89">
        <f>'END SEM EXAM'!K143</f>
        <v>2</v>
      </c>
      <c r="BL143" s="89">
        <f>'END SEM EXAM'!L143</f>
        <v>2</v>
      </c>
      <c r="BM143" s="89">
        <f>'END SEM EXAM'!M143</f>
        <v>2</v>
      </c>
      <c r="BN143" s="89">
        <f>'END SEM EXAM'!N143</f>
        <v>8</v>
      </c>
      <c r="BO143" s="89">
        <f>'END SEM EXAM'!O143</f>
        <v>2</v>
      </c>
      <c r="BP143" s="89">
        <f>'END SEM EXAM'!P143</f>
        <v>13</v>
      </c>
      <c r="BQ143" s="89">
        <f>'END SEM EXAM'!Q143</f>
        <v>11</v>
      </c>
      <c r="BR143" s="89">
        <f>'END SEM EXAM'!R143</f>
        <v>7</v>
      </c>
      <c r="BS143" s="89">
        <f>'END SEM EXAM'!S143</f>
        <v>2</v>
      </c>
      <c r="BT143" s="89">
        <f>'END SEM EXAM'!T143</f>
        <v>63</v>
      </c>
      <c r="BU143" s="91">
        <f>'END SEM EXAM'!U143</f>
        <v>0.33333333333333331</v>
      </c>
      <c r="BV143" s="91">
        <f>'END SEM EXAM'!V143</f>
        <v>0.94444444444444442</v>
      </c>
      <c r="BW143" s="91">
        <f>'END SEM EXAM'!W143</f>
        <v>0.83333333333333337</v>
      </c>
      <c r="BX143" s="91">
        <f>'END SEM EXAM'!X143</f>
        <v>0.61111111111111116</v>
      </c>
      <c r="BY143" s="91">
        <f>'END SEM EXAM'!Y143</f>
        <v>0.33333333333333331</v>
      </c>
      <c r="BZ143" s="91">
        <f>'END SEM EXAM'!Z143</f>
        <v>0.8</v>
      </c>
      <c r="CA143" s="92">
        <f t="shared" si="120"/>
        <v>0.19999999999999998</v>
      </c>
      <c r="CB143" s="92">
        <f t="shared" si="121"/>
        <v>0.56666666666666665</v>
      </c>
      <c r="CC143" s="92">
        <f t="shared" si="122"/>
        <v>0.5</v>
      </c>
      <c r="CD143" s="92">
        <f t="shared" si="123"/>
        <v>0.3666666666666667</v>
      </c>
      <c r="CE143" s="92">
        <f t="shared" si="124"/>
        <v>0.19999999999999998</v>
      </c>
      <c r="CF143" s="92">
        <f t="shared" si="125"/>
        <v>0.48</v>
      </c>
      <c r="CG143" s="94">
        <f t="shared" si="126"/>
        <v>0.32452830188679249</v>
      </c>
      <c r="CH143" s="94">
        <f t="shared" si="127"/>
        <v>0.27906976744186046</v>
      </c>
      <c r="CI143" s="94">
        <f t="shared" si="128"/>
        <v>0.31698113207547174</v>
      </c>
      <c r="CJ143" s="94">
        <f t="shared" si="129"/>
        <v>0.38139534883720932</v>
      </c>
      <c r="CK143" s="94">
        <f t="shared" si="130"/>
        <v>0.4</v>
      </c>
      <c r="CL143" s="94">
        <f t="shared" si="131"/>
        <v>0.29333333333333333</v>
      </c>
      <c r="CM143" s="96">
        <f t="shared" si="132"/>
        <v>0.52452830188679245</v>
      </c>
      <c r="CN143" s="96">
        <f t="shared" si="133"/>
        <v>0.84573643410852717</v>
      </c>
      <c r="CO143" s="96">
        <f t="shared" si="134"/>
        <v>0.81698113207547174</v>
      </c>
      <c r="CP143" s="96">
        <f t="shared" si="135"/>
        <v>0.74806201550387597</v>
      </c>
      <c r="CQ143" s="96">
        <f t="shared" si="136"/>
        <v>0.6</v>
      </c>
      <c r="CR143" s="96">
        <f t="shared" si="137"/>
        <v>0.77333333333333332</v>
      </c>
      <c r="CS143" s="99">
        <f>'Course end survey'!J152</f>
        <v>0.66666666666666663</v>
      </c>
      <c r="CT143" s="99">
        <f>'Course end survey'!K152</f>
        <v>0.66666666666666663</v>
      </c>
      <c r="CU143" s="99">
        <f>'Course end survey'!L152</f>
        <v>0.33333333333333331</v>
      </c>
      <c r="CV143" s="99">
        <f>'Course end survey'!M152</f>
        <v>0.33333333333333331</v>
      </c>
      <c r="CW143" s="99">
        <f>'Course end survey'!N152</f>
        <v>0.22222222222222221</v>
      </c>
      <c r="CX143" s="99">
        <f>'Course end survey'!O152</f>
        <v>0.22222222222222221</v>
      </c>
      <c r="CY143" s="100">
        <f t="shared" si="138"/>
        <v>6.6666666666666666E-2</v>
      </c>
      <c r="CZ143" s="100">
        <f t="shared" si="139"/>
        <v>6.6666666666666666E-2</v>
      </c>
      <c r="DA143" s="100">
        <f t="shared" si="140"/>
        <v>3.3333333333333333E-2</v>
      </c>
      <c r="DB143" s="100">
        <f t="shared" si="141"/>
        <v>3.3333333333333333E-2</v>
      </c>
      <c r="DC143" s="100">
        <f t="shared" si="142"/>
        <v>2.2222222222222223E-2</v>
      </c>
      <c r="DD143" s="100">
        <f t="shared" si="143"/>
        <v>2.2222222222222223E-2</v>
      </c>
      <c r="DE143" s="102">
        <f t="shared" si="144"/>
        <v>0.4720754716981132</v>
      </c>
      <c r="DF143" s="102">
        <f t="shared" si="145"/>
        <v>0.76116279069767445</v>
      </c>
      <c r="DG143" s="102">
        <f t="shared" si="146"/>
        <v>0.73528301886792458</v>
      </c>
      <c r="DH143" s="102">
        <f t="shared" si="147"/>
        <v>0.67325581395348844</v>
      </c>
      <c r="DI143" s="102">
        <f t="shared" si="148"/>
        <v>0.54</v>
      </c>
      <c r="DJ143" s="102">
        <f t="shared" si="149"/>
        <v>0.69599999999999995</v>
      </c>
      <c r="DK143" s="103">
        <f t="shared" si="150"/>
        <v>0.53874213836477991</v>
      </c>
      <c r="DL143" s="103">
        <f t="shared" si="151"/>
        <v>0.8278294573643411</v>
      </c>
      <c r="DM143" s="103">
        <f t="shared" si="152"/>
        <v>0.7686163522012579</v>
      </c>
      <c r="DN143" s="103">
        <f t="shared" si="153"/>
        <v>0.70658914728682176</v>
      </c>
      <c r="DO143" s="103">
        <f t="shared" si="154"/>
        <v>0.56222222222222229</v>
      </c>
      <c r="DP143" s="103">
        <f t="shared" si="155"/>
        <v>0.71822222222222221</v>
      </c>
    </row>
    <row r="144" spans="1:120" ht="16.2" thickBot="1">
      <c r="A144" s="72">
        <v>134</v>
      </c>
      <c r="B144" s="73" t="str">
        <f>'CAT I'!B144</f>
        <v>AME20154L</v>
      </c>
      <c r="C144" s="171" t="str">
        <f>'CAT I'!C144</f>
        <v>GOKUL KRISHNA S</v>
      </c>
      <c r="D144" s="74">
        <f>'CAT I'!D144</f>
        <v>1</v>
      </c>
      <c r="E144" s="74">
        <f>'CAT I'!E144</f>
        <v>1</v>
      </c>
      <c r="F144" s="74">
        <f>'CAT I'!F144</f>
        <v>2</v>
      </c>
      <c r="G144" s="74">
        <f>'CAT I'!G144</f>
        <v>0</v>
      </c>
      <c r="H144" s="74">
        <f>'CAT I'!H144</f>
        <v>0</v>
      </c>
      <c r="I144" s="74">
        <f>'CAT I'!I144</f>
        <v>0</v>
      </c>
      <c r="J144" s="74">
        <f>'CAT I'!J144</f>
        <v>7</v>
      </c>
      <c r="K144" s="74">
        <f>'CAT I'!K144</f>
        <v>10</v>
      </c>
      <c r="L144" s="74">
        <f>'CAT I'!L144</f>
        <v>14</v>
      </c>
      <c r="M144" s="74">
        <f>'CAT I'!M144</f>
        <v>35</v>
      </c>
      <c r="N144" s="79">
        <f>'CAT II'!D144</f>
        <v>0</v>
      </c>
      <c r="O144" s="79">
        <f>'CAT II'!E144</f>
        <v>0</v>
      </c>
      <c r="P144" s="79">
        <f>'CAT II'!F144</f>
        <v>1</v>
      </c>
      <c r="Q144" s="79">
        <f>'CAT II'!G144</f>
        <v>1</v>
      </c>
      <c r="R144" s="79">
        <f>'CAT II'!H144</f>
        <v>2</v>
      </c>
      <c r="S144" s="79">
        <f>'CAT II'!I144</f>
        <v>2</v>
      </c>
      <c r="T144" s="79">
        <f>'CAT II'!J144</f>
        <v>8</v>
      </c>
      <c r="U144" s="79">
        <f>'CAT II'!K144</f>
        <v>12</v>
      </c>
      <c r="V144" s="79">
        <f>'CAT II'!L144</f>
        <v>14</v>
      </c>
      <c r="W144" s="79">
        <f>'CAT II'!M144</f>
        <v>40</v>
      </c>
      <c r="X144" s="82">
        <f>MODEL!D144</f>
        <v>2</v>
      </c>
      <c r="Y144" s="82">
        <f>MODEL!E144</f>
        <v>2</v>
      </c>
      <c r="Z144" s="82">
        <f>MODEL!F144</f>
        <v>2</v>
      </c>
      <c r="AA144" s="82">
        <f>MODEL!G144</f>
        <v>2</v>
      </c>
      <c r="AB144" s="82">
        <f>MODEL!H144</f>
        <v>2</v>
      </c>
      <c r="AC144" s="82">
        <f>MODEL!I144</f>
        <v>2</v>
      </c>
      <c r="AD144" s="82">
        <f>MODEL!J144</f>
        <v>2</v>
      </c>
      <c r="AE144" s="82">
        <f>MODEL!K144</f>
        <v>2</v>
      </c>
      <c r="AF144" s="82">
        <f>MODEL!L144</f>
        <v>2</v>
      </c>
      <c r="AG144" s="82">
        <f>MODEL!M144</f>
        <v>2</v>
      </c>
      <c r="AH144" s="82">
        <f>MODEL!N144</f>
        <v>6</v>
      </c>
      <c r="AI144" s="82">
        <f>MODEL!O144</f>
        <v>13</v>
      </c>
      <c r="AJ144" s="82">
        <f>MODEL!P144</f>
        <v>0</v>
      </c>
      <c r="AK144" s="82">
        <f>MODEL!Q144</f>
        <v>14</v>
      </c>
      <c r="AL144" s="82">
        <f>MODEL!R144</f>
        <v>3</v>
      </c>
      <c r="AM144" s="82">
        <f>MODEL!S144</f>
        <v>14</v>
      </c>
      <c r="AN144" s="82">
        <f>MODEL!T144</f>
        <v>70</v>
      </c>
      <c r="AO144" s="84">
        <f>'CAT I'!N144</f>
        <v>5</v>
      </c>
      <c r="AP144" s="84">
        <f>'CAT I'!O144</f>
        <v>5</v>
      </c>
      <c r="AQ144" s="84">
        <f>'CAT I'!P144</f>
        <v>10</v>
      </c>
      <c r="AR144" s="2">
        <f>'CAT II'!N144</f>
        <v>5</v>
      </c>
      <c r="AS144" s="2">
        <f>'CAT II'!O144</f>
        <v>5</v>
      </c>
      <c r="AT144" s="2">
        <f>'CAT II'!P144</f>
        <v>10</v>
      </c>
      <c r="AU144" s="85">
        <f>MODEL!U144</f>
        <v>5</v>
      </c>
      <c r="AV144" s="85">
        <f>MODEL!V144</f>
        <v>5</v>
      </c>
      <c r="AW144" s="85">
        <f>MODEL!W144</f>
        <v>10</v>
      </c>
      <c r="AX144" s="88">
        <f t="shared" si="119"/>
        <v>0.81132075471698117</v>
      </c>
      <c r="AY144" s="88">
        <f t="shared" si="156"/>
        <v>0.53488372093023251</v>
      </c>
      <c r="AZ144" s="88">
        <f t="shared" si="156"/>
        <v>0.83018867924528306</v>
      </c>
      <c r="BA144" s="88">
        <f t="shared" si="156"/>
        <v>0.72093023255813948</v>
      </c>
      <c r="BB144" s="88">
        <f t="shared" si="156"/>
        <v>1</v>
      </c>
      <c r="BC144" s="88">
        <f t="shared" si="156"/>
        <v>0.73333333333333328</v>
      </c>
      <c r="BD144" s="89">
        <f>'END SEM EXAM'!D144</f>
        <v>2</v>
      </c>
      <c r="BE144" s="89">
        <f>'END SEM EXAM'!E144</f>
        <v>1</v>
      </c>
      <c r="BF144" s="89">
        <f>'END SEM EXAM'!F144</f>
        <v>2</v>
      </c>
      <c r="BG144" s="89">
        <f>'END SEM EXAM'!G144</f>
        <v>2</v>
      </c>
      <c r="BH144" s="89">
        <f>'END SEM EXAM'!H144</f>
        <v>2</v>
      </c>
      <c r="BI144" s="89">
        <f>'END SEM EXAM'!I144</f>
        <v>2</v>
      </c>
      <c r="BJ144" s="89">
        <f>'END SEM EXAM'!J144</f>
        <v>2</v>
      </c>
      <c r="BK144" s="89">
        <f>'END SEM EXAM'!K144</f>
        <v>2</v>
      </c>
      <c r="BL144" s="89">
        <f>'END SEM EXAM'!L144</f>
        <v>2</v>
      </c>
      <c r="BM144" s="89">
        <f>'END SEM EXAM'!M144</f>
        <v>2</v>
      </c>
      <c r="BN144" s="89">
        <f>'END SEM EXAM'!N144</f>
        <v>7</v>
      </c>
      <c r="BO144" s="89">
        <f>'END SEM EXAM'!O144</f>
        <v>10</v>
      </c>
      <c r="BP144" s="89">
        <f>'END SEM EXAM'!P144</f>
        <v>0</v>
      </c>
      <c r="BQ144" s="89">
        <f>'END SEM EXAM'!Q144</f>
        <v>1</v>
      </c>
      <c r="BR144" s="89">
        <f>'END SEM EXAM'!R144</f>
        <v>6</v>
      </c>
      <c r="BS144" s="89">
        <f>'END SEM EXAM'!S144</f>
        <v>4</v>
      </c>
      <c r="BT144" s="89">
        <f>'END SEM EXAM'!T144</f>
        <v>47</v>
      </c>
      <c r="BU144" s="91">
        <f>'END SEM EXAM'!U144</f>
        <v>0.72222222222222221</v>
      </c>
      <c r="BV144" s="91">
        <f>'END SEM EXAM'!V144</f>
        <v>0.22222222222222221</v>
      </c>
      <c r="BW144" s="91">
        <f>'END SEM EXAM'!W144</f>
        <v>0.27777777777777779</v>
      </c>
      <c r="BX144" s="91">
        <f>'END SEM EXAM'!X144</f>
        <v>0.55555555555555558</v>
      </c>
      <c r="BY144" s="91">
        <f>'END SEM EXAM'!Y144</f>
        <v>0.44444444444444442</v>
      </c>
      <c r="BZ144" s="91">
        <f>'END SEM EXAM'!Z144</f>
        <v>0.7</v>
      </c>
      <c r="CA144" s="92">
        <f t="shared" si="120"/>
        <v>0.43333333333333329</v>
      </c>
      <c r="CB144" s="92">
        <f t="shared" si="121"/>
        <v>0.13333333333333333</v>
      </c>
      <c r="CC144" s="92">
        <f t="shared" si="122"/>
        <v>0.16666666666666666</v>
      </c>
      <c r="CD144" s="92">
        <f t="shared" si="123"/>
        <v>0.33333333333333331</v>
      </c>
      <c r="CE144" s="92">
        <f t="shared" si="124"/>
        <v>0.26666666666666666</v>
      </c>
      <c r="CF144" s="92">
        <f t="shared" si="125"/>
        <v>0.42</v>
      </c>
      <c r="CG144" s="94">
        <f t="shared" si="126"/>
        <v>0.32452830188679249</v>
      </c>
      <c r="CH144" s="94">
        <f t="shared" si="127"/>
        <v>0.21395348837209302</v>
      </c>
      <c r="CI144" s="94">
        <f t="shared" si="128"/>
        <v>0.33207547169811324</v>
      </c>
      <c r="CJ144" s="94">
        <f t="shared" si="129"/>
        <v>0.28837209302325578</v>
      </c>
      <c r="CK144" s="94">
        <f t="shared" si="130"/>
        <v>0.4</v>
      </c>
      <c r="CL144" s="94">
        <f t="shared" si="131"/>
        <v>0.29333333333333333</v>
      </c>
      <c r="CM144" s="96">
        <f t="shared" si="132"/>
        <v>0.75786163522012573</v>
      </c>
      <c r="CN144" s="96">
        <f t="shared" si="133"/>
        <v>0.34728682170542635</v>
      </c>
      <c r="CO144" s="96">
        <f t="shared" si="134"/>
        <v>0.49874213836477987</v>
      </c>
      <c r="CP144" s="96">
        <f t="shared" si="135"/>
        <v>0.6217054263565891</v>
      </c>
      <c r="CQ144" s="96">
        <f t="shared" si="136"/>
        <v>0.66666666666666674</v>
      </c>
      <c r="CR144" s="96">
        <f t="shared" si="137"/>
        <v>0.71333333333333337</v>
      </c>
      <c r="CS144" s="99">
        <f>'Course end survey'!J169</f>
        <v>0.66666666666666663</v>
      </c>
      <c r="CT144" s="99">
        <f>'Course end survey'!K169</f>
        <v>0.33333333333333331</v>
      </c>
      <c r="CU144" s="99">
        <f>'Course end survey'!L169</f>
        <v>0.33333333333333331</v>
      </c>
      <c r="CV144" s="99">
        <f>'Course end survey'!M169</f>
        <v>0.66666666666666663</v>
      </c>
      <c r="CW144" s="99">
        <f>'Course end survey'!N169</f>
        <v>0.22222222222222221</v>
      </c>
      <c r="CX144" s="99">
        <f>'Course end survey'!O169</f>
        <v>0.1111111111111111</v>
      </c>
      <c r="CY144" s="100">
        <f t="shared" si="138"/>
        <v>6.6666666666666666E-2</v>
      </c>
      <c r="CZ144" s="100">
        <f t="shared" si="139"/>
        <v>3.3333333333333333E-2</v>
      </c>
      <c r="DA144" s="100">
        <f t="shared" si="140"/>
        <v>3.3333333333333333E-2</v>
      </c>
      <c r="DB144" s="100">
        <f t="shared" si="141"/>
        <v>6.6666666666666666E-2</v>
      </c>
      <c r="DC144" s="100">
        <f t="shared" si="142"/>
        <v>2.2222222222222223E-2</v>
      </c>
      <c r="DD144" s="100">
        <f t="shared" si="143"/>
        <v>1.1111111111111112E-2</v>
      </c>
      <c r="DE144" s="102">
        <f t="shared" si="144"/>
        <v>0.68207547169811322</v>
      </c>
      <c r="DF144" s="102">
        <f t="shared" si="145"/>
        <v>0.31255813953488371</v>
      </c>
      <c r="DG144" s="102">
        <f t="shared" si="146"/>
        <v>0.44886792452830188</v>
      </c>
      <c r="DH144" s="102">
        <f t="shared" si="147"/>
        <v>0.55953488372093019</v>
      </c>
      <c r="DI144" s="102">
        <f t="shared" si="148"/>
        <v>0.60000000000000009</v>
      </c>
      <c r="DJ144" s="102">
        <f t="shared" si="149"/>
        <v>0.64200000000000002</v>
      </c>
      <c r="DK144" s="103">
        <f t="shared" si="150"/>
        <v>0.74874213836477987</v>
      </c>
      <c r="DL144" s="103">
        <f t="shared" si="151"/>
        <v>0.34589147286821703</v>
      </c>
      <c r="DM144" s="103">
        <f t="shared" si="152"/>
        <v>0.4822012578616352</v>
      </c>
      <c r="DN144" s="103">
        <f t="shared" si="153"/>
        <v>0.62620155038759684</v>
      </c>
      <c r="DO144" s="103">
        <f t="shared" si="154"/>
        <v>0.62222222222222234</v>
      </c>
      <c r="DP144" s="103">
        <f t="shared" si="155"/>
        <v>0.65311111111111109</v>
      </c>
    </row>
    <row r="145" spans="1:120" ht="16.2" thickBot="1">
      <c r="A145" s="72">
        <v>135</v>
      </c>
      <c r="B145" s="73" t="str">
        <f>'CAT I'!B145</f>
        <v>AME20155L</v>
      </c>
      <c r="C145" s="171" t="str">
        <f>'CAT I'!C145</f>
        <v>Gokulakannan.M</v>
      </c>
      <c r="D145" s="74">
        <f>'CAT I'!D145</f>
        <v>0</v>
      </c>
      <c r="E145" s="74">
        <f>'CAT I'!E145</f>
        <v>2</v>
      </c>
      <c r="F145" s="74">
        <f>'CAT I'!F145</f>
        <v>2</v>
      </c>
      <c r="G145" s="74">
        <f>'CAT I'!G145</f>
        <v>1</v>
      </c>
      <c r="H145" s="74">
        <f>'CAT I'!H145</f>
        <v>2</v>
      </c>
      <c r="I145" s="74">
        <f>'CAT I'!I145</f>
        <v>0</v>
      </c>
      <c r="J145" s="74">
        <f>'CAT I'!J145</f>
        <v>10</v>
      </c>
      <c r="K145" s="74">
        <f>'CAT I'!K145</f>
        <v>10</v>
      </c>
      <c r="L145" s="74">
        <f>'CAT I'!L145</f>
        <v>14</v>
      </c>
      <c r="M145" s="74">
        <f>'CAT I'!M145</f>
        <v>41</v>
      </c>
      <c r="N145" s="79">
        <f>'CAT II'!D145</f>
        <v>2</v>
      </c>
      <c r="O145" s="79">
        <f>'CAT II'!E145</f>
        <v>2</v>
      </c>
      <c r="P145" s="79">
        <f>'CAT II'!F145</f>
        <v>2</v>
      </c>
      <c r="Q145" s="79">
        <f>'CAT II'!G145</f>
        <v>2</v>
      </c>
      <c r="R145" s="79">
        <f>'CAT II'!H145</f>
        <v>2</v>
      </c>
      <c r="S145" s="79">
        <f>'CAT II'!I145</f>
        <v>2</v>
      </c>
      <c r="T145" s="79">
        <f>'CAT II'!J145</f>
        <v>10</v>
      </c>
      <c r="U145" s="79">
        <f>'CAT II'!K145</f>
        <v>12</v>
      </c>
      <c r="V145" s="79">
        <f>'CAT II'!L145</f>
        <v>11</v>
      </c>
      <c r="W145" s="79">
        <f>'CAT II'!M145</f>
        <v>45</v>
      </c>
      <c r="X145" s="82">
        <f>MODEL!D145</f>
        <v>2</v>
      </c>
      <c r="Y145" s="82">
        <f>MODEL!E145</f>
        <v>2</v>
      </c>
      <c r="Z145" s="82">
        <f>MODEL!F145</f>
        <v>2</v>
      </c>
      <c r="AA145" s="82">
        <f>MODEL!G145</f>
        <v>2</v>
      </c>
      <c r="AB145" s="82">
        <f>MODEL!H145</f>
        <v>2</v>
      </c>
      <c r="AC145" s="82">
        <f>MODEL!I145</f>
        <v>2</v>
      </c>
      <c r="AD145" s="82">
        <f>MODEL!J145</f>
        <v>2</v>
      </c>
      <c r="AE145" s="82">
        <f>MODEL!K145</f>
        <v>2</v>
      </c>
      <c r="AF145" s="82">
        <f>MODEL!L145</f>
        <v>2</v>
      </c>
      <c r="AG145" s="82">
        <f>MODEL!M145</f>
        <v>2</v>
      </c>
      <c r="AH145" s="82">
        <f>MODEL!N145</f>
        <v>6</v>
      </c>
      <c r="AI145" s="82">
        <f>MODEL!O145</f>
        <v>9</v>
      </c>
      <c r="AJ145" s="82">
        <f>MODEL!P145</f>
        <v>5</v>
      </c>
      <c r="AK145" s="82">
        <f>MODEL!Q145</f>
        <v>11</v>
      </c>
      <c r="AL145" s="82">
        <f>MODEL!R145</f>
        <v>14</v>
      </c>
      <c r="AM145" s="82">
        <f>MODEL!S145</f>
        <v>14</v>
      </c>
      <c r="AN145" s="82">
        <f>MODEL!T145</f>
        <v>79</v>
      </c>
      <c r="AO145" s="84">
        <f>'CAT I'!N145</f>
        <v>5</v>
      </c>
      <c r="AP145" s="84">
        <f>'CAT I'!O145</f>
        <v>5</v>
      </c>
      <c r="AQ145" s="84">
        <f>'CAT I'!P145</f>
        <v>10</v>
      </c>
      <c r="AR145" s="2">
        <f>'CAT II'!N145</f>
        <v>5</v>
      </c>
      <c r="AS145" s="2">
        <f>'CAT II'!O145</f>
        <v>5</v>
      </c>
      <c r="AT145" s="2">
        <f>'CAT II'!P145</f>
        <v>10</v>
      </c>
      <c r="AU145" s="85">
        <f>MODEL!U145</f>
        <v>5</v>
      </c>
      <c r="AV145" s="85">
        <f>MODEL!V145</f>
        <v>5</v>
      </c>
      <c r="AW145" s="85">
        <f>MODEL!W145</f>
        <v>10</v>
      </c>
      <c r="AX145" s="88">
        <f t="shared" si="119"/>
        <v>0.79245283018867929</v>
      </c>
      <c r="AY145" s="88">
        <f t="shared" si="156"/>
        <v>0.72093023255813948</v>
      </c>
      <c r="AZ145" s="88">
        <f t="shared" si="156"/>
        <v>0.90566037735849059</v>
      </c>
      <c r="BA145" s="88">
        <f t="shared" si="156"/>
        <v>0.93023255813953487</v>
      </c>
      <c r="BB145" s="88">
        <f t="shared" si="156"/>
        <v>1</v>
      </c>
      <c r="BC145" s="88">
        <f t="shared" si="156"/>
        <v>0.73333333333333328</v>
      </c>
      <c r="BD145" s="89">
        <f>'END SEM EXAM'!D145</f>
        <v>2</v>
      </c>
      <c r="BE145" s="89">
        <f>'END SEM EXAM'!E145</f>
        <v>2</v>
      </c>
      <c r="BF145" s="89">
        <f>'END SEM EXAM'!F145</f>
        <v>2</v>
      </c>
      <c r="BG145" s="89">
        <f>'END SEM EXAM'!G145</f>
        <v>2</v>
      </c>
      <c r="BH145" s="89">
        <f>'END SEM EXAM'!H145</f>
        <v>2</v>
      </c>
      <c r="BI145" s="89">
        <f>'END SEM EXAM'!I145</f>
        <v>2</v>
      </c>
      <c r="BJ145" s="89">
        <f>'END SEM EXAM'!J145</f>
        <v>2</v>
      </c>
      <c r="BK145" s="89">
        <f>'END SEM EXAM'!K145</f>
        <v>2</v>
      </c>
      <c r="BL145" s="89">
        <f>'END SEM EXAM'!L145</f>
        <v>2</v>
      </c>
      <c r="BM145" s="89">
        <f>'END SEM EXAM'!M145</f>
        <v>2</v>
      </c>
      <c r="BN145" s="89">
        <f>'END SEM EXAM'!N145</f>
        <v>10</v>
      </c>
      <c r="BO145" s="89">
        <f>'END SEM EXAM'!O145</f>
        <v>5</v>
      </c>
      <c r="BP145" s="89">
        <f>'END SEM EXAM'!P145</f>
        <v>7</v>
      </c>
      <c r="BQ145" s="89">
        <f>'END SEM EXAM'!Q145</f>
        <v>0</v>
      </c>
      <c r="BR145" s="89">
        <f>'END SEM EXAM'!R145</f>
        <v>13</v>
      </c>
      <c r="BS145" s="89">
        <f>'END SEM EXAM'!S145</f>
        <v>12</v>
      </c>
      <c r="BT145" s="89">
        <f>'END SEM EXAM'!T145</f>
        <v>67</v>
      </c>
      <c r="BU145" s="91">
        <f>'END SEM EXAM'!U145</f>
        <v>0.5</v>
      </c>
      <c r="BV145" s="91">
        <f>'END SEM EXAM'!V145</f>
        <v>0.61111111111111116</v>
      </c>
      <c r="BW145" s="91">
        <f>'END SEM EXAM'!W145</f>
        <v>0.22222222222222221</v>
      </c>
      <c r="BX145" s="91">
        <f>'END SEM EXAM'!X145</f>
        <v>0.94444444444444442</v>
      </c>
      <c r="BY145" s="91">
        <f>'END SEM EXAM'!Y145</f>
        <v>0.88888888888888884</v>
      </c>
      <c r="BZ145" s="91">
        <f>'END SEM EXAM'!Z145</f>
        <v>1</v>
      </c>
      <c r="CA145" s="92">
        <f t="shared" si="120"/>
        <v>0.3</v>
      </c>
      <c r="CB145" s="92">
        <f t="shared" si="121"/>
        <v>0.3666666666666667</v>
      </c>
      <c r="CC145" s="92">
        <f t="shared" si="122"/>
        <v>0.13333333333333333</v>
      </c>
      <c r="CD145" s="92">
        <f t="shared" si="123"/>
        <v>0.56666666666666665</v>
      </c>
      <c r="CE145" s="92">
        <f t="shared" si="124"/>
        <v>0.53333333333333333</v>
      </c>
      <c r="CF145" s="92">
        <f t="shared" si="125"/>
        <v>0.6</v>
      </c>
      <c r="CG145" s="94">
        <f t="shared" si="126"/>
        <v>0.31698113207547174</v>
      </c>
      <c r="CH145" s="94">
        <f t="shared" si="127"/>
        <v>0.28837209302325578</v>
      </c>
      <c r="CI145" s="94">
        <f t="shared" si="128"/>
        <v>0.36226415094339626</v>
      </c>
      <c r="CJ145" s="94">
        <f t="shared" si="129"/>
        <v>0.37209302325581395</v>
      </c>
      <c r="CK145" s="94">
        <f t="shared" si="130"/>
        <v>0.4</v>
      </c>
      <c r="CL145" s="94">
        <f t="shared" si="131"/>
        <v>0.29333333333333333</v>
      </c>
      <c r="CM145" s="96">
        <f t="shared" si="132"/>
        <v>0.61698113207547167</v>
      </c>
      <c r="CN145" s="96">
        <f t="shared" si="133"/>
        <v>0.65503875968992253</v>
      </c>
      <c r="CO145" s="96">
        <f t="shared" si="134"/>
        <v>0.49559748427672956</v>
      </c>
      <c r="CP145" s="96">
        <f t="shared" si="135"/>
        <v>0.9387596899224806</v>
      </c>
      <c r="CQ145" s="96">
        <f t="shared" si="136"/>
        <v>0.93333333333333335</v>
      </c>
      <c r="CR145" s="96">
        <f t="shared" si="137"/>
        <v>0.89333333333333331</v>
      </c>
      <c r="CS145" s="99">
        <f>'Course end survey'!J154</f>
        <v>1</v>
      </c>
      <c r="CT145" s="99">
        <f>'Course end survey'!K154</f>
        <v>0.66666666666666663</v>
      </c>
      <c r="CU145" s="99">
        <f>'Course end survey'!L154</f>
        <v>0.66666666666666663</v>
      </c>
      <c r="CV145" s="99">
        <f>'Course end survey'!M154</f>
        <v>0.33333333333333331</v>
      </c>
      <c r="CW145" s="99">
        <f>'Course end survey'!N154</f>
        <v>0.33333333333333331</v>
      </c>
      <c r="CX145" s="99">
        <f>'Course end survey'!O154</f>
        <v>0.22222222222222221</v>
      </c>
      <c r="CY145" s="100">
        <f t="shared" si="138"/>
        <v>0.1</v>
      </c>
      <c r="CZ145" s="100">
        <f t="shared" si="139"/>
        <v>6.6666666666666666E-2</v>
      </c>
      <c r="DA145" s="100">
        <f t="shared" si="140"/>
        <v>6.6666666666666666E-2</v>
      </c>
      <c r="DB145" s="100">
        <f t="shared" si="141"/>
        <v>3.3333333333333333E-2</v>
      </c>
      <c r="DC145" s="100">
        <f t="shared" si="142"/>
        <v>3.3333333333333333E-2</v>
      </c>
      <c r="DD145" s="100">
        <f t="shared" si="143"/>
        <v>2.2222222222222223E-2</v>
      </c>
      <c r="DE145" s="102">
        <f t="shared" si="144"/>
        <v>0.55528301886792453</v>
      </c>
      <c r="DF145" s="102">
        <f t="shared" si="145"/>
        <v>0.58953488372093032</v>
      </c>
      <c r="DG145" s="102">
        <f t="shared" si="146"/>
        <v>0.44603773584905659</v>
      </c>
      <c r="DH145" s="102">
        <f t="shared" si="147"/>
        <v>0.84488372093023256</v>
      </c>
      <c r="DI145" s="102">
        <f t="shared" si="148"/>
        <v>0.84000000000000008</v>
      </c>
      <c r="DJ145" s="102">
        <f t="shared" si="149"/>
        <v>0.80400000000000005</v>
      </c>
      <c r="DK145" s="103">
        <f t="shared" si="150"/>
        <v>0.6552830188679245</v>
      </c>
      <c r="DL145" s="103">
        <f t="shared" si="151"/>
        <v>0.65620155038759698</v>
      </c>
      <c r="DM145" s="103">
        <f t="shared" si="152"/>
        <v>0.51270440251572325</v>
      </c>
      <c r="DN145" s="103">
        <f t="shared" si="153"/>
        <v>0.87821705426356589</v>
      </c>
      <c r="DO145" s="103">
        <f t="shared" si="154"/>
        <v>0.87333333333333341</v>
      </c>
      <c r="DP145" s="103">
        <f t="shared" si="155"/>
        <v>0.8262222222222223</v>
      </c>
    </row>
    <row r="146" spans="1:120" ht="16.2" thickBot="1">
      <c r="A146" s="72">
        <v>136</v>
      </c>
      <c r="B146" s="73" t="str">
        <f>'CAT I'!B146</f>
        <v>AME20156L</v>
      </c>
      <c r="C146" s="171" t="str">
        <f>'CAT I'!C146</f>
        <v>HARISHRAGAVENDRA S</v>
      </c>
      <c r="D146" s="74">
        <f>'CAT I'!D146</f>
        <v>1</v>
      </c>
      <c r="E146" s="74">
        <f>'CAT I'!E146</f>
        <v>1</v>
      </c>
      <c r="F146" s="74">
        <f>'CAT I'!F146</f>
        <v>2</v>
      </c>
      <c r="G146" s="74">
        <f>'CAT I'!G146</f>
        <v>1</v>
      </c>
      <c r="H146" s="74">
        <f>'CAT I'!H146</f>
        <v>0</v>
      </c>
      <c r="I146" s="74">
        <f>'CAT I'!I146</f>
        <v>0</v>
      </c>
      <c r="J146" s="74">
        <f>'CAT I'!J146</f>
        <v>8</v>
      </c>
      <c r="K146" s="74">
        <f>'CAT I'!K146</f>
        <v>10</v>
      </c>
      <c r="L146" s="74">
        <f>'CAT I'!L146</f>
        <v>8</v>
      </c>
      <c r="M146" s="74">
        <f>'CAT I'!M146</f>
        <v>31</v>
      </c>
      <c r="N146" s="79">
        <f>'CAT II'!D146</f>
        <v>2</v>
      </c>
      <c r="O146" s="79">
        <f>'CAT II'!E146</f>
        <v>2</v>
      </c>
      <c r="P146" s="79">
        <f>'CAT II'!F146</f>
        <v>2</v>
      </c>
      <c r="Q146" s="79">
        <f>'CAT II'!G146</f>
        <v>2</v>
      </c>
      <c r="R146" s="79">
        <f>'CAT II'!H146</f>
        <v>2</v>
      </c>
      <c r="S146" s="79">
        <f>'CAT II'!I146</f>
        <v>2</v>
      </c>
      <c r="T146" s="79">
        <f>'CAT II'!J146</f>
        <v>5</v>
      </c>
      <c r="U146" s="79">
        <f>'CAT II'!K146</f>
        <v>7</v>
      </c>
      <c r="V146" s="79">
        <f>'CAT II'!L146</f>
        <v>11</v>
      </c>
      <c r="W146" s="79">
        <f>'CAT II'!M146</f>
        <v>35</v>
      </c>
      <c r="X146" s="82">
        <f>MODEL!D146</f>
        <v>2</v>
      </c>
      <c r="Y146" s="82">
        <f>MODEL!E146</f>
        <v>1</v>
      </c>
      <c r="Z146" s="82">
        <f>MODEL!F146</f>
        <v>2</v>
      </c>
      <c r="AA146" s="82">
        <f>MODEL!G146</f>
        <v>1</v>
      </c>
      <c r="AB146" s="82">
        <f>MODEL!H146</f>
        <v>2</v>
      </c>
      <c r="AC146" s="82">
        <f>MODEL!I146</f>
        <v>2</v>
      </c>
      <c r="AD146" s="82">
        <f>MODEL!J146</f>
        <v>2</v>
      </c>
      <c r="AE146" s="82">
        <f>MODEL!K146</f>
        <v>2</v>
      </c>
      <c r="AF146" s="82">
        <f>MODEL!L146</f>
        <v>2</v>
      </c>
      <c r="AG146" s="82">
        <f>MODEL!M146</f>
        <v>2</v>
      </c>
      <c r="AH146" s="82">
        <f>MODEL!N146</f>
        <v>10</v>
      </c>
      <c r="AI146" s="82">
        <f>MODEL!O146</f>
        <v>3</v>
      </c>
      <c r="AJ146" s="82">
        <f>MODEL!P146</f>
        <v>6</v>
      </c>
      <c r="AK146" s="82">
        <f>MODEL!Q146</f>
        <v>13</v>
      </c>
      <c r="AL146" s="82">
        <f>MODEL!R146</f>
        <v>11</v>
      </c>
      <c r="AM146" s="82">
        <f>MODEL!S146</f>
        <v>8</v>
      </c>
      <c r="AN146" s="82">
        <f>MODEL!T146</f>
        <v>69</v>
      </c>
      <c r="AO146" s="84">
        <f>'CAT I'!N146</f>
        <v>5</v>
      </c>
      <c r="AP146" s="84">
        <f>'CAT I'!O146</f>
        <v>5</v>
      </c>
      <c r="AQ146" s="84">
        <f>'CAT I'!P146</f>
        <v>10</v>
      </c>
      <c r="AR146" s="2">
        <f>'CAT II'!N146</f>
        <v>5</v>
      </c>
      <c r="AS146" s="2">
        <f>'CAT II'!O146</f>
        <v>5</v>
      </c>
      <c r="AT146" s="2">
        <f>'CAT II'!P146</f>
        <v>10</v>
      </c>
      <c r="AU146" s="85">
        <f>MODEL!U146</f>
        <v>5</v>
      </c>
      <c r="AV146" s="85">
        <f>MODEL!V146</f>
        <v>5</v>
      </c>
      <c r="AW146" s="85">
        <f>MODEL!W146</f>
        <v>10</v>
      </c>
      <c r="AX146" s="88">
        <f t="shared" si="119"/>
        <v>0.62264150943396224</v>
      </c>
      <c r="AY146" s="88">
        <f t="shared" si="156"/>
        <v>0.53488372093023251</v>
      </c>
      <c r="AZ146" s="88">
        <f t="shared" si="156"/>
        <v>0.75471698113207553</v>
      </c>
      <c r="BA146" s="88">
        <f t="shared" si="156"/>
        <v>0.86046511627906974</v>
      </c>
      <c r="BB146" s="88">
        <f t="shared" si="156"/>
        <v>0.73913043478260865</v>
      </c>
      <c r="BC146" s="88">
        <f t="shared" si="156"/>
        <v>1</v>
      </c>
      <c r="BD146" s="89">
        <f>'END SEM EXAM'!D146</f>
        <v>1</v>
      </c>
      <c r="BE146" s="89">
        <f>'END SEM EXAM'!E146</f>
        <v>2</v>
      </c>
      <c r="BF146" s="89">
        <f>'END SEM EXAM'!F146</f>
        <v>1</v>
      </c>
      <c r="BG146" s="89">
        <f>'END SEM EXAM'!G146</f>
        <v>1</v>
      </c>
      <c r="BH146" s="89">
        <f>'END SEM EXAM'!H146</f>
        <v>1</v>
      </c>
      <c r="BI146" s="89">
        <f>'END SEM EXAM'!I146</f>
        <v>2</v>
      </c>
      <c r="BJ146" s="89">
        <f>'END SEM EXAM'!J146</f>
        <v>2</v>
      </c>
      <c r="BK146" s="89">
        <f>'END SEM EXAM'!K146</f>
        <v>2</v>
      </c>
      <c r="BL146" s="89">
        <f>'END SEM EXAM'!L146</f>
        <v>2</v>
      </c>
      <c r="BM146" s="89">
        <f>'END SEM EXAM'!M146</f>
        <v>1</v>
      </c>
      <c r="BN146" s="89">
        <f>'END SEM EXAM'!N146</f>
        <v>1</v>
      </c>
      <c r="BO146" s="89">
        <f>'END SEM EXAM'!O146</f>
        <v>10</v>
      </c>
      <c r="BP146" s="89">
        <f>'END SEM EXAM'!P146</f>
        <v>10</v>
      </c>
      <c r="BQ146" s="89">
        <f>'END SEM EXAM'!Q146</f>
        <v>0</v>
      </c>
      <c r="BR146" s="89">
        <f>'END SEM EXAM'!R146</f>
        <v>9</v>
      </c>
      <c r="BS146" s="89">
        <f>'END SEM EXAM'!S146</f>
        <v>3</v>
      </c>
      <c r="BT146" s="89">
        <f>'END SEM EXAM'!T146</f>
        <v>48</v>
      </c>
      <c r="BU146" s="91">
        <f>'END SEM EXAM'!U146</f>
        <v>0.72222222222222221</v>
      </c>
      <c r="BV146" s="91">
        <f>'END SEM EXAM'!V146</f>
        <v>0.66666666666666663</v>
      </c>
      <c r="BW146" s="91">
        <f>'END SEM EXAM'!W146</f>
        <v>0.16666666666666666</v>
      </c>
      <c r="BX146" s="91">
        <f>'END SEM EXAM'!X146</f>
        <v>0.72222222222222221</v>
      </c>
      <c r="BY146" s="91">
        <f>'END SEM EXAM'!Y146</f>
        <v>0.33333333333333331</v>
      </c>
      <c r="BZ146" s="91">
        <f>'END SEM EXAM'!Z146</f>
        <v>0.1</v>
      </c>
      <c r="CA146" s="92">
        <f t="shared" si="120"/>
        <v>0.43333333333333329</v>
      </c>
      <c r="CB146" s="92">
        <f t="shared" si="121"/>
        <v>0.39999999999999997</v>
      </c>
      <c r="CC146" s="92">
        <f t="shared" si="122"/>
        <v>9.9999999999999992E-2</v>
      </c>
      <c r="CD146" s="92">
        <f t="shared" si="123"/>
        <v>0.43333333333333329</v>
      </c>
      <c r="CE146" s="92">
        <f t="shared" si="124"/>
        <v>0.19999999999999998</v>
      </c>
      <c r="CF146" s="92">
        <f t="shared" si="125"/>
        <v>0.06</v>
      </c>
      <c r="CG146" s="94">
        <f t="shared" si="126"/>
        <v>0.24905660377358491</v>
      </c>
      <c r="CH146" s="94">
        <f t="shared" si="127"/>
        <v>0.21395348837209302</v>
      </c>
      <c r="CI146" s="94">
        <f t="shared" si="128"/>
        <v>0.30188679245283023</v>
      </c>
      <c r="CJ146" s="94">
        <f t="shared" si="129"/>
        <v>0.34418604651162793</v>
      </c>
      <c r="CK146" s="94">
        <f t="shared" si="130"/>
        <v>0.29565217391304349</v>
      </c>
      <c r="CL146" s="94">
        <f t="shared" si="131"/>
        <v>0.4</v>
      </c>
      <c r="CM146" s="96">
        <f t="shared" si="132"/>
        <v>0.6823899371069182</v>
      </c>
      <c r="CN146" s="96">
        <f t="shared" si="133"/>
        <v>0.61395348837209296</v>
      </c>
      <c r="CO146" s="96">
        <f t="shared" si="134"/>
        <v>0.40188679245283021</v>
      </c>
      <c r="CP146" s="96">
        <f t="shared" si="135"/>
        <v>0.77751937984496122</v>
      </c>
      <c r="CQ146" s="96">
        <f t="shared" si="136"/>
        <v>0.4956521739130435</v>
      </c>
      <c r="CR146" s="96">
        <f t="shared" si="137"/>
        <v>0.46</v>
      </c>
      <c r="CS146" s="99">
        <f>'Course end survey'!J171</f>
        <v>0.66666666666666663</v>
      </c>
      <c r="CT146" s="99">
        <f>'Course end survey'!K171</f>
        <v>0.66666666666666663</v>
      </c>
      <c r="CU146" s="99">
        <f>'Course end survey'!L171</f>
        <v>1</v>
      </c>
      <c r="CV146" s="99">
        <f>'Course end survey'!M171</f>
        <v>0.66666666666666663</v>
      </c>
      <c r="CW146" s="99">
        <f>'Course end survey'!N171</f>
        <v>0.22222222222222221</v>
      </c>
      <c r="CX146" s="99">
        <f>'Course end survey'!O171</f>
        <v>0.22222222222222221</v>
      </c>
      <c r="CY146" s="100">
        <f t="shared" si="138"/>
        <v>6.6666666666666666E-2</v>
      </c>
      <c r="CZ146" s="100">
        <f t="shared" si="139"/>
        <v>6.6666666666666666E-2</v>
      </c>
      <c r="DA146" s="100">
        <f t="shared" si="140"/>
        <v>0.1</v>
      </c>
      <c r="DB146" s="100">
        <f t="shared" si="141"/>
        <v>6.6666666666666666E-2</v>
      </c>
      <c r="DC146" s="100">
        <f t="shared" si="142"/>
        <v>2.2222222222222223E-2</v>
      </c>
      <c r="DD146" s="100">
        <f t="shared" si="143"/>
        <v>2.2222222222222223E-2</v>
      </c>
      <c r="DE146" s="102">
        <f t="shared" si="144"/>
        <v>0.61415094339622645</v>
      </c>
      <c r="DF146" s="102">
        <f t="shared" si="145"/>
        <v>0.55255813953488364</v>
      </c>
      <c r="DG146" s="102">
        <f t="shared" si="146"/>
        <v>0.36169811320754719</v>
      </c>
      <c r="DH146" s="102">
        <f t="shared" si="147"/>
        <v>0.69976744186046513</v>
      </c>
      <c r="DI146" s="102">
        <f t="shared" si="148"/>
        <v>0.44608695652173919</v>
      </c>
      <c r="DJ146" s="102">
        <f t="shared" si="149"/>
        <v>0.41400000000000003</v>
      </c>
      <c r="DK146" s="103">
        <f t="shared" si="150"/>
        <v>0.6808176100628931</v>
      </c>
      <c r="DL146" s="103">
        <f t="shared" si="151"/>
        <v>0.61922480620155029</v>
      </c>
      <c r="DM146" s="103">
        <f t="shared" si="152"/>
        <v>0.46169811320754717</v>
      </c>
      <c r="DN146" s="103">
        <f t="shared" si="153"/>
        <v>0.76643410852713179</v>
      </c>
      <c r="DO146" s="103">
        <f t="shared" si="154"/>
        <v>0.46830917874396139</v>
      </c>
      <c r="DP146" s="103">
        <f t="shared" si="155"/>
        <v>0.43622222222222223</v>
      </c>
    </row>
    <row r="147" spans="1:120" ht="16.2" thickBot="1">
      <c r="A147" s="72">
        <v>137</v>
      </c>
      <c r="B147" s="73" t="str">
        <f>'CAT I'!B147</f>
        <v>AME20157L</v>
      </c>
      <c r="C147" s="171" t="str">
        <f>'CAT I'!C147</f>
        <v>HARSH KUMAR SINGH</v>
      </c>
      <c r="D147" s="74">
        <f>'CAT I'!D147</f>
        <v>2</v>
      </c>
      <c r="E147" s="74">
        <f>'CAT I'!E147</f>
        <v>2</v>
      </c>
      <c r="F147" s="74">
        <f>'CAT I'!F147</f>
        <v>2</v>
      </c>
      <c r="G147" s="74">
        <f>'CAT I'!G147</f>
        <v>2</v>
      </c>
      <c r="H147" s="74">
        <f>'CAT I'!H147</f>
        <v>2</v>
      </c>
      <c r="I147" s="74">
        <f>'CAT I'!I147</f>
        <v>2</v>
      </c>
      <c r="J147" s="74">
        <f>'CAT I'!J147</f>
        <v>10</v>
      </c>
      <c r="K147" s="74">
        <f>'CAT I'!K147</f>
        <v>11</v>
      </c>
      <c r="L147" s="74">
        <f>'CAT I'!L147</f>
        <v>11</v>
      </c>
      <c r="M147" s="74">
        <f>'CAT I'!M147</f>
        <v>44</v>
      </c>
      <c r="N147" s="79">
        <f>'CAT II'!D147</f>
        <v>2</v>
      </c>
      <c r="O147" s="79">
        <f>'CAT II'!E147</f>
        <v>2</v>
      </c>
      <c r="P147" s="79">
        <f>'CAT II'!F147</f>
        <v>2</v>
      </c>
      <c r="Q147" s="79">
        <f>'CAT II'!G147</f>
        <v>2</v>
      </c>
      <c r="R147" s="79">
        <f>'CAT II'!H147</f>
        <v>2</v>
      </c>
      <c r="S147" s="79">
        <f>'CAT II'!I147</f>
        <v>2</v>
      </c>
      <c r="T147" s="79">
        <f>'CAT II'!J147</f>
        <v>10</v>
      </c>
      <c r="U147" s="79">
        <f>'CAT II'!K147</f>
        <v>13</v>
      </c>
      <c r="V147" s="79">
        <f>'CAT II'!L147</f>
        <v>14</v>
      </c>
      <c r="W147" s="79">
        <f>'CAT II'!M147</f>
        <v>49</v>
      </c>
      <c r="X147" s="82">
        <f>MODEL!D147</f>
        <v>1</v>
      </c>
      <c r="Y147" s="82">
        <f>MODEL!E147</f>
        <v>0</v>
      </c>
      <c r="Z147" s="82">
        <f>MODEL!F147</f>
        <v>2</v>
      </c>
      <c r="AA147" s="82">
        <f>MODEL!G147</f>
        <v>0</v>
      </c>
      <c r="AB147" s="82">
        <f>MODEL!H147</f>
        <v>0</v>
      </c>
      <c r="AC147" s="82">
        <f>MODEL!I147</f>
        <v>0</v>
      </c>
      <c r="AD147" s="82">
        <f>MODEL!J147</f>
        <v>2</v>
      </c>
      <c r="AE147" s="82">
        <f>MODEL!K147</f>
        <v>2</v>
      </c>
      <c r="AF147" s="82">
        <f>MODEL!L147</f>
        <v>2</v>
      </c>
      <c r="AG147" s="82">
        <f>MODEL!M147</f>
        <v>2</v>
      </c>
      <c r="AH147" s="82">
        <f>MODEL!N147</f>
        <v>10</v>
      </c>
      <c r="AI147" s="82">
        <f>MODEL!O147</f>
        <v>13</v>
      </c>
      <c r="AJ147" s="82">
        <f>MODEL!P147</f>
        <v>13</v>
      </c>
      <c r="AK147" s="82">
        <f>MODEL!Q147</f>
        <v>13</v>
      </c>
      <c r="AL147" s="82">
        <f>MODEL!R147</f>
        <v>13</v>
      </c>
      <c r="AM147" s="82">
        <f>MODEL!S147</f>
        <v>13</v>
      </c>
      <c r="AN147" s="82">
        <f>MODEL!T147</f>
        <v>86</v>
      </c>
      <c r="AO147" s="84">
        <f>'CAT I'!N147</f>
        <v>5</v>
      </c>
      <c r="AP147" s="84">
        <f>'CAT I'!O147</f>
        <v>5</v>
      </c>
      <c r="AQ147" s="84">
        <f>'CAT I'!P147</f>
        <v>10</v>
      </c>
      <c r="AR147" s="2">
        <f>'CAT II'!N147</f>
        <v>5</v>
      </c>
      <c r="AS147" s="2">
        <f>'CAT II'!O147</f>
        <v>5</v>
      </c>
      <c r="AT147" s="2">
        <f>'CAT II'!P147</f>
        <v>10</v>
      </c>
      <c r="AU147" s="85">
        <f>MODEL!U147</f>
        <v>5</v>
      </c>
      <c r="AV147" s="85">
        <f>MODEL!V147</f>
        <v>5</v>
      </c>
      <c r="AW147" s="85">
        <f>MODEL!W147</f>
        <v>10</v>
      </c>
      <c r="AX147" s="88">
        <f t="shared" si="119"/>
        <v>0.86792452830188682</v>
      </c>
      <c r="AY147" s="88">
        <f t="shared" si="156"/>
        <v>0.86046511627906974</v>
      </c>
      <c r="AZ147" s="88">
        <f t="shared" si="156"/>
        <v>0.8867924528301887</v>
      </c>
      <c r="BA147" s="88">
        <f t="shared" si="156"/>
        <v>0.97674418604651159</v>
      </c>
      <c r="BB147" s="88">
        <f t="shared" si="156"/>
        <v>0.95652173913043481</v>
      </c>
      <c r="BC147" s="88">
        <f t="shared" si="156"/>
        <v>1</v>
      </c>
      <c r="BD147" s="89">
        <f>'END SEM EXAM'!D147</f>
        <v>1</v>
      </c>
      <c r="BE147" s="89">
        <f>'END SEM EXAM'!E147</f>
        <v>0</v>
      </c>
      <c r="BF147" s="89">
        <f>'END SEM EXAM'!F147</f>
        <v>2</v>
      </c>
      <c r="BG147" s="89">
        <f>'END SEM EXAM'!G147</f>
        <v>1</v>
      </c>
      <c r="BH147" s="89">
        <f>'END SEM EXAM'!H147</f>
        <v>1</v>
      </c>
      <c r="BI147" s="89">
        <f>'END SEM EXAM'!I147</f>
        <v>1</v>
      </c>
      <c r="BJ147" s="89">
        <f>'END SEM EXAM'!J147</f>
        <v>1</v>
      </c>
      <c r="BK147" s="89">
        <f>'END SEM EXAM'!K147</f>
        <v>2</v>
      </c>
      <c r="BL147" s="89">
        <f>'END SEM EXAM'!L147</f>
        <v>1</v>
      </c>
      <c r="BM147" s="89">
        <f>'END SEM EXAM'!M147</f>
        <v>2</v>
      </c>
      <c r="BN147" s="89">
        <f>'END SEM EXAM'!N147</f>
        <v>9</v>
      </c>
      <c r="BO147" s="89">
        <f>'END SEM EXAM'!O147</f>
        <v>14</v>
      </c>
      <c r="BP147" s="89">
        <f>'END SEM EXAM'!P147</f>
        <v>12</v>
      </c>
      <c r="BQ147" s="89">
        <f>'END SEM EXAM'!Q147</f>
        <v>14</v>
      </c>
      <c r="BR147" s="89">
        <f>'END SEM EXAM'!R147</f>
        <v>13</v>
      </c>
      <c r="BS147" s="89">
        <f>'END SEM EXAM'!S147</f>
        <v>11</v>
      </c>
      <c r="BT147" s="89">
        <f>'END SEM EXAM'!T147</f>
        <v>85</v>
      </c>
      <c r="BU147" s="91">
        <f>'END SEM EXAM'!U147</f>
        <v>0.83333333333333337</v>
      </c>
      <c r="BV147" s="91">
        <f>'END SEM EXAM'!V147</f>
        <v>0.83333333333333337</v>
      </c>
      <c r="BW147" s="91">
        <f>'END SEM EXAM'!W147</f>
        <v>0.88888888888888884</v>
      </c>
      <c r="BX147" s="91">
        <f>'END SEM EXAM'!X147</f>
        <v>0.88888888888888884</v>
      </c>
      <c r="BY147" s="91">
        <f>'END SEM EXAM'!Y147</f>
        <v>0.77777777777777779</v>
      </c>
      <c r="BZ147" s="91">
        <f>'END SEM EXAM'!Z147</f>
        <v>0.9</v>
      </c>
      <c r="CA147" s="92">
        <f t="shared" si="120"/>
        <v>0.5</v>
      </c>
      <c r="CB147" s="92">
        <f t="shared" si="121"/>
        <v>0.5</v>
      </c>
      <c r="CC147" s="92">
        <f t="shared" si="122"/>
        <v>0.53333333333333333</v>
      </c>
      <c r="CD147" s="92">
        <f t="shared" si="123"/>
        <v>0.53333333333333333</v>
      </c>
      <c r="CE147" s="92">
        <f t="shared" si="124"/>
        <v>0.46666666666666667</v>
      </c>
      <c r="CF147" s="92">
        <f t="shared" si="125"/>
        <v>0.54</v>
      </c>
      <c r="CG147" s="94">
        <f t="shared" si="126"/>
        <v>0.34716981132075475</v>
      </c>
      <c r="CH147" s="94">
        <f t="shared" si="127"/>
        <v>0.34418604651162793</v>
      </c>
      <c r="CI147" s="94">
        <f t="shared" si="128"/>
        <v>0.3547169811320755</v>
      </c>
      <c r="CJ147" s="94">
        <f t="shared" si="129"/>
        <v>0.39069767441860465</v>
      </c>
      <c r="CK147" s="94">
        <f t="shared" si="130"/>
        <v>0.38260869565217392</v>
      </c>
      <c r="CL147" s="94">
        <f t="shared" si="131"/>
        <v>0.4</v>
      </c>
      <c r="CM147" s="96">
        <f t="shared" si="132"/>
        <v>0.84716981132075475</v>
      </c>
      <c r="CN147" s="96">
        <f t="shared" si="133"/>
        <v>0.84418604651162799</v>
      </c>
      <c r="CO147" s="96">
        <f t="shared" si="134"/>
        <v>0.88805031446540883</v>
      </c>
      <c r="CP147" s="96">
        <f t="shared" si="135"/>
        <v>0.92403100775193803</v>
      </c>
      <c r="CQ147" s="96">
        <f t="shared" si="136"/>
        <v>0.8492753623188406</v>
      </c>
      <c r="CR147" s="96">
        <f t="shared" si="137"/>
        <v>0.94000000000000006</v>
      </c>
      <c r="CS147" s="99">
        <f>'Course end survey'!J156</f>
        <v>1</v>
      </c>
      <c r="CT147" s="99">
        <f>'Course end survey'!K156</f>
        <v>1</v>
      </c>
      <c r="CU147" s="99">
        <f>'Course end survey'!L156</f>
        <v>0.66666666666666663</v>
      </c>
      <c r="CV147" s="99">
        <f>'Course end survey'!M156</f>
        <v>0.66666666666666663</v>
      </c>
      <c r="CW147" s="99">
        <f>'Course end survey'!N156</f>
        <v>0.33333333333333331</v>
      </c>
      <c r="CX147" s="99">
        <f>'Course end survey'!O156</f>
        <v>0.33333333333333331</v>
      </c>
      <c r="CY147" s="100">
        <f t="shared" si="138"/>
        <v>0.1</v>
      </c>
      <c r="CZ147" s="100">
        <f t="shared" si="139"/>
        <v>0.1</v>
      </c>
      <c r="DA147" s="100">
        <f t="shared" si="140"/>
        <v>6.6666666666666666E-2</v>
      </c>
      <c r="DB147" s="100">
        <f t="shared" si="141"/>
        <v>6.6666666666666666E-2</v>
      </c>
      <c r="DC147" s="100">
        <f t="shared" si="142"/>
        <v>3.3333333333333333E-2</v>
      </c>
      <c r="DD147" s="100">
        <f t="shared" si="143"/>
        <v>3.3333333333333333E-2</v>
      </c>
      <c r="DE147" s="102">
        <f t="shared" si="144"/>
        <v>0.76245283018867926</v>
      </c>
      <c r="DF147" s="102">
        <f t="shared" si="145"/>
        <v>0.75976744186046519</v>
      </c>
      <c r="DG147" s="102">
        <f t="shared" si="146"/>
        <v>0.79924528301886799</v>
      </c>
      <c r="DH147" s="102">
        <f t="shared" si="147"/>
        <v>0.83162790697674427</v>
      </c>
      <c r="DI147" s="102">
        <f t="shared" si="148"/>
        <v>0.76434782608695651</v>
      </c>
      <c r="DJ147" s="102">
        <f t="shared" si="149"/>
        <v>0.84600000000000009</v>
      </c>
      <c r="DK147" s="103">
        <f t="shared" si="150"/>
        <v>0.86245283018867924</v>
      </c>
      <c r="DL147" s="103">
        <f t="shared" si="151"/>
        <v>0.85976744186046516</v>
      </c>
      <c r="DM147" s="103">
        <f t="shared" si="152"/>
        <v>0.86591194968553464</v>
      </c>
      <c r="DN147" s="103">
        <f t="shared" si="153"/>
        <v>0.89829457364341092</v>
      </c>
      <c r="DO147" s="103">
        <f t="shared" si="154"/>
        <v>0.79768115942028983</v>
      </c>
      <c r="DP147" s="103">
        <f t="shared" si="155"/>
        <v>0.87933333333333341</v>
      </c>
    </row>
    <row r="148" spans="1:120" ht="16.2" thickBot="1">
      <c r="A148" s="72">
        <v>138</v>
      </c>
      <c r="B148" s="73" t="str">
        <f>'CAT I'!B148</f>
        <v>AME20158L</v>
      </c>
      <c r="C148" s="171" t="str">
        <f>'CAT I'!C148</f>
        <v>HERSON</v>
      </c>
      <c r="D148" s="74">
        <f>'CAT I'!D148</f>
        <v>2</v>
      </c>
      <c r="E148" s="74">
        <f>'CAT I'!E148</f>
        <v>2</v>
      </c>
      <c r="F148" s="74">
        <f>'CAT I'!F148</f>
        <v>2</v>
      </c>
      <c r="G148" s="74">
        <f>'CAT I'!G148</f>
        <v>2</v>
      </c>
      <c r="H148" s="74">
        <f>'CAT I'!H148</f>
        <v>2</v>
      </c>
      <c r="I148" s="74">
        <f>'CAT I'!I148</f>
        <v>2</v>
      </c>
      <c r="J148" s="74">
        <f>'CAT I'!J148</f>
        <v>10</v>
      </c>
      <c r="K148" s="74">
        <f>'CAT I'!K148</f>
        <v>12</v>
      </c>
      <c r="L148" s="74">
        <f>'CAT I'!L148</f>
        <v>10</v>
      </c>
      <c r="M148" s="74">
        <f>'CAT I'!M148</f>
        <v>44</v>
      </c>
      <c r="N148" s="79">
        <f>'CAT II'!D148</f>
        <v>2</v>
      </c>
      <c r="O148" s="79">
        <f>'CAT II'!E148</f>
        <v>2</v>
      </c>
      <c r="P148" s="79">
        <f>'CAT II'!F148</f>
        <v>2</v>
      </c>
      <c r="Q148" s="79">
        <f>'CAT II'!G148</f>
        <v>2</v>
      </c>
      <c r="R148" s="79">
        <f>'CAT II'!H148</f>
        <v>2</v>
      </c>
      <c r="S148" s="79">
        <f>'CAT II'!I148</f>
        <v>2</v>
      </c>
      <c r="T148" s="79">
        <f>'CAT II'!J148</f>
        <v>10</v>
      </c>
      <c r="U148" s="79">
        <f>'CAT II'!K148</f>
        <v>13</v>
      </c>
      <c r="V148" s="79">
        <f>'CAT II'!L148</f>
        <v>14</v>
      </c>
      <c r="W148" s="79">
        <f>'CAT II'!M148</f>
        <v>49</v>
      </c>
      <c r="X148" s="82">
        <f>MODEL!D148</f>
        <v>1</v>
      </c>
      <c r="Y148" s="82">
        <f>MODEL!E148</f>
        <v>0</v>
      </c>
      <c r="Z148" s="82">
        <f>MODEL!F148</f>
        <v>2</v>
      </c>
      <c r="AA148" s="82">
        <f>MODEL!G148</f>
        <v>0</v>
      </c>
      <c r="AB148" s="82">
        <f>MODEL!H148</f>
        <v>0</v>
      </c>
      <c r="AC148" s="82">
        <f>MODEL!I148</f>
        <v>0</v>
      </c>
      <c r="AD148" s="82">
        <f>MODEL!J148</f>
        <v>2</v>
      </c>
      <c r="AE148" s="82">
        <f>MODEL!K148</f>
        <v>2</v>
      </c>
      <c r="AF148" s="82">
        <f>MODEL!L148</f>
        <v>2</v>
      </c>
      <c r="AG148" s="82">
        <f>MODEL!M148</f>
        <v>2</v>
      </c>
      <c r="AH148" s="82">
        <f>MODEL!N148</f>
        <v>10</v>
      </c>
      <c r="AI148" s="82">
        <f>MODEL!O148</f>
        <v>13</v>
      </c>
      <c r="AJ148" s="82">
        <f>MODEL!P148</f>
        <v>13</v>
      </c>
      <c r="AK148" s="82">
        <f>MODEL!Q148</f>
        <v>13</v>
      </c>
      <c r="AL148" s="82">
        <f>MODEL!R148</f>
        <v>13</v>
      </c>
      <c r="AM148" s="82">
        <f>MODEL!S148</f>
        <v>13</v>
      </c>
      <c r="AN148" s="82">
        <f>MODEL!T148</f>
        <v>86</v>
      </c>
      <c r="AO148" s="84">
        <f>'CAT I'!N148</f>
        <v>5</v>
      </c>
      <c r="AP148" s="84">
        <f>'CAT I'!O148</f>
        <v>5</v>
      </c>
      <c r="AQ148" s="84">
        <f>'CAT I'!P148</f>
        <v>10</v>
      </c>
      <c r="AR148" s="2">
        <f>'CAT II'!N148</f>
        <v>5</v>
      </c>
      <c r="AS148" s="2">
        <f>'CAT II'!O148</f>
        <v>5</v>
      </c>
      <c r="AT148" s="2">
        <f>'CAT II'!P148</f>
        <v>10</v>
      </c>
      <c r="AU148" s="85">
        <f>MODEL!U148</f>
        <v>5</v>
      </c>
      <c r="AV148" s="85">
        <f>MODEL!V148</f>
        <v>5</v>
      </c>
      <c r="AW148" s="85">
        <f>MODEL!W148</f>
        <v>10</v>
      </c>
      <c r="AX148" s="88">
        <f t="shared" si="119"/>
        <v>0.8867924528301887</v>
      </c>
      <c r="AY148" s="88">
        <f t="shared" si="156"/>
        <v>0.83720930232558144</v>
      </c>
      <c r="AZ148" s="88">
        <f t="shared" si="156"/>
        <v>0.8867924528301887</v>
      </c>
      <c r="BA148" s="88">
        <f t="shared" si="156"/>
        <v>0.97674418604651159</v>
      </c>
      <c r="BB148" s="88">
        <f t="shared" si="156"/>
        <v>0.95652173913043481</v>
      </c>
      <c r="BC148" s="88">
        <f t="shared" si="156"/>
        <v>1</v>
      </c>
      <c r="BD148" s="89">
        <f>'END SEM EXAM'!D148</f>
        <v>1</v>
      </c>
      <c r="BE148" s="89">
        <f>'END SEM EXAM'!E148</f>
        <v>1</v>
      </c>
      <c r="BF148" s="89">
        <f>'END SEM EXAM'!F148</f>
        <v>1</v>
      </c>
      <c r="BG148" s="89">
        <f>'END SEM EXAM'!G148</f>
        <v>1</v>
      </c>
      <c r="BH148" s="89">
        <f>'END SEM EXAM'!H148</f>
        <v>1</v>
      </c>
      <c r="BI148" s="89">
        <f>'END SEM EXAM'!I148</f>
        <v>1</v>
      </c>
      <c r="BJ148" s="89">
        <f>'END SEM EXAM'!J148</f>
        <v>2</v>
      </c>
      <c r="BK148" s="89">
        <f>'END SEM EXAM'!K148</f>
        <v>2</v>
      </c>
      <c r="BL148" s="89">
        <f>'END SEM EXAM'!L148</f>
        <v>1</v>
      </c>
      <c r="BM148" s="89">
        <f>'END SEM EXAM'!M148</f>
        <v>1</v>
      </c>
      <c r="BN148" s="89">
        <f>'END SEM EXAM'!N148</f>
        <v>10</v>
      </c>
      <c r="BO148" s="89">
        <f>'END SEM EXAM'!O148</f>
        <v>10</v>
      </c>
      <c r="BP148" s="89">
        <f>'END SEM EXAM'!P148</f>
        <v>7</v>
      </c>
      <c r="BQ148" s="89">
        <f>'END SEM EXAM'!Q148</f>
        <v>12</v>
      </c>
      <c r="BR148" s="89">
        <f>'END SEM EXAM'!R148</f>
        <v>14</v>
      </c>
      <c r="BS148" s="89">
        <f>'END SEM EXAM'!S148</f>
        <v>7</v>
      </c>
      <c r="BT148" s="89">
        <f>'END SEM EXAM'!T148</f>
        <v>72</v>
      </c>
      <c r="BU148" s="91">
        <f>'END SEM EXAM'!U148</f>
        <v>0.66666666666666663</v>
      </c>
      <c r="BV148" s="91">
        <f>'END SEM EXAM'!V148</f>
        <v>0.5</v>
      </c>
      <c r="BW148" s="91">
        <f>'END SEM EXAM'!W148</f>
        <v>0.77777777777777779</v>
      </c>
      <c r="BX148" s="91">
        <f>'END SEM EXAM'!X148</f>
        <v>1</v>
      </c>
      <c r="BY148" s="91">
        <f>'END SEM EXAM'!Y148</f>
        <v>0.5</v>
      </c>
      <c r="BZ148" s="91">
        <f>'END SEM EXAM'!Z148</f>
        <v>1</v>
      </c>
      <c r="CA148" s="92">
        <f t="shared" si="120"/>
        <v>0.39999999999999997</v>
      </c>
      <c r="CB148" s="92">
        <f t="shared" si="121"/>
        <v>0.3</v>
      </c>
      <c r="CC148" s="92">
        <f t="shared" si="122"/>
        <v>0.46666666666666667</v>
      </c>
      <c r="CD148" s="92">
        <f t="shared" si="123"/>
        <v>0.6</v>
      </c>
      <c r="CE148" s="92">
        <f t="shared" si="124"/>
        <v>0.3</v>
      </c>
      <c r="CF148" s="92">
        <f t="shared" si="125"/>
        <v>0.6</v>
      </c>
      <c r="CG148" s="94">
        <f t="shared" si="126"/>
        <v>0.3547169811320755</v>
      </c>
      <c r="CH148" s="94">
        <f t="shared" si="127"/>
        <v>0.33488372093023261</v>
      </c>
      <c r="CI148" s="94">
        <f t="shared" si="128"/>
        <v>0.3547169811320755</v>
      </c>
      <c r="CJ148" s="94">
        <f t="shared" si="129"/>
        <v>0.39069767441860465</v>
      </c>
      <c r="CK148" s="94">
        <f t="shared" si="130"/>
        <v>0.38260869565217392</v>
      </c>
      <c r="CL148" s="94">
        <f t="shared" si="131"/>
        <v>0.4</v>
      </c>
      <c r="CM148" s="96">
        <f t="shared" si="132"/>
        <v>0.75471698113207553</v>
      </c>
      <c r="CN148" s="96">
        <f t="shared" si="133"/>
        <v>0.6348837209302326</v>
      </c>
      <c r="CO148" s="96">
        <f t="shared" si="134"/>
        <v>0.82138364779874218</v>
      </c>
      <c r="CP148" s="96">
        <f t="shared" si="135"/>
        <v>0.99069767441860468</v>
      </c>
      <c r="CQ148" s="96">
        <f t="shared" si="136"/>
        <v>0.68260869565217397</v>
      </c>
      <c r="CR148" s="96">
        <f t="shared" si="137"/>
        <v>1</v>
      </c>
      <c r="CS148" s="99">
        <f>'Course end survey'!J173</f>
        <v>1</v>
      </c>
      <c r="CT148" s="99">
        <f>'Course end survey'!K173</f>
        <v>0.66666666666666663</v>
      </c>
      <c r="CU148" s="99">
        <f>'Course end survey'!L173</f>
        <v>0.66666666666666663</v>
      </c>
      <c r="CV148" s="99">
        <f>'Course end survey'!M173</f>
        <v>0.66666666666666663</v>
      </c>
      <c r="CW148" s="99">
        <f>'Course end survey'!N173</f>
        <v>0.33333333333333331</v>
      </c>
      <c r="CX148" s="99">
        <f>'Course end survey'!O173</f>
        <v>0.22222222222222221</v>
      </c>
      <c r="CY148" s="100">
        <f t="shared" si="138"/>
        <v>0.1</v>
      </c>
      <c r="CZ148" s="100">
        <f t="shared" si="139"/>
        <v>6.6666666666666666E-2</v>
      </c>
      <c r="DA148" s="100">
        <f t="shared" si="140"/>
        <v>6.6666666666666666E-2</v>
      </c>
      <c r="DB148" s="100">
        <f t="shared" si="141"/>
        <v>6.6666666666666666E-2</v>
      </c>
      <c r="DC148" s="100">
        <f t="shared" si="142"/>
        <v>3.3333333333333333E-2</v>
      </c>
      <c r="DD148" s="100">
        <f t="shared" si="143"/>
        <v>2.2222222222222223E-2</v>
      </c>
      <c r="DE148" s="102">
        <f t="shared" si="144"/>
        <v>0.679245283018868</v>
      </c>
      <c r="DF148" s="102">
        <f t="shared" si="145"/>
        <v>0.57139534883720933</v>
      </c>
      <c r="DG148" s="102">
        <f t="shared" si="146"/>
        <v>0.73924528301886794</v>
      </c>
      <c r="DH148" s="102">
        <f t="shared" si="147"/>
        <v>0.89162790697674421</v>
      </c>
      <c r="DI148" s="102">
        <f t="shared" si="148"/>
        <v>0.61434782608695659</v>
      </c>
      <c r="DJ148" s="102">
        <f t="shared" si="149"/>
        <v>0.9</v>
      </c>
      <c r="DK148" s="103">
        <f t="shared" si="150"/>
        <v>0.77924528301886797</v>
      </c>
      <c r="DL148" s="103">
        <f t="shared" si="151"/>
        <v>0.63806201550387598</v>
      </c>
      <c r="DM148" s="103">
        <f t="shared" si="152"/>
        <v>0.80591194968553459</v>
      </c>
      <c r="DN148" s="103">
        <f t="shared" si="153"/>
        <v>0.95829457364341086</v>
      </c>
      <c r="DO148" s="103">
        <f t="shared" si="154"/>
        <v>0.64768115942028992</v>
      </c>
      <c r="DP148" s="103">
        <f t="shared" si="155"/>
        <v>0.92222222222222228</v>
      </c>
    </row>
    <row r="149" spans="1:120" ht="16.2" thickBot="1">
      <c r="A149" s="72">
        <v>139</v>
      </c>
      <c r="B149" s="73" t="str">
        <f>'CAT I'!B149</f>
        <v>AME20159L</v>
      </c>
      <c r="C149" s="171" t="str">
        <f>'CAT I'!C149</f>
        <v>JAFFRIEN</v>
      </c>
      <c r="D149" s="74">
        <f>'CAT I'!D149</f>
        <v>1</v>
      </c>
      <c r="E149" s="74">
        <f>'CAT I'!E149</f>
        <v>0</v>
      </c>
      <c r="F149" s="74">
        <f>'CAT I'!F149</f>
        <v>2</v>
      </c>
      <c r="G149" s="74">
        <f>'CAT I'!G149</f>
        <v>2</v>
      </c>
      <c r="H149" s="74">
        <f>'CAT I'!H149</f>
        <v>2</v>
      </c>
      <c r="I149" s="74">
        <f>'CAT I'!I149</f>
        <v>1</v>
      </c>
      <c r="J149" s="74">
        <f>'CAT I'!J149</f>
        <v>10</v>
      </c>
      <c r="K149" s="74">
        <f>'CAT I'!K149</f>
        <v>11</v>
      </c>
      <c r="L149" s="74">
        <f>'CAT I'!L149</f>
        <v>12</v>
      </c>
      <c r="M149" s="74">
        <f>'CAT I'!M149</f>
        <v>41</v>
      </c>
      <c r="N149" s="79">
        <f>'CAT II'!D149</f>
        <v>2</v>
      </c>
      <c r="O149" s="79">
        <f>'CAT II'!E149</f>
        <v>2</v>
      </c>
      <c r="P149" s="79">
        <f>'CAT II'!F149</f>
        <v>2</v>
      </c>
      <c r="Q149" s="79">
        <f>'CAT II'!G149</f>
        <v>2</v>
      </c>
      <c r="R149" s="79">
        <f>'CAT II'!H149</f>
        <v>2</v>
      </c>
      <c r="S149" s="79">
        <f>'CAT II'!I149</f>
        <v>2</v>
      </c>
      <c r="T149" s="79">
        <f>'CAT II'!J149</f>
        <v>9</v>
      </c>
      <c r="U149" s="79">
        <f>'CAT II'!K149</f>
        <v>12</v>
      </c>
      <c r="V149" s="79">
        <f>'CAT II'!L149</f>
        <v>12</v>
      </c>
      <c r="W149" s="79">
        <f>'CAT II'!M149</f>
        <v>45</v>
      </c>
      <c r="X149" s="82">
        <f>MODEL!D149</f>
        <v>2</v>
      </c>
      <c r="Y149" s="82">
        <f>MODEL!E149</f>
        <v>2</v>
      </c>
      <c r="Z149" s="82">
        <f>MODEL!F149</f>
        <v>2</v>
      </c>
      <c r="AA149" s="82">
        <f>MODEL!G149</f>
        <v>2</v>
      </c>
      <c r="AB149" s="82">
        <f>MODEL!H149</f>
        <v>2</v>
      </c>
      <c r="AC149" s="82">
        <f>MODEL!I149</f>
        <v>2</v>
      </c>
      <c r="AD149" s="82">
        <f>MODEL!J149</f>
        <v>2</v>
      </c>
      <c r="AE149" s="82">
        <f>MODEL!K149</f>
        <v>2</v>
      </c>
      <c r="AF149" s="82">
        <f>MODEL!L149</f>
        <v>2</v>
      </c>
      <c r="AG149" s="82">
        <f>MODEL!M149</f>
        <v>2</v>
      </c>
      <c r="AH149" s="82">
        <f>MODEL!N149</f>
        <v>6</v>
      </c>
      <c r="AI149" s="82">
        <f>MODEL!O149</f>
        <v>9</v>
      </c>
      <c r="AJ149" s="82">
        <f>MODEL!P149</f>
        <v>5</v>
      </c>
      <c r="AK149" s="82">
        <f>MODEL!Q149</f>
        <v>11</v>
      </c>
      <c r="AL149" s="82">
        <f>MODEL!R149</f>
        <v>14</v>
      </c>
      <c r="AM149" s="82">
        <f>MODEL!S149</f>
        <v>14</v>
      </c>
      <c r="AN149" s="82">
        <f>MODEL!T149</f>
        <v>79</v>
      </c>
      <c r="AO149" s="84">
        <f>'CAT I'!N149</f>
        <v>5</v>
      </c>
      <c r="AP149" s="84">
        <f>'CAT I'!O149</f>
        <v>5</v>
      </c>
      <c r="AQ149" s="84">
        <f>'CAT I'!P149</f>
        <v>10</v>
      </c>
      <c r="AR149" s="2">
        <f>'CAT II'!N149</f>
        <v>5</v>
      </c>
      <c r="AS149" s="2">
        <f>'CAT II'!O149</f>
        <v>5</v>
      </c>
      <c r="AT149" s="2">
        <f>'CAT II'!P149</f>
        <v>10</v>
      </c>
      <c r="AU149" s="85">
        <f>MODEL!U149</f>
        <v>5</v>
      </c>
      <c r="AV149" s="85">
        <f>MODEL!V149</f>
        <v>5</v>
      </c>
      <c r="AW149" s="85">
        <f>MODEL!W149</f>
        <v>10</v>
      </c>
      <c r="AX149" s="88">
        <f t="shared" si="119"/>
        <v>0.79245283018867929</v>
      </c>
      <c r="AY149" s="88">
        <f t="shared" si="156"/>
        <v>0.72093023255813948</v>
      </c>
      <c r="AZ149" s="88">
        <f t="shared" si="156"/>
        <v>0.8867924528301887</v>
      </c>
      <c r="BA149" s="88">
        <f t="shared" si="156"/>
        <v>0.95348837209302328</v>
      </c>
      <c r="BB149" s="88">
        <f t="shared" si="156"/>
        <v>1</v>
      </c>
      <c r="BC149" s="88">
        <f t="shared" si="156"/>
        <v>0.73333333333333328</v>
      </c>
      <c r="BD149" s="89">
        <f>'END SEM EXAM'!D149</f>
        <v>2</v>
      </c>
      <c r="BE149" s="89">
        <f>'END SEM EXAM'!E149</f>
        <v>1</v>
      </c>
      <c r="BF149" s="89">
        <f>'END SEM EXAM'!F149</f>
        <v>2</v>
      </c>
      <c r="BG149" s="89">
        <f>'END SEM EXAM'!G149</f>
        <v>2</v>
      </c>
      <c r="BH149" s="89">
        <f>'END SEM EXAM'!H149</f>
        <v>1</v>
      </c>
      <c r="BI149" s="89">
        <f>'END SEM EXAM'!I149</f>
        <v>1</v>
      </c>
      <c r="BJ149" s="89">
        <f>'END SEM EXAM'!J149</f>
        <v>1</v>
      </c>
      <c r="BK149" s="89">
        <f>'END SEM EXAM'!K149</f>
        <v>1</v>
      </c>
      <c r="BL149" s="89">
        <f>'END SEM EXAM'!L149</f>
        <v>2</v>
      </c>
      <c r="BM149" s="89">
        <f>'END SEM EXAM'!M149</f>
        <v>2</v>
      </c>
      <c r="BN149" s="89">
        <f>'END SEM EXAM'!N149</f>
        <v>7</v>
      </c>
      <c r="BO149" s="89">
        <f>'END SEM EXAM'!O149</f>
        <v>8</v>
      </c>
      <c r="BP149" s="89">
        <f>'END SEM EXAM'!P149</f>
        <v>14</v>
      </c>
      <c r="BQ149" s="89">
        <f>'END SEM EXAM'!Q149</f>
        <v>10</v>
      </c>
      <c r="BR149" s="89">
        <f>'END SEM EXAM'!R149</f>
        <v>4</v>
      </c>
      <c r="BS149" s="89">
        <f>'END SEM EXAM'!S149</f>
        <v>7</v>
      </c>
      <c r="BT149" s="89">
        <f>'END SEM EXAM'!T149</f>
        <v>65</v>
      </c>
      <c r="BU149" s="91">
        <f>'END SEM EXAM'!U149</f>
        <v>0.61111111111111116</v>
      </c>
      <c r="BV149" s="91">
        <f>'END SEM EXAM'!V149</f>
        <v>1</v>
      </c>
      <c r="BW149" s="91">
        <f>'END SEM EXAM'!W149</f>
        <v>0.66666666666666663</v>
      </c>
      <c r="BX149" s="91">
        <f>'END SEM EXAM'!X149</f>
        <v>0.33333333333333331</v>
      </c>
      <c r="BY149" s="91">
        <f>'END SEM EXAM'!Y149</f>
        <v>0.61111111111111116</v>
      </c>
      <c r="BZ149" s="91">
        <f>'END SEM EXAM'!Z149</f>
        <v>0.7</v>
      </c>
      <c r="CA149" s="92">
        <f t="shared" si="120"/>
        <v>0.3666666666666667</v>
      </c>
      <c r="CB149" s="92">
        <f t="shared" si="121"/>
        <v>0.6</v>
      </c>
      <c r="CC149" s="92">
        <f t="shared" si="122"/>
        <v>0.39999999999999997</v>
      </c>
      <c r="CD149" s="92">
        <f t="shared" si="123"/>
        <v>0.19999999999999998</v>
      </c>
      <c r="CE149" s="92">
        <f t="shared" si="124"/>
        <v>0.3666666666666667</v>
      </c>
      <c r="CF149" s="92">
        <f t="shared" si="125"/>
        <v>0.42</v>
      </c>
      <c r="CG149" s="94">
        <f t="shared" si="126"/>
        <v>0.31698113207547174</v>
      </c>
      <c r="CH149" s="94">
        <f t="shared" si="127"/>
        <v>0.28837209302325578</v>
      </c>
      <c r="CI149" s="94">
        <f t="shared" si="128"/>
        <v>0.3547169811320755</v>
      </c>
      <c r="CJ149" s="94">
        <f t="shared" si="129"/>
        <v>0.38139534883720932</v>
      </c>
      <c r="CK149" s="94">
        <f t="shared" si="130"/>
        <v>0.4</v>
      </c>
      <c r="CL149" s="94">
        <f t="shared" si="131"/>
        <v>0.29333333333333333</v>
      </c>
      <c r="CM149" s="96">
        <f t="shared" si="132"/>
        <v>0.68364779874213844</v>
      </c>
      <c r="CN149" s="96">
        <f t="shared" si="133"/>
        <v>0.8883720930232557</v>
      </c>
      <c r="CO149" s="96">
        <f t="shared" si="134"/>
        <v>0.75471698113207553</v>
      </c>
      <c r="CP149" s="96">
        <f t="shared" si="135"/>
        <v>0.58139534883720934</v>
      </c>
      <c r="CQ149" s="96">
        <f t="shared" si="136"/>
        <v>0.76666666666666672</v>
      </c>
      <c r="CR149" s="96">
        <f t="shared" si="137"/>
        <v>0.71333333333333337</v>
      </c>
      <c r="CS149" s="99">
        <f>'Course end survey'!J158</f>
        <v>1</v>
      </c>
      <c r="CT149" s="99">
        <f>'Course end survey'!K158</f>
        <v>0.66666666666666663</v>
      </c>
      <c r="CU149" s="99">
        <f>'Course end survey'!L158</f>
        <v>1</v>
      </c>
      <c r="CV149" s="99">
        <f>'Course end survey'!M158</f>
        <v>0.33333333333333331</v>
      </c>
      <c r="CW149" s="99">
        <f>'Course end survey'!N158</f>
        <v>0.33333333333333331</v>
      </c>
      <c r="CX149" s="99">
        <f>'Course end survey'!O158</f>
        <v>0.22222222222222221</v>
      </c>
      <c r="CY149" s="100">
        <f t="shared" si="138"/>
        <v>0.1</v>
      </c>
      <c r="CZ149" s="100">
        <f t="shared" si="139"/>
        <v>6.6666666666666666E-2</v>
      </c>
      <c r="DA149" s="100">
        <f t="shared" si="140"/>
        <v>0.1</v>
      </c>
      <c r="DB149" s="100">
        <f t="shared" si="141"/>
        <v>3.3333333333333333E-2</v>
      </c>
      <c r="DC149" s="100">
        <f t="shared" si="142"/>
        <v>3.3333333333333333E-2</v>
      </c>
      <c r="DD149" s="100">
        <f t="shared" si="143"/>
        <v>2.2222222222222223E-2</v>
      </c>
      <c r="DE149" s="102">
        <f t="shared" si="144"/>
        <v>0.61528301886792458</v>
      </c>
      <c r="DF149" s="102">
        <f t="shared" si="145"/>
        <v>0.79953488372093018</v>
      </c>
      <c r="DG149" s="102">
        <f t="shared" si="146"/>
        <v>0.679245283018868</v>
      </c>
      <c r="DH149" s="102">
        <f t="shared" si="147"/>
        <v>0.52325581395348841</v>
      </c>
      <c r="DI149" s="102">
        <f t="shared" si="148"/>
        <v>0.69000000000000006</v>
      </c>
      <c r="DJ149" s="102">
        <f t="shared" si="149"/>
        <v>0.64200000000000002</v>
      </c>
      <c r="DK149" s="103">
        <f t="shared" si="150"/>
        <v>0.71528301886792456</v>
      </c>
      <c r="DL149" s="103">
        <f t="shared" si="151"/>
        <v>0.86620155038759683</v>
      </c>
      <c r="DM149" s="103">
        <f t="shared" si="152"/>
        <v>0.77924528301886797</v>
      </c>
      <c r="DN149" s="103">
        <f t="shared" si="153"/>
        <v>0.55658914728682174</v>
      </c>
      <c r="DO149" s="103">
        <f t="shared" si="154"/>
        <v>0.72333333333333338</v>
      </c>
      <c r="DP149" s="103">
        <f t="shared" si="155"/>
        <v>0.66422222222222227</v>
      </c>
    </row>
    <row r="150" spans="1:120" ht="16.2" thickBot="1">
      <c r="A150" s="72">
        <v>140</v>
      </c>
      <c r="B150" s="73" t="str">
        <f>'CAT I'!B150</f>
        <v>AME20160L</v>
      </c>
      <c r="C150" s="171" t="str">
        <f>'CAT I'!C150</f>
        <v>MANIGANDAPRABHU V</v>
      </c>
      <c r="D150" s="74">
        <f>'CAT I'!D150</f>
        <v>2</v>
      </c>
      <c r="E150" s="74">
        <f>'CAT I'!E150</f>
        <v>2</v>
      </c>
      <c r="F150" s="74">
        <f>'CAT I'!F150</f>
        <v>2</v>
      </c>
      <c r="G150" s="74">
        <f>'CAT I'!G150</f>
        <v>0</v>
      </c>
      <c r="H150" s="74">
        <f>'CAT I'!H150</f>
        <v>1</v>
      </c>
      <c r="I150" s="74">
        <f>'CAT I'!I150</f>
        <v>0</v>
      </c>
      <c r="J150" s="74">
        <f>'CAT I'!J150</f>
        <v>9</v>
      </c>
      <c r="K150" s="74">
        <f>'CAT I'!K150</f>
        <v>13</v>
      </c>
      <c r="L150" s="74">
        <f>'CAT I'!L150</f>
        <v>12</v>
      </c>
      <c r="M150" s="74">
        <f>'CAT I'!M150</f>
        <v>41</v>
      </c>
      <c r="N150" s="79">
        <f>'CAT II'!D150</f>
        <v>2</v>
      </c>
      <c r="O150" s="79">
        <f>'CAT II'!E150</f>
        <v>2</v>
      </c>
      <c r="P150" s="79">
        <f>'CAT II'!F150</f>
        <v>2</v>
      </c>
      <c r="Q150" s="79">
        <f>'CAT II'!G150</f>
        <v>2</v>
      </c>
      <c r="R150" s="79">
        <f>'CAT II'!H150</f>
        <v>2</v>
      </c>
      <c r="S150" s="79">
        <f>'CAT II'!I150</f>
        <v>2</v>
      </c>
      <c r="T150" s="79">
        <f>'CAT II'!J150</f>
        <v>9</v>
      </c>
      <c r="U150" s="79">
        <f>'CAT II'!K150</f>
        <v>13</v>
      </c>
      <c r="V150" s="79">
        <f>'CAT II'!L150</f>
        <v>11</v>
      </c>
      <c r="W150" s="79">
        <f>'CAT II'!M150</f>
        <v>45</v>
      </c>
      <c r="X150" s="82">
        <f>MODEL!D150</f>
        <v>2</v>
      </c>
      <c r="Y150" s="82">
        <f>MODEL!E150</f>
        <v>2</v>
      </c>
      <c r="Z150" s="82">
        <f>MODEL!F150</f>
        <v>2</v>
      </c>
      <c r="AA150" s="82">
        <f>MODEL!G150</f>
        <v>2</v>
      </c>
      <c r="AB150" s="82">
        <f>MODEL!H150</f>
        <v>2</v>
      </c>
      <c r="AC150" s="82">
        <f>MODEL!I150</f>
        <v>2</v>
      </c>
      <c r="AD150" s="82">
        <f>MODEL!J150</f>
        <v>2</v>
      </c>
      <c r="AE150" s="82">
        <f>MODEL!K150</f>
        <v>2</v>
      </c>
      <c r="AF150" s="82">
        <f>MODEL!L150</f>
        <v>2</v>
      </c>
      <c r="AG150" s="82">
        <f>MODEL!M150</f>
        <v>2</v>
      </c>
      <c r="AH150" s="82">
        <f>MODEL!N150</f>
        <v>6</v>
      </c>
      <c r="AI150" s="82">
        <f>MODEL!O150</f>
        <v>9</v>
      </c>
      <c r="AJ150" s="82">
        <f>MODEL!P150</f>
        <v>5</v>
      </c>
      <c r="AK150" s="82">
        <f>MODEL!Q150</f>
        <v>11</v>
      </c>
      <c r="AL150" s="82">
        <f>MODEL!R150</f>
        <v>14</v>
      </c>
      <c r="AM150" s="82">
        <f>MODEL!S150</f>
        <v>14</v>
      </c>
      <c r="AN150" s="82">
        <f>MODEL!T150</f>
        <v>79</v>
      </c>
      <c r="AO150" s="84">
        <f>'CAT I'!N150</f>
        <v>5</v>
      </c>
      <c r="AP150" s="84">
        <f>'CAT I'!O150</f>
        <v>5</v>
      </c>
      <c r="AQ150" s="84">
        <f>'CAT I'!P150</f>
        <v>10</v>
      </c>
      <c r="AR150" s="2">
        <f>'CAT II'!N150</f>
        <v>5</v>
      </c>
      <c r="AS150" s="2">
        <f>'CAT II'!O150</f>
        <v>5</v>
      </c>
      <c r="AT150" s="2">
        <f>'CAT II'!P150</f>
        <v>10</v>
      </c>
      <c r="AU150" s="85">
        <f>MODEL!U150</f>
        <v>5</v>
      </c>
      <c r="AV150" s="85">
        <f>MODEL!V150</f>
        <v>5</v>
      </c>
      <c r="AW150" s="85">
        <f>MODEL!W150</f>
        <v>10</v>
      </c>
      <c r="AX150" s="88">
        <f t="shared" si="119"/>
        <v>0.86792452830188682</v>
      </c>
      <c r="AY150" s="88">
        <f t="shared" si="156"/>
        <v>0.62790697674418605</v>
      </c>
      <c r="AZ150" s="88">
        <f t="shared" si="156"/>
        <v>0.90566037735849059</v>
      </c>
      <c r="BA150" s="88">
        <f t="shared" si="156"/>
        <v>0.93023255813953487</v>
      </c>
      <c r="BB150" s="88">
        <f t="shared" si="156"/>
        <v>1</v>
      </c>
      <c r="BC150" s="88">
        <f t="shared" si="156"/>
        <v>0.73333333333333328</v>
      </c>
      <c r="BD150" s="89">
        <f>'END SEM EXAM'!D150</f>
        <v>1</v>
      </c>
      <c r="BE150" s="89">
        <f>'END SEM EXAM'!E150</f>
        <v>1</v>
      </c>
      <c r="BF150" s="89">
        <f>'END SEM EXAM'!F150</f>
        <v>2</v>
      </c>
      <c r="BG150" s="89">
        <f>'END SEM EXAM'!G150</f>
        <v>1</v>
      </c>
      <c r="BH150" s="89">
        <f>'END SEM EXAM'!H150</f>
        <v>1</v>
      </c>
      <c r="BI150" s="89">
        <f>'END SEM EXAM'!I150</f>
        <v>1</v>
      </c>
      <c r="BJ150" s="89">
        <f>'END SEM EXAM'!J150</f>
        <v>2</v>
      </c>
      <c r="BK150" s="89">
        <f>'END SEM EXAM'!K150</f>
        <v>1</v>
      </c>
      <c r="BL150" s="89">
        <f>'END SEM EXAM'!L150</f>
        <v>1</v>
      </c>
      <c r="BM150" s="89">
        <f>'END SEM EXAM'!M150</f>
        <v>1</v>
      </c>
      <c r="BN150" s="89">
        <f>'END SEM EXAM'!N150</f>
        <v>6</v>
      </c>
      <c r="BO150" s="89">
        <f>'END SEM EXAM'!O150</f>
        <v>10</v>
      </c>
      <c r="BP150" s="89">
        <f>'END SEM EXAM'!P150</f>
        <v>13</v>
      </c>
      <c r="BQ150" s="89">
        <f>'END SEM EXAM'!Q150</f>
        <v>9</v>
      </c>
      <c r="BR150" s="89">
        <f>'END SEM EXAM'!R150</f>
        <v>8</v>
      </c>
      <c r="BS150" s="89">
        <f>'END SEM EXAM'!S150</f>
        <v>14</v>
      </c>
      <c r="BT150" s="89">
        <f>'END SEM EXAM'!T150</f>
        <v>72</v>
      </c>
      <c r="BU150" s="91">
        <f>'END SEM EXAM'!U150</f>
        <v>0.66666666666666663</v>
      </c>
      <c r="BV150" s="91">
        <f>'END SEM EXAM'!V150</f>
        <v>0.88888888888888884</v>
      </c>
      <c r="BW150" s="91">
        <f>'END SEM EXAM'!W150</f>
        <v>0.61111111111111116</v>
      </c>
      <c r="BX150" s="91">
        <f>'END SEM EXAM'!X150</f>
        <v>0.61111111111111116</v>
      </c>
      <c r="BY150" s="91">
        <f>'END SEM EXAM'!Y150</f>
        <v>0.88888888888888884</v>
      </c>
      <c r="BZ150" s="91">
        <f>'END SEM EXAM'!Z150</f>
        <v>0.6</v>
      </c>
      <c r="CA150" s="92">
        <f t="shared" si="120"/>
        <v>0.39999999999999997</v>
      </c>
      <c r="CB150" s="92">
        <f t="shared" si="121"/>
        <v>0.53333333333333333</v>
      </c>
      <c r="CC150" s="92">
        <f t="shared" si="122"/>
        <v>0.3666666666666667</v>
      </c>
      <c r="CD150" s="92">
        <f t="shared" si="123"/>
        <v>0.3666666666666667</v>
      </c>
      <c r="CE150" s="92">
        <f t="shared" si="124"/>
        <v>0.53333333333333333</v>
      </c>
      <c r="CF150" s="92">
        <f t="shared" si="125"/>
        <v>0.36</v>
      </c>
      <c r="CG150" s="94">
        <f t="shared" si="126"/>
        <v>0.34716981132075475</v>
      </c>
      <c r="CH150" s="94">
        <f t="shared" si="127"/>
        <v>0.25116279069767444</v>
      </c>
      <c r="CI150" s="94">
        <f t="shared" si="128"/>
        <v>0.36226415094339626</v>
      </c>
      <c r="CJ150" s="94">
        <f t="shared" si="129"/>
        <v>0.37209302325581395</v>
      </c>
      <c r="CK150" s="94">
        <f t="shared" si="130"/>
        <v>0.4</v>
      </c>
      <c r="CL150" s="94">
        <f t="shared" si="131"/>
        <v>0.29333333333333333</v>
      </c>
      <c r="CM150" s="96">
        <f t="shared" si="132"/>
        <v>0.74716981132075477</v>
      </c>
      <c r="CN150" s="96">
        <f t="shared" si="133"/>
        <v>0.78449612403100777</v>
      </c>
      <c r="CO150" s="96">
        <f t="shared" si="134"/>
        <v>0.72893081761006295</v>
      </c>
      <c r="CP150" s="96">
        <f t="shared" si="135"/>
        <v>0.73875968992248064</v>
      </c>
      <c r="CQ150" s="96">
        <f t="shared" si="136"/>
        <v>0.93333333333333335</v>
      </c>
      <c r="CR150" s="96">
        <f t="shared" si="137"/>
        <v>0.65333333333333332</v>
      </c>
      <c r="CS150" s="99">
        <f>'Course end survey'!J175</f>
        <v>0.33333333333333331</v>
      </c>
      <c r="CT150" s="99">
        <f>'Course end survey'!K175</f>
        <v>0.33333333333333331</v>
      </c>
      <c r="CU150" s="99">
        <f>'Course end survey'!L175</f>
        <v>1</v>
      </c>
      <c r="CV150" s="99">
        <f>'Course end survey'!M175</f>
        <v>0.33333333333333331</v>
      </c>
      <c r="CW150" s="99">
        <f>'Course end survey'!N175</f>
        <v>0.1111111111111111</v>
      </c>
      <c r="CX150" s="99">
        <f>'Course end survey'!O175</f>
        <v>0.1111111111111111</v>
      </c>
      <c r="CY150" s="100">
        <f t="shared" si="138"/>
        <v>3.3333333333333333E-2</v>
      </c>
      <c r="CZ150" s="100">
        <f t="shared" si="139"/>
        <v>3.3333333333333333E-2</v>
      </c>
      <c r="DA150" s="100">
        <f t="shared" si="140"/>
        <v>0.1</v>
      </c>
      <c r="DB150" s="100">
        <f t="shared" si="141"/>
        <v>3.3333333333333333E-2</v>
      </c>
      <c r="DC150" s="100">
        <f t="shared" si="142"/>
        <v>1.1111111111111112E-2</v>
      </c>
      <c r="DD150" s="100">
        <f t="shared" si="143"/>
        <v>1.1111111111111112E-2</v>
      </c>
      <c r="DE150" s="102">
        <f t="shared" si="144"/>
        <v>0.6724528301886793</v>
      </c>
      <c r="DF150" s="102">
        <f t="shared" si="145"/>
        <v>0.70604651162790699</v>
      </c>
      <c r="DG150" s="102">
        <f t="shared" si="146"/>
        <v>0.65603773584905667</v>
      </c>
      <c r="DH150" s="102">
        <f t="shared" si="147"/>
        <v>0.66488372093023262</v>
      </c>
      <c r="DI150" s="102">
        <f t="shared" si="148"/>
        <v>0.84000000000000008</v>
      </c>
      <c r="DJ150" s="102">
        <f t="shared" si="149"/>
        <v>0.58799999999999997</v>
      </c>
      <c r="DK150" s="103">
        <f t="shared" si="150"/>
        <v>0.70578616352201262</v>
      </c>
      <c r="DL150" s="103">
        <f t="shared" si="151"/>
        <v>0.73937984496124032</v>
      </c>
      <c r="DM150" s="103">
        <f t="shared" si="152"/>
        <v>0.75603773584905665</v>
      </c>
      <c r="DN150" s="103">
        <f t="shared" si="153"/>
        <v>0.69821705426356595</v>
      </c>
      <c r="DO150" s="103">
        <f t="shared" si="154"/>
        <v>0.85111111111111115</v>
      </c>
      <c r="DP150" s="103">
        <f t="shared" si="155"/>
        <v>0.59911111111111104</v>
      </c>
    </row>
    <row r="151" spans="1:120" ht="16.2" thickBot="1">
      <c r="A151" s="72">
        <v>141</v>
      </c>
      <c r="B151" s="73" t="str">
        <f>'CAT I'!B151</f>
        <v>AME20161L</v>
      </c>
      <c r="C151" s="171" t="str">
        <f>'CAT I'!C151</f>
        <v>MOHAMED FAIZ R</v>
      </c>
      <c r="D151" s="74">
        <f>'CAT I'!D151</f>
        <v>2</v>
      </c>
      <c r="E151" s="74">
        <f>'CAT I'!E151</f>
        <v>2</v>
      </c>
      <c r="F151" s="74">
        <f>'CAT I'!F151</f>
        <v>2</v>
      </c>
      <c r="G151" s="74">
        <f>'CAT I'!G151</f>
        <v>2</v>
      </c>
      <c r="H151" s="74">
        <f>'CAT I'!H151</f>
        <v>2</v>
      </c>
      <c r="I151" s="74">
        <f>'CAT I'!I151</f>
        <v>2</v>
      </c>
      <c r="J151" s="74">
        <f>'CAT I'!J151</f>
        <v>10</v>
      </c>
      <c r="K151" s="74">
        <f>'CAT I'!K151</f>
        <v>11</v>
      </c>
      <c r="L151" s="74">
        <f>'CAT I'!L151</f>
        <v>11</v>
      </c>
      <c r="M151" s="74">
        <f>'CAT I'!M151</f>
        <v>44</v>
      </c>
      <c r="N151" s="79">
        <f>'CAT II'!D151</f>
        <v>2</v>
      </c>
      <c r="O151" s="79">
        <f>'CAT II'!E151</f>
        <v>2</v>
      </c>
      <c r="P151" s="79">
        <f>'CAT II'!F151</f>
        <v>2</v>
      </c>
      <c r="Q151" s="79">
        <f>'CAT II'!G151</f>
        <v>2</v>
      </c>
      <c r="R151" s="79">
        <f>'CAT II'!H151</f>
        <v>2</v>
      </c>
      <c r="S151" s="79">
        <f>'CAT II'!I151</f>
        <v>2</v>
      </c>
      <c r="T151" s="79">
        <f>'CAT II'!J151</f>
        <v>10</v>
      </c>
      <c r="U151" s="79">
        <f>'CAT II'!K151</f>
        <v>13</v>
      </c>
      <c r="V151" s="79">
        <f>'CAT II'!L151</f>
        <v>14</v>
      </c>
      <c r="W151" s="79">
        <f>'CAT II'!M151</f>
        <v>49</v>
      </c>
      <c r="X151" s="82">
        <f>MODEL!D151</f>
        <v>1</v>
      </c>
      <c r="Y151" s="82">
        <f>MODEL!E151</f>
        <v>0</v>
      </c>
      <c r="Z151" s="82">
        <f>MODEL!F151</f>
        <v>2</v>
      </c>
      <c r="AA151" s="82">
        <f>MODEL!G151</f>
        <v>0</v>
      </c>
      <c r="AB151" s="82">
        <f>MODEL!H151</f>
        <v>0</v>
      </c>
      <c r="AC151" s="82">
        <f>MODEL!I151</f>
        <v>0</v>
      </c>
      <c r="AD151" s="82">
        <f>MODEL!J151</f>
        <v>2</v>
      </c>
      <c r="AE151" s="82">
        <f>MODEL!K151</f>
        <v>2</v>
      </c>
      <c r="AF151" s="82">
        <f>MODEL!L151</f>
        <v>2</v>
      </c>
      <c r="AG151" s="82">
        <f>MODEL!M151</f>
        <v>2</v>
      </c>
      <c r="AH151" s="82">
        <f>MODEL!N151</f>
        <v>10</v>
      </c>
      <c r="AI151" s="82">
        <f>MODEL!O151</f>
        <v>13</v>
      </c>
      <c r="AJ151" s="82">
        <f>MODEL!P151</f>
        <v>13</v>
      </c>
      <c r="AK151" s="82">
        <f>MODEL!Q151</f>
        <v>13</v>
      </c>
      <c r="AL151" s="82">
        <f>MODEL!R151</f>
        <v>13</v>
      </c>
      <c r="AM151" s="82">
        <f>MODEL!S151</f>
        <v>13</v>
      </c>
      <c r="AN151" s="82">
        <f>MODEL!T151</f>
        <v>86</v>
      </c>
      <c r="AO151" s="84">
        <f>'CAT I'!N151</f>
        <v>5</v>
      </c>
      <c r="AP151" s="84">
        <f>'CAT I'!O151</f>
        <v>5</v>
      </c>
      <c r="AQ151" s="84">
        <f>'CAT I'!P151</f>
        <v>10</v>
      </c>
      <c r="AR151" s="2">
        <f>'CAT II'!N151</f>
        <v>5</v>
      </c>
      <c r="AS151" s="2">
        <f>'CAT II'!O151</f>
        <v>5</v>
      </c>
      <c r="AT151" s="2">
        <f>'CAT II'!P151</f>
        <v>10</v>
      </c>
      <c r="AU151" s="85">
        <f>MODEL!U151</f>
        <v>5</v>
      </c>
      <c r="AV151" s="85">
        <f>MODEL!V151</f>
        <v>5</v>
      </c>
      <c r="AW151" s="85">
        <f>MODEL!W151</f>
        <v>10</v>
      </c>
      <c r="AX151" s="88">
        <f t="shared" si="119"/>
        <v>0.86792452830188682</v>
      </c>
      <c r="AY151" s="88">
        <f t="shared" si="156"/>
        <v>0.86046511627906974</v>
      </c>
      <c r="AZ151" s="88">
        <f t="shared" si="156"/>
        <v>0.8867924528301887</v>
      </c>
      <c r="BA151" s="88">
        <f t="shared" si="156"/>
        <v>0.97674418604651159</v>
      </c>
      <c r="BB151" s="88">
        <f t="shared" si="156"/>
        <v>0.95652173913043481</v>
      </c>
      <c r="BC151" s="88">
        <f t="shared" si="156"/>
        <v>1</v>
      </c>
      <c r="BD151" s="89">
        <f>'END SEM EXAM'!D151</f>
        <v>2</v>
      </c>
      <c r="BE151" s="89">
        <f>'END SEM EXAM'!E151</f>
        <v>2</v>
      </c>
      <c r="BF151" s="89">
        <f>'END SEM EXAM'!F151</f>
        <v>2</v>
      </c>
      <c r="BG151" s="89">
        <f>'END SEM EXAM'!G151</f>
        <v>1</v>
      </c>
      <c r="BH151" s="89">
        <f>'END SEM EXAM'!H151</f>
        <v>2</v>
      </c>
      <c r="BI151" s="89">
        <f>'END SEM EXAM'!I151</f>
        <v>2</v>
      </c>
      <c r="BJ151" s="89">
        <f>'END SEM EXAM'!J151</f>
        <v>2</v>
      </c>
      <c r="BK151" s="89">
        <f>'END SEM EXAM'!K151</f>
        <v>2</v>
      </c>
      <c r="BL151" s="89">
        <f>'END SEM EXAM'!L151</f>
        <v>2</v>
      </c>
      <c r="BM151" s="89">
        <f>'END SEM EXAM'!M151</f>
        <v>2</v>
      </c>
      <c r="BN151" s="89">
        <f>'END SEM EXAM'!N151</f>
        <v>7</v>
      </c>
      <c r="BO151" s="89">
        <f>'END SEM EXAM'!O151</f>
        <v>11</v>
      </c>
      <c r="BP151" s="89">
        <f>'END SEM EXAM'!P151</f>
        <v>1</v>
      </c>
      <c r="BQ151" s="89">
        <f>'END SEM EXAM'!Q151</f>
        <v>14</v>
      </c>
      <c r="BR151" s="89">
        <f>'END SEM EXAM'!R151</f>
        <v>4</v>
      </c>
      <c r="BS151" s="89">
        <f>'END SEM EXAM'!S151</f>
        <v>12</v>
      </c>
      <c r="BT151" s="89">
        <f>'END SEM EXAM'!T151</f>
        <v>68</v>
      </c>
      <c r="BU151" s="91">
        <f>'END SEM EXAM'!U151</f>
        <v>0.83333333333333337</v>
      </c>
      <c r="BV151" s="91">
        <f>'END SEM EXAM'!V151</f>
        <v>0.22222222222222221</v>
      </c>
      <c r="BW151" s="91">
        <f>'END SEM EXAM'!W151</f>
        <v>1</v>
      </c>
      <c r="BX151" s="91">
        <f>'END SEM EXAM'!X151</f>
        <v>0.44444444444444442</v>
      </c>
      <c r="BY151" s="91">
        <f>'END SEM EXAM'!Y151</f>
        <v>0.88888888888888884</v>
      </c>
      <c r="BZ151" s="91">
        <f>'END SEM EXAM'!Z151</f>
        <v>0.7</v>
      </c>
      <c r="CA151" s="92">
        <f t="shared" si="120"/>
        <v>0.5</v>
      </c>
      <c r="CB151" s="92">
        <f t="shared" si="121"/>
        <v>0.13333333333333333</v>
      </c>
      <c r="CC151" s="92">
        <f t="shared" si="122"/>
        <v>0.6</v>
      </c>
      <c r="CD151" s="92">
        <f t="shared" si="123"/>
        <v>0.26666666666666666</v>
      </c>
      <c r="CE151" s="92">
        <f t="shared" si="124"/>
        <v>0.53333333333333333</v>
      </c>
      <c r="CF151" s="92">
        <f t="shared" si="125"/>
        <v>0.42</v>
      </c>
      <c r="CG151" s="94">
        <f t="shared" si="126"/>
        <v>0.34716981132075475</v>
      </c>
      <c r="CH151" s="94">
        <f t="shared" si="127"/>
        <v>0.34418604651162793</v>
      </c>
      <c r="CI151" s="94">
        <f t="shared" si="128"/>
        <v>0.3547169811320755</v>
      </c>
      <c r="CJ151" s="94">
        <f t="shared" si="129"/>
        <v>0.39069767441860465</v>
      </c>
      <c r="CK151" s="94">
        <f t="shared" si="130"/>
        <v>0.38260869565217392</v>
      </c>
      <c r="CL151" s="94">
        <f t="shared" si="131"/>
        <v>0.4</v>
      </c>
      <c r="CM151" s="96">
        <f t="shared" si="132"/>
        <v>0.84716981132075475</v>
      </c>
      <c r="CN151" s="96">
        <f t="shared" si="133"/>
        <v>0.47751937984496129</v>
      </c>
      <c r="CO151" s="96">
        <f t="shared" si="134"/>
        <v>0.95471698113207548</v>
      </c>
      <c r="CP151" s="96">
        <f t="shared" si="135"/>
        <v>0.65736434108527131</v>
      </c>
      <c r="CQ151" s="96">
        <f t="shared" si="136"/>
        <v>0.91594202898550725</v>
      </c>
      <c r="CR151" s="96">
        <f t="shared" si="137"/>
        <v>0.82000000000000006</v>
      </c>
      <c r="CS151" s="99">
        <f>'Course end survey'!J160</f>
        <v>0.33333333333333331</v>
      </c>
      <c r="CT151" s="99">
        <f>'Course end survey'!K160</f>
        <v>0.33333333333333331</v>
      </c>
      <c r="CU151" s="99">
        <f>'Course end survey'!L160</f>
        <v>0.33333333333333331</v>
      </c>
      <c r="CV151" s="99">
        <f>'Course end survey'!M160</f>
        <v>0.33333333333333331</v>
      </c>
      <c r="CW151" s="99">
        <f>'Course end survey'!N160</f>
        <v>0.1111111111111111</v>
      </c>
      <c r="CX151" s="99">
        <f>'Course end survey'!O160</f>
        <v>0.1111111111111111</v>
      </c>
      <c r="CY151" s="100">
        <f t="shared" si="138"/>
        <v>3.3333333333333333E-2</v>
      </c>
      <c r="CZ151" s="100">
        <f t="shared" si="139"/>
        <v>3.3333333333333333E-2</v>
      </c>
      <c r="DA151" s="100">
        <f t="shared" si="140"/>
        <v>3.3333333333333333E-2</v>
      </c>
      <c r="DB151" s="100">
        <f t="shared" si="141"/>
        <v>3.3333333333333333E-2</v>
      </c>
      <c r="DC151" s="100">
        <f t="shared" si="142"/>
        <v>1.1111111111111112E-2</v>
      </c>
      <c r="DD151" s="100">
        <f t="shared" si="143"/>
        <v>1.1111111111111112E-2</v>
      </c>
      <c r="DE151" s="102">
        <f t="shared" si="144"/>
        <v>0.76245283018867926</v>
      </c>
      <c r="DF151" s="102">
        <f t="shared" si="145"/>
        <v>0.42976744186046517</v>
      </c>
      <c r="DG151" s="102">
        <f t="shared" si="146"/>
        <v>0.85924528301886793</v>
      </c>
      <c r="DH151" s="102">
        <f t="shared" si="147"/>
        <v>0.59162790697674417</v>
      </c>
      <c r="DI151" s="102">
        <f t="shared" si="148"/>
        <v>0.82434782608695656</v>
      </c>
      <c r="DJ151" s="102">
        <f t="shared" si="149"/>
        <v>0.7380000000000001</v>
      </c>
      <c r="DK151" s="103">
        <f t="shared" si="150"/>
        <v>0.79578616352201259</v>
      </c>
      <c r="DL151" s="103">
        <f t="shared" si="151"/>
        <v>0.4631007751937985</v>
      </c>
      <c r="DM151" s="103">
        <f t="shared" si="152"/>
        <v>0.89257861635220126</v>
      </c>
      <c r="DN151" s="103">
        <f t="shared" si="153"/>
        <v>0.62496124031007749</v>
      </c>
      <c r="DO151" s="103">
        <f t="shared" si="154"/>
        <v>0.83545893719806763</v>
      </c>
      <c r="DP151" s="103">
        <f t="shared" si="155"/>
        <v>0.74911111111111117</v>
      </c>
    </row>
    <row r="152" spans="1:120" ht="16.2" thickBot="1">
      <c r="A152" s="72">
        <v>142</v>
      </c>
      <c r="B152" s="73" t="str">
        <f>'CAT I'!B152</f>
        <v>AME20163L</v>
      </c>
      <c r="C152" s="171" t="str">
        <f>'CAT I'!C152</f>
        <v>MOHAMMED FAWAZ</v>
      </c>
      <c r="D152" s="74">
        <f>'CAT I'!D152</f>
        <v>2</v>
      </c>
      <c r="E152" s="74">
        <f>'CAT I'!E152</f>
        <v>2</v>
      </c>
      <c r="F152" s="74">
        <f>'CAT I'!F152</f>
        <v>2</v>
      </c>
      <c r="G152" s="74">
        <f>'CAT I'!G152</f>
        <v>2</v>
      </c>
      <c r="H152" s="74">
        <f>'CAT I'!H152</f>
        <v>2</v>
      </c>
      <c r="I152" s="74">
        <f>'CAT I'!I152</f>
        <v>2</v>
      </c>
      <c r="J152" s="74">
        <f>'CAT I'!J152</f>
        <v>9</v>
      </c>
      <c r="K152" s="74">
        <f>'CAT I'!K152</f>
        <v>10</v>
      </c>
      <c r="L152" s="74">
        <f>'CAT I'!L152</f>
        <v>10</v>
      </c>
      <c r="M152" s="74">
        <f>'CAT I'!M152</f>
        <v>41</v>
      </c>
      <c r="N152" s="79">
        <f>'CAT II'!D152</f>
        <v>2</v>
      </c>
      <c r="O152" s="79">
        <f>'CAT II'!E152</f>
        <v>2</v>
      </c>
      <c r="P152" s="79">
        <f>'CAT II'!F152</f>
        <v>2</v>
      </c>
      <c r="Q152" s="79">
        <f>'CAT II'!G152</f>
        <v>2</v>
      </c>
      <c r="R152" s="79">
        <f>'CAT II'!H152</f>
        <v>2</v>
      </c>
      <c r="S152" s="79">
        <f>'CAT II'!I152</f>
        <v>2</v>
      </c>
      <c r="T152" s="79">
        <f>'CAT II'!J152</f>
        <v>9</v>
      </c>
      <c r="U152" s="79">
        <f>'CAT II'!K152</f>
        <v>13</v>
      </c>
      <c r="V152" s="79">
        <f>'CAT II'!L152</f>
        <v>11</v>
      </c>
      <c r="W152" s="79">
        <f>'CAT II'!M152</f>
        <v>45</v>
      </c>
      <c r="X152" s="82">
        <f>MODEL!D152</f>
        <v>2</v>
      </c>
      <c r="Y152" s="82">
        <f>MODEL!E152</f>
        <v>2</v>
      </c>
      <c r="Z152" s="82">
        <f>MODEL!F152</f>
        <v>2</v>
      </c>
      <c r="AA152" s="82">
        <f>MODEL!G152</f>
        <v>2</v>
      </c>
      <c r="AB152" s="82">
        <f>MODEL!H152</f>
        <v>2</v>
      </c>
      <c r="AC152" s="82">
        <f>MODEL!I152</f>
        <v>2</v>
      </c>
      <c r="AD152" s="82">
        <f>MODEL!J152</f>
        <v>2</v>
      </c>
      <c r="AE152" s="82">
        <f>MODEL!K152</f>
        <v>2</v>
      </c>
      <c r="AF152" s="82">
        <f>MODEL!L152</f>
        <v>2</v>
      </c>
      <c r="AG152" s="82">
        <f>MODEL!M152</f>
        <v>2</v>
      </c>
      <c r="AH152" s="82">
        <f>MODEL!N152</f>
        <v>6</v>
      </c>
      <c r="AI152" s="82">
        <f>MODEL!O152</f>
        <v>9</v>
      </c>
      <c r="AJ152" s="82">
        <f>MODEL!P152</f>
        <v>5</v>
      </c>
      <c r="AK152" s="82">
        <f>MODEL!Q152</f>
        <v>11</v>
      </c>
      <c r="AL152" s="82">
        <f>MODEL!R152</f>
        <v>14</v>
      </c>
      <c r="AM152" s="82">
        <f>MODEL!S152</f>
        <v>14</v>
      </c>
      <c r="AN152" s="82">
        <f>MODEL!T152</f>
        <v>79</v>
      </c>
      <c r="AO152" s="84">
        <f>'CAT I'!N152</f>
        <v>5</v>
      </c>
      <c r="AP152" s="84">
        <f>'CAT I'!O152</f>
        <v>5</v>
      </c>
      <c r="AQ152" s="84">
        <f>'CAT I'!P152</f>
        <v>10</v>
      </c>
      <c r="AR152" s="2">
        <f>'CAT II'!N152</f>
        <v>5</v>
      </c>
      <c r="AS152" s="2">
        <f>'CAT II'!O152</f>
        <v>5</v>
      </c>
      <c r="AT152" s="2">
        <f>'CAT II'!P152</f>
        <v>10</v>
      </c>
      <c r="AU152" s="85">
        <f>MODEL!U152</f>
        <v>5</v>
      </c>
      <c r="AV152" s="85">
        <f>MODEL!V152</f>
        <v>5</v>
      </c>
      <c r="AW152" s="85">
        <f>MODEL!W152</f>
        <v>10</v>
      </c>
      <c r="AX152" s="88">
        <f t="shared" si="119"/>
        <v>0.81132075471698117</v>
      </c>
      <c r="AY152" s="88">
        <f t="shared" si="156"/>
        <v>0.69767441860465118</v>
      </c>
      <c r="AZ152" s="88">
        <f t="shared" si="156"/>
        <v>0.90566037735849059</v>
      </c>
      <c r="BA152" s="88">
        <f t="shared" si="156"/>
        <v>0.93023255813953487</v>
      </c>
      <c r="BB152" s="88">
        <f t="shared" si="156"/>
        <v>1</v>
      </c>
      <c r="BC152" s="88">
        <f t="shared" si="156"/>
        <v>0.73333333333333328</v>
      </c>
      <c r="BD152" s="89">
        <f>'END SEM EXAM'!D152</f>
        <v>0</v>
      </c>
      <c r="BE152" s="89">
        <f>'END SEM EXAM'!E152</f>
        <v>0</v>
      </c>
      <c r="BF152" s="89">
        <f>'END SEM EXAM'!F152</f>
        <v>1</v>
      </c>
      <c r="BG152" s="89">
        <f>'END SEM EXAM'!G152</f>
        <v>0</v>
      </c>
      <c r="BH152" s="89">
        <f>'END SEM EXAM'!H152</f>
        <v>2</v>
      </c>
      <c r="BI152" s="89">
        <f>'END SEM EXAM'!I152</f>
        <v>1</v>
      </c>
      <c r="BJ152" s="89">
        <f>'END SEM EXAM'!J152</f>
        <v>1</v>
      </c>
      <c r="BK152" s="89">
        <f>'END SEM EXAM'!K152</f>
        <v>1</v>
      </c>
      <c r="BL152" s="89">
        <f>'END SEM EXAM'!L152</f>
        <v>1</v>
      </c>
      <c r="BM152" s="89">
        <f>'END SEM EXAM'!M152</f>
        <v>2</v>
      </c>
      <c r="BN152" s="89">
        <f>'END SEM EXAM'!N152</f>
        <v>7</v>
      </c>
      <c r="BO152" s="89">
        <f>'END SEM EXAM'!O152</f>
        <v>13</v>
      </c>
      <c r="BP152" s="89">
        <f>'END SEM EXAM'!P152</f>
        <v>10</v>
      </c>
      <c r="BQ152" s="89">
        <f>'END SEM EXAM'!Q152</f>
        <v>6</v>
      </c>
      <c r="BR152" s="89">
        <f>'END SEM EXAM'!R152</f>
        <v>6</v>
      </c>
      <c r="BS152" s="89">
        <f>'END SEM EXAM'!S152</f>
        <v>12</v>
      </c>
      <c r="BT152" s="89">
        <f>'END SEM EXAM'!T152</f>
        <v>63</v>
      </c>
      <c r="BU152" s="91">
        <f>'END SEM EXAM'!U152</f>
        <v>0.72222222222222221</v>
      </c>
      <c r="BV152" s="91">
        <f>'END SEM EXAM'!V152</f>
        <v>0.61111111111111116</v>
      </c>
      <c r="BW152" s="91">
        <f>'END SEM EXAM'!W152</f>
        <v>0.5</v>
      </c>
      <c r="BX152" s="91">
        <f>'END SEM EXAM'!X152</f>
        <v>0.44444444444444442</v>
      </c>
      <c r="BY152" s="91">
        <f>'END SEM EXAM'!Y152</f>
        <v>0.83333333333333337</v>
      </c>
      <c r="BZ152" s="91">
        <f>'END SEM EXAM'!Z152</f>
        <v>0.7</v>
      </c>
      <c r="CA152" s="92">
        <f t="shared" si="120"/>
        <v>0.43333333333333329</v>
      </c>
      <c r="CB152" s="92">
        <f t="shared" si="121"/>
        <v>0.3666666666666667</v>
      </c>
      <c r="CC152" s="92">
        <f t="shared" si="122"/>
        <v>0.3</v>
      </c>
      <c r="CD152" s="92">
        <f t="shared" si="123"/>
        <v>0.26666666666666666</v>
      </c>
      <c r="CE152" s="92">
        <f t="shared" si="124"/>
        <v>0.5</v>
      </c>
      <c r="CF152" s="92">
        <f t="shared" si="125"/>
        <v>0.42</v>
      </c>
      <c r="CG152" s="94">
        <f t="shared" si="126"/>
        <v>0.32452830188679249</v>
      </c>
      <c r="CH152" s="94">
        <f t="shared" si="127"/>
        <v>0.27906976744186046</v>
      </c>
      <c r="CI152" s="94">
        <f t="shared" si="128"/>
        <v>0.36226415094339626</v>
      </c>
      <c r="CJ152" s="94">
        <f t="shared" si="129"/>
        <v>0.37209302325581395</v>
      </c>
      <c r="CK152" s="94">
        <f t="shared" si="130"/>
        <v>0.4</v>
      </c>
      <c r="CL152" s="94">
        <f t="shared" si="131"/>
        <v>0.29333333333333333</v>
      </c>
      <c r="CM152" s="96">
        <f t="shared" si="132"/>
        <v>0.75786163522012573</v>
      </c>
      <c r="CN152" s="96">
        <f t="shared" si="133"/>
        <v>0.64573643410852721</v>
      </c>
      <c r="CO152" s="96">
        <f t="shared" si="134"/>
        <v>0.66226415094339619</v>
      </c>
      <c r="CP152" s="96">
        <f t="shared" si="135"/>
        <v>0.63875968992248056</v>
      </c>
      <c r="CQ152" s="96">
        <f t="shared" si="136"/>
        <v>0.9</v>
      </c>
      <c r="CR152" s="96">
        <f t="shared" si="137"/>
        <v>0.71333333333333337</v>
      </c>
      <c r="CS152" s="99">
        <f>'Course end survey'!J177</f>
        <v>0.66666666666666663</v>
      </c>
      <c r="CT152" s="99">
        <f>'Course end survey'!K177</f>
        <v>1</v>
      </c>
      <c r="CU152" s="99">
        <f>'Course end survey'!L177</f>
        <v>0.66666666666666663</v>
      </c>
      <c r="CV152" s="99">
        <f>'Course end survey'!M177</f>
        <v>0.66666666666666663</v>
      </c>
      <c r="CW152" s="99">
        <f>'Course end survey'!N177</f>
        <v>0.22222222222222221</v>
      </c>
      <c r="CX152" s="99">
        <f>'Course end survey'!O177</f>
        <v>0.33333333333333331</v>
      </c>
      <c r="CY152" s="100">
        <f t="shared" si="138"/>
        <v>6.6666666666666666E-2</v>
      </c>
      <c r="CZ152" s="100">
        <f t="shared" si="139"/>
        <v>0.1</v>
      </c>
      <c r="DA152" s="100">
        <f t="shared" si="140"/>
        <v>6.6666666666666666E-2</v>
      </c>
      <c r="DB152" s="100">
        <f t="shared" si="141"/>
        <v>6.6666666666666666E-2</v>
      </c>
      <c r="DC152" s="100">
        <f t="shared" si="142"/>
        <v>2.2222222222222223E-2</v>
      </c>
      <c r="DD152" s="100">
        <f t="shared" si="143"/>
        <v>3.3333333333333333E-2</v>
      </c>
      <c r="DE152" s="102">
        <f t="shared" si="144"/>
        <v>0.68207547169811322</v>
      </c>
      <c r="DF152" s="102">
        <f t="shared" si="145"/>
        <v>0.58116279069767451</v>
      </c>
      <c r="DG152" s="102">
        <f t="shared" si="146"/>
        <v>0.59603773584905662</v>
      </c>
      <c r="DH152" s="102">
        <f t="shared" si="147"/>
        <v>0.57488372093023254</v>
      </c>
      <c r="DI152" s="102">
        <f t="shared" si="148"/>
        <v>0.81</v>
      </c>
      <c r="DJ152" s="102">
        <f t="shared" si="149"/>
        <v>0.64200000000000002</v>
      </c>
      <c r="DK152" s="103">
        <f t="shared" si="150"/>
        <v>0.74874213836477987</v>
      </c>
      <c r="DL152" s="103">
        <f t="shared" si="151"/>
        <v>0.68116279069767449</v>
      </c>
      <c r="DM152" s="103">
        <f t="shared" si="152"/>
        <v>0.66270440251572327</v>
      </c>
      <c r="DN152" s="103">
        <f t="shared" si="153"/>
        <v>0.6415503875968992</v>
      </c>
      <c r="DO152" s="103">
        <f t="shared" si="154"/>
        <v>0.83222222222222231</v>
      </c>
      <c r="DP152" s="103">
        <f t="shared" si="155"/>
        <v>0.67533333333333334</v>
      </c>
    </row>
    <row r="153" spans="1:120" ht="16.2" thickBot="1">
      <c r="A153" s="72">
        <v>143</v>
      </c>
      <c r="B153" s="73" t="str">
        <f>'CAT I'!B153</f>
        <v>AME20164L</v>
      </c>
      <c r="C153" s="171" t="str">
        <f>'CAT I'!C153</f>
        <v>NAIR KHUSHAAL RATISH</v>
      </c>
      <c r="D153" s="74">
        <f>'CAT I'!D153</f>
        <v>0</v>
      </c>
      <c r="E153" s="74">
        <f>'CAT I'!E153</f>
        <v>2</v>
      </c>
      <c r="F153" s="74">
        <f>'CAT I'!F153</f>
        <v>0</v>
      </c>
      <c r="G153" s="74">
        <f>'CAT I'!G153</f>
        <v>2</v>
      </c>
      <c r="H153" s="74">
        <f>'CAT I'!H153</f>
        <v>2</v>
      </c>
      <c r="I153" s="74">
        <f>'CAT I'!I153</f>
        <v>1</v>
      </c>
      <c r="J153" s="74">
        <f>'CAT I'!J153</f>
        <v>1</v>
      </c>
      <c r="K153" s="74">
        <f>'CAT I'!K153</f>
        <v>14</v>
      </c>
      <c r="L153" s="74">
        <f>'CAT I'!L153</f>
        <v>8</v>
      </c>
      <c r="M153" s="74">
        <f>'CAT I'!M153</f>
        <v>30</v>
      </c>
      <c r="N153" s="79">
        <f>'CAT II'!D153</f>
        <v>1</v>
      </c>
      <c r="O153" s="79">
        <f>'CAT II'!E153</f>
        <v>0</v>
      </c>
      <c r="P153" s="79">
        <f>'CAT II'!F153</f>
        <v>2</v>
      </c>
      <c r="Q153" s="79">
        <f>'CAT II'!G153</f>
        <v>2</v>
      </c>
      <c r="R153" s="79">
        <f>'CAT II'!H153</f>
        <v>0</v>
      </c>
      <c r="S153" s="79">
        <f>'CAT II'!I153</f>
        <v>1</v>
      </c>
      <c r="T153" s="79">
        <f>'CAT II'!J153</f>
        <v>9</v>
      </c>
      <c r="U153" s="79">
        <f>'CAT II'!K153</f>
        <v>14</v>
      </c>
      <c r="V153" s="79">
        <f>'CAT II'!L153</f>
        <v>11</v>
      </c>
      <c r="W153" s="79">
        <f>'CAT II'!M153</f>
        <v>40</v>
      </c>
      <c r="X153" s="82">
        <f>MODEL!D153</f>
        <v>1</v>
      </c>
      <c r="Y153" s="82">
        <f>MODEL!E153</f>
        <v>2</v>
      </c>
      <c r="Z153" s="82">
        <f>MODEL!F153</f>
        <v>1</v>
      </c>
      <c r="AA153" s="82">
        <f>MODEL!G153</f>
        <v>2</v>
      </c>
      <c r="AB153" s="82">
        <f>MODEL!H153</f>
        <v>1</v>
      </c>
      <c r="AC153" s="82">
        <f>MODEL!I153</f>
        <v>2</v>
      </c>
      <c r="AD153" s="82">
        <f>MODEL!J153</f>
        <v>1</v>
      </c>
      <c r="AE153" s="82">
        <f>MODEL!K153</f>
        <v>2</v>
      </c>
      <c r="AF153" s="82">
        <f>MODEL!L153</f>
        <v>2</v>
      </c>
      <c r="AG153" s="82">
        <f>MODEL!M153</f>
        <v>2</v>
      </c>
      <c r="AH153" s="82">
        <f>MODEL!N153</f>
        <v>7</v>
      </c>
      <c r="AI153" s="82">
        <f>MODEL!O153</f>
        <v>12</v>
      </c>
      <c r="AJ153" s="82">
        <f>MODEL!P153</f>
        <v>13</v>
      </c>
      <c r="AK153" s="82">
        <f>MODEL!Q153</f>
        <v>12</v>
      </c>
      <c r="AL153" s="82">
        <f>MODEL!R153</f>
        <v>12</v>
      </c>
      <c r="AM153" s="82">
        <f>MODEL!S153</f>
        <v>8</v>
      </c>
      <c r="AN153" s="82">
        <f>MODEL!T153</f>
        <v>80</v>
      </c>
      <c r="AO153" s="84">
        <f>'CAT I'!N153</f>
        <v>5</v>
      </c>
      <c r="AP153" s="84">
        <f>'CAT I'!O153</f>
        <v>5</v>
      </c>
      <c r="AQ153" s="84">
        <f>'CAT I'!P153</f>
        <v>10</v>
      </c>
      <c r="AR153" s="2">
        <f>'CAT II'!N153</f>
        <v>5</v>
      </c>
      <c r="AS153" s="2">
        <f>'CAT II'!O153</f>
        <v>5</v>
      </c>
      <c r="AT153" s="2">
        <f>'CAT II'!P153</f>
        <v>10</v>
      </c>
      <c r="AU153" s="85">
        <f>MODEL!U153</f>
        <v>5</v>
      </c>
      <c r="AV153" s="85">
        <f>MODEL!V153</f>
        <v>5</v>
      </c>
      <c r="AW153" s="85">
        <f>MODEL!W153</f>
        <v>10</v>
      </c>
      <c r="AX153" s="88">
        <f t="shared" si="119"/>
        <v>0.69811320754716977</v>
      </c>
      <c r="AY153" s="88">
        <f t="shared" si="156"/>
        <v>0.79069767441860461</v>
      </c>
      <c r="AZ153" s="88">
        <f t="shared" si="156"/>
        <v>0.86792452830188682</v>
      </c>
      <c r="BA153" s="88">
        <f t="shared" si="156"/>
        <v>0.79069767441860461</v>
      </c>
      <c r="BB153" s="88">
        <f t="shared" si="156"/>
        <v>0.73913043478260865</v>
      </c>
      <c r="BC153" s="88">
        <f t="shared" si="156"/>
        <v>0.8</v>
      </c>
      <c r="BD153" s="89">
        <f>'END SEM EXAM'!D153</f>
        <v>2</v>
      </c>
      <c r="BE153" s="89">
        <f>'END SEM EXAM'!E153</f>
        <v>1</v>
      </c>
      <c r="BF153" s="89">
        <f>'END SEM EXAM'!F153</f>
        <v>2</v>
      </c>
      <c r="BG153" s="89">
        <f>'END SEM EXAM'!G153</f>
        <v>1</v>
      </c>
      <c r="BH153" s="89">
        <f>'END SEM EXAM'!H153</f>
        <v>2</v>
      </c>
      <c r="BI153" s="89">
        <f>'END SEM EXAM'!I153</f>
        <v>2</v>
      </c>
      <c r="BJ153" s="89">
        <f>'END SEM EXAM'!J153</f>
        <v>2</v>
      </c>
      <c r="BK153" s="89">
        <f>'END SEM EXAM'!K153</f>
        <v>2</v>
      </c>
      <c r="BL153" s="89">
        <f>'END SEM EXAM'!L153</f>
        <v>2</v>
      </c>
      <c r="BM153" s="89">
        <f>'END SEM EXAM'!M153</f>
        <v>2</v>
      </c>
      <c r="BN153" s="89">
        <f>'END SEM EXAM'!N153</f>
        <v>6</v>
      </c>
      <c r="BO153" s="89">
        <f>'END SEM EXAM'!O153</f>
        <v>9</v>
      </c>
      <c r="BP153" s="89">
        <f>'END SEM EXAM'!P153</f>
        <v>2</v>
      </c>
      <c r="BQ153" s="89">
        <f>'END SEM EXAM'!Q153</f>
        <v>10</v>
      </c>
      <c r="BR153" s="89">
        <f>'END SEM EXAM'!R153</f>
        <v>10</v>
      </c>
      <c r="BS153" s="89">
        <f>'END SEM EXAM'!S153</f>
        <v>0</v>
      </c>
      <c r="BT153" s="89">
        <f>'END SEM EXAM'!T153</f>
        <v>55</v>
      </c>
      <c r="BU153" s="91">
        <f>'END SEM EXAM'!U153</f>
        <v>0.66666666666666663</v>
      </c>
      <c r="BV153" s="91">
        <f>'END SEM EXAM'!V153</f>
        <v>0.27777777777777779</v>
      </c>
      <c r="BW153" s="91">
        <f>'END SEM EXAM'!W153</f>
        <v>0.77777777777777779</v>
      </c>
      <c r="BX153" s="91">
        <f>'END SEM EXAM'!X153</f>
        <v>0.77777777777777779</v>
      </c>
      <c r="BY153" s="91">
        <f>'END SEM EXAM'!Y153</f>
        <v>0.22222222222222221</v>
      </c>
      <c r="BZ153" s="91">
        <f>'END SEM EXAM'!Z153</f>
        <v>0.6</v>
      </c>
      <c r="CA153" s="92">
        <f t="shared" si="120"/>
        <v>0.39999999999999997</v>
      </c>
      <c r="CB153" s="92">
        <f t="shared" si="121"/>
        <v>0.16666666666666666</v>
      </c>
      <c r="CC153" s="92">
        <f t="shared" si="122"/>
        <v>0.46666666666666667</v>
      </c>
      <c r="CD153" s="92">
        <f t="shared" si="123"/>
        <v>0.46666666666666667</v>
      </c>
      <c r="CE153" s="92">
        <f t="shared" si="124"/>
        <v>0.13333333333333333</v>
      </c>
      <c r="CF153" s="92">
        <f t="shared" si="125"/>
        <v>0.36</v>
      </c>
      <c r="CG153" s="94">
        <f t="shared" si="126"/>
        <v>0.27924528301886792</v>
      </c>
      <c r="CH153" s="94">
        <f t="shared" si="127"/>
        <v>0.31627906976744186</v>
      </c>
      <c r="CI153" s="94">
        <f t="shared" si="128"/>
        <v>0.34716981132075475</v>
      </c>
      <c r="CJ153" s="94">
        <f t="shared" si="129"/>
        <v>0.31627906976744186</v>
      </c>
      <c r="CK153" s="94">
        <f t="shared" si="130"/>
        <v>0.29565217391304349</v>
      </c>
      <c r="CL153" s="94">
        <f t="shared" si="131"/>
        <v>0.32000000000000006</v>
      </c>
      <c r="CM153" s="96">
        <f t="shared" si="132"/>
        <v>0.67924528301886788</v>
      </c>
      <c r="CN153" s="96">
        <f t="shared" si="133"/>
        <v>0.48294573643410854</v>
      </c>
      <c r="CO153" s="96">
        <f t="shared" si="134"/>
        <v>0.81383647798742142</v>
      </c>
      <c r="CP153" s="96">
        <f t="shared" si="135"/>
        <v>0.78294573643410859</v>
      </c>
      <c r="CQ153" s="96">
        <f t="shared" si="136"/>
        <v>0.42898550724637685</v>
      </c>
      <c r="CR153" s="96">
        <f t="shared" si="137"/>
        <v>0.68</v>
      </c>
      <c r="CS153" s="99">
        <f>'Course end survey'!J162</f>
        <v>1</v>
      </c>
      <c r="CT153" s="99">
        <f>'Course end survey'!K162</f>
        <v>1</v>
      </c>
      <c r="CU153" s="99">
        <f>'Course end survey'!L162</f>
        <v>1</v>
      </c>
      <c r="CV153" s="99">
        <f>'Course end survey'!M162</f>
        <v>0.33333333333333331</v>
      </c>
      <c r="CW153" s="99">
        <f>'Course end survey'!N162</f>
        <v>0.33333333333333331</v>
      </c>
      <c r="CX153" s="99">
        <f>'Course end survey'!O162</f>
        <v>0.33333333333333331</v>
      </c>
      <c r="CY153" s="100">
        <f t="shared" si="138"/>
        <v>0.1</v>
      </c>
      <c r="CZ153" s="100">
        <f t="shared" si="139"/>
        <v>0.1</v>
      </c>
      <c r="DA153" s="100">
        <f t="shared" si="140"/>
        <v>0.1</v>
      </c>
      <c r="DB153" s="100">
        <f t="shared" si="141"/>
        <v>3.3333333333333333E-2</v>
      </c>
      <c r="DC153" s="100">
        <f t="shared" si="142"/>
        <v>3.3333333333333333E-2</v>
      </c>
      <c r="DD153" s="100">
        <f t="shared" si="143"/>
        <v>3.3333333333333333E-2</v>
      </c>
      <c r="DE153" s="102">
        <f t="shared" si="144"/>
        <v>0.61132075471698111</v>
      </c>
      <c r="DF153" s="102">
        <f t="shared" si="145"/>
        <v>0.43465116279069771</v>
      </c>
      <c r="DG153" s="102">
        <f t="shared" si="146"/>
        <v>0.73245283018867935</v>
      </c>
      <c r="DH153" s="102">
        <f t="shared" si="147"/>
        <v>0.70465116279069773</v>
      </c>
      <c r="DI153" s="102">
        <f t="shared" si="148"/>
        <v>0.38608695652173919</v>
      </c>
      <c r="DJ153" s="102">
        <f t="shared" si="149"/>
        <v>0.6120000000000001</v>
      </c>
      <c r="DK153" s="103">
        <f t="shared" si="150"/>
        <v>0.71132075471698109</v>
      </c>
      <c r="DL153" s="103">
        <f t="shared" si="151"/>
        <v>0.53465116279069769</v>
      </c>
      <c r="DM153" s="103">
        <f t="shared" si="152"/>
        <v>0.83245283018867933</v>
      </c>
      <c r="DN153" s="103">
        <f t="shared" si="153"/>
        <v>0.73798449612403105</v>
      </c>
      <c r="DO153" s="103">
        <f t="shared" si="154"/>
        <v>0.41942028985507251</v>
      </c>
      <c r="DP153" s="103">
        <f t="shared" si="155"/>
        <v>0.64533333333333343</v>
      </c>
    </row>
    <row r="154" spans="1:120" ht="16.2" thickBot="1">
      <c r="A154" s="72">
        <v>144</v>
      </c>
      <c r="B154" s="73" t="str">
        <f>'CAT I'!B154</f>
        <v>AME20165L</v>
      </c>
      <c r="C154" s="171" t="str">
        <f>'CAT I'!C154</f>
        <v>NAVEENKUMAR G</v>
      </c>
      <c r="D154" s="74">
        <f>'CAT I'!D154</f>
        <v>0</v>
      </c>
      <c r="E154" s="74">
        <f>'CAT I'!E154</f>
        <v>0</v>
      </c>
      <c r="F154" s="74">
        <f>'CAT I'!F154</f>
        <v>1</v>
      </c>
      <c r="G154" s="74">
        <f>'CAT I'!G154</f>
        <v>1</v>
      </c>
      <c r="H154" s="74">
        <f>'CAT I'!H154</f>
        <v>1</v>
      </c>
      <c r="I154" s="74">
        <f>'CAT I'!I154</f>
        <v>0</v>
      </c>
      <c r="J154" s="74">
        <f>'CAT I'!J154</f>
        <v>6</v>
      </c>
      <c r="K154" s="74">
        <f>'CAT I'!K154</f>
        <v>12</v>
      </c>
      <c r="L154" s="74">
        <f>'CAT I'!L154</f>
        <v>13</v>
      </c>
      <c r="M154" s="74">
        <f>'CAT I'!M154</f>
        <v>34</v>
      </c>
      <c r="N154" s="79">
        <f>'CAT II'!D154</f>
        <v>0</v>
      </c>
      <c r="O154" s="79">
        <f>'CAT II'!E154</f>
        <v>0</v>
      </c>
      <c r="P154" s="79">
        <f>'CAT II'!F154</f>
        <v>2</v>
      </c>
      <c r="Q154" s="79">
        <f>'CAT II'!G154</f>
        <v>0</v>
      </c>
      <c r="R154" s="79">
        <f>'CAT II'!H154</f>
        <v>0</v>
      </c>
      <c r="S154" s="79">
        <f>'CAT II'!I154</f>
        <v>1</v>
      </c>
      <c r="T154" s="79">
        <f>'CAT II'!J154</f>
        <v>5</v>
      </c>
      <c r="U154" s="79">
        <f>'CAT II'!K154</f>
        <v>11</v>
      </c>
      <c r="V154" s="79">
        <f>'CAT II'!L154</f>
        <v>14</v>
      </c>
      <c r="W154" s="79">
        <f>'CAT II'!M154</f>
        <v>33</v>
      </c>
      <c r="X154" s="82">
        <f>MODEL!D154</f>
        <v>2</v>
      </c>
      <c r="Y154" s="82">
        <f>MODEL!E154</f>
        <v>1</v>
      </c>
      <c r="Z154" s="82">
        <f>MODEL!F154</f>
        <v>1</v>
      </c>
      <c r="AA154" s="82">
        <f>MODEL!G154</f>
        <v>1</v>
      </c>
      <c r="AB154" s="82">
        <f>MODEL!H154</f>
        <v>1</v>
      </c>
      <c r="AC154" s="82">
        <f>MODEL!I154</f>
        <v>1</v>
      </c>
      <c r="AD154" s="82">
        <f>MODEL!J154</f>
        <v>2</v>
      </c>
      <c r="AE154" s="82">
        <f>MODEL!K154</f>
        <v>2</v>
      </c>
      <c r="AF154" s="82">
        <f>MODEL!L154</f>
        <v>1</v>
      </c>
      <c r="AG154" s="82">
        <f>MODEL!M154</f>
        <v>1</v>
      </c>
      <c r="AH154" s="82">
        <f>MODEL!N154</f>
        <v>10</v>
      </c>
      <c r="AI154" s="82">
        <f>MODEL!O154</f>
        <v>14</v>
      </c>
      <c r="AJ154" s="82">
        <f>MODEL!P154</f>
        <v>11</v>
      </c>
      <c r="AK154" s="82">
        <f>MODEL!Q154</f>
        <v>2</v>
      </c>
      <c r="AL154" s="82">
        <f>MODEL!R154</f>
        <v>14</v>
      </c>
      <c r="AM154" s="82">
        <f>MODEL!S154</f>
        <v>12</v>
      </c>
      <c r="AN154" s="82">
        <f>MODEL!T154</f>
        <v>76</v>
      </c>
      <c r="AO154" s="84">
        <f>'CAT I'!N154</f>
        <v>5</v>
      </c>
      <c r="AP154" s="84">
        <f>'CAT I'!O154</f>
        <v>5</v>
      </c>
      <c r="AQ154" s="84">
        <f>'CAT I'!P154</f>
        <v>10</v>
      </c>
      <c r="AR154" s="2">
        <f>'CAT II'!N154</f>
        <v>5</v>
      </c>
      <c r="AS154" s="2">
        <f>'CAT II'!O154</f>
        <v>5</v>
      </c>
      <c r="AT154" s="2">
        <f>'CAT II'!P154</f>
        <v>10</v>
      </c>
      <c r="AU154" s="85">
        <f>MODEL!U154</f>
        <v>5</v>
      </c>
      <c r="AV154" s="85">
        <f>MODEL!V154</f>
        <v>5</v>
      </c>
      <c r="AW154" s="85">
        <f>MODEL!W154</f>
        <v>10</v>
      </c>
      <c r="AX154" s="88">
        <f t="shared" si="119"/>
        <v>0.77358490566037741</v>
      </c>
      <c r="AY154" s="88">
        <f t="shared" si="156"/>
        <v>0.76744186046511631</v>
      </c>
      <c r="AZ154" s="88">
        <f t="shared" si="156"/>
        <v>0.50943396226415094</v>
      </c>
      <c r="BA154" s="88">
        <f t="shared" si="156"/>
        <v>0.88372093023255816</v>
      </c>
      <c r="BB154" s="88">
        <f t="shared" si="156"/>
        <v>0.82608695652173914</v>
      </c>
      <c r="BC154" s="88">
        <f t="shared" si="156"/>
        <v>1</v>
      </c>
      <c r="BD154" s="89">
        <f>'END SEM EXAM'!D154</f>
        <v>2</v>
      </c>
      <c r="BE154" s="89">
        <f>'END SEM EXAM'!E154</f>
        <v>2</v>
      </c>
      <c r="BF154" s="89">
        <f>'END SEM EXAM'!F154</f>
        <v>2</v>
      </c>
      <c r="BG154" s="89">
        <f>'END SEM EXAM'!G154</f>
        <v>1</v>
      </c>
      <c r="BH154" s="89">
        <f>'END SEM EXAM'!H154</f>
        <v>2</v>
      </c>
      <c r="BI154" s="89">
        <f>'END SEM EXAM'!I154</f>
        <v>2</v>
      </c>
      <c r="BJ154" s="89">
        <f>'END SEM EXAM'!J154</f>
        <v>2</v>
      </c>
      <c r="BK154" s="89">
        <f>'END SEM EXAM'!K154</f>
        <v>2</v>
      </c>
      <c r="BL154" s="89">
        <f>'END SEM EXAM'!L154</f>
        <v>2</v>
      </c>
      <c r="BM154" s="89">
        <f>'END SEM EXAM'!M154</f>
        <v>2</v>
      </c>
      <c r="BN154" s="89">
        <f>'END SEM EXAM'!N154</f>
        <v>10</v>
      </c>
      <c r="BO154" s="89">
        <f>'END SEM EXAM'!O154</f>
        <v>11</v>
      </c>
      <c r="BP154" s="89">
        <f>'END SEM EXAM'!P154</f>
        <v>12</v>
      </c>
      <c r="BQ154" s="89">
        <f>'END SEM EXAM'!Q154</f>
        <v>12</v>
      </c>
      <c r="BR154" s="89">
        <f>'END SEM EXAM'!R154</f>
        <v>1</v>
      </c>
      <c r="BS154" s="89">
        <f>'END SEM EXAM'!S154</f>
        <v>3</v>
      </c>
      <c r="BT154" s="89">
        <f>'END SEM EXAM'!T154</f>
        <v>68</v>
      </c>
      <c r="BU154" s="91">
        <f>'END SEM EXAM'!U154</f>
        <v>0.83333333333333337</v>
      </c>
      <c r="BV154" s="91">
        <f>'END SEM EXAM'!V154</f>
        <v>0.83333333333333337</v>
      </c>
      <c r="BW154" s="91">
        <f>'END SEM EXAM'!W154</f>
        <v>0.88888888888888884</v>
      </c>
      <c r="BX154" s="91">
        <f>'END SEM EXAM'!X154</f>
        <v>0.27777777777777779</v>
      </c>
      <c r="BY154" s="91">
        <f>'END SEM EXAM'!Y154</f>
        <v>0.3888888888888889</v>
      </c>
      <c r="BZ154" s="91">
        <f>'END SEM EXAM'!Z154</f>
        <v>1</v>
      </c>
      <c r="CA154" s="92">
        <f t="shared" si="120"/>
        <v>0.5</v>
      </c>
      <c r="CB154" s="92">
        <f t="shared" si="121"/>
        <v>0.5</v>
      </c>
      <c r="CC154" s="92">
        <f t="shared" si="122"/>
        <v>0.53333333333333333</v>
      </c>
      <c r="CD154" s="92">
        <f t="shared" si="123"/>
        <v>0.16666666666666666</v>
      </c>
      <c r="CE154" s="92">
        <f t="shared" si="124"/>
        <v>0.23333333333333334</v>
      </c>
      <c r="CF154" s="92">
        <f t="shared" si="125"/>
        <v>0.6</v>
      </c>
      <c r="CG154" s="94">
        <f t="shared" si="126"/>
        <v>0.30943396226415099</v>
      </c>
      <c r="CH154" s="94">
        <f t="shared" si="127"/>
        <v>0.30697674418604654</v>
      </c>
      <c r="CI154" s="94">
        <f t="shared" si="128"/>
        <v>0.20377358490566039</v>
      </c>
      <c r="CJ154" s="94">
        <f t="shared" si="129"/>
        <v>0.35348837209302331</v>
      </c>
      <c r="CK154" s="94">
        <f t="shared" si="130"/>
        <v>0.33043478260869569</v>
      </c>
      <c r="CL154" s="94">
        <f t="shared" si="131"/>
        <v>0.4</v>
      </c>
      <c r="CM154" s="96">
        <f t="shared" si="132"/>
        <v>0.80943396226415099</v>
      </c>
      <c r="CN154" s="96">
        <f t="shared" si="133"/>
        <v>0.80697674418604648</v>
      </c>
      <c r="CO154" s="96">
        <f t="shared" si="134"/>
        <v>0.73710691823899377</v>
      </c>
      <c r="CP154" s="96">
        <f t="shared" si="135"/>
        <v>0.52015503875968994</v>
      </c>
      <c r="CQ154" s="96">
        <f t="shared" si="136"/>
        <v>0.56376811594202902</v>
      </c>
      <c r="CR154" s="96">
        <f t="shared" si="137"/>
        <v>1</v>
      </c>
      <c r="CS154" s="99">
        <f>'Course end survey'!J179</f>
        <v>1</v>
      </c>
      <c r="CT154" s="99">
        <f>'Course end survey'!K179</f>
        <v>0.33333333333333331</v>
      </c>
      <c r="CU154" s="99">
        <f>'Course end survey'!L179</f>
        <v>1</v>
      </c>
      <c r="CV154" s="99">
        <f>'Course end survey'!M179</f>
        <v>0.66666666666666663</v>
      </c>
      <c r="CW154" s="99">
        <f>'Course end survey'!N179</f>
        <v>0.33333333333333331</v>
      </c>
      <c r="CX154" s="99">
        <f>'Course end survey'!O179</f>
        <v>0.1111111111111111</v>
      </c>
      <c r="CY154" s="100">
        <f t="shared" si="138"/>
        <v>0.1</v>
      </c>
      <c r="CZ154" s="100">
        <f t="shared" si="139"/>
        <v>3.3333333333333333E-2</v>
      </c>
      <c r="DA154" s="100">
        <f t="shared" si="140"/>
        <v>0.1</v>
      </c>
      <c r="DB154" s="100">
        <f t="shared" si="141"/>
        <v>6.6666666666666666E-2</v>
      </c>
      <c r="DC154" s="100">
        <f t="shared" si="142"/>
        <v>3.3333333333333333E-2</v>
      </c>
      <c r="DD154" s="100">
        <f t="shared" si="143"/>
        <v>1.1111111111111112E-2</v>
      </c>
      <c r="DE154" s="102">
        <f t="shared" si="144"/>
        <v>0.72849056603773588</v>
      </c>
      <c r="DF154" s="102">
        <f t="shared" si="145"/>
        <v>0.72627906976744183</v>
      </c>
      <c r="DG154" s="102">
        <f t="shared" si="146"/>
        <v>0.66339622641509444</v>
      </c>
      <c r="DH154" s="102">
        <f t="shared" si="147"/>
        <v>0.46813953488372095</v>
      </c>
      <c r="DI154" s="102">
        <f t="shared" si="148"/>
        <v>0.50739130434782609</v>
      </c>
      <c r="DJ154" s="102">
        <f t="shared" si="149"/>
        <v>0.9</v>
      </c>
      <c r="DK154" s="103">
        <f t="shared" si="150"/>
        <v>0.82849056603773585</v>
      </c>
      <c r="DL154" s="103">
        <f t="shared" si="151"/>
        <v>0.75961240310077516</v>
      </c>
      <c r="DM154" s="103">
        <f t="shared" si="152"/>
        <v>0.76339622641509441</v>
      </c>
      <c r="DN154" s="103">
        <f t="shared" si="153"/>
        <v>0.53480620155038761</v>
      </c>
      <c r="DO154" s="103">
        <f t="shared" si="154"/>
        <v>0.54072463768115941</v>
      </c>
      <c r="DP154" s="103">
        <f t="shared" si="155"/>
        <v>0.91111111111111109</v>
      </c>
    </row>
    <row r="155" spans="1:120" ht="16.2" thickBot="1">
      <c r="A155" s="72">
        <v>145</v>
      </c>
      <c r="B155" s="73" t="str">
        <f>'CAT I'!B155</f>
        <v>AME20166L</v>
      </c>
      <c r="C155" s="171" t="str">
        <f>'CAT I'!C155</f>
        <v>NAVIN KUMAR</v>
      </c>
      <c r="D155" s="74">
        <f>'CAT I'!D155</f>
        <v>1</v>
      </c>
      <c r="E155" s="74">
        <f>'CAT I'!E155</f>
        <v>1</v>
      </c>
      <c r="F155" s="74">
        <f>'CAT I'!F155</f>
        <v>2</v>
      </c>
      <c r="G155" s="74">
        <f>'CAT I'!G155</f>
        <v>1</v>
      </c>
      <c r="H155" s="74">
        <f>'CAT I'!H155</f>
        <v>0</v>
      </c>
      <c r="I155" s="74">
        <f>'CAT I'!I155</f>
        <v>0</v>
      </c>
      <c r="J155" s="74">
        <f>'CAT I'!J155</f>
        <v>7</v>
      </c>
      <c r="K155" s="74">
        <f>'CAT I'!K155</f>
        <v>13</v>
      </c>
      <c r="L155" s="74">
        <f>'CAT I'!L155</f>
        <v>14</v>
      </c>
      <c r="M155" s="74">
        <f>'CAT I'!M155</f>
        <v>39</v>
      </c>
      <c r="N155" s="79">
        <f>'CAT II'!D155</f>
        <v>0</v>
      </c>
      <c r="O155" s="79">
        <f>'CAT II'!E155</f>
        <v>0</v>
      </c>
      <c r="P155" s="79">
        <f>'CAT II'!F155</f>
        <v>2</v>
      </c>
      <c r="Q155" s="79">
        <f>'CAT II'!G155</f>
        <v>1</v>
      </c>
      <c r="R155" s="79">
        <f>'CAT II'!H155</f>
        <v>0</v>
      </c>
      <c r="S155" s="79">
        <f>'CAT II'!I155</f>
        <v>0</v>
      </c>
      <c r="T155" s="79">
        <f>'CAT II'!J155</f>
        <v>10</v>
      </c>
      <c r="U155" s="79">
        <f>'CAT II'!K155</f>
        <v>14</v>
      </c>
      <c r="V155" s="79">
        <f>'CAT II'!L155</f>
        <v>12</v>
      </c>
      <c r="W155" s="79">
        <f>'CAT II'!M155</f>
        <v>39</v>
      </c>
      <c r="X155" s="82">
        <f>MODEL!D155</f>
        <v>1</v>
      </c>
      <c r="Y155" s="82">
        <f>MODEL!E155</f>
        <v>1</v>
      </c>
      <c r="Z155" s="82">
        <f>MODEL!F155</f>
        <v>2</v>
      </c>
      <c r="AA155" s="82">
        <f>MODEL!G155</f>
        <v>1</v>
      </c>
      <c r="AB155" s="82">
        <f>MODEL!H155</f>
        <v>1</v>
      </c>
      <c r="AC155" s="82">
        <f>MODEL!I155</f>
        <v>1</v>
      </c>
      <c r="AD155" s="82">
        <f>MODEL!J155</f>
        <v>2</v>
      </c>
      <c r="AE155" s="82">
        <f>MODEL!K155</f>
        <v>2</v>
      </c>
      <c r="AF155" s="82">
        <f>MODEL!L155</f>
        <v>2</v>
      </c>
      <c r="AG155" s="82">
        <f>MODEL!M155</f>
        <v>1</v>
      </c>
      <c r="AH155" s="82">
        <f>MODEL!N155</f>
        <v>6</v>
      </c>
      <c r="AI155" s="82">
        <f>MODEL!O155</f>
        <v>14</v>
      </c>
      <c r="AJ155" s="82">
        <f>MODEL!P155</f>
        <v>11</v>
      </c>
      <c r="AK155" s="82">
        <f>MODEL!Q155</f>
        <v>8</v>
      </c>
      <c r="AL155" s="82">
        <f>MODEL!R155</f>
        <v>10</v>
      </c>
      <c r="AM155" s="82">
        <f>MODEL!S155</f>
        <v>13</v>
      </c>
      <c r="AN155" s="82">
        <f>MODEL!T155</f>
        <v>76</v>
      </c>
      <c r="AO155" s="84">
        <f>'CAT I'!N155</f>
        <v>5</v>
      </c>
      <c r="AP155" s="84">
        <f>'CAT I'!O155</f>
        <v>5</v>
      </c>
      <c r="AQ155" s="84">
        <f>'CAT I'!P155</f>
        <v>10</v>
      </c>
      <c r="AR155" s="2">
        <f>'CAT II'!N155</f>
        <v>5</v>
      </c>
      <c r="AS155" s="2">
        <f>'CAT II'!O155</f>
        <v>5</v>
      </c>
      <c r="AT155" s="2">
        <f>'CAT II'!P155</f>
        <v>10</v>
      </c>
      <c r="AU155" s="85">
        <f>MODEL!U155</f>
        <v>5</v>
      </c>
      <c r="AV155" s="85">
        <f>MODEL!V155</f>
        <v>5</v>
      </c>
      <c r="AW155" s="85">
        <f>MODEL!W155</f>
        <v>10</v>
      </c>
      <c r="AX155" s="88">
        <f t="shared" si="119"/>
        <v>0.84905660377358494</v>
      </c>
      <c r="AY155" s="88">
        <f t="shared" si="156"/>
        <v>0.79069767441860461</v>
      </c>
      <c r="AZ155" s="88">
        <f t="shared" si="156"/>
        <v>0.77358490566037741</v>
      </c>
      <c r="BA155" s="88">
        <f t="shared" si="156"/>
        <v>0.7441860465116279</v>
      </c>
      <c r="BB155" s="88">
        <f t="shared" si="156"/>
        <v>0.91304347826086951</v>
      </c>
      <c r="BC155" s="88">
        <f t="shared" si="156"/>
        <v>0.73333333333333328</v>
      </c>
      <c r="BD155" s="89">
        <f>'END SEM EXAM'!D155</f>
        <v>1</v>
      </c>
      <c r="BE155" s="89">
        <f>'END SEM EXAM'!E155</f>
        <v>0</v>
      </c>
      <c r="BF155" s="89">
        <f>'END SEM EXAM'!F155</f>
        <v>2</v>
      </c>
      <c r="BG155" s="89">
        <f>'END SEM EXAM'!G155</f>
        <v>1</v>
      </c>
      <c r="BH155" s="89">
        <f>'END SEM EXAM'!H155</f>
        <v>0</v>
      </c>
      <c r="BI155" s="89">
        <f>'END SEM EXAM'!I155</f>
        <v>1</v>
      </c>
      <c r="BJ155" s="89">
        <f>'END SEM EXAM'!J155</f>
        <v>2</v>
      </c>
      <c r="BK155" s="89">
        <f>'END SEM EXAM'!K155</f>
        <v>2</v>
      </c>
      <c r="BL155" s="89">
        <f>'END SEM EXAM'!L155</f>
        <v>1</v>
      </c>
      <c r="BM155" s="89">
        <f>'END SEM EXAM'!M155</f>
        <v>1</v>
      </c>
      <c r="BN155" s="89">
        <f>'END SEM EXAM'!N155</f>
        <v>7</v>
      </c>
      <c r="BO155" s="89">
        <f>'END SEM EXAM'!O155</f>
        <v>5</v>
      </c>
      <c r="BP155" s="89">
        <f>'END SEM EXAM'!P155</f>
        <v>0</v>
      </c>
      <c r="BQ155" s="89">
        <f>'END SEM EXAM'!Q155</f>
        <v>3</v>
      </c>
      <c r="BR155" s="89">
        <f>'END SEM EXAM'!R155</f>
        <v>0</v>
      </c>
      <c r="BS155" s="89">
        <f>'END SEM EXAM'!S155</f>
        <v>2</v>
      </c>
      <c r="BT155" s="89">
        <f>'END SEM EXAM'!T155</f>
        <v>28</v>
      </c>
      <c r="BU155" s="91">
        <f>'END SEM EXAM'!U155</f>
        <v>0.33333333333333331</v>
      </c>
      <c r="BV155" s="91">
        <f>'END SEM EXAM'!V155</f>
        <v>0.16666666666666666</v>
      </c>
      <c r="BW155" s="91">
        <f>'END SEM EXAM'!W155</f>
        <v>0.22222222222222221</v>
      </c>
      <c r="BX155" s="91">
        <f>'END SEM EXAM'!X155</f>
        <v>0.22222222222222221</v>
      </c>
      <c r="BY155" s="91">
        <f>'END SEM EXAM'!Y155</f>
        <v>0.22222222222222221</v>
      </c>
      <c r="BZ155" s="91">
        <f>'END SEM EXAM'!Z155</f>
        <v>0.7</v>
      </c>
      <c r="CA155" s="92">
        <f t="shared" si="120"/>
        <v>0.19999999999999998</v>
      </c>
      <c r="CB155" s="92">
        <f t="shared" si="121"/>
        <v>9.9999999999999992E-2</v>
      </c>
      <c r="CC155" s="92">
        <f t="shared" si="122"/>
        <v>0.13333333333333333</v>
      </c>
      <c r="CD155" s="92">
        <f t="shared" si="123"/>
        <v>0.13333333333333333</v>
      </c>
      <c r="CE155" s="92">
        <f t="shared" si="124"/>
        <v>0.13333333333333333</v>
      </c>
      <c r="CF155" s="92">
        <f t="shared" si="125"/>
        <v>0.42</v>
      </c>
      <c r="CG155" s="94">
        <f t="shared" si="126"/>
        <v>0.339622641509434</v>
      </c>
      <c r="CH155" s="94">
        <f t="shared" si="127"/>
        <v>0.31627906976744186</v>
      </c>
      <c r="CI155" s="94">
        <f t="shared" si="128"/>
        <v>0.30943396226415099</v>
      </c>
      <c r="CJ155" s="94">
        <f t="shared" si="129"/>
        <v>0.29767441860465116</v>
      </c>
      <c r="CK155" s="94">
        <f t="shared" si="130"/>
        <v>0.36521739130434783</v>
      </c>
      <c r="CL155" s="94">
        <f t="shared" si="131"/>
        <v>0.29333333333333333</v>
      </c>
      <c r="CM155" s="96">
        <f t="shared" si="132"/>
        <v>0.53962264150943395</v>
      </c>
      <c r="CN155" s="96">
        <f t="shared" si="133"/>
        <v>0.41627906976744183</v>
      </c>
      <c r="CO155" s="96">
        <f t="shared" si="134"/>
        <v>0.44276729559748429</v>
      </c>
      <c r="CP155" s="96">
        <f t="shared" si="135"/>
        <v>0.43100775193798446</v>
      </c>
      <c r="CQ155" s="96">
        <f t="shared" si="136"/>
        <v>0.49855072463768113</v>
      </c>
      <c r="CR155" s="96">
        <f t="shared" si="137"/>
        <v>0.71333333333333337</v>
      </c>
      <c r="CS155" s="99">
        <f>'Course end survey'!J164</f>
        <v>0.33333333333333331</v>
      </c>
      <c r="CT155" s="99">
        <f>'Course end survey'!K164</f>
        <v>1</v>
      </c>
      <c r="CU155" s="99">
        <f>'Course end survey'!L164</f>
        <v>0.66666666666666663</v>
      </c>
      <c r="CV155" s="99">
        <f>'Course end survey'!M164</f>
        <v>1</v>
      </c>
      <c r="CW155" s="99">
        <f>'Course end survey'!N164</f>
        <v>0.1111111111111111</v>
      </c>
      <c r="CX155" s="99">
        <f>'Course end survey'!O164</f>
        <v>0.33333333333333331</v>
      </c>
      <c r="CY155" s="100">
        <f t="shared" si="138"/>
        <v>3.3333333333333333E-2</v>
      </c>
      <c r="CZ155" s="100">
        <f t="shared" si="139"/>
        <v>0.1</v>
      </c>
      <c r="DA155" s="100">
        <f t="shared" si="140"/>
        <v>6.6666666666666666E-2</v>
      </c>
      <c r="DB155" s="100">
        <f t="shared" si="141"/>
        <v>0.1</v>
      </c>
      <c r="DC155" s="100">
        <f t="shared" si="142"/>
        <v>1.1111111111111112E-2</v>
      </c>
      <c r="DD155" s="100">
        <f t="shared" si="143"/>
        <v>3.3333333333333333E-2</v>
      </c>
      <c r="DE155" s="102">
        <f t="shared" si="144"/>
        <v>0.48566037735849055</v>
      </c>
      <c r="DF155" s="102">
        <f t="shared" si="145"/>
        <v>0.37465116279069766</v>
      </c>
      <c r="DG155" s="102">
        <f t="shared" si="146"/>
        <v>0.39849056603773586</v>
      </c>
      <c r="DH155" s="102">
        <f t="shared" si="147"/>
        <v>0.38790697674418601</v>
      </c>
      <c r="DI155" s="102">
        <f t="shared" si="148"/>
        <v>0.44869565217391305</v>
      </c>
      <c r="DJ155" s="102">
        <f t="shared" si="149"/>
        <v>0.64200000000000002</v>
      </c>
      <c r="DK155" s="103">
        <f t="shared" si="150"/>
        <v>0.51899371069182387</v>
      </c>
      <c r="DL155" s="103">
        <f t="shared" si="151"/>
        <v>0.47465116279069763</v>
      </c>
      <c r="DM155" s="103">
        <f t="shared" si="152"/>
        <v>0.46515723270440251</v>
      </c>
      <c r="DN155" s="103">
        <f t="shared" si="153"/>
        <v>0.48790697674418604</v>
      </c>
      <c r="DO155" s="103">
        <f t="shared" si="154"/>
        <v>0.45980676328502418</v>
      </c>
      <c r="DP155" s="103">
        <f t="shared" si="155"/>
        <v>0.67533333333333334</v>
      </c>
    </row>
    <row r="156" spans="1:120" ht="16.2" thickBot="1">
      <c r="A156" s="72">
        <v>146</v>
      </c>
      <c r="B156" s="73" t="str">
        <f>'CAT I'!B156</f>
        <v>AME20167L</v>
      </c>
      <c r="C156" s="171" t="str">
        <f>'CAT I'!C156</f>
        <v>NISHANTH I</v>
      </c>
      <c r="D156" s="74">
        <f>'CAT I'!D156</f>
        <v>2</v>
      </c>
      <c r="E156" s="74">
        <f>'CAT I'!E156</f>
        <v>2</v>
      </c>
      <c r="F156" s="74">
        <f>'CAT I'!F156</f>
        <v>2</v>
      </c>
      <c r="G156" s="74">
        <f>'CAT I'!G156</f>
        <v>2</v>
      </c>
      <c r="H156" s="74">
        <f>'CAT I'!H156</f>
        <v>2</v>
      </c>
      <c r="I156" s="74">
        <f>'CAT I'!I156</f>
        <v>2</v>
      </c>
      <c r="J156" s="74">
        <f>'CAT I'!J156</f>
        <v>9</v>
      </c>
      <c r="K156" s="74">
        <f>'CAT I'!K156</f>
        <v>10</v>
      </c>
      <c r="L156" s="74">
        <f>'CAT I'!L156</f>
        <v>10</v>
      </c>
      <c r="M156" s="74">
        <f>'CAT I'!M156</f>
        <v>41</v>
      </c>
      <c r="N156" s="79">
        <f>'CAT II'!D156</f>
        <v>2</v>
      </c>
      <c r="O156" s="79">
        <f>'CAT II'!E156</f>
        <v>2</v>
      </c>
      <c r="P156" s="79">
        <f>'CAT II'!F156</f>
        <v>2</v>
      </c>
      <c r="Q156" s="79">
        <f>'CAT II'!G156</f>
        <v>2</v>
      </c>
      <c r="R156" s="79">
        <f>'CAT II'!H156</f>
        <v>2</v>
      </c>
      <c r="S156" s="79">
        <f>'CAT II'!I156</f>
        <v>2</v>
      </c>
      <c r="T156" s="79">
        <f>'CAT II'!J156</f>
        <v>10</v>
      </c>
      <c r="U156" s="79">
        <f>'CAT II'!K156</f>
        <v>12</v>
      </c>
      <c r="V156" s="79">
        <f>'CAT II'!L156</f>
        <v>11</v>
      </c>
      <c r="W156" s="79">
        <f>'CAT II'!M156</f>
        <v>45</v>
      </c>
      <c r="X156" s="82">
        <f>MODEL!D156</f>
        <v>2</v>
      </c>
      <c r="Y156" s="82">
        <f>MODEL!E156</f>
        <v>2</v>
      </c>
      <c r="Z156" s="82">
        <f>MODEL!F156</f>
        <v>2</v>
      </c>
      <c r="AA156" s="82">
        <f>MODEL!G156</f>
        <v>2</v>
      </c>
      <c r="AB156" s="82">
        <f>MODEL!H156</f>
        <v>2</v>
      </c>
      <c r="AC156" s="82">
        <f>MODEL!I156</f>
        <v>2</v>
      </c>
      <c r="AD156" s="82">
        <f>MODEL!J156</f>
        <v>2</v>
      </c>
      <c r="AE156" s="82">
        <f>MODEL!K156</f>
        <v>2</v>
      </c>
      <c r="AF156" s="82">
        <f>MODEL!L156</f>
        <v>2</v>
      </c>
      <c r="AG156" s="82">
        <f>MODEL!M156</f>
        <v>2</v>
      </c>
      <c r="AH156" s="82">
        <f>MODEL!N156</f>
        <v>6</v>
      </c>
      <c r="AI156" s="82">
        <f>MODEL!O156</f>
        <v>9</v>
      </c>
      <c r="AJ156" s="82">
        <f>MODEL!P156</f>
        <v>5</v>
      </c>
      <c r="AK156" s="82">
        <f>MODEL!Q156</f>
        <v>11</v>
      </c>
      <c r="AL156" s="82">
        <f>MODEL!R156</f>
        <v>14</v>
      </c>
      <c r="AM156" s="82">
        <f>MODEL!S156</f>
        <v>14</v>
      </c>
      <c r="AN156" s="82">
        <f>MODEL!T156</f>
        <v>79</v>
      </c>
      <c r="AO156" s="84">
        <f>'CAT I'!N156</f>
        <v>5</v>
      </c>
      <c r="AP156" s="84">
        <f>'CAT I'!O156</f>
        <v>5</v>
      </c>
      <c r="AQ156" s="84">
        <f>'CAT I'!P156</f>
        <v>10</v>
      </c>
      <c r="AR156" s="2">
        <f>'CAT II'!N156</f>
        <v>5</v>
      </c>
      <c r="AS156" s="2">
        <f>'CAT II'!O156</f>
        <v>5</v>
      </c>
      <c r="AT156" s="2">
        <f>'CAT II'!P156</f>
        <v>10</v>
      </c>
      <c r="AU156" s="85">
        <f>MODEL!U156</f>
        <v>5</v>
      </c>
      <c r="AV156" s="85">
        <f>MODEL!V156</f>
        <v>5</v>
      </c>
      <c r="AW156" s="85">
        <f>MODEL!W156</f>
        <v>10</v>
      </c>
      <c r="AX156" s="88">
        <f t="shared" si="119"/>
        <v>0.81132075471698117</v>
      </c>
      <c r="AY156" s="88">
        <f t="shared" si="156"/>
        <v>0.69767441860465118</v>
      </c>
      <c r="AZ156" s="88">
        <f t="shared" si="156"/>
        <v>0.90566037735849059</v>
      </c>
      <c r="BA156" s="88">
        <f t="shared" si="156"/>
        <v>0.93023255813953487</v>
      </c>
      <c r="BB156" s="88">
        <f t="shared" si="156"/>
        <v>1</v>
      </c>
      <c r="BC156" s="88">
        <f t="shared" si="156"/>
        <v>0.73333333333333328</v>
      </c>
      <c r="BD156" s="89">
        <f>'END SEM EXAM'!D156</f>
        <v>1</v>
      </c>
      <c r="BE156" s="89">
        <f>'END SEM EXAM'!E156</f>
        <v>1</v>
      </c>
      <c r="BF156" s="89">
        <f>'END SEM EXAM'!F156</f>
        <v>1</v>
      </c>
      <c r="BG156" s="89">
        <f>'END SEM EXAM'!G156</f>
        <v>1</v>
      </c>
      <c r="BH156" s="89">
        <f>'END SEM EXAM'!H156</f>
        <v>1</v>
      </c>
      <c r="BI156" s="89">
        <f>'END SEM EXAM'!I156</f>
        <v>1</v>
      </c>
      <c r="BJ156" s="89">
        <f>'END SEM EXAM'!J156</f>
        <v>2</v>
      </c>
      <c r="BK156" s="89">
        <f>'END SEM EXAM'!K156</f>
        <v>2</v>
      </c>
      <c r="BL156" s="89">
        <f>'END SEM EXAM'!L156</f>
        <v>1</v>
      </c>
      <c r="BM156" s="89">
        <f>'END SEM EXAM'!M156</f>
        <v>1</v>
      </c>
      <c r="BN156" s="89">
        <f>'END SEM EXAM'!N156</f>
        <v>6</v>
      </c>
      <c r="BO156" s="89">
        <f>'END SEM EXAM'!O156</f>
        <v>10</v>
      </c>
      <c r="BP156" s="89">
        <f>'END SEM EXAM'!P156</f>
        <v>13</v>
      </c>
      <c r="BQ156" s="89">
        <f>'END SEM EXAM'!Q156</f>
        <v>8</v>
      </c>
      <c r="BR156" s="89">
        <f>'END SEM EXAM'!R156</f>
        <v>11</v>
      </c>
      <c r="BS156" s="89">
        <f>'END SEM EXAM'!S156</f>
        <v>7</v>
      </c>
      <c r="BT156" s="89">
        <f>'END SEM EXAM'!T156</f>
        <v>67</v>
      </c>
      <c r="BU156" s="91">
        <f>'END SEM EXAM'!U156</f>
        <v>0.66666666666666663</v>
      </c>
      <c r="BV156" s="91">
        <f>'END SEM EXAM'!V156</f>
        <v>0.83333333333333337</v>
      </c>
      <c r="BW156" s="91">
        <f>'END SEM EXAM'!W156</f>
        <v>0.55555555555555558</v>
      </c>
      <c r="BX156" s="91">
        <f>'END SEM EXAM'!X156</f>
        <v>0.83333333333333337</v>
      </c>
      <c r="BY156" s="91">
        <f>'END SEM EXAM'!Y156</f>
        <v>0.5</v>
      </c>
      <c r="BZ156" s="91">
        <f>'END SEM EXAM'!Z156</f>
        <v>0.6</v>
      </c>
      <c r="CA156" s="92">
        <f t="shared" si="120"/>
        <v>0.39999999999999997</v>
      </c>
      <c r="CB156" s="92">
        <f t="shared" si="121"/>
        <v>0.5</v>
      </c>
      <c r="CC156" s="92">
        <f t="shared" si="122"/>
        <v>0.33333333333333331</v>
      </c>
      <c r="CD156" s="92">
        <f t="shared" si="123"/>
        <v>0.5</v>
      </c>
      <c r="CE156" s="92">
        <f t="shared" si="124"/>
        <v>0.3</v>
      </c>
      <c r="CF156" s="92">
        <f t="shared" si="125"/>
        <v>0.36</v>
      </c>
      <c r="CG156" s="94">
        <f t="shared" si="126"/>
        <v>0.32452830188679249</v>
      </c>
      <c r="CH156" s="94">
        <f t="shared" si="127"/>
        <v>0.27906976744186046</v>
      </c>
      <c r="CI156" s="94">
        <f t="shared" si="128"/>
        <v>0.36226415094339626</v>
      </c>
      <c r="CJ156" s="94">
        <f t="shared" si="129"/>
        <v>0.37209302325581395</v>
      </c>
      <c r="CK156" s="94">
        <f t="shared" si="130"/>
        <v>0.4</v>
      </c>
      <c r="CL156" s="94">
        <f t="shared" si="131"/>
        <v>0.29333333333333333</v>
      </c>
      <c r="CM156" s="96">
        <f t="shared" si="132"/>
        <v>0.72452830188679251</v>
      </c>
      <c r="CN156" s="96">
        <f t="shared" si="133"/>
        <v>0.77906976744186052</v>
      </c>
      <c r="CO156" s="96">
        <f t="shared" si="134"/>
        <v>0.69559748427672963</v>
      </c>
      <c r="CP156" s="96">
        <f t="shared" si="135"/>
        <v>0.87209302325581395</v>
      </c>
      <c r="CQ156" s="96">
        <f t="shared" si="136"/>
        <v>0.7</v>
      </c>
      <c r="CR156" s="96">
        <f t="shared" si="137"/>
        <v>0.65333333333333332</v>
      </c>
      <c r="CS156" s="99">
        <f>'Course end survey'!J181</f>
        <v>0.66666666666666663</v>
      </c>
      <c r="CT156" s="99">
        <f>'Course end survey'!K181</f>
        <v>1</v>
      </c>
      <c r="CU156" s="99">
        <f>'Course end survey'!L181</f>
        <v>0.33333333333333331</v>
      </c>
      <c r="CV156" s="99">
        <f>'Course end survey'!M181</f>
        <v>0.66666666666666663</v>
      </c>
      <c r="CW156" s="99">
        <f>'Course end survey'!N181</f>
        <v>0.22222222222222221</v>
      </c>
      <c r="CX156" s="99">
        <f>'Course end survey'!O181</f>
        <v>0.33333333333333331</v>
      </c>
      <c r="CY156" s="100">
        <f t="shared" si="138"/>
        <v>6.6666666666666666E-2</v>
      </c>
      <c r="CZ156" s="100">
        <f t="shared" si="139"/>
        <v>0.1</v>
      </c>
      <c r="DA156" s="100">
        <f t="shared" si="140"/>
        <v>3.3333333333333333E-2</v>
      </c>
      <c r="DB156" s="100">
        <f t="shared" si="141"/>
        <v>6.6666666666666666E-2</v>
      </c>
      <c r="DC156" s="100">
        <f t="shared" si="142"/>
        <v>2.2222222222222223E-2</v>
      </c>
      <c r="DD156" s="100">
        <f t="shared" si="143"/>
        <v>3.3333333333333333E-2</v>
      </c>
      <c r="DE156" s="102">
        <f t="shared" si="144"/>
        <v>0.65207547169811331</v>
      </c>
      <c r="DF156" s="102">
        <f t="shared" si="145"/>
        <v>0.70116279069767451</v>
      </c>
      <c r="DG156" s="102">
        <f t="shared" si="146"/>
        <v>0.62603773584905664</v>
      </c>
      <c r="DH156" s="102">
        <f t="shared" si="147"/>
        <v>0.78488372093023262</v>
      </c>
      <c r="DI156" s="102">
        <f t="shared" si="148"/>
        <v>0.63</v>
      </c>
      <c r="DJ156" s="102">
        <f t="shared" si="149"/>
        <v>0.58799999999999997</v>
      </c>
      <c r="DK156" s="103">
        <f t="shared" si="150"/>
        <v>0.71874213836477996</v>
      </c>
      <c r="DL156" s="103">
        <f t="shared" si="151"/>
        <v>0.80116279069767449</v>
      </c>
      <c r="DM156" s="103">
        <f t="shared" si="152"/>
        <v>0.65937106918238997</v>
      </c>
      <c r="DN156" s="103">
        <f t="shared" si="153"/>
        <v>0.85155038759689927</v>
      </c>
      <c r="DO156" s="103">
        <f t="shared" si="154"/>
        <v>0.65222222222222226</v>
      </c>
      <c r="DP156" s="103">
        <f t="shared" si="155"/>
        <v>0.62133333333333329</v>
      </c>
    </row>
    <row r="157" spans="1:120" ht="16.2" thickBot="1">
      <c r="A157" s="72">
        <v>147</v>
      </c>
      <c r="B157" s="73" t="str">
        <f>'CAT I'!B157</f>
        <v>AME20168L</v>
      </c>
      <c r="C157" s="171" t="str">
        <f>'CAT I'!C157</f>
        <v>OMAR MUKTHAR A S</v>
      </c>
      <c r="D157" s="74">
        <f>'CAT I'!D157</f>
        <v>2</v>
      </c>
      <c r="E157" s="74">
        <f>'CAT I'!E157</f>
        <v>2</v>
      </c>
      <c r="F157" s="74">
        <f>'CAT I'!F157</f>
        <v>2</v>
      </c>
      <c r="G157" s="74">
        <f>'CAT I'!G157</f>
        <v>2</v>
      </c>
      <c r="H157" s="74">
        <f>'CAT I'!H157</f>
        <v>2</v>
      </c>
      <c r="I157" s="74">
        <f>'CAT I'!I157</f>
        <v>2</v>
      </c>
      <c r="J157" s="74">
        <f>'CAT I'!J157</f>
        <v>9</v>
      </c>
      <c r="K157" s="74">
        <f>'CAT I'!K157</f>
        <v>10</v>
      </c>
      <c r="L157" s="74">
        <f>'CAT I'!L157</f>
        <v>10</v>
      </c>
      <c r="M157" s="74">
        <f>'CAT I'!M157</f>
        <v>41</v>
      </c>
      <c r="N157" s="79">
        <f>'CAT II'!D157</f>
        <v>2</v>
      </c>
      <c r="O157" s="79">
        <f>'CAT II'!E157</f>
        <v>2</v>
      </c>
      <c r="P157" s="79">
        <f>'CAT II'!F157</f>
        <v>2</v>
      </c>
      <c r="Q157" s="79">
        <f>'CAT II'!G157</f>
        <v>2</v>
      </c>
      <c r="R157" s="79">
        <f>'CAT II'!H157</f>
        <v>2</v>
      </c>
      <c r="S157" s="79">
        <f>'CAT II'!I157</f>
        <v>2</v>
      </c>
      <c r="T157" s="79">
        <f>'CAT II'!J157</f>
        <v>9</v>
      </c>
      <c r="U157" s="79">
        <f>'CAT II'!K157</f>
        <v>11</v>
      </c>
      <c r="V157" s="79">
        <f>'CAT II'!L157</f>
        <v>13</v>
      </c>
      <c r="W157" s="79">
        <f>'CAT II'!M157</f>
        <v>45</v>
      </c>
      <c r="X157" s="82">
        <f>MODEL!D157</f>
        <v>2</v>
      </c>
      <c r="Y157" s="82">
        <f>MODEL!E157</f>
        <v>2</v>
      </c>
      <c r="Z157" s="82">
        <f>MODEL!F157</f>
        <v>2</v>
      </c>
      <c r="AA157" s="82">
        <f>MODEL!G157</f>
        <v>2</v>
      </c>
      <c r="AB157" s="82">
        <f>MODEL!H157</f>
        <v>2</v>
      </c>
      <c r="AC157" s="82">
        <f>MODEL!I157</f>
        <v>2</v>
      </c>
      <c r="AD157" s="82">
        <f>MODEL!J157</f>
        <v>2</v>
      </c>
      <c r="AE157" s="82">
        <f>MODEL!K157</f>
        <v>2</v>
      </c>
      <c r="AF157" s="82">
        <f>MODEL!L157</f>
        <v>2</v>
      </c>
      <c r="AG157" s="82">
        <f>MODEL!M157</f>
        <v>2</v>
      </c>
      <c r="AH157" s="82">
        <f>MODEL!N157</f>
        <v>6</v>
      </c>
      <c r="AI157" s="82">
        <f>MODEL!O157</f>
        <v>9</v>
      </c>
      <c r="AJ157" s="82">
        <f>MODEL!P157</f>
        <v>5</v>
      </c>
      <c r="AK157" s="82">
        <f>MODEL!Q157</f>
        <v>11</v>
      </c>
      <c r="AL157" s="82">
        <f>MODEL!R157</f>
        <v>14</v>
      </c>
      <c r="AM157" s="82">
        <f>MODEL!S157</f>
        <v>14</v>
      </c>
      <c r="AN157" s="82">
        <f>MODEL!T157</f>
        <v>79</v>
      </c>
      <c r="AO157" s="84">
        <f>'CAT I'!N157</f>
        <v>5</v>
      </c>
      <c r="AP157" s="84">
        <f>'CAT I'!O157</f>
        <v>5</v>
      </c>
      <c r="AQ157" s="84">
        <f>'CAT I'!P157</f>
        <v>10</v>
      </c>
      <c r="AR157" s="2">
        <f>'CAT II'!N157</f>
        <v>5</v>
      </c>
      <c r="AS157" s="2">
        <f>'CAT II'!O157</f>
        <v>5</v>
      </c>
      <c r="AT157" s="2">
        <f>'CAT II'!P157</f>
        <v>10</v>
      </c>
      <c r="AU157" s="85">
        <f>MODEL!U157</f>
        <v>5</v>
      </c>
      <c r="AV157" s="85">
        <f>MODEL!V157</f>
        <v>5</v>
      </c>
      <c r="AW157" s="85">
        <f>MODEL!W157</f>
        <v>10</v>
      </c>
      <c r="AX157" s="88">
        <f t="shared" ref="AX157:AX220" si="157">SUMIF(($D$9:$AW$9),AX$9,($D157:$AW157))/AX$10</f>
        <v>0.81132075471698117</v>
      </c>
      <c r="AY157" s="88">
        <f t="shared" si="156"/>
        <v>0.69767441860465118</v>
      </c>
      <c r="AZ157" s="88">
        <f t="shared" si="156"/>
        <v>0.86792452830188682</v>
      </c>
      <c r="BA157" s="88">
        <f t="shared" si="156"/>
        <v>0.97674418604651159</v>
      </c>
      <c r="BB157" s="88">
        <f t="shared" si="156"/>
        <v>1</v>
      </c>
      <c r="BC157" s="88">
        <f t="shared" si="156"/>
        <v>0.73333333333333328</v>
      </c>
      <c r="BD157" s="89">
        <f>'END SEM EXAM'!D157</f>
        <v>1</v>
      </c>
      <c r="BE157" s="89">
        <f>'END SEM EXAM'!E157</f>
        <v>1</v>
      </c>
      <c r="BF157" s="89">
        <f>'END SEM EXAM'!F157</f>
        <v>1</v>
      </c>
      <c r="BG157" s="89">
        <f>'END SEM EXAM'!G157</f>
        <v>1</v>
      </c>
      <c r="BH157" s="89">
        <f>'END SEM EXAM'!H157</f>
        <v>1</v>
      </c>
      <c r="BI157" s="89">
        <f>'END SEM EXAM'!I157</f>
        <v>1</v>
      </c>
      <c r="BJ157" s="89">
        <f>'END SEM EXAM'!J157</f>
        <v>2</v>
      </c>
      <c r="BK157" s="89">
        <f>'END SEM EXAM'!K157</f>
        <v>2</v>
      </c>
      <c r="BL157" s="89">
        <f>'END SEM EXAM'!L157</f>
        <v>2</v>
      </c>
      <c r="BM157" s="89">
        <f>'END SEM EXAM'!M157</f>
        <v>2</v>
      </c>
      <c r="BN157" s="89">
        <f>'END SEM EXAM'!N157</f>
        <v>8</v>
      </c>
      <c r="BO157" s="89">
        <f>'END SEM EXAM'!O157</f>
        <v>13</v>
      </c>
      <c r="BP157" s="89">
        <f>'END SEM EXAM'!P157</f>
        <v>12</v>
      </c>
      <c r="BQ157" s="89">
        <f>'END SEM EXAM'!Q157</f>
        <v>10</v>
      </c>
      <c r="BR157" s="89">
        <f>'END SEM EXAM'!R157</f>
        <v>14</v>
      </c>
      <c r="BS157" s="89">
        <f>'END SEM EXAM'!S157</f>
        <v>9</v>
      </c>
      <c r="BT157" s="89">
        <f>'END SEM EXAM'!T157</f>
        <v>80</v>
      </c>
      <c r="BU157" s="91">
        <f>'END SEM EXAM'!U157</f>
        <v>0.83333333333333337</v>
      </c>
      <c r="BV157" s="91">
        <f>'END SEM EXAM'!V157</f>
        <v>0.77777777777777779</v>
      </c>
      <c r="BW157" s="91">
        <f>'END SEM EXAM'!W157</f>
        <v>0.66666666666666663</v>
      </c>
      <c r="BX157" s="91">
        <f>'END SEM EXAM'!X157</f>
        <v>1</v>
      </c>
      <c r="BY157" s="91">
        <f>'END SEM EXAM'!Y157</f>
        <v>0.72222222222222221</v>
      </c>
      <c r="BZ157" s="91">
        <f>'END SEM EXAM'!Z157</f>
        <v>0.8</v>
      </c>
      <c r="CA157" s="92">
        <f t="shared" si="120"/>
        <v>0.5</v>
      </c>
      <c r="CB157" s="92">
        <f t="shared" si="121"/>
        <v>0.46666666666666667</v>
      </c>
      <c r="CC157" s="92">
        <f t="shared" si="122"/>
        <v>0.39999999999999997</v>
      </c>
      <c r="CD157" s="92">
        <f t="shared" si="123"/>
        <v>0.6</v>
      </c>
      <c r="CE157" s="92">
        <f t="shared" si="124"/>
        <v>0.43333333333333329</v>
      </c>
      <c r="CF157" s="92">
        <f t="shared" si="125"/>
        <v>0.48</v>
      </c>
      <c r="CG157" s="94">
        <f t="shared" si="126"/>
        <v>0.32452830188679249</v>
      </c>
      <c r="CH157" s="94">
        <f t="shared" si="127"/>
        <v>0.27906976744186046</v>
      </c>
      <c r="CI157" s="94">
        <f t="shared" si="128"/>
        <v>0.34716981132075475</v>
      </c>
      <c r="CJ157" s="94">
        <f t="shared" si="129"/>
        <v>0.39069767441860465</v>
      </c>
      <c r="CK157" s="94">
        <f t="shared" si="130"/>
        <v>0.4</v>
      </c>
      <c r="CL157" s="94">
        <f t="shared" si="131"/>
        <v>0.29333333333333333</v>
      </c>
      <c r="CM157" s="96">
        <f t="shared" si="132"/>
        <v>0.82452830188679249</v>
      </c>
      <c r="CN157" s="96">
        <f t="shared" si="133"/>
        <v>0.74573643410852708</v>
      </c>
      <c r="CO157" s="96">
        <f t="shared" si="134"/>
        <v>0.74716981132075477</v>
      </c>
      <c r="CP157" s="96">
        <f t="shared" si="135"/>
        <v>0.99069767441860468</v>
      </c>
      <c r="CQ157" s="96">
        <f t="shared" si="136"/>
        <v>0.83333333333333326</v>
      </c>
      <c r="CR157" s="96">
        <f t="shared" si="137"/>
        <v>0.77333333333333332</v>
      </c>
      <c r="CS157" s="99">
        <f>'Course end survey'!J166</f>
        <v>0.33333333333333331</v>
      </c>
      <c r="CT157" s="99">
        <f>'Course end survey'!K166</f>
        <v>0.33333333333333331</v>
      </c>
      <c r="CU157" s="99">
        <f>'Course end survey'!L166</f>
        <v>1</v>
      </c>
      <c r="CV157" s="99">
        <f>'Course end survey'!M166</f>
        <v>0.66666666666666663</v>
      </c>
      <c r="CW157" s="99">
        <f>'Course end survey'!N166</f>
        <v>0.1111111111111111</v>
      </c>
      <c r="CX157" s="99">
        <f>'Course end survey'!O166</f>
        <v>0.1111111111111111</v>
      </c>
      <c r="CY157" s="100">
        <f t="shared" si="138"/>
        <v>3.3333333333333333E-2</v>
      </c>
      <c r="CZ157" s="100">
        <f t="shared" si="139"/>
        <v>3.3333333333333333E-2</v>
      </c>
      <c r="DA157" s="100">
        <f t="shared" si="140"/>
        <v>0.1</v>
      </c>
      <c r="DB157" s="100">
        <f t="shared" si="141"/>
        <v>6.6666666666666666E-2</v>
      </c>
      <c r="DC157" s="100">
        <f t="shared" si="142"/>
        <v>1.1111111111111112E-2</v>
      </c>
      <c r="DD157" s="100">
        <f t="shared" si="143"/>
        <v>1.1111111111111112E-2</v>
      </c>
      <c r="DE157" s="102">
        <f t="shared" si="144"/>
        <v>0.74207547169811328</v>
      </c>
      <c r="DF157" s="102">
        <f t="shared" si="145"/>
        <v>0.67116279069767437</v>
      </c>
      <c r="DG157" s="102">
        <f t="shared" si="146"/>
        <v>0.6724528301886793</v>
      </c>
      <c r="DH157" s="102">
        <f t="shared" si="147"/>
        <v>0.89162790697674421</v>
      </c>
      <c r="DI157" s="102">
        <f t="shared" si="148"/>
        <v>0.75</v>
      </c>
      <c r="DJ157" s="102">
        <f t="shared" si="149"/>
        <v>0.69599999999999995</v>
      </c>
      <c r="DK157" s="103">
        <f t="shared" si="150"/>
        <v>0.7754088050314466</v>
      </c>
      <c r="DL157" s="103">
        <f t="shared" si="151"/>
        <v>0.7044961240310077</v>
      </c>
      <c r="DM157" s="103">
        <f t="shared" si="152"/>
        <v>0.77245283018867927</v>
      </c>
      <c r="DN157" s="103">
        <f t="shared" si="153"/>
        <v>0.95829457364341086</v>
      </c>
      <c r="DO157" s="103">
        <f t="shared" si="154"/>
        <v>0.76111111111111107</v>
      </c>
      <c r="DP157" s="103">
        <f t="shared" si="155"/>
        <v>0.70711111111111102</v>
      </c>
    </row>
    <row r="158" spans="1:120" ht="16.2" thickBot="1">
      <c r="A158" s="72">
        <v>148</v>
      </c>
      <c r="B158" s="73" t="str">
        <f>'CAT I'!B158</f>
        <v>AME20169L</v>
      </c>
      <c r="C158" s="171" t="str">
        <f>'CAT I'!C158</f>
        <v>PRADEEP R</v>
      </c>
      <c r="D158" s="74">
        <f>'CAT I'!D158</f>
        <v>2</v>
      </c>
      <c r="E158" s="74">
        <f>'CAT I'!E158</f>
        <v>2</v>
      </c>
      <c r="F158" s="74">
        <f>'CAT I'!F158</f>
        <v>2</v>
      </c>
      <c r="G158" s="74">
        <f>'CAT I'!G158</f>
        <v>2</v>
      </c>
      <c r="H158" s="74">
        <f>'CAT I'!H158</f>
        <v>2</v>
      </c>
      <c r="I158" s="74">
        <f>'CAT I'!I158</f>
        <v>2</v>
      </c>
      <c r="J158" s="74">
        <f>'CAT I'!J158</f>
        <v>10</v>
      </c>
      <c r="K158" s="74">
        <f>'CAT I'!K158</f>
        <v>10</v>
      </c>
      <c r="L158" s="74">
        <f>'CAT I'!L158</f>
        <v>12</v>
      </c>
      <c r="M158" s="74">
        <f>'CAT I'!M158</f>
        <v>44</v>
      </c>
      <c r="N158" s="79">
        <f>'CAT II'!D158</f>
        <v>2</v>
      </c>
      <c r="O158" s="79">
        <f>'CAT II'!E158</f>
        <v>2</v>
      </c>
      <c r="P158" s="79">
        <f>'CAT II'!F158</f>
        <v>2</v>
      </c>
      <c r="Q158" s="79">
        <f>'CAT II'!G158</f>
        <v>2</v>
      </c>
      <c r="R158" s="79">
        <f>'CAT II'!H158</f>
        <v>2</v>
      </c>
      <c r="S158" s="79">
        <f>'CAT II'!I158</f>
        <v>2</v>
      </c>
      <c r="T158" s="79">
        <f>'CAT II'!J158</f>
        <v>10</v>
      </c>
      <c r="U158" s="79">
        <f>'CAT II'!K158</f>
        <v>13</v>
      </c>
      <c r="V158" s="79">
        <f>'CAT II'!L158</f>
        <v>14</v>
      </c>
      <c r="W158" s="79">
        <f>'CAT II'!M158</f>
        <v>49</v>
      </c>
      <c r="X158" s="82">
        <f>MODEL!D158</f>
        <v>1</v>
      </c>
      <c r="Y158" s="82">
        <f>MODEL!E158</f>
        <v>0</v>
      </c>
      <c r="Z158" s="82">
        <f>MODEL!F158</f>
        <v>2</v>
      </c>
      <c r="AA158" s="82">
        <f>MODEL!G158</f>
        <v>0</v>
      </c>
      <c r="AB158" s="82">
        <f>MODEL!H158</f>
        <v>0</v>
      </c>
      <c r="AC158" s="82">
        <f>MODEL!I158</f>
        <v>0</v>
      </c>
      <c r="AD158" s="82">
        <f>MODEL!J158</f>
        <v>2</v>
      </c>
      <c r="AE158" s="82">
        <f>MODEL!K158</f>
        <v>2</v>
      </c>
      <c r="AF158" s="82">
        <f>MODEL!L158</f>
        <v>2</v>
      </c>
      <c r="AG158" s="82">
        <f>MODEL!M158</f>
        <v>2</v>
      </c>
      <c r="AH158" s="82">
        <f>MODEL!N158</f>
        <v>10</v>
      </c>
      <c r="AI158" s="82">
        <f>MODEL!O158</f>
        <v>13</v>
      </c>
      <c r="AJ158" s="82">
        <f>MODEL!P158</f>
        <v>13</v>
      </c>
      <c r="AK158" s="82">
        <f>MODEL!Q158</f>
        <v>13</v>
      </c>
      <c r="AL158" s="82">
        <f>MODEL!R158</f>
        <v>13</v>
      </c>
      <c r="AM158" s="82">
        <f>MODEL!S158</f>
        <v>13</v>
      </c>
      <c r="AN158" s="82">
        <f>MODEL!T158</f>
        <v>86</v>
      </c>
      <c r="AO158" s="84">
        <f>'CAT I'!N158</f>
        <v>5</v>
      </c>
      <c r="AP158" s="84">
        <f>'CAT I'!O158</f>
        <v>5</v>
      </c>
      <c r="AQ158" s="84">
        <f>'CAT I'!P158</f>
        <v>10</v>
      </c>
      <c r="AR158" s="2">
        <f>'CAT II'!N158</f>
        <v>5</v>
      </c>
      <c r="AS158" s="2">
        <f>'CAT II'!O158</f>
        <v>5</v>
      </c>
      <c r="AT158" s="2">
        <f>'CAT II'!P158</f>
        <v>10</v>
      </c>
      <c r="AU158" s="85">
        <f>MODEL!U158</f>
        <v>5</v>
      </c>
      <c r="AV158" s="85">
        <f>MODEL!V158</f>
        <v>5</v>
      </c>
      <c r="AW158" s="85">
        <f>MODEL!W158</f>
        <v>10</v>
      </c>
      <c r="AX158" s="88">
        <f t="shared" si="157"/>
        <v>0.84905660377358494</v>
      </c>
      <c r="AY158" s="88">
        <f t="shared" si="156"/>
        <v>0.88372093023255816</v>
      </c>
      <c r="AZ158" s="88">
        <f t="shared" si="156"/>
        <v>0.8867924528301887</v>
      </c>
      <c r="BA158" s="88">
        <f t="shared" si="156"/>
        <v>0.97674418604651159</v>
      </c>
      <c r="BB158" s="88">
        <f t="shared" si="156"/>
        <v>0.95652173913043481</v>
      </c>
      <c r="BC158" s="88">
        <f t="shared" si="156"/>
        <v>1</v>
      </c>
      <c r="BD158" s="89">
        <f>'END SEM EXAM'!D158</f>
        <v>1</v>
      </c>
      <c r="BE158" s="89">
        <f>'END SEM EXAM'!E158</f>
        <v>1</v>
      </c>
      <c r="BF158" s="89">
        <f>'END SEM EXAM'!F158</f>
        <v>2</v>
      </c>
      <c r="BG158" s="89">
        <f>'END SEM EXAM'!G158</f>
        <v>1</v>
      </c>
      <c r="BH158" s="89">
        <f>'END SEM EXAM'!H158</f>
        <v>0</v>
      </c>
      <c r="BI158" s="89">
        <f>'END SEM EXAM'!I158</f>
        <v>1</v>
      </c>
      <c r="BJ158" s="89">
        <f>'END SEM EXAM'!J158</f>
        <v>2</v>
      </c>
      <c r="BK158" s="89">
        <f>'END SEM EXAM'!K158</f>
        <v>2</v>
      </c>
      <c r="BL158" s="89">
        <f>'END SEM EXAM'!L158</f>
        <v>2</v>
      </c>
      <c r="BM158" s="89">
        <f>'END SEM EXAM'!M158</f>
        <v>1</v>
      </c>
      <c r="BN158" s="89">
        <f>'END SEM EXAM'!N158</f>
        <v>10</v>
      </c>
      <c r="BO158" s="89">
        <f>'END SEM EXAM'!O158</f>
        <v>12</v>
      </c>
      <c r="BP158" s="89">
        <f>'END SEM EXAM'!P158</f>
        <v>13</v>
      </c>
      <c r="BQ158" s="89">
        <f>'END SEM EXAM'!Q158</f>
        <v>11</v>
      </c>
      <c r="BR158" s="89">
        <f>'END SEM EXAM'!R158</f>
        <v>14</v>
      </c>
      <c r="BS158" s="89">
        <f>'END SEM EXAM'!S158</f>
        <v>14</v>
      </c>
      <c r="BT158" s="89">
        <f>'END SEM EXAM'!T158</f>
        <v>87</v>
      </c>
      <c r="BU158" s="91">
        <f>'END SEM EXAM'!U158</f>
        <v>0.77777777777777779</v>
      </c>
      <c r="BV158" s="91">
        <f>'END SEM EXAM'!V158</f>
        <v>0.88888888888888884</v>
      </c>
      <c r="BW158" s="91">
        <f>'END SEM EXAM'!W158</f>
        <v>0.66666666666666663</v>
      </c>
      <c r="BX158" s="91">
        <f>'END SEM EXAM'!X158</f>
        <v>1</v>
      </c>
      <c r="BY158" s="91">
        <f>'END SEM EXAM'!Y158</f>
        <v>0.94444444444444442</v>
      </c>
      <c r="BZ158" s="91">
        <f>'END SEM EXAM'!Z158</f>
        <v>1</v>
      </c>
      <c r="CA158" s="92">
        <f t="shared" si="120"/>
        <v>0.46666666666666667</v>
      </c>
      <c r="CB158" s="92">
        <f t="shared" si="121"/>
        <v>0.53333333333333333</v>
      </c>
      <c r="CC158" s="92">
        <f t="shared" si="122"/>
        <v>0.39999999999999997</v>
      </c>
      <c r="CD158" s="92">
        <f t="shared" si="123"/>
        <v>0.6</v>
      </c>
      <c r="CE158" s="92">
        <f t="shared" si="124"/>
        <v>0.56666666666666665</v>
      </c>
      <c r="CF158" s="92">
        <f t="shared" si="125"/>
        <v>0.6</v>
      </c>
      <c r="CG158" s="94">
        <f t="shared" si="126"/>
        <v>0.339622641509434</v>
      </c>
      <c r="CH158" s="94">
        <f t="shared" si="127"/>
        <v>0.35348837209302331</v>
      </c>
      <c r="CI158" s="94">
        <f t="shared" si="128"/>
        <v>0.3547169811320755</v>
      </c>
      <c r="CJ158" s="94">
        <f t="shared" si="129"/>
        <v>0.39069767441860465</v>
      </c>
      <c r="CK158" s="94">
        <f t="shared" si="130"/>
        <v>0.38260869565217392</v>
      </c>
      <c r="CL158" s="94">
        <f t="shared" si="131"/>
        <v>0.4</v>
      </c>
      <c r="CM158" s="96">
        <f t="shared" si="132"/>
        <v>0.80628930817610067</v>
      </c>
      <c r="CN158" s="96">
        <f t="shared" si="133"/>
        <v>0.88682170542635663</v>
      </c>
      <c r="CO158" s="96">
        <f t="shared" si="134"/>
        <v>0.75471698113207553</v>
      </c>
      <c r="CP158" s="96">
        <f t="shared" si="135"/>
        <v>0.99069767441860468</v>
      </c>
      <c r="CQ158" s="96">
        <f t="shared" si="136"/>
        <v>0.94927536231884058</v>
      </c>
      <c r="CR158" s="96">
        <f t="shared" si="137"/>
        <v>1</v>
      </c>
      <c r="CS158" s="99">
        <f>'Course end survey'!J183</f>
        <v>1</v>
      </c>
      <c r="CT158" s="99">
        <f>'Course end survey'!K183</f>
        <v>0.66666666666666663</v>
      </c>
      <c r="CU158" s="99">
        <f>'Course end survey'!L183</f>
        <v>1</v>
      </c>
      <c r="CV158" s="99">
        <f>'Course end survey'!M183</f>
        <v>0.33333333333333331</v>
      </c>
      <c r="CW158" s="99">
        <f>'Course end survey'!N183</f>
        <v>0.33333333333333331</v>
      </c>
      <c r="CX158" s="99">
        <f>'Course end survey'!O183</f>
        <v>0.22222222222222221</v>
      </c>
      <c r="CY158" s="100">
        <f t="shared" si="138"/>
        <v>0.1</v>
      </c>
      <c r="CZ158" s="100">
        <f t="shared" si="139"/>
        <v>6.6666666666666666E-2</v>
      </c>
      <c r="DA158" s="100">
        <f t="shared" si="140"/>
        <v>0.1</v>
      </c>
      <c r="DB158" s="100">
        <f t="shared" si="141"/>
        <v>3.3333333333333333E-2</v>
      </c>
      <c r="DC158" s="100">
        <f t="shared" si="142"/>
        <v>3.3333333333333333E-2</v>
      </c>
      <c r="DD158" s="100">
        <f t="shared" si="143"/>
        <v>2.2222222222222223E-2</v>
      </c>
      <c r="DE158" s="102">
        <f t="shared" si="144"/>
        <v>0.72566037735849065</v>
      </c>
      <c r="DF158" s="102">
        <f t="shared" si="145"/>
        <v>0.79813953488372102</v>
      </c>
      <c r="DG158" s="102">
        <f t="shared" si="146"/>
        <v>0.679245283018868</v>
      </c>
      <c r="DH158" s="102">
        <f t="shared" si="147"/>
        <v>0.89162790697674421</v>
      </c>
      <c r="DI158" s="102">
        <f t="shared" si="148"/>
        <v>0.85434782608695659</v>
      </c>
      <c r="DJ158" s="102">
        <f t="shared" si="149"/>
        <v>0.9</v>
      </c>
      <c r="DK158" s="103">
        <f t="shared" si="150"/>
        <v>0.82566037735849063</v>
      </c>
      <c r="DL158" s="103">
        <f t="shared" si="151"/>
        <v>0.86480620155038768</v>
      </c>
      <c r="DM158" s="103">
        <f t="shared" si="152"/>
        <v>0.77924528301886797</v>
      </c>
      <c r="DN158" s="103">
        <f t="shared" si="153"/>
        <v>0.92496124031007754</v>
      </c>
      <c r="DO158" s="103">
        <f t="shared" si="154"/>
        <v>0.88768115942028991</v>
      </c>
      <c r="DP158" s="103">
        <f t="shared" si="155"/>
        <v>0.92222222222222228</v>
      </c>
    </row>
    <row r="159" spans="1:120" ht="16.2" thickBot="1">
      <c r="A159" s="72">
        <v>149</v>
      </c>
      <c r="B159" s="73" t="str">
        <f>'CAT I'!B159</f>
        <v>AME20170L</v>
      </c>
      <c r="C159" s="171" t="str">
        <f>'CAT I'!C159</f>
        <v>Pragatheshwaran</v>
      </c>
      <c r="D159" s="74">
        <f>'CAT I'!D159</f>
        <v>2</v>
      </c>
      <c r="E159" s="74">
        <f>'CAT I'!E159</f>
        <v>2</v>
      </c>
      <c r="F159" s="74">
        <f>'CAT I'!F159</f>
        <v>2</v>
      </c>
      <c r="G159" s="74">
        <f>'CAT I'!G159</f>
        <v>2</v>
      </c>
      <c r="H159" s="74">
        <f>'CAT I'!H159</f>
        <v>2</v>
      </c>
      <c r="I159" s="74">
        <f>'CAT I'!I159</f>
        <v>2</v>
      </c>
      <c r="J159" s="74">
        <f>'CAT I'!J159</f>
        <v>9</v>
      </c>
      <c r="K159" s="74">
        <f>'CAT I'!K159</f>
        <v>10</v>
      </c>
      <c r="L159" s="74">
        <f>'CAT I'!L159</f>
        <v>10</v>
      </c>
      <c r="M159" s="74">
        <f>'CAT I'!M159</f>
        <v>41</v>
      </c>
      <c r="N159" s="79">
        <f>'CAT II'!D159</f>
        <v>2</v>
      </c>
      <c r="O159" s="79">
        <f>'CAT II'!E159</f>
        <v>2</v>
      </c>
      <c r="P159" s="79">
        <f>'CAT II'!F159</f>
        <v>2</v>
      </c>
      <c r="Q159" s="79">
        <f>'CAT II'!G159</f>
        <v>2</v>
      </c>
      <c r="R159" s="79">
        <f>'CAT II'!H159</f>
        <v>2</v>
      </c>
      <c r="S159" s="79">
        <f>'CAT II'!I159</f>
        <v>2</v>
      </c>
      <c r="T159" s="79">
        <f>'CAT II'!J159</f>
        <v>10</v>
      </c>
      <c r="U159" s="79">
        <f>'CAT II'!K159</f>
        <v>10</v>
      </c>
      <c r="V159" s="79">
        <f>'CAT II'!L159</f>
        <v>13</v>
      </c>
      <c r="W159" s="79">
        <f>'CAT II'!M159</f>
        <v>45</v>
      </c>
      <c r="X159" s="82">
        <f>MODEL!D159</f>
        <v>2</v>
      </c>
      <c r="Y159" s="82">
        <f>MODEL!E159</f>
        <v>2</v>
      </c>
      <c r="Z159" s="82">
        <f>MODEL!F159</f>
        <v>2</v>
      </c>
      <c r="AA159" s="82">
        <f>MODEL!G159</f>
        <v>2</v>
      </c>
      <c r="AB159" s="82">
        <f>MODEL!H159</f>
        <v>2</v>
      </c>
      <c r="AC159" s="82">
        <f>MODEL!I159</f>
        <v>2</v>
      </c>
      <c r="AD159" s="82">
        <f>MODEL!J159</f>
        <v>2</v>
      </c>
      <c r="AE159" s="82">
        <f>MODEL!K159</f>
        <v>2</v>
      </c>
      <c r="AF159" s="82">
        <f>MODEL!L159</f>
        <v>2</v>
      </c>
      <c r="AG159" s="82">
        <f>MODEL!M159</f>
        <v>2</v>
      </c>
      <c r="AH159" s="82">
        <f>MODEL!N159</f>
        <v>6</v>
      </c>
      <c r="AI159" s="82">
        <f>MODEL!O159</f>
        <v>9</v>
      </c>
      <c r="AJ159" s="82">
        <f>MODEL!P159</f>
        <v>5</v>
      </c>
      <c r="AK159" s="82">
        <f>MODEL!Q159</f>
        <v>11</v>
      </c>
      <c r="AL159" s="82">
        <f>MODEL!R159</f>
        <v>14</v>
      </c>
      <c r="AM159" s="82">
        <f>MODEL!S159</f>
        <v>14</v>
      </c>
      <c r="AN159" s="82">
        <f>MODEL!T159</f>
        <v>79</v>
      </c>
      <c r="AO159" s="84">
        <f>'CAT I'!N159</f>
        <v>5</v>
      </c>
      <c r="AP159" s="84">
        <f>'CAT I'!O159</f>
        <v>5</v>
      </c>
      <c r="AQ159" s="84">
        <f>'CAT I'!P159</f>
        <v>10</v>
      </c>
      <c r="AR159" s="2">
        <f>'CAT II'!N159</f>
        <v>5</v>
      </c>
      <c r="AS159" s="2">
        <f>'CAT II'!O159</f>
        <v>5</v>
      </c>
      <c r="AT159" s="2">
        <f>'CAT II'!P159</f>
        <v>10</v>
      </c>
      <c r="AU159" s="85">
        <f>MODEL!U159</f>
        <v>5</v>
      </c>
      <c r="AV159" s="85">
        <f>MODEL!V159</f>
        <v>5</v>
      </c>
      <c r="AW159" s="85">
        <f>MODEL!W159</f>
        <v>10</v>
      </c>
      <c r="AX159" s="88">
        <f t="shared" si="157"/>
        <v>0.81132075471698117</v>
      </c>
      <c r="AY159" s="88">
        <f t="shared" si="156"/>
        <v>0.69767441860465118</v>
      </c>
      <c r="AZ159" s="88">
        <f t="shared" si="156"/>
        <v>0.86792452830188682</v>
      </c>
      <c r="BA159" s="88">
        <f t="shared" si="156"/>
        <v>0.97674418604651159</v>
      </c>
      <c r="BB159" s="88">
        <f t="shared" si="156"/>
        <v>1</v>
      </c>
      <c r="BC159" s="88">
        <f t="shared" si="156"/>
        <v>0.73333333333333328</v>
      </c>
      <c r="BD159" s="89">
        <f>'END SEM EXAM'!D159</f>
        <v>1</v>
      </c>
      <c r="BE159" s="89">
        <f>'END SEM EXAM'!E159</f>
        <v>1</v>
      </c>
      <c r="BF159" s="89">
        <f>'END SEM EXAM'!F159</f>
        <v>2</v>
      </c>
      <c r="BG159" s="89">
        <f>'END SEM EXAM'!G159</f>
        <v>1</v>
      </c>
      <c r="BH159" s="89">
        <f>'END SEM EXAM'!H159</f>
        <v>1</v>
      </c>
      <c r="BI159" s="89">
        <f>'END SEM EXAM'!I159</f>
        <v>1</v>
      </c>
      <c r="BJ159" s="89">
        <f>'END SEM EXAM'!J159</f>
        <v>2</v>
      </c>
      <c r="BK159" s="89">
        <f>'END SEM EXAM'!K159</f>
        <v>2</v>
      </c>
      <c r="BL159" s="89">
        <f>'END SEM EXAM'!L159</f>
        <v>2</v>
      </c>
      <c r="BM159" s="89">
        <f>'END SEM EXAM'!M159</f>
        <v>1</v>
      </c>
      <c r="BN159" s="89">
        <f>'END SEM EXAM'!N159</f>
        <v>5</v>
      </c>
      <c r="BO159" s="89">
        <f>'END SEM EXAM'!O159</f>
        <v>9</v>
      </c>
      <c r="BP159" s="89">
        <f>'END SEM EXAM'!P159</f>
        <v>14</v>
      </c>
      <c r="BQ159" s="89">
        <f>'END SEM EXAM'!Q159</f>
        <v>13</v>
      </c>
      <c r="BR159" s="89">
        <f>'END SEM EXAM'!R159</f>
        <v>12</v>
      </c>
      <c r="BS159" s="89">
        <f>'END SEM EXAM'!S159</f>
        <v>10</v>
      </c>
      <c r="BT159" s="89">
        <f>'END SEM EXAM'!T159</f>
        <v>77</v>
      </c>
      <c r="BU159" s="91">
        <f>'END SEM EXAM'!U159</f>
        <v>0.61111111111111116</v>
      </c>
      <c r="BV159" s="91">
        <f>'END SEM EXAM'!V159</f>
        <v>0.94444444444444442</v>
      </c>
      <c r="BW159" s="91">
        <f>'END SEM EXAM'!W159</f>
        <v>0.83333333333333337</v>
      </c>
      <c r="BX159" s="91">
        <f>'END SEM EXAM'!X159</f>
        <v>0.88888888888888884</v>
      </c>
      <c r="BY159" s="91">
        <f>'END SEM EXAM'!Y159</f>
        <v>0.72222222222222221</v>
      </c>
      <c r="BZ159" s="91">
        <f>'END SEM EXAM'!Z159</f>
        <v>0.5</v>
      </c>
      <c r="CA159" s="92">
        <f t="shared" si="120"/>
        <v>0.3666666666666667</v>
      </c>
      <c r="CB159" s="92">
        <f t="shared" si="121"/>
        <v>0.56666666666666665</v>
      </c>
      <c r="CC159" s="92">
        <f t="shared" si="122"/>
        <v>0.5</v>
      </c>
      <c r="CD159" s="92">
        <f t="shared" si="123"/>
        <v>0.53333333333333333</v>
      </c>
      <c r="CE159" s="92">
        <f t="shared" si="124"/>
        <v>0.43333333333333329</v>
      </c>
      <c r="CF159" s="92">
        <f t="shared" si="125"/>
        <v>0.3</v>
      </c>
      <c r="CG159" s="94">
        <f t="shared" si="126"/>
        <v>0.32452830188679249</v>
      </c>
      <c r="CH159" s="94">
        <f t="shared" si="127"/>
        <v>0.27906976744186046</v>
      </c>
      <c r="CI159" s="94">
        <f t="shared" si="128"/>
        <v>0.34716981132075475</v>
      </c>
      <c r="CJ159" s="94">
        <f t="shared" si="129"/>
        <v>0.39069767441860465</v>
      </c>
      <c r="CK159" s="94">
        <f t="shared" si="130"/>
        <v>0.4</v>
      </c>
      <c r="CL159" s="94">
        <f t="shared" si="131"/>
        <v>0.29333333333333333</v>
      </c>
      <c r="CM159" s="96">
        <f t="shared" si="132"/>
        <v>0.69119496855345919</v>
      </c>
      <c r="CN159" s="96">
        <f t="shared" si="133"/>
        <v>0.84573643410852717</v>
      </c>
      <c r="CO159" s="96">
        <f t="shared" si="134"/>
        <v>0.84716981132075475</v>
      </c>
      <c r="CP159" s="96">
        <f t="shared" si="135"/>
        <v>0.92403100775193803</v>
      </c>
      <c r="CQ159" s="96">
        <f t="shared" si="136"/>
        <v>0.83333333333333326</v>
      </c>
      <c r="CR159" s="96">
        <f t="shared" si="137"/>
        <v>0.59333333333333327</v>
      </c>
      <c r="CS159" s="99">
        <f>'Course end survey'!J168</f>
        <v>1</v>
      </c>
      <c r="CT159" s="99">
        <f>'Course end survey'!K168</f>
        <v>0.33333333333333331</v>
      </c>
      <c r="CU159" s="99">
        <f>'Course end survey'!L168</f>
        <v>0.33333333333333331</v>
      </c>
      <c r="CV159" s="99">
        <f>'Course end survey'!M168</f>
        <v>1</v>
      </c>
      <c r="CW159" s="99">
        <f>'Course end survey'!N168</f>
        <v>0.33333333333333331</v>
      </c>
      <c r="CX159" s="99">
        <f>'Course end survey'!O168</f>
        <v>0.1111111111111111</v>
      </c>
      <c r="CY159" s="100">
        <f t="shared" si="138"/>
        <v>0.1</v>
      </c>
      <c r="CZ159" s="100">
        <f t="shared" si="139"/>
        <v>3.3333333333333333E-2</v>
      </c>
      <c r="DA159" s="100">
        <f t="shared" si="140"/>
        <v>3.3333333333333333E-2</v>
      </c>
      <c r="DB159" s="100">
        <f t="shared" si="141"/>
        <v>0.1</v>
      </c>
      <c r="DC159" s="100">
        <f t="shared" si="142"/>
        <v>3.3333333333333333E-2</v>
      </c>
      <c r="DD159" s="100">
        <f t="shared" si="143"/>
        <v>1.1111111111111112E-2</v>
      </c>
      <c r="DE159" s="102">
        <f t="shared" si="144"/>
        <v>0.62207547169811328</v>
      </c>
      <c r="DF159" s="102">
        <f t="shared" si="145"/>
        <v>0.76116279069767445</v>
      </c>
      <c r="DG159" s="102">
        <f t="shared" si="146"/>
        <v>0.76245283018867926</v>
      </c>
      <c r="DH159" s="102">
        <f t="shared" si="147"/>
        <v>0.83162790697674427</v>
      </c>
      <c r="DI159" s="102">
        <f t="shared" si="148"/>
        <v>0.75</v>
      </c>
      <c r="DJ159" s="102">
        <f t="shared" si="149"/>
        <v>0.53399999999999992</v>
      </c>
      <c r="DK159" s="103">
        <f t="shared" si="150"/>
        <v>0.72207547169811326</v>
      </c>
      <c r="DL159" s="103">
        <f t="shared" si="151"/>
        <v>0.79449612403100778</v>
      </c>
      <c r="DM159" s="103">
        <f t="shared" si="152"/>
        <v>0.79578616352201259</v>
      </c>
      <c r="DN159" s="103">
        <f t="shared" si="153"/>
        <v>0.93162790697674425</v>
      </c>
      <c r="DO159" s="103">
        <f t="shared" si="154"/>
        <v>0.78333333333333333</v>
      </c>
      <c r="DP159" s="103">
        <f t="shared" si="155"/>
        <v>0.54511111111111099</v>
      </c>
    </row>
    <row r="160" spans="1:120" ht="16.2" thickBot="1">
      <c r="A160" s="72">
        <v>150</v>
      </c>
      <c r="B160" s="73" t="str">
        <f>'CAT I'!B160</f>
        <v>AME20171L</v>
      </c>
      <c r="C160" s="171" t="str">
        <f>'CAT I'!C160</f>
        <v>RAFIL</v>
      </c>
      <c r="D160" s="74">
        <f>'CAT I'!D160</f>
        <v>2</v>
      </c>
      <c r="E160" s="74">
        <f>'CAT I'!E160</f>
        <v>2</v>
      </c>
      <c r="F160" s="74">
        <f>'CAT I'!F160</f>
        <v>2</v>
      </c>
      <c r="G160" s="74">
        <f>'CAT I'!G160</f>
        <v>2</v>
      </c>
      <c r="H160" s="74">
        <f>'CAT I'!H160</f>
        <v>2</v>
      </c>
      <c r="I160" s="74">
        <f>'CAT I'!I160</f>
        <v>2</v>
      </c>
      <c r="J160" s="74">
        <f>'CAT I'!J160</f>
        <v>9</v>
      </c>
      <c r="K160" s="74">
        <f>'CAT I'!K160</f>
        <v>10</v>
      </c>
      <c r="L160" s="74">
        <f>'CAT I'!L160</f>
        <v>10</v>
      </c>
      <c r="M160" s="74">
        <f>'CAT I'!M160</f>
        <v>41</v>
      </c>
      <c r="N160" s="79">
        <f>'CAT II'!D160</f>
        <v>2</v>
      </c>
      <c r="O160" s="79">
        <f>'CAT II'!E160</f>
        <v>2</v>
      </c>
      <c r="P160" s="79">
        <f>'CAT II'!F160</f>
        <v>2</v>
      </c>
      <c r="Q160" s="79">
        <f>'CAT II'!G160</f>
        <v>2</v>
      </c>
      <c r="R160" s="79">
        <f>'CAT II'!H160</f>
        <v>2</v>
      </c>
      <c r="S160" s="79">
        <f>'CAT II'!I160</f>
        <v>2</v>
      </c>
      <c r="T160" s="79">
        <f>'CAT II'!J160</f>
        <v>10</v>
      </c>
      <c r="U160" s="79">
        <f>'CAT II'!K160</f>
        <v>11</v>
      </c>
      <c r="V160" s="79">
        <f>'CAT II'!L160</f>
        <v>12</v>
      </c>
      <c r="W160" s="79">
        <f>'CAT II'!M160</f>
        <v>45</v>
      </c>
      <c r="X160" s="82">
        <f>MODEL!D160</f>
        <v>2</v>
      </c>
      <c r="Y160" s="82">
        <f>MODEL!E160</f>
        <v>2</v>
      </c>
      <c r="Z160" s="82">
        <f>MODEL!F160</f>
        <v>2</v>
      </c>
      <c r="AA160" s="82">
        <f>MODEL!G160</f>
        <v>2</v>
      </c>
      <c r="AB160" s="82">
        <f>MODEL!H160</f>
        <v>2</v>
      </c>
      <c r="AC160" s="82">
        <f>MODEL!I160</f>
        <v>2</v>
      </c>
      <c r="AD160" s="82">
        <f>MODEL!J160</f>
        <v>2</v>
      </c>
      <c r="AE160" s="82">
        <f>MODEL!K160</f>
        <v>2</v>
      </c>
      <c r="AF160" s="82">
        <f>MODEL!L160</f>
        <v>2</v>
      </c>
      <c r="AG160" s="82">
        <f>MODEL!M160</f>
        <v>2</v>
      </c>
      <c r="AH160" s="82">
        <f>MODEL!N160</f>
        <v>6</v>
      </c>
      <c r="AI160" s="82">
        <f>MODEL!O160</f>
        <v>9</v>
      </c>
      <c r="AJ160" s="82">
        <f>MODEL!P160</f>
        <v>5</v>
      </c>
      <c r="AK160" s="82">
        <f>MODEL!Q160</f>
        <v>11</v>
      </c>
      <c r="AL160" s="82">
        <f>MODEL!R160</f>
        <v>14</v>
      </c>
      <c r="AM160" s="82">
        <f>MODEL!S160</f>
        <v>14</v>
      </c>
      <c r="AN160" s="82">
        <f>MODEL!T160</f>
        <v>79</v>
      </c>
      <c r="AO160" s="84">
        <f>'CAT I'!N160</f>
        <v>5</v>
      </c>
      <c r="AP160" s="84">
        <f>'CAT I'!O160</f>
        <v>5</v>
      </c>
      <c r="AQ160" s="84">
        <f>'CAT I'!P160</f>
        <v>10</v>
      </c>
      <c r="AR160" s="2">
        <f>'CAT II'!N160</f>
        <v>5</v>
      </c>
      <c r="AS160" s="2">
        <f>'CAT II'!O160</f>
        <v>5</v>
      </c>
      <c r="AT160" s="2">
        <f>'CAT II'!P160</f>
        <v>10</v>
      </c>
      <c r="AU160" s="85">
        <f>MODEL!U160</f>
        <v>5</v>
      </c>
      <c r="AV160" s="85">
        <f>MODEL!V160</f>
        <v>5</v>
      </c>
      <c r="AW160" s="85">
        <f>MODEL!W160</f>
        <v>10</v>
      </c>
      <c r="AX160" s="88">
        <f t="shared" si="157"/>
        <v>0.81132075471698117</v>
      </c>
      <c r="AY160" s="88">
        <f t="shared" si="156"/>
        <v>0.69767441860465118</v>
      </c>
      <c r="AZ160" s="88">
        <f t="shared" si="156"/>
        <v>0.8867924528301887</v>
      </c>
      <c r="BA160" s="88">
        <f t="shared" si="156"/>
        <v>0.95348837209302328</v>
      </c>
      <c r="BB160" s="88">
        <f t="shared" si="156"/>
        <v>1</v>
      </c>
      <c r="BC160" s="88">
        <f t="shared" si="156"/>
        <v>0.73333333333333328</v>
      </c>
      <c r="BD160" s="89">
        <f>'END SEM EXAM'!D160</f>
        <v>1</v>
      </c>
      <c r="BE160" s="89">
        <f>'END SEM EXAM'!E160</f>
        <v>1</v>
      </c>
      <c r="BF160" s="89">
        <f>'END SEM EXAM'!F160</f>
        <v>1</v>
      </c>
      <c r="BG160" s="89">
        <f>'END SEM EXAM'!G160</f>
        <v>1</v>
      </c>
      <c r="BH160" s="89">
        <f>'END SEM EXAM'!H160</f>
        <v>1</v>
      </c>
      <c r="BI160" s="89">
        <f>'END SEM EXAM'!I160</f>
        <v>1</v>
      </c>
      <c r="BJ160" s="89">
        <f>'END SEM EXAM'!J160</f>
        <v>2</v>
      </c>
      <c r="BK160" s="89">
        <f>'END SEM EXAM'!K160</f>
        <v>2</v>
      </c>
      <c r="BL160" s="89">
        <f>'END SEM EXAM'!L160</f>
        <v>2</v>
      </c>
      <c r="BM160" s="89">
        <f>'END SEM EXAM'!M160</f>
        <v>1</v>
      </c>
      <c r="BN160" s="89">
        <f>'END SEM EXAM'!N160</f>
        <v>7</v>
      </c>
      <c r="BO160" s="89">
        <f>'END SEM EXAM'!O160</f>
        <v>8</v>
      </c>
      <c r="BP160" s="89">
        <f>'END SEM EXAM'!P160</f>
        <v>7</v>
      </c>
      <c r="BQ160" s="89">
        <f>'END SEM EXAM'!Q160</f>
        <v>14</v>
      </c>
      <c r="BR160" s="89">
        <f>'END SEM EXAM'!R160</f>
        <v>10</v>
      </c>
      <c r="BS160" s="89">
        <f>'END SEM EXAM'!S160</f>
        <v>13</v>
      </c>
      <c r="BT160" s="89">
        <f>'END SEM EXAM'!T160</f>
        <v>72</v>
      </c>
      <c r="BU160" s="91">
        <f>'END SEM EXAM'!U160</f>
        <v>0.55555555555555558</v>
      </c>
      <c r="BV160" s="91">
        <f>'END SEM EXAM'!V160</f>
        <v>0.5</v>
      </c>
      <c r="BW160" s="91">
        <f>'END SEM EXAM'!W160</f>
        <v>0.88888888888888884</v>
      </c>
      <c r="BX160" s="91">
        <f>'END SEM EXAM'!X160</f>
        <v>0.77777777777777779</v>
      </c>
      <c r="BY160" s="91">
        <f>'END SEM EXAM'!Y160</f>
        <v>0.88888888888888884</v>
      </c>
      <c r="BZ160" s="91">
        <f>'END SEM EXAM'!Z160</f>
        <v>0.7</v>
      </c>
      <c r="CA160" s="92">
        <f t="shared" si="120"/>
        <v>0.33333333333333331</v>
      </c>
      <c r="CB160" s="92">
        <f t="shared" si="121"/>
        <v>0.3</v>
      </c>
      <c r="CC160" s="92">
        <f t="shared" si="122"/>
        <v>0.53333333333333333</v>
      </c>
      <c r="CD160" s="92">
        <f t="shared" si="123"/>
        <v>0.46666666666666667</v>
      </c>
      <c r="CE160" s="92">
        <f t="shared" si="124"/>
        <v>0.53333333333333333</v>
      </c>
      <c r="CF160" s="92">
        <f t="shared" si="125"/>
        <v>0.42</v>
      </c>
      <c r="CG160" s="94">
        <f t="shared" si="126"/>
        <v>0.32452830188679249</v>
      </c>
      <c r="CH160" s="94">
        <f t="shared" si="127"/>
        <v>0.27906976744186046</v>
      </c>
      <c r="CI160" s="94">
        <f t="shared" si="128"/>
        <v>0.3547169811320755</v>
      </c>
      <c r="CJ160" s="94">
        <f t="shared" si="129"/>
        <v>0.38139534883720932</v>
      </c>
      <c r="CK160" s="94">
        <f t="shared" si="130"/>
        <v>0.4</v>
      </c>
      <c r="CL160" s="94">
        <f t="shared" si="131"/>
        <v>0.29333333333333333</v>
      </c>
      <c r="CM160" s="96">
        <f t="shared" si="132"/>
        <v>0.65786163522012586</v>
      </c>
      <c r="CN160" s="96">
        <f t="shared" si="133"/>
        <v>0.57906976744186045</v>
      </c>
      <c r="CO160" s="96">
        <f t="shared" si="134"/>
        <v>0.88805031446540883</v>
      </c>
      <c r="CP160" s="96">
        <f t="shared" si="135"/>
        <v>0.84806201550387605</v>
      </c>
      <c r="CQ160" s="96">
        <f t="shared" si="136"/>
        <v>0.93333333333333335</v>
      </c>
      <c r="CR160" s="96">
        <f t="shared" si="137"/>
        <v>0.71333333333333337</v>
      </c>
      <c r="CS160" s="99">
        <f>'Course end survey'!J185</f>
        <v>1</v>
      </c>
      <c r="CT160" s="99">
        <f>'Course end survey'!K185</f>
        <v>0.66666666666666663</v>
      </c>
      <c r="CU160" s="99">
        <f>'Course end survey'!L185</f>
        <v>1</v>
      </c>
      <c r="CV160" s="99">
        <f>'Course end survey'!M185</f>
        <v>0.33333333333333331</v>
      </c>
      <c r="CW160" s="99">
        <f>'Course end survey'!N185</f>
        <v>0.33333333333333331</v>
      </c>
      <c r="CX160" s="99">
        <f>'Course end survey'!O185</f>
        <v>0.22222222222222221</v>
      </c>
      <c r="CY160" s="100">
        <f t="shared" si="138"/>
        <v>0.1</v>
      </c>
      <c r="CZ160" s="100">
        <f t="shared" si="139"/>
        <v>6.6666666666666666E-2</v>
      </c>
      <c r="DA160" s="100">
        <f t="shared" si="140"/>
        <v>0.1</v>
      </c>
      <c r="DB160" s="100">
        <f t="shared" si="141"/>
        <v>3.3333333333333333E-2</v>
      </c>
      <c r="DC160" s="100">
        <f t="shared" si="142"/>
        <v>3.3333333333333333E-2</v>
      </c>
      <c r="DD160" s="100">
        <f t="shared" si="143"/>
        <v>2.2222222222222223E-2</v>
      </c>
      <c r="DE160" s="102">
        <f t="shared" si="144"/>
        <v>0.59207547169811325</v>
      </c>
      <c r="DF160" s="102">
        <f t="shared" si="145"/>
        <v>0.52116279069767446</v>
      </c>
      <c r="DG160" s="102">
        <f t="shared" si="146"/>
        <v>0.79924528301886799</v>
      </c>
      <c r="DH160" s="102">
        <f t="shared" si="147"/>
        <v>0.76325581395348852</v>
      </c>
      <c r="DI160" s="102">
        <f t="shared" si="148"/>
        <v>0.84000000000000008</v>
      </c>
      <c r="DJ160" s="102">
        <f t="shared" si="149"/>
        <v>0.64200000000000002</v>
      </c>
      <c r="DK160" s="103">
        <f t="shared" si="150"/>
        <v>0.69207547169811323</v>
      </c>
      <c r="DL160" s="103">
        <f t="shared" si="151"/>
        <v>0.58782945736434111</v>
      </c>
      <c r="DM160" s="103">
        <f t="shared" si="152"/>
        <v>0.89924528301886797</v>
      </c>
      <c r="DN160" s="103">
        <f t="shared" si="153"/>
        <v>0.79658914728682184</v>
      </c>
      <c r="DO160" s="103">
        <f t="shared" si="154"/>
        <v>0.87333333333333341</v>
      </c>
      <c r="DP160" s="103">
        <f t="shared" si="155"/>
        <v>0.66422222222222227</v>
      </c>
    </row>
    <row r="161" spans="1:120" ht="16.2" thickBot="1">
      <c r="A161" s="72">
        <v>151</v>
      </c>
      <c r="B161" s="73" t="str">
        <f>'CAT I'!B161</f>
        <v>AME20172L</v>
      </c>
      <c r="C161" s="171" t="str">
        <f>'CAT I'!C161</f>
        <v>RAJA SURYA R</v>
      </c>
      <c r="D161" s="74">
        <f>'CAT I'!D161</f>
        <v>2</v>
      </c>
      <c r="E161" s="74">
        <f>'CAT I'!E161</f>
        <v>2</v>
      </c>
      <c r="F161" s="74">
        <f>'CAT I'!F161</f>
        <v>2</v>
      </c>
      <c r="G161" s="74">
        <f>'CAT I'!G161</f>
        <v>2</v>
      </c>
      <c r="H161" s="74">
        <f>'CAT I'!H161</f>
        <v>2</v>
      </c>
      <c r="I161" s="74">
        <f>'CAT I'!I161</f>
        <v>2</v>
      </c>
      <c r="J161" s="74">
        <f>'CAT I'!J161</f>
        <v>10</v>
      </c>
      <c r="K161" s="74">
        <f>'CAT I'!K161</f>
        <v>10</v>
      </c>
      <c r="L161" s="74">
        <f>'CAT I'!L161</f>
        <v>12</v>
      </c>
      <c r="M161" s="74">
        <f>'CAT I'!M161</f>
        <v>44</v>
      </c>
      <c r="N161" s="79">
        <f>'CAT II'!D161</f>
        <v>2</v>
      </c>
      <c r="O161" s="79">
        <f>'CAT II'!E161</f>
        <v>2</v>
      </c>
      <c r="P161" s="79">
        <f>'CAT II'!F161</f>
        <v>2</v>
      </c>
      <c r="Q161" s="79">
        <f>'CAT II'!G161</f>
        <v>2</v>
      </c>
      <c r="R161" s="79">
        <f>'CAT II'!H161</f>
        <v>2</v>
      </c>
      <c r="S161" s="79">
        <f>'CAT II'!I161</f>
        <v>2</v>
      </c>
      <c r="T161" s="79">
        <f>'CAT II'!J161</f>
        <v>10</v>
      </c>
      <c r="U161" s="79">
        <f>'CAT II'!K161</f>
        <v>13</v>
      </c>
      <c r="V161" s="79">
        <f>'CAT II'!L161</f>
        <v>14</v>
      </c>
      <c r="W161" s="79">
        <f>'CAT II'!M161</f>
        <v>49</v>
      </c>
      <c r="X161" s="82">
        <f>MODEL!D161</f>
        <v>1</v>
      </c>
      <c r="Y161" s="82">
        <f>MODEL!E161</f>
        <v>0</v>
      </c>
      <c r="Z161" s="82">
        <f>MODEL!F161</f>
        <v>2</v>
      </c>
      <c r="AA161" s="82">
        <f>MODEL!G161</f>
        <v>0</v>
      </c>
      <c r="AB161" s="82">
        <f>MODEL!H161</f>
        <v>0</v>
      </c>
      <c r="AC161" s="82">
        <f>MODEL!I161</f>
        <v>0</v>
      </c>
      <c r="AD161" s="82">
        <f>MODEL!J161</f>
        <v>2</v>
      </c>
      <c r="AE161" s="82">
        <f>MODEL!K161</f>
        <v>2</v>
      </c>
      <c r="AF161" s="82">
        <f>MODEL!L161</f>
        <v>2</v>
      </c>
      <c r="AG161" s="82">
        <f>MODEL!M161</f>
        <v>2</v>
      </c>
      <c r="AH161" s="82">
        <f>MODEL!N161</f>
        <v>10</v>
      </c>
      <c r="AI161" s="82">
        <f>MODEL!O161</f>
        <v>13</v>
      </c>
      <c r="AJ161" s="82">
        <f>MODEL!P161</f>
        <v>13</v>
      </c>
      <c r="AK161" s="82">
        <f>MODEL!Q161</f>
        <v>13</v>
      </c>
      <c r="AL161" s="82">
        <f>MODEL!R161</f>
        <v>13</v>
      </c>
      <c r="AM161" s="82">
        <f>MODEL!S161</f>
        <v>13</v>
      </c>
      <c r="AN161" s="82">
        <f>MODEL!T161</f>
        <v>86</v>
      </c>
      <c r="AO161" s="84">
        <f>'CAT I'!N161</f>
        <v>5</v>
      </c>
      <c r="AP161" s="84">
        <f>'CAT I'!O161</f>
        <v>5</v>
      </c>
      <c r="AQ161" s="84">
        <f>'CAT I'!P161</f>
        <v>10</v>
      </c>
      <c r="AR161" s="2">
        <f>'CAT II'!N161</f>
        <v>5</v>
      </c>
      <c r="AS161" s="2">
        <f>'CAT II'!O161</f>
        <v>5</v>
      </c>
      <c r="AT161" s="2">
        <f>'CAT II'!P161</f>
        <v>10</v>
      </c>
      <c r="AU161" s="85">
        <f>MODEL!U161</f>
        <v>5</v>
      </c>
      <c r="AV161" s="85">
        <f>MODEL!V161</f>
        <v>5</v>
      </c>
      <c r="AW161" s="85">
        <f>MODEL!W161</f>
        <v>10</v>
      </c>
      <c r="AX161" s="88">
        <f t="shared" si="157"/>
        <v>0.84905660377358494</v>
      </c>
      <c r="AY161" s="88">
        <f t="shared" si="156"/>
        <v>0.88372093023255816</v>
      </c>
      <c r="AZ161" s="88">
        <f t="shared" si="156"/>
        <v>0.8867924528301887</v>
      </c>
      <c r="BA161" s="88">
        <f t="shared" si="156"/>
        <v>0.97674418604651159</v>
      </c>
      <c r="BB161" s="88">
        <f t="shared" si="156"/>
        <v>0.95652173913043481</v>
      </c>
      <c r="BC161" s="88">
        <f t="shared" si="156"/>
        <v>1</v>
      </c>
      <c r="BD161" s="89">
        <f>'END SEM EXAM'!D161</f>
        <v>1</v>
      </c>
      <c r="BE161" s="89">
        <f>'END SEM EXAM'!E161</f>
        <v>1</v>
      </c>
      <c r="BF161" s="89">
        <f>'END SEM EXAM'!F161</f>
        <v>1</v>
      </c>
      <c r="BG161" s="89">
        <f>'END SEM EXAM'!G161</f>
        <v>1</v>
      </c>
      <c r="BH161" s="89">
        <f>'END SEM EXAM'!H161</f>
        <v>2</v>
      </c>
      <c r="BI161" s="89">
        <f>'END SEM EXAM'!I161</f>
        <v>1</v>
      </c>
      <c r="BJ161" s="89">
        <f>'END SEM EXAM'!J161</f>
        <v>1</v>
      </c>
      <c r="BK161" s="89">
        <f>'END SEM EXAM'!K161</f>
        <v>2</v>
      </c>
      <c r="BL161" s="89">
        <f>'END SEM EXAM'!L161</f>
        <v>1</v>
      </c>
      <c r="BM161" s="89">
        <f>'END SEM EXAM'!M161</f>
        <v>1</v>
      </c>
      <c r="BN161" s="89">
        <f>'END SEM EXAM'!N161</f>
        <v>8</v>
      </c>
      <c r="BO161" s="89">
        <f>'END SEM EXAM'!O161</f>
        <v>14</v>
      </c>
      <c r="BP161" s="89">
        <f>'END SEM EXAM'!P161</f>
        <v>6</v>
      </c>
      <c r="BQ161" s="89">
        <f>'END SEM EXAM'!Q161</f>
        <v>12</v>
      </c>
      <c r="BR161" s="89">
        <f>'END SEM EXAM'!R161</f>
        <v>6</v>
      </c>
      <c r="BS161" s="89">
        <f>'END SEM EXAM'!S161</f>
        <v>10</v>
      </c>
      <c r="BT161" s="89">
        <f>'END SEM EXAM'!T161</f>
        <v>68</v>
      </c>
      <c r="BU161" s="91">
        <f>'END SEM EXAM'!U161</f>
        <v>0.88888888888888884</v>
      </c>
      <c r="BV161" s="91">
        <f>'END SEM EXAM'!V161</f>
        <v>0.44444444444444442</v>
      </c>
      <c r="BW161" s="91">
        <f>'END SEM EXAM'!W161</f>
        <v>0.83333333333333337</v>
      </c>
      <c r="BX161" s="91">
        <f>'END SEM EXAM'!X161</f>
        <v>0.5</v>
      </c>
      <c r="BY161" s="91">
        <f>'END SEM EXAM'!Y161</f>
        <v>0.66666666666666663</v>
      </c>
      <c r="BZ161" s="91">
        <f>'END SEM EXAM'!Z161</f>
        <v>0.8</v>
      </c>
      <c r="CA161" s="92">
        <f t="shared" si="120"/>
        <v>0.53333333333333333</v>
      </c>
      <c r="CB161" s="92">
        <f t="shared" si="121"/>
        <v>0.26666666666666666</v>
      </c>
      <c r="CC161" s="92">
        <f t="shared" si="122"/>
        <v>0.5</v>
      </c>
      <c r="CD161" s="92">
        <f t="shared" si="123"/>
        <v>0.3</v>
      </c>
      <c r="CE161" s="92">
        <f t="shared" si="124"/>
        <v>0.39999999999999997</v>
      </c>
      <c r="CF161" s="92">
        <f t="shared" si="125"/>
        <v>0.48</v>
      </c>
      <c r="CG161" s="94">
        <f t="shared" si="126"/>
        <v>0.339622641509434</v>
      </c>
      <c r="CH161" s="94">
        <f t="shared" si="127"/>
        <v>0.35348837209302331</v>
      </c>
      <c r="CI161" s="94">
        <f t="shared" si="128"/>
        <v>0.3547169811320755</v>
      </c>
      <c r="CJ161" s="94">
        <f t="shared" si="129"/>
        <v>0.39069767441860465</v>
      </c>
      <c r="CK161" s="94">
        <f t="shared" si="130"/>
        <v>0.38260869565217392</v>
      </c>
      <c r="CL161" s="94">
        <f t="shared" si="131"/>
        <v>0.4</v>
      </c>
      <c r="CM161" s="96">
        <f t="shared" si="132"/>
        <v>0.87295597484276732</v>
      </c>
      <c r="CN161" s="96">
        <f t="shared" si="133"/>
        <v>0.62015503875968991</v>
      </c>
      <c r="CO161" s="96">
        <f t="shared" si="134"/>
        <v>0.8547169811320755</v>
      </c>
      <c r="CP161" s="96">
        <f t="shared" si="135"/>
        <v>0.69069767441860463</v>
      </c>
      <c r="CQ161" s="96">
        <f t="shared" si="136"/>
        <v>0.78260869565217384</v>
      </c>
      <c r="CR161" s="96">
        <f t="shared" si="137"/>
        <v>0.88</v>
      </c>
      <c r="CS161" s="99">
        <f>'Course end survey'!J170</f>
        <v>0.66666666666666663</v>
      </c>
      <c r="CT161" s="99">
        <f>'Course end survey'!K170</f>
        <v>0.66666666666666663</v>
      </c>
      <c r="CU161" s="99">
        <f>'Course end survey'!L170</f>
        <v>0.66666666666666663</v>
      </c>
      <c r="CV161" s="99">
        <f>'Course end survey'!M170</f>
        <v>0.66666666666666663</v>
      </c>
      <c r="CW161" s="99">
        <f>'Course end survey'!N170</f>
        <v>0.22222222222222221</v>
      </c>
      <c r="CX161" s="99">
        <f>'Course end survey'!O170</f>
        <v>0.22222222222222221</v>
      </c>
      <c r="CY161" s="100">
        <f t="shared" si="138"/>
        <v>6.6666666666666666E-2</v>
      </c>
      <c r="CZ161" s="100">
        <f t="shared" si="139"/>
        <v>6.6666666666666666E-2</v>
      </c>
      <c r="DA161" s="100">
        <f t="shared" si="140"/>
        <v>6.6666666666666666E-2</v>
      </c>
      <c r="DB161" s="100">
        <f t="shared" si="141"/>
        <v>6.6666666666666666E-2</v>
      </c>
      <c r="DC161" s="100">
        <f t="shared" si="142"/>
        <v>2.2222222222222223E-2</v>
      </c>
      <c r="DD161" s="100">
        <f t="shared" si="143"/>
        <v>2.2222222222222223E-2</v>
      </c>
      <c r="DE161" s="102">
        <f t="shared" si="144"/>
        <v>0.78566037735849059</v>
      </c>
      <c r="DF161" s="102">
        <f t="shared" si="145"/>
        <v>0.55813953488372092</v>
      </c>
      <c r="DG161" s="102">
        <f t="shared" si="146"/>
        <v>0.76924528301886796</v>
      </c>
      <c r="DH161" s="102">
        <f t="shared" si="147"/>
        <v>0.62162790697674419</v>
      </c>
      <c r="DI161" s="102">
        <f t="shared" si="148"/>
        <v>0.70434782608695645</v>
      </c>
      <c r="DJ161" s="102">
        <f t="shared" si="149"/>
        <v>0.79200000000000004</v>
      </c>
      <c r="DK161" s="103">
        <f t="shared" si="150"/>
        <v>0.85232704402515724</v>
      </c>
      <c r="DL161" s="103">
        <f t="shared" si="151"/>
        <v>0.62480620155038757</v>
      </c>
      <c r="DM161" s="103">
        <f t="shared" si="152"/>
        <v>0.83591194968553462</v>
      </c>
      <c r="DN161" s="103">
        <f t="shared" si="153"/>
        <v>0.68829457364341085</v>
      </c>
      <c r="DO161" s="103">
        <f t="shared" si="154"/>
        <v>0.72657004830917871</v>
      </c>
      <c r="DP161" s="103">
        <f t="shared" si="155"/>
        <v>0.81422222222222229</v>
      </c>
    </row>
    <row r="162" spans="1:120" ht="16.2" thickBot="1">
      <c r="A162" s="72">
        <v>152</v>
      </c>
      <c r="B162" s="73" t="str">
        <f>'CAT I'!B162</f>
        <v>AME20173L</v>
      </c>
      <c r="C162" s="171" t="str">
        <f>'CAT I'!C162</f>
        <v>RAKESH M NIKAM</v>
      </c>
      <c r="D162" s="74">
        <f>'CAT I'!D162</f>
        <v>2</v>
      </c>
      <c r="E162" s="74">
        <f>'CAT I'!E162</f>
        <v>2</v>
      </c>
      <c r="F162" s="74">
        <f>'CAT I'!F162</f>
        <v>2</v>
      </c>
      <c r="G162" s="74">
        <f>'CAT I'!G162</f>
        <v>2</v>
      </c>
      <c r="H162" s="74">
        <f>'CAT I'!H162</f>
        <v>2</v>
      </c>
      <c r="I162" s="74">
        <f>'CAT I'!I162</f>
        <v>2</v>
      </c>
      <c r="J162" s="74">
        <f>'CAT I'!J162</f>
        <v>10</v>
      </c>
      <c r="K162" s="74">
        <f>'CAT I'!K162</f>
        <v>10</v>
      </c>
      <c r="L162" s="74">
        <f>'CAT I'!L162</f>
        <v>12</v>
      </c>
      <c r="M162" s="74">
        <f>'CAT I'!M162</f>
        <v>44</v>
      </c>
      <c r="N162" s="79">
        <f>'CAT II'!D162</f>
        <v>2</v>
      </c>
      <c r="O162" s="79">
        <f>'CAT II'!E162</f>
        <v>2</v>
      </c>
      <c r="P162" s="79">
        <f>'CAT II'!F162</f>
        <v>2</v>
      </c>
      <c r="Q162" s="79">
        <f>'CAT II'!G162</f>
        <v>2</v>
      </c>
      <c r="R162" s="79">
        <f>'CAT II'!H162</f>
        <v>2</v>
      </c>
      <c r="S162" s="79">
        <f>'CAT II'!I162</f>
        <v>2</v>
      </c>
      <c r="T162" s="79">
        <f>'CAT II'!J162</f>
        <v>10</v>
      </c>
      <c r="U162" s="79">
        <f>'CAT II'!K162</f>
        <v>13</v>
      </c>
      <c r="V162" s="79">
        <f>'CAT II'!L162</f>
        <v>14</v>
      </c>
      <c r="W162" s="79">
        <f>'CAT II'!M162</f>
        <v>49</v>
      </c>
      <c r="X162" s="82">
        <f>MODEL!D162</f>
        <v>1</v>
      </c>
      <c r="Y162" s="82">
        <f>MODEL!E162</f>
        <v>0</v>
      </c>
      <c r="Z162" s="82">
        <f>MODEL!F162</f>
        <v>2</v>
      </c>
      <c r="AA162" s="82">
        <f>MODEL!G162</f>
        <v>0</v>
      </c>
      <c r="AB162" s="82">
        <f>MODEL!H162</f>
        <v>0</v>
      </c>
      <c r="AC162" s="82">
        <f>MODEL!I162</f>
        <v>0</v>
      </c>
      <c r="AD162" s="82">
        <f>MODEL!J162</f>
        <v>2</v>
      </c>
      <c r="AE162" s="82">
        <f>MODEL!K162</f>
        <v>2</v>
      </c>
      <c r="AF162" s="82">
        <f>MODEL!L162</f>
        <v>2</v>
      </c>
      <c r="AG162" s="82">
        <f>MODEL!M162</f>
        <v>2</v>
      </c>
      <c r="AH162" s="82">
        <f>MODEL!N162</f>
        <v>10</v>
      </c>
      <c r="AI162" s="82">
        <f>MODEL!O162</f>
        <v>13</v>
      </c>
      <c r="AJ162" s="82">
        <f>MODEL!P162</f>
        <v>13</v>
      </c>
      <c r="AK162" s="82">
        <f>MODEL!Q162</f>
        <v>13</v>
      </c>
      <c r="AL162" s="82">
        <f>MODEL!R162</f>
        <v>13</v>
      </c>
      <c r="AM162" s="82">
        <f>MODEL!S162</f>
        <v>13</v>
      </c>
      <c r="AN162" s="82">
        <f>MODEL!T162</f>
        <v>86</v>
      </c>
      <c r="AO162" s="84">
        <f>'CAT I'!N162</f>
        <v>5</v>
      </c>
      <c r="AP162" s="84">
        <f>'CAT I'!O162</f>
        <v>5</v>
      </c>
      <c r="AQ162" s="84">
        <f>'CAT I'!P162</f>
        <v>10</v>
      </c>
      <c r="AR162" s="2">
        <f>'CAT II'!N162</f>
        <v>5</v>
      </c>
      <c r="AS162" s="2">
        <f>'CAT II'!O162</f>
        <v>5</v>
      </c>
      <c r="AT162" s="2">
        <f>'CAT II'!P162</f>
        <v>10</v>
      </c>
      <c r="AU162" s="85">
        <f>MODEL!U162</f>
        <v>5</v>
      </c>
      <c r="AV162" s="85">
        <f>MODEL!V162</f>
        <v>5</v>
      </c>
      <c r="AW162" s="85">
        <f>MODEL!W162</f>
        <v>10</v>
      </c>
      <c r="AX162" s="88">
        <f t="shared" si="157"/>
        <v>0.84905660377358494</v>
      </c>
      <c r="AY162" s="88">
        <f t="shared" si="156"/>
        <v>0.88372093023255816</v>
      </c>
      <c r="AZ162" s="88">
        <f t="shared" si="156"/>
        <v>0.8867924528301887</v>
      </c>
      <c r="BA162" s="88">
        <f t="shared" si="156"/>
        <v>0.97674418604651159</v>
      </c>
      <c r="BB162" s="88">
        <f t="shared" si="156"/>
        <v>0.95652173913043481</v>
      </c>
      <c r="BC162" s="88">
        <f t="shared" si="156"/>
        <v>1</v>
      </c>
      <c r="BD162" s="89">
        <f>'END SEM EXAM'!D162</f>
        <v>2</v>
      </c>
      <c r="BE162" s="89">
        <f>'END SEM EXAM'!E162</f>
        <v>1</v>
      </c>
      <c r="BF162" s="89">
        <f>'END SEM EXAM'!F162</f>
        <v>2</v>
      </c>
      <c r="BG162" s="89">
        <f>'END SEM EXAM'!G162</f>
        <v>0</v>
      </c>
      <c r="BH162" s="89">
        <f>'END SEM EXAM'!H162</f>
        <v>1</v>
      </c>
      <c r="BI162" s="89">
        <f>'END SEM EXAM'!I162</f>
        <v>2</v>
      </c>
      <c r="BJ162" s="89">
        <f>'END SEM EXAM'!J162</f>
        <v>2</v>
      </c>
      <c r="BK162" s="89">
        <f>'END SEM EXAM'!K162</f>
        <v>2</v>
      </c>
      <c r="BL162" s="89">
        <f>'END SEM EXAM'!L162</f>
        <v>2</v>
      </c>
      <c r="BM162" s="89">
        <f>'END SEM EXAM'!M162</f>
        <v>2</v>
      </c>
      <c r="BN162" s="89">
        <f>'END SEM EXAM'!N162</f>
        <v>10</v>
      </c>
      <c r="BO162" s="89">
        <f>'END SEM EXAM'!O162</f>
        <v>13</v>
      </c>
      <c r="BP162" s="89">
        <f>'END SEM EXAM'!P162</f>
        <v>13</v>
      </c>
      <c r="BQ162" s="89">
        <f>'END SEM EXAM'!Q162</f>
        <v>13</v>
      </c>
      <c r="BR162" s="89">
        <f>'END SEM EXAM'!R162</f>
        <v>14</v>
      </c>
      <c r="BS162" s="89">
        <f>'END SEM EXAM'!S162</f>
        <v>13</v>
      </c>
      <c r="BT162" s="89">
        <f>'END SEM EXAM'!T162</f>
        <v>92</v>
      </c>
      <c r="BU162" s="91">
        <f>'END SEM EXAM'!U162</f>
        <v>0.88888888888888884</v>
      </c>
      <c r="BV162" s="91">
        <f>'END SEM EXAM'!V162</f>
        <v>0.83333333333333337</v>
      </c>
      <c r="BW162" s="91">
        <f>'END SEM EXAM'!W162</f>
        <v>0.88888888888888884</v>
      </c>
      <c r="BX162" s="91">
        <f>'END SEM EXAM'!X162</f>
        <v>1</v>
      </c>
      <c r="BY162" s="91">
        <f>'END SEM EXAM'!Y162</f>
        <v>0.94444444444444442</v>
      </c>
      <c r="BZ162" s="91">
        <f>'END SEM EXAM'!Z162</f>
        <v>1</v>
      </c>
      <c r="CA162" s="92">
        <f t="shared" si="120"/>
        <v>0.53333333333333333</v>
      </c>
      <c r="CB162" s="92">
        <f t="shared" si="121"/>
        <v>0.5</v>
      </c>
      <c r="CC162" s="92">
        <f t="shared" si="122"/>
        <v>0.53333333333333333</v>
      </c>
      <c r="CD162" s="92">
        <f t="shared" si="123"/>
        <v>0.6</v>
      </c>
      <c r="CE162" s="92">
        <f t="shared" si="124"/>
        <v>0.56666666666666665</v>
      </c>
      <c r="CF162" s="92">
        <f t="shared" si="125"/>
        <v>0.6</v>
      </c>
      <c r="CG162" s="94">
        <f t="shared" si="126"/>
        <v>0.339622641509434</v>
      </c>
      <c r="CH162" s="94">
        <f t="shared" si="127"/>
        <v>0.35348837209302331</v>
      </c>
      <c r="CI162" s="94">
        <f t="shared" si="128"/>
        <v>0.3547169811320755</v>
      </c>
      <c r="CJ162" s="94">
        <f t="shared" si="129"/>
        <v>0.39069767441860465</v>
      </c>
      <c r="CK162" s="94">
        <f t="shared" si="130"/>
        <v>0.38260869565217392</v>
      </c>
      <c r="CL162" s="94">
        <f t="shared" si="131"/>
        <v>0.4</v>
      </c>
      <c r="CM162" s="96">
        <f t="shared" si="132"/>
        <v>0.87295597484276732</v>
      </c>
      <c r="CN162" s="96">
        <f t="shared" si="133"/>
        <v>0.85348837209302331</v>
      </c>
      <c r="CO162" s="96">
        <f t="shared" si="134"/>
        <v>0.88805031446540883</v>
      </c>
      <c r="CP162" s="96">
        <f t="shared" si="135"/>
        <v>0.99069767441860468</v>
      </c>
      <c r="CQ162" s="96">
        <f t="shared" si="136"/>
        <v>0.94927536231884058</v>
      </c>
      <c r="CR162" s="96">
        <f t="shared" si="137"/>
        <v>1</v>
      </c>
      <c r="CS162" s="99">
        <f>'Course end survey'!J187</f>
        <v>0.66666666666666663</v>
      </c>
      <c r="CT162" s="99">
        <f>'Course end survey'!K187</f>
        <v>0.66666666666666663</v>
      </c>
      <c r="CU162" s="99">
        <f>'Course end survey'!L187</f>
        <v>1</v>
      </c>
      <c r="CV162" s="99">
        <f>'Course end survey'!M187</f>
        <v>0.66666666666666663</v>
      </c>
      <c r="CW162" s="99">
        <f>'Course end survey'!N187</f>
        <v>0.22222222222222221</v>
      </c>
      <c r="CX162" s="99">
        <f>'Course end survey'!O187</f>
        <v>0.22222222222222221</v>
      </c>
      <c r="CY162" s="100">
        <f t="shared" si="138"/>
        <v>6.6666666666666666E-2</v>
      </c>
      <c r="CZ162" s="100">
        <f t="shared" si="139"/>
        <v>6.6666666666666666E-2</v>
      </c>
      <c r="DA162" s="100">
        <f t="shared" si="140"/>
        <v>0.1</v>
      </c>
      <c r="DB162" s="100">
        <f t="shared" si="141"/>
        <v>6.6666666666666666E-2</v>
      </c>
      <c r="DC162" s="100">
        <f t="shared" si="142"/>
        <v>2.2222222222222223E-2</v>
      </c>
      <c r="DD162" s="100">
        <f t="shared" si="143"/>
        <v>2.2222222222222223E-2</v>
      </c>
      <c r="DE162" s="102">
        <f t="shared" si="144"/>
        <v>0.78566037735849059</v>
      </c>
      <c r="DF162" s="102">
        <f t="shared" si="145"/>
        <v>0.768139534883721</v>
      </c>
      <c r="DG162" s="102">
        <f t="shared" si="146"/>
        <v>0.79924528301886799</v>
      </c>
      <c r="DH162" s="102">
        <f t="shared" si="147"/>
        <v>0.89162790697674421</v>
      </c>
      <c r="DI162" s="102">
        <f t="shared" si="148"/>
        <v>0.85434782608695659</v>
      </c>
      <c r="DJ162" s="102">
        <f t="shared" si="149"/>
        <v>0.9</v>
      </c>
      <c r="DK162" s="103">
        <f t="shared" si="150"/>
        <v>0.85232704402515724</v>
      </c>
      <c r="DL162" s="103">
        <f t="shared" si="151"/>
        <v>0.83480620155038765</v>
      </c>
      <c r="DM162" s="103">
        <f t="shared" si="152"/>
        <v>0.89924528301886797</v>
      </c>
      <c r="DN162" s="103">
        <f t="shared" si="153"/>
        <v>0.95829457364341086</v>
      </c>
      <c r="DO162" s="103">
        <f t="shared" si="154"/>
        <v>0.87657004830917884</v>
      </c>
      <c r="DP162" s="103">
        <f t="shared" si="155"/>
        <v>0.92222222222222228</v>
      </c>
    </row>
    <row r="163" spans="1:120" ht="16.2" thickBot="1">
      <c r="A163" s="72">
        <v>153</v>
      </c>
      <c r="B163" s="73" t="str">
        <f>'CAT I'!B163</f>
        <v>AME20174L</v>
      </c>
      <c r="C163" s="171" t="str">
        <f>'CAT I'!C163</f>
        <v>RANJITH KUMAR R</v>
      </c>
      <c r="D163" s="74">
        <f>'CAT I'!D163</f>
        <v>1</v>
      </c>
      <c r="E163" s="74">
        <f>'CAT I'!E163</f>
        <v>2</v>
      </c>
      <c r="F163" s="74">
        <f>'CAT I'!F163</f>
        <v>2</v>
      </c>
      <c r="G163" s="74">
        <f>'CAT I'!G163</f>
        <v>1</v>
      </c>
      <c r="H163" s="74">
        <f>'CAT I'!H163</f>
        <v>1</v>
      </c>
      <c r="I163" s="74">
        <f>'CAT I'!I163</f>
        <v>1</v>
      </c>
      <c r="J163" s="74">
        <f>'CAT I'!J163</f>
        <v>7</v>
      </c>
      <c r="K163" s="74">
        <f>'CAT I'!K163</f>
        <v>11</v>
      </c>
      <c r="L163" s="74">
        <f>'CAT I'!L163</f>
        <v>10</v>
      </c>
      <c r="M163" s="74">
        <f>'CAT I'!M163</f>
        <v>36</v>
      </c>
      <c r="N163" s="79">
        <f>'CAT II'!D163</f>
        <v>0</v>
      </c>
      <c r="O163" s="79">
        <f>'CAT II'!E163</f>
        <v>0</v>
      </c>
      <c r="P163" s="79">
        <f>'CAT II'!F163</f>
        <v>2</v>
      </c>
      <c r="Q163" s="79">
        <f>'CAT II'!G163</f>
        <v>0</v>
      </c>
      <c r="R163" s="79">
        <f>'CAT II'!H163</f>
        <v>2</v>
      </c>
      <c r="S163" s="79">
        <f>'CAT II'!I163</f>
        <v>0</v>
      </c>
      <c r="T163" s="79">
        <f>'CAT II'!J163</f>
        <v>10</v>
      </c>
      <c r="U163" s="79">
        <f>'CAT II'!K163</f>
        <v>14</v>
      </c>
      <c r="V163" s="79">
        <f>'CAT II'!L163</f>
        <v>12</v>
      </c>
      <c r="W163" s="79">
        <f>'CAT II'!M163</f>
        <v>40</v>
      </c>
      <c r="X163" s="82">
        <f>MODEL!D163</f>
        <v>1</v>
      </c>
      <c r="Y163" s="82">
        <f>MODEL!E163</f>
        <v>0</v>
      </c>
      <c r="Z163" s="82">
        <f>MODEL!F163</f>
        <v>2</v>
      </c>
      <c r="AA163" s="82">
        <f>MODEL!G163</f>
        <v>1</v>
      </c>
      <c r="AB163" s="82">
        <f>MODEL!H163</f>
        <v>2</v>
      </c>
      <c r="AC163" s="82">
        <f>MODEL!I163</f>
        <v>0</v>
      </c>
      <c r="AD163" s="82">
        <f>MODEL!J163</f>
        <v>2</v>
      </c>
      <c r="AE163" s="82">
        <f>MODEL!K163</f>
        <v>2</v>
      </c>
      <c r="AF163" s="82">
        <f>MODEL!L163</f>
        <v>2</v>
      </c>
      <c r="AG163" s="82">
        <f>MODEL!M163</f>
        <v>2</v>
      </c>
      <c r="AH163" s="82">
        <f>MODEL!N163</f>
        <v>9</v>
      </c>
      <c r="AI163" s="82">
        <f>MODEL!O163</f>
        <v>13</v>
      </c>
      <c r="AJ163" s="82">
        <f>MODEL!P163</f>
        <v>13</v>
      </c>
      <c r="AK163" s="82">
        <f>MODEL!Q163</f>
        <v>13</v>
      </c>
      <c r="AL163" s="82">
        <f>MODEL!R163</f>
        <v>13</v>
      </c>
      <c r="AM163" s="82">
        <f>MODEL!S163</f>
        <v>14</v>
      </c>
      <c r="AN163" s="82">
        <f>MODEL!T163</f>
        <v>89</v>
      </c>
      <c r="AO163" s="84">
        <f>'CAT I'!N163</f>
        <v>5</v>
      </c>
      <c r="AP163" s="84">
        <f>'CAT I'!O163</f>
        <v>5</v>
      </c>
      <c r="AQ163" s="84">
        <f>'CAT I'!P163</f>
        <v>10</v>
      </c>
      <c r="AR163" s="2">
        <f>'CAT II'!N163</f>
        <v>5</v>
      </c>
      <c r="AS163" s="2">
        <f>'CAT II'!O163</f>
        <v>5</v>
      </c>
      <c r="AT163" s="2">
        <f>'CAT II'!P163</f>
        <v>10</v>
      </c>
      <c r="AU163" s="85">
        <f>MODEL!U163</f>
        <v>5</v>
      </c>
      <c r="AV163" s="85">
        <f>MODEL!V163</f>
        <v>5</v>
      </c>
      <c r="AW163" s="85">
        <f>MODEL!W163</f>
        <v>10</v>
      </c>
      <c r="AX163" s="88">
        <f t="shared" si="157"/>
        <v>0.79245283018867929</v>
      </c>
      <c r="AY163" s="88">
        <f t="shared" si="156"/>
        <v>0.79069767441860461</v>
      </c>
      <c r="AZ163" s="88">
        <f t="shared" si="156"/>
        <v>0.86792452830188682</v>
      </c>
      <c r="BA163" s="88">
        <f t="shared" si="156"/>
        <v>0.83720930232558144</v>
      </c>
      <c r="BB163" s="88">
        <f t="shared" si="156"/>
        <v>1</v>
      </c>
      <c r="BC163" s="88">
        <f t="shared" si="156"/>
        <v>0.93333333333333335</v>
      </c>
      <c r="BD163" s="89">
        <f>'END SEM EXAM'!D163</f>
        <v>2</v>
      </c>
      <c r="BE163" s="89">
        <f>'END SEM EXAM'!E163</f>
        <v>1</v>
      </c>
      <c r="BF163" s="89">
        <f>'END SEM EXAM'!F163</f>
        <v>2</v>
      </c>
      <c r="BG163" s="89">
        <f>'END SEM EXAM'!G163</f>
        <v>1</v>
      </c>
      <c r="BH163" s="89">
        <f>'END SEM EXAM'!H163</f>
        <v>2</v>
      </c>
      <c r="BI163" s="89">
        <f>'END SEM EXAM'!I163</f>
        <v>2</v>
      </c>
      <c r="BJ163" s="89">
        <f>'END SEM EXAM'!J163</f>
        <v>2</v>
      </c>
      <c r="BK163" s="89">
        <f>'END SEM EXAM'!K163</f>
        <v>2</v>
      </c>
      <c r="BL163" s="89">
        <f>'END SEM EXAM'!L163</f>
        <v>2</v>
      </c>
      <c r="BM163" s="89">
        <f>'END SEM EXAM'!M163</f>
        <v>2</v>
      </c>
      <c r="BN163" s="89">
        <f>'END SEM EXAM'!N163</f>
        <v>5</v>
      </c>
      <c r="BO163" s="89">
        <f>'END SEM EXAM'!O163</f>
        <v>3</v>
      </c>
      <c r="BP163" s="89">
        <f>'END SEM EXAM'!P163</f>
        <v>8</v>
      </c>
      <c r="BQ163" s="89">
        <f>'END SEM EXAM'!Q163</f>
        <v>4</v>
      </c>
      <c r="BR163" s="89">
        <f>'END SEM EXAM'!R163</f>
        <v>8</v>
      </c>
      <c r="BS163" s="89">
        <f>'END SEM EXAM'!S163</f>
        <v>6</v>
      </c>
      <c r="BT163" s="89">
        <f>'END SEM EXAM'!T163</f>
        <v>52</v>
      </c>
      <c r="BU163" s="91">
        <f>'END SEM EXAM'!U163</f>
        <v>0.33333333333333331</v>
      </c>
      <c r="BV163" s="91">
        <f>'END SEM EXAM'!V163</f>
        <v>0.61111111111111116</v>
      </c>
      <c r="BW163" s="91">
        <f>'END SEM EXAM'!W163</f>
        <v>0.44444444444444442</v>
      </c>
      <c r="BX163" s="91">
        <f>'END SEM EXAM'!X163</f>
        <v>0.66666666666666663</v>
      </c>
      <c r="BY163" s="91">
        <f>'END SEM EXAM'!Y163</f>
        <v>0.55555555555555558</v>
      </c>
      <c r="BZ163" s="91">
        <f>'END SEM EXAM'!Z163</f>
        <v>0.5</v>
      </c>
      <c r="CA163" s="92">
        <f t="shared" si="120"/>
        <v>0.19999999999999998</v>
      </c>
      <c r="CB163" s="92">
        <f t="shared" si="121"/>
        <v>0.3666666666666667</v>
      </c>
      <c r="CC163" s="92">
        <f t="shared" si="122"/>
        <v>0.26666666666666666</v>
      </c>
      <c r="CD163" s="92">
        <f t="shared" si="123"/>
        <v>0.39999999999999997</v>
      </c>
      <c r="CE163" s="92">
        <f t="shared" si="124"/>
        <v>0.33333333333333331</v>
      </c>
      <c r="CF163" s="92">
        <f t="shared" si="125"/>
        <v>0.3</v>
      </c>
      <c r="CG163" s="94">
        <f t="shared" si="126"/>
        <v>0.31698113207547174</v>
      </c>
      <c r="CH163" s="94">
        <f t="shared" si="127"/>
        <v>0.31627906976744186</v>
      </c>
      <c r="CI163" s="94">
        <f t="shared" si="128"/>
        <v>0.34716981132075475</v>
      </c>
      <c r="CJ163" s="94">
        <f t="shared" si="129"/>
        <v>0.33488372093023261</v>
      </c>
      <c r="CK163" s="94">
        <f t="shared" si="130"/>
        <v>0.4</v>
      </c>
      <c r="CL163" s="94">
        <f t="shared" si="131"/>
        <v>0.37333333333333335</v>
      </c>
      <c r="CM163" s="96">
        <f t="shared" si="132"/>
        <v>0.51698113207547169</v>
      </c>
      <c r="CN163" s="96">
        <f t="shared" si="133"/>
        <v>0.6829457364341085</v>
      </c>
      <c r="CO163" s="96">
        <f t="shared" si="134"/>
        <v>0.61383647798742147</v>
      </c>
      <c r="CP163" s="96">
        <f t="shared" si="135"/>
        <v>0.73488372093023258</v>
      </c>
      <c r="CQ163" s="96">
        <f t="shared" si="136"/>
        <v>0.73333333333333339</v>
      </c>
      <c r="CR163" s="96">
        <f t="shared" si="137"/>
        <v>0.67333333333333334</v>
      </c>
      <c r="CS163" s="99">
        <f>'Course end survey'!J172</f>
        <v>0.66666666666666663</v>
      </c>
      <c r="CT163" s="99">
        <f>'Course end survey'!K172</f>
        <v>0.33333333333333331</v>
      </c>
      <c r="CU163" s="99">
        <f>'Course end survey'!L172</f>
        <v>1</v>
      </c>
      <c r="CV163" s="99">
        <f>'Course end survey'!M172</f>
        <v>0.66666666666666663</v>
      </c>
      <c r="CW163" s="99">
        <f>'Course end survey'!N172</f>
        <v>0.22222222222222221</v>
      </c>
      <c r="CX163" s="99">
        <f>'Course end survey'!O172</f>
        <v>0.1111111111111111</v>
      </c>
      <c r="CY163" s="100">
        <f t="shared" si="138"/>
        <v>6.6666666666666666E-2</v>
      </c>
      <c r="CZ163" s="100">
        <f t="shared" si="139"/>
        <v>3.3333333333333333E-2</v>
      </c>
      <c r="DA163" s="100">
        <f t="shared" si="140"/>
        <v>0.1</v>
      </c>
      <c r="DB163" s="100">
        <f t="shared" si="141"/>
        <v>6.6666666666666666E-2</v>
      </c>
      <c r="DC163" s="100">
        <f t="shared" si="142"/>
        <v>2.2222222222222223E-2</v>
      </c>
      <c r="DD163" s="100">
        <f t="shared" si="143"/>
        <v>1.1111111111111112E-2</v>
      </c>
      <c r="DE163" s="102">
        <f t="shared" si="144"/>
        <v>0.46528301886792456</v>
      </c>
      <c r="DF163" s="102">
        <f t="shared" si="145"/>
        <v>0.61465116279069765</v>
      </c>
      <c r="DG163" s="102">
        <f t="shared" si="146"/>
        <v>0.5524528301886793</v>
      </c>
      <c r="DH163" s="102">
        <f t="shared" si="147"/>
        <v>0.6613953488372093</v>
      </c>
      <c r="DI163" s="102">
        <f t="shared" si="148"/>
        <v>0.66</v>
      </c>
      <c r="DJ163" s="102">
        <f t="shared" si="149"/>
        <v>0.60599999999999998</v>
      </c>
      <c r="DK163" s="103">
        <f t="shared" si="150"/>
        <v>0.53194968553459121</v>
      </c>
      <c r="DL163" s="103">
        <f t="shared" si="151"/>
        <v>0.64798449612403097</v>
      </c>
      <c r="DM163" s="103">
        <f t="shared" si="152"/>
        <v>0.65245283018867928</v>
      </c>
      <c r="DN163" s="103">
        <f t="shared" si="153"/>
        <v>0.72806201550387595</v>
      </c>
      <c r="DO163" s="103">
        <f t="shared" si="154"/>
        <v>0.68222222222222229</v>
      </c>
      <c r="DP163" s="103">
        <f t="shared" si="155"/>
        <v>0.61711111111111105</v>
      </c>
    </row>
    <row r="164" spans="1:120" ht="16.2" thickBot="1">
      <c r="A164" s="72">
        <v>154</v>
      </c>
      <c r="B164" s="73" t="str">
        <f>'CAT I'!B164</f>
        <v>AME20175L</v>
      </c>
      <c r="C164" s="171" t="str">
        <f>'CAT I'!C164</f>
        <v>RATHEESH</v>
      </c>
      <c r="D164" s="74">
        <f>'CAT I'!D164</f>
        <v>2</v>
      </c>
      <c r="E164" s="74">
        <f>'CAT I'!E164</f>
        <v>2</v>
      </c>
      <c r="F164" s="74">
        <f>'CAT I'!F164</f>
        <v>2</v>
      </c>
      <c r="G164" s="74">
        <f>'CAT I'!G164</f>
        <v>2</v>
      </c>
      <c r="H164" s="74">
        <f>'CAT I'!H164</f>
        <v>2</v>
      </c>
      <c r="I164" s="74">
        <f>'CAT I'!I164</f>
        <v>2</v>
      </c>
      <c r="J164" s="74">
        <f>'CAT I'!J164</f>
        <v>9</v>
      </c>
      <c r="K164" s="74">
        <f>'CAT I'!K164</f>
        <v>10</v>
      </c>
      <c r="L164" s="74">
        <f>'CAT I'!L164</f>
        <v>10</v>
      </c>
      <c r="M164" s="74">
        <f>'CAT I'!M164</f>
        <v>41</v>
      </c>
      <c r="N164" s="79">
        <f>'CAT II'!D164</f>
        <v>2</v>
      </c>
      <c r="O164" s="79">
        <f>'CAT II'!E164</f>
        <v>2</v>
      </c>
      <c r="P164" s="79">
        <f>'CAT II'!F164</f>
        <v>2</v>
      </c>
      <c r="Q164" s="79">
        <f>'CAT II'!G164</f>
        <v>2</v>
      </c>
      <c r="R164" s="79">
        <f>'CAT II'!H164</f>
        <v>2</v>
      </c>
      <c r="S164" s="79">
        <f>'CAT II'!I164</f>
        <v>2</v>
      </c>
      <c r="T164" s="79">
        <f>'CAT II'!J164</f>
        <v>9</v>
      </c>
      <c r="U164" s="79">
        <f>'CAT II'!K164</f>
        <v>11</v>
      </c>
      <c r="V164" s="79">
        <f>'CAT II'!L164</f>
        <v>13</v>
      </c>
      <c r="W164" s="79">
        <f>'CAT II'!M164</f>
        <v>45</v>
      </c>
      <c r="X164" s="82">
        <f>MODEL!D164</f>
        <v>2</v>
      </c>
      <c r="Y164" s="82">
        <f>MODEL!E164</f>
        <v>2</v>
      </c>
      <c r="Z164" s="82">
        <f>MODEL!F164</f>
        <v>2</v>
      </c>
      <c r="AA164" s="82">
        <f>MODEL!G164</f>
        <v>2</v>
      </c>
      <c r="AB164" s="82">
        <f>MODEL!H164</f>
        <v>2</v>
      </c>
      <c r="AC164" s="82">
        <f>MODEL!I164</f>
        <v>2</v>
      </c>
      <c r="AD164" s="82">
        <f>MODEL!J164</f>
        <v>2</v>
      </c>
      <c r="AE164" s="82">
        <f>MODEL!K164</f>
        <v>2</v>
      </c>
      <c r="AF164" s="82">
        <f>MODEL!L164</f>
        <v>2</v>
      </c>
      <c r="AG164" s="82">
        <f>MODEL!M164</f>
        <v>2</v>
      </c>
      <c r="AH164" s="82">
        <f>MODEL!N164</f>
        <v>6</v>
      </c>
      <c r="AI164" s="82">
        <f>MODEL!O164</f>
        <v>9</v>
      </c>
      <c r="AJ164" s="82">
        <f>MODEL!P164</f>
        <v>5</v>
      </c>
      <c r="AK164" s="82">
        <f>MODEL!Q164</f>
        <v>11</v>
      </c>
      <c r="AL164" s="82">
        <f>MODEL!R164</f>
        <v>14</v>
      </c>
      <c r="AM164" s="82">
        <f>MODEL!S164</f>
        <v>14</v>
      </c>
      <c r="AN164" s="82">
        <f>MODEL!T164</f>
        <v>79</v>
      </c>
      <c r="AO164" s="84">
        <f>'CAT I'!N164</f>
        <v>5</v>
      </c>
      <c r="AP164" s="84">
        <f>'CAT I'!O164</f>
        <v>5</v>
      </c>
      <c r="AQ164" s="84">
        <f>'CAT I'!P164</f>
        <v>10</v>
      </c>
      <c r="AR164" s="2">
        <f>'CAT II'!N164</f>
        <v>5</v>
      </c>
      <c r="AS164" s="2">
        <f>'CAT II'!O164</f>
        <v>5</v>
      </c>
      <c r="AT164" s="2">
        <f>'CAT II'!P164</f>
        <v>10</v>
      </c>
      <c r="AU164" s="85">
        <f>MODEL!U164</f>
        <v>5</v>
      </c>
      <c r="AV164" s="85">
        <f>MODEL!V164</f>
        <v>5</v>
      </c>
      <c r="AW164" s="85">
        <f>MODEL!W164</f>
        <v>10</v>
      </c>
      <c r="AX164" s="88">
        <f t="shared" si="157"/>
        <v>0.81132075471698117</v>
      </c>
      <c r="AY164" s="88">
        <f t="shared" si="156"/>
        <v>0.69767441860465118</v>
      </c>
      <c r="AZ164" s="88">
        <f t="shared" si="156"/>
        <v>0.86792452830188682</v>
      </c>
      <c r="BA164" s="88">
        <f t="shared" si="156"/>
        <v>0.97674418604651159</v>
      </c>
      <c r="BB164" s="88">
        <f t="shared" si="156"/>
        <v>1</v>
      </c>
      <c r="BC164" s="88">
        <f t="shared" si="156"/>
        <v>0.73333333333333328</v>
      </c>
      <c r="BD164" s="89">
        <f>'END SEM EXAM'!D164</f>
        <v>1</v>
      </c>
      <c r="BE164" s="89">
        <f>'END SEM EXAM'!E164</f>
        <v>1</v>
      </c>
      <c r="BF164" s="89">
        <f>'END SEM EXAM'!F164</f>
        <v>2</v>
      </c>
      <c r="BG164" s="89">
        <f>'END SEM EXAM'!G164</f>
        <v>1</v>
      </c>
      <c r="BH164" s="89">
        <f>'END SEM EXAM'!H164</f>
        <v>1</v>
      </c>
      <c r="BI164" s="89">
        <f>'END SEM EXAM'!I164</f>
        <v>1</v>
      </c>
      <c r="BJ164" s="89">
        <f>'END SEM EXAM'!J164</f>
        <v>1</v>
      </c>
      <c r="BK164" s="89">
        <f>'END SEM EXAM'!K164</f>
        <v>1</v>
      </c>
      <c r="BL164" s="89">
        <f>'END SEM EXAM'!L164</f>
        <v>1</v>
      </c>
      <c r="BM164" s="89">
        <f>'END SEM EXAM'!M164</f>
        <v>1</v>
      </c>
      <c r="BN164" s="89">
        <f>'END SEM EXAM'!N164</f>
        <v>9</v>
      </c>
      <c r="BO164" s="89">
        <f>'END SEM EXAM'!O164</f>
        <v>14</v>
      </c>
      <c r="BP164" s="89">
        <f>'END SEM EXAM'!P164</f>
        <v>11</v>
      </c>
      <c r="BQ164" s="89">
        <f>'END SEM EXAM'!Q164</f>
        <v>14</v>
      </c>
      <c r="BR164" s="89">
        <f>'END SEM EXAM'!R164</f>
        <v>7</v>
      </c>
      <c r="BS164" s="89">
        <f>'END SEM EXAM'!S164</f>
        <v>11</v>
      </c>
      <c r="BT164" s="89">
        <f>'END SEM EXAM'!T164</f>
        <v>77</v>
      </c>
      <c r="BU164" s="91">
        <f>'END SEM EXAM'!U164</f>
        <v>0.88888888888888884</v>
      </c>
      <c r="BV164" s="91">
        <f>'END SEM EXAM'!V164</f>
        <v>0.77777777777777779</v>
      </c>
      <c r="BW164" s="91">
        <f>'END SEM EXAM'!W164</f>
        <v>0.88888888888888884</v>
      </c>
      <c r="BX164" s="91">
        <f>'END SEM EXAM'!X164</f>
        <v>0.5</v>
      </c>
      <c r="BY164" s="91">
        <f>'END SEM EXAM'!Y164</f>
        <v>0.72222222222222221</v>
      </c>
      <c r="BZ164" s="91">
        <f>'END SEM EXAM'!Z164</f>
        <v>0.9</v>
      </c>
      <c r="CA164" s="92">
        <f t="shared" si="120"/>
        <v>0.53333333333333333</v>
      </c>
      <c r="CB164" s="92">
        <f t="shared" si="121"/>
        <v>0.46666666666666667</v>
      </c>
      <c r="CC164" s="92">
        <f t="shared" si="122"/>
        <v>0.53333333333333333</v>
      </c>
      <c r="CD164" s="92">
        <f t="shared" si="123"/>
        <v>0.3</v>
      </c>
      <c r="CE164" s="92">
        <f t="shared" si="124"/>
        <v>0.43333333333333329</v>
      </c>
      <c r="CF164" s="92">
        <f t="shared" si="125"/>
        <v>0.54</v>
      </c>
      <c r="CG164" s="94">
        <f t="shared" si="126"/>
        <v>0.32452830188679249</v>
      </c>
      <c r="CH164" s="94">
        <f t="shared" si="127"/>
        <v>0.27906976744186046</v>
      </c>
      <c r="CI164" s="94">
        <f t="shared" si="128"/>
        <v>0.34716981132075475</v>
      </c>
      <c r="CJ164" s="94">
        <f t="shared" si="129"/>
        <v>0.39069767441860465</v>
      </c>
      <c r="CK164" s="94">
        <f t="shared" si="130"/>
        <v>0.4</v>
      </c>
      <c r="CL164" s="94">
        <f t="shared" si="131"/>
        <v>0.29333333333333333</v>
      </c>
      <c r="CM164" s="96">
        <f t="shared" si="132"/>
        <v>0.85786163522012582</v>
      </c>
      <c r="CN164" s="96">
        <f t="shared" si="133"/>
        <v>0.74573643410852708</v>
      </c>
      <c r="CO164" s="96">
        <f t="shared" si="134"/>
        <v>0.88050314465408808</v>
      </c>
      <c r="CP164" s="96">
        <f t="shared" si="135"/>
        <v>0.69069767441860463</v>
      </c>
      <c r="CQ164" s="96">
        <f t="shared" si="136"/>
        <v>0.83333333333333326</v>
      </c>
      <c r="CR164" s="96">
        <f t="shared" si="137"/>
        <v>0.83333333333333337</v>
      </c>
      <c r="CS164" s="99">
        <f>'Course end survey'!J189</f>
        <v>0.33333333333333331</v>
      </c>
      <c r="CT164" s="99">
        <f>'Course end survey'!K189</f>
        <v>0.33333333333333331</v>
      </c>
      <c r="CU164" s="99">
        <f>'Course end survey'!L189</f>
        <v>0.33333333333333331</v>
      </c>
      <c r="CV164" s="99">
        <f>'Course end survey'!M189</f>
        <v>0.66666666666666663</v>
      </c>
      <c r="CW164" s="99">
        <f>'Course end survey'!N189</f>
        <v>0.1111111111111111</v>
      </c>
      <c r="CX164" s="99">
        <f>'Course end survey'!O189</f>
        <v>0.1111111111111111</v>
      </c>
      <c r="CY164" s="100">
        <f t="shared" si="138"/>
        <v>3.3333333333333333E-2</v>
      </c>
      <c r="CZ164" s="100">
        <f t="shared" si="139"/>
        <v>3.3333333333333333E-2</v>
      </c>
      <c r="DA164" s="100">
        <f t="shared" si="140"/>
        <v>3.3333333333333333E-2</v>
      </c>
      <c r="DB164" s="100">
        <f t="shared" si="141"/>
        <v>6.6666666666666666E-2</v>
      </c>
      <c r="DC164" s="100">
        <f t="shared" si="142"/>
        <v>1.1111111111111112E-2</v>
      </c>
      <c r="DD164" s="100">
        <f t="shared" si="143"/>
        <v>1.1111111111111112E-2</v>
      </c>
      <c r="DE164" s="102">
        <f t="shared" si="144"/>
        <v>0.7720754716981133</v>
      </c>
      <c r="DF164" s="102">
        <f t="shared" si="145"/>
        <v>0.67116279069767437</v>
      </c>
      <c r="DG164" s="102">
        <f t="shared" si="146"/>
        <v>0.79245283018867929</v>
      </c>
      <c r="DH164" s="102">
        <f t="shared" si="147"/>
        <v>0.62162790697674419</v>
      </c>
      <c r="DI164" s="102">
        <f t="shared" si="148"/>
        <v>0.75</v>
      </c>
      <c r="DJ164" s="102">
        <f t="shared" si="149"/>
        <v>0.75</v>
      </c>
      <c r="DK164" s="103">
        <f t="shared" si="150"/>
        <v>0.80540880503144663</v>
      </c>
      <c r="DL164" s="103">
        <f t="shared" si="151"/>
        <v>0.7044961240310077</v>
      </c>
      <c r="DM164" s="103">
        <f t="shared" si="152"/>
        <v>0.82578616352201262</v>
      </c>
      <c r="DN164" s="103">
        <f t="shared" si="153"/>
        <v>0.68829457364341085</v>
      </c>
      <c r="DO164" s="103">
        <f t="shared" si="154"/>
        <v>0.76111111111111107</v>
      </c>
      <c r="DP164" s="103">
        <f t="shared" si="155"/>
        <v>0.76111111111111107</v>
      </c>
    </row>
    <row r="165" spans="1:120" ht="16.2" thickBot="1">
      <c r="A165" s="72">
        <v>155</v>
      </c>
      <c r="B165" s="73" t="str">
        <f>'CAT I'!B165</f>
        <v>AME20176L</v>
      </c>
      <c r="C165" s="171" t="str">
        <f>'CAT I'!C165</f>
        <v>ROSHAN AJIM</v>
      </c>
      <c r="D165" s="74">
        <f>'CAT I'!D165</f>
        <v>2</v>
      </c>
      <c r="E165" s="74">
        <f>'CAT I'!E165</f>
        <v>2</v>
      </c>
      <c r="F165" s="74">
        <f>'CAT I'!F165</f>
        <v>2</v>
      </c>
      <c r="G165" s="74">
        <f>'CAT I'!G165</f>
        <v>2</v>
      </c>
      <c r="H165" s="74">
        <f>'CAT I'!H165</f>
        <v>2</v>
      </c>
      <c r="I165" s="74">
        <f>'CAT I'!I165</f>
        <v>2</v>
      </c>
      <c r="J165" s="74">
        <f>'CAT I'!J165</f>
        <v>9</v>
      </c>
      <c r="K165" s="74">
        <f>'CAT I'!K165</f>
        <v>14</v>
      </c>
      <c r="L165" s="74">
        <f>'CAT I'!L165</f>
        <v>10</v>
      </c>
      <c r="M165" s="74">
        <f>'CAT I'!M165</f>
        <v>45</v>
      </c>
      <c r="N165" s="79">
        <f>'CAT II'!D165</f>
        <v>0</v>
      </c>
      <c r="O165" s="79">
        <f>'CAT II'!E165</f>
        <v>0</v>
      </c>
      <c r="P165" s="79">
        <f>'CAT II'!F165</f>
        <v>2</v>
      </c>
      <c r="Q165" s="79">
        <f>'CAT II'!G165</f>
        <v>2</v>
      </c>
      <c r="R165" s="79">
        <f>'CAT II'!H165</f>
        <v>1</v>
      </c>
      <c r="S165" s="79">
        <f>'CAT II'!I165</f>
        <v>1</v>
      </c>
      <c r="T165" s="79">
        <f>'CAT II'!J165</f>
        <v>10</v>
      </c>
      <c r="U165" s="79">
        <f>'CAT II'!K165</f>
        <v>11</v>
      </c>
      <c r="V165" s="79">
        <f>'CAT II'!L165</f>
        <v>11</v>
      </c>
      <c r="W165" s="79">
        <f>'CAT II'!M165</f>
        <v>38</v>
      </c>
      <c r="X165" s="82">
        <f>MODEL!D165</f>
        <v>1</v>
      </c>
      <c r="Y165" s="82">
        <f>MODEL!E165</f>
        <v>2</v>
      </c>
      <c r="Z165" s="82">
        <f>MODEL!F165</f>
        <v>2</v>
      </c>
      <c r="AA165" s="82">
        <f>MODEL!G165</f>
        <v>2</v>
      </c>
      <c r="AB165" s="82">
        <f>MODEL!H165</f>
        <v>2</v>
      </c>
      <c r="AC165" s="82">
        <f>MODEL!I165</f>
        <v>1</v>
      </c>
      <c r="AD165" s="82">
        <f>MODEL!J165</f>
        <v>1</v>
      </c>
      <c r="AE165" s="82">
        <f>MODEL!K165</f>
        <v>1</v>
      </c>
      <c r="AF165" s="82">
        <f>MODEL!L165</f>
        <v>2</v>
      </c>
      <c r="AG165" s="82">
        <f>MODEL!M165</f>
        <v>2</v>
      </c>
      <c r="AH165" s="82">
        <f>MODEL!N165</f>
        <v>8</v>
      </c>
      <c r="AI165" s="82">
        <f>MODEL!O165</f>
        <v>11</v>
      </c>
      <c r="AJ165" s="82">
        <f>MODEL!P165</f>
        <v>14</v>
      </c>
      <c r="AK165" s="82">
        <f>MODEL!Q165</f>
        <v>13</v>
      </c>
      <c r="AL165" s="82">
        <f>MODEL!R165</f>
        <v>12</v>
      </c>
      <c r="AM165" s="82">
        <f>MODEL!S165</f>
        <v>11</v>
      </c>
      <c r="AN165" s="82">
        <f>MODEL!T165</f>
        <v>85</v>
      </c>
      <c r="AO165" s="84">
        <f>'CAT I'!N165</f>
        <v>5</v>
      </c>
      <c r="AP165" s="84">
        <f>'CAT I'!O165</f>
        <v>5</v>
      </c>
      <c r="AQ165" s="84">
        <f>'CAT I'!P165</f>
        <v>10</v>
      </c>
      <c r="AR165" s="2">
        <f>'CAT II'!N165</f>
        <v>5</v>
      </c>
      <c r="AS165" s="2">
        <f>'CAT II'!O165</f>
        <v>5</v>
      </c>
      <c r="AT165" s="2">
        <f>'CAT II'!P165</f>
        <v>10</v>
      </c>
      <c r="AU165" s="85">
        <f>MODEL!U165</f>
        <v>5</v>
      </c>
      <c r="AV165" s="85">
        <f>MODEL!V165</f>
        <v>5</v>
      </c>
      <c r="AW165" s="85">
        <f>MODEL!W165</f>
        <v>10</v>
      </c>
      <c r="AX165" s="88">
        <f t="shared" si="157"/>
        <v>0.90566037735849059</v>
      </c>
      <c r="AY165" s="88">
        <f t="shared" si="156"/>
        <v>0.90697674418604646</v>
      </c>
      <c r="AZ165" s="88">
        <f t="shared" si="156"/>
        <v>0.83018867924528306</v>
      </c>
      <c r="BA165" s="88">
        <f t="shared" si="156"/>
        <v>0.79069767441860461</v>
      </c>
      <c r="BB165" s="88">
        <f t="shared" si="156"/>
        <v>0.86956521739130432</v>
      </c>
      <c r="BC165" s="88">
        <f t="shared" si="156"/>
        <v>0.8666666666666667</v>
      </c>
      <c r="BD165" s="89">
        <f>'END SEM EXAM'!D165</f>
        <v>1</v>
      </c>
      <c r="BE165" s="89">
        <f>'END SEM EXAM'!E165</f>
        <v>1</v>
      </c>
      <c r="BF165" s="89">
        <f>'END SEM EXAM'!F165</f>
        <v>2</v>
      </c>
      <c r="BG165" s="89">
        <f>'END SEM EXAM'!G165</f>
        <v>1</v>
      </c>
      <c r="BH165" s="89">
        <f>'END SEM EXAM'!H165</f>
        <v>1</v>
      </c>
      <c r="BI165" s="89">
        <f>'END SEM EXAM'!I165</f>
        <v>1</v>
      </c>
      <c r="BJ165" s="89">
        <f>'END SEM EXAM'!J165</f>
        <v>1</v>
      </c>
      <c r="BK165" s="89">
        <f>'END SEM EXAM'!K165</f>
        <v>1</v>
      </c>
      <c r="BL165" s="89">
        <f>'END SEM EXAM'!L165</f>
        <v>1</v>
      </c>
      <c r="BM165" s="89">
        <f>'END SEM EXAM'!M165</f>
        <v>2</v>
      </c>
      <c r="BN165" s="89">
        <f>'END SEM EXAM'!N165</f>
        <v>10</v>
      </c>
      <c r="BO165" s="89">
        <f>'END SEM EXAM'!O165</f>
        <v>9</v>
      </c>
      <c r="BP165" s="89">
        <f>'END SEM EXAM'!P165</f>
        <v>11</v>
      </c>
      <c r="BQ165" s="89">
        <f>'END SEM EXAM'!Q165</f>
        <v>9</v>
      </c>
      <c r="BR165" s="89">
        <f>'END SEM EXAM'!R165</f>
        <v>14</v>
      </c>
      <c r="BS165" s="89">
        <f>'END SEM EXAM'!S165</f>
        <v>10</v>
      </c>
      <c r="BT165" s="89">
        <f>'END SEM EXAM'!T165</f>
        <v>75</v>
      </c>
      <c r="BU165" s="91">
        <f>'END SEM EXAM'!U165</f>
        <v>0.61111111111111116</v>
      </c>
      <c r="BV165" s="91">
        <f>'END SEM EXAM'!V165</f>
        <v>0.77777777777777779</v>
      </c>
      <c r="BW165" s="91">
        <f>'END SEM EXAM'!W165</f>
        <v>0.61111111111111116</v>
      </c>
      <c r="BX165" s="91">
        <f>'END SEM EXAM'!X165</f>
        <v>0.88888888888888884</v>
      </c>
      <c r="BY165" s="91">
        <f>'END SEM EXAM'!Y165</f>
        <v>0.72222222222222221</v>
      </c>
      <c r="BZ165" s="91">
        <f>'END SEM EXAM'!Z165</f>
        <v>1</v>
      </c>
      <c r="CA165" s="92">
        <f t="shared" si="120"/>
        <v>0.3666666666666667</v>
      </c>
      <c r="CB165" s="92">
        <f t="shared" si="121"/>
        <v>0.46666666666666667</v>
      </c>
      <c r="CC165" s="92">
        <f t="shared" si="122"/>
        <v>0.3666666666666667</v>
      </c>
      <c r="CD165" s="92">
        <f t="shared" si="123"/>
        <v>0.53333333333333333</v>
      </c>
      <c r="CE165" s="92">
        <f t="shared" si="124"/>
        <v>0.43333333333333329</v>
      </c>
      <c r="CF165" s="92">
        <f t="shared" si="125"/>
        <v>0.6</v>
      </c>
      <c r="CG165" s="94">
        <f t="shared" si="126"/>
        <v>0.36226415094339626</v>
      </c>
      <c r="CH165" s="94">
        <f t="shared" si="127"/>
        <v>0.36279069767441863</v>
      </c>
      <c r="CI165" s="94">
        <f t="shared" si="128"/>
        <v>0.33207547169811324</v>
      </c>
      <c r="CJ165" s="94">
        <f t="shared" si="129"/>
        <v>0.31627906976744186</v>
      </c>
      <c r="CK165" s="94">
        <f t="shared" si="130"/>
        <v>0.34782608695652173</v>
      </c>
      <c r="CL165" s="94">
        <f t="shared" si="131"/>
        <v>0.34666666666666668</v>
      </c>
      <c r="CM165" s="96">
        <f t="shared" si="132"/>
        <v>0.72893081761006295</v>
      </c>
      <c r="CN165" s="96">
        <f t="shared" si="133"/>
        <v>0.8294573643410853</v>
      </c>
      <c r="CO165" s="96">
        <f t="shared" si="134"/>
        <v>0.69874213836477994</v>
      </c>
      <c r="CP165" s="96">
        <f t="shared" si="135"/>
        <v>0.84961240310077524</v>
      </c>
      <c r="CQ165" s="96">
        <f t="shared" si="136"/>
        <v>0.78115942028985508</v>
      </c>
      <c r="CR165" s="96">
        <f t="shared" si="137"/>
        <v>0.94666666666666666</v>
      </c>
      <c r="CS165" s="99">
        <f>'Course end survey'!J174</f>
        <v>1</v>
      </c>
      <c r="CT165" s="99">
        <f>'Course end survey'!K174</f>
        <v>0.33333333333333331</v>
      </c>
      <c r="CU165" s="99">
        <f>'Course end survey'!L174</f>
        <v>0.66666666666666663</v>
      </c>
      <c r="CV165" s="99">
        <f>'Course end survey'!M174</f>
        <v>1</v>
      </c>
      <c r="CW165" s="99">
        <f>'Course end survey'!N174</f>
        <v>0.33333333333333331</v>
      </c>
      <c r="CX165" s="99">
        <f>'Course end survey'!O174</f>
        <v>0.1111111111111111</v>
      </c>
      <c r="CY165" s="100">
        <f t="shared" si="138"/>
        <v>0.1</v>
      </c>
      <c r="CZ165" s="100">
        <f t="shared" si="139"/>
        <v>3.3333333333333333E-2</v>
      </c>
      <c r="DA165" s="100">
        <f t="shared" si="140"/>
        <v>6.6666666666666666E-2</v>
      </c>
      <c r="DB165" s="100">
        <f t="shared" si="141"/>
        <v>0.1</v>
      </c>
      <c r="DC165" s="100">
        <f t="shared" si="142"/>
        <v>3.3333333333333333E-2</v>
      </c>
      <c r="DD165" s="100">
        <f t="shared" si="143"/>
        <v>1.1111111111111112E-2</v>
      </c>
      <c r="DE165" s="102">
        <f t="shared" si="144"/>
        <v>0.65603773584905667</v>
      </c>
      <c r="DF165" s="102">
        <f t="shared" si="145"/>
        <v>0.74651162790697678</v>
      </c>
      <c r="DG165" s="102">
        <f t="shared" si="146"/>
        <v>0.62886792452830198</v>
      </c>
      <c r="DH165" s="102">
        <f t="shared" si="147"/>
        <v>0.76465116279069778</v>
      </c>
      <c r="DI165" s="102">
        <f t="shared" si="148"/>
        <v>0.70304347826086955</v>
      </c>
      <c r="DJ165" s="102">
        <f t="shared" si="149"/>
        <v>0.85199999999999998</v>
      </c>
      <c r="DK165" s="103">
        <f t="shared" si="150"/>
        <v>0.75603773584905665</v>
      </c>
      <c r="DL165" s="103">
        <f t="shared" si="151"/>
        <v>0.77984496124031011</v>
      </c>
      <c r="DM165" s="103">
        <f t="shared" si="152"/>
        <v>0.69553459119496863</v>
      </c>
      <c r="DN165" s="103">
        <f t="shared" si="153"/>
        <v>0.86465116279069776</v>
      </c>
      <c r="DO165" s="103">
        <f t="shared" si="154"/>
        <v>0.73637681159420287</v>
      </c>
      <c r="DP165" s="103">
        <f t="shared" si="155"/>
        <v>0.86311111111111105</v>
      </c>
    </row>
    <row r="166" spans="1:120" ht="16.2" thickBot="1">
      <c r="A166" s="72">
        <v>156</v>
      </c>
      <c r="B166" s="73" t="str">
        <f>'CAT I'!B166</f>
        <v>AME20177L</v>
      </c>
      <c r="C166" s="171" t="str">
        <f>'CAT I'!C166</f>
        <v>SABARINATHAN V</v>
      </c>
      <c r="D166" s="74">
        <f>'CAT I'!D166</f>
        <v>2</v>
      </c>
      <c r="E166" s="74">
        <f>'CAT I'!E166</f>
        <v>1</v>
      </c>
      <c r="F166" s="74">
        <f>'CAT I'!F166</f>
        <v>2</v>
      </c>
      <c r="G166" s="74">
        <f>'CAT I'!G166</f>
        <v>2</v>
      </c>
      <c r="H166" s="74">
        <f>'CAT I'!H166</f>
        <v>1</v>
      </c>
      <c r="I166" s="74">
        <f>'CAT I'!I166</f>
        <v>2</v>
      </c>
      <c r="J166" s="74">
        <f>'CAT I'!J166</f>
        <v>7</v>
      </c>
      <c r="K166" s="74">
        <f>'CAT I'!K166</f>
        <v>11</v>
      </c>
      <c r="L166" s="74">
        <f>'CAT I'!L166</f>
        <v>14</v>
      </c>
      <c r="M166" s="74">
        <f>'CAT I'!M166</f>
        <v>42</v>
      </c>
      <c r="N166" s="79">
        <f>'CAT II'!D166</f>
        <v>2</v>
      </c>
      <c r="O166" s="79">
        <f>'CAT II'!E166</f>
        <v>2</v>
      </c>
      <c r="P166" s="79">
        <f>'CAT II'!F166</f>
        <v>2</v>
      </c>
      <c r="Q166" s="79">
        <f>'CAT II'!G166</f>
        <v>2</v>
      </c>
      <c r="R166" s="79">
        <f>'CAT II'!H166</f>
        <v>2</v>
      </c>
      <c r="S166" s="79">
        <f>'CAT II'!I166</f>
        <v>2</v>
      </c>
      <c r="T166" s="79">
        <f>'CAT II'!J166</f>
        <v>10</v>
      </c>
      <c r="U166" s="79">
        <f>'CAT II'!K166</f>
        <v>13</v>
      </c>
      <c r="V166" s="79">
        <f>'CAT II'!L166</f>
        <v>10</v>
      </c>
      <c r="W166" s="79">
        <f>'CAT II'!M166</f>
        <v>45</v>
      </c>
      <c r="X166" s="82">
        <f>MODEL!D166</f>
        <v>1</v>
      </c>
      <c r="Y166" s="82">
        <f>MODEL!E166</f>
        <v>2</v>
      </c>
      <c r="Z166" s="82">
        <f>MODEL!F166</f>
        <v>1</v>
      </c>
      <c r="AA166" s="82">
        <f>MODEL!G166</f>
        <v>2</v>
      </c>
      <c r="AB166" s="82">
        <f>MODEL!H166</f>
        <v>2</v>
      </c>
      <c r="AC166" s="82">
        <f>MODEL!I166</f>
        <v>1</v>
      </c>
      <c r="AD166" s="82">
        <f>MODEL!J166</f>
        <v>1</v>
      </c>
      <c r="AE166" s="82">
        <f>MODEL!K166</f>
        <v>1</v>
      </c>
      <c r="AF166" s="82">
        <f>MODEL!L166</f>
        <v>1</v>
      </c>
      <c r="AG166" s="82">
        <f>MODEL!M166</f>
        <v>2</v>
      </c>
      <c r="AH166" s="82">
        <f>MODEL!N166</f>
        <v>7</v>
      </c>
      <c r="AI166" s="82">
        <f>MODEL!O166</f>
        <v>10</v>
      </c>
      <c r="AJ166" s="82">
        <f>MODEL!P166</f>
        <v>13</v>
      </c>
      <c r="AK166" s="82">
        <f>MODEL!Q166</f>
        <v>7</v>
      </c>
      <c r="AL166" s="82">
        <f>MODEL!R166</f>
        <v>14</v>
      </c>
      <c r="AM166" s="82">
        <f>MODEL!S166</f>
        <v>13</v>
      </c>
      <c r="AN166" s="82">
        <f>MODEL!T166</f>
        <v>78</v>
      </c>
      <c r="AO166" s="84">
        <f>'CAT I'!N166</f>
        <v>5</v>
      </c>
      <c r="AP166" s="84">
        <f>'CAT I'!O166</f>
        <v>5</v>
      </c>
      <c r="AQ166" s="84">
        <f>'CAT I'!P166</f>
        <v>10</v>
      </c>
      <c r="AR166" s="2">
        <f>'CAT II'!N166</f>
        <v>5</v>
      </c>
      <c r="AS166" s="2">
        <f>'CAT II'!O166</f>
        <v>5</v>
      </c>
      <c r="AT166" s="2">
        <f>'CAT II'!P166</f>
        <v>10</v>
      </c>
      <c r="AU166" s="85">
        <f>MODEL!U166</f>
        <v>5</v>
      </c>
      <c r="AV166" s="85">
        <f>MODEL!V166</f>
        <v>5</v>
      </c>
      <c r="AW166" s="85">
        <f>MODEL!W166</f>
        <v>10</v>
      </c>
      <c r="AX166" s="88">
        <f t="shared" si="157"/>
        <v>0.77358490566037741</v>
      </c>
      <c r="AY166" s="88">
        <f t="shared" si="156"/>
        <v>0.93023255813953487</v>
      </c>
      <c r="AZ166" s="88">
        <f t="shared" si="156"/>
        <v>0.83018867924528306</v>
      </c>
      <c r="BA166" s="88">
        <f t="shared" si="156"/>
        <v>0.86046511627906974</v>
      </c>
      <c r="BB166" s="88">
        <f t="shared" si="156"/>
        <v>0.91304347826086951</v>
      </c>
      <c r="BC166" s="88">
        <f t="shared" si="156"/>
        <v>0.8</v>
      </c>
      <c r="BD166" s="89">
        <f>'END SEM EXAM'!D166</f>
        <v>2</v>
      </c>
      <c r="BE166" s="89">
        <f>'END SEM EXAM'!E166</f>
        <v>2</v>
      </c>
      <c r="BF166" s="89">
        <f>'END SEM EXAM'!F166</f>
        <v>1</v>
      </c>
      <c r="BG166" s="89">
        <f>'END SEM EXAM'!G166</f>
        <v>2</v>
      </c>
      <c r="BH166" s="89">
        <f>'END SEM EXAM'!H166</f>
        <v>2</v>
      </c>
      <c r="BI166" s="89">
        <f>'END SEM EXAM'!I166</f>
        <v>2</v>
      </c>
      <c r="BJ166" s="89">
        <f>'END SEM EXAM'!J166</f>
        <v>2</v>
      </c>
      <c r="BK166" s="89">
        <f>'END SEM EXAM'!K166</f>
        <v>1</v>
      </c>
      <c r="BL166" s="89">
        <f>'END SEM EXAM'!L166</f>
        <v>2</v>
      </c>
      <c r="BM166" s="89">
        <f>'END SEM EXAM'!M166</f>
        <v>2</v>
      </c>
      <c r="BN166" s="89">
        <f>'END SEM EXAM'!N166</f>
        <v>3</v>
      </c>
      <c r="BO166" s="89">
        <f>'END SEM EXAM'!O166</f>
        <v>10</v>
      </c>
      <c r="BP166" s="89">
        <f>'END SEM EXAM'!P166</f>
        <v>10</v>
      </c>
      <c r="BQ166" s="89">
        <f>'END SEM EXAM'!Q166</f>
        <v>5</v>
      </c>
      <c r="BR166" s="89">
        <f>'END SEM EXAM'!R166</f>
        <v>12</v>
      </c>
      <c r="BS166" s="89">
        <f>'END SEM EXAM'!S166</f>
        <v>4</v>
      </c>
      <c r="BT166" s="89">
        <f>'END SEM EXAM'!T166</f>
        <v>62</v>
      </c>
      <c r="BU166" s="91">
        <f>'END SEM EXAM'!U166</f>
        <v>0.77777777777777779</v>
      </c>
      <c r="BV166" s="91">
        <f>'END SEM EXAM'!V166</f>
        <v>0.72222222222222221</v>
      </c>
      <c r="BW166" s="91">
        <f>'END SEM EXAM'!W166</f>
        <v>0.5</v>
      </c>
      <c r="BX166" s="91">
        <f>'END SEM EXAM'!X166</f>
        <v>0.83333333333333337</v>
      </c>
      <c r="BY166" s="91">
        <f>'END SEM EXAM'!Y166</f>
        <v>0.44444444444444442</v>
      </c>
      <c r="BZ166" s="91">
        <f>'END SEM EXAM'!Z166</f>
        <v>0.3</v>
      </c>
      <c r="CA166" s="92">
        <f t="shared" si="120"/>
        <v>0.46666666666666667</v>
      </c>
      <c r="CB166" s="92">
        <f t="shared" si="121"/>
        <v>0.43333333333333329</v>
      </c>
      <c r="CC166" s="92">
        <f t="shared" si="122"/>
        <v>0.3</v>
      </c>
      <c r="CD166" s="92">
        <f t="shared" si="123"/>
        <v>0.5</v>
      </c>
      <c r="CE166" s="92">
        <f t="shared" si="124"/>
        <v>0.26666666666666666</v>
      </c>
      <c r="CF166" s="92">
        <f t="shared" si="125"/>
        <v>0.18</v>
      </c>
      <c r="CG166" s="94">
        <f t="shared" si="126"/>
        <v>0.30943396226415099</v>
      </c>
      <c r="CH166" s="94">
        <f t="shared" si="127"/>
        <v>0.37209302325581395</v>
      </c>
      <c r="CI166" s="94">
        <f t="shared" si="128"/>
        <v>0.33207547169811324</v>
      </c>
      <c r="CJ166" s="94">
        <f t="shared" si="129"/>
        <v>0.34418604651162793</v>
      </c>
      <c r="CK166" s="94">
        <f t="shared" si="130"/>
        <v>0.36521739130434783</v>
      </c>
      <c r="CL166" s="94">
        <f t="shared" si="131"/>
        <v>0.32000000000000006</v>
      </c>
      <c r="CM166" s="96">
        <f t="shared" si="132"/>
        <v>0.77610062893081766</v>
      </c>
      <c r="CN166" s="96">
        <f t="shared" si="133"/>
        <v>0.8054263565891473</v>
      </c>
      <c r="CO166" s="96">
        <f t="shared" si="134"/>
        <v>0.63207547169811318</v>
      </c>
      <c r="CP166" s="96">
        <f t="shared" si="135"/>
        <v>0.84418604651162799</v>
      </c>
      <c r="CQ166" s="96">
        <f t="shared" si="136"/>
        <v>0.63188405797101455</v>
      </c>
      <c r="CR166" s="96">
        <f t="shared" si="137"/>
        <v>0.5</v>
      </c>
      <c r="CS166" s="99">
        <f>'Course end survey'!J191</f>
        <v>1</v>
      </c>
      <c r="CT166" s="99">
        <f>'Course end survey'!K191</f>
        <v>0.66666666666666663</v>
      </c>
      <c r="CU166" s="99">
        <f>'Course end survey'!L191</f>
        <v>0.66666666666666663</v>
      </c>
      <c r="CV166" s="99">
        <f>'Course end survey'!M191</f>
        <v>0.33333333333333331</v>
      </c>
      <c r="CW166" s="99">
        <f>'Course end survey'!N191</f>
        <v>0.33333333333333331</v>
      </c>
      <c r="CX166" s="99">
        <f>'Course end survey'!O191</f>
        <v>0.22222222222222221</v>
      </c>
      <c r="CY166" s="100">
        <f t="shared" si="138"/>
        <v>0.1</v>
      </c>
      <c r="CZ166" s="100">
        <f t="shared" si="139"/>
        <v>6.6666666666666666E-2</v>
      </c>
      <c r="DA166" s="100">
        <f t="shared" si="140"/>
        <v>6.6666666666666666E-2</v>
      </c>
      <c r="DB166" s="100">
        <f t="shared" si="141"/>
        <v>3.3333333333333333E-2</v>
      </c>
      <c r="DC166" s="100">
        <f t="shared" si="142"/>
        <v>3.3333333333333333E-2</v>
      </c>
      <c r="DD166" s="100">
        <f t="shared" si="143"/>
        <v>2.2222222222222223E-2</v>
      </c>
      <c r="DE166" s="102">
        <f t="shared" si="144"/>
        <v>0.69849056603773596</v>
      </c>
      <c r="DF166" s="102">
        <f t="shared" si="145"/>
        <v>0.72488372093023257</v>
      </c>
      <c r="DG166" s="102">
        <f t="shared" si="146"/>
        <v>0.56886792452830193</v>
      </c>
      <c r="DH166" s="102">
        <f t="shared" si="147"/>
        <v>0.75976744186046519</v>
      </c>
      <c r="DI166" s="102">
        <f t="shared" si="148"/>
        <v>0.56869565217391316</v>
      </c>
      <c r="DJ166" s="102">
        <f t="shared" si="149"/>
        <v>0.45</v>
      </c>
      <c r="DK166" s="103">
        <f t="shared" si="150"/>
        <v>0.79849056603773594</v>
      </c>
      <c r="DL166" s="103">
        <f t="shared" si="151"/>
        <v>0.79155038759689922</v>
      </c>
      <c r="DM166" s="103">
        <f t="shared" si="152"/>
        <v>0.63553459119496858</v>
      </c>
      <c r="DN166" s="103">
        <f t="shared" si="153"/>
        <v>0.79310077519379851</v>
      </c>
      <c r="DO166" s="103">
        <f t="shared" si="154"/>
        <v>0.60202898550724648</v>
      </c>
      <c r="DP166" s="103">
        <f t="shared" si="155"/>
        <v>0.47222222222222221</v>
      </c>
    </row>
    <row r="167" spans="1:120" ht="16.2" thickBot="1">
      <c r="A167" s="72">
        <v>157</v>
      </c>
      <c r="B167" s="73" t="str">
        <f>'CAT I'!B167</f>
        <v>AME20178L</v>
      </c>
      <c r="C167" s="171" t="str">
        <f>'CAT I'!C167</f>
        <v>SAJITH SASI RANI</v>
      </c>
      <c r="D167" s="74">
        <f>'CAT I'!D167</f>
        <v>2</v>
      </c>
      <c r="E167" s="74">
        <f>'CAT I'!E167</f>
        <v>2</v>
      </c>
      <c r="F167" s="74">
        <f>'CAT I'!F167</f>
        <v>2</v>
      </c>
      <c r="G167" s="74">
        <f>'CAT I'!G167</f>
        <v>2</v>
      </c>
      <c r="H167" s="74">
        <f>'CAT I'!H167</f>
        <v>2</v>
      </c>
      <c r="I167" s="74">
        <f>'CAT I'!I167</f>
        <v>2</v>
      </c>
      <c r="J167" s="74">
        <f>'CAT I'!J167</f>
        <v>10</v>
      </c>
      <c r="K167" s="74">
        <f>'CAT I'!K167</f>
        <v>10</v>
      </c>
      <c r="L167" s="74">
        <f>'CAT I'!L167</f>
        <v>12</v>
      </c>
      <c r="M167" s="74">
        <f>'CAT I'!M167</f>
        <v>44</v>
      </c>
      <c r="N167" s="79">
        <f>'CAT II'!D167</f>
        <v>2</v>
      </c>
      <c r="O167" s="79">
        <f>'CAT II'!E167</f>
        <v>2</v>
      </c>
      <c r="P167" s="79">
        <f>'CAT II'!F167</f>
        <v>2</v>
      </c>
      <c r="Q167" s="79">
        <f>'CAT II'!G167</f>
        <v>2</v>
      </c>
      <c r="R167" s="79">
        <f>'CAT II'!H167</f>
        <v>2</v>
      </c>
      <c r="S167" s="79">
        <f>'CAT II'!I167</f>
        <v>2</v>
      </c>
      <c r="T167" s="79">
        <f>'CAT II'!J167</f>
        <v>10</v>
      </c>
      <c r="U167" s="79">
        <f>'CAT II'!K167</f>
        <v>13</v>
      </c>
      <c r="V167" s="79">
        <f>'CAT II'!L167</f>
        <v>14</v>
      </c>
      <c r="W167" s="79">
        <f>'CAT II'!M167</f>
        <v>49</v>
      </c>
      <c r="X167" s="82">
        <f>MODEL!D167</f>
        <v>1</v>
      </c>
      <c r="Y167" s="82">
        <f>MODEL!E167</f>
        <v>0</v>
      </c>
      <c r="Z167" s="82">
        <f>MODEL!F167</f>
        <v>2</v>
      </c>
      <c r="AA167" s="82">
        <f>MODEL!G167</f>
        <v>0</v>
      </c>
      <c r="AB167" s="82">
        <f>MODEL!H167</f>
        <v>0</v>
      </c>
      <c r="AC167" s="82">
        <f>MODEL!I167</f>
        <v>0</v>
      </c>
      <c r="AD167" s="82">
        <f>MODEL!J167</f>
        <v>2</v>
      </c>
      <c r="AE167" s="82">
        <f>MODEL!K167</f>
        <v>2</v>
      </c>
      <c r="AF167" s="82">
        <f>MODEL!L167</f>
        <v>2</v>
      </c>
      <c r="AG167" s="82">
        <f>MODEL!M167</f>
        <v>2</v>
      </c>
      <c r="AH167" s="82">
        <f>MODEL!N167</f>
        <v>10</v>
      </c>
      <c r="AI167" s="82">
        <f>MODEL!O167</f>
        <v>13</v>
      </c>
      <c r="AJ167" s="82">
        <f>MODEL!P167</f>
        <v>13</v>
      </c>
      <c r="AK167" s="82">
        <f>MODEL!Q167</f>
        <v>13</v>
      </c>
      <c r="AL167" s="82">
        <f>MODEL!R167</f>
        <v>13</v>
      </c>
      <c r="AM167" s="82">
        <f>MODEL!S167</f>
        <v>13</v>
      </c>
      <c r="AN167" s="82">
        <f>MODEL!T167</f>
        <v>86</v>
      </c>
      <c r="AO167" s="84">
        <f>'CAT I'!N167</f>
        <v>5</v>
      </c>
      <c r="AP167" s="84">
        <f>'CAT I'!O167</f>
        <v>5</v>
      </c>
      <c r="AQ167" s="84">
        <f>'CAT I'!P167</f>
        <v>10</v>
      </c>
      <c r="AR167" s="2">
        <f>'CAT II'!N167</f>
        <v>5</v>
      </c>
      <c r="AS167" s="2">
        <f>'CAT II'!O167</f>
        <v>5</v>
      </c>
      <c r="AT167" s="2">
        <f>'CAT II'!P167</f>
        <v>10</v>
      </c>
      <c r="AU167" s="85">
        <f>MODEL!U167</f>
        <v>5</v>
      </c>
      <c r="AV167" s="85">
        <f>MODEL!V167</f>
        <v>5</v>
      </c>
      <c r="AW167" s="85">
        <f>MODEL!W167</f>
        <v>10</v>
      </c>
      <c r="AX167" s="88">
        <f t="shared" si="157"/>
        <v>0.84905660377358494</v>
      </c>
      <c r="AY167" s="88">
        <f t="shared" si="156"/>
        <v>0.88372093023255816</v>
      </c>
      <c r="AZ167" s="88">
        <f t="shared" si="156"/>
        <v>0.8867924528301887</v>
      </c>
      <c r="BA167" s="88">
        <f t="shared" si="156"/>
        <v>0.97674418604651159</v>
      </c>
      <c r="BB167" s="88">
        <f t="shared" si="156"/>
        <v>0.95652173913043481</v>
      </c>
      <c r="BC167" s="88">
        <f t="shared" si="156"/>
        <v>1</v>
      </c>
      <c r="BD167" s="89">
        <f>'END SEM EXAM'!D167</f>
        <v>0</v>
      </c>
      <c r="BE167" s="89">
        <f>'END SEM EXAM'!E167</f>
        <v>0</v>
      </c>
      <c r="BF167" s="89">
        <f>'END SEM EXAM'!F167</f>
        <v>0</v>
      </c>
      <c r="BG167" s="89">
        <f>'END SEM EXAM'!G167</f>
        <v>0</v>
      </c>
      <c r="BH167" s="89">
        <f>'END SEM EXAM'!H167</f>
        <v>0</v>
      </c>
      <c r="BI167" s="89">
        <f>'END SEM EXAM'!I167</f>
        <v>0</v>
      </c>
      <c r="BJ167" s="89">
        <f>'END SEM EXAM'!J167</f>
        <v>0</v>
      </c>
      <c r="BK167" s="89">
        <f>'END SEM EXAM'!K167</f>
        <v>0</v>
      </c>
      <c r="BL167" s="89">
        <f>'END SEM EXAM'!L167</f>
        <v>0</v>
      </c>
      <c r="BM167" s="89">
        <f>'END SEM EXAM'!M167</f>
        <v>0</v>
      </c>
      <c r="BN167" s="89">
        <f>'END SEM EXAM'!N167</f>
        <v>0</v>
      </c>
      <c r="BO167" s="89">
        <f>'END SEM EXAM'!O167</f>
        <v>0</v>
      </c>
      <c r="BP167" s="89">
        <f>'END SEM EXAM'!P167</f>
        <v>0</v>
      </c>
      <c r="BQ167" s="89">
        <f>'END SEM EXAM'!Q167</f>
        <v>0</v>
      </c>
      <c r="BR167" s="89">
        <f>'END SEM EXAM'!R167</f>
        <v>0</v>
      </c>
      <c r="BS167" s="89">
        <f>'END SEM EXAM'!S167</f>
        <v>0</v>
      </c>
      <c r="BT167" s="89">
        <f>'END SEM EXAM'!T167</f>
        <v>0</v>
      </c>
      <c r="BU167" s="91">
        <f>'END SEM EXAM'!U167</f>
        <v>0</v>
      </c>
      <c r="BV167" s="91">
        <f>'END SEM EXAM'!V167</f>
        <v>0</v>
      </c>
      <c r="BW167" s="91">
        <f>'END SEM EXAM'!W167</f>
        <v>0</v>
      </c>
      <c r="BX167" s="91">
        <f>'END SEM EXAM'!X167</f>
        <v>0</v>
      </c>
      <c r="BY167" s="91">
        <f>'END SEM EXAM'!Y167</f>
        <v>0</v>
      </c>
      <c r="BZ167" s="91">
        <f>'END SEM EXAM'!Z167</f>
        <v>0</v>
      </c>
      <c r="CA167" s="92">
        <f t="shared" si="120"/>
        <v>0</v>
      </c>
      <c r="CB167" s="92">
        <f t="shared" si="121"/>
        <v>0</v>
      </c>
      <c r="CC167" s="92">
        <f t="shared" si="122"/>
        <v>0</v>
      </c>
      <c r="CD167" s="92">
        <f t="shared" si="123"/>
        <v>0</v>
      </c>
      <c r="CE167" s="92">
        <f t="shared" si="124"/>
        <v>0</v>
      </c>
      <c r="CF167" s="92">
        <f t="shared" si="125"/>
        <v>0</v>
      </c>
      <c r="CG167" s="94">
        <f t="shared" si="126"/>
        <v>0.339622641509434</v>
      </c>
      <c r="CH167" s="94">
        <f t="shared" si="127"/>
        <v>0.35348837209302331</v>
      </c>
      <c r="CI167" s="94">
        <f t="shared" si="128"/>
        <v>0.3547169811320755</v>
      </c>
      <c r="CJ167" s="94">
        <f t="shared" si="129"/>
        <v>0.39069767441860465</v>
      </c>
      <c r="CK167" s="94">
        <f t="shared" si="130"/>
        <v>0.38260869565217392</v>
      </c>
      <c r="CL167" s="94">
        <f t="shared" si="131"/>
        <v>0.4</v>
      </c>
      <c r="CM167" s="96">
        <f t="shared" si="132"/>
        <v>0.339622641509434</v>
      </c>
      <c r="CN167" s="96">
        <f t="shared" si="133"/>
        <v>0.35348837209302331</v>
      </c>
      <c r="CO167" s="96">
        <f t="shared" si="134"/>
        <v>0.3547169811320755</v>
      </c>
      <c r="CP167" s="96">
        <f t="shared" si="135"/>
        <v>0.39069767441860465</v>
      </c>
      <c r="CQ167" s="96">
        <f t="shared" si="136"/>
        <v>0.38260869565217392</v>
      </c>
      <c r="CR167" s="96">
        <f t="shared" si="137"/>
        <v>0.4</v>
      </c>
      <c r="CS167" s="99">
        <f>'Course end survey'!J176</f>
        <v>0.66666666666666663</v>
      </c>
      <c r="CT167" s="99">
        <f>'Course end survey'!K176</f>
        <v>0.33333333333333331</v>
      </c>
      <c r="CU167" s="99">
        <f>'Course end survey'!L176</f>
        <v>0.66666666666666663</v>
      </c>
      <c r="CV167" s="99">
        <f>'Course end survey'!M176</f>
        <v>0.66666666666666663</v>
      </c>
      <c r="CW167" s="99">
        <f>'Course end survey'!N176</f>
        <v>0.22222222222222221</v>
      </c>
      <c r="CX167" s="99">
        <f>'Course end survey'!O176</f>
        <v>0.1111111111111111</v>
      </c>
      <c r="CY167" s="100">
        <f t="shared" si="138"/>
        <v>6.6666666666666666E-2</v>
      </c>
      <c r="CZ167" s="100">
        <f t="shared" si="139"/>
        <v>3.3333333333333333E-2</v>
      </c>
      <c r="DA167" s="100">
        <f t="shared" si="140"/>
        <v>6.6666666666666666E-2</v>
      </c>
      <c r="DB167" s="100">
        <f t="shared" si="141"/>
        <v>6.6666666666666666E-2</v>
      </c>
      <c r="DC167" s="100">
        <f t="shared" si="142"/>
        <v>2.2222222222222223E-2</v>
      </c>
      <c r="DD167" s="100">
        <f t="shared" si="143"/>
        <v>1.1111111111111112E-2</v>
      </c>
      <c r="DE167" s="102">
        <f t="shared" si="144"/>
        <v>0.30566037735849061</v>
      </c>
      <c r="DF167" s="102">
        <f t="shared" si="145"/>
        <v>0.31813953488372099</v>
      </c>
      <c r="DG167" s="102">
        <f t="shared" si="146"/>
        <v>0.31924528301886795</v>
      </c>
      <c r="DH167" s="102">
        <f t="shared" si="147"/>
        <v>0.35162790697674418</v>
      </c>
      <c r="DI167" s="102">
        <f t="shared" si="148"/>
        <v>0.34434782608695652</v>
      </c>
      <c r="DJ167" s="102">
        <f t="shared" si="149"/>
        <v>0.36000000000000004</v>
      </c>
      <c r="DK167" s="103">
        <f t="shared" si="150"/>
        <v>0.37232704402515726</v>
      </c>
      <c r="DL167" s="103">
        <f t="shared" si="151"/>
        <v>0.35147286821705431</v>
      </c>
      <c r="DM167" s="103">
        <f t="shared" si="152"/>
        <v>0.38591194968553461</v>
      </c>
      <c r="DN167" s="103">
        <f t="shared" si="153"/>
        <v>0.41829457364341083</v>
      </c>
      <c r="DO167" s="103">
        <f t="shared" si="154"/>
        <v>0.36657004830917872</v>
      </c>
      <c r="DP167" s="103">
        <f t="shared" si="155"/>
        <v>0.37111111111111117</v>
      </c>
    </row>
    <row r="168" spans="1:120" ht="16.2" thickBot="1">
      <c r="A168" s="72">
        <v>158</v>
      </c>
      <c r="B168" s="73" t="str">
        <f>'CAT I'!B168</f>
        <v>AME20179L</v>
      </c>
      <c r="C168" s="171" t="str">
        <f>'CAT I'!C168</f>
        <v>SAKTHIVEL ARUMUGHAM</v>
      </c>
      <c r="D168" s="74">
        <f>'CAT I'!D168</f>
        <v>0</v>
      </c>
      <c r="E168" s="74">
        <f>'CAT I'!E168</f>
        <v>1</v>
      </c>
      <c r="F168" s="74">
        <f>'CAT I'!F168</f>
        <v>2</v>
      </c>
      <c r="G168" s="74">
        <f>'CAT I'!G168</f>
        <v>0</v>
      </c>
      <c r="H168" s="74">
        <f>'CAT I'!H168</f>
        <v>1</v>
      </c>
      <c r="I168" s="74">
        <f>'CAT I'!I168</f>
        <v>1</v>
      </c>
      <c r="J168" s="74">
        <f>'CAT I'!J168</f>
        <v>6</v>
      </c>
      <c r="K168" s="74">
        <f>'CAT I'!K168</f>
        <v>13</v>
      </c>
      <c r="L168" s="74">
        <f>'CAT I'!L168</f>
        <v>7</v>
      </c>
      <c r="M168" s="74">
        <f>'CAT I'!M168</f>
        <v>31</v>
      </c>
      <c r="N168" s="79">
        <f>'CAT II'!D168</f>
        <v>0</v>
      </c>
      <c r="O168" s="79">
        <f>'CAT II'!E168</f>
        <v>0</v>
      </c>
      <c r="P168" s="79">
        <f>'CAT II'!F168</f>
        <v>2</v>
      </c>
      <c r="Q168" s="79">
        <f>'CAT II'!G168</f>
        <v>2</v>
      </c>
      <c r="R168" s="79">
        <f>'CAT II'!H168</f>
        <v>2</v>
      </c>
      <c r="S168" s="79">
        <f>'CAT II'!I168</f>
        <v>1</v>
      </c>
      <c r="T168" s="79">
        <f>'CAT II'!J168</f>
        <v>9</v>
      </c>
      <c r="U168" s="79">
        <f>'CAT II'!K168</f>
        <v>13</v>
      </c>
      <c r="V168" s="79">
        <f>'CAT II'!L168</f>
        <v>11</v>
      </c>
      <c r="W168" s="79">
        <f>'CAT II'!M168</f>
        <v>40</v>
      </c>
      <c r="X168" s="82">
        <f>MODEL!D168</f>
        <v>2</v>
      </c>
      <c r="Y168" s="82">
        <f>MODEL!E168</f>
        <v>2</v>
      </c>
      <c r="Z168" s="82">
        <f>MODEL!F168</f>
        <v>2</v>
      </c>
      <c r="AA168" s="82">
        <f>MODEL!G168</f>
        <v>2</v>
      </c>
      <c r="AB168" s="82">
        <f>MODEL!H168</f>
        <v>2</v>
      </c>
      <c r="AC168" s="82">
        <f>MODEL!I168</f>
        <v>2</v>
      </c>
      <c r="AD168" s="82">
        <f>MODEL!J168</f>
        <v>2</v>
      </c>
      <c r="AE168" s="82">
        <f>MODEL!K168</f>
        <v>2</v>
      </c>
      <c r="AF168" s="82">
        <f>MODEL!L168</f>
        <v>2</v>
      </c>
      <c r="AG168" s="82">
        <f>MODEL!M168</f>
        <v>2</v>
      </c>
      <c r="AH168" s="82">
        <f>MODEL!N168</f>
        <v>6</v>
      </c>
      <c r="AI168" s="82">
        <f>MODEL!O168</f>
        <v>9</v>
      </c>
      <c r="AJ168" s="82">
        <f>MODEL!P168</f>
        <v>5</v>
      </c>
      <c r="AK168" s="82">
        <f>MODEL!Q168</f>
        <v>11</v>
      </c>
      <c r="AL168" s="82">
        <f>MODEL!R168</f>
        <v>14</v>
      </c>
      <c r="AM168" s="82">
        <f>MODEL!S168</f>
        <v>14</v>
      </c>
      <c r="AN168" s="82">
        <f>MODEL!T168</f>
        <v>79</v>
      </c>
      <c r="AO168" s="84">
        <f>'CAT I'!N168</f>
        <v>5</v>
      </c>
      <c r="AP168" s="84">
        <f>'CAT I'!O168</f>
        <v>5</v>
      </c>
      <c r="AQ168" s="84">
        <f>'CAT I'!P168</f>
        <v>10</v>
      </c>
      <c r="AR168" s="2">
        <f>'CAT II'!N168</f>
        <v>5</v>
      </c>
      <c r="AS168" s="2">
        <f>'CAT II'!O168</f>
        <v>5</v>
      </c>
      <c r="AT168" s="2">
        <f>'CAT II'!P168</f>
        <v>10</v>
      </c>
      <c r="AU168" s="85">
        <f>MODEL!U168</f>
        <v>5</v>
      </c>
      <c r="AV168" s="85">
        <f>MODEL!V168</f>
        <v>5</v>
      </c>
      <c r="AW168" s="85">
        <f>MODEL!W168</f>
        <v>10</v>
      </c>
      <c r="AX168" s="88">
        <f t="shared" si="157"/>
        <v>0.75471698113207553</v>
      </c>
      <c r="AY168" s="88">
        <f t="shared" si="156"/>
        <v>0.53488372093023251</v>
      </c>
      <c r="AZ168" s="88">
        <f t="shared" si="156"/>
        <v>0.83018867924528306</v>
      </c>
      <c r="BA168" s="88">
        <f t="shared" si="156"/>
        <v>0.90697674418604646</v>
      </c>
      <c r="BB168" s="88">
        <f t="shared" si="156"/>
        <v>1</v>
      </c>
      <c r="BC168" s="88">
        <f t="shared" si="156"/>
        <v>0.73333333333333328</v>
      </c>
      <c r="BD168" s="89">
        <f>'END SEM EXAM'!D168</f>
        <v>2</v>
      </c>
      <c r="BE168" s="89">
        <f>'END SEM EXAM'!E168</f>
        <v>2</v>
      </c>
      <c r="BF168" s="89">
        <f>'END SEM EXAM'!F168</f>
        <v>2</v>
      </c>
      <c r="BG168" s="89">
        <f>'END SEM EXAM'!G168</f>
        <v>1</v>
      </c>
      <c r="BH168" s="89">
        <f>'END SEM EXAM'!H168</f>
        <v>1</v>
      </c>
      <c r="BI168" s="89">
        <f>'END SEM EXAM'!I168</f>
        <v>1</v>
      </c>
      <c r="BJ168" s="89">
        <f>'END SEM EXAM'!J168</f>
        <v>1</v>
      </c>
      <c r="BK168" s="89">
        <f>'END SEM EXAM'!K168</f>
        <v>1</v>
      </c>
      <c r="BL168" s="89">
        <f>'END SEM EXAM'!L168</f>
        <v>2</v>
      </c>
      <c r="BM168" s="89">
        <f>'END SEM EXAM'!M168</f>
        <v>2</v>
      </c>
      <c r="BN168" s="89">
        <f>'END SEM EXAM'!N168</f>
        <v>8</v>
      </c>
      <c r="BO168" s="89">
        <f>'END SEM EXAM'!O168</f>
        <v>12</v>
      </c>
      <c r="BP168" s="89">
        <f>'END SEM EXAM'!P168</f>
        <v>7</v>
      </c>
      <c r="BQ168" s="89">
        <f>'END SEM EXAM'!Q168</f>
        <v>8</v>
      </c>
      <c r="BR168" s="89">
        <f>'END SEM EXAM'!R168</f>
        <v>10</v>
      </c>
      <c r="BS168" s="89">
        <f>'END SEM EXAM'!S168</f>
        <v>12</v>
      </c>
      <c r="BT168" s="89">
        <f>'END SEM EXAM'!T168</f>
        <v>72</v>
      </c>
      <c r="BU168" s="91">
        <f>'END SEM EXAM'!U168</f>
        <v>0.88888888888888884</v>
      </c>
      <c r="BV168" s="91">
        <f>'END SEM EXAM'!V168</f>
        <v>0.55555555555555558</v>
      </c>
      <c r="BW168" s="91">
        <f>'END SEM EXAM'!W168</f>
        <v>0.55555555555555558</v>
      </c>
      <c r="BX168" s="91">
        <f>'END SEM EXAM'!X168</f>
        <v>0.66666666666666663</v>
      </c>
      <c r="BY168" s="91">
        <f>'END SEM EXAM'!Y168</f>
        <v>0.88888888888888884</v>
      </c>
      <c r="BZ168" s="91">
        <f>'END SEM EXAM'!Z168</f>
        <v>0.8</v>
      </c>
      <c r="CA168" s="92">
        <f t="shared" si="120"/>
        <v>0.53333333333333333</v>
      </c>
      <c r="CB168" s="92">
        <f t="shared" si="121"/>
        <v>0.33333333333333331</v>
      </c>
      <c r="CC168" s="92">
        <f t="shared" si="122"/>
        <v>0.33333333333333331</v>
      </c>
      <c r="CD168" s="92">
        <f t="shared" si="123"/>
        <v>0.39999999999999997</v>
      </c>
      <c r="CE168" s="92">
        <f t="shared" si="124"/>
        <v>0.53333333333333333</v>
      </c>
      <c r="CF168" s="92">
        <f t="shared" si="125"/>
        <v>0.48</v>
      </c>
      <c r="CG168" s="94">
        <f t="shared" si="126"/>
        <v>0.30188679245283023</v>
      </c>
      <c r="CH168" s="94">
        <f t="shared" si="127"/>
        <v>0.21395348837209302</v>
      </c>
      <c r="CI168" s="94">
        <f t="shared" si="128"/>
        <v>0.33207547169811324</v>
      </c>
      <c r="CJ168" s="94">
        <f t="shared" si="129"/>
        <v>0.36279069767441863</v>
      </c>
      <c r="CK168" s="94">
        <f t="shared" si="130"/>
        <v>0.4</v>
      </c>
      <c r="CL168" s="94">
        <f t="shared" si="131"/>
        <v>0.29333333333333333</v>
      </c>
      <c r="CM168" s="96">
        <f t="shared" si="132"/>
        <v>0.83522012578616356</v>
      </c>
      <c r="CN168" s="96">
        <f t="shared" si="133"/>
        <v>0.54728682170542631</v>
      </c>
      <c r="CO168" s="96">
        <f t="shared" si="134"/>
        <v>0.66540880503144662</v>
      </c>
      <c r="CP168" s="96">
        <f t="shared" si="135"/>
        <v>0.76279069767441854</v>
      </c>
      <c r="CQ168" s="96">
        <f t="shared" si="136"/>
        <v>0.93333333333333335</v>
      </c>
      <c r="CR168" s="96">
        <f t="shared" si="137"/>
        <v>0.77333333333333332</v>
      </c>
      <c r="CS168" s="99">
        <f>'Course end survey'!J193</f>
        <v>1</v>
      </c>
      <c r="CT168" s="99">
        <f>'Course end survey'!K193</f>
        <v>0.33333333333333331</v>
      </c>
      <c r="CU168" s="99">
        <f>'Course end survey'!L193</f>
        <v>1</v>
      </c>
      <c r="CV168" s="99">
        <f>'Course end survey'!M193</f>
        <v>0.66666666666666663</v>
      </c>
      <c r="CW168" s="99">
        <f>'Course end survey'!N193</f>
        <v>0.33333333333333331</v>
      </c>
      <c r="CX168" s="99">
        <f>'Course end survey'!O193</f>
        <v>0.1111111111111111</v>
      </c>
      <c r="CY168" s="100">
        <f t="shared" si="138"/>
        <v>0.1</v>
      </c>
      <c r="CZ168" s="100">
        <f t="shared" si="139"/>
        <v>3.3333333333333333E-2</v>
      </c>
      <c r="DA168" s="100">
        <f t="shared" si="140"/>
        <v>0.1</v>
      </c>
      <c r="DB168" s="100">
        <f t="shared" si="141"/>
        <v>6.6666666666666666E-2</v>
      </c>
      <c r="DC168" s="100">
        <f t="shared" si="142"/>
        <v>3.3333333333333333E-2</v>
      </c>
      <c r="DD168" s="100">
        <f t="shared" si="143"/>
        <v>1.1111111111111112E-2</v>
      </c>
      <c r="DE168" s="102">
        <f t="shared" si="144"/>
        <v>0.7516981132075472</v>
      </c>
      <c r="DF168" s="102">
        <f t="shared" si="145"/>
        <v>0.4925581395348837</v>
      </c>
      <c r="DG168" s="102">
        <f t="shared" si="146"/>
        <v>0.59886792452830195</v>
      </c>
      <c r="DH168" s="102">
        <f t="shared" si="147"/>
        <v>0.68651162790697673</v>
      </c>
      <c r="DI168" s="102">
        <f t="shared" si="148"/>
        <v>0.84000000000000008</v>
      </c>
      <c r="DJ168" s="102">
        <f t="shared" si="149"/>
        <v>0.69599999999999995</v>
      </c>
      <c r="DK168" s="103">
        <f t="shared" si="150"/>
        <v>0.85169811320754718</v>
      </c>
      <c r="DL168" s="103">
        <f t="shared" si="151"/>
        <v>0.52589147286821702</v>
      </c>
      <c r="DM168" s="103">
        <f t="shared" si="152"/>
        <v>0.69886792452830193</v>
      </c>
      <c r="DN168" s="103">
        <f t="shared" si="153"/>
        <v>0.75317829457364338</v>
      </c>
      <c r="DO168" s="103">
        <f t="shared" si="154"/>
        <v>0.87333333333333341</v>
      </c>
      <c r="DP168" s="103">
        <f t="shared" si="155"/>
        <v>0.70711111111111102</v>
      </c>
    </row>
    <row r="169" spans="1:120" ht="16.2" thickBot="1">
      <c r="A169" s="72">
        <v>159</v>
      </c>
      <c r="B169" s="73" t="str">
        <f>'CAT I'!B169</f>
        <v>AME20180L</v>
      </c>
      <c r="C169" s="171" t="str">
        <f>'CAT I'!C169</f>
        <v>SANJAY V</v>
      </c>
      <c r="D169" s="74">
        <f>'CAT I'!D169</f>
        <v>2</v>
      </c>
      <c r="E169" s="74">
        <f>'CAT I'!E169</f>
        <v>0</v>
      </c>
      <c r="F169" s="74">
        <f>'CAT I'!F169</f>
        <v>2</v>
      </c>
      <c r="G169" s="74">
        <f>'CAT I'!G169</f>
        <v>0</v>
      </c>
      <c r="H169" s="74">
        <f>'CAT I'!H169</f>
        <v>0</v>
      </c>
      <c r="I169" s="74">
        <f>'CAT I'!I169</f>
        <v>0</v>
      </c>
      <c r="J169" s="74">
        <f>'CAT I'!J169</f>
        <v>9</v>
      </c>
      <c r="K169" s="74">
        <f>'CAT I'!K169</f>
        <v>13</v>
      </c>
      <c r="L169" s="74">
        <f>'CAT I'!L169</f>
        <v>12</v>
      </c>
      <c r="M169" s="74">
        <f>'CAT I'!M169</f>
        <v>38</v>
      </c>
      <c r="N169" s="79">
        <f>'CAT II'!D169</f>
        <v>0</v>
      </c>
      <c r="O169" s="79">
        <f>'CAT II'!E169</f>
        <v>1</v>
      </c>
      <c r="P169" s="79">
        <f>'CAT II'!F169</f>
        <v>2</v>
      </c>
      <c r="Q169" s="79">
        <f>'CAT II'!G169</f>
        <v>1</v>
      </c>
      <c r="R169" s="79">
        <f>'CAT II'!H169</f>
        <v>1</v>
      </c>
      <c r="S169" s="79">
        <f>'CAT II'!I169</f>
        <v>1</v>
      </c>
      <c r="T169" s="79">
        <f>'CAT II'!J169</f>
        <v>7</v>
      </c>
      <c r="U169" s="79">
        <f>'CAT II'!K169</f>
        <v>10</v>
      </c>
      <c r="V169" s="79">
        <f>'CAT II'!L169</f>
        <v>11</v>
      </c>
      <c r="W169" s="79">
        <f>'CAT II'!M169</f>
        <v>34</v>
      </c>
      <c r="X169" s="82">
        <f>MODEL!D169</f>
        <v>2</v>
      </c>
      <c r="Y169" s="82">
        <f>MODEL!E169</f>
        <v>1</v>
      </c>
      <c r="Z169" s="82">
        <f>MODEL!F169</f>
        <v>2</v>
      </c>
      <c r="AA169" s="82">
        <f>MODEL!G169</f>
        <v>2</v>
      </c>
      <c r="AB169" s="82">
        <f>MODEL!H169</f>
        <v>2</v>
      </c>
      <c r="AC169" s="82">
        <f>MODEL!I169</f>
        <v>2</v>
      </c>
      <c r="AD169" s="82">
        <f>MODEL!J169</f>
        <v>2</v>
      </c>
      <c r="AE169" s="82">
        <f>MODEL!K169</f>
        <v>2</v>
      </c>
      <c r="AF169" s="82">
        <f>MODEL!L169</f>
        <v>2</v>
      </c>
      <c r="AG169" s="82">
        <f>MODEL!M169</f>
        <v>2</v>
      </c>
      <c r="AH169" s="82">
        <f>MODEL!N169</f>
        <v>10</v>
      </c>
      <c r="AI169" s="82">
        <f>MODEL!O169</f>
        <v>6</v>
      </c>
      <c r="AJ169" s="82">
        <f>MODEL!P169</f>
        <v>7</v>
      </c>
      <c r="AK169" s="82">
        <f>MODEL!Q169</f>
        <v>12</v>
      </c>
      <c r="AL169" s="82">
        <f>MODEL!R169</f>
        <v>4</v>
      </c>
      <c r="AM169" s="82">
        <f>MODEL!S169</f>
        <v>9</v>
      </c>
      <c r="AN169" s="82">
        <f>MODEL!T169</f>
        <v>67</v>
      </c>
      <c r="AO169" s="84">
        <f>'CAT I'!N169</f>
        <v>5</v>
      </c>
      <c r="AP169" s="84">
        <f>'CAT I'!O169</f>
        <v>5</v>
      </c>
      <c r="AQ169" s="84">
        <f>'CAT I'!P169</f>
        <v>10</v>
      </c>
      <c r="AR169" s="2">
        <f>'CAT II'!N169</f>
        <v>5</v>
      </c>
      <c r="AS169" s="2">
        <f>'CAT II'!O169</f>
        <v>5</v>
      </c>
      <c r="AT169" s="2">
        <f>'CAT II'!P169</f>
        <v>10</v>
      </c>
      <c r="AU169" s="85">
        <f>MODEL!U169</f>
        <v>5</v>
      </c>
      <c r="AV169" s="85">
        <f>MODEL!V169</f>
        <v>5</v>
      </c>
      <c r="AW169" s="85">
        <f>MODEL!W169</f>
        <v>10</v>
      </c>
      <c r="AX169" s="88">
        <f t="shared" si="157"/>
        <v>0.75471698113207553</v>
      </c>
      <c r="AY169" s="88">
        <f t="shared" si="156"/>
        <v>0.65116279069767447</v>
      </c>
      <c r="AZ169" s="88">
        <f t="shared" si="156"/>
        <v>0.77358490566037741</v>
      </c>
      <c r="BA169" s="88">
        <f t="shared" si="156"/>
        <v>0.62790697674418605</v>
      </c>
      <c r="BB169" s="88">
        <f t="shared" si="156"/>
        <v>0.78260869565217395</v>
      </c>
      <c r="BC169" s="88">
        <f t="shared" si="156"/>
        <v>1</v>
      </c>
      <c r="BD169" s="89">
        <f>'END SEM EXAM'!D169</f>
        <v>1</v>
      </c>
      <c r="BE169" s="89">
        <f>'END SEM EXAM'!E169</f>
        <v>1</v>
      </c>
      <c r="BF169" s="89">
        <f>'END SEM EXAM'!F169</f>
        <v>2</v>
      </c>
      <c r="BG169" s="89">
        <f>'END SEM EXAM'!G169</f>
        <v>2</v>
      </c>
      <c r="BH169" s="89">
        <f>'END SEM EXAM'!H169</f>
        <v>1</v>
      </c>
      <c r="BI169" s="89">
        <f>'END SEM EXAM'!I169</f>
        <v>2</v>
      </c>
      <c r="BJ169" s="89">
        <f>'END SEM EXAM'!J169</f>
        <v>2</v>
      </c>
      <c r="BK169" s="89">
        <f>'END SEM EXAM'!K169</f>
        <v>1</v>
      </c>
      <c r="BL169" s="89">
        <f>'END SEM EXAM'!L169</f>
        <v>1</v>
      </c>
      <c r="BM169" s="89">
        <f>'END SEM EXAM'!M169</f>
        <v>1</v>
      </c>
      <c r="BN169" s="89">
        <f>'END SEM EXAM'!N169</f>
        <v>5</v>
      </c>
      <c r="BO169" s="89">
        <f>'END SEM EXAM'!O169</f>
        <v>11</v>
      </c>
      <c r="BP169" s="89">
        <f>'END SEM EXAM'!P169</f>
        <v>7</v>
      </c>
      <c r="BQ169" s="89">
        <f>'END SEM EXAM'!Q169</f>
        <v>7</v>
      </c>
      <c r="BR169" s="89">
        <f>'END SEM EXAM'!R169</f>
        <v>9</v>
      </c>
      <c r="BS169" s="89">
        <f>'END SEM EXAM'!S169</f>
        <v>9</v>
      </c>
      <c r="BT169" s="89">
        <f>'END SEM EXAM'!T169</f>
        <v>62</v>
      </c>
      <c r="BU169" s="91">
        <f>'END SEM EXAM'!U169</f>
        <v>0.72222222222222221</v>
      </c>
      <c r="BV169" s="91">
        <f>'END SEM EXAM'!V169</f>
        <v>0.61111111111111116</v>
      </c>
      <c r="BW169" s="91">
        <f>'END SEM EXAM'!W169</f>
        <v>0.55555555555555558</v>
      </c>
      <c r="BX169" s="91">
        <f>'END SEM EXAM'!X169</f>
        <v>0.66666666666666663</v>
      </c>
      <c r="BY169" s="91">
        <f>'END SEM EXAM'!Y169</f>
        <v>0.61111111111111116</v>
      </c>
      <c r="BZ169" s="91">
        <f>'END SEM EXAM'!Z169</f>
        <v>0.5</v>
      </c>
      <c r="CA169" s="92">
        <f t="shared" si="120"/>
        <v>0.43333333333333329</v>
      </c>
      <c r="CB169" s="92">
        <f t="shared" si="121"/>
        <v>0.3666666666666667</v>
      </c>
      <c r="CC169" s="92">
        <f t="shared" si="122"/>
        <v>0.33333333333333331</v>
      </c>
      <c r="CD169" s="92">
        <f t="shared" si="123"/>
        <v>0.39999999999999997</v>
      </c>
      <c r="CE169" s="92">
        <f t="shared" si="124"/>
        <v>0.3666666666666667</v>
      </c>
      <c r="CF169" s="92">
        <f t="shared" si="125"/>
        <v>0.3</v>
      </c>
      <c r="CG169" s="94">
        <f t="shared" si="126"/>
        <v>0.30188679245283023</v>
      </c>
      <c r="CH169" s="94">
        <f t="shared" si="127"/>
        <v>0.26046511627906982</v>
      </c>
      <c r="CI169" s="94">
        <f t="shared" si="128"/>
        <v>0.30943396226415099</v>
      </c>
      <c r="CJ169" s="94">
        <f t="shared" si="129"/>
        <v>0.25116279069767444</v>
      </c>
      <c r="CK169" s="94">
        <f t="shared" si="130"/>
        <v>0.31304347826086959</v>
      </c>
      <c r="CL169" s="94">
        <f t="shared" si="131"/>
        <v>0.4</v>
      </c>
      <c r="CM169" s="96">
        <f t="shared" si="132"/>
        <v>0.73522012578616347</v>
      </c>
      <c r="CN169" s="96">
        <f t="shared" si="133"/>
        <v>0.62713178294573657</v>
      </c>
      <c r="CO169" s="96">
        <f t="shared" si="134"/>
        <v>0.64276729559748436</v>
      </c>
      <c r="CP169" s="96">
        <f t="shared" si="135"/>
        <v>0.65116279069767447</v>
      </c>
      <c r="CQ169" s="96">
        <f t="shared" si="136"/>
        <v>0.67971014492753623</v>
      </c>
      <c r="CR169" s="96">
        <f t="shared" si="137"/>
        <v>0.7</v>
      </c>
      <c r="CS169" s="99">
        <f>'Course end survey'!J178</f>
        <v>1</v>
      </c>
      <c r="CT169" s="99">
        <f>'Course end survey'!K178</f>
        <v>0.66666666666666663</v>
      </c>
      <c r="CU169" s="99">
        <f>'Course end survey'!L178</f>
        <v>0.33333333333333331</v>
      </c>
      <c r="CV169" s="99">
        <f>'Course end survey'!M178</f>
        <v>0.66666666666666663</v>
      </c>
      <c r="CW169" s="99">
        <f>'Course end survey'!N178</f>
        <v>0.33333333333333331</v>
      </c>
      <c r="CX169" s="99">
        <f>'Course end survey'!O178</f>
        <v>0.22222222222222221</v>
      </c>
      <c r="CY169" s="100">
        <f t="shared" si="138"/>
        <v>0.1</v>
      </c>
      <c r="CZ169" s="100">
        <f t="shared" si="139"/>
        <v>6.6666666666666666E-2</v>
      </c>
      <c r="DA169" s="100">
        <f t="shared" si="140"/>
        <v>3.3333333333333333E-2</v>
      </c>
      <c r="DB169" s="100">
        <f t="shared" si="141"/>
        <v>6.6666666666666666E-2</v>
      </c>
      <c r="DC169" s="100">
        <f t="shared" si="142"/>
        <v>3.3333333333333333E-2</v>
      </c>
      <c r="DD169" s="100">
        <f t="shared" si="143"/>
        <v>2.2222222222222223E-2</v>
      </c>
      <c r="DE169" s="102">
        <f t="shared" si="144"/>
        <v>0.66169811320754712</v>
      </c>
      <c r="DF169" s="102">
        <f t="shared" si="145"/>
        <v>0.56441860465116289</v>
      </c>
      <c r="DG169" s="102">
        <f t="shared" si="146"/>
        <v>0.57849056603773596</v>
      </c>
      <c r="DH169" s="102">
        <f t="shared" si="147"/>
        <v>0.586046511627907</v>
      </c>
      <c r="DI169" s="102">
        <f t="shared" si="148"/>
        <v>0.61173913043478267</v>
      </c>
      <c r="DJ169" s="102">
        <f t="shared" si="149"/>
        <v>0.63</v>
      </c>
      <c r="DK169" s="103">
        <f t="shared" si="150"/>
        <v>0.7616981132075471</v>
      </c>
      <c r="DL169" s="103">
        <f t="shared" si="151"/>
        <v>0.63108527131782954</v>
      </c>
      <c r="DM169" s="103">
        <f t="shared" si="152"/>
        <v>0.61182389937106929</v>
      </c>
      <c r="DN169" s="103">
        <f t="shared" si="153"/>
        <v>0.65271317829457365</v>
      </c>
      <c r="DO169" s="103">
        <f t="shared" si="154"/>
        <v>0.645072463768116</v>
      </c>
      <c r="DP169" s="103">
        <f t="shared" si="155"/>
        <v>0.65222222222222226</v>
      </c>
    </row>
    <row r="170" spans="1:120" ht="16.2" thickBot="1">
      <c r="A170" s="72">
        <v>160</v>
      </c>
      <c r="B170" s="73" t="str">
        <f>'CAT I'!B170</f>
        <v>AME20182L</v>
      </c>
      <c r="C170" s="171" t="str">
        <f>'CAT I'!C170</f>
        <v>SARVESHWAR B</v>
      </c>
      <c r="D170" s="74">
        <f>'CAT I'!D170</f>
        <v>0</v>
      </c>
      <c r="E170" s="74">
        <f>'CAT I'!E170</f>
        <v>2</v>
      </c>
      <c r="F170" s="74">
        <f>'CAT I'!F170</f>
        <v>2</v>
      </c>
      <c r="G170" s="74">
        <f>'CAT I'!G170</f>
        <v>2</v>
      </c>
      <c r="H170" s="74">
        <f>'CAT I'!H170</f>
        <v>2</v>
      </c>
      <c r="I170" s="74">
        <f>'CAT I'!I170</f>
        <v>0</v>
      </c>
      <c r="J170" s="74">
        <f>'CAT I'!J170</f>
        <v>10</v>
      </c>
      <c r="K170" s="74">
        <f>'CAT I'!K170</f>
        <v>10</v>
      </c>
      <c r="L170" s="74">
        <f>'CAT I'!L170</f>
        <v>10</v>
      </c>
      <c r="M170" s="74">
        <f>'CAT I'!M170</f>
        <v>38</v>
      </c>
      <c r="N170" s="79">
        <f>'CAT II'!D170</f>
        <v>0</v>
      </c>
      <c r="O170" s="79">
        <f>'CAT II'!E170</f>
        <v>1</v>
      </c>
      <c r="P170" s="79">
        <f>'CAT II'!F170</f>
        <v>2</v>
      </c>
      <c r="Q170" s="79">
        <f>'CAT II'!G170</f>
        <v>2</v>
      </c>
      <c r="R170" s="79">
        <f>'CAT II'!H170</f>
        <v>0</v>
      </c>
      <c r="S170" s="79">
        <f>'CAT II'!I170</f>
        <v>1</v>
      </c>
      <c r="T170" s="79">
        <f>'CAT II'!J170</f>
        <v>9</v>
      </c>
      <c r="U170" s="79">
        <f>'CAT II'!K170</f>
        <v>12</v>
      </c>
      <c r="V170" s="79">
        <f>'CAT II'!L170</f>
        <v>12</v>
      </c>
      <c r="W170" s="79">
        <f>'CAT II'!M170</f>
        <v>39</v>
      </c>
      <c r="X170" s="82">
        <f>MODEL!D170</f>
        <v>2</v>
      </c>
      <c r="Y170" s="82">
        <f>MODEL!E170</f>
        <v>1</v>
      </c>
      <c r="Z170" s="82">
        <f>MODEL!F170</f>
        <v>2</v>
      </c>
      <c r="AA170" s="82">
        <f>MODEL!G170</f>
        <v>2</v>
      </c>
      <c r="AB170" s="82">
        <f>MODEL!H170</f>
        <v>2</v>
      </c>
      <c r="AC170" s="82">
        <f>MODEL!I170</f>
        <v>2</v>
      </c>
      <c r="AD170" s="82">
        <f>MODEL!J170</f>
        <v>2</v>
      </c>
      <c r="AE170" s="82">
        <f>MODEL!K170</f>
        <v>2</v>
      </c>
      <c r="AF170" s="82">
        <f>MODEL!L170</f>
        <v>2</v>
      </c>
      <c r="AG170" s="82">
        <f>MODEL!M170</f>
        <v>2</v>
      </c>
      <c r="AH170" s="82">
        <f>MODEL!N170</f>
        <v>8</v>
      </c>
      <c r="AI170" s="82">
        <f>MODEL!O170</f>
        <v>7</v>
      </c>
      <c r="AJ170" s="82">
        <f>MODEL!P170</f>
        <v>13</v>
      </c>
      <c r="AK170" s="82">
        <f>MODEL!Q170</f>
        <v>7</v>
      </c>
      <c r="AL170" s="82">
        <f>MODEL!R170</f>
        <v>13</v>
      </c>
      <c r="AM170" s="82">
        <f>MODEL!S170</f>
        <v>10</v>
      </c>
      <c r="AN170" s="82">
        <f>MODEL!T170</f>
        <v>77</v>
      </c>
      <c r="AO170" s="84">
        <f>'CAT I'!N170</f>
        <v>5</v>
      </c>
      <c r="AP170" s="84">
        <f>'CAT I'!O170</f>
        <v>5</v>
      </c>
      <c r="AQ170" s="84">
        <f>'CAT I'!P170</f>
        <v>10</v>
      </c>
      <c r="AR170" s="2">
        <f>'CAT II'!N170</f>
        <v>5</v>
      </c>
      <c r="AS170" s="2">
        <f>'CAT II'!O170</f>
        <v>5</v>
      </c>
      <c r="AT170" s="2">
        <f>'CAT II'!P170</f>
        <v>10</v>
      </c>
      <c r="AU170" s="85">
        <f>MODEL!U170</f>
        <v>5</v>
      </c>
      <c r="AV170" s="85">
        <f>MODEL!V170</f>
        <v>5</v>
      </c>
      <c r="AW170" s="85">
        <f>MODEL!W170</f>
        <v>10</v>
      </c>
      <c r="AX170" s="88">
        <f t="shared" si="157"/>
        <v>0.73584905660377353</v>
      </c>
      <c r="AY170" s="88">
        <f t="shared" si="156"/>
        <v>0.83720930232558144</v>
      </c>
      <c r="AZ170" s="88">
        <f t="shared" si="156"/>
        <v>0.75471698113207553</v>
      </c>
      <c r="BA170" s="88">
        <f t="shared" si="156"/>
        <v>0.86046511627906974</v>
      </c>
      <c r="BB170" s="88">
        <f t="shared" si="156"/>
        <v>0.82608695652173914</v>
      </c>
      <c r="BC170" s="88">
        <f t="shared" si="156"/>
        <v>0.8666666666666667</v>
      </c>
      <c r="BD170" s="89">
        <f>'END SEM EXAM'!D170</f>
        <v>1</v>
      </c>
      <c r="BE170" s="89">
        <f>'END SEM EXAM'!E170</f>
        <v>1</v>
      </c>
      <c r="BF170" s="89">
        <f>'END SEM EXAM'!F170</f>
        <v>2</v>
      </c>
      <c r="BG170" s="89">
        <f>'END SEM EXAM'!G170</f>
        <v>2</v>
      </c>
      <c r="BH170" s="89">
        <f>'END SEM EXAM'!H170</f>
        <v>2</v>
      </c>
      <c r="BI170" s="89">
        <f>'END SEM EXAM'!I170</f>
        <v>1</v>
      </c>
      <c r="BJ170" s="89">
        <f>'END SEM EXAM'!J170</f>
        <v>1</v>
      </c>
      <c r="BK170" s="89">
        <f>'END SEM EXAM'!K170</f>
        <v>1</v>
      </c>
      <c r="BL170" s="89">
        <f>'END SEM EXAM'!L170</f>
        <v>1</v>
      </c>
      <c r="BM170" s="89">
        <f>'END SEM EXAM'!M170</f>
        <v>1</v>
      </c>
      <c r="BN170" s="89">
        <f>'END SEM EXAM'!N170</f>
        <v>5</v>
      </c>
      <c r="BO170" s="89">
        <f>'END SEM EXAM'!O170</f>
        <v>2</v>
      </c>
      <c r="BP170" s="89">
        <f>'END SEM EXAM'!P170</f>
        <v>13</v>
      </c>
      <c r="BQ170" s="89">
        <f>'END SEM EXAM'!Q170</f>
        <v>7</v>
      </c>
      <c r="BR170" s="89">
        <f>'END SEM EXAM'!R170</f>
        <v>9</v>
      </c>
      <c r="BS170" s="89">
        <f>'END SEM EXAM'!S170</f>
        <v>13</v>
      </c>
      <c r="BT170" s="89">
        <f>'END SEM EXAM'!T170</f>
        <v>62</v>
      </c>
      <c r="BU170" s="91">
        <f>'END SEM EXAM'!U170</f>
        <v>0.22222222222222221</v>
      </c>
      <c r="BV170" s="91">
        <f>'END SEM EXAM'!V170</f>
        <v>0.94444444444444442</v>
      </c>
      <c r="BW170" s="91">
        <f>'END SEM EXAM'!W170</f>
        <v>0.55555555555555558</v>
      </c>
      <c r="BX170" s="91">
        <f>'END SEM EXAM'!X170</f>
        <v>0.61111111111111116</v>
      </c>
      <c r="BY170" s="91">
        <f>'END SEM EXAM'!Y170</f>
        <v>0.83333333333333337</v>
      </c>
      <c r="BZ170" s="91">
        <f>'END SEM EXAM'!Z170</f>
        <v>0.5</v>
      </c>
      <c r="CA170" s="92">
        <f t="shared" si="120"/>
        <v>0.13333333333333333</v>
      </c>
      <c r="CB170" s="92">
        <f t="shared" si="121"/>
        <v>0.56666666666666665</v>
      </c>
      <c r="CC170" s="92">
        <f t="shared" si="122"/>
        <v>0.33333333333333331</v>
      </c>
      <c r="CD170" s="92">
        <f t="shared" si="123"/>
        <v>0.3666666666666667</v>
      </c>
      <c r="CE170" s="92">
        <f t="shared" si="124"/>
        <v>0.5</v>
      </c>
      <c r="CF170" s="92">
        <f t="shared" si="125"/>
        <v>0.3</v>
      </c>
      <c r="CG170" s="94">
        <f t="shared" si="126"/>
        <v>0.29433962264150942</v>
      </c>
      <c r="CH170" s="94">
        <f t="shared" si="127"/>
        <v>0.33488372093023261</v>
      </c>
      <c r="CI170" s="94">
        <f t="shared" si="128"/>
        <v>0.30188679245283023</v>
      </c>
      <c r="CJ170" s="94">
        <f t="shared" si="129"/>
        <v>0.34418604651162793</v>
      </c>
      <c r="CK170" s="94">
        <f t="shared" si="130"/>
        <v>0.33043478260869569</v>
      </c>
      <c r="CL170" s="94">
        <f t="shared" si="131"/>
        <v>0.34666666666666668</v>
      </c>
      <c r="CM170" s="96">
        <f t="shared" si="132"/>
        <v>0.42767295597484278</v>
      </c>
      <c r="CN170" s="96">
        <f t="shared" si="133"/>
        <v>0.90155038759689932</v>
      </c>
      <c r="CO170" s="96">
        <f t="shared" si="134"/>
        <v>0.6352201257861636</v>
      </c>
      <c r="CP170" s="96">
        <f t="shared" si="135"/>
        <v>0.71085271317829468</v>
      </c>
      <c r="CQ170" s="96">
        <f t="shared" si="136"/>
        <v>0.83043478260869574</v>
      </c>
      <c r="CR170" s="96">
        <f t="shared" si="137"/>
        <v>0.64666666666666672</v>
      </c>
      <c r="CS170" s="99">
        <f>'Course end survey'!J195</f>
        <v>1</v>
      </c>
      <c r="CT170" s="99">
        <f>'Course end survey'!K195</f>
        <v>0.66666666666666663</v>
      </c>
      <c r="CU170" s="99">
        <f>'Course end survey'!L195</f>
        <v>0.33333333333333331</v>
      </c>
      <c r="CV170" s="99">
        <f>'Course end survey'!M195</f>
        <v>0.66666666666666663</v>
      </c>
      <c r="CW170" s="99">
        <f>'Course end survey'!N195</f>
        <v>0.33333333333333331</v>
      </c>
      <c r="CX170" s="99">
        <f>'Course end survey'!O195</f>
        <v>0.22222222222222221</v>
      </c>
      <c r="CY170" s="100">
        <f t="shared" si="138"/>
        <v>0.1</v>
      </c>
      <c r="CZ170" s="100">
        <f t="shared" si="139"/>
        <v>6.6666666666666666E-2</v>
      </c>
      <c r="DA170" s="100">
        <f t="shared" si="140"/>
        <v>3.3333333333333333E-2</v>
      </c>
      <c r="DB170" s="100">
        <f t="shared" si="141"/>
        <v>6.6666666666666666E-2</v>
      </c>
      <c r="DC170" s="100">
        <f t="shared" si="142"/>
        <v>3.3333333333333333E-2</v>
      </c>
      <c r="DD170" s="100">
        <f t="shared" si="143"/>
        <v>2.2222222222222223E-2</v>
      </c>
      <c r="DE170" s="102">
        <f t="shared" si="144"/>
        <v>0.38490566037735852</v>
      </c>
      <c r="DF170" s="102">
        <f t="shared" si="145"/>
        <v>0.81139534883720943</v>
      </c>
      <c r="DG170" s="102">
        <f t="shared" si="146"/>
        <v>0.57169811320754726</v>
      </c>
      <c r="DH170" s="102">
        <f t="shared" si="147"/>
        <v>0.63976744186046519</v>
      </c>
      <c r="DI170" s="102">
        <f t="shared" si="148"/>
        <v>0.74739130434782619</v>
      </c>
      <c r="DJ170" s="102">
        <f t="shared" si="149"/>
        <v>0.58200000000000007</v>
      </c>
      <c r="DK170" s="103">
        <f t="shared" si="150"/>
        <v>0.48490566037735849</v>
      </c>
      <c r="DL170" s="103">
        <f t="shared" si="151"/>
        <v>0.87806201550387608</v>
      </c>
      <c r="DM170" s="103">
        <f t="shared" si="152"/>
        <v>0.60503144654088059</v>
      </c>
      <c r="DN170" s="103">
        <f t="shared" si="153"/>
        <v>0.70643410852713184</v>
      </c>
      <c r="DO170" s="103">
        <f t="shared" si="154"/>
        <v>0.78072463768115952</v>
      </c>
      <c r="DP170" s="103">
        <f t="shared" si="155"/>
        <v>0.60422222222222233</v>
      </c>
    </row>
    <row r="171" spans="1:120" ht="16.2" thickBot="1">
      <c r="A171" s="72">
        <v>161</v>
      </c>
      <c r="B171" s="73" t="str">
        <f>'CAT I'!B171</f>
        <v>AME20184L</v>
      </c>
      <c r="C171" s="171" t="str">
        <f>'CAT I'!C171</f>
        <v>SATHIYAMOORTHY J</v>
      </c>
      <c r="D171" s="74">
        <f>'CAT I'!D171</f>
        <v>2</v>
      </c>
      <c r="E171" s="74">
        <f>'CAT I'!E171</f>
        <v>2</v>
      </c>
      <c r="F171" s="74">
        <f>'CAT I'!F171</f>
        <v>2</v>
      </c>
      <c r="G171" s="74">
        <f>'CAT I'!G171</f>
        <v>2</v>
      </c>
      <c r="H171" s="74">
        <f>'CAT I'!H171</f>
        <v>2</v>
      </c>
      <c r="I171" s="74">
        <f>'CAT I'!I171</f>
        <v>2</v>
      </c>
      <c r="J171" s="74">
        <f>'CAT I'!J171</f>
        <v>10</v>
      </c>
      <c r="K171" s="74">
        <f>'CAT I'!K171</f>
        <v>10</v>
      </c>
      <c r="L171" s="74">
        <f>'CAT I'!L171</f>
        <v>12</v>
      </c>
      <c r="M171" s="74">
        <f>'CAT I'!M171</f>
        <v>44</v>
      </c>
      <c r="N171" s="79">
        <f>'CAT II'!D171</f>
        <v>2</v>
      </c>
      <c r="O171" s="79">
        <f>'CAT II'!E171</f>
        <v>2</v>
      </c>
      <c r="P171" s="79">
        <f>'CAT II'!F171</f>
        <v>2</v>
      </c>
      <c r="Q171" s="79">
        <f>'CAT II'!G171</f>
        <v>2</v>
      </c>
      <c r="R171" s="79">
        <f>'CAT II'!H171</f>
        <v>2</v>
      </c>
      <c r="S171" s="79">
        <f>'CAT II'!I171</f>
        <v>2</v>
      </c>
      <c r="T171" s="79">
        <f>'CAT II'!J171</f>
        <v>10</v>
      </c>
      <c r="U171" s="79">
        <f>'CAT II'!K171</f>
        <v>13</v>
      </c>
      <c r="V171" s="79">
        <f>'CAT II'!L171</f>
        <v>14</v>
      </c>
      <c r="W171" s="79">
        <f>'CAT II'!M171</f>
        <v>49</v>
      </c>
      <c r="X171" s="82">
        <f>MODEL!D171</f>
        <v>1</v>
      </c>
      <c r="Y171" s="82">
        <f>MODEL!E171</f>
        <v>0</v>
      </c>
      <c r="Z171" s="82">
        <f>MODEL!F171</f>
        <v>2</v>
      </c>
      <c r="AA171" s="82">
        <f>MODEL!G171</f>
        <v>0</v>
      </c>
      <c r="AB171" s="82">
        <f>MODEL!H171</f>
        <v>0</v>
      </c>
      <c r="AC171" s="82">
        <f>MODEL!I171</f>
        <v>0</v>
      </c>
      <c r="AD171" s="82">
        <f>MODEL!J171</f>
        <v>2</v>
      </c>
      <c r="AE171" s="82">
        <f>MODEL!K171</f>
        <v>2</v>
      </c>
      <c r="AF171" s="82">
        <f>MODEL!L171</f>
        <v>2</v>
      </c>
      <c r="AG171" s="82">
        <f>MODEL!M171</f>
        <v>2</v>
      </c>
      <c r="AH171" s="82">
        <f>MODEL!N171</f>
        <v>10</v>
      </c>
      <c r="AI171" s="82">
        <f>MODEL!O171</f>
        <v>13</v>
      </c>
      <c r="AJ171" s="82">
        <f>MODEL!P171</f>
        <v>13</v>
      </c>
      <c r="AK171" s="82">
        <f>MODEL!Q171</f>
        <v>13</v>
      </c>
      <c r="AL171" s="82">
        <f>MODEL!R171</f>
        <v>13</v>
      </c>
      <c r="AM171" s="82">
        <f>MODEL!S171</f>
        <v>13</v>
      </c>
      <c r="AN171" s="82">
        <f>MODEL!T171</f>
        <v>86</v>
      </c>
      <c r="AO171" s="84">
        <f>'CAT I'!N171</f>
        <v>5</v>
      </c>
      <c r="AP171" s="84">
        <f>'CAT I'!O171</f>
        <v>5</v>
      </c>
      <c r="AQ171" s="84">
        <f>'CAT I'!P171</f>
        <v>10</v>
      </c>
      <c r="AR171" s="2">
        <f>'CAT II'!N171</f>
        <v>5</v>
      </c>
      <c r="AS171" s="2">
        <f>'CAT II'!O171</f>
        <v>5</v>
      </c>
      <c r="AT171" s="2">
        <f>'CAT II'!P171</f>
        <v>10</v>
      </c>
      <c r="AU171" s="85">
        <f>MODEL!U171</f>
        <v>5</v>
      </c>
      <c r="AV171" s="85">
        <f>MODEL!V171</f>
        <v>5</v>
      </c>
      <c r="AW171" s="85">
        <f>MODEL!W171</f>
        <v>10</v>
      </c>
      <c r="AX171" s="88">
        <f t="shared" si="157"/>
        <v>0.84905660377358494</v>
      </c>
      <c r="AY171" s="88">
        <f t="shared" si="156"/>
        <v>0.88372093023255816</v>
      </c>
      <c r="AZ171" s="88">
        <f t="shared" si="156"/>
        <v>0.8867924528301887</v>
      </c>
      <c r="BA171" s="88">
        <f t="shared" si="156"/>
        <v>0.97674418604651159</v>
      </c>
      <c r="BB171" s="88">
        <f t="shared" si="156"/>
        <v>0.95652173913043481</v>
      </c>
      <c r="BC171" s="88">
        <f t="shared" si="156"/>
        <v>1</v>
      </c>
      <c r="BD171" s="89">
        <f>'END SEM EXAM'!D171</f>
        <v>2</v>
      </c>
      <c r="BE171" s="89">
        <f>'END SEM EXAM'!E171</f>
        <v>2</v>
      </c>
      <c r="BF171" s="89">
        <f>'END SEM EXAM'!F171</f>
        <v>2</v>
      </c>
      <c r="BG171" s="89">
        <f>'END SEM EXAM'!G171</f>
        <v>2</v>
      </c>
      <c r="BH171" s="89">
        <f>'END SEM EXAM'!H171</f>
        <v>2</v>
      </c>
      <c r="BI171" s="89">
        <f>'END SEM EXAM'!I171</f>
        <v>2</v>
      </c>
      <c r="BJ171" s="89">
        <f>'END SEM EXAM'!J171</f>
        <v>2</v>
      </c>
      <c r="BK171" s="89">
        <f>'END SEM EXAM'!K171</f>
        <v>2</v>
      </c>
      <c r="BL171" s="89">
        <f>'END SEM EXAM'!L171</f>
        <v>2</v>
      </c>
      <c r="BM171" s="89">
        <f>'END SEM EXAM'!M171</f>
        <v>2</v>
      </c>
      <c r="BN171" s="89">
        <f>'END SEM EXAM'!N171</f>
        <v>8</v>
      </c>
      <c r="BO171" s="89">
        <f>'END SEM EXAM'!O171</f>
        <v>2</v>
      </c>
      <c r="BP171" s="89">
        <f>'END SEM EXAM'!P171</f>
        <v>13</v>
      </c>
      <c r="BQ171" s="89">
        <f>'END SEM EXAM'!Q171</f>
        <v>11</v>
      </c>
      <c r="BR171" s="89">
        <f>'END SEM EXAM'!R171</f>
        <v>7</v>
      </c>
      <c r="BS171" s="89">
        <f>'END SEM EXAM'!S171</f>
        <v>2</v>
      </c>
      <c r="BT171" s="89">
        <f>'END SEM EXAM'!T171</f>
        <v>63</v>
      </c>
      <c r="BU171" s="91">
        <f>'END SEM EXAM'!U171</f>
        <v>0.33333333333333331</v>
      </c>
      <c r="BV171" s="91">
        <f>'END SEM EXAM'!V171</f>
        <v>0.94444444444444442</v>
      </c>
      <c r="BW171" s="91">
        <f>'END SEM EXAM'!W171</f>
        <v>0.83333333333333337</v>
      </c>
      <c r="BX171" s="91">
        <f>'END SEM EXAM'!X171</f>
        <v>0.61111111111111116</v>
      </c>
      <c r="BY171" s="91">
        <f>'END SEM EXAM'!Y171</f>
        <v>0.33333333333333331</v>
      </c>
      <c r="BZ171" s="91">
        <f>'END SEM EXAM'!Z171</f>
        <v>0.8</v>
      </c>
      <c r="CA171" s="92">
        <f t="shared" si="120"/>
        <v>0.19999999999999998</v>
      </c>
      <c r="CB171" s="92">
        <f t="shared" si="121"/>
        <v>0.56666666666666665</v>
      </c>
      <c r="CC171" s="92">
        <f t="shared" si="122"/>
        <v>0.5</v>
      </c>
      <c r="CD171" s="92">
        <f t="shared" si="123"/>
        <v>0.3666666666666667</v>
      </c>
      <c r="CE171" s="92">
        <f t="shared" si="124"/>
        <v>0.19999999999999998</v>
      </c>
      <c r="CF171" s="92">
        <f t="shared" si="125"/>
        <v>0.48</v>
      </c>
      <c r="CG171" s="94">
        <f t="shared" si="126"/>
        <v>0.339622641509434</v>
      </c>
      <c r="CH171" s="94">
        <f t="shared" si="127"/>
        <v>0.35348837209302331</v>
      </c>
      <c r="CI171" s="94">
        <f t="shared" si="128"/>
        <v>0.3547169811320755</v>
      </c>
      <c r="CJ171" s="94">
        <f t="shared" si="129"/>
        <v>0.39069767441860465</v>
      </c>
      <c r="CK171" s="94">
        <f t="shared" si="130"/>
        <v>0.38260869565217392</v>
      </c>
      <c r="CL171" s="94">
        <f t="shared" si="131"/>
        <v>0.4</v>
      </c>
      <c r="CM171" s="96">
        <f t="shared" si="132"/>
        <v>0.53962264150943395</v>
      </c>
      <c r="CN171" s="96">
        <f t="shared" si="133"/>
        <v>0.92015503875968996</v>
      </c>
      <c r="CO171" s="96">
        <f t="shared" si="134"/>
        <v>0.8547169811320755</v>
      </c>
      <c r="CP171" s="96">
        <f t="shared" si="135"/>
        <v>0.75736434108527129</v>
      </c>
      <c r="CQ171" s="96">
        <f t="shared" si="136"/>
        <v>0.58260869565217388</v>
      </c>
      <c r="CR171" s="96">
        <f t="shared" si="137"/>
        <v>0.88</v>
      </c>
      <c r="CS171" s="99">
        <f>'Course end survey'!J180</f>
        <v>0.33333333333333331</v>
      </c>
      <c r="CT171" s="99">
        <f>'Course end survey'!K180</f>
        <v>0.66666666666666663</v>
      </c>
      <c r="CU171" s="99">
        <f>'Course end survey'!L180</f>
        <v>0.66666666666666663</v>
      </c>
      <c r="CV171" s="99">
        <f>'Course end survey'!M180</f>
        <v>1</v>
      </c>
      <c r="CW171" s="99">
        <f>'Course end survey'!N180</f>
        <v>0.1111111111111111</v>
      </c>
      <c r="CX171" s="99">
        <f>'Course end survey'!O180</f>
        <v>0.22222222222222221</v>
      </c>
      <c r="CY171" s="100">
        <f t="shared" si="138"/>
        <v>3.3333333333333333E-2</v>
      </c>
      <c r="CZ171" s="100">
        <f t="shared" si="139"/>
        <v>6.6666666666666666E-2</v>
      </c>
      <c r="DA171" s="100">
        <f t="shared" si="140"/>
        <v>6.6666666666666666E-2</v>
      </c>
      <c r="DB171" s="100">
        <f t="shared" si="141"/>
        <v>0.1</v>
      </c>
      <c r="DC171" s="100">
        <f t="shared" si="142"/>
        <v>1.1111111111111112E-2</v>
      </c>
      <c r="DD171" s="100">
        <f t="shared" si="143"/>
        <v>2.2222222222222223E-2</v>
      </c>
      <c r="DE171" s="102">
        <f t="shared" si="144"/>
        <v>0.48566037735849055</v>
      </c>
      <c r="DF171" s="102">
        <f t="shared" si="145"/>
        <v>0.82813953488372094</v>
      </c>
      <c r="DG171" s="102">
        <f t="shared" si="146"/>
        <v>0.76924528301886796</v>
      </c>
      <c r="DH171" s="102">
        <f t="shared" si="147"/>
        <v>0.68162790697674414</v>
      </c>
      <c r="DI171" s="102">
        <f t="shared" si="148"/>
        <v>0.52434782608695651</v>
      </c>
      <c r="DJ171" s="102">
        <f t="shared" si="149"/>
        <v>0.79200000000000004</v>
      </c>
      <c r="DK171" s="103">
        <f t="shared" si="150"/>
        <v>0.51899371069182387</v>
      </c>
      <c r="DL171" s="103">
        <f t="shared" si="151"/>
        <v>0.89480620155038759</v>
      </c>
      <c r="DM171" s="103">
        <f t="shared" si="152"/>
        <v>0.83591194968553462</v>
      </c>
      <c r="DN171" s="103">
        <f t="shared" si="153"/>
        <v>0.78162790697674411</v>
      </c>
      <c r="DO171" s="103">
        <f t="shared" si="154"/>
        <v>0.53545893719806759</v>
      </c>
      <c r="DP171" s="103">
        <f t="shared" si="155"/>
        <v>0.81422222222222229</v>
      </c>
    </row>
    <row r="172" spans="1:120" ht="16.2" thickBot="1">
      <c r="A172" s="72">
        <v>162</v>
      </c>
      <c r="B172" s="73" t="str">
        <f>'CAT I'!B172</f>
        <v>AME20185L</v>
      </c>
      <c r="C172" s="171" t="str">
        <f>'CAT I'!C172</f>
        <v>SHASWAT SHAHI</v>
      </c>
      <c r="D172" s="74">
        <f>'CAT I'!D172</f>
        <v>2</v>
      </c>
      <c r="E172" s="74">
        <f>'CAT I'!E172</f>
        <v>2</v>
      </c>
      <c r="F172" s="74">
        <f>'CAT I'!F172</f>
        <v>2</v>
      </c>
      <c r="G172" s="74">
        <f>'CAT I'!G172</f>
        <v>2</v>
      </c>
      <c r="H172" s="74">
        <f>'CAT I'!H172</f>
        <v>2</v>
      </c>
      <c r="I172" s="74">
        <f>'CAT I'!I172</f>
        <v>2</v>
      </c>
      <c r="J172" s="74">
        <f>'CAT I'!J172</f>
        <v>10</v>
      </c>
      <c r="K172" s="74">
        <f>'CAT I'!K172</f>
        <v>10</v>
      </c>
      <c r="L172" s="74">
        <f>'CAT I'!L172</f>
        <v>12</v>
      </c>
      <c r="M172" s="74">
        <f>'CAT I'!M172</f>
        <v>44</v>
      </c>
      <c r="N172" s="79">
        <f>'CAT II'!D172</f>
        <v>2</v>
      </c>
      <c r="O172" s="79">
        <f>'CAT II'!E172</f>
        <v>2</v>
      </c>
      <c r="P172" s="79">
        <f>'CAT II'!F172</f>
        <v>2</v>
      </c>
      <c r="Q172" s="79">
        <f>'CAT II'!G172</f>
        <v>2</v>
      </c>
      <c r="R172" s="79">
        <f>'CAT II'!H172</f>
        <v>2</v>
      </c>
      <c r="S172" s="79">
        <f>'CAT II'!I172</f>
        <v>2</v>
      </c>
      <c r="T172" s="79">
        <f>'CAT II'!J172</f>
        <v>10</v>
      </c>
      <c r="U172" s="79">
        <f>'CAT II'!K172</f>
        <v>13</v>
      </c>
      <c r="V172" s="79">
        <f>'CAT II'!L172</f>
        <v>14</v>
      </c>
      <c r="W172" s="79">
        <f>'CAT II'!M172</f>
        <v>49</v>
      </c>
      <c r="X172" s="82">
        <f>MODEL!D172</f>
        <v>1</v>
      </c>
      <c r="Y172" s="82">
        <f>MODEL!E172</f>
        <v>0</v>
      </c>
      <c r="Z172" s="82">
        <f>MODEL!F172</f>
        <v>2</v>
      </c>
      <c r="AA172" s="82">
        <f>MODEL!G172</f>
        <v>0</v>
      </c>
      <c r="AB172" s="82">
        <f>MODEL!H172</f>
        <v>0</v>
      </c>
      <c r="AC172" s="82">
        <f>MODEL!I172</f>
        <v>0</v>
      </c>
      <c r="AD172" s="82">
        <f>MODEL!J172</f>
        <v>2</v>
      </c>
      <c r="AE172" s="82">
        <f>MODEL!K172</f>
        <v>2</v>
      </c>
      <c r="AF172" s="82">
        <f>MODEL!L172</f>
        <v>2</v>
      </c>
      <c r="AG172" s="82">
        <f>MODEL!M172</f>
        <v>2</v>
      </c>
      <c r="AH172" s="82">
        <f>MODEL!N172</f>
        <v>10</v>
      </c>
      <c r="AI172" s="82">
        <f>MODEL!O172</f>
        <v>13</v>
      </c>
      <c r="AJ172" s="82">
        <f>MODEL!P172</f>
        <v>13</v>
      </c>
      <c r="AK172" s="82">
        <f>MODEL!Q172</f>
        <v>13</v>
      </c>
      <c r="AL172" s="82">
        <f>MODEL!R172</f>
        <v>13</v>
      </c>
      <c r="AM172" s="82">
        <f>MODEL!S172</f>
        <v>13</v>
      </c>
      <c r="AN172" s="82">
        <f>MODEL!T172</f>
        <v>86</v>
      </c>
      <c r="AO172" s="84">
        <f>'CAT I'!N172</f>
        <v>5</v>
      </c>
      <c r="AP172" s="84">
        <f>'CAT I'!O172</f>
        <v>5</v>
      </c>
      <c r="AQ172" s="84">
        <f>'CAT I'!P172</f>
        <v>10</v>
      </c>
      <c r="AR172" s="2">
        <f>'CAT II'!N172</f>
        <v>5</v>
      </c>
      <c r="AS172" s="2">
        <f>'CAT II'!O172</f>
        <v>5</v>
      </c>
      <c r="AT172" s="2">
        <f>'CAT II'!P172</f>
        <v>10</v>
      </c>
      <c r="AU172" s="85">
        <f>MODEL!U172</f>
        <v>5</v>
      </c>
      <c r="AV172" s="85">
        <f>MODEL!V172</f>
        <v>5</v>
      </c>
      <c r="AW172" s="85">
        <f>MODEL!W172</f>
        <v>10</v>
      </c>
      <c r="AX172" s="88">
        <f t="shared" si="157"/>
        <v>0.84905660377358494</v>
      </c>
      <c r="AY172" s="88">
        <f t="shared" si="156"/>
        <v>0.88372093023255816</v>
      </c>
      <c r="AZ172" s="88">
        <f t="shared" si="156"/>
        <v>0.8867924528301887</v>
      </c>
      <c r="BA172" s="88">
        <f t="shared" si="156"/>
        <v>0.97674418604651159</v>
      </c>
      <c r="BB172" s="88">
        <f t="shared" si="156"/>
        <v>0.95652173913043481</v>
      </c>
      <c r="BC172" s="88">
        <f t="shared" si="156"/>
        <v>1</v>
      </c>
      <c r="BD172" s="89">
        <f>'END SEM EXAM'!D172</f>
        <v>2</v>
      </c>
      <c r="BE172" s="89">
        <f>'END SEM EXAM'!E172</f>
        <v>2</v>
      </c>
      <c r="BF172" s="89">
        <f>'END SEM EXAM'!F172</f>
        <v>1</v>
      </c>
      <c r="BG172" s="89">
        <f>'END SEM EXAM'!G172</f>
        <v>2</v>
      </c>
      <c r="BH172" s="89">
        <f>'END SEM EXAM'!H172</f>
        <v>1</v>
      </c>
      <c r="BI172" s="89">
        <f>'END SEM EXAM'!I172</f>
        <v>2</v>
      </c>
      <c r="BJ172" s="89">
        <f>'END SEM EXAM'!J172</f>
        <v>2</v>
      </c>
      <c r="BK172" s="89">
        <f>'END SEM EXAM'!K172</f>
        <v>1</v>
      </c>
      <c r="BL172" s="89">
        <f>'END SEM EXAM'!L172</f>
        <v>1</v>
      </c>
      <c r="BM172" s="89">
        <f>'END SEM EXAM'!M172</f>
        <v>1</v>
      </c>
      <c r="BN172" s="89">
        <f>'END SEM EXAM'!N172</f>
        <v>9</v>
      </c>
      <c r="BO172" s="89">
        <f>'END SEM EXAM'!O172</f>
        <v>6</v>
      </c>
      <c r="BP172" s="89">
        <f>'END SEM EXAM'!P172</f>
        <v>11</v>
      </c>
      <c r="BQ172" s="89">
        <f>'END SEM EXAM'!Q172</f>
        <v>13</v>
      </c>
      <c r="BR172" s="89">
        <f>'END SEM EXAM'!R172</f>
        <v>1</v>
      </c>
      <c r="BS172" s="89">
        <f>'END SEM EXAM'!S172</f>
        <v>12</v>
      </c>
      <c r="BT172" s="89">
        <f>'END SEM EXAM'!T172</f>
        <v>67</v>
      </c>
      <c r="BU172" s="91">
        <f>'END SEM EXAM'!U172</f>
        <v>0.55555555555555558</v>
      </c>
      <c r="BV172" s="91">
        <f>'END SEM EXAM'!V172</f>
        <v>0.77777777777777779</v>
      </c>
      <c r="BW172" s="91">
        <f>'END SEM EXAM'!W172</f>
        <v>0.88888888888888884</v>
      </c>
      <c r="BX172" s="91">
        <f>'END SEM EXAM'!X172</f>
        <v>0.22222222222222221</v>
      </c>
      <c r="BY172" s="91">
        <f>'END SEM EXAM'!Y172</f>
        <v>0.77777777777777779</v>
      </c>
      <c r="BZ172" s="91">
        <f>'END SEM EXAM'!Z172</f>
        <v>0.9</v>
      </c>
      <c r="CA172" s="92">
        <f t="shared" si="120"/>
        <v>0.33333333333333331</v>
      </c>
      <c r="CB172" s="92">
        <f t="shared" si="121"/>
        <v>0.46666666666666667</v>
      </c>
      <c r="CC172" s="92">
        <f t="shared" si="122"/>
        <v>0.53333333333333333</v>
      </c>
      <c r="CD172" s="92">
        <f t="shared" si="123"/>
        <v>0.13333333333333333</v>
      </c>
      <c r="CE172" s="92">
        <f t="shared" si="124"/>
        <v>0.46666666666666667</v>
      </c>
      <c r="CF172" s="92">
        <f t="shared" si="125"/>
        <v>0.54</v>
      </c>
      <c r="CG172" s="94">
        <f t="shared" si="126"/>
        <v>0.339622641509434</v>
      </c>
      <c r="CH172" s="94">
        <f t="shared" si="127"/>
        <v>0.35348837209302331</v>
      </c>
      <c r="CI172" s="94">
        <f t="shared" si="128"/>
        <v>0.3547169811320755</v>
      </c>
      <c r="CJ172" s="94">
        <f t="shared" si="129"/>
        <v>0.39069767441860465</v>
      </c>
      <c r="CK172" s="94">
        <f t="shared" si="130"/>
        <v>0.38260869565217392</v>
      </c>
      <c r="CL172" s="94">
        <f t="shared" si="131"/>
        <v>0.4</v>
      </c>
      <c r="CM172" s="96">
        <f t="shared" si="132"/>
        <v>0.67295597484276737</v>
      </c>
      <c r="CN172" s="96">
        <f t="shared" si="133"/>
        <v>0.82015503875968998</v>
      </c>
      <c r="CO172" s="96">
        <f t="shared" si="134"/>
        <v>0.88805031446540883</v>
      </c>
      <c r="CP172" s="96">
        <f t="shared" si="135"/>
        <v>0.524031007751938</v>
      </c>
      <c r="CQ172" s="96">
        <f t="shared" si="136"/>
        <v>0.8492753623188406</v>
      </c>
      <c r="CR172" s="96">
        <f t="shared" si="137"/>
        <v>0.94000000000000006</v>
      </c>
      <c r="CS172" s="99">
        <f>'Course end survey'!J197</f>
        <v>0.33333333333333331</v>
      </c>
      <c r="CT172" s="99">
        <f>'Course end survey'!K197</f>
        <v>1</v>
      </c>
      <c r="CU172" s="99">
        <f>'Course end survey'!L197</f>
        <v>0.33333333333333331</v>
      </c>
      <c r="CV172" s="99">
        <f>'Course end survey'!M197</f>
        <v>0.66666666666666663</v>
      </c>
      <c r="CW172" s="99">
        <f>'Course end survey'!N197</f>
        <v>0.1111111111111111</v>
      </c>
      <c r="CX172" s="99">
        <f>'Course end survey'!O197</f>
        <v>0.33333333333333331</v>
      </c>
      <c r="CY172" s="100">
        <f t="shared" si="138"/>
        <v>3.3333333333333333E-2</v>
      </c>
      <c r="CZ172" s="100">
        <f t="shared" si="139"/>
        <v>0.1</v>
      </c>
      <c r="DA172" s="100">
        <f t="shared" si="140"/>
        <v>3.3333333333333333E-2</v>
      </c>
      <c r="DB172" s="100">
        <f t="shared" si="141"/>
        <v>6.6666666666666666E-2</v>
      </c>
      <c r="DC172" s="100">
        <f t="shared" si="142"/>
        <v>1.1111111111111112E-2</v>
      </c>
      <c r="DD172" s="100">
        <f t="shared" si="143"/>
        <v>3.3333333333333333E-2</v>
      </c>
      <c r="DE172" s="102">
        <f t="shared" si="144"/>
        <v>0.60566037735849065</v>
      </c>
      <c r="DF172" s="102">
        <f t="shared" si="145"/>
        <v>0.73813953488372097</v>
      </c>
      <c r="DG172" s="102">
        <f t="shared" si="146"/>
        <v>0.79924528301886799</v>
      </c>
      <c r="DH172" s="102">
        <f t="shared" si="147"/>
        <v>0.47162790697674423</v>
      </c>
      <c r="DI172" s="102">
        <f t="shared" si="148"/>
        <v>0.76434782608695651</v>
      </c>
      <c r="DJ172" s="102">
        <f t="shared" si="149"/>
        <v>0.84600000000000009</v>
      </c>
      <c r="DK172" s="103">
        <f t="shared" si="150"/>
        <v>0.63899371069182398</v>
      </c>
      <c r="DL172" s="103">
        <f t="shared" si="151"/>
        <v>0.83813953488372095</v>
      </c>
      <c r="DM172" s="103">
        <f t="shared" si="152"/>
        <v>0.83257861635220132</v>
      </c>
      <c r="DN172" s="103">
        <f t="shared" si="153"/>
        <v>0.53829457364341093</v>
      </c>
      <c r="DO172" s="103">
        <f t="shared" si="154"/>
        <v>0.77545893719806758</v>
      </c>
      <c r="DP172" s="103">
        <f t="shared" si="155"/>
        <v>0.87933333333333341</v>
      </c>
    </row>
    <row r="173" spans="1:120" ht="16.2" thickBot="1">
      <c r="A173" s="72">
        <v>163</v>
      </c>
      <c r="B173" s="73" t="str">
        <f>'CAT I'!B173</f>
        <v>AME20186L</v>
      </c>
      <c r="C173" s="171" t="str">
        <f>'CAT I'!C173</f>
        <v>SRIKANTH J</v>
      </c>
      <c r="D173" s="74">
        <f>'CAT I'!D173</f>
        <v>2</v>
      </c>
      <c r="E173" s="74">
        <f>'CAT I'!E173</f>
        <v>0</v>
      </c>
      <c r="F173" s="74">
        <f>'CAT I'!F173</f>
        <v>1</v>
      </c>
      <c r="G173" s="74">
        <f>'CAT I'!G173</f>
        <v>2</v>
      </c>
      <c r="H173" s="74">
        <f>'CAT I'!H173</f>
        <v>0</v>
      </c>
      <c r="I173" s="74">
        <f>'CAT I'!I173</f>
        <v>2</v>
      </c>
      <c r="J173" s="74">
        <f>'CAT I'!J173</f>
        <v>8</v>
      </c>
      <c r="K173" s="74">
        <f>'CAT I'!K173</f>
        <v>14</v>
      </c>
      <c r="L173" s="74">
        <f>'CAT I'!L173</f>
        <v>10</v>
      </c>
      <c r="M173" s="74">
        <f>'CAT I'!M173</f>
        <v>39</v>
      </c>
      <c r="N173" s="79">
        <f>'CAT II'!D173</f>
        <v>2</v>
      </c>
      <c r="O173" s="79">
        <f>'CAT II'!E173</f>
        <v>1</v>
      </c>
      <c r="P173" s="79">
        <f>'CAT II'!F173</f>
        <v>2</v>
      </c>
      <c r="Q173" s="79">
        <f>'CAT II'!G173</f>
        <v>2</v>
      </c>
      <c r="R173" s="79">
        <f>'CAT II'!H173</f>
        <v>2</v>
      </c>
      <c r="S173" s="79">
        <f>'CAT II'!I173</f>
        <v>1</v>
      </c>
      <c r="T173" s="79">
        <f>'CAT II'!J173</f>
        <v>9</v>
      </c>
      <c r="U173" s="79">
        <f>'CAT II'!K173</f>
        <v>10</v>
      </c>
      <c r="V173" s="79">
        <f>'CAT II'!L173</f>
        <v>10</v>
      </c>
      <c r="W173" s="79">
        <f>'CAT II'!M173</f>
        <v>39</v>
      </c>
      <c r="X173" s="82">
        <f>MODEL!D173</f>
        <v>1</v>
      </c>
      <c r="Y173" s="82">
        <f>MODEL!E173</f>
        <v>1</v>
      </c>
      <c r="Z173" s="82">
        <f>MODEL!F173</f>
        <v>1</v>
      </c>
      <c r="AA173" s="82">
        <f>MODEL!G173</f>
        <v>1</v>
      </c>
      <c r="AB173" s="82">
        <f>MODEL!H173</f>
        <v>1</v>
      </c>
      <c r="AC173" s="82">
        <f>MODEL!I173</f>
        <v>1</v>
      </c>
      <c r="AD173" s="82">
        <f>MODEL!J173</f>
        <v>1</v>
      </c>
      <c r="AE173" s="82">
        <f>MODEL!K173</f>
        <v>2</v>
      </c>
      <c r="AF173" s="82">
        <f>MODEL!L173</f>
        <v>1</v>
      </c>
      <c r="AG173" s="82">
        <f>MODEL!M173</f>
        <v>1</v>
      </c>
      <c r="AH173" s="82">
        <f>MODEL!N173</f>
        <v>6</v>
      </c>
      <c r="AI173" s="82">
        <f>MODEL!O173</f>
        <v>11</v>
      </c>
      <c r="AJ173" s="82">
        <f>MODEL!P173</f>
        <v>12</v>
      </c>
      <c r="AK173" s="82">
        <f>MODEL!Q173</f>
        <v>9</v>
      </c>
      <c r="AL173" s="82">
        <f>MODEL!R173</f>
        <v>14</v>
      </c>
      <c r="AM173" s="82">
        <f>MODEL!S173</f>
        <v>13</v>
      </c>
      <c r="AN173" s="82">
        <f>MODEL!T173</f>
        <v>76</v>
      </c>
      <c r="AO173" s="84">
        <f>'CAT I'!N173</f>
        <v>5</v>
      </c>
      <c r="AP173" s="84">
        <f>'CAT I'!O173</f>
        <v>5</v>
      </c>
      <c r="AQ173" s="84">
        <f>'CAT I'!P173</f>
        <v>10</v>
      </c>
      <c r="AR173" s="2">
        <f>'CAT II'!N173</f>
        <v>5</v>
      </c>
      <c r="AS173" s="2">
        <f>'CAT II'!O173</f>
        <v>5</v>
      </c>
      <c r="AT173" s="2">
        <f>'CAT II'!P173</f>
        <v>10</v>
      </c>
      <c r="AU173" s="85">
        <f>MODEL!U173</f>
        <v>5</v>
      </c>
      <c r="AV173" s="85">
        <f>MODEL!V173</f>
        <v>5</v>
      </c>
      <c r="AW173" s="85">
        <f>MODEL!W173</f>
        <v>10</v>
      </c>
      <c r="AX173" s="88">
        <f t="shared" si="157"/>
        <v>0.81132075471698117</v>
      </c>
      <c r="AY173" s="88">
        <f t="shared" si="156"/>
        <v>0.76744186046511631</v>
      </c>
      <c r="AZ173" s="88">
        <f t="shared" si="156"/>
        <v>0.75471698113207553</v>
      </c>
      <c r="BA173" s="88">
        <f t="shared" si="156"/>
        <v>0.86046511627906974</v>
      </c>
      <c r="BB173" s="88">
        <f t="shared" si="156"/>
        <v>0.86956521739130432</v>
      </c>
      <c r="BC173" s="88">
        <f t="shared" si="156"/>
        <v>0.73333333333333328</v>
      </c>
      <c r="BD173" s="89">
        <f>'END SEM EXAM'!D173</f>
        <v>2</v>
      </c>
      <c r="BE173" s="89">
        <f>'END SEM EXAM'!E173</f>
        <v>2</v>
      </c>
      <c r="BF173" s="89">
        <f>'END SEM EXAM'!F173</f>
        <v>2</v>
      </c>
      <c r="BG173" s="89">
        <f>'END SEM EXAM'!G173</f>
        <v>2</v>
      </c>
      <c r="BH173" s="89">
        <f>'END SEM EXAM'!H173</f>
        <v>2</v>
      </c>
      <c r="BI173" s="89">
        <f>'END SEM EXAM'!I173</f>
        <v>2</v>
      </c>
      <c r="BJ173" s="89">
        <f>'END SEM EXAM'!J173</f>
        <v>2</v>
      </c>
      <c r="BK173" s="89">
        <f>'END SEM EXAM'!K173</f>
        <v>2</v>
      </c>
      <c r="BL173" s="89">
        <f>'END SEM EXAM'!L173</f>
        <v>2</v>
      </c>
      <c r="BM173" s="89">
        <f>'END SEM EXAM'!M173</f>
        <v>2</v>
      </c>
      <c r="BN173" s="89">
        <f>'END SEM EXAM'!N173</f>
        <v>8</v>
      </c>
      <c r="BO173" s="89">
        <f>'END SEM EXAM'!O173</f>
        <v>2</v>
      </c>
      <c r="BP173" s="89">
        <f>'END SEM EXAM'!P173</f>
        <v>13</v>
      </c>
      <c r="BQ173" s="89">
        <f>'END SEM EXAM'!Q173</f>
        <v>11</v>
      </c>
      <c r="BR173" s="89">
        <f>'END SEM EXAM'!R173</f>
        <v>7</v>
      </c>
      <c r="BS173" s="89">
        <f>'END SEM EXAM'!S173</f>
        <v>2</v>
      </c>
      <c r="BT173" s="89">
        <f>'END SEM EXAM'!T173</f>
        <v>63</v>
      </c>
      <c r="BU173" s="91">
        <f>'END SEM EXAM'!U173</f>
        <v>0.33333333333333331</v>
      </c>
      <c r="BV173" s="91">
        <f>'END SEM EXAM'!V173</f>
        <v>0.94444444444444442</v>
      </c>
      <c r="BW173" s="91">
        <f>'END SEM EXAM'!W173</f>
        <v>0.83333333333333337</v>
      </c>
      <c r="BX173" s="91">
        <f>'END SEM EXAM'!X173</f>
        <v>0.61111111111111116</v>
      </c>
      <c r="BY173" s="91">
        <f>'END SEM EXAM'!Y173</f>
        <v>0.33333333333333331</v>
      </c>
      <c r="BZ173" s="91">
        <f>'END SEM EXAM'!Z173</f>
        <v>0.8</v>
      </c>
      <c r="CA173" s="92">
        <f t="shared" si="120"/>
        <v>0.19999999999999998</v>
      </c>
      <c r="CB173" s="92">
        <f t="shared" si="121"/>
        <v>0.56666666666666665</v>
      </c>
      <c r="CC173" s="92">
        <f t="shared" si="122"/>
        <v>0.5</v>
      </c>
      <c r="CD173" s="92">
        <f t="shared" si="123"/>
        <v>0.3666666666666667</v>
      </c>
      <c r="CE173" s="92">
        <f t="shared" si="124"/>
        <v>0.19999999999999998</v>
      </c>
      <c r="CF173" s="92">
        <f t="shared" si="125"/>
        <v>0.48</v>
      </c>
      <c r="CG173" s="94">
        <f t="shared" si="126"/>
        <v>0.32452830188679249</v>
      </c>
      <c r="CH173" s="94">
        <f t="shared" si="127"/>
        <v>0.30697674418604654</v>
      </c>
      <c r="CI173" s="94">
        <f t="shared" si="128"/>
        <v>0.30188679245283023</v>
      </c>
      <c r="CJ173" s="94">
        <f t="shared" si="129"/>
        <v>0.34418604651162793</v>
      </c>
      <c r="CK173" s="94">
        <f t="shared" si="130"/>
        <v>0.34782608695652173</v>
      </c>
      <c r="CL173" s="94">
        <f t="shared" si="131"/>
        <v>0.29333333333333333</v>
      </c>
      <c r="CM173" s="96">
        <f t="shared" si="132"/>
        <v>0.52452830188679245</v>
      </c>
      <c r="CN173" s="96">
        <f t="shared" si="133"/>
        <v>0.87364341085271313</v>
      </c>
      <c r="CO173" s="96">
        <f t="shared" si="134"/>
        <v>0.80188679245283023</v>
      </c>
      <c r="CP173" s="96">
        <f t="shared" si="135"/>
        <v>0.71085271317829468</v>
      </c>
      <c r="CQ173" s="96">
        <f t="shared" si="136"/>
        <v>0.54782608695652169</v>
      </c>
      <c r="CR173" s="96">
        <f t="shared" si="137"/>
        <v>0.77333333333333332</v>
      </c>
      <c r="CS173" s="99">
        <f>'Course end survey'!J182</f>
        <v>1</v>
      </c>
      <c r="CT173" s="99">
        <f>'Course end survey'!K182</f>
        <v>0.33333333333333331</v>
      </c>
      <c r="CU173" s="99">
        <f>'Course end survey'!L182</f>
        <v>0.66666666666666663</v>
      </c>
      <c r="CV173" s="99">
        <f>'Course end survey'!M182</f>
        <v>1</v>
      </c>
      <c r="CW173" s="99">
        <f>'Course end survey'!N182</f>
        <v>0.33333333333333331</v>
      </c>
      <c r="CX173" s="99">
        <f>'Course end survey'!O182</f>
        <v>0.1111111111111111</v>
      </c>
      <c r="CY173" s="100">
        <f t="shared" si="138"/>
        <v>0.1</v>
      </c>
      <c r="CZ173" s="100">
        <f t="shared" si="139"/>
        <v>3.3333333333333333E-2</v>
      </c>
      <c r="DA173" s="100">
        <f t="shared" si="140"/>
        <v>6.6666666666666666E-2</v>
      </c>
      <c r="DB173" s="100">
        <f t="shared" si="141"/>
        <v>0.1</v>
      </c>
      <c r="DC173" s="100">
        <f t="shared" si="142"/>
        <v>3.3333333333333333E-2</v>
      </c>
      <c r="DD173" s="100">
        <f t="shared" si="143"/>
        <v>1.1111111111111112E-2</v>
      </c>
      <c r="DE173" s="102">
        <f t="shared" si="144"/>
        <v>0.4720754716981132</v>
      </c>
      <c r="DF173" s="102">
        <f t="shared" si="145"/>
        <v>0.78627906976744188</v>
      </c>
      <c r="DG173" s="102">
        <f t="shared" si="146"/>
        <v>0.72169811320754718</v>
      </c>
      <c r="DH173" s="102">
        <f t="shared" si="147"/>
        <v>0.63976744186046519</v>
      </c>
      <c r="DI173" s="102">
        <f t="shared" si="148"/>
        <v>0.49304347826086953</v>
      </c>
      <c r="DJ173" s="102">
        <f t="shared" si="149"/>
        <v>0.69599999999999995</v>
      </c>
      <c r="DK173" s="103">
        <f t="shared" si="150"/>
        <v>0.57207547169811324</v>
      </c>
      <c r="DL173" s="103">
        <f t="shared" si="151"/>
        <v>0.81961240310077521</v>
      </c>
      <c r="DM173" s="103">
        <f t="shared" si="152"/>
        <v>0.78836477987421383</v>
      </c>
      <c r="DN173" s="103">
        <f t="shared" si="153"/>
        <v>0.73976744186046517</v>
      </c>
      <c r="DO173" s="103">
        <f t="shared" si="154"/>
        <v>0.52637681159420291</v>
      </c>
      <c r="DP173" s="103">
        <f t="shared" si="155"/>
        <v>0.70711111111111102</v>
      </c>
    </row>
    <row r="174" spans="1:120" ht="16.2" thickBot="1">
      <c r="A174" s="72">
        <v>164</v>
      </c>
      <c r="B174" s="73" t="str">
        <f>'CAT I'!B174</f>
        <v>AME20187L</v>
      </c>
      <c r="C174" s="171" t="str">
        <f>'CAT I'!C174</f>
        <v>SRIKANTH K</v>
      </c>
      <c r="D174" s="74">
        <f>'CAT I'!D174</f>
        <v>1</v>
      </c>
      <c r="E174" s="74">
        <f>'CAT I'!E174</f>
        <v>1</v>
      </c>
      <c r="F174" s="74">
        <f>'CAT I'!F174</f>
        <v>2</v>
      </c>
      <c r="G174" s="74">
        <f>'CAT I'!G174</f>
        <v>0</v>
      </c>
      <c r="H174" s="74">
        <f>'CAT I'!H174</f>
        <v>0</v>
      </c>
      <c r="I174" s="74">
        <f>'CAT I'!I174</f>
        <v>0</v>
      </c>
      <c r="J174" s="74">
        <f>'CAT I'!J174</f>
        <v>6</v>
      </c>
      <c r="K174" s="74">
        <f>'CAT I'!K174</f>
        <v>12</v>
      </c>
      <c r="L174" s="74">
        <f>'CAT I'!L174</f>
        <v>14</v>
      </c>
      <c r="M174" s="74">
        <f>'CAT I'!M174</f>
        <v>36</v>
      </c>
      <c r="N174" s="79">
        <f>'CAT II'!D174</f>
        <v>1</v>
      </c>
      <c r="O174" s="79">
        <f>'CAT II'!E174</f>
        <v>1</v>
      </c>
      <c r="P174" s="79">
        <f>'CAT II'!F174</f>
        <v>2</v>
      </c>
      <c r="Q174" s="79">
        <f>'CAT II'!G174</f>
        <v>0</v>
      </c>
      <c r="R174" s="79">
        <f>'CAT II'!H174</f>
        <v>0</v>
      </c>
      <c r="S174" s="79">
        <f>'CAT II'!I174</f>
        <v>0</v>
      </c>
      <c r="T174" s="79">
        <f>'CAT II'!J174</f>
        <v>7</v>
      </c>
      <c r="U174" s="79">
        <f>'CAT II'!K174</f>
        <v>10</v>
      </c>
      <c r="V174" s="79">
        <f>'CAT II'!L174</f>
        <v>14</v>
      </c>
      <c r="W174" s="79">
        <f>'CAT II'!M174</f>
        <v>35</v>
      </c>
      <c r="X174" s="82">
        <f>MODEL!D174</f>
        <v>2</v>
      </c>
      <c r="Y174" s="82">
        <f>MODEL!E174</f>
        <v>2</v>
      </c>
      <c r="Z174" s="82">
        <f>MODEL!F174</f>
        <v>2</v>
      </c>
      <c r="AA174" s="82">
        <f>MODEL!G174</f>
        <v>2</v>
      </c>
      <c r="AB174" s="82">
        <f>MODEL!H174</f>
        <v>2</v>
      </c>
      <c r="AC174" s="82">
        <f>MODEL!I174</f>
        <v>2</v>
      </c>
      <c r="AD174" s="82">
        <f>MODEL!J174</f>
        <v>2</v>
      </c>
      <c r="AE174" s="82">
        <f>MODEL!K174</f>
        <v>2</v>
      </c>
      <c r="AF174" s="82">
        <f>MODEL!L174</f>
        <v>2</v>
      </c>
      <c r="AG174" s="82">
        <f>MODEL!M174</f>
        <v>2</v>
      </c>
      <c r="AH174" s="82">
        <f>MODEL!N174</f>
        <v>6</v>
      </c>
      <c r="AI174" s="82">
        <f>MODEL!O174</f>
        <v>9</v>
      </c>
      <c r="AJ174" s="82">
        <f>MODEL!P174</f>
        <v>5</v>
      </c>
      <c r="AK174" s="82">
        <f>MODEL!Q174</f>
        <v>11</v>
      </c>
      <c r="AL174" s="82">
        <f>MODEL!R174</f>
        <v>14</v>
      </c>
      <c r="AM174" s="82">
        <f>MODEL!S174</f>
        <v>14</v>
      </c>
      <c r="AN174" s="82">
        <f>MODEL!T174</f>
        <v>79</v>
      </c>
      <c r="AO174" s="84">
        <f>'CAT I'!N174</f>
        <v>5</v>
      </c>
      <c r="AP174" s="84">
        <f>'CAT I'!O174</f>
        <v>5</v>
      </c>
      <c r="AQ174" s="84">
        <f>'CAT I'!P174</f>
        <v>10</v>
      </c>
      <c r="AR174" s="2">
        <f>'CAT II'!N174</f>
        <v>5</v>
      </c>
      <c r="AS174" s="2">
        <f>'CAT II'!O174</f>
        <v>5</v>
      </c>
      <c r="AT174" s="2">
        <f>'CAT II'!P174</f>
        <v>10</v>
      </c>
      <c r="AU174" s="85">
        <f>MODEL!U174</f>
        <v>5</v>
      </c>
      <c r="AV174" s="85">
        <f>MODEL!V174</f>
        <v>5</v>
      </c>
      <c r="AW174" s="85">
        <f>MODEL!W174</f>
        <v>10</v>
      </c>
      <c r="AX174" s="88">
        <f t="shared" si="157"/>
        <v>0.75471698113207553</v>
      </c>
      <c r="AY174" s="88">
        <f t="shared" si="156"/>
        <v>0.65116279069767447</v>
      </c>
      <c r="AZ174" s="88">
        <f t="shared" si="156"/>
        <v>0.77358490566037741</v>
      </c>
      <c r="BA174" s="88">
        <f t="shared" si="156"/>
        <v>0.86046511627906974</v>
      </c>
      <c r="BB174" s="88">
        <f t="shared" si="156"/>
        <v>1</v>
      </c>
      <c r="BC174" s="88">
        <f t="shared" si="156"/>
        <v>0.73333333333333328</v>
      </c>
      <c r="BD174" s="89">
        <f>'END SEM EXAM'!D174</f>
        <v>1</v>
      </c>
      <c r="BE174" s="89">
        <f>'END SEM EXAM'!E174</f>
        <v>2</v>
      </c>
      <c r="BF174" s="89">
        <f>'END SEM EXAM'!F174</f>
        <v>1</v>
      </c>
      <c r="BG174" s="89">
        <f>'END SEM EXAM'!G174</f>
        <v>2</v>
      </c>
      <c r="BH174" s="89">
        <f>'END SEM EXAM'!H174</f>
        <v>1</v>
      </c>
      <c r="BI174" s="89">
        <f>'END SEM EXAM'!I174</f>
        <v>2</v>
      </c>
      <c r="BJ174" s="89">
        <f>'END SEM EXAM'!J174</f>
        <v>1</v>
      </c>
      <c r="BK174" s="89">
        <f>'END SEM EXAM'!K174</f>
        <v>2</v>
      </c>
      <c r="BL174" s="89">
        <f>'END SEM EXAM'!L174</f>
        <v>1</v>
      </c>
      <c r="BM174" s="89">
        <f>'END SEM EXAM'!M174</f>
        <v>1</v>
      </c>
      <c r="BN174" s="89">
        <f>'END SEM EXAM'!N174</f>
        <v>0</v>
      </c>
      <c r="BO174" s="89">
        <f>'END SEM EXAM'!O174</f>
        <v>5</v>
      </c>
      <c r="BP174" s="89">
        <f>'END SEM EXAM'!P174</f>
        <v>12</v>
      </c>
      <c r="BQ174" s="89">
        <f>'END SEM EXAM'!Q174</f>
        <v>6</v>
      </c>
      <c r="BR174" s="89">
        <f>'END SEM EXAM'!R174</f>
        <v>3</v>
      </c>
      <c r="BS174" s="89">
        <f>'END SEM EXAM'!S174</f>
        <v>8</v>
      </c>
      <c r="BT174" s="89">
        <f>'END SEM EXAM'!T174</f>
        <v>48</v>
      </c>
      <c r="BU174" s="91">
        <f>'END SEM EXAM'!U174</f>
        <v>0.44444444444444442</v>
      </c>
      <c r="BV174" s="91">
        <f>'END SEM EXAM'!V174</f>
        <v>0.83333333333333337</v>
      </c>
      <c r="BW174" s="91">
        <f>'END SEM EXAM'!W174</f>
        <v>0.5</v>
      </c>
      <c r="BX174" s="91">
        <f>'END SEM EXAM'!X174</f>
        <v>0.33333333333333331</v>
      </c>
      <c r="BY174" s="91">
        <f>'END SEM EXAM'!Y174</f>
        <v>0.55555555555555558</v>
      </c>
      <c r="BZ174" s="91">
        <f>'END SEM EXAM'!Z174</f>
        <v>0</v>
      </c>
      <c r="CA174" s="92">
        <f t="shared" si="120"/>
        <v>0.26666666666666666</v>
      </c>
      <c r="CB174" s="92">
        <f t="shared" si="121"/>
        <v>0.5</v>
      </c>
      <c r="CC174" s="92">
        <f t="shared" si="122"/>
        <v>0.3</v>
      </c>
      <c r="CD174" s="92">
        <f t="shared" si="123"/>
        <v>0.19999999999999998</v>
      </c>
      <c r="CE174" s="92">
        <f t="shared" si="124"/>
        <v>0.33333333333333331</v>
      </c>
      <c r="CF174" s="92">
        <f t="shared" si="125"/>
        <v>0</v>
      </c>
      <c r="CG174" s="94">
        <f t="shared" si="126"/>
        <v>0.30188679245283023</v>
      </c>
      <c r="CH174" s="94">
        <f t="shared" si="127"/>
        <v>0.26046511627906982</v>
      </c>
      <c r="CI174" s="94">
        <f t="shared" si="128"/>
        <v>0.30943396226415099</v>
      </c>
      <c r="CJ174" s="94">
        <f t="shared" si="129"/>
        <v>0.34418604651162793</v>
      </c>
      <c r="CK174" s="94">
        <f t="shared" si="130"/>
        <v>0.4</v>
      </c>
      <c r="CL174" s="94">
        <f t="shared" si="131"/>
        <v>0.29333333333333333</v>
      </c>
      <c r="CM174" s="96">
        <f t="shared" si="132"/>
        <v>0.56855345911949695</v>
      </c>
      <c r="CN174" s="96">
        <f t="shared" si="133"/>
        <v>0.76046511627906987</v>
      </c>
      <c r="CO174" s="96">
        <f t="shared" si="134"/>
        <v>0.60943396226415092</v>
      </c>
      <c r="CP174" s="96">
        <f t="shared" si="135"/>
        <v>0.54418604651162794</v>
      </c>
      <c r="CQ174" s="96">
        <f t="shared" si="136"/>
        <v>0.73333333333333339</v>
      </c>
      <c r="CR174" s="96">
        <f t="shared" si="137"/>
        <v>0.29333333333333333</v>
      </c>
      <c r="CS174" s="99">
        <f>'Course end survey'!J199</f>
        <v>0.33333333333333331</v>
      </c>
      <c r="CT174" s="99">
        <f>'Course end survey'!K199</f>
        <v>0.66666666666666663</v>
      </c>
      <c r="CU174" s="99">
        <f>'Course end survey'!L199</f>
        <v>0.66666666666666663</v>
      </c>
      <c r="CV174" s="99">
        <f>'Course end survey'!M199</f>
        <v>1</v>
      </c>
      <c r="CW174" s="99">
        <f>'Course end survey'!N199</f>
        <v>0.1111111111111111</v>
      </c>
      <c r="CX174" s="99">
        <f>'Course end survey'!O199</f>
        <v>0.22222222222222221</v>
      </c>
      <c r="CY174" s="100">
        <f t="shared" si="138"/>
        <v>3.3333333333333333E-2</v>
      </c>
      <c r="CZ174" s="100">
        <f t="shared" si="139"/>
        <v>6.6666666666666666E-2</v>
      </c>
      <c r="DA174" s="100">
        <f t="shared" si="140"/>
        <v>6.6666666666666666E-2</v>
      </c>
      <c r="DB174" s="100">
        <f t="shared" si="141"/>
        <v>0.1</v>
      </c>
      <c r="DC174" s="100">
        <f t="shared" si="142"/>
        <v>1.1111111111111112E-2</v>
      </c>
      <c r="DD174" s="100">
        <f t="shared" si="143"/>
        <v>2.2222222222222223E-2</v>
      </c>
      <c r="DE174" s="102">
        <f t="shared" si="144"/>
        <v>0.51169811320754732</v>
      </c>
      <c r="DF174" s="102">
        <f t="shared" si="145"/>
        <v>0.68441860465116289</v>
      </c>
      <c r="DG174" s="102">
        <f t="shared" si="146"/>
        <v>0.54849056603773583</v>
      </c>
      <c r="DH174" s="102">
        <f t="shared" si="147"/>
        <v>0.48976744186046517</v>
      </c>
      <c r="DI174" s="102">
        <f t="shared" si="148"/>
        <v>0.66</v>
      </c>
      <c r="DJ174" s="102">
        <f t="shared" si="149"/>
        <v>0.26400000000000001</v>
      </c>
      <c r="DK174" s="103">
        <f t="shared" si="150"/>
        <v>0.54503144654088065</v>
      </c>
      <c r="DL174" s="103">
        <f t="shared" si="151"/>
        <v>0.75108527131782954</v>
      </c>
      <c r="DM174" s="103">
        <f t="shared" si="152"/>
        <v>0.61515723270440248</v>
      </c>
      <c r="DN174" s="103">
        <f t="shared" si="153"/>
        <v>0.58976744186046515</v>
      </c>
      <c r="DO174" s="103">
        <f t="shared" si="154"/>
        <v>0.6711111111111111</v>
      </c>
      <c r="DP174" s="103">
        <f t="shared" si="155"/>
        <v>0.28622222222222221</v>
      </c>
    </row>
    <row r="175" spans="1:120" ht="16.2" thickBot="1">
      <c r="A175" s="72">
        <v>165</v>
      </c>
      <c r="B175" s="73" t="str">
        <f>'CAT I'!B175</f>
        <v>AME20188L</v>
      </c>
      <c r="C175" s="171" t="str">
        <f>'CAT I'!C175</f>
        <v>SRINATH P</v>
      </c>
      <c r="D175" s="74">
        <f>'CAT I'!D175</f>
        <v>2</v>
      </c>
      <c r="E175" s="74">
        <f>'CAT I'!E175</f>
        <v>1</v>
      </c>
      <c r="F175" s="74">
        <f>'CAT I'!F175</f>
        <v>1</v>
      </c>
      <c r="G175" s="74">
        <f>'CAT I'!G175</f>
        <v>2</v>
      </c>
      <c r="H175" s="74">
        <f>'CAT I'!H175</f>
        <v>2</v>
      </c>
      <c r="I175" s="74">
        <f>'CAT I'!I175</f>
        <v>2</v>
      </c>
      <c r="J175" s="74">
        <f>'CAT I'!J175</f>
        <v>7</v>
      </c>
      <c r="K175" s="74">
        <f>'CAT I'!K175</f>
        <v>11</v>
      </c>
      <c r="L175" s="74">
        <f>'CAT I'!L175</f>
        <v>14</v>
      </c>
      <c r="M175" s="74">
        <f>'CAT I'!M175</f>
        <v>42</v>
      </c>
      <c r="N175" s="79">
        <f>'CAT II'!D175</f>
        <v>0</v>
      </c>
      <c r="O175" s="79">
        <f>'CAT II'!E175</f>
        <v>1</v>
      </c>
      <c r="P175" s="79">
        <f>'CAT II'!F175</f>
        <v>2</v>
      </c>
      <c r="Q175" s="79">
        <f>'CAT II'!G175</f>
        <v>2</v>
      </c>
      <c r="R175" s="79">
        <f>'CAT II'!H175</f>
        <v>2</v>
      </c>
      <c r="S175" s="79">
        <f>'CAT II'!I175</f>
        <v>0</v>
      </c>
      <c r="T175" s="79">
        <f>'CAT II'!J175</f>
        <v>9</v>
      </c>
      <c r="U175" s="79">
        <f>'CAT II'!K175</f>
        <v>10</v>
      </c>
      <c r="V175" s="79">
        <f>'CAT II'!L175</f>
        <v>14</v>
      </c>
      <c r="W175" s="79">
        <f>'CAT II'!M175</f>
        <v>40</v>
      </c>
      <c r="X175" s="82">
        <f>MODEL!D175</f>
        <v>2</v>
      </c>
      <c r="Y175" s="82">
        <f>MODEL!E175</f>
        <v>1</v>
      </c>
      <c r="Z175" s="82">
        <f>MODEL!F175</f>
        <v>2</v>
      </c>
      <c r="AA175" s="82">
        <f>MODEL!G175</f>
        <v>2</v>
      </c>
      <c r="AB175" s="82">
        <f>MODEL!H175</f>
        <v>2</v>
      </c>
      <c r="AC175" s="82">
        <f>MODEL!I175</f>
        <v>2</v>
      </c>
      <c r="AD175" s="82">
        <f>MODEL!J175</f>
        <v>2</v>
      </c>
      <c r="AE175" s="82">
        <f>MODEL!K175</f>
        <v>2</v>
      </c>
      <c r="AF175" s="82">
        <f>MODEL!L175</f>
        <v>2</v>
      </c>
      <c r="AG175" s="82">
        <f>MODEL!M175</f>
        <v>2</v>
      </c>
      <c r="AH175" s="82">
        <f>MODEL!N175</f>
        <v>7</v>
      </c>
      <c r="AI175" s="82">
        <f>MODEL!O175</f>
        <v>6</v>
      </c>
      <c r="AJ175" s="82">
        <f>MODEL!P175</f>
        <v>4</v>
      </c>
      <c r="AK175" s="82">
        <f>MODEL!Q175</f>
        <v>2</v>
      </c>
      <c r="AL175" s="82">
        <f>MODEL!R175</f>
        <v>11</v>
      </c>
      <c r="AM175" s="82">
        <f>MODEL!S175</f>
        <v>9</v>
      </c>
      <c r="AN175" s="82">
        <f>MODEL!T175</f>
        <v>58</v>
      </c>
      <c r="AO175" s="84">
        <f>'CAT I'!N175</f>
        <v>5</v>
      </c>
      <c r="AP175" s="84">
        <f>'CAT I'!O175</f>
        <v>5</v>
      </c>
      <c r="AQ175" s="84">
        <f>'CAT I'!P175</f>
        <v>10</v>
      </c>
      <c r="AR175" s="2">
        <f>'CAT II'!N175</f>
        <v>5</v>
      </c>
      <c r="AS175" s="2">
        <f>'CAT II'!O175</f>
        <v>5</v>
      </c>
      <c r="AT175" s="2">
        <f>'CAT II'!P175</f>
        <v>10</v>
      </c>
      <c r="AU175" s="85">
        <f>MODEL!U175</f>
        <v>5</v>
      </c>
      <c r="AV175" s="85">
        <f>MODEL!V175</f>
        <v>5</v>
      </c>
      <c r="AW175" s="85">
        <f>MODEL!W175</f>
        <v>10</v>
      </c>
      <c r="AX175" s="88">
        <f t="shared" si="157"/>
        <v>0.67924528301886788</v>
      </c>
      <c r="AY175" s="88">
        <f t="shared" si="156"/>
        <v>0.76744186046511631</v>
      </c>
      <c r="AZ175" s="88">
        <f t="shared" si="156"/>
        <v>0.62264150943396224</v>
      </c>
      <c r="BA175" s="88">
        <f t="shared" si="156"/>
        <v>0.88372093023255816</v>
      </c>
      <c r="BB175" s="88">
        <f t="shared" si="156"/>
        <v>0.78260869565217395</v>
      </c>
      <c r="BC175" s="88">
        <f t="shared" si="156"/>
        <v>0.8</v>
      </c>
      <c r="BD175" s="89">
        <f>'END SEM EXAM'!D175</f>
        <v>1</v>
      </c>
      <c r="BE175" s="89">
        <f>'END SEM EXAM'!E175</f>
        <v>1</v>
      </c>
      <c r="BF175" s="89">
        <f>'END SEM EXAM'!F175</f>
        <v>1</v>
      </c>
      <c r="BG175" s="89">
        <f>'END SEM EXAM'!G175</f>
        <v>1</v>
      </c>
      <c r="BH175" s="89">
        <f>'END SEM EXAM'!H175</f>
        <v>1</v>
      </c>
      <c r="BI175" s="89">
        <f>'END SEM EXAM'!I175</f>
        <v>1</v>
      </c>
      <c r="BJ175" s="89">
        <f>'END SEM EXAM'!J175</f>
        <v>1</v>
      </c>
      <c r="BK175" s="89">
        <f>'END SEM EXAM'!K175</f>
        <v>1</v>
      </c>
      <c r="BL175" s="89">
        <f>'END SEM EXAM'!L175</f>
        <v>1</v>
      </c>
      <c r="BM175" s="89">
        <f>'END SEM EXAM'!M175</f>
        <v>2</v>
      </c>
      <c r="BN175" s="89">
        <f>'END SEM EXAM'!N175</f>
        <v>7</v>
      </c>
      <c r="BO175" s="89">
        <f>'END SEM EXAM'!O175</f>
        <v>9</v>
      </c>
      <c r="BP175" s="89">
        <f>'END SEM EXAM'!P175</f>
        <v>9</v>
      </c>
      <c r="BQ175" s="89">
        <f>'END SEM EXAM'!Q175</f>
        <v>7</v>
      </c>
      <c r="BR175" s="89">
        <f>'END SEM EXAM'!R175</f>
        <v>7</v>
      </c>
      <c r="BS175" s="89">
        <f>'END SEM EXAM'!S175</f>
        <v>8</v>
      </c>
      <c r="BT175" s="89">
        <f>'END SEM EXAM'!T175</f>
        <v>58</v>
      </c>
      <c r="BU175" s="91">
        <f>'END SEM EXAM'!U175</f>
        <v>0.61111111111111116</v>
      </c>
      <c r="BV175" s="91">
        <f>'END SEM EXAM'!V175</f>
        <v>0.61111111111111116</v>
      </c>
      <c r="BW175" s="91">
        <f>'END SEM EXAM'!W175</f>
        <v>0.5</v>
      </c>
      <c r="BX175" s="91">
        <f>'END SEM EXAM'!X175</f>
        <v>0.5</v>
      </c>
      <c r="BY175" s="91">
        <f>'END SEM EXAM'!Y175</f>
        <v>0.61111111111111116</v>
      </c>
      <c r="BZ175" s="91">
        <f>'END SEM EXAM'!Z175</f>
        <v>0.7</v>
      </c>
      <c r="CA175" s="92">
        <f t="shared" si="120"/>
        <v>0.3666666666666667</v>
      </c>
      <c r="CB175" s="92">
        <f t="shared" si="121"/>
        <v>0.3666666666666667</v>
      </c>
      <c r="CC175" s="92">
        <f t="shared" si="122"/>
        <v>0.3</v>
      </c>
      <c r="CD175" s="92">
        <f t="shared" si="123"/>
        <v>0.3</v>
      </c>
      <c r="CE175" s="92">
        <f t="shared" si="124"/>
        <v>0.3666666666666667</v>
      </c>
      <c r="CF175" s="92">
        <f t="shared" si="125"/>
        <v>0.42</v>
      </c>
      <c r="CG175" s="94">
        <f t="shared" si="126"/>
        <v>0.27169811320754716</v>
      </c>
      <c r="CH175" s="94">
        <f t="shared" si="127"/>
        <v>0.30697674418604654</v>
      </c>
      <c r="CI175" s="94">
        <f t="shared" si="128"/>
        <v>0.24905660377358491</v>
      </c>
      <c r="CJ175" s="94">
        <f t="shared" si="129"/>
        <v>0.35348837209302331</v>
      </c>
      <c r="CK175" s="94">
        <f t="shared" si="130"/>
        <v>0.31304347826086959</v>
      </c>
      <c r="CL175" s="94">
        <f t="shared" si="131"/>
        <v>0.32000000000000006</v>
      </c>
      <c r="CM175" s="96">
        <f t="shared" si="132"/>
        <v>0.63836477987421381</v>
      </c>
      <c r="CN175" s="96">
        <f t="shared" si="133"/>
        <v>0.67364341085271318</v>
      </c>
      <c r="CO175" s="96">
        <f t="shared" si="134"/>
        <v>0.54905660377358489</v>
      </c>
      <c r="CP175" s="96">
        <f t="shared" si="135"/>
        <v>0.65348837209302335</v>
      </c>
      <c r="CQ175" s="96">
        <f t="shared" si="136"/>
        <v>0.67971014492753623</v>
      </c>
      <c r="CR175" s="96">
        <f t="shared" si="137"/>
        <v>0.74</v>
      </c>
      <c r="CS175" s="99">
        <f>'Course end survey'!J184</f>
        <v>0.66666666666666663</v>
      </c>
      <c r="CT175" s="99">
        <f>'Course end survey'!K184</f>
        <v>1</v>
      </c>
      <c r="CU175" s="99">
        <f>'Course end survey'!L184</f>
        <v>1</v>
      </c>
      <c r="CV175" s="99">
        <f>'Course end survey'!M184</f>
        <v>0.66666666666666663</v>
      </c>
      <c r="CW175" s="99">
        <f>'Course end survey'!N184</f>
        <v>0.22222222222222221</v>
      </c>
      <c r="CX175" s="99">
        <f>'Course end survey'!O184</f>
        <v>0.33333333333333331</v>
      </c>
      <c r="CY175" s="100">
        <f t="shared" si="138"/>
        <v>6.6666666666666666E-2</v>
      </c>
      <c r="CZ175" s="100">
        <f t="shared" si="139"/>
        <v>0.1</v>
      </c>
      <c r="DA175" s="100">
        <f t="shared" si="140"/>
        <v>0.1</v>
      </c>
      <c r="DB175" s="100">
        <f t="shared" si="141"/>
        <v>6.6666666666666666E-2</v>
      </c>
      <c r="DC175" s="100">
        <f t="shared" si="142"/>
        <v>2.2222222222222223E-2</v>
      </c>
      <c r="DD175" s="100">
        <f t="shared" si="143"/>
        <v>3.3333333333333333E-2</v>
      </c>
      <c r="DE175" s="102">
        <f t="shared" si="144"/>
        <v>0.57452830188679249</v>
      </c>
      <c r="DF175" s="102">
        <f t="shared" si="145"/>
        <v>0.60627906976744184</v>
      </c>
      <c r="DG175" s="102">
        <f t="shared" si="146"/>
        <v>0.49415094339622639</v>
      </c>
      <c r="DH175" s="102">
        <f t="shared" si="147"/>
        <v>0.58813953488372106</v>
      </c>
      <c r="DI175" s="102">
        <f t="shared" si="148"/>
        <v>0.61173913043478267</v>
      </c>
      <c r="DJ175" s="102">
        <f t="shared" si="149"/>
        <v>0.66600000000000004</v>
      </c>
      <c r="DK175" s="103">
        <f t="shared" si="150"/>
        <v>0.64119496855345914</v>
      </c>
      <c r="DL175" s="103">
        <f t="shared" si="151"/>
        <v>0.70627906976744181</v>
      </c>
      <c r="DM175" s="103">
        <f t="shared" si="152"/>
        <v>0.59415094339622643</v>
      </c>
      <c r="DN175" s="103">
        <f t="shared" si="153"/>
        <v>0.65480620155038771</v>
      </c>
      <c r="DO175" s="103">
        <f t="shared" si="154"/>
        <v>0.63396135265700493</v>
      </c>
      <c r="DP175" s="103">
        <f t="shared" si="155"/>
        <v>0.69933333333333336</v>
      </c>
    </row>
    <row r="176" spans="1:120" ht="16.2" thickBot="1">
      <c r="A176" s="72">
        <v>166</v>
      </c>
      <c r="B176" s="73" t="str">
        <f>'CAT I'!B176</f>
        <v>AME20189L</v>
      </c>
      <c r="C176" s="171" t="str">
        <f>'CAT I'!C176</f>
        <v>SRIVARSHAN M</v>
      </c>
      <c r="D176" s="74">
        <f>'CAT I'!D176</f>
        <v>2</v>
      </c>
      <c r="E176" s="74">
        <f>'CAT I'!E176</f>
        <v>2</v>
      </c>
      <c r="F176" s="74">
        <f>'CAT I'!F176</f>
        <v>2</v>
      </c>
      <c r="G176" s="74">
        <f>'CAT I'!G176</f>
        <v>2</v>
      </c>
      <c r="H176" s="74">
        <f>'CAT I'!H176</f>
        <v>2</v>
      </c>
      <c r="I176" s="74">
        <f>'CAT I'!I176</f>
        <v>2</v>
      </c>
      <c r="J176" s="74">
        <f>'CAT I'!J176</f>
        <v>10</v>
      </c>
      <c r="K176" s="74">
        <f>'CAT I'!K176</f>
        <v>10</v>
      </c>
      <c r="L176" s="74">
        <f>'CAT I'!L176</f>
        <v>12</v>
      </c>
      <c r="M176" s="74">
        <f>'CAT I'!M176</f>
        <v>44</v>
      </c>
      <c r="N176" s="79">
        <f>'CAT II'!D176</f>
        <v>2</v>
      </c>
      <c r="O176" s="79">
        <f>'CAT II'!E176</f>
        <v>2</v>
      </c>
      <c r="P176" s="79">
        <f>'CAT II'!F176</f>
        <v>2</v>
      </c>
      <c r="Q176" s="79">
        <f>'CAT II'!G176</f>
        <v>2</v>
      </c>
      <c r="R176" s="79">
        <f>'CAT II'!H176</f>
        <v>2</v>
      </c>
      <c r="S176" s="79">
        <f>'CAT II'!I176</f>
        <v>2</v>
      </c>
      <c r="T176" s="79">
        <f>'CAT II'!J176</f>
        <v>10</v>
      </c>
      <c r="U176" s="79">
        <f>'CAT II'!K176</f>
        <v>13</v>
      </c>
      <c r="V176" s="79">
        <f>'CAT II'!L176</f>
        <v>14</v>
      </c>
      <c r="W176" s="79">
        <f>'CAT II'!M176</f>
        <v>49</v>
      </c>
      <c r="X176" s="82">
        <f>MODEL!D176</f>
        <v>1</v>
      </c>
      <c r="Y176" s="82">
        <f>MODEL!E176</f>
        <v>0</v>
      </c>
      <c r="Z176" s="82">
        <f>MODEL!F176</f>
        <v>2</v>
      </c>
      <c r="AA176" s="82">
        <f>MODEL!G176</f>
        <v>0</v>
      </c>
      <c r="AB176" s="82">
        <f>MODEL!H176</f>
        <v>0</v>
      </c>
      <c r="AC176" s="82">
        <f>MODEL!I176</f>
        <v>0</v>
      </c>
      <c r="AD176" s="82">
        <f>MODEL!J176</f>
        <v>2</v>
      </c>
      <c r="AE176" s="82">
        <f>MODEL!K176</f>
        <v>2</v>
      </c>
      <c r="AF176" s="82">
        <f>MODEL!L176</f>
        <v>2</v>
      </c>
      <c r="AG176" s="82">
        <f>MODEL!M176</f>
        <v>2</v>
      </c>
      <c r="AH176" s="82">
        <f>MODEL!N176</f>
        <v>10</v>
      </c>
      <c r="AI176" s="82">
        <f>MODEL!O176</f>
        <v>13</v>
      </c>
      <c r="AJ176" s="82">
        <f>MODEL!P176</f>
        <v>13</v>
      </c>
      <c r="AK176" s="82">
        <f>MODEL!Q176</f>
        <v>13</v>
      </c>
      <c r="AL176" s="82">
        <f>MODEL!R176</f>
        <v>13</v>
      </c>
      <c r="AM176" s="82">
        <f>MODEL!S176</f>
        <v>13</v>
      </c>
      <c r="AN176" s="82">
        <f>MODEL!T176</f>
        <v>86</v>
      </c>
      <c r="AO176" s="84">
        <f>'CAT I'!N176</f>
        <v>5</v>
      </c>
      <c r="AP176" s="84">
        <f>'CAT I'!O176</f>
        <v>5</v>
      </c>
      <c r="AQ176" s="84">
        <f>'CAT I'!P176</f>
        <v>10</v>
      </c>
      <c r="AR176" s="2">
        <f>'CAT II'!N176</f>
        <v>5</v>
      </c>
      <c r="AS176" s="2">
        <f>'CAT II'!O176</f>
        <v>5</v>
      </c>
      <c r="AT176" s="2">
        <f>'CAT II'!P176</f>
        <v>10</v>
      </c>
      <c r="AU176" s="85">
        <f>MODEL!U176</f>
        <v>5</v>
      </c>
      <c r="AV176" s="85">
        <f>MODEL!V176</f>
        <v>5</v>
      </c>
      <c r="AW176" s="85">
        <f>MODEL!W176</f>
        <v>10</v>
      </c>
      <c r="AX176" s="88">
        <f t="shared" si="157"/>
        <v>0.84905660377358494</v>
      </c>
      <c r="AY176" s="88">
        <f t="shared" si="156"/>
        <v>0.88372093023255816</v>
      </c>
      <c r="AZ176" s="88">
        <f t="shared" si="156"/>
        <v>0.8867924528301887</v>
      </c>
      <c r="BA176" s="88">
        <f t="shared" si="156"/>
        <v>0.97674418604651159</v>
      </c>
      <c r="BB176" s="88">
        <f t="shared" si="156"/>
        <v>0.95652173913043481</v>
      </c>
      <c r="BC176" s="88">
        <f t="shared" si="156"/>
        <v>1</v>
      </c>
      <c r="BD176" s="89">
        <f>'END SEM EXAM'!D176</f>
        <v>1</v>
      </c>
      <c r="BE176" s="89">
        <f>'END SEM EXAM'!E176</f>
        <v>1</v>
      </c>
      <c r="BF176" s="89">
        <f>'END SEM EXAM'!F176</f>
        <v>1</v>
      </c>
      <c r="BG176" s="89">
        <f>'END SEM EXAM'!G176</f>
        <v>1</v>
      </c>
      <c r="BH176" s="89">
        <f>'END SEM EXAM'!H176</f>
        <v>1</v>
      </c>
      <c r="BI176" s="89">
        <f>'END SEM EXAM'!I176</f>
        <v>1</v>
      </c>
      <c r="BJ176" s="89">
        <f>'END SEM EXAM'!J176</f>
        <v>2</v>
      </c>
      <c r="BK176" s="89">
        <f>'END SEM EXAM'!K176</f>
        <v>1</v>
      </c>
      <c r="BL176" s="89">
        <f>'END SEM EXAM'!L176</f>
        <v>2</v>
      </c>
      <c r="BM176" s="89">
        <f>'END SEM EXAM'!M176</f>
        <v>2</v>
      </c>
      <c r="BN176" s="89">
        <f>'END SEM EXAM'!N176</f>
        <v>6</v>
      </c>
      <c r="BO176" s="89">
        <f>'END SEM EXAM'!O176</f>
        <v>13</v>
      </c>
      <c r="BP176" s="89">
        <f>'END SEM EXAM'!P176</f>
        <v>14</v>
      </c>
      <c r="BQ176" s="89">
        <f>'END SEM EXAM'!Q176</f>
        <v>9</v>
      </c>
      <c r="BR176" s="89">
        <f>'END SEM EXAM'!R176</f>
        <v>9</v>
      </c>
      <c r="BS176" s="89">
        <f>'END SEM EXAM'!S176</f>
        <v>11</v>
      </c>
      <c r="BT176" s="89">
        <f>'END SEM EXAM'!T176</f>
        <v>75</v>
      </c>
      <c r="BU176" s="91">
        <f>'END SEM EXAM'!U176</f>
        <v>0.83333333333333337</v>
      </c>
      <c r="BV176" s="91">
        <f>'END SEM EXAM'!V176</f>
        <v>0.88888888888888884</v>
      </c>
      <c r="BW176" s="91">
        <f>'END SEM EXAM'!W176</f>
        <v>0.61111111111111116</v>
      </c>
      <c r="BX176" s="91">
        <f>'END SEM EXAM'!X176</f>
        <v>0.66666666666666663</v>
      </c>
      <c r="BY176" s="91">
        <f>'END SEM EXAM'!Y176</f>
        <v>0.83333333333333337</v>
      </c>
      <c r="BZ176" s="91">
        <f>'END SEM EXAM'!Z176</f>
        <v>0.6</v>
      </c>
      <c r="CA176" s="92">
        <f t="shared" si="120"/>
        <v>0.5</v>
      </c>
      <c r="CB176" s="92">
        <f t="shared" si="121"/>
        <v>0.53333333333333333</v>
      </c>
      <c r="CC176" s="92">
        <f t="shared" si="122"/>
        <v>0.3666666666666667</v>
      </c>
      <c r="CD176" s="92">
        <f t="shared" si="123"/>
        <v>0.39999999999999997</v>
      </c>
      <c r="CE176" s="92">
        <f t="shared" si="124"/>
        <v>0.5</v>
      </c>
      <c r="CF176" s="92">
        <f t="shared" si="125"/>
        <v>0.36</v>
      </c>
      <c r="CG176" s="94">
        <f t="shared" si="126"/>
        <v>0.339622641509434</v>
      </c>
      <c r="CH176" s="94">
        <f t="shared" si="127"/>
        <v>0.35348837209302331</v>
      </c>
      <c r="CI176" s="94">
        <f t="shared" si="128"/>
        <v>0.3547169811320755</v>
      </c>
      <c r="CJ176" s="94">
        <f t="shared" si="129"/>
        <v>0.39069767441860465</v>
      </c>
      <c r="CK176" s="94">
        <f t="shared" si="130"/>
        <v>0.38260869565217392</v>
      </c>
      <c r="CL176" s="94">
        <f t="shared" si="131"/>
        <v>0.4</v>
      </c>
      <c r="CM176" s="96">
        <f t="shared" si="132"/>
        <v>0.839622641509434</v>
      </c>
      <c r="CN176" s="96">
        <f t="shared" si="133"/>
        <v>0.88682170542635663</v>
      </c>
      <c r="CO176" s="96">
        <f t="shared" si="134"/>
        <v>0.7213836477987422</v>
      </c>
      <c r="CP176" s="96">
        <f t="shared" si="135"/>
        <v>0.79069767441860461</v>
      </c>
      <c r="CQ176" s="96">
        <f t="shared" si="136"/>
        <v>0.88260869565217392</v>
      </c>
      <c r="CR176" s="96">
        <f t="shared" si="137"/>
        <v>0.76</v>
      </c>
      <c r="CS176" s="99">
        <f>'Course end survey'!J201</f>
        <v>1</v>
      </c>
      <c r="CT176" s="99">
        <f>'Course end survey'!K201</f>
        <v>1</v>
      </c>
      <c r="CU176" s="99">
        <f>'Course end survey'!L201</f>
        <v>1</v>
      </c>
      <c r="CV176" s="99">
        <f>'Course end survey'!M201</f>
        <v>0.66666666666666663</v>
      </c>
      <c r="CW176" s="99">
        <f>'Course end survey'!N201</f>
        <v>0.33333333333333331</v>
      </c>
      <c r="CX176" s="99">
        <f>'Course end survey'!O201</f>
        <v>0.33333333333333331</v>
      </c>
      <c r="CY176" s="100">
        <f t="shared" si="138"/>
        <v>0.1</v>
      </c>
      <c r="CZ176" s="100">
        <f t="shared" si="139"/>
        <v>0.1</v>
      </c>
      <c r="DA176" s="100">
        <f t="shared" si="140"/>
        <v>0.1</v>
      </c>
      <c r="DB176" s="100">
        <f t="shared" si="141"/>
        <v>6.6666666666666666E-2</v>
      </c>
      <c r="DC176" s="100">
        <f t="shared" si="142"/>
        <v>3.3333333333333333E-2</v>
      </c>
      <c r="DD176" s="100">
        <f t="shared" si="143"/>
        <v>3.3333333333333333E-2</v>
      </c>
      <c r="DE176" s="102">
        <f t="shared" si="144"/>
        <v>0.75566037735849056</v>
      </c>
      <c r="DF176" s="102">
        <f t="shared" si="145"/>
        <v>0.79813953488372102</v>
      </c>
      <c r="DG176" s="102">
        <f t="shared" si="146"/>
        <v>0.64924528301886797</v>
      </c>
      <c r="DH176" s="102">
        <f t="shared" si="147"/>
        <v>0.71162790697674416</v>
      </c>
      <c r="DI176" s="102">
        <f t="shared" si="148"/>
        <v>0.79434782608695653</v>
      </c>
      <c r="DJ176" s="102">
        <f t="shared" si="149"/>
        <v>0.68400000000000005</v>
      </c>
      <c r="DK176" s="103">
        <f t="shared" si="150"/>
        <v>0.85566037735849054</v>
      </c>
      <c r="DL176" s="103">
        <f t="shared" si="151"/>
        <v>0.898139534883721</v>
      </c>
      <c r="DM176" s="103">
        <f t="shared" si="152"/>
        <v>0.74924528301886795</v>
      </c>
      <c r="DN176" s="103">
        <f t="shared" si="153"/>
        <v>0.77829457364341081</v>
      </c>
      <c r="DO176" s="103">
        <f t="shared" si="154"/>
        <v>0.82768115942028986</v>
      </c>
      <c r="DP176" s="103">
        <f t="shared" si="155"/>
        <v>0.71733333333333338</v>
      </c>
    </row>
    <row r="177" spans="1:120" ht="16.2" thickBot="1">
      <c r="A177" s="72">
        <v>167</v>
      </c>
      <c r="B177" s="73" t="str">
        <f>'CAT I'!B177</f>
        <v>AME20190L</v>
      </c>
      <c r="C177" s="171" t="str">
        <f>'CAT I'!C177</f>
        <v>SURAJ KUMAR</v>
      </c>
      <c r="D177" s="74">
        <f>'CAT I'!D177</f>
        <v>2</v>
      </c>
      <c r="E177" s="74">
        <f>'CAT I'!E177</f>
        <v>2</v>
      </c>
      <c r="F177" s="74">
        <f>'CAT I'!F177</f>
        <v>2</v>
      </c>
      <c r="G177" s="74">
        <f>'CAT I'!G177</f>
        <v>2</v>
      </c>
      <c r="H177" s="74">
        <f>'CAT I'!H177</f>
        <v>2</v>
      </c>
      <c r="I177" s="74">
        <f>'CAT I'!I177</f>
        <v>2</v>
      </c>
      <c r="J177" s="74">
        <f>'CAT I'!J177</f>
        <v>10</v>
      </c>
      <c r="K177" s="74">
        <f>'CAT I'!K177</f>
        <v>10</v>
      </c>
      <c r="L177" s="74">
        <f>'CAT I'!L177</f>
        <v>12</v>
      </c>
      <c r="M177" s="74">
        <f>'CAT I'!M177</f>
        <v>44</v>
      </c>
      <c r="N177" s="79">
        <f>'CAT II'!D177</f>
        <v>2</v>
      </c>
      <c r="O177" s="79">
        <f>'CAT II'!E177</f>
        <v>2</v>
      </c>
      <c r="P177" s="79">
        <f>'CAT II'!F177</f>
        <v>2</v>
      </c>
      <c r="Q177" s="79">
        <f>'CAT II'!G177</f>
        <v>2</v>
      </c>
      <c r="R177" s="79">
        <f>'CAT II'!H177</f>
        <v>2</v>
      </c>
      <c r="S177" s="79">
        <f>'CAT II'!I177</f>
        <v>2</v>
      </c>
      <c r="T177" s="79">
        <f>'CAT II'!J177</f>
        <v>10</v>
      </c>
      <c r="U177" s="79">
        <f>'CAT II'!K177</f>
        <v>13</v>
      </c>
      <c r="V177" s="79">
        <f>'CAT II'!L177</f>
        <v>14</v>
      </c>
      <c r="W177" s="79">
        <f>'CAT II'!M177</f>
        <v>49</v>
      </c>
      <c r="X177" s="82">
        <f>MODEL!D177</f>
        <v>1</v>
      </c>
      <c r="Y177" s="82">
        <f>MODEL!E177</f>
        <v>0</v>
      </c>
      <c r="Z177" s="82">
        <f>MODEL!F177</f>
        <v>2</v>
      </c>
      <c r="AA177" s="82">
        <f>MODEL!G177</f>
        <v>0</v>
      </c>
      <c r="AB177" s="82">
        <f>MODEL!H177</f>
        <v>0</v>
      </c>
      <c r="AC177" s="82">
        <f>MODEL!I177</f>
        <v>0</v>
      </c>
      <c r="AD177" s="82">
        <f>MODEL!J177</f>
        <v>2</v>
      </c>
      <c r="AE177" s="82">
        <f>MODEL!K177</f>
        <v>2</v>
      </c>
      <c r="AF177" s="82">
        <f>MODEL!L177</f>
        <v>2</v>
      </c>
      <c r="AG177" s="82">
        <f>MODEL!M177</f>
        <v>2</v>
      </c>
      <c r="AH177" s="82">
        <f>MODEL!N177</f>
        <v>10</v>
      </c>
      <c r="AI177" s="82">
        <f>MODEL!O177</f>
        <v>13</v>
      </c>
      <c r="AJ177" s="82">
        <f>MODEL!P177</f>
        <v>13</v>
      </c>
      <c r="AK177" s="82">
        <f>MODEL!Q177</f>
        <v>13</v>
      </c>
      <c r="AL177" s="82">
        <f>MODEL!R177</f>
        <v>13</v>
      </c>
      <c r="AM177" s="82">
        <f>MODEL!S177</f>
        <v>13</v>
      </c>
      <c r="AN177" s="82">
        <f>MODEL!T177</f>
        <v>86</v>
      </c>
      <c r="AO177" s="84">
        <f>'CAT I'!N177</f>
        <v>5</v>
      </c>
      <c r="AP177" s="84">
        <f>'CAT I'!O177</f>
        <v>5</v>
      </c>
      <c r="AQ177" s="84">
        <f>'CAT I'!P177</f>
        <v>10</v>
      </c>
      <c r="AR177" s="2">
        <f>'CAT II'!N177</f>
        <v>5</v>
      </c>
      <c r="AS177" s="2">
        <f>'CAT II'!O177</f>
        <v>5</v>
      </c>
      <c r="AT177" s="2">
        <f>'CAT II'!P177</f>
        <v>10</v>
      </c>
      <c r="AU177" s="85">
        <f>MODEL!U177</f>
        <v>5</v>
      </c>
      <c r="AV177" s="85">
        <f>MODEL!V177</f>
        <v>5</v>
      </c>
      <c r="AW177" s="85">
        <f>MODEL!W177</f>
        <v>10</v>
      </c>
      <c r="AX177" s="88">
        <f t="shared" si="157"/>
        <v>0.84905660377358494</v>
      </c>
      <c r="AY177" s="88">
        <f t="shared" si="156"/>
        <v>0.88372093023255816</v>
      </c>
      <c r="AZ177" s="88">
        <f t="shared" si="156"/>
        <v>0.8867924528301887</v>
      </c>
      <c r="BA177" s="88">
        <f t="shared" si="156"/>
        <v>0.97674418604651159</v>
      </c>
      <c r="BB177" s="88">
        <f t="shared" si="156"/>
        <v>0.95652173913043481</v>
      </c>
      <c r="BC177" s="88">
        <f t="shared" si="156"/>
        <v>1</v>
      </c>
      <c r="BD177" s="89">
        <f>'END SEM EXAM'!D177</f>
        <v>2</v>
      </c>
      <c r="BE177" s="89">
        <f>'END SEM EXAM'!E177</f>
        <v>2</v>
      </c>
      <c r="BF177" s="89">
        <f>'END SEM EXAM'!F177</f>
        <v>2</v>
      </c>
      <c r="BG177" s="89">
        <f>'END SEM EXAM'!G177</f>
        <v>2</v>
      </c>
      <c r="BH177" s="89">
        <f>'END SEM EXAM'!H177</f>
        <v>2</v>
      </c>
      <c r="BI177" s="89">
        <f>'END SEM EXAM'!I177</f>
        <v>2</v>
      </c>
      <c r="BJ177" s="89">
        <f>'END SEM EXAM'!J177</f>
        <v>2</v>
      </c>
      <c r="BK177" s="89">
        <f>'END SEM EXAM'!K177</f>
        <v>2</v>
      </c>
      <c r="BL177" s="89">
        <f>'END SEM EXAM'!L177</f>
        <v>2</v>
      </c>
      <c r="BM177" s="89">
        <f>'END SEM EXAM'!M177</f>
        <v>2</v>
      </c>
      <c r="BN177" s="89">
        <f>'END SEM EXAM'!N177</f>
        <v>8</v>
      </c>
      <c r="BO177" s="89">
        <f>'END SEM EXAM'!O177</f>
        <v>2</v>
      </c>
      <c r="BP177" s="89">
        <f>'END SEM EXAM'!P177</f>
        <v>13</v>
      </c>
      <c r="BQ177" s="89">
        <f>'END SEM EXAM'!Q177</f>
        <v>11</v>
      </c>
      <c r="BR177" s="89">
        <f>'END SEM EXAM'!R177</f>
        <v>7</v>
      </c>
      <c r="BS177" s="89">
        <f>'END SEM EXAM'!S177</f>
        <v>2</v>
      </c>
      <c r="BT177" s="89">
        <f>'END SEM EXAM'!T177</f>
        <v>63</v>
      </c>
      <c r="BU177" s="91">
        <f>'END SEM EXAM'!U177</f>
        <v>0.33333333333333331</v>
      </c>
      <c r="BV177" s="91">
        <f>'END SEM EXAM'!V177</f>
        <v>0.94444444444444442</v>
      </c>
      <c r="BW177" s="91">
        <f>'END SEM EXAM'!W177</f>
        <v>0.83333333333333337</v>
      </c>
      <c r="BX177" s="91">
        <f>'END SEM EXAM'!X177</f>
        <v>0.61111111111111116</v>
      </c>
      <c r="BY177" s="91">
        <f>'END SEM EXAM'!Y177</f>
        <v>0.33333333333333331</v>
      </c>
      <c r="BZ177" s="91">
        <f>'END SEM EXAM'!Z177</f>
        <v>0.8</v>
      </c>
      <c r="CA177" s="92">
        <f t="shared" si="120"/>
        <v>0.19999999999999998</v>
      </c>
      <c r="CB177" s="92">
        <f t="shared" si="121"/>
        <v>0.56666666666666665</v>
      </c>
      <c r="CC177" s="92">
        <f t="shared" si="122"/>
        <v>0.5</v>
      </c>
      <c r="CD177" s="92">
        <f t="shared" si="123"/>
        <v>0.3666666666666667</v>
      </c>
      <c r="CE177" s="92">
        <f t="shared" si="124"/>
        <v>0.19999999999999998</v>
      </c>
      <c r="CF177" s="92">
        <f t="shared" si="125"/>
        <v>0.48</v>
      </c>
      <c r="CG177" s="94">
        <f t="shared" si="126"/>
        <v>0.339622641509434</v>
      </c>
      <c r="CH177" s="94">
        <f t="shared" si="127"/>
        <v>0.35348837209302331</v>
      </c>
      <c r="CI177" s="94">
        <f t="shared" si="128"/>
        <v>0.3547169811320755</v>
      </c>
      <c r="CJ177" s="94">
        <f t="shared" si="129"/>
        <v>0.39069767441860465</v>
      </c>
      <c r="CK177" s="94">
        <f t="shared" si="130"/>
        <v>0.38260869565217392</v>
      </c>
      <c r="CL177" s="94">
        <f t="shared" si="131"/>
        <v>0.4</v>
      </c>
      <c r="CM177" s="96">
        <f t="shared" si="132"/>
        <v>0.53962264150943395</v>
      </c>
      <c r="CN177" s="96">
        <f t="shared" si="133"/>
        <v>0.92015503875968996</v>
      </c>
      <c r="CO177" s="96">
        <f t="shared" si="134"/>
        <v>0.8547169811320755</v>
      </c>
      <c r="CP177" s="96">
        <f t="shared" si="135"/>
        <v>0.75736434108527129</v>
      </c>
      <c r="CQ177" s="96">
        <f t="shared" si="136"/>
        <v>0.58260869565217388</v>
      </c>
      <c r="CR177" s="96">
        <f t="shared" si="137"/>
        <v>0.88</v>
      </c>
      <c r="CS177" s="99">
        <f>'Course end survey'!J186</f>
        <v>0.33333333333333331</v>
      </c>
      <c r="CT177" s="99">
        <f>'Course end survey'!K186</f>
        <v>0.66666666666666663</v>
      </c>
      <c r="CU177" s="99">
        <f>'Course end survey'!L186</f>
        <v>0.33333333333333331</v>
      </c>
      <c r="CV177" s="99">
        <f>'Course end survey'!M186</f>
        <v>0.33333333333333331</v>
      </c>
      <c r="CW177" s="99">
        <f>'Course end survey'!N186</f>
        <v>0.1111111111111111</v>
      </c>
      <c r="CX177" s="99">
        <f>'Course end survey'!O186</f>
        <v>0.22222222222222221</v>
      </c>
      <c r="CY177" s="100">
        <f t="shared" si="138"/>
        <v>3.3333333333333333E-2</v>
      </c>
      <c r="CZ177" s="100">
        <f t="shared" si="139"/>
        <v>6.6666666666666666E-2</v>
      </c>
      <c r="DA177" s="100">
        <f t="shared" si="140"/>
        <v>3.3333333333333333E-2</v>
      </c>
      <c r="DB177" s="100">
        <f t="shared" si="141"/>
        <v>3.3333333333333333E-2</v>
      </c>
      <c r="DC177" s="100">
        <f t="shared" si="142"/>
        <v>1.1111111111111112E-2</v>
      </c>
      <c r="DD177" s="100">
        <f t="shared" si="143"/>
        <v>2.2222222222222223E-2</v>
      </c>
      <c r="DE177" s="102">
        <f t="shared" si="144"/>
        <v>0.48566037735849055</v>
      </c>
      <c r="DF177" s="102">
        <f t="shared" si="145"/>
        <v>0.82813953488372094</v>
      </c>
      <c r="DG177" s="102">
        <f t="shared" si="146"/>
        <v>0.76924528301886796</v>
      </c>
      <c r="DH177" s="102">
        <f t="shared" si="147"/>
        <v>0.68162790697674414</v>
      </c>
      <c r="DI177" s="102">
        <f t="shared" si="148"/>
        <v>0.52434782608695651</v>
      </c>
      <c r="DJ177" s="102">
        <f t="shared" si="149"/>
        <v>0.79200000000000004</v>
      </c>
      <c r="DK177" s="103">
        <f t="shared" si="150"/>
        <v>0.51899371069182387</v>
      </c>
      <c r="DL177" s="103">
        <f t="shared" si="151"/>
        <v>0.89480620155038759</v>
      </c>
      <c r="DM177" s="103">
        <f t="shared" si="152"/>
        <v>0.80257861635220129</v>
      </c>
      <c r="DN177" s="103">
        <f t="shared" si="153"/>
        <v>0.71496124031007746</v>
      </c>
      <c r="DO177" s="103">
        <f t="shared" si="154"/>
        <v>0.53545893719806759</v>
      </c>
      <c r="DP177" s="103">
        <f t="shared" si="155"/>
        <v>0.81422222222222229</v>
      </c>
    </row>
    <row r="178" spans="1:120" ht="16.2" thickBot="1">
      <c r="A178" s="72">
        <v>168</v>
      </c>
      <c r="B178" s="73" t="str">
        <f>'CAT I'!B178</f>
        <v>AME20191L</v>
      </c>
      <c r="C178" s="171" t="str">
        <f>'CAT I'!C178</f>
        <v>SURESH BALAJI</v>
      </c>
      <c r="D178" s="74">
        <f>'CAT I'!D178</f>
        <v>2</v>
      </c>
      <c r="E178" s="74">
        <f>'CAT I'!E178</f>
        <v>2</v>
      </c>
      <c r="F178" s="74">
        <f>'CAT I'!F178</f>
        <v>2</v>
      </c>
      <c r="G178" s="74">
        <f>'CAT I'!G178</f>
        <v>2</v>
      </c>
      <c r="H178" s="74">
        <f>'CAT I'!H178</f>
        <v>2</v>
      </c>
      <c r="I178" s="74">
        <f>'CAT I'!I178</f>
        <v>2</v>
      </c>
      <c r="J178" s="74">
        <f>'CAT I'!J178</f>
        <v>9</v>
      </c>
      <c r="K178" s="74">
        <f>'CAT I'!K178</f>
        <v>14</v>
      </c>
      <c r="L178" s="74">
        <f>'CAT I'!L178</f>
        <v>13</v>
      </c>
      <c r="M178" s="74">
        <f>'CAT I'!M178</f>
        <v>48</v>
      </c>
      <c r="N178" s="79">
        <f>'CAT II'!D178</f>
        <v>2</v>
      </c>
      <c r="O178" s="79">
        <f>'CAT II'!E178</f>
        <v>2</v>
      </c>
      <c r="P178" s="79">
        <f>'CAT II'!F178</f>
        <v>2</v>
      </c>
      <c r="Q178" s="79">
        <f>'CAT II'!G178</f>
        <v>2</v>
      </c>
      <c r="R178" s="79">
        <f>'CAT II'!H178</f>
        <v>2</v>
      </c>
      <c r="S178" s="79">
        <f>'CAT II'!I178</f>
        <v>2</v>
      </c>
      <c r="T178" s="79">
        <f>'CAT II'!J178</f>
        <v>10</v>
      </c>
      <c r="U178" s="79">
        <f>'CAT II'!K178</f>
        <v>13</v>
      </c>
      <c r="V178" s="79">
        <f>'CAT II'!L178</f>
        <v>14</v>
      </c>
      <c r="W178" s="79">
        <f>'CAT II'!M178</f>
        <v>49</v>
      </c>
      <c r="X178" s="82">
        <f>MODEL!D178</f>
        <v>2</v>
      </c>
      <c r="Y178" s="82">
        <f>MODEL!E178</f>
        <v>2</v>
      </c>
      <c r="Z178" s="82">
        <f>MODEL!F178</f>
        <v>2</v>
      </c>
      <c r="AA178" s="82">
        <f>MODEL!G178</f>
        <v>2</v>
      </c>
      <c r="AB178" s="82">
        <f>MODEL!H178</f>
        <v>2</v>
      </c>
      <c r="AC178" s="82">
        <f>MODEL!I178</f>
        <v>2</v>
      </c>
      <c r="AD178" s="82">
        <f>MODEL!J178</f>
        <v>2</v>
      </c>
      <c r="AE178" s="82">
        <f>MODEL!K178</f>
        <v>2</v>
      </c>
      <c r="AF178" s="82">
        <f>MODEL!L178</f>
        <v>2</v>
      </c>
      <c r="AG178" s="82">
        <f>MODEL!M178</f>
        <v>2</v>
      </c>
      <c r="AH178" s="82">
        <f>MODEL!N178</f>
        <v>9</v>
      </c>
      <c r="AI178" s="82">
        <f>MODEL!O178</f>
        <v>14</v>
      </c>
      <c r="AJ178" s="82">
        <f>MODEL!P178</f>
        <v>14</v>
      </c>
      <c r="AK178" s="82">
        <f>MODEL!Q178</f>
        <v>13</v>
      </c>
      <c r="AL178" s="82">
        <f>MODEL!R178</f>
        <v>13</v>
      </c>
      <c r="AM178" s="82">
        <f>MODEL!S178</f>
        <v>14</v>
      </c>
      <c r="AN178" s="82">
        <f>MODEL!T178</f>
        <v>97</v>
      </c>
      <c r="AO178" s="84">
        <f>'CAT I'!N178</f>
        <v>5</v>
      </c>
      <c r="AP178" s="84">
        <f>'CAT I'!O178</f>
        <v>5</v>
      </c>
      <c r="AQ178" s="84">
        <f>'CAT I'!P178</f>
        <v>10</v>
      </c>
      <c r="AR178" s="2">
        <f>'CAT II'!N178</f>
        <v>5</v>
      </c>
      <c r="AS178" s="2">
        <f>'CAT II'!O178</f>
        <v>5</v>
      </c>
      <c r="AT178" s="2">
        <f>'CAT II'!P178</f>
        <v>10</v>
      </c>
      <c r="AU178" s="85">
        <f>MODEL!U178</f>
        <v>5</v>
      </c>
      <c r="AV178" s="85">
        <f>MODEL!V178</f>
        <v>5</v>
      </c>
      <c r="AW178" s="85">
        <f>MODEL!W178</f>
        <v>10</v>
      </c>
      <c r="AX178" s="88">
        <f t="shared" si="157"/>
        <v>0.98113207547169812</v>
      </c>
      <c r="AY178" s="88">
        <f t="shared" si="156"/>
        <v>0.97674418604651159</v>
      </c>
      <c r="AZ178" s="88">
        <f t="shared" si="156"/>
        <v>0.96226415094339623</v>
      </c>
      <c r="BA178" s="88">
        <f t="shared" si="156"/>
        <v>0.97674418604651159</v>
      </c>
      <c r="BB178" s="88">
        <f t="shared" si="156"/>
        <v>1</v>
      </c>
      <c r="BC178" s="88">
        <f t="shared" si="156"/>
        <v>0.93333333333333335</v>
      </c>
      <c r="BD178" s="89">
        <f>'END SEM EXAM'!D178</f>
        <v>1</v>
      </c>
      <c r="BE178" s="89">
        <f>'END SEM EXAM'!E178</f>
        <v>2</v>
      </c>
      <c r="BF178" s="89">
        <f>'END SEM EXAM'!F178</f>
        <v>1</v>
      </c>
      <c r="BG178" s="89">
        <f>'END SEM EXAM'!G178</f>
        <v>1</v>
      </c>
      <c r="BH178" s="89">
        <f>'END SEM EXAM'!H178</f>
        <v>1</v>
      </c>
      <c r="BI178" s="89">
        <f>'END SEM EXAM'!I178</f>
        <v>1</v>
      </c>
      <c r="BJ178" s="89">
        <f>'END SEM EXAM'!J178</f>
        <v>2</v>
      </c>
      <c r="BK178" s="89">
        <f>'END SEM EXAM'!K178</f>
        <v>2</v>
      </c>
      <c r="BL178" s="89">
        <f>'END SEM EXAM'!L178</f>
        <v>2</v>
      </c>
      <c r="BM178" s="89">
        <f>'END SEM EXAM'!M178</f>
        <v>2</v>
      </c>
      <c r="BN178" s="89">
        <f>'END SEM EXAM'!N178</f>
        <v>9</v>
      </c>
      <c r="BO178" s="89">
        <f>'END SEM EXAM'!O178</f>
        <v>3</v>
      </c>
      <c r="BP178" s="89">
        <f>'END SEM EXAM'!P178</f>
        <v>6</v>
      </c>
      <c r="BQ178" s="89">
        <f>'END SEM EXAM'!Q178</f>
        <v>2</v>
      </c>
      <c r="BR178" s="89">
        <f>'END SEM EXAM'!R178</f>
        <v>14</v>
      </c>
      <c r="BS178" s="89">
        <f>'END SEM EXAM'!S178</f>
        <v>1</v>
      </c>
      <c r="BT178" s="89">
        <f>'END SEM EXAM'!T178</f>
        <v>50</v>
      </c>
      <c r="BU178" s="91">
        <f>'END SEM EXAM'!U178</f>
        <v>0.33333333333333331</v>
      </c>
      <c r="BV178" s="91">
        <f>'END SEM EXAM'!V178</f>
        <v>0.44444444444444442</v>
      </c>
      <c r="BW178" s="91">
        <f>'END SEM EXAM'!W178</f>
        <v>0.22222222222222221</v>
      </c>
      <c r="BX178" s="91">
        <f>'END SEM EXAM'!X178</f>
        <v>1</v>
      </c>
      <c r="BY178" s="91">
        <f>'END SEM EXAM'!Y178</f>
        <v>0.27777777777777779</v>
      </c>
      <c r="BZ178" s="91">
        <f>'END SEM EXAM'!Z178</f>
        <v>0.9</v>
      </c>
      <c r="CA178" s="92">
        <f t="shared" si="120"/>
        <v>0.19999999999999998</v>
      </c>
      <c r="CB178" s="92">
        <f t="shared" si="121"/>
        <v>0.26666666666666666</v>
      </c>
      <c r="CC178" s="92">
        <f t="shared" si="122"/>
        <v>0.13333333333333333</v>
      </c>
      <c r="CD178" s="92">
        <f t="shared" si="123"/>
        <v>0.6</v>
      </c>
      <c r="CE178" s="92">
        <f t="shared" si="124"/>
        <v>0.16666666666666666</v>
      </c>
      <c r="CF178" s="92">
        <f t="shared" si="125"/>
        <v>0.54</v>
      </c>
      <c r="CG178" s="94">
        <f t="shared" si="126"/>
        <v>0.39245283018867927</v>
      </c>
      <c r="CH178" s="94">
        <f t="shared" si="127"/>
        <v>0.39069767441860465</v>
      </c>
      <c r="CI178" s="94">
        <f t="shared" si="128"/>
        <v>0.38490566037735852</v>
      </c>
      <c r="CJ178" s="94">
        <f t="shared" si="129"/>
        <v>0.39069767441860465</v>
      </c>
      <c r="CK178" s="94">
        <f t="shared" si="130"/>
        <v>0.4</v>
      </c>
      <c r="CL178" s="94">
        <f t="shared" si="131"/>
        <v>0.37333333333333335</v>
      </c>
      <c r="CM178" s="96">
        <f t="shared" si="132"/>
        <v>0.59245283018867922</v>
      </c>
      <c r="CN178" s="96">
        <f t="shared" si="133"/>
        <v>0.65736434108527131</v>
      </c>
      <c r="CO178" s="96">
        <f t="shared" si="134"/>
        <v>0.51823899371069182</v>
      </c>
      <c r="CP178" s="96">
        <f t="shared" si="135"/>
        <v>0.99069767441860468</v>
      </c>
      <c r="CQ178" s="96">
        <f t="shared" si="136"/>
        <v>0.56666666666666665</v>
      </c>
      <c r="CR178" s="96">
        <f t="shared" si="137"/>
        <v>0.91333333333333333</v>
      </c>
      <c r="CS178" s="99">
        <f>'Course end survey'!J203</f>
        <v>1</v>
      </c>
      <c r="CT178" s="99">
        <f>'Course end survey'!K203</f>
        <v>0.66666666666666663</v>
      </c>
      <c r="CU178" s="99">
        <f>'Course end survey'!L203</f>
        <v>0.66666666666666663</v>
      </c>
      <c r="CV178" s="99">
        <f>'Course end survey'!M203</f>
        <v>1</v>
      </c>
      <c r="CW178" s="99">
        <f>'Course end survey'!N203</f>
        <v>0.33333333333333331</v>
      </c>
      <c r="CX178" s="99">
        <f>'Course end survey'!O203</f>
        <v>0.22222222222222221</v>
      </c>
      <c r="CY178" s="100">
        <f t="shared" si="138"/>
        <v>0.1</v>
      </c>
      <c r="CZ178" s="100">
        <f t="shared" si="139"/>
        <v>6.6666666666666666E-2</v>
      </c>
      <c r="DA178" s="100">
        <f t="shared" si="140"/>
        <v>6.6666666666666666E-2</v>
      </c>
      <c r="DB178" s="100">
        <f t="shared" si="141"/>
        <v>0.1</v>
      </c>
      <c r="DC178" s="100">
        <f t="shared" si="142"/>
        <v>3.3333333333333333E-2</v>
      </c>
      <c r="DD178" s="100">
        <f t="shared" si="143"/>
        <v>2.2222222222222223E-2</v>
      </c>
      <c r="DE178" s="102">
        <f t="shared" si="144"/>
        <v>0.53320754716981134</v>
      </c>
      <c r="DF178" s="102">
        <f t="shared" si="145"/>
        <v>0.59162790697674417</v>
      </c>
      <c r="DG178" s="102">
        <f t="shared" si="146"/>
        <v>0.46641509433962264</v>
      </c>
      <c r="DH178" s="102">
        <f t="shared" si="147"/>
        <v>0.89162790697674421</v>
      </c>
      <c r="DI178" s="102">
        <f t="shared" si="148"/>
        <v>0.51</v>
      </c>
      <c r="DJ178" s="102">
        <f t="shared" si="149"/>
        <v>0.82200000000000006</v>
      </c>
      <c r="DK178" s="103">
        <f t="shared" si="150"/>
        <v>0.63320754716981131</v>
      </c>
      <c r="DL178" s="103">
        <f t="shared" si="151"/>
        <v>0.65829457364341082</v>
      </c>
      <c r="DM178" s="103">
        <f t="shared" si="152"/>
        <v>0.53308176100628935</v>
      </c>
      <c r="DN178" s="103">
        <f t="shared" si="153"/>
        <v>0.99162790697674419</v>
      </c>
      <c r="DO178" s="103">
        <f t="shared" si="154"/>
        <v>0.54333333333333333</v>
      </c>
      <c r="DP178" s="103">
        <f t="shared" si="155"/>
        <v>0.84422222222222232</v>
      </c>
    </row>
    <row r="179" spans="1:120" ht="16.2" thickBot="1">
      <c r="A179" s="72">
        <v>169</v>
      </c>
      <c r="B179" s="73" t="str">
        <f>'CAT I'!B179</f>
        <v>AME20193L</v>
      </c>
      <c r="C179" s="171" t="str">
        <f>'CAT I'!C179</f>
        <v>TEKENDRA THAPA</v>
      </c>
      <c r="D179" s="74">
        <f>'CAT I'!D179</f>
        <v>2</v>
      </c>
      <c r="E179" s="74">
        <f>'CAT I'!E179</f>
        <v>2</v>
      </c>
      <c r="F179" s="74">
        <f>'CAT I'!F179</f>
        <v>2</v>
      </c>
      <c r="G179" s="74">
        <f>'CAT I'!G179</f>
        <v>2</v>
      </c>
      <c r="H179" s="74">
        <f>'CAT I'!H179</f>
        <v>2</v>
      </c>
      <c r="I179" s="74">
        <f>'CAT I'!I179</f>
        <v>2</v>
      </c>
      <c r="J179" s="74">
        <f>'CAT I'!J179</f>
        <v>10</v>
      </c>
      <c r="K179" s="74">
        <f>'CAT I'!K179</f>
        <v>14</v>
      </c>
      <c r="L179" s="74">
        <f>'CAT I'!L179</f>
        <v>14</v>
      </c>
      <c r="M179" s="74">
        <f>'CAT I'!M179</f>
        <v>50</v>
      </c>
      <c r="N179" s="79">
        <f>'CAT II'!D179</f>
        <v>2</v>
      </c>
      <c r="O179" s="79">
        <f>'CAT II'!E179</f>
        <v>2</v>
      </c>
      <c r="P179" s="79">
        <f>'CAT II'!F179</f>
        <v>2</v>
      </c>
      <c r="Q179" s="79">
        <f>'CAT II'!G179</f>
        <v>2</v>
      </c>
      <c r="R179" s="79">
        <f>'CAT II'!H179</f>
        <v>2</v>
      </c>
      <c r="S179" s="79">
        <f>'CAT II'!I179</f>
        <v>2</v>
      </c>
      <c r="T179" s="79">
        <f>'CAT II'!J179</f>
        <v>10</v>
      </c>
      <c r="U179" s="79">
        <f>'CAT II'!K179</f>
        <v>12</v>
      </c>
      <c r="V179" s="79">
        <f>'CAT II'!L179</f>
        <v>14</v>
      </c>
      <c r="W179" s="79">
        <f>'CAT II'!M179</f>
        <v>48</v>
      </c>
      <c r="X179" s="82">
        <f>MODEL!D179</f>
        <v>1</v>
      </c>
      <c r="Y179" s="82">
        <f>MODEL!E179</f>
        <v>2</v>
      </c>
      <c r="Z179" s="82">
        <f>MODEL!F179</f>
        <v>2</v>
      </c>
      <c r="AA179" s="82">
        <f>MODEL!G179</f>
        <v>2</v>
      </c>
      <c r="AB179" s="82">
        <f>MODEL!H179</f>
        <v>2</v>
      </c>
      <c r="AC179" s="82">
        <f>MODEL!I179</f>
        <v>1</v>
      </c>
      <c r="AD179" s="82">
        <f>MODEL!J179</f>
        <v>1</v>
      </c>
      <c r="AE179" s="82">
        <f>MODEL!K179</f>
        <v>1</v>
      </c>
      <c r="AF179" s="82">
        <f>MODEL!L179</f>
        <v>2</v>
      </c>
      <c r="AG179" s="82">
        <f>MODEL!M179</f>
        <v>2</v>
      </c>
      <c r="AH179" s="82">
        <f>MODEL!N179</f>
        <v>8</v>
      </c>
      <c r="AI179" s="82">
        <f>MODEL!O179</f>
        <v>11</v>
      </c>
      <c r="AJ179" s="82">
        <f>MODEL!P179</f>
        <v>14</v>
      </c>
      <c r="AK179" s="82">
        <f>MODEL!Q179</f>
        <v>13</v>
      </c>
      <c r="AL179" s="82">
        <f>MODEL!R179</f>
        <v>12</v>
      </c>
      <c r="AM179" s="82">
        <f>MODEL!S179</f>
        <v>11</v>
      </c>
      <c r="AN179" s="82">
        <f>MODEL!T179</f>
        <v>85</v>
      </c>
      <c r="AO179" s="84">
        <f>'CAT I'!N179</f>
        <v>5</v>
      </c>
      <c r="AP179" s="84">
        <f>'CAT I'!O179</f>
        <v>5</v>
      </c>
      <c r="AQ179" s="84">
        <f>'CAT I'!P179</f>
        <v>10</v>
      </c>
      <c r="AR179" s="2">
        <f>'CAT II'!N179</f>
        <v>5</v>
      </c>
      <c r="AS179" s="2">
        <f>'CAT II'!O179</f>
        <v>5</v>
      </c>
      <c r="AT179" s="2">
        <f>'CAT II'!P179</f>
        <v>10</v>
      </c>
      <c r="AU179" s="85">
        <f>MODEL!U179</f>
        <v>5</v>
      </c>
      <c r="AV179" s="85">
        <f>MODEL!V179</f>
        <v>5</v>
      </c>
      <c r="AW179" s="85">
        <f>MODEL!W179</f>
        <v>10</v>
      </c>
      <c r="AX179" s="88">
        <f t="shared" si="157"/>
        <v>0.92452830188679247</v>
      </c>
      <c r="AY179" s="88">
        <f t="shared" si="156"/>
        <v>1</v>
      </c>
      <c r="AZ179" s="88">
        <f t="shared" si="156"/>
        <v>0.92452830188679247</v>
      </c>
      <c r="BA179" s="88">
        <f t="shared" si="156"/>
        <v>0.90697674418604646</v>
      </c>
      <c r="BB179" s="88">
        <f t="shared" si="156"/>
        <v>0.86956521739130432</v>
      </c>
      <c r="BC179" s="88">
        <f t="shared" si="156"/>
        <v>0.8666666666666667</v>
      </c>
      <c r="BD179" s="89">
        <f>'END SEM EXAM'!D179</f>
        <v>1</v>
      </c>
      <c r="BE179" s="89">
        <f>'END SEM EXAM'!E179</f>
        <v>1</v>
      </c>
      <c r="BF179" s="89">
        <f>'END SEM EXAM'!F179</f>
        <v>2</v>
      </c>
      <c r="BG179" s="89">
        <f>'END SEM EXAM'!G179</f>
        <v>2</v>
      </c>
      <c r="BH179" s="89">
        <f>'END SEM EXAM'!H179</f>
        <v>2</v>
      </c>
      <c r="BI179" s="89">
        <f>'END SEM EXAM'!I179</f>
        <v>1</v>
      </c>
      <c r="BJ179" s="89">
        <f>'END SEM EXAM'!J179</f>
        <v>1</v>
      </c>
      <c r="BK179" s="89">
        <f>'END SEM EXAM'!K179</f>
        <v>2</v>
      </c>
      <c r="BL179" s="89">
        <f>'END SEM EXAM'!L179</f>
        <v>2</v>
      </c>
      <c r="BM179" s="89">
        <f>'END SEM EXAM'!M179</f>
        <v>2</v>
      </c>
      <c r="BN179" s="89">
        <f>'END SEM EXAM'!N179</f>
        <v>4</v>
      </c>
      <c r="BO179" s="89">
        <f>'END SEM EXAM'!O179</f>
        <v>13</v>
      </c>
      <c r="BP179" s="89">
        <f>'END SEM EXAM'!P179</f>
        <v>8</v>
      </c>
      <c r="BQ179" s="89">
        <f>'END SEM EXAM'!Q179</f>
        <v>14</v>
      </c>
      <c r="BR179" s="89">
        <f>'END SEM EXAM'!R179</f>
        <v>8</v>
      </c>
      <c r="BS179" s="89">
        <f>'END SEM EXAM'!S179</f>
        <v>9</v>
      </c>
      <c r="BT179" s="89">
        <f>'END SEM EXAM'!T179</f>
        <v>72</v>
      </c>
      <c r="BU179" s="91">
        <f>'END SEM EXAM'!U179</f>
        <v>0.83333333333333337</v>
      </c>
      <c r="BV179" s="91">
        <f>'END SEM EXAM'!V179</f>
        <v>0.66666666666666663</v>
      </c>
      <c r="BW179" s="91">
        <f>'END SEM EXAM'!W179</f>
        <v>0.94444444444444442</v>
      </c>
      <c r="BX179" s="91">
        <f>'END SEM EXAM'!X179</f>
        <v>0.61111111111111116</v>
      </c>
      <c r="BY179" s="91">
        <f>'END SEM EXAM'!Y179</f>
        <v>0.72222222222222221</v>
      </c>
      <c r="BZ179" s="91">
        <f>'END SEM EXAM'!Z179</f>
        <v>0.4</v>
      </c>
      <c r="CA179" s="92">
        <f t="shared" si="120"/>
        <v>0.5</v>
      </c>
      <c r="CB179" s="92">
        <f t="shared" si="121"/>
        <v>0.39999999999999997</v>
      </c>
      <c r="CC179" s="92">
        <f t="shared" si="122"/>
        <v>0.56666666666666665</v>
      </c>
      <c r="CD179" s="92">
        <f t="shared" si="123"/>
        <v>0.3666666666666667</v>
      </c>
      <c r="CE179" s="92">
        <f t="shared" si="124"/>
        <v>0.43333333333333329</v>
      </c>
      <c r="CF179" s="92">
        <f t="shared" si="125"/>
        <v>0.24</v>
      </c>
      <c r="CG179" s="94">
        <f t="shared" si="126"/>
        <v>0.36981132075471701</v>
      </c>
      <c r="CH179" s="94">
        <f t="shared" si="127"/>
        <v>0.4</v>
      </c>
      <c r="CI179" s="94">
        <f t="shared" si="128"/>
        <v>0.36981132075471701</v>
      </c>
      <c r="CJ179" s="94">
        <f t="shared" si="129"/>
        <v>0.36279069767441863</v>
      </c>
      <c r="CK179" s="94">
        <f t="shared" si="130"/>
        <v>0.34782608695652173</v>
      </c>
      <c r="CL179" s="94">
        <f t="shared" si="131"/>
        <v>0.34666666666666668</v>
      </c>
      <c r="CM179" s="96">
        <f t="shared" si="132"/>
        <v>0.86981132075471701</v>
      </c>
      <c r="CN179" s="96">
        <f t="shared" si="133"/>
        <v>0.8</v>
      </c>
      <c r="CO179" s="96">
        <f t="shared" si="134"/>
        <v>0.93647798742138366</v>
      </c>
      <c r="CP179" s="96">
        <f t="shared" si="135"/>
        <v>0.72945736434108532</v>
      </c>
      <c r="CQ179" s="96">
        <f t="shared" si="136"/>
        <v>0.78115942028985508</v>
      </c>
      <c r="CR179" s="96">
        <f t="shared" si="137"/>
        <v>0.58666666666666667</v>
      </c>
      <c r="CS179" s="99">
        <f>'Course end survey'!J188</f>
        <v>0.33333333333333331</v>
      </c>
      <c r="CT179" s="99">
        <f>'Course end survey'!K188</f>
        <v>0.33333333333333331</v>
      </c>
      <c r="CU179" s="99">
        <f>'Course end survey'!L188</f>
        <v>0.33333333333333331</v>
      </c>
      <c r="CV179" s="99">
        <f>'Course end survey'!M188</f>
        <v>0.33333333333333331</v>
      </c>
      <c r="CW179" s="99">
        <f>'Course end survey'!N188</f>
        <v>0.1111111111111111</v>
      </c>
      <c r="CX179" s="99">
        <f>'Course end survey'!O188</f>
        <v>0.1111111111111111</v>
      </c>
      <c r="CY179" s="100">
        <f t="shared" si="138"/>
        <v>3.3333333333333333E-2</v>
      </c>
      <c r="CZ179" s="100">
        <f t="shared" si="139"/>
        <v>3.3333333333333333E-2</v>
      </c>
      <c r="DA179" s="100">
        <f t="shared" si="140"/>
        <v>3.3333333333333333E-2</v>
      </c>
      <c r="DB179" s="100">
        <f t="shared" si="141"/>
        <v>3.3333333333333333E-2</v>
      </c>
      <c r="DC179" s="100">
        <f t="shared" si="142"/>
        <v>1.1111111111111112E-2</v>
      </c>
      <c r="DD179" s="100">
        <f t="shared" si="143"/>
        <v>1.1111111111111112E-2</v>
      </c>
      <c r="DE179" s="102">
        <f t="shared" si="144"/>
        <v>0.78283018867924536</v>
      </c>
      <c r="DF179" s="102">
        <f t="shared" si="145"/>
        <v>0.72000000000000008</v>
      </c>
      <c r="DG179" s="102">
        <f t="shared" si="146"/>
        <v>0.84283018867924531</v>
      </c>
      <c r="DH179" s="102">
        <f t="shared" si="147"/>
        <v>0.65651162790697681</v>
      </c>
      <c r="DI179" s="102">
        <f t="shared" si="148"/>
        <v>0.70304347826086955</v>
      </c>
      <c r="DJ179" s="102">
        <f t="shared" si="149"/>
        <v>0.52800000000000002</v>
      </c>
      <c r="DK179" s="103">
        <f t="shared" si="150"/>
        <v>0.81616352201257869</v>
      </c>
      <c r="DL179" s="103">
        <f t="shared" si="151"/>
        <v>0.75333333333333341</v>
      </c>
      <c r="DM179" s="103">
        <f t="shared" si="152"/>
        <v>0.87616352201257863</v>
      </c>
      <c r="DN179" s="103">
        <f t="shared" si="153"/>
        <v>0.68984496124031014</v>
      </c>
      <c r="DO179" s="103">
        <f t="shared" si="154"/>
        <v>0.71415458937198062</v>
      </c>
      <c r="DP179" s="103">
        <f t="shared" si="155"/>
        <v>0.5391111111111111</v>
      </c>
    </row>
    <row r="180" spans="1:120" ht="16.2" thickBot="1">
      <c r="A180" s="72">
        <v>170</v>
      </c>
      <c r="B180" s="73" t="str">
        <f>'CAT I'!B180</f>
        <v>AME20194L</v>
      </c>
      <c r="C180" s="171" t="str">
        <f>'CAT I'!C180</f>
        <v>THABRAZ AHMED</v>
      </c>
      <c r="D180" s="74">
        <f>'CAT I'!D180</f>
        <v>2</v>
      </c>
      <c r="E180" s="74">
        <f>'CAT I'!E180</f>
        <v>2</v>
      </c>
      <c r="F180" s="74">
        <f>'CAT I'!F180</f>
        <v>2</v>
      </c>
      <c r="G180" s="74">
        <f>'CAT I'!G180</f>
        <v>2</v>
      </c>
      <c r="H180" s="74">
        <f>'CAT I'!H180</f>
        <v>2</v>
      </c>
      <c r="I180" s="74">
        <f>'CAT I'!I180</f>
        <v>2</v>
      </c>
      <c r="J180" s="74">
        <f>'CAT I'!J180</f>
        <v>9</v>
      </c>
      <c r="K180" s="74">
        <f>'CAT I'!K180</f>
        <v>10</v>
      </c>
      <c r="L180" s="74">
        <f>'CAT I'!L180</f>
        <v>10</v>
      </c>
      <c r="M180" s="74">
        <f>'CAT I'!M180</f>
        <v>41</v>
      </c>
      <c r="N180" s="79">
        <f>'CAT II'!D180</f>
        <v>2</v>
      </c>
      <c r="O180" s="79">
        <f>'CAT II'!E180</f>
        <v>2</v>
      </c>
      <c r="P180" s="79">
        <f>'CAT II'!F180</f>
        <v>2</v>
      </c>
      <c r="Q180" s="79">
        <f>'CAT II'!G180</f>
        <v>2</v>
      </c>
      <c r="R180" s="79">
        <f>'CAT II'!H180</f>
        <v>2</v>
      </c>
      <c r="S180" s="79">
        <f>'CAT II'!I180</f>
        <v>2</v>
      </c>
      <c r="T180" s="79">
        <f>'CAT II'!J180</f>
        <v>9</v>
      </c>
      <c r="U180" s="79">
        <f>'CAT II'!K180</f>
        <v>10</v>
      </c>
      <c r="V180" s="79">
        <f>'CAT II'!L180</f>
        <v>14</v>
      </c>
      <c r="W180" s="79">
        <f>'CAT II'!M180</f>
        <v>45</v>
      </c>
      <c r="X180" s="82">
        <f>MODEL!D180</f>
        <v>2</v>
      </c>
      <c r="Y180" s="82">
        <f>MODEL!E180</f>
        <v>2</v>
      </c>
      <c r="Z180" s="82">
        <f>MODEL!F180</f>
        <v>2</v>
      </c>
      <c r="AA180" s="82">
        <f>MODEL!G180</f>
        <v>2</v>
      </c>
      <c r="AB180" s="82">
        <f>MODEL!H180</f>
        <v>2</v>
      </c>
      <c r="AC180" s="82">
        <f>MODEL!I180</f>
        <v>2</v>
      </c>
      <c r="AD180" s="82">
        <f>MODEL!J180</f>
        <v>2</v>
      </c>
      <c r="AE180" s="82">
        <f>MODEL!K180</f>
        <v>2</v>
      </c>
      <c r="AF180" s="82">
        <f>MODEL!L180</f>
        <v>2</v>
      </c>
      <c r="AG180" s="82">
        <f>MODEL!M180</f>
        <v>2</v>
      </c>
      <c r="AH180" s="82">
        <f>MODEL!N180</f>
        <v>6</v>
      </c>
      <c r="AI180" s="82">
        <f>MODEL!O180</f>
        <v>9</v>
      </c>
      <c r="AJ180" s="82">
        <f>MODEL!P180</f>
        <v>5</v>
      </c>
      <c r="AK180" s="82">
        <f>MODEL!Q180</f>
        <v>11</v>
      </c>
      <c r="AL180" s="82">
        <f>MODEL!R180</f>
        <v>14</v>
      </c>
      <c r="AM180" s="82">
        <f>MODEL!S180</f>
        <v>14</v>
      </c>
      <c r="AN180" s="82">
        <f>MODEL!T180</f>
        <v>79</v>
      </c>
      <c r="AO180" s="84">
        <f>'CAT I'!N180</f>
        <v>5</v>
      </c>
      <c r="AP180" s="84">
        <f>'CAT I'!O180</f>
        <v>5</v>
      </c>
      <c r="AQ180" s="84">
        <f>'CAT I'!P180</f>
        <v>10</v>
      </c>
      <c r="AR180" s="2">
        <f>'CAT II'!N180</f>
        <v>5</v>
      </c>
      <c r="AS180" s="2">
        <f>'CAT II'!O180</f>
        <v>5</v>
      </c>
      <c r="AT180" s="2">
        <f>'CAT II'!P180</f>
        <v>10</v>
      </c>
      <c r="AU180" s="85">
        <f>MODEL!U180</f>
        <v>5</v>
      </c>
      <c r="AV180" s="85">
        <f>MODEL!V180</f>
        <v>5</v>
      </c>
      <c r="AW180" s="85">
        <f>MODEL!W180</f>
        <v>10</v>
      </c>
      <c r="AX180" s="88">
        <f t="shared" si="157"/>
        <v>0.81132075471698117</v>
      </c>
      <c r="AY180" s="88">
        <f t="shared" si="156"/>
        <v>0.69767441860465118</v>
      </c>
      <c r="AZ180" s="88">
        <f t="shared" si="156"/>
        <v>0.84905660377358494</v>
      </c>
      <c r="BA180" s="88">
        <f t="shared" si="156"/>
        <v>1</v>
      </c>
      <c r="BB180" s="88">
        <f t="shared" si="156"/>
        <v>1</v>
      </c>
      <c r="BC180" s="88">
        <f t="shared" si="156"/>
        <v>0.73333333333333328</v>
      </c>
      <c r="BD180" s="89">
        <f>'END SEM EXAM'!D180</f>
        <v>2</v>
      </c>
      <c r="BE180" s="89">
        <f>'END SEM EXAM'!E180</f>
        <v>2</v>
      </c>
      <c r="BF180" s="89">
        <f>'END SEM EXAM'!F180</f>
        <v>2</v>
      </c>
      <c r="BG180" s="89">
        <f>'END SEM EXAM'!G180</f>
        <v>1</v>
      </c>
      <c r="BH180" s="89">
        <f>'END SEM EXAM'!H180</f>
        <v>2</v>
      </c>
      <c r="BI180" s="89">
        <f>'END SEM EXAM'!I180</f>
        <v>2</v>
      </c>
      <c r="BJ180" s="89">
        <f>'END SEM EXAM'!J180</f>
        <v>2</v>
      </c>
      <c r="BK180" s="89">
        <f>'END SEM EXAM'!K180</f>
        <v>2</v>
      </c>
      <c r="BL180" s="89">
        <f>'END SEM EXAM'!L180</f>
        <v>2</v>
      </c>
      <c r="BM180" s="89">
        <f>'END SEM EXAM'!M180</f>
        <v>2</v>
      </c>
      <c r="BN180" s="89">
        <f>'END SEM EXAM'!N180</f>
        <v>10</v>
      </c>
      <c r="BO180" s="89">
        <f>'END SEM EXAM'!O180</f>
        <v>3</v>
      </c>
      <c r="BP180" s="89">
        <f>'END SEM EXAM'!P180</f>
        <v>2</v>
      </c>
      <c r="BQ180" s="89">
        <f>'END SEM EXAM'!Q180</f>
        <v>9</v>
      </c>
      <c r="BR180" s="89">
        <f>'END SEM EXAM'!R180</f>
        <v>5</v>
      </c>
      <c r="BS180" s="89">
        <f>'END SEM EXAM'!S180</f>
        <v>4</v>
      </c>
      <c r="BT180" s="89">
        <f>'END SEM EXAM'!T180</f>
        <v>52</v>
      </c>
      <c r="BU180" s="91">
        <f>'END SEM EXAM'!U180</f>
        <v>0.3888888888888889</v>
      </c>
      <c r="BV180" s="91">
        <f>'END SEM EXAM'!V180</f>
        <v>0.27777777777777779</v>
      </c>
      <c r="BW180" s="91">
        <f>'END SEM EXAM'!W180</f>
        <v>0.72222222222222221</v>
      </c>
      <c r="BX180" s="91">
        <f>'END SEM EXAM'!X180</f>
        <v>0.5</v>
      </c>
      <c r="BY180" s="91">
        <f>'END SEM EXAM'!Y180</f>
        <v>0.44444444444444442</v>
      </c>
      <c r="BZ180" s="91">
        <f>'END SEM EXAM'!Z180</f>
        <v>1</v>
      </c>
      <c r="CA180" s="92">
        <f t="shared" si="120"/>
        <v>0.23333333333333334</v>
      </c>
      <c r="CB180" s="92">
        <f t="shared" si="121"/>
        <v>0.16666666666666666</v>
      </c>
      <c r="CC180" s="92">
        <f t="shared" si="122"/>
        <v>0.43333333333333329</v>
      </c>
      <c r="CD180" s="92">
        <f t="shared" si="123"/>
        <v>0.3</v>
      </c>
      <c r="CE180" s="92">
        <f t="shared" si="124"/>
        <v>0.26666666666666666</v>
      </c>
      <c r="CF180" s="92">
        <f t="shared" si="125"/>
        <v>0.6</v>
      </c>
      <c r="CG180" s="94">
        <f t="shared" si="126"/>
        <v>0.32452830188679249</v>
      </c>
      <c r="CH180" s="94">
        <f t="shared" si="127"/>
        <v>0.27906976744186046</v>
      </c>
      <c r="CI180" s="94">
        <f t="shared" si="128"/>
        <v>0.339622641509434</v>
      </c>
      <c r="CJ180" s="94">
        <f t="shared" si="129"/>
        <v>0.4</v>
      </c>
      <c r="CK180" s="94">
        <f t="shared" si="130"/>
        <v>0.4</v>
      </c>
      <c r="CL180" s="94">
        <f t="shared" si="131"/>
        <v>0.29333333333333333</v>
      </c>
      <c r="CM180" s="96">
        <f t="shared" si="132"/>
        <v>0.55786163522012577</v>
      </c>
      <c r="CN180" s="96">
        <f t="shared" si="133"/>
        <v>0.44573643410852715</v>
      </c>
      <c r="CO180" s="96">
        <f t="shared" si="134"/>
        <v>0.77295597484276723</v>
      </c>
      <c r="CP180" s="96">
        <f t="shared" si="135"/>
        <v>0.7</v>
      </c>
      <c r="CQ180" s="96">
        <f t="shared" si="136"/>
        <v>0.66666666666666674</v>
      </c>
      <c r="CR180" s="96">
        <f t="shared" si="137"/>
        <v>0.89333333333333331</v>
      </c>
      <c r="CS180" s="99">
        <f>'Course end survey'!J205</f>
        <v>0.33333333333333331</v>
      </c>
      <c r="CT180" s="99">
        <f>'Course end survey'!K205</f>
        <v>0.66666666666666663</v>
      </c>
      <c r="CU180" s="99">
        <f>'Course end survey'!L205</f>
        <v>0.33333333333333331</v>
      </c>
      <c r="CV180" s="99">
        <f>'Course end survey'!M205</f>
        <v>1</v>
      </c>
      <c r="CW180" s="99">
        <f>'Course end survey'!N205</f>
        <v>0.1111111111111111</v>
      </c>
      <c r="CX180" s="99">
        <f>'Course end survey'!O205</f>
        <v>0.22222222222222221</v>
      </c>
      <c r="CY180" s="100">
        <f t="shared" si="138"/>
        <v>3.3333333333333333E-2</v>
      </c>
      <c r="CZ180" s="100">
        <f t="shared" si="139"/>
        <v>6.6666666666666666E-2</v>
      </c>
      <c r="DA180" s="100">
        <f t="shared" si="140"/>
        <v>3.3333333333333333E-2</v>
      </c>
      <c r="DB180" s="100">
        <f t="shared" si="141"/>
        <v>0.1</v>
      </c>
      <c r="DC180" s="100">
        <f t="shared" si="142"/>
        <v>1.1111111111111112E-2</v>
      </c>
      <c r="DD180" s="100">
        <f t="shared" si="143"/>
        <v>2.2222222222222223E-2</v>
      </c>
      <c r="DE180" s="102">
        <f t="shared" si="144"/>
        <v>0.50207547169811317</v>
      </c>
      <c r="DF180" s="102">
        <f t="shared" si="145"/>
        <v>0.40116279069767447</v>
      </c>
      <c r="DG180" s="102">
        <f t="shared" si="146"/>
        <v>0.69566037735849051</v>
      </c>
      <c r="DH180" s="102">
        <f t="shared" si="147"/>
        <v>0.63</v>
      </c>
      <c r="DI180" s="102">
        <f t="shared" si="148"/>
        <v>0.60000000000000009</v>
      </c>
      <c r="DJ180" s="102">
        <f t="shared" si="149"/>
        <v>0.80400000000000005</v>
      </c>
      <c r="DK180" s="103">
        <f t="shared" si="150"/>
        <v>0.5354088050314465</v>
      </c>
      <c r="DL180" s="103">
        <f t="shared" si="151"/>
        <v>0.46782945736434112</v>
      </c>
      <c r="DM180" s="103">
        <f t="shared" si="152"/>
        <v>0.72899371069182384</v>
      </c>
      <c r="DN180" s="103">
        <f t="shared" si="153"/>
        <v>0.73</v>
      </c>
      <c r="DO180" s="103">
        <f t="shared" si="154"/>
        <v>0.61111111111111116</v>
      </c>
      <c r="DP180" s="103">
        <f t="shared" si="155"/>
        <v>0.8262222222222223</v>
      </c>
    </row>
    <row r="181" spans="1:120" ht="16.2" thickBot="1">
      <c r="A181" s="72">
        <v>171</v>
      </c>
      <c r="B181" s="73" t="str">
        <f>'CAT I'!B181</f>
        <v>AME20195L</v>
      </c>
      <c r="C181" s="171" t="str">
        <f>'CAT I'!C181</f>
        <v>THEJESHWARAN</v>
      </c>
      <c r="D181" s="74">
        <f>'CAT I'!D181</f>
        <v>0</v>
      </c>
      <c r="E181" s="74">
        <f>'CAT I'!E181</f>
        <v>1</v>
      </c>
      <c r="F181" s="74">
        <f>'CAT I'!F181</f>
        <v>2</v>
      </c>
      <c r="G181" s="74">
        <f>'CAT I'!G181</f>
        <v>1</v>
      </c>
      <c r="H181" s="74">
        <f>'CAT I'!H181</f>
        <v>0</v>
      </c>
      <c r="I181" s="74">
        <f>'CAT I'!I181</f>
        <v>0</v>
      </c>
      <c r="J181" s="74">
        <f>'CAT I'!J181</f>
        <v>10</v>
      </c>
      <c r="K181" s="74">
        <f>'CAT I'!K181</f>
        <v>12</v>
      </c>
      <c r="L181" s="74">
        <f>'CAT I'!L181</f>
        <v>13</v>
      </c>
      <c r="M181" s="74">
        <f>'CAT I'!M181</f>
        <v>39</v>
      </c>
      <c r="N181" s="79">
        <f>'CAT II'!D181</f>
        <v>1</v>
      </c>
      <c r="O181" s="79">
        <f>'CAT II'!E181</f>
        <v>1</v>
      </c>
      <c r="P181" s="79">
        <f>'CAT II'!F181</f>
        <v>2</v>
      </c>
      <c r="Q181" s="79">
        <f>'CAT II'!G181</f>
        <v>0</v>
      </c>
      <c r="R181" s="79">
        <f>'CAT II'!H181</f>
        <v>2</v>
      </c>
      <c r="S181" s="79">
        <f>'CAT II'!I181</f>
        <v>0</v>
      </c>
      <c r="T181" s="79">
        <f>'CAT II'!J181</f>
        <v>9</v>
      </c>
      <c r="U181" s="79">
        <f>'CAT II'!K181</f>
        <v>12</v>
      </c>
      <c r="V181" s="79">
        <f>'CAT II'!L181</f>
        <v>11</v>
      </c>
      <c r="W181" s="79">
        <f>'CAT II'!M181</f>
        <v>38</v>
      </c>
      <c r="X181" s="82">
        <f>MODEL!D181</f>
        <v>2</v>
      </c>
      <c r="Y181" s="82">
        <f>MODEL!E181</f>
        <v>1</v>
      </c>
      <c r="Z181" s="82">
        <f>MODEL!F181</f>
        <v>2</v>
      </c>
      <c r="AA181" s="82">
        <f>MODEL!G181</f>
        <v>2</v>
      </c>
      <c r="AB181" s="82">
        <f>MODEL!H181</f>
        <v>2</v>
      </c>
      <c r="AC181" s="82">
        <f>MODEL!I181</f>
        <v>2</v>
      </c>
      <c r="AD181" s="82">
        <f>MODEL!J181</f>
        <v>2</v>
      </c>
      <c r="AE181" s="82">
        <f>MODEL!K181</f>
        <v>2</v>
      </c>
      <c r="AF181" s="82">
        <f>MODEL!L181</f>
        <v>2</v>
      </c>
      <c r="AG181" s="82">
        <f>MODEL!M181</f>
        <v>2</v>
      </c>
      <c r="AH181" s="82">
        <f>MODEL!N181</f>
        <v>6</v>
      </c>
      <c r="AI181" s="82">
        <f>MODEL!O181</f>
        <v>7</v>
      </c>
      <c r="AJ181" s="82">
        <f>MODEL!P181</f>
        <v>6</v>
      </c>
      <c r="AK181" s="82">
        <f>MODEL!Q181</f>
        <v>6</v>
      </c>
      <c r="AL181" s="82">
        <f>MODEL!R181</f>
        <v>14</v>
      </c>
      <c r="AM181" s="82">
        <f>MODEL!S181</f>
        <v>8</v>
      </c>
      <c r="AN181" s="82">
        <f>MODEL!T181</f>
        <v>66</v>
      </c>
      <c r="AO181" s="84">
        <f>'CAT I'!N181</f>
        <v>5</v>
      </c>
      <c r="AP181" s="84">
        <f>'CAT I'!O181</f>
        <v>5</v>
      </c>
      <c r="AQ181" s="84">
        <f>'CAT I'!P181</f>
        <v>10</v>
      </c>
      <c r="AR181" s="2">
        <f>'CAT II'!N181</f>
        <v>5</v>
      </c>
      <c r="AS181" s="2">
        <f>'CAT II'!O181</f>
        <v>5</v>
      </c>
      <c r="AT181" s="2">
        <f>'CAT II'!P181</f>
        <v>10</v>
      </c>
      <c r="AU181" s="85">
        <f>MODEL!U181</f>
        <v>5</v>
      </c>
      <c r="AV181" s="85">
        <f>MODEL!V181</f>
        <v>5</v>
      </c>
      <c r="AW181" s="85">
        <f>MODEL!W181</f>
        <v>10</v>
      </c>
      <c r="AX181" s="88">
        <f t="shared" si="157"/>
        <v>0.75471698113207553</v>
      </c>
      <c r="AY181" s="88">
        <f t="shared" si="156"/>
        <v>0.67441860465116277</v>
      </c>
      <c r="AZ181" s="88">
        <f t="shared" si="156"/>
        <v>0.75471698113207553</v>
      </c>
      <c r="BA181" s="88">
        <f t="shared" si="156"/>
        <v>0.83720930232558144</v>
      </c>
      <c r="BB181" s="88">
        <f t="shared" si="156"/>
        <v>0.73913043478260865</v>
      </c>
      <c r="BC181" s="88">
        <f t="shared" si="156"/>
        <v>0.73333333333333328</v>
      </c>
      <c r="BD181" s="89">
        <f>'END SEM EXAM'!D181</f>
        <v>2</v>
      </c>
      <c r="BE181" s="89">
        <f>'END SEM EXAM'!E181</f>
        <v>1</v>
      </c>
      <c r="BF181" s="89">
        <f>'END SEM EXAM'!F181</f>
        <v>2</v>
      </c>
      <c r="BG181" s="89">
        <f>'END SEM EXAM'!G181</f>
        <v>2</v>
      </c>
      <c r="BH181" s="89">
        <f>'END SEM EXAM'!H181</f>
        <v>2</v>
      </c>
      <c r="BI181" s="89">
        <f>'END SEM EXAM'!I181</f>
        <v>2</v>
      </c>
      <c r="BJ181" s="89">
        <f>'END SEM EXAM'!J181</f>
        <v>2</v>
      </c>
      <c r="BK181" s="89">
        <f>'END SEM EXAM'!K181</f>
        <v>2</v>
      </c>
      <c r="BL181" s="89">
        <f>'END SEM EXAM'!L181</f>
        <v>2</v>
      </c>
      <c r="BM181" s="89">
        <f>'END SEM EXAM'!M181</f>
        <v>2</v>
      </c>
      <c r="BN181" s="89">
        <f>'END SEM EXAM'!N181</f>
        <v>6</v>
      </c>
      <c r="BO181" s="89">
        <f>'END SEM EXAM'!O181</f>
        <v>8</v>
      </c>
      <c r="BP181" s="89">
        <f>'END SEM EXAM'!P181</f>
        <v>13</v>
      </c>
      <c r="BQ181" s="89">
        <f>'END SEM EXAM'!Q181</f>
        <v>4</v>
      </c>
      <c r="BR181" s="89">
        <f>'END SEM EXAM'!R181</f>
        <v>6</v>
      </c>
      <c r="BS181" s="89">
        <f>'END SEM EXAM'!S181</f>
        <v>1</v>
      </c>
      <c r="BT181" s="89">
        <f>'END SEM EXAM'!T181</f>
        <v>57</v>
      </c>
      <c r="BU181" s="91">
        <f>'END SEM EXAM'!U181</f>
        <v>0.61111111111111116</v>
      </c>
      <c r="BV181" s="91">
        <f>'END SEM EXAM'!V181</f>
        <v>0.94444444444444442</v>
      </c>
      <c r="BW181" s="91">
        <f>'END SEM EXAM'!W181</f>
        <v>0.44444444444444442</v>
      </c>
      <c r="BX181" s="91">
        <f>'END SEM EXAM'!X181</f>
        <v>0.55555555555555558</v>
      </c>
      <c r="BY181" s="91">
        <f>'END SEM EXAM'!Y181</f>
        <v>0.27777777777777779</v>
      </c>
      <c r="BZ181" s="91">
        <f>'END SEM EXAM'!Z181</f>
        <v>0.6</v>
      </c>
      <c r="CA181" s="92">
        <f t="shared" si="120"/>
        <v>0.3666666666666667</v>
      </c>
      <c r="CB181" s="92">
        <f t="shared" si="121"/>
        <v>0.56666666666666665</v>
      </c>
      <c r="CC181" s="92">
        <f t="shared" si="122"/>
        <v>0.26666666666666666</v>
      </c>
      <c r="CD181" s="92">
        <f t="shared" si="123"/>
        <v>0.33333333333333331</v>
      </c>
      <c r="CE181" s="92">
        <f t="shared" si="124"/>
        <v>0.16666666666666666</v>
      </c>
      <c r="CF181" s="92">
        <f t="shared" si="125"/>
        <v>0.36</v>
      </c>
      <c r="CG181" s="94">
        <f t="shared" si="126"/>
        <v>0.30188679245283023</v>
      </c>
      <c r="CH181" s="94">
        <f t="shared" si="127"/>
        <v>0.26976744186046514</v>
      </c>
      <c r="CI181" s="94">
        <f t="shared" si="128"/>
        <v>0.30188679245283023</v>
      </c>
      <c r="CJ181" s="94">
        <f t="shared" si="129"/>
        <v>0.33488372093023261</v>
      </c>
      <c r="CK181" s="94">
        <f t="shared" si="130"/>
        <v>0.29565217391304349</v>
      </c>
      <c r="CL181" s="94">
        <f t="shared" si="131"/>
        <v>0.29333333333333333</v>
      </c>
      <c r="CM181" s="96">
        <f t="shared" si="132"/>
        <v>0.66855345911949693</v>
      </c>
      <c r="CN181" s="96">
        <f t="shared" si="133"/>
        <v>0.83643410852713185</v>
      </c>
      <c r="CO181" s="96">
        <f t="shared" si="134"/>
        <v>0.56855345911949695</v>
      </c>
      <c r="CP181" s="96">
        <f t="shared" si="135"/>
        <v>0.66821705426356592</v>
      </c>
      <c r="CQ181" s="96">
        <f t="shared" si="136"/>
        <v>0.46231884057971018</v>
      </c>
      <c r="CR181" s="96">
        <f t="shared" si="137"/>
        <v>0.65333333333333332</v>
      </c>
      <c r="CS181" s="99">
        <f>'Course end survey'!J190</f>
        <v>1</v>
      </c>
      <c r="CT181" s="99">
        <f>'Course end survey'!K190</f>
        <v>0.33333333333333331</v>
      </c>
      <c r="CU181" s="99">
        <f>'Course end survey'!L190</f>
        <v>1</v>
      </c>
      <c r="CV181" s="99">
        <f>'Course end survey'!M190</f>
        <v>0.66666666666666663</v>
      </c>
      <c r="CW181" s="99">
        <f>'Course end survey'!N190</f>
        <v>0.33333333333333331</v>
      </c>
      <c r="CX181" s="99">
        <f>'Course end survey'!O190</f>
        <v>0.1111111111111111</v>
      </c>
      <c r="CY181" s="100">
        <f t="shared" si="138"/>
        <v>0.1</v>
      </c>
      <c r="CZ181" s="100">
        <f t="shared" si="139"/>
        <v>3.3333333333333333E-2</v>
      </c>
      <c r="DA181" s="100">
        <f t="shared" si="140"/>
        <v>0.1</v>
      </c>
      <c r="DB181" s="100">
        <f t="shared" si="141"/>
        <v>6.6666666666666666E-2</v>
      </c>
      <c r="DC181" s="100">
        <f t="shared" si="142"/>
        <v>3.3333333333333333E-2</v>
      </c>
      <c r="DD181" s="100">
        <f t="shared" si="143"/>
        <v>1.1111111111111112E-2</v>
      </c>
      <c r="DE181" s="102">
        <f t="shared" si="144"/>
        <v>0.60169811320754729</v>
      </c>
      <c r="DF181" s="102">
        <f t="shared" si="145"/>
        <v>0.75279069767441864</v>
      </c>
      <c r="DG181" s="102">
        <f t="shared" si="146"/>
        <v>0.51169811320754732</v>
      </c>
      <c r="DH181" s="102">
        <f t="shared" si="147"/>
        <v>0.60139534883720935</v>
      </c>
      <c r="DI181" s="102">
        <f t="shared" si="148"/>
        <v>0.41608695652173916</v>
      </c>
      <c r="DJ181" s="102">
        <f t="shared" si="149"/>
        <v>0.58799999999999997</v>
      </c>
      <c r="DK181" s="103">
        <f t="shared" si="150"/>
        <v>0.70169811320754727</v>
      </c>
      <c r="DL181" s="103">
        <f t="shared" si="151"/>
        <v>0.78612403100775197</v>
      </c>
      <c r="DM181" s="103">
        <f t="shared" si="152"/>
        <v>0.6116981132075473</v>
      </c>
      <c r="DN181" s="103">
        <f t="shared" si="153"/>
        <v>0.66806201550387601</v>
      </c>
      <c r="DO181" s="103">
        <f t="shared" si="154"/>
        <v>0.44942028985507249</v>
      </c>
      <c r="DP181" s="103">
        <f t="shared" si="155"/>
        <v>0.59911111111111104</v>
      </c>
    </row>
    <row r="182" spans="1:120" ht="16.2" thickBot="1">
      <c r="A182" s="72">
        <v>172</v>
      </c>
      <c r="B182" s="73" t="str">
        <f>'CAT I'!B182</f>
        <v>AME20196L</v>
      </c>
      <c r="C182" s="171" t="str">
        <f>'CAT I'!C182</f>
        <v>TONY PLAYER M</v>
      </c>
      <c r="D182" s="74">
        <f>'CAT I'!D182</f>
        <v>0</v>
      </c>
      <c r="E182" s="74">
        <f>'CAT I'!E182</f>
        <v>0</v>
      </c>
      <c r="F182" s="74">
        <f>'CAT I'!F182</f>
        <v>2</v>
      </c>
      <c r="G182" s="74">
        <f>'CAT I'!G182</f>
        <v>0</v>
      </c>
      <c r="H182" s="74">
        <f>'CAT I'!H182</f>
        <v>1</v>
      </c>
      <c r="I182" s="74">
        <f>'CAT I'!I182</f>
        <v>0</v>
      </c>
      <c r="J182" s="74">
        <f>'CAT I'!J182</f>
        <v>10</v>
      </c>
      <c r="K182" s="74">
        <f>'CAT I'!K182</f>
        <v>13</v>
      </c>
      <c r="L182" s="74">
        <f>'CAT I'!L182</f>
        <v>13</v>
      </c>
      <c r="M182" s="74">
        <f>'CAT I'!M182</f>
        <v>39</v>
      </c>
      <c r="N182" s="79">
        <f>'CAT II'!D182</f>
        <v>1</v>
      </c>
      <c r="O182" s="79">
        <f>'CAT II'!E182</f>
        <v>1</v>
      </c>
      <c r="P182" s="79">
        <f>'CAT II'!F182</f>
        <v>1</v>
      </c>
      <c r="Q182" s="79">
        <f>'CAT II'!G182</f>
        <v>1</v>
      </c>
      <c r="R182" s="79">
        <f>'CAT II'!H182</f>
        <v>1</v>
      </c>
      <c r="S182" s="79">
        <f>'CAT II'!I182</f>
        <v>1</v>
      </c>
      <c r="T182" s="79">
        <f>'CAT II'!J182</f>
        <v>6</v>
      </c>
      <c r="U182" s="79">
        <f>'CAT II'!K182</f>
        <v>9</v>
      </c>
      <c r="V182" s="79">
        <f>'CAT II'!L182</f>
        <v>13</v>
      </c>
      <c r="W182" s="79">
        <f>'CAT II'!M182</f>
        <v>34</v>
      </c>
      <c r="X182" s="82">
        <f>MODEL!D182</f>
        <v>1</v>
      </c>
      <c r="Y182" s="82">
        <f>MODEL!E182</f>
        <v>1</v>
      </c>
      <c r="Z182" s="82">
        <f>MODEL!F182</f>
        <v>1</v>
      </c>
      <c r="AA182" s="82">
        <f>MODEL!G182</f>
        <v>1</v>
      </c>
      <c r="AB182" s="82">
        <f>MODEL!H182</f>
        <v>1</v>
      </c>
      <c r="AC182" s="82">
        <f>MODEL!I182</f>
        <v>1</v>
      </c>
      <c r="AD182" s="82">
        <f>MODEL!J182</f>
        <v>1</v>
      </c>
      <c r="AE182" s="82">
        <f>MODEL!K182</f>
        <v>1</v>
      </c>
      <c r="AF182" s="82">
        <f>MODEL!L182</f>
        <v>1</v>
      </c>
      <c r="AG182" s="82">
        <f>MODEL!M182</f>
        <v>1</v>
      </c>
      <c r="AH182" s="82">
        <f>MODEL!N182</f>
        <v>6</v>
      </c>
      <c r="AI182" s="82">
        <f>MODEL!O182</f>
        <v>12</v>
      </c>
      <c r="AJ182" s="82">
        <f>MODEL!P182</f>
        <v>14</v>
      </c>
      <c r="AK182" s="82">
        <f>MODEL!Q182</f>
        <v>11</v>
      </c>
      <c r="AL182" s="82">
        <f>MODEL!R182</f>
        <v>13</v>
      </c>
      <c r="AM182" s="82">
        <f>MODEL!S182</f>
        <v>10</v>
      </c>
      <c r="AN182" s="82">
        <f>MODEL!T182</f>
        <v>76</v>
      </c>
      <c r="AO182" s="84">
        <f>'CAT I'!N182</f>
        <v>5</v>
      </c>
      <c r="AP182" s="84">
        <f>'CAT I'!O182</f>
        <v>5</v>
      </c>
      <c r="AQ182" s="84">
        <f>'CAT I'!P182</f>
        <v>10</v>
      </c>
      <c r="AR182" s="2">
        <f>'CAT II'!N182</f>
        <v>5</v>
      </c>
      <c r="AS182" s="2">
        <f>'CAT II'!O182</f>
        <v>5</v>
      </c>
      <c r="AT182" s="2">
        <f>'CAT II'!P182</f>
        <v>10</v>
      </c>
      <c r="AU182" s="85">
        <f>MODEL!U182</f>
        <v>5</v>
      </c>
      <c r="AV182" s="85">
        <f>MODEL!V182</f>
        <v>5</v>
      </c>
      <c r="AW182" s="85">
        <f>MODEL!W182</f>
        <v>10</v>
      </c>
      <c r="AX182" s="88">
        <f t="shared" si="157"/>
        <v>0.83018867924528306</v>
      </c>
      <c r="AY182" s="88">
        <f t="shared" si="156"/>
        <v>0.81395348837209303</v>
      </c>
      <c r="AZ182" s="88">
        <f t="shared" si="156"/>
        <v>0.67924528301886788</v>
      </c>
      <c r="BA182" s="88">
        <f t="shared" si="156"/>
        <v>0.83720930232558144</v>
      </c>
      <c r="BB182" s="88">
        <f t="shared" si="156"/>
        <v>0.73913043478260865</v>
      </c>
      <c r="BC182" s="88">
        <f t="shared" si="156"/>
        <v>0.73333333333333328</v>
      </c>
      <c r="BD182" s="89">
        <f>'END SEM EXAM'!D182</f>
        <v>1</v>
      </c>
      <c r="BE182" s="89">
        <f>'END SEM EXAM'!E182</f>
        <v>1</v>
      </c>
      <c r="BF182" s="89">
        <f>'END SEM EXAM'!F182</f>
        <v>2</v>
      </c>
      <c r="BG182" s="89">
        <f>'END SEM EXAM'!G182</f>
        <v>2</v>
      </c>
      <c r="BH182" s="89">
        <f>'END SEM EXAM'!H182</f>
        <v>2</v>
      </c>
      <c r="BI182" s="89">
        <f>'END SEM EXAM'!I182</f>
        <v>2</v>
      </c>
      <c r="BJ182" s="89">
        <f>'END SEM EXAM'!J182</f>
        <v>2</v>
      </c>
      <c r="BK182" s="89">
        <f>'END SEM EXAM'!K182</f>
        <v>2</v>
      </c>
      <c r="BL182" s="89">
        <f>'END SEM EXAM'!L182</f>
        <v>2</v>
      </c>
      <c r="BM182" s="89">
        <f>'END SEM EXAM'!M182</f>
        <v>2</v>
      </c>
      <c r="BN182" s="89">
        <f>'END SEM EXAM'!N182</f>
        <v>1</v>
      </c>
      <c r="BO182" s="89">
        <f>'END SEM EXAM'!O182</f>
        <v>11</v>
      </c>
      <c r="BP182" s="89">
        <f>'END SEM EXAM'!P182</f>
        <v>6</v>
      </c>
      <c r="BQ182" s="89">
        <f>'END SEM EXAM'!Q182</f>
        <v>4</v>
      </c>
      <c r="BR182" s="89">
        <f>'END SEM EXAM'!R182</f>
        <v>12</v>
      </c>
      <c r="BS182" s="89">
        <f>'END SEM EXAM'!S182</f>
        <v>1</v>
      </c>
      <c r="BT182" s="89">
        <f>'END SEM EXAM'!T182</f>
        <v>53</v>
      </c>
      <c r="BU182" s="91">
        <f>'END SEM EXAM'!U182</f>
        <v>0.72222222222222221</v>
      </c>
      <c r="BV182" s="91">
        <f>'END SEM EXAM'!V182</f>
        <v>0.55555555555555558</v>
      </c>
      <c r="BW182" s="91">
        <f>'END SEM EXAM'!W182</f>
        <v>0.44444444444444442</v>
      </c>
      <c r="BX182" s="91">
        <f>'END SEM EXAM'!X182</f>
        <v>0.88888888888888884</v>
      </c>
      <c r="BY182" s="91">
        <f>'END SEM EXAM'!Y182</f>
        <v>0.27777777777777779</v>
      </c>
      <c r="BZ182" s="91">
        <f>'END SEM EXAM'!Z182</f>
        <v>0.1</v>
      </c>
      <c r="CA182" s="92">
        <f t="shared" si="120"/>
        <v>0.43333333333333329</v>
      </c>
      <c r="CB182" s="92">
        <f t="shared" si="121"/>
        <v>0.33333333333333331</v>
      </c>
      <c r="CC182" s="92">
        <f t="shared" si="122"/>
        <v>0.26666666666666666</v>
      </c>
      <c r="CD182" s="92">
        <f t="shared" si="123"/>
        <v>0.53333333333333333</v>
      </c>
      <c r="CE182" s="92">
        <f t="shared" si="124"/>
        <v>0.16666666666666666</v>
      </c>
      <c r="CF182" s="92">
        <f t="shared" si="125"/>
        <v>0.06</v>
      </c>
      <c r="CG182" s="94">
        <f t="shared" si="126"/>
        <v>0.33207547169811324</v>
      </c>
      <c r="CH182" s="94">
        <f t="shared" si="127"/>
        <v>0.32558139534883723</v>
      </c>
      <c r="CI182" s="94">
        <f t="shared" si="128"/>
        <v>0.27169811320754716</v>
      </c>
      <c r="CJ182" s="94">
        <f t="shared" si="129"/>
        <v>0.33488372093023261</v>
      </c>
      <c r="CK182" s="94">
        <f t="shared" si="130"/>
        <v>0.29565217391304349</v>
      </c>
      <c r="CL182" s="94">
        <f t="shared" si="131"/>
        <v>0.29333333333333333</v>
      </c>
      <c r="CM182" s="96">
        <f t="shared" si="132"/>
        <v>0.76540880503144648</v>
      </c>
      <c r="CN182" s="96">
        <f t="shared" si="133"/>
        <v>0.6589147286821706</v>
      </c>
      <c r="CO182" s="96">
        <f t="shared" si="134"/>
        <v>0.53836477987421383</v>
      </c>
      <c r="CP182" s="96">
        <f t="shared" si="135"/>
        <v>0.86821705426356588</v>
      </c>
      <c r="CQ182" s="96">
        <f t="shared" si="136"/>
        <v>0.46231884057971018</v>
      </c>
      <c r="CR182" s="96">
        <f t="shared" si="137"/>
        <v>0.35333333333333333</v>
      </c>
      <c r="CS182" s="99">
        <f>'Course end survey'!J207</f>
        <v>0.33333333333333331</v>
      </c>
      <c r="CT182" s="99">
        <f>'Course end survey'!K207</f>
        <v>0.66666666666666663</v>
      </c>
      <c r="CU182" s="99">
        <f>'Course end survey'!L207</f>
        <v>0.33333333333333331</v>
      </c>
      <c r="CV182" s="99">
        <f>'Course end survey'!M207</f>
        <v>0.66666666666666663</v>
      </c>
      <c r="CW182" s="99">
        <f>'Course end survey'!N207</f>
        <v>0.1111111111111111</v>
      </c>
      <c r="CX182" s="99">
        <f>'Course end survey'!O207</f>
        <v>0.22222222222222221</v>
      </c>
      <c r="CY182" s="100">
        <f t="shared" si="138"/>
        <v>3.3333333333333333E-2</v>
      </c>
      <c r="CZ182" s="100">
        <f t="shared" si="139"/>
        <v>6.6666666666666666E-2</v>
      </c>
      <c r="DA182" s="100">
        <f t="shared" si="140"/>
        <v>3.3333333333333333E-2</v>
      </c>
      <c r="DB182" s="100">
        <f t="shared" si="141"/>
        <v>6.6666666666666666E-2</v>
      </c>
      <c r="DC182" s="100">
        <f t="shared" si="142"/>
        <v>1.1111111111111112E-2</v>
      </c>
      <c r="DD182" s="100">
        <f t="shared" si="143"/>
        <v>2.2222222222222223E-2</v>
      </c>
      <c r="DE182" s="102">
        <f t="shared" si="144"/>
        <v>0.68886792452830181</v>
      </c>
      <c r="DF182" s="102">
        <f t="shared" si="145"/>
        <v>0.59302325581395354</v>
      </c>
      <c r="DG182" s="102">
        <f t="shared" si="146"/>
        <v>0.48452830188679247</v>
      </c>
      <c r="DH182" s="102">
        <f t="shared" si="147"/>
        <v>0.78139534883720929</v>
      </c>
      <c r="DI182" s="102">
        <f t="shared" si="148"/>
        <v>0.41608695652173916</v>
      </c>
      <c r="DJ182" s="102">
        <f t="shared" si="149"/>
        <v>0.318</v>
      </c>
      <c r="DK182" s="103">
        <f t="shared" si="150"/>
        <v>0.72220125786163514</v>
      </c>
      <c r="DL182" s="103">
        <f t="shared" si="151"/>
        <v>0.65968992248062019</v>
      </c>
      <c r="DM182" s="103">
        <f t="shared" si="152"/>
        <v>0.51786163522012585</v>
      </c>
      <c r="DN182" s="103">
        <f t="shared" si="153"/>
        <v>0.84806201550387594</v>
      </c>
      <c r="DO182" s="103">
        <f t="shared" si="154"/>
        <v>0.42719806763285029</v>
      </c>
      <c r="DP182" s="103">
        <f t="shared" si="155"/>
        <v>0.3402222222222222</v>
      </c>
    </row>
    <row r="183" spans="1:120" ht="16.2" thickBot="1">
      <c r="A183" s="72">
        <v>173</v>
      </c>
      <c r="B183" s="73" t="str">
        <f>'CAT I'!B183</f>
        <v>AME20197L</v>
      </c>
      <c r="C183" s="171" t="str">
        <f>'CAT I'!C183</f>
        <v>VIMAL P S</v>
      </c>
      <c r="D183" s="74">
        <f>'CAT I'!D183</f>
        <v>2</v>
      </c>
      <c r="E183" s="74">
        <f>'CAT I'!E183</f>
        <v>2</v>
      </c>
      <c r="F183" s="74">
        <f>'CAT I'!F183</f>
        <v>2</v>
      </c>
      <c r="G183" s="74">
        <f>'CAT I'!G183</f>
        <v>2</v>
      </c>
      <c r="H183" s="74">
        <f>'CAT I'!H183</f>
        <v>2</v>
      </c>
      <c r="I183" s="74">
        <f>'CAT I'!I183</f>
        <v>2</v>
      </c>
      <c r="J183" s="74">
        <f>'CAT I'!J183</f>
        <v>9</v>
      </c>
      <c r="K183" s="74">
        <f>'CAT I'!K183</f>
        <v>11</v>
      </c>
      <c r="L183" s="74">
        <f>'CAT I'!L183</f>
        <v>11</v>
      </c>
      <c r="M183" s="74">
        <f>'CAT I'!M183</f>
        <v>43</v>
      </c>
      <c r="N183" s="79">
        <f>'CAT II'!D183</f>
        <v>2</v>
      </c>
      <c r="O183" s="79">
        <f>'CAT II'!E183</f>
        <v>2</v>
      </c>
      <c r="P183" s="79">
        <f>'CAT II'!F183</f>
        <v>2</v>
      </c>
      <c r="Q183" s="79">
        <f>'CAT II'!G183</f>
        <v>2</v>
      </c>
      <c r="R183" s="79">
        <f>'CAT II'!H183</f>
        <v>2</v>
      </c>
      <c r="S183" s="79">
        <f>'CAT II'!I183</f>
        <v>2</v>
      </c>
      <c r="T183" s="79">
        <f>'CAT II'!J183</f>
        <v>9</v>
      </c>
      <c r="U183" s="79">
        <f>'CAT II'!K183</f>
        <v>13</v>
      </c>
      <c r="V183" s="79">
        <f>'CAT II'!L183</f>
        <v>10</v>
      </c>
      <c r="W183" s="79">
        <f>'CAT II'!M183</f>
        <v>44</v>
      </c>
      <c r="X183" s="82">
        <f>MODEL!D183</f>
        <v>1</v>
      </c>
      <c r="Y183" s="82">
        <f>MODEL!E183</f>
        <v>1</v>
      </c>
      <c r="Z183" s="82">
        <f>MODEL!F183</f>
        <v>2</v>
      </c>
      <c r="AA183" s="82">
        <f>MODEL!G183</f>
        <v>1</v>
      </c>
      <c r="AB183" s="82">
        <f>MODEL!H183</f>
        <v>1</v>
      </c>
      <c r="AC183" s="82">
        <f>MODEL!I183</f>
        <v>1</v>
      </c>
      <c r="AD183" s="82">
        <f>MODEL!J183</f>
        <v>2</v>
      </c>
      <c r="AE183" s="82">
        <f>MODEL!K183</f>
        <v>2</v>
      </c>
      <c r="AF183" s="82">
        <f>MODEL!L183</f>
        <v>2</v>
      </c>
      <c r="AG183" s="82">
        <f>MODEL!M183</f>
        <v>1</v>
      </c>
      <c r="AH183" s="82">
        <f>MODEL!N183</f>
        <v>5</v>
      </c>
      <c r="AI183" s="82">
        <f>MODEL!O183</f>
        <v>9</v>
      </c>
      <c r="AJ183" s="82">
        <f>MODEL!P183</f>
        <v>14</v>
      </c>
      <c r="AK183" s="82">
        <f>MODEL!Q183</f>
        <v>13</v>
      </c>
      <c r="AL183" s="82">
        <f>MODEL!R183</f>
        <v>12</v>
      </c>
      <c r="AM183" s="82">
        <f>MODEL!S183</f>
        <v>10</v>
      </c>
      <c r="AN183" s="82">
        <f>MODEL!T183</f>
        <v>77</v>
      </c>
      <c r="AO183" s="84">
        <f>'CAT I'!N183</f>
        <v>5</v>
      </c>
      <c r="AP183" s="84">
        <f>'CAT I'!O183</f>
        <v>5</v>
      </c>
      <c r="AQ183" s="84">
        <f>'CAT I'!P183</f>
        <v>10</v>
      </c>
      <c r="AR183" s="2">
        <f>'CAT II'!N183</f>
        <v>5</v>
      </c>
      <c r="AS183" s="2">
        <f>'CAT II'!O183</f>
        <v>5</v>
      </c>
      <c r="AT183" s="2">
        <f>'CAT II'!P183</f>
        <v>10</v>
      </c>
      <c r="AU183" s="85">
        <f>MODEL!U183</f>
        <v>5</v>
      </c>
      <c r="AV183" s="85">
        <f>MODEL!V183</f>
        <v>5</v>
      </c>
      <c r="AW183" s="85">
        <f>MODEL!W183</f>
        <v>10</v>
      </c>
      <c r="AX183" s="88">
        <f t="shared" si="157"/>
        <v>0.79245283018867929</v>
      </c>
      <c r="AY183" s="88">
        <f t="shared" si="156"/>
        <v>0.90697674418604646</v>
      </c>
      <c r="AZ183" s="88">
        <f t="shared" si="156"/>
        <v>0.90566037735849059</v>
      </c>
      <c r="BA183" s="88">
        <f t="shared" si="156"/>
        <v>0.86046511627906974</v>
      </c>
      <c r="BB183" s="88">
        <f t="shared" si="156"/>
        <v>0.78260869565217395</v>
      </c>
      <c r="BC183" s="88">
        <f t="shared" si="156"/>
        <v>0.66666666666666663</v>
      </c>
      <c r="BD183" s="89">
        <f>'END SEM EXAM'!D183</f>
        <v>2</v>
      </c>
      <c r="BE183" s="89">
        <f>'END SEM EXAM'!E183</f>
        <v>1</v>
      </c>
      <c r="BF183" s="89">
        <f>'END SEM EXAM'!F183</f>
        <v>2</v>
      </c>
      <c r="BG183" s="89">
        <f>'END SEM EXAM'!G183</f>
        <v>2</v>
      </c>
      <c r="BH183" s="89">
        <f>'END SEM EXAM'!H183</f>
        <v>2</v>
      </c>
      <c r="BI183" s="89">
        <f>'END SEM EXAM'!I183</f>
        <v>2</v>
      </c>
      <c r="BJ183" s="89">
        <f>'END SEM EXAM'!J183</f>
        <v>2</v>
      </c>
      <c r="BK183" s="89">
        <f>'END SEM EXAM'!K183</f>
        <v>2</v>
      </c>
      <c r="BL183" s="89">
        <f>'END SEM EXAM'!L183</f>
        <v>2</v>
      </c>
      <c r="BM183" s="89">
        <f>'END SEM EXAM'!M183</f>
        <v>2</v>
      </c>
      <c r="BN183" s="89">
        <f>'END SEM EXAM'!N183</f>
        <v>7</v>
      </c>
      <c r="BO183" s="89">
        <f>'END SEM EXAM'!O183</f>
        <v>6</v>
      </c>
      <c r="BP183" s="89">
        <f>'END SEM EXAM'!P183</f>
        <v>4</v>
      </c>
      <c r="BQ183" s="89">
        <f>'END SEM EXAM'!Q183</f>
        <v>2</v>
      </c>
      <c r="BR183" s="89">
        <f>'END SEM EXAM'!R183</f>
        <v>11</v>
      </c>
      <c r="BS183" s="89">
        <f>'END SEM EXAM'!S183</f>
        <v>9</v>
      </c>
      <c r="BT183" s="89">
        <f>'END SEM EXAM'!T183</f>
        <v>58</v>
      </c>
      <c r="BU183" s="91">
        <f>'END SEM EXAM'!U183</f>
        <v>0.5</v>
      </c>
      <c r="BV183" s="91">
        <f>'END SEM EXAM'!V183</f>
        <v>0.44444444444444442</v>
      </c>
      <c r="BW183" s="91">
        <f>'END SEM EXAM'!W183</f>
        <v>0.33333333333333331</v>
      </c>
      <c r="BX183" s="91">
        <f>'END SEM EXAM'!X183</f>
        <v>0.83333333333333337</v>
      </c>
      <c r="BY183" s="91">
        <f>'END SEM EXAM'!Y183</f>
        <v>0.72222222222222221</v>
      </c>
      <c r="BZ183" s="91">
        <f>'END SEM EXAM'!Z183</f>
        <v>0.7</v>
      </c>
      <c r="CA183" s="92">
        <f t="shared" si="120"/>
        <v>0.3</v>
      </c>
      <c r="CB183" s="92">
        <f t="shared" si="121"/>
        <v>0.26666666666666666</v>
      </c>
      <c r="CC183" s="92">
        <f t="shared" si="122"/>
        <v>0.19999999999999998</v>
      </c>
      <c r="CD183" s="92">
        <f t="shared" si="123"/>
        <v>0.5</v>
      </c>
      <c r="CE183" s="92">
        <f t="shared" si="124"/>
        <v>0.43333333333333329</v>
      </c>
      <c r="CF183" s="92">
        <f t="shared" si="125"/>
        <v>0.42</v>
      </c>
      <c r="CG183" s="94">
        <f t="shared" si="126"/>
        <v>0.31698113207547174</v>
      </c>
      <c r="CH183" s="94">
        <f t="shared" si="127"/>
        <v>0.36279069767441863</v>
      </c>
      <c r="CI183" s="94">
        <f t="shared" si="128"/>
        <v>0.36226415094339626</v>
      </c>
      <c r="CJ183" s="94">
        <f t="shared" si="129"/>
        <v>0.34418604651162793</v>
      </c>
      <c r="CK183" s="94">
        <f t="shared" si="130"/>
        <v>0.31304347826086959</v>
      </c>
      <c r="CL183" s="94">
        <f t="shared" si="131"/>
        <v>0.26666666666666666</v>
      </c>
      <c r="CM183" s="96">
        <f t="shared" si="132"/>
        <v>0.61698113207547167</v>
      </c>
      <c r="CN183" s="96">
        <f t="shared" si="133"/>
        <v>0.62945736434108523</v>
      </c>
      <c r="CO183" s="96">
        <f t="shared" si="134"/>
        <v>0.56226415094339621</v>
      </c>
      <c r="CP183" s="96">
        <f t="shared" si="135"/>
        <v>0.84418604651162799</v>
      </c>
      <c r="CQ183" s="96">
        <f t="shared" si="136"/>
        <v>0.74637681159420288</v>
      </c>
      <c r="CR183" s="96">
        <f t="shared" si="137"/>
        <v>0.68666666666666665</v>
      </c>
      <c r="CS183" s="99">
        <f>'Course end survey'!J192</f>
        <v>0.66666666666666663</v>
      </c>
      <c r="CT183" s="99">
        <f>'Course end survey'!K192</f>
        <v>0.33333333333333331</v>
      </c>
      <c r="CU183" s="99">
        <f>'Course end survey'!L192</f>
        <v>0.33333333333333331</v>
      </c>
      <c r="CV183" s="99">
        <f>'Course end survey'!M192</f>
        <v>0.33333333333333331</v>
      </c>
      <c r="CW183" s="99">
        <f>'Course end survey'!N192</f>
        <v>0.22222222222222221</v>
      </c>
      <c r="CX183" s="99">
        <f>'Course end survey'!O192</f>
        <v>0.1111111111111111</v>
      </c>
      <c r="CY183" s="100">
        <f t="shared" si="138"/>
        <v>6.6666666666666666E-2</v>
      </c>
      <c r="CZ183" s="100">
        <f t="shared" si="139"/>
        <v>3.3333333333333333E-2</v>
      </c>
      <c r="DA183" s="100">
        <f t="shared" si="140"/>
        <v>3.3333333333333333E-2</v>
      </c>
      <c r="DB183" s="100">
        <f t="shared" si="141"/>
        <v>3.3333333333333333E-2</v>
      </c>
      <c r="DC183" s="100">
        <f t="shared" si="142"/>
        <v>2.2222222222222223E-2</v>
      </c>
      <c r="DD183" s="100">
        <f t="shared" si="143"/>
        <v>1.1111111111111112E-2</v>
      </c>
      <c r="DE183" s="102">
        <f t="shared" si="144"/>
        <v>0.55528301886792453</v>
      </c>
      <c r="DF183" s="102">
        <f t="shared" si="145"/>
        <v>0.56651162790697673</v>
      </c>
      <c r="DG183" s="102">
        <f t="shared" si="146"/>
        <v>0.50603773584905665</v>
      </c>
      <c r="DH183" s="102">
        <f t="shared" si="147"/>
        <v>0.75976744186046519</v>
      </c>
      <c r="DI183" s="102">
        <f t="shared" si="148"/>
        <v>0.67173913043478262</v>
      </c>
      <c r="DJ183" s="102">
        <f t="shared" si="149"/>
        <v>0.61799999999999999</v>
      </c>
      <c r="DK183" s="103">
        <f t="shared" si="150"/>
        <v>0.62194968553459118</v>
      </c>
      <c r="DL183" s="103">
        <f t="shared" si="151"/>
        <v>0.59984496124031006</v>
      </c>
      <c r="DM183" s="103">
        <f t="shared" si="152"/>
        <v>0.53937106918238997</v>
      </c>
      <c r="DN183" s="103">
        <f t="shared" si="153"/>
        <v>0.79310077519379851</v>
      </c>
      <c r="DO183" s="103">
        <f t="shared" si="154"/>
        <v>0.69396135265700487</v>
      </c>
      <c r="DP183" s="103">
        <f t="shared" si="155"/>
        <v>0.62911111111111107</v>
      </c>
    </row>
    <row r="184" spans="1:120" ht="16.2" thickBot="1">
      <c r="A184" s="72">
        <v>174</v>
      </c>
      <c r="B184" s="73" t="str">
        <f>'CAT I'!B184</f>
        <v>AME20198L</v>
      </c>
      <c r="C184" s="171" t="str">
        <f>'CAT I'!C184</f>
        <v>VISWABALAN M</v>
      </c>
      <c r="D184" s="74">
        <f>'CAT I'!D184</f>
        <v>0</v>
      </c>
      <c r="E184" s="74">
        <f>'CAT I'!E184</f>
        <v>0</v>
      </c>
      <c r="F184" s="74">
        <f>'CAT I'!F184</f>
        <v>2</v>
      </c>
      <c r="G184" s="74">
        <f>'CAT I'!G184</f>
        <v>1</v>
      </c>
      <c r="H184" s="74">
        <f>'CAT I'!H184</f>
        <v>0</v>
      </c>
      <c r="I184" s="74">
        <f>'CAT I'!I184</f>
        <v>0</v>
      </c>
      <c r="J184" s="74">
        <f>'CAT I'!J184</f>
        <v>10</v>
      </c>
      <c r="K184" s="74">
        <f>'CAT I'!K184</f>
        <v>14</v>
      </c>
      <c r="L184" s="74">
        <f>'CAT I'!L184</f>
        <v>12</v>
      </c>
      <c r="M184" s="74">
        <f>'CAT I'!M184</f>
        <v>39</v>
      </c>
      <c r="N184" s="79">
        <f>'CAT II'!D184</f>
        <v>2</v>
      </c>
      <c r="O184" s="79">
        <f>'CAT II'!E184</f>
        <v>1</v>
      </c>
      <c r="P184" s="79">
        <f>'CAT II'!F184</f>
        <v>2</v>
      </c>
      <c r="Q184" s="79">
        <f>'CAT II'!G184</f>
        <v>2</v>
      </c>
      <c r="R184" s="79">
        <f>'CAT II'!H184</f>
        <v>2</v>
      </c>
      <c r="S184" s="79">
        <f>'CAT II'!I184</f>
        <v>0</v>
      </c>
      <c r="T184" s="79">
        <f>'CAT II'!J184</f>
        <v>9</v>
      </c>
      <c r="U184" s="79">
        <f>'CAT II'!K184</f>
        <v>10</v>
      </c>
      <c r="V184" s="79">
        <f>'CAT II'!L184</f>
        <v>10</v>
      </c>
      <c r="W184" s="79">
        <f>'CAT II'!M184</f>
        <v>38</v>
      </c>
      <c r="X184" s="82">
        <f>MODEL!D184</f>
        <v>1</v>
      </c>
      <c r="Y184" s="82">
        <f>MODEL!E184</f>
        <v>1</v>
      </c>
      <c r="Z184" s="82">
        <f>MODEL!F184</f>
        <v>1</v>
      </c>
      <c r="AA184" s="82">
        <f>MODEL!G184</f>
        <v>1</v>
      </c>
      <c r="AB184" s="82">
        <f>MODEL!H184</f>
        <v>1</v>
      </c>
      <c r="AC184" s="82">
        <f>MODEL!I184</f>
        <v>1</v>
      </c>
      <c r="AD184" s="82">
        <f>MODEL!J184</f>
        <v>1</v>
      </c>
      <c r="AE184" s="82">
        <f>MODEL!K184</f>
        <v>2</v>
      </c>
      <c r="AF184" s="82">
        <f>MODEL!L184</f>
        <v>2</v>
      </c>
      <c r="AG184" s="82">
        <f>MODEL!M184</f>
        <v>1</v>
      </c>
      <c r="AH184" s="82">
        <f>MODEL!N184</f>
        <v>6</v>
      </c>
      <c r="AI184" s="82">
        <f>MODEL!O184</f>
        <v>13</v>
      </c>
      <c r="AJ184" s="82">
        <f>MODEL!P184</f>
        <v>14</v>
      </c>
      <c r="AK184" s="82">
        <f>MODEL!Q184</f>
        <v>10</v>
      </c>
      <c r="AL184" s="82">
        <f>MODEL!R184</f>
        <v>14</v>
      </c>
      <c r="AM184" s="82">
        <f>MODEL!S184</f>
        <v>7</v>
      </c>
      <c r="AN184" s="82">
        <f>MODEL!T184</f>
        <v>76</v>
      </c>
      <c r="AO184" s="84">
        <f>'CAT I'!N184</f>
        <v>5</v>
      </c>
      <c r="AP184" s="84">
        <f>'CAT I'!O184</f>
        <v>5</v>
      </c>
      <c r="AQ184" s="84">
        <f>'CAT I'!P184</f>
        <v>10</v>
      </c>
      <c r="AR184" s="2">
        <f>'CAT II'!N184</f>
        <v>5</v>
      </c>
      <c r="AS184" s="2">
        <f>'CAT II'!O184</f>
        <v>5</v>
      </c>
      <c r="AT184" s="2">
        <f>'CAT II'!P184</f>
        <v>10</v>
      </c>
      <c r="AU184" s="85">
        <f>MODEL!U184</f>
        <v>5</v>
      </c>
      <c r="AV184" s="85">
        <f>MODEL!V184</f>
        <v>5</v>
      </c>
      <c r="AW184" s="85">
        <f>MODEL!W184</f>
        <v>10</v>
      </c>
      <c r="AX184" s="88">
        <f t="shared" si="157"/>
        <v>0.86792452830188682</v>
      </c>
      <c r="AY184" s="88">
        <f t="shared" si="156"/>
        <v>0.79069767441860461</v>
      </c>
      <c r="AZ184" s="88">
        <f t="shared" si="156"/>
        <v>0.77358490566037741</v>
      </c>
      <c r="BA184" s="88">
        <f t="shared" si="156"/>
        <v>0.83720930232558144</v>
      </c>
      <c r="BB184" s="88">
        <f t="shared" si="156"/>
        <v>0.65217391304347827</v>
      </c>
      <c r="BC184" s="88">
        <f t="shared" si="156"/>
        <v>0.73333333333333328</v>
      </c>
      <c r="BD184" s="89">
        <f>'END SEM EXAM'!D184</f>
        <v>2</v>
      </c>
      <c r="BE184" s="89">
        <f>'END SEM EXAM'!E184</f>
        <v>1</v>
      </c>
      <c r="BF184" s="89">
        <f>'END SEM EXAM'!F184</f>
        <v>2</v>
      </c>
      <c r="BG184" s="89">
        <f>'END SEM EXAM'!G184</f>
        <v>2</v>
      </c>
      <c r="BH184" s="89">
        <f>'END SEM EXAM'!H184</f>
        <v>2</v>
      </c>
      <c r="BI184" s="89">
        <f>'END SEM EXAM'!I184</f>
        <v>2</v>
      </c>
      <c r="BJ184" s="89">
        <f>'END SEM EXAM'!J184</f>
        <v>2</v>
      </c>
      <c r="BK184" s="89">
        <f>'END SEM EXAM'!K184</f>
        <v>2</v>
      </c>
      <c r="BL184" s="89">
        <f>'END SEM EXAM'!L184</f>
        <v>2</v>
      </c>
      <c r="BM184" s="89">
        <f>'END SEM EXAM'!M184</f>
        <v>2</v>
      </c>
      <c r="BN184" s="89">
        <f>'END SEM EXAM'!N184</f>
        <v>5</v>
      </c>
      <c r="BO184" s="89">
        <f>'END SEM EXAM'!O184</f>
        <v>4</v>
      </c>
      <c r="BP184" s="89">
        <f>'END SEM EXAM'!P184</f>
        <v>0</v>
      </c>
      <c r="BQ184" s="89">
        <f>'END SEM EXAM'!Q184</f>
        <v>2</v>
      </c>
      <c r="BR184" s="89">
        <f>'END SEM EXAM'!R184</f>
        <v>13</v>
      </c>
      <c r="BS184" s="89">
        <f>'END SEM EXAM'!S184</f>
        <v>12</v>
      </c>
      <c r="BT184" s="89">
        <f>'END SEM EXAM'!T184</f>
        <v>55</v>
      </c>
      <c r="BU184" s="91">
        <f>'END SEM EXAM'!U184</f>
        <v>0.3888888888888889</v>
      </c>
      <c r="BV184" s="91">
        <f>'END SEM EXAM'!V184</f>
        <v>0.22222222222222221</v>
      </c>
      <c r="BW184" s="91">
        <f>'END SEM EXAM'!W184</f>
        <v>0.33333333333333331</v>
      </c>
      <c r="BX184" s="91">
        <f>'END SEM EXAM'!X184</f>
        <v>0.94444444444444442</v>
      </c>
      <c r="BY184" s="91">
        <f>'END SEM EXAM'!Y184</f>
        <v>0.88888888888888884</v>
      </c>
      <c r="BZ184" s="91">
        <f>'END SEM EXAM'!Z184</f>
        <v>0.5</v>
      </c>
      <c r="CA184" s="92">
        <f t="shared" si="120"/>
        <v>0.23333333333333334</v>
      </c>
      <c r="CB184" s="92">
        <f t="shared" si="121"/>
        <v>0.13333333333333333</v>
      </c>
      <c r="CC184" s="92">
        <f t="shared" si="122"/>
        <v>0.19999999999999998</v>
      </c>
      <c r="CD184" s="92">
        <f t="shared" si="123"/>
        <v>0.56666666666666665</v>
      </c>
      <c r="CE184" s="92">
        <f t="shared" si="124"/>
        <v>0.53333333333333333</v>
      </c>
      <c r="CF184" s="92">
        <f t="shared" si="125"/>
        <v>0.3</v>
      </c>
      <c r="CG184" s="94">
        <f t="shared" si="126"/>
        <v>0.34716981132075475</v>
      </c>
      <c r="CH184" s="94">
        <f t="shared" si="127"/>
        <v>0.31627906976744186</v>
      </c>
      <c r="CI184" s="94">
        <f t="shared" si="128"/>
        <v>0.30943396226415099</v>
      </c>
      <c r="CJ184" s="94">
        <f t="shared" si="129"/>
        <v>0.33488372093023261</v>
      </c>
      <c r="CK184" s="94">
        <f t="shared" si="130"/>
        <v>0.2608695652173913</v>
      </c>
      <c r="CL184" s="94">
        <f t="shared" si="131"/>
        <v>0.29333333333333333</v>
      </c>
      <c r="CM184" s="96">
        <f t="shared" si="132"/>
        <v>0.58050314465408803</v>
      </c>
      <c r="CN184" s="96">
        <f t="shared" si="133"/>
        <v>0.44961240310077522</v>
      </c>
      <c r="CO184" s="96">
        <f t="shared" si="134"/>
        <v>0.50943396226415094</v>
      </c>
      <c r="CP184" s="96">
        <f t="shared" si="135"/>
        <v>0.90155038759689932</v>
      </c>
      <c r="CQ184" s="96">
        <f t="shared" si="136"/>
        <v>0.79420289855072457</v>
      </c>
      <c r="CR184" s="96">
        <f t="shared" si="137"/>
        <v>0.59333333333333327</v>
      </c>
      <c r="CS184" s="99">
        <f>'Course end survey'!J209</f>
        <v>0.66666666666666663</v>
      </c>
      <c r="CT184" s="99">
        <f>'Course end survey'!K209</f>
        <v>0.33333333333333331</v>
      </c>
      <c r="CU184" s="99">
        <f>'Course end survey'!L209</f>
        <v>0.33333333333333331</v>
      </c>
      <c r="CV184" s="99">
        <f>'Course end survey'!M209</f>
        <v>1</v>
      </c>
      <c r="CW184" s="99">
        <f>'Course end survey'!N209</f>
        <v>0.22222222222222221</v>
      </c>
      <c r="CX184" s="99">
        <f>'Course end survey'!O209</f>
        <v>0.1111111111111111</v>
      </c>
      <c r="CY184" s="100">
        <f t="shared" si="138"/>
        <v>6.6666666666666666E-2</v>
      </c>
      <c r="CZ184" s="100">
        <f t="shared" si="139"/>
        <v>3.3333333333333333E-2</v>
      </c>
      <c r="DA184" s="100">
        <f t="shared" si="140"/>
        <v>3.3333333333333333E-2</v>
      </c>
      <c r="DB184" s="100">
        <f t="shared" si="141"/>
        <v>0.1</v>
      </c>
      <c r="DC184" s="100">
        <f t="shared" si="142"/>
        <v>2.2222222222222223E-2</v>
      </c>
      <c r="DD184" s="100">
        <f t="shared" si="143"/>
        <v>1.1111111111111112E-2</v>
      </c>
      <c r="DE184" s="102">
        <f t="shared" si="144"/>
        <v>0.52245283018867927</v>
      </c>
      <c r="DF184" s="102">
        <f t="shared" si="145"/>
        <v>0.40465116279069768</v>
      </c>
      <c r="DG184" s="102">
        <f t="shared" si="146"/>
        <v>0.45849056603773586</v>
      </c>
      <c r="DH184" s="102">
        <f t="shared" si="147"/>
        <v>0.81139534883720943</v>
      </c>
      <c r="DI184" s="102">
        <f t="shared" si="148"/>
        <v>0.71478260869565213</v>
      </c>
      <c r="DJ184" s="102">
        <f t="shared" si="149"/>
        <v>0.53399999999999992</v>
      </c>
      <c r="DK184" s="103">
        <f t="shared" si="150"/>
        <v>0.58911949685534593</v>
      </c>
      <c r="DL184" s="103">
        <f t="shared" si="151"/>
        <v>0.43798449612403101</v>
      </c>
      <c r="DM184" s="103">
        <f t="shared" si="152"/>
        <v>0.49182389937106918</v>
      </c>
      <c r="DN184" s="103">
        <f t="shared" si="153"/>
        <v>0.91139534883720941</v>
      </c>
      <c r="DO184" s="103">
        <f t="shared" si="154"/>
        <v>0.73700483091787439</v>
      </c>
      <c r="DP184" s="103">
        <f t="shared" si="155"/>
        <v>0.54511111111111099</v>
      </c>
    </row>
    <row r="185" spans="1:120" ht="16.2" thickBot="1">
      <c r="A185" s="72">
        <v>175</v>
      </c>
      <c r="B185" s="73" t="str">
        <f>'CAT I'!B185</f>
        <v>AME20199L</v>
      </c>
      <c r="C185" s="171" t="str">
        <f>'CAT I'!C185</f>
        <v>SHIVAM KUMAR SINGH</v>
      </c>
      <c r="D185" s="74">
        <f>'CAT I'!D185</f>
        <v>2</v>
      </c>
      <c r="E185" s="74">
        <f>'CAT I'!E185</f>
        <v>2</v>
      </c>
      <c r="F185" s="74">
        <f>'CAT I'!F185</f>
        <v>2</v>
      </c>
      <c r="G185" s="74">
        <f>'CAT I'!G185</f>
        <v>2</v>
      </c>
      <c r="H185" s="74">
        <f>'CAT I'!H185</f>
        <v>2</v>
      </c>
      <c r="I185" s="74">
        <f>'CAT I'!I185</f>
        <v>2</v>
      </c>
      <c r="J185" s="74">
        <f>'CAT I'!J185</f>
        <v>9</v>
      </c>
      <c r="K185" s="74">
        <f>'CAT I'!K185</f>
        <v>10</v>
      </c>
      <c r="L185" s="74">
        <f>'CAT I'!L185</f>
        <v>10</v>
      </c>
      <c r="M185" s="74">
        <f>'CAT I'!M185</f>
        <v>41</v>
      </c>
      <c r="N185" s="79">
        <f>'CAT II'!D185</f>
        <v>2</v>
      </c>
      <c r="O185" s="79">
        <f>'CAT II'!E185</f>
        <v>2</v>
      </c>
      <c r="P185" s="79">
        <f>'CAT II'!F185</f>
        <v>2</v>
      </c>
      <c r="Q185" s="79">
        <f>'CAT II'!G185</f>
        <v>2</v>
      </c>
      <c r="R185" s="79">
        <f>'CAT II'!H185</f>
        <v>2</v>
      </c>
      <c r="S185" s="79">
        <f>'CAT II'!I185</f>
        <v>2</v>
      </c>
      <c r="T185" s="79">
        <f>'CAT II'!J185</f>
        <v>9</v>
      </c>
      <c r="U185" s="79">
        <f>'CAT II'!K185</f>
        <v>13</v>
      </c>
      <c r="V185" s="79">
        <f>'CAT II'!L185</f>
        <v>11</v>
      </c>
      <c r="W185" s="79">
        <f>'CAT II'!M185</f>
        <v>45</v>
      </c>
      <c r="X185" s="82">
        <f>MODEL!D185</f>
        <v>2</v>
      </c>
      <c r="Y185" s="82">
        <f>MODEL!E185</f>
        <v>2</v>
      </c>
      <c r="Z185" s="82">
        <f>MODEL!F185</f>
        <v>2</v>
      </c>
      <c r="AA185" s="82">
        <f>MODEL!G185</f>
        <v>2</v>
      </c>
      <c r="AB185" s="82">
        <f>MODEL!H185</f>
        <v>2</v>
      </c>
      <c r="AC185" s="82">
        <f>MODEL!I185</f>
        <v>2</v>
      </c>
      <c r="AD185" s="82">
        <f>MODEL!J185</f>
        <v>2</v>
      </c>
      <c r="AE185" s="82">
        <f>MODEL!K185</f>
        <v>2</v>
      </c>
      <c r="AF185" s="82">
        <f>MODEL!L185</f>
        <v>2</v>
      </c>
      <c r="AG185" s="82">
        <f>MODEL!M185</f>
        <v>2</v>
      </c>
      <c r="AH185" s="82">
        <f>MODEL!N185</f>
        <v>6</v>
      </c>
      <c r="AI185" s="82">
        <f>MODEL!O185</f>
        <v>9</v>
      </c>
      <c r="AJ185" s="82">
        <f>MODEL!P185</f>
        <v>5</v>
      </c>
      <c r="AK185" s="82">
        <f>MODEL!Q185</f>
        <v>11</v>
      </c>
      <c r="AL185" s="82">
        <f>MODEL!R185</f>
        <v>14</v>
      </c>
      <c r="AM185" s="82">
        <f>MODEL!S185</f>
        <v>14</v>
      </c>
      <c r="AN185" s="82">
        <f>MODEL!T185</f>
        <v>79</v>
      </c>
      <c r="AO185" s="84">
        <f>'CAT I'!N185</f>
        <v>5</v>
      </c>
      <c r="AP185" s="84">
        <f>'CAT I'!O185</f>
        <v>5</v>
      </c>
      <c r="AQ185" s="84">
        <f>'CAT I'!P185</f>
        <v>10</v>
      </c>
      <c r="AR185" s="2">
        <f>'CAT II'!N185</f>
        <v>5</v>
      </c>
      <c r="AS185" s="2">
        <f>'CAT II'!O185</f>
        <v>5</v>
      </c>
      <c r="AT185" s="2">
        <f>'CAT II'!P185</f>
        <v>10</v>
      </c>
      <c r="AU185" s="85">
        <f>MODEL!U185</f>
        <v>5</v>
      </c>
      <c r="AV185" s="85">
        <f>MODEL!V185</f>
        <v>5</v>
      </c>
      <c r="AW185" s="85">
        <f>MODEL!W185</f>
        <v>10</v>
      </c>
      <c r="AX185" s="88">
        <f t="shared" si="157"/>
        <v>0.81132075471698117</v>
      </c>
      <c r="AY185" s="88">
        <f t="shared" si="156"/>
        <v>0.69767441860465118</v>
      </c>
      <c r="AZ185" s="88">
        <f t="shared" si="156"/>
        <v>0.90566037735849059</v>
      </c>
      <c r="BA185" s="88">
        <f t="shared" si="156"/>
        <v>0.93023255813953487</v>
      </c>
      <c r="BB185" s="88">
        <f t="shared" si="156"/>
        <v>1</v>
      </c>
      <c r="BC185" s="88">
        <f t="shared" si="156"/>
        <v>0.73333333333333328</v>
      </c>
      <c r="BD185" s="89">
        <f>'END SEM EXAM'!D185</f>
        <v>0</v>
      </c>
      <c r="BE185" s="89">
        <f>'END SEM EXAM'!E185</f>
        <v>2</v>
      </c>
      <c r="BF185" s="89">
        <f>'END SEM EXAM'!F185</f>
        <v>2</v>
      </c>
      <c r="BG185" s="89">
        <f>'END SEM EXAM'!G185</f>
        <v>1</v>
      </c>
      <c r="BH185" s="89">
        <f>'END SEM EXAM'!H185</f>
        <v>0</v>
      </c>
      <c r="BI185" s="89">
        <f>'END SEM EXAM'!I185</f>
        <v>1</v>
      </c>
      <c r="BJ185" s="89">
        <f>'END SEM EXAM'!J185</f>
        <v>0</v>
      </c>
      <c r="BK185" s="89">
        <f>'END SEM EXAM'!K185</f>
        <v>1</v>
      </c>
      <c r="BL185" s="89">
        <f>'END SEM EXAM'!L185</f>
        <v>0</v>
      </c>
      <c r="BM185" s="89">
        <f>'END SEM EXAM'!M185</f>
        <v>1</v>
      </c>
      <c r="BN185" s="89">
        <f>'END SEM EXAM'!N185</f>
        <v>9</v>
      </c>
      <c r="BO185" s="89">
        <f>'END SEM EXAM'!O185</f>
        <v>10</v>
      </c>
      <c r="BP185" s="89">
        <f>'END SEM EXAM'!P185</f>
        <v>3</v>
      </c>
      <c r="BQ185" s="89">
        <f>'END SEM EXAM'!Q185</f>
        <v>13</v>
      </c>
      <c r="BR185" s="89">
        <f>'END SEM EXAM'!R185</f>
        <v>11</v>
      </c>
      <c r="BS185" s="89">
        <f>'END SEM EXAM'!S185</f>
        <v>8</v>
      </c>
      <c r="BT185" s="89">
        <f>'END SEM EXAM'!T185</f>
        <v>62</v>
      </c>
      <c r="BU185" s="91">
        <f>'END SEM EXAM'!U185</f>
        <v>0.66666666666666663</v>
      </c>
      <c r="BV185" s="91">
        <f>'END SEM EXAM'!V185</f>
        <v>0.33333333333333331</v>
      </c>
      <c r="BW185" s="91">
        <f>'END SEM EXAM'!W185</f>
        <v>0.77777777777777779</v>
      </c>
      <c r="BX185" s="91">
        <f>'END SEM EXAM'!X185</f>
        <v>0.66666666666666663</v>
      </c>
      <c r="BY185" s="91">
        <f>'END SEM EXAM'!Y185</f>
        <v>0.5</v>
      </c>
      <c r="BZ185" s="91">
        <f>'END SEM EXAM'!Z185</f>
        <v>0.9</v>
      </c>
      <c r="CA185" s="92">
        <f t="shared" si="120"/>
        <v>0.39999999999999997</v>
      </c>
      <c r="CB185" s="92">
        <f t="shared" si="121"/>
        <v>0.19999999999999998</v>
      </c>
      <c r="CC185" s="92">
        <f t="shared" si="122"/>
        <v>0.46666666666666667</v>
      </c>
      <c r="CD185" s="92">
        <f t="shared" si="123"/>
        <v>0.39999999999999997</v>
      </c>
      <c r="CE185" s="92">
        <f t="shared" si="124"/>
        <v>0.3</v>
      </c>
      <c r="CF185" s="92">
        <f t="shared" si="125"/>
        <v>0.54</v>
      </c>
      <c r="CG185" s="94">
        <f t="shared" si="126"/>
        <v>0.32452830188679249</v>
      </c>
      <c r="CH185" s="94">
        <f t="shared" si="127"/>
        <v>0.27906976744186046</v>
      </c>
      <c r="CI185" s="94">
        <f t="shared" si="128"/>
        <v>0.36226415094339626</v>
      </c>
      <c r="CJ185" s="94">
        <f t="shared" si="129"/>
        <v>0.37209302325581395</v>
      </c>
      <c r="CK185" s="94">
        <f t="shared" si="130"/>
        <v>0.4</v>
      </c>
      <c r="CL185" s="94">
        <f t="shared" si="131"/>
        <v>0.29333333333333333</v>
      </c>
      <c r="CM185" s="96">
        <f t="shared" si="132"/>
        <v>0.72452830188679251</v>
      </c>
      <c r="CN185" s="96">
        <f t="shared" si="133"/>
        <v>0.47906976744186047</v>
      </c>
      <c r="CO185" s="96">
        <f t="shared" si="134"/>
        <v>0.82893081761006293</v>
      </c>
      <c r="CP185" s="96">
        <f t="shared" si="135"/>
        <v>0.77209302325581386</v>
      </c>
      <c r="CQ185" s="96">
        <f t="shared" si="136"/>
        <v>0.7</v>
      </c>
      <c r="CR185" s="96">
        <f t="shared" si="137"/>
        <v>0.83333333333333337</v>
      </c>
      <c r="CS185" s="99">
        <f>'Course end survey'!J194</f>
        <v>0.66666666666666663</v>
      </c>
      <c r="CT185" s="99">
        <f>'Course end survey'!K194</f>
        <v>0.66666666666666663</v>
      </c>
      <c r="CU185" s="99">
        <f>'Course end survey'!L194</f>
        <v>0.66666666666666663</v>
      </c>
      <c r="CV185" s="99">
        <f>'Course end survey'!M194</f>
        <v>0.66666666666666663</v>
      </c>
      <c r="CW185" s="99">
        <f>'Course end survey'!N194</f>
        <v>0.22222222222222221</v>
      </c>
      <c r="CX185" s="99">
        <f>'Course end survey'!O194</f>
        <v>0.22222222222222221</v>
      </c>
      <c r="CY185" s="100">
        <f t="shared" si="138"/>
        <v>6.6666666666666666E-2</v>
      </c>
      <c r="CZ185" s="100">
        <f t="shared" si="139"/>
        <v>6.6666666666666666E-2</v>
      </c>
      <c r="DA185" s="100">
        <f t="shared" si="140"/>
        <v>6.6666666666666666E-2</v>
      </c>
      <c r="DB185" s="100">
        <f t="shared" si="141"/>
        <v>6.6666666666666666E-2</v>
      </c>
      <c r="DC185" s="100">
        <f t="shared" si="142"/>
        <v>2.2222222222222223E-2</v>
      </c>
      <c r="DD185" s="100">
        <f t="shared" si="143"/>
        <v>2.2222222222222223E-2</v>
      </c>
      <c r="DE185" s="102">
        <f t="shared" si="144"/>
        <v>0.65207547169811331</v>
      </c>
      <c r="DF185" s="102">
        <f t="shared" si="145"/>
        <v>0.43116279069767444</v>
      </c>
      <c r="DG185" s="102">
        <f t="shared" si="146"/>
        <v>0.74603773584905664</v>
      </c>
      <c r="DH185" s="102">
        <f t="shared" si="147"/>
        <v>0.69488372093023254</v>
      </c>
      <c r="DI185" s="102">
        <f t="shared" si="148"/>
        <v>0.63</v>
      </c>
      <c r="DJ185" s="102">
        <f t="shared" si="149"/>
        <v>0.75</v>
      </c>
      <c r="DK185" s="103">
        <f t="shared" si="150"/>
        <v>0.71874213836477996</v>
      </c>
      <c r="DL185" s="103">
        <f t="shared" si="151"/>
        <v>0.49782945736434109</v>
      </c>
      <c r="DM185" s="103">
        <f t="shared" si="152"/>
        <v>0.81270440251572329</v>
      </c>
      <c r="DN185" s="103">
        <f t="shared" si="153"/>
        <v>0.76155038759689919</v>
      </c>
      <c r="DO185" s="103">
        <f t="shared" si="154"/>
        <v>0.65222222222222226</v>
      </c>
      <c r="DP185" s="103">
        <f t="shared" si="155"/>
        <v>0.77222222222222225</v>
      </c>
    </row>
    <row r="186" spans="1:120" ht="16.2" thickBot="1">
      <c r="A186" s="72">
        <v>176</v>
      </c>
      <c r="B186" s="73" t="str">
        <f>'CAT I'!B186</f>
        <v>AME20200L</v>
      </c>
      <c r="C186" s="171" t="str">
        <f>'CAT I'!C186</f>
        <v>BENJAMIN GARRYSTON B</v>
      </c>
      <c r="D186" s="74">
        <f>'CAT I'!D186</f>
        <v>2</v>
      </c>
      <c r="E186" s="74">
        <f>'CAT I'!E186</f>
        <v>2</v>
      </c>
      <c r="F186" s="74">
        <f>'CAT I'!F186</f>
        <v>2</v>
      </c>
      <c r="G186" s="74">
        <f>'CAT I'!G186</f>
        <v>2</v>
      </c>
      <c r="H186" s="74">
        <f>'CAT I'!H186</f>
        <v>2</v>
      </c>
      <c r="I186" s="74">
        <f>'CAT I'!I186</f>
        <v>2</v>
      </c>
      <c r="J186" s="74">
        <f>'CAT I'!J186</f>
        <v>10</v>
      </c>
      <c r="K186" s="74">
        <f>'CAT I'!K186</f>
        <v>10</v>
      </c>
      <c r="L186" s="74">
        <f>'CAT I'!L186</f>
        <v>12</v>
      </c>
      <c r="M186" s="74">
        <f>'CAT I'!M186</f>
        <v>44</v>
      </c>
      <c r="N186" s="79">
        <f>'CAT II'!D186</f>
        <v>2</v>
      </c>
      <c r="O186" s="79">
        <f>'CAT II'!E186</f>
        <v>2</v>
      </c>
      <c r="P186" s="79">
        <f>'CAT II'!F186</f>
        <v>2</v>
      </c>
      <c r="Q186" s="79">
        <f>'CAT II'!G186</f>
        <v>2</v>
      </c>
      <c r="R186" s="79">
        <f>'CAT II'!H186</f>
        <v>2</v>
      </c>
      <c r="S186" s="79">
        <f>'CAT II'!I186</f>
        <v>2</v>
      </c>
      <c r="T186" s="79">
        <f>'CAT II'!J186</f>
        <v>10</v>
      </c>
      <c r="U186" s="79">
        <f>'CAT II'!K186</f>
        <v>13</v>
      </c>
      <c r="V186" s="79">
        <f>'CAT II'!L186</f>
        <v>14</v>
      </c>
      <c r="W186" s="79">
        <f>'CAT II'!M186</f>
        <v>49</v>
      </c>
      <c r="X186" s="82">
        <f>MODEL!D186</f>
        <v>1</v>
      </c>
      <c r="Y186" s="82">
        <f>MODEL!E186</f>
        <v>0</v>
      </c>
      <c r="Z186" s="82">
        <f>MODEL!F186</f>
        <v>2</v>
      </c>
      <c r="AA186" s="82">
        <f>MODEL!G186</f>
        <v>0</v>
      </c>
      <c r="AB186" s="82">
        <f>MODEL!H186</f>
        <v>0</v>
      </c>
      <c r="AC186" s="82">
        <f>MODEL!I186</f>
        <v>0</v>
      </c>
      <c r="AD186" s="82">
        <f>MODEL!J186</f>
        <v>2</v>
      </c>
      <c r="AE186" s="82">
        <f>MODEL!K186</f>
        <v>2</v>
      </c>
      <c r="AF186" s="82">
        <f>MODEL!L186</f>
        <v>2</v>
      </c>
      <c r="AG186" s="82">
        <f>MODEL!M186</f>
        <v>2</v>
      </c>
      <c r="AH186" s="82">
        <f>MODEL!N186</f>
        <v>10</v>
      </c>
      <c r="AI186" s="82">
        <f>MODEL!O186</f>
        <v>13</v>
      </c>
      <c r="AJ186" s="82">
        <f>MODEL!P186</f>
        <v>13</v>
      </c>
      <c r="AK186" s="82">
        <f>MODEL!Q186</f>
        <v>13</v>
      </c>
      <c r="AL186" s="82">
        <f>MODEL!R186</f>
        <v>13</v>
      </c>
      <c r="AM186" s="82">
        <f>MODEL!S186</f>
        <v>13</v>
      </c>
      <c r="AN186" s="82">
        <f>MODEL!T186</f>
        <v>86</v>
      </c>
      <c r="AO186" s="84">
        <f>'CAT I'!N186</f>
        <v>5</v>
      </c>
      <c r="AP186" s="84">
        <f>'CAT I'!O186</f>
        <v>5</v>
      </c>
      <c r="AQ186" s="84">
        <f>'CAT I'!P186</f>
        <v>10</v>
      </c>
      <c r="AR186" s="2">
        <f>'CAT II'!N186</f>
        <v>5</v>
      </c>
      <c r="AS186" s="2">
        <f>'CAT II'!O186</f>
        <v>5</v>
      </c>
      <c r="AT186" s="2">
        <f>'CAT II'!P186</f>
        <v>10</v>
      </c>
      <c r="AU186" s="85">
        <f>MODEL!U186</f>
        <v>5</v>
      </c>
      <c r="AV186" s="85">
        <f>MODEL!V186</f>
        <v>5</v>
      </c>
      <c r="AW186" s="85">
        <f>MODEL!W186</f>
        <v>10</v>
      </c>
      <c r="AX186" s="88">
        <f t="shared" si="157"/>
        <v>0.84905660377358494</v>
      </c>
      <c r="AY186" s="88">
        <f t="shared" si="156"/>
        <v>0.88372093023255816</v>
      </c>
      <c r="AZ186" s="88">
        <f t="shared" si="156"/>
        <v>0.8867924528301887</v>
      </c>
      <c r="BA186" s="88">
        <f t="shared" si="156"/>
        <v>0.97674418604651159</v>
      </c>
      <c r="BB186" s="88">
        <f t="shared" si="156"/>
        <v>0.95652173913043481</v>
      </c>
      <c r="BC186" s="88">
        <f t="shared" si="156"/>
        <v>1</v>
      </c>
      <c r="BD186" s="89">
        <f>'END SEM EXAM'!D186</f>
        <v>1</v>
      </c>
      <c r="BE186" s="89">
        <f>'END SEM EXAM'!E186</f>
        <v>1</v>
      </c>
      <c r="BF186" s="89">
        <f>'END SEM EXAM'!F186</f>
        <v>1</v>
      </c>
      <c r="BG186" s="89">
        <f>'END SEM EXAM'!G186</f>
        <v>1</v>
      </c>
      <c r="BH186" s="89">
        <f>'END SEM EXAM'!H186</f>
        <v>1</v>
      </c>
      <c r="BI186" s="89">
        <f>'END SEM EXAM'!I186</f>
        <v>1</v>
      </c>
      <c r="BJ186" s="89">
        <f>'END SEM EXAM'!J186</f>
        <v>1</v>
      </c>
      <c r="BK186" s="89">
        <f>'END SEM EXAM'!K186</f>
        <v>2</v>
      </c>
      <c r="BL186" s="89">
        <f>'END SEM EXAM'!L186</f>
        <v>2</v>
      </c>
      <c r="BM186" s="89">
        <f>'END SEM EXAM'!M186</f>
        <v>2</v>
      </c>
      <c r="BN186" s="89">
        <f>'END SEM EXAM'!N186</f>
        <v>9</v>
      </c>
      <c r="BO186" s="89">
        <f>'END SEM EXAM'!O186</f>
        <v>11</v>
      </c>
      <c r="BP186" s="89">
        <f>'END SEM EXAM'!P186</f>
        <v>8</v>
      </c>
      <c r="BQ186" s="89">
        <f>'END SEM EXAM'!Q186</f>
        <v>14</v>
      </c>
      <c r="BR186" s="89">
        <f>'END SEM EXAM'!R186</f>
        <v>14</v>
      </c>
      <c r="BS186" s="89">
        <f>'END SEM EXAM'!S186</f>
        <v>8</v>
      </c>
      <c r="BT186" s="89">
        <f>'END SEM EXAM'!T186</f>
        <v>77</v>
      </c>
      <c r="BU186" s="91">
        <f>'END SEM EXAM'!U186</f>
        <v>0.72222222222222221</v>
      </c>
      <c r="BV186" s="91">
        <f>'END SEM EXAM'!V186</f>
        <v>0.55555555555555558</v>
      </c>
      <c r="BW186" s="91">
        <f>'END SEM EXAM'!W186</f>
        <v>0.88888888888888884</v>
      </c>
      <c r="BX186" s="91">
        <f>'END SEM EXAM'!X186</f>
        <v>0.94444444444444442</v>
      </c>
      <c r="BY186" s="91">
        <f>'END SEM EXAM'!Y186</f>
        <v>0.66666666666666663</v>
      </c>
      <c r="BZ186" s="91">
        <f>'END SEM EXAM'!Z186</f>
        <v>0.9</v>
      </c>
      <c r="CA186" s="92">
        <f t="shared" si="120"/>
        <v>0.43333333333333329</v>
      </c>
      <c r="CB186" s="92">
        <f t="shared" si="121"/>
        <v>0.33333333333333331</v>
      </c>
      <c r="CC186" s="92">
        <f t="shared" si="122"/>
        <v>0.53333333333333333</v>
      </c>
      <c r="CD186" s="92">
        <f t="shared" si="123"/>
        <v>0.56666666666666665</v>
      </c>
      <c r="CE186" s="92">
        <f t="shared" si="124"/>
        <v>0.39999999999999997</v>
      </c>
      <c r="CF186" s="92">
        <f t="shared" si="125"/>
        <v>0.54</v>
      </c>
      <c r="CG186" s="94">
        <f t="shared" si="126"/>
        <v>0.339622641509434</v>
      </c>
      <c r="CH186" s="94">
        <f t="shared" si="127"/>
        <v>0.35348837209302331</v>
      </c>
      <c r="CI186" s="94">
        <f t="shared" si="128"/>
        <v>0.3547169811320755</v>
      </c>
      <c r="CJ186" s="94">
        <f t="shared" si="129"/>
        <v>0.39069767441860465</v>
      </c>
      <c r="CK186" s="94">
        <f t="shared" si="130"/>
        <v>0.38260869565217392</v>
      </c>
      <c r="CL186" s="94">
        <f t="shared" si="131"/>
        <v>0.4</v>
      </c>
      <c r="CM186" s="96">
        <f t="shared" si="132"/>
        <v>0.77295597484276723</v>
      </c>
      <c r="CN186" s="96">
        <f t="shared" si="133"/>
        <v>0.68682170542635657</v>
      </c>
      <c r="CO186" s="96">
        <f t="shared" si="134"/>
        <v>0.88805031446540883</v>
      </c>
      <c r="CP186" s="96">
        <f t="shared" si="135"/>
        <v>0.95736434108527124</v>
      </c>
      <c r="CQ186" s="96">
        <f t="shared" si="136"/>
        <v>0.78260869565217384</v>
      </c>
      <c r="CR186" s="96">
        <f t="shared" si="137"/>
        <v>0.94000000000000006</v>
      </c>
      <c r="CS186" s="99">
        <f>'Course end survey'!J211</f>
        <v>0.66666666666666663</v>
      </c>
      <c r="CT186" s="99">
        <f>'Course end survey'!K211</f>
        <v>0.33333333333333331</v>
      </c>
      <c r="CU186" s="99">
        <f>'Course end survey'!L211</f>
        <v>0.33333333333333331</v>
      </c>
      <c r="CV186" s="99">
        <f>'Course end survey'!M211</f>
        <v>1</v>
      </c>
      <c r="CW186" s="99">
        <f>'Course end survey'!N211</f>
        <v>0.22222222222222221</v>
      </c>
      <c r="CX186" s="99">
        <f>'Course end survey'!O211</f>
        <v>0.1111111111111111</v>
      </c>
      <c r="CY186" s="100">
        <f t="shared" si="138"/>
        <v>6.6666666666666666E-2</v>
      </c>
      <c r="CZ186" s="100">
        <f t="shared" si="139"/>
        <v>3.3333333333333333E-2</v>
      </c>
      <c r="DA186" s="100">
        <f t="shared" si="140"/>
        <v>3.3333333333333333E-2</v>
      </c>
      <c r="DB186" s="100">
        <f t="shared" si="141"/>
        <v>0.1</v>
      </c>
      <c r="DC186" s="100">
        <f t="shared" si="142"/>
        <v>2.2222222222222223E-2</v>
      </c>
      <c r="DD186" s="100">
        <f t="shared" si="143"/>
        <v>1.1111111111111112E-2</v>
      </c>
      <c r="DE186" s="102">
        <f t="shared" si="144"/>
        <v>0.69566037735849051</v>
      </c>
      <c r="DF186" s="102">
        <f t="shared" si="145"/>
        <v>0.61813953488372098</v>
      </c>
      <c r="DG186" s="102">
        <f t="shared" si="146"/>
        <v>0.79924528301886799</v>
      </c>
      <c r="DH186" s="102">
        <f t="shared" si="147"/>
        <v>0.86162790697674418</v>
      </c>
      <c r="DI186" s="102">
        <f t="shared" si="148"/>
        <v>0.70434782608695645</v>
      </c>
      <c r="DJ186" s="102">
        <f t="shared" si="149"/>
        <v>0.84600000000000009</v>
      </c>
      <c r="DK186" s="103">
        <f t="shared" si="150"/>
        <v>0.76232704402515716</v>
      </c>
      <c r="DL186" s="103">
        <f t="shared" si="151"/>
        <v>0.6514728682170543</v>
      </c>
      <c r="DM186" s="103">
        <f t="shared" si="152"/>
        <v>0.83257861635220132</v>
      </c>
      <c r="DN186" s="103">
        <f t="shared" si="153"/>
        <v>0.96162790697674416</v>
      </c>
      <c r="DO186" s="103">
        <f t="shared" si="154"/>
        <v>0.72657004830917871</v>
      </c>
      <c r="DP186" s="103">
        <f t="shared" si="155"/>
        <v>0.85711111111111116</v>
      </c>
    </row>
    <row r="187" spans="1:120" ht="16.2" thickBot="1">
      <c r="A187" s="72">
        <v>177</v>
      </c>
      <c r="B187" s="73" t="str">
        <f>'CAT I'!B187</f>
        <v>AME20202L</v>
      </c>
      <c r="C187" s="171" t="str">
        <f>'CAT I'!C187</f>
        <v>SIVASAKTHI SRINIVASAN</v>
      </c>
      <c r="D187" s="74">
        <f>'CAT I'!D187</f>
        <v>0</v>
      </c>
      <c r="E187" s="74">
        <f>'CAT I'!E187</f>
        <v>0</v>
      </c>
      <c r="F187" s="74">
        <f>'CAT I'!F187</f>
        <v>2</v>
      </c>
      <c r="G187" s="74">
        <f>'CAT I'!G187</f>
        <v>1</v>
      </c>
      <c r="H187" s="74">
        <f>'CAT I'!H187</f>
        <v>2</v>
      </c>
      <c r="I187" s="74">
        <f>'CAT I'!I187</f>
        <v>0</v>
      </c>
      <c r="J187" s="74">
        <f>'CAT I'!J187</f>
        <v>10</v>
      </c>
      <c r="K187" s="74">
        <f>'CAT I'!K187</f>
        <v>13</v>
      </c>
      <c r="L187" s="74">
        <f>'CAT I'!L187</f>
        <v>10</v>
      </c>
      <c r="M187" s="74">
        <f>'CAT I'!M187</f>
        <v>38</v>
      </c>
      <c r="N187" s="79">
        <f>'CAT II'!D187</f>
        <v>1</v>
      </c>
      <c r="O187" s="79">
        <f>'CAT II'!E187</f>
        <v>2</v>
      </c>
      <c r="P187" s="79">
        <f>'CAT II'!F187</f>
        <v>2</v>
      </c>
      <c r="Q187" s="79">
        <f>'CAT II'!G187</f>
        <v>1</v>
      </c>
      <c r="R187" s="79">
        <f>'CAT II'!H187</f>
        <v>1</v>
      </c>
      <c r="S187" s="79">
        <f>'CAT II'!I187</f>
        <v>2</v>
      </c>
      <c r="T187" s="79">
        <f>'CAT II'!J187</f>
        <v>7</v>
      </c>
      <c r="U187" s="79">
        <f>'CAT II'!K187</f>
        <v>11</v>
      </c>
      <c r="V187" s="79">
        <f>'CAT II'!L187</f>
        <v>12</v>
      </c>
      <c r="W187" s="79">
        <f>'CAT II'!M187</f>
        <v>39</v>
      </c>
      <c r="X187" s="82">
        <f>MODEL!D187</f>
        <v>1</v>
      </c>
      <c r="Y187" s="82">
        <f>MODEL!E187</f>
        <v>1</v>
      </c>
      <c r="Z187" s="82">
        <f>MODEL!F187</f>
        <v>2</v>
      </c>
      <c r="AA187" s="82">
        <f>MODEL!G187</f>
        <v>1</v>
      </c>
      <c r="AB187" s="82">
        <f>MODEL!H187</f>
        <v>1</v>
      </c>
      <c r="AC187" s="82">
        <f>MODEL!I187</f>
        <v>1</v>
      </c>
      <c r="AD187" s="82">
        <f>MODEL!J187</f>
        <v>1</v>
      </c>
      <c r="AE187" s="82">
        <f>MODEL!K187</f>
        <v>1</v>
      </c>
      <c r="AF187" s="82">
        <f>MODEL!L187</f>
        <v>1</v>
      </c>
      <c r="AG187" s="82">
        <f>MODEL!M187</f>
        <v>1</v>
      </c>
      <c r="AH187" s="82">
        <f>MODEL!N187</f>
        <v>9</v>
      </c>
      <c r="AI187" s="82">
        <f>MODEL!O187</f>
        <v>14</v>
      </c>
      <c r="AJ187" s="82">
        <f>MODEL!P187</f>
        <v>11</v>
      </c>
      <c r="AK187" s="82">
        <f>MODEL!Q187</f>
        <v>14</v>
      </c>
      <c r="AL187" s="82">
        <f>MODEL!R187</f>
        <v>7</v>
      </c>
      <c r="AM187" s="82">
        <f>MODEL!S187</f>
        <v>11</v>
      </c>
      <c r="AN187" s="82">
        <f>MODEL!T187</f>
        <v>77</v>
      </c>
      <c r="AO187" s="84">
        <f>'CAT I'!N187</f>
        <v>5</v>
      </c>
      <c r="AP187" s="84">
        <f>'CAT I'!O187</f>
        <v>5</v>
      </c>
      <c r="AQ187" s="84">
        <f>'CAT I'!P187</f>
        <v>10</v>
      </c>
      <c r="AR187" s="2">
        <f>'CAT II'!N187</f>
        <v>5</v>
      </c>
      <c r="AS187" s="2">
        <f>'CAT II'!O187</f>
        <v>5</v>
      </c>
      <c r="AT187" s="2">
        <f>'CAT II'!P187</f>
        <v>10</v>
      </c>
      <c r="AU187" s="85">
        <f>MODEL!U187</f>
        <v>5</v>
      </c>
      <c r="AV187" s="85">
        <f>MODEL!V187</f>
        <v>5</v>
      </c>
      <c r="AW187" s="85">
        <f>MODEL!W187</f>
        <v>10</v>
      </c>
      <c r="AX187" s="88">
        <f t="shared" si="157"/>
        <v>0.86792452830188682</v>
      </c>
      <c r="AY187" s="88">
        <f t="shared" si="156"/>
        <v>0.7441860465116279</v>
      </c>
      <c r="AZ187" s="88">
        <f t="shared" si="156"/>
        <v>0.83018867924528306</v>
      </c>
      <c r="BA187" s="88">
        <f t="shared" si="156"/>
        <v>0.69767441860465118</v>
      </c>
      <c r="BB187" s="88">
        <f t="shared" si="156"/>
        <v>0.78260869565217395</v>
      </c>
      <c r="BC187" s="88">
        <f t="shared" si="156"/>
        <v>0.93333333333333335</v>
      </c>
      <c r="BD187" s="89">
        <f>'END SEM EXAM'!D187</f>
        <v>1</v>
      </c>
      <c r="BE187" s="89">
        <f>'END SEM EXAM'!E187</f>
        <v>1</v>
      </c>
      <c r="BF187" s="89">
        <f>'END SEM EXAM'!F187</f>
        <v>1</v>
      </c>
      <c r="BG187" s="89">
        <f>'END SEM EXAM'!G187</f>
        <v>1</v>
      </c>
      <c r="BH187" s="89">
        <f>'END SEM EXAM'!H187</f>
        <v>1</v>
      </c>
      <c r="BI187" s="89">
        <f>'END SEM EXAM'!I187</f>
        <v>1</v>
      </c>
      <c r="BJ187" s="89">
        <f>'END SEM EXAM'!J187</f>
        <v>1</v>
      </c>
      <c r="BK187" s="89">
        <f>'END SEM EXAM'!K187</f>
        <v>1</v>
      </c>
      <c r="BL187" s="89">
        <f>'END SEM EXAM'!L187</f>
        <v>2</v>
      </c>
      <c r="BM187" s="89">
        <f>'END SEM EXAM'!M187</f>
        <v>1</v>
      </c>
      <c r="BN187" s="89">
        <f>'END SEM EXAM'!N187</f>
        <v>6</v>
      </c>
      <c r="BO187" s="89">
        <f>'END SEM EXAM'!O187</f>
        <v>10</v>
      </c>
      <c r="BP187" s="89">
        <f>'END SEM EXAM'!P187</f>
        <v>8</v>
      </c>
      <c r="BQ187" s="89">
        <f>'END SEM EXAM'!Q187</f>
        <v>11</v>
      </c>
      <c r="BR187" s="89">
        <f>'END SEM EXAM'!R187</f>
        <v>7</v>
      </c>
      <c r="BS187" s="89">
        <f>'END SEM EXAM'!S187</f>
        <v>7</v>
      </c>
      <c r="BT187" s="89">
        <f>'END SEM EXAM'!T187</f>
        <v>60</v>
      </c>
      <c r="BU187" s="91">
        <f>'END SEM EXAM'!U187</f>
        <v>0.66666666666666663</v>
      </c>
      <c r="BV187" s="91">
        <f>'END SEM EXAM'!V187</f>
        <v>0.55555555555555558</v>
      </c>
      <c r="BW187" s="91">
        <f>'END SEM EXAM'!W187</f>
        <v>0.72222222222222221</v>
      </c>
      <c r="BX187" s="91">
        <f>'END SEM EXAM'!X187</f>
        <v>0.5</v>
      </c>
      <c r="BY187" s="91">
        <f>'END SEM EXAM'!Y187</f>
        <v>0.55555555555555558</v>
      </c>
      <c r="BZ187" s="91">
        <f>'END SEM EXAM'!Z187</f>
        <v>0.6</v>
      </c>
      <c r="CA187" s="92">
        <f t="shared" si="120"/>
        <v>0.39999999999999997</v>
      </c>
      <c r="CB187" s="92">
        <f t="shared" si="121"/>
        <v>0.33333333333333331</v>
      </c>
      <c r="CC187" s="92">
        <f t="shared" si="122"/>
        <v>0.43333333333333329</v>
      </c>
      <c r="CD187" s="92">
        <f t="shared" si="123"/>
        <v>0.3</v>
      </c>
      <c r="CE187" s="92">
        <f t="shared" si="124"/>
        <v>0.33333333333333331</v>
      </c>
      <c r="CF187" s="92">
        <f t="shared" si="125"/>
        <v>0.36</v>
      </c>
      <c r="CG187" s="94">
        <f t="shared" si="126"/>
        <v>0.34716981132075475</v>
      </c>
      <c r="CH187" s="94">
        <f t="shared" si="127"/>
        <v>0.29767441860465116</v>
      </c>
      <c r="CI187" s="94">
        <f t="shared" si="128"/>
        <v>0.33207547169811324</v>
      </c>
      <c r="CJ187" s="94">
        <f t="shared" si="129"/>
        <v>0.27906976744186046</v>
      </c>
      <c r="CK187" s="94">
        <f t="shared" si="130"/>
        <v>0.31304347826086959</v>
      </c>
      <c r="CL187" s="94">
        <f t="shared" si="131"/>
        <v>0.37333333333333335</v>
      </c>
      <c r="CM187" s="96">
        <f t="shared" si="132"/>
        <v>0.74716981132075477</v>
      </c>
      <c r="CN187" s="96">
        <f t="shared" si="133"/>
        <v>0.63100775193798442</v>
      </c>
      <c r="CO187" s="96">
        <f t="shared" si="134"/>
        <v>0.76540880503144648</v>
      </c>
      <c r="CP187" s="96">
        <f t="shared" si="135"/>
        <v>0.57906976744186045</v>
      </c>
      <c r="CQ187" s="96">
        <f t="shared" si="136"/>
        <v>0.6463768115942029</v>
      </c>
      <c r="CR187" s="96">
        <f t="shared" si="137"/>
        <v>0.73333333333333339</v>
      </c>
      <c r="CS187" s="99">
        <f>'Course end survey'!J196</f>
        <v>1</v>
      </c>
      <c r="CT187" s="99">
        <f>'Course end survey'!K196</f>
        <v>1</v>
      </c>
      <c r="CU187" s="99">
        <f>'Course end survey'!L196</f>
        <v>0.66666666666666663</v>
      </c>
      <c r="CV187" s="99">
        <f>'Course end survey'!M196</f>
        <v>0.33333333333333331</v>
      </c>
      <c r="CW187" s="99">
        <f>'Course end survey'!N196</f>
        <v>0.33333333333333331</v>
      </c>
      <c r="CX187" s="99">
        <f>'Course end survey'!O196</f>
        <v>0.33333333333333331</v>
      </c>
      <c r="CY187" s="100">
        <f t="shared" si="138"/>
        <v>0.1</v>
      </c>
      <c r="CZ187" s="100">
        <f t="shared" si="139"/>
        <v>0.1</v>
      </c>
      <c r="DA187" s="100">
        <f t="shared" si="140"/>
        <v>6.6666666666666666E-2</v>
      </c>
      <c r="DB187" s="100">
        <f t="shared" si="141"/>
        <v>3.3333333333333333E-2</v>
      </c>
      <c r="DC187" s="100">
        <f t="shared" si="142"/>
        <v>3.3333333333333333E-2</v>
      </c>
      <c r="DD187" s="100">
        <f t="shared" si="143"/>
        <v>3.3333333333333333E-2</v>
      </c>
      <c r="DE187" s="102">
        <f t="shared" si="144"/>
        <v>0.6724528301886793</v>
      </c>
      <c r="DF187" s="102">
        <f t="shared" si="145"/>
        <v>0.567906976744186</v>
      </c>
      <c r="DG187" s="102">
        <f t="shared" si="146"/>
        <v>0.68886792452830181</v>
      </c>
      <c r="DH187" s="102">
        <f t="shared" si="147"/>
        <v>0.52116279069767446</v>
      </c>
      <c r="DI187" s="102">
        <f t="shared" si="148"/>
        <v>0.58173913043478265</v>
      </c>
      <c r="DJ187" s="102">
        <f t="shared" si="149"/>
        <v>0.66</v>
      </c>
      <c r="DK187" s="103">
        <f t="shared" si="150"/>
        <v>0.77245283018867927</v>
      </c>
      <c r="DL187" s="103">
        <f t="shared" si="151"/>
        <v>0.66790697674418598</v>
      </c>
      <c r="DM187" s="103">
        <f t="shared" si="152"/>
        <v>0.75553459119496846</v>
      </c>
      <c r="DN187" s="103">
        <f t="shared" si="153"/>
        <v>0.55449612403100779</v>
      </c>
      <c r="DO187" s="103">
        <f t="shared" si="154"/>
        <v>0.61507246376811597</v>
      </c>
      <c r="DP187" s="103">
        <f t="shared" si="155"/>
        <v>0.69333333333333336</v>
      </c>
    </row>
    <row r="188" spans="1:120" ht="16.2" thickBot="1">
      <c r="A188" s="72">
        <v>178</v>
      </c>
      <c r="B188" s="73" t="str">
        <f>'CAT I'!B188</f>
        <v>AME20203L</v>
      </c>
      <c r="C188" s="171" t="str">
        <f>'CAT I'!C188</f>
        <v>RAJESH KUMAR R R</v>
      </c>
      <c r="D188" s="74">
        <f>'CAT I'!D188</f>
        <v>1</v>
      </c>
      <c r="E188" s="74">
        <f>'CAT I'!E188</f>
        <v>1</v>
      </c>
      <c r="F188" s="74">
        <f>'CAT I'!F188</f>
        <v>2</v>
      </c>
      <c r="G188" s="74">
        <f>'CAT I'!G188</f>
        <v>0</v>
      </c>
      <c r="H188" s="74">
        <f>'CAT I'!H188</f>
        <v>0</v>
      </c>
      <c r="I188" s="74">
        <f>'CAT I'!I188</f>
        <v>0</v>
      </c>
      <c r="J188" s="74">
        <f>'CAT I'!J188</f>
        <v>8</v>
      </c>
      <c r="K188" s="74">
        <f>'CAT I'!K188</f>
        <v>9</v>
      </c>
      <c r="L188" s="74">
        <f>'CAT I'!L188</f>
        <v>7</v>
      </c>
      <c r="M188" s="74">
        <f>'CAT I'!M188</f>
        <v>28</v>
      </c>
      <c r="N188" s="79">
        <f>'CAT II'!D188</f>
        <v>2</v>
      </c>
      <c r="O188" s="79">
        <f>'CAT II'!E188</f>
        <v>2</v>
      </c>
      <c r="P188" s="79">
        <f>'CAT II'!F188</f>
        <v>2</v>
      </c>
      <c r="Q188" s="79">
        <f>'CAT II'!G188</f>
        <v>2</v>
      </c>
      <c r="R188" s="79">
        <f>'CAT II'!H188</f>
        <v>1</v>
      </c>
      <c r="S188" s="79">
        <f>'CAT II'!I188</f>
        <v>2</v>
      </c>
      <c r="T188" s="79">
        <f>'CAT II'!J188</f>
        <v>7</v>
      </c>
      <c r="U188" s="79">
        <f>'CAT II'!K188</f>
        <v>9</v>
      </c>
      <c r="V188" s="79">
        <f>'CAT II'!L188</f>
        <v>7</v>
      </c>
      <c r="W188" s="79">
        <f>'CAT II'!M188</f>
        <v>34</v>
      </c>
      <c r="X188" s="82">
        <f>MODEL!D188</f>
        <v>2</v>
      </c>
      <c r="Y188" s="82">
        <f>MODEL!E188</f>
        <v>1</v>
      </c>
      <c r="Z188" s="82">
        <f>MODEL!F188</f>
        <v>2</v>
      </c>
      <c r="AA188" s="82">
        <f>MODEL!G188</f>
        <v>2</v>
      </c>
      <c r="AB188" s="82">
        <f>MODEL!H188</f>
        <v>2</v>
      </c>
      <c r="AC188" s="82">
        <f>MODEL!I188</f>
        <v>2</v>
      </c>
      <c r="AD188" s="82">
        <f>MODEL!J188</f>
        <v>2</v>
      </c>
      <c r="AE188" s="82">
        <f>MODEL!K188</f>
        <v>2</v>
      </c>
      <c r="AF188" s="82">
        <f>MODEL!L188</f>
        <v>2</v>
      </c>
      <c r="AG188" s="82">
        <f>MODEL!M188</f>
        <v>2</v>
      </c>
      <c r="AH188" s="82">
        <f>MODEL!N188</f>
        <v>9</v>
      </c>
      <c r="AI188" s="82">
        <f>MODEL!O188</f>
        <v>4</v>
      </c>
      <c r="AJ188" s="82">
        <f>MODEL!P188</f>
        <v>8</v>
      </c>
      <c r="AK188" s="82">
        <f>MODEL!Q188</f>
        <v>4</v>
      </c>
      <c r="AL188" s="82">
        <f>MODEL!R188</f>
        <v>7</v>
      </c>
      <c r="AM188" s="82">
        <f>MODEL!S188</f>
        <v>6</v>
      </c>
      <c r="AN188" s="82">
        <f>MODEL!T188</f>
        <v>57</v>
      </c>
      <c r="AO188" s="84">
        <f>'CAT I'!N188</f>
        <v>5</v>
      </c>
      <c r="AP188" s="84">
        <f>'CAT I'!O188</f>
        <v>5</v>
      </c>
      <c r="AQ188" s="84">
        <f>'CAT I'!P188</f>
        <v>10</v>
      </c>
      <c r="AR188" s="2">
        <f>'CAT II'!N188</f>
        <v>5</v>
      </c>
      <c r="AS188" s="2">
        <f>'CAT II'!O188</f>
        <v>5</v>
      </c>
      <c r="AT188" s="2">
        <f>'CAT II'!P188</f>
        <v>10</v>
      </c>
      <c r="AU188" s="85">
        <f>MODEL!U188</f>
        <v>5</v>
      </c>
      <c r="AV188" s="85">
        <f>MODEL!V188</f>
        <v>5</v>
      </c>
      <c r="AW188" s="85">
        <f>MODEL!W188</f>
        <v>10</v>
      </c>
      <c r="AX188" s="88">
        <f t="shared" si="157"/>
        <v>0.62264150943396224</v>
      </c>
      <c r="AY188" s="88">
        <f t="shared" si="156"/>
        <v>0.55813953488372092</v>
      </c>
      <c r="AZ188" s="88">
        <f t="shared" si="156"/>
        <v>0.660377358490566</v>
      </c>
      <c r="BA188" s="88">
        <f t="shared" si="156"/>
        <v>0.65116279069767447</v>
      </c>
      <c r="BB188" s="88">
        <f t="shared" si="156"/>
        <v>0.65217391304347827</v>
      </c>
      <c r="BC188" s="88">
        <f t="shared" si="156"/>
        <v>0.93333333333333335</v>
      </c>
      <c r="BD188" s="89">
        <f>'END SEM EXAM'!D188</f>
        <v>2</v>
      </c>
      <c r="BE188" s="89">
        <f>'END SEM EXAM'!E188</f>
        <v>2</v>
      </c>
      <c r="BF188" s="89">
        <f>'END SEM EXAM'!F188</f>
        <v>1</v>
      </c>
      <c r="BG188" s="89">
        <f>'END SEM EXAM'!G188</f>
        <v>2</v>
      </c>
      <c r="BH188" s="89">
        <f>'END SEM EXAM'!H188</f>
        <v>0</v>
      </c>
      <c r="BI188" s="89">
        <f>'END SEM EXAM'!I188</f>
        <v>2</v>
      </c>
      <c r="BJ188" s="89">
        <f>'END SEM EXAM'!J188</f>
        <v>0</v>
      </c>
      <c r="BK188" s="89">
        <f>'END SEM EXAM'!K188</f>
        <v>2</v>
      </c>
      <c r="BL188" s="89">
        <f>'END SEM EXAM'!L188</f>
        <v>1</v>
      </c>
      <c r="BM188" s="89">
        <f>'END SEM EXAM'!M188</f>
        <v>0</v>
      </c>
      <c r="BN188" s="89">
        <f>'END SEM EXAM'!N188</f>
        <v>7</v>
      </c>
      <c r="BO188" s="89">
        <f>'END SEM EXAM'!O188</f>
        <v>2</v>
      </c>
      <c r="BP188" s="89">
        <f>'END SEM EXAM'!P188</f>
        <v>8</v>
      </c>
      <c r="BQ188" s="89">
        <f>'END SEM EXAM'!Q188</f>
        <v>5</v>
      </c>
      <c r="BR188" s="89">
        <f>'END SEM EXAM'!R188</f>
        <v>2</v>
      </c>
      <c r="BS188" s="89">
        <f>'END SEM EXAM'!S188</f>
        <v>12</v>
      </c>
      <c r="BT188" s="89">
        <f>'END SEM EXAM'!T188</f>
        <v>48</v>
      </c>
      <c r="BU188" s="91">
        <f>'END SEM EXAM'!U188</f>
        <v>0.33333333333333331</v>
      </c>
      <c r="BV188" s="91">
        <f>'END SEM EXAM'!V188</f>
        <v>0.61111111111111116</v>
      </c>
      <c r="BW188" s="91">
        <f>'END SEM EXAM'!W188</f>
        <v>0.3888888888888889</v>
      </c>
      <c r="BX188" s="91">
        <f>'END SEM EXAM'!X188</f>
        <v>0.22222222222222221</v>
      </c>
      <c r="BY188" s="91">
        <f>'END SEM EXAM'!Y188</f>
        <v>0.72222222222222221</v>
      </c>
      <c r="BZ188" s="91">
        <f>'END SEM EXAM'!Z188</f>
        <v>0.7</v>
      </c>
      <c r="CA188" s="92">
        <f t="shared" si="120"/>
        <v>0.19999999999999998</v>
      </c>
      <c r="CB188" s="92">
        <f t="shared" si="121"/>
        <v>0.3666666666666667</v>
      </c>
      <c r="CC188" s="92">
        <f t="shared" si="122"/>
        <v>0.23333333333333334</v>
      </c>
      <c r="CD188" s="92">
        <f t="shared" si="123"/>
        <v>0.13333333333333333</v>
      </c>
      <c r="CE188" s="92">
        <f t="shared" si="124"/>
        <v>0.43333333333333329</v>
      </c>
      <c r="CF188" s="92">
        <f t="shared" si="125"/>
        <v>0.42</v>
      </c>
      <c r="CG188" s="94">
        <f t="shared" si="126"/>
        <v>0.24905660377358491</v>
      </c>
      <c r="CH188" s="94">
        <f t="shared" si="127"/>
        <v>0.22325581395348837</v>
      </c>
      <c r="CI188" s="94">
        <f t="shared" si="128"/>
        <v>0.26415094339622641</v>
      </c>
      <c r="CJ188" s="94">
        <f t="shared" si="129"/>
        <v>0.26046511627906982</v>
      </c>
      <c r="CK188" s="94">
        <f t="shared" si="130"/>
        <v>0.2608695652173913</v>
      </c>
      <c r="CL188" s="94">
        <f t="shared" si="131"/>
        <v>0.37333333333333335</v>
      </c>
      <c r="CM188" s="96">
        <f t="shared" si="132"/>
        <v>0.44905660377358492</v>
      </c>
      <c r="CN188" s="96">
        <f t="shared" si="133"/>
        <v>0.58992248062015507</v>
      </c>
      <c r="CO188" s="96">
        <f t="shared" si="134"/>
        <v>0.49748427672955975</v>
      </c>
      <c r="CP188" s="96">
        <f t="shared" si="135"/>
        <v>0.39379844961240318</v>
      </c>
      <c r="CQ188" s="96">
        <f t="shared" si="136"/>
        <v>0.69420289855072459</v>
      </c>
      <c r="CR188" s="96">
        <f t="shared" si="137"/>
        <v>0.79333333333333333</v>
      </c>
      <c r="CS188" s="99">
        <f>'Course end survey'!J213</f>
        <v>0.66666666666666663</v>
      </c>
      <c r="CT188" s="99">
        <f>'Course end survey'!K213</f>
        <v>1</v>
      </c>
      <c r="CU188" s="99">
        <f>'Course end survey'!L213</f>
        <v>1</v>
      </c>
      <c r="CV188" s="99">
        <f>'Course end survey'!M213</f>
        <v>0.33333333333333331</v>
      </c>
      <c r="CW188" s="99">
        <f>'Course end survey'!N213</f>
        <v>0.22222222222222221</v>
      </c>
      <c r="CX188" s="99">
        <f>'Course end survey'!O213</f>
        <v>0.33333333333333331</v>
      </c>
      <c r="CY188" s="100">
        <f t="shared" si="138"/>
        <v>6.6666666666666666E-2</v>
      </c>
      <c r="CZ188" s="100">
        <f t="shared" si="139"/>
        <v>0.1</v>
      </c>
      <c r="DA188" s="100">
        <f t="shared" si="140"/>
        <v>0.1</v>
      </c>
      <c r="DB188" s="100">
        <f t="shared" si="141"/>
        <v>3.3333333333333333E-2</v>
      </c>
      <c r="DC188" s="100">
        <f t="shared" si="142"/>
        <v>2.2222222222222223E-2</v>
      </c>
      <c r="DD188" s="100">
        <f t="shared" si="143"/>
        <v>3.3333333333333333E-2</v>
      </c>
      <c r="DE188" s="102">
        <f t="shared" si="144"/>
        <v>0.40415094339622643</v>
      </c>
      <c r="DF188" s="102">
        <f t="shared" si="145"/>
        <v>0.53093023255813954</v>
      </c>
      <c r="DG188" s="102">
        <f t="shared" si="146"/>
        <v>0.4477358490566038</v>
      </c>
      <c r="DH188" s="102">
        <f t="shared" si="147"/>
        <v>0.35441860465116287</v>
      </c>
      <c r="DI188" s="102">
        <f t="shared" si="148"/>
        <v>0.62478260869565216</v>
      </c>
      <c r="DJ188" s="102">
        <f t="shared" si="149"/>
        <v>0.71399999999999997</v>
      </c>
      <c r="DK188" s="103">
        <f t="shared" si="150"/>
        <v>0.47081761006289308</v>
      </c>
      <c r="DL188" s="103">
        <f t="shared" si="151"/>
        <v>0.63093023255813951</v>
      </c>
      <c r="DM188" s="103">
        <f t="shared" si="152"/>
        <v>0.54773584905660377</v>
      </c>
      <c r="DN188" s="103">
        <f t="shared" si="153"/>
        <v>0.3877519379844962</v>
      </c>
      <c r="DO188" s="103">
        <f t="shared" si="154"/>
        <v>0.64700483091787442</v>
      </c>
      <c r="DP188" s="103">
        <f t="shared" si="155"/>
        <v>0.74733333333333329</v>
      </c>
    </row>
    <row r="189" spans="1:120" ht="16.2" thickBot="1">
      <c r="A189" s="72">
        <v>179</v>
      </c>
      <c r="B189" s="73" t="str">
        <f>'CAT I'!B189</f>
        <v>AME20204L</v>
      </c>
      <c r="C189" s="171" t="str">
        <f>'CAT I'!C189</f>
        <v>ANRAJ SRICHANDAN</v>
      </c>
      <c r="D189" s="74">
        <f>'CAT I'!D189</f>
        <v>2</v>
      </c>
      <c r="E189" s="74">
        <f>'CAT I'!E189</f>
        <v>2</v>
      </c>
      <c r="F189" s="74">
        <f>'CAT I'!F189</f>
        <v>2</v>
      </c>
      <c r="G189" s="74">
        <f>'CAT I'!G189</f>
        <v>2</v>
      </c>
      <c r="H189" s="74">
        <f>'CAT I'!H189</f>
        <v>2</v>
      </c>
      <c r="I189" s="74">
        <f>'CAT I'!I189</f>
        <v>2</v>
      </c>
      <c r="J189" s="74">
        <f>'CAT I'!J189</f>
        <v>9</v>
      </c>
      <c r="K189" s="74">
        <f>'CAT I'!K189</f>
        <v>10</v>
      </c>
      <c r="L189" s="74">
        <f>'CAT I'!L189</f>
        <v>10</v>
      </c>
      <c r="M189" s="74">
        <f>'CAT I'!M189</f>
        <v>41</v>
      </c>
      <c r="N189" s="79">
        <f>'CAT II'!D189</f>
        <v>2</v>
      </c>
      <c r="O189" s="79">
        <f>'CAT II'!E189</f>
        <v>2</v>
      </c>
      <c r="P189" s="79">
        <f>'CAT II'!F189</f>
        <v>2</v>
      </c>
      <c r="Q189" s="79">
        <f>'CAT II'!G189</f>
        <v>2</v>
      </c>
      <c r="R189" s="79">
        <f>'CAT II'!H189</f>
        <v>2</v>
      </c>
      <c r="S189" s="79">
        <f>'CAT II'!I189</f>
        <v>2</v>
      </c>
      <c r="T189" s="79">
        <f>'CAT II'!J189</f>
        <v>9</v>
      </c>
      <c r="U189" s="79">
        <f>'CAT II'!K189</f>
        <v>14</v>
      </c>
      <c r="V189" s="79">
        <f>'CAT II'!L189</f>
        <v>10</v>
      </c>
      <c r="W189" s="79">
        <f>'CAT II'!M189</f>
        <v>45</v>
      </c>
      <c r="X189" s="82">
        <f>MODEL!D189</f>
        <v>2</v>
      </c>
      <c r="Y189" s="82">
        <f>MODEL!E189</f>
        <v>2</v>
      </c>
      <c r="Z189" s="82">
        <f>MODEL!F189</f>
        <v>2</v>
      </c>
      <c r="AA189" s="82">
        <f>MODEL!G189</f>
        <v>2</v>
      </c>
      <c r="AB189" s="82">
        <f>MODEL!H189</f>
        <v>2</v>
      </c>
      <c r="AC189" s="82">
        <f>MODEL!I189</f>
        <v>2</v>
      </c>
      <c r="AD189" s="82">
        <f>MODEL!J189</f>
        <v>2</v>
      </c>
      <c r="AE189" s="82">
        <f>MODEL!K189</f>
        <v>2</v>
      </c>
      <c r="AF189" s="82">
        <f>MODEL!L189</f>
        <v>2</v>
      </c>
      <c r="AG189" s="82">
        <f>MODEL!M189</f>
        <v>2</v>
      </c>
      <c r="AH189" s="82">
        <f>MODEL!N189</f>
        <v>6</v>
      </c>
      <c r="AI189" s="82">
        <f>MODEL!O189</f>
        <v>9</v>
      </c>
      <c r="AJ189" s="82">
        <f>MODEL!P189</f>
        <v>5</v>
      </c>
      <c r="AK189" s="82">
        <f>MODEL!Q189</f>
        <v>11</v>
      </c>
      <c r="AL189" s="82">
        <f>MODEL!R189</f>
        <v>14</v>
      </c>
      <c r="AM189" s="82">
        <f>MODEL!S189</f>
        <v>14</v>
      </c>
      <c r="AN189" s="82">
        <f>MODEL!T189</f>
        <v>79</v>
      </c>
      <c r="AO189" s="84">
        <f>'CAT I'!N189</f>
        <v>5</v>
      </c>
      <c r="AP189" s="84">
        <f>'CAT I'!O189</f>
        <v>5</v>
      </c>
      <c r="AQ189" s="84">
        <f>'CAT I'!P189</f>
        <v>10</v>
      </c>
      <c r="AR189" s="2">
        <f>'CAT II'!N189</f>
        <v>5</v>
      </c>
      <c r="AS189" s="2">
        <f>'CAT II'!O189</f>
        <v>5</v>
      </c>
      <c r="AT189" s="2">
        <f>'CAT II'!P189</f>
        <v>10</v>
      </c>
      <c r="AU189" s="85">
        <f>MODEL!U189</f>
        <v>5</v>
      </c>
      <c r="AV189" s="85">
        <f>MODEL!V189</f>
        <v>5</v>
      </c>
      <c r="AW189" s="85">
        <f>MODEL!W189</f>
        <v>10</v>
      </c>
      <c r="AX189" s="88">
        <f t="shared" si="157"/>
        <v>0.81132075471698117</v>
      </c>
      <c r="AY189" s="88">
        <f t="shared" si="156"/>
        <v>0.69767441860465118</v>
      </c>
      <c r="AZ189" s="88">
        <f t="shared" si="156"/>
        <v>0.92452830188679247</v>
      </c>
      <c r="BA189" s="88">
        <f t="shared" si="156"/>
        <v>0.90697674418604646</v>
      </c>
      <c r="BB189" s="88">
        <f t="shared" si="156"/>
        <v>1</v>
      </c>
      <c r="BC189" s="88">
        <f t="shared" si="156"/>
        <v>0.73333333333333328</v>
      </c>
      <c r="BD189" s="89">
        <f>'END SEM EXAM'!D189</f>
        <v>0</v>
      </c>
      <c r="BE189" s="89">
        <f>'END SEM EXAM'!E189</f>
        <v>1</v>
      </c>
      <c r="BF189" s="89">
        <f>'END SEM EXAM'!F189</f>
        <v>2</v>
      </c>
      <c r="BG189" s="89">
        <f>'END SEM EXAM'!G189</f>
        <v>0</v>
      </c>
      <c r="BH189" s="89">
        <f>'END SEM EXAM'!H189</f>
        <v>0</v>
      </c>
      <c r="BI189" s="89">
        <f>'END SEM EXAM'!I189</f>
        <v>1</v>
      </c>
      <c r="BJ189" s="89">
        <f>'END SEM EXAM'!J189</f>
        <v>1</v>
      </c>
      <c r="BK189" s="89">
        <f>'END SEM EXAM'!K189</f>
        <v>0</v>
      </c>
      <c r="BL189" s="89">
        <f>'END SEM EXAM'!L189</f>
        <v>1</v>
      </c>
      <c r="BM189" s="89">
        <f>'END SEM EXAM'!M189</f>
        <v>2</v>
      </c>
      <c r="BN189" s="89">
        <f>'END SEM EXAM'!N189</f>
        <v>1</v>
      </c>
      <c r="BO189" s="89">
        <f>'END SEM EXAM'!O189</f>
        <v>10</v>
      </c>
      <c r="BP189" s="89">
        <f>'END SEM EXAM'!P189</f>
        <v>6</v>
      </c>
      <c r="BQ189" s="89">
        <f>'END SEM EXAM'!Q189</f>
        <v>13</v>
      </c>
      <c r="BR189" s="89">
        <f>'END SEM EXAM'!R189</f>
        <v>13</v>
      </c>
      <c r="BS189" s="89">
        <f>'END SEM EXAM'!S189</f>
        <v>14</v>
      </c>
      <c r="BT189" s="89">
        <f>'END SEM EXAM'!T189</f>
        <v>65</v>
      </c>
      <c r="BU189" s="91">
        <f>'END SEM EXAM'!U189</f>
        <v>0.61111111111111116</v>
      </c>
      <c r="BV189" s="91">
        <f>'END SEM EXAM'!V189</f>
        <v>0.44444444444444442</v>
      </c>
      <c r="BW189" s="91">
        <f>'END SEM EXAM'!W189</f>
        <v>0.77777777777777779</v>
      </c>
      <c r="BX189" s="91">
        <f>'END SEM EXAM'!X189</f>
        <v>0.77777777777777779</v>
      </c>
      <c r="BY189" s="91">
        <f>'END SEM EXAM'!Y189</f>
        <v>0.94444444444444442</v>
      </c>
      <c r="BZ189" s="91">
        <f>'END SEM EXAM'!Z189</f>
        <v>0.1</v>
      </c>
      <c r="CA189" s="92">
        <f t="shared" si="120"/>
        <v>0.3666666666666667</v>
      </c>
      <c r="CB189" s="92">
        <f t="shared" si="121"/>
        <v>0.26666666666666666</v>
      </c>
      <c r="CC189" s="92">
        <f t="shared" si="122"/>
        <v>0.46666666666666667</v>
      </c>
      <c r="CD189" s="92">
        <f t="shared" si="123"/>
        <v>0.46666666666666667</v>
      </c>
      <c r="CE189" s="92">
        <f t="shared" si="124"/>
        <v>0.56666666666666665</v>
      </c>
      <c r="CF189" s="92">
        <f t="shared" si="125"/>
        <v>0.06</v>
      </c>
      <c r="CG189" s="94">
        <f t="shared" si="126"/>
        <v>0.32452830188679249</v>
      </c>
      <c r="CH189" s="94">
        <f t="shared" si="127"/>
        <v>0.27906976744186046</v>
      </c>
      <c r="CI189" s="94">
        <f t="shared" si="128"/>
        <v>0.36981132075471701</v>
      </c>
      <c r="CJ189" s="94">
        <f t="shared" si="129"/>
        <v>0.36279069767441863</v>
      </c>
      <c r="CK189" s="94">
        <f t="shared" si="130"/>
        <v>0.4</v>
      </c>
      <c r="CL189" s="94">
        <f t="shared" si="131"/>
        <v>0.29333333333333333</v>
      </c>
      <c r="CM189" s="96">
        <f t="shared" si="132"/>
        <v>0.69119496855345919</v>
      </c>
      <c r="CN189" s="96">
        <f t="shared" si="133"/>
        <v>0.54573643410852712</v>
      </c>
      <c r="CO189" s="96">
        <f t="shared" si="134"/>
        <v>0.83647798742138368</v>
      </c>
      <c r="CP189" s="96">
        <f t="shared" si="135"/>
        <v>0.8294573643410853</v>
      </c>
      <c r="CQ189" s="96">
        <f t="shared" si="136"/>
        <v>0.96666666666666667</v>
      </c>
      <c r="CR189" s="96">
        <f t="shared" si="137"/>
        <v>0.35333333333333333</v>
      </c>
      <c r="CS189" s="99">
        <f>'Course end survey'!J198</f>
        <v>1</v>
      </c>
      <c r="CT189" s="99">
        <f>'Course end survey'!K198</f>
        <v>0.33333333333333331</v>
      </c>
      <c r="CU189" s="99">
        <f>'Course end survey'!L198</f>
        <v>0.33333333333333331</v>
      </c>
      <c r="CV189" s="99">
        <f>'Course end survey'!M198</f>
        <v>0.33333333333333331</v>
      </c>
      <c r="CW189" s="99">
        <f>'Course end survey'!N198</f>
        <v>0.33333333333333331</v>
      </c>
      <c r="CX189" s="99">
        <f>'Course end survey'!O198</f>
        <v>0.1111111111111111</v>
      </c>
      <c r="CY189" s="100">
        <f t="shared" si="138"/>
        <v>0.1</v>
      </c>
      <c r="CZ189" s="100">
        <f t="shared" si="139"/>
        <v>3.3333333333333333E-2</v>
      </c>
      <c r="DA189" s="100">
        <f t="shared" si="140"/>
        <v>3.3333333333333333E-2</v>
      </c>
      <c r="DB189" s="100">
        <f t="shared" si="141"/>
        <v>3.3333333333333333E-2</v>
      </c>
      <c r="DC189" s="100">
        <f t="shared" si="142"/>
        <v>3.3333333333333333E-2</v>
      </c>
      <c r="DD189" s="100">
        <f t="shared" si="143"/>
        <v>1.1111111111111112E-2</v>
      </c>
      <c r="DE189" s="102">
        <f t="shared" si="144"/>
        <v>0.62207547169811328</v>
      </c>
      <c r="DF189" s="102">
        <f t="shared" si="145"/>
        <v>0.49116279069767443</v>
      </c>
      <c r="DG189" s="102">
        <f t="shared" si="146"/>
        <v>0.75283018867924534</v>
      </c>
      <c r="DH189" s="102">
        <f t="shared" si="147"/>
        <v>0.74651162790697678</v>
      </c>
      <c r="DI189" s="102">
        <f t="shared" si="148"/>
        <v>0.87</v>
      </c>
      <c r="DJ189" s="102">
        <f t="shared" si="149"/>
        <v>0.318</v>
      </c>
      <c r="DK189" s="103">
        <f t="shared" si="150"/>
        <v>0.72207547169811326</v>
      </c>
      <c r="DL189" s="103">
        <f t="shared" si="151"/>
        <v>0.52449612403100776</v>
      </c>
      <c r="DM189" s="103">
        <f t="shared" si="152"/>
        <v>0.78616352201257866</v>
      </c>
      <c r="DN189" s="103">
        <f t="shared" si="153"/>
        <v>0.77984496124031011</v>
      </c>
      <c r="DO189" s="103">
        <f t="shared" si="154"/>
        <v>0.90333333333333332</v>
      </c>
      <c r="DP189" s="103">
        <f t="shared" si="155"/>
        <v>0.32911111111111113</v>
      </c>
    </row>
    <row r="190" spans="1:120" ht="16.2" thickBot="1">
      <c r="A190" s="72">
        <v>180</v>
      </c>
      <c r="B190" s="73" t="str">
        <f>'CAT I'!B190</f>
        <v>AME20205L</v>
      </c>
      <c r="C190" s="171" t="str">
        <f>'CAT I'!C190</f>
        <v>GOWTHAMKUMAR M</v>
      </c>
      <c r="D190" s="74">
        <f>'CAT I'!D190</f>
        <v>0</v>
      </c>
      <c r="E190" s="74">
        <f>'CAT I'!E190</f>
        <v>0</v>
      </c>
      <c r="F190" s="74">
        <f>'CAT I'!F190</f>
        <v>1</v>
      </c>
      <c r="G190" s="74">
        <f>'CAT I'!G190</f>
        <v>0</v>
      </c>
      <c r="H190" s="74">
        <f>'CAT I'!H190</f>
        <v>0</v>
      </c>
      <c r="I190" s="74">
        <f>'CAT I'!I190</f>
        <v>1</v>
      </c>
      <c r="J190" s="74">
        <f>'CAT I'!J190</f>
        <v>8</v>
      </c>
      <c r="K190" s="74">
        <f>'CAT I'!K190</f>
        <v>14</v>
      </c>
      <c r="L190" s="74">
        <f>'CAT I'!L190</f>
        <v>13</v>
      </c>
      <c r="M190" s="74">
        <f>'CAT I'!M190</f>
        <v>37</v>
      </c>
      <c r="N190" s="79">
        <f>'CAT II'!D190</f>
        <v>0</v>
      </c>
      <c r="O190" s="79">
        <f>'CAT II'!E190</f>
        <v>2</v>
      </c>
      <c r="P190" s="79">
        <f>'CAT II'!F190</f>
        <v>2</v>
      </c>
      <c r="Q190" s="79">
        <f>'CAT II'!G190</f>
        <v>2</v>
      </c>
      <c r="R190" s="79">
        <f>'CAT II'!H190</f>
        <v>2</v>
      </c>
      <c r="S190" s="79">
        <f>'CAT II'!I190</f>
        <v>1</v>
      </c>
      <c r="T190" s="79">
        <f>'CAT II'!J190</f>
        <v>9</v>
      </c>
      <c r="U190" s="79">
        <f>'CAT II'!K190</f>
        <v>12</v>
      </c>
      <c r="V190" s="79">
        <f>'CAT II'!L190</f>
        <v>10</v>
      </c>
      <c r="W190" s="79">
        <f>'CAT II'!M190</f>
        <v>40</v>
      </c>
      <c r="X190" s="82">
        <f>MODEL!D190</f>
        <v>2</v>
      </c>
      <c r="Y190" s="82">
        <f>MODEL!E190</f>
        <v>1</v>
      </c>
      <c r="Z190" s="82">
        <f>MODEL!F190</f>
        <v>2</v>
      </c>
      <c r="AA190" s="82">
        <f>MODEL!G190</f>
        <v>1</v>
      </c>
      <c r="AB190" s="82">
        <f>MODEL!H190</f>
        <v>2</v>
      </c>
      <c r="AC190" s="82">
        <f>MODEL!I190</f>
        <v>1</v>
      </c>
      <c r="AD190" s="82">
        <f>MODEL!J190</f>
        <v>1</v>
      </c>
      <c r="AE190" s="82">
        <f>MODEL!K190</f>
        <v>1</v>
      </c>
      <c r="AF190" s="82">
        <f>MODEL!L190</f>
        <v>2</v>
      </c>
      <c r="AG190" s="82">
        <f>MODEL!M190</f>
        <v>2</v>
      </c>
      <c r="AH190" s="82">
        <f>MODEL!N190</f>
        <v>9</v>
      </c>
      <c r="AI190" s="82">
        <f>MODEL!O190</f>
        <v>13</v>
      </c>
      <c r="AJ190" s="82">
        <f>MODEL!P190</f>
        <v>14</v>
      </c>
      <c r="AK190" s="82">
        <f>MODEL!Q190</f>
        <v>11</v>
      </c>
      <c r="AL190" s="82">
        <f>MODEL!R190</f>
        <v>14</v>
      </c>
      <c r="AM190" s="82">
        <f>MODEL!S190</f>
        <v>12</v>
      </c>
      <c r="AN190" s="82">
        <f>MODEL!T190</f>
        <v>88</v>
      </c>
      <c r="AO190" s="84">
        <f>'CAT I'!N190</f>
        <v>5</v>
      </c>
      <c r="AP190" s="84">
        <f>'CAT I'!O190</f>
        <v>5</v>
      </c>
      <c r="AQ190" s="84">
        <f>'CAT I'!P190</f>
        <v>10</v>
      </c>
      <c r="AR190" s="2">
        <f>'CAT II'!N190</f>
        <v>5</v>
      </c>
      <c r="AS190" s="2">
        <f>'CAT II'!O190</f>
        <v>5</v>
      </c>
      <c r="AT190" s="2">
        <f>'CAT II'!P190</f>
        <v>10</v>
      </c>
      <c r="AU190" s="85">
        <f>MODEL!U190</f>
        <v>5</v>
      </c>
      <c r="AV190" s="85">
        <f>MODEL!V190</f>
        <v>5</v>
      </c>
      <c r="AW190" s="85">
        <f>MODEL!W190</f>
        <v>10</v>
      </c>
      <c r="AX190" s="88">
        <f t="shared" si="157"/>
        <v>0.83018867924528306</v>
      </c>
      <c r="AY190" s="88">
        <f t="shared" si="156"/>
        <v>0.83720930232558144</v>
      </c>
      <c r="AZ190" s="88">
        <f t="shared" si="156"/>
        <v>0.83018867924528306</v>
      </c>
      <c r="BA190" s="88">
        <f t="shared" si="156"/>
        <v>0.83720930232558144</v>
      </c>
      <c r="BB190" s="88">
        <f t="shared" si="156"/>
        <v>0.91304347826086951</v>
      </c>
      <c r="BC190" s="88">
        <f t="shared" si="156"/>
        <v>0.93333333333333335</v>
      </c>
      <c r="BD190" s="89">
        <f>'END SEM EXAM'!D190</f>
        <v>1</v>
      </c>
      <c r="BE190" s="89">
        <f>'END SEM EXAM'!E190</f>
        <v>1</v>
      </c>
      <c r="BF190" s="89">
        <f>'END SEM EXAM'!F190</f>
        <v>1</v>
      </c>
      <c r="BG190" s="89">
        <f>'END SEM EXAM'!G190</f>
        <v>1</v>
      </c>
      <c r="BH190" s="89">
        <f>'END SEM EXAM'!H190</f>
        <v>1</v>
      </c>
      <c r="BI190" s="89">
        <f>'END SEM EXAM'!I190</f>
        <v>1</v>
      </c>
      <c r="BJ190" s="89">
        <f>'END SEM EXAM'!J190</f>
        <v>1</v>
      </c>
      <c r="BK190" s="89">
        <f>'END SEM EXAM'!K190</f>
        <v>1</v>
      </c>
      <c r="BL190" s="89">
        <f>'END SEM EXAM'!L190</f>
        <v>1</v>
      </c>
      <c r="BM190" s="89">
        <f>'END SEM EXAM'!M190</f>
        <v>1</v>
      </c>
      <c r="BN190" s="89">
        <f>'END SEM EXAM'!N190</f>
        <v>6</v>
      </c>
      <c r="BO190" s="89">
        <f>'END SEM EXAM'!O190</f>
        <v>7</v>
      </c>
      <c r="BP190" s="89">
        <f>'END SEM EXAM'!P190</f>
        <v>9</v>
      </c>
      <c r="BQ190" s="89">
        <f>'END SEM EXAM'!Q190</f>
        <v>9</v>
      </c>
      <c r="BR190" s="89">
        <f>'END SEM EXAM'!R190</f>
        <v>8</v>
      </c>
      <c r="BS190" s="89">
        <f>'END SEM EXAM'!S190</f>
        <v>9</v>
      </c>
      <c r="BT190" s="89">
        <f>'END SEM EXAM'!T190</f>
        <v>58</v>
      </c>
      <c r="BU190" s="91">
        <f>'END SEM EXAM'!U190</f>
        <v>0.5</v>
      </c>
      <c r="BV190" s="91">
        <f>'END SEM EXAM'!V190</f>
        <v>0.61111111111111116</v>
      </c>
      <c r="BW190" s="91">
        <f>'END SEM EXAM'!W190</f>
        <v>0.61111111111111116</v>
      </c>
      <c r="BX190" s="91">
        <f>'END SEM EXAM'!X190</f>
        <v>0.55555555555555558</v>
      </c>
      <c r="BY190" s="91">
        <f>'END SEM EXAM'!Y190</f>
        <v>0.61111111111111116</v>
      </c>
      <c r="BZ190" s="91">
        <f>'END SEM EXAM'!Z190</f>
        <v>0.6</v>
      </c>
      <c r="CA190" s="92">
        <f t="shared" si="120"/>
        <v>0.3</v>
      </c>
      <c r="CB190" s="92">
        <f t="shared" si="121"/>
        <v>0.3666666666666667</v>
      </c>
      <c r="CC190" s="92">
        <f t="shared" si="122"/>
        <v>0.3666666666666667</v>
      </c>
      <c r="CD190" s="92">
        <f t="shared" si="123"/>
        <v>0.33333333333333331</v>
      </c>
      <c r="CE190" s="92">
        <f t="shared" si="124"/>
        <v>0.3666666666666667</v>
      </c>
      <c r="CF190" s="92">
        <f t="shared" si="125"/>
        <v>0.36</v>
      </c>
      <c r="CG190" s="94">
        <f t="shared" si="126"/>
        <v>0.33207547169811324</v>
      </c>
      <c r="CH190" s="94">
        <f t="shared" si="127"/>
        <v>0.33488372093023261</v>
      </c>
      <c r="CI190" s="94">
        <f t="shared" si="128"/>
        <v>0.33207547169811324</v>
      </c>
      <c r="CJ190" s="94">
        <f t="shared" si="129"/>
        <v>0.33488372093023261</v>
      </c>
      <c r="CK190" s="94">
        <f t="shared" si="130"/>
        <v>0.36521739130434783</v>
      </c>
      <c r="CL190" s="94">
        <f t="shared" si="131"/>
        <v>0.37333333333333335</v>
      </c>
      <c r="CM190" s="96">
        <f t="shared" si="132"/>
        <v>0.63207547169811318</v>
      </c>
      <c r="CN190" s="96">
        <f t="shared" si="133"/>
        <v>0.70155038759689936</v>
      </c>
      <c r="CO190" s="96">
        <f t="shared" si="134"/>
        <v>0.69874213836477994</v>
      </c>
      <c r="CP190" s="96">
        <f t="shared" si="135"/>
        <v>0.66821705426356592</v>
      </c>
      <c r="CQ190" s="96">
        <f t="shared" si="136"/>
        <v>0.73188405797101452</v>
      </c>
      <c r="CR190" s="96">
        <f t="shared" si="137"/>
        <v>0.73333333333333339</v>
      </c>
      <c r="CS190" s="99">
        <f>'Course end survey'!J215</f>
        <v>1</v>
      </c>
      <c r="CT190" s="99">
        <f>'Course end survey'!K215</f>
        <v>1</v>
      </c>
      <c r="CU190" s="99">
        <f>'Course end survey'!L215</f>
        <v>1</v>
      </c>
      <c r="CV190" s="99">
        <f>'Course end survey'!M215</f>
        <v>1</v>
      </c>
      <c r="CW190" s="99">
        <f>'Course end survey'!N215</f>
        <v>0.33333333333333331</v>
      </c>
      <c r="CX190" s="99">
        <f>'Course end survey'!O215</f>
        <v>0.33333333333333331</v>
      </c>
      <c r="CY190" s="100">
        <f t="shared" si="138"/>
        <v>0.1</v>
      </c>
      <c r="CZ190" s="100">
        <f t="shared" si="139"/>
        <v>0.1</v>
      </c>
      <c r="DA190" s="100">
        <f t="shared" si="140"/>
        <v>0.1</v>
      </c>
      <c r="DB190" s="100">
        <f t="shared" si="141"/>
        <v>0.1</v>
      </c>
      <c r="DC190" s="100">
        <f t="shared" si="142"/>
        <v>3.3333333333333333E-2</v>
      </c>
      <c r="DD190" s="100">
        <f t="shared" si="143"/>
        <v>3.3333333333333333E-2</v>
      </c>
      <c r="DE190" s="102">
        <f t="shared" si="144"/>
        <v>0.56886792452830193</v>
      </c>
      <c r="DF190" s="102">
        <f t="shared" si="145"/>
        <v>0.63139534883720949</v>
      </c>
      <c r="DG190" s="102">
        <f t="shared" si="146"/>
        <v>0.62886792452830198</v>
      </c>
      <c r="DH190" s="102">
        <f t="shared" si="147"/>
        <v>0.60139534883720935</v>
      </c>
      <c r="DI190" s="102">
        <f t="shared" si="148"/>
        <v>0.65869565217391313</v>
      </c>
      <c r="DJ190" s="102">
        <f t="shared" si="149"/>
        <v>0.66</v>
      </c>
      <c r="DK190" s="103">
        <f t="shared" si="150"/>
        <v>0.6688679245283019</v>
      </c>
      <c r="DL190" s="103">
        <f t="shared" si="151"/>
        <v>0.73139534883720947</v>
      </c>
      <c r="DM190" s="103">
        <f t="shared" si="152"/>
        <v>0.72886792452830196</v>
      </c>
      <c r="DN190" s="103">
        <f t="shared" si="153"/>
        <v>0.70139534883720933</v>
      </c>
      <c r="DO190" s="103">
        <f t="shared" si="154"/>
        <v>0.69202898550724645</v>
      </c>
      <c r="DP190" s="103">
        <f t="shared" si="155"/>
        <v>0.69333333333333336</v>
      </c>
    </row>
    <row r="191" spans="1:120" ht="16.2" thickBot="1">
      <c r="A191" s="72">
        <v>181</v>
      </c>
      <c r="B191" s="73" t="str">
        <f>'CAT I'!B191</f>
        <v>AME20206L</v>
      </c>
      <c r="C191" s="171" t="str">
        <f>'CAT I'!C191</f>
        <v>MUHAMMED AZAN N</v>
      </c>
      <c r="D191" s="74">
        <f>'CAT I'!D191</f>
        <v>2</v>
      </c>
      <c r="E191" s="74">
        <f>'CAT I'!E191</f>
        <v>2</v>
      </c>
      <c r="F191" s="74">
        <f>'CAT I'!F191</f>
        <v>2</v>
      </c>
      <c r="G191" s="74">
        <f>'CAT I'!G191</f>
        <v>2</v>
      </c>
      <c r="H191" s="74">
        <f>'CAT I'!H191</f>
        <v>2</v>
      </c>
      <c r="I191" s="74">
        <f>'CAT I'!I191</f>
        <v>2</v>
      </c>
      <c r="J191" s="74">
        <f>'CAT I'!J191</f>
        <v>9</v>
      </c>
      <c r="K191" s="74">
        <f>'CAT I'!K191</f>
        <v>10</v>
      </c>
      <c r="L191" s="74">
        <f>'CAT I'!L191</f>
        <v>10</v>
      </c>
      <c r="M191" s="74">
        <f>'CAT I'!M191</f>
        <v>41</v>
      </c>
      <c r="N191" s="79">
        <f>'CAT II'!D191</f>
        <v>2</v>
      </c>
      <c r="O191" s="79">
        <f>'CAT II'!E191</f>
        <v>2</v>
      </c>
      <c r="P191" s="79">
        <f>'CAT II'!F191</f>
        <v>2</v>
      </c>
      <c r="Q191" s="79">
        <f>'CAT II'!G191</f>
        <v>2</v>
      </c>
      <c r="R191" s="79">
        <f>'CAT II'!H191</f>
        <v>2</v>
      </c>
      <c r="S191" s="79">
        <f>'CAT II'!I191</f>
        <v>2</v>
      </c>
      <c r="T191" s="79">
        <f>'CAT II'!J191</f>
        <v>10</v>
      </c>
      <c r="U191" s="79">
        <f>'CAT II'!K191</f>
        <v>12</v>
      </c>
      <c r="V191" s="79">
        <f>'CAT II'!L191</f>
        <v>11</v>
      </c>
      <c r="W191" s="79">
        <f>'CAT II'!M191</f>
        <v>45</v>
      </c>
      <c r="X191" s="82">
        <f>MODEL!D191</f>
        <v>2</v>
      </c>
      <c r="Y191" s="82">
        <f>MODEL!E191</f>
        <v>2</v>
      </c>
      <c r="Z191" s="82">
        <f>MODEL!F191</f>
        <v>2</v>
      </c>
      <c r="AA191" s="82">
        <f>MODEL!G191</f>
        <v>2</v>
      </c>
      <c r="AB191" s="82">
        <f>MODEL!H191</f>
        <v>2</v>
      </c>
      <c r="AC191" s="82">
        <f>MODEL!I191</f>
        <v>2</v>
      </c>
      <c r="AD191" s="82">
        <f>MODEL!J191</f>
        <v>2</v>
      </c>
      <c r="AE191" s="82">
        <f>MODEL!K191</f>
        <v>2</v>
      </c>
      <c r="AF191" s="82">
        <f>MODEL!L191</f>
        <v>2</v>
      </c>
      <c r="AG191" s="82">
        <f>MODEL!M191</f>
        <v>2</v>
      </c>
      <c r="AH191" s="82">
        <f>MODEL!N191</f>
        <v>7</v>
      </c>
      <c r="AI191" s="82">
        <f>MODEL!O191</f>
        <v>6</v>
      </c>
      <c r="AJ191" s="82">
        <f>MODEL!P191</f>
        <v>6</v>
      </c>
      <c r="AK191" s="82">
        <f>MODEL!Q191</f>
        <v>6</v>
      </c>
      <c r="AL191" s="82">
        <f>MODEL!R191</f>
        <v>12</v>
      </c>
      <c r="AM191" s="82">
        <f>MODEL!S191</f>
        <v>2</v>
      </c>
      <c r="AN191" s="82">
        <f>MODEL!T191</f>
        <v>59</v>
      </c>
      <c r="AO191" s="84">
        <f>'CAT I'!N191</f>
        <v>5</v>
      </c>
      <c r="AP191" s="84">
        <f>'CAT I'!O191</f>
        <v>5</v>
      </c>
      <c r="AQ191" s="84">
        <f>'CAT I'!P191</f>
        <v>10</v>
      </c>
      <c r="AR191" s="2">
        <f>'CAT II'!N191</f>
        <v>5</v>
      </c>
      <c r="AS191" s="2">
        <f>'CAT II'!O191</f>
        <v>5</v>
      </c>
      <c r="AT191" s="2">
        <f>'CAT II'!P191</f>
        <v>10</v>
      </c>
      <c r="AU191" s="85">
        <f>MODEL!U191</f>
        <v>5</v>
      </c>
      <c r="AV191" s="85">
        <f>MODEL!V191</f>
        <v>5</v>
      </c>
      <c r="AW191" s="85">
        <f>MODEL!W191</f>
        <v>10</v>
      </c>
      <c r="AX191" s="88">
        <f t="shared" si="157"/>
        <v>0.75471698113207553</v>
      </c>
      <c r="AY191" s="88">
        <f t="shared" si="156"/>
        <v>0.72093023255813948</v>
      </c>
      <c r="AZ191" s="88">
        <f t="shared" si="156"/>
        <v>0.81132075471698117</v>
      </c>
      <c r="BA191" s="88">
        <f t="shared" si="156"/>
        <v>0.88372093023255816</v>
      </c>
      <c r="BB191" s="88">
        <f t="shared" si="156"/>
        <v>0.47826086956521741</v>
      </c>
      <c r="BC191" s="88">
        <f t="shared" si="156"/>
        <v>0.8</v>
      </c>
      <c r="BD191" s="89">
        <f>'END SEM EXAM'!D191</f>
        <v>2</v>
      </c>
      <c r="BE191" s="89">
        <f>'END SEM EXAM'!E191</f>
        <v>2</v>
      </c>
      <c r="BF191" s="89">
        <f>'END SEM EXAM'!F191</f>
        <v>2</v>
      </c>
      <c r="BG191" s="89">
        <f>'END SEM EXAM'!G191</f>
        <v>1</v>
      </c>
      <c r="BH191" s="89">
        <f>'END SEM EXAM'!H191</f>
        <v>2</v>
      </c>
      <c r="BI191" s="89">
        <f>'END SEM EXAM'!I191</f>
        <v>2</v>
      </c>
      <c r="BJ191" s="89">
        <f>'END SEM EXAM'!J191</f>
        <v>2</v>
      </c>
      <c r="BK191" s="89">
        <f>'END SEM EXAM'!K191</f>
        <v>2</v>
      </c>
      <c r="BL191" s="89">
        <f>'END SEM EXAM'!L191</f>
        <v>2</v>
      </c>
      <c r="BM191" s="89">
        <f>'END SEM EXAM'!M191</f>
        <v>2</v>
      </c>
      <c r="BN191" s="89">
        <f>'END SEM EXAM'!N191</f>
        <v>10</v>
      </c>
      <c r="BO191" s="89">
        <f>'END SEM EXAM'!O191</f>
        <v>9</v>
      </c>
      <c r="BP191" s="89">
        <f>'END SEM EXAM'!P191</f>
        <v>4</v>
      </c>
      <c r="BQ191" s="89">
        <f>'END SEM EXAM'!Q191</f>
        <v>0</v>
      </c>
      <c r="BR191" s="89">
        <f>'END SEM EXAM'!R191</f>
        <v>3</v>
      </c>
      <c r="BS191" s="89">
        <f>'END SEM EXAM'!S191</f>
        <v>2</v>
      </c>
      <c r="BT191" s="89">
        <f>'END SEM EXAM'!T191</f>
        <v>47</v>
      </c>
      <c r="BU191" s="91">
        <f>'END SEM EXAM'!U191</f>
        <v>0.72222222222222221</v>
      </c>
      <c r="BV191" s="91">
        <f>'END SEM EXAM'!V191</f>
        <v>0.3888888888888889</v>
      </c>
      <c r="BW191" s="91">
        <f>'END SEM EXAM'!W191</f>
        <v>0.22222222222222221</v>
      </c>
      <c r="BX191" s="91">
        <f>'END SEM EXAM'!X191</f>
        <v>0.3888888888888889</v>
      </c>
      <c r="BY191" s="91">
        <f>'END SEM EXAM'!Y191</f>
        <v>0.33333333333333331</v>
      </c>
      <c r="BZ191" s="91">
        <f>'END SEM EXAM'!Z191</f>
        <v>1</v>
      </c>
      <c r="CA191" s="92">
        <f t="shared" si="120"/>
        <v>0.43333333333333329</v>
      </c>
      <c r="CB191" s="92">
        <f t="shared" si="121"/>
        <v>0.23333333333333334</v>
      </c>
      <c r="CC191" s="92">
        <f t="shared" si="122"/>
        <v>0.13333333333333333</v>
      </c>
      <c r="CD191" s="92">
        <f t="shared" si="123"/>
        <v>0.23333333333333334</v>
      </c>
      <c r="CE191" s="92">
        <f t="shared" si="124"/>
        <v>0.19999999999999998</v>
      </c>
      <c r="CF191" s="92">
        <f t="shared" si="125"/>
        <v>0.6</v>
      </c>
      <c r="CG191" s="94">
        <f t="shared" si="126"/>
        <v>0.30188679245283023</v>
      </c>
      <c r="CH191" s="94">
        <f t="shared" si="127"/>
        <v>0.28837209302325578</v>
      </c>
      <c r="CI191" s="94">
        <f t="shared" si="128"/>
        <v>0.32452830188679249</v>
      </c>
      <c r="CJ191" s="94">
        <f t="shared" si="129"/>
        <v>0.35348837209302331</v>
      </c>
      <c r="CK191" s="94">
        <f t="shared" si="130"/>
        <v>0.19130434782608696</v>
      </c>
      <c r="CL191" s="94">
        <f t="shared" si="131"/>
        <v>0.32000000000000006</v>
      </c>
      <c r="CM191" s="96">
        <f t="shared" si="132"/>
        <v>0.73522012578616347</v>
      </c>
      <c r="CN191" s="96">
        <f t="shared" si="133"/>
        <v>0.52170542635658912</v>
      </c>
      <c r="CO191" s="96">
        <f t="shared" si="134"/>
        <v>0.4578616352201258</v>
      </c>
      <c r="CP191" s="96">
        <f t="shared" si="135"/>
        <v>0.5868217054263567</v>
      </c>
      <c r="CQ191" s="96">
        <f t="shared" si="136"/>
        <v>0.39130434782608692</v>
      </c>
      <c r="CR191" s="96">
        <f t="shared" si="137"/>
        <v>0.92</v>
      </c>
      <c r="CS191" s="99">
        <f>'Course end survey'!J200</f>
        <v>0.33333333333333331</v>
      </c>
      <c r="CT191" s="99">
        <f>'Course end survey'!K200</f>
        <v>0.66666666666666663</v>
      </c>
      <c r="CU191" s="99">
        <f>'Course end survey'!L200</f>
        <v>0.33333333333333331</v>
      </c>
      <c r="CV191" s="99">
        <f>'Course end survey'!M200</f>
        <v>0.66666666666666663</v>
      </c>
      <c r="CW191" s="99">
        <f>'Course end survey'!N200</f>
        <v>0.1111111111111111</v>
      </c>
      <c r="CX191" s="99">
        <f>'Course end survey'!O200</f>
        <v>0.22222222222222221</v>
      </c>
      <c r="CY191" s="100">
        <f t="shared" si="138"/>
        <v>3.3333333333333333E-2</v>
      </c>
      <c r="CZ191" s="100">
        <f t="shared" si="139"/>
        <v>6.6666666666666666E-2</v>
      </c>
      <c r="DA191" s="100">
        <f t="shared" si="140"/>
        <v>3.3333333333333333E-2</v>
      </c>
      <c r="DB191" s="100">
        <f t="shared" si="141"/>
        <v>6.6666666666666666E-2</v>
      </c>
      <c r="DC191" s="100">
        <f t="shared" si="142"/>
        <v>1.1111111111111112E-2</v>
      </c>
      <c r="DD191" s="100">
        <f t="shared" si="143"/>
        <v>2.2222222222222223E-2</v>
      </c>
      <c r="DE191" s="102">
        <f t="shared" si="144"/>
        <v>0.66169811320754712</v>
      </c>
      <c r="DF191" s="102">
        <f t="shared" si="145"/>
        <v>0.46953488372093022</v>
      </c>
      <c r="DG191" s="102">
        <f t="shared" si="146"/>
        <v>0.4120754716981132</v>
      </c>
      <c r="DH191" s="102">
        <f t="shared" si="147"/>
        <v>0.52813953488372101</v>
      </c>
      <c r="DI191" s="102">
        <f t="shared" si="148"/>
        <v>0.35217391304347823</v>
      </c>
      <c r="DJ191" s="102">
        <f t="shared" si="149"/>
        <v>0.82800000000000007</v>
      </c>
      <c r="DK191" s="103">
        <f t="shared" si="150"/>
        <v>0.69503144654088045</v>
      </c>
      <c r="DL191" s="103">
        <f t="shared" si="151"/>
        <v>0.53620155038759687</v>
      </c>
      <c r="DM191" s="103">
        <f t="shared" si="152"/>
        <v>0.44540880503144653</v>
      </c>
      <c r="DN191" s="103">
        <f t="shared" si="153"/>
        <v>0.59480620155038766</v>
      </c>
      <c r="DO191" s="103">
        <f t="shared" si="154"/>
        <v>0.36328502415458935</v>
      </c>
      <c r="DP191" s="103">
        <f t="shared" si="155"/>
        <v>0.85022222222222232</v>
      </c>
    </row>
    <row r="192" spans="1:120" ht="16.2" thickBot="1">
      <c r="A192" s="72">
        <v>182</v>
      </c>
      <c r="B192" s="73" t="str">
        <f>'CAT I'!B192</f>
        <v>AME20207L</v>
      </c>
      <c r="C192" s="171" t="str">
        <f>'CAT I'!C192</f>
        <v>YOGESHWARAN U U</v>
      </c>
      <c r="D192" s="74">
        <f>'CAT I'!D192</f>
        <v>2</v>
      </c>
      <c r="E192" s="74">
        <f>'CAT I'!E192</f>
        <v>2</v>
      </c>
      <c r="F192" s="74">
        <f>'CAT I'!F192</f>
        <v>2</v>
      </c>
      <c r="G192" s="74">
        <f>'CAT I'!G192</f>
        <v>2</v>
      </c>
      <c r="H192" s="74">
        <f>'CAT I'!H192</f>
        <v>2</v>
      </c>
      <c r="I192" s="74">
        <f>'CAT I'!I192</f>
        <v>2</v>
      </c>
      <c r="J192" s="74">
        <f>'CAT I'!J192</f>
        <v>10</v>
      </c>
      <c r="K192" s="74">
        <f>'CAT I'!K192</f>
        <v>10</v>
      </c>
      <c r="L192" s="74">
        <f>'CAT I'!L192</f>
        <v>12</v>
      </c>
      <c r="M192" s="74">
        <f>'CAT I'!M192</f>
        <v>44</v>
      </c>
      <c r="N192" s="79">
        <f>'CAT II'!D192</f>
        <v>2</v>
      </c>
      <c r="O192" s="79">
        <f>'CAT II'!E192</f>
        <v>2</v>
      </c>
      <c r="P192" s="79">
        <f>'CAT II'!F192</f>
        <v>2</v>
      </c>
      <c r="Q192" s="79">
        <f>'CAT II'!G192</f>
        <v>2</v>
      </c>
      <c r="R192" s="79">
        <f>'CAT II'!H192</f>
        <v>2</v>
      </c>
      <c r="S192" s="79">
        <f>'CAT II'!I192</f>
        <v>2</v>
      </c>
      <c r="T192" s="79">
        <f>'CAT II'!J192</f>
        <v>10</v>
      </c>
      <c r="U192" s="79">
        <f>'CAT II'!K192</f>
        <v>13</v>
      </c>
      <c r="V192" s="79">
        <f>'CAT II'!L192</f>
        <v>14</v>
      </c>
      <c r="W192" s="79">
        <f>'CAT II'!M192</f>
        <v>49</v>
      </c>
      <c r="X192" s="82">
        <f>MODEL!D192</f>
        <v>1</v>
      </c>
      <c r="Y192" s="82">
        <f>MODEL!E192</f>
        <v>0</v>
      </c>
      <c r="Z192" s="82">
        <f>MODEL!F192</f>
        <v>2</v>
      </c>
      <c r="AA192" s="82">
        <f>MODEL!G192</f>
        <v>0</v>
      </c>
      <c r="AB192" s="82">
        <f>MODEL!H192</f>
        <v>0</v>
      </c>
      <c r="AC192" s="82">
        <f>MODEL!I192</f>
        <v>0</v>
      </c>
      <c r="AD192" s="82">
        <f>MODEL!J192</f>
        <v>2</v>
      </c>
      <c r="AE192" s="82">
        <f>MODEL!K192</f>
        <v>2</v>
      </c>
      <c r="AF192" s="82">
        <f>MODEL!L192</f>
        <v>2</v>
      </c>
      <c r="AG192" s="82">
        <f>MODEL!M192</f>
        <v>2</v>
      </c>
      <c r="AH192" s="82">
        <f>MODEL!N192</f>
        <v>10</v>
      </c>
      <c r="AI192" s="82">
        <f>MODEL!O192</f>
        <v>13</v>
      </c>
      <c r="AJ192" s="82">
        <f>MODEL!P192</f>
        <v>13</v>
      </c>
      <c r="AK192" s="82">
        <f>MODEL!Q192</f>
        <v>13</v>
      </c>
      <c r="AL192" s="82">
        <f>MODEL!R192</f>
        <v>13</v>
      </c>
      <c r="AM192" s="82">
        <f>MODEL!S192</f>
        <v>13</v>
      </c>
      <c r="AN192" s="82">
        <f>MODEL!T192</f>
        <v>86</v>
      </c>
      <c r="AO192" s="84">
        <f>'CAT I'!N192</f>
        <v>5</v>
      </c>
      <c r="AP192" s="84">
        <f>'CAT I'!O192</f>
        <v>5</v>
      </c>
      <c r="AQ192" s="84">
        <f>'CAT I'!P192</f>
        <v>10</v>
      </c>
      <c r="AR192" s="2">
        <f>'CAT II'!N192</f>
        <v>5</v>
      </c>
      <c r="AS192" s="2">
        <f>'CAT II'!O192</f>
        <v>5</v>
      </c>
      <c r="AT192" s="2">
        <f>'CAT II'!P192</f>
        <v>10</v>
      </c>
      <c r="AU192" s="85">
        <f>MODEL!U192</f>
        <v>5</v>
      </c>
      <c r="AV192" s="85">
        <f>MODEL!V192</f>
        <v>5</v>
      </c>
      <c r="AW192" s="85">
        <f>MODEL!W192</f>
        <v>10</v>
      </c>
      <c r="AX192" s="88">
        <f t="shared" si="157"/>
        <v>0.84905660377358494</v>
      </c>
      <c r="AY192" s="88">
        <f t="shared" si="156"/>
        <v>0.88372093023255816</v>
      </c>
      <c r="AZ192" s="88">
        <f t="shared" si="156"/>
        <v>0.8867924528301887</v>
      </c>
      <c r="BA192" s="88">
        <f t="shared" si="156"/>
        <v>0.97674418604651159</v>
      </c>
      <c r="BB192" s="88">
        <f t="shared" si="156"/>
        <v>0.95652173913043481</v>
      </c>
      <c r="BC192" s="88">
        <f t="shared" si="156"/>
        <v>1</v>
      </c>
      <c r="BD192" s="89">
        <f>'END SEM EXAM'!D192</f>
        <v>0</v>
      </c>
      <c r="BE192" s="89">
        <f>'END SEM EXAM'!E192</f>
        <v>0</v>
      </c>
      <c r="BF192" s="89">
        <f>'END SEM EXAM'!F192</f>
        <v>2</v>
      </c>
      <c r="BG192" s="89">
        <f>'END SEM EXAM'!G192</f>
        <v>0</v>
      </c>
      <c r="BH192" s="89">
        <f>'END SEM EXAM'!H192</f>
        <v>0</v>
      </c>
      <c r="BI192" s="89">
        <f>'END SEM EXAM'!I192</f>
        <v>1</v>
      </c>
      <c r="BJ192" s="89">
        <f>'END SEM EXAM'!J192</f>
        <v>2</v>
      </c>
      <c r="BK192" s="89">
        <f>'END SEM EXAM'!K192</f>
        <v>1</v>
      </c>
      <c r="BL192" s="89">
        <f>'END SEM EXAM'!L192</f>
        <v>1</v>
      </c>
      <c r="BM192" s="89">
        <f>'END SEM EXAM'!M192</f>
        <v>2</v>
      </c>
      <c r="BN192" s="89">
        <f>'END SEM EXAM'!N192</f>
        <v>8</v>
      </c>
      <c r="BO192" s="89">
        <f>'END SEM EXAM'!O192</f>
        <v>10</v>
      </c>
      <c r="BP192" s="89">
        <f>'END SEM EXAM'!P192</f>
        <v>12</v>
      </c>
      <c r="BQ192" s="89">
        <f>'END SEM EXAM'!Q192</f>
        <v>10</v>
      </c>
      <c r="BR192" s="89">
        <f>'END SEM EXAM'!R192</f>
        <v>12</v>
      </c>
      <c r="BS192" s="89">
        <f>'END SEM EXAM'!S192</f>
        <v>11</v>
      </c>
      <c r="BT192" s="89">
        <f>'END SEM EXAM'!T192</f>
        <v>72</v>
      </c>
      <c r="BU192" s="91">
        <f>'END SEM EXAM'!U192</f>
        <v>0.55555555555555558</v>
      </c>
      <c r="BV192" s="91">
        <f>'END SEM EXAM'!V192</f>
        <v>0.77777777777777779</v>
      </c>
      <c r="BW192" s="91">
        <f>'END SEM EXAM'!W192</f>
        <v>0.61111111111111116</v>
      </c>
      <c r="BX192" s="91">
        <f>'END SEM EXAM'!X192</f>
        <v>0.83333333333333337</v>
      </c>
      <c r="BY192" s="91">
        <f>'END SEM EXAM'!Y192</f>
        <v>0.77777777777777779</v>
      </c>
      <c r="BZ192" s="91">
        <f>'END SEM EXAM'!Z192</f>
        <v>0.8</v>
      </c>
      <c r="CA192" s="92">
        <f t="shared" si="120"/>
        <v>0.33333333333333331</v>
      </c>
      <c r="CB192" s="92">
        <f t="shared" si="121"/>
        <v>0.46666666666666667</v>
      </c>
      <c r="CC192" s="92">
        <f t="shared" si="122"/>
        <v>0.3666666666666667</v>
      </c>
      <c r="CD192" s="92">
        <f t="shared" si="123"/>
        <v>0.5</v>
      </c>
      <c r="CE192" s="92">
        <f t="shared" si="124"/>
        <v>0.46666666666666667</v>
      </c>
      <c r="CF192" s="92">
        <f t="shared" si="125"/>
        <v>0.48</v>
      </c>
      <c r="CG192" s="94">
        <f t="shared" si="126"/>
        <v>0.339622641509434</v>
      </c>
      <c r="CH192" s="94">
        <f t="shared" si="127"/>
        <v>0.35348837209302331</v>
      </c>
      <c r="CI192" s="94">
        <f t="shared" si="128"/>
        <v>0.3547169811320755</v>
      </c>
      <c r="CJ192" s="94">
        <f t="shared" si="129"/>
        <v>0.39069767441860465</v>
      </c>
      <c r="CK192" s="94">
        <f t="shared" si="130"/>
        <v>0.38260869565217392</v>
      </c>
      <c r="CL192" s="94">
        <f t="shared" si="131"/>
        <v>0.4</v>
      </c>
      <c r="CM192" s="96">
        <f t="shared" si="132"/>
        <v>0.67295597484276737</v>
      </c>
      <c r="CN192" s="96">
        <f t="shared" si="133"/>
        <v>0.82015503875968998</v>
      </c>
      <c r="CO192" s="96">
        <f t="shared" si="134"/>
        <v>0.7213836477987422</v>
      </c>
      <c r="CP192" s="96">
        <f t="shared" si="135"/>
        <v>0.89069767441860459</v>
      </c>
      <c r="CQ192" s="96">
        <f t="shared" si="136"/>
        <v>0.8492753623188406</v>
      </c>
      <c r="CR192" s="96">
        <f t="shared" si="137"/>
        <v>0.88</v>
      </c>
      <c r="CS192" s="99">
        <f>'Course end survey'!J217</f>
        <v>1</v>
      </c>
      <c r="CT192" s="99">
        <f>'Course end survey'!K217</f>
        <v>0.66666666666666663</v>
      </c>
      <c r="CU192" s="99">
        <f>'Course end survey'!L217</f>
        <v>0.33333333333333331</v>
      </c>
      <c r="CV192" s="99">
        <f>'Course end survey'!M217</f>
        <v>0.33333333333333331</v>
      </c>
      <c r="CW192" s="99">
        <f>'Course end survey'!N217</f>
        <v>0.33333333333333331</v>
      </c>
      <c r="CX192" s="99">
        <f>'Course end survey'!O217</f>
        <v>0.22222222222222221</v>
      </c>
      <c r="CY192" s="100">
        <f t="shared" si="138"/>
        <v>0.1</v>
      </c>
      <c r="CZ192" s="100">
        <f t="shared" si="139"/>
        <v>6.6666666666666666E-2</v>
      </c>
      <c r="DA192" s="100">
        <f t="shared" si="140"/>
        <v>3.3333333333333333E-2</v>
      </c>
      <c r="DB192" s="100">
        <f t="shared" si="141"/>
        <v>3.3333333333333333E-2</v>
      </c>
      <c r="DC192" s="100">
        <f t="shared" si="142"/>
        <v>3.3333333333333333E-2</v>
      </c>
      <c r="DD192" s="100">
        <f t="shared" si="143"/>
        <v>2.2222222222222223E-2</v>
      </c>
      <c r="DE192" s="102">
        <f t="shared" si="144"/>
        <v>0.60566037735849065</v>
      </c>
      <c r="DF192" s="102">
        <f t="shared" si="145"/>
        <v>0.73813953488372097</v>
      </c>
      <c r="DG192" s="102">
        <f t="shared" si="146"/>
        <v>0.64924528301886797</v>
      </c>
      <c r="DH192" s="102">
        <f t="shared" si="147"/>
        <v>0.80162790697674413</v>
      </c>
      <c r="DI192" s="102">
        <f t="shared" si="148"/>
        <v>0.76434782608695651</v>
      </c>
      <c r="DJ192" s="102">
        <f t="shared" si="149"/>
        <v>0.79200000000000004</v>
      </c>
      <c r="DK192" s="103">
        <f t="shared" si="150"/>
        <v>0.70566037735849063</v>
      </c>
      <c r="DL192" s="103">
        <f t="shared" si="151"/>
        <v>0.80480620155038762</v>
      </c>
      <c r="DM192" s="103">
        <f t="shared" si="152"/>
        <v>0.6825786163522013</v>
      </c>
      <c r="DN192" s="103">
        <f t="shared" si="153"/>
        <v>0.83496124031007746</v>
      </c>
      <c r="DO192" s="103">
        <f t="shared" si="154"/>
        <v>0.79768115942028983</v>
      </c>
      <c r="DP192" s="103">
        <f t="shared" si="155"/>
        <v>0.81422222222222229</v>
      </c>
    </row>
    <row r="193" spans="1:120" ht="16.2" thickBot="1">
      <c r="A193" s="72">
        <v>183</v>
      </c>
      <c r="B193" s="73" t="str">
        <f>'CAT I'!B193</f>
        <v>AME20208L</v>
      </c>
      <c r="C193" s="171" t="str">
        <f>'CAT I'!C193</f>
        <v>SWAYAM PAWAR</v>
      </c>
      <c r="D193" s="74">
        <f>'CAT I'!D193</f>
        <v>2</v>
      </c>
      <c r="E193" s="74">
        <f>'CAT I'!E193</f>
        <v>2</v>
      </c>
      <c r="F193" s="74">
        <f>'CAT I'!F193</f>
        <v>2</v>
      </c>
      <c r="G193" s="74">
        <f>'CAT I'!G193</f>
        <v>2</v>
      </c>
      <c r="H193" s="74">
        <f>'CAT I'!H193</f>
        <v>2</v>
      </c>
      <c r="I193" s="74">
        <f>'CAT I'!I193</f>
        <v>2</v>
      </c>
      <c r="J193" s="74">
        <f>'CAT I'!J193</f>
        <v>10</v>
      </c>
      <c r="K193" s="74">
        <f>'CAT I'!K193</f>
        <v>10</v>
      </c>
      <c r="L193" s="74">
        <f>'CAT I'!L193</f>
        <v>12</v>
      </c>
      <c r="M193" s="74">
        <f>'CAT I'!M193</f>
        <v>44</v>
      </c>
      <c r="N193" s="79">
        <f>'CAT II'!D193</f>
        <v>2</v>
      </c>
      <c r="O193" s="79">
        <f>'CAT II'!E193</f>
        <v>2</v>
      </c>
      <c r="P193" s="79">
        <f>'CAT II'!F193</f>
        <v>2</v>
      </c>
      <c r="Q193" s="79">
        <f>'CAT II'!G193</f>
        <v>2</v>
      </c>
      <c r="R193" s="79">
        <f>'CAT II'!H193</f>
        <v>2</v>
      </c>
      <c r="S193" s="79">
        <f>'CAT II'!I193</f>
        <v>2</v>
      </c>
      <c r="T193" s="79">
        <f>'CAT II'!J193</f>
        <v>10</v>
      </c>
      <c r="U193" s="79">
        <f>'CAT II'!K193</f>
        <v>13</v>
      </c>
      <c r="V193" s="79">
        <f>'CAT II'!L193</f>
        <v>14</v>
      </c>
      <c r="W193" s="79">
        <f>'CAT II'!M193</f>
        <v>49</v>
      </c>
      <c r="X193" s="82">
        <f>MODEL!D193</f>
        <v>1</v>
      </c>
      <c r="Y193" s="82">
        <f>MODEL!E193</f>
        <v>0</v>
      </c>
      <c r="Z193" s="82">
        <f>MODEL!F193</f>
        <v>2</v>
      </c>
      <c r="AA193" s="82">
        <f>MODEL!G193</f>
        <v>0</v>
      </c>
      <c r="AB193" s="82">
        <f>MODEL!H193</f>
        <v>0</v>
      </c>
      <c r="AC193" s="82">
        <f>MODEL!I193</f>
        <v>0</v>
      </c>
      <c r="AD193" s="82">
        <f>MODEL!J193</f>
        <v>2</v>
      </c>
      <c r="AE193" s="82">
        <f>MODEL!K193</f>
        <v>2</v>
      </c>
      <c r="AF193" s="82">
        <f>MODEL!L193</f>
        <v>2</v>
      </c>
      <c r="AG193" s="82">
        <f>MODEL!M193</f>
        <v>2</v>
      </c>
      <c r="AH193" s="82">
        <f>MODEL!N193</f>
        <v>10</v>
      </c>
      <c r="AI193" s="82">
        <f>MODEL!O193</f>
        <v>13</v>
      </c>
      <c r="AJ193" s="82">
        <f>MODEL!P193</f>
        <v>13</v>
      </c>
      <c r="AK193" s="82">
        <f>MODEL!Q193</f>
        <v>13</v>
      </c>
      <c r="AL193" s="82">
        <f>MODEL!R193</f>
        <v>13</v>
      </c>
      <c r="AM193" s="82">
        <f>MODEL!S193</f>
        <v>13</v>
      </c>
      <c r="AN193" s="82">
        <f>MODEL!T193</f>
        <v>86</v>
      </c>
      <c r="AO193" s="84">
        <f>'CAT I'!N193</f>
        <v>5</v>
      </c>
      <c r="AP193" s="84">
        <f>'CAT I'!O193</f>
        <v>5</v>
      </c>
      <c r="AQ193" s="84">
        <f>'CAT I'!P193</f>
        <v>10</v>
      </c>
      <c r="AR193" s="2">
        <f>'CAT II'!N193</f>
        <v>5</v>
      </c>
      <c r="AS193" s="2">
        <f>'CAT II'!O193</f>
        <v>5</v>
      </c>
      <c r="AT193" s="2">
        <f>'CAT II'!P193</f>
        <v>10</v>
      </c>
      <c r="AU193" s="85">
        <f>MODEL!U193</f>
        <v>5</v>
      </c>
      <c r="AV193" s="85">
        <f>MODEL!V193</f>
        <v>5</v>
      </c>
      <c r="AW193" s="85">
        <f>MODEL!W193</f>
        <v>10</v>
      </c>
      <c r="AX193" s="88">
        <f t="shared" si="157"/>
        <v>0.84905660377358494</v>
      </c>
      <c r="AY193" s="88">
        <f t="shared" si="156"/>
        <v>0.88372093023255816</v>
      </c>
      <c r="AZ193" s="88">
        <f t="shared" si="156"/>
        <v>0.8867924528301887</v>
      </c>
      <c r="BA193" s="88">
        <f t="shared" si="156"/>
        <v>0.97674418604651159</v>
      </c>
      <c r="BB193" s="88">
        <f t="shared" si="156"/>
        <v>0.95652173913043481</v>
      </c>
      <c r="BC193" s="88">
        <f t="shared" si="156"/>
        <v>1</v>
      </c>
      <c r="BD193" s="89">
        <f>'END SEM EXAM'!D193</f>
        <v>2</v>
      </c>
      <c r="BE193" s="89">
        <f>'END SEM EXAM'!E193</f>
        <v>1</v>
      </c>
      <c r="BF193" s="89">
        <f>'END SEM EXAM'!F193</f>
        <v>2</v>
      </c>
      <c r="BG193" s="89">
        <f>'END SEM EXAM'!G193</f>
        <v>1</v>
      </c>
      <c r="BH193" s="89">
        <f>'END SEM EXAM'!H193</f>
        <v>1</v>
      </c>
      <c r="BI193" s="89">
        <f>'END SEM EXAM'!I193</f>
        <v>1</v>
      </c>
      <c r="BJ193" s="89">
        <f>'END SEM EXAM'!J193</f>
        <v>2</v>
      </c>
      <c r="BK193" s="89">
        <f>'END SEM EXAM'!K193</f>
        <v>1</v>
      </c>
      <c r="BL193" s="89">
        <f>'END SEM EXAM'!L193</f>
        <v>1</v>
      </c>
      <c r="BM193" s="89">
        <f>'END SEM EXAM'!M193</f>
        <v>1</v>
      </c>
      <c r="BN193" s="89">
        <f>'END SEM EXAM'!N193</f>
        <v>3</v>
      </c>
      <c r="BO193" s="89">
        <f>'END SEM EXAM'!O193</f>
        <v>3</v>
      </c>
      <c r="BP193" s="89">
        <f>'END SEM EXAM'!P193</f>
        <v>3</v>
      </c>
      <c r="BQ193" s="89">
        <f>'END SEM EXAM'!Q193</f>
        <v>2</v>
      </c>
      <c r="BR193" s="89">
        <f>'END SEM EXAM'!R193</f>
        <v>12</v>
      </c>
      <c r="BS193" s="89">
        <f>'END SEM EXAM'!S193</f>
        <v>2</v>
      </c>
      <c r="BT193" s="89">
        <f>'END SEM EXAM'!T193</f>
        <v>38</v>
      </c>
      <c r="BU193" s="91">
        <f>'END SEM EXAM'!U193</f>
        <v>0.33333333333333331</v>
      </c>
      <c r="BV193" s="91">
        <f>'END SEM EXAM'!V193</f>
        <v>0.33333333333333331</v>
      </c>
      <c r="BW193" s="91">
        <f>'END SEM EXAM'!W193</f>
        <v>0.22222222222222221</v>
      </c>
      <c r="BX193" s="91">
        <f>'END SEM EXAM'!X193</f>
        <v>0.83333333333333337</v>
      </c>
      <c r="BY193" s="91">
        <f>'END SEM EXAM'!Y193</f>
        <v>0.22222222222222221</v>
      </c>
      <c r="BZ193" s="91">
        <f>'END SEM EXAM'!Z193</f>
        <v>0.3</v>
      </c>
      <c r="CA193" s="92">
        <f t="shared" si="120"/>
        <v>0.19999999999999998</v>
      </c>
      <c r="CB193" s="92">
        <f t="shared" si="121"/>
        <v>0.19999999999999998</v>
      </c>
      <c r="CC193" s="92">
        <f t="shared" si="122"/>
        <v>0.13333333333333333</v>
      </c>
      <c r="CD193" s="92">
        <f t="shared" si="123"/>
        <v>0.5</v>
      </c>
      <c r="CE193" s="92">
        <f t="shared" si="124"/>
        <v>0.13333333333333333</v>
      </c>
      <c r="CF193" s="92">
        <f t="shared" si="125"/>
        <v>0.18</v>
      </c>
      <c r="CG193" s="94">
        <f t="shared" si="126"/>
        <v>0.339622641509434</v>
      </c>
      <c r="CH193" s="94">
        <f t="shared" si="127"/>
        <v>0.35348837209302331</v>
      </c>
      <c r="CI193" s="94">
        <f t="shared" si="128"/>
        <v>0.3547169811320755</v>
      </c>
      <c r="CJ193" s="94">
        <f t="shared" si="129"/>
        <v>0.39069767441860465</v>
      </c>
      <c r="CK193" s="94">
        <f t="shared" si="130"/>
        <v>0.38260869565217392</v>
      </c>
      <c r="CL193" s="94">
        <f t="shared" si="131"/>
        <v>0.4</v>
      </c>
      <c r="CM193" s="96">
        <f t="shared" si="132"/>
        <v>0.53962264150943395</v>
      </c>
      <c r="CN193" s="96">
        <f t="shared" si="133"/>
        <v>0.55348837209302326</v>
      </c>
      <c r="CO193" s="96">
        <f t="shared" si="134"/>
        <v>0.48805031446540881</v>
      </c>
      <c r="CP193" s="96">
        <f t="shared" si="135"/>
        <v>0.89069767441860459</v>
      </c>
      <c r="CQ193" s="96">
        <f t="shared" si="136"/>
        <v>0.51594202898550723</v>
      </c>
      <c r="CR193" s="96">
        <f t="shared" si="137"/>
        <v>0.58000000000000007</v>
      </c>
      <c r="CS193" s="99">
        <f>'Course end survey'!J202</f>
        <v>0.33333333333333331</v>
      </c>
      <c r="CT193" s="99">
        <f>'Course end survey'!K202</f>
        <v>0.33333333333333331</v>
      </c>
      <c r="CU193" s="99">
        <f>'Course end survey'!L202</f>
        <v>0.66666666666666663</v>
      </c>
      <c r="CV193" s="99">
        <f>'Course end survey'!M202</f>
        <v>1</v>
      </c>
      <c r="CW193" s="99">
        <f>'Course end survey'!N202</f>
        <v>0.1111111111111111</v>
      </c>
      <c r="CX193" s="99">
        <f>'Course end survey'!O202</f>
        <v>0.1111111111111111</v>
      </c>
      <c r="CY193" s="100">
        <f t="shared" si="138"/>
        <v>3.3333333333333333E-2</v>
      </c>
      <c r="CZ193" s="100">
        <f t="shared" si="139"/>
        <v>3.3333333333333333E-2</v>
      </c>
      <c r="DA193" s="100">
        <f t="shared" si="140"/>
        <v>6.6666666666666666E-2</v>
      </c>
      <c r="DB193" s="100">
        <f t="shared" si="141"/>
        <v>0.1</v>
      </c>
      <c r="DC193" s="100">
        <f t="shared" si="142"/>
        <v>1.1111111111111112E-2</v>
      </c>
      <c r="DD193" s="100">
        <f t="shared" si="143"/>
        <v>1.1111111111111112E-2</v>
      </c>
      <c r="DE193" s="102">
        <f t="shared" si="144"/>
        <v>0.48566037735849055</v>
      </c>
      <c r="DF193" s="102">
        <f t="shared" si="145"/>
        <v>0.49813953488372092</v>
      </c>
      <c r="DG193" s="102">
        <f t="shared" si="146"/>
        <v>0.43924528301886795</v>
      </c>
      <c r="DH193" s="102">
        <f t="shared" si="147"/>
        <v>0.80162790697674413</v>
      </c>
      <c r="DI193" s="102">
        <f t="shared" si="148"/>
        <v>0.46434782608695652</v>
      </c>
      <c r="DJ193" s="102">
        <f t="shared" si="149"/>
        <v>0.52200000000000013</v>
      </c>
      <c r="DK193" s="103">
        <f t="shared" si="150"/>
        <v>0.51899371069182387</v>
      </c>
      <c r="DL193" s="103">
        <f t="shared" si="151"/>
        <v>0.53147286821705431</v>
      </c>
      <c r="DM193" s="103">
        <f t="shared" si="152"/>
        <v>0.50591194968553466</v>
      </c>
      <c r="DN193" s="103">
        <f t="shared" si="153"/>
        <v>0.90162790697674411</v>
      </c>
      <c r="DO193" s="103">
        <f t="shared" si="154"/>
        <v>0.47545893719806764</v>
      </c>
      <c r="DP193" s="103">
        <f t="shared" si="155"/>
        <v>0.5331111111111112</v>
      </c>
    </row>
    <row r="194" spans="1:120" ht="16.2" thickBot="1">
      <c r="A194" s="72">
        <v>184</v>
      </c>
      <c r="B194" s="73" t="str">
        <f>'CAT I'!B194</f>
        <v>AME20209L</v>
      </c>
      <c r="C194" s="171" t="str">
        <f>'CAT I'!C194</f>
        <v>DEEPAK S</v>
      </c>
      <c r="D194" s="74">
        <f>'CAT I'!D194</f>
        <v>2</v>
      </c>
      <c r="E194" s="74">
        <f>'CAT I'!E194</f>
        <v>2</v>
      </c>
      <c r="F194" s="74">
        <f>'CAT I'!F194</f>
        <v>2</v>
      </c>
      <c r="G194" s="74">
        <f>'CAT I'!G194</f>
        <v>2</v>
      </c>
      <c r="H194" s="74">
        <f>'CAT I'!H194</f>
        <v>2</v>
      </c>
      <c r="I194" s="74">
        <f>'CAT I'!I194</f>
        <v>2</v>
      </c>
      <c r="J194" s="74">
        <f>'CAT I'!J194</f>
        <v>9</v>
      </c>
      <c r="K194" s="74">
        <f>'CAT I'!K194</f>
        <v>12</v>
      </c>
      <c r="L194" s="74">
        <f>'CAT I'!L194</f>
        <v>12</v>
      </c>
      <c r="M194" s="74">
        <f>'CAT I'!M194</f>
        <v>45</v>
      </c>
      <c r="N194" s="79">
        <f>'CAT II'!D194</f>
        <v>2</v>
      </c>
      <c r="O194" s="79">
        <f>'CAT II'!E194</f>
        <v>2</v>
      </c>
      <c r="P194" s="79">
        <f>'CAT II'!F194</f>
        <v>1</v>
      </c>
      <c r="Q194" s="79">
        <f>'CAT II'!G194</f>
        <v>1</v>
      </c>
      <c r="R194" s="79">
        <f>'CAT II'!H194</f>
        <v>1</v>
      </c>
      <c r="S194" s="79">
        <f>'CAT II'!I194</f>
        <v>1</v>
      </c>
      <c r="T194" s="79">
        <f>'CAT II'!J194</f>
        <v>9</v>
      </c>
      <c r="U194" s="79">
        <f>'CAT II'!K194</f>
        <v>12</v>
      </c>
      <c r="V194" s="79">
        <f>'CAT II'!L194</f>
        <v>9</v>
      </c>
      <c r="W194" s="79">
        <f>'CAT II'!M194</f>
        <v>38</v>
      </c>
      <c r="X194" s="82">
        <f>MODEL!D194</f>
        <v>1</v>
      </c>
      <c r="Y194" s="82">
        <f>MODEL!E194</f>
        <v>2</v>
      </c>
      <c r="Z194" s="82">
        <f>MODEL!F194</f>
        <v>2</v>
      </c>
      <c r="AA194" s="82">
        <f>MODEL!G194</f>
        <v>2</v>
      </c>
      <c r="AB194" s="82">
        <f>MODEL!H194</f>
        <v>2</v>
      </c>
      <c r="AC194" s="82">
        <f>MODEL!I194</f>
        <v>1</v>
      </c>
      <c r="AD194" s="82">
        <f>MODEL!J194</f>
        <v>1</v>
      </c>
      <c r="AE194" s="82">
        <f>MODEL!K194</f>
        <v>1</v>
      </c>
      <c r="AF194" s="82">
        <f>MODEL!L194</f>
        <v>2</v>
      </c>
      <c r="AG194" s="82">
        <f>MODEL!M194</f>
        <v>2</v>
      </c>
      <c r="AH194" s="82">
        <f>MODEL!N194</f>
        <v>8</v>
      </c>
      <c r="AI194" s="82">
        <f>MODEL!O194</f>
        <v>11</v>
      </c>
      <c r="AJ194" s="82">
        <f>MODEL!P194</f>
        <v>14</v>
      </c>
      <c r="AK194" s="82">
        <f>MODEL!Q194</f>
        <v>13</v>
      </c>
      <c r="AL194" s="82">
        <f>MODEL!R194</f>
        <v>12</v>
      </c>
      <c r="AM194" s="82">
        <f>MODEL!S194</f>
        <v>11</v>
      </c>
      <c r="AN194" s="82">
        <f>MODEL!T194</f>
        <v>85</v>
      </c>
      <c r="AO194" s="84">
        <f>'CAT I'!N194</f>
        <v>5</v>
      </c>
      <c r="AP194" s="84">
        <f>'CAT I'!O194</f>
        <v>5</v>
      </c>
      <c r="AQ194" s="84">
        <f>'CAT I'!P194</f>
        <v>10</v>
      </c>
      <c r="AR194" s="2">
        <f>'CAT II'!N194</f>
        <v>5</v>
      </c>
      <c r="AS194" s="2">
        <f>'CAT II'!O194</f>
        <v>5</v>
      </c>
      <c r="AT194" s="2">
        <f>'CAT II'!P194</f>
        <v>10</v>
      </c>
      <c r="AU194" s="85">
        <f>MODEL!U194</f>
        <v>5</v>
      </c>
      <c r="AV194" s="85">
        <f>MODEL!V194</f>
        <v>5</v>
      </c>
      <c r="AW194" s="85">
        <f>MODEL!W194</f>
        <v>10</v>
      </c>
      <c r="AX194" s="88">
        <f t="shared" si="157"/>
        <v>0.86792452830188682</v>
      </c>
      <c r="AY194" s="88">
        <f t="shared" si="156"/>
        <v>0.95348837209302328</v>
      </c>
      <c r="AZ194" s="88">
        <f t="shared" si="156"/>
        <v>0.8867924528301887</v>
      </c>
      <c r="BA194" s="88">
        <f t="shared" ref="AY194:BC231" si="158">SUMIF(($D$9:$AW$9),BA$9,($D194:$AW194))/BA$10</f>
        <v>0.72093023255813948</v>
      </c>
      <c r="BB194" s="88">
        <f t="shared" si="158"/>
        <v>0.86956521739130432</v>
      </c>
      <c r="BC194" s="88">
        <f t="shared" si="158"/>
        <v>0.8666666666666667</v>
      </c>
      <c r="BD194" s="89">
        <f>'END SEM EXAM'!D194</f>
        <v>2</v>
      </c>
      <c r="BE194" s="89">
        <f>'END SEM EXAM'!E194</f>
        <v>2</v>
      </c>
      <c r="BF194" s="89">
        <f>'END SEM EXAM'!F194</f>
        <v>2</v>
      </c>
      <c r="BG194" s="89">
        <f>'END SEM EXAM'!G194</f>
        <v>1</v>
      </c>
      <c r="BH194" s="89">
        <f>'END SEM EXAM'!H194</f>
        <v>2</v>
      </c>
      <c r="BI194" s="89">
        <f>'END SEM EXAM'!I194</f>
        <v>2</v>
      </c>
      <c r="BJ194" s="89">
        <f>'END SEM EXAM'!J194</f>
        <v>2</v>
      </c>
      <c r="BK194" s="89">
        <f>'END SEM EXAM'!K194</f>
        <v>2</v>
      </c>
      <c r="BL194" s="89">
        <f>'END SEM EXAM'!L194</f>
        <v>2</v>
      </c>
      <c r="BM194" s="89">
        <f>'END SEM EXAM'!M194</f>
        <v>2</v>
      </c>
      <c r="BN194" s="89">
        <f>'END SEM EXAM'!N194</f>
        <v>6</v>
      </c>
      <c r="BO194" s="89">
        <f>'END SEM EXAM'!O194</f>
        <v>2</v>
      </c>
      <c r="BP194" s="89">
        <f>'END SEM EXAM'!P194</f>
        <v>5</v>
      </c>
      <c r="BQ194" s="89">
        <f>'END SEM EXAM'!Q194</f>
        <v>7</v>
      </c>
      <c r="BR194" s="89">
        <f>'END SEM EXAM'!R194</f>
        <v>3</v>
      </c>
      <c r="BS194" s="89">
        <f>'END SEM EXAM'!S194</f>
        <v>5</v>
      </c>
      <c r="BT194" s="89">
        <f>'END SEM EXAM'!T194</f>
        <v>47</v>
      </c>
      <c r="BU194" s="91">
        <f>'END SEM EXAM'!U194</f>
        <v>0.33333333333333331</v>
      </c>
      <c r="BV194" s="91">
        <f>'END SEM EXAM'!V194</f>
        <v>0.44444444444444442</v>
      </c>
      <c r="BW194" s="91">
        <f>'END SEM EXAM'!W194</f>
        <v>0.61111111111111116</v>
      </c>
      <c r="BX194" s="91">
        <f>'END SEM EXAM'!X194</f>
        <v>0.3888888888888889</v>
      </c>
      <c r="BY194" s="91">
        <f>'END SEM EXAM'!Y194</f>
        <v>0.5</v>
      </c>
      <c r="BZ194" s="91">
        <f>'END SEM EXAM'!Z194</f>
        <v>0.6</v>
      </c>
      <c r="CA194" s="92">
        <f t="shared" si="120"/>
        <v>0.19999999999999998</v>
      </c>
      <c r="CB194" s="92">
        <f t="shared" si="121"/>
        <v>0.26666666666666666</v>
      </c>
      <c r="CC194" s="92">
        <f t="shared" si="122"/>
        <v>0.3666666666666667</v>
      </c>
      <c r="CD194" s="92">
        <f t="shared" si="123"/>
        <v>0.23333333333333334</v>
      </c>
      <c r="CE194" s="92">
        <f t="shared" si="124"/>
        <v>0.3</v>
      </c>
      <c r="CF194" s="92">
        <f t="shared" si="125"/>
        <v>0.36</v>
      </c>
      <c r="CG194" s="94">
        <f t="shared" si="126"/>
        <v>0.34716981132075475</v>
      </c>
      <c r="CH194" s="94">
        <f t="shared" si="127"/>
        <v>0.38139534883720932</v>
      </c>
      <c r="CI194" s="94">
        <f t="shared" si="128"/>
        <v>0.3547169811320755</v>
      </c>
      <c r="CJ194" s="94">
        <f t="shared" si="129"/>
        <v>0.28837209302325578</v>
      </c>
      <c r="CK194" s="94">
        <f t="shared" si="130"/>
        <v>0.34782608695652173</v>
      </c>
      <c r="CL194" s="94">
        <f t="shared" si="131"/>
        <v>0.34666666666666668</v>
      </c>
      <c r="CM194" s="96">
        <f t="shared" si="132"/>
        <v>0.54716981132075471</v>
      </c>
      <c r="CN194" s="96">
        <f t="shared" si="133"/>
        <v>0.64806201550387599</v>
      </c>
      <c r="CO194" s="96">
        <f t="shared" si="134"/>
        <v>0.7213836477987422</v>
      </c>
      <c r="CP194" s="96">
        <f t="shared" si="135"/>
        <v>0.52170542635658912</v>
      </c>
      <c r="CQ194" s="96">
        <f t="shared" si="136"/>
        <v>0.64782608695652177</v>
      </c>
      <c r="CR194" s="96">
        <f t="shared" si="137"/>
        <v>0.70666666666666667</v>
      </c>
      <c r="CS194" s="99">
        <f>'Course end survey'!J219</f>
        <v>0.66666666666666663</v>
      </c>
      <c r="CT194" s="99">
        <f>'Course end survey'!K219</f>
        <v>1</v>
      </c>
      <c r="CU194" s="99">
        <f>'Course end survey'!L219</f>
        <v>0.66666666666666663</v>
      </c>
      <c r="CV194" s="99">
        <f>'Course end survey'!M219</f>
        <v>0.66666666666666663</v>
      </c>
      <c r="CW194" s="99">
        <f>'Course end survey'!N219</f>
        <v>0.22222222222222221</v>
      </c>
      <c r="CX194" s="99">
        <f>'Course end survey'!O219</f>
        <v>0.33333333333333331</v>
      </c>
      <c r="CY194" s="100">
        <f t="shared" si="138"/>
        <v>6.6666666666666666E-2</v>
      </c>
      <c r="CZ194" s="100">
        <f t="shared" si="139"/>
        <v>0.1</v>
      </c>
      <c r="DA194" s="100">
        <f t="shared" si="140"/>
        <v>6.6666666666666666E-2</v>
      </c>
      <c r="DB194" s="100">
        <f t="shared" si="141"/>
        <v>6.6666666666666666E-2</v>
      </c>
      <c r="DC194" s="100">
        <f t="shared" si="142"/>
        <v>2.2222222222222223E-2</v>
      </c>
      <c r="DD194" s="100">
        <f t="shared" si="143"/>
        <v>3.3333333333333333E-2</v>
      </c>
      <c r="DE194" s="102">
        <f t="shared" si="144"/>
        <v>0.49245283018867925</v>
      </c>
      <c r="DF194" s="102">
        <f t="shared" si="145"/>
        <v>0.58325581395348836</v>
      </c>
      <c r="DG194" s="102">
        <f t="shared" si="146"/>
        <v>0.64924528301886797</v>
      </c>
      <c r="DH194" s="102">
        <f t="shared" si="147"/>
        <v>0.46953488372093022</v>
      </c>
      <c r="DI194" s="102">
        <f t="shared" si="148"/>
        <v>0.58304347826086966</v>
      </c>
      <c r="DJ194" s="102">
        <f t="shared" si="149"/>
        <v>0.63600000000000001</v>
      </c>
      <c r="DK194" s="103">
        <f t="shared" si="150"/>
        <v>0.5591194968553459</v>
      </c>
      <c r="DL194" s="103">
        <f t="shared" si="151"/>
        <v>0.68325581395348833</v>
      </c>
      <c r="DM194" s="103">
        <f t="shared" si="152"/>
        <v>0.71591194968553462</v>
      </c>
      <c r="DN194" s="103">
        <f t="shared" si="153"/>
        <v>0.53620155038759687</v>
      </c>
      <c r="DO194" s="103">
        <f t="shared" si="154"/>
        <v>0.60526570048309192</v>
      </c>
      <c r="DP194" s="103">
        <f t="shared" si="155"/>
        <v>0.66933333333333334</v>
      </c>
    </row>
    <row r="195" spans="1:120" ht="16.2" thickBot="1">
      <c r="A195" s="72">
        <v>185</v>
      </c>
      <c r="B195" s="73" t="str">
        <f>'CAT I'!B195</f>
        <v>AME20210L</v>
      </c>
      <c r="C195" s="171" t="str">
        <f>'CAT I'!C195</f>
        <v>MOHAN RAJ S</v>
      </c>
      <c r="D195" s="74">
        <f>'CAT I'!D195</f>
        <v>2</v>
      </c>
      <c r="E195" s="74">
        <f>'CAT I'!E195</f>
        <v>2</v>
      </c>
      <c r="F195" s="74">
        <f>'CAT I'!F195</f>
        <v>2</v>
      </c>
      <c r="G195" s="74">
        <f>'CAT I'!G195</f>
        <v>2</v>
      </c>
      <c r="H195" s="74">
        <f>'CAT I'!H195</f>
        <v>2</v>
      </c>
      <c r="I195" s="74">
        <f>'CAT I'!I195</f>
        <v>2</v>
      </c>
      <c r="J195" s="74">
        <f>'CAT I'!J195</f>
        <v>9</v>
      </c>
      <c r="K195" s="74">
        <f>'CAT I'!K195</f>
        <v>10</v>
      </c>
      <c r="L195" s="74">
        <f>'CAT I'!L195</f>
        <v>10</v>
      </c>
      <c r="M195" s="74">
        <f>'CAT I'!M195</f>
        <v>41</v>
      </c>
      <c r="N195" s="79">
        <f>'CAT II'!D195</f>
        <v>2</v>
      </c>
      <c r="O195" s="79">
        <f>'CAT II'!E195</f>
        <v>2</v>
      </c>
      <c r="P195" s="79">
        <f>'CAT II'!F195</f>
        <v>2</v>
      </c>
      <c r="Q195" s="79">
        <f>'CAT II'!G195</f>
        <v>2</v>
      </c>
      <c r="R195" s="79">
        <f>'CAT II'!H195</f>
        <v>2</v>
      </c>
      <c r="S195" s="79">
        <f>'CAT II'!I195</f>
        <v>2</v>
      </c>
      <c r="T195" s="79">
        <f>'CAT II'!J195</f>
        <v>10</v>
      </c>
      <c r="U195" s="79">
        <f>'CAT II'!K195</f>
        <v>13</v>
      </c>
      <c r="V195" s="79">
        <f>'CAT II'!L195</f>
        <v>10</v>
      </c>
      <c r="W195" s="79">
        <f>'CAT II'!M195</f>
        <v>45</v>
      </c>
      <c r="X195" s="82">
        <f>MODEL!D195</f>
        <v>2</v>
      </c>
      <c r="Y195" s="82">
        <f>MODEL!E195</f>
        <v>2</v>
      </c>
      <c r="Z195" s="82">
        <f>MODEL!F195</f>
        <v>2</v>
      </c>
      <c r="AA195" s="82">
        <f>MODEL!G195</f>
        <v>2</v>
      </c>
      <c r="AB195" s="82">
        <f>MODEL!H195</f>
        <v>2</v>
      </c>
      <c r="AC195" s="82">
        <f>MODEL!I195</f>
        <v>2</v>
      </c>
      <c r="AD195" s="82">
        <f>MODEL!J195</f>
        <v>2</v>
      </c>
      <c r="AE195" s="82">
        <f>MODEL!K195</f>
        <v>2</v>
      </c>
      <c r="AF195" s="82">
        <f>MODEL!L195</f>
        <v>2</v>
      </c>
      <c r="AG195" s="82">
        <f>MODEL!M195</f>
        <v>2</v>
      </c>
      <c r="AH195" s="82">
        <f>MODEL!N195</f>
        <v>6</v>
      </c>
      <c r="AI195" s="82">
        <f>MODEL!O195</f>
        <v>9</v>
      </c>
      <c r="AJ195" s="82">
        <f>MODEL!P195</f>
        <v>5</v>
      </c>
      <c r="AK195" s="82">
        <f>MODEL!Q195</f>
        <v>11</v>
      </c>
      <c r="AL195" s="82">
        <f>MODEL!R195</f>
        <v>14</v>
      </c>
      <c r="AM195" s="82">
        <f>MODEL!S195</f>
        <v>14</v>
      </c>
      <c r="AN195" s="82">
        <f>MODEL!T195</f>
        <v>79</v>
      </c>
      <c r="AO195" s="84">
        <f>'CAT I'!N195</f>
        <v>5</v>
      </c>
      <c r="AP195" s="84">
        <f>'CAT I'!O195</f>
        <v>5</v>
      </c>
      <c r="AQ195" s="84">
        <f>'CAT I'!P195</f>
        <v>10</v>
      </c>
      <c r="AR195" s="2">
        <f>'CAT II'!N195</f>
        <v>5</v>
      </c>
      <c r="AS195" s="2">
        <f>'CAT II'!O195</f>
        <v>5</v>
      </c>
      <c r="AT195" s="2">
        <f>'CAT II'!P195</f>
        <v>10</v>
      </c>
      <c r="AU195" s="85">
        <f>MODEL!U195</f>
        <v>5</v>
      </c>
      <c r="AV195" s="85">
        <f>MODEL!V195</f>
        <v>5</v>
      </c>
      <c r="AW195" s="85">
        <f>MODEL!W195</f>
        <v>10</v>
      </c>
      <c r="AX195" s="88">
        <f t="shared" si="157"/>
        <v>0.81132075471698117</v>
      </c>
      <c r="AY195" s="88">
        <f t="shared" si="158"/>
        <v>0.69767441860465118</v>
      </c>
      <c r="AZ195" s="88">
        <f t="shared" si="158"/>
        <v>0.92452830188679247</v>
      </c>
      <c r="BA195" s="88">
        <f t="shared" si="158"/>
        <v>0.90697674418604646</v>
      </c>
      <c r="BB195" s="88">
        <f t="shared" si="158"/>
        <v>1</v>
      </c>
      <c r="BC195" s="88">
        <f t="shared" si="158"/>
        <v>0.73333333333333328</v>
      </c>
      <c r="BD195" s="89">
        <f>'END SEM EXAM'!D195</f>
        <v>2</v>
      </c>
      <c r="BE195" s="89">
        <f>'END SEM EXAM'!E195</f>
        <v>1</v>
      </c>
      <c r="BF195" s="89">
        <f>'END SEM EXAM'!F195</f>
        <v>2</v>
      </c>
      <c r="BG195" s="89">
        <f>'END SEM EXAM'!G195</f>
        <v>1</v>
      </c>
      <c r="BH195" s="89">
        <f>'END SEM EXAM'!H195</f>
        <v>2</v>
      </c>
      <c r="BI195" s="89">
        <f>'END SEM EXAM'!I195</f>
        <v>2</v>
      </c>
      <c r="BJ195" s="89">
        <f>'END SEM EXAM'!J195</f>
        <v>2</v>
      </c>
      <c r="BK195" s="89">
        <f>'END SEM EXAM'!K195</f>
        <v>2</v>
      </c>
      <c r="BL195" s="89">
        <f>'END SEM EXAM'!L195</f>
        <v>2</v>
      </c>
      <c r="BM195" s="89">
        <f>'END SEM EXAM'!M195</f>
        <v>2</v>
      </c>
      <c r="BN195" s="89">
        <f>'END SEM EXAM'!N195</f>
        <v>6</v>
      </c>
      <c r="BO195" s="89">
        <f>'END SEM EXAM'!O195</f>
        <v>9</v>
      </c>
      <c r="BP195" s="89">
        <f>'END SEM EXAM'!P195</f>
        <v>8</v>
      </c>
      <c r="BQ195" s="89">
        <f>'END SEM EXAM'!Q195</f>
        <v>11</v>
      </c>
      <c r="BR195" s="89">
        <f>'END SEM EXAM'!R195</f>
        <v>8</v>
      </c>
      <c r="BS195" s="89">
        <f>'END SEM EXAM'!S195</f>
        <v>10</v>
      </c>
      <c r="BT195" s="89">
        <f>'END SEM EXAM'!T195</f>
        <v>70</v>
      </c>
      <c r="BU195" s="91">
        <f>'END SEM EXAM'!U195</f>
        <v>0.66666666666666663</v>
      </c>
      <c r="BV195" s="91">
        <f>'END SEM EXAM'!V195</f>
        <v>0.61111111111111116</v>
      </c>
      <c r="BW195" s="91">
        <f>'END SEM EXAM'!W195</f>
        <v>0.83333333333333337</v>
      </c>
      <c r="BX195" s="91">
        <f>'END SEM EXAM'!X195</f>
        <v>0.66666666666666663</v>
      </c>
      <c r="BY195" s="91">
        <f>'END SEM EXAM'!Y195</f>
        <v>0.77777777777777779</v>
      </c>
      <c r="BZ195" s="91">
        <f>'END SEM EXAM'!Z195</f>
        <v>0.6</v>
      </c>
      <c r="CA195" s="92">
        <f t="shared" si="120"/>
        <v>0.39999999999999997</v>
      </c>
      <c r="CB195" s="92">
        <f t="shared" si="121"/>
        <v>0.3666666666666667</v>
      </c>
      <c r="CC195" s="92">
        <f t="shared" si="122"/>
        <v>0.5</v>
      </c>
      <c r="CD195" s="92">
        <f t="shared" si="123"/>
        <v>0.39999999999999997</v>
      </c>
      <c r="CE195" s="92">
        <f t="shared" si="124"/>
        <v>0.46666666666666667</v>
      </c>
      <c r="CF195" s="92">
        <f t="shared" si="125"/>
        <v>0.36</v>
      </c>
      <c r="CG195" s="94">
        <f t="shared" si="126"/>
        <v>0.32452830188679249</v>
      </c>
      <c r="CH195" s="94">
        <f t="shared" si="127"/>
        <v>0.27906976744186046</v>
      </c>
      <c r="CI195" s="94">
        <f t="shared" si="128"/>
        <v>0.36981132075471701</v>
      </c>
      <c r="CJ195" s="94">
        <f t="shared" si="129"/>
        <v>0.36279069767441863</v>
      </c>
      <c r="CK195" s="94">
        <f t="shared" si="130"/>
        <v>0.4</v>
      </c>
      <c r="CL195" s="94">
        <f t="shared" si="131"/>
        <v>0.29333333333333333</v>
      </c>
      <c r="CM195" s="96">
        <f t="shared" si="132"/>
        <v>0.72452830188679251</v>
      </c>
      <c r="CN195" s="96">
        <f t="shared" si="133"/>
        <v>0.64573643410852721</v>
      </c>
      <c r="CO195" s="96">
        <f t="shared" si="134"/>
        <v>0.86981132075471701</v>
      </c>
      <c r="CP195" s="96">
        <f t="shared" si="135"/>
        <v>0.76279069767441854</v>
      </c>
      <c r="CQ195" s="96">
        <f t="shared" si="136"/>
        <v>0.8666666666666667</v>
      </c>
      <c r="CR195" s="96">
        <f t="shared" si="137"/>
        <v>0.65333333333333332</v>
      </c>
      <c r="CS195" s="99">
        <f>'Course end survey'!J204</f>
        <v>0.66666666666666663</v>
      </c>
      <c r="CT195" s="99">
        <f>'Course end survey'!K204</f>
        <v>0.66666666666666663</v>
      </c>
      <c r="CU195" s="99">
        <f>'Course end survey'!L204</f>
        <v>0.33333333333333331</v>
      </c>
      <c r="CV195" s="99">
        <f>'Course end survey'!M204</f>
        <v>0.66666666666666663</v>
      </c>
      <c r="CW195" s="99">
        <f>'Course end survey'!N204</f>
        <v>0.22222222222222221</v>
      </c>
      <c r="CX195" s="99">
        <f>'Course end survey'!O204</f>
        <v>0.22222222222222221</v>
      </c>
      <c r="CY195" s="100">
        <f t="shared" si="138"/>
        <v>6.6666666666666666E-2</v>
      </c>
      <c r="CZ195" s="100">
        <f t="shared" si="139"/>
        <v>6.6666666666666666E-2</v>
      </c>
      <c r="DA195" s="100">
        <f t="shared" si="140"/>
        <v>3.3333333333333333E-2</v>
      </c>
      <c r="DB195" s="100">
        <f t="shared" si="141"/>
        <v>6.6666666666666666E-2</v>
      </c>
      <c r="DC195" s="100">
        <f t="shared" si="142"/>
        <v>2.2222222222222223E-2</v>
      </c>
      <c r="DD195" s="100">
        <f t="shared" si="143"/>
        <v>2.2222222222222223E-2</v>
      </c>
      <c r="DE195" s="102">
        <f t="shared" si="144"/>
        <v>0.65207547169811331</v>
      </c>
      <c r="DF195" s="102">
        <f t="shared" si="145"/>
        <v>0.58116279069767451</v>
      </c>
      <c r="DG195" s="102">
        <f t="shared" si="146"/>
        <v>0.78283018867924536</v>
      </c>
      <c r="DH195" s="102">
        <f t="shared" si="147"/>
        <v>0.68651162790697673</v>
      </c>
      <c r="DI195" s="102">
        <f t="shared" si="148"/>
        <v>0.78</v>
      </c>
      <c r="DJ195" s="102">
        <f t="shared" si="149"/>
        <v>0.58799999999999997</v>
      </c>
      <c r="DK195" s="103">
        <f t="shared" si="150"/>
        <v>0.71874213836477996</v>
      </c>
      <c r="DL195" s="103">
        <f t="shared" si="151"/>
        <v>0.64782945736434117</v>
      </c>
      <c r="DM195" s="103">
        <f t="shared" si="152"/>
        <v>0.81616352201257869</v>
      </c>
      <c r="DN195" s="103">
        <f t="shared" si="153"/>
        <v>0.75317829457364338</v>
      </c>
      <c r="DO195" s="103">
        <f t="shared" si="154"/>
        <v>0.80222222222222228</v>
      </c>
      <c r="DP195" s="103">
        <f t="shared" si="155"/>
        <v>0.61022222222222222</v>
      </c>
    </row>
    <row r="196" spans="1:120" ht="16.2" thickBot="1">
      <c r="A196" s="72">
        <v>186</v>
      </c>
      <c r="B196" s="73" t="str">
        <f>'CAT I'!B196</f>
        <v>AME20211L</v>
      </c>
      <c r="C196" s="171" t="str">
        <f>'CAT I'!C196</f>
        <v>SANJAY V</v>
      </c>
      <c r="D196" s="74">
        <f>'CAT I'!D196</f>
        <v>2</v>
      </c>
      <c r="E196" s="74">
        <f>'CAT I'!E196</f>
        <v>2</v>
      </c>
      <c r="F196" s="74">
        <f>'CAT I'!F196</f>
        <v>2</v>
      </c>
      <c r="G196" s="74">
        <f>'CAT I'!G196</f>
        <v>2</v>
      </c>
      <c r="H196" s="74">
        <f>'CAT I'!H196</f>
        <v>2</v>
      </c>
      <c r="I196" s="74">
        <f>'CAT I'!I196</f>
        <v>2</v>
      </c>
      <c r="J196" s="74">
        <f>'CAT I'!J196</f>
        <v>9</v>
      </c>
      <c r="K196" s="74">
        <f>'CAT I'!K196</f>
        <v>10</v>
      </c>
      <c r="L196" s="74">
        <f>'CAT I'!L196</f>
        <v>10</v>
      </c>
      <c r="M196" s="74">
        <f>'CAT I'!M196</f>
        <v>41</v>
      </c>
      <c r="N196" s="79">
        <f>'CAT II'!D196</f>
        <v>2</v>
      </c>
      <c r="O196" s="79">
        <f>'CAT II'!E196</f>
        <v>2</v>
      </c>
      <c r="P196" s="79">
        <f>'CAT II'!F196</f>
        <v>2</v>
      </c>
      <c r="Q196" s="79">
        <f>'CAT II'!G196</f>
        <v>2</v>
      </c>
      <c r="R196" s="79">
        <f>'CAT II'!H196</f>
        <v>2</v>
      </c>
      <c r="S196" s="79">
        <f>'CAT II'!I196</f>
        <v>2</v>
      </c>
      <c r="T196" s="79">
        <f>'CAT II'!J196</f>
        <v>9</v>
      </c>
      <c r="U196" s="79">
        <f>'CAT II'!K196</f>
        <v>10</v>
      </c>
      <c r="V196" s="79">
        <f>'CAT II'!L196</f>
        <v>14</v>
      </c>
      <c r="W196" s="79">
        <f>'CAT II'!M196</f>
        <v>45</v>
      </c>
      <c r="X196" s="82">
        <f>MODEL!D196</f>
        <v>2</v>
      </c>
      <c r="Y196" s="82">
        <f>MODEL!E196</f>
        <v>2</v>
      </c>
      <c r="Z196" s="82">
        <f>MODEL!F196</f>
        <v>2</v>
      </c>
      <c r="AA196" s="82">
        <f>MODEL!G196</f>
        <v>2</v>
      </c>
      <c r="AB196" s="82">
        <f>MODEL!H196</f>
        <v>2</v>
      </c>
      <c r="AC196" s="82">
        <f>MODEL!I196</f>
        <v>2</v>
      </c>
      <c r="AD196" s="82">
        <f>MODEL!J196</f>
        <v>2</v>
      </c>
      <c r="AE196" s="82">
        <f>MODEL!K196</f>
        <v>2</v>
      </c>
      <c r="AF196" s="82">
        <f>MODEL!L196</f>
        <v>2</v>
      </c>
      <c r="AG196" s="82">
        <f>MODEL!M196</f>
        <v>2</v>
      </c>
      <c r="AH196" s="82">
        <f>MODEL!N196</f>
        <v>6</v>
      </c>
      <c r="AI196" s="82">
        <f>MODEL!O196</f>
        <v>9</v>
      </c>
      <c r="AJ196" s="82">
        <f>MODEL!P196</f>
        <v>5</v>
      </c>
      <c r="AK196" s="82">
        <f>MODEL!Q196</f>
        <v>11</v>
      </c>
      <c r="AL196" s="82">
        <f>MODEL!R196</f>
        <v>14</v>
      </c>
      <c r="AM196" s="82">
        <f>MODEL!S196</f>
        <v>14</v>
      </c>
      <c r="AN196" s="82">
        <f>MODEL!T196</f>
        <v>79</v>
      </c>
      <c r="AO196" s="84">
        <f>'CAT I'!N196</f>
        <v>5</v>
      </c>
      <c r="AP196" s="84">
        <f>'CAT I'!O196</f>
        <v>5</v>
      </c>
      <c r="AQ196" s="84">
        <f>'CAT I'!P196</f>
        <v>10</v>
      </c>
      <c r="AR196" s="2">
        <f>'CAT II'!N196</f>
        <v>5</v>
      </c>
      <c r="AS196" s="2">
        <f>'CAT II'!O196</f>
        <v>5</v>
      </c>
      <c r="AT196" s="2">
        <f>'CAT II'!P196</f>
        <v>10</v>
      </c>
      <c r="AU196" s="85">
        <f>MODEL!U196</f>
        <v>5</v>
      </c>
      <c r="AV196" s="85">
        <f>MODEL!V196</f>
        <v>5</v>
      </c>
      <c r="AW196" s="85">
        <f>MODEL!W196</f>
        <v>10</v>
      </c>
      <c r="AX196" s="88">
        <f t="shared" si="157"/>
        <v>0.81132075471698117</v>
      </c>
      <c r="AY196" s="88">
        <f t="shared" si="158"/>
        <v>0.69767441860465118</v>
      </c>
      <c r="AZ196" s="88">
        <f t="shared" si="158"/>
        <v>0.84905660377358494</v>
      </c>
      <c r="BA196" s="88">
        <f t="shared" si="158"/>
        <v>1</v>
      </c>
      <c r="BB196" s="88">
        <f t="shared" si="158"/>
        <v>1</v>
      </c>
      <c r="BC196" s="88">
        <f t="shared" si="158"/>
        <v>0.73333333333333328</v>
      </c>
      <c r="BD196" s="89">
        <f>'END SEM EXAM'!D196</f>
        <v>2</v>
      </c>
      <c r="BE196" s="89">
        <f>'END SEM EXAM'!E196</f>
        <v>1</v>
      </c>
      <c r="BF196" s="89">
        <f>'END SEM EXAM'!F196</f>
        <v>1</v>
      </c>
      <c r="BG196" s="89">
        <f>'END SEM EXAM'!G196</f>
        <v>1</v>
      </c>
      <c r="BH196" s="89">
        <f>'END SEM EXAM'!H196</f>
        <v>2</v>
      </c>
      <c r="BI196" s="89">
        <f>'END SEM EXAM'!I196</f>
        <v>1</v>
      </c>
      <c r="BJ196" s="89">
        <f>'END SEM EXAM'!J196</f>
        <v>2</v>
      </c>
      <c r="BK196" s="89">
        <f>'END SEM EXAM'!K196</f>
        <v>1</v>
      </c>
      <c r="BL196" s="89">
        <f>'END SEM EXAM'!L196</f>
        <v>1</v>
      </c>
      <c r="BM196" s="89">
        <f>'END SEM EXAM'!M196</f>
        <v>1</v>
      </c>
      <c r="BN196" s="89">
        <f>'END SEM EXAM'!N196</f>
        <v>1</v>
      </c>
      <c r="BO196" s="89">
        <f>'END SEM EXAM'!O196</f>
        <v>1</v>
      </c>
      <c r="BP196" s="89">
        <f>'END SEM EXAM'!P196</f>
        <v>11</v>
      </c>
      <c r="BQ196" s="89">
        <f>'END SEM EXAM'!Q196</f>
        <v>7</v>
      </c>
      <c r="BR196" s="89">
        <f>'END SEM EXAM'!R196</f>
        <v>11</v>
      </c>
      <c r="BS196" s="89">
        <f>'END SEM EXAM'!S196</f>
        <v>9</v>
      </c>
      <c r="BT196" s="89">
        <f>'END SEM EXAM'!T196</f>
        <v>53</v>
      </c>
      <c r="BU196" s="91">
        <f>'END SEM EXAM'!U196</f>
        <v>0.22222222222222221</v>
      </c>
      <c r="BV196" s="91">
        <f>'END SEM EXAM'!V196</f>
        <v>0.72222222222222221</v>
      </c>
      <c r="BW196" s="91">
        <f>'END SEM EXAM'!W196</f>
        <v>0.55555555555555558</v>
      </c>
      <c r="BX196" s="91">
        <f>'END SEM EXAM'!X196</f>
        <v>0.77777777777777779</v>
      </c>
      <c r="BY196" s="91">
        <f>'END SEM EXAM'!Y196</f>
        <v>0.61111111111111116</v>
      </c>
      <c r="BZ196" s="91">
        <f>'END SEM EXAM'!Z196</f>
        <v>0.1</v>
      </c>
      <c r="CA196" s="92">
        <f t="shared" si="120"/>
        <v>0.13333333333333333</v>
      </c>
      <c r="CB196" s="92">
        <f t="shared" si="121"/>
        <v>0.43333333333333329</v>
      </c>
      <c r="CC196" s="92">
        <f t="shared" si="122"/>
        <v>0.33333333333333331</v>
      </c>
      <c r="CD196" s="92">
        <f t="shared" si="123"/>
        <v>0.46666666666666667</v>
      </c>
      <c r="CE196" s="92">
        <f t="shared" si="124"/>
        <v>0.3666666666666667</v>
      </c>
      <c r="CF196" s="92">
        <f t="shared" si="125"/>
        <v>0.06</v>
      </c>
      <c r="CG196" s="94">
        <f t="shared" si="126"/>
        <v>0.32452830188679249</v>
      </c>
      <c r="CH196" s="94">
        <f t="shared" si="127"/>
        <v>0.27906976744186046</v>
      </c>
      <c r="CI196" s="94">
        <f t="shared" si="128"/>
        <v>0.339622641509434</v>
      </c>
      <c r="CJ196" s="94">
        <f t="shared" si="129"/>
        <v>0.4</v>
      </c>
      <c r="CK196" s="94">
        <f t="shared" si="130"/>
        <v>0.4</v>
      </c>
      <c r="CL196" s="94">
        <f t="shared" si="131"/>
        <v>0.29333333333333333</v>
      </c>
      <c r="CM196" s="96">
        <f t="shared" si="132"/>
        <v>0.4578616352201258</v>
      </c>
      <c r="CN196" s="96">
        <f t="shared" si="133"/>
        <v>0.71240310077519375</v>
      </c>
      <c r="CO196" s="96">
        <f t="shared" si="134"/>
        <v>0.67295597484276737</v>
      </c>
      <c r="CP196" s="96">
        <f t="shared" si="135"/>
        <v>0.8666666666666667</v>
      </c>
      <c r="CQ196" s="96">
        <f t="shared" si="136"/>
        <v>0.76666666666666672</v>
      </c>
      <c r="CR196" s="96">
        <f t="shared" si="137"/>
        <v>0.35333333333333333</v>
      </c>
      <c r="CS196" s="99">
        <f>'Course end survey'!J221</f>
        <v>1</v>
      </c>
      <c r="CT196" s="99">
        <f>'Course end survey'!K221</f>
        <v>1</v>
      </c>
      <c r="CU196" s="99">
        <f>'Course end survey'!L221</f>
        <v>0.66666666666666663</v>
      </c>
      <c r="CV196" s="99">
        <f>'Course end survey'!M221</f>
        <v>1</v>
      </c>
      <c r="CW196" s="99">
        <f>'Course end survey'!N221</f>
        <v>0.33333333333333331</v>
      </c>
      <c r="CX196" s="99">
        <f>'Course end survey'!O221</f>
        <v>0.33333333333333331</v>
      </c>
      <c r="CY196" s="100">
        <f t="shared" si="138"/>
        <v>0.1</v>
      </c>
      <c r="CZ196" s="100">
        <f t="shared" si="139"/>
        <v>0.1</v>
      </c>
      <c r="DA196" s="100">
        <f t="shared" si="140"/>
        <v>6.6666666666666666E-2</v>
      </c>
      <c r="DB196" s="100">
        <f t="shared" si="141"/>
        <v>0.1</v>
      </c>
      <c r="DC196" s="100">
        <f t="shared" si="142"/>
        <v>3.3333333333333333E-2</v>
      </c>
      <c r="DD196" s="100">
        <f t="shared" si="143"/>
        <v>3.3333333333333333E-2</v>
      </c>
      <c r="DE196" s="102">
        <f t="shared" si="144"/>
        <v>0.4120754716981132</v>
      </c>
      <c r="DF196" s="102">
        <f t="shared" si="145"/>
        <v>0.64116279069767435</v>
      </c>
      <c r="DG196" s="102">
        <f t="shared" si="146"/>
        <v>0.60566037735849065</v>
      </c>
      <c r="DH196" s="102">
        <f t="shared" si="147"/>
        <v>0.78</v>
      </c>
      <c r="DI196" s="102">
        <f t="shared" si="148"/>
        <v>0.69000000000000006</v>
      </c>
      <c r="DJ196" s="102">
        <f t="shared" si="149"/>
        <v>0.318</v>
      </c>
      <c r="DK196" s="103">
        <f t="shared" si="150"/>
        <v>0.51207547169811318</v>
      </c>
      <c r="DL196" s="103">
        <f t="shared" si="151"/>
        <v>0.74116279069767432</v>
      </c>
      <c r="DM196" s="103">
        <f t="shared" si="152"/>
        <v>0.67232704402515731</v>
      </c>
      <c r="DN196" s="103">
        <f t="shared" si="153"/>
        <v>0.88</v>
      </c>
      <c r="DO196" s="103">
        <f t="shared" si="154"/>
        <v>0.72333333333333338</v>
      </c>
      <c r="DP196" s="103">
        <f t="shared" si="155"/>
        <v>0.35133333333333333</v>
      </c>
    </row>
    <row r="197" spans="1:120" ht="16.2" thickBot="1">
      <c r="A197" s="72">
        <v>187</v>
      </c>
      <c r="B197" s="73" t="str">
        <f>'CAT I'!B197</f>
        <v>AME20213L</v>
      </c>
      <c r="C197" s="171" t="str">
        <f>'CAT I'!C197</f>
        <v>MANOKARAN R</v>
      </c>
      <c r="D197" s="74">
        <f>'CAT I'!D197</f>
        <v>1</v>
      </c>
      <c r="E197" s="74">
        <f>'CAT I'!E197</f>
        <v>2</v>
      </c>
      <c r="F197" s="74">
        <f>'CAT I'!F197</f>
        <v>2</v>
      </c>
      <c r="G197" s="74">
        <f>'CAT I'!G197</f>
        <v>1</v>
      </c>
      <c r="H197" s="74">
        <f>'CAT I'!H197</f>
        <v>2</v>
      </c>
      <c r="I197" s="74">
        <f>'CAT I'!I197</f>
        <v>1</v>
      </c>
      <c r="J197" s="74">
        <f>'CAT I'!J197</f>
        <v>7</v>
      </c>
      <c r="K197" s="74">
        <f>'CAT I'!K197</f>
        <v>14</v>
      </c>
      <c r="L197" s="74">
        <f>'CAT I'!L197</f>
        <v>7</v>
      </c>
      <c r="M197" s="74">
        <f>'CAT I'!M197</f>
        <v>37</v>
      </c>
      <c r="N197" s="79">
        <f>'CAT II'!D197</f>
        <v>2</v>
      </c>
      <c r="O197" s="79">
        <f>'CAT II'!E197</f>
        <v>2</v>
      </c>
      <c r="P197" s="79">
        <f>'CAT II'!F197</f>
        <v>2</v>
      </c>
      <c r="Q197" s="79">
        <f>'CAT II'!G197</f>
        <v>2</v>
      </c>
      <c r="R197" s="79">
        <f>'CAT II'!H197</f>
        <v>2</v>
      </c>
      <c r="S197" s="79">
        <f>'CAT II'!I197</f>
        <v>2</v>
      </c>
      <c r="T197" s="79">
        <f>'CAT II'!J197</f>
        <v>9</v>
      </c>
      <c r="U197" s="79">
        <f>'CAT II'!K197</f>
        <v>12</v>
      </c>
      <c r="V197" s="79">
        <f>'CAT II'!L197</f>
        <v>11</v>
      </c>
      <c r="W197" s="79">
        <f>'CAT II'!M197</f>
        <v>44</v>
      </c>
      <c r="X197" s="82">
        <f>MODEL!D197</f>
        <v>2</v>
      </c>
      <c r="Y197" s="82">
        <f>MODEL!E197</f>
        <v>1</v>
      </c>
      <c r="Z197" s="82">
        <f>MODEL!F197</f>
        <v>2</v>
      </c>
      <c r="AA197" s="82">
        <f>MODEL!G197</f>
        <v>1</v>
      </c>
      <c r="AB197" s="82">
        <f>MODEL!H197</f>
        <v>2</v>
      </c>
      <c r="AC197" s="82">
        <f>MODEL!I197</f>
        <v>1</v>
      </c>
      <c r="AD197" s="82">
        <f>MODEL!J197</f>
        <v>1</v>
      </c>
      <c r="AE197" s="82">
        <f>MODEL!K197</f>
        <v>1</v>
      </c>
      <c r="AF197" s="82">
        <f>MODEL!L197</f>
        <v>2</v>
      </c>
      <c r="AG197" s="82">
        <f>MODEL!M197</f>
        <v>2</v>
      </c>
      <c r="AH197" s="82">
        <f>MODEL!N197</f>
        <v>9</v>
      </c>
      <c r="AI197" s="82">
        <f>MODEL!O197</f>
        <v>13</v>
      </c>
      <c r="AJ197" s="82">
        <f>MODEL!P197</f>
        <v>14</v>
      </c>
      <c r="AK197" s="82">
        <f>MODEL!Q197</f>
        <v>11</v>
      </c>
      <c r="AL197" s="82">
        <f>MODEL!R197</f>
        <v>14</v>
      </c>
      <c r="AM197" s="82">
        <f>MODEL!S197</f>
        <v>12</v>
      </c>
      <c r="AN197" s="82">
        <f>MODEL!T197</f>
        <v>88</v>
      </c>
      <c r="AO197" s="84">
        <f>'CAT I'!N197</f>
        <v>5</v>
      </c>
      <c r="AP197" s="84">
        <f>'CAT I'!O197</f>
        <v>5</v>
      </c>
      <c r="AQ197" s="84">
        <f>'CAT I'!P197</f>
        <v>10</v>
      </c>
      <c r="AR197" s="2">
        <f>'CAT II'!N197</f>
        <v>5</v>
      </c>
      <c r="AS197" s="2">
        <f>'CAT II'!O197</f>
        <v>5</v>
      </c>
      <c r="AT197" s="2">
        <f>'CAT II'!P197</f>
        <v>10</v>
      </c>
      <c r="AU197" s="85">
        <f>MODEL!U197</f>
        <v>5</v>
      </c>
      <c r="AV197" s="85">
        <f>MODEL!V197</f>
        <v>5</v>
      </c>
      <c r="AW197" s="85">
        <f>MODEL!W197</f>
        <v>10</v>
      </c>
      <c r="AX197" s="88">
        <f t="shared" si="157"/>
        <v>0.8867924528301887</v>
      </c>
      <c r="AY197" s="88">
        <f t="shared" si="158"/>
        <v>0.76744186046511631</v>
      </c>
      <c r="AZ197" s="88">
        <f t="shared" si="158"/>
        <v>0.86792452830188682</v>
      </c>
      <c r="BA197" s="88">
        <f t="shared" si="158"/>
        <v>0.88372093023255816</v>
      </c>
      <c r="BB197" s="88">
        <f t="shared" si="158"/>
        <v>0.91304347826086951</v>
      </c>
      <c r="BC197" s="88">
        <f t="shared" si="158"/>
        <v>0.93333333333333335</v>
      </c>
      <c r="BD197" s="89">
        <f>'END SEM EXAM'!D197</f>
        <v>2</v>
      </c>
      <c r="BE197" s="89">
        <f>'END SEM EXAM'!E197</f>
        <v>1</v>
      </c>
      <c r="BF197" s="89">
        <f>'END SEM EXAM'!F197</f>
        <v>2</v>
      </c>
      <c r="BG197" s="89">
        <f>'END SEM EXAM'!G197</f>
        <v>2</v>
      </c>
      <c r="BH197" s="89">
        <f>'END SEM EXAM'!H197</f>
        <v>2</v>
      </c>
      <c r="BI197" s="89">
        <f>'END SEM EXAM'!I197</f>
        <v>2</v>
      </c>
      <c r="BJ197" s="89">
        <f>'END SEM EXAM'!J197</f>
        <v>2</v>
      </c>
      <c r="BK197" s="89">
        <f>'END SEM EXAM'!K197</f>
        <v>2</v>
      </c>
      <c r="BL197" s="89">
        <f>'END SEM EXAM'!L197</f>
        <v>2</v>
      </c>
      <c r="BM197" s="89">
        <f>'END SEM EXAM'!M197</f>
        <v>2</v>
      </c>
      <c r="BN197" s="89">
        <f>'END SEM EXAM'!N197</f>
        <v>5</v>
      </c>
      <c r="BO197" s="89">
        <f>'END SEM EXAM'!O197</f>
        <v>6</v>
      </c>
      <c r="BP197" s="89">
        <f>'END SEM EXAM'!P197</f>
        <v>2</v>
      </c>
      <c r="BQ197" s="89">
        <f>'END SEM EXAM'!Q197</f>
        <v>4</v>
      </c>
      <c r="BR197" s="89">
        <f>'END SEM EXAM'!R197</f>
        <v>4</v>
      </c>
      <c r="BS197" s="89">
        <f>'END SEM EXAM'!S197</f>
        <v>7</v>
      </c>
      <c r="BT197" s="89">
        <f>'END SEM EXAM'!T197</f>
        <v>47</v>
      </c>
      <c r="BU197" s="91">
        <f>'END SEM EXAM'!U197</f>
        <v>0.5</v>
      </c>
      <c r="BV197" s="91">
        <f>'END SEM EXAM'!V197</f>
        <v>0.33333333333333331</v>
      </c>
      <c r="BW197" s="91">
        <f>'END SEM EXAM'!W197</f>
        <v>0.44444444444444442</v>
      </c>
      <c r="BX197" s="91">
        <f>'END SEM EXAM'!X197</f>
        <v>0.44444444444444442</v>
      </c>
      <c r="BY197" s="91">
        <f>'END SEM EXAM'!Y197</f>
        <v>0.61111111111111116</v>
      </c>
      <c r="BZ197" s="91">
        <f>'END SEM EXAM'!Z197</f>
        <v>0.5</v>
      </c>
      <c r="CA197" s="92">
        <f t="shared" si="120"/>
        <v>0.3</v>
      </c>
      <c r="CB197" s="92">
        <f t="shared" si="121"/>
        <v>0.19999999999999998</v>
      </c>
      <c r="CC197" s="92">
        <f t="shared" si="122"/>
        <v>0.26666666666666666</v>
      </c>
      <c r="CD197" s="92">
        <f t="shared" si="123"/>
        <v>0.26666666666666666</v>
      </c>
      <c r="CE197" s="92">
        <f t="shared" si="124"/>
        <v>0.3666666666666667</v>
      </c>
      <c r="CF197" s="92">
        <f t="shared" si="125"/>
        <v>0.3</v>
      </c>
      <c r="CG197" s="94">
        <f t="shared" si="126"/>
        <v>0.3547169811320755</v>
      </c>
      <c r="CH197" s="94">
        <f t="shared" si="127"/>
        <v>0.30697674418604654</v>
      </c>
      <c r="CI197" s="94">
        <f t="shared" si="128"/>
        <v>0.34716981132075475</v>
      </c>
      <c r="CJ197" s="94">
        <f t="shared" si="129"/>
        <v>0.35348837209302331</v>
      </c>
      <c r="CK197" s="94">
        <f t="shared" si="130"/>
        <v>0.36521739130434783</v>
      </c>
      <c r="CL197" s="94">
        <f t="shared" si="131"/>
        <v>0.37333333333333335</v>
      </c>
      <c r="CM197" s="96">
        <f t="shared" si="132"/>
        <v>0.65471698113207544</v>
      </c>
      <c r="CN197" s="96">
        <f t="shared" si="133"/>
        <v>0.50697674418604655</v>
      </c>
      <c r="CO197" s="96">
        <f t="shared" si="134"/>
        <v>0.61383647798742147</v>
      </c>
      <c r="CP197" s="96">
        <f t="shared" si="135"/>
        <v>0.62015503875968991</v>
      </c>
      <c r="CQ197" s="96">
        <f t="shared" si="136"/>
        <v>0.73188405797101452</v>
      </c>
      <c r="CR197" s="96">
        <f t="shared" si="137"/>
        <v>0.67333333333333334</v>
      </c>
      <c r="CS197" s="99">
        <f>'Course end survey'!J206</f>
        <v>1</v>
      </c>
      <c r="CT197" s="99">
        <f>'Course end survey'!K206</f>
        <v>1</v>
      </c>
      <c r="CU197" s="99">
        <f>'Course end survey'!L206</f>
        <v>1</v>
      </c>
      <c r="CV197" s="99">
        <f>'Course end survey'!M206</f>
        <v>1</v>
      </c>
      <c r="CW197" s="99">
        <f>'Course end survey'!N206</f>
        <v>0.33333333333333331</v>
      </c>
      <c r="CX197" s="99">
        <f>'Course end survey'!O206</f>
        <v>0.33333333333333331</v>
      </c>
      <c r="CY197" s="100">
        <f t="shared" si="138"/>
        <v>0.1</v>
      </c>
      <c r="CZ197" s="100">
        <f t="shared" si="139"/>
        <v>0.1</v>
      </c>
      <c r="DA197" s="100">
        <f t="shared" si="140"/>
        <v>0.1</v>
      </c>
      <c r="DB197" s="100">
        <f t="shared" si="141"/>
        <v>0.1</v>
      </c>
      <c r="DC197" s="100">
        <f t="shared" si="142"/>
        <v>3.3333333333333333E-2</v>
      </c>
      <c r="DD197" s="100">
        <f t="shared" si="143"/>
        <v>3.3333333333333333E-2</v>
      </c>
      <c r="DE197" s="102">
        <f t="shared" si="144"/>
        <v>0.58924528301886792</v>
      </c>
      <c r="DF197" s="102">
        <f t="shared" si="145"/>
        <v>0.45627906976744192</v>
      </c>
      <c r="DG197" s="102">
        <f t="shared" si="146"/>
        <v>0.5524528301886793</v>
      </c>
      <c r="DH197" s="102">
        <f t="shared" si="147"/>
        <v>0.55813953488372092</v>
      </c>
      <c r="DI197" s="102">
        <f t="shared" si="148"/>
        <v>0.65869565217391313</v>
      </c>
      <c r="DJ197" s="102">
        <f t="shared" si="149"/>
        <v>0.60599999999999998</v>
      </c>
      <c r="DK197" s="103">
        <f t="shared" si="150"/>
        <v>0.68924528301886789</v>
      </c>
      <c r="DL197" s="103">
        <f t="shared" si="151"/>
        <v>0.5562790697674419</v>
      </c>
      <c r="DM197" s="103">
        <f t="shared" si="152"/>
        <v>0.65245283018867928</v>
      </c>
      <c r="DN197" s="103">
        <f t="shared" si="153"/>
        <v>0.6581395348837209</v>
      </c>
      <c r="DO197" s="103">
        <f t="shared" si="154"/>
        <v>0.69202898550724645</v>
      </c>
      <c r="DP197" s="103">
        <f t="shared" si="155"/>
        <v>0.63933333333333331</v>
      </c>
    </row>
    <row r="198" spans="1:120" ht="16.2" thickBot="1">
      <c r="A198" s="72">
        <v>188</v>
      </c>
      <c r="B198" s="73" t="str">
        <f>'CAT I'!B198</f>
        <v>AME20214L</v>
      </c>
      <c r="C198" s="171" t="str">
        <f>'CAT I'!C198</f>
        <v>VISHAL S E</v>
      </c>
      <c r="D198" s="74">
        <f>'CAT I'!D198</f>
        <v>2</v>
      </c>
      <c r="E198" s="74">
        <f>'CAT I'!E198</f>
        <v>2</v>
      </c>
      <c r="F198" s="74">
        <f>'CAT I'!F198</f>
        <v>2</v>
      </c>
      <c r="G198" s="74">
        <f>'CAT I'!G198</f>
        <v>2</v>
      </c>
      <c r="H198" s="74">
        <f>'CAT I'!H198</f>
        <v>1</v>
      </c>
      <c r="I198" s="74">
        <f>'CAT I'!I198</f>
        <v>1</v>
      </c>
      <c r="J198" s="74">
        <f>'CAT I'!J198</f>
        <v>6</v>
      </c>
      <c r="K198" s="74">
        <f>'CAT I'!K198</f>
        <v>13</v>
      </c>
      <c r="L198" s="74">
        <f>'CAT I'!L198</f>
        <v>7</v>
      </c>
      <c r="M198" s="74">
        <f>'CAT I'!M198</f>
        <v>36</v>
      </c>
      <c r="N198" s="79">
        <f>'CAT II'!D198</f>
        <v>2</v>
      </c>
      <c r="O198" s="79">
        <f>'CAT II'!E198</f>
        <v>2</v>
      </c>
      <c r="P198" s="79">
        <f>'CAT II'!F198</f>
        <v>2</v>
      </c>
      <c r="Q198" s="79">
        <f>'CAT II'!G198</f>
        <v>2</v>
      </c>
      <c r="R198" s="79">
        <f>'CAT II'!H198</f>
        <v>2</v>
      </c>
      <c r="S198" s="79">
        <f>'CAT II'!I198</f>
        <v>2</v>
      </c>
      <c r="T198" s="79">
        <f>'CAT II'!J198</f>
        <v>10</v>
      </c>
      <c r="U198" s="79">
        <f>'CAT II'!K198</f>
        <v>13</v>
      </c>
      <c r="V198" s="79">
        <f>'CAT II'!L198</f>
        <v>10</v>
      </c>
      <c r="W198" s="79">
        <f>'CAT II'!M198</f>
        <v>45</v>
      </c>
      <c r="X198" s="82">
        <f>MODEL!D198</f>
        <v>2</v>
      </c>
      <c r="Y198" s="82">
        <f>MODEL!E198</f>
        <v>0</v>
      </c>
      <c r="Z198" s="82">
        <f>MODEL!F198</f>
        <v>2</v>
      </c>
      <c r="AA198" s="82">
        <f>MODEL!G198</f>
        <v>1</v>
      </c>
      <c r="AB198" s="82">
        <f>MODEL!H198</f>
        <v>2</v>
      </c>
      <c r="AC198" s="82">
        <f>MODEL!I198</f>
        <v>0</v>
      </c>
      <c r="AD198" s="82">
        <f>MODEL!J198</f>
        <v>2</v>
      </c>
      <c r="AE198" s="82">
        <f>MODEL!K198</f>
        <v>2</v>
      </c>
      <c r="AF198" s="82">
        <f>MODEL!L198</f>
        <v>2</v>
      </c>
      <c r="AG198" s="82">
        <f>MODEL!M198</f>
        <v>2</v>
      </c>
      <c r="AH198" s="82">
        <f>MODEL!N198</f>
        <v>9</v>
      </c>
      <c r="AI198" s="82">
        <f>MODEL!O198</f>
        <v>13</v>
      </c>
      <c r="AJ198" s="82">
        <f>MODEL!P198</f>
        <v>13</v>
      </c>
      <c r="AK198" s="82">
        <f>MODEL!Q198</f>
        <v>13</v>
      </c>
      <c r="AL198" s="82">
        <f>MODEL!R198</f>
        <v>13</v>
      </c>
      <c r="AM198" s="82">
        <f>MODEL!S198</f>
        <v>13</v>
      </c>
      <c r="AN198" s="82">
        <f>MODEL!T198</f>
        <v>89</v>
      </c>
      <c r="AO198" s="84">
        <f>'CAT I'!N198</f>
        <v>5</v>
      </c>
      <c r="AP198" s="84">
        <f>'CAT I'!O198</f>
        <v>5</v>
      </c>
      <c r="AQ198" s="84">
        <f>'CAT I'!P198</f>
        <v>10</v>
      </c>
      <c r="AR198" s="2">
        <f>'CAT II'!N198</f>
        <v>5</v>
      </c>
      <c r="AS198" s="2">
        <f>'CAT II'!O198</f>
        <v>5</v>
      </c>
      <c r="AT198" s="2">
        <f>'CAT II'!P198</f>
        <v>10</v>
      </c>
      <c r="AU198" s="85">
        <f>MODEL!U198</f>
        <v>5</v>
      </c>
      <c r="AV198" s="85">
        <f>MODEL!V198</f>
        <v>5</v>
      </c>
      <c r="AW198" s="85">
        <f>MODEL!W198</f>
        <v>10</v>
      </c>
      <c r="AX198" s="88">
        <f t="shared" si="157"/>
        <v>0.84905660377358494</v>
      </c>
      <c r="AY198" s="88">
        <f t="shared" si="158"/>
        <v>0.7441860465116279</v>
      </c>
      <c r="AZ198" s="88">
        <f t="shared" si="158"/>
        <v>0.92452830188679247</v>
      </c>
      <c r="BA198" s="88">
        <f t="shared" si="158"/>
        <v>0.88372093023255816</v>
      </c>
      <c r="BB198" s="88">
        <f t="shared" si="158"/>
        <v>0.95652173913043481</v>
      </c>
      <c r="BC198" s="88">
        <f t="shared" si="158"/>
        <v>0.93333333333333335</v>
      </c>
      <c r="BD198" s="89">
        <f>'END SEM EXAM'!D198</f>
        <v>2</v>
      </c>
      <c r="BE198" s="89">
        <f>'END SEM EXAM'!E198</f>
        <v>0</v>
      </c>
      <c r="BF198" s="89">
        <f>'END SEM EXAM'!F198</f>
        <v>2</v>
      </c>
      <c r="BG198" s="89">
        <f>'END SEM EXAM'!G198</f>
        <v>0</v>
      </c>
      <c r="BH198" s="89">
        <f>'END SEM EXAM'!H198</f>
        <v>2</v>
      </c>
      <c r="BI198" s="89">
        <f>'END SEM EXAM'!I198</f>
        <v>1</v>
      </c>
      <c r="BJ198" s="89">
        <f>'END SEM EXAM'!J198</f>
        <v>0</v>
      </c>
      <c r="BK198" s="89">
        <f>'END SEM EXAM'!K198</f>
        <v>2</v>
      </c>
      <c r="BL198" s="89">
        <f>'END SEM EXAM'!L198</f>
        <v>2</v>
      </c>
      <c r="BM198" s="89">
        <f>'END SEM EXAM'!M198</f>
        <v>2</v>
      </c>
      <c r="BN198" s="89">
        <f>'END SEM EXAM'!N198</f>
        <v>1</v>
      </c>
      <c r="BO198" s="89">
        <f>'END SEM EXAM'!O198</f>
        <v>14</v>
      </c>
      <c r="BP198" s="89">
        <f>'END SEM EXAM'!P198</f>
        <v>5</v>
      </c>
      <c r="BQ198" s="89">
        <f>'END SEM EXAM'!Q198</f>
        <v>8</v>
      </c>
      <c r="BR198" s="89">
        <f>'END SEM EXAM'!R198</f>
        <v>6</v>
      </c>
      <c r="BS198" s="89">
        <f>'END SEM EXAM'!S198</f>
        <v>1</v>
      </c>
      <c r="BT198" s="89">
        <f>'END SEM EXAM'!T198</f>
        <v>48</v>
      </c>
      <c r="BU198" s="91">
        <f>'END SEM EXAM'!U198</f>
        <v>0.88888888888888884</v>
      </c>
      <c r="BV198" s="91">
        <f>'END SEM EXAM'!V198</f>
        <v>0.3888888888888889</v>
      </c>
      <c r="BW198" s="91">
        <f>'END SEM EXAM'!W198</f>
        <v>0.61111111111111116</v>
      </c>
      <c r="BX198" s="91">
        <f>'END SEM EXAM'!X198</f>
        <v>0.44444444444444442</v>
      </c>
      <c r="BY198" s="91">
        <f>'END SEM EXAM'!Y198</f>
        <v>0.27777777777777779</v>
      </c>
      <c r="BZ198" s="91">
        <f>'END SEM EXAM'!Z198</f>
        <v>0.1</v>
      </c>
      <c r="CA198" s="92">
        <f t="shared" si="120"/>
        <v>0.53333333333333333</v>
      </c>
      <c r="CB198" s="92">
        <f t="shared" si="121"/>
        <v>0.23333333333333334</v>
      </c>
      <c r="CC198" s="92">
        <f t="shared" si="122"/>
        <v>0.3666666666666667</v>
      </c>
      <c r="CD198" s="92">
        <f t="shared" si="123"/>
        <v>0.26666666666666666</v>
      </c>
      <c r="CE198" s="92">
        <f t="shared" si="124"/>
        <v>0.16666666666666666</v>
      </c>
      <c r="CF198" s="92">
        <f t="shared" si="125"/>
        <v>0.06</v>
      </c>
      <c r="CG198" s="94">
        <f t="shared" si="126"/>
        <v>0.339622641509434</v>
      </c>
      <c r="CH198" s="94">
        <f t="shared" si="127"/>
        <v>0.29767441860465116</v>
      </c>
      <c r="CI198" s="94">
        <f t="shared" si="128"/>
        <v>0.36981132075471701</v>
      </c>
      <c r="CJ198" s="94">
        <f t="shared" si="129"/>
        <v>0.35348837209302331</v>
      </c>
      <c r="CK198" s="94">
        <f t="shared" si="130"/>
        <v>0.38260869565217392</v>
      </c>
      <c r="CL198" s="94">
        <f t="shared" si="131"/>
        <v>0.37333333333333335</v>
      </c>
      <c r="CM198" s="96">
        <f t="shared" si="132"/>
        <v>0.87295597484276732</v>
      </c>
      <c r="CN198" s="96">
        <f t="shared" si="133"/>
        <v>0.53100775193798455</v>
      </c>
      <c r="CO198" s="96">
        <f t="shared" si="134"/>
        <v>0.73647798742138371</v>
      </c>
      <c r="CP198" s="96">
        <f t="shared" si="135"/>
        <v>0.62015503875968991</v>
      </c>
      <c r="CQ198" s="96">
        <f t="shared" si="136"/>
        <v>0.54927536231884055</v>
      </c>
      <c r="CR198" s="96">
        <f t="shared" si="137"/>
        <v>0.43333333333333335</v>
      </c>
      <c r="CS198" s="99">
        <f>'Course end survey'!J223</f>
        <v>1</v>
      </c>
      <c r="CT198" s="99">
        <f>'Course end survey'!K223</f>
        <v>1</v>
      </c>
      <c r="CU198" s="99">
        <f>'Course end survey'!L223</f>
        <v>1</v>
      </c>
      <c r="CV198" s="99">
        <f>'Course end survey'!M223</f>
        <v>1</v>
      </c>
      <c r="CW198" s="99">
        <f>'Course end survey'!N223</f>
        <v>0.33333333333333331</v>
      </c>
      <c r="CX198" s="99">
        <f>'Course end survey'!O223</f>
        <v>0.33333333333333331</v>
      </c>
      <c r="CY198" s="100">
        <f t="shared" si="138"/>
        <v>0.1</v>
      </c>
      <c r="CZ198" s="100">
        <f t="shared" si="139"/>
        <v>0.1</v>
      </c>
      <c r="DA198" s="100">
        <f t="shared" si="140"/>
        <v>0.1</v>
      </c>
      <c r="DB198" s="100">
        <f t="shared" si="141"/>
        <v>0.1</v>
      </c>
      <c r="DC198" s="100">
        <f t="shared" si="142"/>
        <v>3.3333333333333333E-2</v>
      </c>
      <c r="DD198" s="100">
        <f t="shared" si="143"/>
        <v>3.3333333333333333E-2</v>
      </c>
      <c r="DE198" s="102">
        <f t="shared" si="144"/>
        <v>0.78566037735849059</v>
      </c>
      <c r="DF198" s="102">
        <f t="shared" si="145"/>
        <v>0.47790697674418608</v>
      </c>
      <c r="DG198" s="102">
        <f t="shared" si="146"/>
        <v>0.66283018867924537</v>
      </c>
      <c r="DH198" s="102">
        <f t="shared" si="147"/>
        <v>0.55813953488372092</v>
      </c>
      <c r="DI198" s="102">
        <f t="shared" si="148"/>
        <v>0.49434782608695649</v>
      </c>
      <c r="DJ198" s="102">
        <f t="shared" si="149"/>
        <v>0.39</v>
      </c>
      <c r="DK198" s="103">
        <f t="shared" si="150"/>
        <v>0.88566037735849057</v>
      </c>
      <c r="DL198" s="103">
        <f t="shared" si="151"/>
        <v>0.57790697674418612</v>
      </c>
      <c r="DM198" s="103">
        <f t="shared" si="152"/>
        <v>0.76283018867924535</v>
      </c>
      <c r="DN198" s="103">
        <f t="shared" si="153"/>
        <v>0.6581395348837209</v>
      </c>
      <c r="DO198" s="103">
        <f t="shared" si="154"/>
        <v>0.52768115942028981</v>
      </c>
      <c r="DP198" s="103">
        <f t="shared" si="155"/>
        <v>0.42333333333333334</v>
      </c>
    </row>
    <row r="199" spans="1:120" ht="16.2" thickBot="1">
      <c r="A199" s="72">
        <v>189</v>
      </c>
      <c r="B199" s="73" t="str">
        <f>'CAT I'!B199</f>
        <v>AME20215L</v>
      </c>
      <c r="C199" s="171" t="str">
        <f>'CAT I'!C199</f>
        <v>STEPHENSON K</v>
      </c>
      <c r="D199" s="74">
        <f>'CAT I'!D199</f>
        <v>2</v>
      </c>
      <c r="E199" s="74">
        <f>'CAT I'!E199</f>
        <v>2</v>
      </c>
      <c r="F199" s="74">
        <f>'CAT I'!F199</f>
        <v>2</v>
      </c>
      <c r="G199" s="74">
        <f>'CAT I'!G199</f>
        <v>2</v>
      </c>
      <c r="H199" s="74">
        <f>'CAT I'!H199</f>
        <v>2</v>
      </c>
      <c r="I199" s="74">
        <f>'CAT I'!I199</f>
        <v>2</v>
      </c>
      <c r="J199" s="74">
        <f>'CAT I'!J199</f>
        <v>10</v>
      </c>
      <c r="K199" s="74">
        <f>'CAT I'!K199</f>
        <v>14</v>
      </c>
      <c r="L199" s="74">
        <f>'CAT I'!L199</f>
        <v>14</v>
      </c>
      <c r="M199" s="74">
        <f>'CAT I'!M199</f>
        <v>50</v>
      </c>
      <c r="N199" s="79">
        <f>'CAT II'!D199</f>
        <v>2</v>
      </c>
      <c r="O199" s="79">
        <f>'CAT II'!E199</f>
        <v>2</v>
      </c>
      <c r="P199" s="79">
        <f>'CAT II'!F199</f>
        <v>2</v>
      </c>
      <c r="Q199" s="79">
        <f>'CAT II'!G199</f>
        <v>2</v>
      </c>
      <c r="R199" s="79">
        <f>'CAT II'!H199</f>
        <v>2</v>
      </c>
      <c r="S199" s="79">
        <f>'CAT II'!I199</f>
        <v>2</v>
      </c>
      <c r="T199" s="79">
        <f>'CAT II'!J199</f>
        <v>10</v>
      </c>
      <c r="U199" s="79">
        <f>'CAT II'!K199</f>
        <v>12</v>
      </c>
      <c r="V199" s="79">
        <f>'CAT II'!L199</f>
        <v>14</v>
      </c>
      <c r="W199" s="79">
        <f>'CAT II'!M199</f>
        <v>48</v>
      </c>
      <c r="X199" s="82">
        <f>MODEL!D199</f>
        <v>1</v>
      </c>
      <c r="Y199" s="82">
        <f>MODEL!E199</f>
        <v>2</v>
      </c>
      <c r="Z199" s="82">
        <f>MODEL!F199</f>
        <v>2</v>
      </c>
      <c r="AA199" s="82">
        <f>MODEL!G199</f>
        <v>2</v>
      </c>
      <c r="AB199" s="82">
        <f>MODEL!H199</f>
        <v>2</v>
      </c>
      <c r="AC199" s="82">
        <f>MODEL!I199</f>
        <v>1</v>
      </c>
      <c r="AD199" s="82">
        <f>MODEL!J199</f>
        <v>1</v>
      </c>
      <c r="AE199" s="82">
        <f>MODEL!K199</f>
        <v>1</v>
      </c>
      <c r="AF199" s="82">
        <f>MODEL!L199</f>
        <v>2</v>
      </c>
      <c r="AG199" s="82">
        <f>MODEL!M199</f>
        <v>2</v>
      </c>
      <c r="AH199" s="82">
        <f>MODEL!N199</f>
        <v>8</v>
      </c>
      <c r="AI199" s="82">
        <f>MODEL!O199</f>
        <v>11</v>
      </c>
      <c r="AJ199" s="82">
        <f>MODEL!P199</f>
        <v>14</v>
      </c>
      <c r="AK199" s="82">
        <f>MODEL!Q199</f>
        <v>13</v>
      </c>
      <c r="AL199" s="82">
        <f>MODEL!R199</f>
        <v>12</v>
      </c>
      <c r="AM199" s="82">
        <f>MODEL!S199</f>
        <v>11</v>
      </c>
      <c r="AN199" s="82">
        <f>MODEL!T199</f>
        <v>85</v>
      </c>
      <c r="AO199" s="84">
        <f>'CAT I'!N199</f>
        <v>5</v>
      </c>
      <c r="AP199" s="84">
        <f>'CAT I'!O199</f>
        <v>5</v>
      </c>
      <c r="AQ199" s="84">
        <f>'CAT I'!P199</f>
        <v>10</v>
      </c>
      <c r="AR199" s="2">
        <f>'CAT II'!N199</f>
        <v>5</v>
      </c>
      <c r="AS199" s="2">
        <f>'CAT II'!O199</f>
        <v>5</v>
      </c>
      <c r="AT199" s="2">
        <f>'CAT II'!P199</f>
        <v>10</v>
      </c>
      <c r="AU199" s="85">
        <f>MODEL!U199</f>
        <v>5</v>
      </c>
      <c r="AV199" s="85">
        <f>MODEL!V199</f>
        <v>5</v>
      </c>
      <c r="AW199" s="85">
        <f>MODEL!W199</f>
        <v>10</v>
      </c>
      <c r="AX199" s="88">
        <f t="shared" si="157"/>
        <v>0.92452830188679247</v>
      </c>
      <c r="AY199" s="88">
        <f t="shared" si="158"/>
        <v>1</v>
      </c>
      <c r="AZ199" s="88">
        <f t="shared" si="158"/>
        <v>0.92452830188679247</v>
      </c>
      <c r="BA199" s="88">
        <f t="shared" si="158"/>
        <v>0.90697674418604646</v>
      </c>
      <c r="BB199" s="88">
        <f t="shared" si="158"/>
        <v>0.86956521739130432</v>
      </c>
      <c r="BC199" s="88">
        <f t="shared" si="158"/>
        <v>0.8666666666666667</v>
      </c>
      <c r="BD199" s="89">
        <f>'END SEM EXAM'!D199</f>
        <v>1</v>
      </c>
      <c r="BE199" s="89">
        <f>'END SEM EXAM'!E199</f>
        <v>2</v>
      </c>
      <c r="BF199" s="89">
        <f>'END SEM EXAM'!F199</f>
        <v>1</v>
      </c>
      <c r="BG199" s="89">
        <f>'END SEM EXAM'!G199</f>
        <v>2</v>
      </c>
      <c r="BH199" s="89">
        <f>'END SEM EXAM'!H199</f>
        <v>2</v>
      </c>
      <c r="BI199" s="89">
        <f>'END SEM EXAM'!I199</f>
        <v>1</v>
      </c>
      <c r="BJ199" s="89">
        <f>'END SEM EXAM'!J199</f>
        <v>1</v>
      </c>
      <c r="BK199" s="89">
        <f>'END SEM EXAM'!K199</f>
        <v>1</v>
      </c>
      <c r="BL199" s="89">
        <f>'END SEM EXAM'!L199</f>
        <v>1</v>
      </c>
      <c r="BM199" s="89">
        <f>'END SEM EXAM'!M199</f>
        <v>2</v>
      </c>
      <c r="BN199" s="89">
        <f>'END SEM EXAM'!N199</f>
        <v>7</v>
      </c>
      <c r="BO199" s="89">
        <f>'END SEM EXAM'!O199</f>
        <v>10</v>
      </c>
      <c r="BP199" s="89">
        <f>'END SEM EXAM'!P199</f>
        <v>13</v>
      </c>
      <c r="BQ199" s="89">
        <f>'END SEM EXAM'!Q199</f>
        <v>7</v>
      </c>
      <c r="BR199" s="89">
        <f>'END SEM EXAM'!R199</f>
        <v>14</v>
      </c>
      <c r="BS199" s="89">
        <f>'END SEM EXAM'!S199</f>
        <v>13</v>
      </c>
      <c r="BT199" s="89">
        <f>'END SEM EXAM'!T199</f>
        <v>78</v>
      </c>
      <c r="BU199" s="91">
        <f>'END SEM EXAM'!U199</f>
        <v>0.72222222222222221</v>
      </c>
      <c r="BV199" s="91">
        <f>'END SEM EXAM'!V199</f>
        <v>0.88888888888888884</v>
      </c>
      <c r="BW199" s="91">
        <f>'END SEM EXAM'!W199</f>
        <v>0.55555555555555558</v>
      </c>
      <c r="BX199" s="91">
        <f>'END SEM EXAM'!X199</f>
        <v>0.88888888888888884</v>
      </c>
      <c r="BY199" s="91">
        <f>'END SEM EXAM'!Y199</f>
        <v>0.88888888888888884</v>
      </c>
      <c r="BZ199" s="91">
        <f>'END SEM EXAM'!Z199</f>
        <v>0.7</v>
      </c>
      <c r="CA199" s="92">
        <f t="shared" si="120"/>
        <v>0.43333333333333329</v>
      </c>
      <c r="CB199" s="92">
        <f t="shared" si="121"/>
        <v>0.53333333333333333</v>
      </c>
      <c r="CC199" s="92">
        <f t="shared" si="122"/>
        <v>0.33333333333333331</v>
      </c>
      <c r="CD199" s="92">
        <f t="shared" si="123"/>
        <v>0.53333333333333333</v>
      </c>
      <c r="CE199" s="92">
        <f t="shared" si="124"/>
        <v>0.53333333333333333</v>
      </c>
      <c r="CF199" s="92">
        <f t="shared" si="125"/>
        <v>0.42</v>
      </c>
      <c r="CG199" s="94">
        <f t="shared" si="126"/>
        <v>0.36981132075471701</v>
      </c>
      <c r="CH199" s="94">
        <f t="shared" si="127"/>
        <v>0.4</v>
      </c>
      <c r="CI199" s="94">
        <f t="shared" si="128"/>
        <v>0.36981132075471701</v>
      </c>
      <c r="CJ199" s="94">
        <f t="shared" si="129"/>
        <v>0.36279069767441863</v>
      </c>
      <c r="CK199" s="94">
        <f t="shared" si="130"/>
        <v>0.34782608695652173</v>
      </c>
      <c r="CL199" s="94">
        <f t="shared" si="131"/>
        <v>0.34666666666666668</v>
      </c>
      <c r="CM199" s="96">
        <f t="shared" si="132"/>
        <v>0.80314465408805025</v>
      </c>
      <c r="CN199" s="96">
        <f t="shared" si="133"/>
        <v>0.93333333333333335</v>
      </c>
      <c r="CO199" s="96">
        <f t="shared" si="134"/>
        <v>0.70314465408805038</v>
      </c>
      <c r="CP199" s="96">
        <f t="shared" si="135"/>
        <v>0.89612403100775195</v>
      </c>
      <c r="CQ199" s="96">
        <f t="shared" si="136"/>
        <v>0.88115942028985506</v>
      </c>
      <c r="CR199" s="96">
        <f t="shared" si="137"/>
        <v>0.76666666666666661</v>
      </c>
      <c r="CS199" s="99">
        <f>'Course end survey'!J208</f>
        <v>1</v>
      </c>
      <c r="CT199" s="99">
        <f>'Course end survey'!K208</f>
        <v>1</v>
      </c>
      <c r="CU199" s="99">
        <f>'Course end survey'!L208</f>
        <v>0.66666666666666663</v>
      </c>
      <c r="CV199" s="99">
        <f>'Course end survey'!M208</f>
        <v>1</v>
      </c>
      <c r="CW199" s="99">
        <f>'Course end survey'!N208</f>
        <v>0.33333333333333331</v>
      </c>
      <c r="CX199" s="99">
        <f>'Course end survey'!O208</f>
        <v>0.33333333333333331</v>
      </c>
      <c r="CY199" s="100">
        <f t="shared" si="138"/>
        <v>0.1</v>
      </c>
      <c r="CZ199" s="100">
        <f t="shared" si="139"/>
        <v>0.1</v>
      </c>
      <c r="DA199" s="100">
        <f t="shared" si="140"/>
        <v>6.6666666666666666E-2</v>
      </c>
      <c r="DB199" s="100">
        <f t="shared" si="141"/>
        <v>0.1</v>
      </c>
      <c r="DC199" s="100">
        <f t="shared" si="142"/>
        <v>3.3333333333333333E-2</v>
      </c>
      <c r="DD199" s="100">
        <f t="shared" si="143"/>
        <v>3.3333333333333333E-2</v>
      </c>
      <c r="DE199" s="102">
        <f t="shared" si="144"/>
        <v>0.7228301886792452</v>
      </c>
      <c r="DF199" s="102">
        <f t="shared" si="145"/>
        <v>0.84000000000000008</v>
      </c>
      <c r="DG199" s="102">
        <f t="shared" si="146"/>
        <v>0.63283018867924534</v>
      </c>
      <c r="DH199" s="102">
        <f t="shared" si="147"/>
        <v>0.80651162790697672</v>
      </c>
      <c r="DI199" s="102">
        <f t="shared" si="148"/>
        <v>0.79304347826086952</v>
      </c>
      <c r="DJ199" s="102">
        <f t="shared" si="149"/>
        <v>0.69</v>
      </c>
      <c r="DK199" s="103">
        <f t="shared" si="150"/>
        <v>0.82283018867924518</v>
      </c>
      <c r="DL199" s="103">
        <f t="shared" si="151"/>
        <v>0.94000000000000006</v>
      </c>
      <c r="DM199" s="103">
        <f t="shared" si="152"/>
        <v>0.69949685534591199</v>
      </c>
      <c r="DN199" s="103">
        <f t="shared" si="153"/>
        <v>0.9065116279069767</v>
      </c>
      <c r="DO199" s="103">
        <f t="shared" si="154"/>
        <v>0.82637681159420284</v>
      </c>
      <c r="DP199" s="103">
        <f t="shared" si="155"/>
        <v>0.72333333333333327</v>
      </c>
    </row>
    <row r="200" spans="1:120" ht="16.2" thickBot="1">
      <c r="A200" s="72">
        <v>190</v>
      </c>
      <c r="B200" s="73" t="str">
        <f>'CAT I'!B200</f>
        <v>AME20217L</v>
      </c>
      <c r="C200" s="171" t="str">
        <f>'CAT I'!C200</f>
        <v>Dinesh Kumar</v>
      </c>
      <c r="D200" s="74">
        <f>'CAT I'!D200</f>
        <v>2</v>
      </c>
      <c r="E200" s="74">
        <f>'CAT I'!E200</f>
        <v>2</v>
      </c>
      <c r="F200" s="74">
        <f>'CAT I'!F200</f>
        <v>2</v>
      </c>
      <c r="G200" s="74">
        <f>'CAT I'!G200</f>
        <v>2</v>
      </c>
      <c r="H200" s="74">
        <f>'CAT I'!H200</f>
        <v>2</v>
      </c>
      <c r="I200" s="74">
        <f>'CAT I'!I200</f>
        <v>2</v>
      </c>
      <c r="J200" s="74">
        <f>'CAT I'!J200</f>
        <v>10</v>
      </c>
      <c r="K200" s="74">
        <f>'CAT I'!K200</f>
        <v>14</v>
      </c>
      <c r="L200" s="74">
        <f>'CAT I'!L200</f>
        <v>14</v>
      </c>
      <c r="M200" s="74">
        <f>'CAT I'!M200</f>
        <v>50</v>
      </c>
      <c r="N200" s="79">
        <f>'CAT II'!D200</f>
        <v>2</v>
      </c>
      <c r="O200" s="79">
        <f>'CAT II'!E200</f>
        <v>2</v>
      </c>
      <c r="P200" s="79">
        <f>'CAT II'!F200</f>
        <v>2</v>
      </c>
      <c r="Q200" s="79">
        <f>'CAT II'!G200</f>
        <v>2</v>
      </c>
      <c r="R200" s="79">
        <f>'CAT II'!H200</f>
        <v>2</v>
      </c>
      <c r="S200" s="79">
        <f>'CAT II'!I200</f>
        <v>2</v>
      </c>
      <c r="T200" s="79">
        <f>'CAT II'!J200</f>
        <v>10</v>
      </c>
      <c r="U200" s="79">
        <f>'CAT II'!K200</f>
        <v>12</v>
      </c>
      <c r="V200" s="79">
        <f>'CAT II'!L200</f>
        <v>14</v>
      </c>
      <c r="W200" s="79">
        <f>'CAT II'!M200</f>
        <v>48</v>
      </c>
      <c r="X200" s="82">
        <f>MODEL!D200</f>
        <v>1</v>
      </c>
      <c r="Y200" s="82">
        <f>MODEL!E200</f>
        <v>2</v>
      </c>
      <c r="Z200" s="82">
        <f>MODEL!F200</f>
        <v>2</v>
      </c>
      <c r="AA200" s="82">
        <f>MODEL!G200</f>
        <v>2</v>
      </c>
      <c r="AB200" s="82">
        <f>MODEL!H200</f>
        <v>2</v>
      </c>
      <c r="AC200" s="82">
        <f>MODEL!I200</f>
        <v>1</v>
      </c>
      <c r="AD200" s="82">
        <f>MODEL!J200</f>
        <v>1</v>
      </c>
      <c r="AE200" s="82">
        <f>MODEL!K200</f>
        <v>1</v>
      </c>
      <c r="AF200" s="82">
        <f>MODEL!L200</f>
        <v>2</v>
      </c>
      <c r="AG200" s="82">
        <f>MODEL!M200</f>
        <v>2</v>
      </c>
      <c r="AH200" s="82">
        <f>MODEL!N200</f>
        <v>8</v>
      </c>
      <c r="AI200" s="82">
        <f>MODEL!O200</f>
        <v>11</v>
      </c>
      <c r="AJ200" s="82">
        <f>MODEL!P200</f>
        <v>14</v>
      </c>
      <c r="AK200" s="82">
        <f>MODEL!Q200</f>
        <v>13</v>
      </c>
      <c r="AL200" s="82">
        <f>MODEL!R200</f>
        <v>12</v>
      </c>
      <c r="AM200" s="82">
        <f>MODEL!S200</f>
        <v>11</v>
      </c>
      <c r="AN200" s="82">
        <f>MODEL!T200</f>
        <v>85</v>
      </c>
      <c r="AO200" s="84">
        <f>'CAT I'!N200</f>
        <v>5</v>
      </c>
      <c r="AP200" s="84">
        <f>'CAT I'!O200</f>
        <v>5</v>
      </c>
      <c r="AQ200" s="84">
        <f>'CAT I'!P200</f>
        <v>10</v>
      </c>
      <c r="AR200" s="2">
        <f>'CAT II'!N200</f>
        <v>5</v>
      </c>
      <c r="AS200" s="2">
        <f>'CAT II'!O200</f>
        <v>5</v>
      </c>
      <c r="AT200" s="2">
        <f>'CAT II'!P200</f>
        <v>10</v>
      </c>
      <c r="AU200" s="85">
        <f>MODEL!U200</f>
        <v>5</v>
      </c>
      <c r="AV200" s="85">
        <f>MODEL!V200</f>
        <v>5</v>
      </c>
      <c r="AW200" s="85">
        <f>MODEL!W200</f>
        <v>10</v>
      </c>
      <c r="AX200" s="88">
        <f t="shared" si="157"/>
        <v>0.92452830188679247</v>
      </c>
      <c r="AY200" s="88">
        <f t="shared" si="158"/>
        <v>1</v>
      </c>
      <c r="AZ200" s="88">
        <f t="shared" si="158"/>
        <v>0.92452830188679247</v>
      </c>
      <c r="BA200" s="88">
        <f t="shared" si="158"/>
        <v>0.90697674418604646</v>
      </c>
      <c r="BB200" s="88">
        <f t="shared" si="158"/>
        <v>0.86956521739130432</v>
      </c>
      <c r="BC200" s="88">
        <f t="shared" si="158"/>
        <v>0.8666666666666667</v>
      </c>
      <c r="BD200" s="89">
        <f>'END SEM EXAM'!D200</f>
        <v>2</v>
      </c>
      <c r="BE200" s="89">
        <f>'END SEM EXAM'!E200</f>
        <v>2</v>
      </c>
      <c r="BF200" s="89">
        <f>'END SEM EXAM'!F200</f>
        <v>1</v>
      </c>
      <c r="BG200" s="89">
        <f>'END SEM EXAM'!G200</f>
        <v>1</v>
      </c>
      <c r="BH200" s="89">
        <f>'END SEM EXAM'!H200</f>
        <v>1</v>
      </c>
      <c r="BI200" s="89">
        <f>'END SEM EXAM'!I200</f>
        <v>1</v>
      </c>
      <c r="BJ200" s="89">
        <f>'END SEM EXAM'!J200</f>
        <v>2</v>
      </c>
      <c r="BK200" s="89">
        <f>'END SEM EXAM'!K200</f>
        <v>1</v>
      </c>
      <c r="BL200" s="89">
        <f>'END SEM EXAM'!L200</f>
        <v>2</v>
      </c>
      <c r="BM200" s="89">
        <f>'END SEM EXAM'!M200</f>
        <v>2</v>
      </c>
      <c r="BN200" s="89">
        <f>'END SEM EXAM'!N200</f>
        <v>7</v>
      </c>
      <c r="BO200" s="89">
        <f>'END SEM EXAM'!O200</f>
        <v>14</v>
      </c>
      <c r="BP200" s="89">
        <f>'END SEM EXAM'!P200</f>
        <v>11</v>
      </c>
      <c r="BQ200" s="89">
        <f>'END SEM EXAM'!Q200</f>
        <v>13</v>
      </c>
      <c r="BR200" s="89">
        <f>'END SEM EXAM'!R200</f>
        <v>14</v>
      </c>
      <c r="BS200" s="89">
        <f>'END SEM EXAM'!S200</f>
        <v>14</v>
      </c>
      <c r="BT200" s="89">
        <f>'END SEM EXAM'!T200</f>
        <v>88</v>
      </c>
      <c r="BU200" s="91">
        <f>'END SEM EXAM'!U200</f>
        <v>1</v>
      </c>
      <c r="BV200" s="91">
        <f>'END SEM EXAM'!V200</f>
        <v>0.72222222222222221</v>
      </c>
      <c r="BW200" s="91">
        <f>'END SEM EXAM'!W200</f>
        <v>0.83333333333333337</v>
      </c>
      <c r="BX200" s="91">
        <f>'END SEM EXAM'!X200</f>
        <v>0.94444444444444442</v>
      </c>
      <c r="BY200" s="91">
        <f>'END SEM EXAM'!Y200</f>
        <v>1</v>
      </c>
      <c r="BZ200" s="91">
        <f>'END SEM EXAM'!Z200</f>
        <v>0.7</v>
      </c>
      <c r="CA200" s="92">
        <f t="shared" si="120"/>
        <v>0.6</v>
      </c>
      <c r="CB200" s="92">
        <f t="shared" si="121"/>
        <v>0.43333333333333329</v>
      </c>
      <c r="CC200" s="92">
        <f t="shared" si="122"/>
        <v>0.5</v>
      </c>
      <c r="CD200" s="92">
        <f t="shared" si="123"/>
        <v>0.56666666666666665</v>
      </c>
      <c r="CE200" s="92">
        <f t="shared" si="124"/>
        <v>0.6</v>
      </c>
      <c r="CF200" s="92">
        <f t="shared" si="125"/>
        <v>0.42</v>
      </c>
      <c r="CG200" s="94">
        <f t="shared" si="126"/>
        <v>0.36981132075471701</v>
      </c>
      <c r="CH200" s="94">
        <f t="shared" si="127"/>
        <v>0.4</v>
      </c>
      <c r="CI200" s="94">
        <f t="shared" si="128"/>
        <v>0.36981132075471701</v>
      </c>
      <c r="CJ200" s="94">
        <f t="shared" si="129"/>
        <v>0.36279069767441863</v>
      </c>
      <c r="CK200" s="94">
        <f t="shared" si="130"/>
        <v>0.34782608695652173</v>
      </c>
      <c r="CL200" s="94">
        <f t="shared" si="131"/>
        <v>0.34666666666666668</v>
      </c>
      <c r="CM200" s="96">
        <f t="shared" si="132"/>
        <v>0.96981132075471699</v>
      </c>
      <c r="CN200" s="96">
        <f t="shared" si="133"/>
        <v>0.83333333333333326</v>
      </c>
      <c r="CO200" s="96">
        <f t="shared" si="134"/>
        <v>0.86981132075471701</v>
      </c>
      <c r="CP200" s="96">
        <f t="shared" si="135"/>
        <v>0.92945736434108528</v>
      </c>
      <c r="CQ200" s="96">
        <f t="shared" si="136"/>
        <v>0.94782608695652171</v>
      </c>
      <c r="CR200" s="96">
        <f t="shared" si="137"/>
        <v>0.76666666666666661</v>
      </c>
      <c r="CS200" s="99">
        <f>'Course end survey'!J225</f>
        <v>1</v>
      </c>
      <c r="CT200" s="99">
        <f>'Course end survey'!K225</f>
        <v>0.66666666666666663</v>
      </c>
      <c r="CU200" s="99">
        <f>'Course end survey'!L225</f>
        <v>0.33333333333333331</v>
      </c>
      <c r="CV200" s="99">
        <f>'Course end survey'!M225</f>
        <v>0.66666666666666663</v>
      </c>
      <c r="CW200" s="99">
        <f>'Course end survey'!N225</f>
        <v>0.33333333333333331</v>
      </c>
      <c r="CX200" s="99">
        <f>'Course end survey'!O225</f>
        <v>0.22222222222222221</v>
      </c>
      <c r="CY200" s="100">
        <f t="shared" si="138"/>
        <v>0.1</v>
      </c>
      <c r="CZ200" s="100">
        <f t="shared" si="139"/>
        <v>6.6666666666666666E-2</v>
      </c>
      <c r="DA200" s="100">
        <f t="shared" si="140"/>
        <v>3.3333333333333333E-2</v>
      </c>
      <c r="DB200" s="100">
        <f t="shared" si="141"/>
        <v>6.6666666666666666E-2</v>
      </c>
      <c r="DC200" s="100">
        <f t="shared" si="142"/>
        <v>3.3333333333333333E-2</v>
      </c>
      <c r="DD200" s="100">
        <f t="shared" si="143"/>
        <v>2.2222222222222223E-2</v>
      </c>
      <c r="DE200" s="102">
        <f t="shared" si="144"/>
        <v>0.87283018867924533</v>
      </c>
      <c r="DF200" s="102">
        <f t="shared" si="145"/>
        <v>0.75</v>
      </c>
      <c r="DG200" s="102">
        <f t="shared" si="146"/>
        <v>0.78283018867924536</v>
      </c>
      <c r="DH200" s="102">
        <f t="shared" si="147"/>
        <v>0.83651162790697675</v>
      </c>
      <c r="DI200" s="102">
        <f t="shared" si="148"/>
        <v>0.85304347826086957</v>
      </c>
      <c r="DJ200" s="102">
        <f t="shared" si="149"/>
        <v>0.69</v>
      </c>
      <c r="DK200" s="103">
        <f t="shared" si="150"/>
        <v>0.97283018867924531</v>
      </c>
      <c r="DL200" s="103">
        <f t="shared" si="151"/>
        <v>0.81666666666666665</v>
      </c>
      <c r="DM200" s="103">
        <f t="shared" si="152"/>
        <v>0.81616352201257869</v>
      </c>
      <c r="DN200" s="103">
        <f t="shared" si="153"/>
        <v>0.9031782945736434</v>
      </c>
      <c r="DO200" s="103">
        <f t="shared" si="154"/>
        <v>0.8863768115942029</v>
      </c>
      <c r="DP200" s="103">
        <f t="shared" si="155"/>
        <v>0.7122222222222222</v>
      </c>
    </row>
    <row r="201" spans="1:120" ht="16.2" thickBot="1">
      <c r="A201" s="72">
        <v>191</v>
      </c>
      <c r="B201" s="73" t="str">
        <f>'CAT I'!B201</f>
        <v>AME20218L</v>
      </c>
      <c r="C201" s="171" t="str">
        <f>'CAT I'!C201</f>
        <v>Vignesh. P</v>
      </c>
      <c r="D201" s="74">
        <f>'CAT I'!D201</f>
        <v>2</v>
      </c>
      <c r="E201" s="74">
        <f>'CAT I'!E201</f>
        <v>2</v>
      </c>
      <c r="F201" s="74">
        <f>'CAT I'!F201</f>
        <v>2</v>
      </c>
      <c r="G201" s="74">
        <f>'CAT I'!G201</f>
        <v>2</v>
      </c>
      <c r="H201" s="74">
        <f>'CAT I'!H201</f>
        <v>2</v>
      </c>
      <c r="I201" s="74">
        <f>'CAT I'!I201</f>
        <v>2</v>
      </c>
      <c r="J201" s="74">
        <f>'CAT I'!J201</f>
        <v>9</v>
      </c>
      <c r="K201" s="74">
        <f>'CAT I'!K201</f>
        <v>10</v>
      </c>
      <c r="L201" s="74">
        <f>'CAT I'!L201</f>
        <v>10</v>
      </c>
      <c r="M201" s="74">
        <f>'CAT I'!M201</f>
        <v>41</v>
      </c>
      <c r="N201" s="79">
        <f>'CAT II'!D201</f>
        <v>2</v>
      </c>
      <c r="O201" s="79">
        <f>'CAT II'!E201</f>
        <v>2</v>
      </c>
      <c r="P201" s="79">
        <f>'CAT II'!F201</f>
        <v>2</v>
      </c>
      <c r="Q201" s="79">
        <f>'CAT II'!G201</f>
        <v>2</v>
      </c>
      <c r="R201" s="79">
        <f>'CAT II'!H201</f>
        <v>2</v>
      </c>
      <c r="S201" s="79">
        <f>'CAT II'!I201</f>
        <v>2</v>
      </c>
      <c r="T201" s="79">
        <f>'CAT II'!J201</f>
        <v>9</v>
      </c>
      <c r="U201" s="79">
        <f>'CAT II'!K201</f>
        <v>10</v>
      </c>
      <c r="V201" s="79">
        <f>'CAT II'!L201</f>
        <v>14</v>
      </c>
      <c r="W201" s="79">
        <f>'CAT II'!M201</f>
        <v>45</v>
      </c>
      <c r="X201" s="82">
        <f>MODEL!D201</f>
        <v>2</v>
      </c>
      <c r="Y201" s="82">
        <f>MODEL!E201</f>
        <v>2</v>
      </c>
      <c r="Z201" s="82">
        <f>MODEL!F201</f>
        <v>2</v>
      </c>
      <c r="AA201" s="82">
        <f>MODEL!G201</f>
        <v>2</v>
      </c>
      <c r="AB201" s="82">
        <f>MODEL!H201</f>
        <v>2</v>
      </c>
      <c r="AC201" s="82">
        <f>MODEL!I201</f>
        <v>2</v>
      </c>
      <c r="AD201" s="82">
        <f>MODEL!J201</f>
        <v>2</v>
      </c>
      <c r="AE201" s="82">
        <f>MODEL!K201</f>
        <v>2</v>
      </c>
      <c r="AF201" s="82">
        <f>MODEL!L201</f>
        <v>2</v>
      </c>
      <c r="AG201" s="82">
        <f>MODEL!M201</f>
        <v>2</v>
      </c>
      <c r="AH201" s="82">
        <f>MODEL!N201</f>
        <v>6</v>
      </c>
      <c r="AI201" s="82">
        <f>MODEL!O201</f>
        <v>9</v>
      </c>
      <c r="AJ201" s="82">
        <f>MODEL!P201</f>
        <v>5</v>
      </c>
      <c r="AK201" s="82">
        <f>MODEL!Q201</f>
        <v>11</v>
      </c>
      <c r="AL201" s="82">
        <f>MODEL!R201</f>
        <v>14</v>
      </c>
      <c r="AM201" s="82">
        <f>MODEL!S201</f>
        <v>14</v>
      </c>
      <c r="AN201" s="82">
        <f>MODEL!T201</f>
        <v>79</v>
      </c>
      <c r="AO201" s="84">
        <f>'CAT I'!N201</f>
        <v>5</v>
      </c>
      <c r="AP201" s="84">
        <f>'CAT I'!O201</f>
        <v>5</v>
      </c>
      <c r="AQ201" s="84">
        <f>'CAT I'!P201</f>
        <v>10</v>
      </c>
      <c r="AR201" s="2">
        <f>'CAT II'!N201</f>
        <v>5</v>
      </c>
      <c r="AS201" s="2">
        <f>'CAT II'!O201</f>
        <v>5</v>
      </c>
      <c r="AT201" s="2">
        <f>'CAT II'!P201</f>
        <v>10</v>
      </c>
      <c r="AU201" s="85">
        <f>MODEL!U201</f>
        <v>5</v>
      </c>
      <c r="AV201" s="85">
        <f>MODEL!V201</f>
        <v>5</v>
      </c>
      <c r="AW201" s="85">
        <f>MODEL!W201</f>
        <v>10</v>
      </c>
      <c r="AX201" s="88">
        <f t="shared" si="157"/>
        <v>0.81132075471698117</v>
      </c>
      <c r="AY201" s="88">
        <f t="shared" si="158"/>
        <v>0.69767441860465118</v>
      </c>
      <c r="AZ201" s="88">
        <f t="shared" si="158"/>
        <v>0.84905660377358494</v>
      </c>
      <c r="BA201" s="88">
        <f t="shared" si="158"/>
        <v>1</v>
      </c>
      <c r="BB201" s="88">
        <f t="shared" si="158"/>
        <v>1</v>
      </c>
      <c r="BC201" s="88">
        <f t="shared" si="158"/>
        <v>0.73333333333333328</v>
      </c>
      <c r="BD201" s="89">
        <f>'END SEM EXAM'!D201</f>
        <v>0</v>
      </c>
      <c r="BE201" s="89">
        <f>'END SEM EXAM'!E201</f>
        <v>2</v>
      </c>
      <c r="BF201" s="89">
        <f>'END SEM EXAM'!F201</f>
        <v>1</v>
      </c>
      <c r="BG201" s="89">
        <f>'END SEM EXAM'!G201</f>
        <v>0</v>
      </c>
      <c r="BH201" s="89">
        <f>'END SEM EXAM'!H201</f>
        <v>2</v>
      </c>
      <c r="BI201" s="89">
        <f>'END SEM EXAM'!I201</f>
        <v>0</v>
      </c>
      <c r="BJ201" s="89">
        <f>'END SEM EXAM'!J201</f>
        <v>2</v>
      </c>
      <c r="BK201" s="89">
        <f>'END SEM EXAM'!K201</f>
        <v>1</v>
      </c>
      <c r="BL201" s="89">
        <f>'END SEM EXAM'!L201</f>
        <v>0</v>
      </c>
      <c r="BM201" s="89">
        <f>'END SEM EXAM'!M201</f>
        <v>2</v>
      </c>
      <c r="BN201" s="89">
        <f>'END SEM EXAM'!N201</f>
        <v>6</v>
      </c>
      <c r="BO201" s="89">
        <f>'END SEM EXAM'!O201</f>
        <v>14</v>
      </c>
      <c r="BP201" s="89">
        <f>'END SEM EXAM'!P201</f>
        <v>14</v>
      </c>
      <c r="BQ201" s="89">
        <f>'END SEM EXAM'!Q201</f>
        <v>9</v>
      </c>
      <c r="BR201" s="89">
        <f>'END SEM EXAM'!R201</f>
        <v>3</v>
      </c>
      <c r="BS201" s="89">
        <f>'END SEM EXAM'!S201</f>
        <v>9</v>
      </c>
      <c r="BT201" s="89">
        <f>'END SEM EXAM'!T201</f>
        <v>65</v>
      </c>
      <c r="BU201" s="91">
        <f>'END SEM EXAM'!U201</f>
        <v>0.88888888888888884</v>
      </c>
      <c r="BV201" s="91">
        <f>'END SEM EXAM'!V201</f>
        <v>0.83333333333333337</v>
      </c>
      <c r="BW201" s="91">
        <f>'END SEM EXAM'!W201</f>
        <v>0.61111111111111116</v>
      </c>
      <c r="BX201" s="91">
        <f>'END SEM EXAM'!X201</f>
        <v>0.33333333333333331</v>
      </c>
      <c r="BY201" s="91">
        <f>'END SEM EXAM'!Y201</f>
        <v>0.61111111111111116</v>
      </c>
      <c r="BZ201" s="91">
        <f>'END SEM EXAM'!Z201</f>
        <v>0.6</v>
      </c>
      <c r="CA201" s="92">
        <f t="shared" si="120"/>
        <v>0.53333333333333333</v>
      </c>
      <c r="CB201" s="92">
        <f t="shared" si="121"/>
        <v>0.5</v>
      </c>
      <c r="CC201" s="92">
        <f t="shared" si="122"/>
        <v>0.3666666666666667</v>
      </c>
      <c r="CD201" s="92">
        <f t="shared" si="123"/>
        <v>0.19999999999999998</v>
      </c>
      <c r="CE201" s="92">
        <f t="shared" si="124"/>
        <v>0.3666666666666667</v>
      </c>
      <c r="CF201" s="92">
        <f t="shared" si="125"/>
        <v>0.36</v>
      </c>
      <c r="CG201" s="94">
        <f t="shared" si="126"/>
        <v>0.32452830188679249</v>
      </c>
      <c r="CH201" s="94">
        <f t="shared" si="127"/>
        <v>0.27906976744186046</v>
      </c>
      <c r="CI201" s="94">
        <f t="shared" si="128"/>
        <v>0.339622641509434</v>
      </c>
      <c r="CJ201" s="94">
        <f t="shared" si="129"/>
        <v>0.4</v>
      </c>
      <c r="CK201" s="94">
        <f t="shared" si="130"/>
        <v>0.4</v>
      </c>
      <c r="CL201" s="94">
        <f t="shared" si="131"/>
        <v>0.29333333333333333</v>
      </c>
      <c r="CM201" s="96">
        <f t="shared" si="132"/>
        <v>0.85786163522012582</v>
      </c>
      <c r="CN201" s="96">
        <f t="shared" si="133"/>
        <v>0.77906976744186052</v>
      </c>
      <c r="CO201" s="96">
        <f t="shared" si="134"/>
        <v>0.70628930817610069</v>
      </c>
      <c r="CP201" s="96">
        <f t="shared" si="135"/>
        <v>0.6</v>
      </c>
      <c r="CQ201" s="96">
        <f t="shared" si="136"/>
        <v>0.76666666666666672</v>
      </c>
      <c r="CR201" s="96">
        <f t="shared" si="137"/>
        <v>0.65333333333333332</v>
      </c>
      <c r="CS201" s="99">
        <f>'Course end survey'!J210</f>
        <v>1</v>
      </c>
      <c r="CT201" s="99">
        <f>'Course end survey'!K210</f>
        <v>0.33333333333333331</v>
      </c>
      <c r="CU201" s="99">
        <f>'Course end survey'!L210</f>
        <v>0.66666666666666663</v>
      </c>
      <c r="CV201" s="99">
        <f>'Course end survey'!M210</f>
        <v>0.66666666666666663</v>
      </c>
      <c r="CW201" s="99">
        <f>'Course end survey'!N210</f>
        <v>0.33333333333333331</v>
      </c>
      <c r="CX201" s="99">
        <f>'Course end survey'!O210</f>
        <v>0.1111111111111111</v>
      </c>
      <c r="CY201" s="100">
        <f t="shared" si="138"/>
        <v>0.1</v>
      </c>
      <c r="CZ201" s="100">
        <f t="shared" si="139"/>
        <v>3.3333333333333333E-2</v>
      </c>
      <c r="DA201" s="100">
        <f t="shared" si="140"/>
        <v>6.6666666666666666E-2</v>
      </c>
      <c r="DB201" s="100">
        <f t="shared" si="141"/>
        <v>6.6666666666666666E-2</v>
      </c>
      <c r="DC201" s="100">
        <f t="shared" si="142"/>
        <v>3.3333333333333333E-2</v>
      </c>
      <c r="DD201" s="100">
        <f t="shared" si="143"/>
        <v>1.1111111111111112E-2</v>
      </c>
      <c r="DE201" s="102">
        <f t="shared" si="144"/>
        <v>0.7720754716981133</v>
      </c>
      <c r="DF201" s="102">
        <f t="shared" si="145"/>
        <v>0.70116279069767451</v>
      </c>
      <c r="DG201" s="102">
        <f t="shared" si="146"/>
        <v>0.63566037735849068</v>
      </c>
      <c r="DH201" s="102">
        <f t="shared" si="147"/>
        <v>0.54</v>
      </c>
      <c r="DI201" s="102">
        <f t="shared" si="148"/>
        <v>0.69000000000000006</v>
      </c>
      <c r="DJ201" s="102">
        <f t="shared" si="149"/>
        <v>0.58799999999999997</v>
      </c>
      <c r="DK201" s="103">
        <f t="shared" si="150"/>
        <v>0.87207547169811328</v>
      </c>
      <c r="DL201" s="103">
        <f t="shared" si="151"/>
        <v>0.73449612403100784</v>
      </c>
      <c r="DM201" s="103">
        <f t="shared" si="152"/>
        <v>0.70232704402515733</v>
      </c>
      <c r="DN201" s="103">
        <f t="shared" si="153"/>
        <v>0.60666666666666669</v>
      </c>
      <c r="DO201" s="103">
        <f t="shared" si="154"/>
        <v>0.72333333333333338</v>
      </c>
      <c r="DP201" s="103">
        <f t="shared" si="155"/>
        <v>0.59911111111111104</v>
      </c>
    </row>
    <row r="202" spans="1:120" ht="16.2" thickBot="1">
      <c r="A202" s="72">
        <v>192</v>
      </c>
      <c r="B202" s="73" t="str">
        <f>'CAT I'!B202</f>
        <v>AME20219L</v>
      </c>
      <c r="C202" s="171" t="str">
        <f>'CAT I'!C202</f>
        <v>JOBIN J</v>
      </c>
      <c r="D202" s="74">
        <f>'CAT I'!D202</f>
        <v>1</v>
      </c>
      <c r="E202" s="74">
        <f>'CAT I'!E202</f>
        <v>1</v>
      </c>
      <c r="F202" s="74">
        <f>'CAT I'!F202</f>
        <v>2</v>
      </c>
      <c r="G202" s="74">
        <f>'CAT I'!G202</f>
        <v>2</v>
      </c>
      <c r="H202" s="74">
        <f>'CAT I'!H202</f>
        <v>1</v>
      </c>
      <c r="I202" s="74">
        <f>'CAT I'!I202</f>
        <v>1</v>
      </c>
      <c r="J202" s="74">
        <f>'CAT I'!J202</f>
        <v>8</v>
      </c>
      <c r="K202" s="74">
        <f>'CAT I'!K202</f>
        <v>14</v>
      </c>
      <c r="L202" s="74">
        <f>'CAT I'!L202</f>
        <v>12</v>
      </c>
      <c r="M202" s="74">
        <f>'CAT I'!M202</f>
        <v>42</v>
      </c>
      <c r="N202" s="79">
        <f>'CAT II'!D202</f>
        <v>0</v>
      </c>
      <c r="O202" s="79">
        <f>'CAT II'!E202</f>
        <v>2</v>
      </c>
      <c r="P202" s="79">
        <f>'CAT II'!F202</f>
        <v>2</v>
      </c>
      <c r="Q202" s="79">
        <f>'CAT II'!G202</f>
        <v>0</v>
      </c>
      <c r="R202" s="79">
        <f>'CAT II'!H202</f>
        <v>2</v>
      </c>
      <c r="S202" s="79">
        <f>'CAT II'!I202</f>
        <v>2</v>
      </c>
      <c r="T202" s="79">
        <f>'CAT II'!J202</f>
        <v>2</v>
      </c>
      <c r="U202" s="79">
        <f>'CAT II'!K202</f>
        <v>13</v>
      </c>
      <c r="V202" s="79">
        <f>'CAT II'!L202</f>
        <v>12</v>
      </c>
      <c r="W202" s="79">
        <f>'CAT II'!M202</f>
        <v>35</v>
      </c>
      <c r="X202" s="82">
        <f>MODEL!D202</f>
        <v>2</v>
      </c>
      <c r="Y202" s="82">
        <f>MODEL!E202</f>
        <v>1</v>
      </c>
      <c r="Z202" s="82">
        <f>MODEL!F202</f>
        <v>2</v>
      </c>
      <c r="AA202" s="82">
        <f>MODEL!G202</f>
        <v>1</v>
      </c>
      <c r="AB202" s="82">
        <f>MODEL!H202</f>
        <v>2</v>
      </c>
      <c r="AC202" s="82">
        <f>MODEL!I202</f>
        <v>1</v>
      </c>
      <c r="AD202" s="82">
        <f>MODEL!J202</f>
        <v>1</v>
      </c>
      <c r="AE202" s="82">
        <f>MODEL!K202</f>
        <v>1</v>
      </c>
      <c r="AF202" s="82">
        <f>MODEL!L202</f>
        <v>2</v>
      </c>
      <c r="AG202" s="82">
        <f>MODEL!M202</f>
        <v>2</v>
      </c>
      <c r="AH202" s="82">
        <f>MODEL!N202</f>
        <v>9</v>
      </c>
      <c r="AI202" s="82">
        <f>MODEL!O202</f>
        <v>13</v>
      </c>
      <c r="AJ202" s="82">
        <f>MODEL!P202</f>
        <v>14</v>
      </c>
      <c r="AK202" s="82">
        <f>MODEL!Q202</f>
        <v>11</v>
      </c>
      <c r="AL202" s="82">
        <f>MODEL!R202</f>
        <v>14</v>
      </c>
      <c r="AM202" s="82">
        <f>MODEL!S202</f>
        <v>12</v>
      </c>
      <c r="AN202" s="82">
        <f>MODEL!T202</f>
        <v>88</v>
      </c>
      <c r="AO202" s="84">
        <f>'CAT I'!N202</f>
        <v>5</v>
      </c>
      <c r="AP202" s="84">
        <f>'CAT I'!O202</f>
        <v>5</v>
      </c>
      <c r="AQ202" s="84">
        <f>'CAT I'!P202</f>
        <v>10</v>
      </c>
      <c r="AR202" s="2">
        <f>'CAT II'!N202</f>
        <v>5</v>
      </c>
      <c r="AS202" s="2">
        <f>'CAT II'!O202</f>
        <v>5</v>
      </c>
      <c r="AT202" s="2">
        <f>'CAT II'!P202</f>
        <v>10</v>
      </c>
      <c r="AU202" s="85">
        <f>MODEL!U202</f>
        <v>5</v>
      </c>
      <c r="AV202" s="85">
        <f>MODEL!V202</f>
        <v>5</v>
      </c>
      <c r="AW202" s="85">
        <f>MODEL!W202</f>
        <v>10</v>
      </c>
      <c r="AX202" s="88">
        <f t="shared" si="157"/>
        <v>0.8867924528301887</v>
      </c>
      <c r="AY202" s="88">
        <f t="shared" si="158"/>
        <v>0.88372093023255816</v>
      </c>
      <c r="AZ202" s="88">
        <f t="shared" si="158"/>
        <v>0.71698113207547165</v>
      </c>
      <c r="BA202" s="88">
        <f t="shared" si="158"/>
        <v>0.86046511627906974</v>
      </c>
      <c r="BB202" s="88">
        <f t="shared" si="158"/>
        <v>0.91304347826086951</v>
      </c>
      <c r="BC202" s="88">
        <f t="shared" si="158"/>
        <v>0.93333333333333335</v>
      </c>
      <c r="BD202" s="89">
        <f>'END SEM EXAM'!D202</f>
        <v>1</v>
      </c>
      <c r="BE202" s="89">
        <f>'END SEM EXAM'!E202</f>
        <v>1</v>
      </c>
      <c r="BF202" s="89">
        <f>'END SEM EXAM'!F202</f>
        <v>2</v>
      </c>
      <c r="BG202" s="89">
        <f>'END SEM EXAM'!G202</f>
        <v>1</v>
      </c>
      <c r="BH202" s="89">
        <f>'END SEM EXAM'!H202</f>
        <v>1</v>
      </c>
      <c r="BI202" s="89">
        <f>'END SEM EXAM'!I202</f>
        <v>1</v>
      </c>
      <c r="BJ202" s="89">
        <f>'END SEM EXAM'!J202</f>
        <v>2</v>
      </c>
      <c r="BK202" s="89">
        <f>'END SEM EXAM'!K202</f>
        <v>1</v>
      </c>
      <c r="BL202" s="89">
        <f>'END SEM EXAM'!L202</f>
        <v>2</v>
      </c>
      <c r="BM202" s="89">
        <f>'END SEM EXAM'!M202</f>
        <v>1</v>
      </c>
      <c r="BN202" s="89">
        <f>'END SEM EXAM'!N202</f>
        <v>9</v>
      </c>
      <c r="BO202" s="89">
        <f>'END SEM EXAM'!O202</f>
        <v>10</v>
      </c>
      <c r="BP202" s="89">
        <f>'END SEM EXAM'!P202</f>
        <v>8</v>
      </c>
      <c r="BQ202" s="89">
        <f>'END SEM EXAM'!Q202</f>
        <v>8</v>
      </c>
      <c r="BR202" s="89">
        <f>'END SEM EXAM'!R202</f>
        <v>9</v>
      </c>
      <c r="BS202" s="89">
        <f>'END SEM EXAM'!S202</f>
        <v>10</v>
      </c>
      <c r="BT202" s="89">
        <f>'END SEM EXAM'!T202</f>
        <v>67</v>
      </c>
      <c r="BU202" s="91">
        <f>'END SEM EXAM'!U202</f>
        <v>0.66666666666666663</v>
      </c>
      <c r="BV202" s="91">
        <f>'END SEM EXAM'!V202</f>
        <v>0.61111111111111116</v>
      </c>
      <c r="BW202" s="91">
        <f>'END SEM EXAM'!W202</f>
        <v>0.55555555555555558</v>
      </c>
      <c r="BX202" s="91">
        <f>'END SEM EXAM'!X202</f>
        <v>0.66666666666666663</v>
      </c>
      <c r="BY202" s="91">
        <f>'END SEM EXAM'!Y202</f>
        <v>0.72222222222222221</v>
      </c>
      <c r="BZ202" s="91">
        <f>'END SEM EXAM'!Z202</f>
        <v>0.9</v>
      </c>
      <c r="CA202" s="92">
        <f t="shared" si="120"/>
        <v>0.39999999999999997</v>
      </c>
      <c r="CB202" s="92">
        <f t="shared" si="121"/>
        <v>0.3666666666666667</v>
      </c>
      <c r="CC202" s="92">
        <f t="shared" si="122"/>
        <v>0.33333333333333331</v>
      </c>
      <c r="CD202" s="92">
        <f t="shared" si="123"/>
        <v>0.39999999999999997</v>
      </c>
      <c r="CE202" s="92">
        <f t="shared" si="124"/>
        <v>0.43333333333333329</v>
      </c>
      <c r="CF202" s="92">
        <f t="shared" si="125"/>
        <v>0.54</v>
      </c>
      <c r="CG202" s="94">
        <f t="shared" si="126"/>
        <v>0.3547169811320755</v>
      </c>
      <c r="CH202" s="94">
        <f t="shared" si="127"/>
        <v>0.35348837209302331</v>
      </c>
      <c r="CI202" s="94">
        <f t="shared" si="128"/>
        <v>0.28679245283018867</v>
      </c>
      <c r="CJ202" s="94">
        <f t="shared" si="129"/>
        <v>0.34418604651162793</v>
      </c>
      <c r="CK202" s="94">
        <f t="shared" si="130"/>
        <v>0.36521739130434783</v>
      </c>
      <c r="CL202" s="94">
        <f t="shared" si="131"/>
        <v>0.37333333333333335</v>
      </c>
      <c r="CM202" s="96">
        <f t="shared" si="132"/>
        <v>0.75471698113207553</v>
      </c>
      <c r="CN202" s="96">
        <f t="shared" si="133"/>
        <v>0.72015503875969</v>
      </c>
      <c r="CO202" s="96">
        <f t="shared" si="134"/>
        <v>0.62012578616352199</v>
      </c>
      <c r="CP202" s="96">
        <f t="shared" si="135"/>
        <v>0.7441860465116279</v>
      </c>
      <c r="CQ202" s="96">
        <f t="shared" si="136"/>
        <v>0.79855072463768106</v>
      </c>
      <c r="CR202" s="96">
        <f t="shared" si="137"/>
        <v>0.91333333333333333</v>
      </c>
      <c r="CS202" s="99">
        <f>'Course end survey'!J227</f>
        <v>1</v>
      </c>
      <c r="CT202" s="99">
        <f>'Course end survey'!K227</f>
        <v>0.66666666666666663</v>
      </c>
      <c r="CU202" s="99">
        <f>'Course end survey'!L227</f>
        <v>1</v>
      </c>
      <c r="CV202" s="99">
        <f>'Course end survey'!M227</f>
        <v>0.66666666666666663</v>
      </c>
      <c r="CW202" s="99">
        <f>'Course end survey'!N227</f>
        <v>0.33333333333333331</v>
      </c>
      <c r="CX202" s="99">
        <f>'Course end survey'!O227</f>
        <v>0.22222222222222221</v>
      </c>
      <c r="CY202" s="100">
        <f t="shared" si="138"/>
        <v>0.1</v>
      </c>
      <c r="CZ202" s="100">
        <f t="shared" si="139"/>
        <v>6.6666666666666666E-2</v>
      </c>
      <c r="DA202" s="100">
        <f t="shared" si="140"/>
        <v>0.1</v>
      </c>
      <c r="DB202" s="100">
        <f t="shared" si="141"/>
        <v>6.6666666666666666E-2</v>
      </c>
      <c r="DC202" s="100">
        <f t="shared" si="142"/>
        <v>3.3333333333333333E-2</v>
      </c>
      <c r="DD202" s="100">
        <f t="shared" si="143"/>
        <v>2.2222222222222223E-2</v>
      </c>
      <c r="DE202" s="102">
        <f t="shared" si="144"/>
        <v>0.679245283018868</v>
      </c>
      <c r="DF202" s="102">
        <f t="shared" si="145"/>
        <v>0.648139534883721</v>
      </c>
      <c r="DG202" s="102">
        <f t="shared" si="146"/>
        <v>0.55811320754716975</v>
      </c>
      <c r="DH202" s="102">
        <f t="shared" si="147"/>
        <v>0.66976744186046511</v>
      </c>
      <c r="DI202" s="102">
        <f t="shared" si="148"/>
        <v>0.71869565217391296</v>
      </c>
      <c r="DJ202" s="102">
        <f t="shared" si="149"/>
        <v>0.82200000000000006</v>
      </c>
      <c r="DK202" s="103">
        <f t="shared" si="150"/>
        <v>0.77924528301886797</v>
      </c>
      <c r="DL202" s="103">
        <f t="shared" si="151"/>
        <v>0.71480620155038765</v>
      </c>
      <c r="DM202" s="103">
        <f t="shared" si="152"/>
        <v>0.65811320754716973</v>
      </c>
      <c r="DN202" s="103">
        <f t="shared" si="153"/>
        <v>0.73643410852713176</v>
      </c>
      <c r="DO202" s="103">
        <f t="shared" si="154"/>
        <v>0.75202898550724628</v>
      </c>
      <c r="DP202" s="103">
        <f t="shared" si="155"/>
        <v>0.84422222222222232</v>
      </c>
    </row>
    <row r="203" spans="1:120" ht="16.2" thickBot="1">
      <c r="A203" s="72">
        <v>193</v>
      </c>
      <c r="B203" s="73" t="str">
        <f>'CAT I'!B203</f>
        <v>AME20220L</v>
      </c>
      <c r="C203" s="171" t="str">
        <f>'CAT I'!C203</f>
        <v>ANGELICO CLIFFORD P RAYEN L</v>
      </c>
      <c r="D203" s="74">
        <f>'CAT I'!D203</f>
        <v>2</v>
      </c>
      <c r="E203" s="74">
        <f>'CAT I'!E203</f>
        <v>2</v>
      </c>
      <c r="F203" s="74">
        <f>'CAT I'!F203</f>
        <v>2</v>
      </c>
      <c r="G203" s="74">
        <f>'CAT I'!G203</f>
        <v>2</v>
      </c>
      <c r="H203" s="74">
        <f>'CAT I'!H203</f>
        <v>2</v>
      </c>
      <c r="I203" s="74">
        <f>'CAT I'!I203</f>
        <v>2</v>
      </c>
      <c r="J203" s="74">
        <f>'CAT I'!J203</f>
        <v>10</v>
      </c>
      <c r="K203" s="74">
        <f>'CAT I'!K203</f>
        <v>10</v>
      </c>
      <c r="L203" s="74">
        <f>'CAT I'!L203</f>
        <v>12</v>
      </c>
      <c r="M203" s="74">
        <f>'CAT I'!M203</f>
        <v>44</v>
      </c>
      <c r="N203" s="79">
        <f>'CAT II'!D203</f>
        <v>2</v>
      </c>
      <c r="O203" s="79">
        <f>'CAT II'!E203</f>
        <v>2</v>
      </c>
      <c r="P203" s="79">
        <f>'CAT II'!F203</f>
        <v>2</v>
      </c>
      <c r="Q203" s="79">
        <f>'CAT II'!G203</f>
        <v>2</v>
      </c>
      <c r="R203" s="79">
        <f>'CAT II'!H203</f>
        <v>2</v>
      </c>
      <c r="S203" s="79">
        <f>'CAT II'!I203</f>
        <v>2</v>
      </c>
      <c r="T203" s="79">
        <f>'CAT II'!J203</f>
        <v>10</v>
      </c>
      <c r="U203" s="79">
        <f>'CAT II'!K203</f>
        <v>13</v>
      </c>
      <c r="V203" s="79">
        <f>'CAT II'!L203</f>
        <v>14</v>
      </c>
      <c r="W203" s="79">
        <f>'CAT II'!M203</f>
        <v>49</v>
      </c>
      <c r="X203" s="82">
        <f>MODEL!D203</f>
        <v>1</v>
      </c>
      <c r="Y203" s="82">
        <f>MODEL!E203</f>
        <v>0</v>
      </c>
      <c r="Z203" s="82">
        <f>MODEL!F203</f>
        <v>2</v>
      </c>
      <c r="AA203" s="82">
        <f>MODEL!G203</f>
        <v>0</v>
      </c>
      <c r="AB203" s="82">
        <f>MODEL!H203</f>
        <v>0</v>
      </c>
      <c r="AC203" s="82">
        <f>MODEL!I203</f>
        <v>0</v>
      </c>
      <c r="AD203" s="82">
        <f>MODEL!J203</f>
        <v>2</v>
      </c>
      <c r="AE203" s="82">
        <f>MODEL!K203</f>
        <v>2</v>
      </c>
      <c r="AF203" s="82">
        <f>MODEL!L203</f>
        <v>2</v>
      </c>
      <c r="AG203" s="82">
        <f>MODEL!M203</f>
        <v>2</v>
      </c>
      <c r="AH203" s="82">
        <f>MODEL!N203</f>
        <v>10</v>
      </c>
      <c r="AI203" s="82">
        <f>MODEL!O203</f>
        <v>13</v>
      </c>
      <c r="AJ203" s="82">
        <f>MODEL!P203</f>
        <v>13</v>
      </c>
      <c r="AK203" s="82">
        <f>MODEL!Q203</f>
        <v>13</v>
      </c>
      <c r="AL203" s="82">
        <f>MODEL!R203</f>
        <v>13</v>
      </c>
      <c r="AM203" s="82">
        <f>MODEL!S203</f>
        <v>13</v>
      </c>
      <c r="AN203" s="82">
        <f>MODEL!T203</f>
        <v>86</v>
      </c>
      <c r="AO203" s="84">
        <f>'CAT I'!N203</f>
        <v>5</v>
      </c>
      <c r="AP203" s="84">
        <f>'CAT I'!O203</f>
        <v>5</v>
      </c>
      <c r="AQ203" s="84">
        <f>'CAT I'!P203</f>
        <v>10</v>
      </c>
      <c r="AR203" s="2">
        <f>'CAT II'!N203</f>
        <v>5</v>
      </c>
      <c r="AS203" s="2">
        <f>'CAT II'!O203</f>
        <v>5</v>
      </c>
      <c r="AT203" s="2">
        <f>'CAT II'!P203</f>
        <v>10</v>
      </c>
      <c r="AU203" s="85">
        <f>MODEL!U203</f>
        <v>5</v>
      </c>
      <c r="AV203" s="85">
        <f>MODEL!V203</f>
        <v>5</v>
      </c>
      <c r="AW203" s="85">
        <f>MODEL!W203</f>
        <v>10</v>
      </c>
      <c r="AX203" s="88">
        <f t="shared" si="157"/>
        <v>0.84905660377358494</v>
      </c>
      <c r="AY203" s="88">
        <f t="shared" si="158"/>
        <v>0.88372093023255816</v>
      </c>
      <c r="AZ203" s="88">
        <f t="shared" si="158"/>
        <v>0.8867924528301887</v>
      </c>
      <c r="BA203" s="88">
        <f t="shared" si="158"/>
        <v>0.97674418604651159</v>
      </c>
      <c r="BB203" s="88">
        <f t="shared" si="158"/>
        <v>0.95652173913043481</v>
      </c>
      <c r="BC203" s="88">
        <f t="shared" si="158"/>
        <v>1</v>
      </c>
      <c r="BD203" s="89">
        <f>'END SEM EXAM'!D203</f>
        <v>2</v>
      </c>
      <c r="BE203" s="89">
        <f>'END SEM EXAM'!E203</f>
        <v>1</v>
      </c>
      <c r="BF203" s="89">
        <f>'END SEM EXAM'!F203</f>
        <v>2</v>
      </c>
      <c r="BG203" s="89">
        <f>'END SEM EXAM'!G203</f>
        <v>1</v>
      </c>
      <c r="BH203" s="89">
        <f>'END SEM EXAM'!H203</f>
        <v>2</v>
      </c>
      <c r="BI203" s="89">
        <f>'END SEM EXAM'!I203</f>
        <v>2</v>
      </c>
      <c r="BJ203" s="89">
        <f>'END SEM EXAM'!J203</f>
        <v>2</v>
      </c>
      <c r="BK203" s="89">
        <f>'END SEM EXAM'!K203</f>
        <v>2</v>
      </c>
      <c r="BL203" s="89">
        <f>'END SEM EXAM'!L203</f>
        <v>2</v>
      </c>
      <c r="BM203" s="89">
        <f>'END SEM EXAM'!M203</f>
        <v>2</v>
      </c>
      <c r="BN203" s="89">
        <f>'END SEM EXAM'!N203</f>
        <v>9</v>
      </c>
      <c r="BO203" s="89">
        <f>'END SEM EXAM'!O203</f>
        <v>13</v>
      </c>
      <c r="BP203" s="89">
        <f>'END SEM EXAM'!P203</f>
        <v>4</v>
      </c>
      <c r="BQ203" s="89">
        <f>'END SEM EXAM'!Q203</f>
        <v>8</v>
      </c>
      <c r="BR203" s="89">
        <f>'END SEM EXAM'!R203</f>
        <v>7</v>
      </c>
      <c r="BS203" s="89">
        <f>'END SEM EXAM'!S203</f>
        <v>13</v>
      </c>
      <c r="BT203" s="89">
        <f>'END SEM EXAM'!T203</f>
        <v>72</v>
      </c>
      <c r="BU203" s="91">
        <f>'END SEM EXAM'!U203</f>
        <v>0.88888888888888884</v>
      </c>
      <c r="BV203" s="91">
        <f>'END SEM EXAM'!V203</f>
        <v>0.3888888888888889</v>
      </c>
      <c r="BW203" s="91">
        <f>'END SEM EXAM'!W203</f>
        <v>0.66666666666666663</v>
      </c>
      <c r="BX203" s="91">
        <f>'END SEM EXAM'!X203</f>
        <v>0.61111111111111116</v>
      </c>
      <c r="BY203" s="91">
        <f>'END SEM EXAM'!Y203</f>
        <v>0.94444444444444442</v>
      </c>
      <c r="BZ203" s="91">
        <f>'END SEM EXAM'!Z203</f>
        <v>0.9</v>
      </c>
      <c r="CA203" s="92">
        <f t="shared" si="120"/>
        <v>0.53333333333333333</v>
      </c>
      <c r="CB203" s="92">
        <f t="shared" si="121"/>
        <v>0.23333333333333334</v>
      </c>
      <c r="CC203" s="92">
        <f t="shared" si="122"/>
        <v>0.39999999999999997</v>
      </c>
      <c r="CD203" s="92">
        <f t="shared" si="123"/>
        <v>0.3666666666666667</v>
      </c>
      <c r="CE203" s="92">
        <f t="shared" si="124"/>
        <v>0.56666666666666665</v>
      </c>
      <c r="CF203" s="92">
        <f t="shared" si="125"/>
        <v>0.54</v>
      </c>
      <c r="CG203" s="94">
        <f t="shared" si="126"/>
        <v>0.339622641509434</v>
      </c>
      <c r="CH203" s="94">
        <f t="shared" si="127"/>
        <v>0.35348837209302331</v>
      </c>
      <c r="CI203" s="94">
        <f t="shared" si="128"/>
        <v>0.3547169811320755</v>
      </c>
      <c r="CJ203" s="94">
        <f t="shared" si="129"/>
        <v>0.39069767441860465</v>
      </c>
      <c r="CK203" s="94">
        <f t="shared" si="130"/>
        <v>0.38260869565217392</v>
      </c>
      <c r="CL203" s="94">
        <f t="shared" si="131"/>
        <v>0.4</v>
      </c>
      <c r="CM203" s="96">
        <f t="shared" si="132"/>
        <v>0.87295597484276732</v>
      </c>
      <c r="CN203" s="96">
        <f t="shared" si="133"/>
        <v>0.5868217054263567</v>
      </c>
      <c r="CO203" s="96">
        <f t="shared" si="134"/>
        <v>0.75471698113207553</v>
      </c>
      <c r="CP203" s="96">
        <f t="shared" si="135"/>
        <v>0.75736434108527129</v>
      </c>
      <c r="CQ203" s="96">
        <f t="shared" si="136"/>
        <v>0.94927536231884058</v>
      </c>
      <c r="CR203" s="96">
        <f t="shared" si="137"/>
        <v>0.94000000000000006</v>
      </c>
      <c r="CS203" s="99">
        <f>'Course end survey'!J212</f>
        <v>1</v>
      </c>
      <c r="CT203" s="99">
        <f>'Course end survey'!K212</f>
        <v>1</v>
      </c>
      <c r="CU203" s="99">
        <f>'Course end survey'!L212</f>
        <v>1</v>
      </c>
      <c r="CV203" s="99">
        <f>'Course end survey'!M212</f>
        <v>0.66666666666666663</v>
      </c>
      <c r="CW203" s="99">
        <f>'Course end survey'!N212</f>
        <v>0.33333333333333331</v>
      </c>
      <c r="CX203" s="99">
        <f>'Course end survey'!O212</f>
        <v>0.33333333333333331</v>
      </c>
      <c r="CY203" s="100">
        <f t="shared" si="138"/>
        <v>0.1</v>
      </c>
      <c r="CZ203" s="100">
        <f t="shared" si="139"/>
        <v>0.1</v>
      </c>
      <c r="DA203" s="100">
        <f t="shared" si="140"/>
        <v>0.1</v>
      </c>
      <c r="DB203" s="100">
        <f t="shared" si="141"/>
        <v>6.6666666666666666E-2</v>
      </c>
      <c r="DC203" s="100">
        <f t="shared" si="142"/>
        <v>3.3333333333333333E-2</v>
      </c>
      <c r="DD203" s="100">
        <f t="shared" si="143"/>
        <v>3.3333333333333333E-2</v>
      </c>
      <c r="DE203" s="102">
        <f t="shared" si="144"/>
        <v>0.78566037735849059</v>
      </c>
      <c r="DF203" s="102">
        <f t="shared" si="145"/>
        <v>0.52813953488372101</v>
      </c>
      <c r="DG203" s="102">
        <f t="shared" si="146"/>
        <v>0.679245283018868</v>
      </c>
      <c r="DH203" s="102">
        <f t="shared" si="147"/>
        <v>0.68162790697674414</v>
      </c>
      <c r="DI203" s="102">
        <f t="shared" si="148"/>
        <v>0.85434782608695659</v>
      </c>
      <c r="DJ203" s="102">
        <f t="shared" si="149"/>
        <v>0.84600000000000009</v>
      </c>
      <c r="DK203" s="103">
        <f t="shared" si="150"/>
        <v>0.88566037735849057</v>
      </c>
      <c r="DL203" s="103">
        <f t="shared" si="151"/>
        <v>0.62813953488372098</v>
      </c>
      <c r="DM203" s="103">
        <f t="shared" si="152"/>
        <v>0.77924528301886797</v>
      </c>
      <c r="DN203" s="103">
        <f t="shared" si="153"/>
        <v>0.74829457364341079</v>
      </c>
      <c r="DO203" s="103">
        <f t="shared" si="154"/>
        <v>0.88768115942028991</v>
      </c>
      <c r="DP203" s="103">
        <f t="shared" si="155"/>
        <v>0.87933333333333341</v>
      </c>
    </row>
    <row r="204" spans="1:120" ht="16.2" thickBot="1">
      <c r="A204" s="72">
        <v>194</v>
      </c>
      <c r="B204" s="73" t="str">
        <f>'CAT I'!B204</f>
        <v>AME20221L</v>
      </c>
      <c r="C204" s="171" t="str">
        <f>'CAT I'!C204</f>
        <v>SIBI R</v>
      </c>
      <c r="D204" s="74">
        <f>'CAT I'!D204</f>
        <v>2</v>
      </c>
      <c r="E204" s="74">
        <f>'CAT I'!E204</f>
        <v>2</v>
      </c>
      <c r="F204" s="74">
        <f>'CAT I'!F204</f>
        <v>2</v>
      </c>
      <c r="G204" s="74">
        <f>'CAT I'!G204</f>
        <v>2</v>
      </c>
      <c r="H204" s="74">
        <f>'CAT I'!H204</f>
        <v>2</v>
      </c>
      <c r="I204" s="74">
        <f>'CAT I'!I204</f>
        <v>2</v>
      </c>
      <c r="J204" s="74">
        <f>'CAT I'!J204</f>
        <v>10</v>
      </c>
      <c r="K204" s="74">
        <f>'CAT I'!K204</f>
        <v>14</v>
      </c>
      <c r="L204" s="74">
        <f>'CAT I'!L204</f>
        <v>10</v>
      </c>
      <c r="M204" s="74">
        <f>'CAT I'!M204</f>
        <v>46</v>
      </c>
      <c r="N204" s="79">
        <f>'CAT II'!D204</f>
        <v>2</v>
      </c>
      <c r="O204" s="79">
        <f>'CAT II'!E204</f>
        <v>2</v>
      </c>
      <c r="P204" s="79">
        <f>'CAT II'!F204</f>
        <v>2</v>
      </c>
      <c r="Q204" s="79">
        <f>'CAT II'!G204</f>
        <v>2</v>
      </c>
      <c r="R204" s="79">
        <f>'CAT II'!H204</f>
        <v>2</v>
      </c>
      <c r="S204" s="79">
        <f>'CAT II'!I204</f>
        <v>2</v>
      </c>
      <c r="T204" s="79">
        <f>'CAT II'!J204</f>
        <v>10</v>
      </c>
      <c r="U204" s="79">
        <f>'CAT II'!K204</f>
        <v>14</v>
      </c>
      <c r="V204" s="79">
        <f>'CAT II'!L204</f>
        <v>14</v>
      </c>
      <c r="W204" s="79">
        <f>'CAT II'!M204</f>
        <v>50</v>
      </c>
      <c r="X204" s="82">
        <f>MODEL!D204</f>
        <v>2</v>
      </c>
      <c r="Y204" s="82">
        <f>MODEL!E204</f>
        <v>1</v>
      </c>
      <c r="Z204" s="82">
        <f>MODEL!F204</f>
        <v>2</v>
      </c>
      <c r="AA204" s="82">
        <f>MODEL!G204</f>
        <v>1</v>
      </c>
      <c r="AB204" s="82">
        <f>MODEL!H204</f>
        <v>2</v>
      </c>
      <c r="AC204" s="82">
        <f>MODEL!I204</f>
        <v>2</v>
      </c>
      <c r="AD204" s="82">
        <f>MODEL!J204</f>
        <v>2</v>
      </c>
      <c r="AE204" s="82">
        <f>MODEL!K204</f>
        <v>2</v>
      </c>
      <c r="AF204" s="82">
        <f>MODEL!L204</f>
        <v>2</v>
      </c>
      <c r="AG204" s="82">
        <f>MODEL!M204</f>
        <v>2</v>
      </c>
      <c r="AH204" s="82">
        <f>MODEL!N204</f>
        <v>5</v>
      </c>
      <c r="AI204" s="82">
        <f>MODEL!O204</f>
        <v>1</v>
      </c>
      <c r="AJ204" s="82">
        <f>MODEL!P204</f>
        <v>13</v>
      </c>
      <c r="AK204" s="82">
        <f>MODEL!Q204</f>
        <v>1</v>
      </c>
      <c r="AL204" s="82">
        <f>MODEL!R204</f>
        <v>8</v>
      </c>
      <c r="AM204" s="82">
        <f>MODEL!S204</f>
        <v>3</v>
      </c>
      <c r="AN204" s="82">
        <f>MODEL!T204</f>
        <v>49</v>
      </c>
      <c r="AO204" s="84">
        <f>'CAT I'!N204</f>
        <v>5</v>
      </c>
      <c r="AP204" s="84">
        <f>'CAT I'!O204</f>
        <v>5</v>
      </c>
      <c r="AQ204" s="84">
        <f>'CAT I'!P204</f>
        <v>10</v>
      </c>
      <c r="AR204" s="2">
        <f>'CAT II'!N204</f>
        <v>5</v>
      </c>
      <c r="AS204" s="2">
        <f>'CAT II'!O204</f>
        <v>5</v>
      </c>
      <c r="AT204" s="2">
        <f>'CAT II'!P204</f>
        <v>10</v>
      </c>
      <c r="AU204" s="85">
        <f>MODEL!U204</f>
        <v>5</v>
      </c>
      <c r="AV204" s="85">
        <f>MODEL!V204</f>
        <v>5</v>
      </c>
      <c r="AW204" s="85">
        <f>MODEL!W204</f>
        <v>10</v>
      </c>
      <c r="AX204" s="88">
        <f t="shared" si="157"/>
        <v>0.73584905660377353</v>
      </c>
      <c r="AY204" s="88">
        <f t="shared" si="158"/>
        <v>0.86046511627906974</v>
      </c>
      <c r="AZ204" s="88">
        <f t="shared" si="158"/>
        <v>0.75471698113207553</v>
      </c>
      <c r="BA204" s="88">
        <f t="shared" si="158"/>
        <v>0.86046511627906974</v>
      </c>
      <c r="BB204" s="88">
        <f t="shared" si="158"/>
        <v>0.52173913043478259</v>
      </c>
      <c r="BC204" s="88">
        <f t="shared" si="158"/>
        <v>0.66666666666666663</v>
      </c>
      <c r="BD204" s="89">
        <f>'END SEM EXAM'!D204</f>
        <v>2</v>
      </c>
      <c r="BE204" s="89">
        <f>'END SEM EXAM'!E204</f>
        <v>2</v>
      </c>
      <c r="BF204" s="89">
        <f>'END SEM EXAM'!F204</f>
        <v>2</v>
      </c>
      <c r="BG204" s="89">
        <f>'END SEM EXAM'!G204</f>
        <v>2</v>
      </c>
      <c r="BH204" s="89">
        <f>'END SEM EXAM'!H204</f>
        <v>2</v>
      </c>
      <c r="BI204" s="89">
        <f>'END SEM EXAM'!I204</f>
        <v>2</v>
      </c>
      <c r="BJ204" s="89">
        <f>'END SEM EXAM'!J204</f>
        <v>2</v>
      </c>
      <c r="BK204" s="89">
        <f>'END SEM EXAM'!K204</f>
        <v>2</v>
      </c>
      <c r="BL204" s="89">
        <f>'END SEM EXAM'!L204</f>
        <v>2</v>
      </c>
      <c r="BM204" s="89">
        <f>'END SEM EXAM'!M204</f>
        <v>2</v>
      </c>
      <c r="BN204" s="89">
        <f>'END SEM EXAM'!N204</f>
        <v>8</v>
      </c>
      <c r="BO204" s="89">
        <f>'END SEM EXAM'!O204</f>
        <v>2</v>
      </c>
      <c r="BP204" s="89">
        <f>'END SEM EXAM'!P204</f>
        <v>13</v>
      </c>
      <c r="BQ204" s="89">
        <f>'END SEM EXAM'!Q204</f>
        <v>11</v>
      </c>
      <c r="BR204" s="89">
        <f>'END SEM EXAM'!R204</f>
        <v>7</v>
      </c>
      <c r="BS204" s="89">
        <f>'END SEM EXAM'!S204</f>
        <v>2</v>
      </c>
      <c r="BT204" s="89">
        <f>'END SEM EXAM'!T204</f>
        <v>63</v>
      </c>
      <c r="BU204" s="91">
        <f>'END SEM EXAM'!U204</f>
        <v>0.33333333333333331</v>
      </c>
      <c r="BV204" s="91">
        <f>'END SEM EXAM'!V204</f>
        <v>0.94444444444444442</v>
      </c>
      <c r="BW204" s="91">
        <f>'END SEM EXAM'!W204</f>
        <v>0.83333333333333337</v>
      </c>
      <c r="BX204" s="91">
        <f>'END SEM EXAM'!X204</f>
        <v>0.61111111111111116</v>
      </c>
      <c r="BY204" s="91">
        <f>'END SEM EXAM'!Y204</f>
        <v>0.33333333333333331</v>
      </c>
      <c r="BZ204" s="91">
        <f>'END SEM EXAM'!Z204</f>
        <v>0.8</v>
      </c>
      <c r="CA204" s="92">
        <f t="shared" si="120"/>
        <v>0.19999999999999998</v>
      </c>
      <c r="CB204" s="92">
        <f t="shared" si="121"/>
        <v>0.56666666666666665</v>
      </c>
      <c r="CC204" s="92">
        <f t="shared" si="122"/>
        <v>0.5</v>
      </c>
      <c r="CD204" s="92">
        <f t="shared" si="123"/>
        <v>0.3666666666666667</v>
      </c>
      <c r="CE204" s="92">
        <f t="shared" si="124"/>
        <v>0.19999999999999998</v>
      </c>
      <c r="CF204" s="92">
        <f t="shared" si="125"/>
        <v>0.48</v>
      </c>
      <c r="CG204" s="94">
        <f t="shared" si="126"/>
        <v>0.29433962264150942</v>
      </c>
      <c r="CH204" s="94">
        <f t="shared" si="127"/>
        <v>0.34418604651162793</v>
      </c>
      <c r="CI204" s="94">
        <f t="shared" si="128"/>
        <v>0.30188679245283023</v>
      </c>
      <c r="CJ204" s="94">
        <f t="shared" si="129"/>
        <v>0.34418604651162793</v>
      </c>
      <c r="CK204" s="94">
        <f t="shared" si="130"/>
        <v>0.20869565217391306</v>
      </c>
      <c r="CL204" s="94">
        <f t="shared" si="131"/>
        <v>0.26666666666666666</v>
      </c>
      <c r="CM204" s="96">
        <f t="shared" si="132"/>
        <v>0.49433962264150944</v>
      </c>
      <c r="CN204" s="96">
        <f t="shared" si="133"/>
        <v>0.91085271317829464</v>
      </c>
      <c r="CO204" s="96">
        <f t="shared" si="134"/>
        <v>0.80188679245283023</v>
      </c>
      <c r="CP204" s="96">
        <f t="shared" si="135"/>
        <v>0.71085271317829468</v>
      </c>
      <c r="CQ204" s="96">
        <f t="shared" si="136"/>
        <v>0.40869565217391302</v>
      </c>
      <c r="CR204" s="96">
        <f t="shared" si="137"/>
        <v>0.74666666666666659</v>
      </c>
      <c r="CS204" s="99">
        <f>'Course end survey'!J229</f>
        <v>0.33333333333333331</v>
      </c>
      <c r="CT204" s="99">
        <f>'Course end survey'!K229</f>
        <v>1</v>
      </c>
      <c r="CU204" s="99">
        <f>'Course end survey'!L229</f>
        <v>0.33333333333333331</v>
      </c>
      <c r="CV204" s="99">
        <f>'Course end survey'!M229</f>
        <v>0.33333333333333331</v>
      </c>
      <c r="CW204" s="99">
        <f>'Course end survey'!N229</f>
        <v>0.1111111111111111</v>
      </c>
      <c r="CX204" s="99">
        <f>'Course end survey'!O229</f>
        <v>0.33333333333333331</v>
      </c>
      <c r="CY204" s="100">
        <f t="shared" si="138"/>
        <v>3.3333333333333333E-2</v>
      </c>
      <c r="CZ204" s="100">
        <f t="shared" si="139"/>
        <v>0.1</v>
      </c>
      <c r="DA204" s="100">
        <f t="shared" si="140"/>
        <v>3.3333333333333333E-2</v>
      </c>
      <c r="DB204" s="100">
        <f t="shared" si="141"/>
        <v>3.3333333333333333E-2</v>
      </c>
      <c r="DC204" s="100">
        <f t="shared" si="142"/>
        <v>1.1111111111111112E-2</v>
      </c>
      <c r="DD204" s="100">
        <f t="shared" si="143"/>
        <v>3.3333333333333333E-2</v>
      </c>
      <c r="DE204" s="102">
        <f t="shared" si="144"/>
        <v>0.44490566037735851</v>
      </c>
      <c r="DF204" s="102">
        <f t="shared" si="145"/>
        <v>0.81976744186046524</v>
      </c>
      <c r="DG204" s="102">
        <f t="shared" si="146"/>
        <v>0.72169811320754718</v>
      </c>
      <c r="DH204" s="102">
        <f t="shared" si="147"/>
        <v>0.63976744186046519</v>
      </c>
      <c r="DI204" s="102">
        <f t="shared" si="148"/>
        <v>0.36782608695652175</v>
      </c>
      <c r="DJ204" s="102">
        <f t="shared" si="149"/>
        <v>0.67199999999999993</v>
      </c>
      <c r="DK204" s="103">
        <f t="shared" si="150"/>
        <v>0.47823899371069184</v>
      </c>
      <c r="DL204" s="103">
        <f t="shared" si="151"/>
        <v>0.91976744186046522</v>
      </c>
      <c r="DM204" s="103">
        <f t="shared" si="152"/>
        <v>0.7550314465408805</v>
      </c>
      <c r="DN204" s="103">
        <f t="shared" si="153"/>
        <v>0.67310077519379852</v>
      </c>
      <c r="DO204" s="103">
        <f t="shared" si="154"/>
        <v>0.37893719806763287</v>
      </c>
      <c r="DP204" s="103">
        <f t="shared" si="155"/>
        <v>0.70533333333333326</v>
      </c>
    </row>
    <row r="205" spans="1:120" ht="16.2" thickBot="1">
      <c r="A205" s="72">
        <v>195</v>
      </c>
      <c r="B205" s="73" t="str">
        <f>'CAT I'!B205</f>
        <v>AME20222L</v>
      </c>
      <c r="C205" s="171" t="str">
        <f>'CAT I'!C205</f>
        <v>A.MOHAMED ASIK</v>
      </c>
      <c r="D205" s="74">
        <f>'CAT I'!D205</f>
        <v>2</v>
      </c>
      <c r="E205" s="74">
        <f>'CAT I'!E205</f>
        <v>2</v>
      </c>
      <c r="F205" s="74">
        <f>'CAT I'!F205</f>
        <v>2</v>
      </c>
      <c r="G205" s="74">
        <f>'CAT I'!G205</f>
        <v>2</v>
      </c>
      <c r="H205" s="74">
        <f>'CAT I'!H205</f>
        <v>2</v>
      </c>
      <c r="I205" s="74">
        <f>'CAT I'!I205</f>
        <v>2</v>
      </c>
      <c r="J205" s="74">
        <f>'CAT I'!J205</f>
        <v>10</v>
      </c>
      <c r="K205" s="74">
        <f>'CAT I'!K205</f>
        <v>10</v>
      </c>
      <c r="L205" s="74">
        <f>'CAT I'!L205</f>
        <v>12</v>
      </c>
      <c r="M205" s="74">
        <f>'CAT I'!M205</f>
        <v>44</v>
      </c>
      <c r="N205" s="79">
        <f>'CAT II'!D205</f>
        <v>2</v>
      </c>
      <c r="O205" s="79">
        <f>'CAT II'!E205</f>
        <v>2</v>
      </c>
      <c r="P205" s="79">
        <f>'CAT II'!F205</f>
        <v>2</v>
      </c>
      <c r="Q205" s="79">
        <f>'CAT II'!G205</f>
        <v>2</v>
      </c>
      <c r="R205" s="79">
        <f>'CAT II'!H205</f>
        <v>2</v>
      </c>
      <c r="S205" s="79">
        <f>'CAT II'!I205</f>
        <v>2</v>
      </c>
      <c r="T205" s="79">
        <f>'CAT II'!J205</f>
        <v>10</v>
      </c>
      <c r="U205" s="79">
        <f>'CAT II'!K205</f>
        <v>13</v>
      </c>
      <c r="V205" s="79">
        <f>'CAT II'!L205</f>
        <v>14</v>
      </c>
      <c r="W205" s="79">
        <f>'CAT II'!M205</f>
        <v>49</v>
      </c>
      <c r="X205" s="82">
        <f>MODEL!D205</f>
        <v>1</v>
      </c>
      <c r="Y205" s="82">
        <f>MODEL!E205</f>
        <v>0</v>
      </c>
      <c r="Z205" s="82">
        <f>MODEL!F205</f>
        <v>2</v>
      </c>
      <c r="AA205" s="82">
        <f>MODEL!G205</f>
        <v>0</v>
      </c>
      <c r="AB205" s="82">
        <f>MODEL!H205</f>
        <v>0</v>
      </c>
      <c r="AC205" s="82">
        <f>MODEL!I205</f>
        <v>0</v>
      </c>
      <c r="AD205" s="82">
        <f>MODEL!J205</f>
        <v>2</v>
      </c>
      <c r="AE205" s="82">
        <f>MODEL!K205</f>
        <v>2</v>
      </c>
      <c r="AF205" s="82">
        <f>MODEL!L205</f>
        <v>2</v>
      </c>
      <c r="AG205" s="82">
        <f>MODEL!M205</f>
        <v>2</v>
      </c>
      <c r="AH205" s="82">
        <f>MODEL!N205</f>
        <v>10</v>
      </c>
      <c r="AI205" s="82">
        <f>MODEL!O205</f>
        <v>13</v>
      </c>
      <c r="AJ205" s="82">
        <f>MODEL!P205</f>
        <v>13</v>
      </c>
      <c r="AK205" s="82">
        <f>MODEL!Q205</f>
        <v>13</v>
      </c>
      <c r="AL205" s="82">
        <f>MODEL!R205</f>
        <v>13</v>
      </c>
      <c r="AM205" s="82">
        <f>MODEL!S205</f>
        <v>13</v>
      </c>
      <c r="AN205" s="82">
        <f>MODEL!T205</f>
        <v>86</v>
      </c>
      <c r="AO205" s="84">
        <f>'CAT I'!N205</f>
        <v>5</v>
      </c>
      <c r="AP205" s="84">
        <f>'CAT I'!O205</f>
        <v>5</v>
      </c>
      <c r="AQ205" s="84">
        <f>'CAT I'!P205</f>
        <v>10</v>
      </c>
      <c r="AR205" s="2">
        <f>'CAT II'!N205</f>
        <v>5</v>
      </c>
      <c r="AS205" s="2">
        <f>'CAT II'!O205</f>
        <v>5</v>
      </c>
      <c r="AT205" s="2">
        <f>'CAT II'!P205</f>
        <v>10</v>
      </c>
      <c r="AU205" s="85">
        <f>MODEL!U205</f>
        <v>5</v>
      </c>
      <c r="AV205" s="85">
        <f>MODEL!V205</f>
        <v>5</v>
      </c>
      <c r="AW205" s="85">
        <f>MODEL!W205</f>
        <v>10</v>
      </c>
      <c r="AX205" s="88">
        <f t="shared" si="157"/>
        <v>0.84905660377358494</v>
      </c>
      <c r="AY205" s="88">
        <f t="shared" si="158"/>
        <v>0.88372093023255816</v>
      </c>
      <c r="AZ205" s="88">
        <f t="shared" si="158"/>
        <v>0.8867924528301887</v>
      </c>
      <c r="BA205" s="88">
        <f t="shared" si="158"/>
        <v>0.97674418604651159</v>
      </c>
      <c r="BB205" s="88">
        <f t="shared" si="158"/>
        <v>0.95652173913043481</v>
      </c>
      <c r="BC205" s="88">
        <f t="shared" si="158"/>
        <v>1</v>
      </c>
      <c r="BD205" s="89">
        <f>'END SEM EXAM'!D205</f>
        <v>2</v>
      </c>
      <c r="BE205" s="89">
        <f>'END SEM EXAM'!E205</f>
        <v>2</v>
      </c>
      <c r="BF205" s="89">
        <f>'END SEM EXAM'!F205</f>
        <v>2</v>
      </c>
      <c r="BG205" s="89">
        <f>'END SEM EXAM'!G205</f>
        <v>2</v>
      </c>
      <c r="BH205" s="89">
        <f>'END SEM EXAM'!H205</f>
        <v>2</v>
      </c>
      <c r="BI205" s="89">
        <f>'END SEM EXAM'!I205</f>
        <v>2</v>
      </c>
      <c r="BJ205" s="89">
        <f>'END SEM EXAM'!J205</f>
        <v>2</v>
      </c>
      <c r="BK205" s="89">
        <f>'END SEM EXAM'!K205</f>
        <v>1</v>
      </c>
      <c r="BL205" s="89">
        <f>'END SEM EXAM'!L205</f>
        <v>1</v>
      </c>
      <c r="BM205" s="89">
        <f>'END SEM EXAM'!M205</f>
        <v>2</v>
      </c>
      <c r="BN205" s="89">
        <f>'END SEM EXAM'!N205</f>
        <v>8</v>
      </c>
      <c r="BO205" s="89">
        <f>'END SEM EXAM'!O205</f>
        <v>11</v>
      </c>
      <c r="BP205" s="89">
        <f>'END SEM EXAM'!P205</f>
        <v>13</v>
      </c>
      <c r="BQ205" s="89">
        <f>'END SEM EXAM'!Q205</f>
        <v>14</v>
      </c>
      <c r="BR205" s="89">
        <f>'END SEM EXAM'!R205</f>
        <v>12</v>
      </c>
      <c r="BS205" s="89">
        <f>'END SEM EXAM'!S205</f>
        <v>12</v>
      </c>
      <c r="BT205" s="89">
        <f>'END SEM EXAM'!T205</f>
        <v>88</v>
      </c>
      <c r="BU205" s="91">
        <f>'END SEM EXAM'!U205</f>
        <v>0.83333333333333337</v>
      </c>
      <c r="BV205" s="91">
        <f>'END SEM EXAM'!V205</f>
        <v>0.94444444444444442</v>
      </c>
      <c r="BW205" s="91">
        <f>'END SEM EXAM'!W205</f>
        <v>1</v>
      </c>
      <c r="BX205" s="91">
        <f>'END SEM EXAM'!X205</f>
        <v>0.83333333333333337</v>
      </c>
      <c r="BY205" s="91">
        <f>'END SEM EXAM'!Y205</f>
        <v>0.83333333333333337</v>
      </c>
      <c r="BZ205" s="91">
        <f>'END SEM EXAM'!Z205</f>
        <v>0.8</v>
      </c>
      <c r="CA205" s="92">
        <f t="shared" si="120"/>
        <v>0.5</v>
      </c>
      <c r="CB205" s="92">
        <f t="shared" si="121"/>
        <v>0.56666666666666665</v>
      </c>
      <c r="CC205" s="92">
        <f t="shared" si="122"/>
        <v>0.6</v>
      </c>
      <c r="CD205" s="92">
        <f t="shared" si="123"/>
        <v>0.5</v>
      </c>
      <c r="CE205" s="92">
        <f t="shared" si="124"/>
        <v>0.5</v>
      </c>
      <c r="CF205" s="92">
        <f t="shared" si="125"/>
        <v>0.48</v>
      </c>
      <c r="CG205" s="94">
        <f t="shared" si="126"/>
        <v>0.339622641509434</v>
      </c>
      <c r="CH205" s="94">
        <f t="shared" si="127"/>
        <v>0.35348837209302331</v>
      </c>
      <c r="CI205" s="94">
        <f t="shared" si="128"/>
        <v>0.3547169811320755</v>
      </c>
      <c r="CJ205" s="94">
        <f t="shared" si="129"/>
        <v>0.39069767441860465</v>
      </c>
      <c r="CK205" s="94">
        <f t="shared" si="130"/>
        <v>0.38260869565217392</v>
      </c>
      <c r="CL205" s="94">
        <f t="shared" si="131"/>
        <v>0.4</v>
      </c>
      <c r="CM205" s="96">
        <f t="shared" si="132"/>
        <v>0.839622641509434</v>
      </c>
      <c r="CN205" s="96">
        <f t="shared" si="133"/>
        <v>0.92015503875968996</v>
      </c>
      <c r="CO205" s="96">
        <f t="shared" si="134"/>
        <v>0.95471698113207548</v>
      </c>
      <c r="CP205" s="96">
        <f t="shared" si="135"/>
        <v>0.89069767441860459</v>
      </c>
      <c r="CQ205" s="96">
        <f t="shared" si="136"/>
        <v>0.88260869565217392</v>
      </c>
      <c r="CR205" s="96">
        <f t="shared" si="137"/>
        <v>0.88</v>
      </c>
      <c r="CS205" s="99">
        <f>'Course end survey'!J214</f>
        <v>0.66666666666666663</v>
      </c>
      <c r="CT205" s="99">
        <f>'Course end survey'!K214</f>
        <v>0.33333333333333331</v>
      </c>
      <c r="CU205" s="99">
        <f>'Course end survey'!L214</f>
        <v>0.33333333333333331</v>
      </c>
      <c r="CV205" s="99">
        <f>'Course end survey'!M214</f>
        <v>1</v>
      </c>
      <c r="CW205" s="99">
        <f>'Course end survey'!N214</f>
        <v>0.22222222222222221</v>
      </c>
      <c r="CX205" s="99">
        <f>'Course end survey'!O214</f>
        <v>0.1111111111111111</v>
      </c>
      <c r="CY205" s="100">
        <f t="shared" si="138"/>
        <v>6.6666666666666666E-2</v>
      </c>
      <c r="CZ205" s="100">
        <f t="shared" si="139"/>
        <v>3.3333333333333333E-2</v>
      </c>
      <c r="DA205" s="100">
        <f t="shared" si="140"/>
        <v>3.3333333333333333E-2</v>
      </c>
      <c r="DB205" s="100">
        <f t="shared" si="141"/>
        <v>0.1</v>
      </c>
      <c r="DC205" s="100">
        <f t="shared" si="142"/>
        <v>2.2222222222222223E-2</v>
      </c>
      <c r="DD205" s="100">
        <f t="shared" si="143"/>
        <v>1.1111111111111112E-2</v>
      </c>
      <c r="DE205" s="102">
        <f t="shared" si="144"/>
        <v>0.75566037735849056</v>
      </c>
      <c r="DF205" s="102">
        <f t="shared" si="145"/>
        <v>0.82813953488372094</v>
      </c>
      <c r="DG205" s="102">
        <f t="shared" si="146"/>
        <v>0.85924528301886793</v>
      </c>
      <c r="DH205" s="102">
        <f t="shared" si="147"/>
        <v>0.80162790697674413</v>
      </c>
      <c r="DI205" s="102">
        <f t="shared" si="148"/>
        <v>0.79434782608695653</v>
      </c>
      <c r="DJ205" s="102">
        <f t="shared" si="149"/>
        <v>0.79200000000000004</v>
      </c>
      <c r="DK205" s="103">
        <f t="shared" si="150"/>
        <v>0.82232704402515722</v>
      </c>
      <c r="DL205" s="103">
        <f t="shared" si="151"/>
        <v>0.86147286821705427</v>
      </c>
      <c r="DM205" s="103">
        <f t="shared" si="152"/>
        <v>0.89257861635220126</v>
      </c>
      <c r="DN205" s="103">
        <f t="shared" si="153"/>
        <v>0.90162790697674411</v>
      </c>
      <c r="DO205" s="103">
        <f t="shared" si="154"/>
        <v>0.81657004830917879</v>
      </c>
      <c r="DP205" s="103">
        <f t="shared" si="155"/>
        <v>0.80311111111111111</v>
      </c>
    </row>
    <row r="206" spans="1:120" ht="16.2" thickBot="1">
      <c r="A206" s="72">
        <v>196</v>
      </c>
      <c r="B206" s="73" t="str">
        <f>'CAT I'!B206</f>
        <v>AME20223L</v>
      </c>
      <c r="C206" s="171" t="str">
        <f>'CAT I'!C206</f>
        <v>GUHAN S</v>
      </c>
      <c r="D206" s="74">
        <f>'CAT I'!D206</f>
        <v>0</v>
      </c>
      <c r="E206" s="74">
        <f>'CAT I'!E206</f>
        <v>0</v>
      </c>
      <c r="F206" s="74">
        <f>'CAT I'!F206</f>
        <v>2</v>
      </c>
      <c r="G206" s="74">
        <f>'CAT I'!G206</f>
        <v>2</v>
      </c>
      <c r="H206" s="74">
        <f>'CAT I'!H206</f>
        <v>1</v>
      </c>
      <c r="I206" s="74">
        <f>'CAT I'!I206</f>
        <v>1</v>
      </c>
      <c r="J206" s="74">
        <f>'CAT I'!J206</f>
        <v>10</v>
      </c>
      <c r="K206" s="74">
        <f>'CAT I'!K206</f>
        <v>11</v>
      </c>
      <c r="L206" s="74">
        <f>'CAT I'!L206</f>
        <v>11</v>
      </c>
      <c r="M206" s="74">
        <f>'CAT I'!M206</f>
        <v>38</v>
      </c>
      <c r="N206" s="79">
        <f>'CAT II'!D206</f>
        <v>2</v>
      </c>
      <c r="O206" s="79">
        <f>'CAT II'!E206</f>
        <v>0</v>
      </c>
      <c r="P206" s="79">
        <f>'CAT II'!F206</f>
        <v>2</v>
      </c>
      <c r="Q206" s="79">
        <f>'CAT II'!G206</f>
        <v>0</v>
      </c>
      <c r="R206" s="79">
        <f>'CAT II'!H206</f>
        <v>1</v>
      </c>
      <c r="S206" s="79">
        <f>'CAT II'!I206</f>
        <v>1</v>
      </c>
      <c r="T206" s="79">
        <f>'CAT II'!J206</f>
        <v>9</v>
      </c>
      <c r="U206" s="79">
        <f>'CAT II'!K206</f>
        <v>13</v>
      </c>
      <c r="V206" s="79">
        <f>'CAT II'!L206</f>
        <v>11</v>
      </c>
      <c r="W206" s="79">
        <f>'CAT II'!M206</f>
        <v>39</v>
      </c>
      <c r="X206" s="82">
        <f>MODEL!D206</f>
        <v>1</v>
      </c>
      <c r="Y206" s="82">
        <f>MODEL!E206</f>
        <v>1</v>
      </c>
      <c r="Z206" s="82">
        <f>MODEL!F206</f>
        <v>1</v>
      </c>
      <c r="AA206" s="82">
        <f>MODEL!G206</f>
        <v>1</v>
      </c>
      <c r="AB206" s="82">
        <f>MODEL!H206</f>
        <v>1</v>
      </c>
      <c r="AC206" s="82">
        <f>MODEL!I206</f>
        <v>1</v>
      </c>
      <c r="AD206" s="82">
        <f>MODEL!J206</f>
        <v>1</v>
      </c>
      <c r="AE206" s="82">
        <f>MODEL!K206</f>
        <v>2</v>
      </c>
      <c r="AF206" s="82">
        <f>MODEL!L206</f>
        <v>2</v>
      </c>
      <c r="AG206" s="82">
        <f>MODEL!M206</f>
        <v>2</v>
      </c>
      <c r="AH206" s="82">
        <f>MODEL!N206</f>
        <v>9</v>
      </c>
      <c r="AI206" s="82">
        <f>MODEL!O206</f>
        <v>11</v>
      </c>
      <c r="AJ206" s="82">
        <f>MODEL!P206</f>
        <v>8</v>
      </c>
      <c r="AK206" s="82">
        <f>MODEL!Q206</f>
        <v>14</v>
      </c>
      <c r="AL206" s="82">
        <f>MODEL!R206</f>
        <v>14</v>
      </c>
      <c r="AM206" s="82">
        <f>MODEL!S206</f>
        <v>8</v>
      </c>
      <c r="AN206" s="82">
        <f>MODEL!T206</f>
        <v>77</v>
      </c>
      <c r="AO206" s="84">
        <f>'CAT I'!N206</f>
        <v>5</v>
      </c>
      <c r="AP206" s="84">
        <f>'CAT I'!O206</f>
        <v>5</v>
      </c>
      <c r="AQ206" s="84">
        <f>'CAT I'!P206</f>
        <v>10</v>
      </c>
      <c r="AR206" s="2">
        <f>'CAT II'!N206</f>
        <v>5</v>
      </c>
      <c r="AS206" s="2">
        <f>'CAT II'!O206</f>
        <v>5</v>
      </c>
      <c r="AT206" s="2">
        <f>'CAT II'!P206</f>
        <v>10</v>
      </c>
      <c r="AU206" s="85">
        <f>MODEL!U206</f>
        <v>5</v>
      </c>
      <c r="AV206" s="85">
        <f>MODEL!V206</f>
        <v>5</v>
      </c>
      <c r="AW206" s="85">
        <f>MODEL!W206</f>
        <v>10</v>
      </c>
      <c r="AX206" s="88">
        <f t="shared" si="157"/>
        <v>0.77358490566037741</v>
      </c>
      <c r="AY206" s="88">
        <f t="shared" si="158"/>
        <v>0.69767441860465118</v>
      </c>
      <c r="AZ206" s="88">
        <f t="shared" si="158"/>
        <v>0.8867924528301887</v>
      </c>
      <c r="BA206" s="88">
        <f t="shared" si="158"/>
        <v>0.81395348837209303</v>
      </c>
      <c r="BB206" s="88">
        <f t="shared" si="158"/>
        <v>0.73913043478260865</v>
      </c>
      <c r="BC206" s="88">
        <f t="shared" si="158"/>
        <v>0.93333333333333335</v>
      </c>
      <c r="BD206" s="89">
        <f>'END SEM EXAM'!D206</f>
        <v>1</v>
      </c>
      <c r="BE206" s="89">
        <f>'END SEM EXAM'!E206</f>
        <v>1</v>
      </c>
      <c r="BF206" s="89">
        <f>'END SEM EXAM'!F206</f>
        <v>2</v>
      </c>
      <c r="BG206" s="89">
        <f>'END SEM EXAM'!G206</f>
        <v>1</v>
      </c>
      <c r="BH206" s="89">
        <f>'END SEM EXAM'!H206</f>
        <v>2</v>
      </c>
      <c r="BI206" s="89">
        <f>'END SEM EXAM'!I206</f>
        <v>1</v>
      </c>
      <c r="BJ206" s="89">
        <f>'END SEM EXAM'!J206</f>
        <v>2</v>
      </c>
      <c r="BK206" s="89">
        <f>'END SEM EXAM'!K206</f>
        <v>2</v>
      </c>
      <c r="BL206" s="89">
        <f>'END SEM EXAM'!L206</f>
        <v>2</v>
      </c>
      <c r="BM206" s="89">
        <f>'END SEM EXAM'!M206</f>
        <v>1</v>
      </c>
      <c r="BN206" s="89">
        <f>'END SEM EXAM'!N206</f>
        <v>0</v>
      </c>
      <c r="BO206" s="89">
        <f>'END SEM EXAM'!O206</f>
        <v>9</v>
      </c>
      <c r="BP206" s="89">
        <f>'END SEM EXAM'!P206</f>
        <v>7</v>
      </c>
      <c r="BQ206" s="89">
        <f>'END SEM EXAM'!Q206</f>
        <v>12</v>
      </c>
      <c r="BR206" s="89">
        <f>'END SEM EXAM'!R206</f>
        <v>2</v>
      </c>
      <c r="BS206" s="89">
        <f>'END SEM EXAM'!S206</f>
        <v>7</v>
      </c>
      <c r="BT206" s="89">
        <f>'END SEM EXAM'!T206</f>
        <v>52</v>
      </c>
      <c r="BU206" s="91">
        <f>'END SEM EXAM'!U206</f>
        <v>0.61111111111111116</v>
      </c>
      <c r="BV206" s="91">
        <f>'END SEM EXAM'!V206</f>
        <v>0.55555555555555558</v>
      </c>
      <c r="BW206" s="91">
        <f>'END SEM EXAM'!W206</f>
        <v>0.83333333333333337</v>
      </c>
      <c r="BX206" s="91">
        <f>'END SEM EXAM'!X206</f>
        <v>0.33333333333333331</v>
      </c>
      <c r="BY206" s="91">
        <f>'END SEM EXAM'!Y206</f>
        <v>0.55555555555555558</v>
      </c>
      <c r="BZ206" s="91">
        <f>'END SEM EXAM'!Z206</f>
        <v>0</v>
      </c>
      <c r="CA206" s="92">
        <f t="shared" ref="CA206:CA231" si="159">0.6*BU206</f>
        <v>0.3666666666666667</v>
      </c>
      <c r="CB206" s="92">
        <f t="shared" ref="CB206:CB231" si="160">0.6*BV206</f>
        <v>0.33333333333333331</v>
      </c>
      <c r="CC206" s="92">
        <f t="shared" ref="CC206:CC231" si="161">0.6*BW206</f>
        <v>0.5</v>
      </c>
      <c r="CD206" s="92">
        <f t="shared" ref="CD206:CD231" si="162">0.6*BX206</f>
        <v>0.19999999999999998</v>
      </c>
      <c r="CE206" s="92">
        <f t="shared" ref="CE206:CE231" si="163">0.6*BY206</f>
        <v>0.33333333333333331</v>
      </c>
      <c r="CF206" s="92">
        <f t="shared" ref="CF206:CF231" si="164">0.6*BZ206</f>
        <v>0</v>
      </c>
      <c r="CG206" s="94">
        <f t="shared" ref="CG206:CG231" si="165">0.4*AX206</f>
        <v>0.30943396226415099</v>
      </c>
      <c r="CH206" s="94">
        <f t="shared" ref="CH206:CH231" si="166">0.4*AY206</f>
        <v>0.27906976744186046</v>
      </c>
      <c r="CI206" s="94">
        <f t="shared" ref="CI206:CI231" si="167">0.4*AZ206</f>
        <v>0.3547169811320755</v>
      </c>
      <c r="CJ206" s="94">
        <f t="shared" ref="CJ206:CJ231" si="168">0.4*BA206</f>
        <v>0.32558139534883723</v>
      </c>
      <c r="CK206" s="94">
        <f t="shared" ref="CK206:CK231" si="169">0.4*BB206</f>
        <v>0.29565217391304349</v>
      </c>
      <c r="CL206" s="94">
        <f t="shared" ref="CL206:CL231" si="170">0.4*BC206</f>
        <v>0.37333333333333335</v>
      </c>
      <c r="CM206" s="96">
        <f t="shared" ref="CM206:CM231" si="171">CA206+CG206</f>
        <v>0.67610062893081768</v>
      </c>
      <c r="CN206" s="96">
        <f t="shared" ref="CN206:CN231" si="172">CB206+CH206</f>
        <v>0.61240310077519378</v>
      </c>
      <c r="CO206" s="96">
        <f t="shared" ref="CO206:CO231" si="173">CC206+CI206</f>
        <v>0.8547169811320755</v>
      </c>
      <c r="CP206" s="96">
        <f t="shared" ref="CP206:CP231" si="174">CD206+CJ206</f>
        <v>0.52558139534883719</v>
      </c>
      <c r="CQ206" s="96">
        <f t="shared" ref="CQ206:CQ231" si="175">CE206+CK206</f>
        <v>0.62898550724637681</v>
      </c>
      <c r="CR206" s="96">
        <f t="shared" ref="CR206:CR231" si="176">CF206+CL206</f>
        <v>0.37333333333333335</v>
      </c>
      <c r="CS206" s="99">
        <f>'Course end survey'!J231</f>
        <v>0.66666666666666663</v>
      </c>
      <c r="CT206" s="99">
        <f>'Course end survey'!K231</f>
        <v>0.66666666666666663</v>
      </c>
      <c r="CU206" s="99">
        <f>'Course end survey'!L231</f>
        <v>0.66666666666666663</v>
      </c>
      <c r="CV206" s="99">
        <f>'Course end survey'!M231</f>
        <v>1</v>
      </c>
      <c r="CW206" s="99">
        <f>'Course end survey'!N231</f>
        <v>0.22222222222222221</v>
      </c>
      <c r="CX206" s="99">
        <f>'Course end survey'!O231</f>
        <v>0.22222222222222221</v>
      </c>
      <c r="CY206" s="100">
        <f t="shared" ref="CY206:CY231" si="177">CS206*0.1</f>
        <v>6.6666666666666666E-2</v>
      </c>
      <c r="CZ206" s="100">
        <f t="shared" ref="CZ206:CZ231" si="178">CT206*0.1</f>
        <v>6.6666666666666666E-2</v>
      </c>
      <c r="DA206" s="100">
        <f t="shared" ref="DA206:DA231" si="179">CU206*0.1</f>
        <v>6.6666666666666666E-2</v>
      </c>
      <c r="DB206" s="100">
        <f t="shared" ref="DB206:DB231" si="180">CV206*0.1</f>
        <v>0.1</v>
      </c>
      <c r="DC206" s="100">
        <f t="shared" ref="DC206:DC231" si="181">CW206*0.1</f>
        <v>2.2222222222222223E-2</v>
      </c>
      <c r="DD206" s="100">
        <f t="shared" ref="DD206:DD231" si="182">CX206*0.1</f>
        <v>2.2222222222222223E-2</v>
      </c>
      <c r="DE206" s="102">
        <f t="shared" ref="DE206:DE231" si="183">CM206*0.9</f>
        <v>0.60849056603773588</v>
      </c>
      <c r="DF206" s="102">
        <f t="shared" ref="DF206:DF231" si="184">CN206*0.9</f>
        <v>0.55116279069767438</v>
      </c>
      <c r="DG206" s="102">
        <f t="shared" ref="DG206:DG231" si="185">CO206*0.9</f>
        <v>0.76924528301886796</v>
      </c>
      <c r="DH206" s="102">
        <f t="shared" ref="DH206:DH231" si="186">CP206*0.9</f>
        <v>0.47302325581395349</v>
      </c>
      <c r="DI206" s="102">
        <f t="shared" ref="DI206:DI231" si="187">CQ206*0.9</f>
        <v>0.56608695652173913</v>
      </c>
      <c r="DJ206" s="102">
        <f t="shared" ref="DJ206:DJ231" si="188">CR206*0.9</f>
        <v>0.33600000000000002</v>
      </c>
      <c r="DK206" s="103">
        <f t="shared" ref="DK206:DK231" si="189">CY206+DE206</f>
        <v>0.67515723270440253</v>
      </c>
      <c r="DL206" s="103">
        <f t="shared" ref="DL206:DL231" si="190">CZ206+DF206</f>
        <v>0.61782945736434103</v>
      </c>
      <c r="DM206" s="103">
        <f t="shared" ref="DM206:DM231" si="191">DA206+DG206</f>
        <v>0.83591194968553462</v>
      </c>
      <c r="DN206" s="103">
        <f t="shared" ref="DN206:DN231" si="192">DB206+DH206</f>
        <v>0.57302325581395352</v>
      </c>
      <c r="DO206" s="103">
        <f t="shared" ref="DO206:DO231" si="193">DC206+DI206</f>
        <v>0.58830917874396138</v>
      </c>
      <c r="DP206" s="103">
        <f t="shared" ref="DP206:DP231" si="194">DD206+DJ206</f>
        <v>0.35822222222222222</v>
      </c>
    </row>
    <row r="207" spans="1:120" ht="16.2" thickBot="1">
      <c r="A207" s="72">
        <v>197</v>
      </c>
      <c r="B207" s="73" t="str">
        <f>'CAT I'!B207</f>
        <v>AME20224L</v>
      </c>
      <c r="C207" s="171" t="str">
        <f>'CAT I'!C207</f>
        <v>DEEPAK KUMAR.S</v>
      </c>
      <c r="D207" s="74">
        <f>'CAT I'!D207</f>
        <v>1</v>
      </c>
      <c r="E207" s="74">
        <f>'CAT I'!E207</f>
        <v>2</v>
      </c>
      <c r="F207" s="74">
        <f>'CAT I'!F207</f>
        <v>2</v>
      </c>
      <c r="G207" s="74">
        <f>'CAT I'!G207</f>
        <v>1</v>
      </c>
      <c r="H207" s="74">
        <f>'CAT I'!H207</f>
        <v>2</v>
      </c>
      <c r="I207" s="74">
        <f>'CAT I'!I207</f>
        <v>1</v>
      </c>
      <c r="J207" s="74">
        <f>'CAT I'!J207</f>
        <v>6</v>
      </c>
      <c r="K207" s="74">
        <f>'CAT I'!K207</f>
        <v>7</v>
      </c>
      <c r="L207" s="74">
        <f>'CAT I'!L207</f>
        <v>14</v>
      </c>
      <c r="M207" s="74">
        <f>'CAT I'!M207</f>
        <v>36</v>
      </c>
      <c r="N207" s="79">
        <f>'CAT II'!D207</f>
        <v>2</v>
      </c>
      <c r="O207" s="79">
        <f>'CAT II'!E207</f>
        <v>2</v>
      </c>
      <c r="P207" s="79">
        <f>'CAT II'!F207</f>
        <v>2</v>
      </c>
      <c r="Q207" s="79">
        <f>'CAT II'!G207</f>
        <v>2</v>
      </c>
      <c r="R207" s="79">
        <f>'CAT II'!H207</f>
        <v>2</v>
      </c>
      <c r="S207" s="79">
        <f>'CAT II'!I207</f>
        <v>2</v>
      </c>
      <c r="T207" s="79">
        <f>'CAT II'!J207</f>
        <v>9</v>
      </c>
      <c r="U207" s="79">
        <f>'CAT II'!K207</f>
        <v>12</v>
      </c>
      <c r="V207" s="79">
        <f>'CAT II'!L207</f>
        <v>12</v>
      </c>
      <c r="W207" s="79">
        <f>'CAT II'!M207</f>
        <v>45</v>
      </c>
      <c r="X207" s="82">
        <f>MODEL!D207</f>
        <v>1</v>
      </c>
      <c r="Y207" s="82">
        <f>MODEL!E207</f>
        <v>0</v>
      </c>
      <c r="Z207" s="82">
        <f>MODEL!F207</f>
        <v>2</v>
      </c>
      <c r="AA207" s="82">
        <f>MODEL!G207</f>
        <v>1</v>
      </c>
      <c r="AB207" s="82">
        <f>MODEL!H207</f>
        <v>0</v>
      </c>
      <c r="AC207" s="82">
        <f>MODEL!I207</f>
        <v>1</v>
      </c>
      <c r="AD207" s="82">
        <f>MODEL!J207</f>
        <v>2</v>
      </c>
      <c r="AE207" s="82">
        <f>MODEL!K207</f>
        <v>2</v>
      </c>
      <c r="AF207" s="82">
        <f>MODEL!L207</f>
        <v>2</v>
      </c>
      <c r="AG207" s="82">
        <f>MODEL!M207</f>
        <v>2</v>
      </c>
      <c r="AH207" s="82">
        <f>MODEL!N207</f>
        <v>9</v>
      </c>
      <c r="AI207" s="82">
        <f>MODEL!O207</f>
        <v>14</v>
      </c>
      <c r="AJ207" s="82">
        <f>MODEL!P207</f>
        <v>13</v>
      </c>
      <c r="AK207" s="82">
        <f>MODEL!Q207</f>
        <v>13</v>
      </c>
      <c r="AL207" s="82">
        <f>MODEL!R207</f>
        <v>13</v>
      </c>
      <c r="AM207" s="82">
        <f>MODEL!S207</f>
        <v>14</v>
      </c>
      <c r="AN207" s="82">
        <f>MODEL!T207</f>
        <v>89</v>
      </c>
      <c r="AO207" s="84">
        <f>'CAT I'!N207</f>
        <v>5</v>
      </c>
      <c r="AP207" s="84">
        <f>'CAT I'!O207</f>
        <v>5</v>
      </c>
      <c r="AQ207" s="84">
        <f>'CAT I'!P207</f>
        <v>10</v>
      </c>
      <c r="AR207" s="2">
        <f>'CAT II'!N207</f>
        <v>5</v>
      </c>
      <c r="AS207" s="2">
        <f>'CAT II'!O207</f>
        <v>5</v>
      </c>
      <c r="AT207" s="2">
        <f>'CAT II'!P207</f>
        <v>10</v>
      </c>
      <c r="AU207" s="85">
        <f>MODEL!U207</f>
        <v>5</v>
      </c>
      <c r="AV207" s="85">
        <f>MODEL!V207</f>
        <v>5</v>
      </c>
      <c r="AW207" s="85">
        <f>MODEL!W207</f>
        <v>10</v>
      </c>
      <c r="AX207" s="88">
        <f t="shared" si="157"/>
        <v>0.71698113207547165</v>
      </c>
      <c r="AY207" s="88">
        <f t="shared" si="158"/>
        <v>0.90697674418604646</v>
      </c>
      <c r="AZ207" s="88">
        <f t="shared" si="158"/>
        <v>0.86792452830188682</v>
      </c>
      <c r="BA207" s="88">
        <f t="shared" si="158"/>
        <v>0.93023255813953487</v>
      </c>
      <c r="BB207" s="88">
        <f t="shared" si="158"/>
        <v>1</v>
      </c>
      <c r="BC207" s="88">
        <f t="shared" si="158"/>
        <v>0.93333333333333335</v>
      </c>
      <c r="BD207" s="89">
        <f>'END SEM EXAM'!D207</f>
        <v>2</v>
      </c>
      <c r="BE207" s="89">
        <f>'END SEM EXAM'!E207</f>
        <v>2</v>
      </c>
      <c r="BF207" s="89">
        <f>'END SEM EXAM'!F207</f>
        <v>2</v>
      </c>
      <c r="BG207" s="89">
        <f>'END SEM EXAM'!G207</f>
        <v>2</v>
      </c>
      <c r="BH207" s="89">
        <f>'END SEM EXAM'!H207</f>
        <v>2</v>
      </c>
      <c r="BI207" s="89">
        <f>'END SEM EXAM'!I207</f>
        <v>2</v>
      </c>
      <c r="BJ207" s="89">
        <f>'END SEM EXAM'!J207</f>
        <v>2</v>
      </c>
      <c r="BK207" s="89">
        <f>'END SEM EXAM'!K207</f>
        <v>2</v>
      </c>
      <c r="BL207" s="89">
        <f>'END SEM EXAM'!L207</f>
        <v>2</v>
      </c>
      <c r="BM207" s="89">
        <f>'END SEM EXAM'!M207</f>
        <v>2</v>
      </c>
      <c r="BN207" s="89">
        <f>'END SEM EXAM'!N207</f>
        <v>8</v>
      </c>
      <c r="BO207" s="89">
        <f>'END SEM EXAM'!O207</f>
        <v>2</v>
      </c>
      <c r="BP207" s="89">
        <f>'END SEM EXAM'!P207</f>
        <v>13</v>
      </c>
      <c r="BQ207" s="89">
        <f>'END SEM EXAM'!Q207</f>
        <v>11</v>
      </c>
      <c r="BR207" s="89">
        <f>'END SEM EXAM'!R207</f>
        <v>7</v>
      </c>
      <c r="BS207" s="89">
        <f>'END SEM EXAM'!S207</f>
        <v>2</v>
      </c>
      <c r="BT207" s="89">
        <f>'END SEM EXAM'!T207</f>
        <v>63</v>
      </c>
      <c r="BU207" s="91">
        <f>'END SEM EXAM'!U207</f>
        <v>0.33333333333333331</v>
      </c>
      <c r="BV207" s="91">
        <f>'END SEM EXAM'!V207</f>
        <v>0.94444444444444442</v>
      </c>
      <c r="BW207" s="91">
        <f>'END SEM EXAM'!W207</f>
        <v>0.83333333333333337</v>
      </c>
      <c r="BX207" s="91">
        <f>'END SEM EXAM'!X207</f>
        <v>0.61111111111111116</v>
      </c>
      <c r="BY207" s="91">
        <f>'END SEM EXAM'!Y207</f>
        <v>0.33333333333333331</v>
      </c>
      <c r="BZ207" s="91">
        <f>'END SEM EXAM'!Z207</f>
        <v>0.8</v>
      </c>
      <c r="CA207" s="92">
        <f t="shared" si="159"/>
        <v>0.19999999999999998</v>
      </c>
      <c r="CB207" s="92">
        <f t="shared" si="160"/>
        <v>0.56666666666666665</v>
      </c>
      <c r="CC207" s="92">
        <f t="shared" si="161"/>
        <v>0.5</v>
      </c>
      <c r="CD207" s="92">
        <f t="shared" si="162"/>
        <v>0.3666666666666667</v>
      </c>
      <c r="CE207" s="92">
        <f t="shared" si="163"/>
        <v>0.19999999999999998</v>
      </c>
      <c r="CF207" s="92">
        <f t="shared" si="164"/>
        <v>0.48</v>
      </c>
      <c r="CG207" s="94">
        <f t="shared" si="165"/>
        <v>0.28679245283018867</v>
      </c>
      <c r="CH207" s="94">
        <f t="shared" si="166"/>
        <v>0.36279069767441863</v>
      </c>
      <c r="CI207" s="94">
        <f t="shared" si="167"/>
        <v>0.34716981132075475</v>
      </c>
      <c r="CJ207" s="94">
        <f t="shared" si="168"/>
        <v>0.37209302325581395</v>
      </c>
      <c r="CK207" s="94">
        <f t="shared" si="169"/>
        <v>0.4</v>
      </c>
      <c r="CL207" s="94">
        <f t="shared" si="170"/>
        <v>0.37333333333333335</v>
      </c>
      <c r="CM207" s="96">
        <f t="shared" si="171"/>
        <v>0.48679245283018868</v>
      </c>
      <c r="CN207" s="96">
        <f t="shared" si="172"/>
        <v>0.92945736434108528</v>
      </c>
      <c r="CO207" s="96">
        <f t="shared" si="173"/>
        <v>0.84716981132075475</v>
      </c>
      <c r="CP207" s="96">
        <f t="shared" si="174"/>
        <v>0.73875968992248064</v>
      </c>
      <c r="CQ207" s="96">
        <f t="shared" si="175"/>
        <v>0.6</v>
      </c>
      <c r="CR207" s="96">
        <f t="shared" si="176"/>
        <v>0.85333333333333328</v>
      </c>
      <c r="CS207" s="99">
        <f>'Course end survey'!J216</f>
        <v>1</v>
      </c>
      <c r="CT207" s="99">
        <f>'Course end survey'!K216</f>
        <v>0.33333333333333331</v>
      </c>
      <c r="CU207" s="99">
        <f>'Course end survey'!L216</f>
        <v>1</v>
      </c>
      <c r="CV207" s="99">
        <f>'Course end survey'!M216</f>
        <v>1</v>
      </c>
      <c r="CW207" s="99">
        <f>'Course end survey'!N216</f>
        <v>0.33333333333333331</v>
      </c>
      <c r="CX207" s="99">
        <f>'Course end survey'!O216</f>
        <v>0.1111111111111111</v>
      </c>
      <c r="CY207" s="100">
        <f t="shared" si="177"/>
        <v>0.1</v>
      </c>
      <c r="CZ207" s="100">
        <f t="shared" si="178"/>
        <v>3.3333333333333333E-2</v>
      </c>
      <c r="DA207" s="100">
        <f t="shared" si="179"/>
        <v>0.1</v>
      </c>
      <c r="DB207" s="100">
        <f t="shared" si="180"/>
        <v>0.1</v>
      </c>
      <c r="DC207" s="100">
        <f t="shared" si="181"/>
        <v>3.3333333333333333E-2</v>
      </c>
      <c r="DD207" s="100">
        <f t="shared" si="182"/>
        <v>1.1111111111111112E-2</v>
      </c>
      <c r="DE207" s="102">
        <f t="shared" si="183"/>
        <v>0.43811320754716981</v>
      </c>
      <c r="DF207" s="102">
        <f t="shared" si="184"/>
        <v>0.83651162790697675</v>
      </c>
      <c r="DG207" s="102">
        <f t="shared" si="185"/>
        <v>0.76245283018867926</v>
      </c>
      <c r="DH207" s="102">
        <f t="shared" si="186"/>
        <v>0.66488372093023262</v>
      </c>
      <c r="DI207" s="102">
        <f t="shared" si="187"/>
        <v>0.54</v>
      </c>
      <c r="DJ207" s="102">
        <f t="shared" si="188"/>
        <v>0.76800000000000002</v>
      </c>
      <c r="DK207" s="103">
        <f t="shared" si="189"/>
        <v>0.53811320754716985</v>
      </c>
      <c r="DL207" s="103">
        <f t="shared" si="190"/>
        <v>0.86984496124031008</v>
      </c>
      <c r="DM207" s="103">
        <f t="shared" si="191"/>
        <v>0.86245283018867924</v>
      </c>
      <c r="DN207" s="103">
        <f t="shared" si="192"/>
        <v>0.7648837209302326</v>
      </c>
      <c r="DO207" s="103">
        <f t="shared" si="193"/>
        <v>0.57333333333333336</v>
      </c>
      <c r="DP207" s="103">
        <f t="shared" si="194"/>
        <v>0.77911111111111109</v>
      </c>
    </row>
    <row r="208" spans="1:120" ht="16.2" thickBot="1">
      <c r="A208" s="72">
        <v>198</v>
      </c>
      <c r="B208" s="73" t="str">
        <f>'CAT I'!B208</f>
        <v>AME20225L</v>
      </c>
      <c r="C208" s="171" t="str">
        <f>'CAT I'!C208</f>
        <v>BALAJI R</v>
      </c>
      <c r="D208" s="74">
        <f>'CAT I'!D208</f>
        <v>2</v>
      </c>
      <c r="E208" s="74">
        <f>'CAT I'!E208</f>
        <v>2</v>
      </c>
      <c r="F208" s="74">
        <f>'CAT I'!F208</f>
        <v>2</v>
      </c>
      <c r="G208" s="74">
        <f>'CAT I'!G208</f>
        <v>2</v>
      </c>
      <c r="H208" s="74">
        <f>'CAT I'!H208</f>
        <v>2</v>
      </c>
      <c r="I208" s="74">
        <f>'CAT I'!I208</f>
        <v>2</v>
      </c>
      <c r="J208" s="74">
        <f>'CAT I'!J208</f>
        <v>10</v>
      </c>
      <c r="K208" s="74">
        <f>'CAT I'!K208</f>
        <v>14</v>
      </c>
      <c r="L208" s="74">
        <f>'CAT I'!L208</f>
        <v>14</v>
      </c>
      <c r="M208" s="74">
        <f>'CAT I'!M208</f>
        <v>50</v>
      </c>
      <c r="N208" s="79">
        <f>'CAT II'!D208</f>
        <v>2</v>
      </c>
      <c r="O208" s="79">
        <f>'CAT II'!E208</f>
        <v>2</v>
      </c>
      <c r="P208" s="79">
        <f>'CAT II'!F208</f>
        <v>2</v>
      </c>
      <c r="Q208" s="79">
        <f>'CAT II'!G208</f>
        <v>2</v>
      </c>
      <c r="R208" s="79">
        <f>'CAT II'!H208</f>
        <v>2</v>
      </c>
      <c r="S208" s="79">
        <f>'CAT II'!I208</f>
        <v>2</v>
      </c>
      <c r="T208" s="79">
        <f>'CAT II'!J208</f>
        <v>10</v>
      </c>
      <c r="U208" s="79">
        <f>'CAT II'!K208</f>
        <v>12</v>
      </c>
      <c r="V208" s="79">
        <f>'CAT II'!L208</f>
        <v>14</v>
      </c>
      <c r="W208" s="79">
        <f>'CAT II'!M208</f>
        <v>48</v>
      </c>
      <c r="X208" s="82">
        <f>MODEL!D208</f>
        <v>1</v>
      </c>
      <c r="Y208" s="82">
        <f>MODEL!E208</f>
        <v>2</v>
      </c>
      <c r="Z208" s="82">
        <f>MODEL!F208</f>
        <v>2</v>
      </c>
      <c r="AA208" s="82">
        <f>MODEL!G208</f>
        <v>2</v>
      </c>
      <c r="AB208" s="82">
        <f>MODEL!H208</f>
        <v>2</v>
      </c>
      <c r="AC208" s="82">
        <f>MODEL!I208</f>
        <v>1</v>
      </c>
      <c r="AD208" s="82">
        <f>MODEL!J208</f>
        <v>1</v>
      </c>
      <c r="AE208" s="82">
        <f>MODEL!K208</f>
        <v>1</v>
      </c>
      <c r="AF208" s="82">
        <f>MODEL!L208</f>
        <v>2</v>
      </c>
      <c r="AG208" s="82">
        <f>MODEL!M208</f>
        <v>2</v>
      </c>
      <c r="AH208" s="82">
        <f>MODEL!N208</f>
        <v>8</v>
      </c>
      <c r="AI208" s="82">
        <f>MODEL!O208</f>
        <v>11</v>
      </c>
      <c r="AJ208" s="82">
        <f>MODEL!P208</f>
        <v>14</v>
      </c>
      <c r="AK208" s="82">
        <f>MODEL!Q208</f>
        <v>13</v>
      </c>
      <c r="AL208" s="82">
        <f>MODEL!R208</f>
        <v>12</v>
      </c>
      <c r="AM208" s="82">
        <f>MODEL!S208</f>
        <v>11</v>
      </c>
      <c r="AN208" s="82">
        <f>MODEL!T208</f>
        <v>85</v>
      </c>
      <c r="AO208" s="84">
        <f>'CAT I'!N208</f>
        <v>5</v>
      </c>
      <c r="AP208" s="84">
        <f>'CAT I'!O208</f>
        <v>5</v>
      </c>
      <c r="AQ208" s="84">
        <f>'CAT I'!P208</f>
        <v>10</v>
      </c>
      <c r="AR208" s="2">
        <f>'CAT II'!N208</f>
        <v>5</v>
      </c>
      <c r="AS208" s="2">
        <f>'CAT II'!O208</f>
        <v>5</v>
      </c>
      <c r="AT208" s="2">
        <f>'CAT II'!P208</f>
        <v>10</v>
      </c>
      <c r="AU208" s="85">
        <f>MODEL!U208</f>
        <v>5</v>
      </c>
      <c r="AV208" s="85">
        <f>MODEL!V208</f>
        <v>5</v>
      </c>
      <c r="AW208" s="85">
        <f>MODEL!W208</f>
        <v>10</v>
      </c>
      <c r="AX208" s="88">
        <f t="shared" si="157"/>
        <v>0.92452830188679247</v>
      </c>
      <c r="AY208" s="88">
        <f t="shared" si="158"/>
        <v>1</v>
      </c>
      <c r="AZ208" s="88">
        <f t="shared" si="158"/>
        <v>0.92452830188679247</v>
      </c>
      <c r="BA208" s="88">
        <f t="shared" si="158"/>
        <v>0.90697674418604646</v>
      </c>
      <c r="BB208" s="88">
        <f t="shared" si="158"/>
        <v>0.86956521739130432</v>
      </c>
      <c r="BC208" s="88">
        <f t="shared" si="158"/>
        <v>0.8666666666666667</v>
      </c>
      <c r="BD208" s="89">
        <f>'END SEM EXAM'!D208</f>
        <v>1</v>
      </c>
      <c r="BE208" s="89">
        <f>'END SEM EXAM'!E208</f>
        <v>1</v>
      </c>
      <c r="BF208" s="89">
        <f>'END SEM EXAM'!F208</f>
        <v>1</v>
      </c>
      <c r="BG208" s="89">
        <f>'END SEM EXAM'!G208</f>
        <v>2</v>
      </c>
      <c r="BH208" s="89">
        <f>'END SEM EXAM'!H208</f>
        <v>2</v>
      </c>
      <c r="BI208" s="89">
        <f>'END SEM EXAM'!I208</f>
        <v>1</v>
      </c>
      <c r="BJ208" s="89">
        <f>'END SEM EXAM'!J208</f>
        <v>2</v>
      </c>
      <c r="BK208" s="89">
        <f>'END SEM EXAM'!K208</f>
        <v>2</v>
      </c>
      <c r="BL208" s="89">
        <f>'END SEM EXAM'!L208</f>
        <v>2</v>
      </c>
      <c r="BM208" s="89">
        <f>'END SEM EXAM'!M208</f>
        <v>1</v>
      </c>
      <c r="BN208" s="89">
        <f>'END SEM EXAM'!N208</f>
        <v>10</v>
      </c>
      <c r="BO208" s="89">
        <f>'END SEM EXAM'!O208</f>
        <v>13</v>
      </c>
      <c r="BP208" s="89">
        <f>'END SEM EXAM'!P208</f>
        <v>14</v>
      </c>
      <c r="BQ208" s="89">
        <f>'END SEM EXAM'!Q208</f>
        <v>10</v>
      </c>
      <c r="BR208" s="89">
        <f>'END SEM EXAM'!R208</f>
        <v>13</v>
      </c>
      <c r="BS208" s="89">
        <f>'END SEM EXAM'!S208</f>
        <v>13</v>
      </c>
      <c r="BT208" s="89">
        <f>'END SEM EXAM'!T208</f>
        <v>88</v>
      </c>
      <c r="BU208" s="91">
        <f>'END SEM EXAM'!U208</f>
        <v>0.83333333333333337</v>
      </c>
      <c r="BV208" s="91">
        <f>'END SEM EXAM'!V208</f>
        <v>0.94444444444444442</v>
      </c>
      <c r="BW208" s="91">
        <f>'END SEM EXAM'!W208</f>
        <v>0.72222222222222221</v>
      </c>
      <c r="BX208" s="91">
        <f>'END SEM EXAM'!X208</f>
        <v>0.94444444444444442</v>
      </c>
      <c r="BY208" s="91">
        <f>'END SEM EXAM'!Y208</f>
        <v>0.88888888888888884</v>
      </c>
      <c r="BZ208" s="91">
        <f>'END SEM EXAM'!Z208</f>
        <v>1</v>
      </c>
      <c r="CA208" s="92">
        <f t="shared" si="159"/>
        <v>0.5</v>
      </c>
      <c r="CB208" s="92">
        <f t="shared" si="160"/>
        <v>0.56666666666666665</v>
      </c>
      <c r="CC208" s="92">
        <f t="shared" si="161"/>
        <v>0.43333333333333329</v>
      </c>
      <c r="CD208" s="92">
        <f t="shared" si="162"/>
        <v>0.56666666666666665</v>
      </c>
      <c r="CE208" s="92">
        <f t="shared" si="163"/>
        <v>0.53333333333333333</v>
      </c>
      <c r="CF208" s="92">
        <f t="shared" si="164"/>
        <v>0.6</v>
      </c>
      <c r="CG208" s="94">
        <f t="shared" si="165"/>
        <v>0.36981132075471701</v>
      </c>
      <c r="CH208" s="94">
        <f t="shared" si="166"/>
        <v>0.4</v>
      </c>
      <c r="CI208" s="94">
        <f t="shared" si="167"/>
        <v>0.36981132075471701</v>
      </c>
      <c r="CJ208" s="94">
        <f t="shared" si="168"/>
        <v>0.36279069767441863</v>
      </c>
      <c r="CK208" s="94">
        <f t="shared" si="169"/>
        <v>0.34782608695652173</v>
      </c>
      <c r="CL208" s="94">
        <f t="shared" si="170"/>
        <v>0.34666666666666668</v>
      </c>
      <c r="CM208" s="96">
        <f t="shared" si="171"/>
        <v>0.86981132075471701</v>
      </c>
      <c r="CN208" s="96">
        <f t="shared" si="172"/>
        <v>0.96666666666666667</v>
      </c>
      <c r="CO208" s="96">
        <f t="shared" si="173"/>
        <v>0.80314465408805025</v>
      </c>
      <c r="CP208" s="96">
        <f t="shared" si="174"/>
        <v>0.92945736434108528</v>
      </c>
      <c r="CQ208" s="96">
        <f t="shared" si="175"/>
        <v>0.88115942028985506</v>
      </c>
      <c r="CR208" s="96">
        <f t="shared" si="176"/>
        <v>0.94666666666666666</v>
      </c>
      <c r="CS208" s="99">
        <f>'Course end survey'!J233</f>
        <v>0.66666666666666663</v>
      </c>
      <c r="CT208" s="99">
        <f>'Course end survey'!K233</f>
        <v>0.33333333333333331</v>
      </c>
      <c r="CU208" s="99">
        <f>'Course end survey'!L233</f>
        <v>1</v>
      </c>
      <c r="CV208" s="99">
        <f>'Course end survey'!M233</f>
        <v>1</v>
      </c>
      <c r="CW208" s="99">
        <f>'Course end survey'!N233</f>
        <v>0.22222222222222221</v>
      </c>
      <c r="CX208" s="99">
        <f>'Course end survey'!O233</f>
        <v>0.1111111111111111</v>
      </c>
      <c r="CY208" s="100">
        <f t="shared" si="177"/>
        <v>6.6666666666666666E-2</v>
      </c>
      <c r="CZ208" s="100">
        <f t="shared" si="178"/>
        <v>3.3333333333333333E-2</v>
      </c>
      <c r="DA208" s="100">
        <f t="shared" si="179"/>
        <v>0.1</v>
      </c>
      <c r="DB208" s="100">
        <f t="shared" si="180"/>
        <v>0.1</v>
      </c>
      <c r="DC208" s="100">
        <f t="shared" si="181"/>
        <v>2.2222222222222223E-2</v>
      </c>
      <c r="DD208" s="100">
        <f t="shared" si="182"/>
        <v>1.1111111111111112E-2</v>
      </c>
      <c r="DE208" s="102">
        <f t="shared" si="183"/>
        <v>0.78283018867924536</v>
      </c>
      <c r="DF208" s="102">
        <f t="shared" si="184"/>
        <v>0.87</v>
      </c>
      <c r="DG208" s="102">
        <f t="shared" si="185"/>
        <v>0.7228301886792452</v>
      </c>
      <c r="DH208" s="102">
        <f t="shared" si="186"/>
        <v>0.83651162790697675</v>
      </c>
      <c r="DI208" s="102">
        <f t="shared" si="187"/>
        <v>0.79304347826086952</v>
      </c>
      <c r="DJ208" s="102">
        <f t="shared" si="188"/>
        <v>0.85199999999999998</v>
      </c>
      <c r="DK208" s="103">
        <f t="shared" si="189"/>
        <v>0.84949685534591202</v>
      </c>
      <c r="DL208" s="103">
        <f t="shared" si="190"/>
        <v>0.90333333333333332</v>
      </c>
      <c r="DM208" s="103">
        <f t="shared" si="191"/>
        <v>0.82283018867924518</v>
      </c>
      <c r="DN208" s="103">
        <f t="shared" si="192"/>
        <v>0.93651162790697673</v>
      </c>
      <c r="DO208" s="103">
        <f t="shared" si="193"/>
        <v>0.81526570048309177</v>
      </c>
      <c r="DP208" s="103">
        <f t="shared" si="194"/>
        <v>0.86311111111111105</v>
      </c>
    </row>
    <row r="209" spans="1:120" ht="16.2" thickBot="1">
      <c r="A209" s="72">
        <v>199</v>
      </c>
      <c r="B209" s="73" t="str">
        <f>'CAT I'!B209</f>
        <v>AME20226L</v>
      </c>
      <c r="C209" s="171" t="str">
        <f>'CAT I'!C209</f>
        <v>JOEL STANLEY JONES</v>
      </c>
      <c r="D209" s="74">
        <f>'CAT I'!D209</f>
        <v>0</v>
      </c>
      <c r="E209" s="74">
        <f>'CAT I'!E209</f>
        <v>1</v>
      </c>
      <c r="F209" s="74">
        <f>'CAT I'!F209</f>
        <v>1</v>
      </c>
      <c r="G209" s="74">
        <f>'CAT I'!G209</f>
        <v>1</v>
      </c>
      <c r="H209" s="74">
        <f>'CAT I'!H209</f>
        <v>1</v>
      </c>
      <c r="I209" s="74">
        <f>'CAT I'!I209</f>
        <v>0</v>
      </c>
      <c r="J209" s="74">
        <f>'CAT I'!J209</f>
        <v>8</v>
      </c>
      <c r="K209" s="74">
        <f>'CAT I'!K209</f>
        <v>7</v>
      </c>
      <c r="L209" s="74">
        <f>'CAT I'!L209</f>
        <v>12</v>
      </c>
      <c r="M209" s="74">
        <f>'CAT I'!M209</f>
        <v>31</v>
      </c>
      <c r="N209" s="79">
        <f>'CAT II'!D209</f>
        <v>2</v>
      </c>
      <c r="O209" s="79">
        <f>'CAT II'!E209</f>
        <v>0</v>
      </c>
      <c r="P209" s="79">
        <f>'CAT II'!F209</f>
        <v>2</v>
      </c>
      <c r="Q209" s="79">
        <f>'CAT II'!G209</f>
        <v>1</v>
      </c>
      <c r="R209" s="79">
        <f>'CAT II'!H209</f>
        <v>0</v>
      </c>
      <c r="S209" s="79">
        <f>'CAT II'!I209</f>
        <v>2</v>
      </c>
      <c r="T209" s="79">
        <f>'CAT II'!J209</f>
        <v>10</v>
      </c>
      <c r="U209" s="79">
        <f>'CAT II'!K209</f>
        <v>12</v>
      </c>
      <c r="V209" s="79">
        <f>'CAT II'!L209</f>
        <v>11</v>
      </c>
      <c r="W209" s="79">
        <f>'CAT II'!M209</f>
        <v>40</v>
      </c>
      <c r="X209" s="82">
        <f>MODEL!D209</f>
        <v>2</v>
      </c>
      <c r="Y209" s="82">
        <f>MODEL!E209</f>
        <v>2</v>
      </c>
      <c r="Z209" s="82">
        <f>MODEL!F209</f>
        <v>2</v>
      </c>
      <c r="AA209" s="82">
        <f>MODEL!G209</f>
        <v>2</v>
      </c>
      <c r="AB209" s="82">
        <f>MODEL!H209</f>
        <v>2</v>
      </c>
      <c r="AC209" s="82">
        <f>MODEL!I209</f>
        <v>2</v>
      </c>
      <c r="AD209" s="82">
        <f>MODEL!J209</f>
        <v>2</v>
      </c>
      <c r="AE209" s="82">
        <f>MODEL!K209</f>
        <v>2</v>
      </c>
      <c r="AF209" s="82">
        <f>MODEL!L209</f>
        <v>2</v>
      </c>
      <c r="AG209" s="82">
        <f>MODEL!M209</f>
        <v>2</v>
      </c>
      <c r="AH209" s="82">
        <f>MODEL!N209</f>
        <v>6</v>
      </c>
      <c r="AI209" s="82">
        <f>MODEL!O209</f>
        <v>9</v>
      </c>
      <c r="AJ209" s="82">
        <f>MODEL!P209</f>
        <v>5</v>
      </c>
      <c r="AK209" s="82">
        <f>MODEL!Q209</f>
        <v>11</v>
      </c>
      <c r="AL209" s="82">
        <f>MODEL!R209</f>
        <v>14</v>
      </c>
      <c r="AM209" s="82">
        <f>MODEL!S209</f>
        <v>14</v>
      </c>
      <c r="AN209" s="82">
        <f>MODEL!T209</f>
        <v>79</v>
      </c>
      <c r="AO209" s="84">
        <f>'CAT I'!N209</f>
        <v>5</v>
      </c>
      <c r="AP209" s="84">
        <f>'CAT I'!O209</f>
        <v>5</v>
      </c>
      <c r="AQ209" s="84">
        <f>'CAT I'!P209</f>
        <v>10</v>
      </c>
      <c r="AR209" s="2">
        <f>'CAT II'!N209</f>
        <v>5</v>
      </c>
      <c r="AS209" s="2">
        <f>'CAT II'!O209</f>
        <v>5</v>
      </c>
      <c r="AT209" s="2">
        <f>'CAT II'!P209</f>
        <v>10</v>
      </c>
      <c r="AU209" s="85">
        <f>MODEL!U209</f>
        <v>5</v>
      </c>
      <c r="AV209" s="85">
        <f>MODEL!V209</f>
        <v>5</v>
      </c>
      <c r="AW209" s="85">
        <f>MODEL!W209</f>
        <v>10</v>
      </c>
      <c r="AX209" s="88">
        <f t="shared" si="157"/>
        <v>0.660377358490566</v>
      </c>
      <c r="AY209" s="88">
        <f t="shared" si="158"/>
        <v>0.65116279069767447</v>
      </c>
      <c r="AZ209" s="88">
        <f t="shared" si="158"/>
        <v>0.86792452830188682</v>
      </c>
      <c r="BA209" s="88">
        <f t="shared" si="158"/>
        <v>0.86046511627906974</v>
      </c>
      <c r="BB209" s="88">
        <f t="shared" si="158"/>
        <v>1</v>
      </c>
      <c r="BC209" s="88">
        <f t="shared" si="158"/>
        <v>0.73333333333333328</v>
      </c>
      <c r="BD209" s="89">
        <f>'END SEM EXAM'!D209</f>
        <v>1</v>
      </c>
      <c r="BE209" s="89">
        <f>'END SEM EXAM'!E209</f>
        <v>2</v>
      </c>
      <c r="BF209" s="89">
        <f>'END SEM EXAM'!F209</f>
        <v>2</v>
      </c>
      <c r="BG209" s="89">
        <f>'END SEM EXAM'!G209</f>
        <v>1</v>
      </c>
      <c r="BH209" s="89">
        <f>'END SEM EXAM'!H209</f>
        <v>1</v>
      </c>
      <c r="BI209" s="89">
        <f>'END SEM EXAM'!I209</f>
        <v>2</v>
      </c>
      <c r="BJ209" s="89">
        <f>'END SEM EXAM'!J209</f>
        <v>1</v>
      </c>
      <c r="BK209" s="89">
        <f>'END SEM EXAM'!K209</f>
        <v>1</v>
      </c>
      <c r="BL209" s="89">
        <f>'END SEM EXAM'!L209</f>
        <v>1</v>
      </c>
      <c r="BM209" s="89">
        <f>'END SEM EXAM'!M209</f>
        <v>1</v>
      </c>
      <c r="BN209" s="89">
        <f>'END SEM EXAM'!N209</f>
        <v>10</v>
      </c>
      <c r="BO209" s="89">
        <f>'END SEM EXAM'!O209</f>
        <v>13</v>
      </c>
      <c r="BP209" s="89">
        <f>'END SEM EXAM'!P209</f>
        <v>5</v>
      </c>
      <c r="BQ209" s="89">
        <f>'END SEM EXAM'!Q209</f>
        <v>0</v>
      </c>
      <c r="BR209" s="89">
        <f>'END SEM EXAM'!R209</f>
        <v>6</v>
      </c>
      <c r="BS209" s="89">
        <f>'END SEM EXAM'!S209</f>
        <v>13</v>
      </c>
      <c r="BT209" s="89">
        <f>'END SEM EXAM'!T209</f>
        <v>60</v>
      </c>
      <c r="BU209" s="91">
        <f>'END SEM EXAM'!U209</f>
        <v>0.88888888888888884</v>
      </c>
      <c r="BV209" s="91">
        <f>'END SEM EXAM'!V209</f>
        <v>0.44444444444444442</v>
      </c>
      <c r="BW209" s="91">
        <f>'END SEM EXAM'!W209</f>
        <v>0.16666666666666666</v>
      </c>
      <c r="BX209" s="91">
        <f>'END SEM EXAM'!X209</f>
        <v>0.44444444444444442</v>
      </c>
      <c r="BY209" s="91">
        <f>'END SEM EXAM'!Y209</f>
        <v>0.83333333333333337</v>
      </c>
      <c r="BZ209" s="91">
        <f>'END SEM EXAM'!Z209</f>
        <v>1</v>
      </c>
      <c r="CA209" s="92">
        <f t="shared" si="159"/>
        <v>0.53333333333333333</v>
      </c>
      <c r="CB209" s="92">
        <f t="shared" si="160"/>
        <v>0.26666666666666666</v>
      </c>
      <c r="CC209" s="92">
        <f t="shared" si="161"/>
        <v>9.9999999999999992E-2</v>
      </c>
      <c r="CD209" s="92">
        <f t="shared" si="162"/>
        <v>0.26666666666666666</v>
      </c>
      <c r="CE209" s="92">
        <f t="shared" si="163"/>
        <v>0.5</v>
      </c>
      <c r="CF209" s="92">
        <f t="shared" si="164"/>
        <v>0.6</v>
      </c>
      <c r="CG209" s="94">
        <f t="shared" si="165"/>
        <v>0.26415094339622641</v>
      </c>
      <c r="CH209" s="94">
        <f t="shared" si="166"/>
        <v>0.26046511627906982</v>
      </c>
      <c r="CI209" s="94">
        <f t="shared" si="167"/>
        <v>0.34716981132075475</v>
      </c>
      <c r="CJ209" s="94">
        <f t="shared" si="168"/>
        <v>0.34418604651162793</v>
      </c>
      <c r="CK209" s="94">
        <f t="shared" si="169"/>
        <v>0.4</v>
      </c>
      <c r="CL209" s="94">
        <f t="shared" si="170"/>
        <v>0.29333333333333333</v>
      </c>
      <c r="CM209" s="96">
        <f t="shared" si="171"/>
        <v>0.79748427672955979</v>
      </c>
      <c r="CN209" s="96">
        <f t="shared" si="172"/>
        <v>0.52713178294573648</v>
      </c>
      <c r="CO209" s="96">
        <f t="shared" si="173"/>
        <v>0.44716981132075473</v>
      </c>
      <c r="CP209" s="96">
        <f t="shared" si="174"/>
        <v>0.61085271317829459</v>
      </c>
      <c r="CQ209" s="96">
        <f t="shared" si="175"/>
        <v>0.9</v>
      </c>
      <c r="CR209" s="96">
        <f t="shared" si="176"/>
        <v>0.89333333333333331</v>
      </c>
      <c r="CS209" s="99">
        <f>'Course end survey'!J218</f>
        <v>0.33333333333333331</v>
      </c>
      <c r="CT209" s="99">
        <f>'Course end survey'!K218</f>
        <v>1</v>
      </c>
      <c r="CU209" s="99">
        <f>'Course end survey'!L218</f>
        <v>1</v>
      </c>
      <c r="CV209" s="99">
        <f>'Course end survey'!M218</f>
        <v>1</v>
      </c>
      <c r="CW209" s="99">
        <f>'Course end survey'!N218</f>
        <v>0.1111111111111111</v>
      </c>
      <c r="CX209" s="99">
        <f>'Course end survey'!O218</f>
        <v>0.33333333333333331</v>
      </c>
      <c r="CY209" s="100">
        <f t="shared" si="177"/>
        <v>3.3333333333333333E-2</v>
      </c>
      <c r="CZ209" s="100">
        <f t="shared" si="178"/>
        <v>0.1</v>
      </c>
      <c r="DA209" s="100">
        <f t="shared" si="179"/>
        <v>0.1</v>
      </c>
      <c r="DB209" s="100">
        <f t="shared" si="180"/>
        <v>0.1</v>
      </c>
      <c r="DC209" s="100">
        <f t="shared" si="181"/>
        <v>1.1111111111111112E-2</v>
      </c>
      <c r="DD209" s="100">
        <f t="shared" si="182"/>
        <v>3.3333333333333333E-2</v>
      </c>
      <c r="DE209" s="102">
        <f t="shared" si="183"/>
        <v>0.71773584905660381</v>
      </c>
      <c r="DF209" s="102">
        <f t="shared" si="184"/>
        <v>0.47441860465116287</v>
      </c>
      <c r="DG209" s="102">
        <f t="shared" si="185"/>
        <v>0.40245283018867928</v>
      </c>
      <c r="DH209" s="102">
        <f t="shared" si="186"/>
        <v>0.54976744186046511</v>
      </c>
      <c r="DI209" s="102">
        <f t="shared" si="187"/>
        <v>0.81</v>
      </c>
      <c r="DJ209" s="102">
        <f t="shared" si="188"/>
        <v>0.80400000000000005</v>
      </c>
      <c r="DK209" s="103">
        <f t="shared" si="189"/>
        <v>0.75106918238993714</v>
      </c>
      <c r="DL209" s="103">
        <f t="shared" si="190"/>
        <v>0.5744186046511629</v>
      </c>
      <c r="DM209" s="103">
        <f t="shared" si="191"/>
        <v>0.50245283018867926</v>
      </c>
      <c r="DN209" s="103">
        <f t="shared" si="192"/>
        <v>0.64976744186046509</v>
      </c>
      <c r="DO209" s="103">
        <f t="shared" si="193"/>
        <v>0.82111111111111112</v>
      </c>
      <c r="DP209" s="103">
        <f t="shared" si="194"/>
        <v>0.83733333333333337</v>
      </c>
    </row>
    <row r="210" spans="1:120" ht="16.2" thickBot="1">
      <c r="A210" s="72">
        <v>200</v>
      </c>
      <c r="B210" s="73" t="str">
        <f>'CAT I'!B210</f>
        <v>AME20227L</v>
      </c>
      <c r="C210" s="171" t="str">
        <f>'CAT I'!C210</f>
        <v>AMS VARGHEES</v>
      </c>
      <c r="D210" s="74">
        <f>'CAT I'!D210</f>
        <v>1</v>
      </c>
      <c r="E210" s="74">
        <f>'CAT I'!E210</f>
        <v>1</v>
      </c>
      <c r="F210" s="74">
        <f>'CAT I'!F210</f>
        <v>2</v>
      </c>
      <c r="G210" s="74">
        <f>'CAT I'!G210</f>
        <v>1</v>
      </c>
      <c r="H210" s="74">
        <f>'CAT I'!H210</f>
        <v>1</v>
      </c>
      <c r="I210" s="74">
        <f>'CAT I'!I210</f>
        <v>2</v>
      </c>
      <c r="J210" s="74">
        <f>'CAT I'!J210</f>
        <v>6</v>
      </c>
      <c r="K210" s="74">
        <f>'CAT I'!K210</f>
        <v>12</v>
      </c>
      <c r="L210" s="74">
        <f>'CAT I'!L210</f>
        <v>7</v>
      </c>
      <c r="M210" s="74">
        <f>'CAT I'!M210</f>
        <v>33</v>
      </c>
      <c r="N210" s="79">
        <f>'CAT II'!D210</f>
        <v>0</v>
      </c>
      <c r="O210" s="79">
        <f>'CAT II'!E210</f>
        <v>0</v>
      </c>
      <c r="P210" s="79">
        <f>'CAT II'!F210</f>
        <v>1</v>
      </c>
      <c r="Q210" s="79">
        <f>'CAT II'!G210</f>
        <v>0</v>
      </c>
      <c r="R210" s="79">
        <f>'CAT II'!H210</f>
        <v>0</v>
      </c>
      <c r="S210" s="79">
        <f>'CAT II'!I210</f>
        <v>0</v>
      </c>
      <c r="T210" s="79">
        <f>'CAT II'!J210</f>
        <v>6</v>
      </c>
      <c r="U210" s="79">
        <f>'CAT II'!K210</f>
        <v>13</v>
      </c>
      <c r="V210" s="79">
        <f>'CAT II'!L210</f>
        <v>14</v>
      </c>
      <c r="W210" s="79">
        <f>'CAT II'!M210</f>
        <v>34</v>
      </c>
      <c r="X210" s="82">
        <f>MODEL!D210</f>
        <v>2</v>
      </c>
      <c r="Y210" s="82">
        <f>MODEL!E210</f>
        <v>2</v>
      </c>
      <c r="Z210" s="82">
        <f>MODEL!F210</f>
        <v>2</v>
      </c>
      <c r="AA210" s="82">
        <f>MODEL!G210</f>
        <v>2</v>
      </c>
      <c r="AB210" s="82">
        <f>MODEL!H210</f>
        <v>2</v>
      </c>
      <c r="AC210" s="82">
        <f>MODEL!I210</f>
        <v>2</v>
      </c>
      <c r="AD210" s="82">
        <f>MODEL!J210</f>
        <v>2</v>
      </c>
      <c r="AE210" s="82">
        <f>MODEL!K210</f>
        <v>2</v>
      </c>
      <c r="AF210" s="82">
        <f>MODEL!L210</f>
        <v>2</v>
      </c>
      <c r="AG210" s="82">
        <f>MODEL!M210</f>
        <v>2</v>
      </c>
      <c r="AH210" s="82">
        <f>MODEL!N210</f>
        <v>9</v>
      </c>
      <c r="AI210" s="82">
        <f>MODEL!O210</f>
        <v>13</v>
      </c>
      <c r="AJ210" s="82">
        <f>MODEL!P210</f>
        <v>7</v>
      </c>
      <c r="AK210" s="82">
        <f>MODEL!Q210</f>
        <v>8</v>
      </c>
      <c r="AL210" s="82">
        <f>MODEL!R210</f>
        <v>9</v>
      </c>
      <c r="AM210" s="82">
        <f>MODEL!S210</f>
        <v>1</v>
      </c>
      <c r="AN210" s="82">
        <f>MODEL!T210</f>
        <v>67</v>
      </c>
      <c r="AO210" s="84">
        <f>'CAT I'!N210</f>
        <v>5</v>
      </c>
      <c r="AP210" s="84">
        <f>'CAT I'!O210</f>
        <v>5</v>
      </c>
      <c r="AQ210" s="84">
        <f>'CAT I'!P210</f>
        <v>10</v>
      </c>
      <c r="AR210" s="2">
        <f>'CAT II'!N210</f>
        <v>5</v>
      </c>
      <c r="AS210" s="2">
        <f>'CAT II'!O210</f>
        <v>5</v>
      </c>
      <c r="AT210" s="2">
        <f>'CAT II'!P210</f>
        <v>10</v>
      </c>
      <c r="AU210" s="85">
        <f>MODEL!U210</f>
        <v>5</v>
      </c>
      <c r="AV210" s="85">
        <f>MODEL!V210</f>
        <v>5</v>
      </c>
      <c r="AW210" s="85">
        <f>MODEL!W210</f>
        <v>10</v>
      </c>
      <c r="AX210" s="88">
        <f t="shared" si="157"/>
        <v>0.83018867924528306</v>
      </c>
      <c r="AY210" s="88">
        <f t="shared" si="158"/>
        <v>0.62790697674418605</v>
      </c>
      <c r="AZ210" s="88">
        <f t="shared" si="158"/>
        <v>0.69811320754716977</v>
      </c>
      <c r="BA210" s="88">
        <f t="shared" si="158"/>
        <v>0.7441860465116279</v>
      </c>
      <c r="BB210" s="88">
        <f t="shared" si="158"/>
        <v>0.43478260869565216</v>
      </c>
      <c r="BC210" s="88">
        <f t="shared" si="158"/>
        <v>0.93333333333333335</v>
      </c>
      <c r="BD210" s="89">
        <f>'END SEM EXAM'!D210</f>
        <v>1</v>
      </c>
      <c r="BE210" s="89">
        <f>'END SEM EXAM'!E210</f>
        <v>2</v>
      </c>
      <c r="BF210" s="89">
        <f>'END SEM EXAM'!F210</f>
        <v>2</v>
      </c>
      <c r="BG210" s="89">
        <f>'END SEM EXAM'!G210</f>
        <v>1</v>
      </c>
      <c r="BH210" s="89">
        <f>'END SEM EXAM'!H210</f>
        <v>1</v>
      </c>
      <c r="BI210" s="89">
        <f>'END SEM EXAM'!I210</f>
        <v>2</v>
      </c>
      <c r="BJ210" s="89">
        <f>'END SEM EXAM'!J210</f>
        <v>2</v>
      </c>
      <c r="BK210" s="89">
        <f>'END SEM EXAM'!K210</f>
        <v>2</v>
      </c>
      <c r="BL210" s="89">
        <f>'END SEM EXAM'!L210</f>
        <v>2</v>
      </c>
      <c r="BM210" s="89">
        <f>'END SEM EXAM'!M210</f>
        <v>2</v>
      </c>
      <c r="BN210" s="89">
        <f>'END SEM EXAM'!N210</f>
        <v>1</v>
      </c>
      <c r="BO210" s="89">
        <f>'END SEM EXAM'!O210</f>
        <v>12</v>
      </c>
      <c r="BP210" s="89">
        <f>'END SEM EXAM'!P210</f>
        <v>0</v>
      </c>
      <c r="BQ210" s="89">
        <f>'END SEM EXAM'!Q210</f>
        <v>13</v>
      </c>
      <c r="BR210" s="89">
        <f>'END SEM EXAM'!R210</f>
        <v>5</v>
      </c>
      <c r="BS210" s="89">
        <f>'END SEM EXAM'!S210</f>
        <v>10</v>
      </c>
      <c r="BT210" s="89">
        <f>'END SEM EXAM'!T210</f>
        <v>58</v>
      </c>
      <c r="BU210" s="91">
        <f>'END SEM EXAM'!U210</f>
        <v>0.83333333333333337</v>
      </c>
      <c r="BV210" s="91">
        <f>'END SEM EXAM'!V210</f>
        <v>0.16666666666666666</v>
      </c>
      <c r="BW210" s="91">
        <f>'END SEM EXAM'!W210</f>
        <v>0.88888888888888884</v>
      </c>
      <c r="BX210" s="91">
        <f>'END SEM EXAM'!X210</f>
        <v>0.5</v>
      </c>
      <c r="BY210" s="91">
        <f>'END SEM EXAM'!Y210</f>
        <v>0.77777777777777779</v>
      </c>
      <c r="BZ210" s="91">
        <f>'END SEM EXAM'!Z210</f>
        <v>0.1</v>
      </c>
      <c r="CA210" s="92">
        <f t="shared" si="159"/>
        <v>0.5</v>
      </c>
      <c r="CB210" s="92">
        <f t="shared" si="160"/>
        <v>9.9999999999999992E-2</v>
      </c>
      <c r="CC210" s="92">
        <f t="shared" si="161"/>
        <v>0.53333333333333333</v>
      </c>
      <c r="CD210" s="92">
        <f t="shared" si="162"/>
        <v>0.3</v>
      </c>
      <c r="CE210" s="92">
        <f t="shared" si="163"/>
        <v>0.46666666666666667</v>
      </c>
      <c r="CF210" s="92">
        <f t="shared" si="164"/>
        <v>0.06</v>
      </c>
      <c r="CG210" s="94">
        <f t="shared" si="165"/>
        <v>0.33207547169811324</v>
      </c>
      <c r="CH210" s="94">
        <f t="shared" si="166"/>
        <v>0.25116279069767444</v>
      </c>
      <c r="CI210" s="94">
        <f t="shared" si="167"/>
        <v>0.27924528301886792</v>
      </c>
      <c r="CJ210" s="94">
        <f t="shared" si="168"/>
        <v>0.29767441860465116</v>
      </c>
      <c r="CK210" s="94">
        <f t="shared" si="169"/>
        <v>0.17391304347826086</v>
      </c>
      <c r="CL210" s="94">
        <f t="shared" si="170"/>
        <v>0.37333333333333335</v>
      </c>
      <c r="CM210" s="96">
        <f t="shared" si="171"/>
        <v>0.83207547169811324</v>
      </c>
      <c r="CN210" s="96">
        <f t="shared" si="172"/>
        <v>0.35116279069767442</v>
      </c>
      <c r="CO210" s="96">
        <f t="shared" si="173"/>
        <v>0.8125786163522013</v>
      </c>
      <c r="CP210" s="96">
        <f t="shared" si="174"/>
        <v>0.5976744186046512</v>
      </c>
      <c r="CQ210" s="96">
        <f t="shared" si="175"/>
        <v>0.64057971014492754</v>
      </c>
      <c r="CR210" s="96">
        <f t="shared" si="176"/>
        <v>0.43333333333333335</v>
      </c>
      <c r="CS210" s="99">
        <f>'Course end survey'!J235</f>
        <v>0.66666666666666663</v>
      </c>
      <c r="CT210" s="99">
        <f>'Course end survey'!K235</f>
        <v>1</v>
      </c>
      <c r="CU210" s="99">
        <f>'Course end survey'!L235</f>
        <v>0.33333333333333331</v>
      </c>
      <c r="CV210" s="99">
        <f>'Course end survey'!M235</f>
        <v>0.66666666666666663</v>
      </c>
      <c r="CW210" s="99">
        <f>'Course end survey'!N235</f>
        <v>0.22222222222222221</v>
      </c>
      <c r="CX210" s="99">
        <f>'Course end survey'!O235</f>
        <v>0.33333333333333331</v>
      </c>
      <c r="CY210" s="100">
        <f t="shared" si="177"/>
        <v>6.6666666666666666E-2</v>
      </c>
      <c r="CZ210" s="100">
        <f t="shared" si="178"/>
        <v>0.1</v>
      </c>
      <c r="DA210" s="100">
        <f t="shared" si="179"/>
        <v>3.3333333333333333E-2</v>
      </c>
      <c r="DB210" s="100">
        <f t="shared" si="180"/>
        <v>6.6666666666666666E-2</v>
      </c>
      <c r="DC210" s="100">
        <f t="shared" si="181"/>
        <v>2.2222222222222223E-2</v>
      </c>
      <c r="DD210" s="100">
        <f t="shared" si="182"/>
        <v>3.3333333333333333E-2</v>
      </c>
      <c r="DE210" s="102">
        <f t="shared" si="183"/>
        <v>0.74886792452830198</v>
      </c>
      <c r="DF210" s="102">
        <f t="shared" si="184"/>
        <v>0.31604651162790698</v>
      </c>
      <c r="DG210" s="102">
        <f t="shared" si="185"/>
        <v>0.73132075471698121</v>
      </c>
      <c r="DH210" s="102">
        <f t="shared" si="186"/>
        <v>0.53790697674418608</v>
      </c>
      <c r="DI210" s="102">
        <f t="shared" si="187"/>
        <v>0.57652173913043481</v>
      </c>
      <c r="DJ210" s="102">
        <f t="shared" si="188"/>
        <v>0.39</v>
      </c>
      <c r="DK210" s="103">
        <f t="shared" si="189"/>
        <v>0.81553459119496863</v>
      </c>
      <c r="DL210" s="103">
        <f t="shared" si="190"/>
        <v>0.41604651162790696</v>
      </c>
      <c r="DM210" s="103">
        <f t="shared" si="191"/>
        <v>0.76465408805031454</v>
      </c>
      <c r="DN210" s="103">
        <f t="shared" si="192"/>
        <v>0.60457364341085273</v>
      </c>
      <c r="DO210" s="103">
        <f t="shared" si="193"/>
        <v>0.59874396135265706</v>
      </c>
      <c r="DP210" s="103">
        <f t="shared" si="194"/>
        <v>0.42333333333333334</v>
      </c>
    </row>
    <row r="211" spans="1:120" ht="16.2" thickBot="1">
      <c r="A211" s="72">
        <v>201</v>
      </c>
      <c r="B211" s="73" t="str">
        <f>'CAT I'!B211</f>
        <v>AME20228L</v>
      </c>
      <c r="C211" s="171" t="str">
        <f>'CAT I'!C211</f>
        <v>ROJES J</v>
      </c>
      <c r="D211" s="74">
        <f>'CAT I'!D211</f>
        <v>1</v>
      </c>
      <c r="E211" s="74">
        <f>'CAT I'!E211</f>
        <v>2</v>
      </c>
      <c r="F211" s="74">
        <f>'CAT I'!F211</f>
        <v>2</v>
      </c>
      <c r="G211" s="74">
        <f>'CAT I'!G211</f>
        <v>2</v>
      </c>
      <c r="H211" s="74">
        <f>'CAT I'!H211</f>
        <v>2</v>
      </c>
      <c r="I211" s="74">
        <f>'CAT I'!I211</f>
        <v>2</v>
      </c>
      <c r="J211" s="74">
        <f>'CAT I'!J211</f>
        <v>5</v>
      </c>
      <c r="K211" s="74">
        <f>'CAT I'!K211</f>
        <v>14</v>
      </c>
      <c r="L211" s="74">
        <f>'CAT I'!L211</f>
        <v>12</v>
      </c>
      <c r="M211" s="74">
        <f>'CAT I'!M211</f>
        <v>42</v>
      </c>
      <c r="N211" s="79">
        <f>'CAT II'!D211</f>
        <v>2</v>
      </c>
      <c r="O211" s="79">
        <f>'CAT II'!E211</f>
        <v>2</v>
      </c>
      <c r="P211" s="79">
        <f>'CAT II'!F211</f>
        <v>2</v>
      </c>
      <c r="Q211" s="79">
        <f>'CAT II'!G211</f>
        <v>2</v>
      </c>
      <c r="R211" s="79">
        <f>'CAT II'!H211</f>
        <v>2</v>
      </c>
      <c r="S211" s="79">
        <f>'CAT II'!I211</f>
        <v>2</v>
      </c>
      <c r="T211" s="79">
        <f>'CAT II'!J211</f>
        <v>10</v>
      </c>
      <c r="U211" s="79">
        <f>'CAT II'!K211</f>
        <v>12</v>
      </c>
      <c r="V211" s="79">
        <f>'CAT II'!L211</f>
        <v>10</v>
      </c>
      <c r="W211" s="79">
        <f>'CAT II'!M211</f>
        <v>44</v>
      </c>
      <c r="X211" s="82">
        <f>MODEL!D211</f>
        <v>2</v>
      </c>
      <c r="Y211" s="82">
        <f>MODEL!E211</f>
        <v>1</v>
      </c>
      <c r="Z211" s="82">
        <f>MODEL!F211</f>
        <v>2</v>
      </c>
      <c r="AA211" s="82">
        <f>MODEL!G211</f>
        <v>1</v>
      </c>
      <c r="AB211" s="82">
        <f>MODEL!H211</f>
        <v>1</v>
      </c>
      <c r="AC211" s="82">
        <f>MODEL!I211</f>
        <v>2</v>
      </c>
      <c r="AD211" s="82">
        <f>MODEL!J211</f>
        <v>2</v>
      </c>
      <c r="AE211" s="82">
        <f>MODEL!K211</f>
        <v>2</v>
      </c>
      <c r="AF211" s="82">
        <f>MODEL!L211</f>
        <v>1</v>
      </c>
      <c r="AG211" s="82">
        <f>MODEL!M211</f>
        <v>1</v>
      </c>
      <c r="AH211" s="82">
        <f>MODEL!N211</f>
        <v>10</v>
      </c>
      <c r="AI211" s="82">
        <f>MODEL!O211</f>
        <v>11</v>
      </c>
      <c r="AJ211" s="82">
        <f>MODEL!P211</f>
        <v>12</v>
      </c>
      <c r="AK211" s="82">
        <f>MODEL!Q211</f>
        <v>14</v>
      </c>
      <c r="AL211" s="82">
        <f>MODEL!R211</f>
        <v>10</v>
      </c>
      <c r="AM211" s="82">
        <f>MODEL!S211</f>
        <v>6</v>
      </c>
      <c r="AN211" s="82">
        <f>MODEL!T211</f>
        <v>78</v>
      </c>
      <c r="AO211" s="84">
        <f>'CAT I'!N211</f>
        <v>5</v>
      </c>
      <c r="AP211" s="84">
        <f>'CAT I'!O211</f>
        <v>5</v>
      </c>
      <c r="AQ211" s="84">
        <f>'CAT I'!P211</f>
        <v>10</v>
      </c>
      <c r="AR211" s="2">
        <f>'CAT II'!N211</f>
        <v>5</v>
      </c>
      <c r="AS211" s="2">
        <f>'CAT II'!O211</f>
        <v>5</v>
      </c>
      <c r="AT211" s="2">
        <f>'CAT II'!P211</f>
        <v>10</v>
      </c>
      <c r="AU211" s="85">
        <f>MODEL!U211</f>
        <v>5</v>
      </c>
      <c r="AV211" s="85">
        <f>MODEL!V211</f>
        <v>5</v>
      </c>
      <c r="AW211" s="85">
        <f>MODEL!W211</f>
        <v>10</v>
      </c>
      <c r="AX211" s="88">
        <f t="shared" si="157"/>
        <v>0.81132075471698117</v>
      </c>
      <c r="AY211" s="88">
        <f t="shared" si="158"/>
        <v>0.88372093023255816</v>
      </c>
      <c r="AZ211" s="88">
        <f t="shared" si="158"/>
        <v>0.94339622641509435</v>
      </c>
      <c r="BA211" s="88">
        <f t="shared" si="158"/>
        <v>0.81395348837209303</v>
      </c>
      <c r="BB211" s="88">
        <f t="shared" si="158"/>
        <v>0.56521739130434778</v>
      </c>
      <c r="BC211" s="88">
        <f t="shared" si="158"/>
        <v>1</v>
      </c>
      <c r="BD211" s="89">
        <f>'END SEM EXAM'!D211</f>
        <v>2</v>
      </c>
      <c r="BE211" s="89">
        <f>'END SEM EXAM'!E211</f>
        <v>2</v>
      </c>
      <c r="BF211" s="89">
        <f>'END SEM EXAM'!F211</f>
        <v>2</v>
      </c>
      <c r="BG211" s="89">
        <f>'END SEM EXAM'!G211</f>
        <v>2</v>
      </c>
      <c r="BH211" s="89">
        <f>'END SEM EXAM'!H211</f>
        <v>1</v>
      </c>
      <c r="BI211" s="89">
        <f>'END SEM EXAM'!I211</f>
        <v>2</v>
      </c>
      <c r="BJ211" s="89">
        <f>'END SEM EXAM'!J211</f>
        <v>1</v>
      </c>
      <c r="BK211" s="89">
        <f>'END SEM EXAM'!K211</f>
        <v>2</v>
      </c>
      <c r="BL211" s="89">
        <f>'END SEM EXAM'!L211</f>
        <v>1</v>
      </c>
      <c r="BM211" s="89">
        <f>'END SEM EXAM'!M211</f>
        <v>2</v>
      </c>
      <c r="BN211" s="89">
        <f>'END SEM EXAM'!N211</f>
        <v>8</v>
      </c>
      <c r="BO211" s="89">
        <f>'END SEM EXAM'!O211</f>
        <v>8</v>
      </c>
      <c r="BP211" s="89">
        <f>'END SEM EXAM'!P211</f>
        <v>8</v>
      </c>
      <c r="BQ211" s="89">
        <f>'END SEM EXAM'!Q211</f>
        <v>14</v>
      </c>
      <c r="BR211" s="89">
        <f>'END SEM EXAM'!R211</f>
        <v>10</v>
      </c>
      <c r="BS211" s="89">
        <f>'END SEM EXAM'!S211</f>
        <v>12</v>
      </c>
      <c r="BT211" s="89">
        <f>'END SEM EXAM'!T211</f>
        <v>77</v>
      </c>
      <c r="BU211" s="91">
        <f>'END SEM EXAM'!U211</f>
        <v>0.66666666666666663</v>
      </c>
      <c r="BV211" s="91">
        <f>'END SEM EXAM'!V211</f>
        <v>0.66666666666666663</v>
      </c>
      <c r="BW211" s="91">
        <f>'END SEM EXAM'!W211</f>
        <v>0.94444444444444442</v>
      </c>
      <c r="BX211" s="91">
        <f>'END SEM EXAM'!X211</f>
        <v>0.72222222222222221</v>
      </c>
      <c r="BY211" s="91">
        <f>'END SEM EXAM'!Y211</f>
        <v>0.83333333333333337</v>
      </c>
      <c r="BZ211" s="91">
        <f>'END SEM EXAM'!Z211</f>
        <v>0.8</v>
      </c>
      <c r="CA211" s="92">
        <f t="shared" si="159"/>
        <v>0.39999999999999997</v>
      </c>
      <c r="CB211" s="92">
        <f t="shared" si="160"/>
        <v>0.39999999999999997</v>
      </c>
      <c r="CC211" s="92">
        <f t="shared" si="161"/>
        <v>0.56666666666666665</v>
      </c>
      <c r="CD211" s="92">
        <f t="shared" si="162"/>
        <v>0.43333333333333329</v>
      </c>
      <c r="CE211" s="92">
        <f t="shared" si="163"/>
        <v>0.5</v>
      </c>
      <c r="CF211" s="92">
        <f t="shared" si="164"/>
        <v>0.48</v>
      </c>
      <c r="CG211" s="94">
        <f t="shared" si="165"/>
        <v>0.32452830188679249</v>
      </c>
      <c r="CH211" s="94">
        <f t="shared" si="166"/>
        <v>0.35348837209302331</v>
      </c>
      <c r="CI211" s="94">
        <f t="shared" si="167"/>
        <v>0.37735849056603776</v>
      </c>
      <c r="CJ211" s="94">
        <f t="shared" si="168"/>
        <v>0.32558139534883723</v>
      </c>
      <c r="CK211" s="94">
        <f t="shared" si="169"/>
        <v>0.22608695652173913</v>
      </c>
      <c r="CL211" s="94">
        <f t="shared" si="170"/>
        <v>0.4</v>
      </c>
      <c r="CM211" s="96">
        <f t="shared" si="171"/>
        <v>0.72452830188679251</v>
      </c>
      <c r="CN211" s="96">
        <f t="shared" si="172"/>
        <v>0.75348837209302322</v>
      </c>
      <c r="CO211" s="96">
        <f t="shared" si="173"/>
        <v>0.94402515723270441</v>
      </c>
      <c r="CP211" s="96">
        <f t="shared" si="174"/>
        <v>0.75891472868217047</v>
      </c>
      <c r="CQ211" s="96">
        <f t="shared" si="175"/>
        <v>0.72608695652173916</v>
      </c>
      <c r="CR211" s="96">
        <f t="shared" si="176"/>
        <v>0.88</v>
      </c>
      <c r="CS211" s="99">
        <f>'Course end survey'!J220</f>
        <v>1</v>
      </c>
      <c r="CT211" s="99">
        <f>'Course end survey'!K220</f>
        <v>0.33333333333333331</v>
      </c>
      <c r="CU211" s="99">
        <f>'Course end survey'!L220</f>
        <v>1</v>
      </c>
      <c r="CV211" s="99">
        <f>'Course end survey'!M220</f>
        <v>0.66666666666666663</v>
      </c>
      <c r="CW211" s="99">
        <f>'Course end survey'!N220</f>
        <v>0.33333333333333331</v>
      </c>
      <c r="CX211" s="99">
        <f>'Course end survey'!O220</f>
        <v>0.1111111111111111</v>
      </c>
      <c r="CY211" s="100">
        <f t="shared" si="177"/>
        <v>0.1</v>
      </c>
      <c r="CZ211" s="100">
        <f t="shared" si="178"/>
        <v>3.3333333333333333E-2</v>
      </c>
      <c r="DA211" s="100">
        <f t="shared" si="179"/>
        <v>0.1</v>
      </c>
      <c r="DB211" s="100">
        <f t="shared" si="180"/>
        <v>6.6666666666666666E-2</v>
      </c>
      <c r="DC211" s="100">
        <f t="shared" si="181"/>
        <v>3.3333333333333333E-2</v>
      </c>
      <c r="DD211" s="100">
        <f t="shared" si="182"/>
        <v>1.1111111111111112E-2</v>
      </c>
      <c r="DE211" s="102">
        <f t="shared" si="183"/>
        <v>0.65207547169811331</v>
      </c>
      <c r="DF211" s="102">
        <f t="shared" si="184"/>
        <v>0.67813953488372092</v>
      </c>
      <c r="DG211" s="102">
        <f t="shared" si="185"/>
        <v>0.84962264150943401</v>
      </c>
      <c r="DH211" s="102">
        <f t="shared" si="186"/>
        <v>0.6830232558139534</v>
      </c>
      <c r="DI211" s="102">
        <f t="shared" si="187"/>
        <v>0.65347826086956529</v>
      </c>
      <c r="DJ211" s="102">
        <f t="shared" si="188"/>
        <v>0.79200000000000004</v>
      </c>
      <c r="DK211" s="103">
        <f t="shared" si="189"/>
        <v>0.75207547169811328</v>
      </c>
      <c r="DL211" s="103">
        <f t="shared" si="190"/>
        <v>0.71147286821705424</v>
      </c>
      <c r="DM211" s="103">
        <f t="shared" si="191"/>
        <v>0.94962264150943398</v>
      </c>
      <c r="DN211" s="103">
        <f t="shared" si="192"/>
        <v>0.74968992248062005</v>
      </c>
      <c r="DO211" s="103">
        <f t="shared" si="193"/>
        <v>0.68681159420289861</v>
      </c>
      <c r="DP211" s="103">
        <f t="shared" si="194"/>
        <v>0.80311111111111111</v>
      </c>
    </row>
    <row r="212" spans="1:120" ht="16.2" thickBot="1">
      <c r="A212" s="72">
        <v>202</v>
      </c>
      <c r="B212" s="73" t="str">
        <f>'CAT I'!B212</f>
        <v>AME20229L</v>
      </c>
      <c r="C212" s="171" t="str">
        <f>'CAT I'!C212</f>
        <v>SANKARA NARAYANAN E</v>
      </c>
      <c r="D212" s="74">
        <f>'CAT I'!D212</f>
        <v>1</v>
      </c>
      <c r="E212" s="74">
        <f>'CAT I'!E212</f>
        <v>1</v>
      </c>
      <c r="F212" s="74">
        <f>'CAT I'!F212</f>
        <v>2</v>
      </c>
      <c r="G212" s="74">
        <f>'CAT I'!G212</f>
        <v>0</v>
      </c>
      <c r="H212" s="74">
        <f>'CAT I'!H212</f>
        <v>2</v>
      </c>
      <c r="I212" s="74">
        <f>'CAT I'!I212</f>
        <v>0</v>
      </c>
      <c r="J212" s="74">
        <f>'CAT I'!J212</f>
        <v>9</v>
      </c>
      <c r="K212" s="74">
        <f>'CAT I'!K212</f>
        <v>12</v>
      </c>
      <c r="L212" s="74">
        <f>'CAT I'!L212</f>
        <v>11</v>
      </c>
      <c r="M212" s="74">
        <f>'CAT I'!M212</f>
        <v>38</v>
      </c>
      <c r="N212" s="79">
        <f>'CAT II'!D212</f>
        <v>1</v>
      </c>
      <c r="O212" s="79">
        <f>'CAT II'!E212</f>
        <v>0</v>
      </c>
      <c r="P212" s="79">
        <f>'CAT II'!F212</f>
        <v>2</v>
      </c>
      <c r="Q212" s="79">
        <f>'CAT II'!G212</f>
        <v>2</v>
      </c>
      <c r="R212" s="79">
        <f>'CAT II'!H212</f>
        <v>0</v>
      </c>
      <c r="S212" s="79">
        <f>'CAT II'!I212</f>
        <v>1</v>
      </c>
      <c r="T212" s="79">
        <f>'CAT II'!J212</f>
        <v>9</v>
      </c>
      <c r="U212" s="79">
        <f>'CAT II'!K212</f>
        <v>14</v>
      </c>
      <c r="V212" s="79">
        <f>'CAT II'!L212</f>
        <v>10</v>
      </c>
      <c r="W212" s="79">
        <f>'CAT II'!M212</f>
        <v>39</v>
      </c>
      <c r="X212" s="82">
        <f>MODEL!D212</f>
        <v>2</v>
      </c>
      <c r="Y212" s="82">
        <f>MODEL!E212</f>
        <v>2</v>
      </c>
      <c r="Z212" s="82">
        <f>MODEL!F212</f>
        <v>2</v>
      </c>
      <c r="AA212" s="82">
        <f>MODEL!G212</f>
        <v>2</v>
      </c>
      <c r="AB212" s="82">
        <f>MODEL!H212</f>
        <v>1</v>
      </c>
      <c r="AC212" s="82">
        <f>MODEL!I212</f>
        <v>2</v>
      </c>
      <c r="AD212" s="82">
        <f>MODEL!J212</f>
        <v>1</v>
      </c>
      <c r="AE212" s="82">
        <f>MODEL!K212</f>
        <v>2</v>
      </c>
      <c r="AF212" s="82">
        <f>MODEL!L212</f>
        <v>1</v>
      </c>
      <c r="AG212" s="82">
        <f>MODEL!M212</f>
        <v>2</v>
      </c>
      <c r="AH212" s="82">
        <f>MODEL!N212</f>
        <v>8</v>
      </c>
      <c r="AI212" s="82">
        <f>MODEL!O212</f>
        <v>8</v>
      </c>
      <c r="AJ212" s="82">
        <f>MODEL!P212</f>
        <v>8</v>
      </c>
      <c r="AK212" s="82">
        <f>MODEL!Q212</f>
        <v>14</v>
      </c>
      <c r="AL212" s="82">
        <f>MODEL!R212</f>
        <v>10</v>
      </c>
      <c r="AM212" s="82">
        <f>MODEL!S212</f>
        <v>12</v>
      </c>
      <c r="AN212" s="82">
        <f>MODEL!T212</f>
        <v>77</v>
      </c>
      <c r="AO212" s="84">
        <f>'CAT I'!N212</f>
        <v>5</v>
      </c>
      <c r="AP212" s="84">
        <f>'CAT I'!O212</f>
        <v>5</v>
      </c>
      <c r="AQ212" s="84">
        <f>'CAT I'!P212</f>
        <v>10</v>
      </c>
      <c r="AR212" s="2">
        <f>'CAT II'!N212</f>
        <v>5</v>
      </c>
      <c r="AS212" s="2">
        <f>'CAT II'!O212</f>
        <v>5</v>
      </c>
      <c r="AT212" s="2">
        <f>'CAT II'!P212</f>
        <v>10</v>
      </c>
      <c r="AU212" s="85">
        <f>MODEL!U212</f>
        <v>5</v>
      </c>
      <c r="AV212" s="85">
        <f>MODEL!V212</f>
        <v>5</v>
      </c>
      <c r="AW212" s="85">
        <f>MODEL!W212</f>
        <v>10</v>
      </c>
      <c r="AX212" s="88">
        <f t="shared" si="157"/>
        <v>0.79245283018867929</v>
      </c>
      <c r="AY212" s="88">
        <f t="shared" si="158"/>
        <v>0.69767441860465118</v>
      </c>
      <c r="AZ212" s="88">
        <f t="shared" si="158"/>
        <v>0.90566037735849059</v>
      </c>
      <c r="BA212" s="88">
        <f t="shared" si="158"/>
        <v>0.72093023255813948</v>
      </c>
      <c r="BB212" s="88">
        <f t="shared" si="158"/>
        <v>0.86956521739130432</v>
      </c>
      <c r="BC212" s="88">
        <f t="shared" si="158"/>
        <v>0.8666666666666667</v>
      </c>
      <c r="BD212" s="89">
        <f>'END SEM EXAM'!D212</f>
        <v>2</v>
      </c>
      <c r="BE212" s="89">
        <f>'END SEM EXAM'!E212</f>
        <v>1</v>
      </c>
      <c r="BF212" s="89">
        <f>'END SEM EXAM'!F212</f>
        <v>2</v>
      </c>
      <c r="BG212" s="89">
        <f>'END SEM EXAM'!G212</f>
        <v>1</v>
      </c>
      <c r="BH212" s="89">
        <f>'END SEM EXAM'!H212</f>
        <v>2</v>
      </c>
      <c r="BI212" s="89">
        <f>'END SEM EXAM'!I212</f>
        <v>1</v>
      </c>
      <c r="BJ212" s="89">
        <f>'END SEM EXAM'!J212</f>
        <v>1</v>
      </c>
      <c r="BK212" s="89">
        <f>'END SEM EXAM'!K212</f>
        <v>1</v>
      </c>
      <c r="BL212" s="89">
        <f>'END SEM EXAM'!L212</f>
        <v>2</v>
      </c>
      <c r="BM212" s="89">
        <f>'END SEM EXAM'!M212</f>
        <v>2</v>
      </c>
      <c r="BN212" s="89">
        <f>'END SEM EXAM'!N212</f>
        <v>9</v>
      </c>
      <c r="BO212" s="89">
        <f>'END SEM EXAM'!O212</f>
        <v>13</v>
      </c>
      <c r="BP212" s="89">
        <f>'END SEM EXAM'!P212</f>
        <v>14</v>
      </c>
      <c r="BQ212" s="89">
        <f>'END SEM EXAM'!Q212</f>
        <v>11</v>
      </c>
      <c r="BR212" s="89">
        <f>'END SEM EXAM'!R212</f>
        <v>14</v>
      </c>
      <c r="BS212" s="89">
        <f>'END SEM EXAM'!S212</f>
        <v>12</v>
      </c>
      <c r="BT212" s="89">
        <f>'END SEM EXAM'!T212</f>
        <v>88</v>
      </c>
      <c r="BU212" s="91">
        <f>'END SEM EXAM'!U212</f>
        <v>0.88888888888888884</v>
      </c>
      <c r="BV212" s="91">
        <f>'END SEM EXAM'!V212</f>
        <v>0.94444444444444442</v>
      </c>
      <c r="BW212" s="91">
        <f>'END SEM EXAM'!W212</f>
        <v>0.77777777777777779</v>
      </c>
      <c r="BX212" s="91">
        <f>'END SEM EXAM'!X212</f>
        <v>0.88888888888888884</v>
      </c>
      <c r="BY212" s="91">
        <f>'END SEM EXAM'!Y212</f>
        <v>0.88888888888888884</v>
      </c>
      <c r="BZ212" s="91">
        <f>'END SEM EXAM'!Z212</f>
        <v>0.9</v>
      </c>
      <c r="CA212" s="92">
        <f t="shared" si="159"/>
        <v>0.53333333333333333</v>
      </c>
      <c r="CB212" s="92">
        <f t="shared" si="160"/>
        <v>0.56666666666666665</v>
      </c>
      <c r="CC212" s="92">
        <f t="shared" si="161"/>
        <v>0.46666666666666667</v>
      </c>
      <c r="CD212" s="92">
        <f t="shared" si="162"/>
        <v>0.53333333333333333</v>
      </c>
      <c r="CE212" s="92">
        <f t="shared" si="163"/>
        <v>0.53333333333333333</v>
      </c>
      <c r="CF212" s="92">
        <f t="shared" si="164"/>
        <v>0.54</v>
      </c>
      <c r="CG212" s="94">
        <f t="shared" si="165"/>
        <v>0.31698113207547174</v>
      </c>
      <c r="CH212" s="94">
        <f t="shared" si="166"/>
        <v>0.27906976744186046</v>
      </c>
      <c r="CI212" s="94">
        <f t="shared" si="167"/>
        <v>0.36226415094339626</v>
      </c>
      <c r="CJ212" s="94">
        <f t="shared" si="168"/>
        <v>0.28837209302325578</v>
      </c>
      <c r="CK212" s="94">
        <f t="shared" si="169"/>
        <v>0.34782608695652173</v>
      </c>
      <c r="CL212" s="94">
        <f t="shared" si="170"/>
        <v>0.34666666666666668</v>
      </c>
      <c r="CM212" s="96">
        <f t="shared" si="171"/>
        <v>0.85031446540880506</v>
      </c>
      <c r="CN212" s="96">
        <f t="shared" si="172"/>
        <v>0.84573643410852717</v>
      </c>
      <c r="CO212" s="96">
        <f t="shared" si="173"/>
        <v>0.82893081761006293</v>
      </c>
      <c r="CP212" s="96">
        <f t="shared" si="174"/>
        <v>0.82170542635658905</v>
      </c>
      <c r="CQ212" s="96">
        <f t="shared" si="175"/>
        <v>0.88115942028985506</v>
      </c>
      <c r="CR212" s="96">
        <f t="shared" si="176"/>
        <v>0.88666666666666671</v>
      </c>
      <c r="CS212" s="99">
        <f>'Course end survey'!J237</f>
        <v>0.33333333333333331</v>
      </c>
      <c r="CT212" s="99">
        <f>'Course end survey'!K237</f>
        <v>0.66666666666666663</v>
      </c>
      <c r="CU212" s="99">
        <f>'Course end survey'!L237</f>
        <v>0.33333333333333331</v>
      </c>
      <c r="CV212" s="99">
        <f>'Course end survey'!M237</f>
        <v>0.33333333333333331</v>
      </c>
      <c r="CW212" s="99">
        <f>'Course end survey'!N237</f>
        <v>0.1111111111111111</v>
      </c>
      <c r="CX212" s="99">
        <f>'Course end survey'!O237</f>
        <v>0.22222222222222221</v>
      </c>
      <c r="CY212" s="100">
        <f t="shared" si="177"/>
        <v>3.3333333333333333E-2</v>
      </c>
      <c r="CZ212" s="100">
        <f t="shared" si="178"/>
        <v>6.6666666666666666E-2</v>
      </c>
      <c r="DA212" s="100">
        <f t="shared" si="179"/>
        <v>3.3333333333333333E-2</v>
      </c>
      <c r="DB212" s="100">
        <f t="shared" si="180"/>
        <v>3.3333333333333333E-2</v>
      </c>
      <c r="DC212" s="100">
        <f t="shared" si="181"/>
        <v>1.1111111111111112E-2</v>
      </c>
      <c r="DD212" s="100">
        <f t="shared" si="182"/>
        <v>2.2222222222222223E-2</v>
      </c>
      <c r="DE212" s="102">
        <f t="shared" si="183"/>
        <v>0.7652830188679246</v>
      </c>
      <c r="DF212" s="102">
        <f t="shared" si="184"/>
        <v>0.76116279069767445</v>
      </c>
      <c r="DG212" s="102">
        <f t="shared" si="185"/>
        <v>0.74603773584905664</v>
      </c>
      <c r="DH212" s="102">
        <f t="shared" si="186"/>
        <v>0.73953488372093013</v>
      </c>
      <c r="DI212" s="102">
        <f t="shared" si="187"/>
        <v>0.79304347826086952</v>
      </c>
      <c r="DJ212" s="102">
        <f t="shared" si="188"/>
        <v>0.79800000000000004</v>
      </c>
      <c r="DK212" s="103">
        <f t="shared" si="189"/>
        <v>0.79861635220125793</v>
      </c>
      <c r="DL212" s="103">
        <f t="shared" si="190"/>
        <v>0.8278294573643411</v>
      </c>
      <c r="DM212" s="103">
        <f t="shared" si="191"/>
        <v>0.77937106918238996</v>
      </c>
      <c r="DN212" s="103">
        <f t="shared" si="192"/>
        <v>0.77286821705426345</v>
      </c>
      <c r="DO212" s="103">
        <f t="shared" si="193"/>
        <v>0.80415458937198059</v>
      </c>
      <c r="DP212" s="103">
        <f t="shared" si="194"/>
        <v>0.8202222222222223</v>
      </c>
    </row>
    <row r="213" spans="1:120" ht="16.2" thickBot="1">
      <c r="A213" s="72">
        <v>203</v>
      </c>
      <c r="B213" s="73" t="str">
        <f>'CAT I'!B213</f>
        <v>AME20230L</v>
      </c>
      <c r="C213" s="171" t="str">
        <f>'CAT I'!C213</f>
        <v>SARAVANA RAJAN M</v>
      </c>
      <c r="D213" s="74">
        <f>'CAT I'!D213</f>
        <v>2</v>
      </c>
      <c r="E213" s="74">
        <f>'CAT I'!E213</f>
        <v>1</v>
      </c>
      <c r="F213" s="74">
        <f>'CAT I'!F213</f>
        <v>1</v>
      </c>
      <c r="G213" s="74">
        <f>'CAT I'!G213</f>
        <v>1</v>
      </c>
      <c r="H213" s="74">
        <f>'CAT I'!H213</f>
        <v>1</v>
      </c>
      <c r="I213" s="74">
        <f>'CAT I'!I213</f>
        <v>1</v>
      </c>
      <c r="J213" s="74">
        <f>'CAT I'!J213</f>
        <v>5</v>
      </c>
      <c r="K213" s="74">
        <f>'CAT I'!K213</f>
        <v>10</v>
      </c>
      <c r="L213" s="74">
        <f>'CAT I'!L213</f>
        <v>11</v>
      </c>
      <c r="M213" s="74">
        <f>'CAT I'!M213</f>
        <v>33</v>
      </c>
      <c r="N213" s="79">
        <f>'CAT II'!D213</f>
        <v>0</v>
      </c>
      <c r="O213" s="79">
        <f>'CAT II'!E213</f>
        <v>2</v>
      </c>
      <c r="P213" s="79">
        <f>'CAT II'!F213</f>
        <v>2</v>
      </c>
      <c r="Q213" s="79">
        <f>'CAT II'!G213</f>
        <v>2</v>
      </c>
      <c r="R213" s="79">
        <f>'CAT II'!H213</f>
        <v>2</v>
      </c>
      <c r="S213" s="79">
        <f>'CAT II'!I213</f>
        <v>0</v>
      </c>
      <c r="T213" s="79">
        <f>'CAT II'!J213</f>
        <v>10</v>
      </c>
      <c r="U213" s="79">
        <f>'CAT II'!K213</f>
        <v>11</v>
      </c>
      <c r="V213" s="79">
        <f>'CAT II'!L213</f>
        <v>10</v>
      </c>
      <c r="W213" s="79">
        <f>'CAT II'!M213</f>
        <v>39</v>
      </c>
      <c r="X213" s="82">
        <f>MODEL!D213</f>
        <v>1</v>
      </c>
      <c r="Y213" s="82">
        <f>MODEL!E213</f>
        <v>1</v>
      </c>
      <c r="Z213" s="82">
        <f>MODEL!F213</f>
        <v>1</v>
      </c>
      <c r="AA213" s="82">
        <f>MODEL!G213</f>
        <v>1</v>
      </c>
      <c r="AB213" s="82">
        <f>MODEL!H213</f>
        <v>1</v>
      </c>
      <c r="AC213" s="82">
        <f>MODEL!I213</f>
        <v>1</v>
      </c>
      <c r="AD213" s="82">
        <f>MODEL!J213</f>
        <v>1</v>
      </c>
      <c r="AE213" s="82">
        <f>MODEL!K213</f>
        <v>1</v>
      </c>
      <c r="AF213" s="82">
        <f>MODEL!L213</f>
        <v>2</v>
      </c>
      <c r="AG213" s="82">
        <f>MODEL!M213</f>
        <v>2</v>
      </c>
      <c r="AH213" s="82">
        <f>MODEL!N213</f>
        <v>10</v>
      </c>
      <c r="AI213" s="82">
        <f>MODEL!O213</f>
        <v>11</v>
      </c>
      <c r="AJ213" s="82">
        <f>MODEL!P213</f>
        <v>14</v>
      </c>
      <c r="AK213" s="82">
        <f>MODEL!Q213</f>
        <v>11</v>
      </c>
      <c r="AL213" s="82">
        <f>MODEL!R213</f>
        <v>12</v>
      </c>
      <c r="AM213" s="82">
        <f>MODEL!S213</f>
        <v>7</v>
      </c>
      <c r="AN213" s="82">
        <f>MODEL!T213</f>
        <v>77</v>
      </c>
      <c r="AO213" s="84">
        <f>'CAT I'!N213</f>
        <v>5</v>
      </c>
      <c r="AP213" s="84">
        <f>'CAT I'!O213</f>
        <v>5</v>
      </c>
      <c r="AQ213" s="84">
        <f>'CAT I'!P213</f>
        <v>10</v>
      </c>
      <c r="AR213" s="2">
        <f>'CAT II'!N213</f>
        <v>5</v>
      </c>
      <c r="AS213" s="2">
        <f>'CAT II'!O213</f>
        <v>5</v>
      </c>
      <c r="AT213" s="2">
        <f>'CAT II'!P213</f>
        <v>10</v>
      </c>
      <c r="AU213" s="85">
        <f>MODEL!U213</f>
        <v>5</v>
      </c>
      <c r="AV213" s="85">
        <f>MODEL!V213</f>
        <v>5</v>
      </c>
      <c r="AW213" s="85">
        <f>MODEL!W213</f>
        <v>10</v>
      </c>
      <c r="AX213" s="88">
        <f t="shared" si="157"/>
        <v>0.69811320754716977</v>
      </c>
      <c r="AY213" s="88">
        <f t="shared" si="158"/>
        <v>0.81395348837209303</v>
      </c>
      <c r="AZ213" s="88">
        <f t="shared" si="158"/>
        <v>0.81132075471698117</v>
      </c>
      <c r="BA213" s="88">
        <f t="shared" si="158"/>
        <v>0.76744186046511631</v>
      </c>
      <c r="BB213" s="88">
        <f t="shared" si="158"/>
        <v>0.69565217391304346</v>
      </c>
      <c r="BC213" s="88">
        <f t="shared" si="158"/>
        <v>1</v>
      </c>
      <c r="BD213" s="89">
        <f>'END SEM EXAM'!D213</f>
        <v>2</v>
      </c>
      <c r="BE213" s="89">
        <f>'END SEM EXAM'!E213</f>
        <v>2</v>
      </c>
      <c r="BF213" s="89">
        <f>'END SEM EXAM'!F213</f>
        <v>2</v>
      </c>
      <c r="BG213" s="89">
        <f>'END SEM EXAM'!G213</f>
        <v>2</v>
      </c>
      <c r="BH213" s="89">
        <f>'END SEM EXAM'!H213</f>
        <v>2</v>
      </c>
      <c r="BI213" s="89">
        <f>'END SEM EXAM'!I213</f>
        <v>2</v>
      </c>
      <c r="BJ213" s="89">
        <f>'END SEM EXAM'!J213</f>
        <v>2</v>
      </c>
      <c r="BK213" s="89">
        <f>'END SEM EXAM'!K213</f>
        <v>2</v>
      </c>
      <c r="BL213" s="89">
        <f>'END SEM EXAM'!L213</f>
        <v>2</v>
      </c>
      <c r="BM213" s="89">
        <f>'END SEM EXAM'!M213</f>
        <v>2</v>
      </c>
      <c r="BN213" s="89">
        <f>'END SEM EXAM'!N213</f>
        <v>7</v>
      </c>
      <c r="BO213" s="89">
        <f>'END SEM EXAM'!O213</f>
        <v>4</v>
      </c>
      <c r="BP213" s="89">
        <f>'END SEM EXAM'!P213</f>
        <v>7</v>
      </c>
      <c r="BQ213" s="89">
        <f>'END SEM EXAM'!Q213</f>
        <v>0</v>
      </c>
      <c r="BR213" s="89">
        <f>'END SEM EXAM'!R213</f>
        <v>4</v>
      </c>
      <c r="BS213" s="89">
        <f>'END SEM EXAM'!S213</f>
        <v>8</v>
      </c>
      <c r="BT213" s="89">
        <f>'END SEM EXAM'!T213</f>
        <v>50</v>
      </c>
      <c r="BU213" s="91">
        <f>'END SEM EXAM'!U213</f>
        <v>0.44444444444444442</v>
      </c>
      <c r="BV213" s="91">
        <f>'END SEM EXAM'!V213</f>
        <v>0.61111111111111116</v>
      </c>
      <c r="BW213" s="91">
        <f>'END SEM EXAM'!W213</f>
        <v>0.22222222222222221</v>
      </c>
      <c r="BX213" s="91">
        <f>'END SEM EXAM'!X213</f>
        <v>0.44444444444444442</v>
      </c>
      <c r="BY213" s="91">
        <f>'END SEM EXAM'!Y213</f>
        <v>0.66666666666666663</v>
      </c>
      <c r="BZ213" s="91">
        <f>'END SEM EXAM'!Z213</f>
        <v>0.7</v>
      </c>
      <c r="CA213" s="92">
        <f t="shared" si="159"/>
        <v>0.26666666666666666</v>
      </c>
      <c r="CB213" s="92">
        <f t="shared" si="160"/>
        <v>0.3666666666666667</v>
      </c>
      <c r="CC213" s="92">
        <f t="shared" si="161"/>
        <v>0.13333333333333333</v>
      </c>
      <c r="CD213" s="92">
        <f t="shared" si="162"/>
        <v>0.26666666666666666</v>
      </c>
      <c r="CE213" s="92">
        <f t="shared" si="163"/>
        <v>0.39999999999999997</v>
      </c>
      <c r="CF213" s="92">
        <f t="shared" si="164"/>
        <v>0.42</v>
      </c>
      <c r="CG213" s="94">
        <f t="shared" si="165"/>
        <v>0.27924528301886792</v>
      </c>
      <c r="CH213" s="94">
        <f t="shared" si="166"/>
        <v>0.32558139534883723</v>
      </c>
      <c r="CI213" s="94">
        <f t="shared" si="167"/>
        <v>0.32452830188679249</v>
      </c>
      <c r="CJ213" s="94">
        <f t="shared" si="168"/>
        <v>0.30697674418604654</v>
      </c>
      <c r="CK213" s="94">
        <f t="shared" si="169"/>
        <v>0.27826086956521739</v>
      </c>
      <c r="CL213" s="94">
        <f t="shared" si="170"/>
        <v>0.4</v>
      </c>
      <c r="CM213" s="96">
        <f t="shared" si="171"/>
        <v>0.54591194968553458</v>
      </c>
      <c r="CN213" s="96">
        <f t="shared" si="172"/>
        <v>0.69224806201550393</v>
      </c>
      <c r="CO213" s="96">
        <f t="shared" si="173"/>
        <v>0.4578616352201258</v>
      </c>
      <c r="CP213" s="96">
        <f t="shared" si="174"/>
        <v>0.5736434108527132</v>
      </c>
      <c r="CQ213" s="96">
        <f t="shared" si="175"/>
        <v>0.67826086956521736</v>
      </c>
      <c r="CR213" s="96">
        <f t="shared" si="176"/>
        <v>0.82000000000000006</v>
      </c>
      <c r="CS213" s="99">
        <f>'Course end survey'!J222</f>
        <v>1</v>
      </c>
      <c r="CT213" s="99">
        <f>'Course end survey'!K222</f>
        <v>1</v>
      </c>
      <c r="CU213" s="99">
        <f>'Course end survey'!L222</f>
        <v>1</v>
      </c>
      <c r="CV213" s="99">
        <f>'Course end survey'!M222</f>
        <v>1</v>
      </c>
      <c r="CW213" s="99">
        <f>'Course end survey'!N222</f>
        <v>0.33333333333333331</v>
      </c>
      <c r="CX213" s="99">
        <f>'Course end survey'!O222</f>
        <v>0.33333333333333331</v>
      </c>
      <c r="CY213" s="100">
        <f t="shared" si="177"/>
        <v>0.1</v>
      </c>
      <c r="CZ213" s="100">
        <f t="shared" si="178"/>
        <v>0.1</v>
      </c>
      <c r="DA213" s="100">
        <f t="shared" si="179"/>
        <v>0.1</v>
      </c>
      <c r="DB213" s="100">
        <f t="shared" si="180"/>
        <v>0.1</v>
      </c>
      <c r="DC213" s="100">
        <f t="shared" si="181"/>
        <v>3.3333333333333333E-2</v>
      </c>
      <c r="DD213" s="100">
        <f t="shared" si="182"/>
        <v>3.3333333333333333E-2</v>
      </c>
      <c r="DE213" s="102">
        <f t="shared" si="183"/>
        <v>0.49132075471698111</v>
      </c>
      <c r="DF213" s="102">
        <f t="shared" si="184"/>
        <v>0.62302325581395357</v>
      </c>
      <c r="DG213" s="102">
        <f t="shared" si="185"/>
        <v>0.4120754716981132</v>
      </c>
      <c r="DH213" s="102">
        <f t="shared" si="186"/>
        <v>0.51627906976744187</v>
      </c>
      <c r="DI213" s="102">
        <f t="shared" si="187"/>
        <v>0.61043478260869566</v>
      </c>
      <c r="DJ213" s="102">
        <f t="shared" si="188"/>
        <v>0.7380000000000001</v>
      </c>
      <c r="DK213" s="103">
        <f t="shared" si="189"/>
        <v>0.59132075471698109</v>
      </c>
      <c r="DL213" s="103">
        <f t="shared" si="190"/>
        <v>0.72302325581395355</v>
      </c>
      <c r="DM213" s="103">
        <f t="shared" si="191"/>
        <v>0.51207547169811318</v>
      </c>
      <c r="DN213" s="103">
        <f t="shared" si="192"/>
        <v>0.61627906976744184</v>
      </c>
      <c r="DO213" s="103">
        <f t="shared" si="193"/>
        <v>0.64376811594202898</v>
      </c>
      <c r="DP213" s="103">
        <f t="shared" si="194"/>
        <v>0.77133333333333343</v>
      </c>
    </row>
    <row r="214" spans="1:120" ht="16.2" thickBot="1">
      <c r="A214" s="72">
        <v>204</v>
      </c>
      <c r="B214" s="73" t="str">
        <f>'CAT I'!B214</f>
        <v>AME20231L</v>
      </c>
      <c r="C214" s="171" t="str">
        <f>'CAT I'!C214</f>
        <v>RAKESH N</v>
      </c>
      <c r="D214" s="74">
        <f>'CAT I'!D214</f>
        <v>2</v>
      </c>
      <c r="E214" s="74">
        <f>'CAT I'!E214</f>
        <v>1</v>
      </c>
      <c r="F214" s="74">
        <f>'CAT I'!F214</f>
        <v>2</v>
      </c>
      <c r="G214" s="74">
        <f>'CAT I'!G214</f>
        <v>2</v>
      </c>
      <c r="H214" s="74">
        <f>'CAT I'!H214</f>
        <v>2</v>
      </c>
      <c r="I214" s="74">
        <f>'CAT I'!I214</f>
        <v>0</v>
      </c>
      <c r="J214" s="74">
        <f>'CAT I'!J214</f>
        <v>9</v>
      </c>
      <c r="K214" s="74">
        <f>'CAT I'!K214</f>
        <v>10</v>
      </c>
      <c r="L214" s="74">
        <f>'CAT I'!L214</f>
        <v>10</v>
      </c>
      <c r="M214" s="74">
        <f>'CAT I'!M214</f>
        <v>38</v>
      </c>
      <c r="N214" s="79">
        <f>'CAT II'!D214</f>
        <v>1</v>
      </c>
      <c r="O214" s="79">
        <f>'CAT II'!E214</f>
        <v>2</v>
      </c>
      <c r="P214" s="79">
        <f>'CAT II'!F214</f>
        <v>2</v>
      </c>
      <c r="Q214" s="79">
        <f>'CAT II'!G214</f>
        <v>2</v>
      </c>
      <c r="R214" s="79">
        <f>'CAT II'!H214</f>
        <v>0</v>
      </c>
      <c r="S214" s="79">
        <f>'CAT II'!I214</f>
        <v>1</v>
      </c>
      <c r="T214" s="79">
        <f>'CAT II'!J214</f>
        <v>9</v>
      </c>
      <c r="U214" s="79">
        <f>'CAT II'!K214</f>
        <v>10</v>
      </c>
      <c r="V214" s="79">
        <f>'CAT II'!L214</f>
        <v>12</v>
      </c>
      <c r="W214" s="79">
        <f>'CAT II'!M214</f>
        <v>39</v>
      </c>
      <c r="X214" s="82">
        <f>MODEL!D214</f>
        <v>2</v>
      </c>
      <c r="Y214" s="82">
        <f>MODEL!E214</f>
        <v>1</v>
      </c>
      <c r="Z214" s="82">
        <f>MODEL!F214</f>
        <v>2</v>
      </c>
      <c r="AA214" s="82">
        <f>MODEL!G214</f>
        <v>2</v>
      </c>
      <c r="AB214" s="82">
        <f>MODEL!H214</f>
        <v>2</v>
      </c>
      <c r="AC214" s="82">
        <f>MODEL!I214</f>
        <v>1</v>
      </c>
      <c r="AD214" s="82">
        <f>MODEL!J214</f>
        <v>1</v>
      </c>
      <c r="AE214" s="82">
        <f>MODEL!K214</f>
        <v>1</v>
      </c>
      <c r="AF214" s="82">
        <f>MODEL!L214</f>
        <v>1</v>
      </c>
      <c r="AG214" s="82">
        <f>MODEL!M214</f>
        <v>1</v>
      </c>
      <c r="AH214" s="82">
        <f>MODEL!N214</f>
        <v>8</v>
      </c>
      <c r="AI214" s="82">
        <f>MODEL!O214</f>
        <v>11</v>
      </c>
      <c r="AJ214" s="82">
        <f>MODEL!P214</f>
        <v>12</v>
      </c>
      <c r="AK214" s="82">
        <f>MODEL!Q214</f>
        <v>9</v>
      </c>
      <c r="AL214" s="82">
        <f>MODEL!R214</f>
        <v>14</v>
      </c>
      <c r="AM214" s="82">
        <f>MODEL!S214</f>
        <v>9</v>
      </c>
      <c r="AN214" s="82">
        <f>MODEL!T214</f>
        <v>77</v>
      </c>
      <c r="AO214" s="84">
        <f>'CAT I'!N214</f>
        <v>5</v>
      </c>
      <c r="AP214" s="84">
        <f>'CAT I'!O214</f>
        <v>5</v>
      </c>
      <c r="AQ214" s="84">
        <f>'CAT I'!P214</f>
        <v>10</v>
      </c>
      <c r="AR214" s="2">
        <f>'CAT II'!N214</f>
        <v>5</v>
      </c>
      <c r="AS214" s="2">
        <f>'CAT II'!O214</f>
        <v>5</v>
      </c>
      <c r="AT214" s="2">
        <f>'CAT II'!P214</f>
        <v>10</v>
      </c>
      <c r="AU214" s="85">
        <f>MODEL!U214</f>
        <v>5</v>
      </c>
      <c r="AV214" s="85">
        <f>MODEL!V214</f>
        <v>5</v>
      </c>
      <c r="AW214" s="85">
        <f>MODEL!W214</f>
        <v>10</v>
      </c>
      <c r="AX214" s="88">
        <f t="shared" si="157"/>
        <v>0.81132075471698117</v>
      </c>
      <c r="AY214" s="88">
        <f t="shared" si="158"/>
        <v>0.81395348837209303</v>
      </c>
      <c r="AZ214" s="88">
        <f t="shared" si="158"/>
        <v>0.77358490566037741</v>
      </c>
      <c r="BA214" s="88">
        <f t="shared" si="158"/>
        <v>0.83720930232558144</v>
      </c>
      <c r="BB214" s="88">
        <f t="shared" si="158"/>
        <v>0.69565217391304346</v>
      </c>
      <c r="BC214" s="88">
        <f t="shared" si="158"/>
        <v>0.8666666666666667</v>
      </c>
      <c r="BD214" s="89">
        <f>'END SEM EXAM'!D214</f>
        <v>2</v>
      </c>
      <c r="BE214" s="89">
        <f>'END SEM EXAM'!E214</f>
        <v>2</v>
      </c>
      <c r="BF214" s="89">
        <f>'END SEM EXAM'!F214</f>
        <v>1</v>
      </c>
      <c r="BG214" s="89">
        <f>'END SEM EXAM'!G214</f>
        <v>2</v>
      </c>
      <c r="BH214" s="89">
        <f>'END SEM EXAM'!H214</f>
        <v>1</v>
      </c>
      <c r="BI214" s="89">
        <f>'END SEM EXAM'!I214</f>
        <v>2</v>
      </c>
      <c r="BJ214" s="89">
        <f>'END SEM EXAM'!J214</f>
        <v>2</v>
      </c>
      <c r="BK214" s="89">
        <f>'END SEM EXAM'!K214</f>
        <v>1</v>
      </c>
      <c r="BL214" s="89">
        <f>'END SEM EXAM'!L214</f>
        <v>2</v>
      </c>
      <c r="BM214" s="89">
        <f>'END SEM EXAM'!M214</f>
        <v>2</v>
      </c>
      <c r="BN214" s="89">
        <f>'END SEM EXAM'!N214</f>
        <v>4</v>
      </c>
      <c r="BO214" s="89">
        <f>'END SEM EXAM'!O214</f>
        <v>4</v>
      </c>
      <c r="BP214" s="89">
        <f>'END SEM EXAM'!P214</f>
        <v>7</v>
      </c>
      <c r="BQ214" s="89">
        <f>'END SEM EXAM'!Q214</f>
        <v>5</v>
      </c>
      <c r="BR214" s="89">
        <f>'END SEM EXAM'!R214</f>
        <v>6</v>
      </c>
      <c r="BS214" s="89">
        <f>'END SEM EXAM'!S214</f>
        <v>9</v>
      </c>
      <c r="BT214" s="89">
        <f>'END SEM EXAM'!T214</f>
        <v>52</v>
      </c>
      <c r="BU214" s="91">
        <f>'END SEM EXAM'!U214</f>
        <v>0.44444444444444442</v>
      </c>
      <c r="BV214" s="91">
        <f>'END SEM EXAM'!V214</f>
        <v>0.55555555555555558</v>
      </c>
      <c r="BW214" s="91">
        <f>'END SEM EXAM'!W214</f>
        <v>0.44444444444444442</v>
      </c>
      <c r="BX214" s="91">
        <f>'END SEM EXAM'!X214</f>
        <v>0.5</v>
      </c>
      <c r="BY214" s="91">
        <f>'END SEM EXAM'!Y214</f>
        <v>0.72222222222222221</v>
      </c>
      <c r="BZ214" s="91">
        <f>'END SEM EXAM'!Z214</f>
        <v>0.4</v>
      </c>
      <c r="CA214" s="92">
        <f t="shared" si="159"/>
        <v>0.26666666666666666</v>
      </c>
      <c r="CB214" s="92">
        <f t="shared" si="160"/>
        <v>0.33333333333333331</v>
      </c>
      <c r="CC214" s="92">
        <f t="shared" si="161"/>
        <v>0.26666666666666666</v>
      </c>
      <c r="CD214" s="92">
        <f t="shared" si="162"/>
        <v>0.3</v>
      </c>
      <c r="CE214" s="92">
        <f t="shared" si="163"/>
        <v>0.43333333333333329</v>
      </c>
      <c r="CF214" s="92">
        <f t="shared" si="164"/>
        <v>0.24</v>
      </c>
      <c r="CG214" s="94">
        <f t="shared" si="165"/>
        <v>0.32452830188679249</v>
      </c>
      <c r="CH214" s="94">
        <f t="shared" si="166"/>
        <v>0.32558139534883723</v>
      </c>
      <c r="CI214" s="94">
        <f t="shared" si="167"/>
        <v>0.30943396226415099</v>
      </c>
      <c r="CJ214" s="94">
        <f t="shared" si="168"/>
        <v>0.33488372093023261</v>
      </c>
      <c r="CK214" s="94">
        <f t="shared" si="169"/>
        <v>0.27826086956521739</v>
      </c>
      <c r="CL214" s="94">
        <f t="shared" si="170"/>
        <v>0.34666666666666668</v>
      </c>
      <c r="CM214" s="96">
        <f t="shared" si="171"/>
        <v>0.59119496855345921</v>
      </c>
      <c r="CN214" s="96">
        <f t="shared" si="172"/>
        <v>0.6589147286821706</v>
      </c>
      <c r="CO214" s="96">
        <f t="shared" si="173"/>
        <v>0.5761006289308177</v>
      </c>
      <c r="CP214" s="96">
        <f t="shared" si="174"/>
        <v>0.6348837209302326</v>
      </c>
      <c r="CQ214" s="96">
        <f t="shared" si="175"/>
        <v>0.71159420289855069</v>
      </c>
      <c r="CR214" s="96">
        <f t="shared" si="176"/>
        <v>0.58666666666666667</v>
      </c>
      <c r="CS214" s="99">
        <f>'Course end survey'!J239</f>
        <v>0.33333333333333331</v>
      </c>
      <c r="CT214" s="99">
        <f>'Course end survey'!K239</f>
        <v>0.33333333333333331</v>
      </c>
      <c r="CU214" s="99">
        <f>'Course end survey'!L239</f>
        <v>0.66666666666666663</v>
      </c>
      <c r="CV214" s="99">
        <f>'Course end survey'!M239</f>
        <v>0.66666666666666663</v>
      </c>
      <c r="CW214" s="99">
        <f>'Course end survey'!N239</f>
        <v>0.1111111111111111</v>
      </c>
      <c r="CX214" s="99">
        <f>'Course end survey'!O239</f>
        <v>0.1111111111111111</v>
      </c>
      <c r="CY214" s="100">
        <f t="shared" si="177"/>
        <v>3.3333333333333333E-2</v>
      </c>
      <c r="CZ214" s="100">
        <f t="shared" si="178"/>
        <v>3.3333333333333333E-2</v>
      </c>
      <c r="DA214" s="100">
        <f t="shared" si="179"/>
        <v>6.6666666666666666E-2</v>
      </c>
      <c r="DB214" s="100">
        <f t="shared" si="180"/>
        <v>6.6666666666666666E-2</v>
      </c>
      <c r="DC214" s="100">
        <f t="shared" si="181"/>
        <v>1.1111111111111112E-2</v>
      </c>
      <c r="DD214" s="100">
        <f t="shared" si="182"/>
        <v>1.1111111111111112E-2</v>
      </c>
      <c r="DE214" s="102">
        <f t="shared" si="183"/>
        <v>0.53207547169811331</v>
      </c>
      <c r="DF214" s="102">
        <f t="shared" si="184"/>
        <v>0.59302325581395354</v>
      </c>
      <c r="DG214" s="102">
        <f t="shared" si="185"/>
        <v>0.51849056603773591</v>
      </c>
      <c r="DH214" s="102">
        <f t="shared" si="186"/>
        <v>0.57139534883720933</v>
      </c>
      <c r="DI214" s="102">
        <f t="shared" si="187"/>
        <v>0.64043478260869569</v>
      </c>
      <c r="DJ214" s="102">
        <f t="shared" si="188"/>
        <v>0.52800000000000002</v>
      </c>
      <c r="DK214" s="103">
        <f t="shared" si="189"/>
        <v>0.56540880503144664</v>
      </c>
      <c r="DL214" s="103">
        <f t="shared" si="190"/>
        <v>0.62635658914728687</v>
      </c>
      <c r="DM214" s="103">
        <f t="shared" si="191"/>
        <v>0.58515723270440256</v>
      </c>
      <c r="DN214" s="103">
        <f t="shared" si="192"/>
        <v>0.63806201550387598</v>
      </c>
      <c r="DO214" s="103">
        <f t="shared" si="193"/>
        <v>0.65154589371980676</v>
      </c>
      <c r="DP214" s="103">
        <f t="shared" si="194"/>
        <v>0.5391111111111111</v>
      </c>
    </row>
    <row r="215" spans="1:120" ht="16.2" thickBot="1">
      <c r="A215" s="72">
        <v>205</v>
      </c>
      <c r="B215" s="73" t="str">
        <f>'CAT I'!B215</f>
        <v>AME20233L</v>
      </c>
      <c r="C215" s="171" t="str">
        <f>'CAT I'!C215</f>
        <v>RONIT ARORA</v>
      </c>
      <c r="D215" s="74">
        <f>'CAT I'!D215</f>
        <v>2</v>
      </c>
      <c r="E215" s="74">
        <f>'CAT I'!E215</f>
        <v>2</v>
      </c>
      <c r="F215" s="74">
        <f>'CAT I'!F215</f>
        <v>2</v>
      </c>
      <c r="G215" s="74">
        <f>'CAT I'!G215</f>
        <v>2</v>
      </c>
      <c r="H215" s="74">
        <f>'CAT I'!H215</f>
        <v>2</v>
      </c>
      <c r="I215" s="74">
        <f>'CAT I'!I215</f>
        <v>2</v>
      </c>
      <c r="J215" s="74">
        <f>'CAT I'!J215</f>
        <v>10</v>
      </c>
      <c r="K215" s="74">
        <f>'CAT I'!K215</f>
        <v>14</v>
      </c>
      <c r="L215" s="74">
        <f>'CAT I'!L215</f>
        <v>14</v>
      </c>
      <c r="M215" s="74">
        <f>'CAT I'!M215</f>
        <v>50</v>
      </c>
      <c r="N215" s="79">
        <f>'CAT II'!D215</f>
        <v>2</v>
      </c>
      <c r="O215" s="79">
        <f>'CAT II'!E215</f>
        <v>2</v>
      </c>
      <c r="P215" s="79">
        <f>'CAT II'!F215</f>
        <v>2</v>
      </c>
      <c r="Q215" s="79">
        <f>'CAT II'!G215</f>
        <v>2</v>
      </c>
      <c r="R215" s="79">
        <f>'CAT II'!H215</f>
        <v>2</v>
      </c>
      <c r="S215" s="79">
        <f>'CAT II'!I215</f>
        <v>2</v>
      </c>
      <c r="T215" s="79">
        <f>'CAT II'!J215</f>
        <v>10</v>
      </c>
      <c r="U215" s="79">
        <f>'CAT II'!K215</f>
        <v>12</v>
      </c>
      <c r="V215" s="79">
        <f>'CAT II'!L215</f>
        <v>14</v>
      </c>
      <c r="W215" s="79">
        <f>'CAT II'!M215</f>
        <v>48</v>
      </c>
      <c r="X215" s="82">
        <f>MODEL!D215</f>
        <v>1</v>
      </c>
      <c r="Y215" s="82">
        <f>MODEL!E215</f>
        <v>2</v>
      </c>
      <c r="Z215" s="82">
        <f>MODEL!F215</f>
        <v>2</v>
      </c>
      <c r="AA215" s="82">
        <f>MODEL!G215</f>
        <v>2</v>
      </c>
      <c r="AB215" s="82">
        <f>MODEL!H215</f>
        <v>2</v>
      </c>
      <c r="AC215" s="82">
        <f>MODEL!I215</f>
        <v>1</v>
      </c>
      <c r="AD215" s="82">
        <f>MODEL!J215</f>
        <v>1</v>
      </c>
      <c r="AE215" s="82">
        <f>MODEL!K215</f>
        <v>1</v>
      </c>
      <c r="AF215" s="82">
        <f>MODEL!L215</f>
        <v>2</v>
      </c>
      <c r="AG215" s="82">
        <f>MODEL!M215</f>
        <v>2</v>
      </c>
      <c r="AH215" s="82">
        <f>MODEL!N215</f>
        <v>8</v>
      </c>
      <c r="AI215" s="82">
        <f>MODEL!O215</f>
        <v>11</v>
      </c>
      <c r="AJ215" s="82">
        <f>MODEL!P215</f>
        <v>14</v>
      </c>
      <c r="AK215" s="82">
        <f>MODEL!Q215</f>
        <v>13</v>
      </c>
      <c r="AL215" s="82">
        <f>MODEL!R215</f>
        <v>12</v>
      </c>
      <c r="AM215" s="82">
        <f>MODEL!S215</f>
        <v>11</v>
      </c>
      <c r="AN215" s="82">
        <f>MODEL!T215</f>
        <v>85</v>
      </c>
      <c r="AO215" s="84">
        <f>'CAT I'!N215</f>
        <v>5</v>
      </c>
      <c r="AP215" s="84">
        <f>'CAT I'!O215</f>
        <v>5</v>
      </c>
      <c r="AQ215" s="84">
        <f>'CAT I'!P215</f>
        <v>10</v>
      </c>
      <c r="AR215" s="2">
        <f>'CAT II'!N215</f>
        <v>5</v>
      </c>
      <c r="AS215" s="2">
        <f>'CAT II'!O215</f>
        <v>5</v>
      </c>
      <c r="AT215" s="2">
        <f>'CAT II'!P215</f>
        <v>10</v>
      </c>
      <c r="AU215" s="85">
        <f>MODEL!U215</f>
        <v>5</v>
      </c>
      <c r="AV215" s="85">
        <f>MODEL!V215</f>
        <v>5</v>
      </c>
      <c r="AW215" s="85">
        <f>MODEL!W215</f>
        <v>10</v>
      </c>
      <c r="AX215" s="88">
        <f t="shared" si="157"/>
        <v>0.92452830188679247</v>
      </c>
      <c r="AY215" s="88">
        <f t="shared" si="158"/>
        <v>1</v>
      </c>
      <c r="AZ215" s="88">
        <f t="shared" si="158"/>
        <v>0.92452830188679247</v>
      </c>
      <c r="BA215" s="88">
        <f t="shared" si="158"/>
        <v>0.90697674418604646</v>
      </c>
      <c r="BB215" s="88">
        <f t="shared" si="158"/>
        <v>0.86956521739130432</v>
      </c>
      <c r="BC215" s="88">
        <f t="shared" si="158"/>
        <v>0.8666666666666667</v>
      </c>
      <c r="BD215" s="89">
        <f>'END SEM EXAM'!D215</f>
        <v>2</v>
      </c>
      <c r="BE215" s="89">
        <f>'END SEM EXAM'!E215</f>
        <v>1</v>
      </c>
      <c r="BF215" s="89">
        <f>'END SEM EXAM'!F215</f>
        <v>2</v>
      </c>
      <c r="BG215" s="89">
        <f>'END SEM EXAM'!G215</f>
        <v>0</v>
      </c>
      <c r="BH215" s="89">
        <f>'END SEM EXAM'!H215</f>
        <v>0</v>
      </c>
      <c r="BI215" s="89">
        <f>'END SEM EXAM'!I215</f>
        <v>0</v>
      </c>
      <c r="BJ215" s="89">
        <f>'END SEM EXAM'!J215</f>
        <v>2</v>
      </c>
      <c r="BK215" s="89">
        <f>'END SEM EXAM'!K215</f>
        <v>2</v>
      </c>
      <c r="BL215" s="89">
        <f>'END SEM EXAM'!L215</f>
        <v>2</v>
      </c>
      <c r="BM215" s="89">
        <f>'END SEM EXAM'!M215</f>
        <v>2</v>
      </c>
      <c r="BN215" s="89">
        <f>'END SEM EXAM'!N215</f>
        <v>9</v>
      </c>
      <c r="BO215" s="89">
        <f>'END SEM EXAM'!O215</f>
        <v>14</v>
      </c>
      <c r="BP215" s="89">
        <f>'END SEM EXAM'!P215</f>
        <v>14</v>
      </c>
      <c r="BQ215" s="89">
        <f>'END SEM EXAM'!Q215</f>
        <v>14</v>
      </c>
      <c r="BR215" s="89">
        <f>'END SEM EXAM'!R215</f>
        <v>14</v>
      </c>
      <c r="BS215" s="89">
        <f>'END SEM EXAM'!S215</f>
        <v>14</v>
      </c>
      <c r="BT215" s="89">
        <f>'END SEM EXAM'!T215</f>
        <v>92</v>
      </c>
      <c r="BU215" s="91">
        <f>'END SEM EXAM'!U215</f>
        <v>0.94444444444444442</v>
      </c>
      <c r="BV215" s="91">
        <f>'END SEM EXAM'!V215</f>
        <v>0.88888888888888884</v>
      </c>
      <c r="BW215" s="91">
        <f>'END SEM EXAM'!W215</f>
        <v>0.77777777777777779</v>
      </c>
      <c r="BX215" s="91">
        <f>'END SEM EXAM'!X215</f>
        <v>1</v>
      </c>
      <c r="BY215" s="91">
        <f>'END SEM EXAM'!Y215</f>
        <v>1</v>
      </c>
      <c r="BZ215" s="91">
        <f>'END SEM EXAM'!Z215</f>
        <v>0.9</v>
      </c>
      <c r="CA215" s="92">
        <f t="shared" si="159"/>
        <v>0.56666666666666665</v>
      </c>
      <c r="CB215" s="92">
        <f t="shared" si="160"/>
        <v>0.53333333333333333</v>
      </c>
      <c r="CC215" s="92">
        <f t="shared" si="161"/>
        <v>0.46666666666666667</v>
      </c>
      <c r="CD215" s="92">
        <f t="shared" si="162"/>
        <v>0.6</v>
      </c>
      <c r="CE215" s="92">
        <f t="shared" si="163"/>
        <v>0.6</v>
      </c>
      <c r="CF215" s="92">
        <f t="shared" si="164"/>
        <v>0.54</v>
      </c>
      <c r="CG215" s="94">
        <f t="shared" si="165"/>
        <v>0.36981132075471701</v>
      </c>
      <c r="CH215" s="94">
        <f t="shared" si="166"/>
        <v>0.4</v>
      </c>
      <c r="CI215" s="94">
        <f t="shared" si="167"/>
        <v>0.36981132075471701</v>
      </c>
      <c r="CJ215" s="94">
        <f t="shared" si="168"/>
        <v>0.36279069767441863</v>
      </c>
      <c r="CK215" s="94">
        <f t="shared" si="169"/>
        <v>0.34782608695652173</v>
      </c>
      <c r="CL215" s="94">
        <f t="shared" si="170"/>
        <v>0.34666666666666668</v>
      </c>
      <c r="CM215" s="96">
        <f t="shared" si="171"/>
        <v>0.93647798742138366</v>
      </c>
      <c r="CN215" s="96">
        <f t="shared" si="172"/>
        <v>0.93333333333333335</v>
      </c>
      <c r="CO215" s="96">
        <f t="shared" si="173"/>
        <v>0.83647798742138368</v>
      </c>
      <c r="CP215" s="96">
        <f t="shared" si="174"/>
        <v>0.96279069767441861</v>
      </c>
      <c r="CQ215" s="96">
        <f t="shared" si="175"/>
        <v>0.94782608695652171</v>
      </c>
      <c r="CR215" s="96">
        <f t="shared" si="176"/>
        <v>0.88666666666666671</v>
      </c>
      <c r="CS215" s="99">
        <f>'Course end survey'!J224</f>
        <v>1</v>
      </c>
      <c r="CT215" s="99">
        <f>'Course end survey'!K224</f>
        <v>0.33333333333333331</v>
      </c>
      <c r="CU215" s="99">
        <f>'Course end survey'!L224</f>
        <v>1</v>
      </c>
      <c r="CV215" s="99">
        <f>'Course end survey'!M224</f>
        <v>0.33333333333333331</v>
      </c>
      <c r="CW215" s="99">
        <f>'Course end survey'!N224</f>
        <v>0.33333333333333331</v>
      </c>
      <c r="CX215" s="99">
        <f>'Course end survey'!O224</f>
        <v>0.1111111111111111</v>
      </c>
      <c r="CY215" s="100">
        <f t="shared" si="177"/>
        <v>0.1</v>
      </c>
      <c r="CZ215" s="100">
        <f t="shared" si="178"/>
        <v>3.3333333333333333E-2</v>
      </c>
      <c r="DA215" s="100">
        <f t="shared" si="179"/>
        <v>0.1</v>
      </c>
      <c r="DB215" s="100">
        <f t="shared" si="180"/>
        <v>3.3333333333333333E-2</v>
      </c>
      <c r="DC215" s="100">
        <f t="shared" si="181"/>
        <v>3.3333333333333333E-2</v>
      </c>
      <c r="DD215" s="100">
        <f t="shared" si="182"/>
        <v>1.1111111111111112E-2</v>
      </c>
      <c r="DE215" s="102">
        <f t="shared" si="183"/>
        <v>0.84283018867924531</v>
      </c>
      <c r="DF215" s="102">
        <f t="shared" si="184"/>
        <v>0.84000000000000008</v>
      </c>
      <c r="DG215" s="102">
        <f t="shared" si="185"/>
        <v>0.75283018867924534</v>
      </c>
      <c r="DH215" s="102">
        <f t="shared" si="186"/>
        <v>0.86651162790697678</v>
      </c>
      <c r="DI215" s="102">
        <f t="shared" si="187"/>
        <v>0.85304347826086957</v>
      </c>
      <c r="DJ215" s="102">
        <f t="shared" si="188"/>
        <v>0.79800000000000004</v>
      </c>
      <c r="DK215" s="103">
        <f t="shared" si="189"/>
        <v>0.94283018867924528</v>
      </c>
      <c r="DL215" s="103">
        <f t="shared" si="190"/>
        <v>0.87333333333333341</v>
      </c>
      <c r="DM215" s="103">
        <f t="shared" si="191"/>
        <v>0.85283018867924532</v>
      </c>
      <c r="DN215" s="103">
        <f t="shared" si="192"/>
        <v>0.8998449612403101</v>
      </c>
      <c r="DO215" s="103">
        <f t="shared" si="193"/>
        <v>0.8863768115942029</v>
      </c>
      <c r="DP215" s="103">
        <f t="shared" si="194"/>
        <v>0.80911111111111111</v>
      </c>
    </row>
    <row r="216" spans="1:120" ht="16.2" thickBot="1">
      <c r="A216" s="72">
        <v>206</v>
      </c>
      <c r="B216" s="73" t="str">
        <f>'CAT I'!B216</f>
        <v>AME20234L</v>
      </c>
      <c r="C216" s="171" t="str">
        <f>'CAT I'!C216</f>
        <v>KARTHIKEYAN H</v>
      </c>
      <c r="D216" s="74">
        <f>'CAT I'!D216</f>
        <v>0</v>
      </c>
      <c r="E216" s="74">
        <f>'CAT I'!E216</f>
        <v>0</v>
      </c>
      <c r="F216" s="74">
        <f>'CAT I'!F216</f>
        <v>1</v>
      </c>
      <c r="G216" s="74">
        <f>'CAT I'!G216</f>
        <v>1</v>
      </c>
      <c r="H216" s="74">
        <f>'CAT I'!H216</f>
        <v>1</v>
      </c>
      <c r="I216" s="74">
        <f>'CAT I'!I216</f>
        <v>0</v>
      </c>
      <c r="J216" s="74">
        <f>'CAT I'!J216</f>
        <v>5</v>
      </c>
      <c r="K216" s="74">
        <f>'CAT I'!K216</f>
        <v>14</v>
      </c>
      <c r="L216" s="74">
        <f>'CAT I'!L216</f>
        <v>8</v>
      </c>
      <c r="M216" s="74">
        <f>'CAT I'!M216</f>
        <v>30</v>
      </c>
      <c r="N216" s="79">
        <f>'CAT II'!D216</f>
        <v>2</v>
      </c>
      <c r="O216" s="79">
        <f>'CAT II'!E216</f>
        <v>2</v>
      </c>
      <c r="P216" s="79">
        <f>'CAT II'!F216</f>
        <v>2</v>
      </c>
      <c r="Q216" s="79">
        <f>'CAT II'!G216</f>
        <v>1</v>
      </c>
      <c r="R216" s="79">
        <f>'CAT II'!H216</f>
        <v>2</v>
      </c>
      <c r="S216" s="79">
        <f>'CAT II'!I216</f>
        <v>2</v>
      </c>
      <c r="T216" s="79">
        <f>'CAT II'!J216</f>
        <v>7</v>
      </c>
      <c r="U216" s="79">
        <f>'CAT II'!K216</f>
        <v>8</v>
      </c>
      <c r="V216" s="79">
        <f>'CAT II'!L216</f>
        <v>14</v>
      </c>
      <c r="W216" s="79">
        <f>'CAT II'!M216</f>
        <v>40</v>
      </c>
      <c r="X216" s="82">
        <f>MODEL!D216</f>
        <v>1</v>
      </c>
      <c r="Y216" s="82">
        <f>MODEL!E216</f>
        <v>1</v>
      </c>
      <c r="Z216" s="82">
        <f>MODEL!F216</f>
        <v>2</v>
      </c>
      <c r="AA216" s="82">
        <f>MODEL!G216</f>
        <v>1</v>
      </c>
      <c r="AB216" s="82">
        <f>MODEL!H216</f>
        <v>1</v>
      </c>
      <c r="AC216" s="82">
        <f>MODEL!I216</f>
        <v>1</v>
      </c>
      <c r="AD216" s="82">
        <f>MODEL!J216</f>
        <v>2</v>
      </c>
      <c r="AE216" s="82">
        <f>MODEL!K216</f>
        <v>1</v>
      </c>
      <c r="AF216" s="82">
        <f>MODEL!L216</f>
        <v>2</v>
      </c>
      <c r="AG216" s="82">
        <f>MODEL!M216</f>
        <v>2</v>
      </c>
      <c r="AH216" s="82">
        <f>MODEL!N216</f>
        <v>6</v>
      </c>
      <c r="AI216" s="82">
        <f>MODEL!O216</f>
        <v>8</v>
      </c>
      <c r="AJ216" s="82">
        <f>MODEL!P216</f>
        <v>14</v>
      </c>
      <c r="AK216" s="82">
        <f>MODEL!Q216</f>
        <v>14</v>
      </c>
      <c r="AL216" s="82">
        <f>MODEL!R216</f>
        <v>14</v>
      </c>
      <c r="AM216" s="82">
        <f>MODEL!S216</f>
        <v>10</v>
      </c>
      <c r="AN216" s="82">
        <f>MODEL!T216</f>
        <v>80</v>
      </c>
      <c r="AO216" s="84">
        <f>'CAT I'!N216</f>
        <v>5</v>
      </c>
      <c r="AP216" s="84">
        <f>'CAT I'!O216</f>
        <v>5</v>
      </c>
      <c r="AQ216" s="84">
        <f>'CAT I'!P216</f>
        <v>10</v>
      </c>
      <c r="AR216" s="2">
        <f>'CAT II'!N216</f>
        <v>5</v>
      </c>
      <c r="AS216" s="2">
        <f>'CAT II'!O216</f>
        <v>5</v>
      </c>
      <c r="AT216" s="2">
        <f>'CAT II'!P216</f>
        <v>10</v>
      </c>
      <c r="AU216" s="85">
        <f>MODEL!U216</f>
        <v>5</v>
      </c>
      <c r="AV216" s="85">
        <f>MODEL!V216</f>
        <v>5</v>
      </c>
      <c r="AW216" s="85">
        <f>MODEL!W216</f>
        <v>10</v>
      </c>
      <c r="AX216" s="88">
        <f t="shared" si="157"/>
        <v>0.660377358490566</v>
      </c>
      <c r="AY216" s="88">
        <f t="shared" si="158"/>
        <v>0.7441860465116279</v>
      </c>
      <c r="AZ216" s="88">
        <f t="shared" si="158"/>
        <v>0.79245283018867929</v>
      </c>
      <c r="BA216" s="88">
        <f t="shared" si="158"/>
        <v>0.95348837209302328</v>
      </c>
      <c r="BB216" s="88">
        <f t="shared" si="158"/>
        <v>0.82608695652173914</v>
      </c>
      <c r="BC216" s="88">
        <f t="shared" si="158"/>
        <v>0.73333333333333328</v>
      </c>
      <c r="BD216" s="89">
        <f>'END SEM EXAM'!D216</f>
        <v>0</v>
      </c>
      <c r="BE216" s="89">
        <f>'END SEM EXAM'!E216</f>
        <v>1</v>
      </c>
      <c r="BF216" s="89">
        <f>'END SEM EXAM'!F216</f>
        <v>2</v>
      </c>
      <c r="BG216" s="89">
        <f>'END SEM EXAM'!G216</f>
        <v>0</v>
      </c>
      <c r="BH216" s="89">
        <f>'END SEM EXAM'!H216</f>
        <v>0</v>
      </c>
      <c r="BI216" s="89">
        <f>'END SEM EXAM'!I216</f>
        <v>1</v>
      </c>
      <c r="BJ216" s="89">
        <f>'END SEM EXAM'!J216</f>
        <v>1</v>
      </c>
      <c r="BK216" s="89">
        <f>'END SEM EXAM'!K216</f>
        <v>1</v>
      </c>
      <c r="BL216" s="89">
        <f>'END SEM EXAM'!L216</f>
        <v>1</v>
      </c>
      <c r="BM216" s="89">
        <f>'END SEM EXAM'!M216</f>
        <v>1</v>
      </c>
      <c r="BN216" s="89">
        <f>'END SEM EXAM'!N216</f>
        <v>10</v>
      </c>
      <c r="BO216" s="89">
        <f>'END SEM EXAM'!O216</f>
        <v>12</v>
      </c>
      <c r="BP216" s="89">
        <f>'END SEM EXAM'!P216</f>
        <v>12</v>
      </c>
      <c r="BQ216" s="89">
        <f>'END SEM EXAM'!Q216</f>
        <v>10</v>
      </c>
      <c r="BR216" s="89">
        <f>'END SEM EXAM'!R216</f>
        <v>10</v>
      </c>
      <c r="BS216" s="89">
        <f>'END SEM EXAM'!S216</f>
        <v>10</v>
      </c>
      <c r="BT216" s="89">
        <f>'END SEM EXAM'!T216</f>
        <v>72</v>
      </c>
      <c r="BU216" s="91">
        <f>'END SEM EXAM'!U216</f>
        <v>0.72222222222222221</v>
      </c>
      <c r="BV216" s="91">
        <f>'END SEM EXAM'!V216</f>
        <v>0.77777777777777779</v>
      </c>
      <c r="BW216" s="91">
        <f>'END SEM EXAM'!W216</f>
        <v>0.61111111111111116</v>
      </c>
      <c r="BX216" s="91">
        <f>'END SEM EXAM'!X216</f>
        <v>0.66666666666666663</v>
      </c>
      <c r="BY216" s="91">
        <f>'END SEM EXAM'!Y216</f>
        <v>0.66666666666666663</v>
      </c>
      <c r="BZ216" s="91">
        <f>'END SEM EXAM'!Z216</f>
        <v>1</v>
      </c>
      <c r="CA216" s="92">
        <f t="shared" si="159"/>
        <v>0.43333333333333329</v>
      </c>
      <c r="CB216" s="92">
        <f t="shared" si="160"/>
        <v>0.46666666666666667</v>
      </c>
      <c r="CC216" s="92">
        <f t="shared" si="161"/>
        <v>0.3666666666666667</v>
      </c>
      <c r="CD216" s="92">
        <f t="shared" si="162"/>
        <v>0.39999999999999997</v>
      </c>
      <c r="CE216" s="92">
        <f t="shared" si="163"/>
        <v>0.39999999999999997</v>
      </c>
      <c r="CF216" s="92">
        <f t="shared" si="164"/>
        <v>0.6</v>
      </c>
      <c r="CG216" s="94">
        <f t="shared" si="165"/>
        <v>0.26415094339622641</v>
      </c>
      <c r="CH216" s="94">
        <f t="shared" si="166"/>
        <v>0.29767441860465116</v>
      </c>
      <c r="CI216" s="94">
        <f t="shared" si="167"/>
        <v>0.31698113207547174</v>
      </c>
      <c r="CJ216" s="94">
        <f t="shared" si="168"/>
        <v>0.38139534883720932</v>
      </c>
      <c r="CK216" s="94">
        <f t="shared" si="169"/>
        <v>0.33043478260869569</v>
      </c>
      <c r="CL216" s="94">
        <f t="shared" si="170"/>
        <v>0.29333333333333333</v>
      </c>
      <c r="CM216" s="96">
        <f t="shared" si="171"/>
        <v>0.6974842767295597</v>
      </c>
      <c r="CN216" s="96">
        <f t="shared" si="172"/>
        <v>0.76434108527131783</v>
      </c>
      <c r="CO216" s="96">
        <f t="shared" si="173"/>
        <v>0.68364779874213844</v>
      </c>
      <c r="CP216" s="96">
        <f t="shared" si="174"/>
        <v>0.78139534883720929</v>
      </c>
      <c r="CQ216" s="96">
        <f t="shared" si="175"/>
        <v>0.73043478260869565</v>
      </c>
      <c r="CR216" s="96">
        <f t="shared" si="176"/>
        <v>0.89333333333333331</v>
      </c>
      <c r="CS216" s="99">
        <f>'Course end survey'!J241</f>
        <v>0</v>
      </c>
      <c r="CT216" s="99">
        <f>'Course end survey'!K241</f>
        <v>0</v>
      </c>
      <c r="CU216" s="99">
        <f>'Course end survey'!L241</f>
        <v>0</v>
      </c>
      <c r="CV216" s="99">
        <f>'Course end survey'!M241</f>
        <v>0</v>
      </c>
      <c r="CW216" s="99">
        <f>'Course end survey'!N241</f>
        <v>0</v>
      </c>
      <c r="CX216" s="99">
        <f>'Course end survey'!O241</f>
        <v>0</v>
      </c>
      <c r="CY216" s="100">
        <f t="shared" si="177"/>
        <v>0</v>
      </c>
      <c r="CZ216" s="100">
        <f t="shared" si="178"/>
        <v>0</v>
      </c>
      <c r="DA216" s="100">
        <f t="shared" si="179"/>
        <v>0</v>
      </c>
      <c r="DB216" s="100">
        <f t="shared" si="180"/>
        <v>0</v>
      </c>
      <c r="DC216" s="100">
        <f t="shared" si="181"/>
        <v>0</v>
      </c>
      <c r="DD216" s="100">
        <f t="shared" si="182"/>
        <v>0</v>
      </c>
      <c r="DE216" s="102">
        <f t="shared" si="183"/>
        <v>0.62773584905660373</v>
      </c>
      <c r="DF216" s="102">
        <f t="shared" si="184"/>
        <v>0.6879069767441861</v>
      </c>
      <c r="DG216" s="102">
        <f t="shared" si="185"/>
        <v>0.61528301886792458</v>
      </c>
      <c r="DH216" s="102">
        <f t="shared" si="186"/>
        <v>0.70325581395348835</v>
      </c>
      <c r="DI216" s="102">
        <f t="shared" si="187"/>
        <v>0.65739130434782611</v>
      </c>
      <c r="DJ216" s="102">
        <f t="shared" si="188"/>
        <v>0.80400000000000005</v>
      </c>
      <c r="DK216" s="103">
        <f t="shared" si="189"/>
        <v>0.62773584905660373</v>
      </c>
      <c r="DL216" s="103">
        <f t="shared" si="190"/>
        <v>0.6879069767441861</v>
      </c>
      <c r="DM216" s="103">
        <f t="shared" si="191"/>
        <v>0.61528301886792458</v>
      </c>
      <c r="DN216" s="103">
        <f t="shared" si="192"/>
        <v>0.70325581395348835</v>
      </c>
      <c r="DO216" s="103">
        <f t="shared" si="193"/>
        <v>0.65739130434782611</v>
      </c>
      <c r="DP216" s="103">
        <f t="shared" si="194"/>
        <v>0.80400000000000005</v>
      </c>
    </row>
    <row r="217" spans="1:120" ht="16.2" thickBot="1">
      <c r="A217" s="72">
        <v>207</v>
      </c>
      <c r="B217" s="73" t="str">
        <f>'CAT I'!B217</f>
        <v>AME20235L</v>
      </c>
      <c r="C217" s="171" t="str">
        <f>'CAT I'!C217</f>
        <v>BALAJI R</v>
      </c>
      <c r="D217" s="74">
        <f>'CAT I'!D217</f>
        <v>2</v>
      </c>
      <c r="E217" s="74">
        <f>'CAT I'!E217</f>
        <v>2</v>
      </c>
      <c r="F217" s="74">
        <f>'CAT I'!F217</f>
        <v>2</v>
      </c>
      <c r="G217" s="74">
        <f>'CAT I'!G217</f>
        <v>2</v>
      </c>
      <c r="H217" s="74">
        <f>'CAT I'!H217</f>
        <v>2</v>
      </c>
      <c r="I217" s="74">
        <f>'CAT I'!I217</f>
        <v>2</v>
      </c>
      <c r="J217" s="74">
        <f>'CAT I'!J217</f>
        <v>9</v>
      </c>
      <c r="K217" s="74">
        <f>'CAT I'!K217</f>
        <v>10</v>
      </c>
      <c r="L217" s="74">
        <f>'CAT I'!L217</f>
        <v>10</v>
      </c>
      <c r="M217" s="74">
        <f>'CAT I'!M217</f>
        <v>41</v>
      </c>
      <c r="N217" s="79">
        <f>'CAT II'!D217</f>
        <v>1</v>
      </c>
      <c r="O217" s="79">
        <f>'CAT II'!E217</f>
        <v>2</v>
      </c>
      <c r="P217" s="79">
        <f>'CAT II'!F217</f>
        <v>2</v>
      </c>
      <c r="Q217" s="79">
        <f>'CAT II'!G217</f>
        <v>1</v>
      </c>
      <c r="R217" s="79">
        <f>'CAT II'!H217</f>
        <v>1</v>
      </c>
      <c r="S217" s="79">
        <f>'CAT II'!I217</f>
        <v>2</v>
      </c>
      <c r="T217" s="79">
        <f>'CAT II'!J217</f>
        <v>10</v>
      </c>
      <c r="U217" s="79">
        <f>'CAT II'!K217</f>
        <v>12</v>
      </c>
      <c r="V217" s="79">
        <f>'CAT II'!L217</f>
        <v>14</v>
      </c>
      <c r="W217" s="79">
        <f>'CAT II'!M217</f>
        <v>45</v>
      </c>
      <c r="X217" s="82">
        <f>MODEL!D217</f>
        <v>2</v>
      </c>
      <c r="Y217" s="82">
        <f>MODEL!E217</f>
        <v>2</v>
      </c>
      <c r="Z217" s="82">
        <f>MODEL!F217</f>
        <v>2</v>
      </c>
      <c r="AA217" s="82">
        <f>MODEL!G217</f>
        <v>2</v>
      </c>
      <c r="AB217" s="82">
        <f>MODEL!H217</f>
        <v>2</v>
      </c>
      <c r="AC217" s="82">
        <f>MODEL!I217</f>
        <v>2</v>
      </c>
      <c r="AD217" s="82">
        <f>MODEL!J217</f>
        <v>2</v>
      </c>
      <c r="AE217" s="82">
        <f>MODEL!K217</f>
        <v>2</v>
      </c>
      <c r="AF217" s="82">
        <f>MODEL!L217</f>
        <v>2</v>
      </c>
      <c r="AG217" s="82">
        <f>MODEL!M217</f>
        <v>2</v>
      </c>
      <c r="AH217" s="82">
        <f>MODEL!N217</f>
        <v>6</v>
      </c>
      <c r="AI217" s="82">
        <f>MODEL!O217</f>
        <v>9</v>
      </c>
      <c r="AJ217" s="82">
        <f>MODEL!P217</f>
        <v>5</v>
      </c>
      <c r="AK217" s="82">
        <f>MODEL!Q217</f>
        <v>11</v>
      </c>
      <c r="AL217" s="82">
        <f>MODEL!R217</f>
        <v>14</v>
      </c>
      <c r="AM217" s="82">
        <f>MODEL!S217</f>
        <v>14</v>
      </c>
      <c r="AN217" s="82">
        <f>MODEL!T217</f>
        <v>79</v>
      </c>
      <c r="AO217" s="84">
        <f>'CAT I'!N217</f>
        <v>5</v>
      </c>
      <c r="AP217" s="84">
        <f>'CAT I'!O217</f>
        <v>5</v>
      </c>
      <c r="AQ217" s="84">
        <f>'CAT I'!P217</f>
        <v>10</v>
      </c>
      <c r="AR217" s="2">
        <f>'CAT II'!N217</f>
        <v>5</v>
      </c>
      <c r="AS217" s="2">
        <f>'CAT II'!O217</f>
        <v>5</v>
      </c>
      <c r="AT217" s="2">
        <f>'CAT II'!P217</f>
        <v>10</v>
      </c>
      <c r="AU217" s="85">
        <f>MODEL!U217</f>
        <v>5</v>
      </c>
      <c r="AV217" s="85">
        <f>MODEL!V217</f>
        <v>5</v>
      </c>
      <c r="AW217" s="85">
        <f>MODEL!W217</f>
        <v>10</v>
      </c>
      <c r="AX217" s="88">
        <f t="shared" si="157"/>
        <v>0.81132075471698117</v>
      </c>
      <c r="AY217" s="88">
        <f t="shared" si="158"/>
        <v>0.69767441860465118</v>
      </c>
      <c r="AZ217" s="88">
        <f t="shared" si="158"/>
        <v>0.8867924528301887</v>
      </c>
      <c r="BA217" s="88">
        <f t="shared" si="158"/>
        <v>0.95348837209302328</v>
      </c>
      <c r="BB217" s="88">
        <f t="shared" si="158"/>
        <v>1</v>
      </c>
      <c r="BC217" s="88">
        <f t="shared" si="158"/>
        <v>0.73333333333333328</v>
      </c>
      <c r="BD217" s="89">
        <f>'END SEM EXAM'!D217</f>
        <v>2</v>
      </c>
      <c r="BE217" s="89">
        <f>'END SEM EXAM'!E217</f>
        <v>2</v>
      </c>
      <c r="BF217" s="89">
        <f>'END SEM EXAM'!F217</f>
        <v>1</v>
      </c>
      <c r="BG217" s="89">
        <f>'END SEM EXAM'!G217</f>
        <v>2</v>
      </c>
      <c r="BH217" s="89">
        <f>'END SEM EXAM'!H217</f>
        <v>2</v>
      </c>
      <c r="BI217" s="89">
        <f>'END SEM EXAM'!I217</f>
        <v>1</v>
      </c>
      <c r="BJ217" s="89">
        <f>'END SEM EXAM'!J217</f>
        <v>2</v>
      </c>
      <c r="BK217" s="89">
        <f>'END SEM EXAM'!K217</f>
        <v>2</v>
      </c>
      <c r="BL217" s="89">
        <f>'END SEM EXAM'!L217</f>
        <v>1</v>
      </c>
      <c r="BM217" s="89">
        <f>'END SEM EXAM'!M217</f>
        <v>1</v>
      </c>
      <c r="BN217" s="89">
        <f>'END SEM EXAM'!N217</f>
        <v>7</v>
      </c>
      <c r="BO217" s="89">
        <f>'END SEM EXAM'!O217</f>
        <v>10</v>
      </c>
      <c r="BP217" s="89">
        <f>'END SEM EXAM'!P217</f>
        <v>14</v>
      </c>
      <c r="BQ217" s="89">
        <f>'END SEM EXAM'!Q217</f>
        <v>13</v>
      </c>
      <c r="BR217" s="89">
        <f>'END SEM EXAM'!R217</f>
        <v>11</v>
      </c>
      <c r="BS217" s="89">
        <f>'END SEM EXAM'!S217</f>
        <v>14</v>
      </c>
      <c r="BT217" s="89">
        <f>'END SEM EXAM'!T217</f>
        <v>85</v>
      </c>
      <c r="BU217" s="91">
        <f>'END SEM EXAM'!U217</f>
        <v>0.77777777777777779</v>
      </c>
      <c r="BV217" s="91">
        <f>'END SEM EXAM'!V217</f>
        <v>0.94444444444444442</v>
      </c>
      <c r="BW217" s="91">
        <f>'END SEM EXAM'!W217</f>
        <v>0.88888888888888884</v>
      </c>
      <c r="BX217" s="91">
        <f>'END SEM EXAM'!X217</f>
        <v>0.83333333333333337</v>
      </c>
      <c r="BY217" s="91">
        <f>'END SEM EXAM'!Y217</f>
        <v>0.88888888888888884</v>
      </c>
      <c r="BZ217" s="91">
        <f>'END SEM EXAM'!Z217</f>
        <v>0.7</v>
      </c>
      <c r="CA217" s="92">
        <f t="shared" si="159"/>
        <v>0.46666666666666667</v>
      </c>
      <c r="CB217" s="92">
        <f t="shared" si="160"/>
        <v>0.56666666666666665</v>
      </c>
      <c r="CC217" s="92">
        <f t="shared" si="161"/>
        <v>0.53333333333333333</v>
      </c>
      <c r="CD217" s="92">
        <f t="shared" si="162"/>
        <v>0.5</v>
      </c>
      <c r="CE217" s="92">
        <f t="shared" si="163"/>
        <v>0.53333333333333333</v>
      </c>
      <c r="CF217" s="92">
        <f t="shared" si="164"/>
        <v>0.42</v>
      </c>
      <c r="CG217" s="94">
        <f t="shared" si="165"/>
        <v>0.32452830188679249</v>
      </c>
      <c r="CH217" s="94">
        <f t="shared" si="166"/>
        <v>0.27906976744186046</v>
      </c>
      <c r="CI217" s="94">
        <f t="shared" si="167"/>
        <v>0.3547169811320755</v>
      </c>
      <c r="CJ217" s="94">
        <f t="shared" si="168"/>
        <v>0.38139534883720932</v>
      </c>
      <c r="CK217" s="94">
        <f t="shared" si="169"/>
        <v>0.4</v>
      </c>
      <c r="CL217" s="94">
        <f t="shared" si="170"/>
        <v>0.29333333333333333</v>
      </c>
      <c r="CM217" s="96">
        <f t="shared" si="171"/>
        <v>0.79119496855345917</v>
      </c>
      <c r="CN217" s="96">
        <f t="shared" si="172"/>
        <v>0.84573643410852717</v>
      </c>
      <c r="CO217" s="96">
        <f t="shared" si="173"/>
        <v>0.88805031446540883</v>
      </c>
      <c r="CP217" s="96">
        <f t="shared" si="174"/>
        <v>0.88139534883720927</v>
      </c>
      <c r="CQ217" s="96">
        <f t="shared" si="175"/>
        <v>0.93333333333333335</v>
      </c>
      <c r="CR217" s="96">
        <f t="shared" si="176"/>
        <v>0.71333333333333337</v>
      </c>
      <c r="CS217" s="99">
        <f>'Course end survey'!J226</f>
        <v>0.33333333333333331</v>
      </c>
      <c r="CT217" s="99">
        <f>'Course end survey'!K226</f>
        <v>1</v>
      </c>
      <c r="CU217" s="99">
        <f>'Course end survey'!L226</f>
        <v>0.33333333333333331</v>
      </c>
      <c r="CV217" s="99">
        <f>'Course end survey'!M226</f>
        <v>1</v>
      </c>
      <c r="CW217" s="99">
        <f>'Course end survey'!N226</f>
        <v>0.1111111111111111</v>
      </c>
      <c r="CX217" s="99">
        <f>'Course end survey'!O226</f>
        <v>0.33333333333333331</v>
      </c>
      <c r="CY217" s="100">
        <f t="shared" si="177"/>
        <v>3.3333333333333333E-2</v>
      </c>
      <c r="CZ217" s="100">
        <f t="shared" si="178"/>
        <v>0.1</v>
      </c>
      <c r="DA217" s="100">
        <f t="shared" si="179"/>
        <v>3.3333333333333333E-2</v>
      </c>
      <c r="DB217" s="100">
        <f t="shared" si="180"/>
        <v>0.1</v>
      </c>
      <c r="DC217" s="100">
        <f t="shared" si="181"/>
        <v>1.1111111111111112E-2</v>
      </c>
      <c r="DD217" s="100">
        <f t="shared" si="182"/>
        <v>3.3333333333333333E-2</v>
      </c>
      <c r="DE217" s="102">
        <f t="shared" si="183"/>
        <v>0.71207547169811325</v>
      </c>
      <c r="DF217" s="102">
        <f t="shared" si="184"/>
        <v>0.76116279069767445</v>
      </c>
      <c r="DG217" s="102">
        <f t="shared" si="185"/>
        <v>0.79924528301886799</v>
      </c>
      <c r="DH217" s="102">
        <f t="shared" si="186"/>
        <v>0.79325581395348832</v>
      </c>
      <c r="DI217" s="102">
        <f t="shared" si="187"/>
        <v>0.84000000000000008</v>
      </c>
      <c r="DJ217" s="102">
        <f t="shared" si="188"/>
        <v>0.64200000000000002</v>
      </c>
      <c r="DK217" s="103">
        <f t="shared" si="189"/>
        <v>0.74540880503144658</v>
      </c>
      <c r="DL217" s="103">
        <f t="shared" si="190"/>
        <v>0.86116279069767443</v>
      </c>
      <c r="DM217" s="103">
        <f t="shared" si="191"/>
        <v>0.83257861635220132</v>
      </c>
      <c r="DN217" s="103">
        <f t="shared" si="192"/>
        <v>0.8932558139534883</v>
      </c>
      <c r="DO217" s="103">
        <f t="shared" si="193"/>
        <v>0.85111111111111115</v>
      </c>
      <c r="DP217" s="103">
        <f t="shared" si="194"/>
        <v>0.67533333333333334</v>
      </c>
    </row>
    <row r="218" spans="1:120" ht="16.2" thickBot="1">
      <c r="A218" s="72">
        <v>208</v>
      </c>
      <c r="B218" s="73" t="str">
        <f>'CAT I'!B218</f>
        <v>AME20236L</v>
      </c>
      <c r="C218" s="171" t="str">
        <f>'CAT I'!C218</f>
        <v>KRISHNAKANTH</v>
      </c>
      <c r="D218" s="74">
        <f>'CAT I'!D218</f>
        <v>2</v>
      </c>
      <c r="E218" s="74">
        <f>'CAT I'!E218</f>
        <v>2</v>
      </c>
      <c r="F218" s="74">
        <f>'CAT I'!F218</f>
        <v>1</v>
      </c>
      <c r="G218" s="74">
        <f>'CAT I'!G218</f>
        <v>1</v>
      </c>
      <c r="H218" s="74">
        <f>'CAT I'!H218</f>
        <v>1</v>
      </c>
      <c r="I218" s="74">
        <f>'CAT I'!I218</f>
        <v>1</v>
      </c>
      <c r="J218" s="74">
        <f>'CAT I'!J218</f>
        <v>9</v>
      </c>
      <c r="K218" s="74">
        <f>'CAT I'!K218</f>
        <v>12</v>
      </c>
      <c r="L218" s="74">
        <f>'CAT I'!L218</f>
        <v>9</v>
      </c>
      <c r="M218" s="74">
        <f>'CAT I'!M218</f>
        <v>38</v>
      </c>
      <c r="N218" s="79">
        <f>'CAT II'!D218</f>
        <v>1</v>
      </c>
      <c r="O218" s="79">
        <f>'CAT II'!E218</f>
        <v>2</v>
      </c>
      <c r="P218" s="79">
        <f>'CAT II'!F218</f>
        <v>2</v>
      </c>
      <c r="Q218" s="79">
        <f>'CAT II'!G218</f>
        <v>2</v>
      </c>
      <c r="R218" s="79">
        <f>'CAT II'!H218</f>
        <v>2</v>
      </c>
      <c r="S218" s="79">
        <f>'CAT II'!I218</f>
        <v>2</v>
      </c>
      <c r="T218" s="79">
        <f>'CAT II'!J218</f>
        <v>7</v>
      </c>
      <c r="U218" s="79">
        <f>'CAT II'!K218</f>
        <v>9</v>
      </c>
      <c r="V218" s="79">
        <f>'CAT II'!L218</f>
        <v>12</v>
      </c>
      <c r="W218" s="79">
        <f>'CAT II'!M218</f>
        <v>39</v>
      </c>
      <c r="X218" s="82">
        <f>MODEL!D218</f>
        <v>2</v>
      </c>
      <c r="Y218" s="82">
        <f>MODEL!E218</f>
        <v>1</v>
      </c>
      <c r="Z218" s="82">
        <f>MODEL!F218</f>
        <v>2</v>
      </c>
      <c r="AA218" s="82">
        <f>MODEL!G218</f>
        <v>2</v>
      </c>
      <c r="AB218" s="82">
        <f>MODEL!H218</f>
        <v>2</v>
      </c>
      <c r="AC218" s="82">
        <f>MODEL!I218</f>
        <v>2</v>
      </c>
      <c r="AD218" s="82">
        <f>MODEL!J218</f>
        <v>2</v>
      </c>
      <c r="AE218" s="82">
        <f>MODEL!K218</f>
        <v>2</v>
      </c>
      <c r="AF218" s="82">
        <f>MODEL!L218</f>
        <v>2</v>
      </c>
      <c r="AG218" s="82">
        <f>MODEL!M218</f>
        <v>2</v>
      </c>
      <c r="AH218" s="82">
        <f>MODEL!N218</f>
        <v>6</v>
      </c>
      <c r="AI218" s="82">
        <f>MODEL!O218</f>
        <v>11</v>
      </c>
      <c r="AJ218" s="82">
        <f>MODEL!P218</f>
        <v>5</v>
      </c>
      <c r="AK218" s="82">
        <f>MODEL!Q218</f>
        <v>11</v>
      </c>
      <c r="AL218" s="82">
        <f>MODEL!R218</f>
        <v>5</v>
      </c>
      <c r="AM218" s="82">
        <f>MODEL!S218</f>
        <v>10</v>
      </c>
      <c r="AN218" s="82">
        <f>MODEL!T218</f>
        <v>67</v>
      </c>
      <c r="AO218" s="84">
        <f>'CAT I'!N218</f>
        <v>5</v>
      </c>
      <c r="AP218" s="84">
        <f>'CAT I'!O218</f>
        <v>5</v>
      </c>
      <c r="AQ218" s="84">
        <f>'CAT I'!P218</f>
        <v>10</v>
      </c>
      <c r="AR218" s="2">
        <f>'CAT II'!N218</f>
        <v>5</v>
      </c>
      <c r="AS218" s="2">
        <f>'CAT II'!O218</f>
        <v>5</v>
      </c>
      <c r="AT218" s="2">
        <f>'CAT II'!P218</f>
        <v>10</v>
      </c>
      <c r="AU218" s="85">
        <f>MODEL!U218</f>
        <v>5</v>
      </c>
      <c r="AV218" s="85">
        <f>MODEL!V218</f>
        <v>5</v>
      </c>
      <c r="AW218" s="85">
        <f>MODEL!W218</f>
        <v>10</v>
      </c>
      <c r="AX218" s="88">
        <f t="shared" si="157"/>
        <v>0.84905660377358494</v>
      </c>
      <c r="AY218" s="88">
        <f t="shared" si="158"/>
        <v>0.60465116279069764</v>
      </c>
      <c r="AZ218" s="88">
        <f t="shared" si="158"/>
        <v>0.77358490566037741</v>
      </c>
      <c r="BA218" s="88">
        <f t="shared" si="158"/>
        <v>0.7441860465116279</v>
      </c>
      <c r="BB218" s="88">
        <f t="shared" si="158"/>
        <v>0.82608695652173914</v>
      </c>
      <c r="BC218" s="88">
        <f t="shared" si="158"/>
        <v>0.73333333333333328</v>
      </c>
      <c r="BD218" s="89">
        <f>'END SEM EXAM'!D218</f>
        <v>1</v>
      </c>
      <c r="BE218" s="89">
        <f>'END SEM EXAM'!E218</f>
        <v>1</v>
      </c>
      <c r="BF218" s="89">
        <f>'END SEM EXAM'!F218</f>
        <v>1</v>
      </c>
      <c r="BG218" s="89">
        <f>'END SEM EXAM'!G218</f>
        <v>1</v>
      </c>
      <c r="BH218" s="89">
        <f>'END SEM EXAM'!H218</f>
        <v>1</v>
      </c>
      <c r="BI218" s="89">
        <f>'END SEM EXAM'!I218</f>
        <v>1</v>
      </c>
      <c r="BJ218" s="89">
        <f>'END SEM EXAM'!J218</f>
        <v>2</v>
      </c>
      <c r="BK218" s="89">
        <f>'END SEM EXAM'!K218</f>
        <v>1</v>
      </c>
      <c r="BL218" s="89">
        <f>'END SEM EXAM'!L218</f>
        <v>1</v>
      </c>
      <c r="BM218" s="89">
        <f>'END SEM EXAM'!M218</f>
        <v>1</v>
      </c>
      <c r="BN218" s="89">
        <f>'END SEM EXAM'!N218</f>
        <v>5</v>
      </c>
      <c r="BO218" s="89">
        <f>'END SEM EXAM'!O218</f>
        <v>7</v>
      </c>
      <c r="BP218" s="89">
        <f>'END SEM EXAM'!P218</f>
        <v>14</v>
      </c>
      <c r="BQ218" s="89">
        <f>'END SEM EXAM'!Q218</f>
        <v>9</v>
      </c>
      <c r="BR218" s="89">
        <f>'END SEM EXAM'!R218</f>
        <v>14</v>
      </c>
      <c r="BS218" s="89">
        <f>'END SEM EXAM'!S218</f>
        <v>7</v>
      </c>
      <c r="BT218" s="89">
        <f>'END SEM EXAM'!T218</f>
        <v>67</v>
      </c>
      <c r="BU218" s="91">
        <f>'END SEM EXAM'!U218</f>
        <v>0.5</v>
      </c>
      <c r="BV218" s="91">
        <f>'END SEM EXAM'!V218</f>
        <v>0.88888888888888884</v>
      </c>
      <c r="BW218" s="91">
        <f>'END SEM EXAM'!W218</f>
        <v>0.61111111111111116</v>
      </c>
      <c r="BX218" s="91">
        <f>'END SEM EXAM'!X218</f>
        <v>0.94444444444444442</v>
      </c>
      <c r="BY218" s="91">
        <f>'END SEM EXAM'!Y218</f>
        <v>0.5</v>
      </c>
      <c r="BZ218" s="91">
        <f>'END SEM EXAM'!Z218</f>
        <v>0.5</v>
      </c>
      <c r="CA218" s="92">
        <f t="shared" si="159"/>
        <v>0.3</v>
      </c>
      <c r="CB218" s="92">
        <f t="shared" si="160"/>
        <v>0.53333333333333333</v>
      </c>
      <c r="CC218" s="92">
        <f t="shared" si="161"/>
        <v>0.3666666666666667</v>
      </c>
      <c r="CD218" s="92">
        <f t="shared" si="162"/>
        <v>0.56666666666666665</v>
      </c>
      <c r="CE218" s="92">
        <f t="shared" si="163"/>
        <v>0.3</v>
      </c>
      <c r="CF218" s="92">
        <f t="shared" si="164"/>
        <v>0.3</v>
      </c>
      <c r="CG218" s="94">
        <f t="shared" si="165"/>
        <v>0.339622641509434</v>
      </c>
      <c r="CH218" s="94">
        <f t="shared" si="166"/>
        <v>0.24186046511627907</v>
      </c>
      <c r="CI218" s="94">
        <f t="shared" si="167"/>
        <v>0.30943396226415099</v>
      </c>
      <c r="CJ218" s="94">
        <f t="shared" si="168"/>
        <v>0.29767441860465116</v>
      </c>
      <c r="CK218" s="94">
        <f t="shared" si="169"/>
        <v>0.33043478260869569</v>
      </c>
      <c r="CL218" s="94">
        <f t="shared" si="170"/>
        <v>0.29333333333333333</v>
      </c>
      <c r="CM218" s="96">
        <f t="shared" si="171"/>
        <v>0.63962264150943393</v>
      </c>
      <c r="CN218" s="96">
        <f t="shared" si="172"/>
        <v>0.77519379844961245</v>
      </c>
      <c r="CO218" s="96">
        <f t="shared" si="173"/>
        <v>0.67610062893081768</v>
      </c>
      <c r="CP218" s="96">
        <f t="shared" si="174"/>
        <v>0.86434108527131781</v>
      </c>
      <c r="CQ218" s="96">
        <f t="shared" si="175"/>
        <v>0.63043478260869568</v>
      </c>
      <c r="CR218" s="96">
        <f t="shared" si="176"/>
        <v>0.59333333333333327</v>
      </c>
      <c r="CS218" s="99">
        <f>'Course end survey'!J243</f>
        <v>0</v>
      </c>
      <c r="CT218" s="99">
        <f>'Course end survey'!K243</f>
        <v>0</v>
      </c>
      <c r="CU218" s="99">
        <f>'Course end survey'!L243</f>
        <v>0</v>
      </c>
      <c r="CV218" s="99">
        <f>'Course end survey'!M243</f>
        <v>0</v>
      </c>
      <c r="CW218" s="99">
        <f>'Course end survey'!N243</f>
        <v>0</v>
      </c>
      <c r="CX218" s="99">
        <f>'Course end survey'!O243</f>
        <v>0</v>
      </c>
      <c r="CY218" s="100">
        <f t="shared" si="177"/>
        <v>0</v>
      </c>
      <c r="CZ218" s="100">
        <f t="shared" si="178"/>
        <v>0</v>
      </c>
      <c r="DA218" s="100">
        <f t="shared" si="179"/>
        <v>0</v>
      </c>
      <c r="DB218" s="100">
        <f t="shared" si="180"/>
        <v>0</v>
      </c>
      <c r="DC218" s="100">
        <f t="shared" si="181"/>
        <v>0</v>
      </c>
      <c r="DD218" s="100">
        <f t="shared" si="182"/>
        <v>0</v>
      </c>
      <c r="DE218" s="102">
        <f t="shared" si="183"/>
        <v>0.57566037735849052</v>
      </c>
      <c r="DF218" s="102">
        <f t="shared" si="184"/>
        <v>0.69767441860465118</v>
      </c>
      <c r="DG218" s="102">
        <f t="shared" si="185"/>
        <v>0.60849056603773588</v>
      </c>
      <c r="DH218" s="102">
        <f t="shared" si="186"/>
        <v>0.77790697674418607</v>
      </c>
      <c r="DI218" s="102">
        <f t="shared" si="187"/>
        <v>0.56739130434782614</v>
      </c>
      <c r="DJ218" s="102">
        <f t="shared" si="188"/>
        <v>0.53399999999999992</v>
      </c>
      <c r="DK218" s="103">
        <f t="shared" si="189"/>
        <v>0.57566037735849052</v>
      </c>
      <c r="DL218" s="103">
        <f t="shared" si="190"/>
        <v>0.69767441860465118</v>
      </c>
      <c r="DM218" s="103">
        <f t="shared" si="191"/>
        <v>0.60849056603773588</v>
      </c>
      <c r="DN218" s="103">
        <f t="shared" si="192"/>
        <v>0.77790697674418607</v>
      </c>
      <c r="DO218" s="103">
        <f t="shared" si="193"/>
        <v>0.56739130434782614</v>
      </c>
      <c r="DP218" s="103">
        <f t="shared" si="194"/>
        <v>0.53399999999999992</v>
      </c>
    </row>
    <row r="219" spans="1:120" ht="16.2" thickBot="1">
      <c r="A219" s="72">
        <v>209</v>
      </c>
      <c r="B219" s="73" t="str">
        <f>'CAT I'!B219</f>
        <v>AME20237L</v>
      </c>
      <c r="C219" s="171" t="str">
        <f>'CAT I'!C219</f>
        <v>AROCKIA ROHIN</v>
      </c>
      <c r="D219" s="74">
        <f>'CAT I'!D219</f>
        <v>2</v>
      </c>
      <c r="E219" s="74">
        <f>'CAT I'!E219</f>
        <v>2</v>
      </c>
      <c r="F219" s="74">
        <f>'CAT I'!F219</f>
        <v>2</v>
      </c>
      <c r="G219" s="74">
        <f>'CAT I'!G219</f>
        <v>2</v>
      </c>
      <c r="H219" s="74">
        <f>'CAT I'!H219</f>
        <v>2</v>
      </c>
      <c r="I219" s="74">
        <f>'CAT I'!I219</f>
        <v>2</v>
      </c>
      <c r="J219" s="74">
        <f>'CAT I'!J219</f>
        <v>9</v>
      </c>
      <c r="K219" s="74">
        <f>'CAT I'!K219</f>
        <v>10</v>
      </c>
      <c r="L219" s="74">
        <f>'CAT I'!L219</f>
        <v>10</v>
      </c>
      <c r="M219" s="74">
        <f>'CAT I'!M219</f>
        <v>41</v>
      </c>
      <c r="N219" s="79">
        <f>'CAT II'!D219</f>
        <v>2</v>
      </c>
      <c r="O219" s="79">
        <f>'CAT II'!E219</f>
        <v>2</v>
      </c>
      <c r="P219" s="79">
        <f>'CAT II'!F219</f>
        <v>2</v>
      </c>
      <c r="Q219" s="79">
        <f>'CAT II'!G219</f>
        <v>2</v>
      </c>
      <c r="R219" s="79">
        <f>'CAT II'!H219</f>
        <v>2</v>
      </c>
      <c r="S219" s="79">
        <f>'CAT II'!I219</f>
        <v>2</v>
      </c>
      <c r="T219" s="79">
        <f>'CAT II'!J219</f>
        <v>9</v>
      </c>
      <c r="U219" s="79">
        <f>'CAT II'!K219</f>
        <v>12</v>
      </c>
      <c r="V219" s="79">
        <f>'CAT II'!L219</f>
        <v>12</v>
      </c>
      <c r="W219" s="79">
        <f>'CAT II'!M219</f>
        <v>45</v>
      </c>
      <c r="X219" s="82">
        <f>MODEL!D219</f>
        <v>2</v>
      </c>
      <c r="Y219" s="82">
        <f>MODEL!E219</f>
        <v>2</v>
      </c>
      <c r="Z219" s="82">
        <f>MODEL!F219</f>
        <v>2</v>
      </c>
      <c r="AA219" s="82">
        <f>MODEL!G219</f>
        <v>2</v>
      </c>
      <c r="AB219" s="82">
        <f>MODEL!H219</f>
        <v>2</v>
      </c>
      <c r="AC219" s="82">
        <f>MODEL!I219</f>
        <v>2</v>
      </c>
      <c r="AD219" s="82">
        <f>MODEL!J219</f>
        <v>2</v>
      </c>
      <c r="AE219" s="82">
        <f>MODEL!K219</f>
        <v>2</v>
      </c>
      <c r="AF219" s="82">
        <f>MODEL!L219</f>
        <v>2</v>
      </c>
      <c r="AG219" s="82">
        <f>MODEL!M219</f>
        <v>2</v>
      </c>
      <c r="AH219" s="82">
        <f>MODEL!N219</f>
        <v>6</v>
      </c>
      <c r="AI219" s="82">
        <f>MODEL!O219</f>
        <v>9</v>
      </c>
      <c r="AJ219" s="82">
        <f>MODEL!P219</f>
        <v>5</v>
      </c>
      <c r="AK219" s="82">
        <f>MODEL!Q219</f>
        <v>11</v>
      </c>
      <c r="AL219" s="82">
        <f>MODEL!R219</f>
        <v>14</v>
      </c>
      <c r="AM219" s="82">
        <f>MODEL!S219</f>
        <v>14</v>
      </c>
      <c r="AN219" s="82">
        <f>MODEL!T219</f>
        <v>79</v>
      </c>
      <c r="AO219" s="84">
        <f>'CAT I'!N219</f>
        <v>5</v>
      </c>
      <c r="AP219" s="84">
        <f>'CAT I'!O219</f>
        <v>5</v>
      </c>
      <c r="AQ219" s="84">
        <f>'CAT I'!P219</f>
        <v>10</v>
      </c>
      <c r="AR219" s="2">
        <f>'CAT II'!N219</f>
        <v>5</v>
      </c>
      <c r="AS219" s="2">
        <f>'CAT II'!O219</f>
        <v>5</v>
      </c>
      <c r="AT219" s="2">
        <f>'CAT II'!P219</f>
        <v>10</v>
      </c>
      <c r="AU219" s="85">
        <f>MODEL!U219</f>
        <v>5</v>
      </c>
      <c r="AV219" s="85">
        <f>MODEL!V219</f>
        <v>5</v>
      </c>
      <c r="AW219" s="85">
        <f>MODEL!W219</f>
        <v>10</v>
      </c>
      <c r="AX219" s="88">
        <f t="shared" si="157"/>
        <v>0.81132075471698117</v>
      </c>
      <c r="AY219" s="88">
        <f t="shared" si="158"/>
        <v>0.69767441860465118</v>
      </c>
      <c r="AZ219" s="88">
        <f t="shared" si="158"/>
        <v>0.8867924528301887</v>
      </c>
      <c r="BA219" s="88">
        <f t="shared" si="158"/>
        <v>0.95348837209302328</v>
      </c>
      <c r="BB219" s="88">
        <f t="shared" si="158"/>
        <v>1</v>
      </c>
      <c r="BC219" s="88">
        <f t="shared" si="158"/>
        <v>0.73333333333333328</v>
      </c>
      <c r="BD219" s="89">
        <f>'END SEM EXAM'!D219</f>
        <v>2</v>
      </c>
      <c r="BE219" s="89">
        <f>'END SEM EXAM'!E219</f>
        <v>1</v>
      </c>
      <c r="BF219" s="89">
        <f>'END SEM EXAM'!F219</f>
        <v>2</v>
      </c>
      <c r="BG219" s="89">
        <f>'END SEM EXAM'!G219</f>
        <v>1</v>
      </c>
      <c r="BH219" s="89">
        <f>'END SEM EXAM'!H219</f>
        <v>2</v>
      </c>
      <c r="BI219" s="89">
        <f>'END SEM EXAM'!I219</f>
        <v>1</v>
      </c>
      <c r="BJ219" s="89">
        <f>'END SEM EXAM'!J219</f>
        <v>1</v>
      </c>
      <c r="BK219" s="89">
        <f>'END SEM EXAM'!K219</f>
        <v>1</v>
      </c>
      <c r="BL219" s="89">
        <f>'END SEM EXAM'!L219</f>
        <v>2</v>
      </c>
      <c r="BM219" s="89">
        <f>'END SEM EXAM'!M219</f>
        <v>2</v>
      </c>
      <c r="BN219" s="89">
        <f>'END SEM EXAM'!N219</f>
        <v>9</v>
      </c>
      <c r="BO219" s="89">
        <f>'END SEM EXAM'!O219</f>
        <v>13</v>
      </c>
      <c r="BP219" s="89">
        <f>'END SEM EXAM'!P219</f>
        <v>14</v>
      </c>
      <c r="BQ219" s="89">
        <f>'END SEM EXAM'!Q219</f>
        <v>11</v>
      </c>
      <c r="BR219" s="89">
        <f>'END SEM EXAM'!R219</f>
        <v>14</v>
      </c>
      <c r="BS219" s="89">
        <f>'END SEM EXAM'!S219</f>
        <v>12</v>
      </c>
      <c r="BT219" s="89">
        <f>'END SEM EXAM'!T219</f>
        <v>88</v>
      </c>
      <c r="BU219" s="91">
        <f>'END SEM EXAM'!U219</f>
        <v>0.88888888888888884</v>
      </c>
      <c r="BV219" s="91">
        <f>'END SEM EXAM'!V219</f>
        <v>0.94444444444444442</v>
      </c>
      <c r="BW219" s="91">
        <f>'END SEM EXAM'!W219</f>
        <v>0.77777777777777779</v>
      </c>
      <c r="BX219" s="91">
        <f>'END SEM EXAM'!X219</f>
        <v>0.88888888888888884</v>
      </c>
      <c r="BY219" s="91">
        <f>'END SEM EXAM'!Y219</f>
        <v>0.88888888888888884</v>
      </c>
      <c r="BZ219" s="91">
        <f>'END SEM EXAM'!Z219</f>
        <v>0.9</v>
      </c>
      <c r="CA219" s="92">
        <f t="shared" si="159"/>
        <v>0.53333333333333333</v>
      </c>
      <c r="CB219" s="92">
        <f t="shared" si="160"/>
        <v>0.56666666666666665</v>
      </c>
      <c r="CC219" s="92">
        <f t="shared" si="161"/>
        <v>0.46666666666666667</v>
      </c>
      <c r="CD219" s="92">
        <f t="shared" si="162"/>
        <v>0.53333333333333333</v>
      </c>
      <c r="CE219" s="92">
        <f t="shared" si="163"/>
        <v>0.53333333333333333</v>
      </c>
      <c r="CF219" s="92">
        <f t="shared" si="164"/>
        <v>0.54</v>
      </c>
      <c r="CG219" s="94">
        <f t="shared" si="165"/>
        <v>0.32452830188679249</v>
      </c>
      <c r="CH219" s="94">
        <f t="shared" si="166"/>
        <v>0.27906976744186046</v>
      </c>
      <c r="CI219" s="94">
        <f t="shared" si="167"/>
        <v>0.3547169811320755</v>
      </c>
      <c r="CJ219" s="94">
        <f t="shared" si="168"/>
        <v>0.38139534883720932</v>
      </c>
      <c r="CK219" s="94">
        <f t="shared" si="169"/>
        <v>0.4</v>
      </c>
      <c r="CL219" s="94">
        <f t="shared" si="170"/>
        <v>0.29333333333333333</v>
      </c>
      <c r="CM219" s="96">
        <f t="shared" si="171"/>
        <v>0.85786163522012582</v>
      </c>
      <c r="CN219" s="96">
        <f t="shared" si="172"/>
        <v>0.84573643410852717</v>
      </c>
      <c r="CO219" s="96">
        <f t="shared" si="173"/>
        <v>0.82138364779874218</v>
      </c>
      <c r="CP219" s="96">
        <f t="shared" si="174"/>
        <v>0.91472868217054271</v>
      </c>
      <c r="CQ219" s="96">
        <f t="shared" si="175"/>
        <v>0.93333333333333335</v>
      </c>
      <c r="CR219" s="96">
        <f t="shared" si="176"/>
        <v>0.83333333333333337</v>
      </c>
      <c r="CS219" s="99">
        <f>'Course end survey'!J228</f>
        <v>0.66666666666666663</v>
      </c>
      <c r="CT219" s="99">
        <f>'Course end survey'!K228</f>
        <v>0.66666666666666663</v>
      </c>
      <c r="CU219" s="99">
        <f>'Course end survey'!L228</f>
        <v>0.66666666666666663</v>
      </c>
      <c r="CV219" s="99">
        <f>'Course end survey'!M228</f>
        <v>1</v>
      </c>
      <c r="CW219" s="99">
        <f>'Course end survey'!N228</f>
        <v>0.22222222222222221</v>
      </c>
      <c r="CX219" s="99">
        <f>'Course end survey'!O228</f>
        <v>0.22222222222222221</v>
      </c>
      <c r="CY219" s="100">
        <f t="shared" si="177"/>
        <v>6.6666666666666666E-2</v>
      </c>
      <c r="CZ219" s="100">
        <f t="shared" si="178"/>
        <v>6.6666666666666666E-2</v>
      </c>
      <c r="DA219" s="100">
        <f t="shared" si="179"/>
        <v>6.6666666666666666E-2</v>
      </c>
      <c r="DB219" s="100">
        <f t="shared" si="180"/>
        <v>0.1</v>
      </c>
      <c r="DC219" s="100">
        <f t="shared" si="181"/>
        <v>2.2222222222222223E-2</v>
      </c>
      <c r="DD219" s="100">
        <f t="shared" si="182"/>
        <v>2.2222222222222223E-2</v>
      </c>
      <c r="DE219" s="102">
        <f t="shared" si="183"/>
        <v>0.7720754716981133</v>
      </c>
      <c r="DF219" s="102">
        <f t="shared" si="184"/>
        <v>0.76116279069767445</v>
      </c>
      <c r="DG219" s="102">
        <f t="shared" si="185"/>
        <v>0.73924528301886794</v>
      </c>
      <c r="DH219" s="102">
        <f t="shared" si="186"/>
        <v>0.82325581395348846</v>
      </c>
      <c r="DI219" s="102">
        <f t="shared" si="187"/>
        <v>0.84000000000000008</v>
      </c>
      <c r="DJ219" s="102">
        <f t="shared" si="188"/>
        <v>0.75</v>
      </c>
      <c r="DK219" s="103">
        <f t="shared" si="189"/>
        <v>0.83874213836477995</v>
      </c>
      <c r="DL219" s="103">
        <f t="shared" si="190"/>
        <v>0.8278294573643411</v>
      </c>
      <c r="DM219" s="103">
        <f t="shared" si="191"/>
        <v>0.80591194968553459</v>
      </c>
      <c r="DN219" s="103">
        <f t="shared" si="192"/>
        <v>0.92325581395348844</v>
      </c>
      <c r="DO219" s="103">
        <f t="shared" si="193"/>
        <v>0.86222222222222233</v>
      </c>
      <c r="DP219" s="103">
        <f t="shared" si="194"/>
        <v>0.77222222222222225</v>
      </c>
    </row>
    <row r="220" spans="1:120" ht="16.2" thickBot="1">
      <c r="A220" s="72">
        <v>210</v>
      </c>
      <c r="B220" s="73" t="str">
        <f>'CAT I'!B220</f>
        <v>AME20238L</v>
      </c>
      <c r="C220" s="171" t="str">
        <f>'CAT I'!C220</f>
        <v>YOGESHWARAN</v>
      </c>
      <c r="D220" s="74">
        <f>'CAT I'!D220</f>
        <v>0</v>
      </c>
      <c r="E220" s="74">
        <f>'CAT I'!E220</f>
        <v>0</v>
      </c>
      <c r="F220" s="74">
        <f>'CAT I'!F220</f>
        <v>1</v>
      </c>
      <c r="G220" s="74">
        <f>'CAT I'!G220</f>
        <v>0</v>
      </c>
      <c r="H220" s="74">
        <f>'CAT I'!H220</f>
        <v>1</v>
      </c>
      <c r="I220" s="74">
        <f>'CAT I'!I220</f>
        <v>0</v>
      </c>
      <c r="J220" s="74">
        <f>'CAT I'!J220</f>
        <v>0</v>
      </c>
      <c r="K220" s="74">
        <f>'CAT I'!K220</f>
        <v>0</v>
      </c>
      <c r="L220" s="74">
        <f>'CAT I'!L220</f>
        <v>0</v>
      </c>
      <c r="M220" s="74">
        <f>'CAT I'!M220</f>
        <v>2</v>
      </c>
      <c r="N220" s="79">
        <f>'CAT II'!D220</f>
        <v>0</v>
      </c>
      <c r="O220" s="79">
        <f>'CAT II'!E220</f>
        <v>0</v>
      </c>
      <c r="P220" s="79">
        <f>'CAT II'!F220</f>
        <v>0</v>
      </c>
      <c r="Q220" s="79">
        <f>'CAT II'!G220</f>
        <v>0</v>
      </c>
      <c r="R220" s="79">
        <f>'CAT II'!H220</f>
        <v>0</v>
      </c>
      <c r="S220" s="79">
        <f>'CAT II'!I220</f>
        <v>0</v>
      </c>
      <c r="T220" s="79">
        <f>'CAT II'!J220</f>
        <v>0</v>
      </c>
      <c r="U220" s="79">
        <f>'CAT II'!K220</f>
        <v>0</v>
      </c>
      <c r="V220" s="79">
        <f>'CAT II'!L220</f>
        <v>0</v>
      </c>
      <c r="W220" s="79">
        <f>'CAT II'!M220</f>
        <v>0</v>
      </c>
      <c r="X220" s="82">
        <f>MODEL!D220</f>
        <v>0</v>
      </c>
      <c r="Y220" s="82">
        <f>MODEL!E220</f>
        <v>1</v>
      </c>
      <c r="Z220" s="82">
        <f>MODEL!F220</f>
        <v>1</v>
      </c>
      <c r="AA220" s="82">
        <f>MODEL!G220</f>
        <v>1</v>
      </c>
      <c r="AB220" s="82">
        <f>MODEL!H220</f>
        <v>0</v>
      </c>
      <c r="AC220" s="82">
        <f>MODEL!I220</f>
        <v>0</v>
      </c>
      <c r="AD220" s="82">
        <f>MODEL!J220</f>
        <v>0</v>
      </c>
      <c r="AE220" s="82">
        <f>MODEL!K220</f>
        <v>0</v>
      </c>
      <c r="AF220" s="82">
        <f>MODEL!L220</f>
        <v>0</v>
      </c>
      <c r="AG220" s="82">
        <f>MODEL!M220</f>
        <v>1</v>
      </c>
      <c r="AH220" s="82">
        <f>MODEL!N220</f>
        <v>1</v>
      </c>
      <c r="AI220" s="82">
        <f>MODEL!O220</f>
        <v>0</v>
      </c>
      <c r="AJ220" s="82">
        <f>MODEL!P220</f>
        <v>1</v>
      </c>
      <c r="AK220" s="82">
        <f>MODEL!Q220</f>
        <v>0</v>
      </c>
      <c r="AL220" s="82">
        <f>MODEL!R220</f>
        <v>0</v>
      </c>
      <c r="AM220" s="82">
        <f>MODEL!S220</f>
        <v>0</v>
      </c>
      <c r="AN220" s="82">
        <f>MODEL!T220</f>
        <v>6</v>
      </c>
      <c r="AO220" s="84">
        <f>'CAT I'!N220</f>
        <v>0.5</v>
      </c>
      <c r="AP220" s="84">
        <f>'CAT I'!O220</f>
        <v>2.5</v>
      </c>
      <c r="AQ220" s="84">
        <f>'CAT I'!P220</f>
        <v>3</v>
      </c>
      <c r="AR220" s="2">
        <f>'CAT II'!N220</f>
        <v>5</v>
      </c>
      <c r="AS220" s="2">
        <f>'CAT II'!O220</f>
        <v>2</v>
      </c>
      <c r="AT220" s="2">
        <f>'CAT II'!P220</f>
        <v>7</v>
      </c>
      <c r="AU220" s="85">
        <f>MODEL!U220</f>
        <v>2</v>
      </c>
      <c r="AV220" s="85">
        <f>MODEL!V220</f>
        <v>0</v>
      </c>
      <c r="AW220" s="85">
        <f>MODEL!W220</f>
        <v>2</v>
      </c>
      <c r="AX220" s="88">
        <f t="shared" si="157"/>
        <v>4.716981132075472E-2</v>
      </c>
      <c r="AY220" s="88">
        <f t="shared" si="158"/>
        <v>0.15116279069767441</v>
      </c>
      <c r="AZ220" s="88">
        <f t="shared" si="158"/>
        <v>9.4339622641509441E-2</v>
      </c>
      <c r="BA220" s="88">
        <f t="shared" si="158"/>
        <v>4.6511627906976744E-2</v>
      </c>
      <c r="BB220" s="88">
        <f t="shared" si="158"/>
        <v>0.13043478260869565</v>
      </c>
      <c r="BC220" s="88">
        <f t="shared" si="158"/>
        <v>6.6666666666666666E-2</v>
      </c>
      <c r="BD220" s="89">
        <f>'END SEM EXAM'!D220</f>
        <v>0</v>
      </c>
      <c r="BE220" s="89">
        <f>'END SEM EXAM'!E220</f>
        <v>0</v>
      </c>
      <c r="BF220" s="89">
        <f>'END SEM EXAM'!F220</f>
        <v>0</v>
      </c>
      <c r="BG220" s="89">
        <f>'END SEM EXAM'!G220</f>
        <v>0</v>
      </c>
      <c r="BH220" s="89">
        <f>'END SEM EXAM'!H220</f>
        <v>0</v>
      </c>
      <c r="BI220" s="89">
        <f>'END SEM EXAM'!I220</f>
        <v>0</v>
      </c>
      <c r="BJ220" s="89">
        <f>'END SEM EXAM'!J220</f>
        <v>0</v>
      </c>
      <c r="BK220" s="89">
        <f>'END SEM EXAM'!K220</f>
        <v>0</v>
      </c>
      <c r="BL220" s="89">
        <f>'END SEM EXAM'!L220</f>
        <v>0</v>
      </c>
      <c r="BM220" s="89">
        <f>'END SEM EXAM'!M220</f>
        <v>0</v>
      </c>
      <c r="BN220" s="89">
        <f>'END SEM EXAM'!N220</f>
        <v>0</v>
      </c>
      <c r="BO220" s="89">
        <f>'END SEM EXAM'!O220</f>
        <v>0</v>
      </c>
      <c r="BP220" s="89">
        <f>'END SEM EXAM'!P220</f>
        <v>0</v>
      </c>
      <c r="BQ220" s="89">
        <f>'END SEM EXAM'!Q220</f>
        <v>0</v>
      </c>
      <c r="BR220" s="89">
        <f>'END SEM EXAM'!R220</f>
        <v>0</v>
      </c>
      <c r="BS220" s="89">
        <f>'END SEM EXAM'!S220</f>
        <v>0</v>
      </c>
      <c r="BT220" s="89">
        <f>'END SEM EXAM'!T220</f>
        <v>0</v>
      </c>
      <c r="BU220" s="91">
        <f>'END SEM EXAM'!U220</f>
        <v>0</v>
      </c>
      <c r="BV220" s="91">
        <f>'END SEM EXAM'!V220</f>
        <v>0</v>
      </c>
      <c r="BW220" s="91">
        <f>'END SEM EXAM'!W220</f>
        <v>0</v>
      </c>
      <c r="BX220" s="91">
        <f>'END SEM EXAM'!X220</f>
        <v>0</v>
      </c>
      <c r="BY220" s="91">
        <f>'END SEM EXAM'!Y220</f>
        <v>0</v>
      </c>
      <c r="BZ220" s="91">
        <f>'END SEM EXAM'!Z220</f>
        <v>0</v>
      </c>
      <c r="CA220" s="92">
        <f t="shared" si="159"/>
        <v>0</v>
      </c>
      <c r="CB220" s="92">
        <f t="shared" si="160"/>
        <v>0</v>
      </c>
      <c r="CC220" s="92">
        <f t="shared" si="161"/>
        <v>0</v>
      </c>
      <c r="CD220" s="92">
        <f t="shared" si="162"/>
        <v>0</v>
      </c>
      <c r="CE220" s="92">
        <f t="shared" si="163"/>
        <v>0</v>
      </c>
      <c r="CF220" s="92">
        <f t="shared" si="164"/>
        <v>0</v>
      </c>
      <c r="CG220" s="94">
        <f t="shared" si="165"/>
        <v>1.886792452830189E-2</v>
      </c>
      <c r="CH220" s="94">
        <f t="shared" si="166"/>
        <v>6.0465116279069767E-2</v>
      </c>
      <c r="CI220" s="94">
        <f t="shared" si="167"/>
        <v>3.7735849056603779E-2</v>
      </c>
      <c r="CJ220" s="94">
        <f t="shared" si="168"/>
        <v>1.8604651162790697E-2</v>
      </c>
      <c r="CK220" s="94">
        <f t="shared" si="169"/>
        <v>5.2173913043478265E-2</v>
      </c>
      <c r="CL220" s="94">
        <f t="shared" si="170"/>
        <v>2.6666666666666668E-2</v>
      </c>
      <c r="CM220" s="96">
        <f t="shared" si="171"/>
        <v>1.886792452830189E-2</v>
      </c>
      <c r="CN220" s="96">
        <f t="shared" si="172"/>
        <v>6.0465116279069767E-2</v>
      </c>
      <c r="CO220" s="96">
        <f t="shared" si="173"/>
        <v>3.7735849056603779E-2</v>
      </c>
      <c r="CP220" s="96">
        <f t="shared" si="174"/>
        <v>1.8604651162790697E-2</v>
      </c>
      <c r="CQ220" s="96">
        <f t="shared" si="175"/>
        <v>5.2173913043478265E-2</v>
      </c>
      <c r="CR220" s="96">
        <f t="shared" si="176"/>
        <v>2.6666666666666668E-2</v>
      </c>
      <c r="CS220" s="99">
        <f>'Course end survey'!J245</f>
        <v>0</v>
      </c>
      <c r="CT220" s="99">
        <f>'Course end survey'!K245</f>
        <v>0</v>
      </c>
      <c r="CU220" s="99">
        <f>'Course end survey'!L245</f>
        <v>0</v>
      </c>
      <c r="CV220" s="99">
        <f>'Course end survey'!M245</f>
        <v>0</v>
      </c>
      <c r="CW220" s="99">
        <f>'Course end survey'!N245</f>
        <v>0</v>
      </c>
      <c r="CX220" s="99">
        <f>'Course end survey'!O245</f>
        <v>0</v>
      </c>
      <c r="CY220" s="100">
        <f t="shared" si="177"/>
        <v>0</v>
      </c>
      <c r="CZ220" s="100">
        <f t="shared" si="178"/>
        <v>0</v>
      </c>
      <c r="DA220" s="100">
        <f t="shared" si="179"/>
        <v>0</v>
      </c>
      <c r="DB220" s="100">
        <f t="shared" si="180"/>
        <v>0</v>
      </c>
      <c r="DC220" s="100">
        <f t="shared" si="181"/>
        <v>0</v>
      </c>
      <c r="DD220" s="100">
        <f t="shared" si="182"/>
        <v>0</v>
      </c>
      <c r="DE220" s="102">
        <f t="shared" si="183"/>
        <v>1.6981132075471701E-2</v>
      </c>
      <c r="DF220" s="102">
        <f t="shared" si="184"/>
        <v>5.4418604651162793E-2</v>
      </c>
      <c r="DG220" s="102">
        <f t="shared" si="185"/>
        <v>3.3962264150943403E-2</v>
      </c>
      <c r="DH220" s="102">
        <f t="shared" si="186"/>
        <v>1.6744186046511629E-2</v>
      </c>
      <c r="DI220" s="102">
        <f t="shared" si="187"/>
        <v>4.6956521739130438E-2</v>
      </c>
      <c r="DJ220" s="102">
        <f t="shared" si="188"/>
        <v>2.4E-2</v>
      </c>
      <c r="DK220" s="103">
        <f t="shared" si="189"/>
        <v>1.6981132075471701E-2</v>
      </c>
      <c r="DL220" s="103">
        <f t="shared" si="190"/>
        <v>5.4418604651162793E-2</v>
      </c>
      <c r="DM220" s="103">
        <f t="shared" si="191"/>
        <v>3.3962264150943403E-2</v>
      </c>
      <c r="DN220" s="103">
        <f t="shared" si="192"/>
        <v>1.6744186046511629E-2</v>
      </c>
      <c r="DO220" s="103">
        <f t="shared" si="193"/>
        <v>4.6956521739130438E-2</v>
      </c>
      <c r="DP220" s="103">
        <f t="shared" si="194"/>
        <v>2.4E-2</v>
      </c>
    </row>
    <row r="221" spans="1:120" ht="16.2" thickBot="1">
      <c r="A221" s="72">
        <v>211</v>
      </c>
      <c r="B221" s="73" t="str">
        <f>'CAT I'!B221</f>
        <v>AME20239L</v>
      </c>
      <c r="C221" s="171" t="str">
        <f>'CAT I'!C221</f>
        <v>SHREERAM V</v>
      </c>
      <c r="D221" s="74">
        <f>'CAT I'!D221</f>
        <v>0</v>
      </c>
      <c r="E221" s="74">
        <f>'CAT I'!E221</f>
        <v>1</v>
      </c>
      <c r="F221" s="74">
        <f>'CAT I'!F221</f>
        <v>2</v>
      </c>
      <c r="G221" s="74">
        <f>'CAT I'!G221</f>
        <v>2</v>
      </c>
      <c r="H221" s="74">
        <f>'CAT I'!H221</f>
        <v>0</v>
      </c>
      <c r="I221" s="74">
        <f>'CAT I'!I221</f>
        <v>1</v>
      </c>
      <c r="J221" s="74">
        <f>'CAT I'!J221</f>
        <v>9</v>
      </c>
      <c r="K221" s="74">
        <f>'CAT I'!K221</f>
        <v>12</v>
      </c>
      <c r="L221" s="74">
        <f>'CAT I'!L221</f>
        <v>12</v>
      </c>
      <c r="M221" s="74">
        <f>'CAT I'!M221</f>
        <v>39</v>
      </c>
      <c r="N221" s="79">
        <f>'CAT II'!D221</f>
        <v>1</v>
      </c>
      <c r="O221" s="79">
        <f>'CAT II'!E221</f>
        <v>2</v>
      </c>
      <c r="P221" s="79">
        <f>'CAT II'!F221</f>
        <v>2</v>
      </c>
      <c r="Q221" s="79">
        <f>'CAT II'!G221</f>
        <v>2</v>
      </c>
      <c r="R221" s="79">
        <f>'CAT II'!H221</f>
        <v>2</v>
      </c>
      <c r="S221" s="79">
        <f>'CAT II'!I221</f>
        <v>2</v>
      </c>
      <c r="T221" s="79">
        <f>'CAT II'!J221</f>
        <v>7</v>
      </c>
      <c r="U221" s="79">
        <f>'CAT II'!K221</f>
        <v>9</v>
      </c>
      <c r="V221" s="79">
        <f>'CAT II'!L221</f>
        <v>12</v>
      </c>
      <c r="W221" s="79">
        <f>'CAT II'!M221</f>
        <v>39</v>
      </c>
      <c r="X221" s="82">
        <f>MODEL!D221</f>
        <v>1</v>
      </c>
      <c r="Y221" s="82">
        <f>MODEL!E221</f>
        <v>0</v>
      </c>
      <c r="Z221" s="82">
        <f>MODEL!F221</f>
        <v>2</v>
      </c>
      <c r="AA221" s="82">
        <f>MODEL!G221</f>
        <v>0</v>
      </c>
      <c r="AB221" s="82">
        <f>MODEL!H221</f>
        <v>0</v>
      </c>
      <c r="AC221" s="82">
        <f>MODEL!I221</f>
        <v>0</v>
      </c>
      <c r="AD221" s="82">
        <f>MODEL!J221</f>
        <v>2</v>
      </c>
      <c r="AE221" s="82">
        <f>MODEL!K221</f>
        <v>2</v>
      </c>
      <c r="AF221" s="82">
        <f>MODEL!L221</f>
        <v>2</v>
      </c>
      <c r="AG221" s="82">
        <f>MODEL!M221</f>
        <v>2</v>
      </c>
      <c r="AH221" s="82">
        <f>MODEL!N221</f>
        <v>10</v>
      </c>
      <c r="AI221" s="82">
        <f>MODEL!O221</f>
        <v>13</v>
      </c>
      <c r="AJ221" s="82">
        <f>MODEL!P221</f>
        <v>13</v>
      </c>
      <c r="AK221" s="82">
        <f>MODEL!Q221</f>
        <v>13</v>
      </c>
      <c r="AL221" s="82">
        <f>MODEL!R221</f>
        <v>13</v>
      </c>
      <c r="AM221" s="82">
        <f>MODEL!S221</f>
        <v>13</v>
      </c>
      <c r="AN221" s="82">
        <f>MODEL!T221</f>
        <v>86</v>
      </c>
      <c r="AO221" s="84">
        <f>'CAT I'!N221</f>
        <v>5</v>
      </c>
      <c r="AP221" s="84">
        <f>'CAT I'!O221</f>
        <v>5</v>
      </c>
      <c r="AQ221" s="84">
        <f>'CAT I'!P221</f>
        <v>10</v>
      </c>
      <c r="AR221" s="2">
        <f>'CAT II'!N221</f>
        <v>5</v>
      </c>
      <c r="AS221" s="2">
        <f>'CAT II'!O221</f>
        <v>5</v>
      </c>
      <c r="AT221" s="2">
        <f>'CAT II'!P221</f>
        <v>10</v>
      </c>
      <c r="AU221" s="85">
        <f>MODEL!U221</f>
        <v>5</v>
      </c>
      <c r="AV221" s="85">
        <f>MODEL!V221</f>
        <v>5</v>
      </c>
      <c r="AW221" s="85">
        <f>MODEL!W221</f>
        <v>10</v>
      </c>
      <c r="AX221" s="88">
        <f t="shared" ref="AX221:AX231" si="195">SUMIF(($D$9:$AW$9),AX$9,($D221:$AW221))/AX$10</f>
        <v>0.81132075471698117</v>
      </c>
      <c r="AY221" s="88">
        <f t="shared" si="158"/>
        <v>0.81395348837209303</v>
      </c>
      <c r="AZ221" s="88">
        <f t="shared" si="158"/>
        <v>0.73584905660377353</v>
      </c>
      <c r="BA221" s="88">
        <f t="shared" si="158"/>
        <v>0.93023255813953487</v>
      </c>
      <c r="BB221" s="88">
        <f t="shared" si="158"/>
        <v>0.95652173913043481</v>
      </c>
      <c r="BC221" s="88">
        <f t="shared" si="158"/>
        <v>1</v>
      </c>
      <c r="BD221" s="89">
        <f>'END SEM EXAM'!D221</f>
        <v>2</v>
      </c>
      <c r="BE221" s="89">
        <f>'END SEM EXAM'!E221</f>
        <v>0</v>
      </c>
      <c r="BF221" s="89">
        <f>'END SEM EXAM'!F221</f>
        <v>2</v>
      </c>
      <c r="BG221" s="89">
        <f>'END SEM EXAM'!G221</f>
        <v>2</v>
      </c>
      <c r="BH221" s="89">
        <f>'END SEM EXAM'!H221</f>
        <v>1</v>
      </c>
      <c r="BI221" s="89">
        <f>'END SEM EXAM'!I221</f>
        <v>0</v>
      </c>
      <c r="BJ221" s="89">
        <f>'END SEM EXAM'!J221</f>
        <v>2</v>
      </c>
      <c r="BK221" s="89">
        <f>'END SEM EXAM'!K221</f>
        <v>2</v>
      </c>
      <c r="BL221" s="89">
        <f>'END SEM EXAM'!L221</f>
        <v>2</v>
      </c>
      <c r="BM221" s="89">
        <f>'END SEM EXAM'!M221</f>
        <v>2</v>
      </c>
      <c r="BN221" s="89">
        <f>'END SEM EXAM'!N221</f>
        <v>10</v>
      </c>
      <c r="BO221" s="89">
        <f>'END SEM EXAM'!O221</f>
        <v>14</v>
      </c>
      <c r="BP221" s="89">
        <f>'END SEM EXAM'!P221</f>
        <v>14</v>
      </c>
      <c r="BQ221" s="89">
        <f>'END SEM EXAM'!Q221</f>
        <v>13</v>
      </c>
      <c r="BR221" s="89">
        <f>'END SEM EXAM'!R221</f>
        <v>13</v>
      </c>
      <c r="BS221" s="89">
        <f>'END SEM EXAM'!S221</f>
        <v>13</v>
      </c>
      <c r="BT221" s="89">
        <f>'END SEM EXAM'!T221</f>
        <v>92</v>
      </c>
      <c r="BU221" s="91">
        <f>'END SEM EXAM'!U221</f>
        <v>0.88888888888888884</v>
      </c>
      <c r="BV221" s="91">
        <f>'END SEM EXAM'!V221</f>
        <v>1</v>
      </c>
      <c r="BW221" s="91">
        <f>'END SEM EXAM'!W221</f>
        <v>0.77777777777777779</v>
      </c>
      <c r="BX221" s="91">
        <f>'END SEM EXAM'!X221</f>
        <v>0.94444444444444442</v>
      </c>
      <c r="BY221" s="91">
        <f>'END SEM EXAM'!Y221</f>
        <v>0.94444444444444442</v>
      </c>
      <c r="BZ221" s="91">
        <f>'END SEM EXAM'!Z221</f>
        <v>1</v>
      </c>
      <c r="CA221" s="92">
        <f t="shared" si="159"/>
        <v>0.53333333333333333</v>
      </c>
      <c r="CB221" s="92">
        <f t="shared" si="160"/>
        <v>0.6</v>
      </c>
      <c r="CC221" s="92">
        <f t="shared" si="161"/>
        <v>0.46666666666666667</v>
      </c>
      <c r="CD221" s="92">
        <f t="shared" si="162"/>
        <v>0.56666666666666665</v>
      </c>
      <c r="CE221" s="92">
        <f t="shared" si="163"/>
        <v>0.56666666666666665</v>
      </c>
      <c r="CF221" s="92">
        <f t="shared" si="164"/>
        <v>0.6</v>
      </c>
      <c r="CG221" s="94">
        <f t="shared" si="165"/>
        <v>0.32452830188679249</v>
      </c>
      <c r="CH221" s="94">
        <f t="shared" si="166"/>
        <v>0.32558139534883723</v>
      </c>
      <c r="CI221" s="94">
        <f t="shared" si="167"/>
        <v>0.29433962264150942</v>
      </c>
      <c r="CJ221" s="94">
        <f t="shared" si="168"/>
        <v>0.37209302325581395</v>
      </c>
      <c r="CK221" s="94">
        <f t="shared" si="169"/>
        <v>0.38260869565217392</v>
      </c>
      <c r="CL221" s="94">
        <f t="shared" si="170"/>
        <v>0.4</v>
      </c>
      <c r="CM221" s="96">
        <f t="shared" si="171"/>
        <v>0.85786163522012582</v>
      </c>
      <c r="CN221" s="96">
        <f t="shared" si="172"/>
        <v>0.92558139534883721</v>
      </c>
      <c r="CO221" s="96">
        <f t="shared" si="173"/>
        <v>0.76100628930817615</v>
      </c>
      <c r="CP221" s="96">
        <f t="shared" si="174"/>
        <v>0.9387596899224806</v>
      </c>
      <c r="CQ221" s="96">
        <f t="shared" si="175"/>
        <v>0.94927536231884058</v>
      </c>
      <c r="CR221" s="96">
        <f t="shared" si="176"/>
        <v>1</v>
      </c>
      <c r="CS221" s="99">
        <f>'Course end survey'!J230</f>
        <v>0.66666666666666663</v>
      </c>
      <c r="CT221" s="99">
        <f>'Course end survey'!K230</f>
        <v>1</v>
      </c>
      <c r="CU221" s="99">
        <f>'Course end survey'!L230</f>
        <v>1</v>
      </c>
      <c r="CV221" s="99">
        <f>'Course end survey'!M230</f>
        <v>0.33333333333333331</v>
      </c>
      <c r="CW221" s="99">
        <f>'Course end survey'!N230</f>
        <v>0.22222222222222221</v>
      </c>
      <c r="CX221" s="99">
        <f>'Course end survey'!O230</f>
        <v>0.33333333333333331</v>
      </c>
      <c r="CY221" s="100">
        <f t="shared" si="177"/>
        <v>6.6666666666666666E-2</v>
      </c>
      <c r="CZ221" s="100">
        <f t="shared" si="178"/>
        <v>0.1</v>
      </c>
      <c r="DA221" s="100">
        <f t="shared" si="179"/>
        <v>0.1</v>
      </c>
      <c r="DB221" s="100">
        <f t="shared" si="180"/>
        <v>3.3333333333333333E-2</v>
      </c>
      <c r="DC221" s="100">
        <f t="shared" si="181"/>
        <v>2.2222222222222223E-2</v>
      </c>
      <c r="DD221" s="100">
        <f t="shared" si="182"/>
        <v>3.3333333333333333E-2</v>
      </c>
      <c r="DE221" s="102">
        <f t="shared" si="183"/>
        <v>0.7720754716981133</v>
      </c>
      <c r="DF221" s="102">
        <f t="shared" si="184"/>
        <v>0.83302325581395353</v>
      </c>
      <c r="DG221" s="102">
        <f t="shared" si="185"/>
        <v>0.68490566037735856</v>
      </c>
      <c r="DH221" s="102">
        <f t="shared" si="186"/>
        <v>0.84488372093023256</v>
      </c>
      <c r="DI221" s="102">
        <f t="shared" si="187"/>
        <v>0.85434782608695659</v>
      </c>
      <c r="DJ221" s="102">
        <f t="shared" si="188"/>
        <v>0.9</v>
      </c>
      <c r="DK221" s="103">
        <f t="shared" si="189"/>
        <v>0.83874213836477995</v>
      </c>
      <c r="DL221" s="103">
        <f t="shared" si="190"/>
        <v>0.93302325581395351</v>
      </c>
      <c r="DM221" s="103">
        <f t="shared" si="191"/>
        <v>0.78490566037735854</v>
      </c>
      <c r="DN221" s="103">
        <f t="shared" si="192"/>
        <v>0.87821705426356589</v>
      </c>
      <c r="DO221" s="103">
        <f t="shared" si="193"/>
        <v>0.87657004830917884</v>
      </c>
      <c r="DP221" s="103">
        <f t="shared" si="194"/>
        <v>0.93333333333333335</v>
      </c>
    </row>
    <row r="222" spans="1:120" ht="16.2" thickBot="1">
      <c r="A222" s="72">
        <v>212</v>
      </c>
      <c r="B222" s="73" t="str">
        <f>'CAT I'!B222</f>
        <v>AME20240L</v>
      </c>
      <c r="C222" s="171" t="str">
        <f>'CAT I'!C222</f>
        <v>ANTONY JOEHAIL</v>
      </c>
      <c r="D222" s="74">
        <f>'CAT I'!D222</f>
        <v>1</v>
      </c>
      <c r="E222" s="74">
        <f>'CAT I'!E222</f>
        <v>0</v>
      </c>
      <c r="F222" s="74">
        <f>'CAT I'!F222</f>
        <v>2</v>
      </c>
      <c r="G222" s="74">
        <f>'CAT I'!G222</f>
        <v>2</v>
      </c>
      <c r="H222" s="74">
        <f>'CAT I'!H222</f>
        <v>2</v>
      </c>
      <c r="I222" s="74">
        <f>'CAT I'!I222</f>
        <v>1</v>
      </c>
      <c r="J222" s="74">
        <f>'CAT I'!J222</f>
        <v>9</v>
      </c>
      <c r="K222" s="74">
        <f>'CAT I'!K222</f>
        <v>11</v>
      </c>
      <c r="L222" s="74">
        <f>'CAT I'!L222</f>
        <v>10</v>
      </c>
      <c r="M222" s="74">
        <f>'CAT I'!M222</f>
        <v>38</v>
      </c>
      <c r="N222" s="79">
        <f>'CAT II'!D222</f>
        <v>1</v>
      </c>
      <c r="O222" s="79">
        <f>'CAT II'!E222</f>
        <v>2</v>
      </c>
      <c r="P222" s="79">
        <f>'CAT II'!F222</f>
        <v>2</v>
      </c>
      <c r="Q222" s="79">
        <f>'CAT II'!G222</f>
        <v>2</v>
      </c>
      <c r="R222" s="79">
        <f>'CAT II'!H222</f>
        <v>2</v>
      </c>
      <c r="S222" s="79">
        <f>'CAT II'!I222</f>
        <v>2</v>
      </c>
      <c r="T222" s="79">
        <f>'CAT II'!J222</f>
        <v>7</v>
      </c>
      <c r="U222" s="79">
        <f>'CAT II'!K222</f>
        <v>9</v>
      </c>
      <c r="V222" s="79">
        <f>'CAT II'!L222</f>
        <v>12</v>
      </c>
      <c r="W222" s="79">
        <f>'CAT II'!M222</f>
        <v>39</v>
      </c>
      <c r="X222" s="82">
        <f>MODEL!D222</f>
        <v>2</v>
      </c>
      <c r="Y222" s="82">
        <f>MODEL!E222</f>
        <v>1</v>
      </c>
      <c r="Z222" s="82">
        <f>MODEL!F222</f>
        <v>1</v>
      </c>
      <c r="AA222" s="82">
        <f>MODEL!G222</f>
        <v>2</v>
      </c>
      <c r="AB222" s="82">
        <f>MODEL!H222</f>
        <v>1</v>
      </c>
      <c r="AC222" s="82">
        <f>MODEL!I222</f>
        <v>1</v>
      </c>
      <c r="AD222" s="82">
        <f>MODEL!J222</f>
        <v>2</v>
      </c>
      <c r="AE222" s="82">
        <f>MODEL!K222</f>
        <v>2</v>
      </c>
      <c r="AF222" s="82">
        <f>MODEL!L222</f>
        <v>2</v>
      </c>
      <c r="AG222" s="82">
        <f>MODEL!M222</f>
        <v>2</v>
      </c>
      <c r="AH222" s="82">
        <f>MODEL!N222</f>
        <v>8</v>
      </c>
      <c r="AI222" s="82">
        <f>MODEL!O222</f>
        <v>11</v>
      </c>
      <c r="AJ222" s="82">
        <f>MODEL!P222</f>
        <v>10</v>
      </c>
      <c r="AK222" s="82">
        <f>MODEL!Q222</f>
        <v>8</v>
      </c>
      <c r="AL222" s="82">
        <f>MODEL!R222</f>
        <v>10</v>
      </c>
      <c r="AM222" s="82">
        <f>MODEL!S222</f>
        <v>14</v>
      </c>
      <c r="AN222" s="82">
        <f>MODEL!T222</f>
        <v>77</v>
      </c>
      <c r="AO222" s="84">
        <f>'CAT I'!N222</f>
        <v>5</v>
      </c>
      <c r="AP222" s="84">
        <f>'CAT I'!O222</f>
        <v>5</v>
      </c>
      <c r="AQ222" s="84">
        <f>'CAT I'!P222</f>
        <v>10</v>
      </c>
      <c r="AR222" s="2">
        <f>'CAT II'!N222</f>
        <v>5</v>
      </c>
      <c r="AS222" s="2">
        <f>'CAT II'!O222</f>
        <v>5</v>
      </c>
      <c r="AT222" s="2">
        <f>'CAT II'!P222</f>
        <v>10</v>
      </c>
      <c r="AU222" s="85">
        <f>MODEL!U222</f>
        <v>5</v>
      </c>
      <c r="AV222" s="85">
        <f>MODEL!V222</f>
        <v>5</v>
      </c>
      <c r="AW222" s="85">
        <f>MODEL!W222</f>
        <v>10</v>
      </c>
      <c r="AX222" s="88">
        <f t="shared" si="195"/>
        <v>0.79245283018867929</v>
      </c>
      <c r="AY222" s="88">
        <f t="shared" si="158"/>
        <v>0.76744186046511631</v>
      </c>
      <c r="AZ222" s="88">
        <f t="shared" si="158"/>
        <v>0.67924528301886788</v>
      </c>
      <c r="BA222" s="88">
        <f t="shared" si="158"/>
        <v>0.86046511627906974</v>
      </c>
      <c r="BB222" s="88">
        <f t="shared" si="158"/>
        <v>1</v>
      </c>
      <c r="BC222" s="88">
        <f t="shared" si="158"/>
        <v>0.8666666666666667</v>
      </c>
      <c r="BD222" s="89">
        <f>'END SEM EXAM'!D222</f>
        <v>2</v>
      </c>
      <c r="BE222" s="89">
        <f>'END SEM EXAM'!E222</f>
        <v>2</v>
      </c>
      <c r="BF222" s="89">
        <f>'END SEM EXAM'!F222</f>
        <v>1</v>
      </c>
      <c r="BG222" s="89">
        <f>'END SEM EXAM'!G222</f>
        <v>1</v>
      </c>
      <c r="BH222" s="89">
        <f>'END SEM EXAM'!H222</f>
        <v>1</v>
      </c>
      <c r="BI222" s="89">
        <f>'END SEM EXAM'!I222</f>
        <v>1</v>
      </c>
      <c r="BJ222" s="89">
        <f>'END SEM EXAM'!J222</f>
        <v>1</v>
      </c>
      <c r="BK222" s="89">
        <f>'END SEM EXAM'!K222</f>
        <v>2</v>
      </c>
      <c r="BL222" s="89">
        <f>'END SEM EXAM'!L222</f>
        <v>1</v>
      </c>
      <c r="BM222" s="89">
        <f>'END SEM EXAM'!M222</f>
        <v>2</v>
      </c>
      <c r="BN222" s="89">
        <f>'END SEM EXAM'!N222</f>
        <v>8</v>
      </c>
      <c r="BO222" s="89">
        <f>'END SEM EXAM'!O222</f>
        <v>6</v>
      </c>
      <c r="BP222" s="89">
        <f>'END SEM EXAM'!P222</f>
        <v>2</v>
      </c>
      <c r="BQ222" s="89">
        <f>'END SEM EXAM'!Q222</f>
        <v>6</v>
      </c>
      <c r="BR222" s="89">
        <f>'END SEM EXAM'!R222</f>
        <v>14</v>
      </c>
      <c r="BS222" s="89">
        <f>'END SEM EXAM'!S222</f>
        <v>3</v>
      </c>
      <c r="BT222" s="89">
        <f>'END SEM EXAM'!T222</f>
        <v>53</v>
      </c>
      <c r="BU222" s="91">
        <f>'END SEM EXAM'!U222</f>
        <v>0.55555555555555558</v>
      </c>
      <c r="BV222" s="91">
        <f>'END SEM EXAM'!V222</f>
        <v>0.22222222222222221</v>
      </c>
      <c r="BW222" s="91">
        <f>'END SEM EXAM'!W222</f>
        <v>0.44444444444444442</v>
      </c>
      <c r="BX222" s="91">
        <f>'END SEM EXAM'!X222</f>
        <v>0.94444444444444442</v>
      </c>
      <c r="BY222" s="91">
        <f>'END SEM EXAM'!Y222</f>
        <v>0.33333333333333331</v>
      </c>
      <c r="BZ222" s="91">
        <f>'END SEM EXAM'!Z222</f>
        <v>0.8</v>
      </c>
      <c r="CA222" s="92">
        <f t="shared" si="159"/>
        <v>0.33333333333333331</v>
      </c>
      <c r="CB222" s="92">
        <f t="shared" si="160"/>
        <v>0.13333333333333333</v>
      </c>
      <c r="CC222" s="92">
        <f t="shared" si="161"/>
        <v>0.26666666666666666</v>
      </c>
      <c r="CD222" s="92">
        <f t="shared" si="162"/>
        <v>0.56666666666666665</v>
      </c>
      <c r="CE222" s="92">
        <f t="shared" si="163"/>
        <v>0.19999999999999998</v>
      </c>
      <c r="CF222" s="92">
        <f t="shared" si="164"/>
        <v>0.48</v>
      </c>
      <c r="CG222" s="94">
        <f t="shared" si="165"/>
        <v>0.31698113207547174</v>
      </c>
      <c r="CH222" s="94">
        <f t="shared" si="166"/>
        <v>0.30697674418604654</v>
      </c>
      <c r="CI222" s="94">
        <f t="shared" si="167"/>
        <v>0.27169811320754716</v>
      </c>
      <c r="CJ222" s="94">
        <f t="shared" si="168"/>
        <v>0.34418604651162793</v>
      </c>
      <c r="CK222" s="94">
        <f t="shared" si="169"/>
        <v>0.4</v>
      </c>
      <c r="CL222" s="94">
        <f t="shared" si="170"/>
        <v>0.34666666666666668</v>
      </c>
      <c r="CM222" s="96">
        <f t="shared" si="171"/>
        <v>0.65031446540880511</v>
      </c>
      <c r="CN222" s="96">
        <f t="shared" si="172"/>
        <v>0.44031007751937989</v>
      </c>
      <c r="CO222" s="96">
        <f t="shared" si="173"/>
        <v>0.53836477987421383</v>
      </c>
      <c r="CP222" s="96">
        <f t="shared" si="174"/>
        <v>0.91085271317829464</v>
      </c>
      <c r="CQ222" s="96">
        <f t="shared" si="175"/>
        <v>0.6</v>
      </c>
      <c r="CR222" s="96">
        <f t="shared" si="176"/>
        <v>0.82666666666666666</v>
      </c>
      <c r="CS222" s="99">
        <f>'Course end survey'!J247</f>
        <v>0</v>
      </c>
      <c r="CT222" s="99">
        <f>'Course end survey'!K247</f>
        <v>0</v>
      </c>
      <c r="CU222" s="99">
        <f>'Course end survey'!L247</f>
        <v>0</v>
      </c>
      <c r="CV222" s="99">
        <f>'Course end survey'!M247</f>
        <v>0</v>
      </c>
      <c r="CW222" s="99">
        <f>'Course end survey'!N247</f>
        <v>0</v>
      </c>
      <c r="CX222" s="99">
        <f>'Course end survey'!O247</f>
        <v>0</v>
      </c>
      <c r="CY222" s="100">
        <f t="shared" si="177"/>
        <v>0</v>
      </c>
      <c r="CZ222" s="100">
        <f t="shared" si="178"/>
        <v>0</v>
      </c>
      <c r="DA222" s="100">
        <f t="shared" si="179"/>
        <v>0</v>
      </c>
      <c r="DB222" s="100">
        <f t="shared" si="180"/>
        <v>0</v>
      </c>
      <c r="DC222" s="100">
        <f t="shared" si="181"/>
        <v>0</v>
      </c>
      <c r="DD222" s="100">
        <f t="shared" si="182"/>
        <v>0</v>
      </c>
      <c r="DE222" s="102">
        <f t="shared" si="183"/>
        <v>0.58528301886792466</v>
      </c>
      <c r="DF222" s="102">
        <f t="shared" si="184"/>
        <v>0.39627906976744193</v>
      </c>
      <c r="DG222" s="102">
        <f t="shared" si="185"/>
        <v>0.48452830188679247</v>
      </c>
      <c r="DH222" s="102">
        <f t="shared" si="186"/>
        <v>0.81976744186046524</v>
      </c>
      <c r="DI222" s="102">
        <f t="shared" si="187"/>
        <v>0.54</v>
      </c>
      <c r="DJ222" s="102">
        <f t="shared" si="188"/>
        <v>0.74399999999999999</v>
      </c>
      <c r="DK222" s="103">
        <f t="shared" si="189"/>
        <v>0.58528301886792466</v>
      </c>
      <c r="DL222" s="103">
        <f t="shared" si="190"/>
        <v>0.39627906976744193</v>
      </c>
      <c r="DM222" s="103">
        <f t="shared" si="191"/>
        <v>0.48452830188679247</v>
      </c>
      <c r="DN222" s="103">
        <f t="shared" si="192"/>
        <v>0.81976744186046524</v>
      </c>
      <c r="DO222" s="103">
        <f t="shared" si="193"/>
        <v>0.54</v>
      </c>
      <c r="DP222" s="103">
        <f t="shared" si="194"/>
        <v>0.74399999999999999</v>
      </c>
    </row>
    <row r="223" spans="1:120" ht="16.2" thickBot="1">
      <c r="A223" s="72">
        <v>213</v>
      </c>
      <c r="B223" s="73" t="str">
        <f>'CAT I'!B223</f>
        <v>AME20241L</v>
      </c>
      <c r="C223" s="171" t="str">
        <f>'CAT I'!C223</f>
        <v>SAHAYA RAHUL S</v>
      </c>
      <c r="D223" s="74">
        <f>'CAT I'!D223</f>
        <v>2</v>
      </c>
      <c r="E223" s="74">
        <f>'CAT I'!E223</f>
        <v>2</v>
      </c>
      <c r="F223" s="74">
        <f>'CAT I'!F223</f>
        <v>2</v>
      </c>
      <c r="G223" s="74">
        <f>'CAT I'!G223</f>
        <v>2</v>
      </c>
      <c r="H223" s="74">
        <f>'CAT I'!H223</f>
        <v>2</v>
      </c>
      <c r="I223" s="74">
        <f>'CAT I'!I223</f>
        <v>2</v>
      </c>
      <c r="J223" s="74">
        <f>'CAT I'!J223</f>
        <v>10</v>
      </c>
      <c r="K223" s="74">
        <f>'CAT I'!K223</f>
        <v>10</v>
      </c>
      <c r="L223" s="74">
        <f>'CAT I'!L223</f>
        <v>12</v>
      </c>
      <c r="M223" s="74">
        <f>'CAT I'!M223</f>
        <v>44</v>
      </c>
      <c r="N223" s="79">
        <f>'CAT II'!D223</f>
        <v>2</v>
      </c>
      <c r="O223" s="79">
        <f>'CAT II'!E223</f>
        <v>2</v>
      </c>
      <c r="P223" s="79">
        <f>'CAT II'!F223</f>
        <v>2</v>
      </c>
      <c r="Q223" s="79">
        <f>'CAT II'!G223</f>
        <v>2</v>
      </c>
      <c r="R223" s="79">
        <f>'CAT II'!H223</f>
        <v>2</v>
      </c>
      <c r="S223" s="79">
        <f>'CAT II'!I223</f>
        <v>2</v>
      </c>
      <c r="T223" s="79">
        <f>'CAT II'!J223</f>
        <v>10</v>
      </c>
      <c r="U223" s="79">
        <f>'CAT II'!K223</f>
        <v>13</v>
      </c>
      <c r="V223" s="79">
        <f>'CAT II'!L223</f>
        <v>14</v>
      </c>
      <c r="W223" s="79">
        <f>'CAT II'!M223</f>
        <v>49</v>
      </c>
      <c r="X223" s="82">
        <f>MODEL!D223</f>
        <v>1</v>
      </c>
      <c r="Y223" s="82">
        <f>MODEL!E223</f>
        <v>0</v>
      </c>
      <c r="Z223" s="82">
        <f>MODEL!F223</f>
        <v>2</v>
      </c>
      <c r="AA223" s="82">
        <f>MODEL!G223</f>
        <v>0</v>
      </c>
      <c r="AB223" s="82">
        <f>MODEL!H223</f>
        <v>0</v>
      </c>
      <c r="AC223" s="82">
        <f>MODEL!I223</f>
        <v>0</v>
      </c>
      <c r="AD223" s="82">
        <f>MODEL!J223</f>
        <v>2</v>
      </c>
      <c r="AE223" s="82">
        <f>MODEL!K223</f>
        <v>2</v>
      </c>
      <c r="AF223" s="82">
        <f>MODEL!L223</f>
        <v>2</v>
      </c>
      <c r="AG223" s="82">
        <f>MODEL!M223</f>
        <v>2</v>
      </c>
      <c r="AH223" s="82">
        <f>MODEL!N223</f>
        <v>10</v>
      </c>
      <c r="AI223" s="82">
        <f>MODEL!O223</f>
        <v>13</v>
      </c>
      <c r="AJ223" s="82">
        <f>MODEL!P223</f>
        <v>13</v>
      </c>
      <c r="AK223" s="82">
        <f>MODEL!Q223</f>
        <v>13</v>
      </c>
      <c r="AL223" s="82">
        <f>MODEL!R223</f>
        <v>13</v>
      </c>
      <c r="AM223" s="82">
        <f>MODEL!S223</f>
        <v>13</v>
      </c>
      <c r="AN223" s="82">
        <f>MODEL!T223</f>
        <v>86</v>
      </c>
      <c r="AO223" s="84">
        <f>'CAT I'!N223</f>
        <v>5</v>
      </c>
      <c r="AP223" s="84">
        <f>'CAT I'!O223</f>
        <v>5</v>
      </c>
      <c r="AQ223" s="84">
        <f>'CAT I'!P223</f>
        <v>10</v>
      </c>
      <c r="AR223" s="2">
        <f>'CAT II'!N223</f>
        <v>5</v>
      </c>
      <c r="AS223" s="2">
        <f>'CAT II'!O223</f>
        <v>5</v>
      </c>
      <c r="AT223" s="2">
        <f>'CAT II'!P223</f>
        <v>10</v>
      </c>
      <c r="AU223" s="85">
        <f>MODEL!U223</f>
        <v>5</v>
      </c>
      <c r="AV223" s="85">
        <f>MODEL!V223</f>
        <v>5</v>
      </c>
      <c r="AW223" s="85">
        <f>MODEL!W223</f>
        <v>10</v>
      </c>
      <c r="AX223" s="88">
        <f t="shared" si="195"/>
        <v>0.84905660377358494</v>
      </c>
      <c r="AY223" s="88">
        <f t="shared" si="158"/>
        <v>0.88372093023255816</v>
      </c>
      <c r="AZ223" s="88">
        <f t="shared" si="158"/>
        <v>0.8867924528301887</v>
      </c>
      <c r="BA223" s="88">
        <f t="shared" si="158"/>
        <v>0.97674418604651159</v>
      </c>
      <c r="BB223" s="88">
        <f t="shared" si="158"/>
        <v>0.95652173913043481</v>
      </c>
      <c r="BC223" s="88">
        <f t="shared" si="158"/>
        <v>1</v>
      </c>
      <c r="BD223" s="89">
        <f>'END SEM EXAM'!D223</f>
        <v>2</v>
      </c>
      <c r="BE223" s="89">
        <f>'END SEM EXAM'!E223</f>
        <v>1</v>
      </c>
      <c r="BF223" s="89">
        <f>'END SEM EXAM'!F223</f>
        <v>2</v>
      </c>
      <c r="BG223" s="89">
        <f>'END SEM EXAM'!G223</f>
        <v>1</v>
      </c>
      <c r="BH223" s="89">
        <f>'END SEM EXAM'!H223</f>
        <v>2</v>
      </c>
      <c r="BI223" s="89">
        <f>'END SEM EXAM'!I223</f>
        <v>2</v>
      </c>
      <c r="BJ223" s="89">
        <f>'END SEM EXAM'!J223</f>
        <v>2</v>
      </c>
      <c r="BK223" s="89">
        <f>'END SEM EXAM'!K223</f>
        <v>2</v>
      </c>
      <c r="BL223" s="89">
        <f>'END SEM EXAM'!L223</f>
        <v>2</v>
      </c>
      <c r="BM223" s="89">
        <f>'END SEM EXAM'!M223</f>
        <v>2</v>
      </c>
      <c r="BN223" s="89">
        <f>'END SEM EXAM'!N223</f>
        <v>6</v>
      </c>
      <c r="BO223" s="89">
        <f>'END SEM EXAM'!O223</f>
        <v>13</v>
      </c>
      <c r="BP223" s="89">
        <f>'END SEM EXAM'!P223</f>
        <v>1</v>
      </c>
      <c r="BQ223" s="89">
        <f>'END SEM EXAM'!Q223</f>
        <v>7</v>
      </c>
      <c r="BR223" s="89">
        <f>'END SEM EXAM'!R223</f>
        <v>10</v>
      </c>
      <c r="BS223" s="89">
        <f>'END SEM EXAM'!S223</f>
        <v>13</v>
      </c>
      <c r="BT223" s="89">
        <f>'END SEM EXAM'!T223</f>
        <v>68</v>
      </c>
      <c r="BU223" s="91">
        <f>'END SEM EXAM'!U223</f>
        <v>0.88888888888888884</v>
      </c>
      <c r="BV223" s="91">
        <f>'END SEM EXAM'!V223</f>
        <v>0.22222222222222221</v>
      </c>
      <c r="BW223" s="91">
        <f>'END SEM EXAM'!W223</f>
        <v>0.61111111111111116</v>
      </c>
      <c r="BX223" s="91">
        <f>'END SEM EXAM'!X223</f>
        <v>0.77777777777777779</v>
      </c>
      <c r="BY223" s="91">
        <f>'END SEM EXAM'!Y223</f>
        <v>0.94444444444444442</v>
      </c>
      <c r="BZ223" s="91">
        <f>'END SEM EXAM'!Z223</f>
        <v>0.6</v>
      </c>
      <c r="CA223" s="92">
        <f t="shared" si="159"/>
        <v>0.53333333333333333</v>
      </c>
      <c r="CB223" s="92">
        <f t="shared" si="160"/>
        <v>0.13333333333333333</v>
      </c>
      <c r="CC223" s="92">
        <f t="shared" si="161"/>
        <v>0.3666666666666667</v>
      </c>
      <c r="CD223" s="92">
        <f t="shared" si="162"/>
        <v>0.46666666666666667</v>
      </c>
      <c r="CE223" s="92">
        <f t="shared" si="163"/>
        <v>0.56666666666666665</v>
      </c>
      <c r="CF223" s="92">
        <f t="shared" si="164"/>
        <v>0.36</v>
      </c>
      <c r="CG223" s="94">
        <f t="shared" si="165"/>
        <v>0.339622641509434</v>
      </c>
      <c r="CH223" s="94">
        <f t="shared" si="166"/>
        <v>0.35348837209302331</v>
      </c>
      <c r="CI223" s="94">
        <f t="shared" si="167"/>
        <v>0.3547169811320755</v>
      </c>
      <c r="CJ223" s="94">
        <f t="shared" si="168"/>
        <v>0.39069767441860465</v>
      </c>
      <c r="CK223" s="94">
        <f t="shared" si="169"/>
        <v>0.38260869565217392</v>
      </c>
      <c r="CL223" s="94">
        <f t="shared" si="170"/>
        <v>0.4</v>
      </c>
      <c r="CM223" s="96">
        <f t="shared" si="171"/>
        <v>0.87295597484276732</v>
      </c>
      <c r="CN223" s="96">
        <f t="shared" si="172"/>
        <v>0.48682170542635661</v>
      </c>
      <c r="CO223" s="96">
        <f t="shared" si="173"/>
        <v>0.7213836477987422</v>
      </c>
      <c r="CP223" s="96">
        <f t="shared" si="174"/>
        <v>0.85736434108527138</v>
      </c>
      <c r="CQ223" s="96">
        <f t="shared" si="175"/>
        <v>0.94927536231884058</v>
      </c>
      <c r="CR223" s="96">
        <f t="shared" si="176"/>
        <v>0.76</v>
      </c>
      <c r="CS223" s="99">
        <f>'Course end survey'!J232</f>
        <v>0.66666666666666663</v>
      </c>
      <c r="CT223" s="99">
        <f>'Course end survey'!K232</f>
        <v>1</v>
      </c>
      <c r="CU223" s="99">
        <f>'Course end survey'!L232</f>
        <v>0.33333333333333331</v>
      </c>
      <c r="CV223" s="99">
        <f>'Course end survey'!M232</f>
        <v>0.66666666666666663</v>
      </c>
      <c r="CW223" s="99">
        <f>'Course end survey'!N232</f>
        <v>0.22222222222222221</v>
      </c>
      <c r="CX223" s="99">
        <f>'Course end survey'!O232</f>
        <v>0.33333333333333331</v>
      </c>
      <c r="CY223" s="100">
        <f t="shared" si="177"/>
        <v>6.6666666666666666E-2</v>
      </c>
      <c r="CZ223" s="100">
        <f t="shared" si="178"/>
        <v>0.1</v>
      </c>
      <c r="DA223" s="100">
        <f t="shared" si="179"/>
        <v>3.3333333333333333E-2</v>
      </c>
      <c r="DB223" s="100">
        <f t="shared" si="180"/>
        <v>6.6666666666666666E-2</v>
      </c>
      <c r="DC223" s="100">
        <f t="shared" si="181"/>
        <v>2.2222222222222223E-2</v>
      </c>
      <c r="DD223" s="100">
        <f t="shared" si="182"/>
        <v>3.3333333333333333E-2</v>
      </c>
      <c r="DE223" s="102">
        <f t="shared" si="183"/>
        <v>0.78566037735849059</v>
      </c>
      <c r="DF223" s="102">
        <f t="shared" si="184"/>
        <v>0.43813953488372098</v>
      </c>
      <c r="DG223" s="102">
        <f t="shared" si="185"/>
        <v>0.64924528301886797</v>
      </c>
      <c r="DH223" s="102">
        <f t="shared" si="186"/>
        <v>0.77162790697674422</v>
      </c>
      <c r="DI223" s="102">
        <f t="shared" si="187"/>
        <v>0.85434782608695659</v>
      </c>
      <c r="DJ223" s="102">
        <f t="shared" si="188"/>
        <v>0.68400000000000005</v>
      </c>
      <c r="DK223" s="103">
        <f t="shared" si="189"/>
        <v>0.85232704402515724</v>
      </c>
      <c r="DL223" s="103">
        <f t="shared" si="190"/>
        <v>0.53813953488372102</v>
      </c>
      <c r="DM223" s="103">
        <f t="shared" si="191"/>
        <v>0.6825786163522013</v>
      </c>
      <c r="DN223" s="103">
        <f t="shared" si="192"/>
        <v>0.83829457364341087</v>
      </c>
      <c r="DO223" s="103">
        <f t="shared" si="193"/>
        <v>0.87657004830917884</v>
      </c>
      <c r="DP223" s="103">
        <f t="shared" si="194"/>
        <v>0.71733333333333338</v>
      </c>
    </row>
    <row r="224" spans="1:120" ht="16.2" thickBot="1">
      <c r="A224" s="72">
        <v>214</v>
      </c>
      <c r="B224" s="73" t="str">
        <f>'CAT I'!B224</f>
        <v>AME20242L</v>
      </c>
      <c r="C224" s="171" t="str">
        <f>'CAT I'!C224</f>
        <v>MAHADIR MOHAMED P</v>
      </c>
      <c r="D224" s="74">
        <f>'CAT I'!D224</f>
        <v>0</v>
      </c>
      <c r="E224" s="74">
        <f>'CAT I'!E224</f>
        <v>1</v>
      </c>
      <c r="F224" s="74">
        <f>'CAT I'!F224</f>
        <v>2</v>
      </c>
      <c r="G224" s="74">
        <f>'CAT I'!G224</f>
        <v>0</v>
      </c>
      <c r="H224" s="74">
        <f>'CAT I'!H224</f>
        <v>2</v>
      </c>
      <c r="I224" s="74">
        <f>'CAT I'!I224</f>
        <v>2</v>
      </c>
      <c r="J224" s="74">
        <f>'CAT I'!J224</f>
        <v>9</v>
      </c>
      <c r="K224" s="74">
        <f>'CAT I'!K224</f>
        <v>10</v>
      </c>
      <c r="L224" s="74">
        <f>'CAT I'!L224</f>
        <v>12</v>
      </c>
      <c r="M224" s="74">
        <f>'CAT I'!M224</f>
        <v>38</v>
      </c>
      <c r="N224" s="79">
        <f>'CAT II'!D224</f>
        <v>1</v>
      </c>
      <c r="O224" s="79">
        <f>'CAT II'!E224</f>
        <v>2</v>
      </c>
      <c r="P224" s="79">
        <f>'CAT II'!F224</f>
        <v>2</v>
      </c>
      <c r="Q224" s="79">
        <f>'CAT II'!G224</f>
        <v>2</v>
      </c>
      <c r="R224" s="79">
        <f>'CAT II'!H224</f>
        <v>2</v>
      </c>
      <c r="S224" s="79">
        <f>'CAT II'!I224</f>
        <v>2</v>
      </c>
      <c r="T224" s="79">
        <f>'CAT II'!J224</f>
        <v>7</v>
      </c>
      <c r="U224" s="79">
        <f>'CAT II'!K224</f>
        <v>9</v>
      </c>
      <c r="V224" s="79">
        <f>'CAT II'!L224</f>
        <v>12</v>
      </c>
      <c r="W224" s="79">
        <f>'CAT II'!M224</f>
        <v>39</v>
      </c>
      <c r="X224" s="82">
        <f>MODEL!D224</f>
        <v>1</v>
      </c>
      <c r="Y224" s="82">
        <f>MODEL!E224</f>
        <v>1</v>
      </c>
      <c r="Z224" s="82">
        <f>MODEL!F224</f>
        <v>2</v>
      </c>
      <c r="AA224" s="82">
        <f>MODEL!G224</f>
        <v>1</v>
      </c>
      <c r="AB224" s="82">
        <f>MODEL!H224</f>
        <v>1</v>
      </c>
      <c r="AC224" s="82">
        <f>MODEL!I224</f>
        <v>1</v>
      </c>
      <c r="AD224" s="82">
        <f>MODEL!J224</f>
        <v>1</v>
      </c>
      <c r="AE224" s="82">
        <f>MODEL!K224</f>
        <v>2</v>
      </c>
      <c r="AF224" s="82">
        <f>MODEL!L224</f>
        <v>2</v>
      </c>
      <c r="AG224" s="82">
        <f>MODEL!M224</f>
        <v>2</v>
      </c>
      <c r="AH224" s="82">
        <f>MODEL!N224</f>
        <v>10</v>
      </c>
      <c r="AI224" s="82">
        <f>MODEL!O224</f>
        <v>9</v>
      </c>
      <c r="AJ224" s="82">
        <f>MODEL!P224</f>
        <v>9</v>
      </c>
      <c r="AK224" s="82">
        <f>MODEL!Q224</f>
        <v>14</v>
      </c>
      <c r="AL224" s="82">
        <f>MODEL!R224</f>
        <v>9</v>
      </c>
      <c r="AM224" s="82">
        <f>MODEL!S224</f>
        <v>12</v>
      </c>
      <c r="AN224" s="82">
        <f>MODEL!T224</f>
        <v>77</v>
      </c>
      <c r="AO224" s="84">
        <f>'CAT I'!N224</f>
        <v>5</v>
      </c>
      <c r="AP224" s="84">
        <f>'CAT I'!O224</f>
        <v>5</v>
      </c>
      <c r="AQ224" s="84">
        <f>'CAT I'!P224</f>
        <v>10</v>
      </c>
      <c r="AR224" s="2">
        <f>'CAT II'!N224</f>
        <v>5</v>
      </c>
      <c r="AS224" s="2">
        <f>'CAT II'!O224</f>
        <v>5</v>
      </c>
      <c r="AT224" s="2">
        <f>'CAT II'!P224</f>
        <v>10</v>
      </c>
      <c r="AU224" s="85">
        <f>MODEL!U224</f>
        <v>5</v>
      </c>
      <c r="AV224" s="85">
        <f>MODEL!V224</f>
        <v>5</v>
      </c>
      <c r="AW224" s="85">
        <f>MODEL!W224</f>
        <v>10</v>
      </c>
      <c r="AX224" s="88">
        <f t="shared" si="195"/>
        <v>0.71698113207547165</v>
      </c>
      <c r="AY224" s="88">
        <f t="shared" si="158"/>
        <v>0.76744186046511631</v>
      </c>
      <c r="AZ224" s="88">
        <f t="shared" si="158"/>
        <v>0.79245283018867929</v>
      </c>
      <c r="BA224" s="88">
        <f t="shared" si="158"/>
        <v>0.81395348837209303</v>
      </c>
      <c r="BB224" s="88">
        <f t="shared" si="158"/>
        <v>0.91304347826086951</v>
      </c>
      <c r="BC224" s="88">
        <f t="shared" si="158"/>
        <v>1</v>
      </c>
      <c r="BD224" s="89">
        <f>'END SEM EXAM'!D224</f>
        <v>2</v>
      </c>
      <c r="BE224" s="89">
        <f>'END SEM EXAM'!E224</f>
        <v>1</v>
      </c>
      <c r="BF224" s="89">
        <f>'END SEM EXAM'!F224</f>
        <v>2</v>
      </c>
      <c r="BG224" s="89">
        <f>'END SEM EXAM'!G224</f>
        <v>2</v>
      </c>
      <c r="BH224" s="89">
        <f>'END SEM EXAM'!H224</f>
        <v>2</v>
      </c>
      <c r="BI224" s="89">
        <f>'END SEM EXAM'!I224</f>
        <v>2</v>
      </c>
      <c r="BJ224" s="89">
        <f>'END SEM EXAM'!J224</f>
        <v>2</v>
      </c>
      <c r="BK224" s="89">
        <f>'END SEM EXAM'!K224</f>
        <v>2</v>
      </c>
      <c r="BL224" s="89">
        <f>'END SEM EXAM'!L224</f>
        <v>2</v>
      </c>
      <c r="BM224" s="89">
        <f>'END SEM EXAM'!M224</f>
        <v>2</v>
      </c>
      <c r="BN224" s="89">
        <f>'END SEM EXAM'!N224</f>
        <v>7</v>
      </c>
      <c r="BO224" s="89">
        <f>'END SEM EXAM'!O224</f>
        <v>2</v>
      </c>
      <c r="BP224" s="89">
        <f>'END SEM EXAM'!P224</f>
        <v>14</v>
      </c>
      <c r="BQ224" s="89">
        <f>'END SEM EXAM'!Q224</f>
        <v>4</v>
      </c>
      <c r="BR224" s="89">
        <f>'END SEM EXAM'!R224</f>
        <v>5</v>
      </c>
      <c r="BS224" s="89">
        <f>'END SEM EXAM'!S224</f>
        <v>11</v>
      </c>
      <c r="BT224" s="89">
        <f>'END SEM EXAM'!T224</f>
        <v>62</v>
      </c>
      <c r="BU224" s="91">
        <f>'END SEM EXAM'!U224</f>
        <v>0.27777777777777779</v>
      </c>
      <c r="BV224" s="91">
        <f>'END SEM EXAM'!V224</f>
        <v>1</v>
      </c>
      <c r="BW224" s="91">
        <f>'END SEM EXAM'!W224</f>
        <v>0.44444444444444442</v>
      </c>
      <c r="BX224" s="91">
        <f>'END SEM EXAM'!X224</f>
        <v>0.5</v>
      </c>
      <c r="BY224" s="91">
        <f>'END SEM EXAM'!Y224</f>
        <v>0.83333333333333337</v>
      </c>
      <c r="BZ224" s="91">
        <f>'END SEM EXAM'!Z224</f>
        <v>0.7</v>
      </c>
      <c r="CA224" s="92">
        <f t="shared" si="159"/>
        <v>0.16666666666666666</v>
      </c>
      <c r="CB224" s="92">
        <f t="shared" si="160"/>
        <v>0.6</v>
      </c>
      <c r="CC224" s="92">
        <f t="shared" si="161"/>
        <v>0.26666666666666666</v>
      </c>
      <c r="CD224" s="92">
        <f t="shared" si="162"/>
        <v>0.3</v>
      </c>
      <c r="CE224" s="92">
        <f t="shared" si="163"/>
        <v>0.5</v>
      </c>
      <c r="CF224" s="92">
        <f t="shared" si="164"/>
        <v>0.42</v>
      </c>
      <c r="CG224" s="94">
        <f t="shared" si="165"/>
        <v>0.28679245283018867</v>
      </c>
      <c r="CH224" s="94">
        <f t="shared" si="166"/>
        <v>0.30697674418604654</v>
      </c>
      <c r="CI224" s="94">
        <f t="shared" si="167"/>
        <v>0.31698113207547174</v>
      </c>
      <c r="CJ224" s="94">
        <f t="shared" si="168"/>
        <v>0.32558139534883723</v>
      </c>
      <c r="CK224" s="94">
        <f t="shared" si="169"/>
        <v>0.36521739130434783</v>
      </c>
      <c r="CL224" s="94">
        <f t="shared" si="170"/>
        <v>0.4</v>
      </c>
      <c r="CM224" s="96">
        <f t="shared" si="171"/>
        <v>0.45345911949685536</v>
      </c>
      <c r="CN224" s="96">
        <f t="shared" si="172"/>
        <v>0.90697674418604657</v>
      </c>
      <c r="CO224" s="96">
        <f t="shared" si="173"/>
        <v>0.58364779874213846</v>
      </c>
      <c r="CP224" s="96">
        <f t="shared" si="174"/>
        <v>0.62558139534883717</v>
      </c>
      <c r="CQ224" s="96">
        <f t="shared" si="175"/>
        <v>0.86521739130434783</v>
      </c>
      <c r="CR224" s="96">
        <f t="shared" si="176"/>
        <v>0.82000000000000006</v>
      </c>
      <c r="CS224" s="99">
        <f>'Course end survey'!J249</f>
        <v>0</v>
      </c>
      <c r="CT224" s="99">
        <f>'Course end survey'!K249</f>
        <v>0</v>
      </c>
      <c r="CU224" s="99">
        <f>'Course end survey'!L249</f>
        <v>0</v>
      </c>
      <c r="CV224" s="99">
        <f>'Course end survey'!M249</f>
        <v>0</v>
      </c>
      <c r="CW224" s="99">
        <f>'Course end survey'!N249</f>
        <v>0</v>
      </c>
      <c r="CX224" s="99">
        <f>'Course end survey'!O249</f>
        <v>0</v>
      </c>
      <c r="CY224" s="100">
        <f t="shared" si="177"/>
        <v>0</v>
      </c>
      <c r="CZ224" s="100">
        <f t="shared" si="178"/>
        <v>0</v>
      </c>
      <c r="DA224" s="100">
        <f t="shared" si="179"/>
        <v>0</v>
      </c>
      <c r="DB224" s="100">
        <f t="shared" si="180"/>
        <v>0</v>
      </c>
      <c r="DC224" s="100">
        <f t="shared" si="181"/>
        <v>0</v>
      </c>
      <c r="DD224" s="100">
        <f t="shared" si="182"/>
        <v>0</v>
      </c>
      <c r="DE224" s="102">
        <f t="shared" si="183"/>
        <v>0.40811320754716984</v>
      </c>
      <c r="DF224" s="102">
        <f t="shared" si="184"/>
        <v>0.81627906976744191</v>
      </c>
      <c r="DG224" s="102">
        <f t="shared" si="185"/>
        <v>0.52528301886792461</v>
      </c>
      <c r="DH224" s="102">
        <f t="shared" si="186"/>
        <v>0.56302325581395352</v>
      </c>
      <c r="DI224" s="102">
        <f t="shared" si="187"/>
        <v>0.77869565217391301</v>
      </c>
      <c r="DJ224" s="102">
        <f t="shared" si="188"/>
        <v>0.7380000000000001</v>
      </c>
      <c r="DK224" s="103">
        <f t="shared" si="189"/>
        <v>0.40811320754716984</v>
      </c>
      <c r="DL224" s="103">
        <f t="shared" si="190"/>
        <v>0.81627906976744191</v>
      </c>
      <c r="DM224" s="103">
        <f t="shared" si="191"/>
        <v>0.52528301886792461</v>
      </c>
      <c r="DN224" s="103">
        <f t="shared" si="192"/>
        <v>0.56302325581395352</v>
      </c>
      <c r="DO224" s="103">
        <f t="shared" si="193"/>
        <v>0.77869565217391301</v>
      </c>
      <c r="DP224" s="103">
        <f t="shared" si="194"/>
        <v>0.7380000000000001</v>
      </c>
    </row>
    <row r="225" spans="1:120" ht="16.2" thickBot="1">
      <c r="A225" s="72">
        <v>215</v>
      </c>
      <c r="B225" s="73" t="str">
        <f>'CAT I'!B225</f>
        <v>AME20243L</v>
      </c>
      <c r="C225" s="171" t="str">
        <f>'CAT I'!C225</f>
        <v>VISHNU S</v>
      </c>
      <c r="D225" s="74">
        <f>'CAT I'!D225</f>
        <v>1</v>
      </c>
      <c r="E225" s="74">
        <f>'CAT I'!E225</f>
        <v>2</v>
      </c>
      <c r="F225" s="74">
        <f>'CAT I'!F225</f>
        <v>2</v>
      </c>
      <c r="G225" s="74">
        <f>'CAT I'!G225</f>
        <v>1</v>
      </c>
      <c r="H225" s="74">
        <f>'CAT I'!H225</f>
        <v>2</v>
      </c>
      <c r="I225" s="74">
        <f>'CAT I'!I225</f>
        <v>0</v>
      </c>
      <c r="J225" s="74">
        <f>'CAT I'!J225</f>
        <v>9</v>
      </c>
      <c r="K225" s="74">
        <f>'CAT I'!K225</f>
        <v>11</v>
      </c>
      <c r="L225" s="74">
        <f>'CAT I'!L225</f>
        <v>10</v>
      </c>
      <c r="M225" s="74">
        <f>'CAT I'!M225</f>
        <v>38</v>
      </c>
      <c r="N225" s="79">
        <f>'CAT II'!D225</f>
        <v>1</v>
      </c>
      <c r="O225" s="79">
        <f>'CAT II'!E225</f>
        <v>2</v>
      </c>
      <c r="P225" s="79">
        <f>'CAT II'!F225</f>
        <v>2</v>
      </c>
      <c r="Q225" s="79">
        <f>'CAT II'!G225</f>
        <v>2</v>
      </c>
      <c r="R225" s="79">
        <f>'CAT II'!H225</f>
        <v>2</v>
      </c>
      <c r="S225" s="79">
        <f>'CAT II'!I225</f>
        <v>2</v>
      </c>
      <c r="T225" s="79">
        <f>'CAT II'!J225</f>
        <v>7</v>
      </c>
      <c r="U225" s="79">
        <f>'CAT II'!K225</f>
        <v>9</v>
      </c>
      <c r="V225" s="79">
        <f>'CAT II'!L225</f>
        <v>12</v>
      </c>
      <c r="W225" s="79">
        <f>'CAT II'!M225</f>
        <v>39</v>
      </c>
      <c r="X225" s="82">
        <f>MODEL!D225</f>
        <v>1</v>
      </c>
      <c r="Y225" s="82">
        <f>MODEL!E225</f>
        <v>1</v>
      </c>
      <c r="Z225" s="82">
        <f>MODEL!F225</f>
        <v>2</v>
      </c>
      <c r="AA225" s="82">
        <f>MODEL!G225</f>
        <v>1</v>
      </c>
      <c r="AB225" s="82">
        <f>MODEL!H225</f>
        <v>1</v>
      </c>
      <c r="AC225" s="82">
        <f>MODEL!I225</f>
        <v>1</v>
      </c>
      <c r="AD225" s="82">
        <f>MODEL!J225</f>
        <v>1</v>
      </c>
      <c r="AE225" s="82">
        <f>MODEL!K225</f>
        <v>1</v>
      </c>
      <c r="AF225" s="82">
        <f>MODEL!L225</f>
        <v>2</v>
      </c>
      <c r="AG225" s="82">
        <f>MODEL!M225</f>
        <v>2</v>
      </c>
      <c r="AH225" s="82">
        <f>MODEL!N225</f>
        <v>6</v>
      </c>
      <c r="AI225" s="82">
        <f>MODEL!O225</f>
        <v>14</v>
      </c>
      <c r="AJ225" s="82">
        <f>MODEL!P225</f>
        <v>8</v>
      </c>
      <c r="AK225" s="82">
        <f>MODEL!Q225</f>
        <v>10</v>
      </c>
      <c r="AL225" s="82">
        <f>MODEL!R225</f>
        <v>13</v>
      </c>
      <c r="AM225" s="82">
        <f>MODEL!S225</f>
        <v>13</v>
      </c>
      <c r="AN225" s="82">
        <f>MODEL!T225</f>
        <v>77</v>
      </c>
      <c r="AO225" s="84">
        <f>'CAT I'!N225</f>
        <v>5</v>
      </c>
      <c r="AP225" s="84">
        <f>'CAT I'!O225</f>
        <v>5</v>
      </c>
      <c r="AQ225" s="84">
        <f>'CAT I'!P225</f>
        <v>10</v>
      </c>
      <c r="AR225" s="2">
        <f>'CAT II'!N225</f>
        <v>5</v>
      </c>
      <c r="AS225" s="2">
        <f>'CAT II'!O225</f>
        <v>5</v>
      </c>
      <c r="AT225" s="2">
        <f>'CAT II'!P225</f>
        <v>10</v>
      </c>
      <c r="AU225" s="85">
        <f>MODEL!U225</f>
        <v>5</v>
      </c>
      <c r="AV225" s="85">
        <f>MODEL!V225</f>
        <v>5</v>
      </c>
      <c r="AW225" s="85">
        <f>MODEL!W225</f>
        <v>10</v>
      </c>
      <c r="AX225" s="88">
        <f t="shared" si="195"/>
        <v>0.86792452830188682</v>
      </c>
      <c r="AY225" s="88">
        <f t="shared" si="158"/>
        <v>0.67441860465116277</v>
      </c>
      <c r="AZ225" s="88">
        <f t="shared" si="158"/>
        <v>0.71698113207547165</v>
      </c>
      <c r="BA225" s="88">
        <f t="shared" si="158"/>
        <v>0.88372093023255816</v>
      </c>
      <c r="BB225" s="88">
        <f t="shared" si="158"/>
        <v>0.95652173913043481</v>
      </c>
      <c r="BC225" s="88">
        <f t="shared" si="158"/>
        <v>0.73333333333333328</v>
      </c>
      <c r="BD225" s="89">
        <f>'END SEM EXAM'!D225</f>
        <v>0</v>
      </c>
      <c r="BE225" s="89">
        <f>'END SEM EXAM'!E225</f>
        <v>2</v>
      </c>
      <c r="BF225" s="89">
        <f>'END SEM EXAM'!F225</f>
        <v>2</v>
      </c>
      <c r="BG225" s="89">
        <f>'END SEM EXAM'!G225</f>
        <v>0</v>
      </c>
      <c r="BH225" s="89">
        <f>'END SEM EXAM'!H225</f>
        <v>2</v>
      </c>
      <c r="BI225" s="89">
        <f>'END SEM EXAM'!I225</f>
        <v>0</v>
      </c>
      <c r="BJ225" s="89">
        <f>'END SEM EXAM'!J225</f>
        <v>2</v>
      </c>
      <c r="BK225" s="89">
        <f>'END SEM EXAM'!K225</f>
        <v>0</v>
      </c>
      <c r="BL225" s="89">
        <f>'END SEM EXAM'!L225</f>
        <v>1</v>
      </c>
      <c r="BM225" s="89">
        <f>'END SEM EXAM'!M225</f>
        <v>1</v>
      </c>
      <c r="BN225" s="89">
        <f>'END SEM EXAM'!N225</f>
        <v>1</v>
      </c>
      <c r="BO225" s="89">
        <f>'END SEM EXAM'!O225</f>
        <v>8</v>
      </c>
      <c r="BP225" s="89">
        <f>'END SEM EXAM'!P225</f>
        <v>14</v>
      </c>
      <c r="BQ225" s="89">
        <f>'END SEM EXAM'!Q225</f>
        <v>8</v>
      </c>
      <c r="BR225" s="89">
        <f>'END SEM EXAM'!R225</f>
        <v>4</v>
      </c>
      <c r="BS225" s="89">
        <f>'END SEM EXAM'!S225</f>
        <v>3</v>
      </c>
      <c r="BT225" s="89">
        <f>'END SEM EXAM'!T225</f>
        <v>48</v>
      </c>
      <c r="BU225" s="91">
        <f>'END SEM EXAM'!U225</f>
        <v>0.55555555555555558</v>
      </c>
      <c r="BV225" s="91">
        <f>'END SEM EXAM'!V225</f>
        <v>0.88888888888888884</v>
      </c>
      <c r="BW225" s="91">
        <f>'END SEM EXAM'!W225</f>
        <v>0.55555555555555558</v>
      </c>
      <c r="BX225" s="91">
        <f>'END SEM EXAM'!X225</f>
        <v>0.33333333333333331</v>
      </c>
      <c r="BY225" s="91">
        <f>'END SEM EXAM'!Y225</f>
        <v>0.27777777777777779</v>
      </c>
      <c r="BZ225" s="91">
        <f>'END SEM EXAM'!Z225</f>
        <v>0.1</v>
      </c>
      <c r="CA225" s="92">
        <f t="shared" si="159"/>
        <v>0.33333333333333331</v>
      </c>
      <c r="CB225" s="92">
        <f t="shared" si="160"/>
        <v>0.53333333333333333</v>
      </c>
      <c r="CC225" s="92">
        <f t="shared" si="161"/>
        <v>0.33333333333333331</v>
      </c>
      <c r="CD225" s="92">
        <f t="shared" si="162"/>
        <v>0.19999999999999998</v>
      </c>
      <c r="CE225" s="92">
        <f t="shared" si="163"/>
        <v>0.16666666666666666</v>
      </c>
      <c r="CF225" s="92">
        <f t="shared" si="164"/>
        <v>0.06</v>
      </c>
      <c r="CG225" s="94">
        <f t="shared" si="165"/>
        <v>0.34716981132075475</v>
      </c>
      <c r="CH225" s="94">
        <f t="shared" si="166"/>
        <v>0.26976744186046514</v>
      </c>
      <c r="CI225" s="94">
        <f t="shared" si="167"/>
        <v>0.28679245283018867</v>
      </c>
      <c r="CJ225" s="94">
        <f t="shared" si="168"/>
        <v>0.35348837209302331</v>
      </c>
      <c r="CK225" s="94">
        <f t="shared" si="169"/>
        <v>0.38260869565217392</v>
      </c>
      <c r="CL225" s="94">
        <f t="shared" si="170"/>
        <v>0.29333333333333333</v>
      </c>
      <c r="CM225" s="96">
        <f t="shared" si="171"/>
        <v>0.68050314465408812</v>
      </c>
      <c r="CN225" s="96">
        <f t="shared" si="172"/>
        <v>0.80310077519379841</v>
      </c>
      <c r="CO225" s="96">
        <f t="shared" si="173"/>
        <v>0.62012578616352199</v>
      </c>
      <c r="CP225" s="96">
        <f t="shared" si="174"/>
        <v>0.55348837209302326</v>
      </c>
      <c r="CQ225" s="96">
        <f t="shared" si="175"/>
        <v>0.54927536231884055</v>
      </c>
      <c r="CR225" s="96">
        <f t="shared" si="176"/>
        <v>0.35333333333333333</v>
      </c>
      <c r="CS225" s="99">
        <f>'Course end survey'!J234</f>
        <v>0.33333333333333331</v>
      </c>
      <c r="CT225" s="99">
        <f>'Course end survey'!K234</f>
        <v>0.33333333333333331</v>
      </c>
      <c r="CU225" s="99">
        <f>'Course end survey'!L234</f>
        <v>1</v>
      </c>
      <c r="CV225" s="99">
        <f>'Course end survey'!M234</f>
        <v>1</v>
      </c>
      <c r="CW225" s="99">
        <f>'Course end survey'!N234</f>
        <v>0.1111111111111111</v>
      </c>
      <c r="CX225" s="99">
        <f>'Course end survey'!O234</f>
        <v>0.1111111111111111</v>
      </c>
      <c r="CY225" s="100">
        <f t="shared" si="177"/>
        <v>3.3333333333333333E-2</v>
      </c>
      <c r="CZ225" s="100">
        <f t="shared" si="178"/>
        <v>3.3333333333333333E-2</v>
      </c>
      <c r="DA225" s="100">
        <f t="shared" si="179"/>
        <v>0.1</v>
      </c>
      <c r="DB225" s="100">
        <f t="shared" si="180"/>
        <v>0.1</v>
      </c>
      <c r="DC225" s="100">
        <f t="shared" si="181"/>
        <v>1.1111111111111112E-2</v>
      </c>
      <c r="DD225" s="100">
        <f t="shared" si="182"/>
        <v>1.1111111111111112E-2</v>
      </c>
      <c r="DE225" s="102">
        <f t="shared" si="183"/>
        <v>0.61245283018867935</v>
      </c>
      <c r="DF225" s="102">
        <f t="shared" si="184"/>
        <v>0.72279069767441861</v>
      </c>
      <c r="DG225" s="102">
        <f t="shared" si="185"/>
        <v>0.55811320754716975</v>
      </c>
      <c r="DH225" s="102">
        <f t="shared" si="186"/>
        <v>0.49813953488372092</v>
      </c>
      <c r="DI225" s="102">
        <f t="shared" si="187"/>
        <v>0.49434782608695649</v>
      </c>
      <c r="DJ225" s="102">
        <f t="shared" si="188"/>
        <v>0.318</v>
      </c>
      <c r="DK225" s="103">
        <f t="shared" si="189"/>
        <v>0.64578616352201268</v>
      </c>
      <c r="DL225" s="103">
        <f t="shared" si="190"/>
        <v>0.75612403100775194</v>
      </c>
      <c r="DM225" s="103">
        <f t="shared" si="191"/>
        <v>0.65811320754716973</v>
      </c>
      <c r="DN225" s="103">
        <f t="shared" si="192"/>
        <v>0.59813953488372096</v>
      </c>
      <c r="DO225" s="103">
        <f t="shared" si="193"/>
        <v>0.50545893719806756</v>
      </c>
      <c r="DP225" s="103">
        <f t="shared" si="194"/>
        <v>0.32911111111111113</v>
      </c>
    </row>
    <row r="226" spans="1:120" ht="16.2" thickBot="1">
      <c r="A226" s="72">
        <v>216</v>
      </c>
      <c r="B226" s="73" t="str">
        <f>'CAT I'!B226</f>
        <v>AME20244L</v>
      </c>
      <c r="C226" s="171" t="str">
        <f>'CAT I'!C226</f>
        <v>MATHIARASAN K</v>
      </c>
      <c r="D226" s="74">
        <f>'CAT I'!D226</f>
        <v>2</v>
      </c>
      <c r="E226" s="74">
        <f>'CAT I'!E226</f>
        <v>2</v>
      </c>
      <c r="F226" s="74">
        <f>'CAT I'!F226</f>
        <v>2</v>
      </c>
      <c r="G226" s="74">
        <f>'CAT I'!G226</f>
        <v>2</v>
      </c>
      <c r="H226" s="74">
        <f>'CAT I'!H226</f>
        <v>2</v>
      </c>
      <c r="I226" s="74">
        <f>'CAT I'!I226</f>
        <v>2</v>
      </c>
      <c r="J226" s="74">
        <f>'CAT I'!J226</f>
        <v>9</v>
      </c>
      <c r="K226" s="74">
        <f>'CAT I'!K226</f>
        <v>10</v>
      </c>
      <c r="L226" s="74">
        <f>'CAT I'!L226</f>
        <v>10</v>
      </c>
      <c r="M226" s="74">
        <f>'CAT I'!M226</f>
        <v>41</v>
      </c>
      <c r="N226" s="79">
        <f>'CAT II'!D226</f>
        <v>2</v>
      </c>
      <c r="O226" s="79">
        <f>'CAT II'!E226</f>
        <v>2</v>
      </c>
      <c r="P226" s="79">
        <f>'CAT II'!F226</f>
        <v>2</v>
      </c>
      <c r="Q226" s="79">
        <f>'CAT II'!G226</f>
        <v>2</v>
      </c>
      <c r="R226" s="79">
        <f>'CAT II'!H226</f>
        <v>2</v>
      </c>
      <c r="S226" s="79">
        <f>'CAT II'!I226</f>
        <v>2</v>
      </c>
      <c r="T226" s="79">
        <f>'CAT II'!J226</f>
        <v>9</v>
      </c>
      <c r="U226" s="79">
        <f>'CAT II'!K226</f>
        <v>14</v>
      </c>
      <c r="V226" s="79">
        <f>'CAT II'!L226</f>
        <v>10</v>
      </c>
      <c r="W226" s="79">
        <f>'CAT II'!M226</f>
        <v>45</v>
      </c>
      <c r="X226" s="82">
        <f>MODEL!D226</f>
        <v>2</v>
      </c>
      <c r="Y226" s="82">
        <f>MODEL!E226</f>
        <v>2</v>
      </c>
      <c r="Z226" s="82">
        <f>MODEL!F226</f>
        <v>2</v>
      </c>
      <c r="AA226" s="82">
        <f>MODEL!G226</f>
        <v>2</v>
      </c>
      <c r="AB226" s="82">
        <f>MODEL!H226</f>
        <v>2</v>
      </c>
      <c r="AC226" s="82">
        <f>MODEL!I226</f>
        <v>2</v>
      </c>
      <c r="AD226" s="82">
        <f>MODEL!J226</f>
        <v>2</v>
      </c>
      <c r="AE226" s="82">
        <f>MODEL!K226</f>
        <v>2</v>
      </c>
      <c r="AF226" s="82">
        <f>MODEL!L226</f>
        <v>2</v>
      </c>
      <c r="AG226" s="82">
        <f>MODEL!M226</f>
        <v>2</v>
      </c>
      <c r="AH226" s="82">
        <f>MODEL!N226</f>
        <v>6</v>
      </c>
      <c r="AI226" s="82">
        <f>MODEL!O226</f>
        <v>9</v>
      </c>
      <c r="AJ226" s="82">
        <f>MODEL!P226</f>
        <v>5</v>
      </c>
      <c r="AK226" s="82">
        <f>MODEL!Q226</f>
        <v>11</v>
      </c>
      <c r="AL226" s="82">
        <f>MODEL!R226</f>
        <v>14</v>
      </c>
      <c r="AM226" s="82">
        <f>MODEL!S226</f>
        <v>14</v>
      </c>
      <c r="AN226" s="82">
        <f>MODEL!T226</f>
        <v>79</v>
      </c>
      <c r="AO226" s="84">
        <f>'CAT I'!N226</f>
        <v>5</v>
      </c>
      <c r="AP226" s="84">
        <f>'CAT I'!O226</f>
        <v>5</v>
      </c>
      <c r="AQ226" s="84">
        <f>'CAT I'!P226</f>
        <v>10</v>
      </c>
      <c r="AR226" s="2">
        <f>'CAT II'!N226</f>
        <v>5</v>
      </c>
      <c r="AS226" s="2">
        <f>'CAT II'!O226</f>
        <v>5</v>
      </c>
      <c r="AT226" s="2">
        <f>'CAT II'!P226</f>
        <v>10</v>
      </c>
      <c r="AU226" s="85">
        <f>MODEL!U226</f>
        <v>5</v>
      </c>
      <c r="AV226" s="85">
        <f>MODEL!V226</f>
        <v>5</v>
      </c>
      <c r="AW226" s="85">
        <f>MODEL!W226</f>
        <v>10</v>
      </c>
      <c r="AX226" s="88">
        <f t="shared" si="195"/>
        <v>0.81132075471698117</v>
      </c>
      <c r="AY226" s="88">
        <f t="shared" si="158"/>
        <v>0.69767441860465118</v>
      </c>
      <c r="AZ226" s="88">
        <f t="shared" si="158"/>
        <v>0.92452830188679247</v>
      </c>
      <c r="BA226" s="88">
        <f t="shared" si="158"/>
        <v>0.90697674418604646</v>
      </c>
      <c r="BB226" s="88">
        <f t="shared" si="158"/>
        <v>1</v>
      </c>
      <c r="BC226" s="88">
        <f t="shared" si="158"/>
        <v>0.73333333333333328</v>
      </c>
      <c r="BD226" s="89">
        <f>'END SEM EXAM'!D226</f>
        <v>2</v>
      </c>
      <c r="BE226" s="89">
        <f>'END SEM EXAM'!E226</f>
        <v>2</v>
      </c>
      <c r="BF226" s="89">
        <f>'END SEM EXAM'!F226</f>
        <v>2</v>
      </c>
      <c r="BG226" s="89">
        <f>'END SEM EXAM'!G226</f>
        <v>2</v>
      </c>
      <c r="BH226" s="89">
        <f>'END SEM EXAM'!H226</f>
        <v>2</v>
      </c>
      <c r="BI226" s="89">
        <f>'END SEM EXAM'!I226</f>
        <v>2</v>
      </c>
      <c r="BJ226" s="89">
        <f>'END SEM EXAM'!J226</f>
        <v>2</v>
      </c>
      <c r="BK226" s="89">
        <f>'END SEM EXAM'!K226</f>
        <v>2</v>
      </c>
      <c r="BL226" s="89">
        <f>'END SEM EXAM'!L226</f>
        <v>2</v>
      </c>
      <c r="BM226" s="89">
        <f>'END SEM EXAM'!M226</f>
        <v>2</v>
      </c>
      <c r="BN226" s="89">
        <f>'END SEM EXAM'!N226</f>
        <v>8</v>
      </c>
      <c r="BO226" s="89">
        <f>'END SEM EXAM'!O226</f>
        <v>2</v>
      </c>
      <c r="BP226" s="89">
        <f>'END SEM EXAM'!P226</f>
        <v>13</v>
      </c>
      <c r="BQ226" s="89">
        <f>'END SEM EXAM'!Q226</f>
        <v>11</v>
      </c>
      <c r="BR226" s="89">
        <f>'END SEM EXAM'!R226</f>
        <v>7</v>
      </c>
      <c r="BS226" s="89">
        <f>'END SEM EXAM'!S226</f>
        <v>2</v>
      </c>
      <c r="BT226" s="89">
        <f>'END SEM EXAM'!T226</f>
        <v>63</v>
      </c>
      <c r="BU226" s="91">
        <f>'END SEM EXAM'!U226</f>
        <v>0.33333333333333331</v>
      </c>
      <c r="BV226" s="91">
        <f>'END SEM EXAM'!V226</f>
        <v>0.94444444444444442</v>
      </c>
      <c r="BW226" s="91">
        <f>'END SEM EXAM'!W226</f>
        <v>0.83333333333333337</v>
      </c>
      <c r="BX226" s="91">
        <f>'END SEM EXAM'!X226</f>
        <v>0.61111111111111116</v>
      </c>
      <c r="BY226" s="91">
        <f>'END SEM EXAM'!Y226</f>
        <v>0.33333333333333331</v>
      </c>
      <c r="BZ226" s="91">
        <f>'END SEM EXAM'!Z226</f>
        <v>0.8</v>
      </c>
      <c r="CA226" s="92">
        <f t="shared" si="159"/>
        <v>0.19999999999999998</v>
      </c>
      <c r="CB226" s="92">
        <f t="shared" si="160"/>
        <v>0.56666666666666665</v>
      </c>
      <c r="CC226" s="92">
        <f t="shared" si="161"/>
        <v>0.5</v>
      </c>
      <c r="CD226" s="92">
        <f t="shared" si="162"/>
        <v>0.3666666666666667</v>
      </c>
      <c r="CE226" s="92">
        <f t="shared" si="163"/>
        <v>0.19999999999999998</v>
      </c>
      <c r="CF226" s="92">
        <f t="shared" si="164"/>
        <v>0.48</v>
      </c>
      <c r="CG226" s="94">
        <f t="shared" si="165"/>
        <v>0.32452830188679249</v>
      </c>
      <c r="CH226" s="94">
        <f t="shared" si="166"/>
        <v>0.27906976744186046</v>
      </c>
      <c r="CI226" s="94">
        <f t="shared" si="167"/>
        <v>0.36981132075471701</v>
      </c>
      <c r="CJ226" s="94">
        <f t="shared" si="168"/>
        <v>0.36279069767441863</v>
      </c>
      <c r="CK226" s="94">
        <f t="shared" si="169"/>
        <v>0.4</v>
      </c>
      <c r="CL226" s="94">
        <f t="shared" si="170"/>
        <v>0.29333333333333333</v>
      </c>
      <c r="CM226" s="96">
        <f t="shared" si="171"/>
        <v>0.52452830188679245</v>
      </c>
      <c r="CN226" s="96">
        <f t="shared" si="172"/>
        <v>0.84573643410852717</v>
      </c>
      <c r="CO226" s="96">
        <f t="shared" si="173"/>
        <v>0.86981132075471701</v>
      </c>
      <c r="CP226" s="96">
        <f t="shared" si="174"/>
        <v>0.72945736434108532</v>
      </c>
      <c r="CQ226" s="96">
        <f t="shared" si="175"/>
        <v>0.6</v>
      </c>
      <c r="CR226" s="96">
        <f t="shared" si="176"/>
        <v>0.77333333333333332</v>
      </c>
      <c r="CS226" s="99">
        <f>'Course end survey'!J251</f>
        <v>0</v>
      </c>
      <c r="CT226" s="99">
        <f>'Course end survey'!K251</f>
        <v>0</v>
      </c>
      <c r="CU226" s="99">
        <f>'Course end survey'!L251</f>
        <v>0</v>
      </c>
      <c r="CV226" s="99">
        <f>'Course end survey'!M251</f>
        <v>0</v>
      </c>
      <c r="CW226" s="99">
        <f>'Course end survey'!N251</f>
        <v>0</v>
      </c>
      <c r="CX226" s="99">
        <f>'Course end survey'!O251</f>
        <v>0</v>
      </c>
      <c r="CY226" s="100">
        <f t="shared" si="177"/>
        <v>0</v>
      </c>
      <c r="CZ226" s="100">
        <f t="shared" si="178"/>
        <v>0</v>
      </c>
      <c r="DA226" s="100">
        <f t="shared" si="179"/>
        <v>0</v>
      </c>
      <c r="DB226" s="100">
        <f t="shared" si="180"/>
        <v>0</v>
      </c>
      <c r="DC226" s="100">
        <f t="shared" si="181"/>
        <v>0</v>
      </c>
      <c r="DD226" s="100">
        <f t="shared" si="182"/>
        <v>0</v>
      </c>
      <c r="DE226" s="102">
        <f t="shared" si="183"/>
        <v>0.4720754716981132</v>
      </c>
      <c r="DF226" s="102">
        <f t="shared" si="184"/>
        <v>0.76116279069767445</v>
      </c>
      <c r="DG226" s="102">
        <f t="shared" si="185"/>
        <v>0.78283018867924536</v>
      </c>
      <c r="DH226" s="102">
        <f t="shared" si="186"/>
        <v>0.65651162790697681</v>
      </c>
      <c r="DI226" s="102">
        <f t="shared" si="187"/>
        <v>0.54</v>
      </c>
      <c r="DJ226" s="102">
        <f t="shared" si="188"/>
        <v>0.69599999999999995</v>
      </c>
      <c r="DK226" s="103">
        <f t="shared" si="189"/>
        <v>0.4720754716981132</v>
      </c>
      <c r="DL226" s="103">
        <f t="shared" si="190"/>
        <v>0.76116279069767445</v>
      </c>
      <c r="DM226" s="103">
        <f t="shared" si="191"/>
        <v>0.78283018867924536</v>
      </c>
      <c r="DN226" s="103">
        <f t="shared" si="192"/>
        <v>0.65651162790697681</v>
      </c>
      <c r="DO226" s="103">
        <f t="shared" si="193"/>
        <v>0.54</v>
      </c>
      <c r="DP226" s="103">
        <f t="shared" si="194"/>
        <v>0.69599999999999995</v>
      </c>
    </row>
    <row r="227" spans="1:120" ht="16.2" thickBot="1">
      <c r="A227" s="72">
        <v>217</v>
      </c>
      <c r="B227" s="73" t="str">
        <f>'CAT I'!B227</f>
        <v>AME20245L</v>
      </c>
      <c r="C227" s="171" t="str">
        <f>'CAT I'!C227</f>
        <v>SYED HABEEB N</v>
      </c>
      <c r="D227" s="74">
        <f>'CAT I'!D227</f>
        <v>2</v>
      </c>
      <c r="E227" s="74">
        <f>'CAT I'!E227</f>
        <v>2</v>
      </c>
      <c r="F227" s="74">
        <f>'CAT I'!F227</f>
        <v>2</v>
      </c>
      <c r="G227" s="74">
        <f>'CAT I'!G227</f>
        <v>2</v>
      </c>
      <c r="H227" s="74">
        <f>'CAT I'!H227</f>
        <v>2</v>
      </c>
      <c r="I227" s="74">
        <f>'CAT I'!I227</f>
        <v>2</v>
      </c>
      <c r="J227" s="74">
        <f>'CAT I'!J227</f>
        <v>10</v>
      </c>
      <c r="K227" s="74">
        <f>'CAT I'!K227</f>
        <v>14</v>
      </c>
      <c r="L227" s="74">
        <f>'CAT I'!L227</f>
        <v>14</v>
      </c>
      <c r="M227" s="74">
        <f>'CAT I'!M227</f>
        <v>50</v>
      </c>
      <c r="N227" s="79">
        <f>'CAT II'!D227</f>
        <v>2</v>
      </c>
      <c r="O227" s="79">
        <f>'CAT II'!E227</f>
        <v>2</v>
      </c>
      <c r="P227" s="79">
        <f>'CAT II'!F227</f>
        <v>2</v>
      </c>
      <c r="Q227" s="79">
        <f>'CAT II'!G227</f>
        <v>2</v>
      </c>
      <c r="R227" s="79">
        <f>'CAT II'!H227</f>
        <v>2</v>
      </c>
      <c r="S227" s="79">
        <f>'CAT II'!I227</f>
        <v>2</v>
      </c>
      <c r="T227" s="79">
        <f>'CAT II'!J227</f>
        <v>10</v>
      </c>
      <c r="U227" s="79">
        <f>'CAT II'!K227</f>
        <v>12</v>
      </c>
      <c r="V227" s="79">
        <f>'CAT II'!L227</f>
        <v>14</v>
      </c>
      <c r="W227" s="79">
        <f>'CAT II'!M227</f>
        <v>48</v>
      </c>
      <c r="X227" s="82">
        <f>MODEL!D227</f>
        <v>1</v>
      </c>
      <c r="Y227" s="82">
        <f>MODEL!E227</f>
        <v>2</v>
      </c>
      <c r="Z227" s="82">
        <f>MODEL!F227</f>
        <v>2</v>
      </c>
      <c r="AA227" s="82">
        <f>MODEL!G227</f>
        <v>2</v>
      </c>
      <c r="AB227" s="82">
        <f>MODEL!H227</f>
        <v>2</v>
      </c>
      <c r="AC227" s="82">
        <f>MODEL!I227</f>
        <v>1</v>
      </c>
      <c r="AD227" s="82">
        <f>MODEL!J227</f>
        <v>1</v>
      </c>
      <c r="AE227" s="82">
        <f>MODEL!K227</f>
        <v>1</v>
      </c>
      <c r="AF227" s="82">
        <f>MODEL!L227</f>
        <v>2</v>
      </c>
      <c r="AG227" s="82">
        <f>MODEL!M227</f>
        <v>2</v>
      </c>
      <c r="AH227" s="82">
        <f>MODEL!N227</f>
        <v>8</v>
      </c>
      <c r="AI227" s="82">
        <f>MODEL!O227</f>
        <v>11</v>
      </c>
      <c r="AJ227" s="82">
        <f>MODEL!P227</f>
        <v>14</v>
      </c>
      <c r="AK227" s="82">
        <f>MODEL!Q227</f>
        <v>13</v>
      </c>
      <c r="AL227" s="82">
        <f>MODEL!R227</f>
        <v>12</v>
      </c>
      <c r="AM227" s="82">
        <f>MODEL!S227</f>
        <v>11</v>
      </c>
      <c r="AN227" s="82">
        <f>MODEL!T227</f>
        <v>85</v>
      </c>
      <c r="AO227" s="84">
        <f>'CAT I'!N227</f>
        <v>5</v>
      </c>
      <c r="AP227" s="84">
        <f>'CAT I'!O227</f>
        <v>5</v>
      </c>
      <c r="AQ227" s="84">
        <f>'CAT I'!P227</f>
        <v>10</v>
      </c>
      <c r="AR227" s="2">
        <f>'CAT II'!N227</f>
        <v>5</v>
      </c>
      <c r="AS227" s="2">
        <f>'CAT II'!O227</f>
        <v>5</v>
      </c>
      <c r="AT227" s="2">
        <f>'CAT II'!P227</f>
        <v>10</v>
      </c>
      <c r="AU227" s="85">
        <f>MODEL!U227</f>
        <v>5</v>
      </c>
      <c r="AV227" s="85">
        <f>MODEL!V227</f>
        <v>5</v>
      </c>
      <c r="AW227" s="85">
        <f>MODEL!W227</f>
        <v>10</v>
      </c>
      <c r="AX227" s="88">
        <f t="shared" si="195"/>
        <v>0.92452830188679247</v>
      </c>
      <c r="AY227" s="88">
        <f t="shared" si="158"/>
        <v>1</v>
      </c>
      <c r="AZ227" s="88">
        <f t="shared" si="158"/>
        <v>0.92452830188679247</v>
      </c>
      <c r="BA227" s="88">
        <f t="shared" si="158"/>
        <v>0.90697674418604646</v>
      </c>
      <c r="BB227" s="88">
        <f t="shared" si="158"/>
        <v>0.86956521739130432</v>
      </c>
      <c r="BC227" s="88">
        <f t="shared" si="158"/>
        <v>0.8666666666666667</v>
      </c>
      <c r="BD227" s="89">
        <f>'END SEM EXAM'!D227</f>
        <v>1</v>
      </c>
      <c r="BE227" s="89">
        <f>'END SEM EXAM'!E227</f>
        <v>1</v>
      </c>
      <c r="BF227" s="89">
        <f>'END SEM EXAM'!F227</f>
        <v>2</v>
      </c>
      <c r="BG227" s="89">
        <f>'END SEM EXAM'!G227</f>
        <v>1</v>
      </c>
      <c r="BH227" s="89">
        <f>'END SEM EXAM'!H227</f>
        <v>1</v>
      </c>
      <c r="BI227" s="89">
        <f>'END SEM EXAM'!I227</f>
        <v>1</v>
      </c>
      <c r="BJ227" s="89">
        <f>'END SEM EXAM'!J227</f>
        <v>1</v>
      </c>
      <c r="BK227" s="89">
        <f>'END SEM EXAM'!K227</f>
        <v>1</v>
      </c>
      <c r="BL227" s="89">
        <f>'END SEM EXAM'!L227</f>
        <v>1</v>
      </c>
      <c r="BM227" s="89">
        <f>'END SEM EXAM'!M227</f>
        <v>1</v>
      </c>
      <c r="BN227" s="89">
        <f>'END SEM EXAM'!N227</f>
        <v>6</v>
      </c>
      <c r="BO227" s="89">
        <f>'END SEM EXAM'!O227</f>
        <v>9</v>
      </c>
      <c r="BP227" s="89">
        <f>'END SEM EXAM'!P227</f>
        <v>11</v>
      </c>
      <c r="BQ227" s="89">
        <f>'END SEM EXAM'!Q227</f>
        <v>11</v>
      </c>
      <c r="BR227" s="89">
        <f>'END SEM EXAM'!R227</f>
        <v>12</v>
      </c>
      <c r="BS227" s="89">
        <f>'END SEM EXAM'!S227</f>
        <v>13</v>
      </c>
      <c r="BT227" s="89">
        <f>'END SEM EXAM'!T227</f>
        <v>73</v>
      </c>
      <c r="BU227" s="91">
        <f>'END SEM EXAM'!U227</f>
        <v>0.61111111111111116</v>
      </c>
      <c r="BV227" s="91">
        <f>'END SEM EXAM'!V227</f>
        <v>0.77777777777777779</v>
      </c>
      <c r="BW227" s="91">
        <f>'END SEM EXAM'!W227</f>
        <v>0.72222222222222221</v>
      </c>
      <c r="BX227" s="91">
        <f>'END SEM EXAM'!X227</f>
        <v>0.77777777777777779</v>
      </c>
      <c r="BY227" s="91">
        <f>'END SEM EXAM'!Y227</f>
        <v>0.83333333333333337</v>
      </c>
      <c r="BZ227" s="91">
        <f>'END SEM EXAM'!Z227</f>
        <v>0.6</v>
      </c>
      <c r="CA227" s="92">
        <f t="shared" si="159"/>
        <v>0.3666666666666667</v>
      </c>
      <c r="CB227" s="92">
        <f t="shared" si="160"/>
        <v>0.46666666666666667</v>
      </c>
      <c r="CC227" s="92">
        <f t="shared" si="161"/>
        <v>0.43333333333333329</v>
      </c>
      <c r="CD227" s="92">
        <f t="shared" si="162"/>
        <v>0.46666666666666667</v>
      </c>
      <c r="CE227" s="92">
        <f t="shared" si="163"/>
        <v>0.5</v>
      </c>
      <c r="CF227" s="92">
        <f t="shared" si="164"/>
        <v>0.36</v>
      </c>
      <c r="CG227" s="94">
        <f t="shared" si="165"/>
        <v>0.36981132075471701</v>
      </c>
      <c r="CH227" s="94">
        <f t="shared" si="166"/>
        <v>0.4</v>
      </c>
      <c r="CI227" s="94">
        <f t="shared" si="167"/>
        <v>0.36981132075471701</v>
      </c>
      <c r="CJ227" s="94">
        <f t="shared" si="168"/>
        <v>0.36279069767441863</v>
      </c>
      <c r="CK227" s="94">
        <f t="shared" si="169"/>
        <v>0.34782608695652173</v>
      </c>
      <c r="CL227" s="94">
        <f t="shared" si="170"/>
        <v>0.34666666666666668</v>
      </c>
      <c r="CM227" s="96">
        <f t="shared" si="171"/>
        <v>0.73647798742138371</v>
      </c>
      <c r="CN227" s="96">
        <f t="shared" si="172"/>
        <v>0.8666666666666667</v>
      </c>
      <c r="CO227" s="96">
        <f t="shared" si="173"/>
        <v>0.80314465408805025</v>
      </c>
      <c r="CP227" s="96">
        <f t="shared" si="174"/>
        <v>0.8294573643410853</v>
      </c>
      <c r="CQ227" s="96">
        <f t="shared" si="175"/>
        <v>0.84782608695652173</v>
      </c>
      <c r="CR227" s="96">
        <f t="shared" si="176"/>
        <v>0.70666666666666667</v>
      </c>
      <c r="CS227" s="99">
        <f>'Course end survey'!J236</f>
        <v>0.66666666666666663</v>
      </c>
      <c r="CT227" s="99">
        <f>'Course end survey'!K236</f>
        <v>1</v>
      </c>
      <c r="CU227" s="99">
        <f>'Course end survey'!L236</f>
        <v>0.33333333333333331</v>
      </c>
      <c r="CV227" s="99">
        <f>'Course end survey'!M236</f>
        <v>0.33333333333333331</v>
      </c>
      <c r="CW227" s="99">
        <f>'Course end survey'!N236</f>
        <v>0.22222222222222221</v>
      </c>
      <c r="CX227" s="99">
        <f>'Course end survey'!O236</f>
        <v>0.33333333333333331</v>
      </c>
      <c r="CY227" s="100">
        <f t="shared" si="177"/>
        <v>6.6666666666666666E-2</v>
      </c>
      <c r="CZ227" s="100">
        <f t="shared" si="178"/>
        <v>0.1</v>
      </c>
      <c r="DA227" s="100">
        <f t="shared" si="179"/>
        <v>3.3333333333333333E-2</v>
      </c>
      <c r="DB227" s="100">
        <f t="shared" si="180"/>
        <v>3.3333333333333333E-2</v>
      </c>
      <c r="DC227" s="100">
        <f t="shared" si="181"/>
        <v>2.2222222222222223E-2</v>
      </c>
      <c r="DD227" s="100">
        <f t="shared" si="182"/>
        <v>3.3333333333333333E-2</v>
      </c>
      <c r="DE227" s="102">
        <f t="shared" si="183"/>
        <v>0.66283018867924537</v>
      </c>
      <c r="DF227" s="102">
        <f t="shared" si="184"/>
        <v>0.78</v>
      </c>
      <c r="DG227" s="102">
        <f t="shared" si="185"/>
        <v>0.7228301886792452</v>
      </c>
      <c r="DH227" s="102">
        <f t="shared" si="186"/>
        <v>0.74651162790697678</v>
      </c>
      <c r="DI227" s="102">
        <f t="shared" si="187"/>
        <v>0.7630434782608696</v>
      </c>
      <c r="DJ227" s="102">
        <f t="shared" si="188"/>
        <v>0.63600000000000001</v>
      </c>
      <c r="DK227" s="103">
        <f t="shared" si="189"/>
        <v>0.72949685534591202</v>
      </c>
      <c r="DL227" s="103">
        <f t="shared" si="190"/>
        <v>0.88</v>
      </c>
      <c r="DM227" s="103">
        <f t="shared" si="191"/>
        <v>0.75616352201257853</v>
      </c>
      <c r="DN227" s="103">
        <f t="shared" si="192"/>
        <v>0.77984496124031011</v>
      </c>
      <c r="DO227" s="103">
        <f t="shared" si="193"/>
        <v>0.78526570048309186</v>
      </c>
      <c r="DP227" s="103">
        <f t="shared" si="194"/>
        <v>0.66933333333333334</v>
      </c>
    </row>
    <row r="228" spans="1:120" ht="16.2" thickBot="1">
      <c r="A228" s="72">
        <v>218</v>
      </c>
      <c r="B228" s="73" t="str">
        <f>'CAT I'!B228</f>
        <v>AME20246L</v>
      </c>
      <c r="C228" s="171" t="str">
        <f>'CAT I'!C228</f>
        <v>ARUN PANDIYAN R</v>
      </c>
      <c r="D228" s="74">
        <f>'CAT I'!D228</f>
        <v>2</v>
      </c>
      <c r="E228" s="74">
        <f>'CAT I'!E228</f>
        <v>2</v>
      </c>
      <c r="F228" s="74">
        <f>'CAT I'!F228</f>
        <v>2</v>
      </c>
      <c r="G228" s="74">
        <f>'CAT I'!G228</f>
        <v>2</v>
      </c>
      <c r="H228" s="74">
        <f>'CAT I'!H228</f>
        <v>2</v>
      </c>
      <c r="I228" s="74">
        <f>'CAT I'!I228</f>
        <v>2</v>
      </c>
      <c r="J228" s="74">
        <f>'CAT I'!J228</f>
        <v>9</v>
      </c>
      <c r="K228" s="74">
        <f>'CAT I'!K228</f>
        <v>10</v>
      </c>
      <c r="L228" s="74">
        <f>'CAT I'!L228</f>
        <v>10</v>
      </c>
      <c r="M228" s="74">
        <f>'CAT I'!M228</f>
        <v>41</v>
      </c>
      <c r="N228" s="79">
        <f>'CAT II'!D228</f>
        <v>2</v>
      </c>
      <c r="O228" s="79">
        <f>'CAT II'!E228</f>
        <v>0</v>
      </c>
      <c r="P228" s="79">
        <f>'CAT II'!F228</f>
        <v>2</v>
      </c>
      <c r="Q228" s="79">
        <f>'CAT II'!G228</f>
        <v>1</v>
      </c>
      <c r="R228" s="79">
        <f>'CAT II'!H228</f>
        <v>2</v>
      </c>
      <c r="S228" s="79">
        <f>'CAT II'!I228</f>
        <v>2</v>
      </c>
      <c r="T228" s="79">
        <f>'CAT II'!J228</f>
        <v>9</v>
      </c>
      <c r="U228" s="79">
        <f>'CAT II'!K228</f>
        <v>14</v>
      </c>
      <c r="V228" s="79">
        <f>'CAT II'!L228</f>
        <v>13</v>
      </c>
      <c r="W228" s="79">
        <f>'CAT II'!M228</f>
        <v>45</v>
      </c>
      <c r="X228" s="82">
        <f>MODEL!D228</f>
        <v>2</v>
      </c>
      <c r="Y228" s="82">
        <f>MODEL!E228</f>
        <v>2</v>
      </c>
      <c r="Z228" s="82">
        <f>MODEL!F228</f>
        <v>2</v>
      </c>
      <c r="AA228" s="82">
        <f>MODEL!G228</f>
        <v>2</v>
      </c>
      <c r="AB228" s="82">
        <f>MODEL!H228</f>
        <v>2</v>
      </c>
      <c r="AC228" s="82">
        <f>MODEL!I228</f>
        <v>2</v>
      </c>
      <c r="AD228" s="82">
        <f>MODEL!J228</f>
        <v>2</v>
      </c>
      <c r="AE228" s="82">
        <f>MODEL!K228</f>
        <v>2</v>
      </c>
      <c r="AF228" s="82">
        <f>MODEL!L228</f>
        <v>2</v>
      </c>
      <c r="AG228" s="82">
        <f>MODEL!M228</f>
        <v>2</v>
      </c>
      <c r="AH228" s="82">
        <f>MODEL!N228</f>
        <v>6</v>
      </c>
      <c r="AI228" s="82">
        <f>MODEL!O228</f>
        <v>9</v>
      </c>
      <c r="AJ228" s="82">
        <f>MODEL!P228</f>
        <v>5</v>
      </c>
      <c r="AK228" s="82">
        <f>MODEL!Q228</f>
        <v>11</v>
      </c>
      <c r="AL228" s="82">
        <f>MODEL!R228</f>
        <v>14</v>
      </c>
      <c r="AM228" s="82">
        <f>MODEL!S228</f>
        <v>14</v>
      </c>
      <c r="AN228" s="82">
        <f>MODEL!T228</f>
        <v>79</v>
      </c>
      <c r="AO228" s="84">
        <f>'CAT I'!N228</f>
        <v>5</v>
      </c>
      <c r="AP228" s="84">
        <f>'CAT I'!O228</f>
        <v>5</v>
      </c>
      <c r="AQ228" s="84">
        <f>'CAT I'!P228</f>
        <v>10</v>
      </c>
      <c r="AR228" s="2">
        <f>'CAT II'!N228</f>
        <v>5</v>
      </c>
      <c r="AS228" s="2">
        <f>'CAT II'!O228</f>
        <v>5</v>
      </c>
      <c r="AT228" s="2">
        <f>'CAT II'!P228</f>
        <v>10</v>
      </c>
      <c r="AU228" s="85">
        <f>MODEL!U228</f>
        <v>5</v>
      </c>
      <c r="AV228" s="85">
        <f>MODEL!V228</f>
        <v>5</v>
      </c>
      <c r="AW228" s="85">
        <f>MODEL!W228</f>
        <v>10</v>
      </c>
      <c r="AX228" s="88">
        <f t="shared" si="195"/>
        <v>0.81132075471698117</v>
      </c>
      <c r="AY228" s="88">
        <f t="shared" si="158"/>
        <v>0.69767441860465118</v>
      </c>
      <c r="AZ228" s="88">
        <f t="shared" si="158"/>
        <v>0.8867924528301887</v>
      </c>
      <c r="BA228" s="88">
        <f t="shared" si="158"/>
        <v>0.95348837209302328</v>
      </c>
      <c r="BB228" s="88">
        <f t="shared" si="158"/>
        <v>1</v>
      </c>
      <c r="BC228" s="88">
        <f t="shared" si="158"/>
        <v>0.73333333333333328</v>
      </c>
      <c r="BD228" s="89">
        <f>'END SEM EXAM'!D228</f>
        <v>1</v>
      </c>
      <c r="BE228" s="89">
        <f>'END SEM EXAM'!E228</f>
        <v>1</v>
      </c>
      <c r="BF228" s="89">
        <f>'END SEM EXAM'!F228</f>
        <v>2</v>
      </c>
      <c r="BG228" s="89">
        <f>'END SEM EXAM'!G228</f>
        <v>1</v>
      </c>
      <c r="BH228" s="89">
        <f>'END SEM EXAM'!H228</f>
        <v>1</v>
      </c>
      <c r="BI228" s="89">
        <f>'END SEM EXAM'!I228</f>
        <v>1</v>
      </c>
      <c r="BJ228" s="89">
        <f>'END SEM EXAM'!J228</f>
        <v>2</v>
      </c>
      <c r="BK228" s="89">
        <f>'END SEM EXAM'!K228</f>
        <v>1</v>
      </c>
      <c r="BL228" s="89">
        <f>'END SEM EXAM'!L228</f>
        <v>2</v>
      </c>
      <c r="BM228" s="89">
        <f>'END SEM EXAM'!M228</f>
        <v>1</v>
      </c>
      <c r="BN228" s="89">
        <f>'END SEM EXAM'!N228</f>
        <v>6</v>
      </c>
      <c r="BO228" s="89">
        <f>'END SEM EXAM'!O228</f>
        <v>11</v>
      </c>
      <c r="BP228" s="89">
        <f>'END SEM EXAM'!P228</f>
        <v>9</v>
      </c>
      <c r="BQ228" s="89">
        <f>'END SEM EXAM'!Q228</f>
        <v>10</v>
      </c>
      <c r="BR228" s="89">
        <f>'END SEM EXAM'!R228</f>
        <v>9</v>
      </c>
      <c r="BS228" s="89">
        <f>'END SEM EXAM'!S228</f>
        <v>9</v>
      </c>
      <c r="BT228" s="89">
        <f>'END SEM EXAM'!T228</f>
        <v>67</v>
      </c>
      <c r="BU228" s="91">
        <f>'END SEM EXAM'!U228</f>
        <v>0.72222222222222221</v>
      </c>
      <c r="BV228" s="91">
        <f>'END SEM EXAM'!V228</f>
        <v>0.66666666666666663</v>
      </c>
      <c r="BW228" s="91">
        <f>'END SEM EXAM'!W228</f>
        <v>0.66666666666666663</v>
      </c>
      <c r="BX228" s="91">
        <f>'END SEM EXAM'!X228</f>
        <v>0.66666666666666663</v>
      </c>
      <c r="BY228" s="91">
        <f>'END SEM EXAM'!Y228</f>
        <v>0.66666666666666663</v>
      </c>
      <c r="BZ228" s="91">
        <f>'END SEM EXAM'!Z228</f>
        <v>0.6</v>
      </c>
      <c r="CA228" s="92">
        <f t="shared" si="159"/>
        <v>0.43333333333333329</v>
      </c>
      <c r="CB228" s="92">
        <f t="shared" si="160"/>
        <v>0.39999999999999997</v>
      </c>
      <c r="CC228" s="92">
        <f t="shared" si="161"/>
        <v>0.39999999999999997</v>
      </c>
      <c r="CD228" s="92">
        <f t="shared" si="162"/>
        <v>0.39999999999999997</v>
      </c>
      <c r="CE228" s="92">
        <f t="shared" si="163"/>
        <v>0.39999999999999997</v>
      </c>
      <c r="CF228" s="92">
        <f t="shared" si="164"/>
        <v>0.36</v>
      </c>
      <c r="CG228" s="94">
        <f t="shared" si="165"/>
        <v>0.32452830188679249</v>
      </c>
      <c r="CH228" s="94">
        <f t="shared" si="166"/>
        <v>0.27906976744186046</v>
      </c>
      <c r="CI228" s="94">
        <f t="shared" si="167"/>
        <v>0.3547169811320755</v>
      </c>
      <c r="CJ228" s="94">
        <f t="shared" si="168"/>
        <v>0.38139534883720932</v>
      </c>
      <c r="CK228" s="94">
        <f t="shared" si="169"/>
        <v>0.4</v>
      </c>
      <c r="CL228" s="94">
        <f t="shared" si="170"/>
        <v>0.29333333333333333</v>
      </c>
      <c r="CM228" s="96">
        <f t="shared" si="171"/>
        <v>0.75786163522012573</v>
      </c>
      <c r="CN228" s="96">
        <f t="shared" si="172"/>
        <v>0.67906976744186043</v>
      </c>
      <c r="CO228" s="96">
        <f t="shared" si="173"/>
        <v>0.75471698113207553</v>
      </c>
      <c r="CP228" s="96">
        <f t="shared" si="174"/>
        <v>0.78139534883720929</v>
      </c>
      <c r="CQ228" s="96">
        <f t="shared" si="175"/>
        <v>0.8</v>
      </c>
      <c r="CR228" s="96">
        <f t="shared" si="176"/>
        <v>0.65333333333333332</v>
      </c>
      <c r="CS228" s="99">
        <f>'Course end survey'!J253</f>
        <v>0</v>
      </c>
      <c r="CT228" s="99">
        <f>'Course end survey'!K253</f>
        <v>0</v>
      </c>
      <c r="CU228" s="99">
        <f>'Course end survey'!L253</f>
        <v>0</v>
      </c>
      <c r="CV228" s="99">
        <f>'Course end survey'!M253</f>
        <v>0</v>
      </c>
      <c r="CW228" s="99">
        <f>'Course end survey'!N253</f>
        <v>0</v>
      </c>
      <c r="CX228" s="99">
        <f>'Course end survey'!O253</f>
        <v>0</v>
      </c>
      <c r="CY228" s="100">
        <f t="shared" si="177"/>
        <v>0</v>
      </c>
      <c r="CZ228" s="100">
        <f t="shared" si="178"/>
        <v>0</v>
      </c>
      <c r="DA228" s="100">
        <f t="shared" si="179"/>
        <v>0</v>
      </c>
      <c r="DB228" s="100">
        <f t="shared" si="180"/>
        <v>0</v>
      </c>
      <c r="DC228" s="100">
        <f t="shared" si="181"/>
        <v>0</v>
      </c>
      <c r="DD228" s="100">
        <f t="shared" si="182"/>
        <v>0</v>
      </c>
      <c r="DE228" s="102">
        <f t="shared" si="183"/>
        <v>0.68207547169811322</v>
      </c>
      <c r="DF228" s="102">
        <f t="shared" si="184"/>
        <v>0.61116279069767443</v>
      </c>
      <c r="DG228" s="102">
        <f t="shared" si="185"/>
        <v>0.679245283018868</v>
      </c>
      <c r="DH228" s="102">
        <f t="shared" si="186"/>
        <v>0.70325581395348835</v>
      </c>
      <c r="DI228" s="102">
        <f t="shared" si="187"/>
        <v>0.72000000000000008</v>
      </c>
      <c r="DJ228" s="102">
        <f t="shared" si="188"/>
        <v>0.58799999999999997</v>
      </c>
      <c r="DK228" s="103">
        <f t="shared" si="189"/>
        <v>0.68207547169811322</v>
      </c>
      <c r="DL228" s="103">
        <f t="shared" si="190"/>
        <v>0.61116279069767443</v>
      </c>
      <c r="DM228" s="103">
        <f t="shared" si="191"/>
        <v>0.679245283018868</v>
      </c>
      <c r="DN228" s="103">
        <f t="shared" si="192"/>
        <v>0.70325581395348835</v>
      </c>
      <c r="DO228" s="103">
        <f t="shared" si="193"/>
        <v>0.72000000000000008</v>
      </c>
      <c r="DP228" s="103">
        <f t="shared" si="194"/>
        <v>0.58799999999999997</v>
      </c>
    </row>
    <row r="229" spans="1:120" ht="16.2" thickBot="1">
      <c r="A229" s="72">
        <v>219</v>
      </c>
      <c r="B229" s="73" t="str">
        <f>'CAT I'!B229</f>
        <v>AME20247L</v>
      </c>
      <c r="C229" s="171" t="str">
        <f>'CAT I'!C229</f>
        <v>PRAVEEN KUAMR.M</v>
      </c>
      <c r="D229" s="74">
        <f>'CAT I'!D229</f>
        <v>1</v>
      </c>
      <c r="E229" s="74">
        <f>'CAT I'!E229</f>
        <v>2</v>
      </c>
      <c r="F229" s="74">
        <f>'CAT I'!F229</f>
        <v>2</v>
      </c>
      <c r="G229" s="74">
        <f>'CAT I'!G229</f>
        <v>0</v>
      </c>
      <c r="H229" s="74">
        <f>'CAT I'!H229</f>
        <v>0</v>
      </c>
      <c r="I229" s="74">
        <f>'CAT I'!I229</f>
        <v>0</v>
      </c>
      <c r="J229" s="74">
        <f>'CAT I'!J229</f>
        <v>10</v>
      </c>
      <c r="K229" s="74">
        <f>'CAT I'!K229</f>
        <v>13</v>
      </c>
      <c r="L229" s="74">
        <f>'CAT I'!L229</f>
        <v>10</v>
      </c>
      <c r="M229" s="74">
        <f>'CAT I'!M229</f>
        <v>38</v>
      </c>
      <c r="N229" s="79">
        <f>'CAT II'!D229</f>
        <v>1</v>
      </c>
      <c r="O229" s="79">
        <f>'CAT II'!E229</f>
        <v>2</v>
      </c>
      <c r="P229" s="79">
        <f>'CAT II'!F229</f>
        <v>2</v>
      </c>
      <c r="Q229" s="79">
        <f>'CAT II'!G229</f>
        <v>2</v>
      </c>
      <c r="R229" s="79">
        <f>'CAT II'!H229</f>
        <v>2</v>
      </c>
      <c r="S229" s="79">
        <f>'CAT II'!I229</f>
        <v>2</v>
      </c>
      <c r="T229" s="79">
        <f>'CAT II'!J229</f>
        <v>7</v>
      </c>
      <c r="U229" s="79">
        <f>'CAT II'!K229</f>
        <v>9</v>
      </c>
      <c r="V229" s="79">
        <f>'CAT II'!L229</f>
        <v>12</v>
      </c>
      <c r="W229" s="79">
        <f>'CAT II'!M229</f>
        <v>39</v>
      </c>
      <c r="X229" s="82">
        <f>MODEL!D229</f>
        <v>1</v>
      </c>
      <c r="Y229" s="82">
        <f>MODEL!E229</f>
        <v>1</v>
      </c>
      <c r="Z229" s="82">
        <f>MODEL!F229</f>
        <v>2</v>
      </c>
      <c r="AA229" s="82">
        <f>MODEL!G229</f>
        <v>1</v>
      </c>
      <c r="AB229" s="82">
        <f>MODEL!H229</f>
        <v>1</v>
      </c>
      <c r="AC229" s="82">
        <f>MODEL!I229</f>
        <v>1</v>
      </c>
      <c r="AD229" s="82">
        <f>MODEL!J229</f>
        <v>2</v>
      </c>
      <c r="AE229" s="82">
        <f>MODEL!K229</f>
        <v>2</v>
      </c>
      <c r="AF229" s="82">
        <f>MODEL!L229</f>
        <v>2</v>
      </c>
      <c r="AG229" s="82">
        <f>MODEL!M229</f>
        <v>1</v>
      </c>
      <c r="AH229" s="82">
        <f>MODEL!N229</f>
        <v>7</v>
      </c>
      <c r="AI229" s="82">
        <f>MODEL!O229</f>
        <v>13</v>
      </c>
      <c r="AJ229" s="82">
        <f>MODEL!P229</f>
        <v>13</v>
      </c>
      <c r="AK229" s="82">
        <f>MODEL!Q229</f>
        <v>9</v>
      </c>
      <c r="AL229" s="82">
        <f>MODEL!R229</f>
        <v>7</v>
      </c>
      <c r="AM229" s="82">
        <f>MODEL!S229</f>
        <v>14</v>
      </c>
      <c r="AN229" s="82">
        <f>MODEL!T229</f>
        <v>77</v>
      </c>
      <c r="AO229" s="84">
        <f>'CAT I'!N229</f>
        <v>5</v>
      </c>
      <c r="AP229" s="84">
        <f>'CAT I'!O229</f>
        <v>5</v>
      </c>
      <c r="AQ229" s="84">
        <f>'CAT I'!P229</f>
        <v>10</v>
      </c>
      <c r="AR229" s="2">
        <f>'CAT II'!N229</f>
        <v>5</v>
      </c>
      <c r="AS229" s="2">
        <f>'CAT II'!O229</f>
        <v>5</v>
      </c>
      <c r="AT229" s="2">
        <f>'CAT II'!P229</f>
        <v>10</v>
      </c>
      <c r="AU229" s="85">
        <f>MODEL!U229</f>
        <v>5</v>
      </c>
      <c r="AV229" s="85">
        <f>MODEL!V229</f>
        <v>5</v>
      </c>
      <c r="AW229" s="85">
        <f>MODEL!W229</f>
        <v>10</v>
      </c>
      <c r="AX229" s="88">
        <f t="shared" si="195"/>
        <v>0.90566037735849059</v>
      </c>
      <c r="AY229" s="88">
        <f t="shared" si="158"/>
        <v>0.72093023255813948</v>
      </c>
      <c r="AZ229" s="88">
        <f t="shared" si="158"/>
        <v>0.69811320754716977</v>
      </c>
      <c r="BA229" s="88">
        <f t="shared" si="158"/>
        <v>0.79069767441860461</v>
      </c>
      <c r="BB229" s="88">
        <f t="shared" si="158"/>
        <v>0.95652173913043481</v>
      </c>
      <c r="BC229" s="88">
        <f t="shared" si="158"/>
        <v>0.8</v>
      </c>
      <c r="BD229" s="89">
        <f>'END SEM EXAM'!D229</f>
        <v>2</v>
      </c>
      <c r="BE229" s="89">
        <f>'END SEM EXAM'!E229</f>
        <v>2</v>
      </c>
      <c r="BF229" s="89">
        <f>'END SEM EXAM'!F229</f>
        <v>2</v>
      </c>
      <c r="BG229" s="89">
        <f>'END SEM EXAM'!G229</f>
        <v>2</v>
      </c>
      <c r="BH229" s="89">
        <f>'END SEM EXAM'!H229</f>
        <v>2</v>
      </c>
      <c r="BI229" s="89">
        <f>'END SEM EXAM'!I229</f>
        <v>2</v>
      </c>
      <c r="BJ229" s="89">
        <f>'END SEM EXAM'!J229</f>
        <v>2</v>
      </c>
      <c r="BK229" s="89">
        <f>'END SEM EXAM'!K229</f>
        <v>2</v>
      </c>
      <c r="BL229" s="89">
        <f>'END SEM EXAM'!L229</f>
        <v>2</v>
      </c>
      <c r="BM229" s="89">
        <f>'END SEM EXAM'!M229</f>
        <v>2</v>
      </c>
      <c r="BN229" s="89">
        <f>'END SEM EXAM'!N229</f>
        <v>7</v>
      </c>
      <c r="BO229" s="89">
        <f>'END SEM EXAM'!O229</f>
        <v>0</v>
      </c>
      <c r="BP229" s="89">
        <f>'END SEM EXAM'!P229</f>
        <v>2</v>
      </c>
      <c r="BQ229" s="89">
        <f>'END SEM EXAM'!Q229</f>
        <v>6</v>
      </c>
      <c r="BR229" s="89">
        <f>'END SEM EXAM'!R229</f>
        <v>7</v>
      </c>
      <c r="BS229" s="89">
        <f>'END SEM EXAM'!S229</f>
        <v>3</v>
      </c>
      <c r="BT229" s="89">
        <f>'END SEM EXAM'!T229</f>
        <v>45</v>
      </c>
      <c r="BU229" s="91">
        <f>'END SEM EXAM'!U229</f>
        <v>0.22222222222222221</v>
      </c>
      <c r="BV229" s="91">
        <f>'END SEM EXAM'!V229</f>
        <v>0.33333333333333331</v>
      </c>
      <c r="BW229" s="91">
        <f>'END SEM EXAM'!W229</f>
        <v>0.55555555555555558</v>
      </c>
      <c r="BX229" s="91">
        <f>'END SEM EXAM'!X229</f>
        <v>0.61111111111111116</v>
      </c>
      <c r="BY229" s="91">
        <f>'END SEM EXAM'!Y229</f>
        <v>0.3888888888888889</v>
      </c>
      <c r="BZ229" s="91">
        <f>'END SEM EXAM'!Z229</f>
        <v>0.7</v>
      </c>
      <c r="CA229" s="92">
        <f t="shared" si="159"/>
        <v>0.13333333333333333</v>
      </c>
      <c r="CB229" s="92">
        <f t="shared" si="160"/>
        <v>0.19999999999999998</v>
      </c>
      <c r="CC229" s="92">
        <f t="shared" si="161"/>
        <v>0.33333333333333331</v>
      </c>
      <c r="CD229" s="92">
        <f t="shared" si="162"/>
        <v>0.3666666666666667</v>
      </c>
      <c r="CE229" s="92">
        <f t="shared" si="163"/>
        <v>0.23333333333333334</v>
      </c>
      <c r="CF229" s="92">
        <f t="shared" si="164"/>
        <v>0.42</v>
      </c>
      <c r="CG229" s="94">
        <f t="shared" si="165"/>
        <v>0.36226415094339626</v>
      </c>
      <c r="CH229" s="94">
        <f t="shared" si="166"/>
        <v>0.28837209302325578</v>
      </c>
      <c r="CI229" s="94">
        <f t="shared" si="167"/>
        <v>0.27924528301886792</v>
      </c>
      <c r="CJ229" s="94">
        <f t="shared" si="168"/>
        <v>0.31627906976744186</v>
      </c>
      <c r="CK229" s="94">
        <f t="shared" si="169"/>
        <v>0.38260869565217392</v>
      </c>
      <c r="CL229" s="94">
        <f t="shared" si="170"/>
        <v>0.32000000000000006</v>
      </c>
      <c r="CM229" s="96">
        <f t="shared" si="171"/>
        <v>0.49559748427672956</v>
      </c>
      <c r="CN229" s="96">
        <f t="shared" si="172"/>
        <v>0.48837209302325579</v>
      </c>
      <c r="CO229" s="96">
        <f t="shared" si="173"/>
        <v>0.61257861635220123</v>
      </c>
      <c r="CP229" s="96">
        <f t="shared" si="174"/>
        <v>0.6829457364341085</v>
      </c>
      <c r="CQ229" s="96">
        <f t="shared" si="175"/>
        <v>0.61594202898550732</v>
      </c>
      <c r="CR229" s="96">
        <f t="shared" si="176"/>
        <v>0.74</v>
      </c>
      <c r="CS229" s="99">
        <f>'Course end survey'!J238</f>
        <v>1</v>
      </c>
      <c r="CT229" s="99">
        <f>'Course end survey'!K238</f>
        <v>0.33333333333333331</v>
      </c>
      <c r="CU229" s="99">
        <f>'Course end survey'!L238</f>
        <v>0.33333333333333331</v>
      </c>
      <c r="CV229" s="99">
        <f>'Course end survey'!M238</f>
        <v>0.66666666666666663</v>
      </c>
      <c r="CW229" s="99">
        <f>'Course end survey'!N238</f>
        <v>0.33333333333333331</v>
      </c>
      <c r="CX229" s="99">
        <f>'Course end survey'!O238</f>
        <v>0.1111111111111111</v>
      </c>
      <c r="CY229" s="100">
        <f t="shared" si="177"/>
        <v>0.1</v>
      </c>
      <c r="CZ229" s="100">
        <f t="shared" si="178"/>
        <v>3.3333333333333333E-2</v>
      </c>
      <c r="DA229" s="100">
        <f t="shared" si="179"/>
        <v>3.3333333333333333E-2</v>
      </c>
      <c r="DB229" s="100">
        <f t="shared" si="180"/>
        <v>6.6666666666666666E-2</v>
      </c>
      <c r="DC229" s="100">
        <f t="shared" si="181"/>
        <v>3.3333333333333333E-2</v>
      </c>
      <c r="DD229" s="100">
        <f t="shared" si="182"/>
        <v>1.1111111111111112E-2</v>
      </c>
      <c r="DE229" s="102">
        <f t="shared" si="183"/>
        <v>0.44603773584905659</v>
      </c>
      <c r="DF229" s="102">
        <f t="shared" si="184"/>
        <v>0.43953488372093025</v>
      </c>
      <c r="DG229" s="102">
        <f t="shared" si="185"/>
        <v>0.55132075471698117</v>
      </c>
      <c r="DH229" s="102">
        <f t="shared" si="186"/>
        <v>0.61465116279069765</v>
      </c>
      <c r="DI229" s="102">
        <f t="shared" si="187"/>
        <v>0.55434782608695665</v>
      </c>
      <c r="DJ229" s="102">
        <f t="shared" si="188"/>
        <v>0.66600000000000004</v>
      </c>
      <c r="DK229" s="103">
        <f t="shared" si="189"/>
        <v>0.54603773584905657</v>
      </c>
      <c r="DL229" s="103">
        <f t="shared" si="190"/>
        <v>0.47286821705426357</v>
      </c>
      <c r="DM229" s="103">
        <f t="shared" si="191"/>
        <v>0.58465408805031449</v>
      </c>
      <c r="DN229" s="103">
        <f t="shared" si="192"/>
        <v>0.6813178294573643</v>
      </c>
      <c r="DO229" s="103">
        <f t="shared" si="193"/>
        <v>0.58768115942028998</v>
      </c>
      <c r="DP229" s="103">
        <f t="shared" si="194"/>
        <v>0.67711111111111111</v>
      </c>
    </row>
    <row r="230" spans="1:120" ht="16.2" thickBot="1">
      <c r="A230" s="72">
        <v>220</v>
      </c>
      <c r="B230" s="73" t="str">
        <f>'CAT I'!B230</f>
        <v>AME20248L</v>
      </c>
      <c r="C230" s="171" t="str">
        <f>'CAT I'!C230</f>
        <v>PRAVEEN E</v>
      </c>
      <c r="D230" s="74">
        <f>'CAT I'!D230</f>
        <v>2</v>
      </c>
      <c r="E230" s="74">
        <f>'CAT I'!E230</f>
        <v>2</v>
      </c>
      <c r="F230" s="74">
        <f>'CAT I'!F230</f>
        <v>2</v>
      </c>
      <c r="G230" s="74">
        <f>'CAT I'!G230</f>
        <v>2</v>
      </c>
      <c r="H230" s="74">
        <f>'CAT I'!H230</f>
        <v>2</v>
      </c>
      <c r="I230" s="74">
        <f>'CAT I'!I230</f>
        <v>2</v>
      </c>
      <c r="J230" s="74">
        <f>'CAT I'!J230</f>
        <v>9</v>
      </c>
      <c r="K230" s="74">
        <f>'CAT I'!K230</f>
        <v>10</v>
      </c>
      <c r="L230" s="74">
        <f>'CAT I'!L230</f>
        <v>10</v>
      </c>
      <c r="M230" s="74">
        <f>'CAT I'!M230</f>
        <v>41</v>
      </c>
      <c r="N230" s="79">
        <f>'CAT II'!D230</f>
        <v>2</v>
      </c>
      <c r="O230" s="79">
        <f>'CAT II'!E230</f>
        <v>0</v>
      </c>
      <c r="P230" s="79">
        <f>'CAT II'!F230</f>
        <v>2</v>
      </c>
      <c r="Q230" s="79">
        <f>'CAT II'!G230</f>
        <v>0</v>
      </c>
      <c r="R230" s="79">
        <f>'CAT II'!H230</f>
        <v>2</v>
      </c>
      <c r="S230" s="79">
        <f>'CAT II'!I230</f>
        <v>2</v>
      </c>
      <c r="T230" s="79">
        <f>'CAT II'!J230</f>
        <v>10</v>
      </c>
      <c r="U230" s="79">
        <f>'CAT II'!K230</f>
        <v>14</v>
      </c>
      <c r="V230" s="79">
        <f>'CAT II'!L230</f>
        <v>13</v>
      </c>
      <c r="W230" s="79">
        <f>'CAT II'!M230</f>
        <v>45</v>
      </c>
      <c r="X230" s="82">
        <f>MODEL!D230</f>
        <v>2</v>
      </c>
      <c r="Y230" s="82">
        <f>MODEL!E230</f>
        <v>2</v>
      </c>
      <c r="Z230" s="82">
        <f>MODEL!F230</f>
        <v>2</v>
      </c>
      <c r="AA230" s="82">
        <f>MODEL!G230</f>
        <v>2</v>
      </c>
      <c r="AB230" s="82">
        <f>MODEL!H230</f>
        <v>2</v>
      </c>
      <c r="AC230" s="82">
        <f>MODEL!I230</f>
        <v>2</v>
      </c>
      <c r="AD230" s="82">
        <f>MODEL!J230</f>
        <v>2</v>
      </c>
      <c r="AE230" s="82">
        <f>MODEL!K230</f>
        <v>2</v>
      </c>
      <c r="AF230" s="82">
        <f>MODEL!L230</f>
        <v>2</v>
      </c>
      <c r="AG230" s="82">
        <f>MODEL!M230</f>
        <v>2</v>
      </c>
      <c r="AH230" s="82">
        <f>MODEL!N230</f>
        <v>6</v>
      </c>
      <c r="AI230" s="82">
        <f>MODEL!O230</f>
        <v>9</v>
      </c>
      <c r="AJ230" s="82">
        <f>MODEL!P230</f>
        <v>5</v>
      </c>
      <c r="AK230" s="82">
        <f>MODEL!Q230</f>
        <v>11</v>
      </c>
      <c r="AL230" s="82">
        <f>MODEL!R230</f>
        <v>14</v>
      </c>
      <c r="AM230" s="82">
        <f>MODEL!S230</f>
        <v>14</v>
      </c>
      <c r="AN230" s="82">
        <f>MODEL!T230</f>
        <v>79</v>
      </c>
      <c r="AO230" s="84">
        <f>'CAT I'!N230</f>
        <v>5</v>
      </c>
      <c r="AP230" s="84">
        <f>'CAT I'!O230</f>
        <v>5</v>
      </c>
      <c r="AQ230" s="84">
        <f>'CAT I'!P230</f>
        <v>10</v>
      </c>
      <c r="AR230" s="2">
        <f>'CAT II'!N230</f>
        <v>5</v>
      </c>
      <c r="AS230" s="2">
        <f>'CAT II'!O230</f>
        <v>5</v>
      </c>
      <c r="AT230" s="2">
        <f>'CAT II'!P230</f>
        <v>10</v>
      </c>
      <c r="AU230" s="85">
        <f>MODEL!U230</f>
        <v>5</v>
      </c>
      <c r="AV230" s="85">
        <f>MODEL!V230</f>
        <v>5</v>
      </c>
      <c r="AW230" s="85">
        <f>MODEL!W230</f>
        <v>10</v>
      </c>
      <c r="AX230" s="88">
        <f t="shared" si="195"/>
        <v>0.81132075471698117</v>
      </c>
      <c r="AY230" s="88">
        <f t="shared" si="158"/>
        <v>0.69767441860465118</v>
      </c>
      <c r="AZ230" s="88">
        <f t="shared" si="158"/>
        <v>0.90566037735849059</v>
      </c>
      <c r="BA230" s="88">
        <f t="shared" si="158"/>
        <v>0.93023255813953487</v>
      </c>
      <c r="BB230" s="88">
        <f t="shared" si="158"/>
        <v>1</v>
      </c>
      <c r="BC230" s="88">
        <f t="shared" si="158"/>
        <v>0.73333333333333328</v>
      </c>
      <c r="BD230" s="89">
        <f>'END SEM EXAM'!D230</f>
        <v>2</v>
      </c>
      <c r="BE230" s="89">
        <f>'END SEM EXAM'!E230</f>
        <v>2</v>
      </c>
      <c r="BF230" s="89">
        <f>'END SEM EXAM'!F230</f>
        <v>2</v>
      </c>
      <c r="BG230" s="89">
        <f>'END SEM EXAM'!G230</f>
        <v>1</v>
      </c>
      <c r="BH230" s="89">
        <f>'END SEM EXAM'!H230</f>
        <v>2</v>
      </c>
      <c r="BI230" s="89">
        <f>'END SEM EXAM'!I230</f>
        <v>2</v>
      </c>
      <c r="BJ230" s="89">
        <f>'END SEM EXAM'!J230</f>
        <v>2</v>
      </c>
      <c r="BK230" s="89">
        <f>'END SEM EXAM'!K230</f>
        <v>2</v>
      </c>
      <c r="BL230" s="89">
        <f>'END SEM EXAM'!L230</f>
        <v>2</v>
      </c>
      <c r="BM230" s="89">
        <f>'END SEM EXAM'!M230</f>
        <v>2</v>
      </c>
      <c r="BN230" s="89">
        <f>'END SEM EXAM'!N230</f>
        <v>7</v>
      </c>
      <c r="BO230" s="89">
        <f>'END SEM EXAM'!O230</f>
        <v>0</v>
      </c>
      <c r="BP230" s="89">
        <f>'END SEM EXAM'!P230</f>
        <v>4</v>
      </c>
      <c r="BQ230" s="89">
        <f>'END SEM EXAM'!Q230</f>
        <v>5</v>
      </c>
      <c r="BR230" s="89">
        <f>'END SEM EXAM'!R230</f>
        <v>12</v>
      </c>
      <c r="BS230" s="89">
        <f>'END SEM EXAM'!S230</f>
        <v>1</v>
      </c>
      <c r="BT230" s="89">
        <f>'END SEM EXAM'!T230</f>
        <v>48</v>
      </c>
      <c r="BU230" s="91">
        <f>'END SEM EXAM'!U230</f>
        <v>0.22222222222222221</v>
      </c>
      <c r="BV230" s="91">
        <f>'END SEM EXAM'!V230</f>
        <v>0.3888888888888889</v>
      </c>
      <c r="BW230" s="91">
        <f>'END SEM EXAM'!W230</f>
        <v>0.5</v>
      </c>
      <c r="BX230" s="91">
        <f>'END SEM EXAM'!X230</f>
        <v>0.88888888888888884</v>
      </c>
      <c r="BY230" s="91">
        <f>'END SEM EXAM'!Y230</f>
        <v>0.27777777777777779</v>
      </c>
      <c r="BZ230" s="91">
        <f>'END SEM EXAM'!Z230</f>
        <v>0.7</v>
      </c>
      <c r="CA230" s="92">
        <f t="shared" si="159"/>
        <v>0.13333333333333333</v>
      </c>
      <c r="CB230" s="92">
        <f t="shared" si="160"/>
        <v>0.23333333333333334</v>
      </c>
      <c r="CC230" s="92">
        <f t="shared" si="161"/>
        <v>0.3</v>
      </c>
      <c r="CD230" s="92">
        <f t="shared" si="162"/>
        <v>0.53333333333333333</v>
      </c>
      <c r="CE230" s="92">
        <f t="shared" si="163"/>
        <v>0.16666666666666666</v>
      </c>
      <c r="CF230" s="92">
        <f t="shared" si="164"/>
        <v>0.42</v>
      </c>
      <c r="CG230" s="94">
        <f t="shared" si="165"/>
        <v>0.32452830188679249</v>
      </c>
      <c r="CH230" s="94">
        <f t="shared" si="166"/>
        <v>0.27906976744186046</v>
      </c>
      <c r="CI230" s="94">
        <f t="shared" si="167"/>
        <v>0.36226415094339626</v>
      </c>
      <c r="CJ230" s="94">
        <f t="shared" si="168"/>
        <v>0.37209302325581395</v>
      </c>
      <c r="CK230" s="94">
        <f t="shared" si="169"/>
        <v>0.4</v>
      </c>
      <c r="CL230" s="94">
        <f t="shared" si="170"/>
        <v>0.29333333333333333</v>
      </c>
      <c r="CM230" s="96">
        <f t="shared" si="171"/>
        <v>0.4578616352201258</v>
      </c>
      <c r="CN230" s="96">
        <f t="shared" si="172"/>
        <v>0.5124031007751938</v>
      </c>
      <c r="CO230" s="96">
        <f t="shared" si="173"/>
        <v>0.66226415094339619</v>
      </c>
      <c r="CP230" s="96">
        <f t="shared" si="174"/>
        <v>0.90542635658914727</v>
      </c>
      <c r="CQ230" s="96">
        <f t="shared" si="175"/>
        <v>0.56666666666666665</v>
      </c>
      <c r="CR230" s="96">
        <f t="shared" si="176"/>
        <v>0.71333333333333337</v>
      </c>
      <c r="CS230" s="99">
        <f>'Course end survey'!J255</f>
        <v>0</v>
      </c>
      <c r="CT230" s="99">
        <f>'Course end survey'!K255</f>
        <v>0</v>
      </c>
      <c r="CU230" s="99">
        <f>'Course end survey'!L255</f>
        <v>0</v>
      </c>
      <c r="CV230" s="99">
        <f>'Course end survey'!M255</f>
        <v>0</v>
      </c>
      <c r="CW230" s="99">
        <f>'Course end survey'!N255</f>
        <v>0</v>
      </c>
      <c r="CX230" s="99">
        <f>'Course end survey'!O255</f>
        <v>0</v>
      </c>
      <c r="CY230" s="100">
        <f t="shared" si="177"/>
        <v>0</v>
      </c>
      <c r="CZ230" s="100">
        <f t="shared" si="178"/>
        <v>0</v>
      </c>
      <c r="DA230" s="100">
        <f t="shared" si="179"/>
        <v>0</v>
      </c>
      <c r="DB230" s="100">
        <f t="shared" si="180"/>
        <v>0</v>
      </c>
      <c r="DC230" s="100">
        <f t="shared" si="181"/>
        <v>0</v>
      </c>
      <c r="DD230" s="100">
        <f t="shared" si="182"/>
        <v>0</v>
      </c>
      <c r="DE230" s="102">
        <f t="shared" si="183"/>
        <v>0.4120754716981132</v>
      </c>
      <c r="DF230" s="102">
        <f t="shared" si="184"/>
        <v>0.46116279069767441</v>
      </c>
      <c r="DG230" s="102">
        <f t="shared" si="185"/>
        <v>0.59603773584905662</v>
      </c>
      <c r="DH230" s="102">
        <f t="shared" si="186"/>
        <v>0.81488372093023254</v>
      </c>
      <c r="DI230" s="102">
        <f t="shared" si="187"/>
        <v>0.51</v>
      </c>
      <c r="DJ230" s="102">
        <f t="shared" si="188"/>
        <v>0.64200000000000002</v>
      </c>
      <c r="DK230" s="103">
        <f t="shared" si="189"/>
        <v>0.4120754716981132</v>
      </c>
      <c r="DL230" s="103">
        <f t="shared" si="190"/>
        <v>0.46116279069767441</v>
      </c>
      <c r="DM230" s="103">
        <f t="shared" si="191"/>
        <v>0.59603773584905662</v>
      </c>
      <c r="DN230" s="103">
        <f t="shared" si="192"/>
        <v>0.81488372093023254</v>
      </c>
      <c r="DO230" s="103">
        <f t="shared" si="193"/>
        <v>0.51</v>
      </c>
      <c r="DP230" s="103">
        <f t="shared" si="194"/>
        <v>0.64200000000000002</v>
      </c>
    </row>
    <row r="231" spans="1:120" ht="16.2" thickBot="1">
      <c r="A231" s="72">
        <v>221</v>
      </c>
      <c r="B231" s="73" t="str">
        <f>'CAT I'!B231</f>
        <v>AME20249L</v>
      </c>
      <c r="C231" s="171" t="str">
        <f>'CAT I'!C231</f>
        <v>RAJYAGURU RAJ BHARATHBHAI</v>
      </c>
      <c r="D231" s="74">
        <f>'CAT I'!D231</f>
        <v>2</v>
      </c>
      <c r="E231" s="74">
        <f>'CAT I'!E231</f>
        <v>2</v>
      </c>
      <c r="F231" s="74">
        <f>'CAT I'!F231</f>
        <v>2</v>
      </c>
      <c r="G231" s="74">
        <f>'CAT I'!G231</f>
        <v>2</v>
      </c>
      <c r="H231" s="74">
        <f>'CAT I'!H231</f>
        <v>2</v>
      </c>
      <c r="I231" s="74">
        <f>'CAT I'!I231</f>
        <v>2</v>
      </c>
      <c r="J231" s="74">
        <f>'CAT I'!J231</f>
        <v>10</v>
      </c>
      <c r="K231" s="74">
        <f>'CAT I'!K231</f>
        <v>10</v>
      </c>
      <c r="L231" s="74">
        <f>'CAT I'!L231</f>
        <v>12</v>
      </c>
      <c r="M231" s="74">
        <f>'CAT I'!M231</f>
        <v>44</v>
      </c>
      <c r="N231" s="79">
        <f>'CAT II'!D231</f>
        <v>2</v>
      </c>
      <c r="O231" s="79">
        <f>'CAT II'!E231</f>
        <v>2</v>
      </c>
      <c r="P231" s="79">
        <f>'CAT II'!F231</f>
        <v>2</v>
      </c>
      <c r="Q231" s="79">
        <f>'CAT II'!G231</f>
        <v>2</v>
      </c>
      <c r="R231" s="79">
        <f>'CAT II'!H231</f>
        <v>2</v>
      </c>
      <c r="S231" s="79">
        <f>'CAT II'!I231</f>
        <v>2</v>
      </c>
      <c r="T231" s="79">
        <f>'CAT II'!J231</f>
        <v>10</v>
      </c>
      <c r="U231" s="79">
        <f>'CAT II'!K231</f>
        <v>13</v>
      </c>
      <c r="V231" s="79">
        <f>'CAT II'!L231</f>
        <v>14</v>
      </c>
      <c r="W231" s="79">
        <f>'CAT II'!M231</f>
        <v>49</v>
      </c>
      <c r="X231" s="82">
        <f>MODEL!D231</f>
        <v>1</v>
      </c>
      <c r="Y231" s="82">
        <f>MODEL!E231</f>
        <v>0</v>
      </c>
      <c r="Z231" s="82">
        <f>MODEL!F231</f>
        <v>2</v>
      </c>
      <c r="AA231" s="82">
        <f>MODEL!G231</f>
        <v>0</v>
      </c>
      <c r="AB231" s="82">
        <f>MODEL!H231</f>
        <v>0</v>
      </c>
      <c r="AC231" s="82">
        <f>MODEL!I231</f>
        <v>0</v>
      </c>
      <c r="AD231" s="82">
        <f>MODEL!J231</f>
        <v>2</v>
      </c>
      <c r="AE231" s="82">
        <f>MODEL!K231</f>
        <v>2</v>
      </c>
      <c r="AF231" s="82">
        <f>MODEL!L231</f>
        <v>2</v>
      </c>
      <c r="AG231" s="82">
        <f>MODEL!M231</f>
        <v>2</v>
      </c>
      <c r="AH231" s="82">
        <f>MODEL!N231</f>
        <v>10</v>
      </c>
      <c r="AI231" s="82">
        <f>MODEL!O231</f>
        <v>13</v>
      </c>
      <c r="AJ231" s="82">
        <f>MODEL!P231</f>
        <v>13</v>
      </c>
      <c r="AK231" s="82">
        <f>MODEL!Q231</f>
        <v>13</v>
      </c>
      <c r="AL231" s="82">
        <f>MODEL!R231</f>
        <v>13</v>
      </c>
      <c r="AM231" s="82">
        <f>MODEL!S231</f>
        <v>13</v>
      </c>
      <c r="AN231" s="82">
        <f>MODEL!T231</f>
        <v>86</v>
      </c>
      <c r="AO231" s="84">
        <f>'CAT I'!N231</f>
        <v>5</v>
      </c>
      <c r="AP231" s="84">
        <f>'CAT I'!O231</f>
        <v>5</v>
      </c>
      <c r="AQ231" s="84">
        <f>'CAT I'!P231</f>
        <v>10</v>
      </c>
      <c r="AR231" s="2">
        <f>'CAT II'!N231</f>
        <v>5</v>
      </c>
      <c r="AS231" s="2">
        <f>'CAT II'!O231</f>
        <v>5</v>
      </c>
      <c r="AT231" s="2">
        <f>'CAT II'!P231</f>
        <v>10</v>
      </c>
      <c r="AU231" s="85">
        <f>MODEL!U231</f>
        <v>5</v>
      </c>
      <c r="AV231" s="85">
        <f>MODEL!V231</f>
        <v>5</v>
      </c>
      <c r="AW231" s="85">
        <f>MODEL!W231</f>
        <v>10</v>
      </c>
      <c r="AX231" s="88">
        <f t="shared" si="195"/>
        <v>0.84905660377358494</v>
      </c>
      <c r="AY231" s="88">
        <f t="shared" si="158"/>
        <v>0.88372093023255816</v>
      </c>
      <c r="AZ231" s="88">
        <f t="shared" si="158"/>
        <v>0.8867924528301887</v>
      </c>
      <c r="BA231" s="88">
        <f t="shared" si="158"/>
        <v>0.97674418604651159</v>
      </c>
      <c r="BB231" s="88">
        <f t="shared" si="158"/>
        <v>0.95652173913043481</v>
      </c>
      <c r="BC231" s="88">
        <f t="shared" si="158"/>
        <v>1</v>
      </c>
      <c r="BD231" s="89">
        <f>'END SEM EXAM'!D231</f>
        <v>2</v>
      </c>
      <c r="BE231" s="89">
        <f>'END SEM EXAM'!E231</f>
        <v>1</v>
      </c>
      <c r="BF231" s="89">
        <f>'END SEM EXAM'!F231</f>
        <v>2</v>
      </c>
      <c r="BG231" s="89">
        <f>'END SEM EXAM'!G231</f>
        <v>2</v>
      </c>
      <c r="BH231" s="89">
        <f>'END SEM EXAM'!H231</f>
        <v>2</v>
      </c>
      <c r="BI231" s="89">
        <f>'END SEM EXAM'!I231</f>
        <v>2</v>
      </c>
      <c r="BJ231" s="89">
        <f>'END SEM EXAM'!J231</f>
        <v>2</v>
      </c>
      <c r="BK231" s="89">
        <f>'END SEM EXAM'!K231</f>
        <v>2</v>
      </c>
      <c r="BL231" s="89">
        <f>'END SEM EXAM'!L231</f>
        <v>2</v>
      </c>
      <c r="BM231" s="89">
        <f>'END SEM EXAM'!M231</f>
        <v>2</v>
      </c>
      <c r="BN231" s="89">
        <f>'END SEM EXAM'!N231</f>
        <v>7</v>
      </c>
      <c r="BO231" s="89">
        <f>'END SEM EXAM'!O231</f>
        <v>2</v>
      </c>
      <c r="BP231" s="89">
        <f>'END SEM EXAM'!P231</f>
        <v>14</v>
      </c>
      <c r="BQ231" s="89">
        <f>'END SEM EXAM'!Q231</f>
        <v>4</v>
      </c>
      <c r="BR231" s="89">
        <f>'END SEM EXAM'!R231</f>
        <v>5</v>
      </c>
      <c r="BS231" s="89">
        <f>'END SEM EXAM'!S231</f>
        <v>11</v>
      </c>
      <c r="BT231" s="89">
        <f>'END SEM EXAM'!T231</f>
        <v>62</v>
      </c>
      <c r="BU231" s="91">
        <f>'END SEM EXAM'!U231</f>
        <v>0.27777777777777779</v>
      </c>
      <c r="BV231" s="91">
        <f>'END SEM EXAM'!V231</f>
        <v>1</v>
      </c>
      <c r="BW231" s="91">
        <f>'END SEM EXAM'!W231</f>
        <v>0.44444444444444442</v>
      </c>
      <c r="BX231" s="91">
        <f>'END SEM EXAM'!X231</f>
        <v>0.5</v>
      </c>
      <c r="BY231" s="91">
        <f>'END SEM EXAM'!Y231</f>
        <v>0.83333333333333337</v>
      </c>
      <c r="BZ231" s="91">
        <f>'END SEM EXAM'!Z231</f>
        <v>0.7</v>
      </c>
      <c r="CA231" s="92">
        <f t="shared" si="159"/>
        <v>0.16666666666666666</v>
      </c>
      <c r="CB231" s="92">
        <f t="shared" si="160"/>
        <v>0.6</v>
      </c>
      <c r="CC231" s="92">
        <f t="shared" si="161"/>
        <v>0.26666666666666666</v>
      </c>
      <c r="CD231" s="92">
        <f t="shared" si="162"/>
        <v>0.3</v>
      </c>
      <c r="CE231" s="92">
        <f t="shared" si="163"/>
        <v>0.5</v>
      </c>
      <c r="CF231" s="92">
        <f t="shared" si="164"/>
        <v>0.42</v>
      </c>
      <c r="CG231" s="94">
        <f t="shared" si="165"/>
        <v>0.339622641509434</v>
      </c>
      <c r="CH231" s="94">
        <f t="shared" si="166"/>
        <v>0.35348837209302331</v>
      </c>
      <c r="CI231" s="94">
        <f t="shared" si="167"/>
        <v>0.3547169811320755</v>
      </c>
      <c r="CJ231" s="94">
        <f t="shared" si="168"/>
        <v>0.39069767441860465</v>
      </c>
      <c r="CK231" s="94">
        <f t="shared" si="169"/>
        <v>0.38260869565217392</v>
      </c>
      <c r="CL231" s="94">
        <f t="shared" si="170"/>
        <v>0.4</v>
      </c>
      <c r="CM231" s="96">
        <f t="shared" si="171"/>
        <v>0.50628930817610063</v>
      </c>
      <c r="CN231" s="96">
        <f t="shared" si="172"/>
        <v>0.95348837209302328</v>
      </c>
      <c r="CO231" s="96">
        <f t="shared" si="173"/>
        <v>0.62138364779874222</v>
      </c>
      <c r="CP231" s="96">
        <f t="shared" si="174"/>
        <v>0.69069767441860463</v>
      </c>
      <c r="CQ231" s="96">
        <f t="shared" si="175"/>
        <v>0.88260869565217392</v>
      </c>
      <c r="CR231" s="96">
        <f t="shared" si="176"/>
        <v>0.82000000000000006</v>
      </c>
      <c r="CS231" s="99">
        <f>'Course end survey'!J240</f>
        <v>0.66666666666666663</v>
      </c>
      <c r="CT231" s="99">
        <f>'Course end survey'!K240</f>
        <v>0.66666666666666663</v>
      </c>
      <c r="CU231" s="99">
        <f>'Course end survey'!L240</f>
        <v>1</v>
      </c>
      <c r="CV231" s="99">
        <f>'Course end survey'!M240</f>
        <v>1</v>
      </c>
      <c r="CW231" s="99">
        <f>'Course end survey'!N240</f>
        <v>0.22222222222222221</v>
      </c>
      <c r="CX231" s="99">
        <f>'Course end survey'!O240</f>
        <v>0.22222222222222221</v>
      </c>
      <c r="CY231" s="100">
        <f t="shared" si="177"/>
        <v>6.6666666666666666E-2</v>
      </c>
      <c r="CZ231" s="100">
        <f t="shared" si="178"/>
        <v>6.6666666666666666E-2</v>
      </c>
      <c r="DA231" s="100">
        <f t="shared" si="179"/>
        <v>0.1</v>
      </c>
      <c r="DB231" s="100">
        <f t="shared" si="180"/>
        <v>0.1</v>
      </c>
      <c r="DC231" s="100">
        <f t="shared" si="181"/>
        <v>2.2222222222222223E-2</v>
      </c>
      <c r="DD231" s="100">
        <f t="shared" si="182"/>
        <v>2.2222222222222223E-2</v>
      </c>
      <c r="DE231" s="102">
        <f t="shared" si="183"/>
        <v>0.45566037735849058</v>
      </c>
      <c r="DF231" s="102">
        <f t="shared" si="184"/>
        <v>0.85813953488372097</v>
      </c>
      <c r="DG231" s="102">
        <f t="shared" si="185"/>
        <v>0.559245283018868</v>
      </c>
      <c r="DH231" s="102">
        <f t="shared" si="186"/>
        <v>0.62162790697674419</v>
      </c>
      <c r="DI231" s="102">
        <f t="shared" si="187"/>
        <v>0.79434782608695653</v>
      </c>
      <c r="DJ231" s="102">
        <f t="shared" si="188"/>
        <v>0.7380000000000001</v>
      </c>
      <c r="DK231" s="103">
        <f t="shared" si="189"/>
        <v>0.52232704402515728</v>
      </c>
      <c r="DL231" s="103">
        <f t="shared" si="190"/>
        <v>0.92480620155038762</v>
      </c>
      <c r="DM231" s="103">
        <f t="shared" si="191"/>
        <v>0.65924528301886798</v>
      </c>
      <c r="DN231" s="103">
        <f t="shared" si="192"/>
        <v>0.72162790697674417</v>
      </c>
      <c r="DO231" s="103">
        <f t="shared" si="193"/>
        <v>0.81657004830917879</v>
      </c>
      <c r="DP231" s="103">
        <f t="shared" si="194"/>
        <v>0.76022222222222235</v>
      </c>
    </row>
    <row r="232" spans="1:120" s="67" customFormat="1" ht="45.75" customHeight="1" thickBot="1">
      <c r="A232" s="104"/>
      <c r="B232" s="104"/>
      <c r="C232" s="105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/>
      <c r="AH232"/>
      <c r="AI232"/>
      <c r="AJ232"/>
      <c r="AK232"/>
      <c r="AL232"/>
      <c r="AM232"/>
      <c r="AN232"/>
      <c r="AO232"/>
      <c r="AP232"/>
      <c r="AQ232" s="298" t="s">
        <v>35</v>
      </c>
      <c r="AR232" s="298"/>
      <c r="AS232" s="298"/>
      <c r="AT232" s="298"/>
      <c r="AU232" s="298"/>
      <c r="AV232" s="298"/>
      <c r="AW232" s="298"/>
      <c r="AX232" s="110">
        <f t="shared" ref="AX232:BC232" si="196">COUNTIF(AX11:AX231,"&gt;="&amp;subTar)</f>
        <v>167</v>
      </c>
      <c r="AY232" s="110">
        <f t="shared" si="196"/>
        <v>138</v>
      </c>
      <c r="AZ232" s="110">
        <f t="shared" si="196"/>
        <v>175</v>
      </c>
      <c r="BA232" s="110">
        <f t="shared" si="196"/>
        <v>185</v>
      </c>
      <c r="BB232" s="110">
        <f t="shared" si="196"/>
        <v>174</v>
      </c>
      <c r="BC232" s="110">
        <f t="shared" si="196"/>
        <v>158</v>
      </c>
      <c r="BD232"/>
      <c r="BE232"/>
      <c r="BF232"/>
      <c r="BG232"/>
      <c r="BH232"/>
      <c r="BI232"/>
      <c r="BJ232"/>
      <c r="BK232"/>
      <c r="BL232"/>
      <c r="BM232"/>
      <c r="BN232" s="298" t="s">
        <v>35</v>
      </c>
      <c r="BO232" s="298"/>
      <c r="BP232" s="298"/>
      <c r="BQ232" s="298"/>
      <c r="BR232" s="298"/>
      <c r="BS232" s="298"/>
      <c r="BT232" s="298"/>
      <c r="BU232" s="110">
        <f>'END SEM EXAM'!U232</f>
        <v>62</v>
      </c>
      <c r="BV232" s="110">
        <f>'END SEM EXAM'!V232</f>
        <v>74</v>
      </c>
      <c r="BW232" s="110">
        <f>'END SEM EXAM'!W232</f>
        <v>64</v>
      </c>
      <c r="BX232" s="110">
        <f>'END SEM EXAM'!X232</f>
        <v>75</v>
      </c>
      <c r="BY232" s="110">
        <f>'END SEM EXAM'!Y232</f>
        <v>67</v>
      </c>
      <c r="BZ232" s="110">
        <f>'END SEM EXAM'!Z232</f>
        <v>64</v>
      </c>
      <c r="CA232"/>
      <c r="CB232"/>
      <c r="CC232"/>
      <c r="CD232"/>
      <c r="CE232"/>
      <c r="CF232"/>
      <c r="DD232" s="298" t="s">
        <v>35</v>
      </c>
      <c r="DE232" s="298"/>
      <c r="DF232" s="298"/>
      <c r="DG232" s="298"/>
      <c r="DH232" s="298"/>
      <c r="DI232" s="298"/>
      <c r="DJ232" s="298"/>
      <c r="DK232" s="115">
        <f t="shared" ref="DK232:DP232" si="197">COUNTIF(DK11:DK231,"&gt;="&amp;subTar)</f>
        <v>67</v>
      </c>
      <c r="DL232" s="115">
        <f t="shared" si="197"/>
        <v>70</v>
      </c>
      <c r="DM232" s="115">
        <f t="shared" si="197"/>
        <v>71</v>
      </c>
      <c r="DN232" s="115">
        <f t="shared" si="197"/>
        <v>81</v>
      </c>
      <c r="DO232" s="115">
        <f t="shared" si="197"/>
        <v>50</v>
      </c>
      <c r="DP232" s="115">
        <f t="shared" si="197"/>
        <v>72</v>
      </c>
    </row>
    <row r="233" spans="1:120" s="67" customFormat="1" ht="45.75" customHeight="1">
      <c r="A233" s="107"/>
      <c r="B233" s="107"/>
      <c r="C233" s="108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/>
      <c r="AH233"/>
      <c r="AI233"/>
      <c r="AJ233"/>
      <c r="AK233"/>
      <c r="AL233"/>
      <c r="AM233"/>
      <c r="AN233"/>
      <c r="AO233"/>
      <c r="AP233"/>
      <c r="AQ233" s="298" t="s">
        <v>36</v>
      </c>
      <c r="AR233" s="298"/>
      <c r="AS233" s="298"/>
      <c r="AT233" s="298"/>
      <c r="AU233" s="298"/>
      <c r="AV233" s="298"/>
      <c r="AW233" s="298"/>
      <c r="AX233" s="111">
        <f t="shared" ref="AX233" si="198">noS</f>
        <v>221</v>
      </c>
      <c r="AY233" s="112">
        <f t="shared" ref="AY233:BC233" si="199">noS</f>
        <v>221</v>
      </c>
      <c r="AZ233" s="112">
        <f t="shared" si="199"/>
        <v>221</v>
      </c>
      <c r="BA233" s="112">
        <f t="shared" si="199"/>
        <v>221</v>
      </c>
      <c r="BB233" s="112">
        <f t="shared" si="199"/>
        <v>221</v>
      </c>
      <c r="BC233" s="112">
        <f t="shared" si="199"/>
        <v>221</v>
      </c>
      <c r="BD233"/>
      <c r="BE233"/>
      <c r="BF233"/>
      <c r="BG233"/>
      <c r="BH233"/>
      <c r="BI233"/>
      <c r="BJ233"/>
      <c r="BK233"/>
      <c r="BL233"/>
      <c r="BM233"/>
      <c r="BN233" s="298" t="s">
        <v>36</v>
      </c>
      <c r="BO233" s="298"/>
      <c r="BP233" s="298"/>
      <c r="BQ233" s="298"/>
      <c r="BR233" s="298"/>
      <c r="BS233" s="298"/>
      <c r="BT233" s="298"/>
      <c r="BU233" s="110">
        <f>'END SEM EXAM'!U233</f>
        <v>221</v>
      </c>
      <c r="BV233" s="110">
        <f>'END SEM EXAM'!V233</f>
        <v>221</v>
      </c>
      <c r="BW233" s="110">
        <f>'END SEM EXAM'!W233</f>
        <v>221</v>
      </c>
      <c r="BX233" s="110">
        <f>'END SEM EXAM'!X233</f>
        <v>221</v>
      </c>
      <c r="BY233" s="110">
        <f>'END SEM EXAM'!Y233</f>
        <v>221</v>
      </c>
      <c r="BZ233" s="110">
        <f>'END SEM EXAM'!Z233</f>
        <v>221</v>
      </c>
      <c r="CA233"/>
      <c r="CB233"/>
      <c r="CC233"/>
      <c r="CD233"/>
      <c r="CE233"/>
      <c r="CF233"/>
      <c r="DD233" s="298" t="s">
        <v>36</v>
      </c>
      <c r="DE233" s="298"/>
      <c r="DF233" s="298"/>
      <c r="DG233" s="298"/>
      <c r="DH233" s="298"/>
      <c r="DI233" s="298"/>
      <c r="DJ233" s="298"/>
      <c r="DK233" s="115">
        <f t="shared" ref="DK233:DP233" si="200">noS</f>
        <v>221</v>
      </c>
      <c r="DL233" s="115">
        <f t="shared" si="200"/>
        <v>221</v>
      </c>
      <c r="DM233" s="115">
        <f t="shared" si="200"/>
        <v>221</v>
      </c>
      <c r="DN233" s="115">
        <f t="shared" si="200"/>
        <v>221</v>
      </c>
      <c r="DO233" s="115">
        <f t="shared" si="200"/>
        <v>221</v>
      </c>
      <c r="DP233" s="115">
        <f t="shared" si="200"/>
        <v>221</v>
      </c>
    </row>
    <row r="234" spans="1:120" s="67" customFormat="1" ht="45.75" customHeight="1">
      <c r="A234" s="107"/>
      <c r="B234" s="107"/>
      <c r="C234" s="108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/>
      <c r="AH234"/>
      <c r="AI234"/>
      <c r="AJ234"/>
      <c r="AK234"/>
      <c r="AL234"/>
      <c r="AM234"/>
      <c r="AN234"/>
      <c r="AO234"/>
      <c r="AP234"/>
      <c r="AQ234" s="299" t="s">
        <v>37</v>
      </c>
      <c r="AR234" s="299"/>
      <c r="AS234" s="299"/>
      <c r="AT234" s="299"/>
      <c r="AU234" s="299"/>
      <c r="AV234" s="299"/>
      <c r="AW234" s="299"/>
      <c r="AX234" s="113">
        <f>AX232/AX233</f>
        <v>0.75565610859728505</v>
      </c>
      <c r="AY234" s="113">
        <f t="shared" ref="AY234:BC234" si="201">AY232/AY233</f>
        <v>0.6244343891402715</v>
      </c>
      <c r="AZ234" s="113">
        <f t="shared" si="201"/>
        <v>0.79185520361990946</v>
      </c>
      <c r="BA234" s="113">
        <f t="shared" si="201"/>
        <v>0.83710407239819007</v>
      </c>
      <c r="BB234" s="113">
        <f t="shared" si="201"/>
        <v>0.78733031674208143</v>
      </c>
      <c r="BC234" s="113">
        <f t="shared" si="201"/>
        <v>0.71493212669683259</v>
      </c>
      <c r="BD234"/>
      <c r="BE234"/>
      <c r="BF234"/>
      <c r="BG234"/>
      <c r="BH234"/>
      <c r="BI234"/>
      <c r="BJ234"/>
      <c r="BK234"/>
      <c r="BL234"/>
      <c r="BM234"/>
      <c r="BN234" s="299" t="s">
        <v>37</v>
      </c>
      <c r="BO234" s="299"/>
      <c r="BP234" s="299"/>
      <c r="BQ234" s="299"/>
      <c r="BR234" s="299"/>
      <c r="BS234" s="299"/>
      <c r="BT234" s="299"/>
      <c r="BU234" s="114">
        <f>'END SEM EXAM'!U234</f>
        <v>0.28054298642533937</v>
      </c>
      <c r="BV234" s="114">
        <f>'END SEM EXAM'!V234</f>
        <v>0.33484162895927599</v>
      </c>
      <c r="BW234" s="114">
        <f>'END SEM EXAM'!W234</f>
        <v>0.2895927601809955</v>
      </c>
      <c r="BX234" s="114">
        <f>'END SEM EXAM'!X234</f>
        <v>0.33936651583710409</v>
      </c>
      <c r="BY234" s="114">
        <f>'END SEM EXAM'!Y234</f>
        <v>0.30316742081447962</v>
      </c>
      <c r="BZ234" s="114">
        <f>'END SEM EXAM'!Z234</f>
        <v>0.2895927601809955</v>
      </c>
      <c r="CA234"/>
      <c r="CB234"/>
      <c r="CC234"/>
      <c r="CD234"/>
      <c r="CE234"/>
      <c r="CF234"/>
      <c r="DD234" s="299" t="s">
        <v>37</v>
      </c>
      <c r="DE234" s="299"/>
      <c r="DF234" s="299"/>
      <c r="DG234" s="299"/>
      <c r="DH234" s="299"/>
      <c r="DI234" s="299"/>
      <c r="DJ234" s="299"/>
      <c r="DK234" s="116">
        <f>DK232/DK233</f>
        <v>0.30316742081447962</v>
      </c>
      <c r="DL234" s="116">
        <f t="shared" ref="DL234:DP234" si="202">DL232/DL233</f>
        <v>0.31674208144796379</v>
      </c>
      <c r="DM234" s="116">
        <f t="shared" si="202"/>
        <v>0.32126696832579188</v>
      </c>
      <c r="DN234" s="116">
        <f t="shared" si="202"/>
        <v>0.36651583710407237</v>
      </c>
      <c r="DO234" s="116">
        <f t="shared" si="202"/>
        <v>0.22624434389140272</v>
      </c>
      <c r="DP234" s="116">
        <f t="shared" si="202"/>
        <v>0.32579185520361992</v>
      </c>
    </row>
    <row r="235" spans="1:120" ht="18">
      <c r="AQ235" s="299" t="s">
        <v>102</v>
      </c>
      <c r="AR235" s="299"/>
      <c r="AS235" s="299"/>
      <c r="AT235" s="299"/>
      <c r="AU235" s="299"/>
      <c r="AV235" s="299"/>
      <c r="AW235" s="299"/>
      <c r="AX235" s="117">
        <f t="shared" ref="AX235:BC235" si="203">COUNTIFS(AX11:AX231,"&gt;50%",AX11:AX231,"&lt;=55%")</f>
        <v>0</v>
      </c>
      <c r="AY235" s="117">
        <f t="shared" si="203"/>
        <v>4</v>
      </c>
      <c r="AZ235" s="117">
        <f t="shared" si="203"/>
        <v>1</v>
      </c>
      <c r="BA235" s="117">
        <f t="shared" si="203"/>
        <v>0</v>
      </c>
      <c r="BB235" s="117">
        <f t="shared" si="203"/>
        <v>2</v>
      </c>
      <c r="BC235" s="117">
        <f t="shared" si="203"/>
        <v>0</v>
      </c>
      <c r="BN235" s="299" t="s">
        <v>102</v>
      </c>
      <c r="BO235" s="299"/>
      <c r="BP235" s="299"/>
      <c r="BQ235" s="299"/>
      <c r="BR235" s="299"/>
      <c r="BS235" s="299"/>
      <c r="BT235" s="299"/>
      <c r="BU235" s="117">
        <f t="shared" ref="BU235:BZ235" si="204">COUNTIFS(BU11:BU231,"&gt;50%",BU11:BU231,"&lt;=55%")</f>
        <v>0</v>
      </c>
      <c r="BV235" s="117">
        <f t="shared" si="204"/>
        <v>0</v>
      </c>
      <c r="BW235" s="117">
        <f t="shared" si="204"/>
        <v>0</v>
      </c>
      <c r="BX235" s="117">
        <f t="shared" si="204"/>
        <v>0</v>
      </c>
      <c r="BY235" s="117">
        <f t="shared" si="204"/>
        <v>0</v>
      </c>
      <c r="BZ235" s="117">
        <f t="shared" si="204"/>
        <v>0</v>
      </c>
      <c r="DD235" s="373" t="s">
        <v>103</v>
      </c>
      <c r="DE235" s="374"/>
      <c r="DF235" s="374"/>
      <c r="DG235" s="374"/>
      <c r="DH235" s="374"/>
      <c r="DI235" s="374"/>
      <c r="DJ235" s="375"/>
      <c r="DK235" s="110">
        <f>IF(DK234&lt;=50%,0,IF(AND(DK234&gt;50%,DK234&lt;=60%),1,IF(AND(DK234&gt;60%,DK234&lt;=70%),2,IF(AND(DK234&gt;70%),3))))</f>
        <v>0</v>
      </c>
      <c r="DL235" s="110">
        <f t="shared" ref="DL235:DP235" si="205">IF(DL234&lt;=50%,0,IF(AND(DL234&gt;50%,DL234&lt;=60%),1,IF(AND(DL234&gt;60%,DL234&lt;=70%),2,IF(AND(DL234&gt;70%),3))))</f>
        <v>0</v>
      </c>
      <c r="DM235" s="110">
        <f t="shared" si="205"/>
        <v>0</v>
      </c>
      <c r="DN235" s="110">
        <f t="shared" si="205"/>
        <v>0</v>
      </c>
      <c r="DO235" s="110">
        <f t="shared" si="205"/>
        <v>0</v>
      </c>
      <c r="DP235" s="110">
        <f t="shared" si="205"/>
        <v>0</v>
      </c>
    </row>
    <row r="236" spans="1:120" ht="15.6">
      <c r="AQ236" s="299" t="s">
        <v>104</v>
      </c>
      <c r="AR236" s="299"/>
      <c r="AS236" s="299"/>
      <c r="AT236" s="299"/>
      <c r="AU236" s="299"/>
      <c r="AV236" s="299"/>
      <c r="AW236" s="299"/>
      <c r="AX236" s="117">
        <f t="shared" ref="AX236:BC236" si="206">COUNTIFS(AX11:AX231,"&gt;55%",AX11:AX231,"&lt;=60%")</f>
        <v>2</v>
      </c>
      <c r="AY236" s="117">
        <f t="shared" si="206"/>
        <v>1</v>
      </c>
      <c r="AZ236" s="117">
        <f t="shared" si="206"/>
        <v>0</v>
      </c>
      <c r="BA236" s="117">
        <f t="shared" si="206"/>
        <v>0</v>
      </c>
      <c r="BB236" s="117">
        <f t="shared" si="206"/>
        <v>1</v>
      </c>
      <c r="BC236" s="117">
        <f t="shared" si="206"/>
        <v>0</v>
      </c>
      <c r="BN236" s="299" t="s">
        <v>104</v>
      </c>
      <c r="BO236" s="299"/>
      <c r="BP236" s="299"/>
      <c r="BQ236" s="299"/>
      <c r="BR236" s="299"/>
      <c r="BS236" s="299"/>
      <c r="BT236" s="299"/>
      <c r="BU236" s="117">
        <f t="shared" ref="BU236:BZ236" si="207">COUNTIFS(BU11:BU231,"&gt;55%",BU11:BU231,"&lt;=60%")</f>
        <v>11</v>
      </c>
      <c r="BV236" s="117">
        <f t="shared" si="207"/>
        <v>13</v>
      </c>
      <c r="BW236" s="117">
        <f t="shared" si="207"/>
        <v>19</v>
      </c>
      <c r="BX236" s="117">
        <f t="shared" si="207"/>
        <v>5</v>
      </c>
      <c r="BY236" s="117">
        <f t="shared" si="207"/>
        <v>7</v>
      </c>
      <c r="BZ236" s="117">
        <f t="shared" si="207"/>
        <v>33</v>
      </c>
    </row>
    <row r="237" spans="1:120" ht="15.6">
      <c r="AQ237" s="299" t="s">
        <v>105</v>
      </c>
      <c r="AR237" s="299"/>
      <c r="AS237" s="299"/>
      <c r="AT237" s="299"/>
      <c r="AU237" s="299"/>
      <c r="AV237" s="299"/>
      <c r="AW237" s="299"/>
      <c r="AX237" s="117">
        <f t="shared" ref="AX237:BC237" si="208">COUNTIF(AX11:AX231,"&gt;60%")</f>
        <v>211</v>
      </c>
      <c r="AY237" s="117">
        <f t="shared" si="208"/>
        <v>207</v>
      </c>
      <c r="AZ237" s="117">
        <f t="shared" si="208"/>
        <v>212</v>
      </c>
      <c r="BA237" s="117">
        <f t="shared" si="208"/>
        <v>213</v>
      </c>
      <c r="BB237" s="117">
        <f t="shared" si="208"/>
        <v>204</v>
      </c>
      <c r="BC237" s="117">
        <f t="shared" si="208"/>
        <v>213</v>
      </c>
      <c r="BN237" s="299" t="s">
        <v>105</v>
      </c>
      <c r="BO237" s="299"/>
      <c r="BP237" s="299"/>
      <c r="BQ237" s="299"/>
      <c r="BR237" s="299"/>
      <c r="BS237" s="299"/>
      <c r="BT237" s="299"/>
      <c r="BU237" s="117">
        <f t="shared" ref="BU237:BZ237" si="209">COUNTIF(BU11:BU231,"&gt;60%")</f>
        <v>125</v>
      </c>
      <c r="BV237" s="117">
        <f t="shared" si="209"/>
        <v>134</v>
      </c>
      <c r="BW237" s="117">
        <f t="shared" si="209"/>
        <v>132</v>
      </c>
      <c r="BX237" s="117">
        <f t="shared" si="209"/>
        <v>148</v>
      </c>
      <c r="BY237" s="117">
        <f t="shared" si="209"/>
        <v>127</v>
      </c>
      <c r="BZ237" s="117">
        <f t="shared" si="209"/>
        <v>139</v>
      </c>
    </row>
  </sheetData>
  <mergeCells count="62">
    <mergeCell ref="DK7:DP9"/>
    <mergeCell ref="I2:L3"/>
    <mergeCell ref="M2:P3"/>
    <mergeCell ref="AQ237:AW237"/>
    <mergeCell ref="BN237:BT237"/>
    <mergeCell ref="AQ8:AQ9"/>
    <mergeCell ref="AT8:AT9"/>
    <mergeCell ref="AW8:AW9"/>
    <mergeCell ref="BT8:BT9"/>
    <mergeCell ref="AQ235:AW235"/>
    <mergeCell ref="BN235:BT235"/>
    <mergeCell ref="DD235:DJ235"/>
    <mergeCell ref="AQ236:AW236"/>
    <mergeCell ref="BN236:BT236"/>
    <mergeCell ref="AQ233:AW233"/>
    <mergeCell ref="BN233:BT233"/>
    <mergeCell ref="A7:A10"/>
    <mergeCell ref="B7:B10"/>
    <mergeCell ref="M8:M9"/>
    <mergeCell ref="W8:W9"/>
    <mergeCell ref="AN8:AN9"/>
    <mergeCell ref="X7:AN7"/>
    <mergeCell ref="DD233:DJ233"/>
    <mergeCell ref="AQ234:AW234"/>
    <mergeCell ref="BN234:BT234"/>
    <mergeCell ref="DD234:DJ234"/>
    <mergeCell ref="BD7:BT7"/>
    <mergeCell ref="AX8:BC8"/>
    <mergeCell ref="AQ232:AW232"/>
    <mergeCell ref="BN232:BT232"/>
    <mergeCell ref="DD232:DJ232"/>
    <mergeCell ref="BU7:BZ9"/>
    <mergeCell ref="CA7:CF9"/>
    <mergeCell ref="CG7:CL9"/>
    <mergeCell ref="CM7:CR9"/>
    <mergeCell ref="CS7:CX9"/>
    <mergeCell ref="CY7:DD9"/>
    <mergeCell ref="DE7:DJ9"/>
    <mergeCell ref="AO7:AQ7"/>
    <mergeCell ref="AR7:AT7"/>
    <mergeCell ref="AU7:AW7"/>
    <mergeCell ref="AX7:BC7"/>
    <mergeCell ref="I6:J6"/>
    <mergeCell ref="K6:L6"/>
    <mergeCell ref="M6:N6"/>
    <mergeCell ref="D7:M7"/>
    <mergeCell ref="N7:W7"/>
    <mergeCell ref="C6:D6"/>
    <mergeCell ref="C4:D4"/>
    <mergeCell ref="G4:H4"/>
    <mergeCell ref="I4:N4"/>
    <mergeCell ref="I5:J5"/>
    <mergeCell ref="K5:L5"/>
    <mergeCell ref="M5:N5"/>
    <mergeCell ref="C5:D5"/>
    <mergeCell ref="B1:S1"/>
    <mergeCell ref="C2:D2"/>
    <mergeCell ref="E2:F2"/>
    <mergeCell ref="G2:H2"/>
    <mergeCell ref="C3:D3"/>
    <mergeCell ref="E3:F3"/>
    <mergeCell ref="G3:H3"/>
  </mergeCells>
  <dataValidations count="2">
    <dataValidation type="decimal" allowBlank="1" showInputMessage="1" showErrorMessage="1" sqref="E6:G6" xr:uid="{00000000-0002-0000-0A00-000000000000}">
      <formula1>0</formula1>
      <formula2>1</formula2>
    </dataValidation>
    <dataValidation type="whole" allowBlank="1" showInputMessage="1" showErrorMessage="1" sqref="E9:L9 O9:V9 N9:N10 D9:D10 D11:AN231" xr:uid="{00000000-0002-0000-0A00-000001000000}">
      <formula1>0</formula1>
      <formula2>2</formula2>
    </dataValidation>
  </dataValidations>
  <pageMargins left="0.7" right="0.7" top="0.75" bottom="0.75" header="0.3" footer="0.3"/>
  <pageSetup paperSize="8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6"/>
  <sheetViews>
    <sheetView zoomScale="80" zoomScaleNormal="80" workbookViewId="0">
      <selection activeCell="G22" sqref="G22"/>
    </sheetView>
  </sheetViews>
  <sheetFormatPr defaultColWidth="9" defaultRowHeight="14.4"/>
  <cols>
    <col min="2" max="2" width="26.109375" customWidth="1"/>
    <col min="3" max="3" width="43.88671875" customWidth="1"/>
    <col min="4" max="4" width="9" bestFit="1" customWidth="1"/>
    <col min="5" max="5" width="10.88671875" customWidth="1"/>
    <col min="6" max="6" width="10.33203125" customWidth="1"/>
    <col min="7" max="7" width="10.44140625" customWidth="1"/>
    <col min="8" max="8" width="9.109375" customWidth="1"/>
    <col min="9" max="9" width="10.5546875" customWidth="1"/>
    <col min="10" max="12" width="6.6640625" customWidth="1"/>
    <col min="13" max="13" width="7.6640625" customWidth="1"/>
    <col min="14" max="14" width="9.44140625" customWidth="1"/>
    <col min="15" max="16" width="11.44140625" customWidth="1"/>
    <col min="17" max="18" width="13.5546875" customWidth="1"/>
  </cols>
  <sheetData>
    <row r="1" spans="1:18" ht="22.8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</row>
    <row r="2" spans="1:18" ht="15.6">
      <c r="A2" s="38"/>
      <c r="B2" s="39" t="s">
        <v>0</v>
      </c>
      <c r="C2" s="313" t="str">
        <f>'CAT I'!C2:D2</f>
        <v>COMPUTER SCIENCE ENGINEERING</v>
      </c>
      <c r="D2" s="314"/>
      <c r="E2" s="313" t="str">
        <f>'CAT I'!E2:F2</f>
        <v>PROGRAM NAME</v>
      </c>
      <c r="F2" s="314"/>
      <c r="G2" s="313" t="str">
        <f>'CAT I'!G2:H2</f>
        <v>CSE</v>
      </c>
      <c r="H2" s="314"/>
      <c r="I2" s="308" t="s">
        <v>106</v>
      </c>
      <c r="J2" s="308"/>
      <c r="K2" s="308"/>
      <c r="L2" s="308"/>
      <c r="M2" s="309"/>
      <c r="N2" s="309"/>
      <c r="O2" s="309"/>
      <c r="P2" s="309"/>
      <c r="Q2" s="45"/>
      <c r="R2" s="45"/>
    </row>
    <row r="3" spans="1:18" ht="15.6">
      <c r="A3" s="38"/>
      <c r="B3" s="39" t="s">
        <v>3</v>
      </c>
      <c r="C3" s="313" t="str">
        <f>'CAT I'!C3:D3</f>
        <v>I/II</v>
      </c>
      <c r="D3" s="314"/>
      <c r="E3" s="313" t="str">
        <f>'CAT I'!E3:F3</f>
        <v>BATCH</v>
      </c>
      <c r="F3" s="314"/>
      <c r="G3" s="313" t="str">
        <f>'CAT I'!G3:H3</f>
        <v>2023-2027</v>
      </c>
      <c r="H3" s="314"/>
      <c r="I3" s="308"/>
      <c r="J3" s="308"/>
      <c r="K3" s="308"/>
      <c r="L3" s="308"/>
      <c r="M3" s="309"/>
      <c r="N3" s="309"/>
      <c r="O3" s="309"/>
      <c r="P3" s="309"/>
      <c r="Q3" s="45"/>
      <c r="R3" s="45"/>
    </row>
    <row r="4" spans="1:18" ht="15.6">
      <c r="A4" s="38"/>
      <c r="B4" s="39" t="s">
        <v>5</v>
      </c>
      <c r="C4" s="313" t="str">
        <f>'CAT I'!C4:D4</f>
        <v>Data Science</v>
      </c>
      <c r="D4" s="314"/>
      <c r="E4" s="313" t="str">
        <f>'CAT I'!E4:F4</f>
        <v>ACADEMIC YEAR</v>
      </c>
      <c r="F4" s="314"/>
      <c r="G4" s="313" t="str">
        <f>'CAT I'!G4:H4</f>
        <v>2023-2024</v>
      </c>
      <c r="H4" s="314"/>
      <c r="I4" s="313" t="s">
        <v>107</v>
      </c>
      <c r="J4" s="345"/>
      <c r="K4" s="345"/>
      <c r="L4" s="345"/>
      <c r="M4" s="345"/>
      <c r="N4" s="314"/>
      <c r="O4" s="45"/>
      <c r="P4" s="45"/>
      <c r="Q4" s="45"/>
      <c r="R4" s="45"/>
    </row>
    <row r="5" spans="1:18" ht="15.6">
      <c r="A5" s="38"/>
      <c r="B5" s="40" t="s">
        <v>7</v>
      </c>
      <c r="C5" s="397">
        <f>'CAT I'!C5:D5</f>
        <v>0.80359042663019586</v>
      </c>
      <c r="D5" s="398"/>
      <c r="E5" s="41" t="s">
        <v>8</v>
      </c>
      <c r="F5" s="41" t="s">
        <v>9</v>
      </c>
      <c r="G5" s="41" t="s">
        <v>10</v>
      </c>
      <c r="H5" s="42"/>
      <c r="I5" s="346" t="s">
        <v>88</v>
      </c>
      <c r="J5" s="347"/>
      <c r="K5" s="346" t="s">
        <v>89</v>
      </c>
      <c r="L5" s="347"/>
      <c r="M5" s="346" t="s">
        <v>90</v>
      </c>
      <c r="N5" s="347"/>
      <c r="O5" s="45"/>
      <c r="P5" s="45"/>
      <c r="Q5" s="45"/>
      <c r="R5" s="45"/>
    </row>
    <row r="6" spans="1:18" ht="15.6">
      <c r="A6" s="38"/>
      <c r="B6" s="43" t="s">
        <v>11</v>
      </c>
      <c r="C6" s="313">
        <f>'CAT I'!C6:D6</f>
        <v>221</v>
      </c>
      <c r="D6" s="314"/>
      <c r="E6" s="44">
        <f>'Overall Direct attainment'!E6</f>
        <v>0.85344262295081963</v>
      </c>
      <c r="F6" s="44">
        <f>'Overall Direct attainment'!F6</f>
        <v>0.86786363636363628</v>
      </c>
      <c r="G6" s="44">
        <f>'Overall Direct attainment'!G6</f>
        <v>0.68946502057613168</v>
      </c>
      <c r="H6" s="45"/>
      <c r="I6" s="346" t="s">
        <v>108</v>
      </c>
      <c r="J6" s="347"/>
      <c r="K6" s="346" t="s">
        <v>109</v>
      </c>
      <c r="L6" s="347"/>
      <c r="M6" s="346" t="s">
        <v>110</v>
      </c>
      <c r="N6" s="347"/>
      <c r="O6" s="45"/>
      <c r="P6" s="45"/>
      <c r="Q6" s="45"/>
      <c r="R6" s="45"/>
    </row>
    <row r="7" spans="1:18" ht="15.6">
      <c r="A7" s="392" t="s">
        <v>12</v>
      </c>
      <c r="B7" s="392" t="s">
        <v>111</v>
      </c>
      <c r="C7" s="393"/>
      <c r="D7" s="394" t="s">
        <v>112</v>
      </c>
      <c r="E7" s="395"/>
      <c r="F7" s="395"/>
      <c r="G7" s="395"/>
      <c r="H7" s="395"/>
      <c r="I7" s="396"/>
      <c r="J7" s="64"/>
      <c r="K7" s="64"/>
      <c r="L7" s="64"/>
      <c r="M7" s="64"/>
      <c r="N7" s="64"/>
      <c r="O7" s="64"/>
      <c r="P7" s="64"/>
      <c r="Q7" s="64"/>
      <c r="R7" s="64"/>
    </row>
    <row r="8" spans="1:18" ht="15.6">
      <c r="A8" s="392"/>
      <c r="B8" s="392"/>
      <c r="C8" s="393"/>
      <c r="D8" s="46" t="s">
        <v>31</v>
      </c>
      <c r="E8" s="46" t="s">
        <v>32</v>
      </c>
      <c r="F8" s="46" t="s">
        <v>68</v>
      </c>
      <c r="G8" s="46" t="s">
        <v>69</v>
      </c>
      <c r="H8" s="46" t="s">
        <v>70</v>
      </c>
      <c r="I8" s="46" t="s">
        <v>71</v>
      </c>
      <c r="J8" s="64"/>
      <c r="K8" s="64"/>
      <c r="L8" s="64"/>
      <c r="M8" s="64"/>
      <c r="N8" s="64"/>
      <c r="O8" s="64"/>
      <c r="P8" s="64"/>
      <c r="Q8" s="64"/>
      <c r="R8" s="64"/>
    </row>
    <row r="9" spans="1:18" ht="36" customHeight="1">
      <c r="A9" s="47">
        <v>1</v>
      </c>
      <c r="B9" s="382" t="s">
        <v>113</v>
      </c>
      <c r="C9" s="383"/>
      <c r="D9" s="48">
        <f>'Overall Direct attainment'!AX234</f>
        <v>0.75565610859728505</v>
      </c>
      <c r="E9" s="48">
        <f>'Overall Direct attainment'!AY234</f>
        <v>0.6244343891402715</v>
      </c>
      <c r="F9" s="48">
        <f>'Overall Direct attainment'!AZ234</f>
        <v>0.79185520361990946</v>
      </c>
      <c r="G9" s="48">
        <f>'Overall Direct attainment'!BA234</f>
        <v>0.83710407239819007</v>
      </c>
      <c r="H9" s="48">
        <f>'Overall Direct attainment'!BB234</f>
        <v>0.78733031674208143</v>
      </c>
      <c r="I9" s="48">
        <f>'Overall Direct attainment'!BC234</f>
        <v>0.71493212669683259</v>
      </c>
      <c r="J9" s="64"/>
      <c r="K9" s="64"/>
      <c r="L9" s="64"/>
      <c r="M9" s="64"/>
      <c r="N9" s="64"/>
      <c r="O9" s="64"/>
      <c r="P9" s="64"/>
      <c r="Q9" s="64"/>
      <c r="R9" s="64"/>
    </row>
    <row r="10" spans="1:18" ht="23.25" customHeight="1">
      <c r="A10" s="47">
        <v>2</v>
      </c>
      <c r="B10" s="384" t="s">
        <v>114</v>
      </c>
      <c r="C10" s="385"/>
      <c r="D10" s="49">
        <f>D9*0.4</f>
        <v>0.30226244343891406</v>
      </c>
      <c r="E10" s="49">
        <f t="shared" ref="E10:I10" si="0">E9*0.4</f>
        <v>0.2497737556561086</v>
      </c>
      <c r="F10" s="49">
        <f t="shared" si="0"/>
        <v>0.31674208144796379</v>
      </c>
      <c r="G10" s="49">
        <f t="shared" si="0"/>
        <v>0.33484162895927605</v>
      </c>
      <c r="H10" s="49">
        <f t="shared" si="0"/>
        <v>0.31493212669683257</v>
      </c>
      <c r="I10" s="49">
        <f t="shared" si="0"/>
        <v>0.28597285067873307</v>
      </c>
      <c r="J10" s="64"/>
      <c r="K10" s="64"/>
      <c r="L10" s="64"/>
      <c r="M10" s="64"/>
      <c r="N10" s="64"/>
      <c r="O10" s="64"/>
      <c r="P10" s="64"/>
      <c r="Q10" s="64"/>
      <c r="R10" s="64"/>
    </row>
    <row r="11" spans="1:18" ht="23.25" customHeight="1">
      <c r="A11" s="50">
        <v>3</v>
      </c>
      <c r="B11" s="386" t="s">
        <v>115</v>
      </c>
      <c r="C11" s="387" t="s">
        <v>116</v>
      </c>
      <c r="D11" s="51">
        <f>'Overall Direct attainment'!BU234</f>
        <v>0.28054298642533937</v>
      </c>
      <c r="E11" s="51">
        <f>'Overall Direct attainment'!BV234</f>
        <v>0.33484162895927599</v>
      </c>
      <c r="F11" s="51">
        <f>'Overall Direct attainment'!BW234</f>
        <v>0.2895927601809955</v>
      </c>
      <c r="G11" s="51">
        <f>'Overall Direct attainment'!BX234</f>
        <v>0.33936651583710409</v>
      </c>
      <c r="H11" s="51">
        <f>'Overall Direct attainment'!BY234</f>
        <v>0.30316742081447962</v>
      </c>
      <c r="I11" s="51">
        <f>'Overall Direct attainment'!BZ234</f>
        <v>0.2895927601809955</v>
      </c>
      <c r="J11" s="64"/>
      <c r="K11" s="64"/>
      <c r="L11" s="64"/>
      <c r="M11" s="64"/>
      <c r="N11" s="64"/>
      <c r="O11" s="64"/>
      <c r="P11" s="64"/>
      <c r="Q11" s="64"/>
      <c r="R11" s="64"/>
    </row>
    <row r="12" spans="1:18" ht="38.25" customHeight="1">
      <c r="A12" s="50">
        <v>4</v>
      </c>
      <c r="B12" s="388" t="s">
        <v>117</v>
      </c>
      <c r="C12" s="389" t="s">
        <v>116</v>
      </c>
      <c r="D12" s="52">
        <f>D11*0.6</f>
        <v>0.1683257918552036</v>
      </c>
      <c r="E12" s="52">
        <f t="shared" ref="E12:I12" si="1">E11*0.6</f>
        <v>0.20090497737556559</v>
      </c>
      <c r="F12" s="52">
        <f t="shared" si="1"/>
        <v>0.17375565610859731</v>
      </c>
      <c r="G12" s="52">
        <f t="shared" si="1"/>
        <v>0.20361990950226244</v>
      </c>
      <c r="H12" s="52">
        <f t="shared" si="1"/>
        <v>0.18190045248868777</v>
      </c>
      <c r="I12" s="52">
        <f t="shared" si="1"/>
        <v>0.17375565610859731</v>
      </c>
      <c r="J12" s="64"/>
      <c r="K12" s="64"/>
      <c r="L12" s="64"/>
      <c r="M12" s="64"/>
      <c r="N12" s="64"/>
      <c r="O12" s="64"/>
      <c r="P12" s="64"/>
      <c r="Q12" s="64"/>
      <c r="R12" s="64"/>
    </row>
    <row r="13" spans="1:18" ht="23.25" customHeight="1">
      <c r="A13" s="53">
        <v>5</v>
      </c>
      <c r="B13" s="390" t="s">
        <v>118</v>
      </c>
      <c r="C13" s="391" t="s">
        <v>119</v>
      </c>
      <c r="D13" s="54">
        <f>D12+D10</f>
        <v>0.47058823529411764</v>
      </c>
      <c r="E13" s="54">
        <f t="shared" ref="E13:I13" si="2">E12+E10</f>
        <v>0.45067873303167416</v>
      </c>
      <c r="F13" s="54">
        <f t="shared" si="2"/>
        <v>0.49049773755656112</v>
      </c>
      <c r="G13" s="54">
        <f t="shared" si="2"/>
        <v>0.53846153846153855</v>
      </c>
      <c r="H13" s="54">
        <f t="shared" si="2"/>
        <v>0.49683257918552037</v>
      </c>
      <c r="I13" s="54">
        <f t="shared" si="2"/>
        <v>0.45972850678733035</v>
      </c>
      <c r="J13" s="64"/>
      <c r="K13" s="64"/>
      <c r="L13" s="64"/>
      <c r="M13" s="64"/>
      <c r="N13" s="64"/>
      <c r="O13" s="64"/>
      <c r="P13" s="64"/>
      <c r="Q13" s="64"/>
      <c r="R13" s="64"/>
    </row>
    <row r="14" spans="1:18" ht="23.25" customHeight="1">
      <c r="A14" s="53">
        <v>6</v>
      </c>
      <c r="B14" s="390" t="s">
        <v>120</v>
      </c>
      <c r="C14" s="391" t="s">
        <v>121</v>
      </c>
      <c r="D14" s="55">
        <f>D13*0.9</f>
        <v>0.42352941176470588</v>
      </c>
      <c r="E14" s="55">
        <f t="shared" ref="E14:I14" si="3">E13*0.9</f>
        <v>0.40561085972850675</v>
      </c>
      <c r="F14" s="55">
        <f t="shared" si="3"/>
        <v>0.44144796380090501</v>
      </c>
      <c r="G14" s="55">
        <f t="shared" si="3"/>
        <v>0.48461538461538473</v>
      </c>
      <c r="H14" s="55">
        <f t="shared" si="3"/>
        <v>0.44714932126696832</v>
      </c>
      <c r="I14" s="55">
        <f t="shared" si="3"/>
        <v>0.41375565610859733</v>
      </c>
      <c r="J14" s="64"/>
      <c r="K14" s="64"/>
      <c r="L14" s="64"/>
      <c r="M14" s="64"/>
      <c r="N14" s="64"/>
      <c r="O14" s="64"/>
      <c r="P14" s="64"/>
      <c r="Q14" s="64"/>
      <c r="R14" s="64"/>
    </row>
    <row r="15" spans="1:18" ht="23.25" customHeight="1">
      <c r="A15" s="56">
        <v>7</v>
      </c>
      <c r="B15" s="376" t="s">
        <v>122</v>
      </c>
      <c r="C15" s="377" t="s">
        <v>123</v>
      </c>
      <c r="D15" s="57">
        <f>'Course end survey'!D248</f>
        <v>0.68325791855203621</v>
      </c>
      <c r="E15" s="57">
        <f>'Course end survey'!E248</f>
        <v>0.67873303167420818</v>
      </c>
      <c r="F15" s="57">
        <f>'Course end survey'!F248</f>
        <v>0.66063348416289591</v>
      </c>
      <c r="G15" s="57">
        <f>'Course end survey'!G248</f>
        <v>0.67873303167420818</v>
      </c>
      <c r="H15" s="57">
        <f>'Course end survey'!H248</f>
        <v>0.6470588235294118</v>
      </c>
      <c r="I15" s="57">
        <f>'Course end survey'!I248</f>
        <v>0.66515837104072395</v>
      </c>
      <c r="J15" s="64"/>
      <c r="K15" s="64"/>
      <c r="L15" s="64"/>
      <c r="M15" s="64"/>
      <c r="N15" s="64"/>
      <c r="O15" s="64"/>
      <c r="P15" s="64"/>
      <c r="Q15" s="64"/>
      <c r="R15" s="64"/>
    </row>
    <row r="16" spans="1:18" ht="35.25" customHeight="1">
      <c r="A16" s="56">
        <v>8</v>
      </c>
      <c r="B16" s="378" t="s">
        <v>124</v>
      </c>
      <c r="C16" s="379" t="s">
        <v>123</v>
      </c>
      <c r="D16" s="58">
        <f>D15*0.1</f>
        <v>6.8325791855203627E-2</v>
      </c>
      <c r="E16" s="58">
        <f t="shared" ref="E16:I16" si="4">E15*0.1</f>
        <v>6.7873303167420823E-2</v>
      </c>
      <c r="F16" s="58">
        <f t="shared" si="4"/>
        <v>6.6063348416289594E-2</v>
      </c>
      <c r="G16" s="58">
        <f t="shared" si="4"/>
        <v>6.7873303167420823E-2</v>
      </c>
      <c r="H16" s="58">
        <f t="shared" si="4"/>
        <v>6.4705882352941183E-2</v>
      </c>
      <c r="I16" s="58">
        <f t="shared" si="4"/>
        <v>6.6515837104072398E-2</v>
      </c>
      <c r="J16" s="64"/>
      <c r="K16" s="64"/>
      <c r="L16" s="64"/>
      <c r="M16" s="64"/>
      <c r="N16" s="64"/>
      <c r="O16" s="64"/>
      <c r="P16" s="64"/>
      <c r="Q16" s="64"/>
      <c r="R16" s="64"/>
    </row>
    <row r="17" spans="1:18" ht="23.25" customHeight="1">
      <c r="A17" s="59">
        <v>9</v>
      </c>
      <c r="B17" s="380" t="s">
        <v>125</v>
      </c>
      <c r="C17" s="381" t="s">
        <v>126</v>
      </c>
      <c r="D17" s="60">
        <f>D16+D14</f>
        <v>0.49185520361990953</v>
      </c>
      <c r="E17" s="60">
        <f t="shared" ref="E17:I17" si="5">E16+E14</f>
        <v>0.47348416289592754</v>
      </c>
      <c r="F17" s="60">
        <f t="shared" si="5"/>
        <v>0.50751131221719459</v>
      </c>
      <c r="G17" s="60">
        <f t="shared" si="5"/>
        <v>0.55248868778280558</v>
      </c>
      <c r="H17" s="60">
        <f t="shared" si="5"/>
        <v>0.51185520361990955</v>
      </c>
      <c r="I17" s="60">
        <f t="shared" si="5"/>
        <v>0.48027149321266971</v>
      </c>
      <c r="J17" s="64"/>
      <c r="K17" s="64"/>
      <c r="L17" s="64"/>
      <c r="M17" s="64"/>
      <c r="N17" s="64"/>
      <c r="O17" s="64"/>
      <c r="P17" s="64"/>
      <c r="Q17" s="64"/>
      <c r="R17" s="64"/>
    </row>
    <row r="18" spans="1:18" ht="23.25" customHeight="1">
      <c r="A18" s="59">
        <v>10</v>
      </c>
      <c r="B18" s="380" t="s">
        <v>103</v>
      </c>
      <c r="C18" s="381" t="s">
        <v>127</v>
      </c>
      <c r="D18" s="61">
        <f>IF(D17&lt;=50%,0,IF(AND(D17&gt;50%,D17&lt;=60%),1,IF(AND(D17&gt;60%,D17&lt;=70%),2,IF(AND(D17&gt;70%),3))))</f>
        <v>0</v>
      </c>
      <c r="E18" s="61">
        <f t="shared" ref="E18:I18" si="6">IF(E17&lt;=50%,0,IF(AND(E17&gt;50%,E17&lt;=60%),1,IF(AND(E17&gt;60%,E17&lt;=70%),2,IF(AND(E17&gt;70%),3))))</f>
        <v>0</v>
      </c>
      <c r="F18" s="61">
        <f t="shared" si="6"/>
        <v>1</v>
      </c>
      <c r="G18" s="61">
        <f t="shared" si="6"/>
        <v>1</v>
      </c>
      <c r="H18" s="61">
        <f t="shared" si="6"/>
        <v>1</v>
      </c>
      <c r="I18" s="61">
        <f t="shared" si="6"/>
        <v>0</v>
      </c>
      <c r="J18" s="64"/>
      <c r="K18" s="64"/>
      <c r="L18" s="64"/>
      <c r="M18" s="64"/>
      <c r="N18" s="64"/>
      <c r="O18" s="64"/>
      <c r="P18" s="64"/>
      <c r="Q18" s="64"/>
      <c r="R18" s="64"/>
    </row>
    <row r="21" spans="1:18">
      <c r="D21" s="62"/>
      <c r="E21" s="62"/>
      <c r="F21" s="62"/>
      <c r="G21" s="62"/>
      <c r="H21" s="62"/>
      <c r="I21" s="62"/>
    </row>
    <row r="22" spans="1:18">
      <c r="D22" s="62"/>
      <c r="E22" s="62"/>
      <c r="F22" s="62"/>
      <c r="G22" s="62"/>
      <c r="H22" s="62"/>
      <c r="I22" s="62"/>
    </row>
    <row r="23" spans="1:18">
      <c r="D23" s="62"/>
      <c r="E23" s="62"/>
      <c r="F23" s="62"/>
      <c r="G23" s="62"/>
      <c r="H23" s="62"/>
      <c r="I23" s="62"/>
    </row>
    <row r="24" spans="1:18">
      <c r="D24" s="62"/>
      <c r="E24" s="62"/>
      <c r="F24" s="62"/>
      <c r="G24" s="62"/>
      <c r="H24" s="62"/>
      <c r="I24" s="62"/>
    </row>
    <row r="25" spans="1:18">
      <c r="D25" s="62"/>
      <c r="E25" s="62"/>
      <c r="F25" s="62"/>
      <c r="G25" s="62"/>
      <c r="H25" s="62"/>
      <c r="I25" s="62"/>
    </row>
    <row r="26" spans="1:18">
      <c r="D26" s="63"/>
      <c r="E26" s="63"/>
      <c r="F26" s="63"/>
      <c r="G26" s="63"/>
      <c r="H26" s="63"/>
      <c r="I26" s="63"/>
    </row>
  </sheetData>
  <mergeCells count="34">
    <mergeCell ref="A7:A8"/>
    <mergeCell ref="B7:C8"/>
    <mergeCell ref="I2:L3"/>
    <mergeCell ref="M2:P3"/>
    <mergeCell ref="B14:C14"/>
    <mergeCell ref="C6:D6"/>
    <mergeCell ref="I6:J6"/>
    <mergeCell ref="K6:L6"/>
    <mergeCell ref="M6:N6"/>
    <mergeCell ref="D7:I7"/>
    <mergeCell ref="C4:D4"/>
    <mergeCell ref="E4:F4"/>
    <mergeCell ref="G4:H4"/>
    <mergeCell ref="I4:N4"/>
    <mergeCell ref="C5:D5"/>
    <mergeCell ref="I5:J5"/>
    <mergeCell ref="B15:C15"/>
    <mergeCell ref="B16:C16"/>
    <mergeCell ref="B17:C17"/>
    <mergeCell ref="B18:C18"/>
    <mergeCell ref="B9:C9"/>
    <mergeCell ref="B10:C10"/>
    <mergeCell ref="B11:C11"/>
    <mergeCell ref="B12:C12"/>
    <mergeCell ref="B13:C13"/>
    <mergeCell ref="K5:L5"/>
    <mergeCell ref="M5:N5"/>
    <mergeCell ref="A1:R1"/>
    <mergeCell ref="C2:D2"/>
    <mergeCell ref="E2:F2"/>
    <mergeCell ref="G2:H2"/>
    <mergeCell ref="C3:D3"/>
    <mergeCell ref="E3:F3"/>
    <mergeCell ref="G3:H3"/>
  </mergeCells>
  <dataValidations count="1">
    <dataValidation type="decimal" allowBlank="1" showInputMessage="1" showErrorMessage="1" sqref="E6:G6" xr:uid="{00000000-0002-0000-0B00-000000000000}">
      <formula1>0</formula1>
      <formula2>1</formula2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VS32"/>
  <sheetViews>
    <sheetView workbookViewId="0">
      <selection activeCell="B25" sqref="B25"/>
    </sheetView>
  </sheetViews>
  <sheetFormatPr defaultColWidth="9" defaultRowHeight="14.4"/>
  <cols>
    <col min="1" max="1" width="11.6640625" customWidth="1"/>
    <col min="2" max="2" width="13.33203125" customWidth="1"/>
    <col min="3" max="6" width="13" customWidth="1"/>
    <col min="7" max="7" width="10.88671875" customWidth="1"/>
    <col min="8" max="8" width="12" customWidth="1"/>
    <col min="9" max="10" width="11.5546875" customWidth="1"/>
    <col min="11" max="11" width="11.88671875" customWidth="1"/>
    <col min="12" max="12" width="10.6640625" customWidth="1"/>
    <col min="13" max="13" width="11.44140625" customWidth="1"/>
    <col min="14" max="14" width="12" customWidth="1"/>
    <col min="15" max="16" width="7.33203125" customWidth="1"/>
    <col min="254" max="254" width="11.6640625" customWidth="1"/>
    <col min="255" max="259" width="12.88671875" customWidth="1"/>
    <col min="260" max="260" width="10.88671875" customWidth="1"/>
    <col min="261" max="261" width="11.88671875" customWidth="1"/>
    <col min="262" max="262" width="9.44140625" customWidth="1"/>
    <col min="263" max="263" width="10.44140625" customWidth="1"/>
    <col min="264" max="264" width="11.88671875" customWidth="1"/>
    <col min="265" max="265" width="9.44140625" customWidth="1"/>
    <col min="266" max="266" width="11.44140625" customWidth="1"/>
    <col min="267" max="267" width="9" hidden="1" customWidth="1"/>
    <col min="268" max="270" width="7.33203125" customWidth="1"/>
    <col min="510" max="510" width="11.6640625" customWidth="1"/>
    <col min="511" max="515" width="12.88671875" customWidth="1"/>
    <col min="516" max="516" width="10.88671875" customWidth="1"/>
    <col min="517" max="517" width="11.88671875" customWidth="1"/>
    <col min="518" max="518" width="9.44140625" customWidth="1"/>
    <col min="519" max="519" width="10.44140625" customWidth="1"/>
    <col min="520" max="520" width="11.88671875" customWidth="1"/>
    <col min="521" max="521" width="9.44140625" customWidth="1"/>
    <col min="522" max="522" width="11.44140625" customWidth="1"/>
    <col min="523" max="523" width="9" hidden="1" customWidth="1"/>
    <col min="524" max="526" width="7.33203125" customWidth="1"/>
    <col min="766" max="766" width="11.6640625" customWidth="1"/>
    <col min="767" max="771" width="12.88671875" customWidth="1"/>
    <col min="772" max="772" width="10.88671875" customWidth="1"/>
    <col min="773" max="773" width="11.88671875" customWidth="1"/>
    <col min="774" max="774" width="9.44140625" customWidth="1"/>
    <col min="775" max="775" width="10.44140625" customWidth="1"/>
    <col min="776" max="776" width="11.88671875" customWidth="1"/>
    <col min="777" max="777" width="9.44140625" customWidth="1"/>
    <col min="778" max="778" width="11.44140625" customWidth="1"/>
    <col min="779" max="779" width="9" hidden="1" customWidth="1"/>
    <col min="780" max="782" width="7.33203125" customWidth="1"/>
    <col min="1022" max="1022" width="11.6640625" customWidth="1"/>
    <col min="1023" max="1027" width="12.88671875" customWidth="1"/>
    <col min="1028" max="1028" width="10.88671875" customWidth="1"/>
    <col min="1029" max="1029" width="11.88671875" customWidth="1"/>
    <col min="1030" max="1030" width="9.44140625" customWidth="1"/>
    <col min="1031" max="1031" width="10.44140625" customWidth="1"/>
    <col min="1032" max="1032" width="11.88671875" customWidth="1"/>
    <col min="1033" max="1033" width="9.44140625" customWidth="1"/>
    <col min="1034" max="1034" width="11.44140625" customWidth="1"/>
    <col min="1035" max="1035" width="9" hidden="1" customWidth="1"/>
    <col min="1036" max="1038" width="7.33203125" customWidth="1"/>
    <col min="1278" max="1278" width="11.6640625" customWidth="1"/>
    <col min="1279" max="1283" width="12.88671875" customWidth="1"/>
    <col min="1284" max="1284" width="10.88671875" customWidth="1"/>
    <col min="1285" max="1285" width="11.88671875" customWidth="1"/>
    <col min="1286" max="1286" width="9.44140625" customWidth="1"/>
    <col min="1287" max="1287" width="10.44140625" customWidth="1"/>
    <col min="1288" max="1288" width="11.88671875" customWidth="1"/>
    <col min="1289" max="1289" width="9.44140625" customWidth="1"/>
    <col min="1290" max="1290" width="11.44140625" customWidth="1"/>
    <col min="1291" max="1291" width="9" hidden="1" customWidth="1"/>
    <col min="1292" max="1294" width="7.33203125" customWidth="1"/>
    <col min="1534" max="1534" width="11.6640625" customWidth="1"/>
    <col min="1535" max="1539" width="12.88671875" customWidth="1"/>
    <col min="1540" max="1540" width="10.88671875" customWidth="1"/>
    <col min="1541" max="1541" width="11.88671875" customWidth="1"/>
    <col min="1542" max="1542" width="9.44140625" customWidth="1"/>
    <col min="1543" max="1543" width="10.44140625" customWidth="1"/>
    <col min="1544" max="1544" width="11.88671875" customWidth="1"/>
    <col min="1545" max="1545" width="9.44140625" customWidth="1"/>
    <col min="1546" max="1546" width="11.44140625" customWidth="1"/>
    <col min="1547" max="1547" width="9" hidden="1" customWidth="1"/>
    <col min="1548" max="1550" width="7.33203125" customWidth="1"/>
    <col min="1790" max="1790" width="11.6640625" customWidth="1"/>
    <col min="1791" max="1795" width="12.88671875" customWidth="1"/>
    <col min="1796" max="1796" width="10.88671875" customWidth="1"/>
    <col min="1797" max="1797" width="11.88671875" customWidth="1"/>
    <col min="1798" max="1798" width="9.44140625" customWidth="1"/>
    <col min="1799" max="1799" width="10.44140625" customWidth="1"/>
    <col min="1800" max="1800" width="11.88671875" customWidth="1"/>
    <col min="1801" max="1801" width="9.44140625" customWidth="1"/>
    <col min="1802" max="1802" width="11.44140625" customWidth="1"/>
    <col min="1803" max="1803" width="9" hidden="1" customWidth="1"/>
    <col min="1804" max="1806" width="7.33203125" customWidth="1"/>
    <col min="2046" max="2046" width="11.6640625" customWidth="1"/>
    <col min="2047" max="2051" width="12.88671875" customWidth="1"/>
    <col min="2052" max="2052" width="10.88671875" customWidth="1"/>
    <col min="2053" max="2053" width="11.88671875" customWidth="1"/>
    <col min="2054" max="2054" width="9.44140625" customWidth="1"/>
    <col min="2055" max="2055" width="10.44140625" customWidth="1"/>
    <col min="2056" max="2056" width="11.88671875" customWidth="1"/>
    <col min="2057" max="2057" width="9.44140625" customWidth="1"/>
    <col min="2058" max="2058" width="11.44140625" customWidth="1"/>
    <col min="2059" max="2059" width="9" hidden="1" customWidth="1"/>
    <col min="2060" max="2062" width="7.33203125" customWidth="1"/>
    <col min="2302" max="2302" width="11.6640625" customWidth="1"/>
    <col min="2303" max="2307" width="12.88671875" customWidth="1"/>
    <col min="2308" max="2308" width="10.88671875" customWidth="1"/>
    <col min="2309" max="2309" width="11.88671875" customWidth="1"/>
    <col min="2310" max="2310" width="9.44140625" customWidth="1"/>
    <col min="2311" max="2311" width="10.44140625" customWidth="1"/>
    <col min="2312" max="2312" width="11.88671875" customWidth="1"/>
    <col min="2313" max="2313" width="9.44140625" customWidth="1"/>
    <col min="2314" max="2314" width="11.44140625" customWidth="1"/>
    <col min="2315" max="2315" width="9" hidden="1" customWidth="1"/>
    <col min="2316" max="2318" width="7.33203125" customWidth="1"/>
    <col min="2558" max="2558" width="11.6640625" customWidth="1"/>
    <col min="2559" max="2563" width="12.88671875" customWidth="1"/>
    <col min="2564" max="2564" width="10.88671875" customWidth="1"/>
    <col min="2565" max="2565" width="11.88671875" customWidth="1"/>
    <col min="2566" max="2566" width="9.44140625" customWidth="1"/>
    <col min="2567" max="2567" width="10.44140625" customWidth="1"/>
    <col min="2568" max="2568" width="11.88671875" customWidth="1"/>
    <col min="2569" max="2569" width="9.44140625" customWidth="1"/>
    <col min="2570" max="2570" width="11.44140625" customWidth="1"/>
    <col min="2571" max="2571" width="9" hidden="1" customWidth="1"/>
    <col min="2572" max="2574" width="7.33203125" customWidth="1"/>
    <col min="2814" max="2814" width="11.6640625" customWidth="1"/>
    <col min="2815" max="2819" width="12.88671875" customWidth="1"/>
    <col min="2820" max="2820" width="10.88671875" customWidth="1"/>
    <col min="2821" max="2821" width="11.88671875" customWidth="1"/>
    <col min="2822" max="2822" width="9.44140625" customWidth="1"/>
    <col min="2823" max="2823" width="10.44140625" customWidth="1"/>
    <col min="2824" max="2824" width="11.88671875" customWidth="1"/>
    <col min="2825" max="2825" width="9.44140625" customWidth="1"/>
    <col min="2826" max="2826" width="11.44140625" customWidth="1"/>
    <col min="2827" max="2827" width="9" hidden="1" customWidth="1"/>
    <col min="2828" max="2830" width="7.33203125" customWidth="1"/>
    <col min="3070" max="3070" width="11.6640625" customWidth="1"/>
    <col min="3071" max="3075" width="12.88671875" customWidth="1"/>
    <col min="3076" max="3076" width="10.88671875" customWidth="1"/>
    <col min="3077" max="3077" width="11.88671875" customWidth="1"/>
    <col min="3078" max="3078" width="9.44140625" customWidth="1"/>
    <col min="3079" max="3079" width="10.44140625" customWidth="1"/>
    <col min="3080" max="3080" width="11.88671875" customWidth="1"/>
    <col min="3081" max="3081" width="9.44140625" customWidth="1"/>
    <col min="3082" max="3082" width="11.44140625" customWidth="1"/>
    <col min="3083" max="3083" width="9" hidden="1" customWidth="1"/>
    <col min="3084" max="3086" width="7.33203125" customWidth="1"/>
    <col min="3326" max="3326" width="11.6640625" customWidth="1"/>
    <col min="3327" max="3331" width="12.88671875" customWidth="1"/>
    <col min="3332" max="3332" width="10.88671875" customWidth="1"/>
    <col min="3333" max="3333" width="11.88671875" customWidth="1"/>
    <col min="3334" max="3334" width="9.44140625" customWidth="1"/>
    <col min="3335" max="3335" width="10.44140625" customWidth="1"/>
    <col min="3336" max="3336" width="11.88671875" customWidth="1"/>
    <col min="3337" max="3337" width="9.44140625" customWidth="1"/>
    <col min="3338" max="3338" width="11.44140625" customWidth="1"/>
    <col min="3339" max="3339" width="9" hidden="1" customWidth="1"/>
    <col min="3340" max="3342" width="7.33203125" customWidth="1"/>
    <col min="3582" max="3582" width="11.6640625" customWidth="1"/>
    <col min="3583" max="3587" width="12.88671875" customWidth="1"/>
    <col min="3588" max="3588" width="10.88671875" customWidth="1"/>
    <col min="3589" max="3589" width="11.88671875" customWidth="1"/>
    <col min="3590" max="3590" width="9.44140625" customWidth="1"/>
    <col min="3591" max="3591" width="10.44140625" customWidth="1"/>
    <col min="3592" max="3592" width="11.88671875" customWidth="1"/>
    <col min="3593" max="3593" width="9.44140625" customWidth="1"/>
    <col min="3594" max="3594" width="11.44140625" customWidth="1"/>
    <col min="3595" max="3595" width="9" hidden="1" customWidth="1"/>
    <col min="3596" max="3598" width="7.33203125" customWidth="1"/>
    <col min="3838" max="3838" width="11.6640625" customWidth="1"/>
    <col min="3839" max="3843" width="12.88671875" customWidth="1"/>
    <col min="3844" max="3844" width="10.88671875" customWidth="1"/>
    <col min="3845" max="3845" width="11.88671875" customWidth="1"/>
    <col min="3846" max="3846" width="9.44140625" customWidth="1"/>
    <col min="3847" max="3847" width="10.44140625" customWidth="1"/>
    <col min="3848" max="3848" width="11.88671875" customWidth="1"/>
    <col min="3849" max="3849" width="9.44140625" customWidth="1"/>
    <col min="3850" max="3850" width="11.44140625" customWidth="1"/>
    <col min="3851" max="3851" width="9" hidden="1" customWidth="1"/>
    <col min="3852" max="3854" width="7.33203125" customWidth="1"/>
    <col min="4094" max="4094" width="11.6640625" customWidth="1"/>
    <col min="4095" max="4099" width="12.88671875" customWidth="1"/>
    <col min="4100" max="4100" width="10.88671875" customWidth="1"/>
    <col min="4101" max="4101" width="11.88671875" customWidth="1"/>
    <col min="4102" max="4102" width="9.44140625" customWidth="1"/>
    <col min="4103" max="4103" width="10.44140625" customWidth="1"/>
    <col min="4104" max="4104" width="11.88671875" customWidth="1"/>
    <col min="4105" max="4105" width="9.44140625" customWidth="1"/>
    <col min="4106" max="4106" width="11.44140625" customWidth="1"/>
    <col min="4107" max="4107" width="9" hidden="1" customWidth="1"/>
    <col min="4108" max="4110" width="7.33203125" customWidth="1"/>
    <col min="4350" max="4350" width="11.6640625" customWidth="1"/>
    <col min="4351" max="4355" width="12.88671875" customWidth="1"/>
    <col min="4356" max="4356" width="10.88671875" customWidth="1"/>
    <col min="4357" max="4357" width="11.88671875" customWidth="1"/>
    <col min="4358" max="4358" width="9.44140625" customWidth="1"/>
    <col min="4359" max="4359" width="10.44140625" customWidth="1"/>
    <col min="4360" max="4360" width="11.88671875" customWidth="1"/>
    <col min="4361" max="4361" width="9.44140625" customWidth="1"/>
    <col min="4362" max="4362" width="11.44140625" customWidth="1"/>
    <col min="4363" max="4363" width="9" hidden="1" customWidth="1"/>
    <col min="4364" max="4366" width="7.33203125" customWidth="1"/>
    <col min="4606" max="4606" width="11.6640625" customWidth="1"/>
    <col min="4607" max="4611" width="12.88671875" customWidth="1"/>
    <col min="4612" max="4612" width="10.88671875" customWidth="1"/>
    <col min="4613" max="4613" width="11.88671875" customWidth="1"/>
    <col min="4614" max="4614" width="9.44140625" customWidth="1"/>
    <col min="4615" max="4615" width="10.44140625" customWidth="1"/>
    <col min="4616" max="4616" width="11.88671875" customWidth="1"/>
    <col min="4617" max="4617" width="9.44140625" customWidth="1"/>
    <col min="4618" max="4618" width="11.44140625" customWidth="1"/>
    <col min="4619" max="4619" width="9" hidden="1" customWidth="1"/>
    <col min="4620" max="4622" width="7.33203125" customWidth="1"/>
    <col min="4862" max="4862" width="11.6640625" customWidth="1"/>
    <col min="4863" max="4867" width="12.88671875" customWidth="1"/>
    <col min="4868" max="4868" width="10.88671875" customWidth="1"/>
    <col min="4869" max="4869" width="11.88671875" customWidth="1"/>
    <col min="4870" max="4870" width="9.44140625" customWidth="1"/>
    <col min="4871" max="4871" width="10.44140625" customWidth="1"/>
    <col min="4872" max="4872" width="11.88671875" customWidth="1"/>
    <col min="4873" max="4873" width="9.44140625" customWidth="1"/>
    <col min="4874" max="4874" width="11.44140625" customWidth="1"/>
    <col min="4875" max="4875" width="9" hidden="1" customWidth="1"/>
    <col min="4876" max="4878" width="7.33203125" customWidth="1"/>
    <col min="5118" max="5118" width="11.6640625" customWidth="1"/>
    <col min="5119" max="5123" width="12.88671875" customWidth="1"/>
    <col min="5124" max="5124" width="10.88671875" customWidth="1"/>
    <col min="5125" max="5125" width="11.88671875" customWidth="1"/>
    <col min="5126" max="5126" width="9.44140625" customWidth="1"/>
    <col min="5127" max="5127" width="10.44140625" customWidth="1"/>
    <col min="5128" max="5128" width="11.88671875" customWidth="1"/>
    <col min="5129" max="5129" width="9.44140625" customWidth="1"/>
    <col min="5130" max="5130" width="11.44140625" customWidth="1"/>
    <col min="5131" max="5131" width="9" hidden="1" customWidth="1"/>
    <col min="5132" max="5134" width="7.33203125" customWidth="1"/>
    <col min="5374" max="5374" width="11.6640625" customWidth="1"/>
    <col min="5375" max="5379" width="12.88671875" customWidth="1"/>
    <col min="5380" max="5380" width="10.88671875" customWidth="1"/>
    <col min="5381" max="5381" width="11.88671875" customWidth="1"/>
    <col min="5382" max="5382" width="9.44140625" customWidth="1"/>
    <col min="5383" max="5383" width="10.44140625" customWidth="1"/>
    <col min="5384" max="5384" width="11.88671875" customWidth="1"/>
    <col min="5385" max="5385" width="9.44140625" customWidth="1"/>
    <col min="5386" max="5386" width="11.44140625" customWidth="1"/>
    <col min="5387" max="5387" width="9" hidden="1" customWidth="1"/>
    <col min="5388" max="5390" width="7.33203125" customWidth="1"/>
    <col min="5630" max="5630" width="11.6640625" customWidth="1"/>
    <col min="5631" max="5635" width="12.88671875" customWidth="1"/>
    <col min="5636" max="5636" width="10.88671875" customWidth="1"/>
    <col min="5637" max="5637" width="11.88671875" customWidth="1"/>
    <col min="5638" max="5638" width="9.44140625" customWidth="1"/>
    <col min="5639" max="5639" width="10.44140625" customWidth="1"/>
    <col min="5640" max="5640" width="11.88671875" customWidth="1"/>
    <col min="5641" max="5641" width="9.44140625" customWidth="1"/>
    <col min="5642" max="5642" width="11.44140625" customWidth="1"/>
    <col min="5643" max="5643" width="9" hidden="1" customWidth="1"/>
    <col min="5644" max="5646" width="7.33203125" customWidth="1"/>
    <col min="5886" max="5886" width="11.6640625" customWidth="1"/>
    <col min="5887" max="5891" width="12.88671875" customWidth="1"/>
    <col min="5892" max="5892" width="10.88671875" customWidth="1"/>
    <col min="5893" max="5893" width="11.88671875" customWidth="1"/>
    <col min="5894" max="5894" width="9.44140625" customWidth="1"/>
    <col min="5895" max="5895" width="10.44140625" customWidth="1"/>
    <col min="5896" max="5896" width="11.88671875" customWidth="1"/>
    <col min="5897" max="5897" width="9.44140625" customWidth="1"/>
    <col min="5898" max="5898" width="11.44140625" customWidth="1"/>
    <col min="5899" max="5899" width="9" hidden="1" customWidth="1"/>
    <col min="5900" max="5902" width="7.33203125" customWidth="1"/>
    <col min="6142" max="6142" width="11.6640625" customWidth="1"/>
    <col min="6143" max="6147" width="12.88671875" customWidth="1"/>
    <col min="6148" max="6148" width="10.88671875" customWidth="1"/>
    <col min="6149" max="6149" width="11.88671875" customWidth="1"/>
    <col min="6150" max="6150" width="9.44140625" customWidth="1"/>
    <col min="6151" max="6151" width="10.44140625" customWidth="1"/>
    <col min="6152" max="6152" width="11.88671875" customWidth="1"/>
    <col min="6153" max="6153" width="9.44140625" customWidth="1"/>
    <col min="6154" max="6154" width="11.44140625" customWidth="1"/>
    <col min="6155" max="6155" width="9" hidden="1" customWidth="1"/>
    <col min="6156" max="6158" width="7.33203125" customWidth="1"/>
    <col min="6398" max="6398" width="11.6640625" customWidth="1"/>
    <col min="6399" max="6403" width="12.88671875" customWidth="1"/>
    <col min="6404" max="6404" width="10.88671875" customWidth="1"/>
    <col min="6405" max="6405" width="11.88671875" customWidth="1"/>
    <col min="6406" max="6406" width="9.44140625" customWidth="1"/>
    <col min="6407" max="6407" width="10.44140625" customWidth="1"/>
    <col min="6408" max="6408" width="11.88671875" customWidth="1"/>
    <col min="6409" max="6409" width="9.44140625" customWidth="1"/>
    <col min="6410" max="6410" width="11.44140625" customWidth="1"/>
    <col min="6411" max="6411" width="9" hidden="1" customWidth="1"/>
    <col min="6412" max="6414" width="7.33203125" customWidth="1"/>
    <col min="6654" max="6654" width="11.6640625" customWidth="1"/>
    <col min="6655" max="6659" width="12.88671875" customWidth="1"/>
    <col min="6660" max="6660" width="10.88671875" customWidth="1"/>
    <col min="6661" max="6661" width="11.88671875" customWidth="1"/>
    <col min="6662" max="6662" width="9.44140625" customWidth="1"/>
    <col min="6663" max="6663" width="10.44140625" customWidth="1"/>
    <col min="6664" max="6664" width="11.88671875" customWidth="1"/>
    <col min="6665" max="6665" width="9.44140625" customWidth="1"/>
    <col min="6666" max="6666" width="11.44140625" customWidth="1"/>
    <col min="6667" max="6667" width="9" hidden="1" customWidth="1"/>
    <col min="6668" max="6670" width="7.33203125" customWidth="1"/>
    <col min="6910" max="6910" width="11.6640625" customWidth="1"/>
    <col min="6911" max="6915" width="12.88671875" customWidth="1"/>
    <col min="6916" max="6916" width="10.88671875" customWidth="1"/>
    <col min="6917" max="6917" width="11.88671875" customWidth="1"/>
    <col min="6918" max="6918" width="9.44140625" customWidth="1"/>
    <col min="6919" max="6919" width="10.44140625" customWidth="1"/>
    <col min="6920" max="6920" width="11.88671875" customWidth="1"/>
    <col min="6921" max="6921" width="9.44140625" customWidth="1"/>
    <col min="6922" max="6922" width="11.44140625" customWidth="1"/>
    <col min="6923" max="6923" width="9" hidden="1" customWidth="1"/>
    <col min="6924" max="6926" width="7.33203125" customWidth="1"/>
    <col min="7166" max="7166" width="11.6640625" customWidth="1"/>
    <col min="7167" max="7171" width="12.88671875" customWidth="1"/>
    <col min="7172" max="7172" width="10.88671875" customWidth="1"/>
    <col min="7173" max="7173" width="11.88671875" customWidth="1"/>
    <col min="7174" max="7174" width="9.44140625" customWidth="1"/>
    <col min="7175" max="7175" width="10.44140625" customWidth="1"/>
    <col min="7176" max="7176" width="11.88671875" customWidth="1"/>
    <col min="7177" max="7177" width="9.44140625" customWidth="1"/>
    <col min="7178" max="7178" width="11.44140625" customWidth="1"/>
    <col min="7179" max="7179" width="9" hidden="1" customWidth="1"/>
    <col min="7180" max="7182" width="7.33203125" customWidth="1"/>
    <col min="7422" max="7422" width="11.6640625" customWidth="1"/>
    <col min="7423" max="7427" width="12.88671875" customWidth="1"/>
    <col min="7428" max="7428" width="10.88671875" customWidth="1"/>
    <col min="7429" max="7429" width="11.88671875" customWidth="1"/>
    <col min="7430" max="7430" width="9.44140625" customWidth="1"/>
    <col min="7431" max="7431" width="10.44140625" customWidth="1"/>
    <col min="7432" max="7432" width="11.88671875" customWidth="1"/>
    <col min="7433" max="7433" width="9.44140625" customWidth="1"/>
    <col min="7434" max="7434" width="11.44140625" customWidth="1"/>
    <col min="7435" max="7435" width="9" hidden="1" customWidth="1"/>
    <col min="7436" max="7438" width="7.33203125" customWidth="1"/>
    <col min="7678" max="7678" width="11.6640625" customWidth="1"/>
    <col min="7679" max="7683" width="12.88671875" customWidth="1"/>
    <col min="7684" max="7684" width="10.88671875" customWidth="1"/>
    <col min="7685" max="7685" width="11.88671875" customWidth="1"/>
    <col min="7686" max="7686" width="9.44140625" customWidth="1"/>
    <col min="7687" max="7687" width="10.44140625" customWidth="1"/>
    <col min="7688" max="7688" width="11.88671875" customWidth="1"/>
    <col min="7689" max="7689" width="9.44140625" customWidth="1"/>
    <col min="7690" max="7690" width="11.44140625" customWidth="1"/>
    <col min="7691" max="7691" width="9" hidden="1" customWidth="1"/>
    <col min="7692" max="7694" width="7.33203125" customWidth="1"/>
    <col min="7934" max="7934" width="11.6640625" customWidth="1"/>
    <col min="7935" max="7939" width="12.88671875" customWidth="1"/>
    <col min="7940" max="7940" width="10.88671875" customWidth="1"/>
    <col min="7941" max="7941" width="11.88671875" customWidth="1"/>
    <col min="7942" max="7942" width="9.44140625" customWidth="1"/>
    <col min="7943" max="7943" width="10.44140625" customWidth="1"/>
    <col min="7944" max="7944" width="11.88671875" customWidth="1"/>
    <col min="7945" max="7945" width="9.44140625" customWidth="1"/>
    <col min="7946" max="7946" width="11.44140625" customWidth="1"/>
    <col min="7947" max="7947" width="9" hidden="1" customWidth="1"/>
    <col min="7948" max="7950" width="7.33203125" customWidth="1"/>
    <col min="8190" max="8190" width="11.6640625" customWidth="1"/>
    <col min="8191" max="8195" width="12.88671875" customWidth="1"/>
    <col min="8196" max="8196" width="10.88671875" customWidth="1"/>
    <col min="8197" max="8197" width="11.88671875" customWidth="1"/>
    <col min="8198" max="8198" width="9.44140625" customWidth="1"/>
    <col min="8199" max="8199" width="10.44140625" customWidth="1"/>
    <col min="8200" max="8200" width="11.88671875" customWidth="1"/>
    <col min="8201" max="8201" width="9.44140625" customWidth="1"/>
    <col min="8202" max="8202" width="11.44140625" customWidth="1"/>
    <col min="8203" max="8203" width="9" hidden="1" customWidth="1"/>
    <col min="8204" max="8206" width="7.33203125" customWidth="1"/>
    <col min="8446" max="8446" width="11.6640625" customWidth="1"/>
    <col min="8447" max="8451" width="12.88671875" customWidth="1"/>
    <col min="8452" max="8452" width="10.88671875" customWidth="1"/>
    <col min="8453" max="8453" width="11.88671875" customWidth="1"/>
    <col min="8454" max="8454" width="9.44140625" customWidth="1"/>
    <col min="8455" max="8455" width="10.44140625" customWidth="1"/>
    <col min="8456" max="8456" width="11.88671875" customWidth="1"/>
    <col min="8457" max="8457" width="9.44140625" customWidth="1"/>
    <col min="8458" max="8458" width="11.44140625" customWidth="1"/>
    <col min="8459" max="8459" width="9" hidden="1" customWidth="1"/>
    <col min="8460" max="8462" width="7.33203125" customWidth="1"/>
    <col min="8702" max="8702" width="11.6640625" customWidth="1"/>
    <col min="8703" max="8707" width="12.88671875" customWidth="1"/>
    <col min="8708" max="8708" width="10.88671875" customWidth="1"/>
    <col min="8709" max="8709" width="11.88671875" customWidth="1"/>
    <col min="8710" max="8710" width="9.44140625" customWidth="1"/>
    <col min="8711" max="8711" width="10.44140625" customWidth="1"/>
    <col min="8712" max="8712" width="11.88671875" customWidth="1"/>
    <col min="8713" max="8713" width="9.44140625" customWidth="1"/>
    <col min="8714" max="8714" width="11.44140625" customWidth="1"/>
    <col min="8715" max="8715" width="9" hidden="1" customWidth="1"/>
    <col min="8716" max="8718" width="7.33203125" customWidth="1"/>
    <col min="8958" max="8958" width="11.6640625" customWidth="1"/>
    <col min="8959" max="8963" width="12.88671875" customWidth="1"/>
    <col min="8964" max="8964" width="10.88671875" customWidth="1"/>
    <col min="8965" max="8965" width="11.88671875" customWidth="1"/>
    <col min="8966" max="8966" width="9.44140625" customWidth="1"/>
    <col min="8967" max="8967" width="10.44140625" customWidth="1"/>
    <col min="8968" max="8968" width="11.88671875" customWidth="1"/>
    <col min="8969" max="8969" width="9.44140625" customWidth="1"/>
    <col min="8970" max="8970" width="11.44140625" customWidth="1"/>
    <col min="8971" max="8971" width="9" hidden="1" customWidth="1"/>
    <col min="8972" max="8974" width="7.33203125" customWidth="1"/>
    <col min="9214" max="9214" width="11.6640625" customWidth="1"/>
    <col min="9215" max="9219" width="12.88671875" customWidth="1"/>
    <col min="9220" max="9220" width="10.88671875" customWidth="1"/>
    <col min="9221" max="9221" width="11.88671875" customWidth="1"/>
    <col min="9222" max="9222" width="9.44140625" customWidth="1"/>
    <col min="9223" max="9223" width="10.44140625" customWidth="1"/>
    <col min="9224" max="9224" width="11.88671875" customWidth="1"/>
    <col min="9225" max="9225" width="9.44140625" customWidth="1"/>
    <col min="9226" max="9226" width="11.44140625" customWidth="1"/>
    <col min="9227" max="9227" width="9" hidden="1" customWidth="1"/>
    <col min="9228" max="9230" width="7.33203125" customWidth="1"/>
    <col min="9470" max="9470" width="11.6640625" customWidth="1"/>
    <col min="9471" max="9475" width="12.88671875" customWidth="1"/>
    <col min="9476" max="9476" width="10.88671875" customWidth="1"/>
    <col min="9477" max="9477" width="11.88671875" customWidth="1"/>
    <col min="9478" max="9478" width="9.44140625" customWidth="1"/>
    <col min="9479" max="9479" width="10.44140625" customWidth="1"/>
    <col min="9480" max="9480" width="11.88671875" customWidth="1"/>
    <col min="9481" max="9481" width="9.44140625" customWidth="1"/>
    <col min="9482" max="9482" width="11.44140625" customWidth="1"/>
    <col min="9483" max="9483" width="9" hidden="1" customWidth="1"/>
    <col min="9484" max="9486" width="7.33203125" customWidth="1"/>
    <col min="9726" max="9726" width="11.6640625" customWidth="1"/>
    <col min="9727" max="9731" width="12.88671875" customWidth="1"/>
    <col min="9732" max="9732" width="10.88671875" customWidth="1"/>
    <col min="9733" max="9733" width="11.88671875" customWidth="1"/>
    <col min="9734" max="9734" width="9.44140625" customWidth="1"/>
    <col min="9735" max="9735" width="10.44140625" customWidth="1"/>
    <col min="9736" max="9736" width="11.88671875" customWidth="1"/>
    <col min="9737" max="9737" width="9.44140625" customWidth="1"/>
    <col min="9738" max="9738" width="11.44140625" customWidth="1"/>
    <col min="9739" max="9739" width="9" hidden="1" customWidth="1"/>
    <col min="9740" max="9742" width="7.33203125" customWidth="1"/>
    <col min="9982" max="9982" width="11.6640625" customWidth="1"/>
    <col min="9983" max="9987" width="12.88671875" customWidth="1"/>
    <col min="9988" max="9988" width="10.88671875" customWidth="1"/>
    <col min="9989" max="9989" width="11.88671875" customWidth="1"/>
    <col min="9990" max="9990" width="9.44140625" customWidth="1"/>
    <col min="9991" max="9991" width="10.44140625" customWidth="1"/>
    <col min="9992" max="9992" width="11.88671875" customWidth="1"/>
    <col min="9993" max="9993" width="9.44140625" customWidth="1"/>
    <col min="9994" max="9994" width="11.44140625" customWidth="1"/>
    <col min="9995" max="9995" width="9" hidden="1" customWidth="1"/>
    <col min="9996" max="9998" width="7.33203125" customWidth="1"/>
    <col min="10238" max="10238" width="11.6640625" customWidth="1"/>
    <col min="10239" max="10243" width="12.88671875" customWidth="1"/>
    <col min="10244" max="10244" width="10.88671875" customWidth="1"/>
    <col min="10245" max="10245" width="11.88671875" customWidth="1"/>
    <col min="10246" max="10246" width="9.44140625" customWidth="1"/>
    <col min="10247" max="10247" width="10.44140625" customWidth="1"/>
    <col min="10248" max="10248" width="11.88671875" customWidth="1"/>
    <col min="10249" max="10249" width="9.44140625" customWidth="1"/>
    <col min="10250" max="10250" width="11.44140625" customWidth="1"/>
    <col min="10251" max="10251" width="9" hidden="1" customWidth="1"/>
    <col min="10252" max="10254" width="7.33203125" customWidth="1"/>
    <col min="10494" max="10494" width="11.6640625" customWidth="1"/>
    <col min="10495" max="10499" width="12.88671875" customWidth="1"/>
    <col min="10500" max="10500" width="10.88671875" customWidth="1"/>
    <col min="10501" max="10501" width="11.88671875" customWidth="1"/>
    <col min="10502" max="10502" width="9.44140625" customWidth="1"/>
    <col min="10503" max="10503" width="10.44140625" customWidth="1"/>
    <col min="10504" max="10504" width="11.88671875" customWidth="1"/>
    <col min="10505" max="10505" width="9.44140625" customWidth="1"/>
    <col min="10506" max="10506" width="11.44140625" customWidth="1"/>
    <col min="10507" max="10507" width="9" hidden="1" customWidth="1"/>
    <col min="10508" max="10510" width="7.33203125" customWidth="1"/>
    <col min="10750" max="10750" width="11.6640625" customWidth="1"/>
    <col min="10751" max="10755" width="12.88671875" customWidth="1"/>
    <col min="10756" max="10756" width="10.88671875" customWidth="1"/>
    <col min="10757" max="10757" width="11.88671875" customWidth="1"/>
    <col min="10758" max="10758" width="9.44140625" customWidth="1"/>
    <col min="10759" max="10759" width="10.44140625" customWidth="1"/>
    <col min="10760" max="10760" width="11.88671875" customWidth="1"/>
    <col min="10761" max="10761" width="9.44140625" customWidth="1"/>
    <col min="10762" max="10762" width="11.44140625" customWidth="1"/>
    <col min="10763" max="10763" width="9" hidden="1" customWidth="1"/>
    <col min="10764" max="10766" width="7.33203125" customWidth="1"/>
    <col min="11006" max="11006" width="11.6640625" customWidth="1"/>
    <col min="11007" max="11011" width="12.88671875" customWidth="1"/>
    <col min="11012" max="11012" width="10.88671875" customWidth="1"/>
    <col min="11013" max="11013" width="11.88671875" customWidth="1"/>
    <col min="11014" max="11014" width="9.44140625" customWidth="1"/>
    <col min="11015" max="11015" width="10.44140625" customWidth="1"/>
    <col min="11016" max="11016" width="11.88671875" customWidth="1"/>
    <col min="11017" max="11017" width="9.44140625" customWidth="1"/>
    <col min="11018" max="11018" width="11.44140625" customWidth="1"/>
    <col min="11019" max="11019" width="9" hidden="1" customWidth="1"/>
    <col min="11020" max="11022" width="7.33203125" customWidth="1"/>
    <col min="11262" max="11262" width="11.6640625" customWidth="1"/>
    <col min="11263" max="11267" width="12.88671875" customWidth="1"/>
    <col min="11268" max="11268" width="10.88671875" customWidth="1"/>
    <col min="11269" max="11269" width="11.88671875" customWidth="1"/>
    <col min="11270" max="11270" width="9.44140625" customWidth="1"/>
    <col min="11271" max="11271" width="10.44140625" customWidth="1"/>
    <col min="11272" max="11272" width="11.88671875" customWidth="1"/>
    <col min="11273" max="11273" width="9.44140625" customWidth="1"/>
    <col min="11274" max="11274" width="11.44140625" customWidth="1"/>
    <col min="11275" max="11275" width="9" hidden="1" customWidth="1"/>
    <col min="11276" max="11278" width="7.33203125" customWidth="1"/>
    <col min="11518" max="11518" width="11.6640625" customWidth="1"/>
    <col min="11519" max="11523" width="12.88671875" customWidth="1"/>
    <col min="11524" max="11524" width="10.88671875" customWidth="1"/>
    <col min="11525" max="11525" width="11.88671875" customWidth="1"/>
    <col min="11526" max="11526" width="9.44140625" customWidth="1"/>
    <col min="11527" max="11527" width="10.44140625" customWidth="1"/>
    <col min="11528" max="11528" width="11.88671875" customWidth="1"/>
    <col min="11529" max="11529" width="9.44140625" customWidth="1"/>
    <col min="11530" max="11530" width="11.44140625" customWidth="1"/>
    <col min="11531" max="11531" width="9" hidden="1" customWidth="1"/>
    <col min="11532" max="11534" width="7.33203125" customWidth="1"/>
    <col min="11774" max="11774" width="11.6640625" customWidth="1"/>
    <col min="11775" max="11779" width="12.88671875" customWidth="1"/>
    <col min="11780" max="11780" width="10.88671875" customWidth="1"/>
    <col min="11781" max="11781" width="11.88671875" customWidth="1"/>
    <col min="11782" max="11782" width="9.44140625" customWidth="1"/>
    <col min="11783" max="11783" width="10.44140625" customWidth="1"/>
    <col min="11784" max="11784" width="11.88671875" customWidth="1"/>
    <col min="11785" max="11785" width="9.44140625" customWidth="1"/>
    <col min="11786" max="11786" width="11.44140625" customWidth="1"/>
    <col min="11787" max="11787" width="9" hidden="1" customWidth="1"/>
    <col min="11788" max="11790" width="7.33203125" customWidth="1"/>
    <col min="12030" max="12030" width="11.6640625" customWidth="1"/>
    <col min="12031" max="12035" width="12.88671875" customWidth="1"/>
    <col min="12036" max="12036" width="10.88671875" customWidth="1"/>
    <col min="12037" max="12037" width="11.88671875" customWidth="1"/>
    <col min="12038" max="12038" width="9.44140625" customWidth="1"/>
    <col min="12039" max="12039" width="10.44140625" customWidth="1"/>
    <col min="12040" max="12040" width="11.88671875" customWidth="1"/>
    <col min="12041" max="12041" width="9.44140625" customWidth="1"/>
    <col min="12042" max="12042" width="11.44140625" customWidth="1"/>
    <col min="12043" max="12043" width="9" hidden="1" customWidth="1"/>
    <col min="12044" max="12046" width="7.33203125" customWidth="1"/>
    <col min="12286" max="12286" width="11.6640625" customWidth="1"/>
    <col min="12287" max="12291" width="12.88671875" customWidth="1"/>
    <col min="12292" max="12292" width="10.88671875" customWidth="1"/>
    <col min="12293" max="12293" width="11.88671875" customWidth="1"/>
    <col min="12294" max="12294" width="9.44140625" customWidth="1"/>
    <col min="12295" max="12295" width="10.44140625" customWidth="1"/>
    <col min="12296" max="12296" width="11.88671875" customWidth="1"/>
    <col min="12297" max="12297" width="9.44140625" customWidth="1"/>
    <col min="12298" max="12298" width="11.44140625" customWidth="1"/>
    <col min="12299" max="12299" width="9" hidden="1" customWidth="1"/>
    <col min="12300" max="12302" width="7.33203125" customWidth="1"/>
    <col min="12542" max="12542" width="11.6640625" customWidth="1"/>
    <col min="12543" max="12547" width="12.88671875" customWidth="1"/>
    <col min="12548" max="12548" width="10.88671875" customWidth="1"/>
    <col min="12549" max="12549" width="11.88671875" customWidth="1"/>
    <col min="12550" max="12550" width="9.44140625" customWidth="1"/>
    <col min="12551" max="12551" width="10.44140625" customWidth="1"/>
    <col min="12552" max="12552" width="11.88671875" customWidth="1"/>
    <col min="12553" max="12553" width="9.44140625" customWidth="1"/>
    <col min="12554" max="12554" width="11.44140625" customWidth="1"/>
    <col min="12555" max="12555" width="9" hidden="1" customWidth="1"/>
    <col min="12556" max="12558" width="7.33203125" customWidth="1"/>
    <col min="12798" max="12798" width="11.6640625" customWidth="1"/>
    <col min="12799" max="12803" width="12.88671875" customWidth="1"/>
    <col min="12804" max="12804" width="10.88671875" customWidth="1"/>
    <col min="12805" max="12805" width="11.88671875" customWidth="1"/>
    <col min="12806" max="12806" width="9.44140625" customWidth="1"/>
    <col min="12807" max="12807" width="10.44140625" customWidth="1"/>
    <col min="12808" max="12808" width="11.88671875" customWidth="1"/>
    <col min="12809" max="12809" width="9.44140625" customWidth="1"/>
    <col min="12810" max="12810" width="11.44140625" customWidth="1"/>
    <col min="12811" max="12811" width="9" hidden="1" customWidth="1"/>
    <col min="12812" max="12814" width="7.33203125" customWidth="1"/>
    <col min="13054" max="13054" width="11.6640625" customWidth="1"/>
    <col min="13055" max="13059" width="12.88671875" customWidth="1"/>
    <col min="13060" max="13060" width="10.88671875" customWidth="1"/>
    <col min="13061" max="13061" width="11.88671875" customWidth="1"/>
    <col min="13062" max="13062" width="9.44140625" customWidth="1"/>
    <col min="13063" max="13063" width="10.44140625" customWidth="1"/>
    <col min="13064" max="13064" width="11.88671875" customWidth="1"/>
    <col min="13065" max="13065" width="9.44140625" customWidth="1"/>
    <col min="13066" max="13066" width="11.44140625" customWidth="1"/>
    <col min="13067" max="13067" width="9" hidden="1" customWidth="1"/>
    <col min="13068" max="13070" width="7.33203125" customWidth="1"/>
    <col min="13310" max="13310" width="11.6640625" customWidth="1"/>
    <col min="13311" max="13315" width="12.88671875" customWidth="1"/>
    <col min="13316" max="13316" width="10.88671875" customWidth="1"/>
    <col min="13317" max="13317" width="11.88671875" customWidth="1"/>
    <col min="13318" max="13318" width="9.44140625" customWidth="1"/>
    <col min="13319" max="13319" width="10.44140625" customWidth="1"/>
    <col min="13320" max="13320" width="11.88671875" customWidth="1"/>
    <col min="13321" max="13321" width="9.44140625" customWidth="1"/>
    <col min="13322" max="13322" width="11.44140625" customWidth="1"/>
    <col min="13323" max="13323" width="9" hidden="1" customWidth="1"/>
    <col min="13324" max="13326" width="7.33203125" customWidth="1"/>
    <col min="13566" max="13566" width="11.6640625" customWidth="1"/>
    <col min="13567" max="13571" width="12.88671875" customWidth="1"/>
    <col min="13572" max="13572" width="10.88671875" customWidth="1"/>
    <col min="13573" max="13573" width="11.88671875" customWidth="1"/>
    <col min="13574" max="13574" width="9.44140625" customWidth="1"/>
    <col min="13575" max="13575" width="10.44140625" customWidth="1"/>
    <col min="13576" max="13576" width="11.88671875" customWidth="1"/>
    <col min="13577" max="13577" width="9.44140625" customWidth="1"/>
    <col min="13578" max="13578" width="11.44140625" customWidth="1"/>
    <col min="13579" max="13579" width="9" hidden="1" customWidth="1"/>
    <col min="13580" max="13582" width="7.33203125" customWidth="1"/>
    <col min="13822" max="13822" width="11.6640625" customWidth="1"/>
    <col min="13823" max="13827" width="12.88671875" customWidth="1"/>
    <col min="13828" max="13828" width="10.88671875" customWidth="1"/>
    <col min="13829" max="13829" width="11.88671875" customWidth="1"/>
    <col min="13830" max="13830" width="9.44140625" customWidth="1"/>
    <col min="13831" max="13831" width="10.44140625" customWidth="1"/>
    <col min="13832" max="13832" width="11.88671875" customWidth="1"/>
    <col min="13833" max="13833" width="9.44140625" customWidth="1"/>
    <col min="13834" max="13834" width="11.44140625" customWidth="1"/>
    <col min="13835" max="13835" width="9" hidden="1" customWidth="1"/>
    <col min="13836" max="13838" width="7.33203125" customWidth="1"/>
    <col min="14078" max="14078" width="11.6640625" customWidth="1"/>
    <col min="14079" max="14083" width="12.88671875" customWidth="1"/>
    <col min="14084" max="14084" width="10.88671875" customWidth="1"/>
    <col min="14085" max="14085" width="11.88671875" customWidth="1"/>
    <col min="14086" max="14086" width="9.44140625" customWidth="1"/>
    <col min="14087" max="14087" width="10.44140625" customWidth="1"/>
    <col min="14088" max="14088" width="11.88671875" customWidth="1"/>
    <col min="14089" max="14089" width="9.44140625" customWidth="1"/>
    <col min="14090" max="14090" width="11.44140625" customWidth="1"/>
    <col min="14091" max="14091" width="9" hidden="1" customWidth="1"/>
    <col min="14092" max="14094" width="7.33203125" customWidth="1"/>
    <col min="14334" max="14334" width="11.6640625" customWidth="1"/>
    <col min="14335" max="14339" width="12.88671875" customWidth="1"/>
    <col min="14340" max="14340" width="10.88671875" customWidth="1"/>
    <col min="14341" max="14341" width="11.88671875" customWidth="1"/>
    <col min="14342" max="14342" width="9.44140625" customWidth="1"/>
    <col min="14343" max="14343" width="10.44140625" customWidth="1"/>
    <col min="14344" max="14344" width="11.88671875" customWidth="1"/>
    <col min="14345" max="14345" width="9.44140625" customWidth="1"/>
    <col min="14346" max="14346" width="11.44140625" customWidth="1"/>
    <col min="14347" max="14347" width="9" hidden="1" customWidth="1"/>
    <col min="14348" max="14350" width="7.33203125" customWidth="1"/>
    <col min="14590" max="14590" width="11.6640625" customWidth="1"/>
    <col min="14591" max="14595" width="12.88671875" customWidth="1"/>
    <col min="14596" max="14596" width="10.88671875" customWidth="1"/>
    <col min="14597" max="14597" width="11.88671875" customWidth="1"/>
    <col min="14598" max="14598" width="9.44140625" customWidth="1"/>
    <col min="14599" max="14599" width="10.44140625" customWidth="1"/>
    <col min="14600" max="14600" width="11.88671875" customWidth="1"/>
    <col min="14601" max="14601" width="9.44140625" customWidth="1"/>
    <col min="14602" max="14602" width="11.44140625" customWidth="1"/>
    <col min="14603" max="14603" width="9" hidden="1" customWidth="1"/>
    <col min="14604" max="14606" width="7.33203125" customWidth="1"/>
    <col min="14846" max="14846" width="11.6640625" customWidth="1"/>
    <col min="14847" max="14851" width="12.88671875" customWidth="1"/>
    <col min="14852" max="14852" width="10.88671875" customWidth="1"/>
    <col min="14853" max="14853" width="11.88671875" customWidth="1"/>
    <col min="14854" max="14854" width="9.44140625" customWidth="1"/>
    <col min="14855" max="14855" width="10.44140625" customWidth="1"/>
    <col min="14856" max="14856" width="11.88671875" customWidth="1"/>
    <col min="14857" max="14857" width="9.44140625" customWidth="1"/>
    <col min="14858" max="14858" width="11.44140625" customWidth="1"/>
    <col min="14859" max="14859" width="9" hidden="1" customWidth="1"/>
    <col min="14860" max="14862" width="7.33203125" customWidth="1"/>
    <col min="15102" max="15102" width="11.6640625" customWidth="1"/>
    <col min="15103" max="15107" width="12.88671875" customWidth="1"/>
    <col min="15108" max="15108" width="10.88671875" customWidth="1"/>
    <col min="15109" max="15109" width="11.88671875" customWidth="1"/>
    <col min="15110" max="15110" width="9.44140625" customWidth="1"/>
    <col min="15111" max="15111" width="10.44140625" customWidth="1"/>
    <col min="15112" max="15112" width="11.88671875" customWidth="1"/>
    <col min="15113" max="15113" width="9.44140625" customWidth="1"/>
    <col min="15114" max="15114" width="11.44140625" customWidth="1"/>
    <col min="15115" max="15115" width="9" hidden="1" customWidth="1"/>
    <col min="15116" max="15118" width="7.33203125" customWidth="1"/>
    <col min="15358" max="15358" width="11.6640625" customWidth="1"/>
    <col min="15359" max="15363" width="12.88671875" customWidth="1"/>
    <col min="15364" max="15364" width="10.88671875" customWidth="1"/>
    <col min="15365" max="15365" width="11.88671875" customWidth="1"/>
    <col min="15366" max="15366" width="9.44140625" customWidth="1"/>
    <col min="15367" max="15367" width="10.44140625" customWidth="1"/>
    <col min="15368" max="15368" width="11.88671875" customWidth="1"/>
    <col min="15369" max="15369" width="9.44140625" customWidth="1"/>
    <col min="15370" max="15370" width="11.44140625" customWidth="1"/>
    <col min="15371" max="15371" width="9" hidden="1" customWidth="1"/>
    <col min="15372" max="15374" width="7.33203125" customWidth="1"/>
    <col min="15614" max="15614" width="11.6640625" customWidth="1"/>
    <col min="15615" max="15619" width="12.88671875" customWidth="1"/>
    <col min="15620" max="15620" width="10.88671875" customWidth="1"/>
    <col min="15621" max="15621" width="11.88671875" customWidth="1"/>
    <col min="15622" max="15622" width="9.44140625" customWidth="1"/>
    <col min="15623" max="15623" width="10.44140625" customWidth="1"/>
    <col min="15624" max="15624" width="11.88671875" customWidth="1"/>
    <col min="15625" max="15625" width="9.44140625" customWidth="1"/>
    <col min="15626" max="15626" width="11.44140625" customWidth="1"/>
    <col min="15627" max="15627" width="9" hidden="1" customWidth="1"/>
    <col min="15628" max="15630" width="7.33203125" customWidth="1"/>
    <col min="15870" max="15870" width="11.6640625" customWidth="1"/>
    <col min="15871" max="15875" width="12.88671875" customWidth="1"/>
    <col min="15876" max="15876" width="10.88671875" customWidth="1"/>
    <col min="15877" max="15877" width="11.88671875" customWidth="1"/>
    <col min="15878" max="15878" width="9.44140625" customWidth="1"/>
    <col min="15879" max="15879" width="10.44140625" customWidth="1"/>
    <col min="15880" max="15880" width="11.88671875" customWidth="1"/>
    <col min="15881" max="15881" width="9.44140625" customWidth="1"/>
    <col min="15882" max="15882" width="11.44140625" customWidth="1"/>
    <col min="15883" max="15883" width="9" hidden="1" customWidth="1"/>
    <col min="15884" max="15886" width="7.33203125" customWidth="1"/>
    <col min="16126" max="16126" width="11.6640625" customWidth="1"/>
    <col min="16127" max="16131" width="12.88671875" customWidth="1"/>
    <col min="16132" max="16132" width="10.88671875" customWidth="1"/>
    <col min="16133" max="16133" width="11.88671875" customWidth="1"/>
    <col min="16134" max="16134" width="9.44140625" customWidth="1"/>
    <col min="16135" max="16135" width="10.44140625" customWidth="1"/>
    <col min="16136" max="16136" width="11.88671875" customWidth="1"/>
    <col min="16137" max="16137" width="9.44140625" customWidth="1"/>
    <col min="16138" max="16138" width="11.44140625" customWidth="1"/>
    <col min="16139" max="16139" width="9" hidden="1" customWidth="1"/>
    <col min="16140" max="16142" width="7.33203125" customWidth="1"/>
  </cols>
  <sheetData>
    <row r="1" spans="1:16" ht="18">
      <c r="A1" s="3"/>
      <c r="B1" s="3" t="s">
        <v>128</v>
      </c>
      <c r="C1" s="3" t="s">
        <v>129</v>
      </c>
      <c r="D1" s="3" t="s">
        <v>130</v>
      </c>
      <c r="E1" s="3" t="s">
        <v>131</v>
      </c>
      <c r="F1" s="3" t="s">
        <v>132</v>
      </c>
      <c r="G1" s="3" t="s">
        <v>133</v>
      </c>
      <c r="H1" s="3" t="s">
        <v>134</v>
      </c>
      <c r="I1" s="3" t="s">
        <v>135</v>
      </c>
      <c r="J1" s="3" t="s">
        <v>136</v>
      </c>
      <c r="K1" s="3" t="s">
        <v>137</v>
      </c>
      <c r="L1" s="3" t="s">
        <v>138</v>
      </c>
      <c r="M1" s="3" t="s">
        <v>139</v>
      </c>
      <c r="N1" s="32" t="s">
        <v>140</v>
      </c>
      <c r="O1" s="32" t="s">
        <v>141</v>
      </c>
      <c r="P1" s="32" t="s">
        <v>142</v>
      </c>
    </row>
    <row r="2" spans="1:16" ht="18">
      <c r="A2" s="4" t="s">
        <v>76</v>
      </c>
      <c r="B2" s="5">
        <v>2</v>
      </c>
      <c r="C2" s="6">
        <v>1</v>
      </c>
      <c r="D2" s="6" t="s">
        <v>250</v>
      </c>
      <c r="E2" s="6" t="s">
        <v>250</v>
      </c>
      <c r="F2" s="6" t="s">
        <v>250</v>
      </c>
      <c r="G2" s="6" t="s">
        <v>250</v>
      </c>
      <c r="H2" s="7" t="s">
        <v>250</v>
      </c>
      <c r="I2" s="6" t="s">
        <v>250</v>
      </c>
      <c r="J2" s="6" t="s">
        <v>250</v>
      </c>
      <c r="K2" s="6" t="s">
        <v>250</v>
      </c>
      <c r="L2" s="6" t="s">
        <v>250</v>
      </c>
      <c r="M2" s="6" t="s">
        <v>250</v>
      </c>
      <c r="N2" s="5">
        <v>2</v>
      </c>
      <c r="O2" s="6" t="s">
        <v>250</v>
      </c>
      <c r="P2" s="6" t="s">
        <v>250</v>
      </c>
    </row>
    <row r="3" spans="1:16" ht="18">
      <c r="A3" s="3" t="s">
        <v>143</v>
      </c>
      <c r="B3" s="8">
        <v>2</v>
      </c>
      <c r="C3" s="9">
        <v>1</v>
      </c>
      <c r="D3" s="6" t="s">
        <v>250</v>
      </c>
      <c r="E3" s="9" t="s">
        <v>250</v>
      </c>
      <c r="F3" s="6" t="s">
        <v>250</v>
      </c>
      <c r="G3" s="6">
        <v>2</v>
      </c>
      <c r="H3" s="10" t="s">
        <v>250</v>
      </c>
      <c r="I3" s="6">
        <v>2</v>
      </c>
      <c r="J3" s="6" t="s">
        <v>250</v>
      </c>
      <c r="K3" s="6" t="s">
        <v>250</v>
      </c>
      <c r="L3" s="9" t="s">
        <v>250</v>
      </c>
      <c r="M3" s="9">
        <v>3</v>
      </c>
      <c r="N3" s="8">
        <v>2</v>
      </c>
      <c r="O3" s="9" t="s">
        <v>250</v>
      </c>
      <c r="P3" s="9" t="s">
        <v>250</v>
      </c>
    </row>
    <row r="4" spans="1:16" ht="18">
      <c r="A4" s="3" t="s">
        <v>144</v>
      </c>
      <c r="B4" s="8">
        <v>3</v>
      </c>
      <c r="C4" s="9">
        <v>3</v>
      </c>
      <c r="D4" s="9">
        <v>2</v>
      </c>
      <c r="E4" s="9">
        <v>2</v>
      </c>
      <c r="F4" s="6" t="s">
        <v>250</v>
      </c>
      <c r="G4" s="10" t="s">
        <v>250</v>
      </c>
      <c r="H4" s="10" t="s">
        <v>250</v>
      </c>
      <c r="I4" s="6">
        <v>3</v>
      </c>
      <c r="J4" s="6">
        <v>1</v>
      </c>
      <c r="K4" s="6">
        <v>2</v>
      </c>
      <c r="L4" s="9">
        <v>2</v>
      </c>
      <c r="M4" s="9" t="s">
        <v>250</v>
      </c>
      <c r="N4" s="8">
        <v>3</v>
      </c>
      <c r="O4" s="9">
        <v>2</v>
      </c>
      <c r="P4" s="9" t="s">
        <v>250</v>
      </c>
    </row>
    <row r="5" spans="1:16" ht="18">
      <c r="A5" s="3" t="s">
        <v>145</v>
      </c>
      <c r="B5" s="8">
        <v>2</v>
      </c>
      <c r="C5" s="9">
        <v>2</v>
      </c>
      <c r="D5" s="9" t="s">
        <v>250</v>
      </c>
      <c r="E5" s="9" t="s">
        <v>250</v>
      </c>
      <c r="F5" s="6" t="s">
        <v>250</v>
      </c>
      <c r="G5" s="6">
        <v>2</v>
      </c>
      <c r="H5" s="10" t="s">
        <v>250</v>
      </c>
      <c r="I5" s="6" t="s">
        <v>250</v>
      </c>
      <c r="J5" s="6" t="s">
        <v>250</v>
      </c>
      <c r="K5" s="6" t="s">
        <v>250</v>
      </c>
      <c r="L5" s="9" t="s">
        <v>250</v>
      </c>
      <c r="M5" s="9">
        <v>3</v>
      </c>
      <c r="N5" s="8">
        <v>2</v>
      </c>
      <c r="O5" s="9" t="s">
        <v>250</v>
      </c>
      <c r="P5" s="9" t="s">
        <v>250</v>
      </c>
    </row>
    <row r="6" spans="1:16" ht="18">
      <c r="A6" s="3" t="s">
        <v>146</v>
      </c>
      <c r="B6" s="8">
        <v>3</v>
      </c>
      <c r="C6" s="9">
        <v>3</v>
      </c>
      <c r="D6" s="9">
        <v>2</v>
      </c>
      <c r="E6" s="9">
        <v>2</v>
      </c>
      <c r="F6" s="9" t="s">
        <v>250</v>
      </c>
      <c r="G6" s="10" t="s">
        <v>250</v>
      </c>
      <c r="H6" s="10">
        <v>2</v>
      </c>
      <c r="I6" s="6">
        <v>3</v>
      </c>
      <c r="J6" s="6">
        <v>1</v>
      </c>
      <c r="K6" s="6">
        <v>2</v>
      </c>
      <c r="L6" s="9">
        <v>2</v>
      </c>
      <c r="M6" s="9" t="s">
        <v>250</v>
      </c>
      <c r="N6" s="8">
        <v>3</v>
      </c>
      <c r="O6" s="9">
        <v>2</v>
      </c>
      <c r="P6" s="9" t="s">
        <v>250</v>
      </c>
    </row>
    <row r="7" spans="1:16" ht="18">
      <c r="A7" s="3" t="s">
        <v>147</v>
      </c>
      <c r="B7" s="8">
        <v>2</v>
      </c>
      <c r="C7" s="9">
        <v>2</v>
      </c>
      <c r="D7" s="9">
        <v>1</v>
      </c>
      <c r="E7" s="9">
        <v>1</v>
      </c>
      <c r="F7" s="9" t="s">
        <v>250</v>
      </c>
      <c r="G7" s="6" t="s">
        <v>250</v>
      </c>
      <c r="H7" s="10">
        <v>2</v>
      </c>
      <c r="I7" s="6" t="s">
        <v>250</v>
      </c>
      <c r="J7" s="6" t="s">
        <v>250</v>
      </c>
      <c r="K7" s="6" t="s">
        <v>250</v>
      </c>
      <c r="L7" s="9" t="s">
        <v>250</v>
      </c>
      <c r="M7" s="9" t="s">
        <v>250</v>
      </c>
      <c r="N7" s="8">
        <v>2</v>
      </c>
      <c r="O7" s="9">
        <v>3</v>
      </c>
      <c r="P7" s="9" t="s">
        <v>250</v>
      </c>
    </row>
    <row r="8" spans="1:16" ht="18">
      <c r="A8" s="11" t="s">
        <v>148</v>
      </c>
      <c r="B8" s="12">
        <f>IFERROR(AVERAGEIF(B2:B7,"&gt;=1"),"0")</f>
        <v>2.3333333333333335</v>
      </c>
      <c r="C8" s="12">
        <f t="shared" ref="C8:N8" si="0">IFERROR(AVERAGEIF(C2:C7,"&gt;=1"),"0")</f>
        <v>2</v>
      </c>
      <c r="D8" s="12">
        <f t="shared" si="0"/>
        <v>1.6666666666666667</v>
      </c>
      <c r="E8" s="12">
        <f t="shared" si="0"/>
        <v>1.6666666666666667</v>
      </c>
      <c r="F8" s="12" t="str">
        <f t="shared" si="0"/>
        <v>0</v>
      </c>
      <c r="G8" s="12">
        <f t="shared" si="0"/>
        <v>2</v>
      </c>
      <c r="H8" s="12">
        <f t="shared" si="0"/>
        <v>2</v>
      </c>
      <c r="I8" s="12">
        <f t="shared" si="0"/>
        <v>2.6666666666666665</v>
      </c>
      <c r="J8" s="12">
        <f t="shared" si="0"/>
        <v>1</v>
      </c>
      <c r="K8" s="12">
        <f t="shared" si="0"/>
        <v>2</v>
      </c>
      <c r="L8" s="12">
        <f t="shared" si="0"/>
        <v>2</v>
      </c>
      <c r="M8" s="12">
        <f t="shared" si="0"/>
        <v>3</v>
      </c>
      <c r="N8" s="12">
        <f t="shared" si="0"/>
        <v>2.3333333333333335</v>
      </c>
      <c r="O8" s="12">
        <f t="shared" ref="O8:P8" si="1">IFERROR(AVERAGEIF(O2:O7,"&gt;=1"),"0")</f>
        <v>2.3333333333333335</v>
      </c>
      <c r="P8" s="12" t="str">
        <f t="shared" si="1"/>
        <v>0</v>
      </c>
    </row>
    <row r="9" spans="1:16" ht="15.6" hidden="1">
      <c r="A9" s="13"/>
      <c r="B9" s="13" t="e">
        <f>B8/#REF!</f>
        <v>#REF!</v>
      </c>
      <c r="C9" s="13" t="str">
        <f>IFERROR(C8/#REF!,"0")</f>
        <v>0</v>
      </c>
      <c r="D9" s="13">
        <f>IFERROR(D8/#REF!,0)</f>
        <v>0</v>
      </c>
      <c r="E9" s="13">
        <f>IFERROR(E8/#REF!,0)</f>
        <v>0</v>
      </c>
      <c r="F9" s="13">
        <f>IFERROR(F8/#REF!,0)</f>
        <v>0</v>
      </c>
      <c r="G9" s="13">
        <f>IFERROR(G8/#REF!,0)</f>
        <v>0</v>
      </c>
      <c r="H9" s="13">
        <f>IFERROR(H8/#REF!,0)</f>
        <v>0</v>
      </c>
      <c r="I9" s="13">
        <f>IFERROR(I8/#REF!,0)</f>
        <v>0</v>
      </c>
      <c r="J9" s="13">
        <f>IFERROR(J8/#REF!,0)</f>
        <v>0</v>
      </c>
      <c r="K9" s="13">
        <f>IFERROR(K8/#REF!,0)</f>
        <v>0</v>
      </c>
      <c r="L9" s="13">
        <f>IFERROR(L8/#REF!,0)</f>
        <v>0</v>
      </c>
      <c r="M9" s="13">
        <f>IFERROR(M8/#REF!,0)</f>
        <v>0</v>
      </c>
      <c r="N9" s="33">
        <f>IFERROR(N8/#REF!,0)</f>
        <v>0</v>
      </c>
      <c r="O9" s="33">
        <f>IFERROR(O8/#REF!,0)</f>
        <v>0</v>
      </c>
      <c r="P9" s="33">
        <f>IFERROR(P8/#REF!,0)</f>
        <v>0</v>
      </c>
    </row>
    <row r="10" spans="1:16" ht="19.8" hidden="1">
      <c r="A10" s="14" t="s">
        <v>149</v>
      </c>
      <c r="B10" s="15" t="e">
        <f t="shared" ref="B10:M10" si="2">B9/12</f>
        <v>#REF!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5">
        <f t="shared" si="2"/>
        <v>0</v>
      </c>
      <c r="J10" s="15">
        <f t="shared" si="2"/>
        <v>0</v>
      </c>
      <c r="K10" s="15">
        <f t="shared" si="2"/>
        <v>0</v>
      </c>
      <c r="L10" s="15">
        <f t="shared" si="2"/>
        <v>0</v>
      </c>
      <c r="M10" s="15">
        <f t="shared" si="2"/>
        <v>0</v>
      </c>
      <c r="N10" s="34">
        <f>N9/3</f>
        <v>0</v>
      </c>
      <c r="O10" s="34">
        <f t="shared" ref="O10:P10" si="3">O9/3</f>
        <v>0</v>
      </c>
      <c r="P10" s="34">
        <f t="shared" si="3"/>
        <v>0</v>
      </c>
    </row>
    <row r="11" spans="1:16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</row>
    <row r="12" spans="1:16" ht="18">
      <c r="A12" s="17" t="s">
        <v>76</v>
      </c>
      <c r="B12" s="17" t="s">
        <v>143</v>
      </c>
      <c r="C12" s="17" t="s">
        <v>144</v>
      </c>
      <c r="D12" s="17" t="s">
        <v>145</v>
      </c>
      <c r="E12" s="17" t="s">
        <v>146</v>
      </c>
      <c r="F12" s="17" t="s">
        <v>147</v>
      </c>
      <c r="G12" s="18" t="s">
        <v>150</v>
      </c>
      <c r="H12" s="16"/>
      <c r="I12" s="16"/>
      <c r="J12" s="16"/>
      <c r="K12" s="16"/>
      <c r="L12" s="16"/>
      <c r="M12" s="16"/>
    </row>
    <row r="13" spans="1:16" ht="19.8">
      <c r="A13" s="19">
        <f>'CO Attainment'!D17</f>
        <v>0.49185520361990953</v>
      </c>
      <c r="B13" s="19">
        <f>'CO Attainment'!E17</f>
        <v>0.47348416289592754</v>
      </c>
      <c r="C13" s="19">
        <f>'CO Attainment'!F17</f>
        <v>0.50751131221719459</v>
      </c>
      <c r="D13" s="19">
        <f>'CO Attainment'!G17</f>
        <v>0.55248868778280558</v>
      </c>
      <c r="E13" s="19">
        <f>'CO Attainment'!H17</f>
        <v>0.51185520361990955</v>
      </c>
      <c r="F13" s="19">
        <f>'CO Attainment'!I17</f>
        <v>0.48027149321266971</v>
      </c>
      <c r="G13" s="20">
        <f>AVERAGE(A13:F13)</f>
        <v>0.50291101055806953</v>
      </c>
      <c r="H13" s="16"/>
      <c r="I13" s="16"/>
      <c r="J13" s="16"/>
      <c r="K13" s="16"/>
      <c r="L13" s="16"/>
      <c r="M13" s="16"/>
    </row>
    <row r="14" spans="1:16" ht="19.8">
      <c r="A14" s="21">
        <f>'CO Attainment'!D18</f>
        <v>0</v>
      </c>
      <c r="B14" s="21">
        <f>'CO Attainment'!E18</f>
        <v>0</v>
      </c>
      <c r="C14" s="21">
        <f>'CO Attainment'!F18</f>
        <v>1</v>
      </c>
      <c r="D14" s="21">
        <f>'CO Attainment'!G18</f>
        <v>1</v>
      </c>
      <c r="E14" s="21">
        <f>'CO Attainment'!H18</f>
        <v>1</v>
      </c>
      <c r="F14" s="21">
        <f>'CO Attainment'!I18</f>
        <v>0</v>
      </c>
      <c r="G14" s="22">
        <f>AVERAGE(A14:F14)</f>
        <v>0.5</v>
      </c>
      <c r="H14" s="16"/>
      <c r="I14" s="16"/>
      <c r="J14" s="16"/>
      <c r="K14" s="16"/>
      <c r="L14" s="16"/>
      <c r="M14" s="16"/>
    </row>
    <row r="15" spans="1:16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</row>
    <row r="16" spans="1:16" ht="18">
      <c r="A16" s="23"/>
      <c r="B16" s="399" t="s">
        <v>151</v>
      </c>
      <c r="C16" s="399"/>
      <c r="D16" s="399"/>
      <c r="E16" s="399"/>
      <c r="F16" s="399"/>
      <c r="G16" s="399"/>
      <c r="H16" s="399"/>
      <c r="I16" s="399"/>
      <c r="J16" s="399"/>
      <c r="K16" s="399"/>
      <c r="L16" s="399"/>
      <c r="M16" s="399"/>
    </row>
    <row r="17" spans="1:16" ht="18">
      <c r="A17" s="23"/>
    </row>
    <row r="18" spans="1:16" ht="18">
      <c r="A18" s="3"/>
      <c r="B18" s="3" t="s">
        <v>128</v>
      </c>
      <c r="C18" s="3" t="s">
        <v>129</v>
      </c>
      <c r="D18" s="3" t="s">
        <v>130</v>
      </c>
      <c r="E18" s="3" t="s">
        <v>131</v>
      </c>
      <c r="F18" s="3" t="s">
        <v>132</v>
      </c>
      <c r="G18" s="3" t="s">
        <v>133</v>
      </c>
      <c r="H18" s="3" t="s">
        <v>134</v>
      </c>
      <c r="I18" s="3" t="s">
        <v>135</v>
      </c>
      <c r="J18" s="3" t="s">
        <v>136</v>
      </c>
      <c r="K18" s="3" t="s">
        <v>137</v>
      </c>
      <c r="L18" s="3" t="s">
        <v>138</v>
      </c>
      <c r="M18" s="3" t="s">
        <v>139</v>
      </c>
      <c r="N18" s="3" t="s">
        <v>140</v>
      </c>
      <c r="O18" s="3" t="s">
        <v>141</v>
      </c>
      <c r="P18" s="3" t="s">
        <v>142</v>
      </c>
    </row>
    <row r="19" spans="1:16" ht="19.8">
      <c r="A19" s="3" t="s">
        <v>76</v>
      </c>
      <c r="B19" s="24">
        <f t="shared" ref="B19:M19" si="4">IFERROR(B2*CO_1,0)</f>
        <v>0.98371040723981906</v>
      </c>
      <c r="C19" s="24">
        <f t="shared" si="4"/>
        <v>0.49185520361990953</v>
      </c>
      <c r="D19" s="24">
        <f t="shared" si="4"/>
        <v>0</v>
      </c>
      <c r="E19" s="24">
        <f t="shared" si="4"/>
        <v>0</v>
      </c>
      <c r="F19" s="24">
        <f t="shared" si="4"/>
        <v>0</v>
      </c>
      <c r="G19" s="24">
        <f t="shared" si="4"/>
        <v>0</v>
      </c>
      <c r="H19" s="24">
        <f t="shared" si="4"/>
        <v>0</v>
      </c>
      <c r="I19" s="24">
        <f t="shared" si="4"/>
        <v>0</v>
      </c>
      <c r="J19" s="24">
        <f t="shared" si="4"/>
        <v>0</v>
      </c>
      <c r="K19" s="24">
        <f t="shared" si="4"/>
        <v>0</v>
      </c>
      <c r="L19" s="24">
        <f t="shared" si="4"/>
        <v>0</v>
      </c>
      <c r="M19" s="24">
        <f t="shared" si="4"/>
        <v>0</v>
      </c>
      <c r="N19" s="35">
        <f>IFERROR(N2*CO_1,0)</f>
        <v>0.98371040723981906</v>
      </c>
      <c r="O19" s="35">
        <f>IFERROR(O2*CO_1,0)</f>
        <v>0</v>
      </c>
      <c r="P19" s="35">
        <f>IFERROR(P2*CO_1,0)</f>
        <v>0</v>
      </c>
    </row>
    <row r="20" spans="1:16" ht="19.8">
      <c r="A20" s="3" t="s">
        <v>143</v>
      </c>
      <c r="B20" s="24">
        <f t="shared" ref="B20:M20" si="5">IFERROR(B3*CO_2,0)</f>
        <v>0.94696832579185508</v>
      </c>
      <c r="C20" s="24">
        <f t="shared" si="5"/>
        <v>0.47348416289592754</v>
      </c>
      <c r="D20" s="24">
        <f t="shared" si="5"/>
        <v>0</v>
      </c>
      <c r="E20" s="24">
        <f t="shared" si="5"/>
        <v>0</v>
      </c>
      <c r="F20" s="24">
        <f t="shared" si="5"/>
        <v>0</v>
      </c>
      <c r="G20" s="24">
        <f t="shared" si="5"/>
        <v>0.94696832579185508</v>
      </c>
      <c r="H20" s="24">
        <f t="shared" si="5"/>
        <v>0</v>
      </c>
      <c r="I20" s="24">
        <f t="shared" si="5"/>
        <v>0.94696832579185508</v>
      </c>
      <c r="J20" s="24">
        <f t="shared" si="5"/>
        <v>0</v>
      </c>
      <c r="K20" s="24">
        <f t="shared" si="5"/>
        <v>0</v>
      </c>
      <c r="L20" s="24">
        <f t="shared" si="5"/>
        <v>0</v>
      </c>
      <c r="M20" s="24">
        <f t="shared" si="5"/>
        <v>1.4204524886877827</v>
      </c>
      <c r="N20" s="35">
        <f>IFERROR(N3*CO_2,0)</f>
        <v>0.94696832579185508</v>
      </c>
      <c r="O20" s="35">
        <f>IFERROR(O3*CO_2,0)</f>
        <v>0</v>
      </c>
      <c r="P20" s="35">
        <f>IFERROR(P3*CO_2,0)</f>
        <v>0</v>
      </c>
    </row>
    <row r="21" spans="1:16" ht="19.8">
      <c r="A21" s="3" t="s">
        <v>144</v>
      </c>
      <c r="B21" s="24">
        <f t="shared" ref="B21:M21" si="6">IFERROR(B4*CO_3,0)</f>
        <v>1.5225339366515838</v>
      </c>
      <c r="C21" s="24">
        <f t="shared" si="6"/>
        <v>1.5225339366515838</v>
      </c>
      <c r="D21" s="24">
        <f t="shared" si="6"/>
        <v>1.0150226244343892</v>
      </c>
      <c r="E21" s="24">
        <f t="shared" si="6"/>
        <v>1.0150226244343892</v>
      </c>
      <c r="F21" s="24">
        <f t="shared" si="6"/>
        <v>0</v>
      </c>
      <c r="G21" s="24">
        <f t="shared" si="6"/>
        <v>0</v>
      </c>
      <c r="H21" s="24">
        <f t="shared" si="6"/>
        <v>0</v>
      </c>
      <c r="I21" s="24">
        <f t="shared" si="6"/>
        <v>1.5225339366515838</v>
      </c>
      <c r="J21" s="24">
        <f t="shared" si="6"/>
        <v>0.50751131221719459</v>
      </c>
      <c r="K21" s="24">
        <f t="shared" si="6"/>
        <v>1.0150226244343892</v>
      </c>
      <c r="L21" s="24">
        <f t="shared" si="6"/>
        <v>1.0150226244343892</v>
      </c>
      <c r="M21" s="24">
        <f t="shared" si="6"/>
        <v>0</v>
      </c>
      <c r="N21" s="35">
        <f>IFERROR(N4*CO_3,0)</f>
        <v>1.5225339366515838</v>
      </c>
      <c r="O21" s="35">
        <f>IFERROR(O4*CO_3,0)</f>
        <v>1.0150226244343892</v>
      </c>
      <c r="P21" s="35">
        <f>IFERROR(P4*CO_3,0)</f>
        <v>0</v>
      </c>
    </row>
    <row r="22" spans="1:16" ht="19.8">
      <c r="A22" s="3" t="s">
        <v>145</v>
      </c>
      <c r="B22" s="24">
        <f t="shared" ref="B22:M22" si="7">IFERROR(B5*CO_4,0)</f>
        <v>1.1049773755656112</v>
      </c>
      <c r="C22" s="24">
        <f t="shared" si="7"/>
        <v>1.1049773755656112</v>
      </c>
      <c r="D22" s="24">
        <f t="shared" si="7"/>
        <v>0</v>
      </c>
      <c r="E22" s="24">
        <f t="shared" si="7"/>
        <v>0</v>
      </c>
      <c r="F22" s="24">
        <f t="shared" si="7"/>
        <v>0</v>
      </c>
      <c r="G22" s="24">
        <f t="shared" si="7"/>
        <v>1.1049773755656112</v>
      </c>
      <c r="H22" s="24">
        <f t="shared" si="7"/>
        <v>0</v>
      </c>
      <c r="I22" s="24">
        <f t="shared" si="7"/>
        <v>0</v>
      </c>
      <c r="J22" s="24">
        <f t="shared" si="7"/>
        <v>0</v>
      </c>
      <c r="K22" s="24">
        <f t="shared" si="7"/>
        <v>0</v>
      </c>
      <c r="L22" s="24">
        <f t="shared" si="7"/>
        <v>0</v>
      </c>
      <c r="M22" s="24">
        <f t="shared" si="7"/>
        <v>1.6574660633484166</v>
      </c>
      <c r="N22" s="35">
        <f>IFERROR(N5*CO_4,0)</f>
        <v>1.1049773755656112</v>
      </c>
      <c r="O22" s="35">
        <f>IFERROR(O5*CO_4,0)</f>
        <v>0</v>
      </c>
      <c r="P22" s="35">
        <f>IFERROR(P5*CO_4,0)</f>
        <v>0</v>
      </c>
    </row>
    <row r="23" spans="1:16" ht="19.8">
      <c r="A23" s="3" t="s">
        <v>146</v>
      </c>
      <c r="B23" s="24">
        <f t="shared" ref="B23:M23" si="8">IFERROR(B6*CO_5,0)</f>
        <v>1.5355656108597286</v>
      </c>
      <c r="C23" s="24">
        <f t="shared" si="8"/>
        <v>1.5355656108597286</v>
      </c>
      <c r="D23" s="24">
        <f t="shared" si="8"/>
        <v>1.0237104072398191</v>
      </c>
      <c r="E23" s="24">
        <f t="shared" si="8"/>
        <v>1.0237104072398191</v>
      </c>
      <c r="F23" s="24">
        <f t="shared" si="8"/>
        <v>0</v>
      </c>
      <c r="G23" s="24">
        <f t="shared" si="8"/>
        <v>0</v>
      </c>
      <c r="H23" s="24">
        <f t="shared" si="8"/>
        <v>1.0237104072398191</v>
      </c>
      <c r="I23" s="24">
        <f t="shared" si="8"/>
        <v>1.5355656108597286</v>
      </c>
      <c r="J23" s="24">
        <f t="shared" si="8"/>
        <v>0.51185520361990955</v>
      </c>
      <c r="K23" s="24">
        <f t="shared" si="8"/>
        <v>1.0237104072398191</v>
      </c>
      <c r="L23" s="24">
        <f t="shared" si="8"/>
        <v>1.0237104072398191</v>
      </c>
      <c r="M23" s="24">
        <f t="shared" si="8"/>
        <v>0</v>
      </c>
      <c r="N23" s="35">
        <f>IFERROR(N6*CO_5,0)</f>
        <v>1.5355656108597286</v>
      </c>
      <c r="O23" s="35">
        <f>IFERROR(O6*CO_5,0)</f>
        <v>1.0237104072398191</v>
      </c>
      <c r="P23" s="35">
        <f>IFERROR(P6*CO_5,0)</f>
        <v>0</v>
      </c>
    </row>
    <row r="24" spans="1:16" ht="19.8">
      <c r="A24" s="3" t="s">
        <v>147</v>
      </c>
      <c r="B24" s="24">
        <f t="shared" ref="B24:M24" si="9">IFERROR(B7*CO_6,0)</f>
        <v>0.96054298642533942</v>
      </c>
      <c r="C24" s="24">
        <f t="shared" si="9"/>
        <v>0.96054298642533942</v>
      </c>
      <c r="D24" s="24">
        <f t="shared" si="9"/>
        <v>0.48027149321266971</v>
      </c>
      <c r="E24" s="24">
        <f t="shared" si="9"/>
        <v>0.48027149321266971</v>
      </c>
      <c r="F24" s="24">
        <f t="shared" si="9"/>
        <v>0</v>
      </c>
      <c r="G24" s="24">
        <f t="shared" si="9"/>
        <v>0</v>
      </c>
      <c r="H24" s="24">
        <f t="shared" si="9"/>
        <v>0.96054298642533942</v>
      </c>
      <c r="I24" s="24">
        <f t="shared" si="9"/>
        <v>0</v>
      </c>
      <c r="J24" s="24">
        <f t="shared" si="9"/>
        <v>0</v>
      </c>
      <c r="K24" s="24">
        <f t="shared" si="9"/>
        <v>0</v>
      </c>
      <c r="L24" s="24">
        <f t="shared" si="9"/>
        <v>0</v>
      </c>
      <c r="M24" s="24">
        <f t="shared" si="9"/>
        <v>0</v>
      </c>
      <c r="N24" s="35">
        <f>IFERROR(N7*CO_6,0)</f>
        <v>0.96054298642533942</v>
      </c>
      <c r="O24" s="35">
        <f>IFERROR(O7*CO_6,0)</f>
        <v>1.4408144796380091</v>
      </c>
      <c r="P24" s="35">
        <f>IFERROR(P7*CO_6,0)</f>
        <v>0</v>
      </c>
    </row>
    <row r="25" spans="1:16" ht="18">
      <c r="A25" s="11" t="s">
        <v>148</v>
      </c>
      <c r="B25" s="25">
        <f>IFERROR(AVERAGEIF(B19:B24,"&gt;0"),0)</f>
        <v>1.175716440422323</v>
      </c>
      <c r="C25" s="25">
        <f t="shared" ref="C25:P25" si="10">IFERROR(AVERAGEIF(C19:C24,"&gt;0"),0)</f>
        <v>1.0148265460030166</v>
      </c>
      <c r="D25" s="25">
        <f t="shared" si="10"/>
        <v>0.83966817496229262</v>
      </c>
      <c r="E25" s="25">
        <f t="shared" si="10"/>
        <v>0.83966817496229262</v>
      </c>
      <c r="F25" s="25">
        <f t="shared" si="10"/>
        <v>0</v>
      </c>
      <c r="G25" s="25">
        <f t="shared" si="10"/>
        <v>1.0259728506787331</v>
      </c>
      <c r="H25" s="25">
        <f t="shared" si="10"/>
        <v>0.99212669683257926</v>
      </c>
      <c r="I25" s="25">
        <f t="shared" si="10"/>
        <v>1.335022624434389</v>
      </c>
      <c r="J25" s="25">
        <f t="shared" si="10"/>
        <v>0.50968325791855207</v>
      </c>
      <c r="K25" s="25">
        <f t="shared" si="10"/>
        <v>1.0193665158371041</v>
      </c>
      <c r="L25" s="25">
        <f t="shared" si="10"/>
        <v>1.0193665158371041</v>
      </c>
      <c r="M25" s="25">
        <f t="shared" si="10"/>
        <v>1.5389592760180997</v>
      </c>
      <c r="N25" s="25">
        <f t="shared" si="10"/>
        <v>1.175716440422323</v>
      </c>
      <c r="O25" s="25">
        <f t="shared" si="10"/>
        <v>1.1598491704374059</v>
      </c>
      <c r="P25" s="25">
        <f t="shared" si="10"/>
        <v>0</v>
      </c>
    </row>
    <row r="26" spans="1:16" ht="15" hidden="1" customHeight="1">
      <c r="A26" s="16"/>
      <c r="B26" s="26" t="e">
        <f>B25/#REF!</f>
        <v>#REF!</v>
      </c>
      <c r="C26" s="26" t="e">
        <f>C25/#REF!</f>
        <v>#REF!</v>
      </c>
      <c r="D26" s="26" t="e">
        <f>D25/#REF!</f>
        <v>#REF!</v>
      </c>
      <c r="E26" s="26" t="e">
        <f>E25/#REF!</f>
        <v>#REF!</v>
      </c>
      <c r="F26" s="26" t="e">
        <f>F25/#REF!</f>
        <v>#REF!</v>
      </c>
      <c r="G26" s="26" t="e">
        <f>G25/#REF!</f>
        <v>#REF!</v>
      </c>
      <c r="H26" s="26" t="e">
        <f>H25/#REF!</f>
        <v>#REF!</v>
      </c>
      <c r="I26" s="26" t="e">
        <f>I25/#REF!</f>
        <v>#REF!</v>
      </c>
      <c r="J26" s="26" t="e">
        <f>J25/#REF!</f>
        <v>#REF!</v>
      </c>
      <c r="K26" s="26" t="e">
        <f>K25/#REF!</f>
        <v>#REF!</v>
      </c>
      <c r="L26" s="26" t="e">
        <f>L25/#REF!</f>
        <v>#REF!</v>
      </c>
      <c r="M26" s="26" t="e">
        <f>M25/#REF!</f>
        <v>#REF!</v>
      </c>
      <c r="N26" s="36" t="e">
        <f>N25/#REF!</f>
        <v>#REF!</v>
      </c>
      <c r="O26" s="36" t="e">
        <f>O25/#REF!</f>
        <v>#REF!</v>
      </c>
      <c r="P26" s="36" t="e">
        <f>P25/#REF!</f>
        <v>#REF!</v>
      </c>
    </row>
    <row r="27" spans="1:16" ht="19.8" hidden="1">
      <c r="A27" s="27" t="s">
        <v>152</v>
      </c>
      <c r="B27" s="28" t="e">
        <f t="shared" ref="B27:M27" si="11">B26/12</f>
        <v>#REF!</v>
      </c>
      <c r="C27" s="28" t="e">
        <f t="shared" si="11"/>
        <v>#REF!</v>
      </c>
      <c r="D27" s="28" t="e">
        <f t="shared" si="11"/>
        <v>#REF!</v>
      </c>
      <c r="E27" s="28" t="e">
        <f t="shared" si="11"/>
        <v>#REF!</v>
      </c>
      <c r="F27" s="28" t="e">
        <f t="shared" si="11"/>
        <v>#REF!</v>
      </c>
      <c r="G27" s="28" t="e">
        <f t="shared" si="11"/>
        <v>#REF!</v>
      </c>
      <c r="H27" s="28" t="e">
        <f t="shared" si="11"/>
        <v>#REF!</v>
      </c>
      <c r="I27" s="28" t="e">
        <f t="shared" si="11"/>
        <v>#REF!</v>
      </c>
      <c r="J27" s="28" t="e">
        <f t="shared" si="11"/>
        <v>#REF!</v>
      </c>
      <c r="K27" s="28" t="e">
        <f t="shared" si="11"/>
        <v>#REF!</v>
      </c>
      <c r="L27" s="28" t="e">
        <f t="shared" si="11"/>
        <v>#REF!</v>
      </c>
      <c r="M27" s="28" t="e">
        <f t="shared" si="11"/>
        <v>#REF!</v>
      </c>
      <c r="N27" s="37" t="e">
        <f>N26/3</f>
        <v>#REF!</v>
      </c>
      <c r="O27" s="37" t="e">
        <f t="shared" ref="O27:P27" si="12">O26/3</f>
        <v>#REF!</v>
      </c>
      <c r="P27" s="37" t="e">
        <f t="shared" si="12"/>
        <v>#REF!</v>
      </c>
    </row>
    <row r="30" spans="1:16" ht="18">
      <c r="B30" s="3" t="s">
        <v>128</v>
      </c>
      <c r="C30" s="3" t="s">
        <v>129</v>
      </c>
      <c r="D30" s="3" t="s">
        <v>130</v>
      </c>
      <c r="E30" s="3" t="s">
        <v>131</v>
      </c>
      <c r="F30" s="3" t="s">
        <v>132</v>
      </c>
      <c r="G30" s="3" t="s">
        <v>133</v>
      </c>
      <c r="H30" s="3" t="s">
        <v>134</v>
      </c>
      <c r="I30" s="3" t="s">
        <v>135</v>
      </c>
      <c r="J30" s="3" t="s">
        <v>136</v>
      </c>
      <c r="K30" s="3" t="s">
        <v>137</v>
      </c>
      <c r="L30" s="3" t="s">
        <v>138</v>
      </c>
      <c r="M30" s="3" t="s">
        <v>139</v>
      </c>
      <c r="N30" s="3" t="s">
        <v>140</v>
      </c>
      <c r="O30" s="3" t="s">
        <v>141</v>
      </c>
      <c r="P30" s="3" t="s">
        <v>142</v>
      </c>
    </row>
    <row r="31" spans="1:16" ht="15.6">
      <c r="A31" s="29" t="s">
        <v>153</v>
      </c>
      <c r="B31" s="30">
        <f>B8</f>
        <v>2.3333333333333335</v>
      </c>
      <c r="C31" s="30">
        <f t="shared" ref="C31:N31" si="13">C8</f>
        <v>2</v>
      </c>
      <c r="D31" s="30">
        <f t="shared" si="13"/>
        <v>1.6666666666666667</v>
      </c>
      <c r="E31" s="30">
        <f t="shared" si="13"/>
        <v>1.6666666666666667</v>
      </c>
      <c r="F31" s="30" t="str">
        <f t="shared" si="13"/>
        <v>0</v>
      </c>
      <c r="G31" s="30">
        <f t="shared" si="13"/>
        <v>2</v>
      </c>
      <c r="H31" s="30">
        <f t="shared" si="13"/>
        <v>2</v>
      </c>
      <c r="I31" s="30">
        <f t="shared" si="13"/>
        <v>2.6666666666666665</v>
      </c>
      <c r="J31" s="30">
        <f t="shared" si="13"/>
        <v>1</v>
      </c>
      <c r="K31" s="30">
        <f t="shared" si="13"/>
        <v>2</v>
      </c>
      <c r="L31" s="30">
        <f t="shared" si="13"/>
        <v>2</v>
      </c>
      <c r="M31" s="30">
        <f t="shared" si="13"/>
        <v>3</v>
      </c>
      <c r="N31" s="30">
        <f t="shared" si="13"/>
        <v>2.3333333333333335</v>
      </c>
      <c r="O31" s="30">
        <f t="shared" ref="O31:P31" si="14">O8</f>
        <v>2.3333333333333335</v>
      </c>
      <c r="P31" s="30" t="str">
        <f t="shared" si="14"/>
        <v>0</v>
      </c>
    </row>
    <row r="32" spans="1:16" ht="15.6">
      <c r="A32" s="29" t="s">
        <v>154</v>
      </c>
      <c r="B32" s="31">
        <f>B25</f>
        <v>1.175716440422323</v>
      </c>
      <c r="C32" s="31">
        <f t="shared" ref="C32:N32" si="15">C25</f>
        <v>1.0148265460030166</v>
      </c>
      <c r="D32" s="31">
        <f t="shared" si="15"/>
        <v>0.83966817496229262</v>
      </c>
      <c r="E32" s="31">
        <f t="shared" si="15"/>
        <v>0.83966817496229262</v>
      </c>
      <c r="F32" s="31">
        <f t="shared" si="15"/>
        <v>0</v>
      </c>
      <c r="G32" s="31">
        <f t="shared" si="15"/>
        <v>1.0259728506787331</v>
      </c>
      <c r="H32" s="31">
        <f t="shared" si="15"/>
        <v>0.99212669683257926</v>
      </c>
      <c r="I32" s="31">
        <f t="shared" si="15"/>
        <v>1.335022624434389</v>
      </c>
      <c r="J32" s="31">
        <f t="shared" si="15"/>
        <v>0.50968325791855207</v>
      </c>
      <c r="K32" s="31">
        <f t="shared" si="15"/>
        <v>1.0193665158371041</v>
      </c>
      <c r="L32" s="31">
        <f t="shared" si="15"/>
        <v>1.0193665158371041</v>
      </c>
      <c r="M32" s="31">
        <f t="shared" si="15"/>
        <v>1.5389592760180997</v>
      </c>
      <c r="N32" s="31">
        <f t="shared" si="15"/>
        <v>1.175716440422323</v>
      </c>
      <c r="O32" s="31">
        <f t="shared" ref="O32:P32" si="16">O25</f>
        <v>1.1598491704374059</v>
      </c>
      <c r="P32" s="31">
        <f t="shared" si="16"/>
        <v>0</v>
      </c>
    </row>
  </sheetData>
  <mergeCells count="1">
    <mergeCell ref="B16:M16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zoomScale="90" zoomScaleNormal="90" workbookViewId="0">
      <selection activeCell="Q18" sqref="Q18"/>
    </sheetView>
  </sheetViews>
  <sheetFormatPr defaultColWidth="9" defaultRowHeight="14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65"/>
  <sheetViews>
    <sheetView zoomScaleNormal="100" workbookViewId="0">
      <selection activeCell="E12" sqref="E12"/>
    </sheetView>
  </sheetViews>
  <sheetFormatPr defaultColWidth="9" defaultRowHeight="14.4"/>
  <cols>
    <col min="1" max="1" width="7.33203125" customWidth="1"/>
    <col min="2" max="2" width="30.44140625" bestFit="1" customWidth="1"/>
    <col min="3" max="3" width="34.6640625" customWidth="1"/>
    <col min="4" max="4" width="9" customWidth="1"/>
    <col min="5" max="5" width="20.5546875" bestFit="1" customWidth="1"/>
    <col min="9" max="11" width="9" style="1"/>
  </cols>
  <sheetData>
    <row r="1" spans="1:18" ht="30" customHeight="1">
      <c r="A1" s="285"/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</row>
    <row r="2" spans="1:18" ht="15.75" customHeight="1">
      <c r="A2" s="69"/>
      <c r="B2" s="163" t="s">
        <v>0</v>
      </c>
      <c r="C2" s="286" t="s">
        <v>694</v>
      </c>
      <c r="D2" s="287"/>
      <c r="E2" s="288" t="s">
        <v>1</v>
      </c>
      <c r="F2" s="289"/>
      <c r="G2" s="288" t="s">
        <v>695</v>
      </c>
      <c r="H2" s="289"/>
      <c r="I2" s="290" t="s">
        <v>2</v>
      </c>
      <c r="J2" s="290"/>
      <c r="K2" s="290"/>
      <c r="L2" s="290"/>
      <c r="M2" s="291"/>
      <c r="N2" s="291"/>
      <c r="O2" s="291"/>
      <c r="P2" s="291"/>
      <c r="Q2" s="145"/>
      <c r="R2" s="145"/>
    </row>
    <row r="3" spans="1:18" ht="15.6">
      <c r="A3" s="69"/>
      <c r="B3" s="163" t="s">
        <v>3</v>
      </c>
      <c r="C3" s="401" t="s">
        <v>696</v>
      </c>
      <c r="D3" s="402"/>
      <c r="E3" s="288" t="s">
        <v>4</v>
      </c>
      <c r="F3" s="289"/>
      <c r="G3" s="288" t="s">
        <v>697</v>
      </c>
      <c r="H3" s="289"/>
      <c r="I3" s="290"/>
      <c r="J3" s="290"/>
      <c r="K3" s="290"/>
      <c r="L3" s="290"/>
      <c r="M3" s="291"/>
      <c r="N3" s="291"/>
      <c r="O3" s="291"/>
      <c r="P3" s="291"/>
      <c r="Q3" s="145"/>
      <c r="R3" s="145"/>
    </row>
    <row r="4" spans="1:18" ht="15.6">
      <c r="A4" s="69"/>
      <c r="B4" s="163" t="s">
        <v>700</v>
      </c>
      <c r="C4" s="401" t="s">
        <v>699</v>
      </c>
      <c r="D4" s="402"/>
      <c r="E4" s="164" t="s">
        <v>6</v>
      </c>
      <c r="F4" s="164"/>
      <c r="G4" s="401" t="s">
        <v>698</v>
      </c>
      <c r="H4" s="402"/>
      <c r="I4" s="292"/>
      <c r="J4" s="292"/>
      <c r="K4" s="292"/>
      <c r="L4" s="292"/>
      <c r="M4" s="292"/>
      <c r="N4" s="292"/>
      <c r="O4" s="145"/>
      <c r="P4" s="145"/>
      <c r="Q4" s="145"/>
      <c r="R4" s="145"/>
    </row>
    <row r="5" spans="1:18" ht="15.6">
      <c r="A5" s="69"/>
      <c r="B5" s="163" t="s">
        <v>7</v>
      </c>
      <c r="C5" s="403">
        <f>AVERAGE(E6:G6)</f>
        <v>0.80359042663019586</v>
      </c>
      <c r="D5" s="403"/>
      <c r="E5" s="273" t="s">
        <v>8</v>
      </c>
      <c r="F5" s="273" t="s">
        <v>9</v>
      </c>
      <c r="G5" s="273" t="s">
        <v>10</v>
      </c>
      <c r="H5" s="166"/>
      <c r="I5" s="293"/>
      <c r="J5" s="293"/>
      <c r="K5" s="293"/>
      <c r="L5" s="293"/>
      <c r="M5" s="293"/>
      <c r="N5" s="293"/>
      <c r="O5" s="145"/>
      <c r="P5" s="145"/>
      <c r="Q5" s="145"/>
      <c r="R5" s="145"/>
    </row>
    <row r="6" spans="1:18" ht="15.6">
      <c r="A6" s="69"/>
      <c r="B6" s="274" t="s">
        <v>11</v>
      </c>
      <c r="C6" s="404">
        <f>COUNT(A10:A231)</f>
        <v>221</v>
      </c>
      <c r="D6" s="404"/>
      <c r="E6" s="275">
        <f>Threshold!L11</f>
        <v>0.85344262295081963</v>
      </c>
      <c r="F6" s="275">
        <f>Threshold!M11</f>
        <v>0.86786363636363628</v>
      </c>
      <c r="G6" s="275">
        <f>Threshold!N11</f>
        <v>0.68946502057613168</v>
      </c>
      <c r="H6" s="145"/>
      <c r="I6" s="293"/>
      <c r="J6" s="293"/>
      <c r="K6" s="293"/>
      <c r="L6" s="293"/>
      <c r="M6" s="293"/>
      <c r="N6" s="293"/>
      <c r="O6" s="145"/>
      <c r="P6" s="145"/>
      <c r="Q6" s="145"/>
      <c r="R6" s="145"/>
    </row>
    <row r="9" spans="1:18" ht="15.75" customHeight="1" thickBot="1">
      <c r="A9" s="2" t="s">
        <v>244</v>
      </c>
      <c r="B9" s="2" t="s">
        <v>246</v>
      </c>
      <c r="C9" s="268" t="s">
        <v>245</v>
      </c>
      <c r="D9" s="2" t="s">
        <v>247</v>
      </c>
      <c r="E9" s="2" t="s">
        <v>248</v>
      </c>
      <c r="I9" s="400" t="s">
        <v>155</v>
      </c>
      <c r="J9" s="400"/>
      <c r="K9" s="400"/>
      <c r="L9" s="400"/>
      <c r="M9" s="400"/>
      <c r="N9" s="400"/>
    </row>
    <row r="10" spans="1:18" ht="15" thickBot="1">
      <c r="A10" s="269">
        <v>1</v>
      </c>
      <c r="B10" s="276" t="s">
        <v>251</v>
      </c>
      <c r="C10" s="277" t="s">
        <v>252</v>
      </c>
      <c r="D10" s="276"/>
      <c r="E10" s="276"/>
      <c r="I10" s="400" t="s">
        <v>156</v>
      </c>
      <c r="J10" s="400"/>
      <c r="K10" s="400"/>
      <c r="L10" s="400" t="s">
        <v>157</v>
      </c>
      <c r="M10" s="400"/>
      <c r="N10" s="400"/>
    </row>
    <row r="11" spans="1:18" ht="16.2" thickBot="1">
      <c r="A11" s="270">
        <v>2</v>
      </c>
      <c r="B11" s="276" t="s">
        <v>253</v>
      </c>
      <c r="C11" s="277" t="s">
        <v>254</v>
      </c>
      <c r="D11" s="276"/>
      <c r="E11" s="276"/>
      <c r="I11" s="271" t="s">
        <v>8</v>
      </c>
      <c r="J11" s="271" t="s">
        <v>9</v>
      </c>
      <c r="K11" s="271" t="s">
        <v>10</v>
      </c>
      <c r="L11" s="272">
        <f>AVERAGEIF(I12:I300,"&gt;0")/100</f>
        <v>0.85344262295081963</v>
      </c>
      <c r="M11" s="272">
        <f t="shared" ref="M11:N11" si="0">AVERAGEIF(J12:J300,"&gt;0")/100</f>
        <v>0.86786363636363628</v>
      </c>
      <c r="N11" s="272">
        <f t="shared" si="0"/>
        <v>0.68946502057613168</v>
      </c>
    </row>
    <row r="12" spans="1:18" ht="16.2" thickBot="1">
      <c r="A12" s="270">
        <v>3</v>
      </c>
      <c r="B12" s="276" t="s">
        <v>255</v>
      </c>
      <c r="C12" s="277" t="s">
        <v>256</v>
      </c>
      <c r="D12" s="276">
        <v>36</v>
      </c>
      <c r="E12" s="276">
        <v>38</v>
      </c>
      <c r="I12" s="276">
        <v>92</v>
      </c>
      <c r="J12" s="280">
        <v>77</v>
      </c>
      <c r="K12" s="281">
        <v>76</v>
      </c>
      <c r="L12" s="68"/>
      <c r="M12" s="68"/>
      <c r="N12" s="68"/>
    </row>
    <row r="13" spans="1:18" ht="16.2" thickBot="1">
      <c r="A13" s="270">
        <v>4</v>
      </c>
      <c r="B13" s="276" t="s">
        <v>257</v>
      </c>
      <c r="C13" s="277" t="s">
        <v>258</v>
      </c>
      <c r="D13" s="276">
        <v>28</v>
      </c>
      <c r="E13" s="276">
        <v>36</v>
      </c>
      <c r="I13" s="276">
        <v>90</v>
      </c>
      <c r="J13" s="280">
        <v>81</v>
      </c>
      <c r="K13" s="281">
        <v>54</v>
      </c>
      <c r="L13" s="68"/>
      <c r="M13" s="68"/>
      <c r="N13" s="68"/>
    </row>
    <row r="14" spans="1:18" ht="16.2" thickBot="1">
      <c r="A14" s="270">
        <v>5</v>
      </c>
      <c r="B14" s="276" t="s">
        <v>259</v>
      </c>
      <c r="C14" s="277" t="s">
        <v>260</v>
      </c>
      <c r="D14" s="278">
        <v>0</v>
      </c>
      <c r="E14" s="278">
        <v>0</v>
      </c>
      <c r="I14" s="278">
        <v>91</v>
      </c>
      <c r="J14" s="280">
        <v>90</v>
      </c>
      <c r="K14" s="281">
        <v>72</v>
      </c>
      <c r="L14" s="68"/>
      <c r="M14" s="68"/>
      <c r="N14" s="68"/>
    </row>
    <row r="15" spans="1:18" ht="16.2" thickBot="1">
      <c r="A15" s="270">
        <v>6</v>
      </c>
      <c r="B15" s="276" t="s">
        <v>261</v>
      </c>
      <c r="C15" s="277" t="s">
        <v>262</v>
      </c>
      <c r="D15" s="276">
        <v>36</v>
      </c>
      <c r="E15" s="276">
        <v>45</v>
      </c>
      <c r="I15" s="276">
        <v>90</v>
      </c>
      <c r="J15" s="282">
        <v>75</v>
      </c>
      <c r="K15" s="281">
        <v>79</v>
      </c>
      <c r="L15" s="68"/>
      <c r="M15" s="68"/>
      <c r="N15" s="68"/>
    </row>
    <row r="16" spans="1:18" ht="16.2" thickBot="1">
      <c r="A16" s="270">
        <v>7</v>
      </c>
      <c r="B16" s="276" t="s">
        <v>263</v>
      </c>
      <c r="C16" s="277" t="s">
        <v>264</v>
      </c>
      <c r="D16" s="276">
        <v>37</v>
      </c>
      <c r="E16" s="276">
        <v>46</v>
      </c>
      <c r="I16" s="276">
        <v>88</v>
      </c>
      <c r="J16" s="280">
        <v>71</v>
      </c>
      <c r="K16" s="281">
        <v>86</v>
      </c>
      <c r="L16" s="68"/>
      <c r="M16" s="68"/>
      <c r="N16" s="68"/>
    </row>
    <row r="17" spans="1:14" ht="16.2" thickBot="1">
      <c r="A17" s="270">
        <v>8</v>
      </c>
      <c r="B17" s="276" t="s">
        <v>265</v>
      </c>
      <c r="C17" s="277" t="s">
        <v>266</v>
      </c>
      <c r="D17" s="276">
        <v>38</v>
      </c>
      <c r="E17" s="276">
        <v>44</v>
      </c>
      <c r="I17" s="276">
        <v>90</v>
      </c>
      <c r="J17" s="280">
        <v>86</v>
      </c>
      <c r="K17" s="281">
        <v>89</v>
      </c>
      <c r="L17" s="68"/>
      <c r="M17" s="68"/>
      <c r="N17" s="68"/>
    </row>
    <row r="18" spans="1:14" ht="16.2" thickBot="1">
      <c r="A18" s="270">
        <v>9</v>
      </c>
      <c r="B18" s="276" t="s">
        <v>267</v>
      </c>
      <c r="C18" s="277" t="s">
        <v>268</v>
      </c>
      <c r="D18" s="276">
        <v>37</v>
      </c>
      <c r="E18" s="276">
        <v>35</v>
      </c>
      <c r="I18" s="276">
        <v>89</v>
      </c>
      <c r="J18" s="280">
        <v>94</v>
      </c>
      <c r="K18" s="281">
        <v>57</v>
      </c>
      <c r="L18" s="68"/>
      <c r="M18" s="68"/>
      <c r="N18" s="68"/>
    </row>
    <row r="19" spans="1:14" ht="16.2" thickBot="1">
      <c r="A19" s="270">
        <v>10</v>
      </c>
      <c r="B19" s="276" t="s">
        <v>269</v>
      </c>
      <c r="C19" s="277" t="s">
        <v>270</v>
      </c>
      <c r="D19" s="276">
        <v>36</v>
      </c>
      <c r="E19" s="276">
        <v>47</v>
      </c>
      <c r="I19" s="276">
        <v>93</v>
      </c>
      <c r="J19" s="280">
        <v>91</v>
      </c>
      <c r="K19" s="281">
        <v>86</v>
      </c>
      <c r="L19" s="68"/>
      <c r="M19" s="68"/>
      <c r="N19" s="68"/>
    </row>
    <row r="20" spans="1:14" ht="16.2" thickBot="1">
      <c r="A20" s="270">
        <v>11</v>
      </c>
      <c r="B20" s="276" t="s">
        <v>271</v>
      </c>
      <c r="C20" s="277" t="s">
        <v>272</v>
      </c>
      <c r="D20" s="276">
        <v>37</v>
      </c>
      <c r="E20" s="276">
        <v>43</v>
      </c>
      <c r="I20" s="276">
        <v>95</v>
      </c>
      <c r="J20" s="282">
        <v>69</v>
      </c>
      <c r="K20" s="281">
        <v>83</v>
      </c>
      <c r="L20" s="68"/>
      <c r="M20" s="68"/>
      <c r="N20" s="68"/>
    </row>
    <row r="21" spans="1:14" ht="16.2" thickBot="1">
      <c r="A21" s="270">
        <v>12</v>
      </c>
      <c r="B21" s="276" t="s">
        <v>273</v>
      </c>
      <c r="C21" s="277" t="s">
        <v>274</v>
      </c>
      <c r="D21" s="276">
        <v>37</v>
      </c>
      <c r="E21" s="276">
        <v>29</v>
      </c>
      <c r="I21" s="276">
        <v>93</v>
      </c>
      <c r="J21" s="280">
        <v>82</v>
      </c>
      <c r="K21" s="281">
        <v>76</v>
      </c>
      <c r="L21" s="68"/>
      <c r="M21" s="68"/>
      <c r="N21" s="68"/>
    </row>
    <row r="22" spans="1:14" ht="16.2" thickBot="1">
      <c r="A22" s="270">
        <v>13</v>
      </c>
      <c r="B22" s="276" t="s">
        <v>275</v>
      </c>
      <c r="C22" s="277" t="s">
        <v>276</v>
      </c>
      <c r="D22" s="276">
        <v>34</v>
      </c>
      <c r="E22" s="276">
        <v>35</v>
      </c>
      <c r="I22" s="276">
        <v>90</v>
      </c>
      <c r="J22" s="280">
        <v>86</v>
      </c>
      <c r="K22" s="281">
        <v>73</v>
      </c>
      <c r="L22" s="68"/>
      <c r="M22" s="68"/>
      <c r="N22" s="68"/>
    </row>
    <row r="23" spans="1:14" ht="16.2" thickBot="1">
      <c r="A23" s="270">
        <v>14</v>
      </c>
      <c r="B23" s="276" t="s">
        <v>277</v>
      </c>
      <c r="C23" s="277" t="s">
        <v>278</v>
      </c>
      <c r="D23" s="276">
        <v>35</v>
      </c>
      <c r="E23" s="276">
        <v>35</v>
      </c>
      <c r="I23" s="276">
        <v>92</v>
      </c>
      <c r="J23" s="280">
        <v>78</v>
      </c>
      <c r="K23" s="281">
        <v>68</v>
      </c>
      <c r="L23" s="68"/>
      <c r="M23" s="68"/>
      <c r="N23" s="68"/>
    </row>
    <row r="24" spans="1:14" ht="16.2" thickBot="1">
      <c r="A24" s="270">
        <v>15</v>
      </c>
      <c r="B24" s="276" t="s">
        <v>279</v>
      </c>
      <c r="C24" s="277" t="s">
        <v>280</v>
      </c>
      <c r="D24" s="276">
        <v>37</v>
      </c>
      <c r="E24" s="276">
        <v>43</v>
      </c>
      <c r="I24" s="276">
        <v>93</v>
      </c>
      <c r="J24" s="280">
        <v>82</v>
      </c>
      <c r="K24" s="281">
        <v>78</v>
      </c>
      <c r="L24" s="68"/>
      <c r="M24" s="68"/>
      <c r="N24" s="68"/>
    </row>
    <row r="25" spans="1:14" ht="16.2" thickBot="1">
      <c r="A25" s="270">
        <v>16</v>
      </c>
      <c r="B25" s="276" t="s">
        <v>281</v>
      </c>
      <c r="C25" s="277" t="s">
        <v>282</v>
      </c>
      <c r="D25" s="276">
        <v>35</v>
      </c>
      <c r="E25" s="276">
        <v>32</v>
      </c>
      <c r="I25" s="276">
        <v>89</v>
      </c>
      <c r="J25" s="280">
        <v>90</v>
      </c>
      <c r="K25" s="281">
        <v>89</v>
      </c>
      <c r="L25" s="68"/>
      <c r="M25" s="68"/>
      <c r="N25" s="68"/>
    </row>
    <row r="26" spans="1:14" ht="16.2" thickBot="1">
      <c r="A26" s="270">
        <v>17</v>
      </c>
      <c r="B26" s="276" t="s">
        <v>283</v>
      </c>
      <c r="C26" s="277" t="s">
        <v>284</v>
      </c>
      <c r="D26" s="276">
        <v>38</v>
      </c>
      <c r="E26" s="276">
        <v>44</v>
      </c>
      <c r="I26" s="276">
        <v>90</v>
      </c>
      <c r="J26" s="280">
        <v>92</v>
      </c>
      <c r="K26" s="281">
        <v>65</v>
      </c>
      <c r="L26" s="68"/>
      <c r="M26" s="68"/>
      <c r="N26" s="68"/>
    </row>
    <row r="27" spans="1:14" ht="16.2" thickBot="1">
      <c r="A27" s="270">
        <v>18</v>
      </c>
      <c r="B27" s="276" t="s">
        <v>285</v>
      </c>
      <c r="C27" s="277" t="s">
        <v>286</v>
      </c>
      <c r="D27" s="276">
        <v>36</v>
      </c>
      <c r="E27" s="276">
        <v>34</v>
      </c>
      <c r="I27" s="276">
        <v>87</v>
      </c>
      <c r="J27" s="280">
        <v>84</v>
      </c>
      <c r="K27" s="281">
        <v>80</v>
      </c>
      <c r="L27" s="68"/>
      <c r="M27" s="68"/>
      <c r="N27" s="68"/>
    </row>
    <row r="28" spans="1:14" ht="16.2" thickBot="1">
      <c r="A28" s="269">
        <v>19</v>
      </c>
      <c r="B28" s="276" t="s">
        <v>287</v>
      </c>
      <c r="C28" s="277" t="s">
        <v>288</v>
      </c>
      <c r="D28" s="276">
        <v>37</v>
      </c>
      <c r="E28" s="276">
        <v>53</v>
      </c>
      <c r="I28" s="276">
        <v>92</v>
      </c>
      <c r="J28" s="280">
        <v>85</v>
      </c>
      <c r="K28" s="281">
        <v>86</v>
      </c>
      <c r="L28" s="68"/>
      <c r="M28" s="68"/>
      <c r="N28" s="68"/>
    </row>
    <row r="29" spans="1:14" ht="16.2" thickBot="1">
      <c r="A29" s="270">
        <v>20</v>
      </c>
      <c r="B29" s="276" t="s">
        <v>289</v>
      </c>
      <c r="C29" s="277" t="s">
        <v>290</v>
      </c>
      <c r="D29" s="276">
        <v>35</v>
      </c>
      <c r="E29" s="276">
        <v>39</v>
      </c>
      <c r="I29" s="276">
        <v>92</v>
      </c>
      <c r="J29" s="280">
        <v>87</v>
      </c>
      <c r="K29" s="281">
        <v>84</v>
      </c>
      <c r="L29" s="68"/>
      <c r="M29" s="68"/>
      <c r="N29" s="68"/>
    </row>
    <row r="30" spans="1:14" ht="16.2" thickBot="1">
      <c r="A30" s="270">
        <v>21</v>
      </c>
      <c r="B30" s="276" t="s">
        <v>291</v>
      </c>
      <c r="C30" s="277" t="s">
        <v>292</v>
      </c>
      <c r="D30" s="276">
        <v>35</v>
      </c>
      <c r="E30" s="276">
        <v>47</v>
      </c>
      <c r="I30" s="276">
        <v>93</v>
      </c>
      <c r="J30" s="280">
        <v>85</v>
      </c>
      <c r="K30" s="281">
        <v>76</v>
      </c>
      <c r="L30" s="68"/>
      <c r="M30" s="68"/>
      <c r="N30" s="68"/>
    </row>
    <row r="31" spans="1:14" ht="16.2" thickBot="1">
      <c r="A31" s="270">
        <v>22</v>
      </c>
      <c r="B31" s="276" t="s">
        <v>293</v>
      </c>
      <c r="C31" s="277" t="s">
        <v>294</v>
      </c>
      <c r="D31" s="276">
        <v>37</v>
      </c>
      <c r="E31" s="276">
        <v>36</v>
      </c>
      <c r="I31" s="276">
        <v>87</v>
      </c>
      <c r="J31" s="280">
        <v>96</v>
      </c>
      <c r="K31" s="281">
        <v>73</v>
      </c>
      <c r="L31" s="68"/>
      <c r="M31" s="68"/>
      <c r="N31" s="68"/>
    </row>
    <row r="32" spans="1:14" ht="16.2" thickBot="1">
      <c r="A32" s="270">
        <v>23</v>
      </c>
      <c r="B32" s="276" t="s">
        <v>295</v>
      </c>
      <c r="C32" s="277" t="s">
        <v>296</v>
      </c>
      <c r="D32" s="276">
        <v>36</v>
      </c>
      <c r="E32" s="276">
        <v>39</v>
      </c>
      <c r="I32" s="276">
        <v>87</v>
      </c>
      <c r="J32" s="280">
        <v>90</v>
      </c>
      <c r="K32" s="281">
        <v>76</v>
      </c>
      <c r="L32" s="68"/>
      <c r="M32" s="68"/>
      <c r="N32" s="68"/>
    </row>
    <row r="33" spans="1:14" ht="16.2" thickBot="1">
      <c r="A33" s="270">
        <v>24</v>
      </c>
      <c r="B33" s="276" t="s">
        <v>297</v>
      </c>
      <c r="C33" s="277" t="s">
        <v>298</v>
      </c>
      <c r="D33" s="276">
        <v>30</v>
      </c>
      <c r="E33" s="276">
        <v>43</v>
      </c>
      <c r="I33" s="276">
        <v>90</v>
      </c>
      <c r="J33" s="280">
        <v>88</v>
      </c>
      <c r="K33" s="281">
        <v>68</v>
      </c>
      <c r="L33" s="68"/>
      <c r="M33" s="68"/>
      <c r="N33" s="68"/>
    </row>
    <row r="34" spans="1:14" ht="16.2" thickBot="1">
      <c r="A34" s="270">
        <v>25</v>
      </c>
      <c r="B34" s="276" t="s">
        <v>299</v>
      </c>
      <c r="C34" s="277" t="s">
        <v>300</v>
      </c>
      <c r="D34" s="276">
        <v>37</v>
      </c>
      <c r="E34" s="276">
        <v>52</v>
      </c>
      <c r="I34" s="276">
        <v>91</v>
      </c>
      <c r="J34" s="280">
        <v>85</v>
      </c>
      <c r="K34" s="281">
        <v>72</v>
      </c>
      <c r="L34" s="68"/>
      <c r="M34" s="68"/>
      <c r="N34" s="68"/>
    </row>
    <row r="35" spans="1:14" ht="16.2" thickBot="1">
      <c r="A35" s="270">
        <v>26</v>
      </c>
      <c r="B35" s="276" t="s">
        <v>301</v>
      </c>
      <c r="C35" s="277" t="s">
        <v>302</v>
      </c>
      <c r="D35" s="276">
        <v>36</v>
      </c>
      <c r="E35" s="276">
        <v>46</v>
      </c>
      <c r="I35" s="276">
        <v>87</v>
      </c>
      <c r="J35" s="280">
        <v>89</v>
      </c>
      <c r="K35" s="281">
        <v>68</v>
      </c>
      <c r="L35" s="68"/>
      <c r="M35" s="68"/>
      <c r="N35" s="68"/>
    </row>
    <row r="36" spans="1:14" ht="16.2" thickBot="1">
      <c r="A36" s="270">
        <v>27</v>
      </c>
      <c r="B36" s="276" t="s">
        <v>303</v>
      </c>
      <c r="C36" s="277" t="s">
        <v>304</v>
      </c>
      <c r="D36" s="276">
        <v>36</v>
      </c>
      <c r="E36" s="276">
        <v>50</v>
      </c>
      <c r="I36" s="276">
        <v>86</v>
      </c>
      <c r="J36" s="280">
        <v>96</v>
      </c>
      <c r="K36" s="281">
        <v>83</v>
      </c>
      <c r="L36" s="68"/>
      <c r="M36" s="68"/>
      <c r="N36" s="68"/>
    </row>
    <row r="37" spans="1:14" ht="16.2" thickBot="1">
      <c r="A37" s="270">
        <v>28</v>
      </c>
      <c r="B37" s="276" t="s">
        <v>305</v>
      </c>
      <c r="C37" s="277" t="s">
        <v>306</v>
      </c>
      <c r="D37" s="276">
        <v>36</v>
      </c>
      <c r="E37" s="276">
        <v>32</v>
      </c>
      <c r="I37" s="276">
        <v>88</v>
      </c>
      <c r="J37" s="280">
        <v>90</v>
      </c>
      <c r="K37" s="281">
        <v>80</v>
      </c>
      <c r="L37" s="68"/>
      <c r="M37" s="68"/>
      <c r="N37" s="68"/>
    </row>
    <row r="38" spans="1:14" ht="16.2" thickBot="1">
      <c r="A38" s="270">
        <v>29</v>
      </c>
      <c r="B38" s="276" t="s">
        <v>307</v>
      </c>
      <c r="C38" s="277" t="s">
        <v>308</v>
      </c>
      <c r="D38" s="276">
        <v>37</v>
      </c>
      <c r="E38" s="276">
        <v>41</v>
      </c>
      <c r="I38" s="276">
        <v>91</v>
      </c>
      <c r="J38" s="280">
        <v>89</v>
      </c>
      <c r="K38" s="281">
        <v>74</v>
      </c>
      <c r="L38" s="68"/>
      <c r="M38" s="68"/>
      <c r="N38" s="68"/>
    </row>
    <row r="39" spans="1:14" ht="16.2" thickBot="1">
      <c r="A39" s="270">
        <v>30</v>
      </c>
      <c r="B39" s="276" t="s">
        <v>309</v>
      </c>
      <c r="C39" s="277" t="s">
        <v>310</v>
      </c>
      <c r="D39" s="276">
        <v>37</v>
      </c>
      <c r="E39" s="276">
        <v>40</v>
      </c>
      <c r="I39" s="276">
        <v>87</v>
      </c>
      <c r="J39" s="280">
        <v>85</v>
      </c>
      <c r="K39" s="281">
        <v>79</v>
      </c>
      <c r="L39" s="68"/>
      <c r="M39" s="68"/>
      <c r="N39" s="68"/>
    </row>
    <row r="40" spans="1:14" ht="16.2" thickBot="1">
      <c r="A40" s="270">
        <v>31</v>
      </c>
      <c r="B40" s="276" t="s">
        <v>311</v>
      </c>
      <c r="C40" s="277" t="s">
        <v>312</v>
      </c>
      <c r="D40" s="276">
        <v>36</v>
      </c>
      <c r="E40" s="276">
        <v>37</v>
      </c>
      <c r="I40" s="276">
        <v>86</v>
      </c>
      <c r="J40" s="280">
        <v>82</v>
      </c>
      <c r="K40" s="281">
        <v>64</v>
      </c>
      <c r="L40" s="68"/>
      <c r="M40" s="68"/>
      <c r="N40" s="68"/>
    </row>
    <row r="41" spans="1:14" ht="16.2" thickBot="1">
      <c r="A41" s="270">
        <v>32</v>
      </c>
      <c r="B41" s="276" t="s">
        <v>313</v>
      </c>
      <c r="C41" s="277" t="s">
        <v>314</v>
      </c>
      <c r="D41" s="276">
        <v>36</v>
      </c>
      <c r="E41" s="276">
        <v>44</v>
      </c>
      <c r="I41" s="276">
        <v>88</v>
      </c>
      <c r="J41" s="280">
        <v>82</v>
      </c>
      <c r="K41" s="281">
        <v>74</v>
      </c>
      <c r="L41" s="68"/>
      <c r="M41" s="68"/>
      <c r="N41" s="68"/>
    </row>
    <row r="42" spans="1:14" ht="16.2" thickBot="1">
      <c r="A42" s="270">
        <v>33</v>
      </c>
      <c r="B42" s="276" t="s">
        <v>315</v>
      </c>
      <c r="C42" s="277" t="s">
        <v>316</v>
      </c>
      <c r="D42" s="276">
        <v>36</v>
      </c>
      <c r="E42" s="276">
        <v>31</v>
      </c>
      <c r="I42" s="276">
        <v>93</v>
      </c>
      <c r="J42" s="280">
        <v>88</v>
      </c>
      <c r="K42" s="281">
        <v>58</v>
      </c>
      <c r="L42" s="68"/>
      <c r="M42" s="68"/>
      <c r="N42" s="68"/>
    </row>
    <row r="43" spans="1:14" ht="16.2" thickBot="1">
      <c r="A43" s="270">
        <v>34</v>
      </c>
      <c r="B43" s="276" t="s">
        <v>317</v>
      </c>
      <c r="C43" s="277" t="s">
        <v>318</v>
      </c>
      <c r="D43" s="276">
        <v>35</v>
      </c>
      <c r="E43" s="276">
        <v>37</v>
      </c>
      <c r="I43" s="276">
        <v>92</v>
      </c>
      <c r="J43" s="280">
        <v>80</v>
      </c>
      <c r="K43" s="281">
        <v>69</v>
      </c>
      <c r="L43" s="68"/>
      <c r="M43" s="68"/>
      <c r="N43" s="68"/>
    </row>
    <row r="44" spans="1:14" ht="16.2" thickBot="1">
      <c r="A44" s="270">
        <v>35</v>
      </c>
      <c r="B44" s="276" t="s">
        <v>319</v>
      </c>
      <c r="C44" s="277" t="s">
        <v>320</v>
      </c>
      <c r="D44" s="276">
        <v>37</v>
      </c>
      <c r="E44" s="276">
        <v>43</v>
      </c>
      <c r="I44" s="276">
        <v>91</v>
      </c>
      <c r="J44" s="280">
        <v>88</v>
      </c>
      <c r="K44" s="281">
        <v>86</v>
      </c>
      <c r="L44" s="68"/>
      <c r="M44" s="68"/>
      <c r="N44" s="68"/>
    </row>
    <row r="45" spans="1:14" ht="16.2" thickBot="1">
      <c r="A45" s="270">
        <v>36</v>
      </c>
      <c r="B45" s="276" t="s">
        <v>321</v>
      </c>
      <c r="C45" s="277" t="s">
        <v>322</v>
      </c>
      <c r="D45" s="276">
        <v>33</v>
      </c>
      <c r="E45" s="276">
        <v>39</v>
      </c>
      <c r="I45" s="276">
        <v>93</v>
      </c>
      <c r="J45" s="280">
        <v>94</v>
      </c>
      <c r="K45" s="281">
        <v>57</v>
      </c>
      <c r="L45" s="68"/>
      <c r="M45" s="68"/>
      <c r="N45" s="68"/>
    </row>
    <row r="46" spans="1:14" ht="16.2" thickBot="1">
      <c r="A46" s="269">
        <v>37</v>
      </c>
      <c r="B46" s="276" t="s">
        <v>323</v>
      </c>
      <c r="C46" s="277" t="s">
        <v>324</v>
      </c>
      <c r="D46" s="276">
        <v>34</v>
      </c>
      <c r="E46" s="276">
        <v>32</v>
      </c>
      <c r="I46" s="276">
        <v>87</v>
      </c>
      <c r="J46" s="280">
        <v>91</v>
      </c>
      <c r="K46" s="281">
        <v>68</v>
      </c>
      <c r="L46" s="68"/>
      <c r="M46" s="68"/>
      <c r="N46" s="68"/>
    </row>
    <row r="47" spans="1:14" ht="16.2" thickBot="1">
      <c r="A47" s="270">
        <v>38</v>
      </c>
      <c r="B47" s="276" t="s">
        <v>325</v>
      </c>
      <c r="C47" s="277" t="s">
        <v>326</v>
      </c>
      <c r="D47" s="276">
        <v>36</v>
      </c>
      <c r="E47" s="276">
        <v>41</v>
      </c>
      <c r="I47" s="276">
        <v>92</v>
      </c>
      <c r="J47" s="280">
        <v>84</v>
      </c>
      <c r="K47" s="281">
        <v>83</v>
      </c>
      <c r="L47" s="68"/>
      <c r="M47" s="68"/>
      <c r="N47" s="68"/>
    </row>
    <row r="48" spans="1:14" ht="16.2" thickBot="1">
      <c r="A48" s="270">
        <v>39</v>
      </c>
      <c r="B48" s="276" t="s">
        <v>327</v>
      </c>
      <c r="C48" s="277" t="s">
        <v>328</v>
      </c>
      <c r="D48" s="276">
        <v>36</v>
      </c>
      <c r="E48" s="276">
        <v>35</v>
      </c>
      <c r="I48" s="276">
        <v>83</v>
      </c>
      <c r="J48" s="280">
        <v>79</v>
      </c>
      <c r="K48" s="281">
        <v>81</v>
      </c>
      <c r="L48" s="68"/>
      <c r="M48" s="68"/>
      <c r="N48" s="68"/>
    </row>
    <row r="49" spans="1:14" ht="16.2" thickBot="1">
      <c r="A49" s="270">
        <v>40</v>
      </c>
      <c r="B49" s="276" t="s">
        <v>329</v>
      </c>
      <c r="C49" s="277" t="s">
        <v>330</v>
      </c>
      <c r="D49" s="276">
        <v>37</v>
      </c>
      <c r="E49" s="276">
        <v>49</v>
      </c>
      <c r="I49" s="276">
        <v>88</v>
      </c>
      <c r="J49" s="280">
        <v>87</v>
      </c>
      <c r="K49" s="281">
        <v>73</v>
      </c>
      <c r="L49" s="68"/>
      <c r="M49" s="68"/>
      <c r="N49" s="68"/>
    </row>
    <row r="50" spans="1:14" ht="16.2" thickBot="1">
      <c r="A50" s="270">
        <v>41</v>
      </c>
      <c r="B50" s="276" t="s">
        <v>331</v>
      </c>
      <c r="C50" s="277" t="s">
        <v>332</v>
      </c>
      <c r="D50" s="276">
        <v>36</v>
      </c>
      <c r="E50" s="276">
        <v>38</v>
      </c>
      <c r="I50" s="276">
        <v>86</v>
      </c>
      <c r="J50" s="280">
        <v>82</v>
      </c>
      <c r="K50" s="281">
        <v>61</v>
      </c>
      <c r="L50" s="68"/>
      <c r="M50" s="68"/>
      <c r="N50" s="68"/>
    </row>
    <row r="51" spans="1:14" ht="16.2" thickBot="1">
      <c r="A51" s="270">
        <v>42</v>
      </c>
      <c r="B51" s="276" t="s">
        <v>333</v>
      </c>
      <c r="C51" s="277" t="s">
        <v>334</v>
      </c>
      <c r="D51" s="276">
        <v>31</v>
      </c>
      <c r="E51" s="276">
        <v>36</v>
      </c>
      <c r="I51" s="276">
        <v>90</v>
      </c>
      <c r="J51" s="282">
        <v>83</v>
      </c>
      <c r="K51" s="281">
        <v>71</v>
      </c>
      <c r="L51" s="68"/>
      <c r="M51" s="68"/>
      <c r="N51" s="68"/>
    </row>
    <row r="52" spans="1:14" ht="16.2" thickBot="1">
      <c r="A52" s="270">
        <v>43</v>
      </c>
      <c r="B52" s="276" t="s">
        <v>335</v>
      </c>
      <c r="C52" s="277" t="s">
        <v>336</v>
      </c>
      <c r="D52" s="276">
        <v>31</v>
      </c>
      <c r="E52" s="276">
        <v>32</v>
      </c>
      <c r="I52" s="276">
        <v>85</v>
      </c>
      <c r="J52" s="282">
        <v>84</v>
      </c>
      <c r="K52" s="281">
        <v>78</v>
      </c>
      <c r="L52" s="68"/>
      <c r="M52" s="68"/>
      <c r="N52" s="68"/>
    </row>
    <row r="53" spans="1:14" ht="16.2" thickBot="1">
      <c r="A53" s="270">
        <v>44</v>
      </c>
      <c r="B53" s="276" t="s">
        <v>337</v>
      </c>
      <c r="C53" s="277" t="s">
        <v>338</v>
      </c>
      <c r="D53" s="276">
        <v>37</v>
      </c>
      <c r="E53" s="276">
        <v>55</v>
      </c>
      <c r="I53" s="276">
        <v>88</v>
      </c>
      <c r="J53" s="282">
        <v>71</v>
      </c>
      <c r="K53" s="281">
        <v>73</v>
      </c>
      <c r="L53" s="68"/>
      <c r="M53" s="68"/>
      <c r="N53" s="68"/>
    </row>
    <row r="54" spans="1:14" ht="16.2" thickBot="1">
      <c r="A54" s="270">
        <v>45</v>
      </c>
      <c r="B54" s="276" t="s">
        <v>339</v>
      </c>
      <c r="C54" s="277" t="s">
        <v>340</v>
      </c>
      <c r="D54" s="276">
        <v>36</v>
      </c>
      <c r="E54" s="276">
        <v>40</v>
      </c>
      <c r="I54" s="276">
        <v>86</v>
      </c>
      <c r="J54" s="280">
        <v>91</v>
      </c>
      <c r="K54" s="281">
        <v>72</v>
      </c>
      <c r="L54" s="68"/>
      <c r="M54" s="68"/>
      <c r="N54" s="68"/>
    </row>
    <row r="55" spans="1:14" ht="16.2" thickBot="1">
      <c r="A55" s="270">
        <v>46</v>
      </c>
      <c r="B55" s="276" t="s">
        <v>341</v>
      </c>
      <c r="C55" s="277" t="s">
        <v>342</v>
      </c>
      <c r="D55" s="276">
        <v>36</v>
      </c>
      <c r="E55" s="276">
        <v>37</v>
      </c>
      <c r="I55" s="276">
        <v>88</v>
      </c>
      <c r="J55" s="280">
        <v>87</v>
      </c>
      <c r="K55" s="281">
        <v>75</v>
      </c>
      <c r="L55" s="68"/>
      <c r="M55" s="68"/>
      <c r="N55" s="68"/>
    </row>
    <row r="56" spans="1:14" ht="16.2" thickBot="1">
      <c r="A56" s="270">
        <v>47</v>
      </c>
      <c r="B56" s="276" t="s">
        <v>343</v>
      </c>
      <c r="C56" s="277" t="s">
        <v>344</v>
      </c>
      <c r="D56" s="276">
        <v>37</v>
      </c>
      <c r="E56" s="276">
        <v>37</v>
      </c>
      <c r="I56" s="276">
        <v>90</v>
      </c>
      <c r="J56" s="280">
        <v>83</v>
      </c>
      <c r="K56" s="281">
        <v>88</v>
      </c>
      <c r="L56" s="68"/>
      <c r="M56" s="68"/>
      <c r="N56" s="68"/>
    </row>
    <row r="57" spans="1:14" ht="16.2" thickBot="1">
      <c r="A57" s="270">
        <v>48</v>
      </c>
      <c r="B57" s="276" t="s">
        <v>345</v>
      </c>
      <c r="C57" s="277" t="s">
        <v>346</v>
      </c>
      <c r="D57" s="276">
        <v>36</v>
      </c>
      <c r="E57" s="276">
        <v>45</v>
      </c>
      <c r="I57" s="276">
        <v>90</v>
      </c>
      <c r="J57" s="280">
        <v>84</v>
      </c>
      <c r="K57" s="281">
        <v>81</v>
      </c>
      <c r="L57" s="68"/>
      <c r="M57" s="68"/>
      <c r="N57" s="68"/>
    </row>
    <row r="58" spans="1:14" ht="16.2" thickBot="1">
      <c r="A58" s="270">
        <v>49</v>
      </c>
      <c r="B58" s="276" t="s">
        <v>347</v>
      </c>
      <c r="C58" s="277" t="s">
        <v>348</v>
      </c>
      <c r="D58" s="276">
        <v>37</v>
      </c>
      <c r="E58" s="276">
        <v>33</v>
      </c>
      <c r="I58" s="276">
        <v>88</v>
      </c>
      <c r="J58" s="280">
        <v>84</v>
      </c>
      <c r="K58" s="281">
        <v>65</v>
      </c>
      <c r="L58" s="68"/>
      <c r="M58" s="68"/>
      <c r="N58" s="68"/>
    </row>
    <row r="59" spans="1:14" ht="16.2" thickBot="1">
      <c r="A59" s="270">
        <v>50</v>
      </c>
      <c r="B59" s="276" t="s">
        <v>349</v>
      </c>
      <c r="C59" s="277" t="s">
        <v>350</v>
      </c>
      <c r="D59" s="276">
        <v>35</v>
      </c>
      <c r="E59" s="276">
        <v>39</v>
      </c>
      <c r="I59" s="276">
        <v>80</v>
      </c>
      <c r="J59" s="280">
        <v>91</v>
      </c>
      <c r="K59" s="281">
        <v>67</v>
      </c>
      <c r="L59" s="68"/>
      <c r="M59" s="68"/>
      <c r="N59" s="68"/>
    </row>
    <row r="60" spans="1:14" ht="16.2" thickBot="1">
      <c r="A60" s="270">
        <v>51</v>
      </c>
      <c r="B60" s="276" t="s">
        <v>351</v>
      </c>
      <c r="C60" s="277" t="s">
        <v>352</v>
      </c>
      <c r="D60" s="278">
        <v>0</v>
      </c>
      <c r="E60" s="278">
        <v>0</v>
      </c>
      <c r="I60" s="278">
        <v>90</v>
      </c>
      <c r="J60" s="280">
        <v>82</v>
      </c>
      <c r="K60" s="281">
        <v>55</v>
      </c>
      <c r="L60" s="68"/>
      <c r="M60" s="68"/>
      <c r="N60" s="68"/>
    </row>
    <row r="61" spans="1:14" ht="16.2" thickBot="1">
      <c r="A61" s="270">
        <v>52</v>
      </c>
      <c r="B61" s="276" t="s">
        <v>353</v>
      </c>
      <c r="C61" s="277" t="s">
        <v>354</v>
      </c>
      <c r="D61" s="276"/>
      <c r="E61" s="276"/>
      <c r="I61" s="276">
        <v>94</v>
      </c>
      <c r="J61" s="280">
        <v>91</v>
      </c>
      <c r="K61" s="281">
        <v>72</v>
      </c>
      <c r="L61" s="68"/>
      <c r="M61" s="68"/>
      <c r="N61" s="68"/>
    </row>
    <row r="62" spans="1:14" ht="16.2" thickBot="1">
      <c r="A62" s="270">
        <v>53</v>
      </c>
      <c r="B62" s="276" t="s">
        <v>355</v>
      </c>
      <c r="C62" s="277" t="s">
        <v>356</v>
      </c>
      <c r="D62" s="276">
        <v>37</v>
      </c>
      <c r="E62" s="276">
        <v>53</v>
      </c>
      <c r="I62" s="276">
        <v>89</v>
      </c>
      <c r="J62" s="280">
        <v>87</v>
      </c>
      <c r="K62" s="281">
        <v>62</v>
      </c>
      <c r="L62" s="68"/>
      <c r="M62" s="68"/>
      <c r="N62" s="68"/>
    </row>
    <row r="63" spans="1:14" ht="16.2" thickBot="1">
      <c r="A63" s="270">
        <v>54</v>
      </c>
      <c r="B63" s="276" t="s">
        <v>357</v>
      </c>
      <c r="C63" s="277" t="s">
        <v>358</v>
      </c>
      <c r="D63" s="276">
        <v>36</v>
      </c>
      <c r="E63" s="276">
        <v>43</v>
      </c>
      <c r="I63" s="276">
        <v>84</v>
      </c>
      <c r="J63" s="282">
        <v>87</v>
      </c>
      <c r="K63" s="281">
        <v>75</v>
      </c>
      <c r="L63" s="68"/>
      <c r="M63" s="68"/>
      <c r="N63" s="68"/>
    </row>
    <row r="64" spans="1:14" ht="16.2" thickBot="1">
      <c r="A64" s="269">
        <v>55</v>
      </c>
      <c r="B64" s="276" t="s">
        <v>359</v>
      </c>
      <c r="C64" s="277" t="s">
        <v>360</v>
      </c>
      <c r="D64" s="276">
        <v>36</v>
      </c>
      <c r="E64" s="276">
        <v>42</v>
      </c>
      <c r="I64" s="276">
        <v>87</v>
      </c>
      <c r="J64" s="280">
        <v>77</v>
      </c>
      <c r="K64" s="281">
        <v>72</v>
      </c>
      <c r="L64" s="68"/>
      <c r="M64" s="68"/>
      <c r="N64" s="68"/>
    </row>
    <row r="65" spans="1:14" ht="16.2" thickBot="1">
      <c r="A65" s="270">
        <v>56</v>
      </c>
      <c r="B65" s="276" t="s">
        <v>361</v>
      </c>
      <c r="C65" s="277" t="s">
        <v>362</v>
      </c>
      <c r="D65" s="276">
        <v>36</v>
      </c>
      <c r="E65" s="276">
        <v>44</v>
      </c>
      <c r="I65" s="276">
        <v>88</v>
      </c>
      <c r="J65" s="280">
        <v>89</v>
      </c>
      <c r="K65" s="281">
        <v>68</v>
      </c>
      <c r="L65" s="68"/>
      <c r="M65" s="68"/>
      <c r="N65" s="68"/>
    </row>
    <row r="66" spans="1:14" ht="16.2" thickBot="1">
      <c r="A66" s="270">
        <v>57</v>
      </c>
      <c r="B66" s="276" t="s">
        <v>363</v>
      </c>
      <c r="C66" s="277" t="s">
        <v>364</v>
      </c>
      <c r="D66" s="276">
        <v>38</v>
      </c>
      <c r="E66" s="276">
        <v>42</v>
      </c>
      <c r="I66" s="276">
        <v>92</v>
      </c>
      <c r="J66" s="280">
        <v>95</v>
      </c>
      <c r="K66" s="281">
        <v>61</v>
      </c>
      <c r="L66" s="68"/>
      <c r="M66" s="68"/>
      <c r="N66" s="68"/>
    </row>
    <row r="67" spans="1:14" ht="16.2" thickBot="1">
      <c r="A67" s="270">
        <v>58</v>
      </c>
      <c r="B67" s="276" t="s">
        <v>365</v>
      </c>
      <c r="C67" s="277" t="s">
        <v>366</v>
      </c>
      <c r="D67" s="276">
        <v>38</v>
      </c>
      <c r="E67" s="276">
        <v>53</v>
      </c>
      <c r="I67" s="276">
        <v>89</v>
      </c>
      <c r="J67" s="280">
        <v>94</v>
      </c>
      <c r="K67" s="281">
        <v>64</v>
      </c>
      <c r="L67" s="68"/>
      <c r="M67" s="68"/>
      <c r="N67" s="68"/>
    </row>
    <row r="68" spans="1:14" ht="16.2" thickBot="1">
      <c r="A68" s="270">
        <v>59</v>
      </c>
      <c r="B68" s="276" t="s">
        <v>367</v>
      </c>
      <c r="C68" s="277" t="s">
        <v>368</v>
      </c>
      <c r="D68" s="276">
        <v>36</v>
      </c>
      <c r="E68" s="276">
        <v>51</v>
      </c>
      <c r="I68" s="276">
        <v>85</v>
      </c>
      <c r="J68" s="280">
        <v>93</v>
      </c>
      <c r="K68" s="281">
        <v>68</v>
      </c>
      <c r="L68" s="68"/>
      <c r="M68" s="68"/>
      <c r="N68" s="68"/>
    </row>
    <row r="69" spans="1:14" ht="16.2" thickBot="1">
      <c r="A69" s="270">
        <v>60</v>
      </c>
      <c r="B69" s="276" t="s">
        <v>369</v>
      </c>
      <c r="C69" s="277" t="s">
        <v>370</v>
      </c>
      <c r="D69" s="276">
        <v>35</v>
      </c>
      <c r="E69" s="276">
        <v>31</v>
      </c>
      <c r="I69" s="276">
        <v>83</v>
      </c>
      <c r="J69" s="280">
        <v>85</v>
      </c>
      <c r="K69" s="281">
        <v>36</v>
      </c>
      <c r="L69" s="68"/>
      <c r="M69" s="68"/>
      <c r="N69" s="68"/>
    </row>
    <row r="70" spans="1:14" ht="16.2" thickBot="1">
      <c r="A70" s="270">
        <v>61</v>
      </c>
      <c r="B70" s="276" t="s">
        <v>371</v>
      </c>
      <c r="C70" s="277" t="s">
        <v>372</v>
      </c>
      <c r="D70" s="276">
        <v>31</v>
      </c>
      <c r="E70" s="276">
        <v>41</v>
      </c>
      <c r="I70" s="276">
        <v>91</v>
      </c>
      <c r="J70" s="280">
        <v>88</v>
      </c>
      <c r="K70" s="281">
        <v>33</v>
      </c>
      <c r="L70" s="68"/>
      <c r="M70" s="68"/>
      <c r="N70" s="68"/>
    </row>
    <row r="71" spans="1:14" ht="16.2" thickBot="1">
      <c r="A71" s="270">
        <v>62</v>
      </c>
      <c r="B71" s="276" t="s">
        <v>373</v>
      </c>
      <c r="C71" s="277" t="s">
        <v>374</v>
      </c>
      <c r="D71" s="276">
        <v>37</v>
      </c>
      <c r="E71" s="276">
        <v>45</v>
      </c>
      <c r="I71" s="276">
        <v>88</v>
      </c>
      <c r="J71" s="280">
        <v>86</v>
      </c>
      <c r="K71" s="281">
        <v>84</v>
      </c>
      <c r="L71" s="68"/>
      <c r="M71" s="68"/>
      <c r="N71" s="68"/>
    </row>
    <row r="72" spans="1:14" ht="16.2" thickBot="1">
      <c r="A72" s="270">
        <v>63</v>
      </c>
      <c r="B72" s="276" t="s">
        <v>375</v>
      </c>
      <c r="C72" s="277" t="s">
        <v>376</v>
      </c>
      <c r="D72" s="276">
        <v>36</v>
      </c>
      <c r="E72" s="276">
        <v>29</v>
      </c>
      <c r="I72" s="276">
        <v>89</v>
      </c>
      <c r="J72" s="282">
        <v>85</v>
      </c>
      <c r="K72" s="281">
        <v>67</v>
      </c>
      <c r="L72" s="68"/>
      <c r="M72" s="68"/>
      <c r="N72" s="68"/>
    </row>
    <row r="73" spans="1:14" ht="16.2" thickBot="1">
      <c r="A73" s="270">
        <v>64</v>
      </c>
      <c r="B73" s="276" t="s">
        <v>377</v>
      </c>
      <c r="C73" s="277" t="s">
        <v>378</v>
      </c>
      <c r="D73" s="276">
        <v>32</v>
      </c>
      <c r="E73" s="276">
        <v>38</v>
      </c>
      <c r="I73" s="276">
        <v>65</v>
      </c>
      <c r="J73" s="280">
        <v>89</v>
      </c>
      <c r="K73" s="281">
        <v>81</v>
      </c>
      <c r="L73" s="68"/>
      <c r="M73" s="68"/>
      <c r="N73" s="68"/>
    </row>
    <row r="74" spans="1:14" ht="16.2" thickBot="1">
      <c r="A74" s="270">
        <v>65</v>
      </c>
      <c r="B74" s="276" t="s">
        <v>379</v>
      </c>
      <c r="C74" s="277" t="s">
        <v>380</v>
      </c>
      <c r="D74" s="276">
        <v>36</v>
      </c>
      <c r="E74" s="276">
        <v>39</v>
      </c>
      <c r="I74" s="276">
        <v>91</v>
      </c>
      <c r="J74" s="280">
        <v>87</v>
      </c>
      <c r="K74" s="281" t="s">
        <v>176</v>
      </c>
      <c r="L74" s="68"/>
      <c r="M74" s="68"/>
      <c r="N74" s="68"/>
    </row>
    <row r="75" spans="1:14" ht="16.2" thickBot="1">
      <c r="A75" s="270">
        <v>66</v>
      </c>
      <c r="B75" s="276" t="s">
        <v>381</v>
      </c>
      <c r="C75" s="277" t="s">
        <v>382</v>
      </c>
      <c r="D75" s="276">
        <v>36</v>
      </c>
      <c r="E75" s="276">
        <v>46</v>
      </c>
      <c r="I75" s="276">
        <v>91</v>
      </c>
      <c r="J75" s="280">
        <v>82</v>
      </c>
      <c r="K75" s="281">
        <v>72</v>
      </c>
      <c r="L75" s="68"/>
      <c r="M75" s="68"/>
      <c r="N75" s="68"/>
    </row>
    <row r="76" spans="1:14" ht="16.2" thickBot="1">
      <c r="A76" s="270">
        <v>67</v>
      </c>
      <c r="B76" s="276" t="s">
        <v>383</v>
      </c>
      <c r="C76" s="277" t="s">
        <v>384</v>
      </c>
      <c r="D76" s="276">
        <v>35</v>
      </c>
      <c r="E76" s="276">
        <v>36</v>
      </c>
      <c r="I76" s="276">
        <v>90</v>
      </c>
      <c r="J76" s="280">
        <v>92</v>
      </c>
      <c r="K76" s="281">
        <v>79</v>
      </c>
      <c r="L76" s="68"/>
      <c r="M76" s="68"/>
      <c r="N76" s="68"/>
    </row>
    <row r="77" spans="1:14" ht="16.2" thickBot="1">
      <c r="A77" s="270">
        <v>68</v>
      </c>
      <c r="B77" s="276" t="s">
        <v>385</v>
      </c>
      <c r="C77" s="277" t="s">
        <v>386</v>
      </c>
      <c r="D77" s="276">
        <v>38</v>
      </c>
      <c r="E77" s="276">
        <v>38</v>
      </c>
      <c r="I77" s="276">
        <v>86</v>
      </c>
      <c r="J77" s="280">
        <v>82</v>
      </c>
      <c r="K77" s="283">
        <v>86</v>
      </c>
      <c r="L77" s="68"/>
      <c r="M77" s="68"/>
      <c r="N77" s="68"/>
    </row>
    <row r="78" spans="1:14" ht="16.2" thickBot="1">
      <c r="A78" s="270">
        <v>69</v>
      </c>
      <c r="B78" s="276" t="s">
        <v>387</v>
      </c>
      <c r="C78" s="277" t="s">
        <v>388</v>
      </c>
      <c r="D78" s="276">
        <v>38</v>
      </c>
      <c r="E78" s="276">
        <v>46</v>
      </c>
      <c r="I78" s="276">
        <v>93</v>
      </c>
      <c r="J78" s="280">
        <v>81</v>
      </c>
      <c r="K78" s="281">
        <v>88</v>
      </c>
      <c r="L78" s="68"/>
      <c r="M78" s="68"/>
      <c r="N78" s="68"/>
    </row>
    <row r="79" spans="1:14" ht="16.2" thickBot="1">
      <c r="A79" s="270">
        <v>70</v>
      </c>
      <c r="B79" s="276" t="s">
        <v>389</v>
      </c>
      <c r="C79" s="277" t="s">
        <v>390</v>
      </c>
      <c r="D79" s="276">
        <v>38</v>
      </c>
      <c r="E79" s="276">
        <v>40</v>
      </c>
      <c r="I79" s="276">
        <v>84</v>
      </c>
      <c r="J79" s="280">
        <v>81</v>
      </c>
      <c r="K79" s="281">
        <v>79</v>
      </c>
      <c r="L79" s="68"/>
      <c r="M79" s="68"/>
      <c r="N79" s="68"/>
    </row>
    <row r="80" spans="1:14" ht="16.2" thickBot="1">
      <c r="A80" s="270">
        <v>71</v>
      </c>
      <c r="B80" s="276" t="s">
        <v>391</v>
      </c>
      <c r="C80" s="277" t="s">
        <v>392</v>
      </c>
      <c r="D80" s="276">
        <v>38</v>
      </c>
      <c r="E80" s="276">
        <v>46</v>
      </c>
      <c r="I80" s="276">
        <v>84</v>
      </c>
      <c r="J80" s="280">
        <v>85</v>
      </c>
      <c r="K80" s="281">
        <v>65</v>
      </c>
      <c r="L80" s="68"/>
      <c r="M80" s="68"/>
      <c r="N80" s="68"/>
    </row>
    <row r="81" spans="1:14" ht="16.2" thickBot="1">
      <c r="A81" s="270">
        <v>72</v>
      </c>
      <c r="B81" s="276" t="s">
        <v>393</v>
      </c>
      <c r="C81" s="277" t="s">
        <v>394</v>
      </c>
      <c r="D81" s="276">
        <v>38</v>
      </c>
      <c r="E81" s="276">
        <v>30</v>
      </c>
      <c r="I81" s="276">
        <v>92</v>
      </c>
      <c r="J81" s="280">
        <v>87</v>
      </c>
      <c r="K81" s="281">
        <v>63</v>
      </c>
      <c r="L81" s="68"/>
      <c r="M81" s="68"/>
      <c r="N81" s="68"/>
    </row>
    <row r="82" spans="1:14" ht="16.2" thickBot="1">
      <c r="A82" s="269">
        <v>73</v>
      </c>
      <c r="B82" s="276" t="s">
        <v>395</v>
      </c>
      <c r="C82" s="277" t="s">
        <v>396</v>
      </c>
      <c r="D82" s="276">
        <v>33</v>
      </c>
      <c r="E82" s="276">
        <v>34</v>
      </c>
      <c r="I82" s="276">
        <v>82</v>
      </c>
      <c r="J82" s="280">
        <v>77</v>
      </c>
      <c r="K82" s="281">
        <v>70</v>
      </c>
      <c r="L82" s="68"/>
      <c r="M82" s="68"/>
      <c r="N82" s="68"/>
    </row>
    <row r="83" spans="1:14" ht="16.2" thickBot="1">
      <c r="A83" s="270">
        <v>74</v>
      </c>
      <c r="B83" s="276" t="s">
        <v>397</v>
      </c>
      <c r="C83" s="277" t="s">
        <v>398</v>
      </c>
      <c r="D83" s="276">
        <v>37</v>
      </c>
      <c r="E83" s="276">
        <v>31</v>
      </c>
      <c r="I83" s="276">
        <v>0</v>
      </c>
      <c r="J83" s="280">
        <v>89</v>
      </c>
      <c r="K83" s="281">
        <v>64</v>
      </c>
      <c r="L83" s="68"/>
      <c r="M83" s="68"/>
      <c r="N83" s="68"/>
    </row>
    <row r="84" spans="1:14" ht="16.2" thickBot="1">
      <c r="A84" s="270">
        <v>75</v>
      </c>
      <c r="B84" s="276" t="s">
        <v>399</v>
      </c>
      <c r="C84" s="277" t="s">
        <v>400</v>
      </c>
      <c r="D84" s="276">
        <v>31</v>
      </c>
      <c r="E84" s="276">
        <v>29</v>
      </c>
      <c r="I84" s="276">
        <v>80</v>
      </c>
      <c r="J84" s="280">
        <v>84</v>
      </c>
      <c r="K84" s="281">
        <v>83</v>
      </c>
      <c r="L84" s="68"/>
      <c r="M84" s="68"/>
      <c r="N84" s="68"/>
    </row>
    <row r="85" spans="1:14" ht="16.2" thickBot="1">
      <c r="A85" s="270">
        <v>76</v>
      </c>
      <c r="B85" s="276" t="s">
        <v>401</v>
      </c>
      <c r="C85" s="277" t="s">
        <v>402</v>
      </c>
      <c r="D85" s="276">
        <v>33</v>
      </c>
      <c r="E85" s="276">
        <v>34</v>
      </c>
      <c r="I85" s="276">
        <v>90</v>
      </c>
      <c r="J85" s="280">
        <v>83</v>
      </c>
      <c r="K85" s="281">
        <v>65</v>
      </c>
      <c r="L85" s="68"/>
      <c r="M85" s="68"/>
      <c r="N85" s="68"/>
    </row>
    <row r="86" spans="1:14" ht="16.2" thickBot="1">
      <c r="A86" s="270">
        <v>77</v>
      </c>
      <c r="B86" s="276" t="s">
        <v>403</v>
      </c>
      <c r="C86" s="277" t="s">
        <v>404</v>
      </c>
      <c r="D86" s="276">
        <v>36</v>
      </c>
      <c r="E86" s="276">
        <v>33</v>
      </c>
      <c r="I86" s="276">
        <v>91</v>
      </c>
      <c r="J86" s="280">
        <v>90</v>
      </c>
      <c r="K86" s="281">
        <v>65</v>
      </c>
      <c r="L86" s="68"/>
      <c r="M86" s="68"/>
      <c r="N86" s="68"/>
    </row>
    <row r="87" spans="1:14" ht="16.2" thickBot="1">
      <c r="A87" s="270">
        <v>78</v>
      </c>
      <c r="B87" s="276" t="s">
        <v>405</v>
      </c>
      <c r="C87" s="277" t="s">
        <v>406</v>
      </c>
      <c r="D87" s="276">
        <v>38</v>
      </c>
      <c r="E87" s="276">
        <v>40</v>
      </c>
      <c r="I87" s="276">
        <v>92</v>
      </c>
      <c r="J87" s="280">
        <v>80</v>
      </c>
      <c r="K87" s="281">
        <v>78</v>
      </c>
      <c r="L87" s="68"/>
      <c r="M87" s="68"/>
      <c r="N87" s="68"/>
    </row>
    <row r="88" spans="1:14" ht="16.2" thickBot="1">
      <c r="A88" s="270">
        <v>79</v>
      </c>
      <c r="B88" s="276" t="s">
        <v>407</v>
      </c>
      <c r="C88" s="277" t="s">
        <v>408</v>
      </c>
      <c r="D88" s="276">
        <v>36</v>
      </c>
      <c r="E88" s="276">
        <v>37</v>
      </c>
      <c r="I88" s="276">
        <v>93</v>
      </c>
      <c r="J88" s="280">
        <v>88</v>
      </c>
      <c r="K88" s="281">
        <v>70</v>
      </c>
      <c r="L88" s="68"/>
      <c r="M88" s="68"/>
      <c r="N88" s="68"/>
    </row>
    <row r="89" spans="1:14" ht="16.2" thickBot="1">
      <c r="A89" s="270">
        <v>80</v>
      </c>
      <c r="B89" s="276" t="s">
        <v>409</v>
      </c>
      <c r="C89" s="277" t="s">
        <v>410</v>
      </c>
      <c r="D89" s="276">
        <v>35</v>
      </c>
      <c r="E89" s="276">
        <v>38</v>
      </c>
      <c r="I89" s="276">
        <v>87</v>
      </c>
      <c r="J89" s="280">
        <v>86</v>
      </c>
      <c r="K89" s="281">
        <v>69</v>
      </c>
      <c r="L89" s="68"/>
      <c r="M89" s="68"/>
      <c r="N89" s="68"/>
    </row>
    <row r="90" spans="1:14" ht="16.2" thickBot="1">
      <c r="A90" s="270">
        <v>81</v>
      </c>
      <c r="B90" s="276" t="s">
        <v>411</v>
      </c>
      <c r="C90" s="277" t="s">
        <v>412</v>
      </c>
      <c r="D90" s="276">
        <v>37</v>
      </c>
      <c r="E90" s="276">
        <v>38</v>
      </c>
      <c r="I90" s="276">
        <v>87</v>
      </c>
      <c r="J90" s="280">
        <v>84</v>
      </c>
      <c r="K90" s="281">
        <v>59</v>
      </c>
      <c r="L90" s="68"/>
      <c r="M90" s="68"/>
      <c r="N90" s="68"/>
    </row>
    <row r="91" spans="1:14" ht="16.2" thickBot="1">
      <c r="A91" s="270">
        <v>82</v>
      </c>
      <c r="B91" s="276" t="s">
        <v>413</v>
      </c>
      <c r="C91" s="277" t="s">
        <v>414</v>
      </c>
      <c r="D91" s="276">
        <v>38</v>
      </c>
      <c r="E91" s="276">
        <v>43</v>
      </c>
      <c r="I91" s="276">
        <v>88</v>
      </c>
      <c r="J91" s="280">
        <v>85</v>
      </c>
      <c r="K91" s="281">
        <v>68</v>
      </c>
      <c r="L91" s="68"/>
      <c r="M91" s="68"/>
      <c r="N91" s="68"/>
    </row>
    <row r="92" spans="1:14" ht="16.2" thickBot="1">
      <c r="A92" s="270">
        <v>83</v>
      </c>
      <c r="B92" s="276" t="s">
        <v>415</v>
      </c>
      <c r="C92" s="277" t="s">
        <v>416</v>
      </c>
      <c r="D92" s="276">
        <v>37</v>
      </c>
      <c r="E92" s="276">
        <v>41</v>
      </c>
      <c r="I92" s="276">
        <v>88</v>
      </c>
      <c r="J92" s="280">
        <v>80</v>
      </c>
      <c r="K92" s="281">
        <v>73</v>
      </c>
      <c r="L92" s="68"/>
      <c r="M92" s="68"/>
      <c r="N92" s="68"/>
    </row>
    <row r="93" spans="1:14" ht="16.2" thickBot="1">
      <c r="A93" s="270">
        <v>84</v>
      </c>
      <c r="B93" s="276" t="s">
        <v>417</v>
      </c>
      <c r="C93" s="277" t="s">
        <v>418</v>
      </c>
      <c r="D93" s="276">
        <v>37</v>
      </c>
      <c r="E93" s="276">
        <v>48</v>
      </c>
      <c r="I93" s="276">
        <v>0</v>
      </c>
      <c r="J93" s="280">
        <v>89</v>
      </c>
      <c r="K93" s="281">
        <v>71</v>
      </c>
      <c r="L93" s="68"/>
      <c r="M93" s="68"/>
      <c r="N93" s="68"/>
    </row>
    <row r="94" spans="1:14" ht="16.2" thickBot="1">
      <c r="A94" s="270">
        <v>85</v>
      </c>
      <c r="B94" s="276" t="s">
        <v>419</v>
      </c>
      <c r="C94" s="277" t="s">
        <v>420</v>
      </c>
      <c r="D94" s="276">
        <v>35</v>
      </c>
      <c r="E94" s="276">
        <v>38</v>
      </c>
      <c r="I94" s="276">
        <v>74</v>
      </c>
      <c r="J94" s="280">
        <v>76</v>
      </c>
      <c r="K94" s="281">
        <v>71</v>
      </c>
      <c r="L94" s="68"/>
      <c r="M94" s="68"/>
      <c r="N94" s="68"/>
    </row>
    <row r="95" spans="1:14" ht="16.2" thickBot="1">
      <c r="A95" s="270">
        <v>86</v>
      </c>
      <c r="B95" s="276" t="s">
        <v>421</v>
      </c>
      <c r="C95" s="277" t="s">
        <v>422</v>
      </c>
      <c r="D95" s="276">
        <v>35</v>
      </c>
      <c r="E95" s="276">
        <v>33</v>
      </c>
      <c r="I95" s="276">
        <v>85</v>
      </c>
      <c r="J95" s="280">
        <v>93</v>
      </c>
      <c r="K95" s="281">
        <v>77</v>
      </c>
      <c r="L95" s="68"/>
      <c r="M95" s="68"/>
      <c r="N95" s="68"/>
    </row>
    <row r="96" spans="1:14" ht="16.2" thickBot="1">
      <c r="A96" s="270">
        <v>87</v>
      </c>
      <c r="B96" s="276" t="s">
        <v>423</v>
      </c>
      <c r="C96" s="277" t="s">
        <v>424</v>
      </c>
      <c r="D96" s="276">
        <v>36</v>
      </c>
      <c r="E96" s="276">
        <v>34</v>
      </c>
      <c r="I96" s="276">
        <v>87</v>
      </c>
      <c r="J96" s="280">
        <v>77</v>
      </c>
      <c r="K96" s="281">
        <v>74</v>
      </c>
      <c r="L96" s="68"/>
      <c r="M96" s="68"/>
      <c r="N96" s="68"/>
    </row>
    <row r="97" spans="1:14" ht="16.2" thickBot="1">
      <c r="A97" s="270">
        <v>88</v>
      </c>
      <c r="B97" s="276" t="s">
        <v>425</v>
      </c>
      <c r="C97" s="277" t="s">
        <v>426</v>
      </c>
      <c r="D97" s="276">
        <v>35</v>
      </c>
      <c r="E97" s="276">
        <v>32</v>
      </c>
      <c r="I97" s="276">
        <v>86</v>
      </c>
      <c r="J97" s="280">
        <v>89</v>
      </c>
      <c r="K97" s="281">
        <v>72</v>
      </c>
      <c r="L97" s="68"/>
      <c r="M97" s="68"/>
      <c r="N97" s="68"/>
    </row>
    <row r="98" spans="1:14" ht="16.2" thickBot="1">
      <c r="A98" s="270">
        <v>89</v>
      </c>
      <c r="B98" s="276" t="s">
        <v>427</v>
      </c>
      <c r="C98" s="277" t="s">
        <v>428</v>
      </c>
      <c r="D98" s="276">
        <v>31</v>
      </c>
      <c r="E98" s="276">
        <v>29</v>
      </c>
      <c r="I98" s="276">
        <v>89</v>
      </c>
      <c r="J98" s="279">
        <v>85</v>
      </c>
      <c r="K98" s="281">
        <v>67</v>
      </c>
      <c r="L98" s="68"/>
      <c r="M98" s="68"/>
      <c r="N98" s="68"/>
    </row>
    <row r="99" spans="1:14" ht="16.2" thickBot="1">
      <c r="A99" s="270">
        <v>90</v>
      </c>
      <c r="B99" s="276" t="s">
        <v>429</v>
      </c>
      <c r="C99" s="277" t="s">
        <v>430</v>
      </c>
      <c r="D99" s="276">
        <v>38</v>
      </c>
      <c r="E99" s="276">
        <v>52</v>
      </c>
      <c r="I99" s="276">
        <v>89</v>
      </c>
      <c r="J99" s="280">
        <v>85</v>
      </c>
      <c r="K99" s="281">
        <v>69</v>
      </c>
      <c r="L99" s="68"/>
      <c r="M99" s="68"/>
      <c r="N99" s="68"/>
    </row>
    <row r="100" spans="1:14" ht="16.2" thickBot="1">
      <c r="A100" s="269">
        <v>91</v>
      </c>
      <c r="B100" s="276" t="s">
        <v>431</v>
      </c>
      <c r="C100" s="277" t="s">
        <v>432</v>
      </c>
      <c r="D100" s="276">
        <v>38</v>
      </c>
      <c r="E100" s="276">
        <v>54</v>
      </c>
      <c r="I100" s="276">
        <v>88</v>
      </c>
      <c r="J100" s="280">
        <v>74</v>
      </c>
      <c r="K100" s="281">
        <v>71</v>
      </c>
      <c r="L100" s="68"/>
      <c r="M100" s="68"/>
      <c r="N100" s="68"/>
    </row>
    <row r="101" spans="1:14" ht="16.2" thickBot="1">
      <c r="A101" s="270">
        <v>92</v>
      </c>
      <c r="B101" s="276" t="s">
        <v>433</v>
      </c>
      <c r="C101" s="277" t="s">
        <v>434</v>
      </c>
      <c r="D101" s="276">
        <v>36</v>
      </c>
      <c r="E101" s="276">
        <v>31</v>
      </c>
      <c r="I101" s="276">
        <v>84</v>
      </c>
      <c r="J101" s="280">
        <v>92</v>
      </c>
      <c r="K101" s="281">
        <v>65</v>
      </c>
      <c r="L101" s="68"/>
      <c r="M101" s="68"/>
      <c r="N101" s="68"/>
    </row>
    <row r="102" spans="1:14" ht="16.2" thickBot="1">
      <c r="A102" s="270">
        <v>93</v>
      </c>
      <c r="B102" s="276" t="s">
        <v>435</v>
      </c>
      <c r="C102" s="277" t="s">
        <v>436</v>
      </c>
      <c r="D102" s="276">
        <v>32</v>
      </c>
      <c r="E102" s="276">
        <v>29</v>
      </c>
      <c r="I102" s="276">
        <v>85</v>
      </c>
      <c r="J102" s="280">
        <v>94</v>
      </c>
      <c r="K102" s="281">
        <v>83</v>
      </c>
      <c r="L102" s="68"/>
      <c r="M102" s="68"/>
      <c r="N102" s="68"/>
    </row>
    <row r="103" spans="1:14" ht="16.2" thickBot="1">
      <c r="A103" s="270">
        <v>94</v>
      </c>
      <c r="B103" s="276" t="s">
        <v>437</v>
      </c>
      <c r="C103" s="277" t="s">
        <v>438</v>
      </c>
      <c r="D103" s="276">
        <v>27</v>
      </c>
      <c r="E103" s="276">
        <v>50</v>
      </c>
      <c r="I103" s="276">
        <v>88</v>
      </c>
      <c r="J103" s="280">
        <v>80</v>
      </c>
      <c r="K103" s="281">
        <v>65</v>
      </c>
      <c r="L103" s="68"/>
      <c r="M103" s="68"/>
      <c r="N103" s="68"/>
    </row>
    <row r="104" spans="1:14" ht="16.2" thickBot="1">
      <c r="A104" s="270">
        <v>95</v>
      </c>
      <c r="B104" s="276" t="s">
        <v>439</v>
      </c>
      <c r="C104" s="277" t="s">
        <v>440</v>
      </c>
      <c r="D104" s="278">
        <v>0</v>
      </c>
      <c r="E104" s="278">
        <v>0</v>
      </c>
      <c r="I104" s="278">
        <v>88</v>
      </c>
      <c r="J104" s="280">
        <v>80</v>
      </c>
      <c r="K104" s="281">
        <v>85</v>
      </c>
      <c r="L104" s="68"/>
      <c r="M104" s="68"/>
      <c r="N104" s="68"/>
    </row>
    <row r="105" spans="1:14" ht="16.2" thickBot="1">
      <c r="A105" s="270">
        <v>96</v>
      </c>
      <c r="B105" s="276" t="s">
        <v>441</v>
      </c>
      <c r="C105" s="277" t="s">
        <v>442</v>
      </c>
      <c r="D105" s="276">
        <v>37</v>
      </c>
      <c r="E105" s="276">
        <v>48</v>
      </c>
      <c r="I105" s="276">
        <v>88</v>
      </c>
      <c r="J105" s="279">
        <v>92</v>
      </c>
      <c r="K105" s="281">
        <v>77</v>
      </c>
      <c r="L105" s="68"/>
      <c r="M105" s="68"/>
      <c r="N105" s="68"/>
    </row>
    <row r="106" spans="1:14" ht="16.2" thickBot="1">
      <c r="A106" s="270">
        <v>97</v>
      </c>
      <c r="B106" s="276" t="s">
        <v>443</v>
      </c>
      <c r="C106" s="277" t="s">
        <v>444</v>
      </c>
      <c r="D106" s="276">
        <v>37</v>
      </c>
      <c r="E106" s="276">
        <v>41</v>
      </c>
      <c r="I106" s="276">
        <v>88</v>
      </c>
      <c r="J106" s="280">
        <v>92</v>
      </c>
      <c r="K106" s="281">
        <v>60</v>
      </c>
      <c r="L106" s="68"/>
      <c r="M106" s="68"/>
      <c r="N106" s="68"/>
    </row>
    <row r="107" spans="1:14" ht="16.2" thickBot="1">
      <c r="A107" s="270">
        <v>98</v>
      </c>
      <c r="B107" s="276" t="s">
        <v>445</v>
      </c>
      <c r="C107" s="277" t="s">
        <v>446</v>
      </c>
      <c r="D107" s="276">
        <v>37</v>
      </c>
      <c r="E107" s="276">
        <v>37</v>
      </c>
      <c r="I107" s="276">
        <v>85</v>
      </c>
      <c r="J107" s="280">
        <v>84</v>
      </c>
      <c r="K107" s="281">
        <v>85</v>
      </c>
      <c r="L107" s="68"/>
      <c r="M107" s="68"/>
      <c r="N107" s="68"/>
    </row>
    <row r="108" spans="1:14" ht="16.2" thickBot="1">
      <c r="A108" s="270">
        <v>99</v>
      </c>
      <c r="B108" s="276" t="s">
        <v>447</v>
      </c>
      <c r="C108" s="277" t="s">
        <v>448</v>
      </c>
      <c r="D108" s="276">
        <v>37</v>
      </c>
      <c r="E108" s="276">
        <v>43</v>
      </c>
      <c r="I108" s="276">
        <v>87</v>
      </c>
      <c r="J108" s="280">
        <v>91</v>
      </c>
      <c r="K108" s="281">
        <v>86</v>
      </c>
      <c r="L108" s="68"/>
      <c r="M108" s="68"/>
      <c r="N108" s="68"/>
    </row>
    <row r="109" spans="1:14" ht="16.2" thickBot="1">
      <c r="A109" s="270">
        <v>100</v>
      </c>
      <c r="B109" s="276" t="s">
        <v>449</v>
      </c>
      <c r="C109" s="277" t="s">
        <v>450</v>
      </c>
      <c r="D109" s="276">
        <v>35</v>
      </c>
      <c r="E109" s="276">
        <v>49</v>
      </c>
      <c r="I109" s="276">
        <v>87</v>
      </c>
      <c r="J109" s="280">
        <v>82</v>
      </c>
      <c r="K109" s="281">
        <v>87</v>
      </c>
      <c r="L109" s="68"/>
      <c r="M109" s="68"/>
      <c r="N109" s="68"/>
    </row>
    <row r="110" spans="1:14" ht="16.2" thickBot="1">
      <c r="A110" s="270">
        <v>101</v>
      </c>
      <c r="B110" s="276" t="s">
        <v>451</v>
      </c>
      <c r="C110" s="277" t="s">
        <v>452</v>
      </c>
      <c r="D110" s="276">
        <v>36</v>
      </c>
      <c r="E110" s="276">
        <v>41</v>
      </c>
      <c r="I110" s="276">
        <v>90</v>
      </c>
      <c r="J110" s="280">
        <v>82</v>
      </c>
      <c r="K110" s="281">
        <v>78</v>
      </c>
      <c r="L110" s="68"/>
      <c r="M110" s="68"/>
      <c r="N110" s="68"/>
    </row>
    <row r="111" spans="1:14" ht="16.2" thickBot="1">
      <c r="A111" s="270">
        <v>102</v>
      </c>
      <c r="B111" s="276" t="s">
        <v>453</v>
      </c>
      <c r="C111" s="277" t="s">
        <v>454</v>
      </c>
      <c r="D111" s="276">
        <v>36</v>
      </c>
      <c r="E111" s="276">
        <v>30</v>
      </c>
      <c r="I111" s="276">
        <v>89</v>
      </c>
      <c r="J111" s="280">
        <v>91</v>
      </c>
      <c r="K111" s="281">
        <v>67</v>
      </c>
      <c r="L111" s="68"/>
      <c r="M111" s="68"/>
      <c r="N111" s="68"/>
    </row>
    <row r="112" spans="1:14" ht="16.2" thickBot="1">
      <c r="A112" s="270">
        <v>103</v>
      </c>
      <c r="B112" s="276" t="s">
        <v>455</v>
      </c>
      <c r="C112" s="277" t="s">
        <v>456</v>
      </c>
      <c r="D112" s="276">
        <v>34</v>
      </c>
      <c r="E112" s="276">
        <v>49</v>
      </c>
      <c r="I112" s="276">
        <v>85</v>
      </c>
      <c r="J112" s="280">
        <v>77</v>
      </c>
      <c r="K112" s="281">
        <v>81</v>
      </c>
      <c r="L112" s="68"/>
      <c r="M112" s="68"/>
      <c r="N112" s="68"/>
    </row>
    <row r="113" spans="1:14" ht="16.2" thickBot="1">
      <c r="A113" s="270">
        <v>104</v>
      </c>
      <c r="B113" s="276" t="s">
        <v>457</v>
      </c>
      <c r="C113" s="277" t="s">
        <v>458</v>
      </c>
      <c r="D113" s="276">
        <v>37</v>
      </c>
      <c r="E113" s="276">
        <v>45</v>
      </c>
      <c r="I113" s="276">
        <v>90</v>
      </c>
      <c r="J113" s="279">
        <v>70</v>
      </c>
      <c r="K113" s="281">
        <v>69</v>
      </c>
      <c r="L113" s="68"/>
      <c r="M113" s="68"/>
      <c r="N113" s="68"/>
    </row>
    <row r="114" spans="1:14" ht="16.2" thickBot="1">
      <c r="A114" s="270">
        <v>105</v>
      </c>
      <c r="B114" s="276" t="s">
        <v>459</v>
      </c>
      <c r="C114" s="277" t="s">
        <v>460</v>
      </c>
      <c r="D114" s="276">
        <v>37</v>
      </c>
      <c r="E114" s="276">
        <v>43</v>
      </c>
      <c r="I114" s="276">
        <v>91</v>
      </c>
      <c r="J114" s="280">
        <v>86</v>
      </c>
      <c r="K114" s="281">
        <v>58</v>
      </c>
      <c r="L114" s="68"/>
      <c r="M114" s="68"/>
      <c r="N114" s="68"/>
    </row>
    <row r="115" spans="1:14" ht="16.2" thickBot="1">
      <c r="A115" s="270">
        <v>106</v>
      </c>
      <c r="B115" s="276" t="s">
        <v>461</v>
      </c>
      <c r="C115" s="277" t="s">
        <v>462</v>
      </c>
      <c r="D115" s="276">
        <v>37</v>
      </c>
      <c r="E115" s="276">
        <v>40</v>
      </c>
      <c r="I115" s="276">
        <v>88</v>
      </c>
      <c r="J115" s="280">
        <v>83</v>
      </c>
      <c r="K115" s="281">
        <v>73</v>
      </c>
      <c r="L115" s="68"/>
      <c r="M115" s="68"/>
      <c r="N115" s="68"/>
    </row>
    <row r="116" spans="1:14" ht="16.2" thickBot="1">
      <c r="A116" s="270">
        <v>107</v>
      </c>
      <c r="B116" s="276" t="s">
        <v>463</v>
      </c>
      <c r="C116" s="277" t="s">
        <v>464</v>
      </c>
      <c r="D116" s="276">
        <v>34</v>
      </c>
      <c r="E116" s="276">
        <v>27</v>
      </c>
      <c r="I116" s="276">
        <v>93</v>
      </c>
      <c r="J116" s="279">
        <v>89</v>
      </c>
      <c r="K116" s="281">
        <v>86</v>
      </c>
      <c r="L116" s="68"/>
      <c r="M116" s="68"/>
      <c r="N116" s="68"/>
    </row>
    <row r="117" spans="1:14" ht="16.2" thickBot="1">
      <c r="A117" s="270">
        <v>108</v>
      </c>
      <c r="B117" s="276" t="s">
        <v>465</v>
      </c>
      <c r="C117" s="277" t="s">
        <v>466</v>
      </c>
      <c r="D117" s="276">
        <v>37</v>
      </c>
      <c r="E117" s="276">
        <v>43</v>
      </c>
      <c r="I117" s="276">
        <v>85</v>
      </c>
      <c r="J117" s="280">
        <v>82</v>
      </c>
      <c r="K117" s="281">
        <v>70</v>
      </c>
      <c r="L117" s="68"/>
      <c r="M117" s="68"/>
      <c r="N117" s="68"/>
    </row>
    <row r="118" spans="1:14" ht="16.2" thickBot="1">
      <c r="A118" s="269">
        <v>109</v>
      </c>
      <c r="B118" s="276" t="s">
        <v>467</v>
      </c>
      <c r="C118" s="277" t="s">
        <v>468</v>
      </c>
      <c r="D118" s="276">
        <v>33</v>
      </c>
      <c r="E118" s="276">
        <v>37</v>
      </c>
      <c r="I118" s="276">
        <v>90</v>
      </c>
      <c r="J118" s="280">
        <v>92</v>
      </c>
      <c r="K118" s="281">
        <v>0</v>
      </c>
      <c r="L118" s="68"/>
      <c r="M118" s="68"/>
      <c r="N118" s="68"/>
    </row>
    <row r="119" spans="1:14" ht="16.2" thickBot="1">
      <c r="A119" s="270">
        <v>110</v>
      </c>
      <c r="B119" s="276" t="s">
        <v>469</v>
      </c>
      <c r="C119" s="277" t="s">
        <v>249</v>
      </c>
      <c r="D119" s="276">
        <v>30</v>
      </c>
      <c r="E119" s="276">
        <v>47</v>
      </c>
      <c r="I119" s="276">
        <v>87</v>
      </c>
      <c r="J119" s="280">
        <v>93</v>
      </c>
      <c r="K119" s="281">
        <v>83</v>
      </c>
      <c r="L119" s="68"/>
      <c r="M119" s="68"/>
      <c r="N119" s="68"/>
    </row>
    <row r="120" spans="1:14" ht="15.6" customHeight="1" thickBot="1">
      <c r="A120" s="270">
        <v>111</v>
      </c>
      <c r="B120" s="276" t="s">
        <v>470</v>
      </c>
      <c r="C120" s="277" t="s">
        <v>471</v>
      </c>
      <c r="D120" s="276">
        <v>31</v>
      </c>
      <c r="E120" s="276">
        <v>41</v>
      </c>
      <c r="I120" s="276">
        <v>90</v>
      </c>
      <c r="J120" s="280">
        <v>91</v>
      </c>
      <c r="K120" s="281">
        <v>0</v>
      </c>
      <c r="L120" s="68"/>
      <c r="M120" s="68"/>
      <c r="N120" s="68"/>
    </row>
    <row r="121" spans="1:14" ht="16.2" thickBot="1">
      <c r="A121" s="270">
        <v>112</v>
      </c>
      <c r="B121" s="276" t="s">
        <v>472</v>
      </c>
      <c r="C121" s="277" t="s">
        <v>473</v>
      </c>
      <c r="D121" s="276">
        <v>33</v>
      </c>
      <c r="E121" s="276">
        <v>43</v>
      </c>
      <c r="I121" s="276">
        <v>90</v>
      </c>
      <c r="J121" s="280">
        <v>90</v>
      </c>
      <c r="K121" s="281">
        <v>59</v>
      </c>
      <c r="L121" s="68"/>
      <c r="M121" s="68"/>
      <c r="N121" s="68"/>
    </row>
    <row r="122" spans="1:14" ht="16.2" thickBot="1">
      <c r="A122" s="270">
        <v>113</v>
      </c>
      <c r="B122" s="276" t="s">
        <v>474</v>
      </c>
      <c r="C122" s="277" t="s">
        <v>475</v>
      </c>
      <c r="D122" s="276">
        <v>33</v>
      </c>
      <c r="E122" s="276">
        <v>42</v>
      </c>
      <c r="I122" s="276">
        <v>90</v>
      </c>
      <c r="J122" s="280">
        <v>85</v>
      </c>
      <c r="K122" s="281">
        <v>72</v>
      </c>
      <c r="L122" s="68"/>
      <c r="M122" s="68"/>
      <c r="N122" s="68"/>
    </row>
    <row r="123" spans="1:14" ht="16.2" thickBot="1">
      <c r="A123" s="270">
        <v>114</v>
      </c>
      <c r="B123" s="276" t="s">
        <v>476</v>
      </c>
      <c r="C123" s="277" t="s">
        <v>477</v>
      </c>
      <c r="D123" s="278">
        <v>32</v>
      </c>
      <c r="E123" s="278">
        <v>0</v>
      </c>
      <c r="I123" s="278">
        <v>89</v>
      </c>
      <c r="J123" s="280">
        <v>88</v>
      </c>
      <c r="K123" s="281">
        <v>67</v>
      </c>
      <c r="L123" s="68"/>
      <c r="M123" s="68"/>
      <c r="N123" s="68"/>
    </row>
    <row r="124" spans="1:14" ht="16.2" thickBot="1">
      <c r="A124" s="270">
        <v>115</v>
      </c>
      <c r="B124" s="276" t="s">
        <v>478</v>
      </c>
      <c r="C124" s="277" t="s">
        <v>479</v>
      </c>
      <c r="D124" s="276">
        <v>34</v>
      </c>
      <c r="E124" s="276">
        <v>41</v>
      </c>
      <c r="I124" s="276">
        <v>85</v>
      </c>
      <c r="J124" s="280">
        <v>93</v>
      </c>
      <c r="K124" s="281">
        <v>76</v>
      </c>
      <c r="L124" s="68"/>
      <c r="M124" s="68"/>
      <c r="N124" s="68"/>
    </row>
    <row r="125" spans="1:14" ht="16.2" thickBot="1">
      <c r="A125" s="270">
        <v>116</v>
      </c>
      <c r="B125" s="276" t="s">
        <v>480</v>
      </c>
      <c r="C125" s="277" t="s">
        <v>481</v>
      </c>
      <c r="D125" s="276">
        <v>34</v>
      </c>
      <c r="E125" s="276">
        <v>39</v>
      </c>
      <c r="I125" s="276">
        <v>90</v>
      </c>
      <c r="J125" s="280">
        <v>91</v>
      </c>
      <c r="K125" s="281">
        <v>69</v>
      </c>
      <c r="L125" s="68"/>
      <c r="M125" s="68"/>
      <c r="N125" s="68"/>
    </row>
    <row r="126" spans="1:14" ht="16.2" thickBot="1">
      <c r="A126" s="270">
        <v>117</v>
      </c>
      <c r="B126" s="276" t="s">
        <v>482</v>
      </c>
      <c r="C126" s="277" t="s">
        <v>483</v>
      </c>
      <c r="D126" s="278">
        <v>0</v>
      </c>
      <c r="E126" s="278">
        <v>0</v>
      </c>
      <c r="I126" s="278">
        <v>89</v>
      </c>
      <c r="J126" s="280">
        <v>81</v>
      </c>
      <c r="K126" s="281">
        <v>72</v>
      </c>
      <c r="L126" s="68"/>
      <c r="M126" s="68"/>
      <c r="N126" s="68"/>
    </row>
    <row r="127" spans="1:14" ht="16.2" thickBot="1">
      <c r="A127" s="270">
        <v>118</v>
      </c>
      <c r="B127" s="276" t="s">
        <v>484</v>
      </c>
      <c r="C127" s="277" t="s">
        <v>485</v>
      </c>
      <c r="D127" s="276">
        <v>34</v>
      </c>
      <c r="E127" s="276">
        <v>39</v>
      </c>
      <c r="I127" s="276">
        <v>87</v>
      </c>
      <c r="J127" s="280">
        <v>89</v>
      </c>
      <c r="K127" s="281">
        <v>44</v>
      </c>
      <c r="L127" s="68"/>
      <c r="M127" s="68"/>
      <c r="N127" s="68"/>
    </row>
    <row r="128" spans="1:14" ht="16.2" thickBot="1">
      <c r="A128" s="270">
        <v>119</v>
      </c>
      <c r="B128" s="276" t="s">
        <v>486</v>
      </c>
      <c r="C128" s="277" t="s">
        <v>487</v>
      </c>
      <c r="D128" s="276">
        <v>34</v>
      </c>
      <c r="E128" s="276">
        <v>27</v>
      </c>
      <c r="I128" s="276">
        <v>89</v>
      </c>
      <c r="J128" s="280">
        <v>93</v>
      </c>
      <c r="K128" s="281">
        <v>59</v>
      </c>
      <c r="L128" s="68"/>
      <c r="M128" s="68"/>
      <c r="N128" s="68"/>
    </row>
    <row r="129" spans="1:14" ht="16.2" thickBot="1">
      <c r="A129" s="270">
        <v>120</v>
      </c>
      <c r="B129" s="276" t="s">
        <v>488</v>
      </c>
      <c r="C129" s="277" t="s">
        <v>489</v>
      </c>
      <c r="D129" s="276">
        <v>33</v>
      </c>
      <c r="E129" s="276">
        <v>30</v>
      </c>
      <c r="I129" s="276">
        <v>90</v>
      </c>
      <c r="J129" s="280">
        <v>85</v>
      </c>
      <c r="K129" s="281">
        <v>53</v>
      </c>
      <c r="L129" s="68"/>
      <c r="M129" s="68"/>
      <c r="N129" s="68"/>
    </row>
    <row r="130" spans="1:14" ht="16.2" thickBot="1">
      <c r="A130" s="270">
        <v>121</v>
      </c>
      <c r="B130" s="276" t="s">
        <v>490</v>
      </c>
      <c r="C130" s="277" t="s">
        <v>491</v>
      </c>
      <c r="D130" s="276">
        <v>30</v>
      </c>
      <c r="E130" s="276">
        <v>43</v>
      </c>
      <c r="I130" s="276">
        <v>86</v>
      </c>
      <c r="J130" s="280">
        <v>91</v>
      </c>
      <c r="K130" s="281">
        <v>78</v>
      </c>
      <c r="L130" s="68"/>
      <c r="M130" s="68"/>
      <c r="N130" s="68"/>
    </row>
    <row r="131" spans="1:14" ht="16.2" thickBot="1">
      <c r="A131" s="270">
        <v>122</v>
      </c>
      <c r="B131" s="276" t="s">
        <v>492</v>
      </c>
      <c r="C131" s="277" t="s">
        <v>493</v>
      </c>
      <c r="D131" s="276">
        <v>36</v>
      </c>
      <c r="E131" s="276">
        <v>33</v>
      </c>
      <c r="I131" s="276">
        <v>88</v>
      </c>
      <c r="J131" s="280">
        <v>93</v>
      </c>
      <c r="K131" s="281">
        <v>61</v>
      </c>
      <c r="L131" s="68"/>
      <c r="M131" s="68"/>
      <c r="N131" s="68"/>
    </row>
    <row r="132" spans="1:14" ht="16.2" thickBot="1">
      <c r="A132" s="270">
        <v>123</v>
      </c>
      <c r="B132" s="276" t="s">
        <v>494</v>
      </c>
      <c r="C132" s="277" t="s">
        <v>495</v>
      </c>
      <c r="D132" s="276">
        <v>34</v>
      </c>
      <c r="E132" s="276">
        <v>38</v>
      </c>
      <c r="I132" s="276">
        <v>88</v>
      </c>
      <c r="J132" s="280">
        <v>93</v>
      </c>
      <c r="K132" s="281">
        <v>65</v>
      </c>
      <c r="L132" s="68"/>
      <c r="M132" s="68"/>
      <c r="N132" s="68"/>
    </row>
    <row r="133" spans="1:14" ht="16.2" thickBot="1">
      <c r="A133" s="270">
        <v>124</v>
      </c>
      <c r="B133" s="276" t="s">
        <v>496</v>
      </c>
      <c r="C133" s="277" t="s">
        <v>497</v>
      </c>
      <c r="D133" s="276">
        <v>36</v>
      </c>
      <c r="E133" s="276">
        <v>30</v>
      </c>
      <c r="I133" s="276">
        <v>90</v>
      </c>
      <c r="J133" s="280">
        <v>85</v>
      </c>
      <c r="K133" s="281">
        <v>82</v>
      </c>
      <c r="L133" s="68"/>
      <c r="M133" s="68"/>
      <c r="N133" s="68"/>
    </row>
    <row r="134" spans="1:14" ht="16.2" thickBot="1">
      <c r="A134" s="270">
        <v>125</v>
      </c>
      <c r="B134" s="276" t="s">
        <v>498</v>
      </c>
      <c r="C134" s="277" t="s">
        <v>499</v>
      </c>
      <c r="D134" s="276">
        <v>35</v>
      </c>
      <c r="E134" s="276">
        <v>44</v>
      </c>
      <c r="I134" s="276">
        <v>83</v>
      </c>
      <c r="J134" s="280">
        <v>88</v>
      </c>
      <c r="K134" s="281">
        <v>77</v>
      </c>
      <c r="L134" s="68"/>
      <c r="M134" s="68"/>
      <c r="N134" s="68"/>
    </row>
    <row r="135" spans="1:14" ht="16.2" thickBot="1">
      <c r="A135" s="270">
        <v>126</v>
      </c>
      <c r="B135" s="276" t="s">
        <v>500</v>
      </c>
      <c r="C135" s="277" t="s">
        <v>501</v>
      </c>
      <c r="D135" s="276">
        <v>35</v>
      </c>
      <c r="E135" s="276">
        <v>34</v>
      </c>
      <c r="I135" s="276">
        <v>82</v>
      </c>
      <c r="J135" s="280">
        <v>86</v>
      </c>
      <c r="K135" s="281">
        <v>89</v>
      </c>
      <c r="L135" s="68"/>
      <c r="M135" s="68"/>
      <c r="N135" s="68"/>
    </row>
    <row r="136" spans="1:14" ht="16.2" thickBot="1">
      <c r="A136" s="269">
        <v>127</v>
      </c>
      <c r="B136" s="276" t="s">
        <v>502</v>
      </c>
      <c r="C136" s="277" t="s">
        <v>503</v>
      </c>
      <c r="D136" s="276">
        <v>33</v>
      </c>
      <c r="E136" s="276">
        <v>39</v>
      </c>
      <c r="I136" s="276">
        <v>87</v>
      </c>
      <c r="J136" s="280">
        <v>90</v>
      </c>
      <c r="K136" s="281">
        <v>88</v>
      </c>
      <c r="L136" s="68"/>
      <c r="M136" s="68"/>
      <c r="N136" s="68"/>
    </row>
    <row r="137" spans="1:14" ht="16.2" thickBot="1">
      <c r="A137" s="270">
        <v>128</v>
      </c>
      <c r="B137" s="276" t="s">
        <v>504</v>
      </c>
      <c r="C137" s="277" t="s">
        <v>505</v>
      </c>
      <c r="D137" s="276">
        <v>34</v>
      </c>
      <c r="E137" s="276">
        <v>34</v>
      </c>
      <c r="I137" s="276">
        <v>84</v>
      </c>
      <c r="J137" s="280">
        <v>90</v>
      </c>
      <c r="K137" s="281">
        <v>63</v>
      </c>
      <c r="L137" s="68"/>
      <c r="M137" s="68"/>
      <c r="N137" s="68"/>
    </row>
    <row r="138" spans="1:14" ht="16.2" thickBot="1">
      <c r="A138" s="270">
        <v>129</v>
      </c>
      <c r="B138" s="276" t="s">
        <v>506</v>
      </c>
      <c r="C138" s="277" t="s">
        <v>507</v>
      </c>
      <c r="D138" s="276">
        <v>35</v>
      </c>
      <c r="E138" s="276">
        <v>55</v>
      </c>
      <c r="I138" s="276">
        <v>91</v>
      </c>
      <c r="J138" s="280">
        <v>95</v>
      </c>
      <c r="K138" s="281">
        <v>66</v>
      </c>
      <c r="L138" s="68"/>
      <c r="M138" s="68"/>
      <c r="N138" s="68"/>
    </row>
    <row r="139" spans="1:14" ht="16.2" thickBot="1">
      <c r="A139" s="270">
        <v>130</v>
      </c>
      <c r="B139" s="276" t="s">
        <v>508</v>
      </c>
      <c r="C139" s="277" t="s">
        <v>509</v>
      </c>
      <c r="D139" s="276">
        <v>35</v>
      </c>
      <c r="E139" s="276">
        <v>49</v>
      </c>
      <c r="I139" s="276">
        <v>89</v>
      </c>
      <c r="J139" s="280">
        <v>74</v>
      </c>
      <c r="K139" s="281">
        <v>94</v>
      </c>
      <c r="L139" s="68"/>
      <c r="M139" s="68"/>
      <c r="N139" s="68"/>
    </row>
    <row r="140" spans="1:14" ht="16.2" thickBot="1">
      <c r="A140" s="270">
        <v>131</v>
      </c>
      <c r="B140" s="276" t="s">
        <v>510</v>
      </c>
      <c r="C140" s="277" t="s">
        <v>511</v>
      </c>
      <c r="D140" s="276">
        <v>36</v>
      </c>
      <c r="E140" s="276">
        <v>37</v>
      </c>
      <c r="I140" s="276">
        <v>88</v>
      </c>
      <c r="J140" s="280">
        <v>91</v>
      </c>
      <c r="K140" s="281">
        <v>81</v>
      </c>
      <c r="L140" s="68"/>
      <c r="M140" s="68"/>
      <c r="N140" s="68"/>
    </row>
    <row r="141" spans="1:14" ht="16.2" thickBot="1">
      <c r="A141" s="270">
        <v>132</v>
      </c>
      <c r="B141" s="276" t="s">
        <v>512</v>
      </c>
      <c r="C141" s="277" t="s">
        <v>513</v>
      </c>
      <c r="D141" s="276">
        <v>37</v>
      </c>
      <c r="E141" s="276">
        <v>39</v>
      </c>
      <c r="I141" s="276">
        <v>86</v>
      </c>
      <c r="J141" s="280">
        <v>85</v>
      </c>
      <c r="K141" s="281">
        <v>74</v>
      </c>
      <c r="L141" s="68"/>
      <c r="M141" s="68"/>
      <c r="N141" s="68"/>
    </row>
    <row r="142" spans="1:14" ht="16.2" thickBot="1">
      <c r="A142" s="270">
        <v>133</v>
      </c>
      <c r="B142" s="276" t="s">
        <v>514</v>
      </c>
      <c r="C142" s="277" t="s">
        <v>515</v>
      </c>
      <c r="D142" s="276">
        <v>33</v>
      </c>
      <c r="E142" s="276">
        <v>38</v>
      </c>
      <c r="I142" s="276">
        <v>87</v>
      </c>
      <c r="J142" s="280">
        <v>95</v>
      </c>
      <c r="K142" s="281">
        <v>58</v>
      </c>
      <c r="L142" s="68"/>
      <c r="M142" s="68"/>
      <c r="N142" s="68"/>
    </row>
    <row r="143" spans="1:14" ht="16.2" thickBot="1">
      <c r="A143" s="270">
        <v>134</v>
      </c>
      <c r="B143" s="276" t="s">
        <v>516</v>
      </c>
      <c r="C143" s="277" t="s">
        <v>517</v>
      </c>
      <c r="D143" s="276">
        <v>31</v>
      </c>
      <c r="E143" s="276">
        <v>28</v>
      </c>
      <c r="I143" s="276">
        <v>86</v>
      </c>
      <c r="J143" s="280">
        <v>91</v>
      </c>
      <c r="K143" s="281">
        <v>79</v>
      </c>
      <c r="L143" s="68"/>
      <c r="M143" s="68"/>
      <c r="N143" s="68"/>
    </row>
    <row r="144" spans="1:14" ht="16.2" thickBot="1">
      <c r="A144" s="270">
        <v>135</v>
      </c>
      <c r="B144" s="276" t="s">
        <v>518</v>
      </c>
      <c r="C144" s="277" t="s">
        <v>519</v>
      </c>
      <c r="D144" s="276">
        <v>35</v>
      </c>
      <c r="E144" s="276">
        <v>40</v>
      </c>
      <c r="I144" s="276">
        <v>0</v>
      </c>
      <c r="J144" s="280">
        <v>88</v>
      </c>
      <c r="K144" s="281">
        <v>63</v>
      </c>
      <c r="L144" s="68"/>
      <c r="M144" s="68"/>
      <c r="N144" s="68"/>
    </row>
    <row r="145" spans="1:14" ht="16.2" thickBot="1">
      <c r="A145" s="270">
        <v>136</v>
      </c>
      <c r="B145" s="276" t="s">
        <v>520</v>
      </c>
      <c r="C145" s="277" t="s">
        <v>521</v>
      </c>
      <c r="D145" s="276">
        <v>30</v>
      </c>
      <c r="E145" s="276">
        <v>29</v>
      </c>
      <c r="I145" s="276">
        <v>83</v>
      </c>
      <c r="J145" s="280">
        <v>87</v>
      </c>
      <c r="K145" s="281">
        <v>60</v>
      </c>
      <c r="L145" s="68"/>
      <c r="M145" s="68"/>
      <c r="N145" s="68"/>
    </row>
    <row r="146" spans="1:14" ht="16.2" thickBot="1">
      <c r="A146" s="270">
        <v>137</v>
      </c>
      <c r="B146" s="276" t="s">
        <v>522</v>
      </c>
      <c r="C146" s="277" t="s">
        <v>523</v>
      </c>
      <c r="D146" s="276">
        <v>36</v>
      </c>
      <c r="E146" s="276">
        <v>51</v>
      </c>
      <c r="I146" s="276">
        <v>87</v>
      </c>
      <c r="J146" s="280">
        <v>89</v>
      </c>
      <c r="K146" s="281">
        <v>76</v>
      </c>
      <c r="L146" s="68"/>
      <c r="M146" s="68"/>
      <c r="N146" s="68"/>
    </row>
    <row r="147" spans="1:14" ht="16.2" thickBot="1">
      <c r="A147" s="270">
        <v>138</v>
      </c>
      <c r="B147" s="276" t="s">
        <v>524</v>
      </c>
      <c r="C147" s="277" t="s">
        <v>525</v>
      </c>
      <c r="D147" s="276">
        <v>36</v>
      </c>
      <c r="E147" s="276">
        <v>43</v>
      </c>
      <c r="I147" s="276">
        <v>88</v>
      </c>
      <c r="J147" s="280">
        <v>89</v>
      </c>
      <c r="K147" s="281">
        <v>80</v>
      </c>
      <c r="L147" s="68"/>
      <c r="M147" s="68"/>
      <c r="N147" s="68"/>
    </row>
    <row r="148" spans="1:14" ht="16.2" thickBot="1">
      <c r="A148" s="270">
        <v>139</v>
      </c>
      <c r="B148" s="276" t="s">
        <v>526</v>
      </c>
      <c r="C148" s="277" t="s">
        <v>527</v>
      </c>
      <c r="D148" s="276">
        <v>35</v>
      </c>
      <c r="E148" s="276">
        <v>39</v>
      </c>
      <c r="I148" s="276">
        <v>81</v>
      </c>
      <c r="J148" s="280">
        <v>86</v>
      </c>
      <c r="K148" s="283">
        <v>57</v>
      </c>
      <c r="L148" s="68"/>
      <c r="M148" s="68"/>
      <c r="N148" s="68"/>
    </row>
    <row r="149" spans="1:14" ht="16.2" thickBot="1">
      <c r="A149" s="270">
        <v>140</v>
      </c>
      <c r="B149" s="276" t="s">
        <v>528</v>
      </c>
      <c r="C149" s="277" t="s">
        <v>529</v>
      </c>
      <c r="D149" s="276">
        <v>35</v>
      </c>
      <c r="E149" s="276">
        <v>43</v>
      </c>
      <c r="I149" s="276">
        <v>84</v>
      </c>
      <c r="J149" s="280">
        <v>84</v>
      </c>
      <c r="K149" s="281">
        <v>84</v>
      </c>
      <c r="L149" s="68"/>
      <c r="M149" s="68"/>
      <c r="N149" s="68"/>
    </row>
    <row r="150" spans="1:14" ht="16.2" thickBot="1">
      <c r="A150" s="270">
        <v>141</v>
      </c>
      <c r="B150" s="276" t="s">
        <v>530</v>
      </c>
      <c r="C150" s="277" t="s">
        <v>531</v>
      </c>
      <c r="D150" s="276">
        <v>36</v>
      </c>
      <c r="E150" s="276">
        <v>41</v>
      </c>
      <c r="I150" s="276">
        <v>86</v>
      </c>
      <c r="J150" s="280">
        <v>70</v>
      </c>
      <c r="K150" s="281">
        <v>86</v>
      </c>
      <c r="L150" s="68"/>
      <c r="M150" s="68"/>
      <c r="N150" s="68"/>
    </row>
    <row r="151" spans="1:14" ht="16.2" thickBot="1">
      <c r="A151" s="270">
        <v>142</v>
      </c>
      <c r="B151" s="276" t="s">
        <v>532</v>
      </c>
      <c r="C151" s="277" t="s">
        <v>533</v>
      </c>
      <c r="D151" s="276">
        <v>35</v>
      </c>
      <c r="E151" s="276">
        <v>38</v>
      </c>
      <c r="I151" s="276">
        <v>83</v>
      </c>
      <c r="J151" s="280">
        <v>84</v>
      </c>
      <c r="K151" s="281">
        <v>73</v>
      </c>
      <c r="L151" s="68"/>
      <c r="M151" s="68"/>
      <c r="N151" s="68"/>
    </row>
    <row r="152" spans="1:14" ht="16.2" thickBot="1">
      <c r="A152" s="270">
        <v>143</v>
      </c>
      <c r="B152" s="276" t="s">
        <v>534</v>
      </c>
      <c r="C152" s="277" t="s">
        <v>535</v>
      </c>
      <c r="D152" s="276">
        <v>31</v>
      </c>
      <c r="E152" s="276">
        <v>33</v>
      </c>
      <c r="I152" s="276">
        <v>77</v>
      </c>
      <c r="J152" s="280">
        <v>89</v>
      </c>
      <c r="K152" s="281">
        <v>55</v>
      </c>
      <c r="L152" s="68"/>
      <c r="M152" s="68"/>
      <c r="N152" s="68"/>
    </row>
    <row r="153" spans="1:14" ht="16.2" thickBot="1">
      <c r="A153" s="270">
        <v>144</v>
      </c>
      <c r="B153" s="276" t="s">
        <v>536</v>
      </c>
      <c r="C153" s="277" t="s">
        <v>537</v>
      </c>
      <c r="D153" s="276">
        <v>31</v>
      </c>
      <c r="E153" s="276">
        <v>41</v>
      </c>
      <c r="I153" s="276">
        <v>84</v>
      </c>
      <c r="J153" s="280">
        <v>87</v>
      </c>
      <c r="K153" s="283">
        <v>67</v>
      </c>
      <c r="L153" s="68"/>
      <c r="M153" s="68"/>
      <c r="N153" s="68"/>
    </row>
    <row r="154" spans="1:14" ht="16.2" thickBot="1">
      <c r="A154" s="269">
        <v>145</v>
      </c>
      <c r="B154" s="276" t="s">
        <v>538</v>
      </c>
      <c r="C154" s="277" t="s">
        <v>539</v>
      </c>
      <c r="D154" s="278">
        <v>33</v>
      </c>
      <c r="E154" s="278">
        <v>17</v>
      </c>
      <c r="I154" s="278">
        <v>82</v>
      </c>
      <c r="J154" s="280">
        <v>83</v>
      </c>
      <c r="K154" s="281">
        <v>56</v>
      </c>
      <c r="L154" s="68"/>
      <c r="M154" s="68"/>
      <c r="N154" s="68"/>
    </row>
    <row r="155" spans="1:14" ht="16.2" thickBot="1">
      <c r="A155" s="270">
        <v>146</v>
      </c>
      <c r="B155" s="276" t="s">
        <v>540</v>
      </c>
      <c r="C155" s="277" t="s">
        <v>541</v>
      </c>
      <c r="D155" s="276">
        <v>35</v>
      </c>
      <c r="E155" s="276">
        <v>40</v>
      </c>
      <c r="I155" s="276">
        <v>81</v>
      </c>
      <c r="J155" s="280">
        <v>79</v>
      </c>
      <c r="K155" s="281">
        <v>67</v>
      </c>
      <c r="L155" s="68"/>
      <c r="M155" s="68"/>
      <c r="N155" s="68"/>
    </row>
    <row r="156" spans="1:14" ht="16.2" thickBot="1">
      <c r="A156" s="270">
        <v>147</v>
      </c>
      <c r="B156" s="276" t="s">
        <v>542</v>
      </c>
      <c r="C156" s="277" t="s">
        <v>543</v>
      </c>
      <c r="D156" s="276">
        <v>35</v>
      </c>
      <c r="E156" s="276">
        <v>48</v>
      </c>
      <c r="I156" s="276">
        <v>84</v>
      </c>
      <c r="J156" s="280">
        <v>88</v>
      </c>
      <c r="K156" s="281">
        <v>45</v>
      </c>
      <c r="L156" s="68"/>
      <c r="M156" s="68"/>
      <c r="N156" s="68"/>
    </row>
    <row r="157" spans="1:14" ht="16.2" thickBot="1">
      <c r="A157" s="270">
        <v>148</v>
      </c>
      <c r="B157" s="276" t="s">
        <v>544</v>
      </c>
      <c r="C157" s="277" t="s">
        <v>545</v>
      </c>
      <c r="D157" s="276">
        <v>36</v>
      </c>
      <c r="E157" s="276">
        <v>52</v>
      </c>
      <c r="I157" s="276">
        <v>89</v>
      </c>
      <c r="J157" s="280">
        <v>85</v>
      </c>
      <c r="K157" s="281">
        <v>55</v>
      </c>
      <c r="L157" s="68"/>
      <c r="M157" s="68"/>
      <c r="N157" s="68"/>
    </row>
    <row r="158" spans="1:14" ht="16.2" thickBot="1">
      <c r="A158" s="270">
        <v>149</v>
      </c>
      <c r="B158" s="276" t="s">
        <v>546</v>
      </c>
      <c r="C158" s="277" t="s">
        <v>547</v>
      </c>
      <c r="D158" s="276">
        <v>35</v>
      </c>
      <c r="E158" s="276">
        <v>46</v>
      </c>
      <c r="I158" s="276">
        <v>74</v>
      </c>
      <c r="J158" s="280">
        <v>82</v>
      </c>
      <c r="K158" s="281">
        <v>81</v>
      </c>
      <c r="L158" s="68"/>
      <c r="M158" s="68"/>
      <c r="N158" s="68"/>
    </row>
    <row r="159" spans="1:14" ht="16.2" thickBot="1">
      <c r="A159" s="270">
        <v>150</v>
      </c>
      <c r="B159" s="276" t="s">
        <v>548</v>
      </c>
      <c r="C159" s="277" t="s">
        <v>549</v>
      </c>
      <c r="D159" s="276">
        <v>35</v>
      </c>
      <c r="E159" s="276">
        <v>43</v>
      </c>
      <c r="I159" s="276">
        <v>84</v>
      </c>
      <c r="J159" s="280">
        <v>82</v>
      </c>
      <c r="K159" s="281">
        <v>69</v>
      </c>
      <c r="L159" s="68"/>
      <c r="M159" s="68"/>
      <c r="N159" s="68"/>
    </row>
    <row r="160" spans="1:14" ht="16.2" thickBot="1">
      <c r="A160" s="270">
        <v>151</v>
      </c>
      <c r="B160" s="276" t="s">
        <v>550</v>
      </c>
      <c r="C160" s="277" t="s">
        <v>551</v>
      </c>
      <c r="D160" s="276">
        <v>36</v>
      </c>
      <c r="E160" s="276">
        <v>41</v>
      </c>
      <c r="I160" s="276">
        <v>84</v>
      </c>
      <c r="J160" s="280">
        <v>85</v>
      </c>
      <c r="K160" s="281">
        <v>59</v>
      </c>
      <c r="L160" s="68"/>
      <c r="M160" s="68"/>
      <c r="N160" s="68"/>
    </row>
    <row r="161" spans="1:14" ht="16.2" thickBot="1">
      <c r="A161" s="270">
        <v>152</v>
      </c>
      <c r="B161" s="276" t="s">
        <v>552</v>
      </c>
      <c r="C161" s="277" t="s">
        <v>553</v>
      </c>
      <c r="D161" s="276">
        <v>36</v>
      </c>
      <c r="E161" s="276">
        <v>55</v>
      </c>
      <c r="I161" s="276">
        <v>65</v>
      </c>
      <c r="J161" s="280">
        <v>91</v>
      </c>
      <c r="K161" s="281">
        <v>65</v>
      </c>
      <c r="L161" s="68"/>
      <c r="M161" s="68"/>
      <c r="N161" s="68"/>
    </row>
    <row r="162" spans="1:14" ht="16.2" thickBot="1">
      <c r="A162" s="270">
        <v>153</v>
      </c>
      <c r="B162" s="276" t="s">
        <v>554</v>
      </c>
      <c r="C162" s="277" t="s">
        <v>555</v>
      </c>
      <c r="D162" s="276">
        <v>34</v>
      </c>
      <c r="E162" s="276">
        <v>31</v>
      </c>
      <c r="I162" s="276">
        <v>81</v>
      </c>
      <c r="J162" s="280">
        <v>80</v>
      </c>
      <c r="K162" s="281">
        <v>82</v>
      </c>
      <c r="L162" s="68"/>
      <c r="M162" s="68"/>
      <c r="N162" s="68"/>
    </row>
    <row r="163" spans="1:14" ht="16.2" thickBot="1">
      <c r="A163" s="270">
        <v>154</v>
      </c>
      <c r="B163" s="276" t="s">
        <v>556</v>
      </c>
      <c r="C163" s="277" t="s">
        <v>557</v>
      </c>
      <c r="D163" s="276">
        <v>35</v>
      </c>
      <c r="E163" s="276">
        <v>46</v>
      </c>
      <c r="I163" s="276">
        <v>90</v>
      </c>
      <c r="J163" s="280">
        <v>86</v>
      </c>
      <c r="K163" s="281">
        <v>59</v>
      </c>
      <c r="L163" s="68"/>
      <c r="M163" s="68"/>
      <c r="N163" s="68"/>
    </row>
    <row r="164" spans="1:14" ht="16.2" thickBot="1">
      <c r="A164" s="270">
        <v>155</v>
      </c>
      <c r="B164" s="276" t="s">
        <v>558</v>
      </c>
      <c r="C164" s="277" t="s">
        <v>559</v>
      </c>
      <c r="D164" s="276">
        <v>34</v>
      </c>
      <c r="E164" s="276">
        <v>45</v>
      </c>
      <c r="I164" s="276">
        <v>82</v>
      </c>
      <c r="J164" s="280">
        <v>81</v>
      </c>
      <c r="K164" s="281">
        <v>60</v>
      </c>
      <c r="L164" s="68"/>
      <c r="M164" s="68"/>
      <c r="N164" s="68"/>
    </row>
    <row r="165" spans="1:14" ht="16.2" thickBot="1">
      <c r="A165" s="270">
        <v>156</v>
      </c>
      <c r="B165" s="276" t="s">
        <v>560</v>
      </c>
      <c r="C165" s="277" t="s">
        <v>561</v>
      </c>
      <c r="D165" s="276">
        <v>34</v>
      </c>
      <c r="E165" s="276">
        <v>37</v>
      </c>
      <c r="I165" s="276">
        <v>86</v>
      </c>
      <c r="J165" s="280">
        <v>88</v>
      </c>
      <c r="K165" s="281">
        <v>43</v>
      </c>
      <c r="L165" s="68"/>
      <c r="M165" s="68"/>
      <c r="N165" s="68"/>
    </row>
    <row r="166" spans="1:14" ht="16.2" thickBot="1">
      <c r="A166" s="270">
        <v>157</v>
      </c>
      <c r="B166" s="276" t="s">
        <v>562</v>
      </c>
      <c r="C166" s="277" t="s">
        <v>563</v>
      </c>
      <c r="D166" s="278">
        <v>36</v>
      </c>
      <c r="E166" s="278">
        <v>0</v>
      </c>
      <c r="I166" s="278">
        <v>89</v>
      </c>
      <c r="J166" s="280">
        <v>94</v>
      </c>
      <c r="K166" s="281">
        <v>49</v>
      </c>
      <c r="L166" s="68"/>
      <c r="M166" s="68"/>
      <c r="N166" s="68"/>
    </row>
    <row r="167" spans="1:14" ht="16.2" thickBot="1">
      <c r="A167" s="270">
        <v>158</v>
      </c>
      <c r="B167" s="276" t="s">
        <v>564</v>
      </c>
      <c r="C167" s="277" t="s">
        <v>565</v>
      </c>
      <c r="D167" s="276">
        <v>31</v>
      </c>
      <c r="E167" s="276">
        <v>43</v>
      </c>
      <c r="I167" s="276">
        <v>77</v>
      </c>
      <c r="J167" s="280">
        <v>88</v>
      </c>
      <c r="K167" s="281">
        <v>53</v>
      </c>
      <c r="L167" s="68"/>
      <c r="M167" s="68"/>
      <c r="N167" s="68"/>
    </row>
    <row r="168" spans="1:14" ht="16.2" thickBot="1">
      <c r="A168" s="270">
        <v>159</v>
      </c>
      <c r="B168" s="276" t="s">
        <v>566</v>
      </c>
      <c r="C168" s="277" t="s">
        <v>567</v>
      </c>
      <c r="D168" s="276">
        <v>30</v>
      </c>
      <c r="E168" s="276">
        <v>37</v>
      </c>
      <c r="I168" s="276">
        <v>89</v>
      </c>
      <c r="J168" s="280">
        <v>85</v>
      </c>
      <c r="K168" s="281">
        <v>63</v>
      </c>
      <c r="L168" s="68"/>
      <c r="M168" s="68"/>
      <c r="N168" s="68"/>
    </row>
    <row r="169" spans="1:14" ht="16.2" thickBot="1">
      <c r="A169" s="270">
        <v>160</v>
      </c>
      <c r="B169" s="276" t="s">
        <v>568</v>
      </c>
      <c r="C169" s="277" t="s">
        <v>569</v>
      </c>
      <c r="D169" s="276">
        <v>32</v>
      </c>
      <c r="E169" s="276">
        <v>37</v>
      </c>
      <c r="I169" s="276">
        <v>91</v>
      </c>
      <c r="J169" s="280">
        <v>92</v>
      </c>
      <c r="K169" s="281">
        <v>89</v>
      </c>
      <c r="L169" s="68"/>
      <c r="M169" s="68"/>
      <c r="N169" s="68"/>
    </row>
    <row r="170" spans="1:14" ht="16.2" thickBot="1">
      <c r="A170" s="270">
        <v>161</v>
      </c>
      <c r="B170" s="276" t="s">
        <v>570</v>
      </c>
      <c r="C170" s="277" t="s">
        <v>571</v>
      </c>
      <c r="D170" s="276">
        <v>36</v>
      </c>
      <c r="E170" s="276">
        <v>38</v>
      </c>
      <c r="I170" s="276">
        <v>87</v>
      </c>
      <c r="J170" s="280">
        <v>91</v>
      </c>
      <c r="K170" s="281">
        <v>92</v>
      </c>
      <c r="L170" s="68"/>
      <c r="M170" s="68"/>
      <c r="N170" s="68"/>
    </row>
    <row r="171" spans="1:14" ht="16.2" thickBot="1">
      <c r="A171" s="270">
        <v>162</v>
      </c>
      <c r="B171" s="276" t="s">
        <v>572</v>
      </c>
      <c r="C171" s="277" t="s">
        <v>573</v>
      </c>
      <c r="D171" s="276">
        <v>36</v>
      </c>
      <c r="E171" s="276">
        <v>40</v>
      </c>
      <c r="I171" s="276">
        <v>64</v>
      </c>
      <c r="J171" s="280">
        <v>89</v>
      </c>
      <c r="K171" s="281">
        <v>44</v>
      </c>
      <c r="L171" s="68"/>
      <c r="M171" s="68"/>
      <c r="N171" s="68"/>
    </row>
    <row r="172" spans="1:14" ht="16.2" thickBot="1">
      <c r="A172" s="269">
        <v>163</v>
      </c>
      <c r="B172" s="276" t="s">
        <v>574</v>
      </c>
      <c r="C172" s="277" t="s">
        <v>575</v>
      </c>
      <c r="D172" s="276">
        <v>33</v>
      </c>
      <c r="E172" s="276">
        <v>38</v>
      </c>
      <c r="I172" s="276">
        <v>81</v>
      </c>
      <c r="J172" s="280">
        <v>89</v>
      </c>
      <c r="K172" s="281">
        <v>88</v>
      </c>
      <c r="L172" s="68"/>
      <c r="M172" s="68"/>
      <c r="N172" s="68"/>
    </row>
    <row r="173" spans="1:14" ht="16.2" thickBot="1">
      <c r="A173" s="270">
        <v>164</v>
      </c>
      <c r="B173" s="276" t="s">
        <v>576</v>
      </c>
      <c r="C173" s="277" t="s">
        <v>577</v>
      </c>
      <c r="D173" s="276">
        <v>31</v>
      </c>
      <c r="E173" s="276">
        <v>29</v>
      </c>
      <c r="I173" s="276">
        <v>85</v>
      </c>
      <c r="J173" s="280">
        <v>87</v>
      </c>
      <c r="K173" s="281">
        <v>69</v>
      </c>
      <c r="L173" s="68"/>
      <c r="M173" s="68"/>
      <c r="N173" s="68"/>
    </row>
    <row r="174" spans="1:14" ht="16.2" thickBot="1">
      <c r="A174" s="270">
        <v>165</v>
      </c>
      <c r="B174" s="276" t="s">
        <v>578</v>
      </c>
      <c r="C174" s="277" t="s">
        <v>579</v>
      </c>
      <c r="D174" s="276">
        <v>32</v>
      </c>
      <c r="E174" s="276">
        <v>35</v>
      </c>
      <c r="I174" s="276">
        <v>83</v>
      </c>
      <c r="J174" s="280">
        <v>86</v>
      </c>
      <c r="K174" s="281">
        <v>62</v>
      </c>
      <c r="L174" s="68"/>
      <c r="M174" s="68"/>
      <c r="N174" s="68"/>
    </row>
    <row r="175" spans="1:14" ht="16.2" thickBot="1">
      <c r="A175" s="270">
        <v>166</v>
      </c>
      <c r="B175" s="276" t="s">
        <v>580</v>
      </c>
      <c r="C175" s="277" t="s">
        <v>581</v>
      </c>
      <c r="D175" s="276">
        <v>36</v>
      </c>
      <c r="E175" s="276">
        <v>45</v>
      </c>
      <c r="I175" s="276">
        <v>0</v>
      </c>
      <c r="J175" s="280"/>
      <c r="K175" s="281">
        <v>85</v>
      </c>
      <c r="L175" s="68"/>
      <c r="M175" s="68"/>
      <c r="N175" s="68"/>
    </row>
    <row r="176" spans="1:14" ht="16.2" thickBot="1">
      <c r="A176" s="270">
        <v>167</v>
      </c>
      <c r="B176" s="276" t="s">
        <v>582</v>
      </c>
      <c r="C176" s="277" t="s">
        <v>583</v>
      </c>
      <c r="D176" s="276">
        <v>36</v>
      </c>
      <c r="E176" s="276">
        <v>38</v>
      </c>
      <c r="I176" s="276">
        <v>77</v>
      </c>
      <c r="J176" s="280">
        <v>90</v>
      </c>
      <c r="K176" s="281">
        <v>58</v>
      </c>
      <c r="L176" s="68"/>
      <c r="M176" s="68"/>
      <c r="N176" s="68"/>
    </row>
    <row r="177" spans="1:14" ht="16.2" thickBot="1">
      <c r="A177" s="270">
        <v>168</v>
      </c>
      <c r="B177" s="276" t="s">
        <v>584</v>
      </c>
      <c r="C177" s="277" t="s">
        <v>585</v>
      </c>
      <c r="D177" s="276">
        <v>38</v>
      </c>
      <c r="E177" s="276">
        <v>30</v>
      </c>
      <c r="I177" s="276">
        <v>82</v>
      </c>
      <c r="J177" s="280">
        <v>87</v>
      </c>
      <c r="K177" s="281">
        <v>68</v>
      </c>
      <c r="L177" s="68"/>
      <c r="M177" s="68"/>
      <c r="N177" s="68"/>
    </row>
    <row r="178" spans="1:14" ht="16.2" thickBot="1">
      <c r="A178" s="270">
        <v>169</v>
      </c>
      <c r="B178" s="276" t="s">
        <v>586</v>
      </c>
      <c r="C178" s="277" t="s">
        <v>587</v>
      </c>
      <c r="D178" s="276">
        <v>37</v>
      </c>
      <c r="E178" s="276">
        <v>43</v>
      </c>
      <c r="I178" s="276">
        <v>81</v>
      </c>
      <c r="J178" s="280">
        <v>88</v>
      </c>
      <c r="K178" s="279">
        <v>83</v>
      </c>
      <c r="L178" s="68"/>
      <c r="M178" s="68"/>
      <c r="N178" s="68"/>
    </row>
    <row r="179" spans="1:14" ht="16.2" thickBot="1">
      <c r="A179" s="270">
        <v>170</v>
      </c>
      <c r="B179" s="276" t="s">
        <v>588</v>
      </c>
      <c r="C179" s="277" t="s">
        <v>589</v>
      </c>
      <c r="D179" s="276">
        <v>35</v>
      </c>
      <c r="E179" s="276">
        <v>31</v>
      </c>
      <c r="I179" s="276">
        <v>90</v>
      </c>
      <c r="J179" s="280">
        <v>88</v>
      </c>
      <c r="K179" s="281">
        <v>73</v>
      </c>
      <c r="L179" s="68"/>
      <c r="M179" s="68"/>
      <c r="N179" s="68"/>
    </row>
    <row r="180" spans="1:14" ht="16.2" thickBot="1">
      <c r="A180" s="270">
        <v>171</v>
      </c>
      <c r="B180" s="276" t="s">
        <v>590</v>
      </c>
      <c r="C180" s="277" t="s">
        <v>591</v>
      </c>
      <c r="D180" s="276">
        <v>31</v>
      </c>
      <c r="E180" s="276">
        <v>34</v>
      </c>
      <c r="I180" s="276">
        <v>85</v>
      </c>
      <c r="J180" s="280">
        <v>87</v>
      </c>
      <c r="K180" s="281">
        <v>63</v>
      </c>
      <c r="L180" s="68"/>
      <c r="M180" s="68"/>
      <c r="N180" s="68"/>
    </row>
    <row r="181" spans="1:14" ht="16.2" thickBot="1">
      <c r="A181" s="270">
        <v>172</v>
      </c>
      <c r="B181" s="276" t="s">
        <v>592</v>
      </c>
      <c r="C181" s="277" t="s">
        <v>593</v>
      </c>
      <c r="D181" s="276">
        <v>32</v>
      </c>
      <c r="E181" s="276">
        <v>32</v>
      </c>
      <c r="I181" s="276">
        <v>89</v>
      </c>
      <c r="J181" s="280">
        <v>90</v>
      </c>
      <c r="K181" s="281">
        <v>64</v>
      </c>
      <c r="L181" s="68"/>
      <c r="M181" s="68"/>
      <c r="N181" s="68"/>
    </row>
    <row r="182" spans="1:14" ht="16.2" thickBot="1">
      <c r="A182" s="270">
        <v>173</v>
      </c>
      <c r="B182" s="276" t="s">
        <v>594</v>
      </c>
      <c r="C182" s="277" t="s">
        <v>595</v>
      </c>
      <c r="D182" s="276">
        <v>34</v>
      </c>
      <c r="E182" s="276">
        <v>35</v>
      </c>
      <c r="I182" s="276">
        <v>83</v>
      </c>
      <c r="J182" s="280">
        <v>91</v>
      </c>
      <c r="K182" s="281">
        <v>78</v>
      </c>
      <c r="L182" s="68"/>
      <c r="M182" s="68"/>
      <c r="N182" s="68"/>
    </row>
    <row r="183" spans="1:14" ht="16.2" thickBot="1">
      <c r="A183" s="270">
        <v>174</v>
      </c>
      <c r="B183" s="276" t="s">
        <v>596</v>
      </c>
      <c r="C183" s="277" t="s">
        <v>597</v>
      </c>
      <c r="D183" s="276">
        <v>33</v>
      </c>
      <c r="E183" s="276">
        <v>33</v>
      </c>
      <c r="I183" s="276">
        <v>0</v>
      </c>
      <c r="J183" s="280">
        <v>83</v>
      </c>
      <c r="K183" s="281">
        <v>79</v>
      </c>
      <c r="L183" s="68"/>
      <c r="M183" s="68"/>
      <c r="N183" s="68"/>
    </row>
    <row r="184" spans="1:14" ht="16.2" thickBot="1">
      <c r="A184" s="270">
        <v>175</v>
      </c>
      <c r="B184" s="276" t="s">
        <v>598</v>
      </c>
      <c r="C184" s="277" t="s">
        <v>599</v>
      </c>
      <c r="D184" s="276">
        <v>35</v>
      </c>
      <c r="E184" s="276">
        <v>37</v>
      </c>
      <c r="I184" s="276">
        <v>84</v>
      </c>
      <c r="J184" s="280">
        <v>92</v>
      </c>
      <c r="K184" s="281">
        <v>60</v>
      </c>
      <c r="L184" s="68"/>
      <c r="M184" s="68"/>
      <c r="N184" s="68"/>
    </row>
    <row r="185" spans="1:14" ht="16.2" thickBot="1">
      <c r="A185" s="270">
        <v>176</v>
      </c>
      <c r="B185" s="276" t="s">
        <v>600</v>
      </c>
      <c r="C185" s="277" t="s">
        <v>601</v>
      </c>
      <c r="D185" s="276">
        <v>36</v>
      </c>
      <c r="E185" s="276">
        <v>46</v>
      </c>
      <c r="I185" s="276">
        <v>83</v>
      </c>
      <c r="J185" s="280">
        <v>91</v>
      </c>
      <c r="K185" s="281">
        <v>37</v>
      </c>
      <c r="L185" s="68"/>
      <c r="M185" s="68"/>
      <c r="N185" s="68"/>
    </row>
    <row r="186" spans="1:14" ht="16.2" thickBot="1">
      <c r="A186" s="270">
        <v>177</v>
      </c>
      <c r="B186" s="276" t="s">
        <v>602</v>
      </c>
      <c r="C186" s="277" t="s">
        <v>603</v>
      </c>
      <c r="D186" s="276">
        <v>33</v>
      </c>
      <c r="E186" s="276">
        <v>36</v>
      </c>
      <c r="I186" s="276">
        <v>88</v>
      </c>
      <c r="J186" s="280">
        <v>88</v>
      </c>
      <c r="K186" s="281">
        <v>70</v>
      </c>
      <c r="L186" s="68"/>
      <c r="M186" s="68"/>
      <c r="N186" s="68"/>
    </row>
    <row r="187" spans="1:14" ht="16.2" thickBot="1">
      <c r="A187" s="270">
        <v>178</v>
      </c>
      <c r="B187" s="276" t="s">
        <v>604</v>
      </c>
      <c r="C187" s="277" t="s">
        <v>605</v>
      </c>
      <c r="D187" s="276">
        <v>28</v>
      </c>
      <c r="E187" s="276">
        <v>29</v>
      </c>
      <c r="I187" s="276">
        <v>79</v>
      </c>
      <c r="J187" s="280">
        <v>85</v>
      </c>
      <c r="K187" s="281">
        <v>60</v>
      </c>
      <c r="L187" s="68"/>
      <c r="M187" s="68"/>
      <c r="N187" s="68"/>
    </row>
    <row r="188" spans="1:14" ht="16.2" thickBot="1">
      <c r="A188" s="270">
        <v>179</v>
      </c>
      <c r="B188" s="276" t="s">
        <v>606</v>
      </c>
      <c r="C188" s="277" t="s">
        <v>607</v>
      </c>
      <c r="D188" s="276">
        <v>35</v>
      </c>
      <c r="E188" s="276">
        <v>39</v>
      </c>
      <c r="I188" s="276">
        <v>80</v>
      </c>
      <c r="J188" s="280">
        <v>64</v>
      </c>
      <c r="K188" s="281">
        <v>65</v>
      </c>
      <c r="L188" s="68"/>
      <c r="M188" s="68"/>
      <c r="N188" s="68"/>
    </row>
    <row r="189" spans="1:14" ht="16.2" thickBot="1">
      <c r="A189" s="270">
        <v>180</v>
      </c>
      <c r="B189" s="276" t="s">
        <v>608</v>
      </c>
      <c r="C189" s="277" t="s">
        <v>609</v>
      </c>
      <c r="D189" s="276">
        <v>33</v>
      </c>
      <c r="E189" s="276">
        <v>35</v>
      </c>
      <c r="I189" s="276">
        <v>85</v>
      </c>
      <c r="J189" s="280">
        <v>85</v>
      </c>
      <c r="K189" s="281">
        <v>75</v>
      </c>
      <c r="L189" s="68"/>
      <c r="M189" s="68"/>
      <c r="N189" s="68"/>
    </row>
    <row r="190" spans="1:14" ht="16.2" thickBot="1">
      <c r="A190" s="269">
        <v>181</v>
      </c>
      <c r="B190" s="276" t="s">
        <v>610</v>
      </c>
      <c r="C190" s="277" t="s">
        <v>611</v>
      </c>
      <c r="D190" s="276">
        <v>32</v>
      </c>
      <c r="E190" s="276">
        <v>28</v>
      </c>
      <c r="I190" s="276">
        <v>83</v>
      </c>
      <c r="J190" s="279">
        <v>87</v>
      </c>
      <c r="K190" s="281">
        <v>84</v>
      </c>
      <c r="L190" s="68"/>
      <c r="M190" s="68"/>
      <c r="N190" s="68"/>
    </row>
    <row r="191" spans="1:14" ht="16.2" thickBot="1">
      <c r="A191" s="270">
        <v>182</v>
      </c>
      <c r="B191" s="276" t="s">
        <v>612</v>
      </c>
      <c r="C191" s="277" t="s">
        <v>613</v>
      </c>
      <c r="D191" s="276">
        <v>36</v>
      </c>
      <c r="E191" s="276">
        <v>43</v>
      </c>
      <c r="I191" s="276">
        <v>81</v>
      </c>
      <c r="J191" s="280">
        <v>93</v>
      </c>
      <c r="K191" s="281">
        <v>62</v>
      </c>
      <c r="L191" s="68"/>
      <c r="M191" s="68"/>
      <c r="N191" s="68"/>
    </row>
    <row r="192" spans="1:14" ht="16.2" thickBot="1">
      <c r="A192" s="270">
        <v>183</v>
      </c>
      <c r="B192" s="276" t="s">
        <v>614</v>
      </c>
      <c r="C192" s="277" t="s">
        <v>615</v>
      </c>
      <c r="D192" s="278">
        <v>36</v>
      </c>
      <c r="E192" s="278">
        <v>23</v>
      </c>
      <c r="I192" s="278">
        <v>87</v>
      </c>
      <c r="J192" s="280">
        <v>85</v>
      </c>
      <c r="K192" s="281">
        <v>69</v>
      </c>
      <c r="L192" s="68"/>
      <c r="M192" s="68"/>
      <c r="N192" s="68"/>
    </row>
    <row r="193" spans="1:14" ht="16.2" thickBot="1">
      <c r="A193" s="270">
        <v>184</v>
      </c>
      <c r="B193" s="276" t="s">
        <v>616</v>
      </c>
      <c r="C193" s="277" t="s">
        <v>617</v>
      </c>
      <c r="D193" s="276">
        <v>34</v>
      </c>
      <c r="E193" s="276">
        <v>28</v>
      </c>
      <c r="I193" s="276">
        <v>86</v>
      </c>
      <c r="J193" s="280">
        <v>89</v>
      </c>
      <c r="K193" s="281">
        <v>63</v>
      </c>
      <c r="L193" s="68"/>
      <c r="M193" s="68"/>
      <c r="N193" s="68"/>
    </row>
    <row r="194" spans="1:14" ht="16.2" thickBot="1">
      <c r="A194" s="270">
        <v>185</v>
      </c>
      <c r="B194" s="276" t="s">
        <v>618</v>
      </c>
      <c r="C194" s="277" t="s">
        <v>619</v>
      </c>
      <c r="D194" s="276">
        <v>35</v>
      </c>
      <c r="E194" s="276">
        <v>42</v>
      </c>
      <c r="I194" s="276">
        <v>89</v>
      </c>
      <c r="J194" s="280">
        <v>88</v>
      </c>
      <c r="K194" s="281">
        <v>68</v>
      </c>
      <c r="L194" s="68"/>
      <c r="M194" s="68"/>
      <c r="N194" s="68"/>
    </row>
    <row r="195" spans="1:14" ht="16.2" thickBot="1">
      <c r="A195" s="270">
        <v>186</v>
      </c>
      <c r="B195" s="276" t="s">
        <v>620</v>
      </c>
      <c r="C195" s="277" t="s">
        <v>567</v>
      </c>
      <c r="D195" s="276">
        <v>35</v>
      </c>
      <c r="E195" s="276">
        <v>32</v>
      </c>
      <c r="I195" s="276">
        <v>88</v>
      </c>
      <c r="J195" s="280">
        <v>91</v>
      </c>
      <c r="K195" s="281">
        <v>69</v>
      </c>
      <c r="L195" s="68"/>
      <c r="M195" s="68"/>
      <c r="N195" s="68"/>
    </row>
    <row r="196" spans="1:14" ht="16.2" thickBot="1">
      <c r="A196" s="270">
        <v>187</v>
      </c>
      <c r="B196" s="276" t="s">
        <v>621</v>
      </c>
      <c r="C196" s="277" t="s">
        <v>622</v>
      </c>
      <c r="D196" s="276">
        <v>34</v>
      </c>
      <c r="E196" s="276">
        <v>28</v>
      </c>
      <c r="I196" s="276">
        <v>80</v>
      </c>
      <c r="J196" s="280">
        <v>92</v>
      </c>
      <c r="K196" s="281">
        <v>60</v>
      </c>
      <c r="L196" s="68"/>
      <c r="M196" s="68"/>
      <c r="N196" s="68"/>
    </row>
    <row r="197" spans="1:14" ht="16.2" thickBot="1">
      <c r="A197" s="270">
        <v>188</v>
      </c>
      <c r="B197" s="276" t="s">
        <v>623</v>
      </c>
      <c r="C197" s="277" t="s">
        <v>624</v>
      </c>
      <c r="D197" s="276">
        <v>34</v>
      </c>
      <c r="E197" s="276">
        <v>29</v>
      </c>
      <c r="I197" s="276">
        <v>84</v>
      </c>
      <c r="J197" s="280">
        <v>91</v>
      </c>
      <c r="K197" s="281">
        <v>76</v>
      </c>
      <c r="L197" s="68"/>
      <c r="M197" s="68"/>
      <c r="N197" s="68"/>
    </row>
    <row r="198" spans="1:14" ht="16.2" thickBot="1">
      <c r="A198" s="270">
        <v>189</v>
      </c>
      <c r="B198" s="276" t="s">
        <v>625</v>
      </c>
      <c r="C198" s="277" t="s">
        <v>626</v>
      </c>
      <c r="D198" s="276">
        <v>37</v>
      </c>
      <c r="E198" s="276">
        <v>47</v>
      </c>
      <c r="I198" s="276">
        <v>82</v>
      </c>
      <c r="J198" s="280">
        <v>87</v>
      </c>
      <c r="K198" s="281">
        <v>41</v>
      </c>
      <c r="L198" s="68"/>
      <c r="M198" s="68"/>
      <c r="N198" s="68"/>
    </row>
    <row r="199" spans="1:14" ht="16.2" thickBot="1">
      <c r="A199" s="270">
        <v>190</v>
      </c>
      <c r="B199" s="276" t="s">
        <v>627</v>
      </c>
      <c r="C199" s="277" t="s">
        <v>628</v>
      </c>
      <c r="D199" s="276">
        <v>37</v>
      </c>
      <c r="E199" s="276">
        <v>53</v>
      </c>
      <c r="I199" s="276">
        <v>88</v>
      </c>
      <c r="J199" s="280">
        <v>87</v>
      </c>
      <c r="K199" s="281">
        <v>68</v>
      </c>
      <c r="L199" s="68"/>
      <c r="M199" s="68"/>
      <c r="N199" s="68"/>
    </row>
    <row r="200" spans="1:14" ht="16.2" thickBot="1">
      <c r="A200" s="270">
        <v>191</v>
      </c>
      <c r="B200" s="276" t="s">
        <v>629</v>
      </c>
      <c r="C200" s="277" t="s">
        <v>630</v>
      </c>
      <c r="D200" s="276">
        <v>35</v>
      </c>
      <c r="E200" s="276">
        <v>39</v>
      </c>
      <c r="I200" s="276">
        <v>86</v>
      </c>
      <c r="J200" s="280">
        <v>89</v>
      </c>
      <c r="K200" s="281">
        <v>50</v>
      </c>
      <c r="L200" s="68"/>
      <c r="M200" s="68"/>
      <c r="N200" s="68"/>
    </row>
    <row r="201" spans="1:14" ht="16.2" thickBot="1">
      <c r="A201" s="270">
        <v>192</v>
      </c>
      <c r="B201" s="276" t="s">
        <v>631</v>
      </c>
      <c r="C201" s="277" t="s">
        <v>632</v>
      </c>
      <c r="D201" s="276">
        <v>34</v>
      </c>
      <c r="E201" s="276">
        <v>40</v>
      </c>
      <c r="I201" s="276">
        <v>91</v>
      </c>
      <c r="J201" s="280">
        <v>91</v>
      </c>
      <c r="K201" s="281">
        <v>61</v>
      </c>
      <c r="L201" s="68"/>
      <c r="M201" s="68"/>
      <c r="N201" s="68"/>
    </row>
    <row r="202" spans="1:14" ht="16.2" thickBot="1">
      <c r="A202" s="270">
        <v>193</v>
      </c>
      <c r="B202" s="276" t="s">
        <v>633</v>
      </c>
      <c r="C202" s="277" t="s">
        <v>634</v>
      </c>
      <c r="D202" s="276">
        <v>36</v>
      </c>
      <c r="E202" s="276">
        <v>43</v>
      </c>
      <c r="I202" s="276">
        <v>82</v>
      </c>
      <c r="J202" s="280">
        <v>92</v>
      </c>
      <c r="K202" s="281">
        <v>64</v>
      </c>
      <c r="L202" s="68"/>
      <c r="M202" s="68"/>
      <c r="N202" s="68"/>
    </row>
    <row r="203" spans="1:14" ht="16.2" thickBot="1">
      <c r="A203" s="270">
        <v>194</v>
      </c>
      <c r="B203" s="276" t="s">
        <v>635</v>
      </c>
      <c r="C203" s="277" t="s">
        <v>636</v>
      </c>
      <c r="D203" s="276">
        <v>34</v>
      </c>
      <c r="E203" s="276">
        <v>38</v>
      </c>
      <c r="I203" s="276">
        <v>90</v>
      </c>
      <c r="J203" s="280">
        <v>94</v>
      </c>
      <c r="K203" s="281">
        <v>66</v>
      </c>
      <c r="L203" s="68"/>
      <c r="M203" s="68"/>
      <c r="N203" s="68"/>
    </row>
    <row r="204" spans="1:14" ht="16.2" thickBot="1">
      <c r="A204" s="270">
        <v>195</v>
      </c>
      <c r="B204" s="276" t="s">
        <v>637</v>
      </c>
      <c r="C204" s="277" t="s">
        <v>638</v>
      </c>
      <c r="D204" s="276">
        <v>36</v>
      </c>
      <c r="E204" s="276">
        <v>53</v>
      </c>
      <c r="I204" s="276">
        <v>86</v>
      </c>
      <c r="J204" s="280">
        <v>87</v>
      </c>
      <c r="K204" s="281">
        <v>74</v>
      </c>
      <c r="L204" s="68"/>
      <c r="M204" s="68"/>
      <c r="N204" s="68"/>
    </row>
    <row r="205" spans="1:14" ht="16.2" thickBot="1">
      <c r="A205" s="270">
        <v>196</v>
      </c>
      <c r="B205" s="276" t="s">
        <v>639</v>
      </c>
      <c r="C205" s="277" t="s">
        <v>640</v>
      </c>
      <c r="D205" s="276">
        <v>33</v>
      </c>
      <c r="E205" s="276">
        <v>31</v>
      </c>
      <c r="I205" s="276">
        <v>0</v>
      </c>
      <c r="J205" s="280">
        <v>87</v>
      </c>
      <c r="K205" s="281">
        <v>69</v>
      </c>
      <c r="L205" s="68"/>
      <c r="M205" s="68"/>
      <c r="N205" s="68"/>
    </row>
    <row r="206" spans="1:14" ht="16.2" thickBot="1">
      <c r="A206" s="270">
        <v>197</v>
      </c>
      <c r="B206" s="276" t="s">
        <v>641</v>
      </c>
      <c r="C206" s="277" t="s">
        <v>642</v>
      </c>
      <c r="D206" s="276">
        <v>34</v>
      </c>
      <c r="E206" s="276">
        <v>38</v>
      </c>
      <c r="I206" s="276">
        <v>0</v>
      </c>
      <c r="J206" s="280">
        <v>89</v>
      </c>
      <c r="K206" s="281">
        <v>75</v>
      </c>
      <c r="L206" s="68"/>
      <c r="M206" s="68"/>
      <c r="N206" s="68"/>
    </row>
    <row r="207" spans="1:14" ht="16.2" thickBot="1">
      <c r="A207" s="270">
        <v>198</v>
      </c>
      <c r="B207" s="276" t="s">
        <v>643</v>
      </c>
      <c r="C207" s="277" t="s">
        <v>644</v>
      </c>
      <c r="D207" s="276">
        <v>37</v>
      </c>
      <c r="E207" s="276">
        <v>53</v>
      </c>
      <c r="I207" s="276">
        <v>89</v>
      </c>
      <c r="J207" s="280">
        <v>92</v>
      </c>
      <c r="K207" s="281">
        <v>69</v>
      </c>
      <c r="L207" s="68"/>
      <c r="M207" s="68"/>
      <c r="N207" s="68"/>
    </row>
    <row r="208" spans="1:14" ht="16.2" thickBot="1">
      <c r="A208" s="269">
        <v>199</v>
      </c>
      <c r="B208" s="276" t="s">
        <v>645</v>
      </c>
      <c r="C208" s="277" t="s">
        <v>646</v>
      </c>
      <c r="D208" s="276">
        <v>31</v>
      </c>
      <c r="E208" s="276">
        <v>36</v>
      </c>
      <c r="I208" s="276">
        <v>87</v>
      </c>
      <c r="J208" s="280">
        <v>91</v>
      </c>
      <c r="K208" s="281">
        <v>64</v>
      </c>
      <c r="L208" s="68"/>
      <c r="M208" s="68"/>
      <c r="N208" s="68"/>
    </row>
    <row r="209" spans="1:14" ht="16.2" thickBot="1">
      <c r="A209" s="270">
        <v>200</v>
      </c>
      <c r="B209" s="276" t="s">
        <v>647</v>
      </c>
      <c r="C209" s="277" t="s">
        <v>648</v>
      </c>
      <c r="D209" s="276">
        <v>30</v>
      </c>
      <c r="E209" s="276">
        <v>35</v>
      </c>
      <c r="I209" s="276">
        <v>91</v>
      </c>
      <c r="J209" s="280">
        <v>90</v>
      </c>
      <c r="K209" s="281">
        <v>42</v>
      </c>
      <c r="L209" s="68"/>
      <c r="M209" s="68"/>
      <c r="N209" s="68"/>
    </row>
    <row r="210" spans="1:14" ht="16.2" thickBot="1">
      <c r="A210" s="270">
        <v>201</v>
      </c>
      <c r="B210" s="276" t="s">
        <v>649</v>
      </c>
      <c r="C210" s="277" t="s">
        <v>650</v>
      </c>
      <c r="D210" s="276">
        <v>34</v>
      </c>
      <c r="E210" s="276">
        <v>46</v>
      </c>
      <c r="I210" s="276">
        <v>0</v>
      </c>
      <c r="J210" s="280">
        <v>90</v>
      </c>
      <c r="K210" s="281">
        <v>70</v>
      </c>
      <c r="L210" s="68"/>
      <c r="M210" s="68"/>
      <c r="N210" s="68"/>
    </row>
    <row r="211" spans="1:14" ht="16.2" thickBot="1">
      <c r="A211" s="270">
        <v>202</v>
      </c>
      <c r="B211" s="276" t="s">
        <v>651</v>
      </c>
      <c r="C211" s="277" t="s">
        <v>652</v>
      </c>
      <c r="D211" s="276">
        <v>33</v>
      </c>
      <c r="E211" s="276">
        <v>53</v>
      </c>
      <c r="I211" s="276">
        <v>89</v>
      </c>
      <c r="J211" s="280"/>
      <c r="K211" s="281">
        <v>82</v>
      </c>
      <c r="L211" s="68"/>
      <c r="M211" s="68"/>
      <c r="N211" s="68"/>
    </row>
    <row r="212" spans="1:14" ht="16.2" thickBot="1">
      <c r="A212" s="269">
        <v>203</v>
      </c>
      <c r="B212" s="276" t="s">
        <v>653</v>
      </c>
      <c r="C212" s="277" t="s">
        <v>654</v>
      </c>
      <c r="D212" s="276">
        <v>32</v>
      </c>
      <c r="E212" s="276">
        <v>30</v>
      </c>
      <c r="I212" s="276">
        <v>87</v>
      </c>
      <c r="J212" s="280">
        <v>91</v>
      </c>
      <c r="K212" s="281">
        <v>74</v>
      </c>
      <c r="L212" s="68"/>
      <c r="M212" s="68"/>
      <c r="N212" s="68"/>
    </row>
    <row r="213" spans="1:14" ht="16.2" thickBot="1">
      <c r="A213" s="270">
        <v>204</v>
      </c>
      <c r="B213" s="276" t="s">
        <v>655</v>
      </c>
      <c r="C213" s="277" t="s">
        <v>656</v>
      </c>
      <c r="D213" s="276">
        <v>33</v>
      </c>
      <c r="E213" s="276">
        <v>31</v>
      </c>
      <c r="I213" s="276">
        <v>32</v>
      </c>
      <c r="J213" s="280">
        <v>90</v>
      </c>
      <c r="K213" s="281">
        <v>43</v>
      </c>
      <c r="L213" s="68"/>
      <c r="M213" s="68"/>
      <c r="N213" s="68"/>
    </row>
    <row r="214" spans="1:14" ht="16.2" thickBot="1">
      <c r="A214" s="270">
        <v>205</v>
      </c>
      <c r="B214" s="276" t="s">
        <v>657</v>
      </c>
      <c r="C214" s="277" t="s">
        <v>658</v>
      </c>
      <c r="D214" s="276">
        <v>37</v>
      </c>
      <c r="E214" s="276">
        <v>55</v>
      </c>
      <c r="I214" s="276">
        <v>90</v>
      </c>
      <c r="J214" s="280">
        <v>91</v>
      </c>
      <c r="K214" s="281">
        <v>74</v>
      </c>
      <c r="L214" s="68"/>
      <c r="M214" s="68"/>
      <c r="N214" s="68"/>
    </row>
    <row r="215" spans="1:14" ht="16.2" thickBot="1">
      <c r="A215" s="270">
        <v>206</v>
      </c>
      <c r="B215" s="276" t="s">
        <v>659</v>
      </c>
      <c r="C215" s="277" t="s">
        <v>660</v>
      </c>
      <c r="D215" s="276">
        <v>31</v>
      </c>
      <c r="E215" s="276">
        <v>43</v>
      </c>
      <c r="I215" s="276">
        <v>34</v>
      </c>
      <c r="J215" s="280">
        <v>90</v>
      </c>
      <c r="K215" s="281">
        <v>75</v>
      </c>
      <c r="L215" s="68"/>
      <c r="M215" s="68"/>
      <c r="N215" s="68"/>
    </row>
    <row r="216" spans="1:14" ht="16.2" thickBot="1">
      <c r="A216" s="269">
        <v>207</v>
      </c>
      <c r="B216" s="276" t="s">
        <v>661</v>
      </c>
      <c r="C216" s="277" t="s">
        <v>644</v>
      </c>
      <c r="D216" s="276">
        <v>35</v>
      </c>
      <c r="E216" s="276">
        <v>51</v>
      </c>
      <c r="I216" s="276">
        <v>62</v>
      </c>
      <c r="J216" s="280">
        <v>91</v>
      </c>
      <c r="K216" s="281">
        <v>45</v>
      </c>
      <c r="L216" s="68"/>
      <c r="M216" s="68"/>
      <c r="N216" s="68"/>
    </row>
    <row r="217" spans="1:14" ht="16.2" thickBot="1">
      <c r="A217" s="270">
        <v>208</v>
      </c>
      <c r="B217" s="276" t="s">
        <v>662</v>
      </c>
      <c r="C217" s="277" t="s">
        <v>663</v>
      </c>
      <c r="D217" s="276">
        <v>32</v>
      </c>
      <c r="E217" s="276">
        <v>40</v>
      </c>
      <c r="I217" s="276">
        <v>24</v>
      </c>
      <c r="J217" s="280">
        <v>93</v>
      </c>
      <c r="K217" s="281">
        <v>69</v>
      </c>
      <c r="L217" s="68"/>
      <c r="M217" s="68"/>
      <c r="N217" s="68"/>
    </row>
    <row r="218" spans="1:14" ht="16.2" thickBot="1">
      <c r="A218" s="270">
        <v>209</v>
      </c>
      <c r="B218" s="276" t="s">
        <v>664</v>
      </c>
      <c r="C218" s="277" t="s">
        <v>665</v>
      </c>
      <c r="D218" s="276">
        <v>35</v>
      </c>
      <c r="E218" s="276">
        <v>53</v>
      </c>
      <c r="I218" s="276">
        <v>90</v>
      </c>
      <c r="J218" s="280">
        <v>92</v>
      </c>
      <c r="K218" s="281">
        <v>0</v>
      </c>
      <c r="L218" s="68"/>
      <c r="M218" s="68"/>
      <c r="N218" s="68"/>
    </row>
    <row r="219" spans="1:14" ht="16.2" thickBot="1">
      <c r="A219" s="270">
        <v>210</v>
      </c>
      <c r="B219" s="276" t="s">
        <v>666</v>
      </c>
      <c r="C219" s="277" t="s">
        <v>667</v>
      </c>
      <c r="D219" s="278">
        <v>5</v>
      </c>
      <c r="E219" s="278">
        <v>0</v>
      </c>
      <c r="I219" s="278">
        <v>91</v>
      </c>
      <c r="J219" s="280">
        <v>89</v>
      </c>
      <c r="K219" s="281">
        <v>40</v>
      </c>
      <c r="L219" s="68"/>
      <c r="M219" s="68"/>
      <c r="N219" s="68"/>
    </row>
    <row r="220" spans="1:14" ht="16.2" thickBot="1">
      <c r="A220" s="269">
        <v>211</v>
      </c>
      <c r="B220" s="276" t="s">
        <v>668</v>
      </c>
      <c r="C220" s="277" t="s">
        <v>669</v>
      </c>
      <c r="D220" s="276">
        <v>34</v>
      </c>
      <c r="E220" s="276">
        <v>55</v>
      </c>
      <c r="I220" s="276">
        <v>81</v>
      </c>
      <c r="J220" s="280">
        <v>89</v>
      </c>
      <c r="K220" s="281">
        <v>50</v>
      </c>
      <c r="L220" s="68"/>
      <c r="M220" s="68"/>
      <c r="N220" s="68"/>
    </row>
    <row r="221" spans="1:14" ht="16.2" thickBot="1">
      <c r="A221" s="270">
        <v>212</v>
      </c>
      <c r="B221" s="276" t="s">
        <v>670</v>
      </c>
      <c r="C221" s="277" t="s">
        <v>671</v>
      </c>
      <c r="D221" s="276">
        <v>33</v>
      </c>
      <c r="E221" s="276">
        <v>32</v>
      </c>
      <c r="I221" s="276">
        <v>35</v>
      </c>
      <c r="J221" s="280">
        <v>92</v>
      </c>
      <c r="K221" s="281">
        <v>66</v>
      </c>
      <c r="L221" s="68"/>
      <c r="M221" s="68"/>
      <c r="N221" s="68"/>
    </row>
    <row r="222" spans="1:14" ht="16.2" thickBot="1">
      <c r="A222" s="270">
        <v>213</v>
      </c>
      <c r="B222" s="276" t="s">
        <v>672</v>
      </c>
      <c r="C222" s="277" t="s">
        <v>673</v>
      </c>
      <c r="D222" s="276">
        <v>36</v>
      </c>
      <c r="E222" s="276">
        <v>41</v>
      </c>
      <c r="I222" s="276">
        <v>77</v>
      </c>
      <c r="J222" s="280">
        <v>92</v>
      </c>
      <c r="K222" s="281">
        <v>60</v>
      </c>
      <c r="L222" s="68"/>
      <c r="M222" s="68"/>
      <c r="N222" s="68"/>
    </row>
    <row r="223" spans="1:14" ht="16.2" thickBot="1">
      <c r="A223" s="270">
        <v>214</v>
      </c>
      <c r="B223" s="276" t="s">
        <v>674</v>
      </c>
      <c r="C223" s="277" t="s">
        <v>675</v>
      </c>
      <c r="D223" s="276">
        <v>33</v>
      </c>
      <c r="E223" s="276">
        <v>37</v>
      </c>
      <c r="I223" s="276">
        <v>83</v>
      </c>
      <c r="J223" s="280">
        <v>90</v>
      </c>
      <c r="K223" s="281">
        <v>64</v>
      </c>
      <c r="L223" s="68"/>
      <c r="M223" s="68"/>
      <c r="N223" s="68"/>
    </row>
    <row r="224" spans="1:14" ht="16.2" thickBot="1">
      <c r="A224" s="269">
        <v>215</v>
      </c>
      <c r="B224" s="276" t="s">
        <v>676</v>
      </c>
      <c r="C224" s="277" t="s">
        <v>677</v>
      </c>
      <c r="D224" s="276">
        <v>33</v>
      </c>
      <c r="E224" s="276">
        <v>29</v>
      </c>
      <c r="I224" s="276">
        <v>87</v>
      </c>
      <c r="J224" s="280">
        <v>93</v>
      </c>
      <c r="K224" s="281">
        <v>56</v>
      </c>
      <c r="L224" s="68"/>
      <c r="M224" s="68"/>
      <c r="N224" s="68"/>
    </row>
    <row r="225" spans="1:14" ht="16.2" thickBot="1">
      <c r="A225" s="270">
        <v>216</v>
      </c>
      <c r="B225" s="276" t="s">
        <v>678</v>
      </c>
      <c r="C225" s="277" t="s">
        <v>679</v>
      </c>
      <c r="D225" s="276">
        <v>34</v>
      </c>
      <c r="E225" s="276">
        <v>38</v>
      </c>
      <c r="I225" s="276">
        <v>86</v>
      </c>
      <c r="J225" s="280">
        <v>89</v>
      </c>
      <c r="K225" s="281">
        <v>75</v>
      </c>
      <c r="L225" s="68"/>
      <c r="M225" s="68"/>
      <c r="N225" s="68"/>
    </row>
    <row r="226" spans="1:14" ht="16.2" thickBot="1">
      <c r="A226" s="270">
        <v>217</v>
      </c>
      <c r="B226" s="276" t="s">
        <v>680</v>
      </c>
      <c r="C226" s="277" t="s">
        <v>681</v>
      </c>
      <c r="D226" s="276">
        <v>37</v>
      </c>
      <c r="E226" s="276">
        <v>44</v>
      </c>
      <c r="I226" s="276">
        <v>71</v>
      </c>
      <c r="J226" s="280">
        <v>91</v>
      </c>
      <c r="K226" s="281">
        <v>38</v>
      </c>
      <c r="L226" s="68"/>
      <c r="M226" s="68"/>
      <c r="N226" s="68"/>
    </row>
    <row r="227" spans="1:14" ht="16.2" thickBot="1">
      <c r="A227" s="270">
        <v>218</v>
      </c>
      <c r="B227" s="276" t="s">
        <v>682</v>
      </c>
      <c r="C227" s="277" t="s">
        <v>683</v>
      </c>
      <c r="D227" s="276">
        <v>34</v>
      </c>
      <c r="E227" s="276">
        <v>40</v>
      </c>
      <c r="I227" s="276">
        <v>88</v>
      </c>
      <c r="J227" s="280">
        <v>96</v>
      </c>
      <c r="K227" s="281">
        <v>68</v>
      </c>
      <c r="L227" s="68"/>
      <c r="M227" s="68"/>
      <c r="N227" s="68"/>
    </row>
    <row r="228" spans="1:14" ht="16.2" thickBot="1">
      <c r="A228" s="269">
        <v>219</v>
      </c>
      <c r="B228" s="276" t="s">
        <v>684</v>
      </c>
      <c r="C228" s="277" t="s">
        <v>685</v>
      </c>
      <c r="D228" s="276">
        <v>33</v>
      </c>
      <c r="E228" s="276">
        <v>27</v>
      </c>
      <c r="I228" s="276">
        <v>87</v>
      </c>
      <c r="J228" s="280">
        <v>85</v>
      </c>
      <c r="K228" s="281">
        <v>79</v>
      </c>
      <c r="L228" s="68"/>
      <c r="M228" s="68"/>
      <c r="N228" s="68"/>
    </row>
    <row r="229" spans="1:14" ht="16.2" thickBot="1">
      <c r="A229" s="270">
        <v>220</v>
      </c>
      <c r="B229" s="276" t="s">
        <v>686</v>
      </c>
      <c r="C229" s="277" t="s">
        <v>687</v>
      </c>
      <c r="D229" s="276">
        <v>34</v>
      </c>
      <c r="E229" s="276">
        <v>29</v>
      </c>
      <c r="I229" s="276">
        <v>89</v>
      </c>
      <c r="J229" s="280">
        <v>87</v>
      </c>
      <c r="K229" s="281">
        <v>78</v>
      </c>
      <c r="L229" s="68"/>
      <c r="M229" s="68"/>
      <c r="N229" s="68"/>
    </row>
    <row r="230" spans="1:14" ht="16.2" thickBot="1">
      <c r="A230" s="269">
        <v>221</v>
      </c>
      <c r="B230" s="276" t="s">
        <v>688</v>
      </c>
      <c r="C230" s="277" t="s">
        <v>689</v>
      </c>
      <c r="D230" s="276">
        <v>36</v>
      </c>
      <c r="E230" s="276">
        <v>37</v>
      </c>
      <c r="I230" s="276">
        <v>91</v>
      </c>
      <c r="J230" s="280">
        <v>93</v>
      </c>
      <c r="K230" s="281">
        <v>0</v>
      </c>
    </row>
    <row r="231" spans="1:14" ht="15.6">
      <c r="F231" s="1"/>
      <c r="G231" s="1"/>
      <c r="H231" s="1"/>
      <c r="I231" s="1">
        <v>81</v>
      </c>
      <c r="J231" s="280"/>
      <c r="K231" s="281">
        <v>51</v>
      </c>
    </row>
    <row r="232" spans="1:14" ht="15.6">
      <c r="F232" s="1"/>
      <c r="G232" s="1"/>
      <c r="H232" s="1"/>
      <c r="I232" s="1">
        <v>77</v>
      </c>
      <c r="J232" s="280"/>
      <c r="K232" s="281">
        <v>64</v>
      </c>
    </row>
    <row r="233" spans="1:14" ht="15.6">
      <c r="F233" s="1"/>
      <c r="G233" s="1"/>
      <c r="H233" s="1"/>
      <c r="I233" s="1">
        <v>81</v>
      </c>
      <c r="J233" s="279">
        <v>87</v>
      </c>
      <c r="K233" s="281">
        <v>43</v>
      </c>
    </row>
    <row r="234" spans="1:14" ht="15.6">
      <c r="F234" s="1"/>
      <c r="G234" s="1"/>
      <c r="H234" s="1"/>
      <c r="I234" s="1">
        <v>89</v>
      </c>
      <c r="J234" s="280">
        <v>84</v>
      </c>
      <c r="K234" s="281">
        <v>67</v>
      </c>
    </row>
    <row r="235" spans="1:14" ht="15.6">
      <c r="F235" s="1"/>
      <c r="G235" s="1"/>
      <c r="H235" s="1"/>
      <c r="I235" s="1">
        <v>89</v>
      </c>
      <c r="J235" s="280">
        <v>91</v>
      </c>
      <c r="K235" s="281">
        <v>68</v>
      </c>
    </row>
    <row r="236" spans="1:14" ht="15.6">
      <c r="F236" s="1"/>
      <c r="G236" s="1"/>
      <c r="H236" s="1"/>
      <c r="I236" s="1">
        <v>89</v>
      </c>
      <c r="J236" s="283"/>
      <c r="K236" s="283">
        <v>0</v>
      </c>
    </row>
    <row r="237" spans="1:14" ht="15.6">
      <c r="F237" s="1"/>
      <c r="G237" s="1"/>
      <c r="H237" s="1"/>
      <c r="I237" s="1">
        <v>0</v>
      </c>
      <c r="J237" s="283"/>
      <c r="K237" s="281">
        <v>86</v>
      </c>
    </row>
    <row r="238" spans="1:14" ht="15.6">
      <c r="F238" s="1"/>
      <c r="G238" s="1"/>
      <c r="H238" s="1"/>
      <c r="I238" s="1">
        <v>70</v>
      </c>
      <c r="J238" s="283"/>
      <c r="K238" s="281">
        <v>68</v>
      </c>
    </row>
    <row r="239" spans="1:14" ht="15.6">
      <c r="F239" s="1"/>
      <c r="G239" s="1"/>
      <c r="H239" s="1"/>
      <c r="I239" s="1">
        <v>89</v>
      </c>
      <c r="J239" s="283"/>
      <c r="K239" s="281">
        <v>82</v>
      </c>
    </row>
    <row r="240" spans="1:14" ht="15.6">
      <c r="F240" s="1"/>
      <c r="G240" s="1"/>
      <c r="H240" s="1"/>
      <c r="I240" s="1">
        <v>91</v>
      </c>
      <c r="J240" s="283"/>
      <c r="K240" s="281">
        <v>74</v>
      </c>
    </row>
    <row r="241" spans="6:11" ht="15.6">
      <c r="F241" s="1"/>
      <c r="G241" s="1"/>
      <c r="H241" s="1"/>
      <c r="I241" s="1">
        <v>89</v>
      </c>
      <c r="J241" s="283"/>
      <c r="K241" s="281">
        <v>68</v>
      </c>
    </row>
    <row r="242" spans="6:11" ht="15.6">
      <c r="F242" s="1"/>
      <c r="G242" s="1"/>
      <c r="H242" s="1"/>
      <c r="I242" s="1">
        <v>86</v>
      </c>
      <c r="J242" s="283"/>
      <c r="K242" s="281">
        <v>78</v>
      </c>
    </row>
    <row r="243" spans="6:11" ht="15.6">
      <c r="F243" s="1"/>
      <c r="G243" s="1"/>
      <c r="H243" s="1"/>
      <c r="I243" s="1">
        <v>89</v>
      </c>
      <c r="J243" s="283"/>
      <c r="K243" s="281">
        <v>84</v>
      </c>
    </row>
    <row r="244" spans="6:11" ht="15.6">
      <c r="F244" s="1"/>
      <c r="G244" s="1"/>
      <c r="H244" s="1"/>
      <c r="I244" s="1">
        <v>88</v>
      </c>
      <c r="J244" s="284"/>
      <c r="K244" s="281">
        <v>61</v>
      </c>
    </row>
    <row r="245" spans="6:11" ht="15.6">
      <c r="F245" s="1"/>
      <c r="G245" s="1"/>
      <c r="H245" s="1"/>
      <c r="I245" s="1">
        <v>88</v>
      </c>
      <c r="J245" s="284"/>
      <c r="K245" s="281">
        <v>73</v>
      </c>
    </row>
    <row r="246" spans="6:11" ht="15.6">
      <c r="F246" s="1"/>
      <c r="G246" s="1"/>
      <c r="H246" s="1"/>
      <c r="I246" s="1">
        <v>85</v>
      </c>
      <c r="J246" s="284"/>
      <c r="K246" s="281">
        <v>66</v>
      </c>
    </row>
    <row r="247" spans="6:11" ht="15.6">
      <c r="F247" s="1"/>
      <c r="G247" s="1"/>
      <c r="H247" s="1"/>
      <c r="I247" s="1">
        <v>92</v>
      </c>
      <c r="J247" s="284"/>
      <c r="K247" s="281">
        <v>59</v>
      </c>
    </row>
    <row r="248" spans="6:11" ht="15.6">
      <c r="F248" s="1"/>
      <c r="G248" s="1"/>
      <c r="H248" s="1"/>
      <c r="I248" s="1">
        <v>91</v>
      </c>
      <c r="J248" s="284"/>
      <c r="K248" s="281">
        <v>64</v>
      </c>
    </row>
    <row r="249" spans="6:11" ht="15.6">
      <c r="I249" s="1">
        <v>88</v>
      </c>
      <c r="J249" s="284"/>
      <c r="K249" s="281">
        <v>57</v>
      </c>
    </row>
    <row r="250" spans="6:11" ht="15.6">
      <c r="I250" s="1">
        <v>79</v>
      </c>
      <c r="J250" s="284"/>
      <c r="K250" s="281">
        <v>69</v>
      </c>
    </row>
    <row r="251" spans="6:11" ht="15.6">
      <c r="I251" s="1">
        <v>81</v>
      </c>
      <c r="J251" s="284"/>
      <c r="K251" s="281">
        <v>43</v>
      </c>
    </row>
    <row r="252" spans="6:11" ht="15.6">
      <c r="I252" s="1">
        <v>85</v>
      </c>
      <c r="J252" s="284"/>
      <c r="K252" s="281">
        <v>79</v>
      </c>
    </row>
    <row r="253" spans="6:11" ht="15.6">
      <c r="I253" s="1">
        <v>80</v>
      </c>
      <c r="J253" s="284"/>
      <c r="K253" s="281">
        <v>46</v>
      </c>
    </row>
    <row r="254" spans="6:11" ht="15.6">
      <c r="I254" s="1">
        <v>85</v>
      </c>
      <c r="J254" s="284"/>
      <c r="K254" s="281">
        <v>60</v>
      </c>
    </row>
    <row r="255" spans="6:11" ht="15.6">
      <c r="I255" s="1">
        <v>87</v>
      </c>
      <c r="J255" s="284"/>
      <c r="K255" s="281">
        <v>57</v>
      </c>
    </row>
    <row r="256" spans="6:11" ht="15.6">
      <c r="I256" s="1">
        <v>81</v>
      </c>
      <c r="J256" s="284"/>
      <c r="K256" s="281">
        <v>66</v>
      </c>
    </row>
    <row r="257" spans="9:11" ht="15.6">
      <c r="I257" s="1">
        <v>86</v>
      </c>
      <c r="J257" s="284"/>
      <c r="K257" s="281">
        <v>56</v>
      </c>
    </row>
    <row r="258" spans="9:11" ht="15.6">
      <c r="I258" s="1">
        <v>0</v>
      </c>
      <c r="J258" s="284"/>
      <c r="K258" s="281">
        <v>50</v>
      </c>
    </row>
    <row r="259" spans="9:11" ht="15.6">
      <c r="I259" s="1">
        <v>60</v>
      </c>
      <c r="J259" s="284"/>
      <c r="K259" s="281">
        <v>40</v>
      </c>
    </row>
    <row r="260" spans="9:11" ht="15.6">
      <c r="I260" s="1">
        <v>91</v>
      </c>
      <c r="J260" s="284"/>
      <c r="K260" s="281">
        <v>82</v>
      </c>
    </row>
    <row r="261" spans="9:11">
      <c r="I261" s="1">
        <v>95</v>
      </c>
    </row>
    <row r="262" spans="9:11">
      <c r="I262" s="1">
        <v>85</v>
      </c>
    </row>
    <row r="263" spans="9:11">
      <c r="I263" s="1">
        <v>88</v>
      </c>
    </row>
    <row r="264" spans="9:11">
      <c r="I264" s="1">
        <v>67</v>
      </c>
    </row>
    <row r="265" spans="9:11">
      <c r="I265" s="1">
        <v>71</v>
      </c>
    </row>
  </sheetData>
  <mergeCells count="23">
    <mergeCell ref="C6:D6"/>
    <mergeCell ref="I5:J5"/>
    <mergeCell ref="K5:L5"/>
    <mergeCell ref="M5:N5"/>
    <mergeCell ref="I6:J6"/>
    <mergeCell ref="K6:L6"/>
    <mergeCell ref="M6:N6"/>
    <mergeCell ref="I9:N9"/>
    <mergeCell ref="I10:K10"/>
    <mergeCell ref="L10:N10"/>
    <mergeCell ref="A1:R1"/>
    <mergeCell ref="C2:D2"/>
    <mergeCell ref="E2:F2"/>
    <mergeCell ref="G2:H2"/>
    <mergeCell ref="I2:L3"/>
    <mergeCell ref="M2:P3"/>
    <mergeCell ref="C3:D3"/>
    <mergeCell ref="E3:F3"/>
    <mergeCell ref="G3:H3"/>
    <mergeCell ref="C4:D4"/>
    <mergeCell ref="G4:H4"/>
    <mergeCell ref="I4:N4"/>
    <mergeCell ref="C5:D5"/>
  </mergeCells>
  <dataValidations count="2">
    <dataValidation type="decimal" allowBlank="1" showInputMessage="1" showErrorMessage="1" sqref="E6:G6" xr:uid="{00000000-0002-0000-0E00-000000000000}">
      <formula1>0</formula1>
      <formula2>1</formula2>
    </dataValidation>
    <dataValidation type="whole" allowBlank="1" showInputMessage="1" showErrorMessage="1" promptTitle="Input no of Students" sqref="C6" xr:uid="{00000000-0002-0000-0E00-000001000000}">
      <formula1>0</formula1>
      <formula2>120</formula2>
    </dataValidation>
  </dataValidation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8:U457"/>
  <sheetViews>
    <sheetView topLeftCell="A222" workbookViewId="0">
      <selection activeCell="P231" sqref="P231"/>
    </sheetView>
  </sheetViews>
  <sheetFormatPr defaultColWidth="9" defaultRowHeight="14.4"/>
  <cols>
    <col min="1" max="1" width="9.5546875" customWidth="1"/>
    <col min="2" max="2" width="10.6640625" hidden="1" customWidth="1"/>
    <col min="3" max="3" width="12.109375" hidden="1" customWidth="1"/>
    <col min="4" max="4" width="7.6640625" hidden="1" customWidth="1"/>
    <col min="5" max="5" width="7.88671875" hidden="1" customWidth="1"/>
    <col min="6" max="6" width="8.6640625" hidden="1" customWidth="1"/>
    <col min="7" max="7" width="10.33203125" hidden="1" customWidth="1"/>
    <col min="8" max="8" width="7.5546875" hidden="1" customWidth="1"/>
    <col min="9" max="9" width="9" hidden="1" customWidth="1"/>
    <col min="10" max="10" width="6.109375" hidden="1" customWidth="1"/>
    <col min="11" max="11" width="7.5546875" hidden="1" customWidth="1"/>
    <col min="12" max="12" width="10.33203125" hidden="1" customWidth="1"/>
    <col min="13" max="13" width="15.6640625" customWidth="1"/>
    <col min="15" max="15" width="15.6640625" customWidth="1"/>
    <col min="16" max="16" width="35.109375" customWidth="1"/>
    <col min="17" max="17" width="7.5546875" style="1" customWidth="1"/>
    <col min="18" max="18" width="7.109375" style="1" customWidth="1"/>
    <col min="19" max="19" width="9.5546875" style="1" customWidth="1"/>
  </cols>
  <sheetData>
    <row r="8" spans="3:21" ht="42">
      <c r="C8" s="139" t="s">
        <v>158</v>
      </c>
      <c r="D8" s="139" t="s">
        <v>159</v>
      </c>
      <c r="E8" s="139" t="s">
        <v>160</v>
      </c>
      <c r="G8" s="139" t="s">
        <v>159</v>
      </c>
      <c r="H8" s="139" t="s">
        <v>158</v>
      </c>
      <c r="I8" s="139" t="s">
        <v>160</v>
      </c>
      <c r="J8" s="139"/>
      <c r="K8" s="139" t="s">
        <v>161</v>
      </c>
      <c r="L8" s="139" t="s">
        <v>162</v>
      </c>
      <c r="N8" s="173" t="s">
        <v>163</v>
      </c>
      <c r="O8" s="173" t="s">
        <v>164</v>
      </c>
      <c r="P8" s="173" t="s">
        <v>160</v>
      </c>
      <c r="Q8" s="174" t="s">
        <v>165</v>
      </c>
      <c r="R8" s="174" t="s">
        <v>161</v>
      </c>
      <c r="S8" s="174" t="s">
        <v>166</v>
      </c>
      <c r="U8" s="174" t="s">
        <v>162</v>
      </c>
    </row>
    <row r="9" spans="3:21">
      <c r="C9" s="175"/>
      <c r="D9" s="175"/>
      <c r="E9" s="176"/>
      <c r="G9" s="139">
        <f>D9</f>
        <v>0</v>
      </c>
      <c r="H9" s="139">
        <f>C9</f>
        <v>0</v>
      </c>
      <c r="I9" s="139">
        <f>E9</f>
        <v>0</v>
      </c>
      <c r="J9" s="139"/>
      <c r="K9" s="177"/>
      <c r="L9" s="139">
        <f>ROUND(K9*100/60,0)</f>
        <v>0</v>
      </c>
      <c r="N9" s="139">
        <f>Threshold!A10</f>
        <v>1</v>
      </c>
      <c r="O9" s="139" t="str">
        <f>Threshold!B10</f>
        <v>AME19206LR</v>
      </c>
      <c r="P9" s="139" t="str">
        <f>Threshold!C10</f>
        <v>RAGUL.P</v>
      </c>
      <c r="Q9" s="139">
        <f>Threshold!D10</f>
        <v>0</v>
      </c>
      <c r="R9" s="139">
        <f>Threshold!E10</f>
        <v>0</v>
      </c>
      <c r="S9" s="179">
        <f>SUM(Q9:R9)</f>
        <v>0</v>
      </c>
      <c r="U9" s="180">
        <f>IFERROR(ROUND(R9*100/60,0),R9)</f>
        <v>0</v>
      </c>
    </row>
    <row r="10" spans="3:21">
      <c r="C10" s="175"/>
      <c r="D10" s="175"/>
      <c r="E10" s="176"/>
      <c r="G10" s="139">
        <f t="shared" ref="G10:G73" si="0">D10</f>
        <v>0</v>
      </c>
      <c r="H10" s="139">
        <f t="shared" ref="H10:H73" si="1">C10</f>
        <v>0</v>
      </c>
      <c r="I10" s="139">
        <f t="shared" ref="I10:I73" si="2">E10</f>
        <v>0</v>
      </c>
      <c r="J10" s="139"/>
      <c r="K10" s="177"/>
      <c r="L10" s="139">
        <f t="shared" ref="L10:L73" si="3">ROUND(K10*100/60,0)</f>
        <v>0</v>
      </c>
      <c r="N10" s="139">
        <f>Threshold!A11</f>
        <v>2</v>
      </c>
      <c r="O10" s="139" t="str">
        <f>Threshold!B11</f>
        <v>AME19239LR</v>
      </c>
      <c r="P10" s="139" t="str">
        <f>Threshold!C11</f>
        <v>SURYA L</v>
      </c>
      <c r="Q10" s="139">
        <f>Threshold!D11</f>
        <v>0</v>
      </c>
      <c r="R10" s="139">
        <f>Threshold!E11</f>
        <v>0</v>
      </c>
      <c r="S10" s="179">
        <f t="shared" ref="S10:S11" si="4">SUM(Q10:R10)</f>
        <v>0</v>
      </c>
      <c r="U10" s="180">
        <f t="shared" ref="U10:U11" si="5">IFERROR(ROUND(R10*100/60,0),R10)</f>
        <v>0</v>
      </c>
    </row>
    <row r="11" spans="3:21">
      <c r="C11" s="175"/>
      <c r="D11" s="175"/>
      <c r="E11" s="176"/>
      <c r="G11" s="139">
        <f t="shared" si="0"/>
        <v>0</v>
      </c>
      <c r="H11" s="139">
        <f t="shared" si="1"/>
        <v>0</v>
      </c>
      <c r="I11" s="139">
        <f t="shared" si="2"/>
        <v>0</v>
      </c>
      <c r="J11" s="139"/>
      <c r="K11" s="177"/>
      <c r="L11" s="139">
        <f t="shared" si="3"/>
        <v>0</v>
      </c>
      <c r="N11" s="139">
        <f>Threshold!A12</f>
        <v>3</v>
      </c>
      <c r="O11" s="139" t="str">
        <f>Threshold!B12</f>
        <v>AME20004</v>
      </c>
      <c r="P11" s="139" t="str">
        <f>Threshold!C12</f>
        <v>ADARSH ANIL</v>
      </c>
      <c r="Q11" s="139">
        <f>Threshold!D12</f>
        <v>36</v>
      </c>
      <c r="R11" s="139">
        <f>Threshold!E12</f>
        <v>38</v>
      </c>
      <c r="S11" s="179">
        <f t="shared" si="4"/>
        <v>74</v>
      </c>
      <c r="U11" s="180">
        <f t="shared" si="5"/>
        <v>63</v>
      </c>
    </row>
    <row r="12" spans="3:21">
      <c r="C12" s="175"/>
      <c r="D12" s="175"/>
      <c r="E12" s="176"/>
      <c r="G12" s="139">
        <f t="shared" si="0"/>
        <v>0</v>
      </c>
      <c r="H12" s="139">
        <f t="shared" si="1"/>
        <v>0</v>
      </c>
      <c r="I12" s="139">
        <f t="shared" si="2"/>
        <v>0</v>
      </c>
      <c r="J12" s="139"/>
      <c r="K12" s="177"/>
      <c r="L12" s="139">
        <f t="shared" si="3"/>
        <v>0</v>
      </c>
      <c r="N12" s="139">
        <f>Threshold!A13</f>
        <v>4</v>
      </c>
      <c r="O12" s="139" t="str">
        <f>Threshold!B13</f>
        <v>AME20005</v>
      </c>
      <c r="P12" s="139" t="str">
        <f>Threshold!C13</f>
        <v>ADVAITH</v>
      </c>
      <c r="Q12" s="139">
        <f>Threshold!D13</f>
        <v>28</v>
      </c>
      <c r="R12" s="139">
        <f>Threshold!E13</f>
        <v>36</v>
      </c>
      <c r="S12" s="179">
        <f t="shared" ref="S12:S75" si="6">SUM(Q12:R12)</f>
        <v>64</v>
      </c>
      <c r="U12" s="180">
        <f t="shared" ref="U12:U75" si="7">IFERROR(ROUND(R12*100/60,0),R12)</f>
        <v>60</v>
      </c>
    </row>
    <row r="13" spans="3:21">
      <c r="C13" s="175"/>
      <c r="D13" s="175"/>
      <c r="E13" s="176"/>
      <c r="G13" s="139">
        <f t="shared" si="0"/>
        <v>0</v>
      </c>
      <c r="H13" s="139">
        <f t="shared" si="1"/>
        <v>0</v>
      </c>
      <c r="I13" s="139">
        <f t="shared" si="2"/>
        <v>0</v>
      </c>
      <c r="J13" s="139"/>
      <c r="K13" s="177"/>
      <c r="L13" s="139">
        <f t="shared" si="3"/>
        <v>0</v>
      </c>
      <c r="N13" s="139">
        <f>Threshold!A14</f>
        <v>5</v>
      </c>
      <c r="O13" s="139" t="str">
        <f>Threshold!B14</f>
        <v>AME20006</v>
      </c>
      <c r="P13" s="139" t="str">
        <f>Threshold!C14</f>
        <v>AMOLAK SHARMA</v>
      </c>
      <c r="Q13" s="139">
        <f>Threshold!D14</f>
        <v>0</v>
      </c>
      <c r="R13" s="139">
        <f>Threshold!E14</f>
        <v>0</v>
      </c>
      <c r="S13" s="179">
        <f t="shared" si="6"/>
        <v>0</v>
      </c>
      <c r="U13" s="180">
        <f t="shared" si="7"/>
        <v>0</v>
      </c>
    </row>
    <row r="14" spans="3:21">
      <c r="C14" s="175"/>
      <c r="D14" s="175"/>
      <c r="E14" s="176"/>
      <c r="G14" s="139">
        <f t="shared" si="0"/>
        <v>0</v>
      </c>
      <c r="H14" s="139">
        <f t="shared" si="1"/>
        <v>0</v>
      </c>
      <c r="I14" s="139">
        <f t="shared" si="2"/>
        <v>0</v>
      </c>
      <c r="J14" s="139"/>
      <c r="K14" s="177"/>
      <c r="L14" s="139">
        <f t="shared" si="3"/>
        <v>0</v>
      </c>
      <c r="N14" s="139">
        <f>Threshold!A15</f>
        <v>6</v>
      </c>
      <c r="O14" s="139" t="str">
        <f>Threshold!B15</f>
        <v>AME20007</v>
      </c>
      <c r="P14" s="139" t="str">
        <f>Threshold!C15</f>
        <v>ANSFRED AJAY</v>
      </c>
      <c r="Q14" s="139">
        <f>Threshold!D15</f>
        <v>36</v>
      </c>
      <c r="R14" s="139">
        <f>Threshold!E15</f>
        <v>45</v>
      </c>
      <c r="S14" s="179">
        <f t="shared" si="6"/>
        <v>81</v>
      </c>
      <c r="U14" s="180">
        <f t="shared" si="7"/>
        <v>75</v>
      </c>
    </row>
    <row r="15" spans="3:21">
      <c r="C15" s="175"/>
      <c r="D15" s="175"/>
      <c r="E15" s="176"/>
      <c r="G15" s="139">
        <f t="shared" si="0"/>
        <v>0</v>
      </c>
      <c r="H15" s="139">
        <f t="shared" si="1"/>
        <v>0</v>
      </c>
      <c r="I15" s="139">
        <f t="shared" si="2"/>
        <v>0</v>
      </c>
      <c r="J15" s="139"/>
      <c r="K15" s="177"/>
      <c r="L15" s="139">
        <f t="shared" si="3"/>
        <v>0</v>
      </c>
      <c r="N15" s="139">
        <f>Threshold!A16</f>
        <v>7</v>
      </c>
      <c r="O15" s="139" t="str">
        <f>Threshold!B16</f>
        <v>AME20008</v>
      </c>
      <c r="P15" s="139" t="str">
        <f>Threshold!C16</f>
        <v>ANU JOSEPH</v>
      </c>
      <c r="Q15" s="139">
        <f>Threshold!D16</f>
        <v>37</v>
      </c>
      <c r="R15" s="139">
        <f>Threshold!E16</f>
        <v>46</v>
      </c>
      <c r="S15" s="179">
        <f t="shared" si="6"/>
        <v>83</v>
      </c>
      <c r="U15" s="180">
        <f t="shared" si="7"/>
        <v>77</v>
      </c>
    </row>
    <row r="16" spans="3:21">
      <c r="C16" s="175"/>
      <c r="D16" s="175"/>
      <c r="E16" s="176"/>
      <c r="G16" s="139">
        <f t="shared" si="0"/>
        <v>0</v>
      </c>
      <c r="H16" s="139">
        <f t="shared" si="1"/>
        <v>0</v>
      </c>
      <c r="I16" s="139">
        <f t="shared" si="2"/>
        <v>0</v>
      </c>
      <c r="J16" s="139"/>
      <c r="K16" s="177"/>
      <c r="L16" s="139">
        <f t="shared" si="3"/>
        <v>0</v>
      </c>
      <c r="N16" s="139">
        <f>Threshold!A17</f>
        <v>8</v>
      </c>
      <c r="O16" s="139" t="str">
        <f>Threshold!B17</f>
        <v>AME20009</v>
      </c>
      <c r="P16" s="139" t="str">
        <f>Threshold!C17</f>
        <v>APOORVA SRIVASTAVA</v>
      </c>
      <c r="Q16" s="139">
        <f>Threshold!D17</f>
        <v>38</v>
      </c>
      <c r="R16" s="139">
        <f>Threshold!E17</f>
        <v>44</v>
      </c>
      <c r="S16" s="179">
        <f t="shared" si="6"/>
        <v>82</v>
      </c>
      <c r="U16" s="180">
        <f t="shared" si="7"/>
        <v>73</v>
      </c>
    </row>
    <row r="17" spans="3:21">
      <c r="C17" s="175"/>
      <c r="D17" s="175"/>
      <c r="E17" s="176"/>
      <c r="G17" s="139">
        <f t="shared" si="0"/>
        <v>0</v>
      </c>
      <c r="H17" s="139">
        <f t="shared" si="1"/>
        <v>0</v>
      </c>
      <c r="I17" s="139">
        <f t="shared" si="2"/>
        <v>0</v>
      </c>
      <c r="J17" s="139"/>
      <c r="K17" s="177"/>
      <c r="L17" s="139">
        <f t="shared" si="3"/>
        <v>0</v>
      </c>
      <c r="N17" s="139">
        <f>Threshold!A18</f>
        <v>9</v>
      </c>
      <c r="O17" s="139" t="str">
        <f>Threshold!B18</f>
        <v>AME20010</v>
      </c>
      <c r="P17" s="139" t="str">
        <f>Threshold!C18</f>
        <v>ARIKRISHNAN</v>
      </c>
      <c r="Q17" s="139">
        <f>Threshold!D18</f>
        <v>37</v>
      </c>
      <c r="R17" s="139">
        <f>Threshold!E18</f>
        <v>35</v>
      </c>
      <c r="S17" s="179">
        <f t="shared" si="6"/>
        <v>72</v>
      </c>
      <c r="U17" s="180">
        <f t="shared" si="7"/>
        <v>58</v>
      </c>
    </row>
    <row r="18" spans="3:21">
      <c r="C18" s="175"/>
      <c r="D18" s="175"/>
      <c r="E18" s="176"/>
      <c r="G18" s="139">
        <f t="shared" si="0"/>
        <v>0</v>
      </c>
      <c r="H18" s="139">
        <f t="shared" si="1"/>
        <v>0</v>
      </c>
      <c r="I18" s="139">
        <f t="shared" si="2"/>
        <v>0</v>
      </c>
      <c r="J18" s="139"/>
      <c r="K18" s="177"/>
      <c r="L18" s="139">
        <f t="shared" si="3"/>
        <v>0</v>
      </c>
      <c r="N18" s="139">
        <f>Threshold!A19</f>
        <v>10</v>
      </c>
      <c r="O18" s="139" t="str">
        <f>Threshold!B19</f>
        <v>AME20011</v>
      </c>
      <c r="P18" s="139" t="str">
        <f>Threshold!C19</f>
        <v>ARIVUSELVAN</v>
      </c>
      <c r="Q18" s="139">
        <f>Threshold!D19</f>
        <v>36</v>
      </c>
      <c r="R18" s="139">
        <f>Threshold!E19</f>
        <v>47</v>
      </c>
      <c r="S18" s="179">
        <f t="shared" si="6"/>
        <v>83</v>
      </c>
      <c r="U18" s="180">
        <f t="shared" si="7"/>
        <v>78</v>
      </c>
    </row>
    <row r="19" spans="3:21">
      <c r="C19" s="175"/>
      <c r="D19" s="175"/>
      <c r="E19" s="176"/>
      <c r="G19" s="139">
        <f t="shared" si="0"/>
        <v>0</v>
      </c>
      <c r="H19" s="139">
        <f t="shared" si="1"/>
        <v>0</v>
      </c>
      <c r="I19" s="139">
        <f t="shared" si="2"/>
        <v>0</v>
      </c>
      <c r="J19" s="139"/>
      <c r="K19" s="177"/>
      <c r="L19" s="139">
        <f t="shared" si="3"/>
        <v>0</v>
      </c>
      <c r="N19" s="139">
        <f>Threshold!A20</f>
        <v>11</v>
      </c>
      <c r="O19" s="139" t="str">
        <f>Threshold!B20</f>
        <v>AME20012</v>
      </c>
      <c r="P19" s="139" t="str">
        <f>Threshold!C20</f>
        <v>ARJUN KRISHNA A P</v>
      </c>
      <c r="Q19" s="139">
        <f>Threshold!D20</f>
        <v>37</v>
      </c>
      <c r="R19" s="139">
        <f>Threshold!E20</f>
        <v>43</v>
      </c>
      <c r="S19" s="179">
        <f t="shared" si="6"/>
        <v>80</v>
      </c>
      <c r="U19" s="180">
        <f t="shared" si="7"/>
        <v>72</v>
      </c>
    </row>
    <row r="20" spans="3:21">
      <c r="C20" s="175"/>
      <c r="D20" s="175"/>
      <c r="E20" s="176"/>
      <c r="G20" s="139">
        <f t="shared" si="0"/>
        <v>0</v>
      </c>
      <c r="H20" s="139">
        <f t="shared" si="1"/>
        <v>0</v>
      </c>
      <c r="I20" s="139">
        <f t="shared" si="2"/>
        <v>0</v>
      </c>
      <c r="J20" s="139"/>
      <c r="K20" s="177"/>
      <c r="L20" s="139">
        <f t="shared" si="3"/>
        <v>0</v>
      </c>
      <c r="N20" s="139">
        <f>Threshold!A21</f>
        <v>12</v>
      </c>
      <c r="O20" s="139" t="str">
        <f>Threshold!B21</f>
        <v>AME20013</v>
      </c>
      <c r="P20" s="139" t="str">
        <f>Threshold!C21</f>
        <v>ASTERICK MELROY MENEZES</v>
      </c>
      <c r="Q20" s="139">
        <f>Threshold!D21</f>
        <v>37</v>
      </c>
      <c r="R20" s="139">
        <f>Threshold!E21</f>
        <v>29</v>
      </c>
      <c r="S20" s="179">
        <f t="shared" si="6"/>
        <v>66</v>
      </c>
      <c r="U20" s="180">
        <f t="shared" si="7"/>
        <v>48</v>
      </c>
    </row>
    <row r="21" spans="3:21">
      <c r="C21" s="175"/>
      <c r="D21" s="175"/>
      <c r="E21" s="176"/>
      <c r="G21" s="139">
        <f t="shared" si="0"/>
        <v>0</v>
      </c>
      <c r="H21" s="139">
        <f t="shared" si="1"/>
        <v>0</v>
      </c>
      <c r="I21" s="139">
        <f t="shared" si="2"/>
        <v>0</v>
      </c>
      <c r="J21" s="139"/>
      <c r="K21" s="177"/>
      <c r="L21" s="139">
        <f t="shared" si="3"/>
        <v>0</v>
      </c>
      <c r="N21" s="139">
        <f>Threshold!A22</f>
        <v>13</v>
      </c>
      <c r="O21" s="139" t="str">
        <f>Threshold!B22</f>
        <v>AME20014</v>
      </c>
      <c r="P21" s="139" t="str">
        <f>Threshold!C22</f>
        <v>BALAJI YESWANTH REDDY</v>
      </c>
      <c r="Q21" s="139">
        <f>Threshold!D22</f>
        <v>34</v>
      </c>
      <c r="R21" s="139">
        <f>Threshold!E22</f>
        <v>35</v>
      </c>
      <c r="S21" s="179">
        <f t="shared" si="6"/>
        <v>69</v>
      </c>
      <c r="U21" s="180">
        <f t="shared" si="7"/>
        <v>58</v>
      </c>
    </row>
    <row r="22" spans="3:21">
      <c r="C22" s="175"/>
      <c r="D22" s="175"/>
      <c r="E22" s="176"/>
      <c r="G22" s="139">
        <f t="shared" si="0"/>
        <v>0</v>
      </c>
      <c r="H22" s="139">
        <f t="shared" si="1"/>
        <v>0</v>
      </c>
      <c r="I22" s="139">
        <f t="shared" si="2"/>
        <v>0</v>
      </c>
      <c r="J22" s="139"/>
      <c r="K22" s="177"/>
      <c r="L22" s="139">
        <f t="shared" si="3"/>
        <v>0</v>
      </c>
      <c r="N22" s="139">
        <f>Threshold!A23</f>
        <v>14</v>
      </c>
      <c r="O22" s="139" t="str">
        <f>Threshold!B23</f>
        <v>AME20015</v>
      </c>
      <c r="P22" s="139" t="str">
        <f>Threshold!C23</f>
        <v>BALAKRISHNAA RAO R.R.</v>
      </c>
      <c r="Q22" s="139">
        <f>Threshold!D23</f>
        <v>35</v>
      </c>
      <c r="R22" s="139">
        <f>Threshold!E23</f>
        <v>35</v>
      </c>
      <c r="S22" s="179">
        <f t="shared" si="6"/>
        <v>70</v>
      </c>
      <c r="U22" s="180">
        <f t="shared" si="7"/>
        <v>58</v>
      </c>
    </row>
    <row r="23" spans="3:21">
      <c r="C23" s="175"/>
      <c r="D23" s="175"/>
      <c r="E23" s="176"/>
      <c r="G23" s="139">
        <f t="shared" si="0"/>
        <v>0</v>
      </c>
      <c r="H23" s="139">
        <f t="shared" si="1"/>
        <v>0</v>
      </c>
      <c r="I23" s="139">
        <f t="shared" si="2"/>
        <v>0</v>
      </c>
      <c r="J23" s="139"/>
      <c r="K23" s="177"/>
      <c r="L23" s="139">
        <f t="shared" si="3"/>
        <v>0</v>
      </c>
      <c r="N23" s="139">
        <f>Threshold!A24</f>
        <v>15</v>
      </c>
      <c r="O23" s="139" t="str">
        <f>Threshold!B24</f>
        <v>AME20016</v>
      </c>
      <c r="P23" s="139" t="str">
        <f>Threshold!C24</f>
        <v>BASKAR P</v>
      </c>
      <c r="Q23" s="139">
        <f>Threshold!D24</f>
        <v>37</v>
      </c>
      <c r="R23" s="139">
        <f>Threshold!E24</f>
        <v>43</v>
      </c>
      <c r="S23" s="179">
        <f t="shared" si="6"/>
        <v>80</v>
      </c>
      <c r="U23" s="180">
        <f t="shared" si="7"/>
        <v>72</v>
      </c>
    </row>
    <row r="24" spans="3:21">
      <c r="C24" s="175"/>
      <c r="D24" s="175"/>
      <c r="E24" s="176"/>
      <c r="G24" s="139">
        <f t="shared" si="0"/>
        <v>0</v>
      </c>
      <c r="H24" s="139">
        <f t="shared" si="1"/>
        <v>0</v>
      </c>
      <c r="I24" s="139">
        <f t="shared" si="2"/>
        <v>0</v>
      </c>
      <c r="J24" s="139"/>
      <c r="K24" s="177"/>
      <c r="L24" s="139">
        <f t="shared" si="3"/>
        <v>0</v>
      </c>
      <c r="N24" s="139">
        <f>Threshold!A25</f>
        <v>16</v>
      </c>
      <c r="O24" s="139" t="str">
        <f>Threshold!B25</f>
        <v>AME20017</v>
      </c>
      <c r="P24" s="139" t="str">
        <f>Threshold!C25</f>
        <v>BHARATH KUMAR</v>
      </c>
      <c r="Q24" s="139">
        <f>Threshold!D25</f>
        <v>35</v>
      </c>
      <c r="R24" s="139">
        <f>Threshold!E25</f>
        <v>32</v>
      </c>
      <c r="S24" s="179">
        <f t="shared" si="6"/>
        <v>67</v>
      </c>
      <c r="U24" s="180">
        <f t="shared" si="7"/>
        <v>53</v>
      </c>
    </row>
    <row r="25" spans="3:21">
      <c r="C25" s="175"/>
      <c r="D25" s="175"/>
      <c r="E25" s="176"/>
      <c r="G25" s="139">
        <f t="shared" si="0"/>
        <v>0</v>
      </c>
      <c r="H25" s="139">
        <f t="shared" si="1"/>
        <v>0</v>
      </c>
      <c r="I25" s="139">
        <f t="shared" si="2"/>
        <v>0</v>
      </c>
      <c r="J25" s="139"/>
      <c r="K25" s="177"/>
      <c r="L25" s="139">
        <f t="shared" si="3"/>
        <v>0</v>
      </c>
      <c r="N25" s="139">
        <f>Threshold!A26</f>
        <v>17</v>
      </c>
      <c r="O25" s="139" t="str">
        <f>Threshold!B26</f>
        <v>AME20018</v>
      </c>
      <c r="P25" s="139" t="str">
        <f>Threshold!C26</f>
        <v>BALAJI.C</v>
      </c>
      <c r="Q25" s="139">
        <f>Threshold!D26</f>
        <v>38</v>
      </c>
      <c r="R25" s="139">
        <f>Threshold!E26</f>
        <v>44</v>
      </c>
      <c r="S25" s="179">
        <f t="shared" si="6"/>
        <v>82</v>
      </c>
      <c r="U25" s="180">
        <f t="shared" si="7"/>
        <v>73</v>
      </c>
    </row>
    <row r="26" spans="3:21">
      <c r="C26" s="175"/>
      <c r="D26" s="175"/>
      <c r="E26" s="176"/>
      <c r="G26" s="139">
        <f t="shared" si="0"/>
        <v>0</v>
      </c>
      <c r="H26" s="139">
        <f t="shared" si="1"/>
        <v>0</v>
      </c>
      <c r="I26" s="139">
        <f t="shared" si="2"/>
        <v>0</v>
      </c>
      <c r="J26" s="139"/>
      <c r="K26" s="177"/>
      <c r="L26" s="139">
        <f t="shared" si="3"/>
        <v>0</v>
      </c>
      <c r="N26" s="139">
        <f>Threshold!A27</f>
        <v>18</v>
      </c>
      <c r="O26" s="139" t="str">
        <f>Threshold!B27</f>
        <v>AME20019</v>
      </c>
      <c r="P26" s="139" t="str">
        <f>Threshold!C27</f>
        <v>CHIRAG</v>
      </c>
      <c r="Q26" s="139">
        <f>Threshold!D27</f>
        <v>36</v>
      </c>
      <c r="R26" s="139">
        <f>Threshold!E27</f>
        <v>34</v>
      </c>
      <c r="S26" s="179">
        <f t="shared" si="6"/>
        <v>70</v>
      </c>
      <c r="U26" s="180">
        <f t="shared" si="7"/>
        <v>57</v>
      </c>
    </row>
    <row r="27" spans="3:21">
      <c r="C27" s="175"/>
      <c r="D27" s="175"/>
      <c r="E27" s="176"/>
      <c r="G27" s="139">
        <f t="shared" si="0"/>
        <v>0</v>
      </c>
      <c r="H27" s="139">
        <f t="shared" si="1"/>
        <v>0</v>
      </c>
      <c r="I27" s="139">
        <f t="shared" si="2"/>
        <v>0</v>
      </c>
      <c r="J27" s="139"/>
      <c r="K27" s="177"/>
      <c r="L27" s="139">
        <f t="shared" si="3"/>
        <v>0</v>
      </c>
      <c r="N27" s="139">
        <f>Threshold!A28</f>
        <v>19</v>
      </c>
      <c r="O27" s="139" t="str">
        <f>Threshold!B28</f>
        <v>AME20020</v>
      </c>
      <c r="P27" s="139" t="str">
        <f>Threshold!C28</f>
        <v>DEVAN</v>
      </c>
      <c r="Q27" s="139">
        <f>Threshold!D28</f>
        <v>37</v>
      </c>
      <c r="R27" s="139">
        <f>Threshold!E28</f>
        <v>53</v>
      </c>
      <c r="S27" s="179">
        <f t="shared" si="6"/>
        <v>90</v>
      </c>
      <c r="U27" s="180">
        <f t="shared" si="7"/>
        <v>88</v>
      </c>
    </row>
    <row r="28" spans="3:21">
      <c r="C28" s="175"/>
      <c r="D28" s="175"/>
      <c r="E28" s="176"/>
      <c r="G28" s="139">
        <f t="shared" si="0"/>
        <v>0</v>
      </c>
      <c r="H28" s="139">
        <f t="shared" si="1"/>
        <v>0</v>
      </c>
      <c r="I28" s="139">
        <f t="shared" si="2"/>
        <v>0</v>
      </c>
      <c r="J28" s="139"/>
      <c r="K28" s="177"/>
      <c r="L28" s="139">
        <f t="shared" si="3"/>
        <v>0</v>
      </c>
      <c r="N28" s="139">
        <f>Threshold!A29</f>
        <v>20</v>
      </c>
      <c r="O28" s="139" t="str">
        <f>Threshold!B29</f>
        <v>AME20021</v>
      </c>
      <c r="P28" s="139" t="str">
        <f>Threshold!C29</f>
        <v>DHARSHAN</v>
      </c>
      <c r="Q28" s="139">
        <f>Threshold!D29</f>
        <v>35</v>
      </c>
      <c r="R28" s="139">
        <f>Threshold!E29</f>
        <v>39</v>
      </c>
      <c r="S28" s="179">
        <f t="shared" si="6"/>
        <v>74</v>
      </c>
      <c r="U28" s="180">
        <f t="shared" si="7"/>
        <v>65</v>
      </c>
    </row>
    <row r="29" spans="3:21">
      <c r="C29" s="175"/>
      <c r="D29" s="175"/>
      <c r="E29" s="176"/>
      <c r="G29" s="139">
        <f t="shared" si="0"/>
        <v>0</v>
      </c>
      <c r="H29" s="139">
        <f t="shared" si="1"/>
        <v>0</v>
      </c>
      <c r="I29" s="139">
        <f t="shared" si="2"/>
        <v>0</v>
      </c>
      <c r="J29" s="139"/>
      <c r="K29" s="177"/>
      <c r="L29" s="139">
        <f t="shared" si="3"/>
        <v>0</v>
      </c>
      <c r="N29" s="139">
        <f>Threshold!A30</f>
        <v>21</v>
      </c>
      <c r="O29" s="139" t="str">
        <f>Threshold!B30</f>
        <v>AME20023</v>
      </c>
      <c r="P29" s="139" t="str">
        <f>Threshold!C30</f>
        <v>DHATCHANAMOORTHY</v>
      </c>
      <c r="Q29" s="139">
        <f>Threshold!D30</f>
        <v>35</v>
      </c>
      <c r="R29" s="139">
        <f>Threshold!E30</f>
        <v>47</v>
      </c>
      <c r="S29" s="179">
        <f t="shared" si="6"/>
        <v>82</v>
      </c>
      <c r="U29" s="180">
        <f t="shared" si="7"/>
        <v>78</v>
      </c>
    </row>
    <row r="30" spans="3:21">
      <c r="C30" s="175"/>
      <c r="D30" s="175"/>
      <c r="E30" s="176"/>
      <c r="G30" s="139">
        <f t="shared" si="0"/>
        <v>0</v>
      </c>
      <c r="H30" s="139">
        <f t="shared" si="1"/>
        <v>0</v>
      </c>
      <c r="I30" s="139">
        <f t="shared" si="2"/>
        <v>0</v>
      </c>
      <c r="J30" s="139"/>
      <c r="K30" s="177"/>
      <c r="L30" s="139">
        <f t="shared" si="3"/>
        <v>0</v>
      </c>
      <c r="N30" s="139">
        <f>Threshold!A31</f>
        <v>22</v>
      </c>
      <c r="O30" s="139" t="str">
        <f>Threshold!B31</f>
        <v>AME20025</v>
      </c>
      <c r="P30" s="139" t="str">
        <f>Threshold!C31</f>
        <v>ELDHO ELIAS</v>
      </c>
      <c r="Q30" s="139">
        <f>Threshold!D31</f>
        <v>37</v>
      </c>
      <c r="R30" s="139">
        <f>Threshold!E31</f>
        <v>36</v>
      </c>
      <c r="S30" s="179">
        <f t="shared" si="6"/>
        <v>73</v>
      </c>
      <c r="U30" s="180">
        <f t="shared" si="7"/>
        <v>60</v>
      </c>
    </row>
    <row r="31" spans="3:21">
      <c r="C31" s="175"/>
      <c r="D31" s="175"/>
      <c r="E31" s="176"/>
      <c r="G31" s="139">
        <f t="shared" si="0"/>
        <v>0</v>
      </c>
      <c r="H31" s="139">
        <f t="shared" si="1"/>
        <v>0</v>
      </c>
      <c r="I31" s="139">
        <f t="shared" si="2"/>
        <v>0</v>
      </c>
      <c r="J31" s="139"/>
      <c r="K31" s="177"/>
      <c r="L31" s="139">
        <f t="shared" si="3"/>
        <v>0</v>
      </c>
      <c r="N31" s="139">
        <f>Threshold!A32</f>
        <v>23</v>
      </c>
      <c r="O31" s="139" t="str">
        <f>Threshold!B32</f>
        <v>AME20026</v>
      </c>
      <c r="P31" s="139" t="str">
        <f>Threshold!C32</f>
        <v>ESVAR S</v>
      </c>
      <c r="Q31" s="139">
        <f>Threshold!D32</f>
        <v>36</v>
      </c>
      <c r="R31" s="139">
        <f>Threshold!E32</f>
        <v>39</v>
      </c>
      <c r="S31" s="179">
        <f t="shared" si="6"/>
        <v>75</v>
      </c>
      <c r="U31" s="180">
        <f t="shared" si="7"/>
        <v>65</v>
      </c>
    </row>
    <row r="32" spans="3:21">
      <c r="C32" s="175"/>
      <c r="D32" s="175"/>
      <c r="E32" s="176"/>
      <c r="G32" s="139">
        <f t="shared" si="0"/>
        <v>0</v>
      </c>
      <c r="H32" s="139">
        <f t="shared" si="1"/>
        <v>0</v>
      </c>
      <c r="I32" s="139">
        <f t="shared" si="2"/>
        <v>0</v>
      </c>
      <c r="J32" s="139"/>
      <c r="K32" s="177"/>
      <c r="L32" s="139">
        <f t="shared" si="3"/>
        <v>0</v>
      </c>
      <c r="N32" s="139">
        <f>Threshold!A33</f>
        <v>24</v>
      </c>
      <c r="O32" s="139" t="str">
        <f>Threshold!B33</f>
        <v>AME20027</v>
      </c>
      <c r="P32" s="139" t="str">
        <f>Threshold!C33</f>
        <v>ESWAR B</v>
      </c>
      <c r="Q32" s="139">
        <f>Threshold!D33</f>
        <v>30</v>
      </c>
      <c r="R32" s="139">
        <f>Threshold!E33</f>
        <v>43</v>
      </c>
      <c r="S32" s="179">
        <f t="shared" si="6"/>
        <v>73</v>
      </c>
      <c r="U32" s="180">
        <f t="shared" si="7"/>
        <v>72</v>
      </c>
    </row>
    <row r="33" spans="3:21">
      <c r="C33" s="175"/>
      <c r="D33" s="175"/>
      <c r="E33" s="176"/>
      <c r="G33" s="139">
        <f t="shared" si="0"/>
        <v>0</v>
      </c>
      <c r="H33" s="139">
        <f t="shared" si="1"/>
        <v>0</v>
      </c>
      <c r="I33" s="139">
        <f t="shared" si="2"/>
        <v>0</v>
      </c>
      <c r="J33" s="139"/>
      <c r="K33" s="177"/>
      <c r="L33" s="139">
        <f t="shared" si="3"/>
        <v>0</v>
      </c>
      <c r="N33" s="139">
        <f>Threshold!A34</f>
        <v>25</v>
      </c>
      <c r="O33" s="139" t="str">
        <f>Threshold!B34</f>
        <v>AME20028</v>
      </c>
      <c r="P33" s="139" t="str">
        <f>Threshold!C34</f>
        <v>FAYZ</v>
      </c>
      <c r="Q33" s="139">
        <f>Threshold!D34</f>
        <v>37</v>
      </c>
      <c r="R33" s="139">
        <f>Threshold!E34</f>
        <v>52</v>
      </c>
      <c r="S33" s="179">
        <f t="shared" si="6"/>
        <v>89</v>
      </c>
      <c r="U33" s="180">
        <f t="shared" si="7"/>
        <v>87</v>
      </c>
    </row>
    <row r="34" spans="3:21">
      <c r="C34" s="175"/>
      <c r="D34" s="175"/>
      <c r="E34" s="176"/>
      <c r="G34" s="139">
        <f t="shared" si="0"/>
        <v>0</v>
      </c>
      <c r="H34" s="139">
        <f t="shared" si="1"/>
        <v>0</v>
      </c>
      <c r="I34" s="139">
        <f t="shared" si="2"/>
        <v>0</v>
      </c>
      <c r="J34" s="139"/>
      <c r="K34" s="177"/>
      <c r="L34" s="139">
        <f t="shared" si="3"/>
        <v>0</v>
      </c>
      <c r="N34" s="139">
        <f>Threshold!A35</f>
        <v>26</v>
      </c>
      <c r="O34" s="139" t="str">
        <f>Threshold!B35</f>
        <v>AME20029</v>
      </c>
      <c r="P34" s="139" t="str">
        <f>Threshold!C35</f>
        <v>GNANAPRAKASH.P</v>
      </c>
      <c r="Q34" s="139">
        <f>Threshold!D35</f>
        <v>36</v>
      </c>
      <c r="R34" s="139">
        <f>Threshold!E35</f>
        <v>46</v>
      </c>
      <c r="S34" s="179">
        <f t="shared" si="6"/>
        <v>82</v>
      </c>
      <c r="U34" s="180">
        <f t="shared" si="7"/>
        <v>77</v>
      </c>
    </row>
    <row r="35" spans="3:21">
      <c r="C35" s="175"/>
      <c r="D35" s="175"/>
      <c r="E35" s="176"/>
      <c r="G35" s="139">
        <f t="shared" si="0"/>
        <v>0</v>
      </c>
      <c r="H35" s="139">
        <f t="shared" si="1"/>
        <v>0</v>
      </c>
      <c r="I35" s="139">
        <f t="shared" si="2"/>
        <v>0</v>
      </c>
      <c r="J35" s="139"/>
      <c r="K35" s="177"/>
      <c r="L35" s="139">
        <f t="shared" si="3"/>
        <v>0</v>
      </c>
      <c r="N35" s="139">
        <f>Threshold!A36</f>
        <v>27</v>
      </c>
      <c r="O35" s="139" t="str">
        <f>Threshold!B36</f>
        <v>AME20030</v>
      </c>
      <c r="P35" s="139" t="str">
        <f>Threshold!C36</f>
        <v>GOKULRAJ R</v>
      </c>
      <c r="Q35" s="139">
        <f>Threshold!D36</f>
        <v>36</v>
      </c>
      <c r="R35" s="139">
        <f>Threshold!E36</f>
        <v>50</v>
      </c>
      <c r="S35" s="179">
        <f t="shared" si="6"/>
        <v>86</v>
      </c>
      <c r="U35" s="180">
        <f t="shared" si="7"/>
        <v>83</v>
      </c>
    </row>
    <row r="36" spans="3:21">
      <c r="C36" s="175"/>
      <c r="D36" s="175"/>
      <c r="E36" s="176"/>
      <c r="G36" s="139">
        <f t="shared" si="0"/>
        <v>0</v>
      </c>
      <c r="H36" s="139">
        <f t="shared" si="1"/>
        <v>0</v>
      </c>
      <c r="I36" s="139">
        <f t="shared" si="2"/>
        <v>0</v>
      </c>
      <c r="J36" s="139"/>
      <c r="K36" s="177"/>
      <c r="L36" s="139">
        <f t="shared" si="3"/>
        <v>0</v>
      </c>
      <c r="N36" s="139">
        <f>Threshold!A37</f>
        <v>28</v>
      </c>
      <c r="O36" s="139" t="str">
        <f>Threshold!B37</f>
        <v>AME20031</v>
      </c>
      <c r="P36" s="139" t="str">
        <f>Threshold!C37</f>
        <v>GOKUL RAJAN S</v>
      </c>
      <c r="Q36" s="139">
        <f>Threshold!D37</f>
        <v>36</v>
      </c>
      <c r="R36" s="139">
        <f>Threshold!E37</f>
        <v>32</v>
      </c>
      <c r="S36" s="179">
        <f t="shared" si="6"/>
        <v>68</v>
      </c>
      <c r="U36" s="180">
        <f t="shared" si="7"/>
        <v>53</v>
      </c>
    </row>
    <row r="37" spans="3:21">
      <c r="C37" s="175"/>
      <c r="D37" s="175"/>
      <c r="E37" s="176"/>
      <c r="G37" s="139">
        <f t="shared" si="0"/>
        <v>0</v>
      </c>
      <c r="H37" s="139">
        <f t="shared" si="1"/>
        <v>0</v>
      </c>
      <c r="I37" s="139">
        <f t="shared" si="2"/>
        <v>0</v>
      </c>
      <c r="J37" s="139"/>
      <c r="K37" s="177"/>
      <c r="L37" s="139">
        <f t="shared" si="3"/>
        <v>0</v>
      </c>
      <c r="N37" s="139">
        <f>Threshold!A38</f>
        <v>29</v>
      </c>
      <c r="O37" s="139" t="str">
        <f>Threshold!B38</f>
        <v>AME20033</v>
      </c>
      <c r="P37" s="139" t="str">
        <f>Threshold!C38</f>
        <v>T.GURU PRASAD</v>
      </c>
      <c r="Q37" s="139">
        <f>Threshold!D38</f>
        <v>37</v>
      </c>
      <c r="R37" s="139">
        <f>Threshold!E38</f>
        <v>41</v>
      </c>
      <c r="S37" s="179">
        <f t="shared" si="6"/>
        <v>78</v>
      </c>
      <c r="U37" s="180">
        <f t="shared" si="7"/>
        <v>68</v>
      </c>
    </row>
    <row r="38" spans="3:21">
      <c r="C38" s="175"/>
      <c r="D38" s="175"/>
      <c r="E38" s="176"/>
      <c r="G38" s="139">
        <f t="shared" si="0"/>
        <v>0</v>
      </c>
      <c r="H38" s="139">
        <f t="shared" si="1"/>
        <v>0</v>
      </c>
      <c r="I38" s="139">
        <f t="shared" si="2"/>
        <v>0</v>
      </c>
      <c r="J38" s="139"/>
      <c r="K38" s="177"/>
      <c r="L38" s="139">
        <f t="shared" si="3"/>
        <v>0</v>
      </c>
      <c r="N38" s="139">
        <f>Threshold!A39</f>
        <v>30</v>
      </c>
      <c r="O38" s="139" t="str">
        <f>Threshold!B39</f>
        <v>AME20034</v>
      </c>
      <c r="P38" s="139" t="str">
        <f>Threshold!C39</f>
        <v>GURUPRASANTH</v>
      </c>
      <c r="Q38" s="139">
        <f>Threshold!D39</f>
        <v>37</v>
      </c>
      <c r="R38" s="139">
        <f>Threshold!E39</f>
        <v>40</v>
      </c>
      <c r="S38" s="179">
        <f t="shared" si="6"/>
        <v>77</v>
      </c>
      <c r="U38" s="180">
        <f t="shared" si="7"/>
        <v>67</v>
      </c>
    </row>
    <row r="39" spans="3:21">
      <c r="C39" s="175"/>
      <c r="D39" s="175"/>
      <c r="E39" s="176"/>
      <c r="G39" s="139">
        <f t="shared" si="0"/>
        <v>0</v>
      </c>
      <c r="H39" s="139">
        <f t="shared" si="1"/>
        <v>0</v>
      </c>
      <c r="I39" s="139">
        <f t="shared" si="2"/>
        <v>0</v>
      </c>
      <c r="J39" s="139"/>
      <c r="K39" s="177"/>
      <c r="L39" s="139">
        <f t="shared" si="3"/>
        <v>0</v>
      </c>
      <c r="N39" s="139">
        <f>Threshold!A40</f>
        <v>31</v>
      </c>
      <c r="O39" s="139" t="str">
        <f>Threshold!B40</f>
        <v>AME20035</v>
      </c>
      <c r="P39" s="139" t="str">
        <f>Threshold!C40</f>
        <v>D. HARISHKUMAR</v>
      </c>
      <c r="Q39" s="139">
        <f>Threshold!D40</f>
        <v>36</v>
      </c>
      <c r="R39" s="139">
        <f>Threshold!E40</f>
        <v>37</v>
      </c>
      <c r="S39" s="179">
        <f t="shared" si="6"/>
        <v>73</v>
      </c>
      <c r="U39" s="180">
        <f t="shared" si="7"/>
        <v>62</v>
      </c>
    </row>
    <row r="40" spans="3:21">
      <c r="C40" s="175"/>
      <c r="D40" s="175"/>
      <c r="E40" s="176"/>
      <c r="G40" s="139">
        <f t="shared" si="0"/>
        <v>0</v>
      </c>
      <c r="H40" s="139">
        <f t="shared" si="1"/>
        <v>0</v>
      </c>
      <c r="I40" s="139">
        <f t="shared" si="2"/>
        <v>0</v>
      </c>
      <c r="J40" s="139"/>
      <c r="K40" s="177"/>
      <c r="L40" s="139">
        <f t="shared" si="3"/>
        <v>0</v>
      </c>
      <c r="N40" s="139">
        <f>Threshold!A41</f>
        <v>32</v>
      </c>
      <c r="O40" s="139" t="str">
        <f>Threshold!B41</f>
        <v>AME20038</v>
      </c>
      <c r="P40" s="139" t="str">
        <f>Threshold!C41</f>
        <v>HRITIK RANJAN</v>
      </c>
      <c r="Q40" s="139">
        <f>Threshold!D41</f>
        <v>36</v>
      </c>
      <c r="R40" s="139">
        <f>Threshold!E41</f>
        <v>44</v>
      </c>
      <c r="S40" s="179">
        <f t="shared" si="6"/>
        <v>80</v>
      </c>
      <c r="U40" s="180">
        <f t="shared" si="7"/>
        <v>73</v>
      </c>
    </row>
    <row r="41" spans="3:21">
      <c r="C41" s="175"/>
      <c r="D41" s="175"/>
      <c r="E41" s="176"/>
      <c r="G41" s="139">
        <f t="shared" si="0"/>
        <v>0</v>
      </c>
      <c r="H41" s="139">
        <f t="shared" si="1"/>
        <v>0</v>
      </c>
      <c r="I41" s="139">
        <f t="shared" si="2"/>
        <v>0</v>
      </c>
      <c r="J41" s="139"/>
      <c r="K41" s="177"/>
      <c r="L41" s="139">
        <f t="shared" si="3"/>
        <v>0</v>
      </c>
      <c r="N41" s="139">
        <f>Threshold!A42</f>
        <v>33</v>
      </c>
      <c r="O41" s="139" t="str">
        <f>Threshold!B42</f>
        <v>AME20040</v>
      </c>
      <c r="P41" s="139" t="str">
        <f>Threshold!C42</f>
        <v>ISHAN SRIVASTAVA</v>
      </c>
      <c r="Q41" s="139">
        <f>Threshold!D42</f>
        <v>36</v>
      </c>
      <c r="R41" s="139">
        <f>Threshold!E42</f>
        <v>31</v>
      </c>
      <c r="S41" s="179">
        <f t="shared" si="6"/>
        <v>67</v>
      </c>
      <c r="U41" s="180">
        <f t="shared" si="7"/>
        <v>52</v>
      </c>
    </row>
    <row r="42" spans="3:21">
      <c r="C42" s="175"/>
      <c r="D42" s="175"/>
      <c r="E42" s="176"/>
      <c r="G42" s="139">
        <f t="shared" si="0"/>
        <v>0</v>
      </c>
      <c r="H42" s="139">
        <f t="shared" si="1"/>
        <v>0</v>
      </c>
      <c r="I42" s="139">
        <f t="shared" si="2"/>
        <v>0</v>
      </c>
      <c r="J42" s="139"/>
      <c r="K42" s="177"/>
      <c r="L42" s="139">
        <f t="shared" si="3"/>
        <v>0</v>
      </c>
      <c r="N42" s="139">
        <f>Threshold!A43</f>
        <v>34</v>
      </c>
      <c r="O42" s="139" t="str">
        <f>Threshold!B43</f>
        <v>AME20041</v>
      </c>
      <c r="P42" s="139" t="str">
        <f>Threshold!C43</f>
        <v>ITTYMATHEW JOSE</v>
      </c>
      <c r="Q42" s="139">
        <f>Threshold!D43</f>
        <v>35</v>
      </c>
      <c r="R42" s="139">
        <f>Threshold!E43</f>
        <v>37</v>
      </c>
      <c r="S42" s="179">
        <f t="shared" si="6"/>
        <v>72</v>
      </c>
      <c r="U42" s="180">
        <f t="shared" si="7"/>
        <v>62</v>
      </c>
    </row>
    <row r="43" spans="3:21">
      <c r="C43" s="175"/>
      <c r="D43" s="175"/>
      <c r="E43" s="176"/>
      <c r="G43" s="139">
        <f t="shared" si="0"/>
        <v>0</v>
      </c>
      <c r="H43" s="139">
        <f t="shared" si="1"/>
        <v>0</v>
      </c>
      <c r="I43" s="139">
        <f t="shared" si="2"/>
        <v>0</v>
      </c>
      <c r="J43" s="139"/>
      <c r="K43" s="177"/>
      <c r="L43" s="139">
        <f t="shared" si="3"/>
        <v>0</v>
      </c>
      <c r="N43" s="139">
        <f>Threshold!A44</f>
        <v>35</v>
      </c>
      <c r="O43" s="139" t="str">
        <f>Threshold!B44</f>
        <v>AME20042</v>
      </c>
      <c r="P43" s="139" t="str">
        <f>Threshold!C44</f>
        <v>JAI VISHNU</v>
      </c>
      <c r="Q43" s="139">
        <f>Threshold!D44</f>
        <v>37</v>
      </c>
      <c r="R43" s="139">
        <f>Threshold!E44</f>
        <v>43</v>
      </c>
      <c r="S43" s="179">
        <f t="shared" si="6"/>
        <v>80</v>
      </c>
      <c r="U43" s="180">
        <f t="shared" si="7"/>
        <v>72</v>
      </c>
    </row>
    <row r="44" spans="3:21">
      <c r="C44" s="175"/>
      <c r="D44" s="175"/>
      <c r="E44" s="176"/>
      <c r="G44" s="139">
        <f t="shared" si="0"/>
        <v>0</v>
      </c>
      <c r="H44" s="139">
        <f t="shared" si="1"/>
        <v>0</v>
      </c>
      <c r="I44" s="139">
        <f t="shared" si="2"/>
        <v>0</v>
      </c>
      <c r="J44" s="139"/>
      <c r="K44" s="177"/>
      <c r="L44" s="139">
        <f t="shared" si="3"/>
        <v>0</v>
      </c>
      <c r="N44" s="139">
        <f>Threshold!A45</f>
        <v>36</v>
      </c>
      <c r="O44" s="139" t="str">
        <f>Threshold!B45</f>
        <v>AME20043</v>
      </c>
      <c r="P44" s="139" t="str">
        <f>Threshold!C45</f>
        <v>JAYASHANTHAN</v>
      </c>
      <c r="Q44" s="139">
        <f>Threshold!D45</f>
        <v>33</v>
      </c>
      <c r="R44" s="139">
        <f>Threshold!E45</f>
        <v>39</v>
      </c>
      <c r="S44" s="179">
        <f t="shared" si="6"/>
        <v>72</v>
      </c>
      <c r="U44" s="180">
        <f t="shared" si="7"/>
        <v>65</v>
      </c>
    </row>
    <row r="45" spans="3:21">
      <c r="C45" s="175"/>
      <c r="D45" s="175"/>
      <c r="E45" s="176"/>
      <c r="G45" s="139">
        <f t="shared" si="0"/>
        <v>0</v>
      </c>
      <c r="H45" s="139">
        <f t="shared" si="1"/>
        <v>0</v>
      </c>
      <c r="I45" s="139">
        <f t="shared" si="2"/>
        <v>0</v>
      </c>
      <c r="J45" s="139"/>
      <c r="K45" s="177"/>
      <c r="L45" s="139">
        <f t="shared" si="3"/>
        <v>0</v>
      </c>
      <c r="N45" s="139">
        <f>Threshold!A46</f>
        <v>37</v>
      </c>
      <c r="O45" s="139" t="str">
        <f>Threshold!B46</f>
        <v>AME20044</v>
      </c>
      <c r="P45" s="139" t="str">
        <f>Threshold!C46</f>
        <v>JEEVA. R</v>
      </c>
      <c r="Q45" s="139">
        <f>Threshold!D46</f>
        <v>34</v>
      </c>
      <c r="R45" s="139">
        <f>Threshold!E46</f>
        <v>32</v>
      </c>
      <c r="S45" s="179">
        <f t="shared" si="6"/>
        <v>66</v>
      </c>
      <c r="U45" s="180">
        <f t="shared" si="7"/>
        <v>53</v>
      </c>
    </row>
    <row r="46" spans="3:21">
      <c r="C46" s="175"/>
      <c r="D46" s="175"/>
      <c r="E46" s="176"/>
      <c r="G46" s="139">
        <f t="shared" si="0"/>
        <v>0</v>
      </c>
      <c r="H46" s="139">
        <f t="shared" si="1"/>
        <v>0</v>
      </c>
      <c r="I46" s="139">
        <f t="shared" si="2"/>
        <v>0</v>
      </c>
      <c r="J46" s="139"/>
      <c r="K46" s="177"/>
      <c r="L46" s="139">
        <f t="shared" si="3"/>
        <v>0</v>
      </c>
      <c r="N46" s="139">
        <f>Threshold!A47</f>
        <v>38</v>
      </c>
      <c r="O46" s="139" t="str">
        <f>Threshold!B47</f>
        <v>AME20045</v>
      </c>
      <c r="P46" s="139" t="str">
        <f>Threshold!C47</f>
        <v>JESTIN V YOHANNAN</v>
      </c>
      <c r="Q46" s="139">
        <f>Threshold!D47</f>
        <v>36</v>
      </c>
      <c r="R46" s="139">
        <f>Threshold!E47</f>
        <v>41</v>
      </c>
      <c r="S46" s="179">
        <f t="shared" si="6"/>
        <v>77</v>
      </c>
      <c r="U46" s="180">
        <f t="shared" si="7"/>
        <v>68</v>
      </c>
    </row>
    <row r="47" spans="3:21">
      <c r="C47" s="175"/>
      <c r="D47" s="175"/>
      <c r="E47" s="176"/>
      <c r="G47" s="139">
        <f t="shared" si="0"/>
        <v>0</v>
      </c>
      <c r="H47" s="139">
        <f t="shared" si="1"/>
        <v>0</v>
      </c>
      <c r="I47" s="139">
        <f t="shared" si="2"/>
        <v>0</v>
      </c>
      <c r="J47" s="139"/>
      <c r="K47" s="177"/>
      <c r="L47" s="139">
        <f t="shared" si="3"/>
        <v>0</v>
      </c>
      <c r="N47" s="139">
        <f>Threshold!A48</f>
        <v>39</v>
      </c>
      <c r="O47" s="139" t="str">
        <f>Threshold!B48</f>
        <v>AME20046</v>
      </c>
      <c r="P47" s="139" t="str">
        <f>Threshold!C48</f>
        <v>JOE MERVIN</v>
      </c>
      <c r="Q47" s="139">
        <f>Threshold!D48</f>
        <v>36</v>
      </c>
      <c r="R47" s="139">
        <f>Threshold!E48</f>
        <v>35</v>
      </c>
      <c r="S47" s="179">
        <f t="shared" si="6"/>
        <v>71</v>
      </c>
      <c r="U47" s="180">
        <f t="shared" si="7"/>
        <v>58</v>
      </c>
    </row>
    <row r="48" spans="3:21">
      <c r="C48" s="175"/>
      <c r="D48" s="175"/>
      <c r="E48" s="176"/>
      <c r="G48" s="139">
        <f t="shared" si="0"/>
        <v>0</v>
      </c>
      <c r="H48" s="139">
        <f t="shared" si="1"/>
        <v>0</v>
      </c>
      <c r="I48" s="139">
        <f t="shared" si="2"/>
        <v>0</v>
      </c>
      <c r="J48" s="139"/>
      <c r="K48" s="177"/>
      <c r="L48" s="139">
        <f t="shared" si="3"/>
        <v>0</v>
      </c>
      <c r="N48" s="139">
        <f>Threshold!A49</f>
        <v>40</v>
      </c>
      <c r="O48" s="139" t="str">
        <f>Threshold!B49</f>
        <v>AME20047</v>
      </c>
      <c r="P48" s="139" t="str">
        <f>Threshold!C49</f>
        <v>JOEL SAJI KOKKAPARAMPIL</v>
      </c>
      <c r="Q48" s="139">
        <f>Threshold!D49</f>
        <v>37</v>
      </c>
      <c r="R48" s="139">
        <f>Threshold!E49</f>
        <v>49</v>
      </c>
      <c r="S48" s="179">
        <f t="shared" si="6"/>
        <v>86</v>
      </c>
      <c r="U48" s="180">
        <f t="shared" si="7"/>
        <v>82</v>
      </c>
    </row>
    <row r="49" spans="3:21">
      <c r="C49" s="175"/>
      <c r="D49" s="175"/>
      <c r="E49" s="176"/>
      <c r="G49" s="139">
        <f t="shared" si="0"/>
        <v>0</v>
      </c>
      <c r="H49" s="139">
        <f t="shared" si="1"/>
        <v>0</v>
      </c>
      <c r="I49" s="139">
        <f t="shared" si="2"/>
        <v>0</v>
      </c>
      <c r="J49" s="139"/>
      <c r="K49" s="177"/>
      <c r="L49" s="139">
        <f t="shared" si="3"/>
        <v>0</v>
      </c>
      <c r="N49" s="139">
        <f>Threshold!A50</f>
        <v>41</v>
      </c>
      <c r="O49" s="139" t="str">
        <f>Threshold!B50</f>
        <v>AME20048</v>
      </c>
      <c r="P49" s="139" t="str">
        <f>Threshold!C50</f>
        <v>JOHN JOBY</v>
      </c>
      <c r="Q49" s="139">
        <f>Threshold!D50</f>
        <v>36</v>
      </c>
      <c r="R49" s="139">
        <f>Threshold!E50</f>
        <v>38</v>
      </c>
      <c r="S49" s="179">
        <f t="shared" si="6"/>
        <v>74</v>
      </c>
      <c r="U49" s="180">
        <f t="shared" si="7"/>
        <v>63</v>
      </c>
    </row>
    <row r="50" spans="3:21">
      <c r="C50" s="175"/>
      <c r="D50" s="175"/>
      <c r="E50" s="176"/>
      <c r="G50" s="139">
        <f t="shared" si="0"/>
        <v>0</v>
      </c>
      <c r="H50" s="139">
        <f t="shared" si="1"/>
        <v>0</v>
      </c>
      <c r="I50" s="139">
        <f t="shared" si="2"/>
        <v>0</v>
      </c>
      <c r="J50" s="139"/>
      <c r="K50" s="177"/>
      <c r="L50" s="139">
        <f t="shared" si="3"/>
        <v>0</v>
      </c>
      <c r="N50" s="139">
        <f>Threshold!A51</f>
        <v>42</v>
      </c>
      <c r="O50" s="139" t="str">
        <f>Threshold!B51</f>
        <v>AME20049</v>
      </c>
      <c r="P50" s="139" t="str">
        <f>Threshold!C51</f>
        <v>KANNAN T</v>
      </c>
      <c r="Q50" s="139">
        <f>Threshold!D51</f>
        <v>31</v>
      </c>
      <c r="R50" s="139">
        <f>Threshold!E51</f>
        <v>36</v>
      </c>
      <c r="S50" s="179">
        <f t="shared" si="6"/>
        <v>67</v>
      </c>
      <c r="U50" s="180">
        <f t="shared" si="7"/>
        <v>60</v>
      </c>
    </row>
    <row r="51" spans="3:21">
      <c r="C51" s="175"/>
      <c r="D51" s="175"/>
      <c r="E51" s="176"/>
      <c r="G51" s="139">
        <f t="shared" si="0"/>
        <v>0</v>
      </c>
      <c r="H51" s="139">
        <f t="shared" si="1"/>
        <v>0</v>
      </c>
      <c r="I51" s="139">
        <f t="shared" si="2"/>
        <v>0</v>
      </c>
      <c r="J51" s="139"/>
      <c r="K51" s="177"/>
      <c r="L51" s="139">
        <f t="shared" si="3"/>
        <v>0</v>
      </c>
      <c r="N51" s="139">
        <f>Threshold!A52</f>
        <v>43</v>
      </c>
      <c r="O51" s="139" t="str">
        <f>Threshold!B52</f>
        <v>AME20050</v>
      </c>
      <c r="P51" s="139" t="str">
        <f>Threshold!C52</f>
        <v>KASIVISWANATHA KUMAR A</v>
      </c>
      <c r="Q51" s="139">
        <f>Threshold!D52</f>
        <v>31</v>
      </c>
      <c r="R51" s="139">
        <f>Threshold!E52</f>
        <v>32</v>
      </c>
      <c r="S51" s="179">
        <f t="shared" si="6"/>
        <v>63</v>
      </c>
      <c r="U51" s="180">
        <f t="shared" si="7"/>
        <v>53</v>
      </c>
    </row>
    <row r="52" spans="3:21">
      <c r="C52" s="175"/>
      <c r="D52" s="175"/>
      <c r="E52" s="176"/>
      <c r="G52" s="139">
        <f t="shared" si="0"/>
        <v>0</v>
      </c>
      <c r="H52" s="139">
        <f t="shared" si="1"/>
        <v>0</v>
      </c>
      <c r="I52" s="139">
        <f t="shared" si="2"/>
        <v>0</v>
      </c>
      <c r="J52" s="139"/>
      <c r="K52" s="177"/>
      <c r="L52" s="139">
        <f t="shared" si="3"/>
        <v>0</v>
      </c>
      <c r="N52" s="139">
        <f>Threshold!A53</f>
        <v>44</v>
      </c>
      <c r="O52" s="139" t="str">
        <f>Threshold!B53</f>
        <v>AME20051</v>
      </c>
      <c r="P52" s="139" t="str">
        <f>Threshold!C53</f>
        <v>K KEERTHIVAASAN</v>
      </c>
      <c r="Q52" s="139">
        <f>Threshold!D53</f>
        <v>37</v>
      </c>
      <c r="R52" s="139">
        <f>Threshold!E53</f>
        <v>55</v>
      </c>
      <c r="S52" s="179">
        <f t="shared" si="6"/>
        <v>92</v>
      </c>
      <c r="U52" s="180">
        <f t="shared" si="7"/>
        <v>92</v>
      </c>
    </row>
    <row r="53" spans="3:21">
      <c r="C53" s="175"/>
      <c r="D53" s="175"/>
      <c r="E53" s="176"/>
      <c r="G53" s="139">
        <f t="shared" si="0"/>
        <v>0</v>
      </c>
      <c r="H53" s="139">
        <f t="shared" si="1"/>
        <v>0</v>
      </c>
      <c r="I53" s="139">
        <f t="shared" si="2"/>
        <v>0</v>
      </c>
      <c r="J53" s="139"/>
      <c r="K53" s="177"/>
      <c r="L53" s="139">
        <f t="shared" si="3"/>
        <v>0</v>
      </c>
      <c r="N53" s="139">
        <f>Threshold!A54</f>
        <v>45</v>
      </c>
      <c r="O53" s="139" t="str">
        <f>Threshold!B54</f>
        <v>AME20052</v>
      </c>
      <c r="P53" s="139" t="str">
        <f>Threshold!C54</f>
        <v>KHARSHIV PREETH K</v>
      </c>
      <c r="Q53" s="139">
        <f>Threshold!D54</f>
        <v>36</v>
      </c>
      <c r="R53" s="139">
        <f>Threshold!E54</f>
        <v>40</v>
      </c>
      <c r="S53" s="179">
        <f t="shared" si="6"/>
        <v>76</v>
      </c>
      <c r="U53" s="180">
        <f t="shared" si="7"/>
        <v>67</v>
      </c>
    </row>
    <row r="54" spans="3:21">
      <c r="C54" s="175"/>
      <c r="D54" s="175"/>
      <c r="E54" s="176"/>
      <c r="G54" s="139">
        <f t="shared" si="0"/>
        <v>0</v>
      </c>
      <c r="H54" s="139">
        <f t="shared" si="1"/>
        <v>0</v>
      </c>
      <c r="I54" s="139">
        <f t="shared" si="2"/>
        <v>0</v>
      </c>
      <c r="J54" s="139"/>
      <c r="K54" s="177"/>
      <c r="L54" s="139">
        <f t="shared" si="3"/>
        <v>0</v>
      </c>
      <c r="N54" s="139">
        <f>Threshold!A55</f>
        <v>46</v>
      </c>
      <c r="O54" s="139" t="str">
        <f>Threshold!B55</f>
        <v>AME20053</v>
      </c>
      <c r="P54" s="139" t="str">
        <f>Threshold!C55</f>
        <v>KIRTHIK RAJ.K</v>
      </c>
      <c r="Q54" s="139">
        <f>Threshold!D55</f>
        <v>36</v>
      </c>
      <c r="R54" s="139">
        <f>Threshold!E55</f>
        <v>37</v>
      </c>
      <c r="S54" s="179">
        <f t="shared" si="6"/>
        <v>73</v>
      </c>
      <c r="U54" s="180">
        <f t="shared" si="7"/>
        <v>62</v>
      </c>
    </row>
    <row r="55" spans="3:21">
      <c r="C55" s="175"/>
      <c r="D55" s="175"/>
      <c r="E55" s="176"/>
      <c r="G55" s="139">
        <f t="shared" si="0"/>
        <v>0</v>
      </c>
      <c r="H55" s="139">
        <f t="shared" si="1"/>
        <v>0</v>
      </c>
      <c r="I55" s="139">
        <f t="shared" si="2"/>
        <v>0</v>
      </c>
      <c r="J55" s="139"/>
      <c r="K55" s="177"/>
      <c r="L55" s="139">
        <f t="shared" si="3"/>
        <v>0</v>
      </c>
      <c r="N55" s="139">
        <f>Threshold!A56</f>
        <v>47</v>
      </c>
      <c r="O55" s="139" t="str">
        <f>Threshold!B56</f>
        <v>AME20054</v>
      </c>
      <c r="P55" s="139" t="str">
        <f>Threshold!C56</f>
        <v>KOUSTUBH KUMAR CHOUDHARY</v>
      </c>
      <c r="Q55" s="139">
        <f>Threshold!D56</f>
        <v>37</v>
      </c>
      <c r="R55" s="139">
        <f>Threshold!E56</f>
        <v>37</v>
      </c>
      <c r="S55" s="179">
        <f t="shared" si="6"/>
        <v>74</v>
      </c>
      <c r="U55" s="180">
        <f t="shared" si="7"/>
        <v>62</v>
      </c>
    </row>
    <row r="56" spans="3:21">
      <c r="C56" s="175"/>
      <c r="D56" s="175"/>
      <c r="E56" s="176"/>
      <c r="G56" s="139">
        <f t="shared" si="0"/>
        <v>0</v>
      </c>
      <c r="H56" s="139">
        <f t="shared" si="1"/>
        <v>0</v>
      </c>
      <c r="I56" s="139">
        <f t="shared" si="2"/>
        <v>0</v>
      </c>
      <c r="J56" s="139"/>
      <c r="K56" s="177"/>
      <c r="L56" s="139">
        <f t="shared" si="3"/>
        <v>0</v>
      </c>
      <c r="N56" s="139">
        <f>Threshold!A57</f>
        <v>48</v>
      </c>
      <c r="O56" s="139" t="str">
        <f>Threshold!B57</f>
        <v>AME20055</v>
      </c>
      <c r="P56" s="139" t="str">
        <f>Threshold!C57</f>
        <v>MADASAMY.S</v>
      </c>
      <c r="Q56" s="139">
        <f>Threshold!D57</f>
        <v>36</v>
      </c>
      <c r="R56" s="139">
        <f>Threshold!E57</f>
        <v>45</v>
      </c>
      <c r="S56" s="179">
        <f t="shared" si="6"/>
        <v>81</v>
      </c>
      <c r="U56" s="180">
        <f t="shared" si="7"/>
        <v>75</v>
      </c>
    </row>
    <row r="57" spans="3:21">
      <c r="C57" s="175"/>
      <c r="D57" s="175"/>
      <c r="E57" s="176"/>
      <c r="G57" s="139">
        <f t="shared" si="0"/>
        <v>0</v>
      </c>
      <c r="H57" s="139">
        <f t="shared" si="1"/>
        <v>0</v>
      </c>
      <c r="I57" s="139">
        <f t="shared" si="2"/>
        <v>0</v>
      </c>
      <c r="J57" s="139"/>
      <c r="K57" s="177"/>
      <c r="L57" s="139">
        <f t="shared" si="3"/>
        <v>0</v>
      </c>
      <c r="N57" s="139">
        <f>Threshold!A58</f>
        <v>49</v>
      </c>
      <c r="O57" s="139" t="str">
        <f>Threshold!B58</f>
        <v>AME20057</v>
      </c>
      <c r="P57" s="139" t="str">
        <f>Threshold!C58</f>
        <v>MANOHARLAL S</v>
      </c>
      <c r="Q57" s="139">
        <f>Threshold!D58</f>
        <v>37</v>
      </c>
      <c r="R57" s="139">
        <f>Threshold!E58</f>
        <v>33</v>
      </c>
      <c r="S57" s="179">
        <f t="shared" si="6"/>
        <v>70</v>
      </c>
      <c r="U57" s="180">
        <f t="shared" si="7"/>
        <v>55</v>
      </c>
    </row>
    <row r="58" spans="3:21">
      <c r="C58" s="175"/>
      <c r="D58" s="175"/>
      <c r="E58" s="176"/>
      <c r="G58" s="139">
        <f t="shared" si="0"/>
        <v>0</v>
      </c>
      <c r="H58" s="139">
        <f t="shared" si="1"/>
        <v>0</v>
      </c>
      <c r="I58" s="139">
        <f t="shared" si="2"/>
        <v>0</v>
      </c>
      <c r="J58" s="139"/>
      <c r="K58" s="177"/>
      <c r="L58" s="139">
        <f t="shared" si="3"/>
        <v>0</v>
      </c>
      <c r="N58" s="139">
        <f>Threshold!A59</f>
        <v>50</v>
      </c>
      <c r="O58" s="139" t="str">
        <f>Threshold!B59</f>
        <v>AME20058</v>
      </c>
      <c r="P58" s="139" t="str">
        <f>Threshold!C59</f>
        <v>MATHEW SHARON</v>
      </c>
      <c r="Q58" s="139">
        <f>Threshold!D59</f>
        <v>35</v>
      </c>
      <c r="R58" s="139">
        <f>Threshold!E59</f>
        <v>39</v>
      </c>
      <c r="S58" s="179">
        <f t="shared" si="6"/>
        <v>74</v>
      </c>
      <c r="U58" s="180">
        <f t="shared" si="7"/>
        <v>65</v>
      </c>
    </row>
    <row r="59" spans="3:21">
      <c r="C59" s="175"/>
      <c r="D59" s="175"/>
      <c r="E59" s="176"/>
      <c r="G59" s="139">
        <f t="shared" si="0"/>
        <v>0</v>
      </c>
      <c r="H59" s="139">
        <f t="shared" si="1"/>
        <v>0</v>
      </c>
      <c r="I59" s="139">
        <f t="shared" si="2"/>
        <v>0</v>
      </c>
      <c r="J59" s="139"/>
      <c r="K59" s="177"/>
      <c r="L59" s="139">
        <f t="shared" si="3"/>
        <v>0</v>
      </c>
      <c r="N59" s="139">
        <f>Threshold!A60</f>
        <v>51</v>
      </c>
      <c r="O59" s="139" t="str">
        <f>Threshold!B60</f>
        <v>AME20059</v>
      </c>
      <c r="P59" s="139" t="str">
        <f>Threshold!C60</f>
        <v>MINNALRAJA</v>
      </c>
      <c r="Q59" s="139">
        <f>Threshold!D60</f>
        <v>0</v>
      </c>
      <c r="R59" s="139">
        <f>Threshold!E60</f>
        <v>0</v>
      </c>
      <c r="S59" s="179">
        <f t="shared" si="6"/>
        <v>0</v>
      </c>
      <c r="U59" s="180">
        <f t="shared" si="7"/>
        <v>0</v>
      </c>
    </row>
    <row r="60" spans="3:21">
      <c r="C60" s="175"/>
      <c r="D60" s="175"/>
      <c r="E60" s="176"/>
      <c r="G60" s="139">
        <f t="shared" si="0"/>
        <v>0</v>
      </c>
      <c r="H60" s="139">
        <f t="shared" si="1"/>
        <v>0</v>
      </c>
      <c r="I60" s="139">
        <f t="shared" si="2"/>
        <v>0</v>
      </c>
      <c r="J60" s="139"/>
      <c r="K60" s="177"/>
      <c r="L60" s="139">
        <f t="shared" si="3"/>
        <v>0</v>
      </c>
      <c r="N60" s="139">
        <f>Threshold!A61</f>
        <v>52</v>
      </c>
      <c r="O60" s="139" t="str">
        <f>Threshold!B61</f>
        <v>AME20060</v>
      </c>
      <c r="P60" s="139" t="str">
        <f>Threshold!C61</f>
        <v>MOHAMMED ARHAM SHARIFF</v>
      </c>
      <c r="Q60" s="139">
        <f>Threshold!D61</f>
        <v>0</v>
      </c>
      <c r="R60" s="139">
        <f>Threshold!E61</f>
        <v>0</v>
      </c>
      <c r="S60" s="179">
        <f t="shared" si="6"/>
        <v>0</v>
      </c>
      <c r="U60" s="180">
        <f t="shared" si="7"/>
        <v>0</v>
      </c>
    </row>
    <row r="61" spans="3:21">
      <c r="C61" s="175"/>
      <c r="D61" s="175"/>
      <c r="E61" s="176"/>
      <c r="G61" s="139">
        <f t="shared" si="0"/>
        <v>0</v>
      </c>
      <c r="H61" s="139">
        <f t="shared" si="1"/>
        <v>0</v>
      </c>
      <c r="I61" s="139">
        <f t="shared" si="2"/>
        <v>0</v>
      </c>
      <c r="J61" s="139"/>
      <c r="K61" s="177"/>
      <c r="L61" s="139">
        <f t="shared" si="3"/>
        <v>0</v>
      </c>
      <c r="N61" s="139">
        <f>Threshold!A62</f>
        <v>53</v>
      </c>
      <c r="O61" s="139" t="str">
        <f>Threshold!B62</f>
        <v>AME20063</v>
      </c>
      <c r="P61" s="139" t="str">
        <f>Threshold!C62</f>
        <v>MOUNIKANTH. K. S</v>
      </c>
      <c r="Q61" s="139">
        <f>Threshold!D62</f>
        <v>37</v>
      </c>
      <c r="R61" s="139">
        <f>Threshold!E62</f>
        <v>53</v>
      </c>
      <c r="S61" s="179">
        <f t="shared" si="6"/>
        <v>90</v>
      </c>
      <c r="U61" s="180">
        <f t="shared" si="7"/>
        <v>88</v>
      </c>
    </row>
    <row r="62" spans="3:21">
      <c r="C62" s="175"/>
      <c r="D62" s="175"/>
      <c r="E62" s="176"/>
      <c r="G62" s="139">
        <f t="shared" si="0"/>
        <v>0</v>
      </c>
      <c r="H62" s="139">
        <f t="shared" si="1"/>
        <v>0</v>
      </c>
      <c r="I62" s="139">
        <f t="shared" si="2"/>
        <v>0</v>
      </c>
      <c r="J62" s="139"/>
      <c r="K62" s="177"/>
      <c r="L62" s="139">
        <f t="shared" si="3"/>
        <v>0</v>
      </c>
      <c r="N62" s="139">
        <f>Threshold!A63</f>
        <v>54</v>
      </c>
      <c r="O62" s="139" t="str">
        <f>Threshold!B63</f>
        <v>AME20064</v>
      </c>
      <c r="P62" s="139" t="str">
        <f>Threshold!C63</f>
        <v>MUHAMED YACIN</v>
      </c>
      <c r="Q62" s="139">
        <f>Threshold!D63</f>
        <v>36</v>
      </c>
      <c r="R62" s="139">
        <f>Threshold!E63</f>
        <v>43</v>
      </c>
      <c r="S62" s="179">
        <f t="shared" si="6"/>
        <v>79</v>
      </c>
      <c r="U62" s="180">
        <f t="shared" si="7"/>
        <v>72</v>
      </c>
    </row>
    <row r="63" spans="3:21">
      <c r="C63" s="175"/>
      <c r="D63" s="175"/>
      <c r="E63" s="176"/>
      <c r="G63" s="139">
        <f t="shared" si="0"/>
        <v>0</v>
      </c>
      <c r="H63" s="139">
        <f t="shared" si="1"/>
        <v>0</v>
      </c>
      <c r="I63" s="139">
        <f t="shared" si="2"/>
        <v>0</v>
      </c>
      <c r="J63" s="139"/>
      <c r="K63" s="177"/>
      <c r="L63" s="139">
        <f t="shared" si="3"/>
        <v>0</v>
      </c>
      <c r="N63" s="139">
        <f>Threshold!A64</f>
        <v>55</v>
      </c>
      <c r="O63" s="139" t="str">
        <f>Threshold!B64</f>
        <v>AME20065</v>
      </c>
      <c r="P63" s="139" t="str">
        <f>Threshold!C64</f>
        <v>MUTHURAMALINGAM</v>
      </c>
      <c r="Q63" s="139">
        <f>Threshold!D64</f>
        <v>36</v>
      </c>
      <c r="R63" s="139">
        <f>Threshold!E64</f>
        <v>42</v>
      </c>
      <c r="S63" s="179">
        <f t="shared" si="6"/>
        <v>78</v>
      </c>
      <c r="U63" s="180">
        <f t="shared" si="7"/>
        <v>70</v>
      </c>
    </row>
    <row r="64" spans="3:21">
      <c r="C64" s="175"/>
      <c r="D64" s="175"/>
      <c r="E64" s="176"/>
      <c r="G64" s="139">
        <f t="shared" si="0"/>
        <v>0</v>
      </c>
      <c r="H64" s="139">
        <f t="shared" si="1"/>
        <v>0</v>
      </c>
      <c r="I64" s="139">
        <f t="shared" si="2"/>
        <v>0</v>
      </c>
      <c r="J64" s="139"/>
      <c r="K64" s="177"/>
      <c r="L64" s="139">
        <f t="shared" si="3"/>
        <v>0</v>
      </c>
      <c r="N64" s="139">
        <f>Threshold!A65</f>
        <v>56</v>
      </c>
      <c r="O64" s="139" t="str">
        <f>Threshold!B65</f>
        <v>AME20067</v>
      </c>
      <c r="P64" s="139" t="str">
        <f>Threshold!C65</f>
        <v>NANDU</v>
      </c>
      <c r="Q64" s="139">
        <f>Threshold!D65</f>
        <v>36</v>
      </c>
      <c r="R64" s="139">
        <f>Threshold!E65</f>
        <v>44</v>
      </c>
      <c r="S64" s="179">
        <f t="shared" si="6"/>
        <v>80</v>
      </c>
      <c r="U64" s="180">
        <f t="shared" si="7"/>
        <v>73</v>
      </c>
    </row>
    <row r="65" spans="3:21">
      <c r="C65" s="175"/>
      <c r="D65" s="175"/>
      <c r="E65" s="176"/>
      <c r="G65" s="139">
        <f t="shared" si="0"/>
        <v>0</v>
      </c>
      <c r="H65" s="139">
        <f t="shared" si="1"/>
        <v>0</v>
      </c>
      <c r="I65" s="139">
        <f t="shared" si="2"/>
        <v>0</v>
      </c>
      <c r="J65" s="139"/>
      <c r="K65" s="177"/>
      <c r="L65" s="139">
        <f t="shared" si="3"/>
        <v>0</v>
      </c>
      <c r="N65" s="139">
        <f>Threshold!A66</f>
        <v>57</v>
      </c>
      <c r="O65" s="139" t="str">
        <f>Threshold!B66</f>
        <v>AME20068</v>
      </c>
      <c r="P65" s="139" t="str">
        <f>Threshold!C66</f>
        <v>NAVEEN KUMAR M</v>
      </c>
      <c r="Q65" s="139">
        <f>Threshold!D66</f>
        <v>38</v>
      </c>
      <c r="R65" s="139">
        <f>Threshold!E66</f>
        <v>42</v>
      </c>
      <c r="S65" s="179">
        <f t="shared" si="6"/>
        <v>80</v>
      </c>
      <c r="U65" s="180">
        <f t="shared" si="7"/>
        <v>70</v>
      </c>
    </row>
    <row r="66" spans="3:21">
      <c r="C66" s="175"/>
      <c r="D66" s="175"/>
      <c r="E66" s="176"/>
      <c r="G66" s="139">
        <f t="shared" si="0"/>
        <v>0</v>
      </c>
      <c r="H66" s="139">
        <f t="shared" si="1"/>
        <v>0</v>
      </c>
      <c r="I66" s="139">
        <f t="shared" si="2"/>
        <v>0</v>
      </c>
      <c r="J66" s="139"/>
      <c r="K66" s="177"/>
      <c r="L66" s="139">
        <f t="shared" si="3"/>
        <v>0</v>
      </c>
      <c r="N66" s="139">
        <f>Threshold!A67</f>
        <v>58</v>
      </c>
      <c r="O66" s="139" t="str">
        <f>Threshold!B67</f>
        <v>AME20069</v>
      </c>
      <c r="P66" s="139" t="str">
        <f>Threshold!C67</f>
        <v>NIRANJAN R</v>
      </c>
      <c r="Q66" s="139">
        <f>Threshold!D67</f>
        <v>38</v>
      </c>
      <c r="R66" s="139">
        <f>Threshold!E67</f>
        <v>53</v>
      </c>
      <c r="S66" s="179">
        <f t="shared" si="6"/>
        <v>91</v>
      </c>
      <c r="U66" s="180">
        <f t="shared" si="7"/>
        <v>88</v>
      </c>
    </row>
    <row r="67" spans="3:21">
      <c r="C67" s="175"/>
      <c r="D67" s="175"/>
      <c r="E67" s="176"/>
      <c r="G67" s="139">
        <f t="shared" si="0"/>
        <v>0</v>
      </c>
      <c r="H67" s="139">
        <f t="shared" si="1"/>
        <v>0</v>
      </c>
      <c r="I67" s="139">
        <f t="shared" si="2"/>
        <v>0</v>
      </c>
      <c r="J67" s="139"/>
      <c r="K67" s="177"/>
      <c r="L67" s="139">
        <f t="shared" si="3"/>
        <v>0</v>
      </c>
      <c r="N67" s="139">
        <f>Threshold!A68</f>
        <v>59</v>
      </c>
      <c r="O67" s="139" t="str">
        <f>Threshold!B68</f>
        <v>AME20071</v>
      </c>
      <c r="P67" s="139" t="str">
        <f>Threshold!C68</f>
        <v>L.D. PARAMESH</v>
      </c>
      <c r="Q67" s="139">
        <f>Threshold!D68</f>
        <v>36</v>
      </c>
      <c r="R67" s="139">
        <f>Threshold!E68</f>
        <v>51</v>
      </c>
      <c r="S67" s="179">
        <f t="shared" si="6"/>
        <v>87</v>
      </c>
      <c r="U67" s="180">
        <f t="shared" si="7"/>
        <v>85</v>
      </c>
    </row>
    <row r="68" spans="3:21">
      <c r="C68" s="175"/>
      <c r="D68" s="175"/>
      <c r="E68" s="176"/>
      <c r="G68" s="139">
        <f t="shared" si="0"/>
        <v>0</v>
      </c>
      <c r="H68" s="139">
        <f t="shared" si="1"/>
        <v>0</v>
      </c>
      <c r="I68" s="139">
        <f t="shared" si="2"/>
        <v>0</v>
      </c>
      <c r="J68" s="139"/>
      <c r="K68" s="177"/>
      <c r="L68" s="139">
        <f t="shared" si="3"/>
        <v>0</v>
      </c>
      <c r="N68" s="139">
        <f>Threshold!A69</f>
        <v>60</v>
      </c>
      <c r="O68" s="139" t="str">
        <f>Threshold!B69</f>
        <v>AME20072</v>
      </c>
      <c r="P68" s="139" t="str">
        <f>Threshold!C69</f>
        <v>PRAMAIYA</v>
      </c>
      <c r="Q68" s="139">
        <f>Threshold!D69</f>
        <v>35</v>
      </c>
      <c r="R68" s="139">
        <f>Threshold!E69</f>
        <v>31</v>
      </c>
      <c r="S68" s="179">
        <f t="shared" si="6"/>
        <v>66</v>
      </c>
      <c r="U68" s="180">
        <f t="shared" si="7"/>
        <v>52</v>
      </c>
    </row>
    <row r="69" spans="3:21">
      <c r="C69" s="175"/>
      <c r="D69" s="175"/>
      <c r="E69" s="176"/>
      <c r="G69" s="139">
        <f t="shared" si="0"/>
        <v>0</v>
      </c>
      <c r="H69" s="139">
        <f t="shared" si="1"/>
        <v>0</v>
      </c>
      <c r="I69" s="139">
        <f t="shared" si="2"/>
        <v>0</v>
      </c>
      <c r="J69" s="139"/>
      <c r="K69" s="177"/>
      <c r="L69" s="139">
        <f t="shared" si="3"/>
        <v>0</v>
      </c>
      <c r="N69" s="139">
        <f>Threshold!A70</f>
        <v>61</v>
      </c>
      <c r="O69" s="139" t="str">
        <f>Threshold!B70</f>
        <v>AME20074</v>
      </c>
      <c r="P69" s="139" t="str">
        <f>Threshold!C70</f>
        <v>PRASANTH</v>
      </c>
      <c r="Q69" s="139">
        <f>Threshold!D70</f>
        <v>31</v>
      </c>
      <c r="R69" s="139">
        <f>Threshold!E70</f>
        <v>41</v>
      </c>
      <c r="S69" s="179">
        <f t="shared" si="6"/>
        <v>72</v>
      </c>
      <c r="U69" s="180">
        <f t="shared" si="7"/>
        <v>68</v>
      </c>
    </row>
    <row r="70" spans="3:21">
      <c r="C70" s="175"/>
      <c r="D70" s="175"/>
      <c r="E70" s="176"/>
      <c r="G70" s="139">
        <f t="shared" si="0"/>
        <v>0</v>
      </c>
      <c r="H70" s="139">
        <f t="shared" si="1"/>
        <v>0</v>
      </c>
      <c r="I70" s="139">
        <f t="shared" si="2"/>
        <v>0</v>
      </c>
      <c r="J70" s="139"/>
      <c r="K70" s="177"/>
      <c r="L70" s="139">
        <f t="shared" si="3"/>
        <v>0</v>
      </c>
      <c r="N70" s="139">
        <f>Threshold!A71</f>
        <v>62</v>
      </c>
      <c r="O70" s="139" t="str">
        <f>Threshold!B71</f>
        <v>AME20075</v>
      </c>
      <c r="P70" s="139" t="str">
        <f>Threshold!C71</f>
        <v>RAVIKUMAR L</v>
      </c>
      <c r="Q70" s="139">
        <f>Threshold!D71</f>
        <v>37</v>
      </c>
      <c r="R70" s="139">
        <f>Threshold!E71</f>
        <v>45</v>
      </c>
      <c r="S70" s="179">
        <f t="shared" si="6"/>
        <v>82</v>
      </c>
      <c r="U70" s="180">
        <f t="shared" si="7"/>
        <v>75</v>
      </c>
    </row>
    <row r="71" spans="3:21">
      <c r="C71" s="175"/>
      <c r="D71" s="175"/>
      <c r="E71" s="176"/>
      <c r="G71" s="139">
        <f t="shared" si="0"/>
        <v>0</v>
      </c>
      <c r="H71" s="139">
        <f t="shared" si="1"/>
        <v>0</v>
      </c>
      <c r="I71" s="139">
        <f t="shared" si="2"/>
        <v>0</v>
      </c>
      <c r="J71" s="139"/>
      <c r="K71" s="177"/>
      <c r="L71" s="139">
        <f t="shared" si="3"/>
        <v>0</v>
      </c>
      <c r="N71" s="139">
        <f>Threshold!A72</f>
        <v>63</v>
      </c>
      <c r="O71" s="139" t="str">
        <f>Threshold!B72</f>
        <v>AME20076</v>
      </c>
      <c r="P71" s="139" t="str">
        <f>Threshold!C72</f>
        <v>ROHITH K</v>
      </c>
      <c r="Q71" s="139">
        <f>Threshold!D72</f>
        <v>36</v>
      </c>
      <c r="R71" s="139">
        <f>Threshold!E72</f>
        <v>29</v>
      </c>
      <c r="S71" s="179">
        <f t="shared" si="6"/>
        <v>65</v>
      </c>
      <c r="U71" s="180">
        <f t="shared" si="7"/>
        <v>48</v>
      </c>
    </row>
    <row r="72" spans="3:21">
      <c r="C72" s="175"/>
      <c r="D72" s="175"/>
      <c r="E72" s="176"/>
      <c r="G72" s="139">
        <f t="shared" si="0"/>
        <v>0</v>
      </c>
      <c r="H72" s="139">
        <f t="shared" si="1"/>
        <v>0</v>
      </c>
      <c r="I72" s="139">
        <f t="shared" si="2"/>
        <v>0</v>
      </c>
      <c r="J72" s="139"/>
      <c r="K72" s="177"/>
      <c r="L72" s="139">
        <f t="shared" si="3"/>
        <v>0</v>
      </c>
      <c r="N72" s="139">
        <f>Threshold!A73</f>
        <v>64</v>
      </c>
      <c r="O72" s="139" t="str">
        <f>Threshold!B73</f>
        <v>AME20078</v>
      </c>
      <c r="P72" s="139" t="str">
        <f>Threshold!C73</f>
        <v>ROSHAN</v>
      </c>
      <c r="Q72" s="139">
        <f>Threshold!D73</f>
        <v>32</v>
      </c>
      <c r="R72" s="139">
        <f>Threshold!E73</f>
        <v>38</v>
      </c>
      <c r="S72" s="179">
        <f t="shared" si="6"/>
        <v>70</v>
      </c>
      <c r="U72" s="180">
        <f t="shared" si="7"/>
        <v>63</v>
      </c>
    </row>
    <row r="73" spans="3:21">
      <c r="C73" s="175"/>
      <c r="D73" s="175"/>
      <c r="E73" s="176"/>
      <c r="G73" s="139">
        <f t="shared" si="0"/>
        <v>0</v>
      </c>
      <c r="H73" s="139">
        <f t="shared" si="1"/>
        <v>0</v>
      </c>
      <c r="I73" s="139">
        <f t="shared" si="2"/>
        <v>0</v>
      </c>
      <c r="J73" s="139"/>
      <c r="K73" s="177"/>
      <c r="L73" s="139">
        <f t="shared" si="3"/>
        <v>0</v>
      </c>
      <c r="N73" s="139">
        <f>Threshold!A74</f>
        <v>65</v>
      </c>
      <c r="O73" s="139" t="str">
        <f>Threshold!B74</f>
        <v>AME20079</v>
      </c>
      <c r="P73" s="139" t="str">
        <f>Threshold!C74</f>
        <v>SABARENATH KAILASH</v>
      </c>
      <c r="Q73" s="139">
        <f>Threshold!D74</f>
        <v>36</v>
      </c>
      <c r="R73" s="139">
        <f>Threshold!E74</f>
        <v>39</v>
      </c>
      <c r="S73" s="179">
        <f t="shared" si="6"/>
        <v>75</v>
      </c>
      <c r="U73" s="180">
        <f t="shared" si="7"/>
        <v>65</v>
      </c>
    </row>
    <row r="74" spans="3:21">
      <c r="C74" s="175"/>
      <c r="D74" s="175"/>
      <c r="E74" s="176"/>
      <c r="G74" s="139">
        <f t="shared" ref="G74:G78" si="8">D74</f>
        <v>0</v>
      </c>
      <c r="H74" s="139">
        <f t="shared" ref="H74:H78" si="9">C74</f>
        <v>0</v>
      </c>
      <c r="I74" s="139">
        <f t="shared" ref="I74:I78" si="10">E74</f>
        <v>0</v>
      </c>
      <c r="J74" s="139"/>
      <c r="K74" s="177"/>
      <c r="L74" s="139">
        <f t="shared" ref="L74:L137" si="11">ROUND(K74*100/60,0)</f>
        <v>0</v>
      </c>
      <c r="N74" s="139">
        <f>Threshold!A75</f>
        <v>66</v>
      </c>
      <c r="O74" s="139" t="str">
        <f>Threshold!B75</f>
        <v>AME20080</v>
      </c>
      <c r="P74" s="139" t="str">
        <f>Threshold!C75</f>
        <v>N D SAI SUJAY</v>
      </c>
      <c r="Q74" s="139">
        <f>Threshold!D75</f>
        <v>36</v>
      </c>
      <c r="R74" s="139">
        <f>Threshold!E75</f>
        <v>46</v>
      </c>
      <c r="S74" s="179">
        <f t="shared" si="6"/>
        <v>82</v>
      </c>
      <c r="U74" s="180">
        <f t="shared" si="7"/>
        <v>77</v>
      </c>
    </row>
    <row r="75" spans="3:21">
      <c r="C75" s="175"/>
      <c r="D75" s="175"/>
      <c r="E75" s="176"/>
      <c r="G75" s="139">
        <f t="shared" si="8"/>
        <v>0</v>
      </c>
      <c r="H75" s="139">
        <f t="shared" si="9"/>
        <v>0</v>
      </c>
      <c r="I75" s="139">
        <f t="shared" si="10"/>
        <v>0</v>
      </c>
      <c r="J75" s="139"/>
      <c r="K75" s="177"/>
      <c r="L75" s="139">
        <f t="shared" si="11"/>
        <v>0</v>
      </c>
      <c r="N75" s="139">
        <f>Threshold!A76</f>
        <v>67</v>
      </c>
      <c r="O75" s="139" t="str">
        <f>Threshold!B76</f>
        <v>AME20081</v>
      </c>
      <c r="P75" s="139" t="str">
        <f>Threshold!C76</f>
        <v>SAMRIDHYA DAS</v>
      </c>
      <c r="Q75" s="139">
        <f>Threshold!D76</f>
        <v>35</v>
      </c>
      <c r="R75" s="139">
        <f>Threshold!E76</f>
        <v>36</v>
      </c>
      <c r="S75" s="179">
        <f t="shared" si="6"/>
        <v>71</v>
      </c>
      <c r="U75" s="180">
        <f t="shared" si="7"/>
        <v>60</v>
      </c>
    </row>
    <row r="76" spans="3:21">
      <c r="C76" s="175"/>
      <c r="D76" s="175"/>
      <c r="E76" s="176"/>
      <c r="G76" s="139">
        <f t="shared" si="8"/>
        <v>0</v>
      </c>
      <c r="H76" s="139">
        <f t="shared" si="9"/>
        <v>0</v>
      </c>
      <c r="I76" s="139">
        <f t="shared" si="10"/>
        <v>0</v>
      </c>
      <c r="J76" s="139"/>
      <c r="K76" s="177"/>
      <c r="L76" s="139">
        <f t="shared" si="11"/>
        <v>0</v>
      </c>
      <c r="N76" s="139">
        <f>Threshold!A77</f>
        <v>68</v>
      </c>
      <c r="O76" s="139" t="str">
        <f>Threshold!B77</f>
        <v>AME20082</v>
      </c>
      <c r="P76" s="139" t="str">
        <f>Threshold!C77</f>
        <v>SANGEETH SAROV JOSHY</v>
      </c>
      <c r="Q76" s="139">
        <f>Threshold!D77</f>
        <v>38</v>
      </c>
      <c r="R76" s="139">
        <f>Threshold!E77</f>
        <v>38</v>
      </c>
      <c r="S76" s="179">
        <f t="shared" ref="S76:S139" si="12">SUM(Q76:R76)</f>
        <v>76</v>
      </c>
      <c r="U76" s="180">
        <f t="shared" ref="U76:U139" si="13">IFERROR(ROUND(R76*100/60,0),R76)</f>
        <v>63</v>
      </c>
    </row>
    <row r="77" spans="3:21">
      <c r="C77" s="175"/>
      <c r="D77" s="175"/>
      <c r="E77" s="176"/>
      <c r="G77" s="139">
        <f t="shared" si="8"/>
        <v>0</v>
      </c>
      <c r="H77" s="139">
        <f t="shared" si="9"/>
        <v>0</v>
      </c>
      <c r="I77" s="139">
        <f t="shared" si="10"/>
        <v>0</v>
      </c>
      <c r="J77" s="139"/>
      <c r="K77" s="177"/>
      <c r="L77" s="139">
        <f t="shared" si="11"/>
        <v>0</v>
      </c>
      <c r="N77" s="139">
        <f>Threshold!A78</f>
        <v>69</v>
      </c>
      <c r="O77" s="139" t="str">
        <f>Threshold!B78</f>
        <v>AME20083</v>
      </c>
      <c r="P77" s="139" t="str">
        <f>Threshold!C78</f>
        <v>SANGEETH SYAM M</v>
      </c>
      <c r="Q77" s="139">
        <f>Threshold!D78</f>
        <v>38</v>
      </c>
      <c r="R77" s="139">
        <f>Threshold!E78</f>
        <v>46</v>
      </c>
      <c r="S77" s="179">
        <f t="shared" si="12"/>
        <v>84</v>
      </c>
      <c r="U77" s="180">
        <f t="shared" si="13"/>
        <v>77</v>
      </c>
    </row>
    <row r="78" spans="3:21">
      <c r="C78" s="175"/>
      <c r="D78" s="175"/>
      <c r="E78" s="176"/>
      <c r="G78" s="139">
        <f t="shared" si="8"/>
        <v>0</v>
      </c>
      <c r="H78" s="139">
        <f t="shared" si="9"/>
        <v>0</v>
      </c>
      <c r="I78" s="139">
        <f t="shared" si="10"/>
        <v>0</v>
      </c>
      <c r="J78" s="139"/>
      <c r="K78" s="177"/>
      <c r="L78" s="139">
        <f t="shared" si="11"/>
        <v>0</v>
      </c>
      <c r="N78" s="139">
        <f>Threshold!A79</f>
        <v>70</v>
      </c>
      <c r="O78" s="139" t="str">
        <f>Threshold!B79</f>
        <v>AME20084</v>
      </c>
      <c r="P78" s="139" t="str">
        <f>Threshold!C79</f>
        <v>SERMA RAJA D</v>
      </c>
      <c r="Q78" s="139">
        <f>Threshold!D79</f>
        <v>38</v>
      </c>
      <c r="R78" s="139">
        <f>Threshold!E79</f>
        <v>40</v>
      </c>
      <c r="S78" s="179">
        <f t="shared" si="12"/>
        <v>78</v>
      </c>
      <c r="U78" s="180">
        <f t="shared" si="13"/>
        <v>67</v>
      </c>
    </row>
    <row r="79" spans="3:21">
      <c r="C79" s="139"/>
      <c r="D79" s="139"/>
      <c r="E79" s="139"/>
      <c r="G79" s="139"/>
      <c r="H79" s="139"/>
      <c r="I79" s="139"/>
      <c r="J79" s="139"/>
      <c r="K79" s="139"/>
      <c r="L79" s="139">
        <f t="shared" si="11"/>
        <v>0</v>
      </c>
      <c r="N79" s="139">
        <f>Threshold!A80</f>
        <v>71</v>
      </c>
      <c r="O79" s="139" t="str">
        <f>Threshold!B80</f>
        <v>AME20085</v>
      </c>
      <c r="P79" s="139" t="str">
        <f>Threshold!C80</f>
        <v>SHARUN P</v>
      </c>
      <c r="Q79" s="139">
        <f>Threshold!D80</f>
        <v>38</v>
      </c>
      <c r="R79" s="139">
        <f>Threshold!E80</f>
        <v>46</v>
      </c>
      <c r="S79" s="179">
        <f t="shared" si="12"/>
        <v>84</v>
      </c>
      <c r="U79" s="180">
        <f t="shared" si="13"/>
        <v>77</v>
      </c>
    </row>
    <row r="80" spans="3:21">
      <c r="C80" s="139"/>
      <c r="D80" s="139"/>
      <c r="E80" s="139"/>
      <c r="G80" s="139"/>
      <c r="H80" s="139"/>
      <c r="I80" s="139"/>
      <c r="J80" s="139"/>
      <c r="K80" s="139"/>
      <c r="L80" s="139">
        <f t="shared" si="11"/>
        <v>0</v>
      </c>
      <c r="N80" s="139">
        <f>Threshold!A81</f>
        <v>72</v>
      </c>
      <c r="O80" s="139" t="str">
        <f>Threshold!B81</f>
        <v>AME20086</v>
      </c>
      <c r="P80" s="139" t="str">
        <f>Threshold!C81</f>
        <v>SHRAVAN B NAMBIAR</v>
      </c>
      <c r="Q80" s="139">
        <f>Threshold!D81</f>
        <v>38</v>
      </c>
      <c r="R80" s="139">
        <f>Threshold!E81</f>
        <v>30</v>
      </c>
      <c r="S80" s="179">
        <f t="shared" si="12"/>
        <v>68</v>
      </c>
      <c r="U80" s="180">
        <f t="shared" si="13"/>
        <v>50</v>
      </c>
    </row>
    <row r="81" spans="3:21">
      <c r="C81" s="139"/>
      <c r="D81" s="139"/>
      <c r="E81" s="139"/>
      <c r="G81" s="139"/>
      <c r="H81" s="139"/>
      <c r="I81" s="139"/>
      <c r="J81" s="139"/>
      <c r="K81" s="139"/>
      <c r="L81" s="139">
        <f t="shared" si="11"/>
        <v>0</v>
      </c>
      <c r="N81" s="139">
        <f>Threshold!A82</f>
        <v>73</v>
      </c>
      <c r="O81" s="139" t="str">
        <f>Threshold!B82</f>
        <v>AME20087</v>
      </c>
      <c r="P81" s="139" t="str">
        <f>Threshold!C82</f>
        <v>SRI VENKATESH</v>
      </c>
      <c r="Q81" s="139">
        <f>Threshold!D82</f>
        <v>33</v>
      </c>
      <c r="R81" s="139">
        <f>Threshold!E82</f>
        <v>34</v>
      </c>
      <c r="S81" s="179">
        <f t="shared" si="12"/>
        <v>67</v>
      </c>
      <c r="U81" s="180">
        <f t="shared" si="13"/>
        <v>57</v>
      </c>
    </row>
    <row r="82" spans="3:21">
      <c r="C82" s="139"/>
      <c r="D82" s="139"/>
      <c r="E82" s="139"/>
      <c r="G82" s="139"/>
      <c r="H82" s="139"/>
      <c r="I82" s="139"/>
      <c r="J82" s="139"/>
      <c r="K82" s="139"/>
      <c r="L82" s="139">
        <f t="shared" si="11"/>
        <v>0</v>
      </c>
      <c r="N82" s="139">
        <f>Threshold!A83</f>
        <v>74</v>
      </c>
      <c r="O82" s="139" t="str">
        <f>Threshold!B83</f>
        <v>AME20088</v>
      </c>
      <c r="P82" s="139" t="str">
        <f>Threshold!C83</f>
        <v>SIVA SUBRAMANIAN</v>
      </c>
      <c r="Q82" s="139">
        <f>Threshold!D83</f>
        <v>37</v>
      </c>
      <c r="R82" s="139">
        <f>Threshold!E83</f>
        <v>31</v>
      </c>
      <c r="S82" s="179">
        <f t="shared" si="12"/>
        <v>68</v>
      </c>
      <c r="U82" s="180">
        <f t="shared" si="13"/>
        <v>52</v>
      </c>
    </row>
    <row r="83" spans="3:21">
      <c r="C83" s="139"/>
      <c r="D83" s="139"/>
      <c r="E83" s="139"/>
      <c r="G83" s="139"/>
      <c r="H83" s="139"/>
      <c r="I83" s="139"/>
      <c r="J83" s="139"/>
      <c r="K83" s="139"/>
      <c r="L83" s="139">
        <f t="shared" si="11"/>
        <v>0</v>
      </c>
      <c r="N83" s="139">
        <f>Threshold!A84</f>
        <v>75</v>
      </c>
      <c r="O83" s="139" t="str">
        <f>Threshold!B84</f>
        <v>AME20090</v>
      </c>
      <c r="P83" s="139" t="str">
        <f>Threshold!C84</f>
        <v>SUBRAMANIAN V</v>
      </c>
      <c r="Q83" s="139">
        <f>Threshold!D84</f>
        <v>31</v>
      </c>
      <c r="R83" s="139">
        <f>Threshold!E84</f>
        <v>29</v>
      </c>
      <c r="S83" s="179">
        <f t="shared" si="12"/>
        <v>60</v>
      </c>
      <c r="U83" s="180">
        <f t="shared" si="13"/>
        <v>48</v>
      </c>
    </row>
    <row r="84" spans="3:21">
      <c r="C84" s="139"/>
      <c r="D84" s="139"/>
      <c r="E84" s="139"/>
      <c r="G84" s="139"/>
      <c r="H84" s="139"/>
      <c r="I84" s="139"/>
      <c r="J84" s="139"/>
      <c r="K84" s="139"/>
      <c r="L84" s="139">
        <f t="shared" si="11"/>
        <v>0</v>
      </c>
      <c r="N84" s="139">
        <f>Threshold!A85</f>
        <v>76</v>
      </c>
      <c r="O84" s="139" t="str">
        <f>Threshold!B85</f>
        <v>AME20091</v>
      </c>
      <c r="P84" s="139" t="str">
        <f>Threshold!C85</f>
        <v>SUJAY U M</v>
      </c>
      <c r="Q84" s="139">
        <f>Threshold!D85</f>
        <v>33</v>
      </c>
      <c r="R84" s="139">
        <f>Threshold!E85</f>
        <v>34</v>
      </c>
      <c r="S84" s="179">
        <f t="shared" si="12"/>
        <v>67</v>
      </c>
      <c r="U84" s="180">
        <f t="shared" si="13"/>
        <v>57</v>
      </c>
    </row>
    <row r="85" spans="3:21">
      <c r="C85" s="139"/>
      <c r="D85" s="139"/>
      <c r="E85" s="139"/>
      <c r="G85" s="139"/>
      <c r="H85" s="139"/>
      <c r="I85" s="139"/>
      <c r="J85" s="139"/>
      <c r="K85" s="139"/>
      <c r="L85" s="139">
        <f t="shared" si="11"/>
        <v>0</v>
      </c>
      <c r="N85" s="139">
        <f>Threshold!A86</f>
        <v>77</v>
      </c>
      <c r="O85" s="139" t="str">
        <f>Threshold!B86</f>
        <v>AME20092</v>
      </c>
      <c r="P85" s="139" t="str">
        <f>Threshold!C86</f>
        <v>SUJITHIRAN N</v>
      </c>
      <c r="Q85" s="139">
        <f>Threshold!D86</f>
        <v>36</v>
      </c>
      <c r="R85" s="139">
        <f>Threshold!E86</f>
        <v>33</v>
      </c>
      <c r="S85" s="179">
        <f t="shared" si="12"/>
        <v>69</v>
      </c>
      <c r="U85" s="180">
        <f t="shared" si="13"/>
        <v>55</v>
      </c>
    </row>
    <row r="86" spans="3:21">
      <c r="C86" s="139"/>
      <c r="D86" s="139"/>
      <c r="E86" s="139"/>
      <c r="G86" s="139"/>
      <c r="H86" s="139"/>
      <c r="I86" s="139"/>
      <c r="J86" s="139"/>
      <c r="K86" s="139"/>
      <c r="L86" s="139">
        <f t="shared" si="11"/>
        <v>0</v>
      </c>
      <c r="N86" s="139">
        <f>Threshold!A87</f>
        <v>78</v>
      </c>
      <c r="O86" s="139" t="str">
        <f>Threshold!B87</f>
        <v>AME20093</v>
      </c>
      <c r="P86" s="139" t="str">
        <f>Threshold!C87</f>
        <v>SURYA SIVADAS</v>
      </c>
      <c r="Q86" s="139">
        <f>Threshold!D87</f>
        <v>38</v>
      </c>
      <c r="R86" s="139">
        <f>Threshold!E87</f>
        <v>40</v>
      </c>
      <c r="S86" s="179">
        <f t="shared" si="12"/>
        <v>78</v>
      </c>
      <c r="U86" s="180">
        <f t="shared" si="13"/>
        <v>67</v>
      </c>
    </row>
    <row r="87" spans="3:21">
      <c r="C87" s="139"/>
      <c r="D87" s="139"/>
      <c r="E87" s="139"/>
      <c r="G87" s="139"/>
      <c r="H87" s="139"/>
      <c r="I87" s="139"/>
      <c r="J87" s="139"/>
      <c r="K87" s="139"/>
      <c r="L87" s="139">
        <f t="shared" si="11"/>
        <v>0</v>
      </c>
      <c r="N87" s="139">
        <f>Threshold!A88</f>
        <v>79</v>
      </c>
      <c r="O87" s="139" t="str">
        <f>Threshold!B88</f>
        <v>AME20094</v>
      </c>
      <c r="P87" s="139" t="str">
        <f>Threshold!C88</f>
        <v>UJJWAL KAPOOR</v>
      </c>
      <c r="Q87" s="139">
        <f>Threshold!D88</f>
        <v>36</v>
      </c>
      <c r="R87" s="139">
        <f>Threshold!E88</f>
        <v>37</v>
      </c>
      <c r="S87" s="179">
        <f t="shared" si="12"/>
        <v>73</v>
      </c>
      <c r="U87" s="180">
        <f t="shared" si="13"/>
        <v>62</v>
      </c>
    </row>
    <row r="88" spans="3:21">
      <c r="C88" s="139"/>
      <c r="D88" s="139"/>
      <c r="E88" s="139"/>
      <c r="G88" s="139"/>
      <c r="H88" s="139"/>
      <c r="I88" s="139"/>
      <c r="J88" s="139"/>
      <c r="K88" s="139"/>
      <c r="L88" s="139">
        <f t="shared" si="11"/>
        <v>0</v>
      </c>
      <c r="N88" s="139">
        <f>Threshold!A89</f>
        <v>80</v>
      </c>
      <c r="O88" s="139" t="str">
        <f>Threshold!B89</f>
        <v>AME20096</v>
      </c>
      <c r="P88" s="139" t="str">
        <f>Threshold!C89</f>
        <v>VIJAYARAGUNATH</v>
      </c>
      <c r="Q88" s="139">
        <f>Threshold!D89</f>
        <v>35</v>
      </c>
      <c r="R88" s="139">
        <f>Threshold!E89</f>
        <v>38</v>
      </c>
      <c r="S88" s="179">
        <f t="shared" si="12"/>
        <v>73</v>
      </c>
      <c r="U88" s="180">
        <f t="shared" si="13"/>
        <v>63</v>
      </c>
    </row>
    <row r="89" spans="3:21">
      <c r="C89" s="139"/>
      <c r="D89" s="139"/>
      <c r="E89" s="139"/>
      <c r="G89" s="139"/>
      <c r="H89" s="139"/>
      <c r="I89" s="139"/>
      <c r="J89" s="139"/>
      <c r="K89" s="139"/>
      <c r="L89" s="139">
        <f t="shared" si="11"/>
        <v>0</v>
      </c>
      <c r="N89" s="139">
        <f>Threshold!A90</f>
        <v>81</v>
      </c>
      <c r="O89" s="139" t="str">
        <f>Threshold!B90</f>
        <v>AME20097</v>
      </c>
      <c r="P89" s="139" t="str">
        <f>Threshold!C90</f>
        <v>VISHNU PANICKER</v>
      </c>
      <c r="Q89" s="139">
        <f>Threshold!D90</f>
        <v>37</v>
      </c>
      <c r="R89" s="139">
        <f>Threshold!E90</f>
        <v>38</v>
      </c>
      <c r="S89" s="179">
        <f t="shared" si="12"/>
        <v>75</v>
      </c>
      <c r="U89" s="180">
        <f t="shared" si="13"/>
        <v>63</v>
      </c>
    </row>
    <row r="90" spans="3:21">
      <c r="C90" s="139"/>
      <c r="D90" s="139"/>
      <c r="E90" s="139"/>
      <c r="G90" s="139"/>
      <c r="H90" s="139"/>
      <c r="I90" s="139"/>
      <c r="J90" s="139"/>
      <c r="K90" s="139"/>
      <c r="L90" s="139">
        <f t="shared" si="11"/>
        <v>0</v>
      </c>
      <c r="N90" s="139">
        <f>Threshold!A91</f>
        <v>82</v>
      </c>
      <c r="O90" s="139" t="str">
        <f>Threshold!B91</f>
        <v>AME20098</v>
      </c>
      <c r="P90" s="139" t="str">
        <f>Threshold!C91</f>
        <v>VIVEK AJAYAN</v>
      </c>
      <c r="Q90" s="139">
        <f>Threshold!D91</f>
        <v>38</v>
      </c>
      <c r="R90" s="139">
        <f>Threshold!E91</f>
        <v>43</v>
      </c>
      <c r="S90" s="179">
        <f t="shared" si="12"/>
        <v>81</v>
      </c>
      <c r="U90" s="180">
        <f t="shared" si="13"/>
        <v>72</v>
      </c>
    </row>
    <row r="91" spans="3:21">
      <c r="C91" s="139"/>
      <c r="D91" s="139"/>
      <c r="E91" s="139"/>
      <c r="G91" s="139"/>
      <c r="H91" s="139"/>
      <c r="I91" s="139"/>
      <c r="J91" s="139"/>
      <c r="K91" s="139"/>
      <c r="L91" s="139">
        <f t="shared" si="11"/>
        <v>0</v>
      </c>
      <c r="N91" s="139">
        <f>Threshold!A92</f>
        <v>83</v>
      </c>
      <c r="O91" s="139" t="str">
        <f>Threshold!B92</f>
        <v>AME20099</v>
      </c>
      <c r="P91" s="139" t="str">
        <f>Threshold!C92</f>
        <v>YAGHYAVRAT SHEKHAWAT</v>
      </c>
      <c r="Q91" s="139">
        <f>Threshold!D92</f>
        <v>37</v>
      </c>
      <c r="R91" s="139">
        <f>Threshold!E92</f>
        <v>41</v>
      </c>
      <c r="S91" s="179">
        <f t="shared" si="12"/>
        <v>78</v>
      </c>
      <c r="U91" s="180">
        <f t="shared" si="13"/>
        <v>68</v>
      </c>
    </row>
    <row r="92" spans="3:21">
      <c r="C92" s="139"/>
      <c r="D92" s="139"/>
      <c r="E92" s="139"/>
      <c r="G92" s="139"/>
      <c r="H92" s="139"/>
      <c r="I92" s="139"/>
      <c r="J92" s="139"/>
      <c r="K92" s="139"/>
      <c r="L92" s="139">
        <f t="shared" si="11"/>
        <v>0</v>
      </c>
      <c r="N92" s="139">
        <f>Threshold!A93</f>
        <v>84</v>
      </c>
      <c r="O92" s="139" t="str">
        <f>Threshold!B93</f>
        <v>AME20100</v>
      </c>
      <c r="P92" s="139" t="str">
        <f>Threshold!C93</f>
        <v>MOHAMMED SAMEERKHAN S</v>
      </c>
      <c r="Q92" s="139">
        <f>Threshold!D93</f>
        <v>37</v>
      </c>
      <c r="R92" s="139">
        <f>Threshold!E93</f>
        <v>48</v>
      </c>
      <c r="S92" s="179">
        <f t="shared" si="12"/>
        <v>85</v>
      </c>
      <c r="U92" s="180">
        <f t="shared" si="13"/>
        <v>80</v>
      </c>
    </row>
    <row r="93" spans="3:21">
      <c r="C93" s="139"/>
      <c r="D93" s="139"/>
      <c r="E93" s="139"/>
      <c r="G93" s="139"/>
      <c r="H93" s="139"/>
      <c r="I93" s="139"/>
      <c r="J93" s="139"/>
      <c r="K93" s="139"/>
      <c r="L93" s="139">
        <f t="shared" si="11"/>
        <v>0</v>
      </c>
      <c r="N93" s="139">
        <f>Threshold!A94</f>
        <v>85</v>
      </c>
      <c r="O93" s="139" t="str">
        <f>Threshold!B94</f>
        <v>AME20101</v>
      </c>
      <c r="P93" s="139" t="str">
        <f>Threshold!C94</f>
        <v>SACHIN R NAIR</v>
      </c>
      <c r="Q93" s="139">
        <f>Threshold!D94</f>
        <v>35</v>
      </c>
      <c r="R93" s="139">
        <f>Threshold!E94</f>
        <v>38</v>
      </c>
      <c r="S93" s="179">
        <f t="shared" si="12"/>
        <v>73</v>
      </c>
      <c r="U93" s="180">
        <f t="shared" si="13"/>
        <v>63</v>
      </c>
    </row>
    <row r="94" spans="3:21">
      <c r="C94" s="139"/>
      <c r="D94" s="139"/>
      <c r="E94" s="139"/>
      <c r="G94" s="139"/>
      <c r="H94" s="139"/>
      <c r="I94" s="139"/>
      <c r="J94" s="139"/>
      <c r="K94" s="139"/>
      <c r="L94" s="139">
        <f t="shared" si="11"/>
        <v>0</v>
      </c>
      <c r="N94" s="139">
        <f>Threshold!A95</f>
        <v>86</v>
      </c>
      <c r="O94" s="139" t="str">
        <f>Threshold!B95</f>
        <v>AME20102</v>
      </c>
      <c r="P94" s="139" t="str">
        <f>Threshold!C95</f>
        <v>YAJJAVARAPU SIVA SURYA</v>
      </c>
      <c r="Q94" s="139">
        <f>Threshold!D95</f>
        <v>35</v>
      </c>
      <c r="R94" s="139">
        <f>Threshold!E95</f>
        <v>33</v>
      </c>
      <c r="S94" s="179">
        <f t="shared" si="12"/>
        <v>68</v>
      </c>
      <c r="U94" s="180">
        <f t="shared" si="13"/>
        <v>55</v>
      </c>
    </row>
    <row r="95" spans="3:21">
      <c r="C95" s="139"/>
      <c r="D95" s="139"/>
      <c r="E95" s="139"/>
      <c r="G95" s="139"/>
      <c r="H95" s="139"/>
      <c r="I95" s="139"/>
      <c r="J95" s="139"/>
      <c r="K95" s="139"/>
      <c r="L95" s="139">
        <f t="shared" si="11"/>
        <v>0</v>
      </c>
      <c r="N95" s="139">
        <f>Threshold!A96</f>
        <v>87</v>
      </c>
      <c r="O95" s="139" t="str">
        <f>Threshold!B96</f>
        <v>AME20104</v>
      </c>
      <c r="P95" s="139" t="str">
        <f>Threshold!C96</f>
        <v>ASHISH THOMAS</v>
      </c>
      <c r="Q95" s="139">
        <f>Threshold!D96</f>
        <v>36</v>
      </c>
      <c r="R95" s="139">
        <f>Threshold!E96</f>
        <v>34</v>
      </c>
      <c r="S95" s="179">
        <f t="shared" si="12"/>
        <v>70</v>
      </c>
      <c r="U95" s="180">
        <f t="shared" si="13"/>
        <v>57</v>
      </c>
    </row>
    <row r="96" spans="3:21">
      <c r="C96" s="139"/>
      <c r="D96" s="139"/>
      <c r="E96" s="139"/>
      <c r="G96" s="139"/>
      <c r="H96" s="139"/>
      <c r="I96" s="139"/>
      <c r="J96" s="139"/>
      <c r="K96" s="139"/>
      <c r="L96" s="139">
        <f t="shared" si="11"/>
        <v>0</v>
      </c>
      <c r="N96" s="139">
        <f>Threshold!A97</f>
        <v>88</v>
      </c>
      <c r="O96" s="139" t="str">
        <f>Threshold!B97</f>
        <v>AME20105</v>
      </c>
      <c r="P96" s="139" t="str">
        <f>Threshold!C97</f>
        <v>ANURAG R</v>
      </c>
      <c r="Q96" s="139">
        <f>Threshold!D97</f>
        <v>35</v>
      </c>
      <c r="R96" s="139">
        <f>Threshold!E97</f>
        <v>32</v>
      </c>
      <c r="S96" s="179">
        <f t="shared" si="12"/>
        <v>67</v>
      </c>
      <c r="U96" s="180">
        <f t="shared" si="13"/>
        <v>53</v>
      </c>
    </row>
    <row r="97" spans="3:21">
      <c r="C97" s="139"/>
      <c r="D97" s="139"/>
      <c r="E97" s="139"/>
      <c r="G97" s="139"/>
      <c r="H97" s="139"/>
      <c r="I97" s="139"/>
      <c r="J97" s="139"/>
      <c r="K97" s="139"/>
      <c r="L97" s="139">
        <f t="shared" si="11"/>
        <v>0</v>
      </c>
      <c r="N97" s="139">
        <f>Threshold!A98</f>
        <v>89</v>
      </c>
      <c r="O97" s="139" t="str">
        <f>Threshold!B98</f>
        <v>AME20106</v>
      </c>
      <c r="P97" s="139" t="str">
        <f>Threshold!C98</f>
        <v>SANTU KUMAR</v>
      </c>
      <c r="Q97" s="139">
        <f>Threshold!D98</f>
        <v>31</v>
      </c>
      <c r="R97" s="139">
        <f>Threshold!E98</f>
        <v>29</v>
      </c>
      <c r="S97" s="179">
        <f t="shared" si="12"/>
        <v>60</v>
      </c>
      <c r="U97" s="180">
        <f t="shared" si="13"/>
        <v>48</v>
      </c>
    </row>
    <row r="98" spans="3:21">
      <c r="C98" s="139"/>
      <c r="D98" s="139"/>
      <c r="E98" s="139"/>
      <c r="G98" s="139"/>
      <c r="H98" s="139"/>
      <c r="I98" s="139"/>
      <c r="J98" s="139"/>
      <c r="K98" s="139"/>
      <c r="L98" s="139">
        <f t="shared" si="11"/>
        <v>0</v>
      </c>
      <c r="N98" s="139">
        <f>Threshold!A99</f>
        <v>90</v>
      </c>
      <c r="O98" s="139" t="str">
        <f>Threshold!B99</f>
        <v>AME20107</v>
      </c>
      <c r="P98" s="139" t="str">
        <f>Threshold!C99</f>
        <v>M MOHAMED UMAR</v>
      </c>
      <c r="Q98" s="139">
        <f>Threshold!D99</f>
        <v>38</v>
      </c>
      <c r="R98" s="139">
        <f>Threshold!E99</f>
        <v>52</v>
      </c>
      <c r="S98" s="179">
        <f t="shared" si="12"/>
        <v>90</v>
      </c>
      <c r="U98" s="180">
        <f t="shared" si="13"/>
        <v>87</v>
      </c>
    </row>
    <row r="99" spans="3:21">
      <c r="C99" s="139"/>
      <c r="D99" s="139"/>
      <c r="E99" s="139"/>
      <c r="G99" s="139"/>
      <c r="H99" s="139"/>
      <c r="I99" s="139"/>
      <c r="J99" s="139"/>
      <c r="K99" s="139"/>
      <c r="L99" s="139">
        <f t="shared" si="11"/>
        <v>0</v>
      </c>
      <c r="N99" s="139">
        <f>Threshold!A100</f>
        <v>91</v>
      </c>
      <c r="O99" s="139" t="str">
        <f>Threshold!B100</f>
        <v>AME20108</v>
      </c>
      <c r="P99" s="139" t="str">
        <f>Threshold!C100</f>
        <v>RIFANA N</v>
      </c>
      <c r="Q99" s="139">
        <f>Threshold!D100</f>
        <v>38</v>
      </c>
      <c r="R99" s="139">
        <f>Threshold!E100</f>
        <v>54</v>
      </c>
      <c r="S99" s="179">
        <f t="shared" si="12"/>
        <v>92</v>
      </c>
      <c r="U99" s="180">
        <f t="shared" si="13"/>
        <v>90</v>
      </c>
    </row>
    <row r="100" spans="3:21">
      <c r="C100" s="139"/>
      <c r="D100" s="139"/>
      <c r="E100" s="139"/>
      <c r="G100" s="139"/>
      <c r="H100" s="139"/>
      <c r="I100" s="139"/>
      <c r="J100" s="139"/>
      <c r="K100" s="139"/>
      <c r="L100" s="139">
        <f t="shared" si="11"/>
        <v>0</v>
      </c>
      <c r="N100" s="139">
        <f>Threshold!A101</f>
        <v>92</v>
      </c>
      <c r="O100" s="139" t="str">
        <f>Threshold!B101</f>
        <v>AME20109</v>
      </c>
      <c r="P100" s="139" t="str">
        <f>Threshold!C101</f>
        <v>SARTHAK A PILLAI</v>
      </c>
      <c r="Q100" s="139">
        <f>Threshold!D101</f>
        <v>36</v>
      </c>
      <c r="R100" s="139">
        <f>Threshold!E101</f>
        <v>31</v>
      </c>
      <c r="S100" s="179">
        <f t="shared" si="12"/>
        <v>67</v>
      </c>
      <c r="U100" s="180">
        <f t="shared" si="13"/>
        <v>52</v>
      </c>
    </row>
    <row r="101" spans="3:21">
      <c r="C101" s="139"/>
      <c r="D101" s="139"/>
      <c r="E101" s="139"/>
      <c r="G101" s="139"/>
      <c r="H101" s="139"/>
      <c r="I101" s="139"/>
      <c r="J101" s="139"/>
      <c r="K101" s="139"/>
      <c r="L101" s="139">
        <f t="shared" si="11"/>
        <v>0</v>
      </c>
      <c r="N101" s="139">
        <f>Threshold!A102</f>
        <v>93</v>
      </c>
      <c r="O101" s="139" t="str">
        <f>Threshold!B102</f>
        <v>AME20110</v>
      </c>
      <c r="P101" s="139" t="str">
        <f>Threshold!C102</f>
        <v>NIKHIL I J</v>
      </c>
      <c r="Q101" s="139">
        <f>Threshold!D102</f>
        <v>32</v>
      </c>
      <c r="R101" s="139">
        <f>Threshold!E102</f>
        <v>29</v>
      </c>
      <c r="S101" s="179">
        <f t="shared" si="12"/>
        <v>61</v>
      </c>
      <c r="U101" s="180">
        <f t="shared" si="13"/>
        <v>48</v>
      </c>
    </row>
    <row r="102" spans="3:21">
      <c r="C102" s="139"/>
      <c r="D102" s="139"/>
      <c r="E102" s="139"/>
      <c r="G102" s="139"/>
      <c r="H102" s="139"/>
      <c r="I102" s="139"/>
      <c r="J102" s="139"/>
      <c r="K102" s="139"/>
      <c r="L102" s="139">
        <f t="shared" si="11"/>
        <v>0</v>
      </c>
      <c r="N102" s="139">
        <f>Threshold!A103</f>
        <v>94</v>
      </c>
      <c r="O102" s="139" t="str">
        <f>Threshold!B103</f>
        <v>AME20111</v>
      </c>
      <c r="P102" s="139" t="str">
        <f>Threshold!C103</f>
        <v>ARJUN B KURUP</v>
      </c>
      <c r="Q102" s="139">
        <f>Threshold!D103</f>
        <v>27</v>
      </c>
      <c r="R102" s="139">
        <f>Threshold!E103</f>
        <v>50</v>
      </c>
      <c r="S102" s="179">
        <f t="shared" si="12"/>
        <v>77</v>
      </c>
      <c r="U102" s="180">
        <f t="shared" si="13"/>
        <v>83</v>
      </c>
    </row>
    <row r="103" spans="3:21">
      <c r="C103" s="139"/>
      <c r="D103" s="139"/>
      <c r="E103" s="139"/>
      <c r="G103" s="139"/>
      <c r="H103" s="139"/>
      <c r="I103" s="139"/>
      <c r="J103" s="139"/>
      <c r="K103" s="139"/>
      <c r="L103" s="139">
        <f t="shared" si="11"/>
        <v>0</v>
      </c>
      <c r="N103" s="139">
        <f>Threshold!A104</f>
        <v>95</v>
      </c>
      <c r="O103" s="139" t="str">
        <f>Threshold!B104</f>
        <v>AME20112</v>
      </c>
      <c r="P103" s="139" t="str">
        <f>Threshold!C104</f>
        <v>MOHAMMED SAFWAN</v>
      </c>
      <c r="Q103" s="139">
        <f>Threshold!D104</f>
        <v>0</v>
      </c>
      <c r="R103" s="139">
        <f>Threshold!E104</f>
        <v>0</v>
      </c>
      <c r="S103" s="179">
        <f t="shared" si="12"/>
        <v>0</v>
      </c>
      <c r="U103" s="180">
        <f t="shared" si="13"/>
        <v>0</v>
      </c>
    </row>
    <row r="104" spans="3:21">
      <c r="C104" s="139"/>
      <c r="D104" s="139"/>
      <c r="E104" s="139"/>
      <c r="G104" s="139"/>
      <c r="H104" s="139"/>
      <c r="I104" s="139"/>
      <c r="J104" s="139"/>
      <c r="K104" s="139"/>
      <c r="L104" s="139">
        <f t="shared" si="11"/>
        <v>0</v>
      </c>
      <c r="N104" s="139">
        <f>Threshold!A105</f>
        <v>96</v>
      </c>
      <c r="O104" s="139" t="str">
        <f>Threshold!B105</f>
        <v>AME20113</v>
      </c>
      <c r="P104" s="139" t="str">
        <f>Threshold!C105</f>
        <v>BILAAL NAUSHADALI PATANKAR</v>
      </c>
      <c r="Q104" s="139">
        <f>Threshold!D105</f>
        <v>37</v>
      </c>
      <c r="R104" s="139">
        <f>Threshold!E105</f>
        <v>48</v>
      </c>
      <c r="S104" s="179">
        <f t="shared" si="12"/>
        <v>85</v>
      </c>
      <c r="U104" s="180">
        <f t="shared" si="13"/>
        <v>80</v>
      </c>
    </row>
    <row r="105" spans="3:21">
      <c r="C105" s="139"/>
      <c r="D105" s="139"/>
      <c r="E105" s="139"/>
      <c r="G105" s="139"/>
      <c r="H105" s="139"/>
      <c r="I105" s="139"/>
      <c r="J105" s="139"/>
      <c r="K105" s="139"/>
      <c r="L105" s="139">
        <f t="shared" si="11"/>
        <v>0</v>
      </c>
      <c r="N105" s="139">
        <f>Threshold!A106</f>
        <v>97</v>
      </c>
      <c r="O105" s="139" t="str">
        <f>Threshold!B106</f>
        <v>AME20114</v>
      </c>
      <c r="P105" s="139" t="str">
        <f>Threshold!C106</f>
        <v>KRITHIK JOSE BABY</v>
      </c>
      <c r="Q105" s="139">
        <f>Threshold!D106</f>
        <v>37</v>
      </c>
      <c r="R105" s="139">
        <f>Threshold!E106</f>
        <v>41</v>
      </c>
      <c r="S105" s="179">
        <f t="shared" si="12"/>
        <v>78</v>
      </c>
      <c r="U105" s="180">
        <f t="shared" si="13"/>
        <v>68</v>
      </c>
    </row>
    <row r="106" spans="3:21">
      <c r="C106" s="139"/>
      <c r="D106" s="139"/>
      <c r="E106" s="139"/>
      <c r="G106" s="139"/>
      <c r="H106" s="139"/>
      <c r="I106" s="139"/>
      <c r="J106" s="139"/>
      <c r="K106" s="139"/>
      <c r="L106" s="139">
        <f t="shared" si="11"/>
        <v>0</v>
      </c>
      <c r="N106" s="139">
        <f>Threshold!A107</f>
        <v>98</v>
      </c>
      <c r="O106" s="139" t="str">
        <f>Threshold!B107</f>
        <v>AME20115</v>
      </c>
      <c r="P106" s="139" t="str">
        <f>Threshold!C107</f>
        <v>ADDHYAN SONKER</v>
      </c>
      <c r="Q106" s="139">
        <f>Threshold!D107</f>
        <v>37</v>
      </c>
      <c r="R106" s="139">
        <f>Threshold!E107</f>
        <v>37</v>
      </c>
      <c r="S106" s="179">
        <f t="shared" si="12"/>
        <v>74</v>
      </c>
      <c r="U106" s="180">
        <f t="shared" si="13"/>
        <v>62</v>
      </c>
    </row>
    <row r="107" spans="3:21">
      <c r="C107" s="139"/>
      <c r="D107" s="139"/>
      <c r="E107" s="139"/>
      <c r="G107" s="139"/>
      <c r="H107" s="139"/>
      <c r="I107" s="139"/>
      <c r="J107" s="139"/>
      <c r="K107" s="139"/>
      <c r="L107" s="139">
        <f t="shared" si="11"/>
        <v>0</v>
      </c>
      <c r="N107" s="139">
        <f>Threshold!A108</f>
        <v>99</v>
      </c>
      <c r="O107" s="139" t="str">
        <f>Threshold!B108</f>
        <v>AME20116</v>
      </c>
      <c r="P107" s="139" t="str">
        <f>Threshold!C108</f>
        <v>MAYANK TYAGI</v>
      </c>
      <c r="Q107" s="139">
        <f>Threshold!D108</f>
        <v>37</v>
      </c>
      <c r="R107" s="139">
        <f>Threshold!E108</f>
        <v>43</v>
      </c>
      <c r="S107" s="179">
        <f t="shared" si="12"/>
        <v>80</v>
      </c>
      <c r="U107" s="180">
        <f t="shared" si="13"/>
        <v>72</v>
      </c>
    </row>
    <row r="108" spans="3:21">
      <c r="C108" s="139"/>
      <c r="D108" s="139"/>
      <c r="E108" s="139"/>
      <c r="G108" s="139"/>
      <c r="H108" s="139"/>
      <c r="I108" s="139"/>
      <c r="J108" s="139"/>
      <c r="K108" s="139"/>
      <c r="L108" s="139">
        <f t="shared" si="11"/>
        <v>0</v>
      </c>
      <c r="N108" s="139">
        <f>Threshold!A109</f>
        <v>100</v>
      </c>
      <c r="O108" s="139" t="str">
        <f>Threshold!B109</f>
        <v>AME20117</v>
      </c>
      <c r="P108" s="139" t="str">
        <f>Threshold!C109</f>
        <v>PRATHAM C V</v>
      </c>
      <c r="Q108" s="139">
        <f>Threshold!D109</f>
        <v>35</v>
      </c>
      <c r="R108" s="139">
        <f>Threshold!E109</f>
        <v>49</v>
      </c>
      <c r="S108" s="179">
        <f t="shared" si="12"/>
        <v>84</v>
      </c>
      <c r="U108" s="180">
        <f t="shared" si="13"/>
        <v>82</v>
      </c>
    </row>
    <row r="109" spans="3:21">
      <c r="C109" s="139"/>
      <c r="D109" s="139"/>
      <c r="E109" s="139"/>
      <c r="G109" s="139"/>
      <c r="H109" s="139"/>
      <c r="I109" s="139"/>
      <c r="J109" s="139"/>
      <c r="K109" s="139"/>
      <c r="L109" s="139">
        <f t="shared" si="11"/>
        <v>0</v>
      </c>
      <c r="N109" s="139">
        <f>Threshold!A110</f>
        <v>101</v>
      </c>
      <c r="O109" s="139" t="str">
        <f>Threshold!B110</f>
        <v>AME20118</v>
      </c>
      <c r="P109" s="139" t="str">
        <f>Threshold!C110</f>
        <v>SOURABH SANTHOSH</v>
      </c>
      <c r="Q109" s="139">
        <f>Threshold!D110</f>
        <v>36</v>
      </c>
      <c r="R109" s="139">
        <f>Threshold!E110</f>
        <v>41</v>
      </c>
      <c r="S109" s="179">
        <f t="shared" si="12"/>
        <v>77</v>
      </c>
      <c r="U109" s="180">
        <f t="shared" si="13"/>
        <v>68</v>
      </c>
    </row>
    <row r="110" spans="3:21">
      <c r="C110" s="139"/>
      <c r="D110" s="139"/>
      <c r="E110" s="139"/>
      <c r="G110" s="139"/>
      <c r="H110" s="139"/>
      <c r="I110" s="139"/>
      <c r="J110" s="139"/>
      <c r="K110" s="139"/>
      <c r="L110" s="139">
        <f t="shared" si="11"/>
        <v>0</v>
      </c>
      <c r="N110" s="139">
        <f>Threshold!A111</f>
        <v>102</v>
      </c>
      <c r="O110" s="139" t="str">
        <f>Threshold!B111</f>
        <v>AME20119</v>
      </c>
      <c r="P110" s="139" t="str">
        <f>Threshold!C111</f>
        <v>KARAN NARAYAN R B</v>
      </c>
      <c r="Q110" s="139">
        <f>Threshold!D111</f>
        <v>36</v>
      </c>
      <c r="R110" s="139">
        <f>Threshold!E111</f>
        <v>30</v>
      </c>
      <c r="S110" s="179">
        <f t="shared" si="12"/>
        <v>66</v>
      </c>
      <c r="U110" s="180">
        <f t="shared" si="13"/>
        <v>50</v>
      </c>
    </row>
    <row r="111" spans="3:21">
      <c r="C111" s="139"/>
      <c r="D111" s="139"/>
      <c r="E111" s="139"/>
      <c r="G111" s="139"/>
      <c r="H111" s="139"/>
      <c r="I111" s="139"/>
      <c r="J111" s="139"/>
      <c r="K111" s="139"/>
      <c r="L111" s="139">
        <f t="shared" si="11"/>
        <v>0</v>
      </c>
      <c r="N111" s="139">
        <f>Threshold!A112</f>
        <v>103</v>
      </c>
      <c r="O111" s="139" t="str">
        <f>Threshold!B112</f>
        <v>AME20120</v>
      </c>
      <c r="P111" s="139" t="str">
        <f>Threshold!C112</f>
        <v>ABDUL SAMAD</v>
      </c>
      <c r="Q111" s="139">
        <f>Threshold!D112</f>
        <v>34</v>
      </c>
      <c r="R111" s="139">
        <f>Threshold!E112</f>
        <v>49</v>
      </c>
      <c r="S111" s="179">
        <f t="shared" si="12"/>
        <v>83</v>
      </c>
      <c r="U111" s="180">
        <f t="shared" si="13"/>
        <v>82</v>
      </c>
    </row>
    <row r="112" spans="3:21">
      <c r="C112" s="139"/>
      <c r="D112" s="139"/>
      <c r="E112" s="139"/>
      <c r="G112" s="139"/>
      <c r="H112" s="139"/>
      <c r="I112" s="139"/>
      <c r="J112" s="139"/>
      <c r="K112" s="139"/>
      <c r="L112" s="139">
        <f t="shared" si="11"/>
        <v>0</v>
      </c>
      <c r="N112" s="139">
        <f>Threshold!A113</f>
        <v>104</v>
      </c>
      <c r="O112" s="139" t="str">
        <f>Threshold!B113</f>
        <v>AME20121</v>
      </c>
      <c r="P112" s="139" t="str">
        <f>Threshold!C113</f>
        <v>FLOYD D MELLO</v>
      </c>
      <c r="Q112" s="139">
        <f>Threshold!D113</f>
        <v>37</v>
      </c>
      <c r="R112" s="139">
        <f>Threshold!E113</f>
        <v>45</v>
      </c>
      <c r="S112" s="179">
        <f t="shared" si="12"/>
        <v>82</v>
      </c>
      <c r="U112" s="180">
        <f t="shared" si="13"/>
        <v>75</v>
      </c>
    </row>
    <row r="113" spans="3:21">
      <c r="C113" s="139"/>
      <c r="D113" s="139"/>
      <c r="E113" s="139"/>
      <c r="G113" s="139"/>
      <c r="H113" s="139"/>
      <c r="I113" s="139"/>
      <c r="J113" s="139"/>
      <c r="K113" s="139"/>
      <c r="L113" s="139">
        <f t="shared" si="11"/>
        <v>0</v>
      </c>
      <c r="N113" s="139">
        <f>Threshold!A114</f>
        <v>105</v>
      </c>
      <c r="O113" s="139" t="str">
        <f>Threshold!B114</f>
        <v>AME20122</v>
      </c>
      <c r="P113" s="139" t="str">
        <f>Threshold!C114</f>
        <v>PRANAY KUMAR BR</v>
      </c>
      <c r="Q113" s="139">
        <f>Threshold!D114</f>
        <v>37</v>
      </c>
      <c r="R113" s="139">
        <f>Threshold!E114</f>
        <v>43</v>
      </c>
      <c r="S113" s="179">
        <f t="shared" si="12"/>
        <v>80</v>
      </c>
      <c r="U113" s="180">
        <f t="shared" si="13"/>
        <v>72</v>
      </c>
    </row>
    <row r="114" spans="3:21">
      <c r="C114" s="139"/>
      <c r="D114" s="139"/>
      <c r="E114" s="139"/>
      <c r="G114" s="139"/>
      <c r="H114" s="139"/>
      <c r="I114" s="139"/>
      <c r="J114" s="139"/>
      <c r="K114" s="139"/>
      <c r="L114" s="139">
        <f t="shared" si="11"/>
        <v>0</v>
      </c>
      <c r="N114" s="139">
        <f>Threshold!A115</f>
        <v>106</v>
      </c>
      <c r="O114" s="139" t="str">
        <f>Threshold!B115</f>
        <v>AME20123</v>
      </c>
      <c r="P114" s="139" t="str">
        <f>Threshold!C115</f>
        <v>JOHAAN A</v>
      </c>
      <c r="Q114" s="139">
        <f>Threshold!D115</f>
        <v>37</v>
      </c>
      <c r="R114" s="139">
        <f>Threshold!E115</f>
        <v>40</v>
      </c>
      <c r="S114" s="179">
        <f t="shared" si="12"/>
        <v>77</v>
      </c>
      <c r="U114" s="180">
        <f t="shared" si="13"/>
        <v>67</v>
      </c>
    </row>
    <row r="115" spans="3:21">
      <c r="C115" s="139"/>
      <c r="D115" s="139"/>
      <c r="E115" s="139"/>
      <c r="G115" s="139"/>
      <c r="H115" s="139"/>
      <c r="I115" s="139"/>
      <c r="J115" s="139"/>
      <c r="K115" s="139"/>
      <c r="L115" s="139">
        <f t="shared" si="11"/>
        <v>0</v>
      </c>
      <c r="N115" s="139">
        <f>Threshold!A116</f>
        <v>107</v>
      </c>
      <c r="O115" s="139" t="str">
        <f>Threshold!B116</f>
        <v>AME20124</v>
      </c>
      <c r="P115" s="139" t="str">
        <f>Threshold!C116</f>
        <v>NIKHIL S</v>
      </c>
      <c r="Q115" s="139">
        <f>Threshold!D116</f>
        <v>34</v>
      </c>
      <c r="R115" s="139">
        <f>Threshold!E116</f>
        <v>27</v>
      </c>
      <c r="S115" s="179">
        <f t="shared" si="12"/>
        <v>61</v>
      </c>
      <c r="U115" s="180">
        <f t="shared" si="13"/>
        <v>45</v>
      </c>
    </row>
    <row r="116" spans="3:21">
      <c r="C116" s="139"/>
      <c r="D116" s="139"/>
      <c r="E116" s="139"/>
      <c r="G116" s="139"/>
      <c r="H116" s="139"/>
      <c r="I116" s="139"/>
      <c r="J116" s="139"/>
      <c r="K116" s="139"/>
      <c r="L116" s="139">
        <f t="shared" si="11"/>
        <v>0</v>
      </c>
      <c r="N116" s="139">
        <f>Threshold!A117</f>
        <v>108</v>
      </c>
      <c r="O116" s="139" t="str">
        <f>Threshold!B117</f>
        <v>AME20125</v>
      </c>
      <c r="P116" s="139" t="str">
        <f>Threshold!C117</f>
        <v>NITHISHNARAYANAN R</v>
      </c>
      <c r="Q116" s="139">
        <f>Threshold!D117</f>
        <v>37</v>
      </c>
      <c r="R116" s="139">
        <f>Threshold!E117</f>
        <v>43</v>
      </c>
      <c r="S116" s="179">
        <f t="shared" si="12"/>
        <v>80</v>
      </c>
      <c r="U116" s="180">
        <f t="shared" si="13"/>
        <v>72</v>
      </c>
    </row>
    <row r="117" spans="3:21">
      <c r="C117" s="139"/>
      <c r="D117" s="139"/>
      <c r="E117" s="139"/>
      <c r="G117" s="139"/>
      <c r="H117" s="139"/>
      <c r="I117" s="139"/>
      <c r="J117" s="139"/>
      <c r="K117" s="139"/>
      <c r="L117" s="139">
        <f t="shared" si="11"/>
        <v>0</v>
      </c>
      <c r="N117" s="139">
        <f>Threshold!A118</f>
        <v>109</v>
      </c>
      <c r="O117" s="139" t="str">
        <f>Threshold!B118</f>
        <v>AME20126</v>
      </c>
      <c r="P117" s="139" t="str">
        <f>Threshold!C118</f>
        <v>MAGANTI DEEPAK</v>
      </c>
      <c r="Q117" s="139">
        <f>Threshold!D118</f>
        <v>33</v>
      </c>
      <c r="R117" s="139">
        <f>Threshold!E118</f>
        <v>37</v>
      </c>
      <c r="S117" s="179">
        <f t="shared" si="12"/>
        <v>70</v>
      </c>
      <c r="U117" s="180">
        <f t="shared" si="13"/>
        <v>62</v>
      </c>
    </row>
    <row r="118" spans="3:21">
      <c r="C118" s="139"/>
      <c r="D118" s="139"/>
      <c r="E118" s="139"/>
      <c r="G118" s="139"/>
      <c r="H118" s="139"/>
      <c r="I118" s="139"/>
      <c r="J118" s="139"/>
      <c r="K118" s="139"/>
      <c r="L118" s="139">
        <f t="shared" si="11"/>
        <v>0</v>
      </c>
      <c r="N118" s="139">
        <f>Threshold!A119</f>
        <v>110</v>
      </c>
      <c r="O118" s="139" t="str">
        <f>Threshold!B119</f>
        <v>AME20127</v>
      </c>
      <c r="P118" s="139" t="str">
        <f>Threshold!C119</f>
        <v>SANJAY S</v>
      </c>
      <c r="Q118" s="139">
        <f>Threshold!D119</f>
        <v>30</v>
      </c>
      <c r="R118" s="139">
        <f>Threshold!E119</f>
        <v>47</v>
      </c>
      <c r="S118" s="179">
        <f t="shared" si="12"/>
        <v>77</v>
      </c>
      <c r="U118" s="180">
        <f t="shared" si="13"/>
        <v>78</v>
      </c>
    </row>
    <row r="119" spans="3:21">
      <c r="C119" s="139"/>
      <c r="D119" s="139"/>
      <c r="E119" s="139"/>
      <c r="G119" s="139"/>
      <c r="H119" s="139"/>
      <c r="I119" s="139"/>
      <c r="J119" s="139"/>
      <c r="K119" s="139"/>
      <c r="L119" s="139">
        <f t="shared" si="11"/>
        <v>0</v>
      </c>
      <c r="N119" s="139">
        <f>Threshold!A120</f>
        <v>111</v>
      </c>
      <c r="O119" s="139" t="str">
        <f>Threshold!B120</f>
        <v>AME20129</v>
      </c>
      <c r="P119" s="139" t="str">
        <f>Threshold!C120</f>
        <v>RUSSEL N HASAN</v>
      </c>
      <c r="Q119" s="139">
        <f>Threshold!D120</f>
        <v>31</v>
      </c>
      <c r="R119" s="139">
        <f>Threshold!E120</f>
        <v>41</v>
      </c>
      <c r="S119" s="179">
        <f t="shared" si="12"/>
        <v>72</v>
      </c>
      <c r="U119" s="180">
        <f t="shared" si="13"/>
        <v>68</v>
      </c>
    </row>
    <row r="120" spans="3:21">
      <c r="C120" s="139"/>
      <c r="D120" s="139"/>
      <c r="E120" s="139"/>
      <c r="K120" s="139"/>
      <c r="L120" s="139">
        <f t="shared" si="11"/>
        <v>0</v>
      </c>
      <c r="N120" s="139">
        <f>Threshold!A121</f>
        <v>112</v>
      </c>
      <c r="O120" s="139" t="str">
        <f>Threshold!B121</f>
        <v>AME20130</v>
      </c>
      <c r="P120" s="139" t="str">
        <f>Threshold!C121</f>
        <v>HARISH.E</v>
      </c>
      <c r="Q120" s="139">
        <f>Threshold!D121</f>
        <v>33</v>
      </c>
      <c r="R120" s="139">
        <f>Threshold!E121</f>
        <v>43</v>
      </c>
      <c r="S120" s="179">
        <f t="shared" si="12"/>
        <v>76</v>
      </c>
      <c r="U120" s="180">
        <f t="shared" si="13"/>
        <v>72</v>
      </c>
    </row>
    <row r="121" spans="3:21">
      <c r="K121" s="139"/>
      <c r="L121" s="139">
        <f t="shared" si="11"/>
        <v>0</v>
      </c>
      <c r="N121" s="139">
        <f>Threshold!A122</f>
        <v>113</v>
      </c>
      <c r="O121" s="139" t="str">
        <f>Threshold!B122</f>
        <v>AME20131</v>
      </c>
      <c r="P121" s="139" t="str">
        <f>Threshold!C122</f>
        <v>ADAM FERNANDEZ</v>
      </c>
      <c r="Q121" s="139">
        <f>Threshold!D122</f>
        <v>33</v>
      </c>
      <c r="R121" s="139">
        <f>Threshold!E122</f>
        <v>42</v>
      </c>
      <c r="S121" s="179">
        <f t="shared" si="12"/>
        <v>75</v>
      </c>
      <c r="U121" s="180">
        <f t="shared" si="13"/>
        <v>70</v>
      </c>
    </row>
    <row r="122" spans="3:21">
      <c r="K122" s="139"/>
      <c r="L122" s="139">
        <f t="shared" si="11"/>
        <v>0</v>
      </c>
      <c r="N122" s="139">
        <f>Threshold!A123</f>
        <v>114</v>
      </c>
      <c r="O122" s="139" t="str">
        <f>Threshold!B123</f>
        <v>AME20132</v>
      </c>
      <c r="P122" s="139" t="str">
        <f>Threshold!C123</f>
        <v>VISHNU</v>
      </c>
      <c r="Q122" s="139">
        <f>Threshold!D123</f>
        <v>32</v>
      </c>
      <c r="R122" s="139">
        <f>Threshold!E123</f>
        <v>0</v>
      </c>
      <c r="S122" s="179">
        <f t="shared" si="12"/>
        <v>32</v>
      </c>
      <c r="U122" s="180">
        <f t="shared" si="13"/>
        <v>0</v>
      </c>
    </row>
    <row r="123" spans="3:21">
      <c r="K123" s="139"/>
      <c r="L123" s="139">
        <f t="shared" si="11"/>
        <v>0</v>
      </c>
      <c r="N123" s="139">
        <f>Threshold!A124</f>
        <v>115</v>
      </c>
      <c r="O123" s="139" t="str">
        <f>Threshold!B124</f>
        <v>AME20133</v>
      </c>
      <c r="P123" s="139" t="str">
        <f>Threshold!C124</f>
        <v>KARTHIK VIJAYAN</v>
      </c>
      <c r="Q123" s="139">
        <f>Threshold!D124</f>
        <v>34</v>
      </c>
      <c r="R123" s="139">
        <f>Threshold!E124</f>
        <v>41</v>
      </c>
      <c r="S123" s="179">
        <f t="shared" si="12"/>
        <v>75</v>
      </c>
      <c r="U123" s="180">
        <f t="shared" si="13"/>
        <v>68</v>
      </c>
    </row>
    <row r="124" spans="3:21">
      <c r="K124" s="139"/>
      <c r="L124" s="139">
        <f t="shared" si="11"/>
        <v>0</v>
      </c>
      <c r="N124" s="139">
        <f>Threshold!A125</f>
        <v>116</v>
      </c>
      <c r="O124" s="139" t="str">
        <f>Threshold!B125</f>
        <v>AME20134L</v>
      </c>
      <c r="P124" s="139" t="str">
        <f>Threshold!C125</f>
        <v>ABHIJEET ATMARAM THORAT</v>
      </c>
      <c r="Q124" s="139">
        <f>Threshold!D125</f>
        <v>34</v>
      </c>
      <c r="R124" s="139">
        <f>Threshold!E125</f>
        <v>39</v>
      </c>
      <c r="S124" s="179">
        <f t="shared" si="12"/>
        <v>73</v>
      </c>
      <c r="U124" s="180">
        <f t="shared" si="13"/>
        <v>65</v>
      </c>
    </row>
    <row r="125" spans="3:21">
      <c r="K125" s="139"/>
      <c r="L125" s="139">
        <f t="shared" si="11"/>
        <v>0</v>
      </c>
      <c r="N125" s="139">
        <f>Threshold!A126</f>
        <v>117</v>
      </c>
      <c r="O125" s="139" t="str">
        <f>Threshold!B126</f>
        <v>AME20135L</v>
      </c>
      <c r="P125" s="139" t="str">
        <f>Threshold!C126</f>
        <v>ABHIJITH AJAY</v>
      </c>
      <c r="Q125" s="139">
        <f>Threshold!D126</f>
        <v>0</v>
      </c>
      <c r="R125" s="139">
        <f>Threshold!E126</f>
        <v>0</v>
      </c>
      <c r="S125" s="179">
        <f t="shared" si="12"/>
        <v>0</v>
      </c>
      <c r="U125" s="180">
        <f t="shared" si="13"/>
        <v>0</v>
      </c>
    </row>
    <row r="126" spans="3:21">
      <c r="K126" s="139"/>
      <c r="L126" s="139">
        <f t="shared" si="11"/>
        <v>0</v>
      </c>
      <c r="N126" s="139">
        <f>Threshold!A127</f>
        <v>118</v>
      </c>
      <c r="O126" s="139" t="str">
        <f>Threshold!B127</f>
        <v>AME20136L</v>
      </c>
      <c r="P126" s="139" t="str">
        <f>Threshold!C127</f>
        <v>ABHINAV P M</v>
      </c>
      <c r="Q126" s="139">
        <f>Threshold!D127</f>
        <v>34</v>
      </c>
      <c r="R126" s="139">
        <f>Threshold!E127</f>
        <v>39</v>
      </c>
      <c r="S126" s="179">
        <f t="shared" si="12"/>
        <v>73</v>
      </c>
      <c r="U126" s="180">
        <f t="shared" si="13"/>
        <v>65</v>
      </c>
    </row>
    <row r="127" spans="3:21">
      <c r="K127" s="139"/>
      <c r="L127" s="139">
        <f t="shared" si="11"/>
        <v>0</v>
      </c>
      <c r="N127" s="139">
        <f>Threshold!A128</f>
        <v>119</v>
      </c>
      <c r="O127" s="139" t="str">
        <f>Threshold!B128</f>
        <v>AME20137L</v>
      </c>
      <c r="P127" s="139" t="str">
        <f>Threshold!C128</f>
        <v>ADERSH D</v>
      </c>
      <c r="Q127" s="139">
        <f>Threshold!D128</f>
        <v>34</v>
      </c>
      <c r="R127" s="139">
        <f>Threshold!E128</f>
        <v>27</v>
      </c>
      <c r="S127" s="179">
        <f t="shared" si="12"/>
        <v>61</v>
      </c>
      <c r="U127" s="180">
        <f t="shared" si="13"/>
        <v>45</v>
      </c>
    </row>
    <row r="128" spans="3:21">
      <c r="K128" s="139"/>
      <c r="L128" s="139">
        <f t="shared" si="11"/>
        <v>0</v>
      </c>
      <c r="N128" s="139">
        <f>Threshold!A129</f>
        <v>120</v>
      </c>
      <c r="O128" s="139" t="str">
        <f>Threshold!B129</f>
        <v>AME20139L</v>
      </c>
      <c r="P128" s="139" t="str">
        <f>Threshold!C129</f>
        <v>AGNEL JOY R</v>
      </c>
      <c r="Q128" s="139">
        <f>Threshold!D129</f>
        <v>33</v>
      </c>
      <c r="R128" s="139">
        <f>Threshold!E129</f>
        <v>30</v>
      </c>
      <c r="S128" s="179">
        <f t="shared" si="12"/>
        <v>63</v>
      </c>
      <c r="U128" s="180">
        <f t="shared" si="13"/>
        <v>50</v>
      </c>
    </row>
    <row r="129" spans="11:21">
      <c r="K129" s="139"/>
      <c r="L129" s="139">
        <f t="shared" si="11"/>
        <v>0</v>
      </c>
      <c r="N129" s="139">
        <f>Threshold!A130</f>
        <v>121</v>
      </c>
      <c r="O129" s="139" t="str">
        <f>Threshold!B130</f>
        <v>AME20140L</v>
      </c>
      <c r="P129" s="139" t="str">
        <f>Threshold!C130</f>
        <v>AJITH XAVIER</v>
      </c>
      <c r="Q129" s="139">
        <f>Threshold!D130</f>
        <v>30</v>
      </c>
      <c r="R129" s="139">
        <f>Threshold!E130</f>
        <v>43</v>
      </c>
      <c r="S129" s="179">
        <f t="shared" si="12"/>
        <v>73</v>
      </c>
      <c r="U129" s="180">
        <f t="shared" si="13"/>
        <v>72</v>
      </c>
    </row>
    <row r="130" spans="11:21">
      <c r="K130" s="139"/>
      <c r="L130" s="139">
        <f t="shared" si="11"/>
        <v>0</v>
      </c>
      <c r="N130" s="139">
        <f>Threshold!A131</f>
        <v>122</v>
      </c>
      <c r="O130" s="139" t="str">
        <f>Threshold!B131</f>
        <v>AME20141L</v>
      </c>
      <c r="P130" s="139" t="str">
        <f>Threshold!C131</f>
        <v>AKASH S L</v>
      </c>
      <c r="Q130" s="139">
        <f>Threshold!D131</f>
        <v>36</v>
      </c>
      <c r="R130" s="139">
        <f>Threshold!E131</f>
        <v>33</v>
      </c>
      <c r="S130" s="179">
        <f t="shared" si="12"/>
        <v>69</v>
      </c>
      <c r="U130" s="180">
        <f t="shared" si="13"/>
        <v>55</v>
      </c>
    </row>
    <row r="131" spans="11:21">
      <c r="K131" s="139"/>
      <c r="L131" s="139">
        <f t="shared" si="11"/>
        <v>0</v>
      </c>
      <c r="N131" s="139">
        <f>Threshold!A132</f>
        <v>123</v>
      </c>
      <c r="O131" s="139" t="str">
        <f>Threshold!B132</f>
        <v>AME20142L</v>
      </c>
      <c r="P131" s="139" t="str">
        <f>Threshold!C132</f>
        <v>ALAN JOEMON MATHEW</v>
      </c>
      <c r="Q131" s="139">
        <f>Threshold!D132</f>
        <v>34</v>
      </c>
      <c r="R131" s="139">
        <f>Threshold!E132</f>
        <v>38</v>
      </c>
      <c r="S131" s="179">
        <f t="shared" si="12"/>
        <v>72</v>
      </c>
      <c r="U131" s="180">
        <f t="shared" si="13"/>
        <v>63</v>
      </c>
    </row>
    <row r="132" spans="11:21">
      <c r="K132" s="139"/>
      <c r="L132" s="139">
        <f t="shared" si="11"/>
        <v>0</v>
      </c>
      <c r="N132" s="139">
        <f>Threshold!A133</f>
        <v>124</v>
      </c>
      <c r="O132" s="139" t="str">
        <f>Threshold!B133</f>
        <v>AME20144L</v>
      </c>
      <c r="P132" s="139" t="str">
        <f>Threshold!C133</f>
        <v>ANURANJ K K</v>
      </c>
      <c r="Q132" s="139">
        <f>Threshold!D133</f>
        <v>36</v>
      </c>
      <c r="R132" s="139">
        <f>Threshold!E133</f>
        <v>30</v>
      </c>
      <c r="S132" s="179">
        <f t="shared" si="12"/>
        <v>66</v>
      </c>
      <c r="U132" s="180">
        <f t="shared" si="13"/>
        <v>50</v>
      </c>
    </row>
    <row r="133" spans="11:21">
      <c r="K133" s="139"/>
      <c r="L133" s="139">
        <f t="shared" si="11"/>
        <v>0</v>
      </c>
      <c r="N133" s="139">
        <f>Threshold!A134</f>
        <v>125</v>
      </c>
      <c r="O133" s="139" t="str">
        <f>Threshold!B134</f>
        <v>AME20145L</v>
      </c>
      <c r="P133" s="139" t="str">
        <f>Threshold!C134</f>
        <v>Arjun Francis</v>
      </c>
      <c r="Q133" s="139">
        <f>Threshold!D134</f>
        <v>35</v>
      </c>
      <c r="R133" s="139">
        <f>Threshold!E134</f>
        <v>44</v>
      </c>
      <c r="S133" s="179">
        <f t="shared" si="12"/>
        <v>79</v>
      </c>
      <c r="U133" s="180">
        <f t="shared" si="13"/>
        <v>73</v>
      </c>
    </row>
    <row r="134" spans="11:21">
      <c r="K134" s="139"/>
      <c r="L134" s="139">
        <f t="shared" si="11"/>
        <v>0</v>
      </c>
      <c r="N134" s="139">
        <f>Threshold!A135</f>
        <v>126</v>
      </c>
      <c r="O134" s="139" t="str">
        <f>Threshold!B135</f>
        <v>AME20146L</v>
      </c>
      <c r="P134" s="139" t="str">
        <f>Threshold!C135</f>
        <v>ARJYA PRAKAS PRUSTY</v>
      </c>
      <c r="Q134" s="139">
        <f>Threshold!D135</f>
        <v>35</v>
      </c>
      <c r="R134" s="139">
        <f>Threshold!E135</f>
        <v>34</v>
      </c>
      <c r="S134" s="179">
        <f t="shared" si="12"/>
        <v>69</v>
      </c>
      <c r="U134" s="180">
        <f t="shared" si="13"/>
        <v>57</v>
      </c>
    </row>
    <row r="135" spans="11:21">
      <c r="K135" s="139"/>
      <c r="L135" s="139">
        <f t="shared" si="11"/>
        <v>0</v>
      </c>
      <c r="N135" s="139">
        <f>Threshold!A136</f>
        <v>127</v>
      </c>
      <c r="O135" s="139" t="str">
        <f>Threshold!B136</f>
        <v>AME20147L</v>
      </c>
      <c r="P135" s="139" t="str">
        <f>Threshold!C136</f>
        <v>BARANIGURU N</v>
      </c>
      <c r="Q135" s="139">
        <f>Threshold!D136</f>
        <v>33</v>
      </c>
      <c r="R135" s="139">
        <f>Threshold!E136</f>
        <v>39</v>
      </c>
      <c r="S135" s="179">
        <f t="shared" si="12"/>
        <v>72</v>
      </c>
      <c r="U135" s="180">
        <f t="shared" si="13"/>
        <v>65</v>
      </c>
    </row>
    <row r="136" spans="11:21">
      <c r="K136" s="139"/>
      <c r="L136" s="139">
        <f t="shared" si="11"/>
        <v>0</v>
      </c>
      <c r="N136" s="139">
        <f>Threshold!A137</f>
        <v>128</v>
      </c>
      <c r="O136" s="139" t="str">
        <f>Threshold!B137</f>
        <v>AME20148L</v>
      </c>
      <c r="P136" s="139" t="str">
        <f>Threshold!C137</f>
        <v>CHAUDANKAR AJINKYA NISHIN</v>
      </c>
      <c r="Q136" s="139">
        <f>Threshold!D137</f>
        <v>34</v>
      </c>
      <c r="R136" s="139">
        <f>Threshold!E137</f>
        <v>34</v>
      </c>
      <c r="S136" s="179">
        <f t="shared" si="12"/>
        <v>68</v>
      </c>
      <c r="U136" s="180">
        <f t="shared" si="13"/>
        <v>57</v>
      </c>
    </row>
    <row r="137" spans="11:21">
      <c r="K137" s="139"/>
      <c r="L137" s="139">
        <f t="shared" si="11"/>
        <v>0</v>
      </c>
      <c r="N137" s="139">
        <f>Threshold!A138</f>
        <v>129</v>
      </c>
      <c r="O137" s="139" t="str">
        <f>Threshold!B138</f>
        <v>AME20149L</v>
      </c>
      <c r="P137" s="139" t="str">
        <f>Threshold!C138</f>
        <v>DHANUS MATHAVAN J</v>
      </c>
      <c r="Q137" s="139">
        <f>Threshold!D138</f>
        <v>35</v>
      </c>
      <c r="R137" s="139">
        <f>Threshold!E138</f>
        <v>55</v>
      </c>
      <c r="S137" s="179">
        <f t="shared" si="12"/>
        <v>90</v>
      </c>
      <c r="U137" s="180">
        <f t="shared" si="13"/>
        <v>92</v>
      </c>
    </row>
    <row r="138" spans="11:21">
      <c r="K138" s="139"/>
      <c r="L138" s="139">
        <f t="shared" ref="L138:L194" si="14">ROUND(K138*100/60,0)</f>
        <v>0</v>
      </c>
      <c r="N138" s="139">
        <f>Threshold!A139</f>
        <v>130</v>
      </c>
      <c r="O138" s="139" t="str">
        <f>Threshold!B139</f>
        <v>AME20150L</v>
      </c>
      <c r="P138" s="139" t="str">
        <f>Threshold!C139</f>
        <v>DINESH GUPTA</v>
      </c>
      <c r="Q138" s="139">
        <f>Threshold!D139</f>
        <v>35</v>
      </c>
      <c r="R138" s="139">
        <f>Threshold!E139</f>
        <v>49</v>
      </c>
      <c r="S138" s="179">
        <f t="shared" si="12"/>
        <v>84</v>
      </c>
      <c r="U138" s="180">
        <f t="shared" si="13"/>
        <v>82</v>
      </c>
    </row>
    <row r="139" spans="11:21">
      <c r="K139" s="139"/>
      <c r="L139" s="139">
        <f t="shared" si="14"/>
        <v>0</v>
      </c>
      <c r="N139" s="139">
        <f>Threshold!A140</f>
        <v>131</v>
      </c>
      <c r="O139" s="139" t="str">
        <f>Threshold!B140</f>
        <v>AME20151L</v>
      </c>
      <c r="P139" s="139" t="str">
        <f>Threshold!C140</f>
        <v>DINESH KUMAR P</v>
      </c>
      <c r="Q139" s="139">
        <f>Threshold!D140</f>
        <v>36</v>
      </c>
      <c r="R139" s="139">
        <f>Threshold!E140</f>
        <v>37</v>
      </c>
      <c r="S139" s="179">
        <f t="shared" si="12"/>
        <v>73</v>
      </c>
      <c r="U139" s="180">
        <f t="shared" si="13"/>
        <v>62</v>
      </c>
    </row>
    <row r="140" spans="11:21">
      <c r="K140" s="139"/>
      <c r="L140" s="139">
        <f t="shared" si="14"/>
        <v>0</v>
      </c>
      <c r="N140" s="139">
        <f>Threshold!A141</f>
        <v>132</v>
      </c>
      <c r="O140" s="139" t="str">
        <f>Threshold!B141</f>
        <v>AME20152L</v>
      </c>
      <c r="P140" s="139" t="str">
        <f>Threshold!C141</f>
        <v>E FRANKLIN DITTO</v>
      </c>
      <c r="Q140" s="139">
        <f>Threshold!D141</f>
        <v>37</v>
      </c>
      <c r="R140" s="139">
        <f>Threshold!E141</f>
        <v>39</v>
      </c>
      <c r="S140" s="179">
        <f t="shared" ref="S140:S203" si="15">SUM(Q140:R140)</f>
        <v>76</v>
      </c>
      <c r="U140" s="180">
        <f t="shared" ref="U140:U203" si="16">IFERROR(ROUND(R140*100/60,0),R140)</f>
        <v>65</v>
      </c>
    </row>
    <row r="141" spans="11:21">
      <c r="K141" s="139"/>
      <c r="L141" s="139">
        <f t="shared" si="14"/>
        <v>0</v>
      </c>
      <c r="N141" s="139">
        <f>Threshold!A142</f>
        <v>133</v>
      </c>
      <c r="O141" s="139" t="str">
        <f>Threshold!B142</f>
        <v>AME20153L</v>
      </c>
      <c r="P141" s="139" t="str">
        <f>Threshold!C142</f>
        <v>GOKUL S</v>
      </c>
      <c r="Q141" s="139">
        <f>Threshold!D142</f>
        <v>33</v>
      </c>
      <c r="R141" s="139">
        <f>Threshold!E142</f>
        <v>38</v>
      </c>
      <c r="S141" s="179">
        <f t="shared" si="15"/>
        <v>71</v>
      </c>
      <c r="U141" s="180">
        <f t="shared" si="16"/>
        <v>63</v>
      </c>
    </row>
    <row r="142" spans="11:21">
      <c r="K142" s="139"/>
      <c r="L142" s="139">
        <f t="shared" si="14"/>
        <v>0</v>
      </c>
      <c r="N142" s="139">
        <f>Threshold!A143</f>
        <v>134</v>
      </c>
      <c r="O142" s="139" t="str">
        <f>Threshold!B143</f>
        <v>AME20154L</v>
      </c>
      <c r="P142" s="139" t="str">
        <f>Threshold!C143</f>
        <v>GOKUL KRISHNA S</v>
      </c>
      <c r="Q142" s="139">
        <f>Threshold!D143</f>
        <v>31</v>
      </c>
      <c r="R142" s="139">
        <f>Threshold!E143</f>
        <v>28</v>
      </c>
      <c r="S142" s="179">
        <f t="shared" si="15"/>
        <v>59</v>
      </c>
      <c r="U142" s="180">
        <f t="shared" si="16"/>
        <v>47</v>
      </c>
    </row>
    <row r="143" spans="11:21">
      <c r="K143" s="139"/>
      <c r="L143" s="139">
        <f t="shared" si="14"/>
        <v>0</v>
      </c>
      <c r="N143" s="139">
        <f>Threshold!A144</f>
        <v>135</v>
      </c>
      <c r="O143" s="139" t="str">
        <f>Threshold!B144</f>
        <v>AME20155L</v>
      </c>
      <c r="P143" s="139" t="str">
        <f>Threshold!C144</f>
        <v>Gokulakannan.M</v>
      </c>
      <c r="Q143" s="139">
        <f>Threshold!D144</f>
        <v>35</v>
      </c>
      <c r="R143" s="139">
        <f>Threshold!E144</f>
        <v>40</v>
      </c>
      <c r="S143" s="179">
        <f t="shared" si="15"/>
        <v>75</v>
      </c>
      <c r="U143" s="180">
        <f t="shared" si="16"/>
        <v>67</v>
      </c>
    </row>
    <row r="144" spans="11:21">
      <c r="K144" s="139"/>
      <c r="L144" s="139">
        <f t="shared" si="14"/>
        <v>0</v>
      </c>
      <c r="N144" s="139">
        <f>Threshold!A145</f>
        <v>136</v>
      </c>
      <c r="O144" s="139" t="str">
        <f>Threshold!B145</f>
        <v>AME20156L</v>
      </c>
      <c r="P144" s="139" t="str">
        <f>Threshold!C145</f>
        <v>HARISHRAGAVENDRA S</v>
      </c>
      <c r="Q144" s="139">
        <f>Threshold!D145</f>
        <v>30</v>
      </c>
      <c r="R144" s="139">
        <f>Threshold!E145</f>
        <v>29</v>
      </c>
      <c r="S144" s="179">
        <f t="shared" si="15"/>
        <v>59</v>
      </c>
      <c r="U144" s="180">
        <f t="shared" si="16"/>
        <v>48</v>
      </c>
    </row>
    <row r="145" spans="11:21">
      <c r="K145" s="139"/>
      <c r="L145" s="139">
        <f t="shared" si="14"/>
        <v>0</v>
      </c>
      <c r="N145" s="139">
        <f>Threshold!A146</f>
        <v>137</v>
      </c>
      <c r="O145" s="139" t="str">
        <f>Threshold!B146</f>
        <v>AME20157L</v>
      </c>
      <c r="P145" s="139" t="str">
        <f>Threshold!C146</f>
        <v>HARSH KUMAR SINGH</v>
      </c>
      <c r="Q145" s="139">
        <f>Threshold!D146</f>
        <v>36</v>
      </c>
      <c r="R145" s="139">
        <f>Threshold!E146</f>
        <v>51</v>
      </c>
      <c r="S145" s="179">
        <f t="shared" si="15"/>
        <v>87</v>
      </c>
      <c r="U145" s="180">
        <f t="shared" si="16"/>
        <v>85</v>
      </c>
    </row>
    <row r="146" spans="11:21">
      <c r="K146" s="139"/>
      <c r="L146" s="139">
        <f t="shared" si="14"/>
        <v>0</v>
      </c>
      <c r="N146" s="139">
        <f>Threshold!A147</f>
        <v>138</v>
      </c>
      <c r="O146" s="139" t="str">
        <f>Threshold!B147</f>
        <v>AME20158L</v>
      </c>
      <c r="P146" s="139" t="str">
        <f>Threshold!C147</f>
        <v>HERSON</v>
      </c>
      <c r="Q146" s="139">
        <f>Threshold!D147</f>
        <v>36</v>
      </c>
      <c r="R146" s="139">
        <f>Threshold!E147</f>
        <v>43</v>
      </c>
      <c r="S146" s="179">
        <f t="shared" si="15"/>
        <v>79</v>
      </c>
      <c r="U146" s="180">
        <f t="shared" si="16"/>
        <v>72</v>
      </c>
    </row>
    <row r="147" spans="11:21">
      <c r="K147" s="139"/>
      <c r="L147" s="139">
        <f t="shared" si="14"/>
        <v>0</v>
      </c>
      <c r="N147" s="139">
        <f>Threshold!A148</f>
        <v>139</v>
      </c>
      <c r="O147" s="139" t="str">
        <f>Threshold!B148</f>
        <v>AME20159L</v>
      </c>
      <c r="P147" s="139" t="str">
        <f>Threshold!C148</f>
        <v>JAFFRIEN</v>
      </c>
      <c r="Q147" s="139">
        <f>Threshold!D148</f>
        <v>35</v>
      </c>
      <c r="R147" s="139">
        <f>Threshold!E148</f>
        <v>39</v>
      </c>
      <c r="S147" s="179">
        <f t="shared" si="15"/>
        <v>74</v>
      </c>
      <c r="U147" s="180">
        <f t="shared" si="16"/>
        <v>65</v>
      </c>
    </row>
    <row r="148" spans="11:21">
      <c r="K148" s="139"/>
      <c r="L148" s="139">
        <f t="shared" si="14"/>
        <v>0</v>
      </c>
      <c r="N148" s="139">
        <f>Threshold!A149</f>
        <v>140</v>
      </c>
      <c r="O148" s="139" t="str">
        <f>Threshold!B149</f>
        <v>AME20160L</v>
      </c>
      <c r="P148" s="139" t="str">
        <f>Threshold!C149</f>
        <v>MANIGANDAPRABHU V</v>
      </c>
      <c r="Q148" s="139">
        <f>Threshold!D149</f>
        <v>35</v>
      </c>
      <c r="R148" s="139">
        <f>Threshold!E149</f>
        <v>43</v>
      </c>
      <c r="S148" s="179">
        <f t="shared" si="15"/>
        <v>78</v>
      </c>
      <c r="U148" s="180">
        <f t="shared" si="16"/>
        <v>72</v>
      </c>
    </row>
    <row r="149" spans="11:21">
      <c r="K149" s="139"/>
      <c r="L149" s="139">
        <f t="shared" si="14"/>
        <v>0</v>
      </c>
      <c r="N149" s="139">
        <f>Threshold!A150</f>
        <v>141</v>
      </c>
      <c r="O149" s="139" t="str">
        <f>Threshold!B150</f>
        <v>AME20161L</v>
      </c>
      <c r="P149" s="139" t="str">
        <f>Threshold!C150</f>
        <v>MOHAMED FAIZ R</v>
      </c>
      <c r="Q149" s="139">
        <f>Threshold!D150</f>
        <v>36</v>
      </c>
      <c r="R149" s="139">
        <f>Threshold!E150</f>
        <v>41</v>
      </c>
      <c r="S149" s="179">
        <f t="shared" si="15"/>
        <v>77</v>
      </c>
      <c r="U149" s="180">
        <f t="shared" si="16"/>
        <v>68</v>
      </c>
    </row>
    <row r="150" spans="11:21">
      <c r="K150" s="139"/>
      <c r="L150" s="139">
        <f t="shared" si="14"/>
        <v>0</v>
      </c>
      <c r="N150" s="139">
        <f>Threshold!A151</f>
        <v>142</v>
      </c>
      <c r="O150" s="139" t="str">
        <f>Threshold!B151</f>
        <v>AME20163L</v>
      </c>
      <c r="P150" s="139" t="str">
        <f>Threshold!C151</f>
        <v>MOHAMMED FAWAZ</v>
      </c>
      <c r="Q150" s="139">
        <f>Threshold!D151</f>
        <v>35</v>
      </c>
      <c r="R150" s="139">
        <f>Threshold!E151</f>
        <v>38</v>
      </c>
      <c r="S150" s="179">
        <f t="shared" si="15"/>
        <v>73</v>
      </c>
      <c r="U150" s="180">
        <f t="shared" si="16"/>
        <v>63</v>
      </c>
    </row>
    <row r="151" spans="11:21">
      <c r="K151" s="139"/>
      <c r="L151" s="139">
        <f t="shared" si="14"/>
        <v>0</v>
      </c>
      <c r="N151" s="139">
        <f>Threshold!A152</f>
        <v>143</v>
      </c>
      <c r="O151" s="139" t="str">
        <f>Threshold!B152</f>
        <v>AME20164L</v>
      </c>
      <c r="P151" s="139" t="str">
        <f>Threshold!C152</f>
        <v>NAIR KHUSHAAL RATISH</v>
      </c>
      <c r="Q151" s="139">
        <f>Threshold!D152</f>
        <v>31</v>
      </c>
      <c r="R151" s="139">
        <f>Threshold!E152</f>
        <v>33</v>
      </c>
      <c r="S151" s="179">
        <f t="shared" si="15"/>
        <v>64</v>
      </c>
      <c r="U151" s="180">
        <f t="shared" si="16"/>
        <v>55</v>
      </c>
    </row>
    <row r="152" spans="11:21">
      <c r="K152" s="139"/>
      <c r="L152" s="139">
        <f t="shared" si="14"/>
        <v>0</v>
      </c>
      <c r="N152" s="139">
        <f>Threshold!A153</f>
        <v>144</v>
      </c>
      <c r="O152" s="139" t="str">
        <f>Threshold!B153</f>
        <v>AME20165L</v>
      </c>
      <c r="P152" s="139" t="str">
        <f>Threshold!C153</f>
        <v>NAVEENKUMAR G</v>
      </c>
      <c r="Q152" s="139">
        <f>Threshold!D153</f>
        <v>31</v>
      </c>
      <c r="R152" s="139">
        <f>Threshold!E153</f>
        <v>41</v>
      </c>
      <c r="S152" s="179">
        <f t="shared" si="15"/>
        <v>72</v>
      </c>
      <c r="U152" s="180">
        <f t="shared" si="16"/>
        <v>68</v>
      </c>
    </row>
    <row r="153" spans="11:21">
      <c r="K153" s="139"/>
      <c r="L153" s="139">
        <f t="shared" si="14"/>
        <v>0</v>
      </c>
      <c r="N153" s="139">
        <f>Threshold!A154</f>
        <v>145</v>
      </c>
      <c r="O153" s="139" t="str">
        <f>Threshold!B154</f>
        <v>AME20166L</v>
      </c>
      <c r="P153" s="139" t="str">
        <f>Threshold!C154</f>
        <v>NAVIN KUMAR</v>
      </c>
      <c r="Q153" s="139">
        <f>Threshold!D154</f>
        <v>33</v>
      </c>
      <c r="R153" s="139">
        <f>Threshold!E154</f>
        <v>17</v>
      </c>
      <c r="S153" s="179">
        <f t="shared" si="15"/>
        <v>50</v>
      </c>
      <c r="U153" s="180">
        <f t="shared" si="16"/>
        <v>28</v>
      </c>
    </row>
    <row r="154" spans="11:21">
      <c r="K154" s="139"/>
      <c r="L154" s="139">
        <f t="shared" si="14"/>
        <v>0</v>
      </c>
      <c r="N154" s="139">
        <f>Threshold!A155</f>
        <v>146</v>
      </c>
      <c r="O154" s="139" t="str">
        <f>Threshold!B155</f>
        <v>AME20167L</v>
      </c>
      <c r="P154" s="139" t="str">
        <f>Threshold!C155</f>
        <v>NISHANTH I</v>
      </c>
      <c r="Q154" s="139">
        <f>Threshold!D155</f>
        <v>35</v>
      </c>
      <c r="R154" s="139">
        <f>Threshold!E155</f>
        <v>40</v>
      </c>
      <c r="S154" s="179">
        <f t="shared" si="15"/>
        <v>75</v>
      </c>
      <c r="U154" s="180">
        <f t="shared" si="16"/>
        <v>67</v>
      </c>
    </row>
    <row r="155" spans="11:21">
      <c r="K155" s="139"/>
      <c r="L155" s="139">
        <f t="shared" si="14"/>
        <v>0</v>
      </c>
      <c r="N155" s="139">
        <f>Threshold!A156</f>
        <v>147</v>
      </c>
      <c r="O155" s="139" t="str">
        <f>Threshold!B156</f>
        <v>AME20168L</v>
      </c>
      <c r="P155" s="139" t="str">
        <f>Threshold!C156</f>
        <v>OMAR MUKTHAR A S</v>
      </c>
      <c r="Q155" s="139">
        <f>Threshold!D156</f>
        <v>35</v>
      </c>
      <c r="R155" s="139">
        <f>Threshold!E156</f>
        <v>48</v>
      </c>
      <c r="S155" s="179">
        <f t="shared" si="15"/>
        <v>83</v>
      </c>
      <c r="U155" s="180">
        <f t="shared" si="16"/>
        <v>80</v>
      </c>
    </row>
    <row r="156" spans="11:21">
      <c r="K156" s="139"/>
      <c r="L156" s="139">
        <f t="shared" si="14"/>
        <v>0</v>
      </c>
      <c r="N156" s="139">
        <f>Threshold!A157</f>
        <v>148</v>
      </c>
      <c r="O156" s="139" t="str">
        <f>Threshold!B157</f>
        <v>AME20169L</v>
      </c>
      <c r="P156" s="139" t="str">
        <f>Threshold!C157</f>
        <v>PRADEEP R</v>
      </c>
      <c r="Q156" s="139">
        <f>Threshold!D157</f>
        <v>36</v>
      </c>
      <c r="R156" s="139">
        <f>Threshold!E157</f>
        <v>52</v>
      </c>
      <c r="S156" s="179">
        <f t="shared" si="15"/>
        <v>88</v>
      </c>
      <c r="U156" s="180">
        <f t="shared" si="16"/>
        <v>87</v>
      </c>
    </row>
    <row r="157" spans="11:21">
      <c r="K157" s="139"/>
      <c r="L157" s="139">
        <f t="shared" si="14"/>
        <v>0</v>
      </c>
      <c r="N157" s="139">
        <f>Threshold!A158</f>
        <v>149</v>
      </c>
      <c r="O157" s="139" t="str">
        <f>Threshold!B158</f>
        <v>AME20170L</v>
      </c>
      <c r="P157" s="139" t="str">
        <f>Threshold!C158</f>
        <v>Pragatheshwaran</v>
      </c>
      <c r="Q157" s="139">
        <f>Threshold!D158</f>
        <v>35</v>
      </c>
      <c r="R157" s="139">
        <f>Threshold!E158</f>
        <v>46</v>
      </c>
      <c r="S157" s="179">
        <f t="shared" si="15"/>
        <v>81</v>
      </c>
      <c r="U157" s="180">
        <f t="shared" si="16"/>
        <v>77</v>
      </c>
    </row>
    <row r="158" spans="11:21">
      <c r="K158" s="139"/>
      <c r="L158" s="139">
        <f t="shared" si="14"/>
        <v>0</v>
      </c>
      <c r="N158" s="139">
        <f>Threshold!A159</f>
        <v>150</v>
      </c>
      <c r="O158" s="139" t="str">
        <f>Threshold!B159</f>
        <v>AME20171L</v>
      </c>
      <c r="P158" s="139" t="str">
        <f>Threshold!C159</f>
        <v>RAFIL</v>
      </c>
      <c r="Q158" s="139">
        <f>Threshold!D159</f>
        <v>35</v>
      </c>
      <c r="R158" s="139">
        <f>Threshold!E159</f>
        <v>43</v>
      </c>
      <c r="S158" s="179">
        <f t="shared" si="15"/>
        <v>78</v>
      </c>
      <c r="U158" s="180">
        <f t="shared" si="16"/>
        <v>72</v>
      </c>
    </row>
    <row r="159" spans="11:21">
      <c r="K159" s="139"/>
      <c r="L159" s="139">
        <f t="shared" si="14"/>
        <v>0</v>
      </c>
      <c r="N159" s="139">
        <f>Threshold!A160</f>
        <v>151</v>
      </c>
      <c r="O159" s="139" t="str">
        <f>Threshold!B160</f>
        <v>AME20172L</v>
      </c>
      <c r="P159" s="139" t="str">
        <f>Threshold!C160</f>
        <v>RAJA SURYA R</v>
      </c>
      <c r="Q159" s="139">
        <f>Threshold!D160</f>
        <v>36</v>
      </c>
      <c r="R159" s="139">
        <f>Threshold!E160</f>
        <v>41</v>
      </c>
      <c r="S159" s="179">
        <f t="shared" si="15"/>
        <v>77</v>
      </c>
      <c r="U159" s="180">
        <f t="shared" si="16"/>
        <v>68</v>
      </c>
    </row>
    <row r="160" spans="11:21">
      <c r="K160" s="139"/>
      <c r="L160" s="139">
        <f t="shared" si="14"/>
        <v>0</v>
      </c>
      <c r="N160" s="139">
        <f>Threshold!A161</f>
        <v>152</v>
      </c>
      <c r="O160" s="139" t="str">
        <f>Threshold!B161</f>
        <v>AME20173L</v>
      </c>
      <c r="P160" s="139" t="str">
        <f>Threshold!C161</f>
        <v>RAKESH M NIKAM</v>
      </c>
      <c r="Q160" s="139">
        <f>Threshold!D161</f>
        <v>36</v>
      </c>
      <c r="R160" s="139">
        <f>Threshold!E161</f>
        <v>55</v>
      </c>
      <c r="S160" s="179">
        <f t="shared" si="15"/>
        <v>91</v>
      </c>
      <c r="U160" s="180">
        <f t="shared" si="16"/>
        <v>92</v>
      </c>
    </row>
    <row r="161" spans="11:21">
      <c r="K161" s="139"/>
      <c r="L161" s="139">
        <f t="shared" si="14"/>
        <v>0</v>
      </c>
      <c r="N161" s="139">
        <f>Threshold!A162</f>
        <v>153</v>
      </c>
      <c r="O161" s="139" t="str">
        <f>Threshold!B162</f>
        <v>AME20174L</v>
      </c>
      <c r="P161" s="139" t="str">
        <f>Threshold!C162</f>
        <v>RANJITH KUMAR R</v>
      </c>
      <c r="Q161" s="139">
        <f>Threshold!D162</f>
        <v>34</v>
      </c>
      <c r="R161" s="139">
        <f>Threshold!E162</f>
        <v>31</v>
      </c>
      <c r="S161" s="179">
        <f t="shared" si="15"/>
        <v>65</v>
      </c>
      <c r="U161" s="180">
        <f t="shared" si="16"/>
        <v>52</v>
      </c>
    </row>
    <row r="162" spans="11:21">
      <c r="K162" s="139"/>
      <c r="L162" s="139">
        <f t="shared" si="14"/>
        <v>0</v>
      </c>
      <c r="N162" s="139">
        <f>Threshold!A163</f>
        <v>154</v>
      </c>
      <c r="O162" s="139" t="str">
        <f>Threshold!B163</f>
        <v>AME20175L</v>
      </c>
      <c r="P162" s="139" t="str">
        <f>Threshold!C163</f>
        <v>RATHEESH</v>
      </c>
      <c r="Q162" s="139">
        <f>Threshold!D163</f>
        <v>35</v>
      </c>
      <c r="R162" s="139">
        <f>Threshold!E163</f>
        <v>46</v>
      </c>
      <c r="S162" s="179">
        <f t="shared" si="15"/>
        <v>81</v>
      </c>
      <c r="U162" s="180">
        <f t="shared" si="16"/>
        <v>77</v>
      </c>
    </row>
    <row r="163" spans="11:21">
      <c r="K163" s="139"/>
      <c r="L163" s="139">
        <f t="shared" si="14"/>
        <v>0</v>
      </c>
      <c r="N163" s="139">
        <f>Threshold!A164</f>
        <v>155</v>
      </c>
      <c r="O163" s="139" t="str">
        <f>Threshold!B164</f>
        <v>AME20176L</v>
      </c>
      <c r="P163" s="139" t="str">
        <f>Threshold!C164</f>
        <v>ROSHAN AJIM</v>
      </c>
      <c r="Q163" s="139">
        <f>Threshold!D164</f>
        <v>34</v>
      </c>
      <c r="R163" s="139">
        <f>Threshold!E164</f>
        <v>45</v>
      </c>
      <c r="S163" s="179">
        <f t="shared" si="15"/>
        <v>79</v>
      </c>
      <c r="U163" s="180">
        <f t="shared" si="16"/>
        <v>75</v>
      </c>
    </row>
    <row r="164" spans="11:21">
      <c r="K164" s="139"/>
      <c r="L164" s="139">
        <f t="shared" si="14"/>
        <v>0</v>
      </c>
      <c r="N164" s="139">
        <f>Threshold!A165</f>
        <v>156</v>
      </c>
      <c r="O164" s="139" t="str">
        <f>Threshold!B165</f>
        <v>AME20177L</v>
      </c>
      <c r="P164" s="139" t="str">
        <f>Threshold!C165</f>
        <v>SABARINATHAN V</v>
      </c>
      <c r="Q164" s="139">
        <f>Threshold!D165</f>
        <v>34</v>
      </c>
      <c r="R164" s="139">
        <f>Threshold!E165</f>
        <v>37</v>
      </c>
      <c r="S164" s="179">
        <f t="shared" si="15"/>
        <v>71</v>
      </c>
      <c r="U164" s="180">
        <f t="shared" si="16"/>
        <v>62</v>
      </c>
    </row>
    <row r="165" spans="11:21">
      <c r="K165" s="139"/>
      <c r="L165" s="139">
        <f t="shared" si="14"/>
        <v>0</v>
      </c>
      <c r="N165" s="139">
        <f>Threshold!A166</f>
        <v>157</v>
      </c>
      <c r="O165" s="139" t="str">
        <f>Threshold!B166</f>
        <v>AME20178L</v>
      </c>
      <c r="P165" s="139" t="str">
        <f>Threshold!C166</f>
        <v>SAJITH SASI RANI</v>
      </c>
      <c r="Q165" s="139">
        <f>Threshold!D166</f>
        <v>36</v>
      </c>
      <c r="R165" s="139">
        <f>Threshold!E166</f>
        <v>0</v>
      </c>
      <c r="S165" s="179">
        <f t="shared" si="15"/>
        <v>36</v>
      </c>
      <c r="U165" s="180">
        <f t="shared" si="16"/>
        <v>0</v>
      </c>
    </row>
    <row r="166" spans="11:21">
      <c r="K166" s="139"/>
      <c r="L166" s="139">
        <f t="shared" si="14"/>
        <v>0</v>
      </c>
      <c r="N166" s="139">
        <f>Threshold!A167</f>
        <v>158</v>
      </c>
      <c r="O166" s="139" t="str">
        <f>Threshold!B167</f>
        <v>AME20179L</v>
      </c>
      <c r="P166" s="139" t="str">
        <f>Threshold!C167</f>
        <v>SAKTHIVEL ARUMUGHAM</v>
      </c>
      <c r="Q166" s="139">
        <f>Threshold!D167</f>
        <v>31</v>
      </c>
      <c r="R166" s="139">
        <f>Threshold!E167</f>
        <v>43</v>
      </c>
      <c r="S166" s="179">
        <f t="shared" si="15"/>
        <v>74</v>
      </c>
      <c r="U166" s="180">
        <f t="shared" si="16"/>
        <v>72</v>
      </c>
    </row>
    <row r="167" spans="11:21">
      <c r="K167" s="139"/>
      <c r="L167" s="139">
        <f t="shared" si="14"/>
        <v>0</v>
      </c>
      <c r="N167" s="139">
        <f>Threshold!A168</f>
        <v>159</v>
      </c>
      <c r="O167" s="139" t="str">
        <f>Threshold!B168</f>
        <v>AME20180L</v>
      </c>
      <c r="P167" s="139" t="str">
        <f>Threshold!C168</f>
        <v>SANJAY V</v>
      </c>
      <c r="Q167" s="139">
        <f>Threshold!D168</f>
        <v>30</v>
      </c>
      <c r="R167" s="139">
        <f>Threshold!E168</f>
        <v>37</v>
      </c>
      <c r="S167" s="179">
        <f t="shared" si="15"/>
        <v>67</v>
      </c>
      <c r="U167" s="180">
        <f t="shared" si="16"/>
        <v>62</v>
      </c>
    </row>
    <row r="168" spans="11:21">
      <c r="K168" s="139"/>
      <c r="L168" s="139">
        <f t="shared" si="14"/>
        <v>0</v>
      </c>
      <c r="N168" s="139">
        <f>Threshold!A169</f>
        <v>160</v>
      </c>
      <c r="O168" s="139" t="str">
        <f>Threshold!B169</f>
        <v>AME20182L</v>
      </c>
      <c r="P168" s="139" t="str">
        <f>Threshold!C169</f>
        <v>SARVESHWAR B</v>
      </c>
      <c r="Q168" s="139">
        <f>Threshold!D169</f>
        <v>32</v>
      </c>
      <c r="R168" s="139">
        <f>Threshold!E169</f>
        <v>37</v>
      </c>
      <c r="S168" s="179">
        <f t="shared" si="15"/>
        <v>69</v>
      </c>
      <c r="U168" s="180">
        <f t="shared" si="16"/>
        <v>62</v>
      </c>
    </row>
    <row r="169" spans="11:21">
      <c r="K169" s="139"/>
      <c r="L169" s="139">
        <f t="shared" si="14"/>
        <v>0</v>
      </c>
      <c r="N169" s="139">
        <f>Threshold!A170</f>
        <v>161</v>
      </c>
      <c r="O169" s="139" t="str">
        <f>Threshold!B170</f>
        <v>AME20184L</v>
      </c>
      <c r="P169" s="139" t="str">
        <f>Threshold!C170</f>
        <v>SATHIYAMOORTHY J</v>
      </c>
      <c r="Q169" s="139">
        <f>Threshold!D170</f>
        <v>36</v>
      </c>
      <c r="R169" s="139">
        <f>Threshold!E170</f>
        <v>38</v>
      </c>
      <c r="S169" s="179">
        <f t="shared" si="15"/>
        <v>74</v>
      </c>
      <c r="U169" s="180">
        <f t="shared" si="16"/>
        <v>63</v>
      </c>
    </row>
    <row r="170" spans="11:21">
      <c r="K170" s="139"/>
      <c r="L170" s="139">
        <f t="shared" si="14"/>
        <v>0</v>
      </c>
      <c r="N170" s="139">
        <f>Threshold!A171</f>
        <v>162</v>
      </c>
      <c r="O170" s="139" t="str">
        <f>Threshold!B171</f>
        <v>AME20185L</v>
      </c>
      <c r="P170" s="139" t="str">
        <f>Threshold!C171</f>
        <v>SHASWAT SHAHI</v>
      </c>
      <c r="Q170" s="139">
        <f>Threshold!D171</f>
        <v>36</v>
      </c>
      <c r="R170" s="139">
        <f>Threshold!E171</f>
        <v>40</v>
      </c>
      <c r="S170" s="179">
        <f t="shared" si="15"/>
        <v>76</v>
      </c>
      <c r="U170" s="180">
        <f t="shared" si="16"/>
        <v>67</v>
      </c>
    </row>
    <row r="171" spans="11:21">
      <c r="K171" s="139"/>
      <c r="L171" s="139">
        <f t="shared" si="14"/>
        <v>0</v>
      </c>
      <c r="N171" s="139">
        <f>Threshold!A172</f>
        <v>163</v>
      </c>
      <c r="O171" s="139" t="str">
        <f>Threshold!B172</f>
        <v>AME20186L</v>
      </c>
      <c r="P171" s="139" t="str">
        <f>Threshold!C172</f>
        <v>SRIKANTH J</v>
      </c>
      <c r="Q171" s="139">
        <f>Threshold!D172</f>
        <v>33</v>
      </c>
      <c r="R171" s="139">
        <f>Threshold!E172</f>
        <v>38</v>
      </c>
      <c r="S171" s="179">
        <f t="shared" si="15"/>
        <v>71</v>
      </c>
      <c r="U171" s="180">
        <f t="shared" si="16"/>
        <v>63</v>
      </c>
    </row>
    <row r="172" spans="11:21">
      <c r="K172" s="139"/>
      <c r="L172" s="139">
        <f t="shared" si="14"/>
        <v>0</v>
      </c>
      <c r="N172" s="139">
        <f>Threshold!A173</f>
        <v>164</v>
      </c>
      <c r="O172" s="139" t="str">
        <f>Threshold!B173</f>
        <v>AME20187L</v>
      </c>
      <c r="P172" s="139" t="str">
        <f>Threshold!C173</f>
        <v>SRIKANTH K</v>
      </c>
      <c r="Q172" s="139">
        <f>Threshold!D173</f>
        <v>31</v>
      </c>
      <c r="R172" s="139">
        <f>Threshold!E173</f>
        <v>29</v>
      </c>
      <c r="S172" s="179">
        <f t="shared" si="15"/>
        <v>60</v>
      </c>
      <c r="U172" s="180">
        <f t="shared" si="16"/>
        <v>48</v>
      </c>
    </row>
    <row r="173" spans="11:21">
      <c r="K173" s="139"/>
      <c r="L173" s="139">
        <f t="shared" si="14"/>
        <v>0</v>
      </c>
      <c r="N173" s="139">
        <f>Threshold!A174</f>
        <v>165</v>
      </c>
      <c r="O173" s="139" t="str">
        <f>Threshold!B174</f>
        <v>AME20188L</v>
      </c>
      <c r="P173" s="139" t="str">
        <f>Threshold!C174</f>
        <v>SRINATH P</v>
      </c>
      <c r="Q173" s="139">
        <f>Threshold!D174</f>
        <v>32</v>
      </c>
      <c r="R173" s="139">
        <f>Threshold!E174</f>
        <v>35</v>
      </c>
      <c r="S173" s="179">
        <f t="shared" si="15"/>
        <v>67</v>
      </c>
      <c r="U173" s="180">
        <f t="shared" si="16"/>
        <v>58</v>
      </c>
    </row>
    <row r="174" spans="11:21">
      <c r="K174" s="139"/>
      <c r="L174" s="139">
        <f t="shared" si="14"/>
        <v>0</v>
      </c>
      <c r="N174" s="139">
        <f>Threshold!A175</f>
        <v>166</v>
      </c>
      <c r="O174" s="139" t="str">
        <f>Threshold!B175</f>
        <v>AME20189L</v>
      </c>
      <c r="P174" s="139" t="str">
        <f>Threshold!C175</f>
        <v>SRIVARSHAN M</v>
      </c>
      <c r="Q174" s="139">
        <f>Threshold!D175</f>
        <v>36</v>
      </c>
      <c r="R174" s="139">
        <f>Threshold!E175</f>
        <v>45</v>
      </c>
      <c r="S174" s="179">
        <f t="shared" si="15"/>
        <v>81</v>
      </c>
      <c r="U174" s="180">
        <f t="shared" si="16"/>
        <v>75</v>
      </c>
    </row>
    <row r="175" spans="11:21">
      <c r="K175" s="139"/>
      <c r="L175" s="139">
        <f t="shared" si="14"/>
        <v>0</v>
      </c>
      <c r="N175" s="139">
        <f>Threshold!A176</f>
        <v>167</v>
      </c>
      <c r="O175" s="139" t="str">
        <f>Threshold!B176</f>
        <v>AME20190L</v>
      </c>
      <c r="P175" s="139" t="str">
        <f>Threshold!C176</f>
        <v>SURAJ KUMAR</v>
      </c>
      <c r="Q175" s="139">
        <f>Threshold!D176</f>
        <v>36</v>
      </c>
      <c r="R175" s="139">
        <f>Threshold!E176</f>
        <v>38</v>
      </c>
      <c r="S175" s="179">
        <f t="shared" si="15"/>
        <v>74</v>
      </c>
      <c r="U175" s="180">
        <f t="shared" si="16"/>
        <v>63</v>
      </c>
    </row>
    <row r="176" spans="11:21">
      <c r="L176">
        <f t="shared" si="14"/>
        <v>0</v>
      </c>
      <c r="N176" s="139">
        <f>Threshold!A177</f>
        <v>168</v>
      </c>
      <c r="O176" s="139" t="str">
        <f>Threshold!B177</f>
        <v>AME20191L</v>
      </c>
      <c r="P176" s="139" t="str">
        <f>Threshold!C177</f>
        <v>SURESH BALAJI</v>
      </c>
      <c r="Q176" s="139">
        <f>Threshold!D177</f>
        <v>38</v>
      </c>
      <c r="R176" s="139">
        <f>Threshold!E177</f>
        <v>30</v>
      </c>
      <c r="S176" s="179">
        <f t="shared" si="15"/>
        <v>68</v>
      </c>
      <c r="U176" s="180">
        <f t="shared" si="16"/>
        <v>50</v>
      </c>
    </row>
    <row r="177" spans="12:21">
      <c r="L177">
        <f t="shared" si="14"/>
        <v>0</v>
      </c>
      <c r="N177" s="139">
        <f>Threshold!A178</f>
        <v>169</v>
      </c>
      <c r="O177" s="139" t="str">
        <f>Threshold!B178</f>
        <v>AME20193L</v>
      </c>
      <c r="P177" s="139" t="str">
        <f>Threshold!C178</f>
        <v>TEKENDRA THAPA</v>
      </c>
      <c r="Q177" s="139">
        <f>Threshold!D178</f>
        <v>37</v>
      </c>
      <c r="R177" s="139">
        <f>Threshold!E178</f>
        <v>43</v>
      </c>
      <c r="S177" s="179">
        <f t="shared" si="15"/>
        <v>80</v>
      </c>
      <c r="U177" s="180">
        <f t="shared" si="16"/>
        <v>72</v>
      </c>
    </row>
    <row r="178" spans="12:21">
      <c r="L178">
        <f t="shared" si="14"/>
        <v>0</v>
      </c>
      <c r="N178" s="139">
        <f>Threshold!A179</f>
        <v>170</v>
      </c>
      <c r="O178" s="139" t="str">
        <f>Threshold!B179</f>
        <v>AME20194L</v>
      </c>
      <c r="P178" s="139" t="str">
        <f>Threshold!C179</f>
        <v>THABRAZ AHMED</v>
      </c>
      <c r="Q178" s="139">
        <f>Threshold!D179</f>
        <v>35</v>
      </c>
      <c r="R178" s="139">
        <f>Threshold!E179</f>
        <v>31</v>
      </c>
      <c r="S178" s="179">
        <f t="shared" si="15"/>
        <v>66</v>
      </c>
      <c r="U178" s="180">
        <f t="shared" si="16"/>
        <v>52</v>
      </c>
    </row>
    <row r="179" spans="12:21">
      <c r="L179">
        <f t="shared" si="14"/>
        <v>0</v>
      </c>
      <c r="N179" s="139">
        <f>Threshold!A180</f>
        <v>171</v>
      </c>
      <c r="O179" s="139" t="str">
        <f>Threshold!B180</f>
        <v>AME20195L</v>
      </c>
      <c r="P179" s="139" t="str">
        <f>Threshold!C180</f>
        <v>THEJESHWARAN</v>
      </c>
      <c r="Q179" s="139">
        <f>Threshold!D180</f>
        <v>31</v>
      </c>
      <c r="R179" s="139">
        <f>Threshold!E180</f>
        <v>34</v>
      </c>
      <c r="S179" s="179">
        <f t="shared" si="15"/>
        <v>65</v>
      </c>
      <c r="U179" s="180">
        <f t="shared" si="16"/>
        <v>57</v>
      </c>
    </row>
    <row r="180" spans="12:21">
      <c r="L180">
        <f t="shared" si="14"/>
        <v>0</v>
      </c>
      <c r="N180" s="139">
        <f>Threshold!A181</f>
        <v>172</v>
      </c>
      <c r="O180" s="139" t="str">
        <f>Threshold!B181</f>
        <v>AME20196L</v>
      </c>
      <c r="P180" s="139" t="str">
        <f>Threshold!C181</f>
        <v>TONY PLAYER M</v>
      </c>
      <c r="Q180" s="139">
        <f>Threshold!D181</f>
        <v>32</v>
      </c>
      <c r="R180" s="139">
        <f>Threshold!E181</f>
        <v>32</v>
      </c>
      <c r="S180" s="179">
        <f t="shared" si="15"/>
        <v>64</v>
      </c>
      <c r="U180" s="180">
        <f t="shared" si="16"/>
        <v>53</v>
      </c>
    </row>
    <row r="181" spans="12:21">
      <c r="L181">
        <f t="shared" si="14"/>
        <v>0</v>
      </c>
      <c r="N181" s="139">
        <f>Threshold!A182</f>
        <v>173</v>
      </c>
      <c r="O181" s="139" t="str">
        <f>Threshold!B182</f>
        <v>AME20197L</v>
      </c>
      <c r="P181" s="139" t="str">
        <f>Threshold!C182</f>
        <v>VIMAL P S</v>
      </c>
      <c r="Q181" s="139">
        <f>Threshold!D182</f>
        <v>34</v>
      </c>
      <c r="R181" s="139">
        <f>Threshold!E182</f>
        <v>35</v>
      </c>
      <c r="S181" s="179">
        <f t="shared" si="15"/>
        <v>69</v>
      </c>
      <c r="U181" s="180">
        <f t="shared" si="16"/>
        <v>58</v>
      </c>
    </row>
    <row r="182" spans="12:21">
      <c r="L182">
        <f t="shared" si="14"/>
        <v>0</v>
      </c>
      <c r="N182" s="139">
        <f>Threshold!A183</f>
        <v>174</v>
      </c>
      <c r="O182" s="139" t="str">
        <f>Threshold!B183</f>
        <v>AME20198L</v>
      </c>
      <c r="P182" s="139" t="str">
        <f>Threshold!C183</f>
        <v>VISWABALAN M</v>
      </c>
      <c r="Q182" s="139">
        <f>Threshold!D183</f>
        <v>33</v>
      </c>
      <c r="R182" s="139">
        <f>Threshold!E183</f>
        <v>33</v>
      </c>
      <c r="S182" s="179">
        <f t="shared" si="15"/>
        <v>66</v>
      </c>
      <c r="U182" s="180">
        <f t="shared" si="16"/>
        <v>55</v>
      </c>
    </row>
    <row r="183" spans="12:21">
      <c r="L183">
        <f t="shared" si="14"/>
        <v>0</v>
      </c>
      <c r="N183" s="139">
        <f>Threshold!A184</f>
        <v>175</v>
      </c>
      <c r="O183" s="139" t="str">
        <f>Threshold!B184</f>
        <v>AME20199L</v>
      </c>
      <c r="P183" s="139" t="str">
        <f>Threshold!C184</f>
        <v>SHIVAM KUMAR SINGH</v>
      </c>
      <c r="Q183" s="139">
        <f>Threshold!D184</f>
        <v>35</v>
      </c>
      <c r="R183" s="139">
        <f>Threshold!E184</f>
        <v>37</v>
      </c>
      <c r="S183" s="179">
        <f t="shared" si="15"/>
        <v>72</v>
      </c>
      <c r="U183" s="180">
        <f t="shared" si="16"/>
        <v>62</v>
      </c>
    </row>
    <row r="184" spans="12:21">
      <c r="L184">
        <f t="shared" si="14"/>
        <v>0</v>
      </c>
      <c r="N184" s="139">
        <f>Threshold!A185</f>
        <v>176</v>
      </c>
      <c r="O184" s="139" t="str">
        <f>Threshold!B185</f>
        <v>AME20200L</v>
      </c>
      <c r="P184" s="139" t="str">
        <f>Threshold!C185</f>
        <v>BENJAMIN GARRYSTON B</v>
      </c>
      <c r="Q184" s="139">
        <f>Threshold!D185</f>
        <v>36</v>
      </c>
      <c r="R184" s="139">
        <f>Threshold!E185</f>
        <v>46</v>
      </c>
      <c r="S184" s="179">
        <f t="shared" si="15"/>
        <v>82</v>
      </c>
      <c r="U184" s="180">
        <f t="shared" si="16"/>
        <v>77</v>
      </c>
    </row>
    <row r="185" spans="12:21">
      <c r="L185">
        <f t="shared" si="14"/>
        <v>0</v>
      </c>
      <c r="N185" s="139">
        <f>Threshold!A186</f>
        <v>177</v>
      </c>
      <c r="O185" s="139" t="str">
        <f>Threshold!B186</f>
        <v>AME20202L</v>
      </c>
      <c r="P185" s="139" t="str">
        <f>Threshold!C186</f>
        <v>SIVASAKTHI SRINIVASAN</v>
      </c>
      <c r="Q185" s="139">
        <f>Threshold!D186</f>
        <v>33</v>
      </c>
      <c r="R185" s="139">
        <f>Threshold!E186</f>
        <v>36</v>
      </c>
      <c r="S185" s="179">
        <f t="shared" si="15"/>
        <v>69</v>
      </c>
      <c r="U185" s="180">
        <f t="shared" si="16"/>
        <v>60</v>
      </c>
    </row>
    <row r="186" spans="12:21">
      <c r="L186">
        <f t="shared" si="14"/>
        <v>0</v>
      </c>
      <c r="N186" s="139">
        <f>Threshold!A187</f>
        <v>178</v>
      </c>
      <c r="O186" s="139" t="str">
        <f>Threshold!B187</f>
        <v>AME20203L</v>
      </c>
      <c r="P186" s="139" t="str">
        <f>Threshold!C187</f>
        <v>RAJESH KUMAR R R</v>
      </c>
      <c r="Q186" s="139">
        <f>Threshold!D187</f>
        <v>28</v>
      </c>
      <c r="R186" s="139">
        <f>Threshold!E187</f>
        <v>29</v>
      </c>
      <c r="S186" s="179">
        <f t="shared" si="15"/>
        <v>57</v>
      </c>
      <c r="U186" s="180">
        <f t="shared" si="16"/>
        <v>48</v>
      </c>
    </row>
    <row r="187" spans="12:21">
      <c r="L187">
        <f t="shared" si="14"/>
        <v>0</v>
      </c>
      <c r="N187" s="139">
        <f>Threshold!A188</f>
        <v>179</v>
      </c>
      <c r="O187" s="139" t="str">
        <f>Threshold!B188</f>
        <v>AME20204L</v>
      </c>
      <c r="P187" s="139" t="str">
        <f>Threshold!C188</f>
        <v>ANRAJ SRICHANDAN</v>
      </c>
      <c r="Q187" s="139">
        <f>Threshold!D188</f>
        <v>35</v>
      </c>
      <c r="R187" s="139">
        <f>Threshold!E188</f>
        <v>39</v>
      </c>
      <c r="S187" s="179">
        <f t="shared" si="15"/>
        <v>74</v>
      </c>
      <c r="U187" s="180">
        <f t="shared" si="16"/>
        <v>65</v>
      </c>
    </row>
    <row r="188" spans="12:21">
      <c r="L188">
        <f t="shared" si="14"/>
        <v>0</v>
      </c>
      <c r="N188" s="139">
        <f>Threshold!A189</f>
        <v>180</v>
      </c>
      <c r="O188" s="139" t="str">
        <f>Threshold!B189</f>
        <v>AME20205L</v>
      </c>
      <c r="P188" s="139" t="str">
        <f>Threshold!C189</f>
        <v>GOWTHAMKUMAR M</v>
      </c>
      <c r="Q188" s="139">
        <f>Threshold!D189</f>
        <v>33</v>
      </c>
      <c r="R188" s="139">
        <f>Threshold!E189</f>
        <v>35</v>
      </c>
      <c r="S188" s="179">
        <f t="shared" si="15"/>
        <v>68</v>
      </c>
      <c r="U188" s="180">
        <f t="shared" si="16"/>
        <v>58</v>
      </c>
    </row>
    <row r="189" spans="12:21">
      <c r="L189">
        <f t="shared" si="14"/>
        <v>0</v>
      </c>
      <c r="N189" s="139">
        <f>Threshold!A190</f>
        <v>181</v>
      </c>
      <c r="O189" s="139" t="str">
        <f>Threshold!B190</f>
        <v>AME20206L</v>
      </c>
      <c r="P189" s="139" t="str">
        <f>Threshold!C190</f>
        <v>MUHAMMED AZAN N</v>
      </c>
      <c r="Q189" s="139">
        <f>Threshold!D190</f>
        <v>32</v>
      </c>
      <c r="R189" s="139">
        <f>Threshold!E190</f>
        <v>28</v>
      </c>
      <c r="S189" s="179">
        <f t="shared" si="15"/>
        <v>60</v>
      </c>
      <c r="U189" s="180">
        <f t="shared" si="16"/>
        <v>47</v>
      </c>
    </row>
    <row r="190" spans="12:21">
      <c r="L190">
        <f t="shared" si="14"/>
        <v>0</v>
      </c>
      <c r="N190" s="139">
        <f>Threshold!A191</f>
        <v>182</v>
      </c>
      <c r="O190" s="139" t="str">
        <f>Threshold!B191</f>
        <v>AME20207L</v>
      </c>
      <c r="P190" s="139" t="str">
        <f>Threshold!C191</f>
        <v>YOGESHWARAN U U</v>
      </c>
      <c r="Q190" s="139">
        <f>Threshold!D191</f>
        <v>36</v>
      </c>
      <c r="R190" s="139">
        <f>Threshold!E191</f>
        <v>43</v>
      </c>
      <c r="S190" s="179">
        <f t="shared" si="15"/>
        <v>79</v>
      </c>
      <c r="U190" s="180">
        <f t="shared" si="16"/>
        <v>72</v>
      </c>
    </row>
    <row r="191" spans="12:21">
      <c r="L191">
        <f t="shared" si="14"/>
        <v>0</v>
      </c>
      <c r="N191" s="139">
        <f>Threshold!A192</f>
        <v>183</v>
      </c>
      <c r="O191" s="139" t="str">
        <f>Threshold!B192</f>
        <v>AME20208L</v>
      </c>
      <c r="P191" s="139" t="str">
        <f>Threshold!C192</f>
        <v>SWAYAM PAWAR</v>
      </c>
      <c r="Q191" s="139">
        <f>Threshold!D192</f>
        <v>36</v>
      </c>
      <c r="R191" s="139">
        <f>Threshold!E192</f>
        <v>23</v>
      </c>
      <c r="S191" s="179">
        <f t="shared" si="15"/>
        <v>59</v>
      </c>
      <c r="U191" s="180">
        <f t="shared" si="16"/>
        <v>38</v>
      </c>
    </row>
    <row r="192" spans="12:21">
      <c r="L192">
        <f t="shared" si="14"/>
        <v>0</v>
      </c>
      <c r="N192" s="139">
        <f>Threshold!A193</f>
        <v>184</v>
      </c>
      <c r="O192" s="139" t="str">
        <f>Threshold!B193</f>
        <v>AME20209L</v>
      </c>
      <c r="P192" s="139" t="str">
        <f>Threshold!C193</f>
        <v>DEEPAK S</v>
      </c>
      <c r="Q192" s="139">
        <f>Threshold!D193</f>
        <v>34</v>
      </c>
      <c r="R192" s="139">
        <f>Threshold!E193</f>
        <v>28</v>
      </c>
      <c r="S192" s="179">
        <f t="shared" si="15"/>
        <v>62</v>
      </c>
      <c r="U192" s="180">
        <f t="shared" si="16"/>
        <v>47</v>
      </c>
    </row>
    <row r="193" spans="12:21">
      <c r="L193">
        <f t="shared" si="14"/>
        <v>0</v>
      </c>
      <c r="N193" s="139">
        <f>Threshold!A194</f>
        <v>185</v>
      </c>
      <c r="O193" s="139" t="str">
        <f>Threshold!B194</f>
        <v>AME20210L</v>
      </c>
      <c r="P193" s="139" t="str">
        <f>Threshold!C194</f>
        <v>MOHAN RAJ S</v>
      </c>
      <c r="Q193" s="139">
        <f>Threshold!D194</f>
        <v>35</v>
      </c>
      <c r="R193" s="139">
        <f>Threshold!E194</f>
        <v>42</v>
      </c>
      <c r="S193" s="179">
        <f t="shared" si="15"/>
        <v>77</v>
      </c>
      <c r="U193" s="180">
        <f t="shared" si="16"/>
        <v>70</v>
      </c>
    </row>
    <row r="194" spans="12:21">
      <c r="L194">
        <f t="shared" si="14"/>
        <v>0</v>
      </c>
      <c r="N194" s="139">
        <f>Threshold!A195</f>
        <v>186</v>
      </c>
      <c r="O194" s="139" t="str">
        <f>Threshold!B195</f>
        <v>AME20211L</v>
      </c>
      <c r="P194" s="139" t="str">
        <f>Threshold!C195</f>
        <v>SANJAY V</v>
      </c>
      <c r="Q194" s="139">
        <f>Threshold!D195</f>
        <v>35</v>
      </c>
      <c r="R194" s="139">
        <f>Threshold!E195</f>
        <v>32</v>
      </c>
      <c r="S194" s="179">
        <f t="shared" si="15"/>
        <v>67</v>
      </c>
      <c r="U194" s="180">
        <f t="shared" si="16"/>
        <v>53</v>
      </c>
    </row>
    <row r="195" spans="12:21">
      <c r="N195" s="139">
        <f>Threshold!A196</f>
        <v>187</v>
      </c>
      <c r="O195" s="139" t="str">
        <f>Threshold!B196</f>
        <v>AME20213L</v>
      </c>
      <c r="P195" s="139" t="str">
        <f>Threshold!C196</f>
        <v>MANOKARAN R</v>
      </c>
      <c r="Q195" s="139">
        <f>Threshold!D196</f>
        <v>34</v>
      </c>
      <c r="R195" s="139">
        <f>Threshold!E196</f>
        <v>28</v>
      </c>
      <c r="S195" s="179">
        <f t="shared" si="15"/>
        <v>62</v>
      </c>
      <c r="U195" s="180">
        <f t="shared" si="16"/>
        <v>47</v>
      </c>
    </row>
    <row r="196" spans="12:21">
      <c r="N196" s="139">
        <f>Threshold!A197</f>
        <v>188</v>
      </c>
      <c r="O196" s="139" t="str">
        <f>Threshold!B197</f>
        <v>AME20214L</v>
      </c>
      <c r="P196" s="139" t="str">
        <f>Threshold!C197</f>
        <v>VISHAL S E</v>
      </c>
      <c r="Q196" s="139">
        <f>Threshold!D197</f>
        <v>34</v>
      </c>
      <c r="R196" s="139">
        <f>Threshold!E197</f>
        <v>29</v>
      </c>
      <c r="S196" s="179">
        <f t="shared" si="15"/>
        <v>63</v>
      </c>
      <c r="U196" s="180">
        <f t="shared" si="16"/>
        <v>48</v>
      </c>
    </row>
    <row r="197" spans="12:21">
      <c r="N197" s="139">
        <f>Threshold!A198</f>
        <v>189</v>
      </c>
      <c r="O197" s="139" t="str">
        <f>Threshold!B198</f>
        <v>AME20215L</v>
      </c>
      <c r="P197" s="139" t="str">
        <f>Threshold!C198</f>
        <v>STEPHENSON K</v>
      </c>
      <c r="Q197" s="139">
        <f>Threshold!D198</f>
        <v>37</v>
      </c>
      <c r="R197" s="139">
        <f>Threshold!E198</f>
        <v>47</v>
      </c>
      <c r="S197" s="179">
        <f t="shared" si="15"/>
        <v>84</v>
      </c>
      <c r="U197" s="180">
        <f t="shared" si="16"/>
        <v>78</v>
      </c>
    </row>
    <row r="198" spans="12:21">
      <c r="N198" s="139">
        <f>Threshold!A199</f>
        <v>190</v>
      </c>
      <c r="O198" s="139" t="str">
        <f>Threshold!B199</f>
        <v>AME20217L</v>
      </c>
      <c r="P198" s="139" t="str">
        <f>Threshold!C199</f>
        <v>Dinesh Kumar</v>
      </c>
      <c r="Q198" s="139">
        <f>Threshold!D199</f>
        <v>37</v>
      </c>
      <c r="R198" s="139">
        <f>Threshold!E199</f>
        <v>53</v>
      </c>
      <c r="S198" s="179">
        <f t="shared" si="15"/>
        <v>90</v>
      </c>
      <c r="U198" s="180">
        <f t="shared" si="16"/>
        <v>88</v>
      </c>
    </row>
    <row r="199" spans="12:21">
      <c r="N199" s="139">
        <f>Threshold!A200</f>
        <v>191</v>
      </c>
      <c r="O199" s="139" t="str">
        <f>Threshold!B200</f>
        <v>AME20218L</v>
      </c>
      <c r="P199" s="139" t="str">
        <f>Threshold!C200</f>
        <v>Vignesh. P</v>
      </c>
      <c r="Q199" s="139">
        <f>Threshold!D200</f>
        <v>35</v>
      </c>
      <c r="R199" s="139">
        <f>Threshold!E200</f>
        <v>39</v>
      </c>
      <c r="S199" s="179">
        <f t="shared" si="15"/>
        <v>74</v>
      </c>
      <c r="U199" s="180">
        <f t="shared" si="16"/>
        <v>65</v>
      </c>
    </row>
    <row r="200" spans="12:21">
      <c r="N200" s="139">
        <f>Threshold!A201</f>
        <v>192</v>
      </c>
      <c r="O200" s="139" t="str">
        <f>Threshold!B201</f>
        <v>AME20219L</v>
      </c>
      <c r="P200" s="139" t="str">
        <f>Threshold!C201</f>
        <v>JOBIN J</v>
      </c>
      <c r="Q200" s="139">
        <f>Threshold!D201</f>
        <v>34</v>
      </c>
      <c r="R200" s="139">
        <f>Threshold!E201</f>
        <v>40</v>
      </c>
      <c r="S200" s="179">
        <f t="shared" si="15"/>
        <v>74</v>
      </c>
      <c r="U200" s="180">
        <f t="shared" si="16"/>
        <v>67</v>
      </c>
    </row>
    <row r="201" spans="12:21">
      <c r="N201" s="139">
        <f>Threshold!A202</f>
        <v>193</v>
      </c>
      <c r="O201" s="139" t="str">
        <f>Threshold!B202</f>
        <v>AME20220L</v>
      </c>
      <c r="P201" s="139" t="str">
        <f>Threshold!C202</f>
        <v>ANGELICO CLIFFORD P RAYEN L</v>
      </c>
      <c r="Q201" s="139">
        <f>Threshold!D202</f>
        <v>36</v>
      </c>
      <c r="R201" s="139">
        <f>Threshold!E202</f>
        <v>43</v>
      </c>
      <c r="S201" s="179">
        <f t="shared" si="15"/>
        <v>79</v>
      </c>
      <c r="U201" s="180">
        <f t="shared" si="16"/>
        <v>72</v>
      </c>
    </row>
    <row r="202" spans="12:21">
      <c r="N202" s="139">
        <f>Threshold!A203</f>
        <v>194</v>
      </c>
      <c r="O202" s="139" t="str">
        <f>Threshold!B203</f>
        <v>AME20221L</v>
      </c>
      <c r="P202" s="139" t="str">
        <f>Threshold!C203</f>
        <v>SIBI R</v>
      </c>
      <c r="Q202" s="139">
        <f>Threshold!D203</f>
        <v>34</v>
      </c>
      <c r="R202" s="139">
        <f>Threshold!E203</f>
        <v>38</v>
      </c>
      <c r="S202" s="179">
        <f t="shared" si="15"/>
        <v>72</v>
      </c>
      <c r="U202" s="180">
        <f t="shared" si="16"/>
        <v>63</v>
      </c>
    </row>
    <row r="203" spans="12:21">
      <c r="N203" s="139">
        <f>Threshold!A204</f>
        <v>195</v>
      </c>
      <c r="O203" s="139" t="str">
        <f>Threshold!B204</f>
        <v>AME20222L</v>
      </c>
      <c r="P203" s="139" t="str">
        <f>Threshold!C204</f>
        <v>A.MOHAMED ASIK</v>
      </c>
      <c r="Q203" s="139">
        <f>Threshold!D204</f>
        <v>36</v>
      </c>
      <c r="R203" s="139">
        <f>Threshold!E204</f>
        <v>53</v>
      </c>
      <c r="S203" s="179">
        <f t="shared" si="15"/>
        <v>89</v>
      </c>
      <c r="U203" s="180">
        <f t="shared" si="16"/>
        <v>88</v>
      </c>
    </row>
    <row r="204" spans="12:21">
      <c r="N204" s="139">
        <f>Threshold!A205</f>
        <v>196</v>
      </c>
      <c r="O204" s="139" t="str">
        <f>Threshold!B205</f>
        <v>AME20223L</v>
      </c>
      <c r="P204" s="139" t="str">
        <f>Threshold!C205</f>
        <v>GUHAN S</v>
      </c>
      <c r="Q204" s="139">
        <f>Threshold!D205</f>
        <v>33</v>
      </c>
      <c r="R204" s="139">
        <f>Threshold!E205</f>
        <v>31</v>
      </c>
      <c r="S204" s="179">
        <f t="shared" ref="S204:S267" si="17">SUM(Q204:R204)</f>
        <v>64</v>
      </c>
      <c r="U204" s="180">
        <f t="shared" ref="U204:U267" si="18">IFERROR(ROUND(R204*100/60,0),R204)</f>
        <v>52</v>
      </c>
    </row>
    <row r="205" spans="12:21">
      <c r="N205" s="139">
        <f>Threshold!A206</f>
        <v>197</v>
      </c>
      <c r="O205" s="139" t="str">
        <f>Threshold!B206</f>
        <v>AME20224L</v>
      </c>
      <c r="P205" s="139" t="str">
        <f>Threshold!C206</f>
        <v>DEEPAK KUMAR.S</v>
      </c>
      <c r="Q205" s="139">
        <f>Threshold!D206</f>
        <v>34</v>
      </c>
      <c r="R205" s="139">
        <f>Threshold!E206</f>
        <v>38</v>
      </c>
      <c r="S205" s="179">
        <f t="shared" si="17"/>
        <v>72</v>
      </c>
      <c r="U205" s="180">
        <f t="shared" si="18"/>
        <v>63</v>
      </c>
    </row>
    <row r="206" spans="12:21">
      <c r="N206" s="139">
        <f>Threshold!A207</f>
        <v>198</v>
      </c>
      <c r="O206" s="139" t="str">
        <f>Threshold!B207</f>
        <v>AME20225L</v>
      </c>
      <c r="P206" s="139" t="str">
        <f>Threshold!C207</f>
        <v>BALAJI R</v>
      </c>
      <c r="Q206" s="139">
        <f>Threshold!D207</f>
        <v>37</v>
      </c>
      <c r="R206" s="139">
        <f>Threshold!E207</f>
        <v>53</v>
      </c>
      <c r="S206" s="179">
        <f t="shared" si="17"/>
        <v>90</v>
      </c>
      <c r="U206" s="180">
        <f t="shared" si="18"/>
        <v>88</v>
      </c>
    </row>
    <row r="207" spans="12:21">
      <c r="N207" s="139">
        <f>Threshold!A208</f>
        <v>199</v>
      </c>
      <c r="O207" s="139" t="str">
        <f>Threshold!B208</f>
        <v>AME20226L</v>
      </c>
      <c r="P207" s="139" t="str">
        <f>Threshold!C208</f>
        <v>JOEL STANLEY JONES</v>
      </c>
      <c r="Q207" s="139">
        <f>Threshold!D208</f>
        <v>31</v>
      </c>
      <c r="R207" s="139">
        <f>Threshold!E208</f>
        <v>36</v>
      </c>
      <c r="S207" s="179">
        <f t="shared" si="17"/>
        <v>67</v>
      </c>
      <c r="U207" s="180">
        <f t="shared" si="18"/>
        <v>60</v>
      </c>
    </row>
    <row r="208" spans="12:21">
      <c r="N208" s="139">
        <f>Threshold!A209</f>
        <v>200</v>
      </c>
      <c r="O208" s="139" t="str">
        <f>Threshold!B209</f>
        <v>AME20227L</v>
      </c>
      <c r="P208" s="139" t="str">
        <f>Threshold!C209</f>
        <v>AMS VARGHEES</v>
      </c>
      <c r="Q208" s="139">
        <f>Threshold!D209</f>
        <v>30</v>
      </c>
      <c r="R208" s="139">
        <f>Threshold!E209</f>
        <v>35</v>
      </c>
      <c r="S208" s="179">
        <f t="shared" si="17"/>
        <v>65</v>
      </c>
      <c r="U208" s="180">
        <f t="shared" si="18"/>
        <v>58</v>
      </c>
    </row>
    <row r="209" spans="14:21">
      <c r="N209" s="139">
        <f>Threshold!A210</f>
        <v>201</v>
      </c>
      <c r="O209" s="139" t="str">
        <f>Threshold!B210</f>
        <v>AME20228L</v>
      </c>
      <c r="P209" s="139" t="str">
        <f>Threshold!C210</f>
        <v>ROJES J</v>
      </c>
      <c r="Q209" s="139">
        <f>Threshold!D210</f>
        <v>34</v>
      </c>
      <c r="R209" s="139">
        <f>Threshold!E210</f>
        <v>46</v>
      </c>
      <c r="S209" s="179">
        <f t="shared" si="17"/>
        <v>80</v>
      </c>
      <c r="U209" s="180">
        <f t="shared" si="18"/>
        <v>77</v>
      </c>
    </row>
    <row r="210" spans="14:21">
      <c r="N210" s="139">
        <f>Threshold!A211</f>
        <v>202</v>
      </c>
      <c r="O210" s="139" t="str">
        <f>Threshold!B211</f>
        <v>AME20229L</v>
      </c>
      <c r="P210" s="139" t="str">
        <f>Threshold!C211</f>
        <v>SANKARA NARAYANAN E</v>
      </c>
      <c r="Q210" s="139">
        <f>Threshold!D211</f>
        <v>33</v>
      </c>
      <c r="R210" s="139">
        <f>Threshold!E211</f>
        <v>53</v>
      </c>
      <c r="S210" s="179">
        <f t="shared" si="17"/>
        <v>86</v>
      </c>
      <c r="U210" s="180">
        <f t="shared" si="18"/>
        <v>88</v>
      </c>
    </row>
    <row r="211" spans="14:21">
      <c r="N211" s="139">
        <f>Threshold!A212</f>
        <v>203</v>
      </c>
      <c r="O211" s="139" t="str">
        <f>Threshold!B212</f>
        <v>AME20230L</v>
      </c>
      <c r="P211" s="139" t="str">
        <f>Threshold!C212</f>
        <v>SARAVANA RAJAN M</v>
      </c>
      <c r="Q211" s="139">
        <f>Threshold!D212</f>
        <v>32</v>
      </c>
      <c r="R211" s="139">
        <f>Threshold!E212</f>
        <v>30</v>
      </c>
      <c r="S211" s="179">
        <f t="shared" si="17"/>
        <v>62</v>
      </c>
      <c r="U211" s="180">
        <f t="shared" si="18"/>
        <v>50</v>
      </c>
    </row>
    <row r="212" spans="14:21">
      <c r="N212" s="139">
        <f>Threshold!A213</f>
        <v>204</v>
      </c>
      <c r="O212" s="139" t="str">
        <f>Threshold!B213</f>
        <v>AME20231L</v>
      </c>
      <c r="P212" s="139" t="str">
        <f>Threshold!C213</f>
        <v>RAKESH N</v>
      </c>
      <c r="Q212" s="139">
        <f>Threshold!D213</f>
        <v>33</v>
      </c>
      <c r="R212" s="139">
        <f>Threshold!E213</f>
        <v>31</v>
      </c>
      <c r="S212" s="179">
        <f t="shared" si="17"/>
        <v>64</v>
      </c>
      <c r="U212" s="180">
        <f t="shared" si="18"/>
        <v>52</v>
      </c>
    </row>
    <row r="213" spans="14:21">
      <c r="N213" s="139">
        <f>Threshold!A214</f>
        <v>205</v>
      </c>
      <c r="O213" s="139" t="str">
        <f>Threshold!B214</f>
        <v>AME20233L</v>
      </c>
      <c r="P213" s="139" t="str">
        <f>Threshold!C214</f>
        <v>RONIT ARORA</v>
      </c>
      <c r="Q213" s="139">
        <f>Threshold!D214</f>
        <v>37</v>
      </c>
      <c r="R213" s="139">
        <f>Threshold!E214</f>
        <v>55</v>
      </c>
      <c r="S213" s="179">
        <f t="shared" si="17"/>
        <v>92</v>
      </c>
      <c r="U213" s="180">
        <f t="shared" si="18"/>
        <v>92</v>
      </c>
    </row>
    <row r="214" spans="14:21">
      <c r="N214" s="139">
        <f>Threshold!A215</f>
        <v>206</v>
      </c>
      <c r="O214" s="139" t="str">
        <f>Threshold!B215</f>
        <v>AME20234L</v>
      </c>
      <c r="P214" s="139" t="str">
        <f>Threshold!C215</f>
        <v>KARTHIKEYAN H</v>
      </c>
      <c r="Q214" s="139">
        <f>Threshold!D215</f>
        <v>31</v>
      </c>
      <c r="R214" s="139">
        <f>Threshold!E215</f>
        <v>43</v>
      </c>
      <c r="S214" s="179">
        <f t="shared" si="17"/>
        <v>74</v>
      </c>
      <c r="U214" s="180">
        <f t="shared" si="18"/>
        <v>72</v>
      </c>
    </row>
    <row r="215" spans="14:21">
      <c r="N215" s="139">
        <f>Threshold!A216</f>
        <v>207</v>
      </c>
      <c r="O215" s="139" t="str">
        <f>Threshold!B216</f>
        <v>AME20235L</v>
      </c>
      <c r="P215" s="139" t="str">
        <f>Threshold!C216</f>
        <v>BALAJI R</v>
      </c>
      <c r="Q215" s="139">
        <f>Threshold!D216</f>
        <v>35</v>
      </c>
      <c r="R215" s="139">
        <f>Threshold!E216</f>
        <v>51</v>
      </c>
      <c r="S215" s="179">
        <f t="shared" si="17"/>
        <v>86</v>
      </c>
      <c r="U215" s="180">
        <f t="shared" si="18"/>
        <v>85</v>
      </c>
    </row>
    <row r="216" spans="14:21">
      <c r="N216" s="139">
        <f>Threshold!A217</f>
        <v>208</v>
      </c>
      <c r="O216" s="139" t="str">
        <f>Threshold!B217</f>
        <v>AME20236L</v>
      </c>
      <c r="P216" s="139" t="str">
        <f>Threshold!C217</f>
        <v>KRISHNAKANTH</v>
      </c>
      <c r="Q216" s="139">
        <f>Threshold!D217</f>
        <v>32</v>
      </c>
      <c r="R216" s="139">
        <f>Threshold!E217</f>
        <v>40</v>
      </c>
      <c r="S216" s="179">
        <f t="shared" si="17"/>
        <v>72</v>
      </c>
      <c r="U216" s="180">
        <f t="shared" si="18"/>
        <v>67</v>
      </c>
    </row>
    <row r="217" spans="14:21">
      <c r="N217" s="139">
        <f>Threshold!A218</f>
        <v>209</v>
      </c>
      <c r="O217" s="139" t="str">
        <f>Threshold!B218</f>
        <v>AME20237L</v>
      </c>
      <c r="P217" s="139" t="str">
        <f>Threshold!C218</f>
        <v>AROCKIA ROHIN</v>
      </c>
      <c r="Q217" s="139">
        <f>Threshold!D218</f>
        <v>35</v>
      </c>
      <c r="R217" s="139">
        <f>Threshold!E218</f>
        <v>53</v>
      </c>
      <c r="S217" s="179">
        <f t="shared" si="17"/>
        <v>88</v>
      </c>
      <c r="U217" s="180">
        <f t="shared" si="18"/>
        <v>88</v>
      </c>
    </row>
    <row r="218" spans="14:21">
      <c r="N218" s="139">
        <f>Threshold!A219</f>
        <v>210</v>
      </c>
      <c r="O218" s="139" t="str">
        <f>Threshold!B219</f>
        <v>AME20238L</v>
      </c>
      <c r="P218" s="139" t="str">
        <f>Threshold!C219</f>
        <v>YOGESHWARAN</v>
      </c>
      <c r="Q218" s="139">
        <f>Threshold!D219</f>
        <v>5</v>
      </c>
      <c r="R218" s="139">
        <f>Threshold!E219</f>
        <v>0</v>
      </c>
      <c r="S218" s="179">
        <f t="shared" si="17"/>
        <v>5</v>
      </c>
      <c r="U218" s="180">
        <f t="shared" si="18"/>
        <v>0</v>
      </c>
    </row>
    <row r="219" spans="14:21">
      <c r="N219" s="139">
        <f>Threshold!A220</f>
        <v>211</v>
      </c>
      <c r="O219" s="139" t="str">
        <f>Threshold!B220</f>
        <v>AME20239L</v>
      </c>
      <c r="P219" s="139" t="str">
        <f>Threshold!C220</f>
        <v>SHREERAM V</v>
      </c>
      <c r="Q219" s="139">
        <f>Threshold!D220</f>
        <v>34</v>
      </c>
      <c r="R219" s="139">
        <f>Threshold!E220</f>
        <v>55</v>
      </c>
      <c r="S219" s="179">
        <f t="shared" si="17"/>
        <v>89</v>
      </c>
      <c r="U219" s="180">
        <f t="shared" si="18"/>
        <v>92</v>
      </c>
    </row>
    <row r="220" spans="14:21">
      <c r="N220" s="139">
        <f>Threshold!A221</f>
        <v>212</v>
      </c>
      <c r="O220" s="139" t="str">
        <f>Threshold!B221</f>
        <v>AME20240L</v>
      </c>
      <c r="P220" s="139" t="str">
        <f>Threshold!C221</f>
        <v>ANTONY JOEHAIL</v>
      </c>
      <c r="Q220" s="139">
        <f>Threshold!D221</f>
        <v>33</v>
      </c>
      <c r="R220" s="139">
        <f>Threshold!E221</f>
        <v>32</v>
      </c>
      <c r="S220" s="179">
        <f t="shared" si="17"/>
        <v>65</v>
      </c>
      <c r="U220" s="180">
        <f t="shared" si="18"/>
        <v>53</v>
      </c>
    </row>
    <row r="221" spans="14:21">
      <c r="N221" s="139">
        <f>Threshold!A222</f>
        <v>213</v>
      </c>
      <c r="O221" s="139" t="str">
        <f>Threshold!B222</f>
        <v>AME20241L</v>
      </c>
      <c r="P221" s="139" t="str">
        <f>Threshold!C222</f>
        <v>SAHAYA RAHUL S</v>
      </c>
      <c r="Q221" s="139">
        <f>Threshold!D222</f>
        <v>36</v>
      </c>
      <c r="R221" s="139">
        <f>Threshold!E222</f>
        <v>41</v>
      </c>
      <c r="S221" s="179">
        <f t="shared" si="17"/>
        <v>77</v>
      </c>
      <c r="U221" s="180">
        <f t="shared" si="18"/>
        <v>68</v>
      </c>
    </row>
    <row r="222" spans="14:21">
      <c r="N222" s="139">
        <f>Threshold!A223</f>
        <v>214</v>
      </c>
      <c r="O222" s="139" t="str">
        <f>Threshold!B223</f>
        <v>AME20242L</v>
      </c>
      <c r="P222" s="139" t="str">
        <f>Threshold!C223</f>
        <v>MAHADIR MOHAMED P</v>
      </c>
      <c r="Q222" s="139">
        <f>Threshold!D223</f>
        <v>33</v>
      </c>
      <c r="R222" s="139">
        <f>Threshold!E223</f>
        <v>37</v>
      </c>
      <c r="S222" s="179">
        <f t="shared" si="17"/>
        <v>70</v>
      </c>
      <c r="U222" s="180">
        <f t="shared" si="18"/>
        <v>62</v>
      </c>
    </row>
    <row r="223" spans="14:21">
      <c r="N223" s="139">
        <f>Threshold!A224</f>
        <v>215</v>
      </c>
      <c r="O223" s="139" t="str">
        <f>Threshold!B224</f>
        <v>AME20243L</v>
      </c>
      <c r="P223" s="139" t="str">
        <f>Threshold!C224</f>
        <v>VISHNU S</v>
      </c>
      <c r="Q223" s="139">
        <f>Threshold!D224</f>
        <v>33</v>
      </c>
      <c r="R223" s="139">
        <f>Threshold!E224</f>
        <v>29</v>
      </c>
      <c r="S223" s="179">
        <f t="shared" si="17"/>
        <v>62</v>
      </c>
      <c r="U223" s="180">
        <f t="shared" si="18"/>
        <v>48</v>
      </c>
    </row>
    <row r="224" spans="14:21">
      <c r="N224" s="139">
        <f>Threshold!A225</f>
        <v>216</v>
      </c>
      <c r="O224" s="139" t="str">
        <f>Threshold!B225</f>
        <v>AME20244L</v>
      </c>
      <c r="P224" s="139" t="str">
        <f>Threshold!C225</f>
        <v>MATHIARASAN K</v>
      </c>
      <c r="Q224" s="139">
        <f>Threshold!D225</f>
        <v>34</v>
      </c>
      <c r="R224" s="139">
        <f>Threshold!E225</f>
        <v>38</v>
      </c>
      <c r="S224" s="179">
        <f t="shared" si="17"/>
        <v>72</v>
      </c>
      <c r="U224" s="180">
        <f t="shared" si="18"/>
        <v>63</v>
      </c>
    </row>
    <row r="225" spans="14:21">
      <c r="N225" s="139">
        <f>Threshold!A226</f>
        <v>217</v>
      </c>
      <c r="O225" s="139" t="str">
        <f>Threshold!B226</f>
        <v>AME20245L</v>
      </c>
      <c r="P225" s="139" t="str">
        <f>Threshold!C226</f>
        <v>SYED HABEEB N</v>
      </c>
      <c r="Q225" s="139">
        <f>Threshold!D226</f>
        <v>37</v>
      </c>
      <c r="R225" s="139">
        <f>Threshold!E226</f>
        <v>44</v>
      </c>
      <c r="S225" s="179">
        <f t="shared" si="17"/>
        <v>81</v>
      </c>
      <c r="U225" s="180">
        <f t="shared" si="18"/>
        <v>73</v>
      </c>
    </row>
    <row r="226" spans="14:21">
      <c r="N226" s="139">
        <f>Threshold!A227</f>
        <v>218</v>
      </c>
      <c r="O226" s="139" t="str">
        <f>Threshold!B227</f>
        <v>AME20246L</v>
      </c>
      <c r="P226" s="139" t="str">
        <f>Threshold!C227</f>
        <v>ARUN PANDIYAN R</v>
      </c>
      <c r="Q226" s="139">
        <f>Threshold!D227</f>
        <v>34</v>
      </c>
      <c r="R226" s="139">
        <f>Threshold!E227</f>
        <v>40</v>
      </c>
      <c r="S226" s="179">
        <f t="shared" si="17"/>
        <v>74</v>
      </c>
      <c r="U226" s="180">
        <f t="shared" si="18"/>
        <v>67</v>
      </c>
    </row>
    <row r="227" spans="14:21">
      <c r="N227" s="139">
        <f>Threshold!A228</f>
        <v>219</v>
      </c>
      <c r="O227" s="139" t="str">
        <f>Threshold!B228</f>
        <v>AME20247L</v>
      </c>
      <c r="P227" s="139" t="str">
        <f>Threshold!C228</f>
        <v>PRAVEEN KUAMR.M</v>
      </c>
      <c r="Q227" s="139">
        <f>Threshold!D228</f>
        <v>33</v>
      </c>
      <c r="R227" s="139">
        <f>Threshold!E228</f>
        <v>27</v>
      </c>
      <c r="S227" s="179">
        <f t="shared" si="17"/>
        <v>60</v>
      </c>
      <c r="U227" s="180">
        <f t="shared" si="18"/>
        <v>45</v>
      </c>
    </row>
    <row r="228" spans="14:21">
      <c r="N228" s="139">
        <f>Threshold!A229</f>
        <v>220</v>
      </c>
      <c r="O228" s="139" t="str">
        <f>Threshold!B229</f>
        <v>AME20248L</v>
      </c>
      <c r="P228" s="139" t="str">
        <f>Threshold!C229</f>
        <v>PRAVEEN E</v>
      </c>
      <c r="Q228" s="139">
        <f>Threshold!D229</f>
        <v>34</v>
      </c>
      <c r="R228" s="139">
        <f>Threshold!E229</f>
        <v>29</v>
      </c>
      <c r="S228" s="179">
        <f t="shared" si="17"/>
        <v>63</v>
      </c>
      <c r="U228" s="180">
        <f t="shared" si="18"/>
        <v>48</v>
      </c>
    </row>
    <row r="229" spans="14:21">
      <c r="N229" s="139">
        <f>Threshold!A230</f>
        <v>221</v>
      </c>
      <c r="O229" s="139" t="str">
        <f>Threshold!B230</f>
        <v>AME20249L</v>
      </c>
      <c r="P229" s="139" t="str">
        <f>Threshold!C230</f>
        <v>RAJYAGURU RAJ BHARATHBHAI</v>
      </c>
      <c r="Q229" s="139">
        <f>Threshold!D230</f>
        <v>36</v>
      </c>
      <c r="R229" s="139">
        <f>Threshold!E230</f>
        <v>37</v>
      </c>
      <c r="S229" s="179">
        <f t="shared" ref="S229" si="19">SUM(Q229:R229)</f>
        <v>73</v>
      </c>
      <c r="U229" s="180">
        <f t="shared" ref="U229" si="20">IFERROR(ROUND(R229*100/60,0),R229)</f>
        <v>62</v>
      </c>
    </row>
    <row r="230" spans="14:21">
      <c r="N230" s="139" t="e">
        <f>Threshold!#REF!</f>
        <v>#REF!</v>
      </c>
      <c r="O230" s="139" t="e">
        <f>Threshold!#REF!</f>
        <v>#REF!</v>
      </c>
      <c r="P230" s="139" t="e">
        <f>Threshold!#REF!</f>
        <v>#REF!</v>
      </c>
      <c r="Q230" s="139" t="e">
        <f>Threshold!#REF!</f>
        <v>#REF!</v>
      </c>
      <c r="R230" s="139" t="e">
        <f>Threshold!#REF!</f>
        <v>#REF!</v>
      </c>
      <c r="S230" s="179" t="e">
        <f t="shared" si="17"/>
        <v>#REF!</v>
      </c>
      <c r="U230" s="180" t="e">
        <f t="shared" si="18"/>
        <v>#REF!</v>
      </c>
    </row>
    <row r="231" spans="14:21">
      <c r="N231" s="139" t="e">
        <f>Threshold!#REF!</f>
        <v>#REF!</v>
      </c>
      <c r="O231" s="139" t="e">
        <f>Threshold!#REF!</f>
        <v>#REF!</v>
      </c>
      <c r="P231" s="139" t="e">
        <f>Threshold!#REF!</f>
        <v>#REF!</v>
      </c>
      <c r="Q231" s="139" t="e">
        <f>Threshold!#REF!</f>
        <v>#REF!</v>
      </c>
      <c r="R231" s="139" t="e">
        <f>Threshold!#REF!</f>
        <v>#REF!</v>
      </c>
      <c r="S231" s="179" t="e">
        <f t="shared" si="17"/>
        <v>#REF!</v>
      </c>
      <c r="U231" s="180" t="e">
        <f t="shared" si="18"/>
        <v>#REF!</v>
      </c>
    </row>
    <row r="232" spans="14:21">
      <c r="N232" s="139" t="e">
        <f>Threshold!#REF!</f>
        <v>#REF!</v>
      </c>
      <c r="O232" s="139" t="e">
        <f>Threshold!#REF!</f>
        <v>#REF!</v>
      </c>
      <c r="P232" s="139" t="e">
        <f>Threshold!#REF!</f>
        <v>#REF!</v>
      </c>
      <c r="Q232" s="139" t="e">
        <f>Threshold!#REF!</f>
        <v>#REF!</v>
      </c>
      <c r="R232" s="139" t="e">
        <f>Threshold!#REF!</f>
        <v>#REF!</v>
      </c>
      <c r="S232" s="179" t="e">
        <f t="shared" si="17"/>
        <v>#REF!</v>
      </c>
      <c r="U232" s="180" t="e">
        <f t="shared" si="18"/>
        <v>#REF!</v>
      </c>
    </row>
    <row r="233" spans="14:21">
      <c r="N233" s="139" t="e">
        <f>Threshold!#REF!</f>
        <v>#REF!</v>
      </c>
      <c r="O233" s="139" t="e">
        <f>Threshold!#REF!</f>
        <v>#REF!</v>
      </c>
      <c r="P233" s="139" t="e">
        <f>Threshold!#REF!</f>
        <v>#REF!</v>
      </c>
      <c r="Q233" s="139" t="e">
        <f>Threshold!#REF!</f>
        <v>#REF!</v>
      </c>
      <c r="R233" s="139" t="e">
        <f>Threshold!#REF!</f>
        <v>#REF!</v>
      </c>
      <c r="S233" s="179" t="e">
        <f t="shared" si="17"/>
        <v>#REF!</v>
      </c>
      <c r="U233" s="180" t="e">
        <f t="shared" si="18"/>
        <v>#REF!</v>
      </c>
    </row>
    <row r="234" spans="14:21">
      <c r="N234" s="139" t="e">
        <f>Threshold!#REF!</f>
        <v>#REF!</v>
      </c>
      <c r="O234" s="139" t="e">
        <f>Threshold!#REF!</f>
        <v>#REF!</v>
      </c>
      <c r="P234" s="139" t="e">
        <f>Threshold!#REF!</f>
        <v>#REF!</v>
      </c>
      <c r="Q234" s="139" t="e">
        <f>Threshold!#REF!</f>
        <v>#REF!</v>
      </c>
      <c r="R234" s="139" t="e">
        <f>Threshold!#REF!</f>
        <v>#REF!</v>
      </c>
      <c r="S234" s="179" t="e">
        <f t="shared" si="17"/>
        <v>#REF!</v>
      </c>
      <c r="U234" s="180" t="e">
        <f t="shared" si="18"/>
        <v>#REF!</v>
      </c>
    </row>
    <row r="235" spans="14:21">
      <c r="N235" s="139" t="e">
        <f>Threshold!#REF!</f>
        <v>#REF!</v>
      </c>
      <c r="O235" s="139" t="e">
        <f>Threshold!#REF!</f>
        <v>#REF!</v>
      </c>
      <c r="P235" s="139" t="e">
        <f>Threshold!#REF!</f>
        <v>#REF!</v>
      </c>
      <c r="Q235" s="139" t="e">
        <f>Threshold!#REF!</f>
        <v>#REF!</v>
      </c>
      <c r="R235" s="139" t="e">
        <f>Threshold!#REF!</f>
        <v>#REF!</v>
      </c>
      <c r="S235" s="179" t="e">
        <f t="shared" si="17"/>
        <v>#REF!</v>
      </c>
      <c r="U235" s="180" t="e">
        <f t="shared" si="18"/>
        <v>#REF!</v>
      </c>
    </row>
    <row r="236" spans="14:21">
      <c r="N236" s="139" t="e">
        <f>Threshold!#REF!</f>
        <v>#REF!</v>
      </c>
      <c r="O236" s="139" t="e">
        <f>Threshold!#REF!</f>
        <v>#REF!</v>
      </c>
      <c r="P236" s="139" t="e">
        <f>Threshold!#REF!</f>
        <v>#REF!</v>
      </c>
      <c r="Q236" s="139" t="e">
        <f>Threshold!#REF!</f>
        <v>#REF!</v>
      </c>
      <c r="R236" s="139" t="e">
        <f>Threshold!#REF!</f>
        <v>#REF!</v>
      </c>
      <c r="S236" s="179" t="e">
        <f t="shared" si="17"/>
        <v>#REF!</v>
      </c>
      <c r="U236" s="180" t="e">
        <f t="shared" si="18"/>
        <v>#REF!</v>
      </c>
    </row>
    <row r="237" spans="14:21">
      <c r="N237" s="139" t="e">
        <f>Threshold!#REF!</f>
        <v>#REF!</v>
      </c>
      <c r="O237" s="139" t="e">
        <f>Threshold!#REF!</f>
        <v>#REF!</v>
      </c>
      <c r="P237" s="139" t="e">
        <f>Threshold!#REF!</f>
        <v>#REF!</v>
      </c>
      <c r="Q237" s="139" t="e">
        <f>Threshold!#REF!</f>
        <v>#REF!</v>
      </c>
      <c r="R237" s="139" t="e">
        <f>Threshold!#REF!</f>
        <v>#REF!</v>
      </c>
      <c r="S237" s="179" t="e">
        <f t="shared" si="17"/>
        <v>#REF!</v>
      </c>
      <c r="U237" s="180" t="e">
        <f t="shared" si="18"/>
        <v>#REF!</v>
      </c>
    </row>
    <row r="238" spans="14:21">
      <c r="N238" s="139" t="e">
        <f>Threshold!#REF!</f>
        <v>#REF!</v>
      </c>
      <c r="O238" s="139" t="e">
        <f>Threshold!#REF!</f>
        <v>#REF!</v>
      </c>
      <c r="P238" s="139" t="e">
        <f>Threshold!#REF!</f>
        <v>#REF!</v>
      </c>
      <c r="Q238" s="139" t="e">
        <f>Threshold!#REF!</f>
        <v>#REF!</v>
      </c>
      <c r="R238" s="139" t="e">
        <f>Threshold!#REF!</f>
        <v>#REF!</v>
      </c>
      <c r="S238" s="179" t="e">
        <f t="shared" si="17"/>
        <v>#REF!</v>
      </c>
      <c r="U238" s="180" t="e">
        <f t="shared" si="18"/>
        <v>#REF!</v>
      </c>
    </row>
    <row r="239" spans="14:21">
      <c r="N239" s="139" t="e">
        <f>Threshold!#REF!</f>
        <v>#REF!</v>
      </c>
      <c r="O239" s="139" t="e">
        <f>Threshold!#REF!</f>
        <v>#REF!</v>
      </c>
      <c r="P239" s="139" t="e">
        <f>Threshold!#REF!</f>
        <v>#REF!</v>
      </c>
      <c r="Q239" s="139" t="e">
        <f>Threshold!#REF!</f>
        <v>#REF!</v>
      </c>
      <c r="R239" s="139" t="e">
        <f>Threshold!#REF!</f>
        <v>#REF!</v>
      </c>
      <c r="S239" s="179" t="e">
        <f t="shared" si="17"/>
        <v>#REF!</v>
      </c>
      <c r="U239" s="180" t="e">
        <f t="shared" si="18"/>
        <v>#REF!</v>
      </c>
    </row>
    <row r="240" spans="14:21">
      <c r="N240" s="139" t="e">
        <f>Threshold!#REF!</f>
        <v>#REF!</v>
      </c>
      <c r="O240" s="139" t="e">
        <f>Threshold!#REF!</f>
        <v>#REF!</v>
      </c>
      <c r="P240" s="139" t="e">
        <f>Threshold!#REF!</f>
        <v>#REF!</v>
      </c>
      <c r="Q240" s="139" t="e">
        <f>Threshold!#REF!</f>
        <v>#REF!</v>
      </c>
      <c r="R240" s="139" t="e">
        <f>Threshold!#REF!</f>
        <v>#REF!</v>
      </c>
      <c r="S240" s="179" t="e">
        <f t="shared" si="17"/>
        <v>#REF!</v>
      </c>
      <c r="U240" s="180" t="e">
        <f t="shared" si="18"/>
        <v>#REF!</v>
      </c>
    </row>
    <row r="241" spans="14:21">
      <c r="N241" s="139" t="e">
        <f>Threshold!#REF!</f>
        <v>#REF!</v>
      </c>
      <c r="O241" s="139" t="e">
        <f>Threshold!#REF!</f>
        <v>#REF!</v>
      </c>
      <c r="P241" s="139" t="e">
        <f>Threshold!#REF!</f>
        <v>#REF!</v>
      </c>
      <c r="Q241" s="139" t="e">
        <f>Threshold!#REF!</f>
        <v>#REF!</v>
      </c>
      <c r="R241" s="139" t="e">
        <f>Threshold!#REF!</f>
        <v>#REF!</v>
      </c>
      <c r="S241" s="179" t="e">
        <f t="shared" si="17"/>
        <v>#REF!</v>
      </c>
      <c r="U241" s="180" t="e">
        <f t="shared" si="18"/>
        <v>#REF!</v>
      </c>
    </row>
    <row r="242" spans="14:21">
      <c r="N242" s="139" t="e">
        <f>Threshold!#REF!</f>
        <v>#REF!</v>
      </c>
      <c r="O242" s="139" t="e">
        <f>Threshold!#REF!</f>
        <v>#REF!</v>
      </c>
      <c r="P242" s="139" t="e">
        <f>Threshold!#REF!</f>
        <v>#REF!</v>
      </c>
      <c r="Q242" s="139" t="e">
        <f>Threshold!#REF!</f>
        <v>#REF!</v>
      </c>
      <c r="R242" s="139" t="e">
        <f>Threshold!#REF!</f>
        <v>#REF!</v>
      </c>
      <c r="S242" s="179" t="e">
        <f t="shared" si="17"/>
        <v>#REF!</v>
      </c>
      <c r="U242" s="180" t="e">
        <f t="shared" si="18"/>
        <v>#REF!</v>
      </c>
    </row>
    <row r="243" spans="14:21">
      <c r="N243" s="139" t="e">
        <f>Threshold!#REF!</f>
        <v>#REF!</v>
      </c>
      <c r="O243" s="139" t="e">
        <f>Threshold!#REF!</f>
        <v>#REF!</v>
      </c>
      <c r="P243" s="139" t="e">
        <f>Threshold!#REF!</f>
        <v>#REF!</v>
      </c>
      <c r="Q243" s="139" t="e">
        <f>Threshold!#REF!</f>
        <v>#REF!</v>
      </c>
      <c r="R243" s="139" t="e">
        <f>Threshold!#REF!</f>
        <v>#REF!</v>
      </c>
      <c r="S243" s="179" t="e">
        <f t="shared" si="17"/>
        <v>#REF!</v>
      </c>
      <c r="U243" s="180" t="e">
        <f t="shared" si="18"/>
        <v>#REF!</v>
      </c>
    </row>
    <row r="244" spans="14:21">
      <c r="N244" s="139" t="e">
        <f>Threshold!#REF!</f>
        <v>#REF!</v>
      </c>
      <c r="O244" s="139" t="e">
        <f>Threshold!#REF!</f>
        <v>#REF!</v>
      </c>
      <c r="P244" s="139" t="e">
        <f>Threshold!#REF!</f>
        <v>#REF!</v>
      </c>
      <c r="Q244" s="139" t="e">
        <f>Threshold!#REF!</f>
        <v>#REF!</v>
      </c>
      <c r="R244" s="139" t="e">
        <f>Threshold!#REF!</f>
        <v>#REF!</v>
      </c>
      <c r="S244" s="179" t="e">
        <f t="shared" si="17"/>
        <v>#REF!</v>
      </c>
      <c r="U244" s="180" t="e">
        <f t="shared" si="18"/>
        <v>#REF!</v>
      </c>
    </row>
    <row r="245" spans="14:21">
      <c r="N245" s="139" t="e">
        <f>Threshold!#REF!</f>
        <v>#REF!</v>
      </c>
      <c r="O245" s="139" t="e">
        <f>Threshold!#REF!</f>
        <v>#REF!</v>
      </c>
      <c r="P245" s="139" t="e">
        <f>Threshold!#REF!</f>
        <v>#REF!</v>
      </c>
      <c r="Q245" s="139" t="e">
        <f>Threshold!#REF!</f>
        <v>#REF!</v>
      </c>
      <c r="R245" s="139" t="e">
        <f>Threshold!#REF!</f>
        <v>#REF!</v>
      </c>
      <c r="S245" s="179" t="e">
        <f t="shared" si="17"/>
        <v>#REF!</v>
      </c>
      <c r="U245" s="180" t="e">
        <f t="shared" si="18"/>
        <v>#REF!</v>
      </c>
    </row>
    <row r="246" spans="14:21">
      <c r="N246" s="139" t="e">
        <f>Threshold!#REF!</f>
        <v>#REF!</v>
      </c>
      <c r="O246" s="139" t="e">
        <f>Threshold!#REF!</f>
        <v>#REF!</v>
      </c>
      <c r="P246" s="139" t="e">
        <f>Threshold!#REF!</f>
        <v>#REF!</v>
      </c>
      <c r="Q246" s="139" t="e">
        <f>Threshold!#REF!</f>
        <v>#REF!</v>
      </c>
      <c r="R246" s="139" t="e">
        <f>Threshold!#REF!</f>
        <v>#REF!</v>
      </c>
      <c r="S246" s="179" t="e">
        <f t="shared" si="17"/>
        <v>#REF!</v>
      </c>
      <c r="U246" s="180" t="e">
        <f t="shared" si="18"/>
        <v>#REF!</v>
      </c>
    </row>
    <row r="247" spans="14:21">
      <c r="N247" s="139" t="e">
        <f>Threshold!#REF!</f>
        <v>#REF!</v>
      </c>
      <c r="O247" s="139" t="e">
        <f>Threshold!#REF!</f>
        <v>#REF!</v>
      </c>
      <c r="P247" s="139" t="e">
        <f>Threshold!#REF!</f>
        <v>#REF!</v>
      </c>
      <c r="Q247" s="139" t="e">
        <f>Threshold!#REF!</f>
        <v>#REF!</v>
      </c>
      <c r="R247" s="139" t="e">
        <f>Threshold!#REF!</f>
        <v>#REF!</v>
      </c>
      <c r="S247" s="179" t="e">
        <f t="shared" si="17"/>
        <v>#REF!</v>
      </c>
      <c r="U247" s="180" t="e">
        <f t="shared" si="18"/>
        <v>#REF!</v>
      </c>
    </row>
    <row r="248" spans="14:21">
      <c r="N248" s="139" t="e">
        <f>Threshold!#REF!</f>
        <v>#REF!</v>
      </c>
      <c r="O248" s="139" t="e">
        <f>Threshold!#REF!</f>
        <v>#REF!</v>
      </c>
      <c r="P248" s="139" t="e">
        <f>Threshold!#REF!</f>
        <v>#REF!</v>
      </c>
      <c r="Q248" s="139" t="e">
        <f>Threshold!#REF!</f>
        <v>#REF!</v>
      </c>
      <c r="R248" s="139" t="e">
        <f>Threshold!#REF!</f>
        <v>#REF!</v>
      </c>
      <c r="S248" s="179" t="e">
        <f t="shared" si="17"/>
        <v>#REF!</v>
      </c>
      <c r="U248" s="180" t="e">
        <f t="shared" si="18"/>
        <v>#REF!</v>
      </c>
    </row>
    <row r="249" spans="14:21">
      <c r="N249" s="139" t="e">
        <f>Threshold!#REF!</f>
        <v>#REF!</v>
      </c>
      <c r="O249" s="139" t="e">
        <f>Threshold!#REF!</f>
        <v>#REF!</v>
      </c>
      <c r="P249" s="139" t="e">
        <f>Threshold!#REF!</f>
        <v>#REF!</v>
      </c>
      <c r="Q249" s="139" t="e">
        <f>Threshold!#REF!</f>
        <v>#REF!</v>
      </c>
      <c r="R249" s="139" t="e">
        <f>Threshold!#REF!</f>
        <v>#REF!</v>
      </c>
      <c r="S249" s="179" t="e">
        <f t="shared" si="17"/>
        <v>#REF!</v>
      </c>
      <c r="U249" s="180" t="e">
        <f t="shared" si="18"/>
        <v>#REF!</v>
      </c>
    </row>
    <row r="250" spans="14:21">
      <c r="N250" s="139" t="e">
        <f>Threshold!#REF!</f>
        <v>#REF!</v>
      </c>
      <c r="O250" s="139" t="e">
        <f>Threshold!#REF!</f>
        <v>#REF!</v>
      </c>
      <c r="P250" s="139" t="e">
        <f>Threshold!#REF!</f>
        <v>#REF!</v>
      </c>
      <c r="Q250" s="139" t="e">
        <f>Threshold!#REF!</f>
        <v>#REF!</v>
      </c>
      <c r="R250" s="139" t="e">
        <f>Threshold!#REF!</f>
        <v>#REF!</v>
      </c>
      <c r="S250" s="179" t="e">
        <f t="shared" si="17"/>
        <v>#REF!</v>
      </c>
      <c r="U250" s="180" t="e">
        <f t="shared" si="18"/>
        <v>#REF!</v>
      </c>
    </row>
    <row r="251" spans="14:21">
      <c r="N251" s="139" t="e">
        <f>Threshold!#REF!</f>
        <v>#REF!</v>
      </c>
      <c r="O251" s="139" t="e">
        <f>Threshold!#REF!</f>
        <v>#REF!</v>
      </c>
      <c r="P251" s="139" t="e">
        <f>Threshold!#REF!</f>
        <v>#REF!</v>
      </c>
      <c r="Q251" s="139" t="e">
        <f>Threshold!#REF!</f>
        <v>#REF!</v>
      </c>
      <c r="R251" s="139" t="e">
        <f>Threshold!#REF!</f>
        <v>#REF!</v>
      </c>
      <c r="S251" s="179" t="e">
        <f t="shared" si="17"/>
        <v>#REF!</v>
      </c>
      <c r="U251" s="180" t="e">
        <f t="shared" si="18"/>
        <v>#REF!</v>
      </c>
    </row>
    <row r="252" spans="14:21">
      <c r="N252" s="139" t="e">
        <f>Threshold!#REF!</f>
        <v>#REF!</v>
      </c>
      <c r="O252" s="139" t="e">
        <f>Threshold!#REF!</f>
        <v>#REF!</v>
      </c>
      <c r="P252" s="139" t="e">
        <f>Threshold!#REF!</f>
        <v>#REF!</v>
      </c>
      <c r="Q252" s="139" t="e">
        <f>Threshold!#REF!</f>
        <v>#REF!</v>
      </c>
      <c r="R252" s="139" t="e">
        <f>Threshold!#REF!</f>
        <v>#REF!</v>
      </c>
      <c r="S252" s="179" t="e">
        <f t="shared" si="17"/>
        <v>#REF!</v>
      </c>
      <c r="U252" s="180" t="e">
        <f t="shared" si="18"/>
        <v>#REF!</v>
      </c>
    </row>
    <row r="253" spans="14:21">
      <c r="N253" s="139" t="e">
        <f>Threshold!#REF!</f>
        <v>#REF!</v>
      </c>
      <c r="O253" s="139" t="e">
        <f>Threshold!#REF!</f>
        <v>#REF!</v>
      </c>
      <c r="P253" s="139" t="e">
        <f>Threshold!#REF!</f>
        <v>#REF!</v>
      </c>
      <c r="Q253" s="139" t="e">
        <f>Threshold!#REF!</f>
        <v>#REF!</v>
      </c>
      <c r="R253" s="139" t="e">
        <f>Threshold!#REF!</f>
        <v>#REF!</v>
      </c>
      <c r="S253" s="179" t="e">
        <f t="shared" si="17"/>
        <v>#REF!</v>
      </c>
      <c r="U253" s="180" t="e">
        <f t="shared" si="18"/>
        <v>#REF!</v>
      </c>
    </row>
    <row r="254" spans="14:21">
      <c r="N254" s="139" t="e">
        <f>Threshold!#REF!</f>
        <v>#REF!</v>
      </c>
      <c r="O254" s="139" t="e">
        <f>Threshold!#REF!</f>
        <v>#REF!</v>
      </c>
      <c r="P254" s="139" t="e">
        <f>Threshold!#REF!</f>
        <v>#REF!</v>
      </c>
      <c r="Q254" s="139" t="e">
        <f>Threshold!#REF!</f>
        <v>#REF!</v>
      </c>
      <c r="R254" s="139" t="e">
        <f>Threshold!#REF!</f>
        <v>#REF!</v>
      </c>
      <c r="S254" s="179" t="e">
        <f t="shared" si="17"/>
        <v>#REF!</v>
      </c>
      <c r="U254" s="180" t="e">
        <f t="shared" si="18"/>
        <v>#REF!</v>
      </c>
    </row>
    <row r="255" spans="14:21">
      <c r="N255" s="139">
        <f>Threshold!A230</f>
        <v>221</v>
      </c>
      <c r="O255" s="139" t="str">
        <f>Threshold!B230</f>
        <v>AME20249L</v>
      </c>
      <c r="P255" s="139" t="str">
        <f>Threshold!C230</f>
        <v>RAJYAGURU RAJ BHARATHBHAI</v>
      </c>
      <c r="Q255" s="139">
        <f>Threshold!D230</f>
        <v>36</v>
      </c>
      <c r="R255" s="139">
        <f>Threshold!E230</f>
        <v>37</v>
      </c>
      <c r="S255" s="179">
        <f t="shared" si="17"/>
        <v>73</v>
      </c>
      <c r="U255" s="180">
        <f t="shared" si="18"/>
        <v>62</v>
      </c>
    </row>
    <row r="256" spans="14:21">
      <c r="N256" s="139">
        <f>Threshold!A231</f>
        <v>0</v>
      </c>
      <c r="O256" s="139">
        <f>Threshold!B231</f>
        <v>0</v>
      </c>
      <c r="P256" s="139">
        <f>Threshold!C231</f>
        <v>0</v>
      </c>
      <c r="Q256" s="139">
        <f>Threshold!D231</f>
        <v>0</v>
      </c>
      <c r="R256" s="139">
        <f>Threshold!E231</f>
        <v>0</v>
      </c>
      <c r="S256" s="179">
        <f t="shared" si="17"/>
        <v>0</v>
      </c>
      <c r="U256" s="180">
        <f t="shared" si="18"/>
        <v>0</v>
      </c>
    </row>
    <row r="257" spans="14:21">
      <c r="N257" s="139">
        <f>Threshold!A232</f>
        <v>0</v>
      </c>
      <c r="O257" s="139">
        <f>Threshold!B232</f>
        <v>0</v>
      </c>
      <c r="P257" s="139">
        <f>Threshold!C232</f>
        <v>0</v>
      </c>
      <c r="Q257" s="139">
        <f>Threshold!D232</f>
        <v>0</v>
      </c>
      <c r="R257" s="139">
        <f>Threshold!E232</f>
        <v>0</v>
      </c>
      <c r="S257" s="179">
        <f t="shared" si="17"/>
        <v>0</v>
      </c>
      <c r="U257" s="180">
        <f t="shared" si="18"/>
        <v>0</v>
      </c>
    </row>
    <row r="258" spans="14:21">
      <c r="N258" s="139">
        <f>Threshold!A233</f>
        <v>0</v>
      </c>
      <c r="O258" s="139">
        <f>Threshold!B233</f>
        <v>0</v>
      </c>
      <c r="P258" s="139">
        <f>Threshold!C233</f>
        <v>0</v>
      </c>
      <c r="Q258" s="139">
        <f>Threshold!D233</f>
        <v>0</v>
      </c>
      <c r="R258" s="139">
        <f>Threshold!E233</f>
        <v>0</v>
      </c>
      <c r="S258" s="179">
        <f t="shared" si="17"/>
        <v>0</v>
      </c>
      <c r="U258" s="180">
        <f t="shared" si="18"/>
        <v>0</v>
      </c>
    </row>
    <row r="259" spans="14:21">
      <c r="N259" s="139">
        <f>Threshold!A234</f>
        <v>0</v>
      </c>
      <c r="O259" s="139">
        <f>Threshold!B234</f>
        <v>0</v>
      </c>
      <c r="P259" s="139">
        <f>Threshold!C234</f>
        <v>0</v>
      </c>
      <c r="Q259" s="139">
        <f>Threshold!D234</f>
        <v>0</v>
      </c>
      <c r="R259" s="139">
        <f>Threshold!E234</f>
        <v>0</v>
      </c>
      <c r="S259" s="179">
        <f t="shared" si="17"/>
        <v>0</v>
      </c>
      <c r="U259" s="180">
        <f t="shared" si="18"/>
        <v>0</v>
      </c>
    </row>
    <row r="260" spans="14:21">
      <c r="N260" s="139">
        <f>Threshold!A235</f>
        <v>0</v>
      </c>
      <c r="O260" s="139">
        <f>Threshold!B235</f>
        <v>0</v>
      </c>
      <c r="P260" s="139">
        <f>Threshold!C235</f>
        <v>0</v>
      </c>
      <c r="Q260" s="139">
        <f>Threshold!D235</f>
        <v>0</v>
      </c>
      <c r="R260" s="139">
        <f>Threshold!E235</f>
        <v>0</v>
      </c>
      <c r="S260" s="179">
        <f t="shared" si="17"/>
        <v>0</v>
      </c>
      <c r="U260" s="180">
        <f t="shared" si="18"/>
        <v>0</v>
      </c>
    </row>
    <row r="261" spans="14:21">
      <c r="N261" s="139">
        <f>Threshold!A236</f>
        <v>0</v>
      </c>
      <c r="O261" s="139">
        <f>Threshold!B236</f>
        <v>0</v>
      </c>
      <c r="P261" s="139">
        <f>Threshold!C236</f>
        <v>0</v>
      </c>
      <c r="Q261" s="139">
        <f>Threshold!D236</f>
        <v>0</v>
      </c>
      <c r="R261" s="139">
        <f>Threshold!E236</f>
        <v>0</v>
      </c>
      <c r="S261" s="179">
        <f t="shared" si="17"/>
        <v>0</v>
      </c>
      <c r="U261" s="180">
        <f t="shared" si="18"/>
        <v>0</v>
      </c>
    </row>
    <row r="262" spans="14:21">
      <c r="N262" s="139">
        <f>Threshold!A237</f>
        <v>0</v>
      </c>
      <c r="O262" s="139">
        <f>Threshold!B237</f>
        <v>0</v>
      </c>
      <c r="P262" s="139">
        <f>Threshold!C237</f>
        <v>0</v>
      </c>
      <c r="Q262" s="139">
        <f>Threshold!D237</f>
        <v>0</v>
      </c>
      <c r="R262" s="139">
        <f>Threshold!E237</f>
        <v>0</v>
      </c>
      <c r="S262" s="179">
        <f t="shared" si="17"/>
        <v>0</v>
      </c>
      <c r="U262" s="180">
        <f t="shared" si="18"/>
        <v>0</v>
      </c>
    </row>
    <row r="263" spans="14:21">
      <c r="N263" s="139">
        <f>Threshold!A238</f>
        <v>0</v>
      </c>
      <c r="O263" s="139">
        <f>Threshold!B238</f>
        <v>0</v>
      </c>
      <c r="P263" s="139">
        <f>Threshold!C238</f>
        <v>0</v>
      </c>
      <c r="Q263" s="139">
        <f>Threshold!D238</f>
        <v>0</v>
      </c>
      <c r="R263" s="139">
        <f>Threshold!E238</f>
        <v>0</v>
      </c>
      <c r="S263" s="179">
        <f t="shared" si="17"/>
        <v>0</v>
      </c>
      <c r="U263" s="180">
        <f t="shared" si="18"/>
        <v>0</v>
      </c>
    </row>
    <row r="264" spans="14:21">
      <c r="N264" s="139">
        <f>Threshold!A239</f>
        <v>0</v>
      </c>
      <c r="O264" s="139">
        <f>Threshold!B239</f>
        <v>0</v>
      </c>
      <c r="P264" s="139">
        <f>Threshold!C239</f>
        <v>0</v>
      </c>
      <c r="Q264" s="139">
        <f>Threshold!D239</f>
        <v>0</v>
      </c>
      <c r="R264" s="139">
        <f>Threshold!E239</f>
        <v>0</v>
      </c>
      <c r="S264" s="179">
        <f t="shared" si="17"/>
        <v>0</v>
      </c>
      <c r="U264" s="180">
        <f t="shared" si="18"/>
        <v>0</v>
      </c>
    </row>
    <row r="265" spans="14:21">
      <c r="N265" s="139">
        <f>Threshold!A240</f>
        <v>0</v>
      </c>
      <c r="O265" s="139">
        <f>Threshold!B240</f>
        <v>0</v>
      </c>
      <c r="P265" s="139">
        <f>Threshold!C240</f>
        <v>0</v>
      </c>
      <c r="Q265" s="139">
        <f>Threshold!D240</f>
        <v>0</v>
      </c>
      <c r="R265" s="139">
        <f>Threshold!E240</f>
        <v>0</v>
      </c>
      <c r="S265" s="179">
        <f t="shared" si="17"/>
        <v>0</v>
      </c>
      <c r="U265" s="180">
        <f t="shared" si="18"/>
        <v>0</v>
      </c>
    </row>
    <row r="266" spans="14:21">
      <c r="N266" s="139">
        <f>Threshold!A241</f>
        <v>0</v>
      </c>
      <c r="O266" s="139">
        <f>Threshold!B241</f>
        <v>0</v>
      </c>
      <c r="P266" s="139">
        <f>Threshold!C241</f>
        <v>0</v>
      </c>
      <c r="Q266" s="139">
        <f>Threshold!D241</f>
        <v>0</v>
      </c>
      <c r="R266" s="139">
        <f>Threshold!E241</f>
        <v>0</v>
      </c>
      <c r="S266" s="179">
        <f t="shared" si="17"/>
        <v>0</v>
      </c>
      <c r="U266" s="180">
        <f t="shared" si="18"/>
        <v>0</v>
      </c>
    </row>
    <row r="267" spans="14:21">
      <c r="N267" s="139">
        <f>Threshold!A242</f>
        <v>0</v>
      </c>
      <c r="O267" s="139">
        <f>Threshold!B242</f>
        <v>0</v>
      </c>
      <c r="P267" s="139">
        <f>Threshold!C242</f>
        <v>0</v>
      </c>
      <c r="Q267" s="139">
        <f>Threshold!D242</f>
        <v>0</v>
      </c>
      <c r="R267" s="139">
        <f>Threshold!E242</f>
        <v>0</v>
      </c>
      <c r="S267" s="179">
        <f t="shared" si="17"/>
        <v>0</v>
      </c>
      <c r="U267" s="180">
        <f t="shared" si="18"/>
        <v>0</v>
      </c>
    </row>
    <row r="268" spans="14:21">
      <c r="N268" s="139">
        <f>Threshold!A243</f>
        <v>0</v>
      </c>
      <c r="O268" s="139">
        <f>Threshold!B243</f>
        <v>0</v>
      </c>
      <c r="P268" s="139">
        <f>Threshold!C243</f>
        <v>0</v>
      </c>
      <c r="Q268" s="139">
        <f>Threshold!D243</f>
        <v>0</v>
      </c>
      <c r="R268" s="139">
        <f>Threshold!E243</f>
        <v>0</v>
      </c>
      <c r="S268" s="179">
        <f t="shared" ref="S268:S331" si="21">SUM(Q268:R268)</f>
        <v>0</v>
      </c>
      <c r="U268" s="180">
        <f t="shared" ref="U268:U331" si="22">IFERROR(ROUND(R268*100/60,0),R268)</f>
        <v>0</v>
      </c>
    </row>
    <row r="269" spans="14:21">
      <c r="N269" s="139">
        <f>Threshold!A244</f>
        <v>0</v>
      </c>
      <c r="O269" s="139">
        <f>Threshold!B244</f>
        <v>0</v>
      </c>
      <c r="P269" s="139">
        <f>Threshold!C244</f>
        <v>0</v>
      </c>
      <c r="Q269" s="139">
        <f>Threshold!D244</f>
        <v>0</v>
      </c>
      <c r="R269" s="139">
        <f>Threshold!E244</f>
        <v>0</v>
      </c>
      <c r="S269" s="179">
        <f t="shared" si="21"/>
        <v>0</v>
      </c>
      <c r="U269" s="180">
        <f t="shared" si="22"/>
        <v>0</v>
      </c>
    </row>
    <row r="270" spans="14:21">
      <c r="N270" s="139">
        <f>Threshold!A245</f>
        <v>0</v>
      </c>
      <c r="O270" s="139">
        <f>Threshold!B245</f>
        <v>0</v>
      </c>
      <c r="P270" s="139">
        <f>Threshold!C245</f>
        <v>0</v>
      </c>
      <c r="Q270" s="139">
        <f>Threshold!D245</f>
        <v>0</v>
      </c>
      <c r="R270" s="139">
        <f>Threshold!E245</f>
        <v>0</v>
      </c>
      <c r="S270" s="179">
        <f t="shared" si="21"/>
        <v>0</v>
      </c>
      <c r="U270" s="180">
        <f t="shared" si="22"/>
        <v>0</v>
      </c>
    </row>
    <row r="271" spans="14:21">
      <c r="N271" s="139">
        <f>Threshold!A246</f>
        <v>0</v>
      </c>
      <c r="O271" s="139">
        <f>Threshold!B246</f>
        <v>0</v>
      </c>
      <c r="P271" s="139">
        <f>Threshold!C246</f>
        <v>0</v>
      </c>
      <c r="Q271" s="139">
        <f>Threshold!D246</f>
        <v>0</v>
      </c>
      <c r="R271" s="139">
        <f>Threshold!E246</f>
        <v>0</v>
      </c>
      <c r="S271" s="179">
        <f t="shared" si="21"/>
        <v>0</v>
      </c>
      <c r="U271" s="180">
        <f t="shared" si="22"/>
        <v>0</v>
      </c>
    </row>
    <row r="272" spans="14:21">
      <c r="N272" s="139">
        <f>Threshold!A247</f>
        <v>0</v>
      </c>
      <c r="O272" s="139">
        <f>Threshold!B247</f>
        <v>0</v>
      </c>
      <c r="P272" s="139">
        <f>Threshold!C247</f>
        <v>0</v>
      </c>
      <c r="Q272" s="139">
        <f>Threshold!D247</f>
        <v>0</v>
      </c>
      <c r="R272" s="139">
        <f>Threshold!E247</f>
        <v>0</v>
      </c>
      <c r="S272" s="179">
        <f t="shared" si="21"/>
        <v>0</v>
      </c>
      <c r="U272" s="180">
        <f t="shared" si="22"/>
        <v>0</v>
      </c>
    </row>
    <row r="273" spans="14:21">
      <c r="N273" s="139">
        <f>Threshold!A248</f>
        <v>0</v>
      </c>
      <c r="O273" s="139">
        <f>Threshold!B248</f>
        <v>0</v>
      </c>
      <c r="P273" s="139">
        <f>Threshold!C248</f>
        <v>0</v>
      </c>
      <c r="Q273" s="139">
        <f>Threshold!D248</f>
        <v>0</v>
      </c>
      <c r="R273" s="139">
        <f>Threshold!E248</f>
        <v>0</v>
      </c>
      <c r="S273" s="179">
        <f t="shared" si="21"/>
        <v>0</v>
      </c>
      <c r="U273" s="180">
        <f t="shared" si="22"/>
        <v>0</v>
      </c>
    </row>
    <row r="274" spans="14:21">
      <c r="N274" s="139">
        <f>Threshold!A249</f>
        <v>0</v>
      </c>
      <c r="O274" s="139">
        <f>Threshold!B249</f>
        <v>0</v>
      </c>
      <c r="P274" s="139">
        <f>Threshold!C249</f>
        <v>0</v>
      </c>
      <c r="Q274" s="139">
        <f>Threshold!D249</f>
        <v>0</v>
      </c>
      <c r="R274" s="139">
        <f>Threshold!E249</f>
        <v>0</v>
      </c>
      <c r="S274" s="179">
        <f t="shared" si="21"/>
        <v>0</v>
      </c>
      <c r="U274" s="180">
        <f t="shared" si="22"/>
        <v>0</v>
      </c>
    </row>
    <row r="275" spans="14:21">
      <c r="N275" s="139">
        <f>Threshold!A250</f>
        <v>0</v>
      </c>
      <c r="O275" s="139">
        <f>Threshold!B250</f>
        <v>0</v>
      </c>
      <c r="P275" s="139">
        <f>Threshold!C250</f>
        <v>0</v>
      </c>
      <c r="Q275" s="139">
        <f>Threshold!D250</f>
        <v>0</v>
      </c>
      <c r="R275" s="139">
        <f>Threshold!E250</f>
        <v>0</v>
      </c>
      <c r="S275" s="179">
        <f t="shared" si="21"/>
        <v>0</v>
      </c>
      <c r="U275" s="180">
        <f t="shared" si="22"/>
        <v>0</v>
      </c>
    </row>
    <row r="276" spans="14:21">
      <c r="N276" s="139">
        <f>Threshold!A251</f>
        <v>0</v>
      </c>
      <c r="O276" s="139">
        <f>Threshold!B251</f>
        <v>0</v>
      </c>
      <c r="P276" s="139">
        <f>Threshold!C251</f>
        <v>0</v>
      </c>
      <c r="Q276" s="139">
        <f>Threshold!D251</f>
        <v>0</v>
      </c>
      <c r="R276" s="139">
        <f>Threshold!E251</f>
        <v>0</v>
      </c>
      <c r="S276" s="179">
        <f t="shared" si="21"/>
        <v>0</v>
      </c>
      <c r="U276" s="180">
        <f t="shared" si="22"/>
        <v>0</v>
      </c>
    </row>
    <row r="277" spans="14:21">
      <c r="N277" s="139">
        <f>Threshold!A252</f>
        <v>0</v>
      </c>
      <c r="O277" s="139">
        <f>Threshold!B252</f>
        <v>0</v>
      </c>
      <c r="P277" s="139">
        <f>Threshold!C252</f>
        <v>0</v>
      </c>
      <c r="Q277" s="139">
        <f>Threshold!D252</f>
        <v>0</v>
      </c>
      <c r="R277" s="139">
        <f>Threshold!E252</f>
        <v>0</v>
      </c>
      <c r="S277" s="179">
        <f t="shared" si="21"/>
        <v>0</v>
      </c>
      <c r="U277" s="180">
        <f t="shared" si="22"/>
        <v>0</v>
      </c>
    </row>
    <row r="278" spans="14:21">
      <c r="N278" s="139">
        <f>Threshold!A253</f>
        <v>0</v>
      </c>
      <c r="O278" s="139">
        <f>Threshold!B253</f>
        <v>0</v>
      </c>
      <c r="P278" s="139">
        <f>Threshold!C253</f>
        <v>0</v>
      </c>
      <c r="Q278" s="139">
        <f>Threshold!D253</f>
        <v>0</v>
      </c>
      <c r="R278" s="139">
        <f>Threshold!E253</f>
        <v>0</v>
      </c>
      <c r="S278" s="179">
        <f t="shared" si="21"/>
        <v>0</v>
      </c>
      <c r="U278" s="180">
        <f t="shared" si="22"/>
        <v>0</v>
      </c>
    </row>
    <row r="279" spans="14:21">
      <c r="N279" s="139">
        <f>Threshold!A254</f>
        <v>0</v>
      </c>
      <c r="O279" s="139">
        <f>Threshold!B254</f>
        <v>0</v>
      </c>
      <c r="P279" s="139">
        <f>Threshold!C254</f>
        <v>0</v>
      </c>
      <c r="Q279" s="139">
        <f>Threshold!D254</f>
        <v>0</v>
      </c>
      <c r="R279" s="139">
        <f>Threshold!E254</f>
        <v>0</v>
      </c>
      <c r="S279" s="179">
        <f t="shared" si="21"/>
        <v>0</v>
      </c>
      <c r="U279" s="180">
        <f t="shared" si="22"/>
        <v>0</v>
      </c>
    </row>
    <row r="280" spans="14:21">
      <c r="N280" s="139">
        <f>Threshold!A255</f>
        <v>0</v>
      </c>
      <c r="O280" s="139">
        <f>Threshold!B255</f>
        <v>0</v>
      </c>
      <c r="P280" s="139">
        <f>Threshold!C255</f>
        <v>0</v>
      </c>
      <c r="Q280" s="139">
        <f>Threshold!D255</f>
        <v>0</v>
      </c>
      <c r="R280" s="139">
        <f>Threshold!E255</f>
        <v>0</v>
      </c>
      <c r="S280" s="179">
        <f t="shared" si="21"/>
        <v>0</v>
      </c>
      <c r="U280" s="180">
        <f t="shared" si="22"/>
        <v>0</v>
      </c>
    </row>
    <row r="281" spans="14:21">
      <c r="N281" s="139">
        <f>Threshold!A256</f>
        <v>0</v>
      </c>
      <c r="O281" s="139">
        <f>Threshold!B256</f>
        <v>0</v>
      </c>
      <c r="P281" s="139">
        <f>Threshold!C256</f>
        <v>0</v>
      </c>
      <c r="Q281" s="139">
        <f>Threshold!D256</f>
        <v>0</v>
      </c>
      <c r="R281" s="139">
        <f>Threshold!E256</f>
        <v>0</v>
      </c>
      <c r="S281" s="179">
        <f t="shared" si="21"/>
        <v>0</v>
      </c>
      <c r="U281" s="180">
        <f t="shared" si="22"/>
        <v>0</v>
      </c>
    </row>
    <row r="282" spans="14:21">
      <c r="N282" s="139">
        <f>Threshold!A257</f>
        <v>0</v>
      </c>
      <c r="O282" s="139">
        <f>Threshold!B257</f>
        <v>0</v>
      </c>
      <c r="P282" s="139">
        <f>Threshold!C257</f>
        <v>0</v>
      </c>
      <c r="Q282" s="139">
        <f>Threshold!D257</f>
        <v>0</v>
      </c>
      <c r="R282" s="139">
        <f>Threshold!E257</f>
        <v>0</v>
      </c>
      <c r="S282" s="179">
        <f t="shared" si="21"/>
        <v>0</v>
      </c>
      <c r="U282" s="180">
        <f t="shared" si="22"/>
        <v>0</v>
      </c>
    </row>
    <row r="283" spans="14:21">
      <c r="N283" s="139">
        <f>Threshold!A258</f>
        <v>0</v>
      </c>
      <c r="O283" s="139">
        <f>Threshold!B258</f>
        <v>0</v>
      </c>
      <c r="P283" s="139">
        <f>Threshold!C258</f>
        <v>0</v>
      </c>
      <c r="Q283" s="139">
        <f>Threshold!D258</f>
        <v>0</v>
      </c>
      <c r="R283" s="139">
        <f>Threshold!E258</f>
        <v>0</v>
      </c>
      <c r="S283" s="179">
        <f t="shared" si="21"/>
        <v>0</v>
      </c>
      <c r="U283" s="180">
        <f t="shared" si="22"/>
        <v>0</v>
      </c>
    </row>
    <row r="284" spans="14:21">
      <c r="N284" s="139">
        <f>Threshold!A259</f>
        <v>0</v>
      </c>
      <c r="O284" s="139">
        <f>Threshold!B259</f>
        <v>0</v>
      </c>
      <c r="P284" s="139">
        <f>Threshold!C259</f>
        <v>0</v>
      </c>
      <c r="Q284" s="139">
        <f>Threshold!D259</f>
        <v>0</v>
      </c>
      <c r="R284" s="139">
        <f>Threshold!E259</f>
        <v>0</v>
      </c>
      <c r="S284" s="179">
        <f t="shared" si="21"/>
        <v>0</v>
      </c>
      <c r="U284" s="180">
        <f t="shared" si="22"/>
        <v>0</v>
      </c>
    </row>
    <row r="285" spans="14:21">
      <c r="N285" s="139">
        <f>Threshold!A260</f>
        <v>0</v>
      </c>
      <c r="O285" s="139">
        <f>Threshold!B260</f>
        <v>0</v>
      </c>
      <c r="P285" s="139">
        <f>Threshold!C260</f>
        <v>0</v>
      </c>
      <c r="Q285" s="139">
        <f>Threshold!D260</f>
        <v>0</v>
      </c>
      <c r="R285" s="139">
        <f>Threshold!E260</f>
        <v>0</v>
      </c>
      <c r="S285" s="179">
        <f t="shared" si="21"/>
        <v>0</v>
      </c>
      <c r="U285" s="180">
        <f t="shared" si="22"/>
        <v>0</v>
      </c>
    </row>
    <row r="286" spans="14:21">
      <c r="N286" s="139">
        <f>Threshold!A261</f>
        <v>0</v>
      </c>
      <c r="O286" s="139">
        <f>Threshold!B261</f>
        <v>0</v>
      </c>
      <c r="P286" s="139">
        <f>Threshold!C261</f>
        <v>0</v>
      </c>
      <c r="Q286" s="139">
        <f>Threshold!D261</f>
        <v>0</v>
      </c>
      <c r="R286" s="139">
        <f>Threshold!E261</f>
        <v>0</v>
      </c>
      <c r="S286" s="179">
        <f t="shared" si="21"/>
        <v>0</v>
      </c>
      <c r="U286" s="180">
        <f t="shared" si="22"/>
        <v>0</v>
      </c>
    </row>
    <row r="287" spans="14:21">
      <c r="N287" s="139">
        <f>Threshold!A262</f>
        <v>0</v>
      </c>
      <c r="O287" s="139">
        <f>Threshold!B262</f>
        <v>0</v>
      </c>
      <c r="P287" s="139">
        <f>Threshold!C262</f>
        <v>0</v>
      </c>
      <c r="Q287" s="139">
        <f>Threshold!D262</f>
        <v>0</v>
      </c>
      <c r="R287" s="139">
        <f>Threshold!E262</f>
        <v>0</v>
      </c>
      <c r="S287" s="179">
        <f t="shared" si="21"/>
        <v>0</v>
      </c>
      <c r="U287" s="180">
        <f t="shared" si="22"/>
        <v>0</v>
      </c>
    </row>
    <row r="288" spans="14:21">
      <c r="N288" s="139">
        <f>Threshold!A263</f>
        <v>0</v>
      </c>
      <c r="O288" s="139">
        <f>Threshold!B263</f>
        <v>0</v>
      </c>
      <c r="P288" s="139">
        <f>Threshold!C263</f>
        <v>0</v>
      </c>
      <c r="Q288" s="139">
        <f>Threshold!D263</f>
        <v>0</v>
      </c>
      <c r="R288" s="139">
        <f>Threshold!E263</f>
        <v>0</v>
      </c>
      <c r="S288" s="179">
        <f t="shared" si="21"/>
        <v>0</v>
      </c>
      <c r="U288" s="180">
        <f t="shared" si="22"/>
        <v>0</v>
      </c>
    </row>
    <row r="289" spans="14:21">
      <c r="N289" s="139">
        <f>Threshold!A264</f>
        <v>0</v>
      </c>
      <c r="O289" s="139">
        <f>Threshold!B264</f>
        <v>0</v>
      </c>
      <c r="P289" s="139">
        <f>Threshold!C264</f>
        <v>0</v>
      </c>
      <c r="Q289" s="139">
        <f>Threshold!D264</f>
        <v>0</v>
      </c>
      <c r="R289" s="139">
        <f>Threshold!E264</f>
        <v>0</v>
      </c>
      <c r="S289" s="179">
        <f t="shared" si="21"/>
        <v>0</v>
      </c>
      <c r="U289" s="180">
        <f t="shared" si="22"/>
        <v>0</v>
      </c>
    </row>
    <row r="290" spans="14:21">
      <c r="N290" s="139">
        <f>Threshold!A265</f>
        <v>0</v>
      </c>
      <c r="O290" s="139">
        <f>Threshold!B265</f>
        <v>0</v>
      </c>
      <c r="P290" s="139">
        <f>Threshold!C265</f>
        <v>0</v>
      </c>
      <c r="Q290" s="139">
        <f>Threshold!D265</f>
        <v>0</v>
      </c>
      <c r="R290" s="139">
        <f>Threshold!E265</f>
        <v>0</v>
      </c>
      <c r="S290" s="179">
        <f t="shared" si="21"/>
        <v>0</v>
      </c>
      <c r="U290" s="180">
        <f t="shared" si="22"/>
        <v>0</v>
      </c>
    </row>
    <row r="291" spans="14:21">
      <c r="N291" s="139">
        <f>Threshold!A266</f>
        <v>0</v>
      </c>
      <c r="O291" s="139">
        <f>Threshold!B266</f>
        <v>0</v>
      </c>
      <c r="P291" s="139">
        <f>Threshold!C266</f>
        <v>0</v>
      </c>
      <c r="Q291" s="139">
        <f>Threshold!D266</f>
        <v>0</v>
      </c>
      <c r="R291" s="139">
        <f>Threshold!E266</f>
        <v>0</v>
      </c>
      <c r="S291" s="179">
        <f t="shared" si="21"/>
        <v>0</v>
      </c>
      <c r="U291" s="180">
        <f t="shared" si="22"/>
        <v>0</v>
      </c>
    </row>
    <row r="292" spans="14:21">
      <c r="N292" s="139">
        <f>Threshold!A267</f>
        <v>0</v>
      </c>
      <c r="O292" s="139">
        <f>Threshold!B267</f>
        <v>0</v>
      </c>
      <c r="P292" s="139">
        <f>Threshold!C267</f>
        <v>0</v>
      </c>
      <c r="Q292" s="139">
        <f>Threshold!D267</f>
        <v>0</v>
      </c>
      <c r="R292" s="139">
        <f>Threshold!E267</f>
        <v>0</v>
      </c>
      <c r="S292" s="179">
        <f t="shared" si="21"/>
        <v>0</v>
      </c>
      <c r="U292" s="180">
        <f t="shared" si="22"/>
        <v>0</v>
      </c>
    </row>
    <row r="293" spans="14:21">
      <c r="N293" s="139">
        <f>Threshold!A268</f>
        <v>0</v>
      </c>
      <c r="O293" s="139">
        <f>Threshold!B268</f>
        <v>0</v>
      </c>
      <c r="P293" s="139">
        <f>Threshold!C268</f>
        <v>0</v>
      </c>
      <c r="Q293" s="139">
        <f>Threshold!D268</f>
        <v>0</v>
      </c>
      <c r="R293" s="139">
        <f>Threshold!E268</f>
        <v>0</v>
      </c>
      <c r="S293" s="179">
        <f t="shared" si="21"/>
        <v>0</v>
      </c>
      <c r="U293" s="180">
        <f t="shared" si="22"/>
        <v>0</v>
      </c>
    </row>
    <row r="294" spans="14:21">
      <c r="N294" s="139">
        <f>Threshold!A269</f>
        <v>0</v>
      </c>
      <c r="O294" s="139">
        <f>Threshold!B269</f>
        <v>0</v>
      </c>
      <c r="P294" s="139">
        <f>Threshold!C269</f>
        <v>0</v>
      </c>
      <c r="Q294" s="139">
        <f>Threshold!D269</f>
        <v>0</v>
      </c>
      <c r="R294" s="139">
        <f>Threshold!E269</f>
        <v>0</v>
      </c>
      <c r="S294" s="179">
        <f t="shared" si="21"/>
        <v>0</v>
      </c>
      <c r="U294" s="180">
        <f t="shared" si="22"/>
        <v>0</v>
      </c>
    </row>
    <row r="295" spans="14:21">
      <c r="N295" s="139">
        <f>Threshold!A270</f>
        <v>0</v>
      </c>
      <c r="O295" s="139">
        <f>Threshold!B270</f>
        <v>0</v>
      </c>
      <c r="P295" s="139">
        <f>Threshold!C270</f>
        <v>0</v>
      </c>
      <c r="Q295" s="139">
        <f>Threshold!D270</f>
        <v>0</v>
      </c>
      <c r="R295" s="139">
        <f>Threshold!E270</f>
        <v>0</v>
      </c>
      <c r="S295" s="179">
        <f t="shared" si="21"/>
        <v>0</v>
      </c>
      <c r="U295" s="180">
        <f t="shared" si="22"/>
        <v>0</v>
      </c>
    </row>
    <row r="296" spans="14:21">
      <c r="N296" s="139">
        <f>Threshold!A271</f>
        <v>0</v>
      </c>
      <c r="O296" s="139">
        <f>Threshold!B271</f>
        <v>0</v>
      </c>
      <c r="P296" s="139">
        <f>Threshold!C271</f>
        <v>0</v>
      </c>
      <c r="Q296" s="139">
        <f>Threshold!D271</f>
        <v>0</v>
      </c>
      <c r="R296" s="139">
        <f>Threshold!E271</f>
        <v>0</v>
      </c>
      <c r="S296" s="179">
        <f t="shared" si="21"/>
        <v>0</v>
      </c>
      <c r="U296" s="180">
        <f t="shared" si="22"/>
        <v>0</v>
      </c>
    </row>
    <row r="297" spans="14:21">
      <c r="N297" s="139">
        <f>Threshold!A272</f>
        <v>0</v>
      </c>
      <c r="O297" s="139">
        <f>Threshold!B272</f>
        <v>0</v>
      </c>
      <c r="P297" s="139">
        <f>Threshold!C272</f>
        <v>0</v>
      </c>
      <c r="Q297" s="139">
        <f>Threshold!D272</f>
        <v>0</v>
      </c>
      <c r="R297" s="139">
        <f>Threshold!E272</f>
        <v>0</v>
      </c>
      <c r="S297" s="179">
        <f t="shared" si="21"/>
        <v>0</v>
      </c>
      <c r="U297" s="180">
        <f t="shared" si="22"/>
        <v>0</v>
      </c>
    </row>
    <row r="298" spans="14:21">
      <c r="N298" s="139">
        <f>Threshold!A273</f>
        <v>0</v>
      </c>
      <c r="O298" s="139">
        <f>Threshold!B273</f>
        <v>0</v>
      </c>
      <c r="P298" s="139">
        <f>Threshold!C273</f>
        <v>0</v>
      </c>
      <c r="Q298" s="139">
        <f>Threshold!D273</f>
        <v>0</v>
      </c>
      <c r="R298" s="139">
        <f>Threshold!E273</f>
        <v>0</v>
      </c>
      <c r="S298" s="179">
        <f t="shared" si="21"/>
        <v>0</v>
      </c>
      <c r="U298" s="180">
        <f t="shared" si="22"/>
        <v>0</v>
      </c>
    </row>
    <row r="299" spans="14:21">
      <c r="N299" s="139">
        <f>Threshold!A274</f>
        <v>0</v>
      </c>
      <c r="O299" s="139">
        <f>Threshold!B274</f>
        <v>0</v>
      </c>
      <c r="P299" s="139">
        <f>Threshold!C274</f>
        <v>0</v>
      </c>
      <c r="Q299" s="139">
        <f>Threshold!D274</f>
        <v>0</v>
      </c>
      <c r="R299" s="139">
        <f>Threshold!E274</f>
        <v>0</v>
      </c>
      <c r="S299" s="179">
        <f t="shared" si="21"/>
        <v>0</v>
      </c>
      <c r="U299" s="180">
        <f t="shared" si="22"/>
        <v>0</v>
      </c>
    </row>
    <row r="300" spans="14:21">
      <c r="N300" s="139">
        <f>Threshold!A275</f>
        <v>0</v>
      </c>
      <c r="O300" s="139">
        <f>Threshold!B275</f>
        <v>0</v>
      </c>
      <c r="P300" s="139">
        <f>Threshold!C275</f>
        <v>0</v>
      </c>
      <c r="Q300" s="139">
        <f>Threshold!D275</f>
        <v>0</v>
      </c>
      <c r="R300" s="139">
        <f>Threshold!E275</f>
        <v>0</v>
      </c>
      <c r="S300" s="179">
        <f t="shared" si="21"/>
        <v>0</v>
      </c>
      <c r="U300" s="180">
        <f t="shared" si="22"/>
        <v>0</v>
      </c>
    </row>
    <row r="301" spans="14:21">
      <c r="N301" s="139">
        <f>Threshold!A276</f>
        <v>0</v>
      </c>
      <c r="O301" s="139">
        <f>Threshold!B276</f>
        <v>0</v>
      </c>
      <c r="P301" s="139">
        <f>Threshold!C276</f>
        <v>0</v>
      </c>
      <c r="Q301" s="139">
        <f>Threshold!D276</f>
        <v>0</v>
      </c>
      <c r="R301" s="139">
        <f>Threshold!E276</f>
        <v>0</v>
      </c>
      <c r="S301" s="179">
        <f t="shared" si="21"/>
        <v>0</v>
      </c>
      <c r="U301" s="180">
        <f t="shared" si="22"/>
        <v>0</v>
      </c>
    </row>
    <row r="302" spans="14:21">
      <c r="N302" s="139">
        <f>Threshold!A277</f>
        <v>0</v>
      </c>
      <c r="O302" s="139">
        <f>Threshold!B277</f>
        <v>0</v>
      </c>
      <c r="P302" s="139">
        <f>Threshold!C277</f>
        <v>0</v>
      </c>
      <c r="Q302" s="139">
        <f>Threshold!D277</f>
        <v>0</v>
      </c>
      <c r="R302" s="139">
        <f>Threshold!E277</f>
        <v>0</v>
      </c>
      <c r="S302" s="179">
        <f t="shared" si="21"/>
        <v>0</v>
      </c>
      <c r="U302" s="180">
        <f t="shared" si="22"/>
        <v>0</v>
      </c>
    </row>
    <row r="303" spans="14:21">
      <c r="N303" s="139">
        <f>Threshold!A278</f>
        <v>0</v>
      </c>
      <c r="O303" s="139">
        <f>Threshold!B278</f>
        <v>0</v>
      </c>
      <c r="P303" s="139">
        <f>Threshold!C278</f>
        <v>0</v>
      </c>
      <c r="Q303" s="139">
        <f>Threshold!D278</f>
        <v>0</v>
      </c>
      <c r="R303" s="139">
        <f>Threshold!E278</f>
        <v>0</v>
      </c>
      <c r="S303" s="179">
        <f t="shared" si="21"/>
        <v>0</v>
      </c>
      <c r="U303" s="180">
        <f t="shared" si="22"/>
        <v>0</v>
      </c>
    </row>
    <row r="304" spans="14:21">
      <c r="N304" s="139">
        <f>Threshold!A279</f>
        <v>0</v>
      </c>
      <c r="O304" s="139">
        <f>Threshold!B279</f>
        <v>0</v>
      </c>
      <c r="P304" s="139">
        <f>Threshold!C279</f>
        <v>0</v>
      </c>
      <c r="Q304" s="139">
        <f>Threshold!D279</f>
        <v>0</v>
      </c>
      <c r="R304" s="139">
        <f>Threshold!E279</f>
        <v>0</v>
      </c>
      <c r="S304" s="179">
        <f t="shared" si="21"/>
        <v>0</v>
      </c>
      <c r="U304" s="180">
        <f t="shared" si="22"/>
        <v>0</v>
      </c>
    </row>
    <row r="305" spans="14:21">
      <c r="N305" s="139">
        <f>Threshold!A280</f>
        <v>0</v>
      </c>
      <c r="O305" s="139">
        <f>Threshold!B280</f>
        <v>0</v>
      </c>
      <c r="P305" s="139">
        <f>Threshold!C280</f>
        <v>0</v>
      </c>
      <c r="Q305" s="139">
        <f>Threshold!D280</f>
        <v>0</v>
      </c>
      <c r="R305" s="139">
        <f>Threshold!E280</f>
        <v>0</v>
      </c>
      <c r="S305" s="179">
        <f t="shared" si="21"/>
        <v>0</v>
      </c>
      <c r="U305" s="180">
        <f t="shared" si="22"/>
        <v>0</v>
      </c>
    </row>
    <row r="306" spans="14:21">
      <c r="N306" s="139">
        <f>Threshold!A281</f>
        <v>0</v>
      </c>
      <c r="O306" s="139">
        <f>Threshold!B281</f>
        <v>0</v>
      </c>
      <c r="P306" s="139">
        <f>Threshold!C281</f>
        <v>0</v>
      </c>
      <c r="Q306" s="139">
        <f>Threshold!D281</f>
        <v>0</v>
      </c>
      <c r="R306" s="139">
        <f>Threshold!E281</f>
        <v>0</v>
      </c>
      <c r="S306" s="179">
        <f t="shared" si="21"/>
        <v>0</v>
      </c>
      <c r="U306" s="180">
        <f t="shared" si="22"/>
        <v>0</v>
      </c>
    </row>
    <row r="307" spans="14:21">
      <c r="N307" s="139">
        <f>Threshold!A282</f>
        <v>0</v>
      </c>
      <c r="O307" s="139">
        <f>Threshold!B282</f>
        <v>0</v>
      </c>
      <c r="P307" s="139">
        <f>Threshold!C282</f>
        <v>0</v>
      </c>
      <c r="Q307" s="139">
        <f>Threshold!D282</f>
        <v>0</v>
      </c>
      <c r="R307" s="139">
        <f>Threshold!E282</f>
        <v>0</v>
      </c>
      <c r="S307" s="179">
        <f t="shared" si="21"/>
        <v>0</v>
      </c>
      <c r="U307" s="180">
        <f t="shared" si="22"/>
        <v>0</v>
      </c>
    </row>
    <row r="308" spans="14:21">
      <c r="N308" s="139">
        <f>Threshold!A283</f>
        <v>0</v>
      </c>
      <c r="O308" s="139">
        <f>Threshold!B283</f>
        <v>0</v>
      </c>
      <c r="P308" s="139">
        <f>Threshold!C283</f>
        <v>0</v>
      </c>
      <c r="Q308" s="139">
        <f>Threshold!D283</f>
        <v>0</v>
      </c>
      <c r="R308" s="139">
        <f>Threshold!E283</f>
        <v>0</v>
      </c>
      <c r="S308" s="179">
        <f t="shared" si="21"/>
        <v>0</v>
      </c>
      <c r="U308" s="180">
        <f t="shared" si="22"/>
        <v>0</v>
      </c>
    </row>
    <row r="309" spans="14:21">
      <c r="N309" s="139">
        <f>Threshold!A284</f>
        <v>0</v>
      </c>
      <c r="O309" s="139">
        <f>Threshold!B284</f>
        <v>0</v>
      </c>
      <c r="P309" s="139">
        <f>Threshold!C284</f>
        <v>0</v>
      </c>
      <c r="Q309" s="139">
        <f>Threshold!D284</f>
        <v>0</v>
      </c>
      <c r="R309" s="139">
        <f>Threshold!E284</f>
        <v>0</v>
      </c>
      <c r="S309" s="179">
        <f t="shared" si="21"/>
        <v>0</v>
      </c>
      <c r="U309" s="180">
        <f t="shared" si="22"/>
        <v>0</v>
      </c>
    </row>
    <row r="310" spans="14:21">
      <c r="N310" s="139">
        <f>Threshold!A285</f>
        <v>0</v>
      </c>
      <c r="O310" s="139">
        <f>Threshold!B285</f>
        <v>0</v>
      </c>
      <c r="P310" s="139">
        <f>Threshold!C285</f>
        <v>0</v>
      </c>
      <c r="Q310" s="139">
        <f>Threshold!D285</f>
        <v>0</v>
      </c>
      <c r="R310" s="139">
        <f>Threshold!E285</f>
        <v>0</v>
      </c>
      <c r="S310" s="179">
        <f t="shared" si="21"/>
        <v>0</v>
      </c>
      <c r="U310" s="180">
        <f t="shared" si="22"/>
        <v>0</v>
      </c>
    </row>
    <row r="311" spans="14:21">
      <c r="N311" s="139">
        <f>Threshold!A286</f>
        <v>0</v>
      </c>
      <c r="O311" s="139">
        <f>Threshold!B286</f>
        <v>0</v>
      </c>
      <c r="P311" s="139">
        <f>Threshold!C286</f>
        <v>0</v>
      </c>
      <c r="Q311" s="139">
        <f>Threshold!D286</f>
        <v>0</v>
      </c>
      <c r="R311" s="139">
        <f>Threshold!E286</f>
        <v>0</v>
      </c>
      <c r="S311" s="179">
        <f t="shared" si="21"/>
        <v>0</v>
      </c>
      <c r="U311" s="180">
        <f t="shared" si="22"/>
        <v>0</v>
      </c>
    </row>
    <row r="312" spans="14:21">
      <c r="N312" s="139">
        <f>Threshold!A287</f>
        <v>0</v>
      </c>
      <c r="O312" s="139">
        <f>Threshold!B287</f>
        <v>0</v>
      </c>
      <c r="P312" s="139">
        <f>Threshold!C287</f>
        <v>0</v>
      </c>
      <c r="Q312" s="139">
        <f>Threshold!D287</f>
        <v>0</v>
      </c>
      <c r="R312" s="139">
        <f>Threshold!E287</f>
        <v>0</v>
      </c>
      <c r="S312" s="179">
        <f t="shared" si="21"/>
        <v>0</v>
      </c>
      <c r="U312" s="180">
        <f t="shared" si="22"/>
        <v>0</v>
      </c>
    </row>
    <row r="313" spans="14:21">
      <c r="N313" s="139">
        <f>Threshold!A288</f>
        <v>0</v>
      </c>
      <c r="O313" s="139">
        <f>Threshold!B288</f>
        <v>0</v>
      </c>
      <c r="P313" s="139">
        <f>Threshold!C288</f>
        <v>0</v>
      </c>
      <c r="Q313" s="139">
        <f>Threshold!D288</f>
        <v>0</v>
      </c>
      <c r="R313" s="139">
        <f>Threshold!E288</f>
        <v>0</v>
      </c>
      <c r="S313" s="179">
        <f t="shared" si="21"/>
        <v>0</v>
      </c>
      <c r="U313" s="180">
        <f t="shared" si="22"/>
        <v>0</v>
      </c>
    </row>
    <row r="314" spans="14:21">
      <c r="N314" s="139">
        <f>Threshold!A289</f>
        <v>0</v>
      </c>
      <c r="O314" s="139">
        <f>Threshold!B289</f>
        <v>0</v>
      </c>
      <c r="P314" s="139">
        <f>Threshold!C289</f>
        <v>0</v>
      </c>
      <c r="Q314" s="139">
        <f>Threshold!D289</f>
        <v>0</v>
      </c>
      <c r="R314" s="139">
        <f>Threshold!E289</f>
        <v>0</v>
      </c>
      <c r="S314" s="179">
        <f t="shared" si="21"/>
        <v>0</v>
      </c>
      <c r="U314" s="180">
        <f t="shared" si="22"/>
        <v>0</v>
      </c>
    </row>
    <row r="315" spans="14:21">
      <c r="N315" s="139">
        <f>Threshold!A290</f>
        <v>0</v>
      </c>
      <c r="O315" s="139">
        <f>Threshold!B290</f>
        <v>0</v>
      </c>
      <c r="P315" s="139">
        <f>Threshold!C290</f>
        <v>0</v>
      </c>
      <c r="Q315" s="139">
        <f>Threshold!D290</f>
        <v>0</v>
      </c>
      <c r="R315" s="139">
        <f>Threshold!E290</f>
        <v>0</v>
      </c>
      <c r="S315" s="179">
        <f t="shared" si="21"/>
        <v>0</v>
      </c>
      <c r="U315" s="180">
        <f t="shared" si="22"/>
        <v>0</v>
      </c>
    </row>
    <row r="316" spans="14:21">
      <c r="N316" s="139">
        <f>Threshold!A291</f>
        <v>0</v>
      </c>
      <c r="O316" s="139">
        <f>Threshold!B291</f>
        <v>0</v>
      </c>
      <c r="P316" s="139">
        <f>Threshold!C291</f>
        <v>0</v>
      </c>
      <c r="Q316" s="139">
        <f>Threshold!D291</f>
        <v>0</v>
      </c>
      <c r="R316" s="139">
        <f>Threshold!E291</f>
        <v>0</v>
      </c>
      <c r="S316" s="179">
        <f t="shared" si="21"/>
        <v>0</v>
      </c>
      <c r="U316" s="180">
        <f t="shared" si="22"/>
        <v>0</v>
      </c>
    </row>
    <row r="317" spans="14:21">
      <c r="N317" s="139">
        <f>Threshold!A292</f>
        <v>0</v>
      </c>
      <c r="O317" s="139">
        <f>Threshold!B292</f>
        <v>0</v>
      </c>
      <c r="P317" s="139">
        <f>Threshold!C292</f>
        <v>0</v>
      </c>
      <c r="Q317" s="139">
        <f>Threshold!D292</f>
        <v>0</v>
      </c>
      <c r="R317" s="139">
        <f>Threshold!E292</f>
        <v>0</v>
      </c>
      <c r="S317" s="179">
        <f t="shared" si="21"/>
        <v>0</v>
      </c>
      <c r="U317" s="180">
        <f t="shared" si="22"/>
        <v>0</v>
      </c>
    </row>
    <row r="318" spans="14:21">
      <c r="N318" s="139">
        <f>Threshold!A293</f>
        <v>0</v>
      </c>
      <c r="O318" s="139">
        <f>Threshold!B293</f>
        <v>0</v>
      </c>
      <c r="P318" s="139">
        <f>Threshold!C293</f>
        <v>0</v>
      </c>
      <c r="Q318" s="139">
        <f>Threshold!D293</f>
        <v>0</v>
      </c>
      <c r="R318" s="139">
        <f>Threshold!E293</f>
        <v>0</v>
      </c>
      <c r="S318" s="179">
        <f t="shared" si="21"/>
        <v>0</v>
      </c>
      <c r="U318" s="180">
        <f t="shared" si="22"/>
        <v>0</v>
      </c>
    </row>
    <row r="319" spans="14:21">
      <c r="N319" s="139">
        <f>Threshold!A294</f>
        <v>0</v>
      </c>
      <c r="O319" s="139">
        <f>Threshold!B294</f>
        <v>0</v>
      </c>
      <c r="P319" s="139">
        <f>Threshold!C294</f>
        <v>0</v>
      </c>
      <c r="Q319" s="139">
        <f>Threshold!D294</f>
        <v>0</v>
      </c>
      <c r="R319" s="139">
        <f>Threshold!E294</f>
        <v>0</v>
      </c>
      <c r="S319" s="179">
        <f t="shared" si="21"/>
        <v>0</v>
      </c>
      <c r="U319" s="180">
        <f t="shared" si="22"/>
        <v>0</v>
      </c>
    </row>
    <row r="320" spans="14:21">
      <c r="N320" s="139">
        <f>Threshold!A295</f>
        <v>0</v>
      </c>
      <c r="O320" s="139">
        <f>Threshold!B295</f>
        <v>0</v>
      </c>
      <c r="P320" s="139">
        <f>Threshold!C295</f>
        <v>0</v>
      </c>
      <c r="Q320" s="139">
        <f>Threshold!D295</f>
        <v>0</v>
      </c>
      <c r="R320" s="139">
        <f>Threshold!E295</f>
        <v>0</v>
      </c>
      <c r="S320" s="179">
        <f t="shared" si="21"/>
        <v>0</v>
      </c>
      <c r="U320" s="180">
        <f t="shared" si="22"/>
        <v>0</v>
      </c>
    </row>
    <row r="321" spans="14:21">
      <c r="N321" s="139">
        <f>Threshold!A296</f>
        <v>0</v>
      </c>
      <c r="O321" s="139">
        <f>Threshold!B296</f>
        <v>0</v>
      </c>
      <c r="P321" s="139">
        <f>Threshold!C296</f>
        <v>0</v>
      </c>
      <c r="Q321" s="139">
        <f>Threshold!D296</f>
        <v>0</v>
      </c>
      <c r="R321" s="139">
        <f>Threshold!E296</f>
        <v>0</v>
      </c>
      <c r="S321" s="179">
        <f t="shared" si="21"/>
        <v>0</v>
      </c>
      <c r="U321" s="180">
        <f t="shared" si="22"/>
        <v>0</v>
      </c>
    </row>
    <row r="322" spans="14:21">
      <c r="N322" s="139">
        <f>Threshold!A297</f>
        <v>0</v>
      </c>
      <c r="O322" s="139">
        <f>Threshold!B297</f>
        <v>0</v>
      </c>
      <c r="P322" s="139">
        <f>Threshold!C297</f>
        <v>0</v>
      </c>
      <c r="Q322" s="139">
        <f>Threshold!D297</f>
        <v>0</v>
      </c>
      <c r="R322" s="139">
        <f>Threshold!E297</f>
        <v>0</v>
      </c>
      <c r="S322" s="179">
        <f t="shared" si="21"/>
        <v>0</v>
      </c>
      <c r="U322" s="180">
        <f t="shared" si="22"/>
        <v>0</v>
      </c>
    </row>
    <row r="323" spans="14:21">
      <c r="N323" s="139">
        <f>Threshold!A298</f>
        <v>0</v>
      </c>
      <c r="O323" s="139">
        <f>Threshold!B298</f>
        <v>0</v>
      </c>
      <c r="P323" s="139">
        <f>Threshold!C298</f>
        <v>0</v>
      </c>
      <c r="Q323" s="139">
        <f>Threshold!D298</f>
        <v>0</v>
      </c>
      <c r="R323" s="139">
        <f>Threshold!E298</f>
        <v>0</v>
      </c>
      <c r="S323" s="179">
        <f t="shared" si="21"/>
        <v>0</v>
      </c>
      <c r="U323" s="180">
        <f t="shared" si="22"/>
        <v>0</v>
      </c>
    </row>
    <row r="324" spans="14:21">
      <c r="N324" s="139">
        <f>Threshold!A299</f>
        <v>0</v>
      </c>
      <c r="O324" s="139">
        <f>Threshold!B299</f>
        <v>0</v>
      </c>
      <c r="P324" s="139">
        <f>Threshold!C299</f>
        <v>0</v>
      </c>
      <c r="Q324" s="139">
        <f>Threshold!D299</f>
        <v>0</v>
      </c>
      <c r="R324" s="139">
        <f>Threshold!E299</f>
        <v>0</v>
      </c>
      <c r="S324" s="179">
        <f t="shared" si="21"/>
        <v>0</v>
      </c>
      <c r="U324" s="180">
        <f t="shared" si="22"/>
        <v>0</v>
      </c>
    </row>
    <row r="325" spans="14:21">
      <c r="N325" s="139">
        <f>Threshold!A300</f>
        <v>0</v>
      </c>
      <c r="O325" s="139">
        <f>Threshold!B300</f>
        <v>0</v>
      </c>
      <c r="P325" s="139">
        <f>Threshold!C300</f>
        <v>0</v>
      </c>
      <c r="Q325" s="139">
        <f>Threshold!D300</f>
        <v>0</v>
      </c>
      <c r="R325" s="139">
        <f>Threshold!E300</f>
        <v>0</v>
      </c>
      <c r="S325" s="179">
        <f t="shared" si="21"/>
        <v>0</v>
      </c>
      <c r="U325" s="180">
        <f t="shared" si="22"/>
        <v>0</v>
      </c>
    </row>
    <row r="326" spans="14:21">
      <c r="N326" s="139">
        <f>Threshold!A301</f>
        <v>0</v>
      </c>
      <c r="O326" s="139">
        <f>Threshold!B301</f>
        <v>0</v>
      </c>
      <c r="P326" s="139">
        <f>Threshold!C301</f>
        <v>0</v>
      </c>
      <c r="Q326" s="139">
        <f>Threshold!D301</f>
        <v>0</v>
      </c>
      <c r="R326" s="139">
        <f>Threshold!E301</f>
        <v>0</v>
      </c>
      <c r="S326" s="179">
        <f t="shared" si="21"/>
        <v>0</v>
      </c>
      <c r="U326" s="180">
        <f t="shared" si="22"/>
        <v>0</v>
      </c>
    </row>
    <row r="327" spans="14:21">
      <c r="N327" s="139">
        <f>Threshold!A302</f>
        <v>0</v>
      </c>
      <c r="O327" s="139">
        <f>Threshold!B302</f>
        <v>0</v>
      </c>
      <c r="P327" s="139">
        <f>Threshold!C302</f>
        <v>0</v>
      </c>
      <c r="Q327" s="139">
        <f>Threshold!D302</f>
        <v>0</v>
      </c>
      <c r="R327" s="139">
        <f>Threshold!E302</f>
        <v>0</v>
      </c>
      <c r="S327" s="179">
        <f t="shared" si="21"/>
        <v>0</v>
      </c>
      <c r="U327" s="180">
        <f t="shared" si="22"/>
        <v>0</v>
      </c>
    </row>
    <row r="328" spans="14:21">
      <c r="N328" s="139">
        <f>Threshold!A303</f>
        <v>0</v>
      </c>
      <c r="O328" s="139">
        <f>Threshold!B303</f>
        <v>0</v>
      </c>
      <c r="P328" s="139">
        <f>Threshold!C303</f>
        <v>0</v>
      </c>
      <c r="Q328" s="139">
        <f>Threshold!D303</f>
        <v>0</v>
      </c>
      <c r="R328" s="139">
        <f>Threshold!E303</f>
        <v>0</v>
      </c>
      <c r="S328" s="179">
        <f t="shared" si="21"/>
        <v>0</v>
      </c>
      <c r="U328" s="180">
        <f t="shared" si="22"/>
        <v>0</v>
      </c>
    </row>
    <row r="329" spans="14:21">
      <c r="N329" s="139">
        <f>Threshold!A304</f>
        <v>0</v>
      </c>
      <c r="O329" s="139">
        <f>Threshold!B304</f>
        <v>0</v>
      </c>
      <c r="P329" s="139">
        <f>Threshold!C304</f>
        <v>0</v>
      </c>
      <c r="Q329" s="139">
        <f>Threshold!D304</f>
        <v>0</v>
      </c>
      <c r="R329" s="139">
        <f>Threshold!E304</f>
        <v>0</v>
      </c>
      <c r="S329" s="179">
        <f t="shared" si="21"/>
        <v>0</v>
      </c>
      <c r="U329" s="180">
        <f t="shared" si="22"/>
        <v>0</v>
      </c>
    </row>
    <row r="330" spans="14:21">
      <c r="N330" s="139">
        <f>Threshold!A305</f>
        <v>0</v>
      </c>
      <c r="O330" s="139">
        <f>Threshold!B305</f>
        <v>0</v>
      </c>
      <c r="P330" s="139">
        <f>Threshold!C305</f>
        <v>0</v>
      </c>
      <c r="Q330" s="139">
        <f>Threshold!D305</f>
        <v>0</v>
      </c>
      <c r="R330" s="139">
        <f>Threshold!E305</f>
        <v>0</v>
      </c>
      <c r="S330" s="179">
        <f t="shared" si="21"/>
        <v>0</v>
      </c>
      <c r="U330" s="180">
        <f t="shared" si="22"/>
        <v>0</v>
      </c>
    </row>
    <row r="331" spans="14:21">
      <c r="N331" s="139">
        <f>Threshold!A306</f>
        <v>0</v>
      </c>
      <c r="O331" s="139">
        <f>Threshold!B306</f>
        <v>0</v>
      </c>
      <c r="P331" s="139">
        <f>Threshold!C306</f>
        <v>0</v>
      </c>
      <c r="Q331" s="139">
        <f>Threshold!D306</f>
        <v>0</v>
      </c>
      <c r="R331" s="139">
        <f>Threshold!E306</f>
        <v>0</v>
      </c>
      <c r="S331" s="179">
        <f t="shared" si="21"/>
        <v>0</v>
      </c>
      <c r="U331" s="180">
        <f t="shared" si="22"/>
        <v>0</v>
      </c>
    </row>
    <row r="332" spans="14:21">
      <c r="N332" s="139">
        <f>Threshold!A307</f>
        <v>0</v>
      </c>
      <c r="O332" s="139">
        <f>Threshold!B307</f>
        <v>0</v>
      </c>
      <c r="P332" s="139">
        <f>Threshold!C307</f>
        <v>0</v>
      </c>
      <c r="Q332" s="139">
        <f>Threshold!D307</f>
        <v>0</v>
      </c>
      <c r="R332" s="139">
        <f>Threshold!E307</f>
        <v>0</v>
      </c>
      <c r="S332" s="179">
        <f t="shared" ref="S332:S395" si="23">SUM(Q332:R332)</f>
        <v>0</v>
      </c>
      <c r="U332" s="180">
        <f t="shared" ref="U332:U395" si="24">IFERROR(ROUND(R332*100/60,0),R332)</f>
        <v>0</v>
      </c>
    </row>
    <row r="333" spans="14:21">
      <c r="N333" s="139">
        <f>Threshold!A308</f>
        <v>0</v>
      </c>
      <c r="O333" s="139">
        <f>Threshold!B308</f>
        <v>0</v>
      </c>
      <c r="P333" s="139">
        <f>Threshold!C308</f>
        <v>0</v>
      </c>
      <c r="Q333" s="139">
        <f>Threshold!D308</f>
        <v>0</v>
      </c>
      <c r="R333" s="139">
        <f>Threshold!E308</f>
        <v>0</v>
      </c>
      <c r="S333" s="179">
        <f t="shared" si="23"/>
        <v>0</v>
      </c>
      <c r="U333" s="180">
        <f t="shared" si="24"/>
        <v>0</v>
      </c>
    </row>
    <row r="334" spans="14:21">
      <c r="N334" s="139">
        <f>Threshold!A309</f>
        <v>0</v>
      </c>
      <c r="O334" s="139">
        <f>Threshold!B309</f>
        <v>0</v>
      </c>
      <c r="P334" s="139">
        <f>Threshold!C309</f>
        <v>0</v>
      </c>
      <c r="Q334" s="139">
        <f>Threshold!D309</f>
        <v>0</v>
      </c>
      <c r="R334" s="139">
        <f>Threshold!E309</f>
        <v>0</v>
      </c>
      <c r="S334" s="179">
        <f t="shared" si="23"/>
        <v>0</v>
      </c>
      <c r="U334" s="180">
        <f t="shared" si="24"/>
        <v>0</v>
      </c>
    </row>
    <row r="335" spans="14:21">
      <c r="N335" s="139">
        <f>Threshold!A310</f>
        <v>0</v>
      </c>
      <c r="O335" s="139">
        <f>Threshold!B310</f>
        <v>0</v>
      </c>
      <c r="P335" s="139">
        <f>Threshold!C310</f>
        <v>0</v>
      </c>
      <c r="Q335" s="139">
        <f>Threshold!D310</f>
        <v>0</v>
      </c>
      <c r="R335" s="139">
        <f>Threshold!E310</f>
        <v>0</v>
      </c>
      <c r="S335" s="179">
        <f t="shared" si="23"/>
        <v>0</v>
      </c>
      <c r="U335" s="180">
        <f t="shared" si="24"/>
        <v>0</v>
      </c>
    </row>
    <row r="336" spans="14:21">
      <c r="N336" s="139">
        <f>Threshold!A311</f>
        <v>0</v>
      </c>
      <c r="O336" s="139">
        <f>Threshold!B311</f>
        <v>0</v>
      </c>
      <c r="P336" s="139">
        <f>Threshold!C311</f>
        <v>0</v>
      </c>
      <c r="Q336" s="139">
        <f>Threshold!D311</f>
        <v>0</v>
      </c>
      <c r="R336" s="139">
        <f>Threshold!E311</f>
        <v>0</v>
      </c>
      <c r="S336" s="179">
        <f t="shared" si="23"/>
        <v>0</v>
      </c>
      <c r="U336" s="180">
        <f t="shared" si="24"/>
        <v>0</v>
      </c>
    </row>
    <row r="337" spans="14:21">
      <c r="N337" s="139">
        <f>Threshold!A312</f>
        <v>0</v>
      </c>
      <c r="O337" s="139">
        <f>Threshold!B312</f>
        <v>0</v>
      </c>
      <c r="P337" s="139">
        <f>Threshold!C312</f>
        <v>0</v>
      </c>
      <c r="Q337" s="139">
        <f>Threshold!D312</f>
        <v>0</v>
      </c>
      <c r="R337" s="139">
        <f>Threshold!E312</f>
        <v>0</v>
      </c>
      <c r="S337" s="179">
        <f t="shared" si="23"/>
        <v>0</v>
      </c>
      <c r="U337" s="180">
        <f t="shared" si="24"/>
        <v>0</v>
      </c>
    </row>
    <row r="338" spans="14:21">
      <c r="N338" s="139">
        <f>Threshold!A313</f>
        <v>0</v>
      </c>
      <c r="O338" s="139">
        <f>Threshold!B313</f>
        <v>0</v>
      </c>
      <c r="P338" s="139">
        <f>Threshold!C313</f>
        <v>0</v>
      </c>
      <c r="Q338" s="139">
        <f>Threshold!D313</f>
        <v>0</v>
      </c>
      <c r="R338" s="139">
        <f>Threshold!E313</f>
        <v>0</v>
      </c>
      <c r="S338" s="179">
        <f t="shared" si="23"/>
        <v>0</v>
      </c>
      <c r="U338" s="180">
        <f t="shared" si="24"/>
        <v>0</v>
      </c>
    </row>
    <row r="339" spans="14:21">
      <c r="N339" s="139">
        <f>Threshold!A314</f>
        <v>0</v>
      </c>
      <c r="O339" s="139">
        <f>Threshold!B314</f>
        <v>0</v>
      </c>
      <c r="P339" s="139">
        <f>Threshold!C314</f>
        <v>0</v>
      </c>
      <c r="Q339" s="139">
        <f>Threshold!D314</f>
        <v>0</v>
      </c>
      <c r="R339" s="139">
        <f>Threshold!E314</f>
        <v>0</v>
      </c>
      <c r="S339" s="179">
        <f t="shared" si="23"/>
        <v>0</v>
      </c>
      <c r="U339" s="180">
        <f t="shared" si="24"/>
        <v>0</v>
      </c>
    </row>
    <row r="340" spans="14:21">
      <c r="N340" s="139">
        <f>Threshold!A315</f>
        <v>0</v>
      </c>
      <c r="O340" s="139">
        <f>Threshold!B315</f>
        <v>0</v>
      </c>
      <c r="P340" s="139">
        <f>Threshold!C315</f>
        <v>0</v>
      </c>
      <c r="Q340" s="139">
        <f>Threshold!D315</f>
        <v>0</v>
      </c>
      <c r="R340" s="139">
        <f>Threshold!E315</f>
        <v>0</v>
      </c>
      <c r="S340" s="179">
        <f t="shared" si="23"/>
        <v>0</v>
      </c>
      <c r="U340" s="180">
        <f t="shared" si="24"/>
        <v>0</v>
      </c>
    </row>
    <row r="341" spans="14:21">
      <c r="N341" s="139">
        <f>Threshold!A316</f>
        <v>0</v>
      </c>
      <c r="O341" s="139">
        <f>Threshold!B316</f>
        <v>0</v>
      </c>
      <c r="P341" s="139">
        <f>Threshold!C316</f>
        <v>0</v>
      </c>
      <c r="Q341" s="139">
        <f>Threshold!D316</f>
        <v>0</v>
      </c>
      <c r="R341" s="139">
        <f>Threshold!E316</f>
        <v>0</v>
      </c>
      <c r="S341" s="179">
        <f t="shared" si="23"/>
        <v>0</v>
      </c>
      <c r="U341" s="180">
        <f t="shared" si="24"/>
        <v>0</v>
      </c>
    </row>
    <row r="342" spans="14:21">
      <c r="N342" s="139">
        <f>Threshold!A317</f>
        <v>0</v>
      </c>
      <c r="O342" s="139">
        <f>Threshold!B317</f>
        <v>0</v>
      </c>
      <c r="P342" s="139">
        <f>Threshold!C317</f>
        <v>0</v>
      </c>
      <c r="Q342" s="139">
        <f>Threshold!D317</f>
        <v>0</v>
      </c>
      <c r="R342" s="139">
        <f>Threshold!E317</f>
        <v>0</v>
      </c>
      <c r="S342" s="179">
        <f t="shared" si="23"/>
        <v>0</v>
      </c>
      <c r="U342" s="180">
        <f t="shared" si="24"/>
        <v>0</v>
      </c>
    </row>
    <row r="343" spans="14:21">
      <c r="N343" s="139">
        <f>Threshold!A318</f>
        <v>0</v>
      </c>
      <c r="O343" s="139">
        <f>Threshold!B318</f>
        <v>0</v>
      </c>
      <c r="P343" s="139">
        <f>Threshold!C318</f>
        <v>0</v>
      </c>
      <c r="Q343" s="139">
        <f>Threshold!D318</f>
        <v>0</v>
      </c>
      <c r="R343" s="139">
        <f>Threshold!E318</f>
        <v>0</v>
      </c>
      <c r="S343" s="179">
        <f t="shared" si="23"/>
        <v>0</v>
      </c>
      <c r="U343" s="180">
        <f t="shared" si="24"/>
        <v>0</v>
      </c>
    </row>
    <row r="344" spans="14:21">
      <c r="N344" s="139">
        <f>Threshold!A319</f>
        <v>0</v>
      </c>
      <c r="O344" s="139">
        <f>Threshold!B319</f>
        <v>0</v>
      </c>
      <c r="P344" s="139">
        <f>Threshold!C319</f>
        <v>0</v>
      </c>
      <c r="Q344" s="139">
        <f>Threshold!D319</f>
        <v>0</v>
      </c>
      <c r="R344" s="139">
        <f>Threshold!E319</f>
        <v>0</v>
      </c>
      <c r="S344" s="179">
        <f t="shared" si="23"/>
        <v>0</v>
      </c>
      <c r="U344" s="180">
        <f t="shared" si="24"/>
        <v>0</v>
      </c>
    </row>
    <row r="345" spans="14:21">
      <c r="N345" s="139">
        <f>Threshold!A320</f>
        <v>0</v>
      </c>
      <c r="O345" s="139">
        <f>Threshold!B320</f>
        <v>0</v>
      </c>
      <c r="P345" s="139">
        <f>Threshold!C320</f>
        <v>0</v>
      </c>
      <c r="Q345" s="139">
        <f>Threshold!D320</f>
        <v>0</v>
      </c>
      <c r="R345" s="139">
        <f>Threshold!E320</f>
        <v>0</v>
      </c>
      <c r="S345" s="179">
        <f t="shared" si="23"/>
        <v>0</v>
      </c>
      <c r="U345" s="180">
        <f t="shared" si="24"/>
        <v>0</v>
      </c>
    </row>
    <row r="346" spans="14:21">
      <c r="N346" s="139">
        <f>Threshold!A321</f>
        <v>0</v>
      </c>
      <c r="O346" s="139">
        <f>Threshold!B321</f>
        <v>0</v>
      </c>
      <c r="P346" s="139">
        <f>Threshold!C321</f>
        <v>0</v>
      </c>
      <c r="Q346" s="139">
        <f>Threshold!D321</f>
        <v>0</v>
      </c>
      <c r="R346" s="139">
        <f>Threshold!E321</f>
        <v>0</v>
      </c>
      <c r="S346" s="179">
        <f t="shared" si="23"/>
        <v>0</v>
      </c>
      <c r="U346" s="180">
        <f t="shared" si="24"/>
        <v>0</v>
      </c>
    </row>
    <row r="347" spans="14:21">
      <c r="N347" s="139">
        <f>Threshold!A322</f>
        <v>0</v>
      </c>
      <c r="O347" s="139">
        <f>Threshold!B322</f>
        <v>0</v>
      </c>
      <c r="P347" s="139">
        <f>Threshold!C322</f>
        <v>0</v>
      </c>
      <c r="Q347" s="139">
        <f>Threshold!D322</f>
        <v>0</v>
      </c>
      <c r="R347" s="139">
        <f>Threshold!E322</f>
        <v>0</v>
      </c>
      <c r="S347" s="179">
        <f t="shared" si="23"/>
        <v>0</v>
      </c>
      <c r="U347" s="180">
        <f t="shared" si="24"/>
        <v>0</v>
      </c>
    </row>
    <row r="348" spans="14:21">
      <c r="N348" s="139">
        <f>Threshold!A323</f>
        <v>0</v>
      </c>
      <c r="O348" s="139">
        <f>Threshold!B323</f>
        <v>0</v>
      </c>
      <c r="P348" s="139">
        <f>Threshold!C323</f>
        <v>0</v>
      </c>
      <c r="Q348" s="139">
        <f>Threshold!D323</f>
        <v>0</v>
      </c>
      <c r="R348" s="139">
        <f>Threshold!E323</f>
        <v>0</v>
      </c>
      <c r="S348" s="179">
        <f t="shared" si="23"/>
        <v>0</v>
      </c>
      <c r="U348" s="180">
        <f t="shared" si="24"/>
        <v>0</v>
      </c>
    </row>
    <row r="349" spans="14:21">
      <c r="N349" s="139">
        <f>Threshold!A324</f>
        <v>0</v>
      </c>
      <c r="O349" s="139">
        <f>Threshold!B324</f>
        <v>0</v>
      </c>
      <c r="P349" s="139">
        <f>Threshold!C324</f>
        <v>0</v>
      </c>
      <c r="Q349" s="139">
        <f>Threshold!D324</f>
        <v>0</v>
      </c>
      <c r="R349" s="139">
        <f>Threshold!E324</f>
        <v>0</v>
      </c>
      <c r="S349" s="179">
        <f t="shared" si="23"/>
        <v>0</v>
      </c>
      <c r="U349" s="180">
        <f t="shared" si="24"/>
        <v>0</v>
      </c>
    </row>
    <row r="350" spans="14:21">
      <c r="N350" s="139">
        <f>Threshold!A325</f>
        <v>0</v>
      </c>
      <c r="O350" s="139">
        <f>Threshold!B325</f>
        <v>0</v>
      </c>
      <c r="P350" s="139">
        <f>Threshold!C325</f>
        <v>0</v>
      </c>
      <c r="Q350" s="139">
        <f>Threshold!D325</f>
        <v>0</v>
      </c>
      <c r="R350" s="139">
        <f>Threshold!E325</f>
        <v>0</v>
      </c>
      <c r="S350" s="179">
        <f t="shared" si="23"/>
        <v>0</v>
      </c>
      <c r="U350" s="180">
        <f t="shared" si="24"/>
        <v>0</v>
      </c>
    </row>
    <row r="351" spans="14:21">
      <c r="N351" s="139">
        <f>Threshold!A326</f>
        <v>0</v>
      </c>
      <c r="O351" s="139">
        <f>Threshold!B326</f>
        <v>0</v>
      </c>
      <c r="P351" s="139">
        <f>Threshold!C326</f>
        <v>0</v>
      </c>
      <c r="Q351" s="139">
        <f>Threshold!D326</f>
        <v>0</v>
      </c>
      <c r="R351" s="139">
        <f>Threshold!E326</f>
        <v>0</v>
      </c>
      <c r="S351" s="179">
        <f t="shared" si="23"/>
        <v>0</v>
      </c>
      <c r="U351" s="180">
        <f t="shared" si="24"/>
        <v>0</v>
      </c>
    </row>
    <row r="352" spans="14:21">
      <c r="N352" s="139">
        <f>Threshold!A327</f>
        <v>0</v>
      </c>
      <c r="O352" s="139">
        <f>Threshold!B327</f>
        <v>0</v>
      </c>
      <c r="P352" s="139">
        <f>Threshold!C327</f>
        <v>0</v>
      </c>
      <c r="Q352" s="139">
        <f>Threshold!D327</f>
        <v>0</v>
      </c>
      <c r="R352" s="139">
        <f>Threshold!E327</f>
        <v>0</v>
      </c>
      <c r="S352" s="179">
        <f t="shared" si="23"/>
        <v>0</v>
      </c>
      <c r="U352" s="180">
        <f t="shared" si="24"/>
        <v>0</v>
      </c>
    </row>
    <row r="353" spans="14:21">
      <c r="N353" s="139">
        <f>Threshold!A328</f>
        <v>0</v>
      </c>
      <c r="O353" s="139">
        <f>Threshold!B328</f>
        <v>0</v>
      </c>
      <c r="P353" s="139">
        <f>Threshold!C328</f>
        <v>0</v>
      </c>
      <c r="Q353" s="139">
        <f>Threshold!D328</f>
        <v>0</v>
      </c>
      <c r="R353" s="139">
        <f>Threshold!E328</f>
        <v>0</v>
      </c>
      <c r="S353" s="179">
        <f t="shared" si="23"/>
        <v>0</v>
      </c>
      <c r="U353" s="180">
        <f t="shared" si="24"/>
        <v>0</v>
      </c>
    </row>
    <row r="354" spans="14:21">
      <c r="N354" s="139">
        <f>Threshold!A329</f>
        <v>0</v>
      </c>
      <c r="O354" s="139">
        <f>Threshold!B329</f>
        <v>0</v>
      </c>
      <c r="P354" s="139">
        <f>Threshold!C329</f>
        <v>0</v>
      </c>
      <c r="Q354" s="139">
        <f>Threshold!D329</f>
        <v>0</v>
      </c>
      <c r="R354" s="139">
        <f>Threshold!E329</f>
        <v>0</v>
      </c>
      <c r="S354" s="179">
        <f t="shared" si="23"/>
        <v>0</v>
      </c>
      <c r="U354" s="180">
        <f t="shared" si="24"/>
        <v>0</v>
      </c>
    </row>
    <row r="355" spans="14:21">
      <c r="N355" s="139">
        <f>Threshold!A330</f>
        <v>0</v>
      </c>
      <c r="O355" s="139">
        <f>Threshold!B330</f>
        <v>0</v>
      </c>
      <c r="P355" s="139">
        <f>Threshold!C330</f>
        <v>0</v>
      </c>
      <c r="Q355" s="139">
        <f>Threshold!D330</f>
        <v>0</v>
      </c>
      <c r="R355" s="139">
        <f>Threshold!E330</f>
        <v>0</v>
      </c>
      <c r="S355" s="179">
        <f t="shared" si="23"/>
        <v>0</v>
      </c>
      <c r="U355" s="180">
        <f t="shared" si="24"/>
        <v>0</v>
      </c>
    </row>
    <row r="356" spans="14:21">
      <c r="N356" s="139">
        <f>Threshold!A331</f>
        <v>0</v>
      </c>
      <c r="O356" s="139">
        <f>Threshold!B331</f>
        <v>0</v>
      </c>
      <c r="P356" s="139">
        <f>Threshold!C331</f>
        <v>0</v>
      </c>
      <c r="Q356" s="139">
        <f>Threshold!D331</f>
        <v>0</v>
      </c>
      <c r="R356" s="139">
        <f>Threshold!E331</f>
        <v>0</v>
      </c>
      <c r="S356" s="179">
        <f t="shared" si="23"/>
        <v>0</v>
      </c>
      <c r="U356" s="180">
        <f t="shared" si="24"/>
        <v>0</v>
      </c>
    </row>
    <row r="357" spans="14:21">
      <c r="N357" s="139">
        <f>Threshold!A332</f>
        <v>0</v>
      </c>
      <c r="O357" s="139">
        <f>Threshold!B332</f>
        <v>0</v>
      </c>
      <c r="P357" s="139">
        <f>Threshold!C332</f>
        <v>0</v>
      </c>
      <c r="Q357" s="139">
        <f>Threshold!D332</f>
        <v>0</v>
      </c>
      <c r="R357" s="139">
        <f>Threshold!E332</f>
        <v>0</v>
      </c>
      <c r="S357" s="179">
        <f t="shared" si="23"/>
        <v>0</v>
      </c>
      <c r="U357" s="180">
        <f t="shared" si="24"/>
        <v>0</v>
      </c>
    </row>
    <row r="358" spans="14:21">
      <c r="N358" s="139">
        <f>Threshold!A333</f>
        <v>0</v>
      </c>
      <c r="O358" s="139">
        <f>Threshold!B333</f>
        <v>0</v>
      </c>
      <c r="P358" s="139">
        <f>Threshold!C333</f>
        <v>0</v>
      </c>
      <c r="Q358" s="139">
        <f>Threshold!D333</f>
        <v>0</v>
      </c>
      <c r="R358" s="139">
        <f>Threshold!E333</f>
        <v>0</v>
      </c>
      <c r="S358" s="179">
        <f t="shared" si="23"/>
        <v>0</v>
      </c>
      <c r="U358" s="180">
        <f t="shared" si="24"/>
        <v>0</v>
      </c>
    </row>
    <row r="359" spans="14:21">
      <c r="N359" s="139">
        <f>Threshold!A334</f>
        <v>0</v>
      </c>
      <c r="O359" s="139">
        <f>Threshold!B334</f>
        <v>0</v>
      </c>
      <c r="P359" s="139">
        <f>Threshold!C334</f>
        <v>0</v>
      </c>
      <c r="Q359" s="139">
        <f>Threshold!D334</f>
        <v>0</v>
      </c>
      <c r="R359" s="139">
        <f>Threshold!E334</f>
        <v>0</v>
      </c>
      <c r="S359" s="179">
        <f t="shared" si="23"/>
        <v>0</v>
      </c>
      <c r="U359" s="180">
        <f t="shared" si="24"/>
        <v>0</v>
      </c>
    </row>
    <row r="360" spans="14:21">
      <c r="N360" s="139">
        <f>Threshold!A335</f>
        <v>0</v>
      </c>
      <c r="O360" s="139">
        <f>Threshold!B335</f>
        <v>0</v>
      </c>
      <c r="P360" s="139">
        <f>Threshold!C335</f>
        <v>0</v>
      </c>
      <c r="Q360" s="139">
        <f>Threshold!D335</f>
        <v>0</v>
      </c>
      <c r="R360" s="139">
        <f>Threshold!E335</f>
        <v>0</v>
      </c>
      <c r="S360" s="179">
        <f t="shared" si="23"/>
        <v>0</v>
      </c>
      <c r="U360" s="180">
        <f t="shared" si="24"/>
        <v>0</v>
      </c>
    </row>
    <row r="361" spans="14:21">
      <c r="N361" s="139">
        <f>Threshold!A336</f>
        <v>0</v>
      </c>
      <c r="O361" s="139">
        <f>Threshold!B336</f>
        <v>0</v>
      </c>
      <c r="P361" s="139">
        <f>Threshold!C336</f>
        <v>0</v>
      </c>
      <c r="Q361" s="139">
        <f>Threshold!D336</f>
        <v>0</v>
      </c>
      <c r="R361" s="139">
        <f>Threshold!E336</f>
        <v>0</v>
      </c>
      <c r="S361" s="179">
        <f t="shared" si="23"/>
        <v>0</v>
      </c>
      <c r="U361" s="180">
        <f t="shared" si="24"/>
        <v>0</v>
      </c>
    </row>
    <row r="362" spans="14:21">
      <c r="N362" s="139">
        <f>Threshold!A337</f>
        <v>0</v>
      </c>
      <c r="O362" s="139">
        <f>Threshold!B337</f>
        <v>0</v>
      </c>
      <c r="P362" s="139">
        <f>Threshold!C337</f>
        <v>0</v>
      </c>
      <c r="Q362" s="139">
        <f>Threshold!D337</f>
        <v>0</v>
      </c>
      <c r="R362" s="139">
        <f>Threshold!E337</f>
        <v>0</v>
      </c>
      <c r="S362" s="179">
        <f t="shared" si="23"/>
        <v>0</v>
      </c>
      <c r="U362" s="180">
        <f t="shared" si="24"/>
        <v>0</v>
      </c>
    </row>
    <row r="363" spans="14:21">
      <c r="N363" s="139">
        <f>Threshold!A338</f>
        <v>0</v>
      </c>
      <c r="O363" s="139">
        <f>Threshold!B338</f>
        <v>0</v>
      </c>
      <c r="P363" s="139">
        <f>Threshold!C338</f>
        <v>0</v>
      </c>
      <c r="Q363" s="139">
        <f>Threshold!D338</f>
        <v>0</v>
      </c>
      <c r="R363" s="139">
        <f>Threshold!E338</f>
        <v>0</v>
      </c>
      <c r="S363" s="179">
        <f t="shared" si="23"/>
        <v>0</v>
      </c>
      <c r="U363" s="180">
        <f t="shared" si="24"/>
        <v>0</v>
      </c>
    </row>
    <row r="364" spans="14:21">
      <c r="N364" s="139">
        <f>Threshold!A339</f>
        <v>0</v>
      </c>
      <c r="O364" s="139">
        <f>Threshold!B339</f>
        <v>0</v>
      </c>
      <c r="P364" s="139">
        <f>Threshold!C339</f>
        <v>0</v>
      </c>
      <c r="Q364" s="139">
        <f>Threshold!D339</f>
        <v>0</v>
      </c>
      <c r="R364" s="139">
        <f>Threshold!E339</f>
        <v>0</v>
      </c>
      <c r="S364" s="179">
        <f t="shared" si="23"/>
        <v>0</v>
      </c>
      <c r="U364" s="180">
        <f t="shared" si="24"/>
        <v>0</v>
      </c>
    </row>
    <row r="365" spans="14:21">
      <c r="N365" s="139">
        <f>Threshold!A340</f>
        <v>0</v>
      </c>
      <c r="O365" s="139">
        <f>Threshold!B340</f>
        <v>0</v>
      </c>
      <c r="P365" s="139">
        <f>Threshold!C340</f>
        <v>0</v>
      </c>
      <c r="Q365" s="139">
        <f>Threshold!D340</f>
        <v>0</v>
      </c>
      <c r="R365" s="139">
        <f>Threshold!E340</f>
        <v>0</v>
      </c>
      <c r="S365" s="179">
        <f t="shared" si="23"/>
        <v>0</v>
      </c>
      <c r="U365" s="180">
        <f t="shared" si="24"/>
        <v>0</v>
      </c>
    </row>
    <row r="366" spans="14:21">
      <c r="N366" s="139">
        <f>Threshold!A341</f>
        <v>0</v>
      </c>
      <c r="O366" s="139">
        <f>Threshold!B341</f>
        <v>0</v>
      </c>
      <c r="P366" s="139">
        <f>Threshold!C341</f>
        <v>0</v>
      </c>
      <c r="Q366" s="139">
        <f>Threshold!D341</f>
        <v>0</v>
      </c>
      <c r="R366" s="139">
        <f>Threshold!E341</f>
        <v>0</v>
      </c>
      <c r="S366" s="179">
        <f t="shared" si="23"/>
        <v>0</v>
      </c>
      <c r="U366" s="180">
        <f t="shared" si="24"/>
        <v>0</v>
      </c>
    </row>
    <row r="367" spans="14:21">
      <c r="N367" s="139">
        <f>Threshold!A342</f>
        <v>0</v>
      </c>
      <c r="O367" s="139">
        <f>Threshold!B342</f>
        <v>0</v>
      </c>
      <c r="P367" s="139">
        <f>Threshold!C342</f>
        <v>0</v>
      </c>
      <c r="Q367" s="139">
        <f>Threshold!D342</f>
        <v>0</v>
      </c>
      <c r="R367" s="139">
        <f>Threshold!E342</f>
        <v>0</v>
      </c>
      <c r="S367" s="179">
        <f t="shared" si="23"/>
        <v>0</v>
      </c>
      <c r="U367" s="180">
        <f t="shared" si="24"/>
        <v>0</v>
      </c>
    </row>
    <row r="368" spans="14:21">
      <c r="N368" s="139">
        <f>Threshold!A343</f>
        <v>0</v>
      </c>
      <c r="O368" s="139">
        <f>Threshold!B343</f>
        <v>0</v>
      </c>
      <c r="P368" s="139">
        <f>Threshold!C343</f>
        <v>0</v>
      </c>
      <c r="Q368" s="139">
        <f>Threshold!D343</f>
        <v>0</v>
      </c>
      <c r="R368" s="139">
        <f>Threshold!E343</f>
        <v>0</v>
      </c>
      <c r="S368" s="179">
        <f t="shared" si="23"/>
        <v>0</v>
      </c>
      <c r="U368" s="180">
        <f t="shared" si="24"/>
        <v>0</v>
      </c>
    </row>
    <row r="369" spans="14:21">
      <c r="N369" s="139">
        <f>Threshold!A344</f>
        <v>0</v>
      </c>
      <c r="O369" s="139">
        <f>Threshold!B344</f>
        <v>0</v>
      </c>
      <c r="P369" s="139">
        <f>Threshold!C344</f>
        <v>0</v>
      </c>
      <c r="Q369" s="139">
        <f>Threshold!D344</f>
        <v>0</v>
      </c>
      <c r="R369" s="139">
        <f>Threshold!E344</f>
        <v>0</v>
      </c>
      <c r="S369" s="179">
        <f t="shared" si="23"/>
        <v>0</v>
      </c>
      <c r="U369" s="180">
        <f t="shared" si="24"/>
        <v>0</v>
      </c>
    </row>
    <row r="370" spans="14:21">
      <c r="N370" s="139">
        <f>Threshold!A345</f>
        <v>0</v>
      </c>
      <c r="O370" s="139">
        <f>Threshold!B345</f>
        <v>0</v>
      </c>
      <c r="P370" s="139">
        <f>Threshold!C345</f>
        <v>0</v>
      </c>
      <c r="Q370" s="139">
        <f>Threshold!D345</f>
        <v>0</v>
      </c>
      <c r="R370" s="139">
        <f>Threshold!E345</f>
        <v>0</v>
      </c>
      <c r="S370" s="179">
        <f t="shared" si="23"/>
        <v>0</v>
      </c>
      <c r="U370" s="180">
        <f t="shared" si="24"/>
        <v>0</v>
      </c>
    </row>
    <row r="371" spans="14:21">
      <c r="N371" s="139">
        <f>Threshold!A346</f>
        <v>0</v>
      </c>
      <c r="O371" s="139">
        <f>Threshold!B346</f>
        <v>0</v>
      </c>
      <c r="P371" s="139">
        <f>Threshold!C346</f>
        <v>0</v>
      </c>
      <c r="Q371" s="139">
        <f>Threshold!D346</f>
        <v>0</v>
      </c>
      <c r="R371" s="139">
        <f>Threshold!E346</f>
        <v>0</v>
      </c>
      <c r="S371" s="179">
        <f t="shared" si="23"/>
        <v>0</v>
      </c>
      <c r="U371" s="180">
        <f t="shared" si="24"/>
        <v>0</v>
      </c>
    </row>
    <row r="372" spans="14:21">
      <c r="N372" s="139">
        <f>Threshold!A347</f>
        <v>0</v>
      </c>
      <c r="O372" s="139">
        <f>Threshold!B347</f>
        <v>0</v>
      </c>
      <c r="P372" s="139">
        <f>Threshold!C347</f>
        <v>0</v>
      </c>
      <c r="Q372" s="139">
        <f>Threshold!D347</f>
        <v>0</v>
      </c>
      <c r="R372" s="139">
        <f>Threshold!E347</f>
        <v>0</v>
      </c>
      <c r="S372" s="179">
        <f t="shared" si="23"/>
        <v>0</v>
      </c>
      <c r="U372" s="180">
        <f t="shared" si="24"/>
        <v>0</v>
      </c>
    </row>
    <row r="373" spans="14:21">
      <c r="N373" s="139">
        <f>Threshold!A348</f>
        <v>0</v>
      </c>
      <c r="O373" s="139">
        <f>Threshold!B348</f>
        <v>0</v>
      </c>
      <c r="P373" s="139">
        <f>Threshold!C348</f>
        <v>0</v>
      </c>
      <c r="Q373" s="139">
        <f>Threshold!D348</f>
        <v>0</v>
      </c>
      <c r="R373" s="139">
        <f>Threshold!E348</f>
        <v>0</v>
      </c>
      <c r="S373" s="179">
        <f t="shared" si="23"/>
        <v>0</v>
      </c>
      <c r="U373" s="180">
        <f t="shared" si="24"/>
        <v>0</v>
      </c>
    </row>
    <row r="374" spans="14:21">
      <c r="N374" s="139">
        <f>Threshold!A349</f>
        <v>0</v>
      </c>
      <c r="O374" s="139">
        <f>Threshold!B349</f>
        <v>0</v>
      </c>
      <c r="P374" s="139">
        <f>Threshold!C349</f>
        <v>0</v>
      </c>
      <c r="Q374" s="139">
        <f>Threshold!D349</f>
        <v>0</v>
      </c>
      <c r="R374" s="139">
        <f>Threshold!E349</f>
        <v>0</v>
      </c>
      <c r="S374" s="179">
        <f t="shared" si="23"/>
        <v>0</v>
      </c>
      <c r="U374" s="180">
        <f t="shared" si="24"/>
        <v>0</v>
      </c>
    </row>
    <row r="375" spans="14:21">
      <c r="N375" s="139">
        <f>Threshold!A350</f>
        <v>0</v>
      </c>
      <c r="O375" s="139">
        <f>Threshold!B350</f>
        <v>0</v>
      </c>
      <c r="P375" s="139">
        <f>Threshold!C350</f>
        <v>0</v>
      </c>
      <c r="Q375" s="139">
        <f>Threshold!D350</f>
        <v>0</v>
      </c>
      <c r="R375" s="139">
        <f>Threshold!E350</f>
        <v>0</v>
      </c>
      <c r="S375" s="179">
        <f t="shared" si="23"/>
        <v>0</v>
      </c>
      <c r="U375" s="180">
        <f t="shared" si="24"/>
        <v>0</v>
      </c>
    </row>
    <row r="376" spans="14:21">
      <c r="N376" s="139">
        <f>Threshold!A351</f>
        <v>0</v>
      </c>
      <c r="O376" s="139">
        <f>Threshold!B351</f>
        <v>0</v>
      </c>
      <c r="P376" s="139">
        <f>Threshold!C351</f>
        <v>0</v>
      </c>
      <c r="Q376" s="139">
        <f>Threshold!D351</f>
        <v>0</v>
      </c>
      <c r="R376" s="139">
        <f>Threshold!E351</f>
        <v>0</v>
      </c>
      <c r="S376" s="179">
        <f t="shared" si="23"/>
        <v>0</v>
      </c>
      <c r="U376" s="180">
        <f t="shared" si="24"/>
        <v>0</v>
      </c>
    </row>
    <row r="377" spans="14:21">
      <c r="N377" s="139">
        <f>Threshold!A352</f>
        <v>0</v>
      </c>
      <c r="O377" s="139">
        <f>Threshold!B352</f>
        <v>0</v>
      </c>
      <c r="P377" s="139">
        <f>Threshold!C352</f>
        <v>0</v>
      </c>
      <c r="Q377" s="139">
        <f>Threshold!D352</f>
        <v>0</v>
      </c>
      <c r="R377" s="139">
        <f>Threshold!E352</f>
        <v>0</v>
      </c>
      <c r="S377" s="179">
        <f t="shared" si="23"/>
        <v>0</v>
      </c>
      <c r="U377" s="180">
        <f t="shared" si="24"/>
        <v>0</v>
      </c>
    </row>
    <row r="378" spans="14:21">
      <c r="N378" s="139">
        <f>Threshold!A353</f>
        <v>0</v>
      </c>
      <c r="O378" s="139">
        <f>Threshold!B353</f>
        <v>0</v>
      </c>
      <c r="P378" s="139">
        <f>Threshold!C353</f>
        <v>0</v>
      </c>
      <c r="Q378" s="139">
        <f>Threshold!D353</f>
        <v>0</v>
      </c>
      <c r="R378" s="139">
        <f>Threshold!E353</f>
        <v>0</v>
      </c>
      <c r="S378" s="179">
        <f t="shared" si="23"/>
        <v>0</v>
      </c>
      <c r="U378" s="180">
        <f t="shared" si="24"/>
        <v>0</v>
      </c>
    </row>
    <row r="379" spans="14:21">
      <c r="N379" s="139">
        <f>Threshold!A354</f>
        <v>0</v>
      </c>
      <c r="O379" s="139">
        <f>Threshold!B354</f>
        <v>0</v>
      </c>
      <c r="P379" s="139">
        <f>Threshold!C354</f>
        <v>0</v>
      </c>
      <c r="Q379" s="139">
        <f>Threshold!D354</f>
        <v>0</v>
      </c>
      <c r="R379" s="139">
        <f>Threshold!E354</f>
        <v>0</v>
      </c>
      <c r="S379" s="179">
        <f t="shared" si="23"/>
        <v>0</v>
      </c>
      <c r="U379" s="180">
        <f t="shared" si="24"/>
        <v>0</v>
      </c>
    </row>
    <row r="380" spans="14:21">
      <c r="N380" s="139">
        <f>Threshold!A355</f>
        <v>0</v>
      </c>
      <c r="O380" s="139">
        <f>Threshold!B355</f>
        <v>0</v>
      </c>
      <c r="P380" s="139">
        <f>Threshold!C355</f>
        <v>0</v>
      </c>
      <c r="Q380" s="139">
        <f>Threshold!D355</f>
        <v>0</v>
      </c>
      <c r="R380" s="139">
        <f>Threshold!E355</f>
        <v>0</v>
      </c>
      <c r="S380" s="179">
        <f t="shared" si="23"/>
        <v>0</v>
      </c>
      <c r="U380" s="180">
        <f t="shared" si="24"/>
        <v>0</v>
      </c>
    </row>
    <row r="381" spans="14:21">
      <c r="N381" s="139">
        <f>Threshold!A356</f>
        <v>0</v>
      </c>
      <c r="O381" s="139">
        <f>Threshold!B356</f>
        <v>0</v>
      </c>
      <c r="P381" s="139">
        <f>Threshold!C356</f>
        <v>0</v>
      </c>
      <c r="Q381" s="139">
        <f>Threshold!D356</f>
        <v>0</v>
      </c>
      <c r="R381" s="139">
        <f>Threshold!E356</f>
        <v>0</v>
      </c>
      <c r="S381" s="179">
        <f t="shared" si="23"/>
        <v>0</v>
      </c>
      <c r="U381" s="180">
        <f t="shared" si="24"/>
        <v>0</v>
      </c>
    </row>
    <row r="382" spans="14:21">
      <c r="N382" s="139">
        <f>Threshold!A357</f>
        <v>0</v>
      </c>
      <c r="O382" s="139">
        <f>Threshold!B357</f>
        <v>0</v>
      </c>
      <c r="P382" s="139">
        <f>Threshold!C357</f>
        <v>0</v>
      </c>
      <c r="Q382" s="139">
        <f>Threshold!D357</f>
        <v>0</v>
      </c>
      <c r="R382" s="139">
        <f>Threshold!E357</f>
        <v>0</v>
      </c>
      <c r="S382" s="179">
        <f t="shared" si="23"/>
        <v>0</v>
      </c>
      <c r="U382" s="180">
        <f t="shared" si="24"/>
        <v>0</v>
      </c>
    </row>
    <row r="383" spans="14:21">
      <c r="N383" s="139">
        <f>Threshold!A358</f>
        <v>0</v>
      </c>
      <c r="O383" s="139">
        <f>Threshold!B358</f>
        <v>0</v>
      </c>
      <c r="P383" s="139">
        <f>Threshold!C358</f>
        <v>0</v>
      </c>
      <c r="Q383" s="139">
        <f>Threshold!D358</f>
        <v>0</v>
      </c>
      <c r="R383" s="139">
        <f>Threshold!E358</f>
        <v>0</v>
      </c>
      <c r="S383" s="179">
        <f t="shared" si="23"/>
        <v>0</v>
      </c>
      <c r="U383" s="180">
        <f t="shared" si="24"/>
        <v>0</v>
      </c>
    </row>
    <row r="384" spans="14:21">
      <c r="N384" s="139">
        <f>Threshold!A359</f>
        <v>0</v>
      </c>
      <c r="O384" s="139">
        <f>Threshold!B359</f>
        <v>0</v>
      </c>
      <c r="P384" s="139">
        <f>Threshold!C359</f>
        <v>0</v>
      </c>
      <c r="Q384" s="139">
        <f>Threshold!D359</f>
        <v>0</v>
      </c>
      <c r="R384" s="139">
        <f>Threshold!E359</f>
        <v>0</v>
      </c>
      <c r="S384" s="179">
        <f t="shared" si="23"/>
        <v>0</v>
      </c>
      <c r="U384" s="180">
        <f t="shared" si="24"/>
        <v>0</v>
      </c>
    </row>
    <row r="385" spans="14:21">
      <c r="N385" s="139">
        <f>Threshold!A360</f>
        <v>0</v>
      </c>
      <c r="O385" s="139">
        <f>Threshold!B360</f>
        <v>0</v>
      </c>
      <c r="P385" s="139">
        <f>Threshold!C360</f>
        <v>0</v>
      </c>
      <c r="Q385" s="139">
        <f>Threshold!D360</f>
        <v>0</v>
      </c>
      <c r="R385" s="139">
        <f>Threshold!E360</f>
        <v>0</v>
      </c>
      <c r="S385" s="179">
        <f t="shared" si="23"/>
        <v>0</v>
      </c>
      <c r="U385" s="180">
        <f t="shared" si="24"/>
        <v>0</v>
      </c>
    </row>
    <row r="386" spans="14:21">
      <c r="N386" s="139">
        <f>Threshold!A361</f>
        <v>0</v>
      </c>
      <c r="O386" s="139">
        <f>Threshold!B361</f>
        <v>0</v>
      </c>
      <c r="P386" s="139">
        <f>Threshold!C361</f>
        <v>0</v>
      </c>
      <c r="Q386" s="139">
        <f>Threshold!D361</f>
        <v>0</v>
      </c>
      <c r="R386" s="139">
        <f>Threshold!E361</f>
        <v>0</v>
      </c>
      <c r="S386" s="179">
        <f t="shared" si="23"/>
        <v>0</v>
      </c>
      <c r="U386" s="180">
        <f t="shared" si="24"/>
        <v>0</v>
      </c>
    </row>
    <row r="387" spans="14:21">
      <c r="N387" s="139">
        <f>Threshold!A362</f>
        <v>0</v>
      </c>
      <c r="O387" s="139">
        <f>Threshold!B362</f>
        <v>0</v>
      </c>
      <c r="P387" s="139">
        <f>Threshold!C362</f>
        <v>0</v>
      </c>
      <c r="Q387" s="139">
        <f>Threshold!D362</f>
        <v>0</v>
      </c>
      <c r="R387" s="139">
        <f>Threshold!E362</f>
        <v>0</v>
      </c>
      <c r="S387" s="179">
        <f t="shared" si="23"/>
        <v>0</v>
      </c>
      <c r="U387" s="180">
        <f t="shared" si="24"/>
        <v>0</v>
      </c>
    </row>
    <row r="388" spans="14:21">
      <c r="N388" s="139">
        <f>Threshold!A363</f>
        <v>0</v>
      </c>
      <c r="O388" s="139">
        <f>Threshold!B363</f>
        <v>0</v>
      </c>
      <c r="P388" s="139">
        <f>Threshold!C363</f>
        <v>0</v>
      </c>
      <c r="Q388" s="139">
        <f>Threshold!D363</f>
        <v>0</v>
      </c>
      <c r="R388" s="139">
        <f>Threshold!E363</f>
        <v>0</v>
      </c>
      <c r="S388" s="179">
        <f t="shared" si="23"/>
        <v>0</v>
      </c>
      <c r="U388" s="180">
        <f t="shared" si="24"/>
        <v>0</v>
      </c>
    </row>
    <row r="389" spans="14:21">
      <c r="N389" s="139">
        <f>Threshold!A364</f>
        <v>0</v>
      </c>
      <c r="O389" s="139">
        <f>Threshold!B364</f>
        <v>0</v>
      </c>
      <c r="P389" s="139">
        <f>Threshold!C364</f>
        <v>0</v>
      </c>
      <c r="Q389" s="139">
        <f>Threshold!D364</f>
        <v>0</v>
      </c>
      <c r="R389" s="139">
        <f>Threshold!E364</f>
        <v>0</v>
      </c>
      <c r="S389" s="179">
        <f t="shared" si="23"/>
        <v>0</v>
      </c>
      <c r="U389" s="180">
        <f t="shared" si="24"/>
        <v>0</v>
      </c>
    </row>
    <row r="390" spans="14:21">
      <c r="N390" s="139">
        <f>Threshold!A365</f>
        <v>0</v>
      </c>
      <c r="O390" s="139">
        <f>Threshold!B365</f>
        <v>0</v>
      </c>
      <c r="P390" s="139">
        <f>Threshold!C365</f>
        <v>0</v>
      </c>
      <c r="Q390" s="139">
        <f>Threshold!D365</f>
        <v>0</v>
      </c>
      <c r="R390" s="139">
        <f>Threshold!E365</f>
        <v>0</v>
      </c>
      <c r="S390" s="179">
        <f t="shared" si="23"/>
        <v>0</v>
      </c>
      <c r="U390" s="180">
        <f t="shared" si="24"/>
        <v>0</v>
      </c>
    </row>
    <row r="391" spans="14:21">
      <c r="N391" s="139">
        <f>Threshold!A366</f>
        <v>0</v>
      </c>
      <c r="O391" s="139">
        <f>Threshold!B366</f>
        <v>0</v>
      </c>
      <c r="P391" s="139">
        <f>Threshold!C366</f>
        <v>0</v>
      </c>
      <c r="Q391" s="139">
        <f>Threshold!D366</f>
        <v>0</v>
      </c>
      <c r="R391" s="139">
        <f>Threshold!E366</f>
        <v>0</v>
      </c>
      <c r="S391" s="179">
        <f t="shared" si="23"/>
        <v>0</v>
      </c>
      <c r="U391" s="180">
        <f t="shared" si="24"/>
        <v>0</v>
      </c>
    </row>
    <row r="392" spans="14:21">
      <c r="N392" s="139">
        <f>Threshold!A367</f>
        <v>0</v>
      </c>
      <c r="O392" s="139">
        <f>Threshold!B367</f>
        <v>0</v>
      </c>
      <c r="P392" s="139">
        <f>Threshold!C367</f>
        <v>0</v>
      </c>
      <c r="Q392" s="139">
        <f>Threshold!D367</f>
        <v>0</v>
      </c>
      <c r="R392" s="139">
        <f>Threshold!E367</f>
        <v>0</v>
      </c>
      <c r="S392" s="179">
        <f t="shared" si="23"/>
        <v>0</v>
      </c>
      <c r="U392" s="180">
        <f t="shared" si="24"/>
        <v>0</v>
      </c>
    </row>
    <row r="393" spans="14:21">
      <c r="N393" s="139">
        <f>Threshold!A368</f>
        <v>0</v>
      </c>
      <c r="O393" s="139">
        <f>Threshold!B368</f>
        <v>0</v>
      </c>
      <c r="P393" s="139">
        <f>Threshold!C368</f>
        <v>0</v>
      </c>
      <c r="Q393" s="139">
        <f>Threshold!D368</f>
        <v>0</v>
      </c>
      <c r="R393" s="139">
        <f>Threshold!E368</f>
        <v>0</v>
      </c>
      <c r="S393" s="179">
        <f t="shared" si="23"/>
        <v>0</v>
      </c>
      <c r="U393" s="180">
        <f t="shared" si="24"/>
        <v>0</v>
      </c>
    </row>
    <row r="394" spans="14:21">
      <c r="N394" s="139">
        <f>Threshold!A369</f>
        <v>0</v>
      </c>
      <c r="O394" s="139">
        <f>Threshold!B369</f>
        <v>0</v>
      </c>
      <c r="P394" s="139">
        <f>Threshold!C369</f>
        <v>0</v>
      </c>
      <c r="Q394" s="139">
        <f>Threshold!D369</f>
        <v>0</v>
      </c>
      <c r="R394" s="139">
        <f>Threshold!E369</f>
        <v>0</v>
      </c>
      <c r="S394" s="179">
        <f t="shared" si="23"/>
        <v>0</v>
      </c>
      <c r="U394" s="180">
        <f t="shared" si="24"/>
        <v>0</v>
      </c>
    </row>
    <row r="395" spans="14:21">
      <c r="N395" s="139">
        <f>Threshold!A370</f>
        <v>0</v>
      </c>
      <c r="O395" s="139">
        <f>Threshold!B370</f>
        <v>0</v>
      </c>
      <c r="P395" s="139">
        <f>Threshold!C370</f>
        <v>0</v>
      </c>
      <c r="Q395" s="139">
        <f>Threshold!D370</f>
        <v>0</v>
      </c>
      <c r="R395" s="139">
        <f>Threshold!E370</f>
        <v>0</v>
      </c>
      <c r="S395" s="179">
        <f t="shared" si="23"/>
        <v>0</v>
      </c>
      <c r="U395" s="180">
        <f t="shared" si="24"/>
        <v>0</v>
      </c>
    </row>
    <row r="396" spans="14:21">
      <c r="N396" s="139">
        <f>Threshold!A371</f>
        <v>0</v>
      </c>
      <c r="O396" s="139">
        <f>Threshold!B371</f>
        <v>0</v>
      </c>
      <c r="P396" s="139">
        <f>Threshold!C371</f>
        <v>0</v>
      </c>
      <c r="Q396" s="139">
        <f>Threshold!D371</f>
        <v>0</v>
      </c>
      <c r="R396" s="139">
        <f>Threshold!E371</f>
        <v>0</v>
      </c>
      <c r="S396" s="179">
        <f t="shared" ref="S396:S397" si="25">SUM(Q396:R396)</f>
        <v>0</v>
      </c>
      <c r="U396" s="180">
        <f t="shared" ref="U396:U397" si="26">IFERROR(ROUND(R396*100/60,0),R396)</f>
        <v>0</v>
      </c>
    </row>
    <row r="397" spans="14:21">
      <c r="N397" s="139">
        <f>Threshold!A372</f>
        <v>0</v>
      </c>
      <c r="O397" s="139">
        <f>Threshold!B372</f>
        <v>0</v>
      </c>
      <c r="P397" s="139">
        <f>Threshold!C372</f>
        <v>0</v>
      </c>
      <c r="Q397" s="139">
        <f>Threshold!D372</f>
        <v>0</v>
      </c>
      <c r="R397" s="139">
        <f>Threshold!E372</f>
        <v>0</v>
      </c>
      <c r="S397" s="179">
        <f t="shared" si="25"/>
        <v>0</v>
      </c>
      <c r="U397" s="180">
        <f t="shared" si="26"/>
        <v>0</v>
      </c>
    </row>
    <row r="398" spans="14:21">
      <c r="N398" s="139">
        <f>Threshold!A354</f>
        <v>0</v>
      </c>
      <c r="O398" s="139">
        <f>Threshold!B354</f>
        <v>0</v>
      </c>
      <c r="P398" s="139">
        <f>Threshold!C354</f>
        <v>0</v>
      </c>
      <c r="Q398" s="139">
        <f>Threshold!D354</f>
        <v>0</v>
      </c>
      <c r="R398" s="139">
        <f>Threshold!E354</f>
        <v>0</v>
      </c>
      <c r="S398" s="179">
        <f t="shared" ref="S398:S433" si="27">SUM(Q398:R398)</f>
        <v>0</v>
      </c>
      <c r="U398" s="180">
        <f t="shared" ref="U398:U433" si="28">IFERROR(ROUND(R398*100/60,0),R398)</f>
        <v>0</v>
      </c>
    </row>
    <row r="399" spans="14:21">
      <c r="N399" s="139">
        <f>Threshold!A355</f>
        <v>0</v>
      </c>
      <c r="O399" s="139">
        <f>Threshold!B355</f>
        <v>0</v>
      </c>
      <c r="P399" s="139">
        <f>Threshold!C355</f>
        <v>0</v>
      </c>
      <c r="Q399" s="139">
        <f>Threshold!D355</f>
        <v>0</v>
      </c>
      <c r="R399" s="139">
        <f>Threshold!E355</f>
        <v>0</v>
      </c>
      <c r="S399" s="179">
        <f t="shared" si="27"/>
        <v>0</v>
      </c>
      <c r="U399" s="180">
        <f t="shared" si="28"/>
        <v>0</v>
      </c>
    </row>
    <row r="400" spans="14:21">
      <c r="N400" s="139">
        <f>Threshold!A356</f>
        <v>0</v>
      </c>
      <c r="O400" s="139">
        <f>Threshold!B356</f>
        <v>0</v>
      </c>
      <c r="P400" s="139">
        <f>Threshold!C356</f>
        <v>0</v>
      </c>
      <c r="Q400" s="139">
        <f>Threshold!D356</f>
        <v>0</v>
      </c>
      <c r="R400" s="139">
        <f>Threshold!E356</f>
        <v>0</v>
      </c>
      <c r="S400" s="179">
        <f t="shared" si="27"/>
        <v>0</v>
      </c>
      <c r="U400" s="180">
        <f t="shared" si="28"/>
        <v>0</v>
      </c>
    </row>
    <row r="401" spans="14:21">
      <c r="N401" s="139">
        <f>Threshold!A357</f>
        <v>0</v>
      </c>
      <c r="O401" s="139">
        <f>Threshold!B357</f>
        <v>0</v>
      </c>
      <c r="P401" s="139">
        <f>Threshold!C357</f>
        <v>0</v>
      </c>
      <c r="Q401" s="139">
        <f>Threshold!D357</f>
        <v>0</v>
      </c>
      <c r="R401" s="139">
        <f>Threshold!E357</f>
        <v>0</v>
      </c>
      <c r="S401" s="179">
        <f t="shared" si="27"/>
        <v>0</v>
      </c>
      <c r="U401" s="180">
        <f t="shared" si="28"/>
        <v>0</v>
      </c>
    </row>
    <row r="402" spans="14:21">
      <c r="N402" s="139">
        <f>Threshold!A358</f>
        <v>0</v>
      </c>
      <c r="O402" s="139">
        <f>Threshold!B358</f>
        <v>0</v>
      </c>
      <c r="P402" s="139">
        <f>Threshold!C358</f>
        <v>0</v>
      </c>
      <c r="Q402" s="139">
        <f>Threshold!D358</f>
        <v>0</v>
      </c>
      <c r="R402" s="139">
        <f>Threshold!E358</f>
        <v>0</v>
      </c>
      <c r="S402" s="179">
        <f t="shared" si="27"/>
        <v>0</v>
      </c>
      <c r="U402" s="180">
        <f t="shared" si="28"/>
        <v>0</v>
      </c>
    </row>
    <row r="403" spans="14:21">
      <c r="N403" s="139">
        <f>Threshold!A359</f>
        <v>0</v>
      </c>
      <c r="O403" s="139">
        <f>Threshold!B359</f>
        <v>0</v>
      </c>
      <c r="P403" s="139">
        <f>Threshold!C359</f>
        <v>0</v>
      </c>
      <c r="Q403" s="139">
        <f>Threshold!D359</f>
        <v>0</v>
      </c>
      <c r="R403" s="139">
        <f>Threshold!E359</f>
        <v>0</v>
      </c>
      <c r="S403" s="179">
        <f t="shared" si="27"/>
        <v>0</v>
      </c>
      <c r="U403" s="180">
        <f t="shared" si="28"/>
        <v>0</v>
      </c>
    </row>
    <row r="404" spans="14:21">
      <c r="N404" s="139">
        <f>Threshold!A360</f>
        <v>0</v>
      </c>
      <c r="O404" s="139">
        <f>Threshold!B360</f>
        <v>0</v>
      </c>
      <c r="P404" s="139">
        <f>Threshold!C360</f>
        <v>0</v>
      </c>
      <c r="Q404" s="139">
        <f>Threshold!D360</f>
        <v>0</v>
      </c>
      <c r="R404" s="139">
        <f>Threshold!E360</f>
        <v>0</v>
      </c>
      <c r="S404" s="179">
        <f t="shared" si="27"/>
        <v>0</v>
      </c>
      <c r="U404" s="180">
        <f t="shared" si="28"/>
        <v>0</v>
      </c>
    </row>
    <row r="405" spans="14:21">
      <c r="N405" s="139">
        <f>Threshold!A361</f>
        <v>0</v>
      </c>
      <c r="O405" s="139">
        <f>Threshold!B361</f>
        <v>0</v>
      </c>
      <c r="P405" s="139">
        <f>Threshold!C361</f>
        <v>0</v>
      </c>
      <c r="Q405" s="139">
        <f>Threshold!D361</f>
        <v>0</v>
      </c>
      <c r="R405" s="139">
        <f>Threshold!E361</f>
        <v>0</v>
      </c>
      <c r="S405" s="179">
        <f t="shared" si="27"/>
        <v>0</v>
      </c>
      <c r="U405" s="180">
        <f t="shared" si="28"/>
        <v>0</v>
      </c>
    </row>
    <row r="406" spans="14:21">
      <c r="N406" s="139">
        <f>Threshold!A362</f>
        <v>0</v>
      </c>
      <c r="O406" s="139">
        <f>Threshold!B362</f>
        <v>0</v>
      </c>
      <c r="P406" s="139">
        <f>Threshold!C362</f>
        <v>0</v>
      </c>
      <c r="Q406" s="139">
        <f>Threshold!D362</f>
        <v>0</v>
      </c>
      <c r="R406" s="139">
        <f>Threshold!E362</f>
        <v>0</v>
      </c>
      <c r="S406" s="179">
        <f t="shared" si="27"/>
        <v>0</v>
      </c>
      <c r="U406" s="180">
        <f t="shared" si="28"/>
        <v>0</v>
      </c>
    </row>
    <row r="407" spans="14:21">
      <c r="N407" s="139">
        <f>Threshold!A363</f>
        <v>0</v>
      </c>
      <c r="O407" s="139">
        <f>Threshold!B363</f>
        <v>0</v>
      </c>
      <c r="P407" s="139">
        <f>Threshold!C363</f>
        <v>0</v>
      </c>
      <c r="Q407" s="139">
        <f>Threshold!D363</f>
        <v>0</v>
      </c>
      <c r="R407" s="139">
        <f>Threshold!E363</f>
        <v>0</v>
      </c>
      <c r="S407" s="179">
        <f t="shared" si="27"/>
        <v>0</v>
      </c>
      <c r="U407" s="180">
        <f t="shared" si="28"/>
        <v>0</v>
      </c>
    </row>
    <row r="408" spans="14:21">
      <c r="N408" s="139">
        <f>Threshold!A364</f>
        <v>0</v>
      </c>
      <c r="O408" s="139">
        <f>Threshold!B364</f>
        <v>0</v>
      </c>
      <c r="P408" s="139">
        <f>Threshold!C364</f>
        <v>0</v>
      </c>
      <c r="Q408" s="139">
        <f>Threshold!D364</f>
        <v>0</v>
      </c>
      <c r="R408" s="139">
        <f>Threshold!E364</f>
        <v>0</v>
      </c>
      <c r="S408" s="179">
        <f t="shared" si="27"/>
        <v>0</v>
      </c>
      <c r="U408" s="180">
        <f t="shared" si="28"/>
        <v>0</v>
      </c>
    </row>
    <row r="409" spans="14:21">
      <c r="N409" s="139">
        <f>Threshold!A365</f>
        <v>0</v>
      </c>
      <c r="O409" s="139">
        <f>Threshold!B365</f>
        <v>0</v>
      </c>
      <c r="P409" s="139">
        <f>Threshold!C365</f>
        <v>0</v>
      </c>
      <c r="Q409" s="139">
        <f>Threshold!D365</f>
        <v>0</v>
      </c>
      <c r="R409" s="139">
        <f>Threshold!E365</f>
        <v>0</v>
      </c>
      <c r="S409" s="179">
        <f t="shared" si="27"/>
        <v>0</v>
      </c>
      <c r="U409" s="180">
        <f t="shared" si="28"/>
        <v>0</v>
      </c>
    </row>
    <row r="410" spans="14:21">
      <c r="N410" s="139">
        <f>Threshold!A366</f>
        <v>0</v>
      </c>
      <c r="O410" s="139">
        <f>Threshold!B366</f>
        <v>0</v>
      </c>
      <c r="P410" s="139">
        <f>Threshold!C366</f>
        <v>0</v>
      </c>
      <c r="Q410" s="139">
        <f>Threshold!D366</f>
        <v>0</v>
      </c>
      <c r="R410" s="139">
        <f>Threshold!E366</f>
        <v>0</v>
      </c>
      <c r="S410" s="179">
        <f t="shared" si="27"/>
        <v>0</v>
      </c>
      <c r="U410" s="180">
        <f t="shared" si="28"/>
        <v>0</v>
      </c>
    </row>
    <row r="411" spans="14:21">
      <c r="N411" s="139">
        <f>Threshold!A367</f>
        <v>0</v>
      </c>
      <c r="O411" s="139">
        <f>Threshold!B367</f>
        <v>0</v>
      </c>
      <c r="P411" s="139">
        <f>Threshold!C367</f>
        <v>0</v>
      </c>
      <c r="Q411" s="139">
        <f>Threshold!D367</f>
        <v>0</v>
      </c>
      <c r="R411" s="139">
        <f>Threshold!E367</f>
        <v>0</v>
      </c>
      <c r="S411" s="179">
        <f t="shared" si="27"/>
        <v>0</v>
      </c>
      <c r="U411" s="180">
        <f t="shared" si="28"/>
        <v>0</v>
      </c>
    </row>
    <row r="412" spans="14:21">
      <c r="N412" s="139">
        <f>Threshold!A368</f>
        <v>0</v>
      </c>
      <c r="O412" s="139">
        <f>Threshold!B368</f>
        <v>0</v>
      </c>
      <c r="P412" s="139">
        <f>Threshold!C368</f>
        <v>0</v>
      </c>
      <c r="Q412" s="139">
        <f>Threshold!D368</f>
        <v>0</v>
      </c>
      <c r="R412" s="139">
        <f>Threshold!E368</f>
        <v>0</v>
      </c>
      <c r="S412" s="179">
        <f t="shared" si="27"/>
        <v>0</v>
      </c>
      <c r="U412" s="180">
        <f t="shared" si="28"/>
        <v>0</v>
      </c>
    </row>
    <row r="413" spans="14:21">
      <c r="N413" s="139">
        <f>Threshold!A369</f>
        <v>0</v>
      </c>
      <c r="O413" s="139">
        <f>Threshold!B369</f>
        <v>0</v>
      </c>
      <c r="P413" s="139">
        <f>Threshold!C369</f>
        <v>0</v>
      </c>
      <c r="Q413" s="139">
        <f>Threshold!D369</f>
        <v>0</v>
      </c>
      <c r="R413" s="139">
        <f>Threshold!E369</f>
        <v>0</v>
      </c>
      <c r="S413" s="179">
        <f t="shared" si="27"/>
        <v>0</v>
      </c>
      <c r="U413" s="180">
        <f t="shared" si="28"/>
        <v>0</v>
      </c>
    </row>
    <row r="414" spans="14:21">
      <c r="N414" s="139">
        <f>Threshold!A370</f>
        <v>0</v>
      </c>
      <c r="O414" s="139">
        <f>Threshold!B370</f>
        <v>0</v>
      </c>
      <c r="P414" s="139">
        <f>Threshold!C370</f>
        <v>0</v>
      </c>
      <c r="Q414" s="139">
        <f>Threshold!D370</f>
        <v>0</v>
      </c>
      <c r="R414" s="139">
        <f>Threshold!E370</f>
        <v>0</v>
      </c>
      <c r="S414" s="179">
        <f t="shared" si="27"/>
        <v>0</v>
      </c>
      <c r="U414" s="180">
        <f t="shared" si="28"/>
        <v>0</v>
      </c>
    </row>
    <row r="415" spans="14:21">
      <c r="N415" s="139">
        <f>Threshold!A371</f>
        <v>0</v>
      </c>
      <c r="O415" s="139">
        <f>Threshold!B371</f>
        <v>0</v>
      </c>
      <c r="P415" s="139">
        <f>Threshold!C371</f>
        <v>0</v>
      </c>
      <c r="Q415" s="139">
        <f>Threshold!D371</f>
        <v>0</v>
      </c>
      <c r="R415" s="139">
        <f>Threshold!E371</f>
        <v>0</v>
      </c>
      <c r="S415" s="179">
        <f t="shared" si="27"/>
        <v>0</v>
      </c>
      <c r="U415" s="180">
        <f t="shared" si="28"/>
        <v>0</v>
      </c>
    </row>
    <row r="416" spans="14:21">
      <c r="N416" s="139">
        <f>Threshold!A372</f>
        <v>0</v>
      </c>
      <c r="O416" s="139">
        <f>Threshold!B372</f>
        <v>0</v>
      </c>
      <c r="P416" s="139">
        <f>Threshold!C372</f>
        <v>0</v>
      </c>
      <c r="Q416" s="139">
        <f>Threshold!D372</f>
        <v>0</v>
      </c>
      <c r="R416" s="139">
        <f>Threshold!E372</f>
        <v>0</v>
      </c>
      <c r="S416" s="179">
        <f t="shared" si="27"/>
        <v>0</v>
      </c>
      <c r="U416" s="180">
        <f t="shared" si="28"/>
        <v>0</v>
      </c>
    </row>
    <row r="417" spans="14:21">
      <c r="N417" s="139">
        <f>Threshold!A373</f>
        <v>0</v>
      </c>
      <c r="O417" s="139">
        <f>Threshold!B373</f>
        <v>0</v>
      </c>
      <c r="P417" s="139">
        <f>Threshold!C373</f>
        <v>0</v>
      </c>
      <c r="Q417" s="139">
        <f>Threshold!D373</f>
        <v>0</v>
      </c>
      <c r="R417" s="139">
        <f>Threshold!E373</f>
        <v>0</v>
      </c>
      <c r="S417" s="179">
        <f t="shared" si="27"/>
        <v>0</v>
      </c>
      <c r="U417" s="180">
        <f t="shared" si="28"/>
        <v>0</v>
      </c>
    </row>
    <row r="418" spans="14:21">
      <c r="N418" s="139">
        <f>Threshold!A374</f>
        <v>0</v>
      </c>
      <c r="O418" s="139">
        <f>Threshold!B374</f>
        <v>0</v>
      </c>
      <c r="P418" s="139">
        <f>Threshold!C374</f>
        <v>0</v>
      </c>
      <c r="Q418" s="139">
        <f>Threshold!D374</f>
        <v>0</v>
      </c>
      <c r="R418" s="139">
        <f>Threshold!E374</f>
        <v>0</v>
      </c>
      <c r="S418" s="179">
        <f t="shared" si="27"/>
        <v>0</v>
      </c>
      <c r="U418" s="180">
        <f t="shared" si="28"/>
        <v>0</v>
      </c>
    </row>
    <row r="419" spans="14:21">
      <c r="N419" s="139">
        <f>Threshold!A375</f>
        <v>0</v>
      </c>
      <c r="O419" s="139">
        <f>Threshold!B375</f>
        <v>0</v>
      </c>
      <c r="P419" s="139">
        <f>Threshold!C375</f>
        <v>0</v>
      </c>
      <c r="Q419" s="139">
        <f>Threshold!D375</f>
        <v>0</v>
      </c>
      <c r="R419" s="139">
        <f>Threshold!E375</f>
        <v>0</v>
      </c>
      <c r="S419" s="179">
        <f t="shared" si="27"/>
        <v>0</v>
      </c>
      <c r="U419" s="180">
        <f t="shared" si="28"/>
        <v>0</v>
      </c>
    </row>
    <row r="420" spans="14:21">
      <c r="N420" s="139">
        <f>Threshold!A376</f>
        <v>0</v>
      </c>
      <c r="O420" s="139">
        <f>Threshold!B376</f>
        <v>0</v>
      </c>
      <c r="P420" s="139">
        <f>Threshold!C376</f>
        <v>0</v>
      </c>
      <c r="Q420" s="139">
        <f>Threshold!D376</f>
        <v>0</v>
      </c>
      <c r="R420" s="139">
        <f>Threshold!E376</f>
        <v>0</v>
      </c>
      <c r="S420" s="179">
        <f t="shared" si="27"/>
        <v>0</v>
      </c>
      <c r="U420" s="180">
        <f t="shared" si="28"/>
        <v>0</v>
      </c>
    </row>
    <row r="421" spans="14:21">
      <c r="N421" s="139">
        <f>Threshold!A377</f>
        <v>0</v>
      </c>
      <c r="O421" s="139">
        <f>Threshold!B377</f>
        <v>0</v>
      </c>
      <c r="P421" s="139">
        <f>Threshold!C377</f>
        <v>0</v>
      </c>
      <c r="Q421" s="139">
        <f>Threshold!D377</f>
        <v>0</v>
      </c>
      <c r="R421" s="139">
        <f>Threshold!E377</f>
        <v>0</v>
      </c>
      <c r="S421" s="179">
        <f t="shared" si="27"/>
        <v>0</v>
      </c>
      <c r="U421" s="180">
        <f t="shared" si="28"/>
        <v>0</v>
      </c>
    </row>
    <row r="422" spans="14:21">
      <c r="N422" s="139">
        <f>Threshold!A378</f>
        <v>0</v>
      </c>
      <c r="O422" s="139">
        <f>Threshold!B378</f>
        <v>0</v>
      </c>
      <c r="P422" s="139">
        <f>Threshold!C378</f>
        <v>0</v>
      </c>
      <c r="Q422" s="139">
        <f>Threshold!D378</f>
        <v>0</v>
      </c>
      <c r="R422" s="139">
        <f>Threshold!E378</f>
        <v>0</v>
      </c>
      <c r="S422" s="179">
        <f t="shared" si="27"/>
        <v>0</v>
      </c>
      <c r="U422" s="180">
        <f t="shared" si="28"/>
        <v>0</v>
      </c>
    </row>
    <row r="423" spans="14:21">
      <c r="N423" s="139">
        <f>Threshold!A379</f>
        <v>0</v>
      </c>
      <c r="O423" s="139">
        <f>Threshold!B379</f>
        <v>0</v>
      </c>
      <c r="P423" s="139">
        <f>Threshold!C379</f>
        <v>0</v>
      </c>
      <c r="Q423" s="139">
        <f>Threshold!D379</f>
        <v>0</v>
      </c>
      <c r="R423" s="139">
        <f>Threshold!E379</f>
        <v>0</v>
      </c>
      <c r="S423" s="179">
        <f t="shared" si="27"/>
        <v>0</v>
      </c>
      <c r="U423" s="180">
        <f t="shared" si="28"/>
        <v>0</v>
      </c>
    </row>
    <row r="424" spans="14:21">
      <c r="N424" s="139">
        <f>Threshold!A380</f>
        <v>0</v>
      </c>
      <c r="O424" s="139">
        <f>Threshold!B380</f>
        <v>0</v>
      </c>
      <c r="P424" s="139">
        <f>Threshold!C380</f>
        <v>0</v>
      </c>
      <c r="Q424" s="139">
        <f>Threshold!D380</f>
        <v>0</v>
      </c>
      <c r="R424" s="139">
        <f>Threshold!E380</f>
        <v>0</v>
      </c>
      <c r="S424" s="179">
        <f t="shared" si="27"/>
        <v>0</v>
      </c>
      <c r="U424" s="180">
        <f t="shared" si="28"/>
        <v>0</v>
      </c>
    </row>
    <row r="425" spans="14:21">
      <c r="N425" s="139">
        <f>Threshold!A381</f>
        <v>0</v>
      </c>
      <c r="O425" s="139">
        <f>Threshold!B381</f>
        <v>0</v>
      </c>
      <c r="P425" s="139">
        <f>Threshold!C381</f>
        <v>0</v>
      </c>
      <c r="Q425" s="139">
        <f>Threshold!D381</f>
        <v>0</v>
      </c>
      <c r="R425" s="139">
        <f>Threshold!E381</f>
        <v>0</v>
      </c>
      <c r="S425" s="179">
        <f t="shared" si="27"/>
        <v>0</v>
      </c>
      <c r="U425" s="180">
        <f t="shared" si="28"/>
        <v>0</v>
      </c>
    </row>
    <row r="426" spans="14:21">
      <c r="N426" s="139">
        <f>Threshold!A382</f>
        <v>0</v>
      </c>
      <c r="O426" s="139">
        <f>Threshold!B382</f>
        <v>0</v>
      </c>
      <c r="P426" s="139">
        <f>Threshold!C382</f>
        <v>0</v>
      </c>
      <c r="Q426" s="139">
        <f>Threshold!D382</f>
        <v>0</v>
      </c>
      <c r="R426" s="139">
        <f>Threshold!E382</f>
        <v>0</v>
      </c>
      <c r="S426" s="179">
        <f t="shared" si="27"/>
        <v>0</v>
      </c>
      <c r="U426" s="180">
        <f t="shared" si="28"/>
        <v>0</v>
      </c>
    </row>
    <row r="427" spans="14:21">
      <c r="N427" s="139">
        <f>Threshold!A383</f>
        <v>0</v>
      </c>
      <c r="O427" s="139">
        <f>Threshold!B383</f>
        <v>0</v>
      </c>
      <c r="P427" s="139">
        <f>Threshold!C383</f>
        <v>0</v>
      </c>
      <c r="Q427" s="139">
        <f>Threshold!D383</f>
        <v>0</v>
      </c>
      <c r="R427" s="139">
        <f>Threshold!E383</f>
        <v>0</v>
      </c>
      <c r="S427" s="179">
        <f t="shared" si="27"/>
        <v>0</v>
      </c>
      <c r="U427" s="180">
        <f t="shared" si="28"/>
        <v>0</v>
      </c>
    </row>
    <row r="428" spans="14:21">
      <c r="N428" s="139">
        <f>Threshold!A384</f>
        <v>0</v>
      </c>
      <c r="O428" s="139">
        <f>Threshold!B384</f>
        <v>0</v>
      </c>
      <c r="P428" s="139">
        <f>Threshold!C384</f>
        <v>0</v>
      </c>
      <c r="Q428" s="139">
        <f>Threshold!D384</f>
        <v>0</v>
      </c>
      <c r="R428" s="139">
        <f>Threshold!E384</f>
        <v>0</v>
      </c>
      <c r="S428" s="179">
        <f t="shared" si="27"/>
        <v>0</v>
      </c>
      <c r="U428" s="180">
        <f t="shared" si="28"/>
        <v>0</v>
      </c>
    </row>
    <row r="429" spans="14:21">
      <c r="N429" s="139">
        <f>Threshold!A385</f>
        <v>0</v>
      </c>
      <c r="O429" s="139">
        <f>Threshold!B385</f>
        <v>0</v>
      </c>
      <c r="P429" s="139">
        <f>Threshold!C385</f>
        <v>0</v>
      </c>
      <c r="Q429" s="139">
        <f>Threshold!D385</f>
        <v>0</v>
      </c>
      <c r="R429" s="139">
        <f>Threshold!E385</f>
        <v>0</v>
      </c>
      <c r="S429" s="179">
        <f t="shared" si="27"/>
        <v>0</v>
      </c>
      <c r="U429" s="180">
        <f t="shared" si="28"/>
        <v>0</v>
      </c>
    </row>
    <row r="430" spans="14:21">
      <c r="N430" s="139">
        <f>Threshold!A386</f>
        <v>0</v>
      </c>
      <c r="O430" s="139">
        <f>Threshold!B386</f>
        <v>0</v>
      </c>
      <c r="P430" s="139">
        <f>Threshold!C386</f>
        <v>0</v>
      </c>
      <c r="Q430" s="139">
        <f>Threshold!D386</f>
        <v>0</v>
      </c>
      <c r="R430" s="139">
        <f>Threshold!E386</f>
        <v>0</v>
      </c>
      <c r="S430" s="179">
        <f t="shared" si="27"/>
        <v>0</v>
      </c>
      <c r="U430" s="180">
        <f t="shared" si="28"/>
        <v>0</v>
      </c>
    </row>
    <row r="431" spans="14:21">
      <c r="N431" s="139">
        <f>Threshold!A387</f>
        <v>0</v>
      </c>
      <c r="O431" s="139">
        <f>Threshold!B387</f>
        <v>0</v>
      </c>
      <c r="P431" s="139">
        <f>Threshold!C387</f>
        <v>0</v>
      </c>
      <c r="Q431" s="139">
        <f>Threshold!D387</f>
        <v>0</v>
      </c>
      <c r="R431" s="139">
        <f>Threshold!E387</f>
        <v>0</v>
      </c>
      <c r="S431" s="179">
        <f t="shared" si="27"/>
        <v>0</v>
      </c>
      <c r="U431" s="180">
        <f t="shared" si="28"/>
        <v>0</v>
      </c>
    </row>
    <row r="432" spans="14:21">
      <c r="N432" s="139">
        <f>Threshold!A388</f>
        <v>0</v>
      </c>
      <c r="O432" s="139">
        <f>Threshold!B388</f>
        <v>0</v>
      </c>
      <c r="P432" s="139">
        <f>Threshold!C388</f>
        <v>0</v>
      </c>
      <c r="Q432" s="139">
        <f>Threshold!D388</f>
        <v>0</v>
      </c>
      <c r="R432" s="139">
        <f>Threshold!E388</f>
        <v>0</v>
      </c>
      <c r="S432" s="179">
        <f t="shared" si="27"/>
        <v>0</v>
      </c>
      <c r="U432" s="180">
        <f t="shared" si="28"/>
        <v>0</v>
      </c>
    </row>
    <row r="433" spans="14:21">
      <c r="N433" s="139">
        <f>Threshold!A389</f>
        <v>0</v>
      </c>
      <c r="O433" s="139">
        <f>Threshold!B389</f>
        <v>0</v>
      </c>
      <c r="P433" s="139">
        <f>Threshold!C389</f>
        <v>0</v>
      </c>
      <c r="Q433" s="139">
        <f>Threshold!D389</f>
        <v>0</v>
      </c>
      <c r="R433" s="139">
        <f>Threshold!E389</f>
        <v>0</v>
      </c>
      <c r="S433" s="179">
        <f t="shared" si="27"/>
        <v>0</v>
      </c>
      <c r="U433" s="180">
        <f t="shared" si="28"/>
        <v>0</v>
      </c>
    </row>
    <row r="434" spans="14:21">
      <c r="N434" s="139">
        <f>Threshold!A390</f>
        <v>0</v>
      </c>
      <c r="O434" s="139">
        <f>Threshold!B390</f>
        <v>0</v>
      </c>
      <c r="P434" s="139">
        <f>Threshold!C390</f>
        <v>0</v>
      </c>
      <c r="Q434" s="139">
        <f>Threshold!D390</f>
        <v>0</v>
      </c>
      <c r="R434" s="139">
        <f>Threshold!E390</f>
        <v>0</v>
      </c>
      <c r="S434" s="179">
        <f t="shared" ref="S434:S457" si="29">SUM(Q434:R434)</f>
        <v>0</v>
      </c>
      <c r="U434" s="180">
        <f t="shared" ref="U434:U457" si="30">IFERROR(ROUND(R434*100/60,0),R434)</f>
        <v>0</v>
      </c>
    </row>
    <row r="435" spans="14:21">
      <c r="N435" s="139">
        <f>Threshold!A391</f>
        <v>0</v>
      </c>
      <c r="O435" s="139">
        <f>Threshold!B391</f>
        <v>0</v>
      </c>
      <c r="P435" s="139">
        <f>Threshold!C391</f>
        <v>0</v>
      </c>
      <c r="Q435" s="139">
        <f>Threshold!D391</f>
        <v>0</v>
      </c>
      <c r="R435" s="139">
        <f>Threshold!E391</f>
        <v>0</v>
      </c>
      <c r="S435" s="179">
        <f t="shared" si="29"/>
        <v>0</v>
      </c>
      <c r="U435" s="180">
        <f t="shared" si="30"/>
        <v>0</v>
      </c>
    </row>
    <row r="436" spans="14:21">
      <c r="N436" s="139">
        <f>Threshold!A392</f>
        <v>0</v>
      </c>
      <c r="O436" s="139">
        <f>Threshold!B392</f>
        <v>0</v>
      </c>
      <c r="P436" s="139">
        <f>Threshold!C392</f>
        <v>0</v>
      </c>
      <c r="Q436" s="139">
        <f>Threshold!D392</f>
        <v>0</v>
      </c>
      <c r="R436" s="139">
        <f>Threshold!E392</f>
        <v>0</v>
      </c>
      <c r="S436" s="179">
        <f t="shared" si="29"/>
        <v>0</v>
      </c>
      <c r="U436" s="180">
        <f t="shared" si="30"/>
        <v>0</v>
      </c>
    </row>
    <row r="437" spans="14:21">
      <c r="N437" s="139">
        <f>Threshold!A393</f>
        <v>0</v>
      </c>
      <c r="O437" s="139">
        <f>Threshold!B393</f>
        <v>0</v>
      </c>
      <c r="P437" s="139">
        <f>Threshold!C393</f>
        <v>0</v>
      </c>
      <c r="Q437" s="139">
        <f>Threshold!D393</f>
        <v>0</v>
      </c>
      <c r="R437" s="139">
        <f>Threshold!E393</f>
        <v>0</v>
      </c>
      <c r="S437" s="179">
        <f t="shared" si="29"/>
        <v>0</v>
      </c>
      <c r="U437" s="180">
        <f t="shared" si="30"/>
        <v>0</v>
      </c>
    </row>
    <row r="438" spans="14:21">
      <c r="N438" s="139">
        <f>Threshold!A394</f>
        <v>0</v>
      </c>
      <c r="O438" s="139">
        <f>Threshold!B394</f>
        <v>0</v>
      </c>
      <c r="P438" s="139">
        <f>Threshold!C394</f>
        <v>0</v>
      </c>
      <c r="Q438" s="139">
        <f>Threshold!D394</f>
        <v>0</v>
      </c>
      <c r="R438" s="139">
        <f>Threshold!E394</f>
        <v>0</v>
      </c>
      <c r="S438" s="179">
        <f t="shared" si="29"/>
        <v>0</v>
      </c>
      <c r="U438" s="180">
        <f t="shared" si="30"/>
        <v>0</v>
      </c>
    </row>
    <row r="439" spans="14:21">
      <c r="N439" s="139">
        <f>Threshold!A395</f>
        <v>0</v>
      </c>
      <c r="O439" s="139">
        <f>Threshold!B395</f>
        <v>0</v>
      </c>
      <c r="P439" s="139">
        <f>Threshold!C395</f>
        <v>0</v>
      </c>
      <c r="Q439" s="139">
        <f>Threshold!D395</f>
        <v>0</v>
      </c>
      <c r="R439" s="139">
        <f>Threshold!E395</f>
        <v>0</v>
      </c>
      <c r="S439" s="179">
        <f t="shared" si="29"/>
        <v>0</v>
      </c>
      <c r="U439" s="180">
        <f t="shared" si="30"/>
        <v>0</v>
      </c>
    </row>
    <row r="440" spans="14:21">
      <c r="N440" s="139">
        <f>Threshold!A396</f>
        <v>0</v>
      </c>
      <c r="O440" s="139">
        <f>Threshold!B396</f>
        <v>0</v>
      </c>
      <c r="P440" s="139">
        <f>Threshold!C396</f>
        <v>0</v>
      </c>
      <c r="Q440" s="139">
        <f>Threshold!D396</f>
        <v>0</v>
      </c>
      <c r="R440" s="139">
        <f>Threshold!E396</f>
        <v>0</v>
      </c>
      <c r="S440" s="179">
        <f t="shared" si="29"/>
        <v>0</v>
      </c>
      <c r="U440" s="180">
        <f t="shared" si="30"/>
        <v>0</v>
      </c>
    </row>
    <row r="441" spans="14:21">
      <c r="N441" s="139">
        <f>Threshold!A397</f>
        <v>0</v>
      </c>
      <c r="O441" s="139">
        <f>Threshold!B397</f>
        <v>0</v>
      </c>
      <c r="P441" s="139">
        <f>Threshold!C397</f>
        <v>0</v>
      </c>
      <c r="Q441" s="139">
        <f>Threshold!D397</f>
        <v>0</v>
      </c>
      <c r="R441" s="139">
        <f>Threshold!E397</f>
        <v>0</v>
      </c>
      <c r="S441" s="179">
        <f t="shared" si="29"/>
        <v>0</v>
      </c>
      <c r="U441" s="180">
        <f t="shared" si="30"/>
        <v>0</v>
      </c>
    </row>
    <row r="442" spans="14:21">
      <c r="N442" s="139">
        <f>Threshold!A398</f>
        <v>0</v>
      </c>
      <c r="O442" s="139">
        <f>Threshold!B398</f>
        <v>0</v>
      </c>
      <c r="P442" s="139">
        <f>Threshold!C398</f>
        <v>0</v>
      </c>
      <c r="Q442" s="139">
        <f>Threshold!D398</f>
        <v>0</v>
      </c>
      <c r="R442" s="139">
        <f>Threshold!E398</f>
        <v>0</v>
      </c>
      <c r="S442" s="179">
        <f t="shared" si="29"/>
        <v>0</v>
      </c>
      <c r="U442" s="180">
        <f t="shared" si="30"/>
        <v>0</v>
      </c>
    </row>
    <row r="443" spans="14:21">
      <c r="N443" s="139">
        <f>Threshold!A399</f>
        <v>0</v>
      </c>
      <c r="O443" s="139">
        <f>Threshold!B399</f>
        <v>0</v>
      </c>
      <c r="P443" s="139">
        <f>Threshold!C399</f>
        <v>0</v>
      </c>
      <c r="Q443" s="139">
        <f>Threshold!D399</f>
        <v>0</v>
      </c>
      <c r="R443" s="139">
        <f>Threshold!E399</f>
        <v>0</v>
      </c>
      <c r="S443" s="179">
        <f t="shared" si="29"/>
        <v>0</v>
      </c>
      <c r="U443" s="180">
        <f t="shared" si="30"/>
        <v>0</v>
      </c>
    </row>
    <row r="444" spans="14:21">
      <c r="N444" s="139">
        <f>Threshold!A400</f>
        <v>0</v>
      </c>
      <c r="O444" s="139">
        <f>Threshold!B400</f>
        <v>0</v>
      </c>
      <c r="P444" s="139">
        <f>Threshold!C400</f>
        <v>0</v>
      </c>
      <c r="Q444" s="139">
        <f>Threshold!D400</f>
        <v>0</v>
      </c>
      <c r="R444" s="139">
        <f>Threshold!E400</f>
        <v>0</v>
      </c>
      <c r="S444" s="179">
        <f t="shared" si="29"/>
        <v>0</v>
      </c>
      <c r="U444" s="180">
        <f t="shared" si="30"/>
        <v>0</v>
      </c>
    </row>
    <row r="445" spans="14:21">
      <c r="N445" s="139">
        <f>Threshold!A401</f>
        <v>0</v>
      </c>
      <c r="O445" s="139">
        <f>Threshold!B401</f>
        <v>0</v>
      </c>
      <c r="P445" s="139">
        <f>Threshold!C401</f>
        <v>0</v>
      </c>
      <c r="Q445" s="139">
        <f>Threshold!D401</f>
        <v>0</v>
      </c>
      <c r="R445" s="139">
        <f>Threshold!E401</f>
        <v>0</v>
      </c>
      <c r="S445" s="179">
        <f t="shared" si="29"/>
        <v>0</v>
      </c>
      <c r="U445" s="180">
        <f t="shared" si="30"/>
        <v>0</v>
      </c>
    </row>
    <row r="446" spans="14:21">
      <c r="N446" s="139">
        <f>Threshold!A402</f>
        <v>0</v>
      </c>
      <c r="O446" s="139">
        <f>Threshold!B402</f>
        <v>0</v>
      </c>
      <c r="P446" s="139">
        <f>Threshold!C402</f>
        <v>0</v>
      </c>
      <c r="Q446" s="139">
        <f>Threshold!D402</f>
        <v>0</v>
      </c>
      <c r="R446" s="139">
        <f>Threshold!E402</f>
        <v>0</v>
      </c>
      <c r="S446" s="179">
        <f t="shared" si="29"/>
        <v>0</v>
      </c>
      <c r="U446" s="180">
        <f t="shared" si="30"/>
        <v>0</v>
      </c>
    </row>
    <row r="447" spans="14:21">
      <c r="N447" s="139">
        <f>Threshold!A403</f>
        <v>0</v>
      </c>
      <c r="O447" s="139">
        <f>Threshold!B403</f>
        <v>0</v>
      </c>
      <c r="P447" s="139">
        <f>Threshold!C403</f>
        <v>0</v>
      </c>
      <c r="Q447" s="139">
        <f>Threshold!D403</f>
        <v>0</v>
      </c>
      <c r="R447" s="139">
        <f>Threshold!E403</f>
        <v>0</v>
      </c>
      <c r="S447" s="179">
        <f t="shared" si="29"/>
        <v>0</v>
      </c>
      <c r="U447" s="180">
        <f t="shared" si="30"/>
        <v>0</v>
      </c>
    </row>
    <row r="448" spans="14:21">
      <c r="N448" s="139">
        <f>Threshold!A404</f>
        <v>0</v>
      </c>
      <c r="O448" s="139">
        <f>Threshold!B404</f>
        <v>0</v>
      </c>
      <c r="P448" s="139">
        <f>Threshold!C404</f>
        <v>0</v>
      </c>
      <c r="Q448" s="139">
        <f>Threshold!D404</f>
        <v>0</v>
      </c>
      <c r="R448" s="139">
        <f>Threshold!E404</f>
        <v>0</v>
      </c>
      <c r="S448" s="179">
        <f t="shared" si="29"/>
        <v>0</v>
      </c>
      <c r="U448" s="180">
        <f t="shared" si="30"/>
        <v>0</v>
      </c>
    </row>
    <row r="449" spans="14:21">
      <c r="N449" s="139">
        <f>Threshold!A405</f>
        <v>0</v>
      </c>
      <c r="O449" s="139">
        <f>Threshold!B405</f>
        <v>0</v>
      </c>
      <c r="P449" s="139">
        <f>Threshold!C405</f>
        <v>0</v>
      </c>
      <c r="Q449" s="139">
        <f>Threshold!D405</f>
        <v>0</v>
      </c>
      <c r="R449" s="139">
        <f>Threshold!E405</f>
        <v>0</v>
      </c>
      <c r="S449" s="179">
        <f t="shared" si="29"/>
        <v>0</v>
      </c>
      <c r="U449" s="180">
        <f t="shared" si="30"/>
        <v>0</v>
      </c>
    </row>
    <row r="450" spans="14:21">
      <c r="N450" s="139">
        <f>Threshold!A406</f>
        <v>0</v>
      </c>
      <c r="O450" s="139">
        <f>Threshold!B406</f>
        <v>0</v>
      </c>
      <c r="P450" s="139">
        <f>Threshold!C406</f>
        <v>0</v>
      </c>
      <c r="Q450" s="139">
        <f>Threshold!D406</f>
        <v>0</v>
      </c>
      <c r="R450" s="139">
        <f>Threshold!E406</f>
        <v>0</v>
      </c>
      <c r="S450" s="179">
        <f t="shared" si="29"/>
        <v>0</v>
      </c>
      <c r="U450" s="180">
        <f t="shared" si="30"/>
        <v>0</v>
      </c>
    </row>
    <row r="451" spans="14:21">
      <c r="N451" s="139">
        <f>Threshold!A407</f>
        <v>0</v>
      </c>
      <c r="O451" s="139">
        <f>Threshold!B407</f>
        <v>0</v>
      </c>
      <c r="P451" s="139">
        <f>Threshold!C407</f>
        <v>0</v>
      </c>
      <c r="Q451" s="139">
        <f>Threshold!D407</f>
        <v>0</v>
      </c>
      <c r="R451" s="139">
        <f>Threshold!E407</f>
        <v>0</v>
      </c>
      <c r="S451" s="179">
        <f t="shared" si="29"/>
        <v>0</v>
      </c>
      <c r="U451" s="180">
        <f t="shared" si="30"/>
        <v>0</v>
      </c>
    </row>
    <row r="452" spans="14:21">
      <c r="N452" s="139">
        <f>Threshold!A408</f>
        <v>0</v>
      </c>
      <c r="O452" s="139">
        <f>Threshold!B408</f>
        <v>0</v>
      </c>
      <c r="P452" s="139">
        <f>Threshold!C408</f>
        <v>0</v>
      </c>
      <c r="Q452" s="139">
        <f>Threshold!D408</f>
        <v>0</v>
      </c>
      <c r="R452" s="139">
        <f>Threshold!E408</f>
        <v>0</v>
      </c>
      <c r="S452" s="179">
        <f t="shared" si="29"/>
        <v>0</v>
      </c>
      <c r="U452" s="180">
        <f t="shared" si="30"/>
        <v>0</v>
      </c>
    </row>
    <row r="453" spans="14:21">
      <c r="N453" s="139">
        <f>Threshold!A409</f>
        <v>0</v>
      </c>
      <c r="O453" s="139">
        <f>Threshold!B409</f>
        <v>0</v>
      </c>
      <c r="P453" s="139">
        <f>Threshold!C409</f>
        <v>0</v>
      </c>
      <c r="Q453" s="139">
        <f>Threshold!D409</f>
        <v>0</v>
      </c>
      <c r="R453" s="139">
        <f>Threshold!E409</f>
        <v>0</v>
      </c>
      <c r="S453" s="179">
        <f t="shared" si="29"/>
        <v>0</v>
      </c>
      <c r="U453" s="180">
        <f t="shared" si="30"/>
        <v>0</v>
      </c>
    </row>
    <row r="454" spans="14:21">
      <c r="N454" s="139">
        <f>Threshold!A410</f>
        <v>0</v>
      </c>
      <c r="O454" s="139">
        <f>Threshold!B410</f>
        <v>0</v>
      </c>
      <c r="P454" s="139">
        <f>Threshold!C410</f>
        <v>0</v>
      </c>
      <c r="Q454" s="139">
        <f>Threshold!D410</f>
        <v>0</v>
      </c>
      <c r="R454" s="139">
        <f>Threshold!E410</f>
        <v>0</v>
      </c>
      <c r="S454" s="179">
        <f t="shared" si="29"/>
        <v>0</v>
      </c>
      <c r="U454" s="180">
        <f t="shared" si="30"/>
        <v>0</v>
      </c>
    </row>
    <row r="455" spans="14:21">
      <c r="N455" s="139">
        <f>Threshold!A411</f>
        <v>0</v>
      </c>
      <c r="O455" s="139">
        <f>Threshold!B411</f>
        <v>0</v>
      </c>
      <c r="P455" s="139">
        <f>Threshold!C411</f>
        <v>0</v>
      </c>
      <c r="Q455" s="139">
        <f>Threshold!D411</f>
        <v>0</v>
      </c>
      <c r="R455" s="139">
        <f>Threshold!E411</f>
        <v>0</v>
      </c>
      <c r="S455" s="179">
        <f t="shared" si="29"/>
        <v>0</v>
      </c>
      <c r="U455" s="180">
        <f t="shared" si="30"/>
        <v>0</v>
      </c>
    </row>
    <row r="456" spans="14:21">
      <c r="N456" s="139">
        <f>Threshold!A412</f>
        <v>0</v>
      </c>
      <c r="O456" s="139">
        <f>Threshold!B412</f>
        <v>0</v>
      </c>
      <c r="P456" s="139">
        <f>Threshold!C412</f>
        <v>0</v>
      </c>
      <c r="Q456" s="139">
        <f>Threshold!D412</f>
        <v>0</v>
      </c>
      <c r="R456" s="139">
        <f>Threshold!E412</f>
        <v>0</v>
      </c>
      <c r="S456" s="179">
        <f t="shared" si="29"/>
        <v>0</v>
      </c>
      <c r="U456" s="180">
        <f t="shared" si="30"/>
        <v>0</v>
      </c>
    </row>
    <row r="457" spans="14:21">
      <c r="N457" s="139">
        <f>Threshold!A413</f>
        <v>0</v>
      </c>
      <c r="O457" s="139">
        <f>Threshold!B413</f>
        <v>0</v>
      </c>
      <c r="P457" s="139">
        <f>Threshold!C413</f>
        <v>0</v>
      </c>
      <c r="Q457" s="139">
        <f>Threshold!D413</f>
        <v>0</v>
      </c>
      <c r="R457" s="139">
        <f>Threshold!E413</f>
        <v>0</v>
      </c>
      <c r="S457" s="179">
        <f t="shared" si="29"/>
        <v>0</v>
      </c>
      <c r="U457" s="180">
        <f t="shared" si="30"/>
        <v>0</v>
      </c>
    </row>
  </sheetData>
  <pageMargins left="0.7" right="0.7" top="0.75" bottom="0.75" header="0.3" footer="0.3"/>
  <pageSetup orientation="portrait" horizontalDpi="90" verticalDpi="9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785"/>
  <sheetViews>
    <sheetView topLeftCell="D1" zoomScale="85" zoomScaleNormal="85" workbookViewId="0">
      <pane ySplit="6" topLeftCell="A250" activePane="bottomLeft" state="frozen"/>
      <selection pane="bottomLeft" activeCell="M247" sqref="M247"/>
    </sheetView>
  </sheetViews>
  <sheetFormatPr defaultColWidth="9.109375" defaultRowHeight="18"/>
  <cols>
    <col min="1" max="1" width="9.109375" style="181"/>
    <col min="2" max="2" width="9.109375" style="181" hidden="1" customWidth="1"/>
    <col min="3" max="3" width="12" style="182" customWidth="1"/>
    <col min="4" max="9" width="9.109375" style="183"/>
    <col min="10" max="10" width="9.109375" style="184"/>
    <col min="11" max="11" width="9.109375" style="183"/>
    <col min="12" max="12" width="9.109375" style="183" hidden="1" customWidth="1"/>
    <col min="13" max="13" width="17.88671875" style="212" customWidth="1"/>
    <col min="14" max="16384" width="9.109375" style="183"/>
  </cols>
  <sheetData>
    <row r="1" spans="1:24">
      <c r="M1" s="183"/>
    </row>
    <row r="2" spans="1:24" ht="63.75" customHeight="1">
      <c r="A2" s="302" t="s">
        <v>167</v>
      </c>
      <c r="B2" s="302"/>
      <c r="C2" s="302"/>
      <c r="D2" s="302"/>
      <c r="M2" s="183"/>
      <c r="Q2" s="183">
        <v>6</v>
      </c>
      <c r="R2" s="183">
        <v>7</v>
      </c>
    </row>
    <row r="3" spans="1:24" ht="63.75" customHeight="1">
      <c r="A3" s="185"/>
      <c r="B3" s="185"/>
      <c r="C3" s="186"/>
      <c r="D3" s="187"/>
      <c r="G3" s="188" t="s">
        <v>168</v>
      </c>
      <c r="H3" s="189"/>
      <c r="M3" s="190" t="s">
        <v>169</v>
      </c>
      <c r="N3" s="183" t="s">
        <v>170</v>
      </c>
    </row>
    <row r="4" spans="1:24" ht="15" customHeight="1">
      <c r="M4" s="183"/>
    </row>
    <row r="5" spans="1:24" ht="30.75" customHeight="1">
      <c r="A5" s="191" t="s">
        <v>171</v>
      </c>
      <c r="B5" s="191"/>
      <c r="C5" s="192" t="s">
        <v>172</v>
      </c>
      <c r="D5" s="193">
        <v>1</v>
      </c>
      <c r="E5" s="194">
        <v>2</v>
      </c>
      <c r="F5" s="194">
        <v>3</v>
      </c>
      <c r="G5" s="194">
        <v>4</v>
      </c>
      <c r="H5" s="194">
        <v>5</v>
      </c>
      <c r="I5" s="195"/>
      <c r="M5" s="196" t="s">
        <v>173</v>
      </c>
      <c r="N5" s="197">
        <v>1</v>
      </c>
      <c r="O5" s="198">
        <v>2</v>
      </c>
      <c r="P5" s="198">
        <v>3</v>
      </c>
      <c r="Q5" s="198">
        <v>4</v>
      </c>
      <c r="R5" s="198">
        <v>5</v>
      </c>
      <c r="V5" s="303" t="s">
        <v>174</v>
      </c>
      <c r="W5" s="303"/>
      <c r="X5" s="303"/>
    </row>
    <row r="6" spans="1:24" ht="30.75" customHeight="1">
      <c r="A6" s="191"/>
      <c r="B6" s="191"/>
      <c r="C6" s="192" t="s">
        <v>175</v>
      </c>
      <c r="D6" s="199">
        <v>10</v>
      </c>
      <c r="E6" s="200">
        <v>10</v>
      </c>
      <c r="F6" s="200">
        <v>10</v>
      </c>
      <c r="G6" s="200">
        <v>5</v>
      </c>
      <c r="H6" s="200">
        <v>5</v>
      </c>
      <c r="I6" s="195"/>
      <c r="K6" s="201" t="s">
        <v>163</v>
      </c>
      <c r="L6" s="201"/>
      <c r="M6" s="202" t="s">
        <v>175</v>
      </c>
      <c r="N6" s="199">
        <v>10</v>
      </c>
      <c r="O6" s="200">
        <v>10</v>
      </c>
      <c r="P6" s="200">
        <v>10</v>
      </c>
      <c r="Q6" s="200">
        <v>5</v>
      </c>
      <c r="R6" s="200">
        <v>5</v>
      </c>
      <c r="S6" s="203"/>
      <c r="T6" s="201" t="s">
        <v>171</v>
      </c>
      <c r="V6" s="303"/>
      <c r="W6" s="303"/>
      <c r="X6" s="303"/>
    </row>
    <row r="7" spans="1:24">
      <c r="A7" s="191">
        <f t="shared" ref="A7:A70" si="0">SUM(D7:H7)</f>
        <v>21</v>
      </c>
      <c r="B7" s="204" t="s">
        <v>176</v>
      </c>
      <c r="C7" s="204">
        <f t="shared" ref="C7:C70" si="1">SUM(D7:H7)</f>
        <v>21</v>
      </c>
      <c r="D7" s="204">
        <v>5.7</v>
      </c>
      <c r="E7" s="204">
        <v>2.7</v>
      </c>
      <c r="F7" s="204">
        <v>3.6</v>
      </c>
      <c r="G7" s="204">
        <v>5</v>
      </c>
      <c r="H7" s="204">
        <v>4</v>
      </c>
      <c r="I7" s="145"/>
      <c r="K7" s="205">
        <v>1</v>
      </c>
      <c r="L7" s="205" t="str">
        <f>M7&amp;":"&amp;COUNTIF($M$7:M7,M7)</f>
        <v>0:1</v>
      </c>
      <c r="M7" s="206">
        <f>Entry!Q9</f>
        <v>0</v>
      </c>
      <c r="N7" s="207">
        <f t="shared" ref="N7:N70" si="2">IFERROR(VLOOKUP($L7,$B$7:$H$1015,3,FALSE),VLOOKUP($M7,$C$7:$H$1015,2,FALSE))</f>
        <v>0</v>
      </c>
      <c r="O7" s="207">
        <f t="shared" ref="O7:O70" si="3">IFERROR(VLOOKUP($L7,$B$7:$H$1015,4,FALSE),VLOOKUP($M7,$C$7:$H$1015,3,FALSE))</f>
        <v>0</v>
      </c>
      <c r="P7" s="207">
        <f t="shared" ref="P7:P70" si="4">IFERROR(VLOOKUP($L7,$B$7:$H$1015,5,FALSE),VLOOKUP($M7,$C$7:$H$1015,4,FALSE))</f>
        <v>0</v>
      </c>
      <c r="Q7" s="207">
        <f t="shared" ref="Q7:Q70" si="5">IFERROR(VLOOKUP($L7,$B$7:$H$1015,6,FALSE),VLOOKUP($M7,$C$7:$H$1015,5,FALSE))</f>
        <v>0</v>
      </c>
      <c r="R7" s="207">
        <f t="shared" ref="R7:R70" si="6">IFERROR(VLOOKUP($L7,$B$7:$H$1015,7,FALSE),VLOOKUP($M7,$C$7:$H$1015,6,FALSE))</f>
        <v>0</v>
      </c>
      <c r="T7" s="208">
        <f t="shared" ref="T7:T70" si="7">SUM(N7:R7)</f>
        <v>0</v>
      </c>
    </row>
    <row r="8" spans="1:24">
      <c r="A8" s="191">
        <f t="shared" si="0"/>
        <v>11</v>
      </c>
      <c r="B8" s="204" t="s">
        <v>177</v>
      </c>
      <c r="C8" s="204">
        <f t="shared" si="1"/>
        <v>11</v>
      </c>
      <c r="D8" s="204">
        <v>2</v>
      </c>
      <c r="E8" s="204">
        <v>1.5</v>
      </c>
      <c r="F8" s="204">
        <v>0.5</v>
      </c>
      <c r="G8" s="204">
        <v>5</v>
      </c>
      <c r="H8" s="204">
        <v>2</v>
      </c>
      <c r="I8" s="145"/>
      <c r="K8" s="209">
        <v>2</v>
      </c>
      <c r="L8" s="205" t="str">
        <f>M8&amp;":"&amp;COUNTIF($M$7:M8,M8)</f>
        <v>0:2</v>
      </c>
      <c r="M8" s="206">
        <f>Entry!Q10</f>
        <v>0</v>
      </c>
      <c r="N8" s="207">
        <f t="shared" si="2"/>
        <v>0</v>
      </c>
      <c r="O8" s="207">
        <f t="shared" si="3"/>
        <v>0</v>
      </c>
      <c r="P8" s="207">
        <f t="shared" si="4"/>
        <v>0</v>
      </c>
      <c r="Q8" s="207">
        <f t="shared" si="5"/>
        <v>0</v>
      </c>
      <c r="R8" s="207">
        <f t="shared" si="6"/>
        <v>0</v>
      </c>
      <c r="T8" s="208">
        <f t="shared" si="7"/>
        <v>0</v>
      </c>
    </row>
    <row r="9" spans="1:24">
      <c r="A9" s="191">
        <f t="shared" si="0"/>
        <v>27</v>
      </c>
      <c r="B9" s="191" t="str">
        <f>C9&amp;":"&amp;COUNTIF($C$7:C9,C9)</f>
        <v>27:1</v>
      </c>
      <c r="C9" s="204">
        <f t="shared" si="1"/>
        <v>27</v>
      </c>
      <c r="D9" s="204">
        <v>5.5</v>
      </c>
      <c r="E9" s="204">
        <v>5.8</v>
      </c>
      <c r="F9" s="204">
        <v>5.7</v>
      </c>
      <c r="G9" s="204">
        <v>5</v>
      </c>
      <c r="H9" s="204">
        <v>5</v>
      </c>
      <c r="I9" s="145"/>
      <c r="K9" s="209">
        <v>3</v>
      </c>
      <c r="L9" s="205" t="str">
        <f>M9&amp;":"&amp;COUNTIF($M$7:M9,M9)</f>
        <v>36:1</v>
      </c>
      <c r="M9" s="206">
        <f>Entry!Q11</f>
        <v>36</v>
      </c>
      <c r="N9" s="207">
        <f t="shared" si="2"/>
        <v>8.6999999999999993</v>
      </c>
      <c r="O9" s="207">
        <f t="shared" si="3"/>
        <v>9.6999999999999993</v>
      </c>
      <c r="P9" s="207">
        <f t="shared" si="4"/>
        <v>8.6</v>
      </c>
      <c r="Q9" s="207">
        <f t="shared" si="5"/>
        <v>5</v>
      </c>
      <c r="R9" s="207">
        <f t="shared" si="6"/>
        <v>4</v>
      </c>
      <c r="T9" s="208">
        <f t="shared" si="7"/>
        <v>36</v>
      </c>
    </row>
    <row r="10" spans="1:24">
      <c r="A10" s="191">
        <f t="shared" si="0"/>
        <v>28</v>
      </c>
      <c r="B10" s="191" t="str">
        <f>C10&amp;":"&amp;COUNTIF($C$7:C10,C10)</f>
        <v>28:1</v>
      </c>
      <c r="C10" s="204">
        <f t="shared" si="1"/>
        <v>28</v>
      </c>
      <c r="D10" s="204">
        <v>6.2</v>
      </c>
      <c r="E10" s="204">
        <v>5.9</v>
      </c>
      <c r="F10" s="204">
        <v>5.9</v>
      </c>
      <c r="G10" s="204">
        <v>5</v>
      </c>
      <c r="H10" s="204">
        <v>5</v>
      </c>
      <c r="I10" s="145"/>
      <c r="K10" s="209">
        <v>4</v>
      </c>
      <c r="L10" s="205" t="str">
        <f>M10&amp;":"&amp;COUNTIF($M$7:M10,M10)</f>
        <v>28:1</v>
      </c>
      <c r="M10" s="206">
        <f>Entry!Q12</f>
        <v>28</v>
      </c>
      <c r="N10" s="207">
        <f t="shared" si="2"/>
        <v>6.2</v>
      </c>
      <c r="O10" s="207">
        <f t="shared" si="3"/>
        <v>5.9</v>
      </c>
      <c r="P10" s="207">
        <f t="shared" si="4"/>
        <v>5.9</v>
      </c>
      <c r="Q10" s="207">
        <f t="shared" si="5"/>
        <v>5</v>
      </c>
      <c r="R10" s="207">
        <f t="shared" si="6"/>
        <v>5</v>
      </c>
      <c r="T10" s="208">
        <f t="shared" si="7"/>
        <v>28</v>
      </c>
    </row>
    <row r="11" spans="1:24">
      <c r="A11" s="191">
        <f t="shared" si="0"/>
        <v>31</v>
      </c>
      <c r="B11" s="191" t="str">
        <f>C11&amp;":"&amp;COUNTIF($C$7:C11,C11)</f>
        <v>31:1</v>
      </c>
      <c r="C11" s="204">
        <f t="shared" si="1"/>
        <v>31</v>
      </c>
      <c r="D11" s="204">
        <v>7</v>
      </c>
      <c r="E11" s="204">
        <v>7</v>
      </c>
      <c r="F11" s="204">
        <v>8</v>
      </c>
      <c r="G11" s="204">
        <v>5</v>
      </c>
      <c r="H11" s="204">
        <v>4</v>
      </c>
      <c r="I11" s="145"/>
      <c r="K11" s="205">
        <v>5</v>
      </c>
      <c r="L11" s="205" t="str">
        <f>M11&amp;":"&amp;COUNTIF($M$7:M11,M11)</f>
        <v>0:3</v>
      </c>
      <c r="M11" s="206">
        <f>Entry!Q13</f>
        <v>0</v>
      </c>
      <c r="N11" s="207">
        <f t="shared" si="2"/>
        <v>0</v>
      </c>
      <c r="O11" s="207">
        <f t="shared" si="3"/>
        <v>0</v>
      </c>
      <c r="P11" s="207">
        <f t="shared" si="4"/>
        <v>0</v>
      </c>
      <c r="Q11" s="207">
        <f t="shared" si="5"/>
        <v>0</v>
      </c>
      <c r="R11" s="207">
        <f t="shared" si="6"/>
        <v>0</v>
      </c>
      <c r="T11" s="208">
        <f t="shared" si="7"/>
        <v>0</v>
      </c>
    </row>
    <row r="12" spans="1:24">
      <c r="A12" s="191">
        <f t="shared" si="0"/>
        <v>33</v>
      </c>
      <c r="B12" s="191" t="str">
        <f>C12&amp;":"&amp;COUNTIF($C$7:C12,C12)</f>
        <v>33:1</v>
      </c>
      <c r="C12" s="204">
        <f t="shared" si="1"/>
        <v>33</v>
      </c>
      <c r="D12" s="204">
        <v>7.6</v>
      </c>
      <c r="E12" s="204">
        <v>7.7</v>
      </c>
      <c r="F12" s="204">
        <v>7.7</v>
      </c>
      <c r="G12" s="204">
        <v>5</v>
      </c>
      <c r="H12" s="204">
        <v>5</v>
      </c>
      <c r="I12" s="145"/>
      <c r="K12" s="209">
        <v>6</v>
      </c>
      <c r="L12" s="205" t="str">
        <f>M12&amp;":"&amp;COUNTIF($M$7:M12,M12)</f>
        <v>36:2</v>
      </c>
      <c r="M12" s="206">
        <f>Entry!Q14</f>
        <v>36</v>
      </c>
      <c r="N12" s="207">
        <f t="shared" si="2"/>
        <v>8.3000000000000007</v>
      </c>
      <c r="O12" s="207">
        <f t="shared" si="3"/>
        <v>8.9</v>
      </c>
      <c r="P12" s="207">
        <f t="shared" si="4"/>
        <v>9.8000000000000007</v>
      </c>
      <c r="Q12" s="207">
        <f t="shared" si="5"/>
        <v>5</v>
      </c>
      <c r="R12" s="207">
        <f t="shared" si="6"/>
        <v>4</v>
      </c>
      <c r="T12" s="208">
        <f t="shared" si="7"/>
        <v>36</v>
      </c>
    </row>
    <row r="13" spans="1:24">
      <c r="A13" s="191">
        <f t="shared" si="0"/>
        <v>37</v>
      </c>
      <c r="B13" s="191" t="str">
        <f>C13&amp;":"&amp;COUNTIF($C$7:C13,C13)</f>
        <v>37:1</v>
      </c>
      <c r="C13" s="204">
        <f t="shared" si="1"/>
        <v>37</v>
      </c>
      <c r="D13" s="204">
        <v>10</v>
      </c>
      <c r="E13" s="204">
        <v>9.5</v>
      </c>
      <c r="F13" s="204">
        <v>8.5</v>
      </c>
      <c r="G13" s="204">
        <v>5</v>
      </c>
      <c r="H13" s="204">
        <v>4</v>
      </c>
      <c r="I13" s="145"/>
      <c r="K13" s="209">
        <v>7</v>
      </c>
      <c r="L13" s="205" t="str">
        <f>M13&amp;":"&amp;COUNTIF($M$7:M13,M13)</f>
        <v>37:1</v>
      </c>
      <c r="M13" s="206">
        <f>Entry!Q15</f>
        <v>37</v>
      </c>
      <c r="N13" s="207">
        <f t="shared" si="2"/>
        <v>10</v>
      </c>
      <c r="O13" s="207">
        <f t="shared" si="3"/>
        <v>9.5</v>
      </c>
      <c r="P13" s="207">
        <f t="shared" si="4"/>
        <v>8.5</v>
      </c>
      <c r="Q13" s="207">
        <f t="shared" si="5"/>
        <v>5</v>
      </c>
      <c r="R13" s="207">
        <f t="shared" si="6"/>
        <v>4</v>
      </c>
      <c r="T13" s="208">
        <f t="shared" si="7"/>
        <v>37</v>
      </c>
    </row>
    <row r="14" spans="1:24">
      <c r="A14" s="191">
        <f t="shared" si="0"/>
        <v>18</v>
      </c>
      <c r="B14" s="191" t="str">
        <f>C14&amp;":"&amp;COUNTIF($C$7:C14,C14)</f>
        <v>18:1</v>
      </c>
      <c r="C14" s="204">
        <f t="shared" si="1"/>
        <v>18</v>
      </c>
      <c r="D14" s="204">
        <v>4.8</v>
      </c>
      <c r="E14" s="204">
        <v>1.2</v>
      </c>
      <c r="F14" s="204">
        <v>3</v>
      </c>
      <c r="G14" s="204">
        <v>5</v>
      </c>
      <c r="H14" s="204">
        <v>4</v>
      </c>
      <c r="I14" s="145"/>
      <c r="K14" s="209">
        <v>8</v>
      </c>
      <c r="L14" s="205" t="str">
        <f>M14&amp;":"&amp;COUNTIF($M$7:M14,M14)</f>
        <v>38:1</v>
      </c>
      <c r="M14" s="206">
        <f>Entry!Q16</f>
        <v>38</v>
      </c>
      <c r="N14" s="207">
        <f t="shared" si="2"/>
        <v>9.6</v>
      </c>
      <c r="O14" s="207">
        <f t="shared" si="3"/>
        <v>9.6999999999999993</v>
      </c>
      <c r="P14" s="207">
        <f t="shared" si="4"/>
        <v>8.6999999999999993</v>
      </c>
      <c r="Q14" s="207">
        <f t="shared" si="5"/>
        <v>5</v>
      </c>
      <c r="R14" s="207">
        <f t="shared" si="6"/>
        <v>5</v>
      </c>
      <c r="T14" s="208">
        <f t="shared" si="7"/>
        <v>38</v>
      </c>
    </row>
    <row r="15" spans="1:24">
      <c r="A15" s="191">
        <f t="shared" si="0"/>
        <v>26</v>
      </c>
      <c r="B15" s="191" t="str">
        <f>C15&amp;":"&amp;COUNTIF($C$7:C15,C15)</f>
        <v>26:1</v>
      </c>
      <c r="C15" s="204">
        <f t="shared" si="1"/>
        <v>26</v>
      </c>
      <c r="D15" s="204">
        <v>8.1999999999999993</v>
      </c>
      <c r="E15" s="204">
        <v>5.9</v>
      </c>
      <c r="F15" s="204">
        <v>1.9</v>
      </c>
      <c r="G15" s="204">
        <v>5</v>
      </c>
      <c r="H15" s="204">
        <v>5</v>
      </c>
      <c r="I15" s="145"/>
      <c r="K15" s="205">
        <v>9</v>
      </c>
      <c r="L15" s="205" t="str">
        <f>M15&amp;":"&amp;COUNTIF($M$7:M15,M15)</f>
        <v>37:2</v>
      </c>
      <c r="M15" s="206">
        <f>Entry!Q17</f>
        <v>37</v>
      </c>
      <c r="N15" s="207">
        <f t="shared" si="2"/>
        <v>8.3000000000000007</v>
      </c>
      <c r="O15" s="207">
        <f t="shared" si="3"/>
        <v>9.9</v>
      </c>
      <c r="P15" s="207">
        <f t="shared" si="4"/>
        <v>8.8000000000000007</v>
      </c>
      <c r="Q15" s="207">
        <f t="shared" si="5"/>
        <v>5</v>
      </c>
      <c r="R15" s="207">
        <f t="shared" si="6"/>
        <v>5</v>
      </c>
      <c r="T15" s="208">
        <f t="shared" si="7"/>
        <v>37</v>
      </c>
    </row>
    <row r="16" spans="1:24">
      <c r="A16" s="191">
        <f t="shared" si="0"/>
        <v>12</v>
      </c>
      <c r="B16" s="191" t="str">
        <f>C16&amp;":"&amp;COUNTIF($C$7:C16,C16)</f>
        <v>12:1</v>
      </c>
      <c r="C16" s="204">
        <f t="shared" si="1"/>
        <v>12</v>
      </c>
      <c r="D16" s="204">
        <v>2.7</v>
      </c>
      <c r="E16" s="204">
        <v>0.7</v>
      </c>
      <c r="F16" s="204">
        <v>2.6</v>
      </c>
      <c r="G16" s="204">
        <v>5</v>
      </c>
      <c r="H16" s="204">
        <v>1</v>
      </c>
      <c r="I16" s="145"/>
      <c r="K16" s="209">
        <v>10</v>
      </c>
      <c r="L16" s="205" t="str">
        <f>M16&amp;":"&amp;COUNTIF($M$7:M16,M16)</f>
        <v>36:3</v>
      </c>
      <c r="M16" s="206">
        <f>Entry!Q18</f>
        <v>36</v>
      </c>
      <c r="N16" s="207">
        <f t="shared" si="2"/>
        <v>8.1</v>
      </c>
      <c r="O16" s="207">
        <f t="shared" si="3"/>
        <v>9</v>
      </c>
      <c r="P16" s="207">
        <f t="shared" si="4"/>
        <v>8.9</v>
      </c>
      <c r="Q16" s="207">
        <f t="shared" si="5"/>
        <v>5</v>
      </c>
      <c r="R16" s="207">
        <f t="shared" si="6"/>
        <v>5</v>
      </c>
      <c r="T16" s="208">
        <f t="shared" si="7"/>
        <v>36</v>
      </c>
    </row>
    <row r="17" spans="1:20">
      <c r="A17" s="191">
        <f t="shared" si="0"/>
        <v>25</v>
      </c>
      <c r="B17" s="191" t="str">
        <f>C17&amp;":"&amp;COUNTIF($C$7:C17,C17)</f>
        <v>25:1</v>
      </c>
      <c r="C17" s="204">
        <f t="shared" si="1"/>
        <v>25</v>
      </c>
      <c r="D17" s="204">
        <v>4.8</v>
      </c>
      <c r="E17" s="204">
        <v>5.6</v>
      </c>
      <c r="F17" s="204">
        <v>5.6</v>
      </c>
      <c r="G17" s="204">
        <v>5</v>
      </c>
      <c r="H17" s="204">
        <v>4</v>
      </c>
      <c r="I17" s="145"/>
      <c r="K17" s="209">
        <v>11</v>
      </c>
      <c r="L17" s="205" t="str">
        <f>M17&amp;":"&amp;COUNTIF($M$7:M17,M17)</f>
        <v>37:3</v>
      </c>
      <c r="M17" s="206">
        <f>Entry!Q19</f>
        <v>37</v>
      </c>
      <c r="N17" s="207">
        <f t="shared" si="2"/>
        <v>8.1</v>
      </c>
      <c r="O17" s="207">
        <f t="shared" si="3"/>
        <v>10</v>
      </c>
      <c r="P17" s="207">
        <f t="shared" si="4"/>
        <v>9.9</v>
      </c>
      <c r="Q17" s="207">
        <f t="shared" si="5"/>
        <v>5</v>
      </c>
      <c r="R17" s="207">
        <f t="shared" si="6"/>
        <v>4</v>
      </c>
      <c r="T17" s="208">
        <f t="shared" si="7"/>
        <v>37</v>
      </c>
    </row>
    <row r="18" spans="1:20">
      <c r="A18" s="191">
        <f t="shared" si="0"/>
        <v>30</v>
      </c>
      <c r="B18" s="191" t="str">
        <f>C18&amp;":"&amp;COUNTIF($C$7:C18,C18)</f>
        <v>30:1</v>
      </c>
      <c r="C18" s="204">
        <f t="shared" si="1"/>
        <v>30</v>
      </c>
      <c r="D18" s="204">
        <v>6.5</v>
      </c>
      <c r="E18" s="204">
        <v>6.8</v>
      </c>
      <c r="F18" s="204">
        <v>6.7</v>
      </c>
      <c r="G18" s="204">
        <v>5</v>
      </c>
      <c r="H18" s="204">
        <v>5</v>
      </c>
      <c r="I18" s="145"/>
      <c r="K18" s="209">
        <v>12</v>
      </c>
      <c r="L18" s="205" t="str">
        <f>M18&amp;":"&amp;COUNTIF($M$7:M18,M18)</f>
        <v>37:4</v>
      </c>
      <c r="M18" s="206">
        <f>Entry!Q20</f>
        <v>37</v>
      </c>
      <c r="N18" s="207">
        <f t="shared" si="2"/>
        <v>9.6999999999999993</v>
      </c>
      <c r="O18" s="207">
        <f t="shared" si="3"/>
        <v>8.6999999999999993</v>
      </c>
      <c r="P18" s="207">
        <f t="shared" si="4"/>
        <v>8.6</v>
      </c>
      <c r="Q18" s="207">
        <f t="shared" si="5"/>
        <v>5</v>
      </c>
      <c r="R18" s="207">
        <f t="shared" si="6"/>
        <v>5</v>
      </c>
      <c r="T18" s="208">
        <f t="shared" si="7"/>
        <v>37</v>
      </c>
    </row>
    <row r="19" spans="1:20">
      <c r="A19" s="191">
        <f t="shared" si="0"/>
        <v>32</v>
      </c>
      <c r="B19" s="191" t="str">
        <f>C19&amp;":"&amp;COUNTIF($C$7:C19,C19)</f>
        <v>32:1</v>
      </c>
      <c r="C19" s="204">
        <f t="shared" si="1"/>
        <v>32</v>
      </c>
      <c r="D19" s="204">
        <v>7</v>
      </c>
      <c r="E19" s="204">
        <v>8</v>
      </c>
      <c r="F19" s="204">
        <v>8</v>
      </c>
      <c r="G19" s="204">
        <v>5</v>
      </c>
      <c r="H19" s="204">
        <v>4</v>
      </c>
      <c r="I19" s="145"/>
      <c r="K19" s="205">
        <v>13</v>
      </c>
      <c r="L19" s="205" t="str">
        <f>M19&amp;":"&amp;COUNTIF($M$7:M19,M19)</f>
        <v>34:1</v>
      </c>
      <c r="M19" s="206">
        <f>Entry!Q21</f>
        <v>34</v>
      </c>
      <c r="N19" s="207">
        <f t="shared" si="2"/>
        <v>8.1</v>
      </c>
      <c r="O19" s="207">
        <f t="shared" si="3"/>
        <v>9</v>
      </c>
      <c r="P19" s="207">
        <f t="shared" si="4"/>
        <v>7.9</v>
      </c>
      <c r="Q19" s="207">
        <f t="shared" si="5"/>
        <v>5</v>
      </c>
      <c r="R19" s="207">
        <f t="shared" si="6"/>
        <v>4</v>
      </c>
      <c r="T19" s="208">
        <f t="shared" si="7"/>
        <v>34</v>
      </c>
    </row>
    <row r="20" spans="1:20">
      <c r="A20" s="191">
        <f t="shared" si="0"/>
        <v>35</v>
      </c>
      <c r="B20" s="191" t="str">
        <f>C20&amp;":"&amp;COUNTIF($C$7:C20,C20)</f>
        <v>35:1</v>
      </c>
      <c r="C20" s="204">
        <f t="shared" si="1"/>
        <v>35</v>
      </c>
      <c r="D20" s="204">
        <v>8.1999999999999993</v>
      </c>
      <c r="E20" s="204">
        <v>8.9</v>
      </c>
      <c r="F20" s="204">
        <v>7.9</v>
      </c>
      <c r="G20" s="204">
        <v>5</v>
      </c>
      <c r="H20" s="204">
        <v>5</v>
      </c>
      <c r="I20" s="145"/>
      <c r="K20" s="209">
        <v>14</v>
      </c>
      <c r="L20" s="205" t="str">
        <f>M20&amp;":"&amp;COUNTIF($M$7:M20,M20)</f>
        <v>35:1</v>
      </c>
      <c r="M20" s="206">
        <f>Entry!Q22</f>
        <v>35</v>
      </c>
      <c r="N20" s="207">
        <f t="shared" si="2"/>
        <v>8.1999999999999993</v>
      </c>
      <c r="O20" s="207">
        <f t="shared" si="3"/>
        <v>8.9</v>
      </c>
      <c r="P20" s="207">
        <f t="shared" si="4"/>
        <v>7.9</v>
      </c>
      <c r="Q20" s="207">
        <f t="shared" si="5"/>
        <v>5</v>
      </c>
      <c r="R20" s="207">
        <f t="shared" si="6"/>
        <v>5</v>
      </c>
      <c r="T20" s="208">
        <f t="shared" si="7"/>
        <v>35</v>
      </c>
    </row>
    <row r="21" spans="1:20">
      <c r="A21" s="191">
        <f t="shared" si="0"/>
        <v>37</v>
      </c>
      <c r="B21" s="191" t="str">
        <f>C21&amp;":"&amp;COUNTIF($C$7:C21,C21)</f>
        <v>37:2</v>
      </c>
      <c r="C21" s="204">
        <f t="shared" si="1"/>
        <v>37</v>
      </c>
      <c r="D21" s="204">
        <v>8.3000000000000007</v>
      </c>
      <c r="E21" s="204">
        <v>9.9</v>
      </c>
      <c r="F21" s="204">
        <v>8.8000000000000007</v>
      </c>
      <c r="G21" s="204">
        <v>5</v>
      </c>
      <c r="H21" s="204">
        <v>5</v>
      </c>
      <c r="I21" s="145"/>
      <c r="K21" s="209">
        <v>15</v>
      </c>
      <c r="L21" s="205" t="str">
        <f>M21&amp;":"&amp;COUNTIF($M$7:M21,M21)</f>
        <v>37:5</v>
      </c>
      <c r="M21" s="206">
        <f>Entry!Q23</f>
        <v>37</v>
      </c>
      <c r="N21" s="207">
        <f t="shared" si="2"/>
        <v>10</v>
      </c>
      <c r="O21" s="207">
        <f t="shared" si="3"/>
        <v>9.5</v>
      </c>
      <c r="P21" s="207">
        <f t="shared" si="4"/>
        <v>8.5</v>
      </c>
      <c r="Q21" s="207">
        <f t="shared" si="5"/>
        <v>5</v>
      </c>
      <c r="R21" s="207">
        <f t="shared" si="6"/>
        <v>4</v>
      </c>
      <c r="T21" s="208">
        <f t="shared" si="7"/>
        <v>37</v>
      </c>
    </row>
    <row r="22" spans="1:20">
      <c r="A22" s="191">
        <f t="shared" si="0"/>
        <v>39</v>
      </c>
      <c r="B22" s="191" t="str">
        <f>C22&amp;":"&amp;COUNTIF($C$7:C22,C22)</f>
        <v>39:1</v>
      </c>
      <c r="C22" s="204">
        <f t="shared" si="1"/>
        <v>39</v>
      </c>
      <c r="D22" s="204">
        <v>9.5</v>
      </c>
      <c r="E22" s="204">
        <v>9.8000000000000007</v>
      </c>
      <c r="F22" s="204">
        <v>9.6999999999999993</v>
      </c>
      <c r="G22" s="204">
        <v>5</v>
      </c>
      <c r="H22" s="204">
        <v>5</v>
      </c>
      <c r="I22" s="145"/>
      <c r="K22" s="209">
        <v>16</v>
      </c>
      <c r="L22" s="205" t="str">
        <f>M22&amp;":"&amp;COUNTIF($M$7:M22,M22)</f>
        <v>35:2</v>
      </c>
      <c r="M22" s="206">
        <f>Entry!Q24</f>
        <v>35</v>
      </c>
      <c r="N22" s="207">
        <f t="shared" si="2"/>
        <v>7.7</v>
      </c>
      <c r="O22" s="207">
        <f t="shared" si="3"/>
        <v>8.6999999999999993</v>
      </c>
      <c r="P22" s="207">
        <f t="shared" si="4"/>
        <v>8.6</v>
      </c>
      <c r="Q22" s="207">
        <f t="shared" si="5"/>
        <v>5</v>
      </c>
      <c r="R22" s="207">
        <f t="shared" si="6"/>
        <v>5</v>
      </c>
      <c r="T22" s="208">
        <f t="shared" si="7"/>
        <v>35</v>
      </c>
    </row>
    <row r="23" spans="1:20">
      <c r="A23" s="191">
        <f t="shared" si="0"/>
        <v>22</v>
      </c>
      <c r="B23" s="191" t="str">
        <f>C23&amp;":"&amp;COUNTIF($C$7:C23,C23)</f>
        <v>22:1</v>
      </c>
      <c r="C23" s="204">
        <f t="shared" si="1"/>
        <v>22</v>
      </c>
      <c r="D23" s="204">
        <v>4.5</v>
      </c>
      <c r="E23" s="204">
        <v>0.8</v>
      </c>
      <c r="F23" s="204">
        <v>6.7</v>
      </c>
      <c r="G23" s="204">
        <v>5</v>
      </c>
      <c r="H23" s="204">
        <v>5</v>
      </c>
      <c r="I23" s="145"/>
      <c r="K23" s="205">
        <v>17</v>
      </c>
      <c r="L23" s="205" t="str">
        <f>M23&amp;":"&amp;COUNTIF($M$7:M23,M23)</f>
        <v>38:2</v>
      </c>
      <c r="M23" s="206">
        <f>Entry!Q25</f>
        <v>38</v>
      </c>
      <c r="N23" s="207">
        <f t="shared" si="2"/>
        <v>9.8000000000000007</v>
      </c>
      <c r="O23" s="207">
        <f t="shared" si="3"/>
        <v>9.6</v>
      </c>
      <c r="P23" s="207">
        <f t="shared" si="4"/>
        <v>9.6</v>
      </c>
      <c r="Q23" s="207">
        <f t="shared" si="5"/>
        <v>5</v>
      </c>
      <c r="R23" s="207">
        <f t="shared" si="6"/>
        <v>4</v>
      </c>
      <c r="T23" s="208">
        <f t="shared" si="7"/>
        <v>38</v>
      </c>
    </row>
    <row r="24" spans="1:20">
      <c r="A24" s="191">
        <f t="shared" si="0"/>
        <v>15</v>
      </c>
      <c r="B24" s="191" t="str">
        <f>C24&amp;":"&amp;COUNTIF($C$7:C24,C24)</f>
        <v>15:1</v>
      </c>
      <c r="C24" s="204">
        <f t="shared" si="1"/>
        <v>15</v>
      </c>
      <c r="D24" s="204">
        <v>2.8</v>
      </c>
      <c r="E24" s="204">
        <v>2.6</v>
      </c>
      <c r="F24" s="204">
        <v>2.6</v>
      </c>
      <c r="G24" s="204">
        <v>4</v>
      </c>
      <c r="H24" s="204">
        <v>3</v>
      </c>
      <c r="I24" s="145"/>
      <c r="K24" s="209">
        <v>18</v>
      </c>
      <c r="L24" s="205" t="str">
        <f>M24&amp;":"&amp;COUNTIF($M$7:M24,M24)</f>
        <v>36:4</v>
      </c>
      <c r="M24" s="206">
        <f>Entry!Q26</f>
        <v>36</v>
      </c>
      <c r="N24" s="207">
        <f t="shared" si="2"/>
        <v>8.6</v>
      </c>
      <c r="O24" s="207">
        <f t="shared" si="3"/>
        <v>9.6999999999999993</v>
      </c>
      <c r="P24" s="207">
        <f t="shared" si="4"/>
        <v>8.6999999999999993</v>
      </c>
      <c r="Q24" s="207">
        <f t="shared" si="5"/>
        <v>5</v>
      </c>
      <c r="R24" s="207">
        <f t="shared" si="6"/>
        <v>4</v>
      </c>
      <c r="T24" s="208">
        <f t="shared" si="7"/>
        <v>36</v>
      </c>
    </row>
    <row r="25" spans="1:20">
      <c r="A25" s="191">
        <f t="shared" si="0"/>
        <v>21</v>
      </c>
      <c r="B25" s="191" t="str">
        <f>C25&amp;":"&amp;COUNTIF($C$7:C25,C25)</f>
        <v>21:2</v>
      </c>
      <c r="C25" s="204">
        <f t="shared" si="1"/>
        <v>21</v>
      </c>
      <c r="D25" s="204">
        <v>4.3</v>
      </c>
      <c r="E25" s="204">
        <v>4.9000000000000004</v>
      </c>
      <c r="F25" s="204">
        <v>5.8</v>
      </c>
      <c r="G25" s="204">
        <v>1</v>
      </c>
      <c r="H25" s="204">
        <v>5</v>
      </c>
      <c r="I25" s="145"/>
      <c r="K25" s="209">
        <v>19</v>
      </c>
      <c r="L25" s="205" t="str">
        <f>M25&amp;":"&amp;COUNTIF($M$7:M25,M25)</f>
        <v>37:6</v>
      </c>
      <c r="M25" s="206">
        <f>Entry!Q27</f>
        <v>37</v>
      </c>
      <c r="N25" s="207">
        <f t="shared" si="2"/>
        <v>8.8000000000000007</v>
      </c>
      <c r="O25" s="207">
        <f t="shared" si="3"/>
        <v>9.6</v>
      </c>
      <c r="P25" s="207">
        <f t="shared" si="4"/>
        <v>9.6</v>
      </c>
      <c r="Q25" s="207">
        <f t="shared" si="5"/>
        <v>5</v>
      </c>
      <c r="R25" s="207">
        <f t="shared" si="6"/>
        <v>4</v>
      </c>
      <c r="T25" s="208">
        <f t="shared" si="7"/>
        <v>37</v>
      </c>
    </row>
    <row r="26" spans="1:20">
      <c r="A26" s="191">
        <f t="shared" si="0"/>
        <v>27</v>
      </c>
      <c r="B26" s="191" t="str">
        <f>C26&amp;":"&amp;COUNTIF($C$7:C26,C26)</f>
        <v>27:2</v>
      </c>
      <c r="C26" s="204">
        <f t="shared" si="1"/>
        <v>27</v>
      </c>
      <c r="D26" s="204">
        <v>5.3</v>
      </c>
      <c r="E26" s="204">
        <v>5.9</v>
      </c>
      <c r="F26" s="204">
        <v>5.8</v>
      </c>
      <c r="G26" s="204">
        <v>5</v>
      </c>
      <c r="H26" s="204">
        <v>5</v>
      </c>
      <c r="I26" s="145"/>
      <c r="K26" s="209">
        <v>20</v>
      </c>
      <c r="L26" s="205" t="str">
        <f>M26&amp;":"&amp;COUNTIF($M$7:M26,M26)</f>
        <v>35:3</v>
      </c>
      <c r="M26" s="206">
        <f>Entry!Q28</f>
        <v>35</v>
      </c>
      <c r="N26" s="207">
        <f t="shared" si="2"/>
        <v>8.1999999999999993</v>
      </c>
      <c r="O26" s="207">
        <f t="shared" si="3"/>
        <v>8.9</v>
      </c>
      <c r="P26" s="207">
        <f t="shared" si="4"/>
        <v>7.9</v>
      </c>
      <c r="Q26" s="207">
        <f t="shared" si="5"/>
        <v>5</v>
      </c>
      <c r="R26" s="207">
        <f t="shared" si="6"/>
        <v>5</v>
      </c>
      <c r="T26" s="208">
        <f t="shared" si="7"/>
        <v>35</v>
      </c>
    </row>
    <row r="27" spans="1:20">
      <c r="A27" s="191">
        <f t="shared" si="0"/>
        <v>30</v>
      </c>
      <c r="B27" s="191" t="str">
        <f>C27&amp;":"&amp;COUNTIF($C$7:C27,C27)</f>
        <v>30:2</v>
      </c>
      <c r="C27" s="204">
        <f t="shared" si="1"/>
        <v>30</v>
      </c>
      <c r="D27" s="204">
        <v>6.3</v>
      </c>
      <c r="E27" s="204">
        <v>6.9</v>
      </c>
      <c r="F27" s="204">
        <v>7.8</v>
      </c>
      <c r="G27" s="204">
        <v>5</v>
      </c>
      <c r="H27" s="204">
        <v>4</v>
      </c>
      <c r="I27" s="145"/>
      <c r="K27" s="205">
        <v>21</v>
      </c>
      <c r="L27" s="205" t="str">
        <f>M27&amp;":"&amp;COUNTIF($M$7:M27,M27)</f>
        <v>35:4</v>
      </c>
      <c r="M27" s="206">
        <f>Entry!Q29</f>
        <v>35</v>
      </c>
      <c r="N27" s="207">
        <f t="shared" si="2"/>
        <v>9</v>
      </c>
      <c r="O27" s="207">
        <f t="shared" si="3"/>
        <v>7.5</v>
      </c>
      <c r="P27" s="207">
        <f t="shared" si="4"/>
        <v>8.5</v>
      </c>
      <c r="Q27" s="207">
        <f t="shared" si="5"/>
        <v>5</v>
      </c>
      <c r="R27" s="207">
        <f t="shared" si="6"/>
        <v>5</v>
      </c>
      <c r="T27" s="208">
        <f t="shared" si="7"/>
        <v>35</v>
      </c>
    </row>
    <row r="28" spans="1:20">
      <c r="A28" s="191">
        <f t="shared" si="0"/>
        <v>35</v>
      </c>
      <c r="B28" s="191" t="str">
        <f>C28&amp;":"&amp;COUNTIF($C$7:C28,C28)</f>
        <v>35:2</v>
      </c>
      <c r="C28" s="204">
        <f t="shared" si="1"/>
        <v>35</v>
      </c>
      <c r="D28" s="204">
        <v>7.7</v>
      </c>
      <c r="E28" s="204">
        <v>8.6999999999999993</v>
      </c>
      <c r="F28" s="204">
        <v>8.6</v>
      </c>
      <c r="G28" s="204">
        <v>5</v>
      </c>
      <c r="H28" s="204">
        <v>5</v>
      </c>
      <c r="I28" s="145"/>
      <c r="K28" s="209">
        <v>22</v>
      </c>
      <c r="L28" s="205" t="str">
        <f>M28&amp;":"&amp;COUNTIF($M$7:M28,M28)</f>
        <v>37:7</v>
      </c>
      <c r="M28" s="206">
        <f>Entry!Q30</f>
        <v>37</v>
      </c>
      <c r="N28" s="207">
        <f t="shared" si="2"/>
        <v>10</v>
      </c>
      <c r="O28" s="207">
        <f t="shared" si="3"/>
        <v>9.5</v>
      </c>
      <c r="P28" s="207">
        <f t="shared" si="4"/>
        <v>8.5</v>
      </c>
      <c r="Q28" s="207">
        <f t="shared" si="5"/>
        <v>5</v>
      </c>
      <c r="R28" s="207">
        <f t="shared" si="6"/>
        <v>4</v>
      </c>
      <c r="T28" s="208">
        <f t="shared" si="7"/>
        <v>37</v>
      </c>
    </row>
    <row r="29" spans="1:20">
      <c r="A29" s="191">
        <f t="shared" si="0"/>
        <v>36</v>
      </c>
      <c r="B29" s="191" t="str">
        <f>C29&amp;":"&amp;COUNTIF($C$7:C29,C29)</f>
        <v>36:1</v>
      </c>
      <c r="C29" s="204">
        <f t="shared" si="1"/>
        <v>36</v>
      </c>
      <c r="D29" s="204">
        <v>8.6999999999999993</v>
      </c>
      <c r="E29" s="204">
        <v>9.6999999999999993</v>
      </c>
      <c r="F29" s="204">
        <v>8.6</v>
      </c>
      <c r="G29" s="204">
        <v>5</v>
      </c>
      <c r="H29" s="204">
        <v>4</v>
      </c>
      <c r="I29" s="145"/>
      <c r="K29" s="209">
        <v>23</v>
      </c>
      <c r="L29" s="205" t="str">
        <f>M29&amp;":"&amp;COUNTIF($M$7:M29,M29)</f>
        <v>36:5</v>
      </c>
      <c r="M29" s="206">
        <f>Entry!Q31</f>
        <v>36</v>
      </c>
      <c r="N29" s="207">
        <f t="shared" si="2"/>
        <v>8.6999999999999993</v>
      </c>
      <c r="O29" s="207">
        <f t="shared" si="3"/>
        <v>9.6999999999999993</v>
      </c>
      <c r="P29" s="207">
        <f t="shared" si="4"/>
        <v>8.6</v>
      </c>
      <c r="Q29" s="207">
        <f t="shared" si="5"/>
        <v>5</v>
      </c>
      <c r="R29" s="207">
        <f t="shared" si="6"/>
        <v>4</v>
      </c>
      <c r="T29" s="208">
        <f t="shared" si="7"/>
        <v>36</v>
      </c>
    </row>
    <row r="30" spans="1:20">
      <c r="A30" s="191">
        <f t="shared" si="0"/>
        <v>39</v>
      </c>
      <c r="B30" s="191" t="str">
        <f>C30&amp;":"&amp;COUNTIF($C$7:C30,C30)</f>
        <v>39:2</v>
      </c>
      <c r="C30" s="204">
        <f t="shared" si="1"/>
        <v>39</v>
      </c>
      <c r="D30" s="204">
        <v>9.6</v>
      </c>
      <c r="E30" s="204">
        <v>9.6999999999999993</v>
      </c>
      <c r="F30" s="204">
        <v>9.6999999999999993</v>
      </c>
      <c r="G30" s="204">
        <v>5</v>
      </c>
      <c r="H30" s="204">
        <v>5</v>
      </c>
      <c r="I30" s="145"/>
      <c r="K30" s="209">
        <v>24</v>
      </c>
      <c r="L30" s="205" t="str">
        <f>M30&amp;":"&amp;COUNTIF($M$7:M30,M30)</f>
        <v>30:1</v>
      </c>
      <c r="M30" s="206">
        <f>Entry!Q32</f>
        <v>30</v>
      </c>
      <c r="N30" s="207">
        <f t="shared" si="2"/>
        <v>6.5</v>
      </c>
      <c r="O30" s="207">
        <f t="shared" si="3"/>
        <v>6.8</v>
      </c>
      <c r="P30" s="207">
        <f t="shared" si="4"/>
        <v>6.7</v>
      </c>
      <c r="Q30" s="207">
        <f t="shared" si="5"/>
        <v>5</v>
      </c>
      <c r="R30" s="207">
        <f t="shared" si="6"/>
        <v>5</v>
      </c>
      <c r="T30" s="208">
        <f t="shared" si="7"/>
        <v>30</v>
      </c>
    </row>
    <row r="31" spans="1:20">
      <c r="A31" s="191">
        <f t="shared" si="0"/>
        <v>24</v>
      </c>
      <c r="B31" s="191" t="str">
        <f>C31&amp;":"&amp;COUNTIF($C$7:C31,C31)</f>
        <v>24:1</v>
      </c>
      <c r="C31" s="204">
        <f t="shared" si="1"/>
        <v>24</v>
      </c>
      <c r="D31" s="204">
        <v>2.4</v>
      </c>
      <c r="E31" s="204">
        <v>7.8</v>
      </c>
      <c r="F31" s="204">
        <v>3.8</v>
      </c>
      <c r="G31" s="204">
        <v>5</v>
      </c>
      <c r="H31" s="204">
        <v>5</v>
      </c>
      <c r="I31" s="145"/>
      <c r="K31" s="205">
        <v>25</v>
      </c>
      <c r="L31" s="205" t="str">
        <f>M31&amp;":"&amp;COUNTIF($M$7:M31,M31)</f>
        <v>37:8</v>
      </c>
      <c r="M31" s="206">
        <f>Entry!Q33</f>
        <v>37</v>
      </c>
      <c r="N31" s="207">
        <f t="shared" si="2"/>
        <v>9</v>
      </c>
      <c r="O31" s="207">
        <f t="shared" si="3"/>
        <v>9.5</v>
      </c>
      <c r="P31" s="207">
        <f t="shared" si="4"/>
        <v>8.5</v>
      </c>
      <c r="Q31" s="207">
        <f t="shared" si="5"/>
        <v>5</v>
      </c>
      <c r="R31" s="207">
        <f t="shared" si="6"/>
        <v>5</v>
      </c>
      <c r="T31" s="208">
        <f t="shared" si="7"/>
        <v>37</v>
      </c>
    </row>
    <row r="32" spans="1:20">
      <c r="A32" s="191">
        <f t="shared" si="0"/>
        <v>12</v>
      </c>
      <c r="B32" s="191" t="str">
        <f>C32&amp;":"&amp;COUNTIF($C$7:C32,C32)</f>
        <v>12:2</v>
      </c>
      <c r="C32" s="204">
        <f t="shared" si="1"/>
        <v>12</v>
      </c>
      <c r="D32" s="204">
        <v>2.1</v>
      </c>
      <c r="E32" s="204">
        <v>2</v>
      </c>
      <c r="F32" s="204">
        <v>0.9</v>
      </c>
      <c r="G32" s="204">
        <v>4</v>
      </c>
      <c r="H32" s="204">
        <v>3</v>
      </c>
      <c r="I32" s="145"/>
      <c r="K32" s="209">
        <v>26</v>
      </c>
      <c r="L32" s="205" t="str">
        <f>M32&amp;":"&amp;COUNTIF($M$7:M32,M32)</f>
        <v>36:6</v>
      </c>
      <c r="M32" s="206">
        <f>Entry!Q34</f>
        <v>36</v>
      </c>
      <c r="N32" s="207">
        <f t="shared" si="2"/>
        <v>8.9</v>
      </c>
      <c r="O32" s="207">
        <f t="shared" si="3"/>
        <v>8.6</v>
      </c>
      <c r="P32" s="207">
        <f t="shared" si="4"/>
        <v>9.5</v>
      </c>
      <c r="Q32" s="207">
        <f t="shared" si="5"/>
        <v>5</v>
      </c>
      <c r="R32" s="207">
        <f t="shared" si="6"/>
        <v>4</v>
      </c>
      <c r="T32" s="208">
        <f t="shared" si="7"/>
        <v>36</v>
      </c>
    </row>
    <row r="33" spans="1:20">
      <c r="A33" s="191">
        <f t="shared" si="0"/>
        <v>25</v>
      </c>
      <c r="B33" s="191" t="str">
        <f>C33&amp;":"&amp;COUNTIF($C$7:C33,C33)</f>
        <v>25:2</v>
      </c>
      <c r="C33" s="204">
        <f t="shared" si="1"/>
        <v>25</v>
      </c>
      <c r="D33" s="204">
        <v>5.4</v>
      </c>
      <c r="E33" s="204">
        <v>4.8</v>
      </c>
      <c r="F33" s="204">
        <v>5.8</v>
      </c>
      <c r="G33" s="204">
        <v>5</v>
      </c>
      <c r="H33" s="204">
        <v>4</v>
      </c>
      <c r="I33" s="145"/>
      <c r="K33" s="209">
        <v>27</v>
      </c>
      <c r="L33" s="205" t="str">
        <f>M33&amp;":"&amp;COUNTIF($M$7:M33,M33)</f>
        <v>36:7</v>
      </c>
      <c r="M33" s="206">
        <f>Entry!Q35</f>
        <v>36</v>
      </c>
      <c r="N33" s="207">
        <f t="shared" si="2"/>
        <v>8.6</v>
      </c>
      <c r="O33" s="207">
        <f t="shared" si="3"/>
        <v>9.6999999999999993</v>
      </c>
      <c r="P33" s="207">
        <f t="shared" si="4"/>
        <v>8.6999999999999993</v>
      </c>
      <c r="Q33" s="207">
        <f t="shared" si="5"/>
        <v>5</v>
      </c>
      <c r="R33" s="207">
        <f t="shared" si="6"/>
        <v>4</v>
      </c>
      <c r="T33" s="208">
        <f t="shared" si="7"/>
        <v>36</v>
      </c>
    </row>
    <row r="34" spans="1:20">
      <c r="A34" s="191">
        <f t="shared" si="0"/>
        <v>28</v>
      </c>
      <c r="B34" s="191" t="str">
        <f>C34&amp;":"&amp;COUNTIF($C$7:C34,C34)</f>
        <v>28:2</v>
      </c>
      <c r="C34" s="204">
        <f t="shared" si="1"/>
        <v>28</v>
      </c>
      <c r="D34" s="204">
        <v>5.6</v>
      </c>
      <c r="E34" s="204">
        <v>6.7</v>
      </c>
      <c r="F34" s="204">
        <v>5.7</v>
      </c>
      <c r="G34" s="204">
        <v>5</v>
      </c>
      <c r="H34" s="204">
        <v>5</v>
      </c>
      <c r="I34" s="145"/>
      <c r="K34" s="209">
        <v>28</v>
      </c>
      <c r="L34" s="205" t="str">
        <f>M34&amp;":"&amp;COUNTIF($M$7:M34,M34)</f>
        <v>36:8</v>
      </c>
      <c r="M34" s="206">
        <f>Entry!Q36</f>
        <v>36</v>
      </c>
      <c r="N34" s="207">
        <f t="shared" si="2"/>
        <v>9</v>
      </c>
      <c r="O34" s="207">
        <f t="shared" si="3"/>
        <v>8.5</v>
      </c>
      <c r="P34" s="207">
        <f t="shared" si="4"/>
        <v>8.5</v>
      </c>
      <c r="Q34" s="207">
        <f t="shared" si="5"/>
        <v>5</v>
      </c>
      <c r="R34" s="207">
        <f t="shared" si="6"/>
        <v>5</v>
      </c>
      <c r="T34" s="208">
        <f t="shared" si="7"/>
        <v>36</v>
      </c>
    </row>
    <row r="35" spans="1:20">
      <c r="A35" s="191">
        <f t="shared" si="0"/>
        <v>31</v>
      </c>
      <c r="B35" s="191" t="str">
        <f>C35&amp;":"&amp;COUNTIF($C$7:C35,C35)</f>
        <v>31:2</v>
      </c>
      <c r="C35" s="204">
        <f t="shared" si="1"/>
        <v>31</v>
      </c>
      <c r="D35" s="204">
        <v>7.1</v>
      </c>
      <c r="E35" s="204">
        <v>7</v>
      </c>
      <c r="F35" s="204">
        <v>7.9</v>
      </c>
      <c r="G35" s="204">
        <v>5</v>
      </c>
      <c r="H35" s="204">
        <v>4</v>
      </c>
      <c r="I35" s="145"/>
      <c r="K35" s="205">
        <v>29</v>
      </c>
      <c r="L35" s="205" t="str">
        <f>M35&amp;":"&amp;COUNTIF($M$7:M35,M35)</f>
        <v>37:9</v>
      </c>
      <c r="M35" s="206">
        <f>Entry!Q37</f>
        <v>37</v>
      </c>
      <c r="N35" s="207">
        <f t="shared" si="2"/>
        <v>9</v>
      </c>
      <c r="O35" s="207">
        <f t="shared" si="3"/>
        <v>9</v>
      </c>
      <c r="P35" s="207">
        <f t="shared" si="4"/>
        <v>9</v>
      </c>
      <c r="Q35" s="207">
        <f t="shared" si="5"/>
        <v>5</v>
      </c>
      <c r="R35" s="207">
        <f t="shared" si="6"/>
        <v>5</v>
      </c>
      <c r="T35" s="208">
        <f t="shared" si="7"/>
        <v>37</v>
      </c>
    </row>
    <row r="36" spans="1:20">
      <c r="A36" s="191">
        <f t="shared" si="0"/>
        <v>34</v>
      </c>
      <c r="B36" s="191" t="str">
        <f>C36&amp;":"&amp;COUNTIF($C$7:C36,C36)</f>
        <v>34:1</v>
      </c>
      <c r="C36" s="204">
        <f t="shared" si="1"/>
        <v>34</v>
      </c>
      <c r="D36" s="204">
        <v>8.1</v>
      </c>
      <c r="E36" s="204">
        <v>9</v>
      </c>
      <c r="F36" s="204">
        <v>7.9</v>
      </c>
      <c r="G36" s="204">
        <v>5</v>
      </c>
      <c r="H36" s="204">
        <v>4</v>
      </c>
      <c r="I36" s="145"/>
      <c r="K36" s="209">
        <v>30</v>
      </c>
      <c r="L36" s="205" t="str">
        <f>M36&amp;":"&amp;COUNTIF($M$7:M36,M36)</f>
        <v>37:10</v>
      </c>
      <c r="M36" s="206">
        <f>Entry!Q38</f>
        <v>37</v>
      </c>
      <c r="N36" s="207">
        <f t="shared" si="2"/>
        <v>8.6</v>
      </c>
      <c r="O36" s="207">
        <f t="shared" si="3"/>
        <v>8.6999999999999993</v>
      </c>
      <c r="P36" s="207">
        <f t="shared" si="4"/>
        <v>9.6999999999999993</v>
      </c>
      <c r="Q36" s="207">
        <f t="shared" si="5"/>
        <v>5</v>
      </c>
      <c r="R36" s="207">
        <f t="shared" si="6"/>
        <v>5</v>
      </c>
      <c r="T36" s="208">
        <f t="shared" si="7"/>
        <v>37</v>
      </c>
    </row>
    <row r="37" spans="1:20">
      <c r="A37" s="191">
        <f t="shared" si="0"/>
        <v>38</v>
      </c>
      <c r="B37" s="191" t="str">
        <f>C37&amp;":"&amp;COUNTIF($C$7:C37,C37)</f>
        <v>38:1</v>
      </c>
      <c r="C37" s="204">
        <f t="shared" si="1"/>
        <v>38</v>
      </c>
      <c r="D37" s="204">
        <v>9.6</v>
      </c>
      <c r="E37" s="204">
        <v>9.6999999999999993</v>
      </c>
      <c r="F37" s="204">
        <v>8.6999999999999993</v>
      </c>
      <c r="G37" s="204">
        <v>5</v>
      </c>
      <c r="H37" s="204">
        <v>5</v>
      </c>
      <c r="I37" s="145"/>
      <c r="K37" s="209">
        <v>31</v>
      </c>
      <c r="L37" s="205" t="str">
        <f>M37&amp;":"&amp;COUNTIF($M$7:M37,M37)</f>
        <v>36:9</v>
      </c>
      <c r="M37" s="206">
        <f>Entry!Q39</f>
        <v>36</v>
      </c>
      <c r="N37" s="207">
        <f t="shared" si="2"/>
        <v>8.6999999999999993</v>
      </c>
      <c r="O37" s="207">
        <f t="shared" si="3"/>
        <v>8.6999999999999993</v>
      </c>
      <c r="P37" s="207">
        <f t="shared" si="4"/>
        <v>9.6</v>
      </c>
      <c r="Q37" s="207">
        <f t="shared" si="5"/>
        <v>5</v>
      </c>
      <c r="R37" s="207">
        <f t="shared" si="6"/>
        <v>4</v>
      </c>
      <c r="T37" s="208">
        <f t="shared" si="7"/>
        <v>36</v>
      </c>
    </row>
    <row r="38" spans="1:20">
      <c r="A38" s="191">
        <f t="shared" si="0"/>
        <v>40</v>
      </c>
      <c r="B38" s="191" t="str">
        <f>C38&amp;":"&amp;COUNTIF($C$7:C38,C38)</f>
        <v>40:1</v>
      </c>
      <c r="C38" s="204">
        <f t="shared" si="1"/>
        <v>40</v>
      </c>
      <c r="D38" s="204">
        <v>10</v>
      </c>
      <c r="E38" s="204">
        <v>10</v>
      </c>
      <c r="F38" s="204">
        <v>10</v>
      </c>
      <c r="G38" s="204">
        <v>5</v>
      </c>
      <c r="H38" s="204">
        <v>5</v>
      </c>
      <c r="I38" s="145"/>
      <c r="K38" s="209">
        <v>32</v>
      </c>
      <c r="L38" s="205" t="str">
        <f>M38&amp;":"&amp;COUNTIF($M$7:M38,M38)</f>
        <v>36:10</v>
      </c>
      <c r="M38" s="206">
        <f>Entry!Q40</f>
        <v>36</v>
      </c>
      <c r="N38" s="207">
        <f t="shared" si="2"/>
        <v>8.1</v>
      </c>
      <c r="O38" s="207">
        <f t="shared" si="3"/>
        <v>10</v>
      </c>
      <c r="P38" s="207">
        <f t="shared" si="4"/>
        <v>8.9</v>
      </c>
      <c r="Q38" s="207">
        <f t="shared" si="5"/>
        <v>5</v>
      </c>
      <c r="R38" s="207">
        <f t="shared" si="6"/>
        <v>4</v>
      </c>
      <c r="T38" s="208">
        <f t="shared" si="7"/>
        <v>36</v>
      </c>
    </row>
    <row r="39" spans="1:20">
      <c r="A39" s="191">
        <f t="shared" si="0"/>
        <v>30.9</v>
      </c>
      <c r="B39" s="191" t="str">
        <f>C39&amp;":"&amp;COUNTIF($C$7:C39,C39)</f>
        <v>30.9:1</v>
      </c>
      <c r="C39" s="204">
        <f t="shared" si="1"/>
        <v>30.9</v>
      </c>
      <c r="D39" s="204">
        <v>1.9</v>
      </c>
      <c r="E39" s="204">
        <v>10</v>
      </c>
      <c r="F39" s="204">
        <v>10</v>
      </c>
      <c r="G39" s="204">
        <v>5</v>
      </c>
      <c r="H39" s="204">
        <v>4</v>
      </c>
      <c r="I39" s="145"/>
      <c r="K39" s="205">
        <v>33</v>
      </c>
      <c r="L39" s="205" t="str">
        <f>M39&amp;":"&amp;COUNTIF($M$7:M39,M39)</f>
        <v>36:11</v>
      </c>
      <c r="M39" s="206">
        <f>Entry!Q41</f>
        <v>36</v>
      </c>
      <c r="N39" s="207">
        <f t="shared" si="2"/>
        <v>8.8000000000000007</v>
      </c>
      <c r="O39" s="207">
        <f t="shared" si="3"/>
        <v>8.6</v>
      </c>
      <c r="P39" s="207">
        <f t="shared" si="4"/>
        <v>8.6</v>
      </c>
      <c r="Q39" s="207">
        <f t="shared" si="5"/>
        <v>5</v>
      </c>
      <c r="R39" s="207">
        <f t="shared" si="6"/>
        <v>5</v>
      </c>
      <c r="T39" s="208">
        <f t="shared" si="7"/>
        <v>36</v>
      </c>
    </row>
    <row r="40" spans="1:20">
      <c r="A40" s="191">
        <f t="shared" si="0"/>
        <v>10</v>
      </c>
      <c r="B40" s="191" t="str">
        <f>C40&amp;":"&amp;COUNTIF($C$7:C40,C40)</f>
        <v>10:1</v>
      </c>
      <c r="C40" s="204">
        <f t="shared" si="1"/>
        <v>10</v>
      </c>
      <c r="D40" s="204">
        <v>0.1</v>
      </c>
      <c r="E40" s="204">
        <v>2</v>
      </c>
      <c r="F40" s="204">
        <v>1.9</v>
      </c>
      <c r="G40" s="204">
        <v>4</v>
      </c>
      <c r="H40" s="204">
        <v>2</v>
      </c>
      <c r="I40" s="145"/>
      <c r="K40" s="209">
        <v>34</v>
      </c>
      <c r="L40" s="205" t="str">
        <f>M40&amp;":"&amp;COUNTIF($M$7:M40,M40)</f>
        <v>35:5</v>
      </c>
      <c r="M40" s="206">
        <f>Entry!Q42</f>
        <v>35</v>
      </c>
      <c r="N40" s="207">
        <f t="shared" si="2"/>
        <v>7.3</v>
      </c>
      <c r="O40" s="207">
        <f t="shared" si="3"/>
        <v>8.9</v>
      </c>
      <c r="P40" s="207">
        <f t="shared" si="4"/>
        <v>8.8000000000000007</v>
      </c>
      <c r="Q40" s="207">
        <f t="shared" si="5"/>
        <v>5</v>
      </c>
      <c r="R40" s="207">
        <f t="shared" si="6"/>
        <v>5</v>
      </c>
      <c r="T40" s="208">
        <f t="shared" si="7"/>
        <v>35</v>
      </c>
    </row>
    <row r="41" spans="1:20">
      <c r="A41" s="191">
        <f t="shared" si="0"/>
        <v>26</v>
      </c>
      <c r="B41" s="191" t="str">
        <f>C41&amp;":"&amp;COUNTIF($C$7:C41,C41)</f>
        <v>26:2</v>
      </c>
      <c r="C41" s="204">
        <f t="shared" si="1"/>
        <v>26</v>
      </c>
      <c r="D41" s="204">
        <v>5.3</v>
      </c>
      <c r="E41" s="204">
        <v>5.9</v>
      </c>
      <c r="F41" s="204">
        <v>4.8</v>
      </c>
      <c r="G41" s="204">
        <v>5</v>
      </c>
      <c r="H41" s="204">
        <v>5</v>
      </c>
      <c r="I41" s="145"/>
      <c r="K41" s="209">
        <v>35</v>
      </c>
      <c r="L41" s="205" t="str">
        <f>M41&amp;":"&amp;COUNTIF($M$7:M41,M41)</f>
        <v>37:11</v>
      </c>
      <c r="M41" s="206">
        <f>Entry!Q43</f>
        <v>37</v>
      </c>
      <c r="N41" s="207">
        <f t="shared" si="2"/>
        <v>9.6999999999999993</v>
      </c>
      <c r="O41" s="207">
        <f t="shared" si="3"/>
        <v>8.6999999999999993</v>
      </c>
      <c r="P41" s="207">
        <f t="shared" si="4"/>
        <v>8.6</v>
      </c>
      <c r="Q41" s="207">
        <f t="shared" si="5"/>
        <v>5</v>
      </c>
      <c r="R41" s="207">
        <f t="shared" si="6"/>
        <v>5</v>
      </c>
      <c r="T41" s="208">
        <f t="shared" si="7"/>
        <v>37</v>
      </c>
    </row>
    <row r="42" spans="1:20">
      <c r="A42" s="191">
        <f t="shared" si="0"/>
        <v>27</v>
      </c>
      <c r="B42" s="191" t="str">
        <f>C42&amp;":"&amp;COUNTIF($C$7:C42,C42)</f>
        <v>27:3</v>
      </c>
      <c r="C42" s="204">
        <f t="shared" si="1"/>
        <v>27</v>
      </c>
      <c r="D42" s="204">
        <v>6.1</v>
      </c>
      <c r="E42" s="204">
        <v>6</v>
      </c>
      <c r="F42" s="204">
        <v>5.9</v>
      </c>
      <c r="G42" s="204">
        <v>5</v>
      </c>
      <c r="H42" s="204">
        <v>4</v>
      </c>
      <c r="I42" s="145"/>
      <c r="K42" s="209">
        <v>36</v>
      </c>
      <c r="L42" s="205" t="str">
        <f>M42&amp;":"&amp;COUNTIF($M$7:M42,M42)</f>
        <v>33:1</v>
      </c>
      <c r="M42" s="206">
        <f>Entry!Q44</f>
        <v>33</v>
      </c>
      <c r="N42" s="207">
        <f t="shared" si="2"/>
        <v>7.6</v>
      </c>
      <c r="O42" s="207">
        <f t="shared" si="3"/>
        <v>7.7</v>
      </c>
      <c r="P42" s="207">
        <f t="shared" si="4"/>
        <v>7.7</v>
      </c>
      <c r="Q42" s="207">
        <f t="shared" si="5"/>
        <v>5</v>
      </c>
      <c r="R42" s="207">
        <f t="shared" si="6"/>
        <v>5</v>
      </c>
      <c r="T42" s="208">
        <f t="shared" si="7"/>
        <v>33</v>
      </c>
    </row>
    <row r="43" spans="1:20">
      <c r="A43" s="191">
        <f t="shared" si="0"/>
        <v>31</v>
      </c>
      <c r="B43" s="191" t="str">
        <f>C43&amp;":"&amp;COUNTIF($C$7:C43,C43)</f>
        <v>31:3</v>
      </c>
      <c r="C43" s="204">
        <f t="shared" si="1"/>
        <v>31</v>
      </c>
      <c r="D43" s="204">
        <v>7.1</v>
      </c>
      <c r="E43" s="204">
        <v>8</v>
      </c>
      <c r="F43" s="204">
        <v>6.9</v>
      </c>
      <c r="G43" s="204">
        <v>5</v>
      </c>
      <c r="H43" s="204">
        <v>4</v>
      </c>
      <c r="I43" s="145"/>
      <c r="K43" s="205">
        <v>37</v>
      </c>
      <c r="L43" s="205" t="str">
        <f>M43&amp;":"&amp;COUNTIF($M$7:M43,M43)</f>
        <v>34:2</v>
      </c>
      <c r="M43" s="206">
        <f>Entry!Q45</f>
        <v>34</v>
      </c>
      <c r="N43" s="207">
        <f t="shared" si="2"/>
        <v>8.8000000000000007</v>
      </c>
      <c r="O43" s="207">
        <f t="shared" si="3"/>
        <v>7.6</v>
      </c>
      <c r="P43" s="207">
        <f t="shared" si="4"/>
        <v>8.6</v>
      </c>
      <c r="Q43" s="207">
        <f t="shared" si="5"/>
        <v>5</v>
      </c>
      <c r="R43" s="207">
        <f t="shared" si="6"/>
        <v>4</v>
      </c>
      <c r="T43" s="208">
        <f t="shared" si="7"/>
        <v>34</v>
      </c>
    </row>
    <row r="44" spans="1:20">
      <c r="A44" s="191">
        <f t="shared" si="0"/>
        <v>34</v>
      </c>
      <c r="B44" s="191" t="str">
        <f>C44&amp;":"&amp;COUNTIF($C$7:C44,C44)</f>
        <v>34:2</v>
      </c>
      <c r="C44" s="204">
        <f t="shared" si="1"/>
        <v>34</v>
      </c>
      <c r="D44" s="204">
        <v>8.8000000000000007</v>
      </c>
      <c r="E44" s="204">
        <v>7.6</v>
      </c>
      <c r="F44" s="204">
        <v>8.6</v>
      </c>
      <c r="G44" s="204">
        <v>5</v>
      </c>
      <c r="H44" s="204">
        <v>4</v>
      </c>
      <c r="I44" s="145"/>
      <c r="K44" s="209">
        <v>38</v>
      </c>
      <c r="L44" s="205" t="str">
        <f>M44&amp;":"&amp;COUNTIF($M$7:M44,M44)</f>
        <v>36:12</v>
      </c>
      <c r="M44" s="206">
        <f>Entry!Q46</f>
        <v>36</v>
      </c>
      <c r="N44" s="207">
        <f t="shared" si="2"/>
        <v>8.6999999999999993</v>
      </c>
      <c r="O44" s="207">
        <f t="shared" si="3"/>
        <v>8.6999999999999993</v>
      </c>
      <c r="P44" s="207">
        <f t="shared" si="4"/>
        <v>9.6</v>
      </c>
      <c r="Q44" s="207">
        <f t="shared" si="5"/>
        <v>5</v>
      </c>
      <c r="R44" s="207">
        <f t="shared" si="6"/>
        <v>4</v>
      </c>
      <c r="T44" s="208">
        <f t="shared" si="7"/>
        <v>36</v>
      </c>
    </row>
    <row r="45" spans="1:20">
      <c r="A45" s="191">
        <f t="shared" si="0"/>
        <v>36</v>
      </c>
      <c r="B45" s="191" t="str">
        <f>C45&amp;":"&amp;COUNTIF($C$7:C45,C45)</f>
        <v>36:2</v>
      </c>
      <c r="C45" s="204">
        <f t="shared" si="1"/>
        <v>36</v>
      </c>
      <c r="D45" s="204">
        <v>8.3000000000000007</v>
      </c>
      <c r="E45" s="204">
        <v>8.9</v>
      </c>
      <c r="F45" s="204">
        <v>9.8000000000000007</v>
      </c>
      <c r="G45" s="204">
        <v>5</v>
      </c>
      <c r="H45" s="204">
        <v>4</v>
      </c>
      <c r="I45" s="145"/>
      <c r="K45" s="209">
        <v>39</v>
      </c>
      <c r="L45" s="205" t="str">
        <f>M45&amp;":"&amp;COUNTIF($M$7:M45,M45)</f>
        <v>36:13</v>
      </c>
      <c r="M45" s="206">
        <f>Entry!Q47</f>
        <v>36</v>
      </c>
      <c r="N45" s="207">
        <f t="shared" si="2"/>
        <v>9.1</v>
      </c>
      <c r="O45" s="207">
        <f t="shared" si="3"/>
        <v>9</v>
      </c>
      <c r="P45" s="207">
        <f t="shared" si="4"/>
        <v>8.9</v>
      </c>
      <c r="Q45" s="207">
        <f t="shared" si="5"/>
        <v>5</v>
      </c>
      <c r="R45" s="207">
        <f t="shared" si="6"/>
        <v>4</v>
      </c>
      <c r="T45" s="208">
        <f t="shared" si="7"/>
        <v>36</v>
      </c>
    </row>
    <row r="46" spans="1:20">
      <c r="A46" s="191">
        <f t="shared" si="0"/>
        <v>39</v>
      </c>
      <c r="B46" s="191" t="str">
        <f>C46&amp;":"&amp;COUNTIF($C$7:C46,C46)</f>
        <v>39:3</v>
      </c>
      <c r="C46" s="204">
        <f t="shared" si="1"/>
        <v>39</v>
      </c>
      <c r="D46" s="204">
        <v>9.3000000000000007</v>
      </c>
      <c r="E46" s="204">
        <v>9.9</v>
      </c>
      <c r="F46" s="204">
        <v>9.8000000000000007</v>
      </c>
      <c r="G46" s="204">
        <v>5</v>
      </c>
      <c r="H46" s="204">
        <v>5</v>
      </c>
      <c r="I46" s="145"/>
      <c r="K46" s="209">
        <v>40</v>
      </c>
      <c r="L46" s="205" t="str">
        <f>M46&amp;":"&amp;COUNTIF($M$7:M46,M46)</f>
        <v>37:12</v>
      </c>
      <c r="M46" s="206">
        <f>Entry!Q48</f>
        <v>37</v>
      </c>
      <c r="N46" s="207">
        <f t="shared" si="2"/>
        <v>8.1999999999999993</v>
      </c>
      <c r="O46" s="207">
        <f t="shared" si="3"/>
        <v>8.9</v>
      </c>
      <c r="P46" s="207">
        <f t="shared" si="4"/>
        <v>9.9</v>
      </c>
      <c r="Q46" s="207">
        <f t="shared" si="5"/>
        <v>5</v>
      </c>
      <c r="R46" s="207">
        <f t="shared" si="6"/>
        <v>5</v>
      </c>
      <c r="T46" s="208">
        <f t="shared" si="7"/>
        <v>37</v>
      </c>
    </row>
    <row r="47" spans="1:20">
      <c r="A47" s="191">
        <f t="shared" si="0"/>
        <v>15</v>
      </c>
      <c r="B47" s="191" t="str">
        <f>C47&amp;":"&amp;COUNTIF($C$7:C47,C47)</f>
        <v>15:2</v>
      </c>
      <c r="C47" s="204">
        <f t="shared" si="1"/>
        <v>15</v>
      </c>
      <c r="D47" s="204">
        <v>5.4</v>
      </c>
      <c r="E47" s="204">
        <v>3.8</v>
      </c>
      <c r="F47" s="204">
        <v>0.8</v>
      </c>
      <c r="G47" s="204">
        <v>4</v>
      </c>
      <c r="H47" s="204">
        <v>1</v>
      </c>
      <c r="I47" s="145"/>
      <c r="K47" s="205">
        <v>41</v>
      </c>
      <c r="L47" s="205" t="str">
        <f>M47&amp;":"&amp;COUNTIF($M$7:M47,M47)</f>
        <v>36:14</v>
      </c>
      <c r="M47" s="206">
        <f>Entry!Q49</f>
        <v>36</v>
      </c>
      <c r="N47" s="207">
        <f t="shared" si="2"/>
        <v>8.1999999999999993</v>
      </c>
      <c r="O47" s="207">
        <f t="shared" si="3"/>
        <v>8.9</v>
      </c>
      <c r="P47" s="207">
        <f t="shared" si="4"/>
        <v>8.9</v>
      </c>
      <c r="Q47" s="207">
        <f t="shared" si="5"/>
        <v>5</v>
      </c>
      <c r="R47" s="207">
        <f t="shared" si="6"/>
        <v>5</v>
      </c>
      <c r="T47" s="208">
        <f t="shared" si="7"/>
        <v>36</v>
      </c>
    </row>
    <row r="48" spans="1:20">
      <c r="A48" s="191">
        <f t="shared" si="0"/>
        <v>13</v>
      </c>
      <c r="B48" s="191" t="str">
        <f>C48&amp;":"&amp;COUNTIF($C$7:C48,C48)</f>
        <v>13:1</v>
      </c>
      <c r="C48" s="204">
        <f t="shared" si="1"/>
        <v>13</v>
      </c>
      <c r="D48" s="204">
        <v>1.7</v>
      </c>
      <c r="E48" s="204">
        <v>2.7</v>
      </c>
      <c r="F48" s="204">
        <v>1.6</v>
      </c>
      <c r="G48" s="204">
        <v>5</v>
      </c>
      <c r="H48" s="204">
        <v>2</v>
      </c>
      <c r="I48" s="145"/>
      <c r="K48" s="209">
        <v>42</v>
      </c>
      <c r="L48" s="205" t="str">
        <f>M48&amp;":"&amp;COUNTIF($M$7:M48,M48)</f>
        <v>31:1</v>
      </c>
      <c r="M48" s="206">
        <f>Entry!Q50</f>
        <v>31</v>
      </c>
      <c r="N48" s="207">
        <f t="shared" si="2"/>
        <v>7</v>
      </c>
      <c r="O48" s="207">
        <f t="shared" si="3"/>
        <v>7</v>
      </c>
      <c r="P48" s="207">
        <f t="shared" si="4"/>
        <v>8</v>
      </c>
      <c r="Q48" s="207">
        <f t="shared" si="5"/>
        <v>5</v>
      </c>
      <c r="R48" s="207">
        <f t="shared" si="6"/>
        <v>4</v>
      </c>
      <c r="T48" s="208">
        <f t="shared" si="7"/>
        <v>31</v>
      </c>
    </row>
    <row r="49" spans="1:20">
      <c r="A49" s="191">
        <f t="shared" si="0"/>
        <v>26</v>
      </c>
      <c r="B49" s="191" t="str">
        <f>C49&amp;":"&amp;COUNTIF($C$7:C49,C49)</f>
        <v>26:3</v>
      </c>
      <c r="C49" s="204">
        <f t="shared" si="1"/>
        <v>26</v>
      </c>
      <c r="D49" s="204">
        <v>5.2</v>
      </c>
      <c r="E49" s="204">
        <v>5.9</v>
      </c>
      <c r="F49" s="204">
        <v>4.9000000000000004</v>
      </c>
      <c r="G49" s="204">
        <v>5</v>
      </c>
      <c r="H49" s="204">
        <v>5</v>
      </c>
      <c r="I49" s="145"/>
      <c r="K49" s="209">
        <v>43</v>
      </c>
      <c r="L49" s="205" t="str">
        <f>M49&amp;":"&amp;COUNTIF($M$7:M49,M49)</f>
        <v>31:2</v>
      </c>
      <c r="M49" s="206">
        <f>Entry!Q51</f>
        <v>31</v>
      </c>
      <c r="N49" s="207">
        <f t="shared" si="2"/>
        <v>7.1</v>
      </c>
      <c r="O49" s="207">
        <f t="shared" si="3"/>
        <v>7</v>
      </c>
      <c r="P49" s="207">
        <f t="shared" si="4"/>
        <v>7.9</v>
      </c>
      <c r="Q49" s="207">
        <f t="shared" si="5"/>
        <v>5</v>
      </c>
      <c r="R49" s="207">
        <f t="shared" si="6"/>
        <v>4</v>
      </c>
      <c r="T49" s="208">
        <f t="shared" si="7"/>
        <v>31</v>
      </c>
    </row>
    <row r="50" spans="1:20">
      <c r="A50" s="191">
        <f t="shared" si="0"/>
        <v>29</v>
      </c>
      <c r="B50" s="191" t="str">
        <f>C50&amp;":"&amp;COUNTIF($C$7:C50,C50)</f>
        <v>29:1</v>
      </c>
      <c r="C50" s="204">
        <f t="shared" si="1"/>
        <v>29</v>
      </c>
      <c r="D50" s="204">
        <v>6.4</v>
      </c>
      <c r="E50" s="204">
        <v>6.8</v>
      </c>
      <c r="F50" s="204">
        <v>6.8</v>
      </c>
      <c r="G50" s="204">
        <v>5</v>
      </c>
      <c r="H50" s="204">
        <v>4</v>
      </c>
      <c r="I50" s="145"/>
      <c r="K50" s="209">
        <v>44</v>
      </c>
      <c r="L50" s="205" t="str">
        <f>M50&amp;":"&amp;COUNTIF($M$7:M50,M50)</f>
        <v>37:13</v>
      </c>
      <c r="M50" s="206">
        <f>Entry!Q52</f>
        <v>37</v>
      </c>
      <c r="N50" s="207">
        <f t="shared" si="2"/>
        <v>9.4</v>
      </c>
      <c r="O50" s="207">
        <f t="shared" si="3"/>
        <v>9.8000000000000007</v>
      </c>
      <c r="P50" s="207">
        <f t="shared" si="4"/>
        <v>8.8000000000000007</v>
      </c>
      <c r="Q50" s="207">
        <f t="shared" si="5"/>
        <v>5</v>
      </c>
      <c r="R50" s="207">
        <f t="shared" si="6"/>
        <v>4</v>
      </c>
      <c r="T50" s="208">
        <f t="shared" si="7"/>
        <v>37</v>
      </c>
    </row>
    <row r="51" spans="1:20">
      <c r="A51" s="191">
        <f t="shared" si="0"/>
        <v>31</v>
      </c>
      <c r="B51" s="191" t="str">
        <f>C51&amp;":"&amp;COUNTIF($C$7:C51,C51)</f>
        <v>31:4</v>
      </c>
      <c r="C51" s="204">
        <f t="shared" si="1"/>
        <v>31</v>
      </c>
      <c r="D51" s="204">
        <v>6.2</v>
      </c>
      <c r="E51" s="204">
        <v>6.9</v>
      </c>
      <c r="F51" s="204">
        <v>7.9</v>
      </c>
      <c r="G51" s="204">
        <v>5</v>
      </c>
      <c r="H51" s="204">
        <v>5</v>
      </c>
      <c r="I51" s="145"/>
      <c r="K51" s="205">
        <v>45</v>
      </c>
      <c r="L51" s="205" t="str">
        <f>M51&amp;":"&amp;COUNTIF($M$7:M51,M51)</f>
        <v>36:15</v>
      </c>
      <c r="M51" s="206">
        <f>Entry!Q53</f>
        <v>36</v>
      </c>
      <c r="N51" s="207">
        <f t="shared" si="2"/>
        <v>8.6999999999999993</v>
      </c>
      <c r="O51" s="207">
        <f t="shared" si="3"/>
        <v>9.6999999999999993</v>
      </c>
      <c r="P51" s="207">
        <f t="shared" si="4"/>
        <v>8.6</v>
      </c>
      <c r="Q51" s="207">
        <f t="shared" si="5"/>
        <v>5</v>
      </c>
      <c r="R51" s="207">
        <f t="shared" si="6"/>
        <v>4</v>
      </c>
      <c r="T51" s="208">
        <f t="shared" si="7"/>
        <v>36</v>
      </c>
    </row>
    <row r="52" spans="1:20">
      <c r="A52" s="191">
        <f t="shared" si="0"/>
        <v>34</v>
      </c>
      <c r="B52" s="191" t="str">
        <f>C52&amp;":"&amp;COUNTIF($C$7:C52,C52)</f>
        <v>34:3</v>
      </c>
      <c r="C52" s="204">
        <f t="shared" si="1"/>
        <v>34</v>
      </c>
      <c r="D52" s="204">
        <v>9</v>
      </c>
      <c r="E52" s="204">
        <v>7.5</v>
      </c>
      <c r="F52" s="204">
        <v>7.5</v>
      </c>
      <c r="G52" s="204">
        <v>5</v>
      </c>
      <c r="H52" s="204">
        <v>5</v>
      </c>
      <c r="I52" s="145"/>
      <c r="K52" s="209">
        <v>46</v>
      </c>
      <c r="L52" s="205" t="str">
        <f>M52&amp;":"&amp;COUNTIF($M$7:M52,M52)</f>
        <v>36:16</v>
      </c>
      <c r="M52" s="206">
        <f>Entry!Q54</f>
        <v>36</v>
      </c>
      <c r="N52" s="207">
        <f t="shared" si="2"/>
        <v>9.9</v>
      </c>
      <c r="O52" s="207">
        <f t="shared" si="3"/>
        <v>8.6</v>
      </c>
      <c r="P52" s="207">
        <f t="shared" si="4"/>
        <v>8.5</v>
      </c>
      <c r="Q52" s="207">
        <f t="shared" si="5"/>
        <v>5</v>
      </c>
      <c r="R52" s="207">
        <f t="shared" si="6"/>
        <v>4</v>
      </c>
      <c r="T52" s="208">
        <f t="shared" si="7"/>
        <v>36</v>
      </c>
    </row>
    <row r="53" spans="1:20">
      <c r="A53" s="191">
        <f t="shared" si="0"/>
        <v>37</v>
      </c>
      <c r="B53" s="191" t="str">
        <f>C53&amp;":"&amp;COUNTIF($C$7:C53,C53)</f>
        <v>37:3</v>
      </c>
      <c r="C53" s="204">
        <f t="shared" si="1"/>
        <v>37</v>
      </c>
      <c r="D53" s="204">
        <v>8.1</v>
      </c>
      <c r="E53" s="204">
        <v>10</v>
      </c>
      <c r="F53" s="204">
        <v>9.9</v>
      </c>
      <c r="G53" s="204">
        <v>5</v>
      </c>
      <c r="H53" s="204">
        <v>4</v>
      </c>
      <c r="I53" s="145"/>
      <c r="K53" s="209">
        <v>47</v>
      </c>
      <c r="L53" s="205" t="str">
        <f>M53&amp;":"&amp;COUNTIF($M$7:M53,M53)</f>
        <v>37:14</v>
      </c>
      <c r="M53" s="206">
        <f>Entry!Q55</f>
        <v>37</v>
      </c>
      <c r="N53" s="207">
        <f t="shared" si="2"/>
        <v>9.5</v>
      </c>
      <c r="O53" s="207">
        <f t="shared" si="3"/>
        <v>9.8000000000000007</v>
      </c>
      <c r="P53" s="207">
        <f t="shared" si="4"/>
        <v>8.6999999999999993</v>
      </c>
      <c r="Q53" s="207">
        <f t="shared" si="5"/>
        <v>5</v>
      </c>
      <c r="R53" s="207">
        <f t="shared" si="6"/>
        <v>4</v>
      </c>
      <c r="T53" s="208">
        <f t="shared" si="7"/>
        <v>37</v>
      </c>
    </row>
    <row r="54" spans="1:20">
      <c r="A54" s="191">
        <f t="shared" si="0"/>
        <v>38</v>
      </c>
      <c r="B54" s="191" t="str">
        <f>C54&amp;":"&amp;COUNTIF($C$7:C54,C54)</f>
        <v>38:2</v>
      </c>
      <c r="C54" s="204">
        <f t="shared" si="1"/>
        <v>38</v>
      </c>
      <c r="D54" s="204">
        <v>9.8000000000000007</v>
      </c>
      <c r="E54" s="204">
        <v>9.6</v>
      </c>
      <c r="F54" s="204">
        <v>9.6</v>
      </c>
      <c r="G54" s="204">
        <v>5</v>
      </c>
      <c r="H54" s="204">
        <v>4</v>
      </c>
      <c r="I54" s="145"/>
      <c r="K54" s="209">
        <v>48</v>
      </c>
      <c r="L54" s="205" t="str">
        <f>M54&amp;":"&amp;COUNTIF($M$7:M54,M54)</f>
        <v>36:17</v>
      </c>
      <c r="M54" s="206">
        <f>Entry!Q56</f>
        <v>36</v>
      </c>
      <c r="N54" s="207">
        <f t="shared" si="2"/>
        <v>8.3000000000000007</v>
      </c>
      <c r="O54" s="207">
        <f t="shared" si="3"/>
        <v>9.9</v>
      </c>
      <c r="P54" s="207">
        <f t="shared" si="4"/>
        <v>8.8000000000000007</v>
      </c>
      <c r="Q54" s="207">
        <f t="shared" si="5"/>
        <v>5</v>
      </c>
      <c r="R54" s="207">
        <f t="shared" si="6"/>
        <v>4</v>
      </c>
      <c r="T54" s="208">
        <f t="shared" si="7"/>
        <v>36</v>
      </c>
    </row>
    <row r="55" spans="1:20">
      <c r="A55" s="191">
        <f t="shared" si="0"/>
        <v>25</v>
      </c>
      <c r="B55" s="191" t="str">
        <f>C55&amp;":"&amp;COUNTIF($C$7:C55,C55)</f>
        <v>25:3</v>
      </c>
      <c r="C55" s="204">
        <f t="shared" si="1"/>
        <v>25</v>
      </c>
      <c r="D55" s="204">
        <v>2.9</v>
      </c>
      <c r="E55" s="204">
        <v>5.6</v>
      </c>
      <c r="F55" s="204">
        <v>7.5</v>
      </c>
      <c r="G55" s="204">
        <v>5</v>
      </c>
      <c r="H55" s="204">
        <v>4</v>
      </c>
      <c r="I55" s="145"/>
      <c r="K55" s="205">
        <v>49</v>
      </c>
      <c r="L55" s="205" t="str">
        <f>M55&amp;":"&amp;COUNTIF($M$7:M55,M55)</f>
        <v>37:15</v>
      </c>
      <c r="M55" s="206">
        <f>Entry!Q57</f>
        <v>37</v>
      </c>
      <c r="N55" s="207">
        <f t="shared" si="2"/>
        <v>8.8000000000000007</v>
      </c>
      <c r="O55" s="207">
        <f t="shared" si="3"/>
        <v>9.6</v>
      </c>
      <c r="P55" s="207">
        <f t="shared" si="4"/>
        <v>9.6</v>
      </c>
      <c r="Q55" s="207">
        <f t="shared" si="5"/>
        <v>5</v>
      </c>
      <c r="R55" s="207">
        <f t="shared" si="6"/>
        <v>4</v>
      </c>
      <c r="T55" s="208">
        <f t="shared" si="7"/>
        <v>37</v>
      </c>
    </row>
    <row r="56" spans="1:20">
      <c r="A56" s="191">
        <f t="shared" si="0"/>
        <v>12</v>
      </c>
      <c r="B56" s="191" t="str">
        <f>C56&amp;":"&amp;COUNTIF($C$7:C56,C56)</f>
        <v>12:3</v>
      </c>
      <c r="C56" s="204">
        <f t="shared" si="1"/>
        <v>12</v>
      </c>
      <c r="D56" s="204">
        <v>1.2</v>
      </c>
      <c r="E56" s="204">
        <v>0.9</v>
      </c>
      <c r="F56" s="204">
        <v>2.9</v>
      </c>
      <c r="G56" s="204">
        <v>4</v>
      </c>
      <c r="H56" s="204">
        <v>3</v>
      </c>
      <c r="I56" s="145"/>
      <c r="K56" s="209">
        <v>50</v>
      </c>
      <c r="L56" s="205" t="str">
        <f>M56&amp;":"&amp;COUNTIF($M$7:M56,M56)</f>
        <v>35:6</v>
      </c>
      <c r="M56" s="206">
        <f>Entry!Q58</f>
        <v>35</v>
      </c>
      <c r="N56" s="207">
        <f t="shared" si="2"/>
        <v>8.8000000000000007</v>
      </c>
      <c r="O56" s="207">
        <f t="shared" si="3"/>
        <v>7.6</v>
      </c>
      <c r="P56" s="207">
        <f t="shared" si="4"/>
        <v>8.6</v>
      </c>
      <c r="Q56" s="207">
        <f t="shared" si="5"/>
        <v>5</v>
      </c>
      <c r="R56" s="207">
        <f t="shared" si="6"/>
        <v>5</v>
      </c>
      <c r="T56" s="208">
        <f t="shared" si="7"/>
        <v>35</v>
      </c>
    </row>
    <row r="57" spans="1:20">
      <c r="A57" s="191">
        <f t="shared" si="0"/>
        <v>27</v>
      </c>
      <c r="B57" s="191" t="str">
        <f>C57&amp;":"&amp;COUNTIF($C$7:C57,C57)</f>
        <v>27:4</v>
      </c>
      <c r="C57" s="204">
        <f t="shared" si="1"/>
        <v>27</v>
      </c>
      <c r="D57" s="204">
        <v>5.8</v>
      </c>
      <c r="E57" s="204">
        <v>5.6</v>
      </c>
      <c r="F57" s="204">
        <v>5.6</v>
      </c>
      <c r="G57" s="204">
        <v>5</v>
      </c>
      <c r="H57" s="204">
        <v>5</v>
      </c>
      <c r="I57" s="145"/>
      <c r="K57" s="209">
        <v>51</v>
      </c>
      <c r="L57" s="205" t="str">
        <f>M57&amp;":"&amp;COUNTIF($M$7:M57,M57)</f>
        <v>0:4</v>
      </c>
      <c r="M57" s="206">
        <f>Entry!Q59</f>
        <v>0</v>
      </c>
      <c r="N57" s="207">
        <f t="shared" si="2"/>
        <v>0</v>
      </c>
      <c r="O57" s="207">
        <f t="shared" si="3"/>
        <v>0</v>
      </c>
      <c r="P57" s="207">
        <f t="shared" si="4"/>
        <v>0</v>
      </c>
      <c r="Q57" s="207">
        <f t="shared" si="5"/>
        <v>0</v>
      </c>
      <c r="R57" s="207">
        <f t="shared" si="6"/>
        <v>0</v>
      </c>
      <c r="T57" s="208">
        <f t="shared" si="7"/>
        <v>0</v>
      </c>
    </row>
    <row r="58" spans="1:20">
      <c r="A58" s="191">
        <f t="shared" si="0"/>
        <v>26</v>
      </c>
      <c r="B58" s="191" t="str">
        <f>C58&amp;":"&amp;COUNTIF($C$7:C58,C58)</f>
        <v>26:4</v>
      </c>
      <c r="C58" s="204">
        <f t="shared" si="1"/>
        <v>26</v>
      </c>
      <c r="D58" s="204">
        <v>5.7</v>
      </c>
      <c r="E58" s="204">
        <v>5.7</v>
      </c>
      <c r="F58" s="204">
        <v>5.6</v>
      </c>
      <c r="G58" s="204">
        <v>5</v>
      </c>
      <c r="H58" s="204">
        <v>4</v>
      </c>
      <c r="I58" s="145"/>
      <c r="K58" s="209">
        <v>52</v>
      </c>
      <c r="L58" s="205" t="str">
        <f>M58&amp;":"&amp;COUNTIF($M$7:M58,M58)</f>
        <v>0:5</v>
      </c>
      <c r="M58" s="206">
        <f>Entry!Q60</f>
        <v>0</v>
      </c>
      <c r="N58" s="207">
        <f t="shared" si="2"/>
        <v>0</v>
      </c>
      <c r="O58" s="207">
        <f t="shared" si="3"/>
        <v>0</v>
      </c>
      <c r="P58" s="207">
        <f t="shared" si="4"/>
        <v>0</v>
      </c>
      <c r="Q58" s="207">
        <f t="shared" si="5"/>
        <v>0</v>
      </c>
      <c r="R58" s="207">
        <f t="shared" si="6"/>
        <v>0</v>
      </c>
      <c r="T58" s="208">
        <f t="shared" si="7"/>
        <v>0</v>
      </c>
    </row>
    <row r="59" spans="1:20">
      <c r="A59" s="191">
        <f t="shared" si="0"/>
        <v>30</v>
      </c>
      <c r="B59" s="191" t="str">
        <f>C59&amp;":"&amp;COUNTIF($C$7:C59,C59)</f>
        <v>30:3</v>
      </c>
      <c r="C59" s="204">
        <f t="shared" si="1"/>
        <v>30</v>
      </c>
      <c r="D59" s="204">
        <v>7</v>
      </c>
      <c r="E59" s="204">
        <v>6.5</v>
      </c>
      <c r="F59" s="204">
        <v>6.5</v>
      </c>
      <c r="G59" s="204">
        <v>5</v>
      </c>
      <c r="H59" s="204">
        <v>5</v>
      </c>
      <c r="I59" s="145"/>
      <c r="K59" s="205">
        <v>53</v>
      </c>
      <c r="L59" s="205" t="str">
        <f>M59&amp;":"&amp;COUNTIF($M$7:M59,M59)</f>
        <v>37:16</v>
      </c>
      <c r="M59" s="206">
        <f>Entry!Q61</f>
        <v>37</v>
      </c>
      <c r="N59" s="207">
        <f t="shared" si="2"/>
        <v>9.6999999999999993</v>
      </c>
      <c r="O59" s="207">
        <f t="shared" si="3"/>
        <v>9.6999999999999993</v>
      </c>
      <c r="P59" s="207">
        <f t="shared" si="4"/>
        <v>8.6</v>
      </c>
      <c r="Q59" s="207">
        <f t="shared" si="5"/>
        <v>5</v>
      </c>
      <c r="R59" s="207">
        <f t="shared" si="6"/>
        <v>4</v>
      </c>
      <c r="T59" s="208">
        <f t="shared" si="7"/>
        <v>37</v>
      </c>
    </row>
    <row r="60" spans="1:20">
      <c r="A60" s="191">
        <f t="shared" si="0"/>
        <v>34</v>
      </c>
      <c r="B60" s="191" t="str">
        <f>C60&amp;":"&amp;COUNTIF($C$7:C60,C60)</f>
        <v>34:4</v>
      </c>
      <c r="C60" s="204">
        <f t="shared" si="1"/>
        <v>34</v>
      </c>
      <c r="D60" s="204">
        <v>8.1</v>
      </c>
      <c r="E60" s="204">
        <v>8</v>
      </c>
      <c r="F60" s="204">
        <v>8.9</v>
      </c>
      <c r="G60" s="204">
        <v>5</v>
      </c>
      <c r="H60" s="204">
        <v>4</v>
      </c>
      <c r="I60" s="145"/>
      <c r="K60" s="209">
        <v>54</v>
      </c>
      <c r="L60" s="205" t="str">
        <f>M60&amp;":"&amp;COUNTIF($M$7:M60,M60)</f>
        <v>36:18</v>
      </c>
      <c r="M60" s="206">
        <f>Entry!Q62</f>
        <v>36</v>
      </c>
      <c r="N60" s="207">
        <f t="shared" si="2"/>
        <v>9</v>
      </c>
      <c r="O60" s="207">
        <f t="shared" si="3"/>
        <v>9</v>
      </c>
      <c r="P60" s="207">
        <f t="shared" si="4"/>
        <v>9</v>
      </c>
      <c r="Q60" s="207">
        <f t="shared" si="5"/>
        <v>5</v>
      </c>
      <c r="R60" s="207">
        <f t="shared" si="6"/>
        <v>4</v>
      </c>
      <c r="T60" s="208">
        <f t="shared" si="7"/>
        <v>36</v>
      </c>
    </row>
    <row r="61" spans="1:20">
      <c r="A61" s="191">
        <f t="shared" si="0"/>
        <v>38</v>
      </c>
      <c r="B61" s="191" t="str">
        <f>C61&amp;":"&amp;COUNTIF($C$7:C61,C61)</f>
        <v>38:3</v>
      </c>
      <c r="C61" s="204">
        <f t="shared" si="1"/>
        <v>38</v>
      </c>
      <c r="D61" s="204">
        <v>9.6999999999999993</v>
      </c>
      <c r="E61" s="204">
        <v>9.6999999999999993</v>
      </c>
      <c r="F61" s="204">
        <v>9.6</v>
      </c>
      <c r="G61" s="204">
        <v>5</v>
      </c>
      <c r="H61" s="204">
        <v>4</v>
      </c>
      <c r="I61" s="145"/>
      <c r="K61" s="209">
        <v>55</v>
      </c>
      <c r="L61" s="205" t="str">
        <f>M61&amp;":"&amp;COUNTIF($M$7:M61,M61)</f>
        <v>36:19</v>
      </c>
      <c r="M61" s="206">
        <f>Entry!Q63</f>
        <v>36</v>
      </c>
      <c r="N61" s="207">
        <f t="shared" si="2"/>
        <v>8.8000000000000007</v>
      </c>
      <c r="O61" s="207">
        <f t="shared" si="3"/>
        <v>8.6</v>
      </c>
      <c r="P61" s="207">
        <f t="shared" si="4"/>
        <v>8.6</v>
      </c>
      <c r="Q61" s="207">
        <f t="shared" si="5"/>
        <v>5</v>
      </c>
      <c r="R61" s="207">
        <f t="shared" si="6"/>
        <v>5</v>
      </c>
      <c r="T61" s="208">
        <f t="shared" si="7"/>
        <v>36</v>
      </c>
    </row>
    <row r="62" spans="1:20">
      <c r="A62" s="191">
        <f t="shared" si="0"/>
        <v>38</v>
      </c>
      <c r="B62" s="191" t="str">
        <f>C62&amp;":"&amp;COUNTIF($C$7:C62,C62)</f>
        <v>38:4</v>
      </c>
      <c r="C62" s="204">
        <f t="shared" si="1"/>
        <v>38</v>
      </c>
      <c r="D62" s="204">
        <v>9.5</v>
      </c>
      <c r="E62" s="204">
        <v>9.8000000000000007</v>
      </c>
      <c r="F62" s="204">
        <v>9.6999999999999993</v>
      </c>
      <c r="G62" s="204">
        <v>5</v>
      </c>
      <c r="H62" s="204">
        <v>4</v>
      </c>
      <c r="I62" s="145"/>
      <c r="K62" s="209">
        <v>56</v>
      </c>
      <c r="L62" s="205" t="str">
        <f>M62&amp;":"&amp;COUNTIF($M$7:M62,M62)</f>
        <v>36:20</v>
      </c>
      <c r="M62" s="206">
        <f>Entry!Q64</f>
        <v>36</v>
      </c>
      <c r="N62" s="207">
        <f t="shared" si="2"/>
        <v>8.3000000000000007</v>
      </c>
      <c r="O62" s="207">
        <f t="shared" si="3"/>
        <v>8.9</v>
      </c>
      <c r="P62" s="207">
        <f t="shared" si="4"/>
        <v>8.8000000000000007</v>
      </c>
      <c r="Q62" s="207">
        <f t="shared" si="5"/>
        <v>5</v>
      </c>
      <c r="R62" s="207">
        <f t="shared" si="6"/>
        <v>5</v>
      </c>
      <c r="T62" s="208">
        <f t="shared" si="7"/>
        <v>36</v>
      </c>
    </row>
    <row r="63" spans="1:20">
      <c r="A63" s="191">
        <f t="shared" si="0"/>
        <v>22</v>
      </c>
      <c r="B63" s="191" t="str">
        <f>C63&amp;":"&amp;COUNTIF($C$7:C63,C63)</f>
        <v>22:2</v>
      </c>
      <c r="C63" s="204">
        <f t="shared" si="1"/>
        <v>22</v>
      </c>
      <c r="D63" s="204">
        <v>3.5</v>
      </c>
      <c r="E63" s="204">
        <v>2.8</v>
      </c>
      <c r="F63" s="204">
        <v>8.6999999999999993</v>
      </c>
      <c r="G63" s="204">
        <v>3</v>
      </c>
      <c r="H63" s="204">
        <v>4</v>
      </c>
      <c r="I63" s="145"/>
      <c r="K63" s="205">
        <v>57</v>
      </c>
      <c r="L63" s="205" t="str">
        <f>M63&amp;":"&amp;COUNTIF($M$7:M63,M63)</f>
        <v>38:3</v>
      </c>
      <c r="M63" s="206">
        <f>Entry!Q65</f>
        <v>38</v>
      </c>
      <c r="N63" s="207">
        <f t="shared" si="2"/>
        <v>9.6999999999999993</v>
      </c>
      <c r="O63" s="207">
        <f t="shared" si="3"/>
        <v>9.6999999999999993</v>
      </c>
      <c r="P63" s="207">
        <f t="shared" si="4"/>
        <v>9.6</v>
      </c>
      <c r="Q63" s="207">
        <f t="shared" si="5"/>
        <v>5</v>
      </c>
      <c r="R63" s="207">
        <f t="shared" si="6"/>
        <v>4</v>
      </c>
      <c r="T63" s="208">
        <f t="shared" si="7"/>
        <v>38</v>
      </c>
    </row>
    <row r="64" spans="1:20">
      <c r="A64" s="191">
        <f t="shared" si="0"/>
        <v>9</v>
      </c>
      <c r="B64" s="191" t="str">
        <f>C64&amp;":"&amp;COUNTIF($C$7:C64,C64)</f>
        <v>9:1</v>
      </c>
      <c r="C64" s="204">
        <f t="shared" si="1"/>
        <v>9</v>
      </c>
      <c r="D64" s="204">
        <v>0.4</v>
      </c>
      <c r="E64" s="204">
        <v>0.8</v>
      </c>
      <c r="F64" s="204">
        <v>1.8</v>
      </c>
      <c r="G64" s="204">
        <v>4</v>
      </c>
      <c r="H64" s="204">
        <v>2</v>
      </c>
      <c r="I64" s="145"/>
      <c r="K64" s="209">
        <v>58</v>
      </c>
      <c r="L64" s="205" t="str">
        <f>M64&amp;":"&amp;COUNTIF($M$7:M64,M64)</f>
        <v>38:4</v>
      </c>
      <c r="M64" s="206">
        <f>Entry!Q66</f>
        <v>38</v>
      </c>
      <c r="N64" s="207">
        <f t="shared" si="2"/>
        <v>9.5</v>
      </c>
      <c r="O64" s="207">
        <f t="shared" si="3"/>
        <v>9.8000000000000007</v>
      </c>
      <c r="P64" s="207">
        <f t="shared" si="4"/>
        <v>9.6999999999999993</v>
      </c>
      <c r="Q64" s="207">
        <f t="shared" si="5"/>
        <v>5</v>
      </c>
      <c r="R64" s="207">
        <f t="shared" si="6"/>
        <v>4</v>
      </c>
      <c r="T64" s="208">
        <f t="shared" si="7"/>
        <v>38</v>
      </c>
    </row>
    <row r="65" spans="1:20">
      <c r="A65" s="191">
        <f t="shared" si="0"/>
        <v>25</v>
      </c>
      <c r="B65" s="191" t="str">
        <f>C65&amp;":"&amp;COUNTIF($C$7:C65,C65)</f>
        <v>25:4</v>
      </c>
      <c r="C65" s="204">
        <f t="shared" si="1"/>
        <v>25</v>
      </c>
      <c r="D65" s="204">
        <v>5.4</v>
      </c>
      <c r="E65" s="204">
        <v>4.8</v>
      </c>
      <c r="F65" s="204">
        <v>5.8</v>
      </c>
      <c r="G65" s="204">
        <v>5</v>
      </c>
      <c r="H65" s="204">
        <v>4</v>
      </c>
      <c r="I65" s="145"/>
      <c r="K65" s="209">
        <v>59</v>
      </c>
      <c r="L65" s="205" t="str">
        <f>M65&amp;":"&amp;COUNTIF($M$7:M65,M65)</f>
        <v>36:21</v>
      </c>
      <c r="M65" s="206">
        <f>Entry!Q67</f>
        <v>36</v>
      </c>
      <c r="N65" s="207">
        <f t="shared" si="2"/>
        <v>8.6</v>
      </c>
      <c r="O65" s="207">
        <f t="shared" si="3"/>
        <v>8.6999999999999993</v>
      </c>
      <c r="P65" s="207">
        <f t="shared" si="4"/>
        <v>8.6999999999999993</v>
      </c>
      <c r="Q65" s="207">
        <f t="shared" si="5"/>
        <v>5</v>
      </c>
      <c r="R65" s="207">
        <f t="shared" si="6"/>
        <v>5</v>
      </c>
      <c r="T65" s="208">
        <f t="shared" si="7"/>
        <v>36</v>
      </c>
    </row>
    <row r="66" spans="1:20">
      <c r="A66" s="191">
        <f t="shared" si="0"/>
        <v>28</v>
      </c>
      <c r="B66" s="191" t="str">
        <f>C66&amp;":"&amp;COUNTIF($C$7:C66,C66)</f>
        <v>28:3</v>
      </c>
      <c r="C66" s="204">
        <f t="shared" si="1"/>
        <v>28</v>
      </c>
      <c r="D66" s="204">
        <v>5.6</v>
      </c>
      <c r="E66" s="204">
        <v>6.7</v>
      </c>
      <c r="F66" s="204">
        <v>6.7</v>
      </c>
      <c r="G66" s="204">
        <v>5</v>
      </c>
      <c r="H66" s="204">
        <v>4</v>
      </c>
      <c r="I66" s="145"/>
      <c r="K66" s="209">
        <v>60</v>
      </c>
      <c r="L66" s="205" t="str">
        <f>M66&amp;":"&amp;COUNTIF($M$7:M66,M66)</f>
        <v>35:7</v>
      </c>
      <c r="M66" s="206">
        <f>Entry!Q68</f>
        <v>35</v>
      </c>
      <c r="N66" s="207">
        <f t="shared" si="2"/>
        <v>8.4</v>
      </c>
      <c r="O66" s="207">
        <f t="shared" si="3"/>
        <v>8.8000000000000007</v>
      </c>
      <c r="P66" s="207">
        <f t="shared" si="4"/>
        <v>7.8</v>
      </c>
      <c r="Q66" s="207">
        <f t="shared" si="5"/>
        <v>5</v>
      </c>
      <c r="R66" s="207">
        <f t="shared" si="6"/>
        <v>5</v>
      </c>
      <c r="T66" s="208">
        <f t="shared" si="7"/>
        <v>35</v>
      </c>
    </row>
    <row r="67" spans="1:20">
      <c r="A67" s="191">
        <f t="shared" si="0"/>
        <v>31</v>
      </c>
      <c r="B67" s="191" t="str">
        <f>C67&amp;":"&amp;COUNTIF($C$7:C67,C67)</f>
        <v>31:5</v>
      </c>
      <c r="C67" s="204">
        <f t="shared" si="1"/>
        <v>31</v>
      </c>
      <c r="D67" s="204">
        <v>6.6</v>
      </c>
      <c r="E67" s="204">
        <v>7.7</v>
      </c>
      <c r="F67" s="204">
        <v>6.7</v>
      </c>
      <c r="G67" s="204">
        <v>5</v>
      </c>
      <c r="H67" s="204">
        <v>5</v>
      </c>
      <c r="I67" s="145"/>
      <c r="K67" s="205">
        <v>61</v>
      </c>
      <c r="L67" s="205" t="str">
        <f>M67&amp;":"&amp;COUNTIF($M$7:M67,M67)</f>
        <v>31:3</v>
      </c>
      <c r="M67" s="206">
        <f>Entry!Q69</f>
        <v>31</v>
      </c>
      <c r="N67" s="207">
        <f t="shared" si="2"/>
        <v>7.1</v>
      </c>
      <c r="O67" s="207">
        <f t="shared" si="3"/>
        <v>8</v>
      </c>
      <c r="P67" s="207">
        <f t="shared" si="4"/>
        <v>6.9</v>
      </c>
      <c r="Q67" s="207">
        <f t="shared" si="5"/>
        <v>5</v>
      </c>
      <c r="R67" s="207">
        <f t="shared" si="6"/>
        <v>4</v>
      </c>
      <c r="T67" s="208">
        <f t="shared" si="7"/>
        <v>31</v>
      </c>
    </row>
    <row r="68" spans="1:20">
      <c r="A68" s="191">
        <f t="shared" si="0"/>
        <v>33</v>
      </c>
      <c r="B68" s="191" t="str">
        <f>C68&amp;":"&amp;COUNTIF($C$7:C68,C68)</f>
        <v>33:2</v>
      </c>
      <c r="C68" s="204">
        <f t="shared" si="1"/>
        <v>33</v>
      </c>
      <c r="D68" s="204">
        <v>8.4</v>
      </c>
      <c r="E68" s="204">
        <v>7.8</v>
      </c>
      <c r="F68" s="204">
        <v>7.8</v>
      </c>
      <c r="G68" s="204">
        <v>5</v>
      </c>
      <c r="H68" s="204">
        <v>4</v>
      </c>
      <c r="I68" s="145"/>
      <c r="K68" s="209">
        <v>62</v>
      </c>
      <c r="L68" s="205" t="str">
        <f>M68&amp;":"&amp;COUNTIF($M$7:M68,M68)</f>
        <v>37:17</v>
      </c>
      <c r="M68" s="206">
        <f>Entry!Q70</f>
        <v>37</v>
      </c>
      <c r="N68" s="207">
        <f t="shared" si="2"/>
        <v>9</v>
      </c>
      <c r="O68" s="207">
        <f t="shared" si="3"/>
        <v>10</v>
      </c>
      <c r="P68" s="207">
        <f t="shared" si="4"/>
        <v>9</v>
      </c>
      <c r="Q68" s="207">
        <f t="shared" si="5"/>
        <v>5</v>
      </c>
      <c r="R68" s="207">
        <f t="shared" si="6"/>
        <v>4</v>
      </c>
      <c r="T68" s="208">
        <f t="shared" si="7"/>
        <v>37</v>
      </c>
    </row>
    <row r="69" spans="1:20">
      <c r="A69" s="191">
        <f t="shared" si="0"/>
        <v>7</v>
      </c>
      <c r="B69" s="191" t="str">
        <f>C69&amp;":"&amp;COUNTIF($C$7:C69,C69)</f>
        <v>7:1</v>
      </c>
      <c r="C69" s="204">
        <f t="shared" si="1"/>
        <v>7</v>
      </c>
      <c r="D69" s="204">
        <v>0.4</v>
      </c>
      <c r="E69" s="204">
        <v>0</v>
      </c>
      <c r="F69" s="204">
        <v>0.6</v>
      </c>
      <c r="G69" s="204">
        <v>4</v>
      </c>
      <c r="H69" s="204">
        <v>2</v>
      </c>
      <c r="I69" s="145"/>
      <c r="K69" s="209">
        <v>63</v>
      </c>
      <c r="L69" s="205" t="str">
        <f>M69&amp;":"&amp;COUNTIF($M$7:M69,M69)</f>
        <v>36:22</v>
      </c>
      <c r="M69" s="206">
        <f>Entry!Q71</f>
        <v>36</v>
      </c>
      <c r="N69" s="207">
        <f t="shared" si="2"/>
        <v>8.8000000000000007</v>
      </c>
      <c r="O69" s="207">
        <f t="shared" si="3"/>
        <v>9.6</v>
      </c>
      <c r="P69" s="207">
        <f t="shared" si="4"/>
        <v>8.6</v>
      </c>
      <c r="Q69" s="207">
        <f t="shared" si="5"/>
        <v>5</v>
      </c>
      <c r="R69" s="207">
        <f t="shared" si="6"/>
        <v>4</v>
      </c>
      <c r="T69" s="208">
        <f t="shared" si="7"/>
        <v>36</v>
      </c>
    </row>
    <row r="70" spans="1:20">
      <c r="A70" s="191">
        <f t="shared" si="0"/>
        <v>39</v>
      </c>
      <c r="B70" s="191" t="str">
        <f>C70&amp;":"&amp;COUNTIF($C$7:C70,C70)</f>
        <v>39:4</v>
      </c>
      <c r="C70" s="204">
        <f t="shared" si="1"/>
        <v>39</v>
      </c>
      <c r="D70" s="204">
        <v>9.1</v>
      </c>
      <c r="E70" s="204">
        <v>10</v>
      </c>
      <c r="F70" s="204">
        <v>9.9</v>
      </c>
      <c r="G70" s="204">
        <v>5</v>
      </c>
      <c r="H70" s="204">
        <v>5</v>
      </c>
      <c r="I70" s="145"/>
      <c r="K70" s="209">
        <v>64</v>
      </c>
      <c r="L70" s="205" t="str">
        <f>M70&amp;":"&amp;COUNTIF($M$7:M70,M70)</f>
        <v>32:1</v>
      </c>
      <c r="M70" s="206">
        <f>Entry!Q72</f>
        <v>32</v>
      </c>
      <c r="N70" s="207">
        <f t="shared" si="2"/>
        <v>7</v>
      </c>
      <c r="O70" s="207">
        <f t="shared" si="3"/>
        <v>8</v>
      </c>
      <c r="P70" s="207">
        <f t="shared" si="4"/>
        <v>8</v>
      </c>
      <c r="Q70" s="207">
        <f t="shared" si="5"/>
        <v>5</v>
      </c>
      <c r="R70" s="207">
        <f t="shared" si="6"/>
        <v>4</v>
      </c>
      <c r="T70" s="208">
        <f t="shared" si="7"/>
        <v>32</v>
      </c>
    </row>
    <row r="71" spans="1:20">
      <c r="A71" s="191">
        <f t="shared" ref="A71:A134" si="8">SUM(D71:H71)</f>
        <v>22</v>
      </c>
      <c r="B71" s="191" t="str">
        <f>C71&amp;":"&amp;COUNTIF($C$7:C71,C71)</f>
        <v>22:3</v>
      </c>
      <c r="C71" s="204">
        <f t="shared" ref="C71:C134" si="9">SUM(D71:H71)</f>
        <v>22</v>
      </c>
      <c r="D71" s="204">
        <v>1.3</v>
      </c>
      <c r="E71" s="204">
        <v>1.9</v>
      </c>
      <c r="F71" s="204">
        <v>8.8000000000000007</v>
      </c>
      <c r="G71" s="204">
        <v>5</v>
      </c>
      <c r="H71" s="204">
        <v>5</v>
      </c>
      <c r="I71" s="145"/>
      <c r="K71" s="205">
        <v>65</v>
      </c>
      <c r="L71" s="205" t="str">
        <f>M71&amp;":"&amp;COUNTIF($M$7:M71,M71)</f>
        <v>36:23</v>
      </c>
      <c r="M71" s="206">
        <f>Entry!Q73</f>
        <v>36</v>
      </c>
      <c r="N71" s="207">
        <f t="shared" ref="N71:N134" si="10">IFERROR(VLOOKUP($L71,$B$7:$H$1015,3,FALSE),VLOOKUP($M71,$C$7:$H$1015,2,FALSE))</f>
        <v>8.6999999999999993</v>
      </c>
      <c r="O71" s="207">
        <f t="shared" ref="O71:O134" si="11">IFERROR(VLOOKUP($L71,$B$7:$H$1015,4,FALSE),VLOOKUP($M71,$C$7:$H$1015,3,FALSE))</f>
        <v>9.6999999999999993</v>
      </c>
      <c r="P71" s="207">
        <f t="shared" ref="P71:P134" si="12">IFERROR(VLOOKUP($L71,$B$7:$H$1015,5,FALSE),VLOOKUP($M71,$C$7:$H$1015,4,FALSE))</f>
        <v>8.6</v>
      </c>
      <c r="Q71" s="207">
        <f t="shared" ref="Q71:Q134" si="13">IFERROR(VLOOKUP($L71,$B$7:$H$1015,6,FALSE),VLOOKUP($M71,$C$7:$H$1015,5,FALSE))</f>
        <v>5</v>
      </c>
      <c r="R71" s="207">
        <f t="shared" ref="R71:R134" si="14">IFERROR(VLOOKUP($L71,$B$7:$H$1015,7,FALSE),VLOOKUP($M71,$C$7:$H$1015,6,FALSE))</f>
        <v>4</v>
      </c>
      <c r="T71" s="208">
        <f t="shared" ref="T71:T134" si="15">SUM(N71:R71)</f>
        <v>36</v>
      </c>
    </row>
    <row r="72" spans="1:20">
      <c r="A72" s="191">
        <f t="shared" si="8"/>
        <v>4</v>
      </c>
      <c r="B72" s="191" t="str">
        <f>C72&amp;":"&amp;COUNTIF($C$7:C72,C72)</f>
        <v>4:1</v>
      </c>
      <c r="C72" s="204">
        <f t="shared" si="9"/>
        <v>4</v>
      </c>
      <c r="D72" s="204">
        <v>0.4</v>
      </c>
      <c r="E72" s="204">
        <v>0</v>
      </c>
      <c r="F72" s="204">
        <v>0.6</v>
      </c>
      <c r="G72" s="204">
        <v>1</v>
      </c>
      <c r="H72" s="204">
        <v>2</v>
      </c>
      <c r="I72" s="145"/>
      <c r="K72" s="209">
        <v>66</v>
      </c>
      <c r="L72" s="205" t="str">
        <f>M72&amp;":"&amp;COUNTIF($M$7:M72,M72)</f>
        <v>36:24</v>
      </c>
      <c r="M72" s="206">
        <f>Entry!Q74</f>
        <v>36</v>
      </c>
      <c r="N72" s="207">
        <f t="shared" si="10"/>
        <v>8.6999999999999993</v>
      </c>
      <c r="O72" s="207">
        <f t="shared" si="11"/>
        <v>9.6999999999999993</v>
      </c>
      <c r="P72" s="207">
        <f t="shared" si="12"/>
        <v>8.6</v>
      </c>
      <c r="Q72" s="207">
        <f t="shared" si="13"/>
        <v>5</v>
      </c>
      <c r="R72" s="207">
        <f t="shared" si="14"/>
        <v>4</v>
      </c>
      <c r="T72" s="208">
        <f t="shared" si="15"/>
        <v>36</v>
      </c>
    </row>
    <row r="73" spans="1:20">
      <c r="A73" s="191">
        <f t="shared" si="8"/>
        <v>5</v>
      </c>
      <c r="B73" s="191" t="str">
        <f>C73&amp;":"&amp;COUNTIF($C$7:C73,C73)</f>
        <v>5:1</v>
      </c>
      <c r="C73" s="204">
        <f t="shared" si="9"/>
        <v>5</v>
      </c>
      <c r="D73" s="204">
        <v>0.4</v>
      </c>
      <c r="E73" s="204">
        <v>0</v>
      </c>
      <c r="F73" s="204">
        <v>0.6</v>
      </c>
      <c r="G73" s="204">
        <v>2</v>
      </c>
      <c r="H73" s="204">
        <v>2</v>
      </c>
      <c r="I73" s="145"/>
      <c r="K73" s="209">
        <v>67</v>
      </c>
      <c r="L73" s="205" t="str">
        <f>M73&amp;":"&amp;COUNTIF($M$7:M73,M73)</f>
        <v>35:8</v>
      </c>
      <c r="M73" s="206">
        <f>Entry!Q75</f>
        <v>35</v>
      </c>
      <c r="N73" s="207">
        <f t="shared" si="10"/>
        <v>8.9</v>
      </c>
      <c r="O73" s="207">
        <f t="shared" si="11"/>
        <v>7.6</v>
      </c>
      <c r="P73" s="207">
        <f t="shared" si="12"/>
        <v>8.5</v>
      </c>
      <c r="Q73" s="207">
        <f t="shared" si="13"/>
        <v>5</v>
      </c>
      <c r="R73" s="207">
        <f t="shared" si="14"/>
        <v>5</v>
      </c>
      <c r="T73" s="208">
        <f t="shared" si="15"/>
        <v>35</v>
      </c>
    </row>
    <row r="74" spans="1:20">
      <c r="A74" s="191">
        <f t="shared" si="8"/>
        <v>2</v>
      </c>
      <c r="B74" s="191" t="str">
        <f>C74&amp;":"&amp;COUNTIF($C$7:C74,C74)</f>
        <v>2:1</v>
      </c>
      <c r="C74" s="204">
        <f t="shared" si="9"/>
        <v>2</v>
      </c>
      <c r="D74" s="204">
        <v>0.4</v>
      </c>
      <c r="E74" s="204">
        <v>0</v>
      </c>
      <c r="F74" s="204">
        <v>0</v>
      </c>
      <c r="G74" s="204">
        <v>1</v>
      </c>
      <c r="H74" s="204">
        <v>0.6</v>
      </c>
      <c r="I74" s="145"/>
      <c r="K74" s="209">
        <v>68</v>
      </c>
      <c r="L74" s="205" t="str">
        <f>M74&amp;":"&amp;COUNTIF($M$7:M74,M74)</f>
        <v>38:5</v>
      </c>
      <c r="M74" s="206">
        <f>Entry!Q76</f>
        <v>38</v>
      </c>
      <c r="N74" s="207">
        <f t="shared" si="10"/>
        <v>9.1999999999999993</v>
      </c>
      <c r="O74" s="207">
        <f t="shared" si="11"/>
        <v>8.9</v>
      </c>
      <c r="P74" s="207">
        <f t="shared" si="12"/>
        <v>9.9</v>
      </c>
      <c r="Q74" s="207">
        <f t="shared" si="13"/>
        <v>5</v>
      </c>
      <c r="R74" s="207">
        <f t="shared" si="14"/>
        <v>5</v>
      </c>
      <c r="T74" s="208">
        <f t="shared" si="15"/>
        <v>38</v>
      </c>
    </row>
    <row r="75" spans="1:20">
      <c r="A75" s="191">
        <f t="shared" si="8"/>
        <v>3</v>
      </c>
      <c r="B75" s="191" t="str">
        <f>C75&amp;":"&amp;COUNTIF($C$7:C75,C75)</f>
        <v>3:1</v>
      </c>
      <c r="C75" s="204">
        <f t="shared" si="9"/>
        <v>3</v>
      </c>
      <c r="D75" s="204">
        <v>0.4</v>
      </c>
      <c r="E75" s="204">
        <v>0</v>
      </c>
      <c r="F75" s="204">
        <v>0.6</v>
      </c>
      <c r="G75" s="204">
        <v>1</v>
      </c>
      <c r="H75" s="204">
        <v>1</v>
      </c>
      <c r="I75" s="145"/>
      <c r="K75" s="205">
        <v>69</v>
      </c>
      <c r="L75" s="205" t="str">
        <f>M75&amp;":"&amp;COUNTIF($M$7:M75,M75)</f>
        <v>38:6</v>
      </c>
      <c r="M75" s="206">
        <f>Entry!Q77</f>
        <v>38</v>
      </c>
      <c r="N75" s="207">
        <f t="shared" si="10"/>
        <v>9.1</v>
      </c>
      <c r="O75" s="207">
        <f t="shared" si="11"/>
        <v>10</v>
      </c>
      <c r="P75" s="207">
        <f t="shared" si="12"/>
        <v>9.9</v>
      </c>
      <c r="Q75" s="207">
        <f t="shared" si="13"/>
        <v>5</v>
      </c>
      <c r="R75" s="207">
        <f t="shared" si="14"/>
        <v>4</v>
      </c>
      <c r="T75" s="208">
        <f t="shared" si="15"/>
        <v>38</v>
      </c>
    </row>
    <row r="76" spans="1:20">
      <c r="A76" s="191">
        <f t="shared" si="8"/>
        <v>1</v>
      </c>
      <c r="B76" s="191" t="str">
        <f>C76&amp;":"&amp;COUNTIF($C$7:C76,C76)</f>
        <v>1:1</v>
      </c>
      <c r="C76" s="204">
        <f t="shared" si="9"/>
        <v>1</v>
      </c>
      <c r="D76" s="204">
        <v>0.4</v>
      </c>
      <c r="E76" s="204">
        <v>0</v>
      </c>
      <c r="F76" s="204">
        <v>0</v>
      </c>
      <c r="G76" s="204">
        <v>0</v>
      </c>
      <c r="H76" s="204">
        <v>0.6</v>
      </c>
      <c r="I76" s="145"/>
      <c r="K76" s="209">
        <v>70</v>
      </c>
      <c r="L76" s="205" t="str">
        <f>M76&amp;":"&amp;COUNTIF($M$7:M76,M76)</f>
        <v>38:7</v>
      </c>
      <c r="M76" s="206">
        <f>Entry!Q78</f>
        <v>38</v>
      </c>
      <c r="N76" s="207">
        <f t="shared" si="10"/>
        <v>9.9</v>
      </c>
      <c r="O76" s="207">
        <f t="shared" si="11"/>
        <v>9.6</v>
      </c>
      <c r="P76" s="207">
        <f t="shared" si="12"/>
        <v>9.5</v>
      </c>
      <c r="Q76" s="207">
        <f t="shared" si="13"/>
        <v>5</v>
      </c>
      <c r="R76" s="207">
        <f t="shared" si="14"/>
        <v>4</v>
      </c>
      <c r="T76" s="208">
        <f t="shared" si="15"/>
        <v>38</v>
      </c>
    </row>
    <row r="77" spans="1:20">
      <c r="A77" s="191">
        <f t="shared" si="8"/>
        <v>12</v>
      </c>
      <c r="B77" s="191" t="str">
        <f>C77&amp;":"&amp;COUNTIF($C$7:C77,C77)</f>
        <v>12:4</v>
      </c>
      <c r="C77" s="204">
        <f t="shared" si="9"/>
        <v>12</v>
      </c>
      <c r="D77" s="204">
        <v>1.3</v>
      </c>
      <c r="E77" s="204">
        <v>0.9</v>
      </c>
      <c r="F77" s="204">
        <v>1.8</v>
      </c>
      <c r="G77" s="204">
        <v>5</v>
      </c>
      <c r="H77" s="204">
        <v>3</v>
      </c>
      <c r="I77" s="145"/>
      <c r="K77" s="209">
        <v>71</v>
      </c>
      <c r="L77" s="205" t="str">
        <f>M77&amp;":"&amp;COUNTIF($M$7:M77,M77)</f>
        <v>38:8</v>
      </c>
      <c r="M77" s="206">
        <f>Entry!Q79</f>
        <v>38</v>
      </c>
      <c r="N77" s="207">
        <f t="shared" si="10"/>
        <v>9</v>
      </c>
      <c r="O77" s="207">
        <f t="shared" si="11"/>
        <v>10</v>
      </c>
      <c r="P77" s="207">
        <f t="shared" si="12"/>
        <v>10</v>
      </c>
      <c r="Q77" s="207">
        <f t="shared" si="13"/>
        <v>5</v>
      </c>
      <c r="R77" s="207">
        <f t="shared" si="14"/>
        <v>4</v>
      </c>
      <c r="T77" s="208">
        <f t="shared" si="15"/>
        <v>38</v>
      </c>
    </row>
    <row r="78" spans="1:20">
      <c r="A78" s="191">
        <f t="shared" si="8"/>
        <v>26</v>
      </c>
      <c r="B78" s="191" t="str">
        <f>C78&amp;":"&amp;COUNTIF($C$7:C78,C78)</f>
        <v>26:5</v>
      </c>
      <c r="C78" s="204">
        <f t="shared" si="9"/>
        <v>26</v>
      </c>
      <c r="D78" s="204">
        <v>5.8</v>
      </c>
      <c r="E78" s="204">
        <v>5.6</v>
      </c>
      <c r="F78" s="204">
        <v>4.5999999999999996</v>
      </c>
      <c r="G78" s="204">
        <v>5</v>
      </c>
      <c r="H78" s="204">
        <v>5</v>
      </c>
      <c r="I78" s="145"/>
      <c r="K78" s="209">
        <v>72</v>
      </c>
      <c r="L78" s="205" t="str">
        <f>M78&amp;":"&amp;COUNTIF($M$7:M78,M78)</f>
        <v>38:9</v>
      </c>
      <c r="M78" s="206">
        <f>Entry!Q80</f>
        <v>38</v>
      </c>
      <c r="N78" s="207">
        <f t="shared" si="10"/>
        <v>9.6999999999999993</v>
      </c>
      <c r="O78" s="207">
        <f t="shared" si="11"/>
        <v>9.6999999999999993</v>
      </c>
      <c r="P78" s="207">
        <f t="shared" si="12"/>
        <v>9.6</v>
      </c>
      <c r="Q78" s="207">
        <f t="shared" si="13"/>
        <v>5</v>
      </c>
      <c r="R78" s="207">
        <f t="shared" si="14"/>
        <v>4</v>
      </c>
      <c r="T78" s="208">
        <f t="shared" si="15"/>
        <v>38</v>
      </c>
    </row>
    <row r="79" spans="1:20">
      <c r="A79" s="191">
        <f t="shared" si="8"/>
        <v>30</v>
      </c>
      <c r="B79" s="191" t="str">
        <f>C79&amp;":"&amp;COUNTIF($C$7:C79,C79)</f>
        <v>30:4</v>
      </c>
      <c r="C79" s="204">
        <f t="shared" si="9"/>
        <v>30</v>
      </c>
      <c r="D79" s="204">
        <v>6.2</v>
      </c>
      <c r="E79" s="204">
        <v>6.9</v>
      </c>
      <c r="F79" s="204">
        <v>6.9</v>
      </c>
      <c r="G79" s="204">
        <v>5</v>
      </c>
      <c r="H79" s="204">
        <v>5</v>
      </c>
      <c r="I79" s="145"/>
      <c r="K79" s="205">
        <v>73</v>
      </c>
      <c r="L79" s="205" t="str">
        <f>M79&amp;":"&amp;COUNTIF($M$7:M79,M79)</f>
        <v>33:2</v>
      </c>
      <c r="M79" s="206">
        <f>Entry!Q81</f>
        <v>33</v>
      </c>
      <c r="N79" s="207">
        <f t="shared" si="10"/>
        <v>8.4</v>
      </c>
      <c r="O79" s="207">
        <f t="shared" si="11"/>
        <v>7.8</v>
      </c>
      <c r="P79" s="207">
        <f t="shared" si="12"/>
        <v>7.8</v>
      </c>
      <c r="Q79" s="207">
        <f t="shared" si="13"/>
        <v>5</v>
      </c>
      <c r="R79" s="207">
        <f t="shared" si="14"/>
        <v>4</v>
      </c>
      <c r="T79" s="208">
        <f t="shared" si="15"/>
        <v>33</v>
      </c>
    </row>
    <row r="80" spans="1:20">
      <c r="A80" s="191">
        <f t="shared" si="8"/>
        <v>31</v>
      </c>
      <c r="B80" s="191" t="str">
        <f>C80&amp;":"&amp;COUNTIF($C$7:C80,C80)</f>
        <v>31:6</v>
      </c>
      <c r="C80" s="204">
        <f t="shared" si="9"/>
        <v>31</v>
      </c>
      <c r="D80" s="204">
        <v>6.9</v>
      </c>
      <c r="E80" s="204">
        <v>7.6</v>
      </c>
      <c r="F80" s="204">
        <v>7.5</v>
      </c>
      <c r="G80" s="204">
        <v>5</v>
      </c>
      <c r="H80" s="204">
        <v>4</v>
      </c>
      <c r="I80" s="145"/>
      <c r="K80" s="209">
        <v>74</v>
      </c>
      <c r="L80" s="205" t="str">
        <f>M80&amp;":"&amp;COUNTIF($M$7:M80,M80)</f>
        <v>37:18</v>
      </c>
      <c r="M80" s="206">
        <f>Entry!Q82</f>
        <v>37</v>
      </c>
      <c r="N80" s="207">
        <f t="shared" si="10"/>
        <v>9</v>
      </c>
      <c r="O80" s="207">
        <f t="shared" si="11"/>
        <v>10</v>
      </c>
      <c r="P80" s="207">
        <f t="shared" si="12"/>
        <v>9</v>
      </c>
      <c r="Q80" s="207">
        <f t="shared" si="13"/>
        <v>5</v>
      </c>
      <c r="R80" s="207">
        <f t="shared" si="14"/>
        <v>4</v>
      </c>
      <c r="T80" s="208">
        <f t="shared" si="15"/>
        <v>37</v>
      </c>
    </row>
    <row r="81" spans="1:20">
      <c r="A81" s="191">
        <f t="shared" si="8"/>
        <v>34</v>
      </c>
      <c r="B81" s="191" t="str">
        <f>C81&amp;":"&amp;COUNTIF($C$7:C81,C81)</f>
        <v>34:5</v>
      </c>
      <c r="C81" s="204">
        <f t="shared" si="9"/>
        <v>34</v>
      </c>
      <c r="D81" s="204">
        <v>7.2</v>
      </c>
      <c r="E81" s="204">
        <v>8.9</v>
      </c>
      <c r="F81" s="204">
        <v>7.9</v>
      </c>
      <c r="G81" s="204">
        <v>5</v>
      </c>
      <c r="H81" s="204">
        <v>5</v>
      </c>
      <c r="I81" s="145"/>
      <c r="K81" s="209">
        <v>75</v>
      </c>
      <c r="L81" s="205" t="str">
        <f>M81&amp;":"&amp;COUNTIF($M$7:M81,M81)</f>
        <v>31:4</v>
      </c>
      <c r="M81" s="206">
        <f>Entry!Q83</f>
        <v>31</v>
      </c>
      <c r="N81" s="207">
        <f t="shared" si="10"/>
        <v>6.2</v>
      </c>
      <c r="O81" s="207">
        <f t="shared" si="11"/>
        <v>6.9</v>
      </c>
      <c r="P81" s="207">
        <f t="shared" si="12"/>
        <v>7.9</v>
      </c>
      <c r="Q81" s="207">
        <f t="shared" si="13"/>
        <v>5</v>
      </c>
      <c r="R81" s="207">
        <f t="shared" si="14"/>
        <v>5</v>
      </c>
      <c r="T81" s="208">
        <f t="shared" si="15"/>
        <v>31</v>
      </c>
    </row>
    <row r="82" spans="1:20">
      <c r="A82" s="191">
        <f t="shared" si="8"/>
        <v>37</v>
      </c>
      <c r="B82" s="191" t="str">
        <f>C82&amp;":"&amp;COUNTIF($C$7:C82,C82)</f>
        <v>37:4</v>
      </c>
      <c r="C82" s="204">
        <f t="shared" si="9"/>
        <v>37</v>
      </c>
      <c r="D82" s="204">
        <v>9.6999999999999993</v>
      </c>
      <c r="E82" s="204">
        <v>8.6999999999999993</v>
      </c>
      <c r="F82" s="204">
        <v>8.6</v>
      </c>
      <c r="G82" s="204">
        <v>5</v>
      </c>
      <c r="H82" s="204">
        <v>5</v>
      </c>
      <c r="I82" s="145"/>
      <c r="K82" s="209">
        <v>76</v>
      </c>
      <c r="L82" s="205"/>
      <c r="M82" s="206">
        <f>Entry!Q84</f>
        <v>33</v>
      </c>
      <c r="N82" s="207">
        <f t="shared" si="10"/>
        <v>7.6</v>
      </c>
      <c r="O82" s="207">
        <f t="shared" si="11"/>
        <v>7.7</v>
      </c>
      <c r="P82" s="207">
        <f t="shared" si="12"/>
        <v>7.7</v>
      </c>
      <c r="Q82" s="207">
        <f t="shared" si="13"/>
        <v>5</v>
      </c>
      <c r="R82" s="207">
        <f t="shared" si="14"/>
        <v>5</v>
      </c>
      <c r="T82" s="208">
        <f t="shared" si="15"/>
        <v>33</v>
      </c>
    </row>
    <row r="83" spans="1:20">
      <c r="A83" s="191">
        <f t="shared" si="8"/>
        <v>39</v>
      </c>
      <c r="B83" s="191" t="str">
        <f>C83&amp;":"&amp;COUNTIF($C$7:C83,C83)</f>
        <v>39:5</v>
      </c>
      <c r="C83" s="204">
        <f t="shared" si="9"/>
        <v>39</v>
      </c>
      <c r="D83" s="204">
        <v>9.3000000000000007</v>
      </c>
      <c r="E83" s="204">
        <v>9.9</v>
      </c>
      <c r="F83" s="204">
        <v>9.8000000000000007</v>
      </c>
      <c r="G83" s="204">
        <v>5</v>
      </c>
      <c r="H83" s="204">
        <v>5</v>
      </c>
      <c r="I83" s="145"/>
      <c r="K83" s="205">
        <v>77</v>
      </c>
      <c r="L83" s="205" t="str">
        <f>M83&amp;":"&amp;COUNTIF($M$7:M83,M83)</f>
        <v>36:25</v>
      </c>
      <c r="M83" s="206">
        <f>Entry!Q85</f>
        <v>36</v>
      </c>
      <c r="N83" s="207">
        <f t="shared" si="10"/>
        <v>8.6999999999999993</v>
      </c>
      <c r="O83" s="207">
        <f t="shared" si="11"/>
        <v>9.6999999999999993</v>
      </c>
      <c r="P83" s="207">
        <f t="shared" si="12"/>
        <v>8.6</v>
      </c>
      <c r="Q83" s="207">
        <f t="shared" si="13"/>
        <v>5</v>
      </c>
      <c r="R83" s="207">
        <f t="shared" si="14"/>
        <v>4</v>
      </c>
      <c r="T83" s="208">
        <f t="shared" si="15"/>
        <v>36</v>
      </c>
    </row>
    <row r="84" spans="1:20">
      <c r="A84" s="191">
        <f t="shared" si="8"/>
        <v>31.200000000000003</v>
      </c>
      <c r="B84" s="191" t="str">
        <f>C84&amp;":"&amp;COUNTIF($C$7:C84,C84)</f>
        <v>31.2:1</v>
      </c>
      <c r="C84" s="204">
        <f t="shared" si="9"/>
        <v>31.200000000000003</v>
      </c>
      <c r="D84" s="204">
        <v>9.4</v>
      </c>
      <c r="E84" s="204">
        <v>1.8</v>
      </c>
      <c r="F84" s="204">
        <v>10</v>
      </c>
      <c r="G84" s="204">
        <v>5</v>
      </c>
      <c r="H84" s="204">
        <v>5</v>
      </c>
      <c r="I84" s="145"/>
      <c r="K84" s="209">
        <v>78</v>
      </c>
      <c r="L84" s="205" t="str">
        <f>M84&amp;":"&amp;COUNTIF($M$7:M84,M84)</f>
        <v>38:10</v>
      </c>
      <c r="M84" s="206">
        <f>Entry!Q86</f>
        <v>38</v>
      </c>
      <c r="N84" s="207">
        <f t="shared" si="10"/>
        <v>9.1</v>
      </c>
      <c r="O84" s="207">
        <f t="shared" si="11"/>
        <v>10</v>
      </c>
      <c r="P84" s="207">
        <f t="shared" si="12"/>
        <v>9.9</v>
      </c>
      <c r="Q84" s="207">
        <f t="shared" si="13"/>
        <v>5</v>
      </c>
      <c r="R84" s="207">
        <f t="shared" si="14"/>
        <v>4</v>
      </c>
      <c r="T84" s="208">
        <f t="shared" si="15"/>
        <v>38</v>
      </c>
    </row>
    <row r="85" spans="1:20">
      <c r="A85" s="191">
        <f t="shared" si="8"/>
        <v>11</v>
      </c>
      <c r="B85" s="191" t="str">
        <f>C85&amp;":"&amp;COUNTIF($C$7:C85,C85)</f>
        <v>11:2</v>
      </c>
      <c r="C85" s="204">
        <f t="shared" si="9"/>
        <v>11</v>
      </c>
      <c r="D85" s="204">
        <v>1.8</v>
      </c>
      <c r="E85" s="204">
        <v>1.6</v>
      </c>
      <c r="F85" s="204">
        <v>1.6</v>
      </c>
      <c r="G85" s="204">
        <v>4</v>
      </c>
      <c r="H85" s="204">
        <v>2</v>
      </c>
      <c r="I85" s="145"/>
      <c r="K85" s="209">
        <v>79</v>
      </c>
      <c r="L85" s="205" t="str">
        <f>M85&amp;":"&amp;COUNTIF($M$7:M85,M85)</f>
        <v>36:26</v>
      </c>
      <c r="M85" s="206">
        <f>Entry!Q87</f>
        <v>36</v>
      </c>
      <c r="N85" s="207">
        <f t="shared" si="10"/>
        <v>8.6999999999999993</v>
      </c>
      <c r="O85" s="207">
        <f t="shared" si="11"/>
        <v>9.6999999999999993</v>
      </c>
      <c r="P85" s="207">
        <f t="shared" si="12"/>
        <v>8.6</v>
      </c>
      <c r="Q85" s="207">
        <f t="shared" si="13"/>
        <v>5</v>
      </c>
      <c r="R85" s="207">
        <f t="shared" si="14"/>
        <v>4</v>
      </c>
      <c r="T85" s="208">
        <f t="shared" si="15"/>
        <v>36</v>
      </c>
    </row>
    <row r="86" spans="1:20">
      <c r="A86" s="191">
        <f t="shared" si="8"/>
        <v>24</v>
      </c>
      <c r="B86" s="191"/>
      <c r="C86" s="204">
        <f t="shared" si="9"/>
        <v>24</v>
      </c>
      <c r="D86" s="204">
        <v>4.4000000000000004</v>
      </c>
      <c r="E86" s="204">
        <v>5.8</v>
      </c>
      <c r="F86" s="204">
        <v>4.8</v>
      </c>
      <c r="G86" s="204">
        <v>4</v>
      </c>
      <c r="H86" s="204">
        <v>5</v>
      </c>
      <c r="I86" s="145"/>
      <c r="K86" s="209">
        <v>80</v>
      </c>
      <c r="L86" s="205"/>
      <c r="M86" s="206">
        <f>Entry!Q88</f>
        <v>35</v>
      </c>
      <c r="N86" s="207">
        <f t="shared" si="10"/>
        <v>8.1999999999999993</v>
      </c>
      <c r="O86" s="207">
        <f t="shared" si="11"/>
        <v>8.9</v>
      </c>
      <c r="P86" s="207">
        <f t="shared" si="12"/>
        <v>7.9</v>
      </c>
      <c r="Q86" s="207">
        <f t="shared" si="13"/>
        <v>5</v>
      </c>
      <c r="R86" s="207">
        <f t="shared" si="14"/>
        <v>5</v>
      </c>
      <c r="T86" s="208">
        <f t="shared" si="15"/>
        <v>35</v>
      </c>
    </row>
    <row r="87" spans="1:20">
      <c r="A87" s="191">
        <f t="shared" si="8"/>
        <v>27</v>
      </c>
      <c r="B87" s="191" t="str">
        <f>C87&amp;":"&amp;COUNTIF($C$7:C87,C87)</f>
        <v>27:5</v>
      </c>
      <c r="C87" s="204">
        <f t="shared" si="9"/>
        <v>27</v>
      </c>
      <c r="D87" s="204">
        <v>6</v>
      </c>
      <c r="E87" s="204">
        <v>6</v>
      </c>
      <c r="F87" s="204">
        <v>6</v>
      </c>
      <c r="G87" s="204">
        <v>5</v>
      </c>
      <c r="H87" s="204">
        <v>4</v>
      </c>
      <c r="I87" s="145"/>
      <c r="K87" s="205">
        <v>81</v>
      </c>
      <c r="L87" s="205" t="str">
        <f>M87&amp;":"&amp;COUNTIF($M$7:M87,M87)</f>
        <v>37:19</v>
      </c>
      <c r="M87" s="206">
        <f>Entry!Q89</f>
        <v>37</v>
      </c>
      <c r="N87" s="207">
        <f t="shared" si="10"/>
        <v>8.6</v>
      </c>
      <c r="O87" s="207">
        <f t="shared" si="11"/>
        <v>8.6999999999999993</v>
      </c>
      <c r="P87" s="207">
        <f t="shared" si="12"/>
        <v>9.6999999999999993</v>
      </c>
      <c r="Q87" s="207">
        <f t="shared" si="13"/>
        <v>5</v>
      </c>
      <c r="R87" s="207">
        <f t="shared" si="14"/>
        <v>5</v>
      </c>
      <c r="T87" s="208">
        <f t="shared" si="15"/>
        <v>37</v>
      </c>
    </row>
    <row r="88" spans="1:20">
      <c r="A88" s="191">
        <f t="shared" si="8"/>
        <v>30</v>
      </c>
      <c r="B88" s="191" t="str">
        <f>C88&amp;":"&amp;COUNTIF($C$7:C88,C88)</f>
        <v>30:5</v>
      </c>
      <c r="C88" s="204">
        <f t="shared" si="9"/>
        <v>30</v>
      </c>
      <c r="D88" s="204">
        <v>7.6</v>
      </c>
      <c r="E88" s="204">
        <v>6.7</v>
      </c>
      <c r="F88" s="204">
        <v>6.7</v>
      </c>
      <c r="G88" s="204">
        <v>5</v>
      </c>
      <c r="H88" s="204">
        <v>4</v>
      </c>
      <c r="I88" s="145"/>
      <c r="K88" s="209">
        <v>82</v>
      </c>
      <c r="L88" s="205" t="str">
        <f>M88&amp;":"&amp;COUNTIF($M$7:M88,M88)</f>
        <v>38:11</v>
      </c>
      <c r="M88" s="206">
        <f>Entry!Q90</f>
        <v>38</v>
      </c>
      <c r="N88" s="207">
        <f t="shared" si="10"/>
        <v>9.9</v>
      </c>
      <c r="O88" s="207">
        <f t="shared" si="11"/>
        <v>9.6</v>
      </c>
      <c r="P88" s="207">
        <f t="shared" si="12"/>
        <v>8.5</v>
      </c>
      <c r="Q88" s="207">
        <f t="shared" si="13"/>
        <v>5</v>
      </c>
      <c r="R88" s="207">
        <f t="shared" si="14"/>
        <v>5</v>
      </c>
      <c r="T88" s="208">
        <f t="shared" si="15"/>
        <v>38</v>
      </c>
    </row>
    <row r="89" spans="1:20">
      <c r="A89" s="191">
        <f t="shared" si="8"/>
        <v>35</v>
      </c>
      <c r="B89" s="191"/>
      <c r="C89" s="204">
        <f t="shared" si="9"/>
        <v>35</v>
      </c>
      <c r="D89" s="204">
        <v>8.8000000000000007</v>
      </c>
      <c r="E89" s="204">
        <v>8.6</v>
      </c>
      <c r="F89" s="204">
        <v>8.6</v>
      </c>
      <c r="G89" s="204">
        <v>5</v>
      </c>
      <c r="H89" s="204">
        <v>4</v>
      </c>
      <c r="I89" s="145"/>
      <c r="K89" s="209">
        <v>83</v>
      </c>
      <c r="L89" s="205"/>
      <c r="M89" s="206">
        <f>Entry!Q91</f>
        <v>37</v>
      </c>
      <c r="N89" s="207">
        <f t="shared" si="10"/>
        <v>10</v>
      </c>
      <c r="O89" s="207">
        <f t="shared" si="11"/>
        <v>9.5</v>
      </c>
      <c r="P89" s="207">
        <f t="shared" si="12"/>
        <v>8.5</v>
      </c>
      <c r="Q89" s="207">
        <f t="shared" si="13"/>
        <v>5</v>
      </c>
      <c r="R89" s="207">
        <f t="shared" si="14"/>
        <v>4</v>
      </c>
      <c r="T89" s="208">
        <f t="shared" si="15"/>
        <v>37</v>
      </c>
    </row>
    <row r="90" spans="1:20">
      <c r="A90" s="191">
        <f t="shared" si="8"/>
        <v>6</v>
      </c>
      <c r="B90" s="191" t="str">
        <f>C90&amp;":"&amp;COUNTIF($C$7:C90,C90)</f>
        <v>6:1</v>
      </c>
      <c r="C90" s="204">
        <f t="shared" si="9"/>
        <v>6</v>
      </c>
      <c r="D90" s="204">
        <v>0.4</v>
      </c>
      <c r="E90" s="204">
        <v>0</v>
      </c>
      <c r="F90" s="204">
        <v>0.6</v>
      </c>
      <c r="G90" s="204">
        <v>3</v>
      </c>
      <c r="H90" s="204">
        <v>2</v>
      </c>
      <c r="I90" s="145"/>
      <c r="K90" s="209">
        <v>84</v>
      </c>
      <c r="L90" s="205" t="str">
        <f>M90&amp;":"&amp;COUNTIF($M$7:M90,M90)</f>
        <v>37:21</v>
      </c>
      <c r="M90" s="206">
        <f>Entry!Q92</f>
        <v>37</v>
      </c>
      <c r="N90" s="207">
        <f t="shared" si="10"/>
        <v>9.8000000000000007</v>
      </c>
      <c r="O90" s="207">
        <f t="shared" si="11"/>
        <v>9.6</v>
      </c>
      <c r="P90" s="207">
        <f t="shared" si="12"/>
        <v>8.6</v>
      </c>
      <c r="Q90" s="207">
        <f t="shared" si="13"/>
        <v>5</v>
      </c>
      <c r="R90" s="207">
        <f t="shared" si="14"/>
        <v>4</v>
      </c>
      <c r="T90" s="208">
        <f t="shared" si="15"/>
        <v>37</v>
      </c>
    </row>
    <row r="91" spans="1:20">
      <c r="A91" s="191">
        <f t="shared" si="8"/>
        <v>39</v>
      </c>
      <c r="B91" s="191" t="str">
        <f>C91&amp;":"&amp;COUNTIF($C$7:C91,C91)</f>
        <v>39:6</v>
      </c>
      <c r="C91" s="204">
        <f t="shared" si="9"/>
        <v>39</v>
      </c>
      <c r="D91" s="204">
        <v>9.4</v>
      </c>
      <c r="E91" s="204">
        <v>9.8000000000000007</v>
      </c>
      <c r="F91" s="204">
        <v>9.8000000000000007</v>
      </c>
      <c r="G91" s="204">
        <v>5</v>
      </c>
      <c r="H91" s="204">
        <v>5</v>
      </c>
      <c r="I91" s="145"/>
      <c r="K91" s="205">
        <v>85</v>
      </c>
      <c r="L91" s="205" t="str">
        <f>M91&amp;":"&amp;COUNTIF($M$7:M91,M91)</f>
        <v>35:10</v>
      </c>
      <c r="M91" s="206">
        <f>Entry!Q93</f>
        <v>35</v>
      </c>
      <c r="N91" s="207">
        <f t="shared" si="10"/>
        <v>7.5</v>
      </c>
      <c r="O91" s="207">
        <f t="shared" si="11"/>
        <v>8.8000000000000007</v>
      </c>
      <c r="P91" s="207">
        <f t="shared" si="12"/>
        <v>8.6999999999999993</v>
      </c>
      <c r="Q91" s="207">
        <f t="shared" si="13"/>
        <v>5</v>
      </c>
      <c r="R91" s="207">
        <f t="shared" si="14"/>
        <v>5</v>
      </c>
      <c r="T91" s="208">
        <f t="shared" si="15"/>
        <v>35</v>
      </c>
    </row>
    <row r="92" spans="1:20">
      <c r="A92" s="191">
        <f t="shared" si="8"/>
        <v>13</v>
      </c>
      <c r="B92" s="191" t="str">
        <f>C92&amp;":"&amp;COUNTIF($C$7:C92,C92)</f>
        <v>13:2</v>
      </c>
      <c r="C92" s="204">
        <f t="shared" si="9"/>
        <v>13</v>
      </c>
      <c r="D92" s="204">
        <v>0.2</v>
      </c>
      <c r="E92" s="204">
        <v>5.9</v>
      </c>
      <c r="F92" s="204">
        <v>1.9</v>
      </c>
      <c r="G92" s="204">
        <v>5</v>
      </c>
      <c r="H92" s="204">
        <v>0</v>
      </c>
      <c r="I92" s="145"/>
      <c r="K92" s="209">
        <v>86</v>
      </c>
      <c r="L92" s="205" t="str">
        <f>M92&amp;":"&amp;COUNTIF($M$7:M92,M92)</f>
        <v>35:11</v>
      </c>
      <c r="M92" s="206">
        <f>Entry!Q94</f>
        <v>35</v>
      </c>
      <c r="N92" s="207">
        <f t="shared" si="10"/>
        <v>8.1</v>
      </c>
      <c r="O92" s="207">
        <f t="shared" si="11"/>
        <v>9</v>
      </c>
      <c r="P92" s="207">
        <f t="shared" si="12"/>
        <v>7.9</v>
      </c>
      <c r="Q92" s="207">
        <f t="shared" si="13"/>
        <v>5</v>
      </c>
      <c r="R92" s="207">
        <f t="shared" si="14"/>
        <v>5</v>
      </c>
      <c r="T92" s="208">
        <f t="shared" si="15"/>
        <v>35</v>
      </c>
    </row>
    <row r="93" spans="1:20">
      <c r="A93" s="191">
        <f t="shared" si="8"/>
        <v>13</v>
      </c>
      <c r="B93" s="191"/>
      <c r="C93" s="204">
        <f t="shared" si="9"/>
        <v>13</v>
      </c>
      <c r="D93" s="204">
        <v>2.2000000000000002</v>
      </c>
      <c r="E93" s="204">
        <v>2.9</v>
      </c>
      <c r="F93" s="204">
        <v>1.9</v>
      </c>
      <c r="G93" s="204">
        <v>4</v>
      </c>
      <c r="H93" s="204">
        <v>2</v>
      </c>
      <c r="I93" s="145"/>
      <c r="K93" s="209">
        <v>87</v>
      </c>
      <c r="L93" s="205"/>
      <c r="M93" s="206">
        <f>Entry!Q95</f>
        <v>36</v>
      </c>
      <c r="N93" s="207">
        <f t="shared" si="10"/>
        <v>8.6999999999999993</v>
      </c>
      <c r="O93" s="207">
        <f t="shared" si="11"/>
        <v>9.6999999999999993</v>
      </c>
      <c r="P93" s="207">
        <f t="shared" si="12"/>
        <v>8.6</v>
      </c>
      <c r="Q93" s="207">
        <f t="shared" si="13"/>
        <v>5</v>
      </c>
      <c r="R93" s="207">
        <f t="shared" si="14"/>
        <v>4</v>
      </c>
      <c r="T93" s="208">
        <f t="shared" si="15"/>
        <v>36</v>
      </c>
    </row>
    <row r="94" spans="1:20">
      <c r="A94" s="191">
        <f t="shared" si="8"/>
        <v>25</v>
      </c>
      <c r="B94" s="191" t="str">
        <f>C94&amp;":"&amp;COUNTIF($C$7:C94,C94)</f>
        <v>25:5</v>
      </c>
      <c r="C94" s="204">
        <f t="shared" si="9"/>
        <v>25</v>
      </c>
      <c r="D94" s="204">
        <v>4.9000000000000004</v>
      </c>
      <c r="E94" s="204">
        <v>4.5999999999999996</v>
      </c>
      <c r="F94" s="204">
        <v>5.5</v>
      </c>
      <c r="G94" s="204">
        <v>5</v>
      </c>
      <c r="H94" s="204">
        <v>5</v>
      </c>
      <c r="I94" s="145"/>
      <c r="K94" s="209">
        <v>88</v>
      </c>
      <c r="L94" s="205" t="str">
        <f>M94&amp;":"&amp;COUNTIF($M$7:M94,M94)</f>
        <v>35:12</v>
      </c>
      <c r="M94" s="206">
        <f>Entry!Q96</f>
        <v>35</v>
      </c>
      <c r="N94" s="207">
        <f t="shared" si="10"/>
        <v>8.9</v>
      </c>
      <c r="O94" s="207">
        <f t="shared" si="11"/>
        <v>8.6</v>
      </c>
      <c r="P94" s="207">
        <f t="shared" si="12"/>
        <v>7.5</v>
      </c>
      <c r="Q94" s="207">
        <f t="shared" si="13"/>
        <v>5</v>
      </c>
      <c r="R94" s="207">
        <f t="shared" si="14"/>
        <v>5</v>
      </c>
      <c r="T94" s="208">
        <f t="shared" si="15"/>
        <v>35</v>
      </c>
    </row>
    <row r="95" spans="1:20">
      <c r="A95" s="191">
        <f t="shared" si="8"/>
        <v>30</v>
      </c>
      <c r="B95" s="191"/>
      <c r="C95" s="204">
        <f t="shared" si="9"/>
        <v>30</v>
      </c>
      <c r="D95" s="204">
        <v>7</v>
      </c>
      <c r="E95" s="204">
        <v>6.5</v>
      </c>
      <c r="F95" s="204">
        <v>6.5</v>
      </c>
      <c r="G95" s="204">
        <v>5</v>
      </c>
      <c r="H95" s="204">
        <v>5</v>
      </c>
      <c r="I95" s="145"/>
      <c r="K95" s="205">
        <v>89</v>
      </c>
      <c r="L95" s="205"/>
      <c r="M95" s="206">
        <f>Entry!Q97</f>
        <v>31</v>
      </c>
      <c r="N95" s="207">
        <f t="shared" si="10"/>
        <v>7</v>
      </c>
      <c r="O95" s="207">
        <f t="shared" si="11"/>
        <v>7</v>
      </c>
      <c r="P95" s="207">
        <f t="shared" si="12"/>
        <v>8</v>
      </c>
      <c r="Q95" s="207">
        <f t="shared" si="13"/>
        <v>5</v>
      </c>
      <c r="R95" s="207">
        <f t="shared" si="14"/>
        <v>4</v>
      </c>
      <c r="T95" s="208">
        <f t="shared" si="15"/>
        <v>31</v>
      </c>
    </row>
    <row r="96" spans="1:20">
      <c r="A96" s="191">
        <f t="shared" si="8"/>
        <v>29</v>
      </c>
      <c r="B96" s="191" t="str">
        <f>C96&amp;":"&amp;COUNTIF($C$7:C96,C96)</f>
        <v>29:2</v>
      </c>
      <c r="C96" s="204">
        <f t="shared" si="9"/>
        <v>29</v>
      </c>
      <c r="D96" s="204">
        <v>6.2</v>
      </c>
      <c r="E96" s="204">
        <v>6.9</v>
      </c>
      <c r="F96" s="204">
        <v>6.9</v>
      </c>
      <c r="G96" s="204">
        <v>5</v>
      </c>
      <c r="H96" s="204">
        <v>4</v>
      </c>
      <c r="I96" s="145"/>
      <c r="K96" s="209">
        <v>90</v>
      </c>
      <c r="L96" s="205" t="str">
        <f>M96&amp;":"&amp;COUNTIF($M$7:M96,M96)</f>
        <v>38:12</v>
      </c>
      <c r="M96" s="206">
        <f>Entry!Q98</f>
        <v>38</v>
      </c>
      <c r="N96" s="207">
        <f t="shared" si="10"/>
        <v>9.9</v>
      </c>
      <c r="O96" s="207">
        <f t="shared" si="11"/>
        <v>9.6</v>
      </c>
      <c r="P96" s="207">
        <f t="shared" si="12"/>
        <v>9.5</v>
      </c>
      <c r="Q96" s="207">
        <f t="shared" si="13"/>
        <v>5</v>
      </c>
      <c r="R96" s="207">
        <f t="shared" si="14"/>
        <v>4</v>
      </c>
      <c r="T96" s="208">
        <f t="shared" si="15"/>
        <v>38</v>
      </c>
    </row>
    <row r="97" spans="1:20">
      <c r="A97" s="191">
        <f t="shared" si="8"/>
        <v>34</v>
      </c>
      <c r="B97" s="191"/>
      <c r="C97" s="204">
        <f t="shared" si="9"/>
        <v>34</v>
      </c>
      <c r="D97" s="204">
        <v>8.1999999999999993</v>
      </c>
      <c r="E97" s="204">
        <v>7.9</v>
      </c>
      <c r="F97" s="204">
        <v>8.9</v>
      </c>
      <c r="G97" s="204">
        <v>5</v>
      </c>
      <c r="H97" s="204">
        <v>4</v>
      </c>
      <c r="I97" s="145"/>
      <c r="K97" s="209">
        <v>91</v>
      </c>
      <c r="L97" s="205"/>
      <c r="M97" s="206">
        <f>Entry!Q99</f>
        <v>38</v>
      </c>
      <c r="N97" s="207">
        <f t="shared" si="10"/>
        <v>9.6</v>
      </c>
      <c r="O97" s="207">
        <f t="shared" si="11"/>
        <v>9.6999999999999993</v>
      </c>
      <c r="P97" s="207">
        <f t="shared" si="12"/>
        <v>8.6999999999999993</v>
      </c>
      <c r="Q97" s="207">
        <f t="shared" si="13"/>
        <v>5</v>
      </c>
      <c r="R97" s="207">
        <f t="shared" si="14"/>
        <v>5</v>
      </c>
      <c r="T97" s="208">
        <f t="shared" si="15"/>
        <v>38</v>
      </c>
    </row>
    <row r="98" spans="1:20">
      <c r="A98" s="191">
        <f t="shared" si="8"/>
        <v>38</v>
      </c>
      <c r="B98" s="191" t="str">
        <f>C98&amp;":"&amp;COUNTIF($C$7:C98,C98)</f>
        <v>38:5</v>
      </c>
      <c r="C98" s="204">
        <f t="shared" si="9"/>
        <v>38</v>
      </c>
      <c r="D98" s="204">
        <v>9.1999999999999993</v>
      </c>
      <c r="E98" s="204">
        <v>8.9</v>
      </c>
      <c r="F98" s="204">
        <v>9.9</v>
      </c>
      <c r="G98" s="204">
        <v>5</v>
      </c>
      <c r="H98" s="204">
        <v>5</v>
      </c>
      <c r="I98" s="145"/>
      <c r="K98" s="209">
        <v>92</v>
      </c>
      <c r="L98" s="205" t="str">
        <f>M98&amp;":"&amp;COUNTIF($M$7:M98,M98)</f>
        <v>36:28</v>
      </c>
      <c r="M98" s="206">
        <f>Entry!Q100</f>
        <v>36</v>
      </c>
      <c r="N98" s="207">
        <f t="shared" si="10"/>
        <v>8.6999999999999993</v>
      </c>
      <c r="O98" s="207">
        <f t="shared" si="11"/>
        <v>9.6999999999999993</v>
      </c>
      <c r="P98" s="207">
        <f t="shared" si="12"/>
        <v>8.6</v>
      </c>
      <c r="Q98" s="207">
        <f t="shared" si="13"/>
        <v>5</v>
      </c>
      <c r="R98" s="207">
        <f t="shared" si="14"/>
        <v>4</v>
      </c>
      <c r="T98" s="208">
        <f t="shared" si="15"/>
        <v>36</v>
      </c>
    </row>
    <row r="99" spans="1:20">
      <c r="A99" s="191">
        <f t="shared" si="8"/>
        <v>39</v>
      </c>
      <c r="B99" s="191" t="str">
        <f>C99&amp;":"&amp;COUNTIF($C$7:C99,C99)</f>
        <v>39:7</v>
      </c>
      <c r="C99" s="204">
        <f t="shared" si="9"/>
        <v>39</v>
      </c>
      <c r="D99" s="204">
        <v>9.1999999999999993</v>
      </c>
      <c r="E99" s="204">
        <v>9.9</v>
      </c>
      <c r="F99" s="204">
        <v>9.9</v>
      </c>
      <c r="G99" s="204">
        <v>5</v>
      </c>
      <c r="H99" s="204">
        <v>5</v>
      </c>
      <c r="I99" s="145"/>
      <c r="K99" s="205">
        <v>93</v>
      </c>
      <c r="L99" s="205" t="str">
        <f>M99&amp;":"&amp;COUNTIF($M$7:M99,M99)</f>
        <v>32:2</v>
      </c>
      <c r="M99" s="206">
        <f>Entry!Q101</f>
        <v>32</v>
      </c>
      <c r="N99" s="207">
        <f t="shared" si="10"/>
        <v>7.7</v>
      </c>
      <c r="O99" s="207">
        <f t="shared" si="11"/>
        <v>7.7</v>
      </c>
      <c r="P99" s="207">
        <f t="shared" si="12"/>
        <v>7.6</v>
      </c>
      <c r="Q99" s="207">
        <f t="shared" si="13"/>
        <v>5</v>
      </c>
      <c r="R99" s="207">
        <f t="shared" si="14"/>
        <v>4</v>
      </c>
      <c r="T99" s="208">
        <f t="shared" si="15"/>
        <v>32</v>
      </c>
    </row>
    <row r="100" spans="1:20">
      <c r="A100" s="191">
        <f t="shared" si="8"/>
        <v>21</v>
      </c>
      <c r="B100" s="191" t="str">
        <f>C100&amp;":"&amp;COUNTIF($C$7:C100,C100)</f>
        <v>21:3</v>
      </c>
      <c r="C100" s="204">
        <f t="shared" si="9"/>
        <v>21</v>
      </c>
      <c r="D100" s="204">
        <v>1.4</v>
      </c>
      <c r="E100" s="204">
        <v>1.8</v>
      </c>
      <c r="F100" s="204">
        <v>7.8</v>
      </c>
      <c r="G100" s="204">
        <v>5</v>
      </c>
      <c r="H100" s="204">
        <v>5</v>
      </c>
      <c r="I100" s="145"/>
      <c r="K100" s="209">
        <v>94</v>
      </c>
      <c r="L100" s="205" t="str">
        <f>M100&amp;":"&amp;COUNTIF($M$7:M100,M100)</f>
        <v>27:1</v>
      </c>
      <c r="M100" s="206">
        <f>Entry!Q102</f>
        <v>27</v>
      </c>
      <c r="N100" s="207">
        <f t="shared" si="10"/>
        <v>5.5</v>
      </c>
      <c r="O100" s="207">
        <f t="shared" si="11"/>
        <v>5.8</v>
      </c>
      <c r="P100" s="207">
        <f t="shared" si="12"/>
        <v>5.7</v>
      </c>
      <c r="Q100" s="207">
        <f t="shared" si="13"/>
        <v>5</v>
      </c>
      <c r="R100" s="207">
        <f t="shared" si="14"/>
        <v>5</v>
      </c>
      <c r="T100" s="208">
        <f t="shared" si="15"/>
        <v>27</v>
      </c>
    </row>
    <row r="101" spans="1:20">
      <c r="A101" s="191">
        <f t="shared" si="8"/>
        <v>14</v>
      </c>
      <c r="B101" s="191" t="str">
        <f>C101&amp;":"&amp;COUNTIF($C$7:C101,C101)</f>
        <v>14:1</v>
      </c>
      <c r="C101" s="204">
        <f t="shared" si="9"/>
        <v>14</v>
      </c>
      <c r="D101" s="204">
        <v>0.8</v>
      </c>
      <c r="E101" s="204">
        <v>1.6</v>
      </c>
      <c r="F101" s="204">
        <v>2.6</v>
      </c>
      <c r="G101" s="204">
        <v>5</v>
      </c>
      <c r="H101" s="204">
        <v>4</v>
      </c>
      <c r="I101" s="145"/>
      <c r="K101" s="209">
        <v>95</v>
      </c>
      <c r="L101" s="205" t="str">
        <f>M101&amp;":"&amp;COUNTIF($M$7:M101,M101)</f>
        <v>0:6</v>
      </c>
      <c r="M101" s="206">
        <f>Entry!Q103</f>
        <v>0</v>
      </c>
      <c r="N101" s="207">
        <f t="shared" si="10"/>
        <v>0</v>
      </c>
      <c r="O101" s="207">
        <f t="shared" si="11"/>
        <v>0</v>
      </c>
      <c r="P101" s="207">
        <f t="shared" si="12"/>
        <v>0</v>
      </c>
      <c r="Q101" s="207">
        <f t="shared" si="13"/>
        <v>0</v>
      </c>
      <c r="R101" s="207">
        <f t="shared" si="14"/>
        <v>0</v>
      </c>
      <c r="T101" s="208">
        <f t="shared" si="15"/>
        <v>0</v>
      </c>
    </row>
    <row r="102" spans="1:20">
      <c r="A102" s="191">
        <f t="shared" si="8"/>
        <v>26</v>
      </c>
      <c r="B102" s="191" t="str">
        <f>C102&amp;":"&amp;COUNTIF($C$7:C102,C102)</f>
        <v>26:6</v>
      </c>
      <c r="C102" s="204">
        <f t="shared" si="9"/>
        <v>26</v>
      </c>
      <c r="D102" s="204">
        <v>4.8</v>
      </c>
      <c r="E102" s="204">
        <v>5.6</v>
      </c>
      <c r="F102" s="204">
        <v>5.6</v>
      </c>
      <c r="G102" s="204">
        <v>5</v>
      </c>
      <c r="H102" s="204">
        <v>5</v>
      </c>
      <c r="I102" s="145"/>
      <c r="K102" s="209">
        <v>96</v>
      </c>
      <c r="L102" s="205" t="str">
        <f>M102&amp;":"&amp;COUNTIF($M$7:M102,M102)</f>
        <v>37:22</v>
      </c>
      <c r="M102" s="206">
        <f>Entry!Q104</f>
        <v>37</v>
      </c>
      <c r="N102" s="207">
        <f t="shared" si="10"/>
        <v>8.5</v>
      </c>
      <c r="O102" s="207">
        <f t="shared" si="11"/>
        <v>9.8000000000000007</v>
      </c>
      <c r="P102" s="207">
        <f t="shared" si="12"/>
        <v>9.6999999999999993</v>
      </c>
      <c r="Q102" s="207">
        <f t="shared" si="13"/>
        <v>5</v>
      </c>
      <c r="R102" s="207">
        <f t="shared" si="14"/>
        <v>4</v>
      </c>
      <c r="T102" s="208">
        <f t="shared" si="15"/>
        <v>37</v>
      </c>
    </row>
    <row r="103" spans="1:20">
      <c r="A103" s="191">
        <f t="shared" si="8"/>
        <v>29</v>
      </c>
      <c r="B103" s="191" t="str">
        <f>C103&amp;":"&amp;COUNTIF($C$7:C103,C103)</f>
        <v>29:3</v>
      </c>
      <c r="C103" s="204">
        <f t="shared" si="9"/>
        <v>29</v>
      </c>
      <c r="D103" s="204">
        <v>6.5</v>
      </c>
      <c r="E103" s="204">
        <v>6.8</v>
      </c>
      <c r="F103" s="204">
        <v>6.7</v>
      </c>
      <c r="G103" s="204">
        <v>5</v>
      </c>
      <c r="H103" s="204">
        <v>4</v>
      </c>
      <c r="I103" s="145"/>
      <c r="K103" s="205">
        <v>97</v>
      </c>
      <c r="L103" s="205" t="str">
        <f>M103&amp;":"&amp;COUNTIF($M$7:M103,M103)</f>
        <v>37:23</v>
      </c>
      <c r="M103" s="206">
        <f>Entry!Q105</f>
        <v>37</v>
      </c>
      <c r="N103" s="207">
        <f t="shared" si="10"/>
        <v>8.4</v>
      </c>
      <c r="O103" s="207">
        <f t="shared" si="11"/>
        <v>8.8000000000000007</v>
      </c>
      <c r="P103" s="207">
        <f t="shared" si="12"/>
        <v>9.8000000000000007</v>
      </c>
      <c r="Q103" s="207">
        <f t="shared" si="13"/>
        <v>5</v>
      </c>
      <c r="R103" s="207">
        <f t="shared" si="14"/>
        <v>5</v>
      </c>
      <c r="T103" s="208">
        <f t="shared" si="15"/>
        <v>37</v>
      </c>
    </row>
    <row r="104" spans="1:20">
      <c r="A104" s="191">
        <f t="shared" si="8"/>
        <v>33</v>
      </c>
      <c r="B104" s="191" t="str">
        <f>C104&amp;":"&amp;COUNTIF($C$7:C104,C104)</f>
        <v>33:3</v>
      </c>
      <c r="C104" s="204">
        <f t="shared" si="9"/>
        <v>33</v>
      </c>
      <c r="D104" s="204">
        <v>7</v>
      </c>
      <c r="E104" s="204">
        <v>8</v>
      </c>
      <c r="F104" s="204">
        <v>8</v>
      </c>
      <c r="G104" s="204">
        <v>5</v>
      </c>
      <c r="H104" s="204">
        <v>5</v>
      </c>
      <c r="I104" s="145"/>
      <c r="K104" s="209">
        <v>98</v>
      </c>
      <c r="L104" s="205" t="str">
        <f>M104&amp;":"&amp;COUNTIF($M$7:M104,M104)</f>
        <v>37:24</v>
      </c>
      <c r="M104" s="206">
        <f>Entry!Q106</f>
        <v>37</v>
      </c>
      <c r="N104" s="207">
        <f t="shared" si="10"/>
        <v>9.5</v>
      </c>
      <c r="O104" s="207">
        <f t="shared" si="11"/>
        <v>9.8000000000000007</v>
      </c>
      <c r="P104" s="207">
        <f t="shared" si="12"/>
        <v>8.6999999999999993</v>
      </c>
      <c r="Q104" s="207">
        <f t="shared" si="13"/>
        <v>5</v>
      </c>
      <c r="R104" s="207">
        <f t="shared" si="14"/>
        <v>4</v>
      </c>
      <c r="T104" s="208">
        <f t="shared" si="15"/>
        <v>37</v>
      </c>
    </row>
    <row r="105" spans="1:20">
      <c r="A105" s="191">
        <f t="shared" si="8"/>
        <v>36</v>
      </c>
      <c r="B105" s="191" t="str">
        <f>C105&amp;":"&amp;COUNTIF($C$7:C105,C105)</f>
        <v>36:3</v>
      </c>
      <c r="C105" s="204">
        <f t="shared" si="9"/>
        <v>36</v>
      </c>
      <c r="D105" s="204">
        <v>8.1</v>
      </c>
      <c r="E105" s="204">
        <v>9</v>
      </c>
      <c r="F105" s="204">
        <v>8.9</v>
      </c>
      <c r="G105" s="204">
        <v>5</v>
      </c>
      <c r="H105" s="204">
        <v>5</v>
      </c>
      <c r="I105" s="145"/>
      <c r="K105" s="209">
        <v>99</v>
      </c>
      <c r="L105" s="205" t="str">
        <f>M105&amp;":"&amp;COUNTIF($M$7:M105,M105)</f>
        <v>37:25</v>
      </c>
      <c r="M105" s="206">
        <f>Entry!Q107</f>
        <v>37</v>
      </c>
      <c r="N105" s="207">
        <f t="shared" si="10"/>
        <v>10</v>
      </c>
      <c r="O105" s="207">
        <f t="shared" si="11"/>
        <v>9.5</v>
      </c>
      <c r="P105" s="207">
        <f t="shared" si="12"/>
        <v>8.5</v>
      </c>
      <c r="Q105" s="207">
        <f t="shared" si="13"/>
        <v>5</v>
      </c>
      <c r="R105" s="207">
        <f t="shared" si="14"/>
        <v>4</v>
      </c>
      <c r="T105" s="208">
        <f t="shared" si="15"/>
        <v>37</v>
      </c>
    </row>
    <row r="106" spans="1:20">
      <c r="A106" s="191">
        <f t="shared" si="8"/>
        <v>37</v>
      </c>
      <c r="B106" s="191"/>
      <c r="C106" s="204">
        <f t="shared" si="9"/>
        <v>37</v>
      </c>
      <c r="D106" s="204">
        <v>8.3000000000000007</v>
      </c>
      <c r="E106" s="204">
        <v>9.9</v>
      </c>
      <c r="F106" s="204">
        <v>8.8000000000000007</v>
      </c>
      <c r="G106" s="204">
        <v>5</v>
      </c>
      <c r="H106" s="204">
        <v>5</v>
      </c>
      <c r="I106" s="145"/>
      <c r="K106" s="209">
        <v>100</v>
      </c>
      <c r="L106" s="205"/>
      <c r="M106" s="206">
        <f>Entry!Q108</f>
        <v>35</v>
      </c>
      <c r="N106" s="207">
        <f t="shared" si="10"/>
        <v>8.1999999999999993</v>
      </c>
      <c r="O106" s="207">
        <f t="shared" si="11"/>
        <v>8.9</v>
      </c>
      <c r="P106" s="207">
        <f t="shared" si="12"/>
        <v>7.9</v>
      </c>
      <c r="Q106" s="207">
        <f t="shared" si="13"/>
        <v>5</v>
      </c>
      <c r="R106" s="207">
        <f t="shared" si="14"/>
        <v>5</v>
      </c>
      <c r="T106" s="208">
        <f t="shared" si="15"/>
        <v>35</v>
      </c>
    </row>
    <row r="107" spans="1:20">
      <c r="A107" s="191">
        <f t="shared" si="8"/>
        <v>38</v>
      </c>
      <c r="B107" s="191" t="str">
        <f>C107&amp;":"&amp;COUNTIF($C$7:C107,C107)</f>
        <v>38:6</v>
      </c>
      <c r="C107" s="204">
        <f t="shared" si="9"/>
        <v>38</v>
      </c>
      <c r="D107" s="204">
        <v>9.1</v>
      </c>
      <c r="E107" s="204">
        <v>10</v>
      </c>
      <c r="F107" s="204">
        <v>9.9</v>
      </c>
      <c r="G107" s="204">
        <v>5</v>
      </c>
      <c r="H107" s="204">
        <v>4</v>
      </c>
      <c r="I107" s="145"/>
      <c r="K107" s="205">
        <v>101</v>
      </c>
      <c r="L107" s="205" t="str">
        <f>M107&amp;":"&amp;COUNTIF($M$7:M107,M107)</f>
        <v>36:29</v>
      </c>
      <c r="M107" s="206">
        <f>Entry!Q109</f>
        <v>36</v>
      </c>
      <c r="N107" s="207">
        <f t="shared" si="10"/>
        <v>8.6999999999999993</v>
      </c>
      <c r="O107" s="207">
        <f t="shared" si="11"/>
        <v>9.6999999999999993</v>
      </c>
      <c r="P107" s="207">
        <f t="shared" si="12"/>
        <v>8.6</v>
      </c>
      <c r="Q107" s="207">
        <f t="shared" si="13"/>
        <v>5</v>
      </c>
      <c r="R107" s="207">
        <f t="shared" si="14"/>
        <v>4</v>
      </c>
      <c r="T107" s="208">
        <f t="shared" si="15"/>
        <v>36</v>
      </c>
    </row>
    <row r="108" spans="1:20">
      <c r="A108" s="191">
        <f t="shared" si="8"/>
        <v>26.2</v>
      </c>
      <c r="B108" s="191"/>
      <c r="C108" s="204">
        <f t="shared" si="9"/>
        <v>26.2</v>
      </c>
      <c r="D108" s="204">
        <v>4.4000000000000004</v>
      </c>
      <c r="E108" s="204">
        <v>10</v>
      </c>
      <c r="F108" s="204">
        <v>2.8</v>
      </c>
      <c r="G108" s="204">
        <v>5</v>
      </c>
      <c r="H108" s="204">
        <v>4</v>
      </c>
      <c r="I108" s="145"/>
      <c r="K108" s="209">
        <v>102</v>
      </c>
      <c r="L108" s="205"/>
      <c r="M108" s="206">
        <f>Entry!Q110</f>
        <v>36</v>
      </c>
      <c r="N108" s="207">
        <f t="shared" si="10"/>
        <v>8.6999999999999993</v>
      </c>
      <c r="O108" s="207">
        <f t="shared" si="11"/>
        <v>9.6999999999999993</v>
      </c>
      <c r="P108" s="207">
        <f t="shared" si="12"/>
        <v>8.6</v>
      </c>
      <c r="Q108" s="207">
        <f t="shared" si="13"/>
        <v>5</v>
      </c>
      <c r="R108" s="207">
        <f t="shared" si="14"/>
        <v>4</v>
      </c>
      <c r="T108" s="208">
        <f t="shared" si="15"/>
        <v>36</v>
      </c>
    </row>
    <row r="109" spans="1:20">
      <c r="A109" s="191">
        <f t="shared" si="8"/>
        <v>10</v>
      </c>
      <c r="B109" s="191"/>
      <c r="C109" s="204">
        <f t="shared" si="9"/>
        <v>10</v>
      </c>
      <c r="D109" s="204">
        <v>1.4</v>
      </c>
      <c r="E109" s="204">
        <v>0.8</v>
      </c>
      <c r="F109" s="204">
        <v>0.8</v>
      </c>
      <c r="G109" s="204">
        <v>5</v>
      </c>
      <c r="H109" s="204">
        <v>2</v>
      </c>
      <c r="I109" s="145"/>
      <c r="K109" s="209">
        <v>103</v>
      </c>
      <c r="L109" s="205"/>
      <c r="M109" s="206">
        <f>Entry!Q111</f>
        <v>34</v>
      </c>
      <c r="N109" s="207">
        <f t="shared" si="10"/>
        <v>8.1</v>
      </c>
      <c r="O109" s="207">
        <f t="shared" si="11"/>
        <v>9</v>
      </c>
      <c r="P109" s="207">
        <f t="shared" si="12"/>
        <v>7.9</v>
      </c>
      <c r="Q109" s="207">
        <f t="shared" si="13"/>
        <v>5</v>
      </c>
      <c r="R109" s="207">
        <f t="shared" si="14"/>
        <v>4</v>
      </c>
      <c r="T109" s="208">
        <f t="shared" si="15"/>
        <v>34</v>
      </c>
    </row>
    <row r="110" spans="1:20">
      <c r="A110" s="191">
        <f t="shared" si="8"/>
        <v>25</v>
      </c>
      <c r="B110" s="191" t="str">
        <f>C110&amp;":"&amp;COUNTIF($C$7:C110,C110)</f>
        <v>25:6</v>
      </c>
      <c r="C110" s="204">
        <f t="shared" si="9"/>
        <v>25</v>
      </c>
      <c r="D110" s="204">
        <v>5.8</v>
      </c>
      <c r="E110" s="204">
        <v>4.5999999999999996</v>
      </c>
      <c r="F110" s="204">
        <v>5.6</v>
      </c>
      <c r="G110" s="204">
        <v>5</v>
      </c>
      <c r="H110" s="204">
        <v>4</v>
      </c>
      <c r="I110" s="145"/>
      <c r="K110" s="209">
        <v>104</v>
      </c>
      <c r="L110" s="205" t="str">
        <f>M110&amp;":"&amp;COUNTIF($M$7:M110,M110)</f>
        <v>37:26</v>
      </c>
      <c r="M110" s="206">
        <f>Entry!Q112</f>
        <v>37</v>
      </c>
      <c r="N110" s="207">
        <f t="shared" si="10"/>
        <v>10</v>
      </c>
      <c r="O110" s="207">
        <f t="shared" si="11"/>
        <v>9.5</v>
      </c>
      <c r="P110" s="207">
        <f t="shared" si="12"/>
        <v>8.5</v>
      </c>
      <c r="Q110" s="207">
        <f t="shared" si="13"/>
        <v>5</v>
      </c>
      <c r="R110" s="207">
        <f t="shared" si="14"/>
        <v>4</v>
      </c>
      <c r="T110" s="208">
        <f t="shared" si="15"/>
        <v>37</v>
      </c>
    </row>
    <row r="111" spans="1:20">
      <c r="A111" s="191">
        <f t="shared" si="8"/>
        <v>28</v>
      </c>
      <c r="B111" s="191" t="str">
        <f>C111&amp;":"&amp;COUNTIF($C$7:C111,C111)</f>
        <v>28:4</v>
      </c>
      <c r="C111" s="204">
        <f t="shared" si="9"/>
        <v>28</v>
      </c>
      <c r="D111" s="204">
        <v>5.0999999999999996</v>
      </c>
      <c r="E111" s="204">
        <v>7</v>
      </c>
      <c r="F111" s="204">
        <v>5.9</v>
      </c>
      <c r="G111" s="204">
        <v>5</v>
      </c>
      <c r="H111" s="204">
        <v>5</v>
      </c>
      <c r="I111" s="145"/>
      <c r="K111" s="205">
        <v>105</v>
      </c>
      <c r="L111" s="205" t="str">
        <f>M111&amp;":"&amp;COUNTIF($M$7:M111,M111)</f>
        <v>37:27</v>
      </c>
      <c r="M111" s="206">
        <f>Entry!Q113</f>
        <v>37</v>
      </c>
      <c r="N111" s="207">
        <f t="shared" si="10"/>
        <v>10</v>
      </c>
      <c r="O111" s="207">
        <f t="shared" si="11"/>
        <v>9.5</v>
      </c>
      <c r="P111" s="207">
        <f t="shared" si="12"/>
        <v>8.5</v>
      </c>
      <c r="Q111" s="207">
        <f t="shared" si="13"/>
        <v>5</v>
      </c>
      <c r="R111" s="207">
        <f t="shared" si="14"/>
        <v>4</v>
      </c>
      <c r="T111" s="208">
        <f t="shared" si="15"/>
        <v>37</v>
      </c>
    </row>
    <row r="112" spans="1:20">
      <c r="A112" s="191">
        <f t="shared" si="8"/>
        <v>31</v>
      </c>
      <c r="B112" s="191" t="str">
        <f>C112&amp;":"&amp;COUNTIF($C$7:C112,C112)</f>
        <v>31:7</v>
      </c>
      <c r="C112" s="204">
        <f t="shared" si="9"/>
        <v>31</v>
      </c>
      <c r="D112" s="204">
        <v>7</v>
      </c>
      <c r="E112" s="204">
        <v>8</v>
      </c>
      <c r="F112" s="204">
        <v>7</v>
      </c>
      <c r="G112" s="204">
        <v>5</v>
      </c>
      <c r="H112" s="204">
        <v>4</v>
      </c>
      <c r="I112" s="145"/>
      <c r="K112" s="209">
        <v>106</v>
      </c>
      <c r="L112" s="205" t="str">
        <f>M112&amp;":"&amp;COUNTIF($M$7:M112,M112)</f>
        <v>37:28</v>
      </c>
      <c r="M112" s="206">
        <f>Entry!Q114</f>
        <v>37</v>
      </c>
      <c r="N112" s="207">
        <f t="shared" si="10"/>
        <v>10</v>
      </c>
      <c r="O112" s="207">
        <f t="shared" si="11"/>
        <v>9.5</v>
      </c>
      <c r="P112" s="207">
        <f t="shared" si="12"/>
        <v>8.5</v>
      </c>
      <c r="Q112" s="207">
        <f t="shared" si="13"/>
        <v>5</v>
      </c>
      <c r="R112" s="207">
        <f t="shared" si="14"/>
        <v>4</v>
      </c>
      <c r="T112" s="208">
        <f t="shared" si="15"/>
        <v>37</v>
      </c>
    </row>
    <row r="113" spans="1:20">
      <c r="A113" s="191">
        <f t="shared" si="8"/>
        <v>34</v>
      </c>
      <c r="B113" s="191"/>
      <c r="C113" s="204">
        <f t="shared" si="9"/>
        <v>34</v>
      </c>
      <c r="D113" s="204">
        <v>8.3000000000000007</v>
      </c>
      <c r="E113" s="204">
        <v>8.9</v>
      </c>
      <c r="F113" s="204">
        <v>7.8</v>
      </c>
      <c r="G113" s="204">
        <v>5</v>
      </c>
      <c r="H113" s="204">
        <v>4</v>
      </c>
      <c r="I113" s="145"/>
      <c r="K113" s="209">
        <v>107</v>
      </c>
      <c r="L113" s="205"/>
      <c r="M113" s="206">
        <f>Entry!Q115</f>
        <v>34</v>
      </c>
      <c r="N113" s="207">
        <f t="shared" si="10"/>
        <v>8.1</v>
      </c>
      <c r="O113" s="207">
        <f t="shared" si="11"/>
        <v>9</v>
      </c>
      <c r="P113" s="207">
        <f t="shared" si="12"/>
        <v>7.9</v>
      </c>
      <c r="Q113" s="207">
        <f t="shared" si="13"/>
        <v>5</v>
      </c>
      <c r="R113" s="207">
        <f t="shared" si="14"/>
        <v>4</v>
      </c>
      <c r="T113" s="208">
        <f t="shared" si="15"/>
        <v>34</v>
      </c>
    </row>
    <row r="114" spans="1:20">
      <c r="A114" s="191">
        <f t="shared" si="8"/>
        <v>36</v>
      </c>
      <c r="B114" s="191" t="str">
        <f>C114&amp;":"&amp;COUNTIF($C$7:C114,C114)</f>
        <v>36:4</v>
      </c>
      <c r="C114" s="204">
        <f t="shared" si="9"/>
        <v>36</v>
      </c>
      <c r="D114" s="204">
        <v>8.6</v>
      </c>
      <c r="E114" s="204">
        <v>9.6999999999999993</v>
      </c>
      <c r="F114" s="204">
        <v>8.6999999999999993</v>
      </c>
      <c r="G114" s="204">
        <v>5</v>
      </c>
      <c r="H114" s="204">
        <v>4</v>
      </c>
      <c r="I114" s="145"/>
      <c r="K114" s="209">
        <v>108</v>
      </c>
      <c r="L114" s="205" t="str">
        <f>M114&amp;":"&amp;COUNTIF($M$7:M114,M114)</f>
        <v>37:29</v>
      </c>
      <c r="M114" s="206">
        <f>Entry!Q116</f>
        <v>37</v>
      </c>
      <c r="N114" s="207">
        <f t="shared" si="10"/>
        <v>10</v>
      </c>
      <c r="O114" s="207">
        <f t="shared" si="11"/>
        <v>9.5</v>
      </c>
      <c r="P114" s="207">
        <f t="shared" si="12"/>
        <v>8.5</v>
      </c>
      <c r="Q114" s="207">
        <f t="shared" si="13"/>
        <v>5</v>
      </c>
      <c r="R114" s="207">
        <f t="shared" si="14"/>
        <v>4</v>
      </c>
      <c r="T114" s="208">
        <f t="shared" si="15"/>
        <v>37</v>
      </c>
    </row>
    <row r="115" spans="1:20">
      <c r="A115" s="191">
        <f t="shared" si="8"/>
        <v>38</v>
      </c>
      <c r="B115" s="191" t="str">
        <f>C115&amp;":"&amp;COUNTIF($C$7:C115,C115)</f>
        <v>38:7</v>
      </c>
      <c r="C115" s="204">
        <f t="shared" si="9"/>
        <v>38</v>
      </c>
      <c r="D115" s="204">
        <v>9.9</v>
      </c>
      <c r="E115" s="204">
        <v>9.6</v>
      </c>
      <c r="F115" s="204">
        <v>9.5</v>
      </c>
      <c r="G115" s="204">
        <v>5</v>
      </c>
      <c r="H115" s="204">
        <v>4</v>
      </c>
      <c r="I115" s="145"/>
      <c r="K115" s="205">
        <v>109</v>
      </c>
      <c r="L115" s="205" t="str">
        <f>M115&amp;":"&amp;COUNTIF($M$7:M115,M115)</f>
        <v>33:4</v>
      </c>
      <c r="M115" s="206">
        <f>Entry!Q117</f>
        <v>33</v>
      </c>
      <c r="N115" s="207">
        <f t="shared" si="10"/>
        <v>7.6</v>
      </c>
      <c r="O115" s="207">
        <f t="shared" si="11"/>
        <v>7.7</v>
      </c>
      <c r="P115" s="207">
        <f t="shared" si="12"/>
        <v>7.7</v>
      </c>
      <c r="Q115" s="207">
        <f t="shared" si="13"/>
        <v>5</v>
      </c>
      <c r="R115" s="207">
        <f t="shared" si="14"/>
        <v>5</v>
      </c>
      <c r="T115" s="208">
        <f t="shared" si="15"/>
        <v>33</v>
      </c>
    </row>
    <row r="116" spans="1:20">
      <c r="A116" s="191">
        <f t="shared" si="8"/>
        <v>17</v>
      </c>
      <c r="B116" s="191"/>
      <c r="C116" s="204">
        <f t="shared" si="9"/>
        <v>17</v>
      </c>
      <c r="D116" s="204">
        <v>2.8</v>
      </c>
      <c r="E116" s="204">
        <v>3.6</v>
      </c>
      <c r="F116" s="204">
        <v>3.6</v>
      </c>
      <c r="G116" s="204">
        <v>5</v>
      </c>
      <c r="H116" s="204">
        <v>2</v>
      </c>
      <c r="I116" s="145"/>
      <c r="K116" s="209">
        <v>110</v>
      </c>
      <c r="L116" s="205"/>
      <c r="M116" s="206">
        <f>Entry!Q118</f>
        <v>30</v>
      </c>
      <c r="N116" s="207">
        <f t="shared" si="10"/>
        <v>6.5</v>
      </c>
      <c r="O116" s="207">
        <f t="shared" si="11"/>
        <v>6.8</v>
      </c>
      <c r="P116" s="207">
        <f t="shared" si="12"/>
        <v>6.7</v>
      </c>
      <c r="Q116" s="207">
        <f t="shared" si="13"/>
        <v>5</v>
      </c>
      <c r="R116" s="207">
        <f t="shared" si="14"/>
        <v>5</v>
      </c>
      <c r="T116" s="208">
        <f t="shared" si="15"/>
        <v>30</v>
      </c>
    </row>
    <row r="117" spans="1:20">
      <c r="A117" s="191">
        <f t="shared" si="8"/>
        <v>10</v>
      </c>
      <c r="B117" s="191" t="str">
        <f>C117&amp;":"&amp;COUNTIF($C$7:C117,C117)</f>
        <v>10:3</v>
      </c>
      <c r="C117" s="204">
        <f t="shared" si="9"/>
        <v>10</v>
      </c>
      <c r="D117" s="204">
        <v>0.8</v>
      </c>
      <c r="E117" s="204">
        <v>1.6</v>
      </c>
      <c r="F117" s="204">
        <v>2.6</v>
      </c>
      <c r="G117" s="204">
        <v>5</v>
      </c>
      <c r="H117" s="204">
        <v>0</v>
      </c>
      <c r="I117" s="145"/>
      <c r="K117" s="209">
        <v>111</v>
      </c>
      <c r="L117" s="205" t="str">
        <f>M117&amp;":"&amp;COUNTIF($M$7:M117,M117)</f>
        <v>31:6</v>
      </c>
      <c r="M117" s="206">
        <f>Entry!Q119</f>
        <v>31</v>
      </c>
      <c r="N117" s="207">
        <f t="shared" si="10"/>
        <v>6.9</v>
      </c>
      <c r="O117" s="207">
        <f t="shared" si="11"/>
        <v>7.6</v>
      </c>
      <c r="P117" s="207">
        <f t="shared" si="12"/>
        <v>7.5</v>
      </c>
      <c r="Q117" s="207">
        <f t="shared" si="13"/>
        <v>5</v>
      </c>
      <c r="R117" s="207">
        <f t="shared" si="14"/>
        <v>4</v>
      </c>
      <c r="T117" s="208">
        <f t="shared" si="15"/>
        <v>31</v>
      </c>
    </row>
    <row r="118" spans="1:20">
      <c r="A118" s="191">
        <f t="shared" si="8"/>
        <v>21</v>
      </c>
      <c r="B118" s="191"/>
      <c r="C118" s="204">
        <f t="shared" si="9"/>
        <v>21</v>
      </c>
      <c r="D118" s="204">
        <v>4.3</v>
      </c>
      <c r="E118" s="204">
        <v>4.9000000000000004</v>
      </c>
      <c r="F118" s="204">
        <v>5.8</v>
      </c>
      <c r="G118" s="204">
        <v>2</v>
      </c>
      <c r="H118" s="204">
        <v>4</v>
      </c>
      <c r="I118" s="145"/>
      <c r="K118" s="209">
        <v>112</v>
      </c>
      <c r="L118" s="205"/>
      <c r="M118" s="206">
        <f>Entry!Q120</f>
        <v>33</v>
      </c>
      <c r="N118" s="207">
        <f t="shared" si="10"/>
        <v>7.6</v>
      </c>
      <c r="O118" s="207">
        <f t="shared" si="11"/>
        <v>7.7</v>
      </c>
      <c r="P118" s="207">
        <f t="shared" si="12"/>
        <v>7.7</v>
      </c>
      <c r="Q118" s="207">
        <f t="shared" si="13"/>
        <v>5</v>
      </c>
      <c r="R118" s="207">
        <f t="shared" si="14"/>
        <v>5</v>
      </c>
      <c r="T118" s="208">
        <f t="shared" si="15"/>
        <v>33</v>
      </c>
    </row>
    <row r="119" spans="1:20">
      <c r="A119" s="191">
        <f t="shared" si="8"/>
        <v>28</v>
      </c>
      <c r="B119" s="191" t="str">
        <f>C119&amp;":"&amp;COUNTIF($C$7:C119,C119)</f>
        <v>28:5</v>
      </c>
      <c r="C119" s="204">
        <f t="shared" si="9"/>
        <v>28</v>
      </c>
      <c r="D119" s="204">
        <v>5.4</v>
      </c>
      <c r="E119" s="204">
        <v>6.8</v>
      </c>
      <c r="F119" s="204">
        <v>6.8</v>
      </c>
      <c r="G119" s="204">
        <v>5</v>
      </c>
      <c r="H119" s="204">
        <v>4</v>
      </c>
      <c r="I119" s="145"/>
      <c r="K119" s="205">
        <v>113</v>
      </c>
      <c r="L119" s="205" t="str">
        <f>M119&amp;":"&amp;COUNTIF($M$7:M119,M119)</f>
        <v>33:6</v>
      </c>
      <c r="M119" s="206">
        <f>Entry!Q121</f>
        <v>33</v>
      </c>
      <c r="N119" s="207">
        <f t="shared" si="10"/>
        <v>7.3</v>
      </c>
      <c r="O119" s="207">
        <f t="shared" si="11"/>
        <v>8.9</v>
      </c>
      <c r="P119" s="207">
        <f t="shared" si="12"/>
        <v>7.8</v>
      </c>
      <c r="Q119" s="207">
        <f t="shared" si="13"/>
        <v>5</v>
      </c>
      <c r="R119" s="207">
        <f t="shared" si="14"/>
        <v>4</v>
      </c>
      <c r="T119" s="208">
        <f t="shared" si="15"/>
        <v>33</v>
      </c>
    </row>
    <row r="120" spans="1:20">
      <c r="A120" s="191">
        <f t="shared" si="8"/>
        <v>32</v>
      </c>
      <c r="B120" s="191" t="str">
        <f>C120&amp;":"&amp;COUNTIF($C$7:C120,C120)</f>
        <v>32:2</v>
      </c>
      <c r="C120" s="204">
        <f t="shared" si="9"/>
        <v>32</v>
      </c>
      <c r="D120" s="204">
        <v>7.7</v>
      </c>
      <c r="E120" s="204">
        <v>7.7</v>
      </c>
      <c r="F120" s="204">
        <v>7.6</v>
      </c>
      <c r="G120" s="204">
        <v>5</v>
      </c>
      <c r="H120" s="204">
        <v>4</v>
      </c>
      <c r="I120" s="145"/>
      <c r="K120" s="209">
        <v>114</v>
      </c>
      <c r="L120" s="205" t="str">
        <f>M120&amp;":"&amp;COUNTIF($M$7:M120,M120)</f>
        <v>32:3</v>
      </c>
      <c r="M120" s="206">
        <f>Entry!Q122</f>
        <v>32</v>
      </c>
      <c r="N120" s="207">
        <f t="shared" si="10"/>
        <v>7.7</v>
      </c>
      <c r="O120" s="207">
        <f t="shared" si="11"/>
        <v>7.7</v>
      </c>
      <c r="P120" s="207">
        <f t="shared" si="12"/>
        <v>6.6</v>
      </c>
      <c r="Q120" s="207">
        <f t="shared" si="13"/>
        <v>5</v>
      </c>
      <c r="R120" s="207">
        <f t="shared" si="14"/>
        <v>5</v>
      </c>
      <c r="T120" s="208">
        <f t="shared" si="15"/>
        <v>32</v>
      </c>
    </row>
    <row r="121" spans="1:20">
      <c r="A121" s="191">
        <f t="shared" si="8"/>
        <v>36</v>
      </c>
      <c r="B121" s="191"/>
      <c r="C121" s="204">
        <f t="shared" si="9"/>
        <v>36</v>
      </c>
      <c r="D121" s="204">
        <v>8.1999999999999993</v>
      </c>
      <c r="E121" s="204">
        <v>8.9</v>
      </c>
      <c r="F121" s="204">
        <v>8.9</v>
      </c>
      <c r="G121" s="204">
        <v>5</v>
      </c>
      <c r="H121" s="204">
        <v>5</v>
      </c>
      <c r="I121" s="145"/>
      <c r="K121" s="209">
        <v>115</v>
      </c>
      <c r="L121" s="205"/>
      <c r="M121" s="206">
        <f>Entry!Q123</f>
        <v>34</v>
      </c>
      <c r="N121" s="207">
        <f t="shared" si="10"/>
        <v>8.1</v>
      </c>
      <c r="O121" s="207">
        <f t="shared" si="11"/>
        <v>9</v>
      </c>
      <c r="P121" s="207">
        <f t="shared" si="12"/>
        <v>7.9</v>
      </c>
      <c r="Q121" s="207">
        <f t="shared" si="13"/>
        <v>5</v>
      </c>
      <c r="R121" s="207">
        <f t="shared" si="14"/>
        <v>4</v>
      </c>
      <c r="T121" s="208">
        <f t="shared" si="15"/>
        <v>34</v>
      </c>
    </row>
    <row r="122" spans="1:20">
      <c r="A122" s="191">
        <f t="shared" si="8"/>
        <v>37</v>
      </c>
      <c r="B122" s="191" t="str">
        <f>C122&amp;":"&amp;COUNTIF($C$7:C122,C122)</f>
        <v>37:6</v>
      </c>
      <c r="C122" s="204">
        <f t="shared" si="9"/>
        <v>37</v>
      </c>
      <c r="D122" s="204">
        <v>8.8000000000000007</v>
      </c>
      <c r="E122" s="204">
        <v>9.6</v>
      </c>
      <c r="F122" s="204">
        <v>9.6</v>
      </c>
      <c r="G122" s="204">
        <v>5</v>
      </c>
      <c r="H122" s="204">
        <v>4</v>
      </c>
      <c r="I122" s="145"/>
      <c r="K122" s="209">
        <v>116</v>
      </c>
      <c r="L122" s="205" t="str">
        <f>M122&amp;":"&amp;COUNTIF($M$7:M122,M122)</f>
        <v>34:6</v>
      </c>
      <c r="M122" s="206">
        <f>Entry!Q124</f>
        <v>34</v>
      </c>
      <c r="N122" s="207">
        <f t="shared" si="10"/>
        <v>8.1</v>
      </c>
      <c r="O122" s="207">
        <f t="shared" si="11"/>
        <v>9</v>
      </c>
      <c r="P122" s="207">
        <f t="shared" si="12"/>
        <v>7.9</v>
      </c>
      <c r="Q122" s="207">
        <f t="shared" si="13"/>
        <v>5</v>
      </c>
      <c r="R122" s="207">
        <f t="shared" si="14"/>
        <v>4</v>
      </c>
      <c r="T122" s="208">
        <f t="shared" si="15"/>
        <v>34</v>
      </c>
    </row>
    <row r="123" spans="1:20">
      <c r="A123" s="191">
        <f t="shared" si="8"/>
        <v>38</v>
      </c>
      <c r="B123" s="191" t="str">
        <f>C123&amp;":"&amp;COUNTIF($C$7:C123,C123)</f>
        <v>38:8</v>
      </c>
      <c r="C123" s="204">
        <f t="shared" si="9"/>
        <v>38</v>
      </c>
      <c r="D123" s="204">
        <v>9</v>
      </c>
      <c r="E123" s="204">
        <v>10</v>
      </c>
      <c r="F123" s="204">
        <v>10</v>
      </c>
      <c r="G123" s="204">
        <v>5</v>
      </c>
      <c r="H123" s="204">
        <v>4</v>
      </c>
      <c r="I123" s="145"/>
      <c r="K123" s="205">
        <v>117</v>
      </c>
      <c r="L123" s="205" t="str">
        <f>M123&amp;":"&amp;COUNTIF($M$7:M123,M123)</f>
        <v>0:7</v>
      </c>
      <c r="M123" s="206">
        <f>Entry!Q125</f>
        <v>0</v>
      </c>
      <c r="N123" s="207">
        <f t="shared" si="10"/>
        <v>0</v>
      </c>
      <c r="O123" s="207">
        <f t="shared" si="11"/>
        <v>0</v>
      </c>
      <c r="P123" s="207">
        <f t="shared" si="12"/>
        <v>0</v>
      </c>
      <c r="Q123" s="207">
        <f t="shared" si="13"/>
        <v>0</v>
      </c>
      <c r="R123" s="207">
        <f t="shared" si="14"/>
        <v>0</v>
      </c>
      <c r="T123" s="208">
        <f t="shared" si="15"/>
        <v>0</v>
      </c>
    </row>
    <row r="124" spans="1:20">
      <c r="A124" s="191">
        <f t="shared" si="8"/>
        <v>35.299999999999997</v>
      </c>
      <c r="B124" s="191"/>
      <c r="C124" s="204">
        <f t="shared" si="9"/>
        <v>35.299999999999997</v>
      </c>
      <c r="D124" s="204">
        <v>9.5</v>
      </c>
      <c r="E124" s="204">
        <v>6.8</v>
      </c>
      <c r="F124" s="204">
        <v>10</v>
      </c>
      <c r="G124" s="204">
        <v>5</v>
      </c>
      <c r="H124" s="204">
        <v>4</v>
      </c>
      <c r="I124" s="145"/>
      <c r="K124" s="209">
        <v>118</v>
      </c>
      <c r="L124" s="205"/>
      <c r="M124" s="206">
        <f>Entry!Q126</f>
        <v>34</v>
      </c>
      <c r="N124" s="207">
        <f t="shared" si="10"/>
        <v>8.1</v>
      </c>
      <c r="O124" s="207">
        <f t="shared" si="11"/>
        <v>9</v>
      </c>
      <c r="P124" s="207">
        <f t="shared" si="12"/>
        <v>7.9</v>
      </c>
      <c r="Q124" s="207">
        <f t="shared" si="13"/>
        <v>5</v>
      </c>
      <c r="R124" s="207">
        <f t="shared" si="14"/>
        <v>4</v>
      </c>
      <c r="T124" s="208">
        <f t="shared" si="15"/>
        <v>34</v>
      </c>
    </row>
    <row r="125" spans="1:20">
      <c r="A125" s="191">
        <f t="shared" si="8"/>
        <v>12</v>
      </c>
      <c r="B125" s="191" t="str">
        <f>C125&amp;":"&amp;COUNTIF($C$7:C125,C125)</f>
        <v>12:5</v>
      </c>
      <c r="C125" s="204">
        <f t="shared" si="9"/>
        <v>12</v>
      </c>
      <c r="D125" s="204">
        <v>2.8</v>
      </c>
      <c r="E125" s="204">
        <v>2.6</v>
      </c>
      <c r="F125" s="204">
        <v>1.6</v>
      </c>
      <c r="G125" s="204">
        <v>4</v>
      </c>
      <c r="H125" s="204">
        <v>1</v>
      </c>
      <c r="I125" s="145"/>
      <c r="K125" s="209">
        <v>119</v>
      </c>
      <c r="L125" s="205" t="str">
        <f>M125&amp;":"&amp;COUNTIF($M$7:M125,M125)</f>
        <v>34:8</v>
      </c>
      <c r="M125" s="206">
        <f>Entry!Q127</f>
        <v>34</v>
      </c>
      <c r="N125" s="207">
        <f t="shared" si="10"/>
        <v>8.3000000000000007</v>
      </c>
      <c r="O125" s="207">
        <f t="shared" si="11"/>
        <v>7.9</v>
      </c>
      <c r="P125" s="207">
        <f t="shared" si="12"/>
        <v>8.8000000000000007</v>
      </c>
      <c r="Q125" s="207">
        <f t="shared" si="13"/>
        <v>5</v>
      </c>
      <c r="R125" s="207">
        <f t="shared" si="14"/>
        <v>4</v>
      </c>
      <c r="T125" s="208">
        <f t="shared" si="15"/>
        <v>34</v>
      </c>
    </row>
    <row r="126" spans="1:20">
      <c r="A126" s="191">
        <f t="shared" si="8"/>
        <v>27</v>
      </c>
      <c r="B126" s="191" t="str">
        <f>C126&amp;":"&amp;COUNTIF($C$7:C126,C126)</f>
        <v>27:6</v>
      </c>
      <c r="C126" s="204">
        <f t="shared" si="9"/>
        <v>27</v>
      </c>
      <c r="D126" s="204">
        <v>5.9</v>
      </c>
      <c r="E126" s="204">
        <v>5.6</v>
      </c>
      <c r="F126" s="204">
        <v>5.5</v>
      </c>
      <c r="G126" s="204">
        <v>5</v>
      </c>
      <c r="H126" s="204">
        <v>5</v>
      </c>
      <c r="I126" s="145"/>
      <c r="K126" s="209">
        <v>120</v>
      </c>
      <c r="L126" s="205" t="str">
        <f>M126&amp;":"&amp;COUNTIF($M$7:M126,M126)</f>
        <v>33:7</v>
      </c>
      <c r="M126" s="206">
        <f>Entry!Q128</f>
        <v>33</v>
      </c>
      <c r="N126" s="207">
        <f t="shared" si="10"/>
        <v>8.9</v>
      </c>
      <c r="O126" s="207">
        <f t="shared" si="11"/>
        <v>7.6</v>
      </c>
      <c r="P126" s="207">
        <f t="shared" si="12"/>
        <v>7.5</v>
      </c>
      <c r="Q126" s="207">
        <f t="shared" si="13"/>
        <v>5</v>
      </c>
      <c r="R126" s="207">
        <f t="shared" si="14"/>
        <v>4</v>
      </c>
      <c r="T126" s="208">
        <f t="shared" si="15"/>
        <v>33</v>
      </c>
    </row>
    <row r="127" spans="1:20">
      <c r="A127" s="191">
        <f t="shared" si="8"/>
        <v>28</v>
      </c>
      <c r="B127" s="191" t="str">
        <f>C127&amp;":"&amp;COUNTIF($C$7:C127,C127)</f>
        <v>28:6</v>
      </c>
      <c r="C127" s="204">
        <f t="shared" si="9"/>
        <v>28</v>
      </c>
      <c r="D127" s="204">
        <v>6.7</v>
      </c>
      <c r="E127" s="204">
        <v>5.7</v>
      </c>
      <c r="F127" s="204">
        <v>6.6</v>
      </c>
      <c r="G127" s="204">
        <v>5</v>
      </c>
      <c r="H127" s="204">
        <v>4</v>
      </c>
      <c r="I127" s="145"/>
      <c r="K127" s="205">
        <v>121</v>
      </c>
      <c r="L127" s="205" t="str">
        <f>M127&amp;":"&amp;COUNTIF($M$7:M127,M127)</f>
        <v>30:3</v>
      </c>
      <c r="M127" s="206">
        <f>Entry!Q129</f>
        <v>30</v>
      </c>
      <c r="N127" s="207">
        <f t="shared" si="10"/>
        <v>7</v>
      </c>
      <c r="O127" s="207">
        <f t="shared" si="11"/>
        <v>6.5</v>
      </c>
      <c r="P127" s="207">
        <f t="shared" si="12"/>
        <v>6.5</v>
      </c>
      <c r="Q127" s="207">
        <f t="shared" si="13"/>
        <v>5</v>
      </c>
      <c r="R127" s="207">
        <f t="shared" si="14"/>
        <v>5</v>
      </c>
      <c r="T127" s="208">
        <f t="shared" si="15"/>
        <v>30</v>
      </c>
    </row>
    <row r="128" spans="1:20">
      <c r="A128" s="191">
        <f t="shared" si="8"/>
        <v>32</v>
      </c>
      <c r="B128" s="191" t="str">
        <f>C128&amp;":"&amp;COUNTIF($C$7:C128,C128)</f>
        <v>32:3</v>
      </c>
      <c r="C128" s="204">
        <f t="shared" si="9"/>
        <v>32</v>
      </c>
      <c r="D128" s="204">
        <v>7.7</v>
      </c>
      <c r="E128" s="204">
        <v>7.7</v>
      </c>
      <c r="F128" s="204">
        <v>6.6</v>
      </c>
      <c r="G128" s="204">
        <v>5</v>
      </c>
      <c r="H128" s="204">
        <v>5</v>
      </c>
      <c r="I128" s="145"/>
      <c r="K128" s="209">
        <v>122</v>
      </c>
      <c r="L128" s="205" t="str">
        <f>M128&amp;":"&amp;COUNTIF($M$7:M128,M128)</f>
        <v>36:31</v>
      </c>
      <c r="M128" s="206">
        <f>Entry!Q130</f>
        <v>36</v>
      </c>
      <c r="N128" s="207">
        <f t="shared" si="10"/>
        <v>8.6999999999999993</v>
      </c>
      <c r="O128" s="207">
        <f t="shared" si="11"/>
        <v>9.6999999999999993</v>
      </c>
      <c r="P128" s="207">
        <f t="shared" si="12"/>
        <v>8.6</v>
      </c>
      <c r="Q128" s="207">
        <f t="shared" si="13"/>
        <v>5</v>
      </c>
      <c r="R128" s="207">
        <f t="shared" si="14"/>
        <v>4</v>
      </c>
      <c r="T128" s="208">
        <f t="shared" si="15"/>
        <v>36</v>
      </c>
    </row>
    <row r="129" spans="1:20">
      <c r="A129" s="191">
        <f t="shared" si="8"/>
        <v>33</v>
      </c>
      <c r="B129" s="191"/>
      <c r="C129" s="204">
        <f t="shared" si="9"/>
        <v>33</v>
      </c>
      <c r="D129" s="204">
        <v>7.8</v>
      </c>
      <c r="E129" s="204">
        <v>8.6</v>
      </c>
      <c r="F129" s="204">
        <v>7.6</v>
      </c>
      <c r="G129" s="204">
        <v>5</v>
      </c>
      <c r="H129" s="204">
        <v>4</v>
      </c>
      <c r="I129" s="145"/>
      <c r="K129" s="209">
        <v>123</v>
      </c>
      <c r="L129" s="205"/>
      <c r="M129" s="206">
        <f>Entry!Q131</f>
        <v>34</v>
      </c>
      <c r="N129" s="207">
        <f t="shared" si="10"/>
        <v>8.1</v>
      </c>
      <c r="O129" s="207">
        <f t="shared" si="11"/>
        <v>9</v>
      </c>
      <c r="P129" s="207">
        <f t="shared" si="12"/>
        <v>7.9</v>
      </c>
      <c r="Q129" s="207">
        <f t="shared" si="13"/>
        <v>5</v>
      </c>
      <c r="R129" s="207">
        <f t="shared" si="14"/>
        <v>4</v>
      </c>
      <c r="T129" s="208">
        <f t="shared" si="15"/>
        <v>34</v>
      </c>
    </row>
    <row r="130" spans="1:20">
      <c r="A130" s="191">
        <f t="shared" si="8"/>
        <v>38</v>
      </c>
      <c r="B130" s="191" t="str">
        <f>C130&amp;":"&amp;COUNTIF($C$7:C130,C130)</f>
        <v>38:9</v>
      </c>
      <c r="C130" s="204">
        <f t="shared" si="9"/>
        <v>38</v>
      </c>
      <c r="D130" s="204">
        <v>9.6999999999999993</v>
      </c>
      <c r="E130" s="204">
        <v>9.6999999999999993</v>
      </c>
      <c r="F130" s="204">
        <v>9.6</v>
      </c>
      <c r="G130" s="204">
        <v>5</v>
      </c>
      <c r="H130" s="204">
        <v>4</v>
      </c>
      <c r="I130" s="145"/>
      <c r="K130" s="209">
        <v>124</v>
      </c>
      <c r="L130" s="205" t="str">
        <f>M130&amp;":"&amp;COUNTIF($M$7:M130,M130)</f>
        <v>36:32</v>
      </c>
      <c r="M130" s="206">
        <f>Entry!Q132</f>
        <v>36</v>
      </c>
      <c r="N130" s="207">
        <f t="shared" si="10"/>
        <v>8.6999999999999993</v>
      </c>
      <c r="O130" s="207">
        <f t="shared" si="11"/>
        <v>9.6999999999999993</v>
      </c>
      <c r="P130" s="207">
        <f t="shared" si="12"/>
        <v>8.6</v>
      </c>
      <c r="Q130" s="207">
        <f t="shared" si="13"/>
        <v>5</v>
      </c>
      <c r="R130" s="207">
        <f t="shared" si="14"/>
        <v>4</v>
      </c>
      <c r="T130" s="208">
        <f t="shared" si="15"/>
        <v>36</v>
      </c>
    </row>
    <row r="131" spans="1:20">
      <c r="A131" s="191">
        <f t="shared" si="8"/>
        <v>38</v>
      </c>
      <c r="B131" s="191" t="str">
        <f>C131&amp;":"&amp;COUNTIF($C$7:C131,C131)</f>
        <v>38:10</v>
      </c>
      <c r="C131" s="204">
        <f t="shared" si="9"/>
        <v>38</v>
      </c>
      <c r="D131" s="204">
        <v>9.1</v>
      </c>
      <c r="E131" s="204">
        <v>10</v>
      </c>
      <c r="F131" s="204">
        <v>9.9</v>
      </c>
      <c r="G131" s="204">
        <v>5</v>
      </c>
      <c r="H131" s="204">
        <v>4</v>
      </c>
      <c r="I131" s="145"/>
      <c r="K131" s="205">
        <v>125</v>
      </c>
      <c r="L131" s="205" t="str">
        <f>M131&amp;":"&amp;COUNTIF($M$7:M131,M131)</f>
        <v>35:14</v>
      </c>
      <c r="M131" s="206">
        <f>Entry!Q133</f>
        <v>35</v>
      </c>
      <c r="N131" s="207">
        <f t="shared" si="10"/>
        <v>8.9</v>
      </c>
      <c r="O131" s="207">
        <f t="shared" si="11"/>
        <v>7.6</v>
      </c>
      <c r="P131" s="207">
        <f t="shared" si="12"/>
        <v>8.5</v>
      </c>
      <c r="Q131" s="207">
        <f t="shared" si="13"/>
        <v>5</v>
      </c>
      <c r="R131" s="207">
        <f t="shared" si="14"/>
        <v>5</v>
      </c>
      <c r="T131" s="208">
        <f t="shared" si="15"/>
        <v>35</v>
      </c>
    </row>
    <row r="132" spans="1:20">
      <c r="A132" s="191">
        <f t="shared" si="8"/>
        <v>28</v>
      </c>
      <c r="B132" s="191" t="str">
        <f>C132&amp;":"&amp;COUNTIF($C$7:C132,C132)</f>
        <v>28:7</v>
      </c>
      <c r="C132" s="204">
        <f t="shared" si="9"/>
        <v>28</v>
      </c>
      <c r="D132" s="204">
        <v>5.0999999999999996</v>
      </c>
      <c r="E132" s="204">
        <v>6</v>
      </c>
      <c r="F132" s="204">
        <v>7.9</v>
      </c>
      <c r="G132" s="204">
        <v>5</v>
      </c>
      <c r="H132" s="204">
        <v>4</v>
      </c>
      <c r="I132" s="145"/>
      <c r="K132" s="209">
        <v>126</v>
      </c>
      <c r="L132" s="205" t="str">
        <f>M132&amp;":"&amp;COUNTIF($M$7:M132,M132)</f>
        <v>35:15</v>
      </c>
      <c r="M132" s="206">
        <f>Entry!Q134</f>
        <v>35</v>
      </c>
      <c r="N132" s="207">
        <f t="shared" si="10"/>
        <v>8.6999999999999993</v>
      </c>
      <c r="O132" s="207">
        <f t="shared" si="11"/>
        <v>8.6999999999999993</v>
      </c>
      <c r="P132" s="207">
        <f t="shared" si="12"/>
        <v>8.6</v>
      </c>
      <c r="Q132" s="207">
        <f t="shared" si="13"/>
        <v>5</v>
      </c>
      <c r="R132" s="207">
        <f t="shared" si="14"/>
        <v>4</v>
      </c>
      <c r="T132" s="208">
        <f t="shared" si="15"/>
        <v>35</v>
      </c>
    </row>
    <row r="133" spans="1:20">
      <c r="A133" s="191">
        <f t="shared" si="8"/>
        <v>14</v>
      </c>
      <c r="B133" s="191" t="str">
        <f>C133&amp;":"&amp;COUNTIF($C$7:C133,C133)</f>
        <v>14:2</v>
      </c>
      <c r="C133" s="204">
        <f t="shared" si="9"/>
        <v>14</v>
      </c>
      <c r="D133" s="204">
        <v>1.5</v>
      </c>
      <c r="E133" s="204">
        <v>0.8</v>
      </c>
      <c r="F133" s="204">
        <v>2.7</v>
      </c>
      <c r="G133" s="204">
        <v>5</v>
      </c>
      <c r="H133" s="204">
        <v>4</v>
      </c>
      <c r="I133" s="145"/>
      <c r="K133" s="209">
        <v>127</v>
      </c>
      <c r="L133" s="205" t="str">
        <f>M133&amp;":"&amp;COUNTIF($M$7:M133,M133)</f>
        <v>33:8</v>
      </c>
      <c r="M133" s="206">
        <f>Entry!Q135</f>
        <v>33</v>
      </c>
      <c r="N133" s="207">
        <f t="shared" si="10"/>
        <v>8.8000000000000007</v>
      </c>
      <c r="O133" s="207">
        <f t="shared" si="11"/>
        <v>7.6</v>
      </c>
      <c r="P133" s="207">
        <f t="shared" si="12"/>
        <v>7.6</v>
      </c>
      <c r="Q133" s="207">
        <f t="shared" si="13"/>
        <v>5</v>
      </c>
      <c r="R133" s="207">
        <f t="shared" si="14"/>
        <v>4</v>
      </c>
      <c r="T133" s="208">
        <f t="shared" si="15"/>
        <v>33</v>
      </c>
    </row>
    <row r="134" spans="1:20">
      <c r="A134" s="191">
        <f t="shared" si="8"/>
        <v>23</v>
      </c>
      <c r="B134" s="191" t="str">
        <f>C134&amp;":"&amp;COUNTIF($C$7:C134,C134)</f>
        <v>23:1</v>
      </c>
      <c r="C134" s="204">
        <f t="shared" si="9"/>
        <v>23</v>
      </c>
      <c r="D134" s="204">
        <v>4.2</v>
      </c>
      <c r="E134" s="204">
        <v>4.9000000000000004</v>
      </c>
      <c r="F134" s="204">
        <v>5.9</v>
      </c>
      <c r="G134" s="204">
        <v>4</v>
      </c>
      <c r="H134" s="204">
        <v>4</v>
      </c>
      <c r="I134" s="145"/>
      <c r="K134" s="209">
        <v>128</v>
      </c>
      <c r="L134" s="205" t="str">
        <f>M134&amp;":"&amp;COUNTIF($M$7:M134,M134)</f>
        <v>34:10</v>
      </c>
      <c r="M134" s="206">
        <f>Entry!Q136</f>
        <v>34</v>
      </c>
      <c r="N134" s="207">
        <f t="shared" si="10"/>
        <v>7.3</v>
      </c>
      <c r="O134" s="207">
        <f t="shared" si="11"/>
        <v>7.9</v>
      </c>
      <c r="P134" s="207">
        <f t="shared" si="12"/>
        <v>8.8000000000000007</v>
      </c>
      <c r="Q134" s="207">
        <f t="shared" si="13"/>
        <v>5</v>
      </c>
      <c r="R134" s="207">
        <f t="shared" si="14"/>
        <v>5</v>
      </c>
      <c r="T134" s="208">
        <f t="shared" si="15"/>
        <v>34</v>
      </c>
    </row>
    <row r="135" spans="1:20">
      <c r="A135" s="191">
        <f t="shared" ref="A135:A198" si="16">SUM(D135:H135)</f>
        <v>28</v>
      </c>
      <c r="B135" s="191" t="str">
        <f>C135&amp;":"&amp;COUNTIF($C$7:C135,C135)</f>
        <v>28:8</v>
      </c>
      <c r="C135" s="204">
        <f t="shared" ref="C135:C198" si="17">SUM(D135:H135)</f>
        <v>28</v>
      </c>
      <c r="D135" s="204">
        <v>5.3</v>
      </c>
      <c r="E135" s="204">
        <v>5.9</v>
      </c>
      <c r="F135" s="204">
        <v>6.8</v>
      </c>
      <c r="G135" s="204">
        <v>5</v>
      </c>
      <c r="H135" s="204">
        <v>5</v>
      </c>
      <c r="I135" s="145"/>
      <c r="K135" s="205">
        <v>129</v>
      </c>
      <c r="L135" s="205" t="str">
        <f>M135&amp;":"&amp;COUNTIF($M$7:M135,M135)</f>
        <v>35:16</v>
      </c>
      <c r="M135" s="206">
        <f>Entry!Q137</f>
        <v>35</v>
      </c>
      <c r="N135" s="207">
        <f t="shared" ref="N135:N198" si="18">IFERROR(VLOOKUP($L135,$B$7:$H$1015,3,FALSE),VLOOKUP($M135,$C$7:$H$1015,2,FALSE))</f>
        <v>7.8</v>
      </c>
      <c r="O135" s="207">
        <f t="shared" ref="O135:O198" si="19">IFERROR(VLOOKUP($L135,$B$7:$H$1015,4,FALSE),VLOOKUP($M135,$C$7:$H$1015,3,FALSE))</f>
        <v>8.6</v>
      </c>
      <c r="P135" s="207">
        <f t="shared" ref="P135:P198" si="20">IFERROR(VLOOKUP($L135,$B$7:$H$1015,5,FALSE),VLOOKUP($M135,$C$7:$H$1015,4,FALSE))</f>
        <v>8.6</v>
      </c>
      <c r="Q135" s="207">
        <f t="shared" ref="Q135:Q198" si="21">IFERROR(VLOOKUP($L135,$B$7:$H$1015,6,FALSE),VLOOKUP($M135,$C$7:$H$1015,5,FALSE))</f>
        <v>5</v>
      </c>
      <c r="R135" s="207">
        <f t="shared" ref="R135:R198" si="22">IFERROR(VLOOKUP($L135,$B$7:$H$1015,7,FALSE),VLOOKUP($M135,$C$7:$H$1015,6,FALSE))</f>
        <v>5</v>
      </c>
      <c r="T135" s="208">
        <f t="shared" ref="T135:T198" si="23">SUM(N135:R135)</f>
        <v>35</v>
      </c>
    </row>
    <row r="136" spans="1:20">
      <c r="A136" s="191">
        <f t="shared" si="16"/>
        <v>30</v>
      </c>
      <c r="B136" s="191" t="str">
        <f>C136&amp;":"&amp;COUNTIF($C$7:C136,C136)</f>
        <v>30:7</v>
      </c>
      <c r="C136" s="204">
        <f t="shared" si="17"/>
        <v>30</v>
      </c>
      <c r="D136" s="204">
        <v>7.9</v>
      </c>
      <c r="E136" s="204">
        <v>6.6</v>
      </c>
      <c r="F136" s="204">
        <v>6.5</v>
      </c>
      <c r="G136" s="204">
        <v>5</v>
      </c>
      <c r="H136" s="204">
        <v>4</v>
      </c>
      <c r="I136" s="145"/>
      <c r="K136" s="209">
        <v>130</v>
      </c>
      <c r="L136" s="205" t="str">
        <f>M136&amp;":"&amp;COUNTIF($M$7:M136,M136)</f>
        <v>35:17</v>
      </c>
      <c r="M136" s="206">
        <f>Entry!Q138</f>
        <v>35</v>
      </c>
      <c r="N136" s="207">
        <f t="shared" si="18"/>
        <v>8.5</v>
      </c>
      <c r="O136" s="207">
        <f t="shared" si="19"/>
        <v>7.8</v>
      </c>
      <c r="P136" s="207">
        <f t="shared" si="20"/>
        <v>8.6999999999999993</v>
      </c>
      <c r="Q136" s="207">
        <f t="shared" si="21"/>
        <v>5</v>
      </c>
      <c r="R136" s="207">
        <f t="shared" si="22"/>
        <v>5</v>
      </c>
      <c r="T136" s="208">
        <f t="shared" si="23"/>
        <v>35</v>
      </c>
    </row>
    <row r="137" spans="1:20">
      <c r="A137" s="191">
        <f t="shared" si="16"/>
        <v>33</v>
      </c>
      <c r="B137" s="191" t="str">
        <f>C137&amp;":"&amp;COUNTIF($C$7:C137,C137)</f>
        <v>33:5</v>
      </c>
      <c r="C137" s="204">
        <f t="shared" si="17"/>
        <v>33</v>
      </c>
      <c r="D137" s="204">
        <v>7.4</v>
      </c>
      <c r="E137" s="204">
        <v>7.8</v>
      </c>
      <c r="F137" s="204">
        <v>7.8</v>
      </c>
      <c r="G137" s="204">
        <v>5</v>
      </c>
      <c r="H137" s="204">
        <v>5</v>
      </c>
      <c r="I137" s="145"/>
      <c r="K137" s="209">
        <v>131</v>
      </c>
      <c r="L137" s="205" t="str">
        <f>M137&amp;":"&amp;COUNTIF($M$7:M137,M137)</f>
        <v>36:33</v>
      </c>
      <c r="M137" s="206">
        <f>Entry!Q139</f>
        <v>36</v>
      </c>
      <c r="N137" s="207">
        <f t="shared" si="18"/>
        <v>8.6999999999999993</v>
      </c>
      <c r="O137" s="207">
        <f t="shared" si="19"/>
        <v>9.6999999999999993</v>
      </c>
      <c r="P137" s="207">
        <f t="shared" si="20"/>
        <v>8.6</v>
      </c>
      <c r="Q137" s="207">
        <f t="shared" si="21"/>
        <v>5</v>
      </c>
      <c r="R137" s="207">
        <f t="shared" si="22"/>
        <v>4</v>
      </c>
      <c r="T137" s="208">
        <f t="shared" si="23"/>
        <v>36</v>
      </c>
    </row>
    <row r="138" spans="1:20">
      <c r="A138" s="191">
        <f t="shared" si="16"/>
        <v>38</v>
      </c>
      <c r="B138" s="191" t="str">
        <f>C138&amp;":"&amp;COUNTIF($C$7:C138,C138)</f>
        <v>38:11</v>
      </c>
      <c r="C138" s="204">
        <f t="shared" si="17"/>
        <v>38</v>
      </c>
      <c r="D138" s="204">
        <v>9.9</v>
      </c>
      <c r="E138" s="204">
        <v>9.6</v>
      </c>
      <c r="F138" s="204">
        <v>8.5</v>
      </c>
      <c r="G138" s="204">
        <v>5</v>
      </c>
      <c r="H138" s="204">
        <v>5</v>
      </c>
      <c r="I138" s="145"/>
      <c r="K138" s="209">
        <v>132</v>
      </c>
      <c r="L138" s="205" t="str">
        <f>M138&amp;":"&amp;COUNTIF($M$7:M138,M138)</f>
        <v>37:30</v>
      </c>
      <c r="M138" s="206">
        <f>Entry!Q140</f>
        <v>37</v>
      </c>
      <c r="N138" s="207">
        <f t="shared" si="18"/>
        <v>10</v>
      </c>
      <c r="O138" s="207">
        <f t="shared" si="19"/>
        <v>9.5</v>
      </c>
      <c r="P138" s="207">
        <f t="shared" si="20"/>
        <v>8.5</v>
      </c>
      <c r="Q138" s="207">
        <f t="shared" si="21"/>
        <v>5</v>
      </c>
      <c r="R138" s="207">
        <f t="shared" si="22"/>
        <v>4</v>
      </c>
      <c r="T138" s="208">
        <f t="shared" si="23"/>
        <v>37</v>
      </c>
    </row>
    <row r="139" spans="1:20">
      <c r="A139" s="191">
        <f t="shared" si="16"/>
        <v>38</v>
      </c>
      <c r="B139" s="191" t="str">
        <f>C139&amp;":"&amp;COUNTIF($C$7:C139,C139)</f>
        <v>38:12</v>
      </c>
      <c r="C139" s="204">
        <f t="shared" si="17"/>
        <v>38</v>
      </c>
      <c r="D139" s="204">
        <v>9.9</v>
      </c>
      <c r="E139" s="204">
        <v>9.6</v>
      </c>
      <c r="F139" s="204">
        <v>9.5</v>
      </c>
      <c r="G139" s="204">
        <v>5</v>
      </c>
      <c r="H139" s="204">
        <v>4</v>
      </c>
      <c r="I139" s="145"/>
      <c r="K139" s="205">
        <v>133</v>
      </c>
      <c r="L139" s="205" t="str">
        <f>M139&amp;":"&amp;COUNTIF($M$7:M139,M139)</f>
        <v>33:9</v>
      </c>
      <c r="M139" s="206">
        <f>Entry!Q141</f>
        <v>33</v>
      </c>
      <c r="N139" s="207">
        <f t="shared" si="18"/>
        <v>8.1</v>
      </c>
      <c r="O139" s="207">
        <f t="shared" si="19"/>
        <v>8</v>
      </c>
      <c r="P139" s="207">
        <f t="shared" si="20"/>
        <v>7.9</v>
      </c>
      <c r="Q139" s="207">
        <f t="shared" si="21"/>
        <v>5</v>
      </c>
      <c r="R139" s="207">
        <f t="shared" si="22"/>
        <v>4</v>
      </c>
      <c r="T139" s="208">
        <f t="shared" si="23"/>
        <v>33</v>
      </c>
    </row>
    <row r="140" spans="1:20">
      <c r="A140" s="191">
        <f t="shared" si="16"/>
        <v>23</v>
      </c>
      <c r="B140" s="191" t="str">
        <f>C140&amp;":"&amp;COUNTIF($C$7:C140,C140)</f>
        <v>23:2</v>
      </c>
      <c r="C140" s="204">
        <f t="shared" si="17"/>
        <v>23</v>
      </c>
      <c r="D140" s="204">
        <v>7.7</v>
      </c>
      <c r="E140" s="204">
        <v>3.7</v>
      </c>
      <c r="F140" s="204">
        <v>2.6</v>
      </c>
      <c r="G140" s="204">
        <v>4</v>
      </c>
      <c r="H140" s="204">
        <v>5</v>
      </c>
      <c r="I140" s="145"/>
      <c r="K140" s="209">
        <v>134</v>
      </c>
      <c r="L140" s="205" t="str">
        <f>M140&amp;":"&amp;COUNTIF($M$7:M140,M140)</f>
        <v>31:7</v>
      </c>
      <c r="M140" s="206">
        <f>Entry!Q142</f>
        <v>31</v>
      </c>
      <c r="N140" s="207">
        <f t="shared" si="18"/>
        <v>7</v>
      </c>
      <c r="O140" s="207">
        <f t="shared" si="19"/>
        <v>8</v>
      </c>
      <c r="P140" s="207">
        <f t="shared" si="20"/>
        <v>7</v>
      </c>
      <c r="Q140" s="207">
        <f t="shared" si="21"/>
        <v>5</v>
      </c>
      <c r="R140" s="207">
        <f t="shared" si="22"/>
        <v>4</v>
      </c>
      <c r="T140" s="208">
        <f t="shared" si="23"/>
        <v>31</v>
      </c>
    </row>
    <row r="141" spans="1:20">
      <c r="A141" s="191">
        <f t="shared" si="16"/>
        <v>15</v>
      </c>
      <c r="B141" s="191" t="str">
        <f>C141&amp;":"&amp;COUNTIF($C$7:C141,C141)</f>
        <v>15:3</v>
      </c>
      <c r="C141" s="204">
        <f t="shared" si="17"/>
        <v>15</v>
      </c>
      <c r="D141" s="204">
        <v>0.2</v>
      </c>
      <c r="E141" s="204">
        <v>2.9</v>
      </c>
      <c r="F141" s="204">
        <v>2.9</v>
      </c>
      <c r="G141" s="204">
        <v>5</v>
      </c>
      <c r="H141" s="204">
        <v>4</v>
      </c>
      <c r="I141" s="145"/>
      <c r="K141" s="209">
        <v>135</v>
      </c>
      <c r="L141" s="205" t="str">
        <f>M141&amp;":"&amp;COUNTIF($M$7:M141,M141)</f>
        <v>35:18</v>
      </c>
      <c r="M141" s="206">
        <f>Entry!Q143</f>
        <v>35</v>
      </c>
      <c r="N141" s="207">
        <f t="shared" si="18"/>
        <v>8.1999999999999993</v>
      </c>
      <c r="O141" s="207">
        <f t="shared" si="19"/>
        <v>8.9</v>
      </c>
      <c r="P141" s="207">
        <f t="shared" si="20"/>
        <v>7.9</v>
      </c>
      <c r="Q141" s="207">
        <f t="shared" si="21"/>
        <v>5</v>
      </c>
      <c r="R141" s="207">
        <f t="shared" si="22"/>
        <v>5</v>
      </c>
      <c r="T141" s="208">
        <f t="shared" si="23"/>
        <v>35</v>
      </c>
    </row>
    <row r="142" spans="1:20">
      <c r="A142" s="191">
        <f t="shared" si="16"/>
        <v>25</v>
      </c>
      <c r="B142" s="191" t="str">
        <f>C142&amp;":"&amp;COUNTIF($C$7:C142,C142)</f>
        <v>25:7</v>
      </c>
      <c r="C142" s="204">
        <f t="shared" si="17"/>
        <v>25</v>
      </c>
      <c r="D142" s="204">
        <v>4.5999999999999996</v>
      </c>
      <c r="E142" s="204">
        <v>5.7</v>
      </c>
      <c r="F142" s="204">
        <v>5.7</v>
      </c>
      <c r="G142" s="204">
        <v>5</v>
      </c>
      <c r="H142" s="204">
        <v>4</v>
      </c>
      <c r="I142" s="145"/>
      <c r="K142" s="209">
        <v>136</v>
      </c>
      <c r="L142" s="205" t="str">
        <f>M142&amp;":"&amp;COUNTIF($M$7:M142,M142)</f>
        <v>30:4</v>
      </c>
      <c r="M142" s="206">
        <f>Entry!Q144</f>
        <v>30</v>
      </c>
      <c r="N142" s="207">
        <f t="shared" si="18"/>
        <v>6.2</v>
      </c>
      <c r="O142" s="207">
        <f t="shared" si="19"/>
        <v>6.9</v>
      </c>
      <c r="P142" s="207">
        <f t="shared" si="20"/>
        <v>6.9</v>
      </c>
      <c r="Q142" s="207">
        <f t="shared" si="21"/>
        <v>5</v>
      </c>
      <c r="R142" s="207">
        <f t="shared" si="22"/>
        <v>5</v>
      </c>
      <c r="T142" s="208">
        <f t="shared" si="23"/>
        <v>30</v>
      </c>
    </row>
    <row r="143" spans="1:20">
      <c r="A143" s="191">
        <f t="shared" si="16"/>
        <v>26</v>
      </c>
      <c r="B143" s="191" t="str">
        <f>C143&amp;":"&amp;COUNTIF($C$7:C143,C143)</f>
        <v>26:7</v>
      </c>
      <c r="C143" s="204">
        <f t="shared" si="17"/>
        <v>26</v>
      </c>
      <c r="D143" s="204">
        <v>5.6</v>
      </c>
      <c r="E143" s="204">
        <v>5.7</v>
      </c>
      <c r="F143" s="204">
        <v>5.7</v>
      </c>
      <c r="G143" s="204">
        <v>5</v>
      </c>
      <c r="H143" s="204">
        <v>4</v>
      </c>
      <c r="I143" s="145"/>
      <c r="K143" s="205">
        <v>137</v>
      </c>
      <c r="L143" s="205" t="str">
        <f>M143&amp;":"&amp;COUNTIF($M$7:M143,M143)</f>
        <v>36:34</v>
      </c>
      <c r="M143" s="206">
        <f>Entry!Q145</f>
        <v>36</v>
      </c>
      <c r="N143" s="207">
        <f t="shared" si="18"/>
        <v>8.6999999999999993</v>
      </c>
      <c r="O143" s="207">
        <f t="shared" si="19"/>
        <v>9.6999999999999993</v>
      </c>
      <c r="P143" s="207">
        <f t="shared" si="20"/>
        <v>8.6</v>
      </c>
      <c r="Q143" s="207">
        <f t="shared" si="21"/>
        <v>5</v>
      </c>
      <c r="R143" s="207">
        <f t="shared" si="22"/>
        <v>4</v>
      </c>
      <c r="T143" s="208">
        <f t="shared" si="23"/>
        <v>36</v>
      </c>
    </row>
    <row r="144" spans="1:20">
      <c r="A144" s="191">
        <f t="shared" si="16"/>
        <v>32</v>
      </c>
      <c r="B144" s="191" t="str">
        <f>C144&amp;":"&amp;COUNTIF($C$7:C144,C144)</f>
        <v>32:4</v>
      </c>
      <c r="C144" s="204">
        <f t="shared" si="17"/>
        <v>32</v>
      </c>
      <c r="D144" s="204">
        <v>7.6</v>
      </c>
      <c r="E144" s="204">
        <v>7.7</v>
      </c>
      <c r="F144" s="204">
        <v>7.7</v>
      </c>
      <c r="G144" s="204">
        <v>5</v>
      </c>
      <c r="H144" s="204">
        <v>4</v>
      </c>
      <c r="I144" s="145"/>
      <c r="K144" s="209">
        <v>138</v>
      </c>
      <c r="L144" s="205" t="str">
        <f>M144&amp;":"&amp;COUNTIF($M$7:M144,M144)</f>
        <v>36:35</v>
      </c>
      <c r="M144" s="206">
        <f>Entry!Q146</f>
        <v>36</v>
      </c>
      <c r="N144" s="207">
        <f t="shared" si="18"/>
        <v>8.6999999999999993</v>
      </c>
      <c r="O144" s="207">
        <f t="shared" si="19"/>
        <v>9.6999999999999993</v>
      </c>
      <c r="P144" s="207">
        <f t="shared" si="20"/>
        <v>8.6</v>
      </c>
      <c r="Q144" s="207">
        <f t="shared" si="21"/>
        <v>5</v>
      </c>
      <c r="R144" s="207">
        <f t="shared" si="22"/>
        <v>4</v>
      </c>
      <c r="T144" s="208">
        <f t="shared" si="23"/>
        <v>36</v>
      </c>
    </row>
    <row r="145" spans="1:20">
      <c r="A145" s="191">
        <f t="shared" si="16"/>
        <v>34</v>
      </c>
      <c r="B145" s="191" t="str">
        <f>C145&amp;":"&amp;COUNTIF($C$7:C145,C145)</f>
        <v>34:8</v>
      </c>
      <c r="C145" s="204">
        <f t="shared" si="17"/>
        <v>34</v>
      </c>
      <c r="D145" s="204">
        <v>8.3000000000000007</v>
      </c>
      <c r="E145" s="204">
        <v>7.9</v>
      </c>
      <c r="F145" s="204">
        <v>8.8000000000000007</v>
      </c>
      <c r="G145" s="204">
        <v>5</v>
      </c>
      <c r="H145" s="204">
        <v>4</v>
      </c>
      <c r="I145" s="145"/>
      <c r="K145" s="209">
        <v>139</v>
      </c>
      <c r="L145" s="205" t="str">
        <f>M145&amp;":"&amp;COUNTIF($M$7:M145,M145)</f>
        <v>35:19</v>
      </c>
      <c r="M145" s="206">
        <f>Entry!Q147</f>
        <v>35</v>
      </c>
      <c r="N145" s="207">
        <f t="shared" si="18"/>
        <v>8.1999999999999993</v>
      </c>
      <c r="O145" s="207">
        <f t="shared" si="19"/>
        <v>8.9</v>
      </c>
      <c r="P145" s="207">
        <f t="shared" si="20"/>
        <v>7.9</v>
      </c>
      <c r="Q145" s="207">
        <f t="shared" si="21"/>
        <v>5</v>
      </c>
      <c r="R145" s="207">
        <f t="shared" si="22"/>
        <v>5</v>
      </c>
      <c r="T145" s="208">
        <f t="shared" si="23"/>
        <v>35</v>
      </c>
    </row>
    <row r="146" spans="1:20">
      <c r="A146" s="191">
        <f t="shared" si="16"/>
        <v>36</v>
      </c>
      <c r="B146" s="191" t="str">
        <f>C146&amp;":"&amp;COUNTIF($C$7:C146,C146)</f>
        <v>36:6</v>
      </c>
      <c r="C146" s="204">
        <f t="shared" si="17"/>
        <v>36</v>
      </c>
      <c r="D146" s="204">
        <v>8.9</v>
      </c>
      <c r="E146" s="204">
        <v>8.6</v>
      </c>
      <c r="F146" s="204">
        <v>9.5</v>
      </c>
      <c r="G146" s="204">
        <v>5</v>
      </c>
      <c r="H146" s="204">
        <v>4</v>
      </c>
      <c r="I146" s="145"/>
      <c r="K146" s="209">
        <v>140</v>
      </c>
      <c r="L146" s="205" t="str">
        <f>M146&amp;":"&amp;COUNTIF($M$7:M146,M146)</f>
        <v>35:20</v>
      </c>
      <c r="M146" s="206">
        <f>Entry!Q148</f>
        <v>35</v>
      </c>
      <c r="N146" s="207">
        <f t="shared" si="18"/>
        <v>8.1999999999999993</v>
      </c>
      <c r="O146" s="207">
        <f t="shared" si="19"/>
        <v>8.9</v>
      </c>
      <c r="P146" s="207">
        <f t="shared" si="20"/>
        <v>7.9</v>
      </c>
      <c r="Q146" s="207">
        <f t="shared" si="21"/>
        <v>5</v>
      </c>
      <c r="R146" s="207">
        <f t="shared" si="22"/>
        <v>5</v>
      </c>
      <c r="T146" s="208">
        <f t="shared" si="23"/>
        <v>35</v>
      </c>
    </row>
    <row r="147" spans="1:20">
      <c r="A147" s="191">
        <f t="shared" si="16"/>
        <v>38</v>
      </c>
      <c r="B147" s="191" t="str">
        <f>C147&amp;":"&amp;COUNTIF($C$7:C147,C147)</f>
        <v>38:13</v>
      </c>
      <c r="C147" s="204">
        <f t="shared" si="17"/>
        <v>38</v>
      </c>
      <c r="D147" s="204">
        <v>9.1999999999999993</v>
      </c>
      <c r="E147" s="204">
        <v>9.9</v>
      </c>
      <c r="F147" s="204">
        <v>9.9</v>
      </c>
      <c r="G147" s="204">
        <v>5</v>
      </c>
      <c r="H147" s="204">
        <v>4</v>
      </c>
      <c r="I147" s="145"/>
      <c r="K147" s="205">
        <v>141</v>
      </c>
      <c r="L147" s="205" t="str">
        <f>M147&amp;":"&amp;COUNTIF($M$7:M147,M147)</f>
        <v>36:36</v>
      </c>
      <c r="M147" s="206">
        <f>Entry!Q149</f>
        <v>36</v>
      </c>
      <c r="N147" s="207">
        <f t="shared" si="18"/>
        <v>8.6999999999999993</v>
      </c>
      <c r="O147" s="207">
        <f t="shared" si="19"/>
        <v>9.6999999999999993</v>
      </c>
      <c r="P147" s="207">
        <f t="shared" si="20"/>
        <v>8.6</v>
      </c>
      <c r="Q147" s="207">
        <f t="shared" si="21"/>
        <v>5</v>
      </c>
      <c r="R147" s="207">
        <f t="shared" si="22"/>
        <v>4</v>
      </c>
      <c r="T147" s="208">
        <f t="shared" si="23"/>
        <v>36</v>
      </c>
    </row>
    <row r="148" spans="1:20">
      <c r="A148" s="191">
        <f t="shared" si="16"/>
        <v>15</v>
      </c>
      <c r="B148" s="191" t="str">
        <f>C148&amp;":"&amp;COUNTIF($C$7:C148,C148)</f>
        <v>15:4</v>
      </c>
      <c r="C148" s="204">
        <f t="shared" si="17"/>
        <v>15</v>
      </c>
      <c r="D148" s="204">
        <v>5.4</v>
      </c>
      <c r="E148" s="204">
        <v>0.8</v>
      </c>
      <c r="F148" s="204">
        <v>1.8</v>
      </c>
      <c r="G148" s="204">
        <v>4</v>
      </c>
      <c r="H148" s="204">
        <v>3</v>
      </c>
      <c r="I148" s="145"/>
      <c r="K148" s="209">
        <v>142</v>
      </c>
      <c r="L148" s="205" t="str">
        <f>M148&amp;":"&amp;COUNTIF($M$7:M148,M148)</f>
        <v>35:21</v>
      </c>
      <c r="M148" s="206">
        <f>Entry!Q150</f>
        <v>35</v>
      </c>
      <c r="N148" s="207">
        <f t="shared" si="18"/>
        <v>8.1999999999999993</v>
      </c>
      <c r="O148" s="207">
        <f t="shared" si="19"/>
        <v>8.9</v>
      </c>
      <c r="P148" s="207">
        <f t="shared" si="20"/>
        <v>7.9</v>
      </c>
      <c r="Q148" s="207">
        <f t="shared" si="21"/>
        <v>5</v>
      </c>
      <c r="R148" s="207">
        <f t="shared" si="22"/>
        <v>5</v>
      </c>
      <c r="T148" s="208">
        <f t="shared" si="23"/>
        <v>35</v>
      </c>
    </row>
    <row r="149" spans="1:20">
      <c r="A149" s="191">
        <f t="shared" si="16"/>
        <v>12</v>
      </c>
      <c r="B149" s="191" t="str">
        <f>C149&amp;":"&amp;COUNTIF($C$7:C149,C149)</f>
        <v>12:6</v>
      </c>
      <c r="C149" s="204">
        <f t="shared" si="17"/>
        <v>12</v>
      </c>
      <c r="D149" s="204">
        <v>1.2</v>
      </c>
      <c r="E149" s="204">
        <v>1.9</v>
      </c>
      <c r="F149" s="204">
        <v>0.9</v>
      </c>
      <c r="G149" s="204">
        <v>5</v>
      </c>
      <c r="H149" s="204">
        <v>3</v>
      </c>
      <c r="I149" s="145"/>
      <c r="K149" s="209">
        <v>143</v>
      </c>
      <c r="L149" s="205" t="str">
        <f>M149&amp;":"&amp;COUNTIF($M$7:M149,M149)</f>
        <v>31:8</v>
      </c>
      <c r="M149" s="206">
        <f>Entry!Q151</f>
        <v>31</v>
      </c>
      <c r="N149" s="207">
        <f t="shared" si="18"/>
        <v>6</v>
      </c>
      <c r="O149" s="207">
        <f t="shared" si="19"/>
        <v>8</v>
      </c>
      <c r="P149" s="207">
        <f t="shared" si="20"/>
        <v>8</v>
      </c>
      <c r="Q149" s="207">
        <f t="shared" si="21"/>
        <v>5</v>
      </c>
      <c r="R149" s="207">
        <f t="shared" si="22"/>
        <v>4</v>
      </c>
      <c r="T149" s="208">
        <f t="shared" si="23"/>
        <v>31</v>
      </c>
    </row>
    <row r="150" spans="1:20">
      <c r="A150" s="191">
        <f t="shared" si="16"/>
        <v>22</v>
      </c>
      <c r="B150" s="191" t="str">
        <f>C150&amp;":"&amp;COUNTIF($C$7:C150,C150)</f>
        <v>22:4</v>
      </c>
      <c r="C150" s="204">
        <f t="shared" si="17"/>
        <v>22</v>
      </c>
      <c r="D150" s="204">
        <v>4.5999999999999996</v>
      </c>
      <c r="E150" s="204">
        <v>4.7</v>
      </c>
      <c r="F150" s="204">
        <v>4.7</v>
      </c>
      <c r="G150" s="204">
        <v>4</v>
      </c>
      <c r="H150" s="204">
        <v>4</v>
      </c>
      <c r="I150" s="145"/>
      <c r="K150" s="209">
        <v>144</v>
      </c>
      <c r="L150" s="205" t="str">
        <f>M150&amp;":"&amp;COUNTIF($M$7:M150,M150)</f>
        <v>31:9</v>
      </c>
      <c r="M150" s="206">
        <f>Entry!Q152</f>
        <v>31</v>
      </c>
      <c r="N150" s="207">
        <f t="shared" si="18"/>
        <v>6.8</v>
      </c>
      <c r="O150" s="207">
        <f t="shared" si="19"/>
        <v>6.6</v>
      </c>
      <c r="P150" s="207">
        <f t="shared" si="20"/>
        <v>7.6</v>
      </c>
      <c r="Q150" s="207">
        <f t="shared" si="21"/>
        <v>5</v>
      </c>
      <c r="R150" s="207">
        <f t="shared" si="22"/>
        <v>5</v>
      </c>
      <c r="T150" s="208">
        <f t="shared" si="23"/>
        <v>31</v>
      </c>
    </row>
    <row r="151" spans="1:20">
      <c r="A151" s="191">
        <f t="shared" si="16"/>
        <v>28</v>
      </c>
      <c r="B151" s="191" t="str">
        <f>C151&amp;":"&amp;COUNTIF($C$7:C151,C151)</f>
        <v>28:9</v>
      </c>
      <c r="C151" s="204">
        <f t="shared" si="17"/>
        <v>28</v>
      </c>
      <c r="D151" s="204">
        <v>6.8</v>
      </c>
      <c r="E151" s="204">
        <v>6.6</v>
      </c>
      <c r="F151" s="204">
        <v>5.6</v>
      </c>
      <c r="G151" s="204">
        <v>5</v>
      </c>
      <c r="H151" s="204">
        <v>4</v>
      </c>
      <c r="I151" s="145"/>
      <c r="K151" s="205">
        <v>145</v>
      </c>
      <c r="L151" s="205" t="str">
        <f>M151&amp;":"&amp;COUNTIF($M$7:M151,M151)</f>
        <v>33:10</v>
      </c>
      <c r="M151" s="206">
        <f>Entry!Q153</f>
        <v>33</v>
      </c>
      <c r="N151" s="207">
        <f t="shared" si="18"/>
        <v>7.7</v>
      </c>
      <c r="O151" s="207">
        <f t="shared" si="19"/>
        <v>7.7</v>
      </c>
      <c r="P151" s="207">
        <f t="shared" si="20"/>
        <v>7.6</v>
      </c>
      <c r="Q151" s="207">
        <f t="shared" si="21"/>
        <v>5</v>
      </c>
      <c r="R151" s="207">
        <f t="shared" si="22"/>
        <v>5</v>
      </c>
      <c r="T151" s="208">
        <f t="shared" si="23"/>
        <v>33</v>
      </c>
    </row>
    <row r="152" spans="1:20">
      <c r="A152" s="191">
        <f t="shared" si="16"/>
        <v>31</v>
      </c>
      <c r="B152" s="191" t="str">
        <f>C152&amp;":"&amp;COUNTIF($C$7:C152,C152)</f>
        <v>31:8</v>
      </c>
      <c r="C152" s="204">
        <f t="shared" si="17"/>
        <v>31</v>
      </c>
      <c r="D152" s="204">
        <v>6</v>
      </c>
      <c r="E152" s="204">
        <v>8</v>
      </c>
      <c r="F152" s="204">
        <v>8</v>
      </c>
      <c r="G152" s="204">
        <v>5</v>
      </c>
      <c r="H152" s="204">
        <v>4</v>
      </c>
      <c r="I152" s="145"/>
      <c r="K152" s="209">
        <v>146</v>
      </c>
      <c r="L152" s="205" t="str">
        <f>M152&amp;":"&amp;COUNTIF($M$7:M152,M152)</f>
        <v>35:22</v>
      </c>
      <c r="M152" s="206">
        <f>Entry!Q154</f>
        <v>35</v>
      </c>
      <c r="N152" s="207">
        <f t="shared" si="18"/>
        <v>8.1999999999999993</v>
      </c>
      <c r="O152" s="207">
        <f t="shared" si="19"/>
        <v>8.9</v>
      </c>
      <c r="P152" s="207">
        <f t="shared" si="20"/>
        <v>7.9</v>
      </c>
      <c r="Q152" s="207">
        <f t="shared" si="21"/>
        <v>5</v>
      </c>
      <c r="R152" s="207">
        <f t="shared" si="22"/>
        <v>5</v>
      </c>
      <c r="T152" s="208">
        <f t="shared" si="23"/>
        <v>35</v>
      </c>
    </row>
    <row r="153" spans="1:20">
      <c r="A153" s="191">
        <f t="shared" si="16"/>
        <v>35</v>
      </c>
      <c r="B153" s="191" t="str">
        <f>C153&amp;":"&amp;COUNTIF($C$7:C153,C153)</f>
        <v>35:4</v>
      </c>
      <c r="C153" s="204">
        <f t="shared" si="17"/>
        <v>35</v>
      </c>
      <c r="D153" s="204">
        <v>9</v>
      </c>
      <c r="E153" s="204">
        <v>7.5</v>
      </c>
      <c r="F153" s="204">
        <v>8.5</v>
      </c>
      <c r="G153" s="204">
        <v>5</v>
      </c>
      <c r="H153" s="204">
        <v>5</v>
      </c>
      <c r="I153" s="145"/>
      <c r="K153" s="209">
        <v>147</v>
      </c>
      <c r="L153" s="205" t="str">
        <f>M153&amp;":"&amp;COUNTIF($M$7:M153,M153)</f>
        <v>35:23</v>
      </c>
      <c r="M153" s="206">
        <f>Entry!Q155</f>
        <v>35</v>
      </c>
      <c r="N153" s="207">
        <f t="shared" si="18"/>
        <v>8.1999999999999993</v>
      </c>
      <c r="O153" s="207">
        <f t="shared" si="19"/>
        <v>8.9</v>
      </c>
      <c r="P153" s="207">
        <f t="shared" si="20"/>
        <v>7.9</v>
      </c>
      <c r="Q153" s="207">
        <f t="shared" si="21"/>
        <v>5</v>
      </c>
      <c r="R153" s="207">
        <f t="shared" si="22"/>
        <v>5</v>
      </c>
      <c r="T153" s="208">
        <f t="shared" si="23"/>
        <v>35</v>
      </c>
    </row>
    <row r="154" spans="1:20">
      <c r="A154" s="191">
        <f t="shared" si="16"/>
        <v>37</v>
      </c>
      <c r="B154" s="191" t="str">
        <f>C154&amp;":"&amp;COUNTIF($C$7:C154,C154)</f>
        <v>37:7</v>
      </c>
      <c r="C154" s="204">
        <f t="shared" si="17"/>
        <v>37</v>
      </c>
      <c r="D154" s="204">
        <v>10</v>
      </c>
      <c r="E154" s="204">
        <v>9.5</v>
      </c>
      <c r="F154" s="204">
        <v>8.5</v>
      </c>
      <c r="G154" s="204">
        <v>5</v>
      </c>
      <c r="H154" s="204">
        <v>4</v>
      </c>
      <c r="I154" s="145"/>
      <c r="K154" s="209">
        <v>148</v>
      </c>
      <c r="L154" s="205" t="str">
        <f>M154&amp;":"&amp;COUNTIF($M$7:M154,M154)</f>
        <v>36:37</v>
      </c>
      <c r="M154" s="206">
        <f>Entry!Q156</f>
        <v>36</v>
      </c>
      <c r="N154" s="207">
        <f t="shared" si="18"/>
        <v>8.6999999999999993</v>
      </c>
      <c r="O154" s="207">
        <f t="shared" si="19"/>
        <v>9.6999999999999993</v>
      </c>
      <c r="P154" s="207">
        <f t="shared" si="20"/>
        <v>8.6</v>
      </c>
      <c r="Q154" s="207">
        <f t="shared" si="21"/>
        <v>5</v>
      </c>
      <c r="R154" s="207">
        <f t="shared" si="22"/>
        <v>4</v>
      </c>
      <c r="T154" s="208">
        <f t="shared" si="23"/>
        <v>36</v>
      </c>
    </row>
    <row r="155" spans="1:20">
      <c r="A155" s="191">
        <f t="shared" si="16"/>
        <v>39</v>
      </c>
      <c r="B155" s="191" t="str">
        <f>C155&amp;":"&amp;COUNTIF($C$7:C155,C155)</f>
        <v>39:8</v>
      </c>
      <c r="C155" s="204">
        <f t="shared" si="17"/>
        <v>39</v>
      </c>
      <c r="D155" s="204">
        <v>10</v>
      </c>
      <c r="E155" s="204">
        <v>9.5</v>
      </c>
      <c r="F155" s="204">
        <v>9.5</v>
      </c>
      <c r="G155" s="204">
        <v>5</v>
      </c>
      <c r="H155" s="204">
        <v>5</v>
      </c>
      <c r="I155" s="145"/>
      <c r="K155" s="205">
        <v>149</v>
      </c>
      <c r="L155" s="205" t="str">
        <f>M155&amp;":"&amp;COUNTIF($M$7:M155,M155)</f>
        <v>35:24</v>
      </c>
      <c r="M155" s="206">
        <f>Entry!Q157</f>
        <v>35</v>
      </c>
      <c r="N155" s="207">
        <f t="shared" si="18"/>
        <v>8.1999999999999993</v>
      </c>
      <c r="O155" s="207">
        <f t="shared" si="19"/>
        <v>8.9</v>
      </c>
      <c r="P155" s="207">
        <f t="shared" si="20"/>
        <v>7.9</v>
      </c>
      <c r="Q155" s="207">
        <f t="shared" si="21"/>
        <v>5</v>
      </c>
      <c r="R155" s="207">
        <f t="shared" si="22"/>
        <v>5</v>
      </c>
      <c r="T155" s="208">
        <f t="shared" si="23"/>
        <v>35</v>
      </c>
    </row>
    <row r="156" spans="1:20">
      <c r="A156" s="191">
        <f t="shared" si="16"/>
        <v>22</v>
      </c>
      <c r="B156" s="191" t="str">
        <f>C156&amp;":"&amp;COUNTIF($C$7:C156,C156)</f>
        <v>22:5</v>
      </c>
      <c r="C156" s="204">
        <f t="shared" si="17"/>
        <v>22</v>
      </c>
      <c r="D156" s="204">
        <v>0.9</v>
      </c>
      <c r="E156" s="204">
        <v>4.5999999999999996</v>
      </c>
      <c r="F156" s="204">
        <v>7.5</v>
      </c>
      <c r="G156" s="204">
        <v>5</v>
      </c>
      <c r="H156" s="204">
        <v>4</v>
      </c>
      <c r="I156" s="145"/>
      <c r="K156" s="209">
        <v>150</v>
      </c>
      <c r="L156" s="205" t="str">
        <f>M156&amp;":"&amp;COUNTIF($M$7:M156,M156)</f>
        <v>35:25</v>
      </c>
      <c r="M156" s="206">
        <f>Entry!Q158</f>
        <v>35</v>
      </c>
      <c r="N156" s="207">
        <f t="shared" si="18"/>
        <v>8.1999999999999993</v>
      </c>
      <c r="O156" s="207">
        <f t="shared" si="19"/>
        <v>8.9</v>
      </c>
      <c r="P156" s="207">
        <f t="shared" si="20"/>
        <v>7.9</v>
      </c>
      <c r="Q156" s="207">
        <f t="shared" si="21"/>
        <v>5</v>
      </c>
      <c r="R156" s="207">
        <f t="shared" si="22"/>
        <v>5</v>
      </c>
      <c r="T156" s="208">
        <f t="shared" si="23"/>
        <v>35</v>
      </c>
    </row>
    <row r="157" spans="1:20">
      <c r="A157" s="191">
        <f t="shared" si="16"/>
        <v>12</v>
      </c>
      <c r="B157" s="191" t="str">
        <f>C157&amp;":"&amp;COUNTIF($C$7:C157,C157)</f>
        <v>12:7</v>
      </c>
      <c r="C157" s="204">
        <f t="shared" si="17"/>
        <v>12</v>
      </c>
      <c r="D157" s="204">
        <v>2.5</v>
      </c>
      <c r="E157" s="204">
        <v>0.8</v>
      </c>
      <c r="F157" s="204">
        <v>1.7</v>
      </c>
      <c r="G157" s="204">
        <v>4</v>
      </c>
      <c r="H157" s="204">
        <v>3</v>
      </c>
      <c r="I157" s="145"/>
      <c r="K157" s="209">
        <v>151</v>
      </c>
      <c r="L157" s="205" t="str">
        <f>M157&amp;":"&amp;COUNTIF($M$7:M157,M157)</f>
        <v>36:38</v>
      </c>
      <c r="M157" s="206">
        <f>Entry!Q159</f>
        <v>36</v>
      </c>
      <c r="N157" s="207">
        <f t="shared" si="18"/>
        <v>8.6999999999999993</v>
      </c>
      <c r="O157" s="207">
        <f t="shared" si="19"/>
        <v>9.6999999999999993</v>
      </c>
      <c r="P157" s="207">
        <f t="shared" si="20"/>
        <v>8.6</v>
      </c>
      <c r="Q157" s="207">
        <f t="shared" si="21"/>
        <v>5</v>
      </c>
      <c r="R157" s="207">
        <f t="shared" si="22"/>
        <v>4</v>
      </c>
      <c r="T157" s="208">
        <f t="shared" si="23"/>
        <v>36</v>
      </c>
    </row>
    <row r="158" spans="1:20">
      <c r="A158" s="191">
        <f t="shared" si="16"/>
        <v>26</v>
      </c>
      <c r="B158" s="191" t="str">
        <f>C158&amp;":"&amp;COUNTIF($C$7:C158,C158)</f>
        <v>26:8</v>
      </c>
      <c r="C158" s="204">
        <f t="shared" si="17"/>
        <v>26</v>
      </c>
      <c r="D158" s="204">
        <v>5.5</v>
      </c>
      <c r="E158" s="204">
        <v>4.8</v>
      </c>
      <c r="F158" s="204">
        <v>5.7</v>
      </c>
      <c r="G158" s="204">
        <v>5</v>
      </c>
      <c r="H158" s="204">
        <v>5</v>
      </c>
      <c r="I158" s="145"/>
      <c r="K158" s="209">
        <v>152</v>
      </c>
      <c r="L158" s="205" t="str">
        <f>M158&amp;":"&amp;COUNTIF($M$7:M158,M158)</f>
        <v>36:39</v>
      </c>
      <c r="M158" s="206">
        <f>Entry!Q160</f>
        <v>36</v>
      </c>
      <c r="N158" s="207">
        <f t="shared" si="18"/>
        <v>8.6999999999999993</v>
      </c>
      <c r="O158" s="207">
        <f t="shared" si="19"/>
        <v>9.6999999999999993</v>
      </c>
      <c r="P158" s="207">
        <f t="shared" si="20"/>
        <v>8.6</v>
      </c>
      <c r="Q158" s="207">
        <f t="shared" si="21"/>
        <v>5</v>
      </c>
      <c r="R158" s="207">
        <f t="shared" si="22"/>
        <v>4</v>
      </c>
      <c r="T158" s="208">
        <f t="shared" si="23"/>
        <v>36</v>
      </c>
    </row>
    <row r="159" spans="1:20">
      <c r="A159" s="191">
        <f t="shared" si="16"/>
        <v>29</v>
      </c>
      <c r="B159" s="191" t="str">
        <f>C159&amp;":"&amp;COUNTIF($C$7:C159,C159)</f>
        <v>29:4</v>
      </c>
      <c r="C159" s="204">
        <f t="shared" si="17"/>
        <v>29</v>
      </c>
      <c r="D159" s="204">
        <v>5.6</v>
      </c>
      <c r="E159" s="204">
        <v>6.7</v>
      </c>
      <c r="F159" s="204">
        <v>6.7</v>
      </c>
      <c r="G159" s="204">
        <v>5</v>
      </c>
      <c r="H159" s="204">
        <v>5</v>
      </c>
      <c r="I159" s="145"/>
      <c r="K159" s="205">
        <v>153</v>
      </c>
      <c r="L159" s="205" t="str">
        <f>M159&amp;":"&amp;COUNTIF($M$7:M159,M159)</f>
        <v>34:11</v>
      </c>
      <c r="M159" s="206">
        <f>Entry!Q161</f>
        <v>34</v>
      </c>
      <c r="N159" s="207">
        <f t="shared" si="18"/>
        <v>7.2</v>
      </c>
      <c r="O159" s="207">
        <f t="shared" si="19"/>
        <v>7.9</v>
      </c>
      <c r="P159" s="207">
        <f t="shared" si="20"/>
        <v>8.9</v>
      </c>
      <c r="Q159" s="207">
        <f t="shared" si="21"/>
        <v>5</v>
      </c>
      <c r="R159" s="207">
        <f t="shared" si="22"/>
        <v>5</v>
      </c>
      <c r="T159" s="208">
        <f t="shared" si="23"/>
        <v>34</v>
      </c>
    </row>
    <row r="160" spans="1:20">
      <c r="A160" s="191">
        <f t="shared" si="16"/>
        <v>31</v>
      </c>
      <c r="B160" s="191" t="str">
        <f>C160&amp;":"&amp;COUNTIF($C$7:C160,C160)</f>
        <v>31:9</v>
      </c>
      <c r="C160" s="204">
        <f t="shared" si="17"/>
        <v>31</v>
      </c>
      <c r="D160" s="204">
        <v>6.8</v>
      </c>
      <c r="E160" s="204">
        <v>6.6</v>
      </c>
      <c r="F160" s="204">
        <v>7.6</v>
      </c>
      <c r="G160" s="204">
        <v>5</v>
      </c>
      <c r="H160" s="204">
        <v>5</v>
      </c>
      <c r="I160" s="145"/>
      <c r="K160" s="209">
        <v>154</v>
      </c>
      <c r="L160" s="205" t="str">
        <f>M160&amp;":"&amp;COUNTIF($M$7:M160,M160)</f>
        <v>35:26</v>
      </c>
      <c r="M160" s="206">
        <f>Entry!Q162</f>
        <v>35</v>
      </c>
      <c r="N160" s="207">
        <f t="shared" si="18"/>
        <v>8.1999999999999993</v>
      </c>
      <c r="O160" s="207">
        <f t="shared" si="19"/>
        <v>8.9</v>
      </c>
      <c r="P160" s="207">
        <f t="shared" si="20"/>
        <v>7.9</v>
      </c>
      <c r="Q160" s="207">
        <f t="shared" si="21"/>
        <v>5</v>
      </c>
      <c r="R160" s="207">
        <f t="shared" si="22"/>
        <v>5</v>
      </c>
      <c r="T160" s="208">
        <f t="shared" si="23"/>
        <v>35</v>
      </c>
    </row>
    <row r="161" spans="1:20">
      <c r="A161" s="191">
        <f t="shared" si="16"/>
        <v>34</v>
      </c>
      <c r="B161" s="191" t="str">
        <f>C161&amp;":"&amp;COUNTIF($C$7:C161,C161)</f>
        <v>34:9</v>
      </c>
      <c r="C161" s="204">
        <f t="shared" si="17"/>
        <v>34</v>
      </c>
      <c r="D161" s="204">
        <v>8.9</v>
      </c>
      <c r="E161" s="204">
        <v>8.6</v>
      </c>
      <c r="F161" s="204">
        <v>7.5</v>
      </c>
      <c r="G161" s="204">
        <v>5</v>
      </c>
      <c r="H161" s="204">
        <v>4</v>
      </c>
      <c r="I161" s="145"/>
      <c r="K161" s="209">
        <v>155</v>
      </c>
      <c r="L161" s="205" t="str">
        <f>M161&amp;":"&amp;COUNTIF($M$7:M161,M161)</f>
        <v>34:12</v>
      </c>
      <c r="M161" s="206">
        <f>Entry!Q163</f>
        <v>34</v>
      </c>
      <c r="N161" s="207">
        <f t="shared" si="18"/>
        <v>9</v>
      </c>
      <c r="O161" s="207">
        <f t="shared" si="19"/>
        <v>7.5</v>
      </c>
      <c r="P161" s="207">
        <f t="shared" si="20"/>
        <v>8.5</v>
      </c>
      <c r="Q161" s="207">
        <f t="shared" si="21"/>
        <v>5</v>
      </c>
      <c r="R161" s="207">
        <f t="shared" si="22"/>
        <v>4</v>
      </c>
      <c r="T161" s="208">
        <f t="shared" si="23"/>
        <v>34</v>
      </c>
    </row>
    <row r="162" spans="1:20">
      <c r="A162" s="191">
        <f t="shared" si="16"/>
        <v>36</v>
      </c>
      <c r="B162" s="191" t="str">
        <f>C162&amp;":"&amp;COUNTIF($C$7:C162,C162)</f>
        <v>36:7</v>
      </c>
      <c r="C162" s="204">
        <f t="shared" si="17"/>
        <v>36</v>
      </c>
      <c r="D162" s="204">
        <v>8.6</v>
      </c>
      <c r="E162" s="204">
        <v>9.6999999999999993</v>
      </c>
      <c r="F162" s="204">
        <v>8.6999999999999993</v>
      </c>
      <c r="G162" s="204">
        <v>5</v>
      </c>
      <c r="H162" s="204">
        <v>4</v>
      </c>
      <c r="I162" s="145"/>
      <c r="K162" s="209">
        <v>156</v>
      </c>
      <c r="L162" s="205" t="str">
        <f>M162&amp;":"&amp;COUNTIF($M$7:M162,M162)</f>
        <v>34:13</v>
      </c>
      <c r="M162" s="206">
        <f>Entry!Q164</f>
        <v>34</v>
      </c>
      <c r="N162" s="207">
        <f t="shared" si="18"/>
        <v>8.3000000000000007</v>
      </c>
      <c r="O162" s="207">
        <f t="shared" si="19"/>
        <v>8.9</v>
      </c>
      <c r="P162" s="207">
        <f t="shared" si="20"/>
        <v>7.8</v>
      </c>
      <c r="Q162" s="207">
        <f t="shared" si="21"/>
        <v>5</v>
      </c>
      <c r="R162" s="207">
        <f t="shared" si="22"/>
        <v>4</v>
      </c>
      <c r="T162" s="208">
        <f t="shared" si="23"/>
        <v>34</v>
      </c>
    </row>
    <row r="163" spans="1:20">
      <c r="A163" s="191">
        <f t="shared" si="16"/>
        <v>39</v>
      </c>
      <c r="B163" s="191" t="str">
        <f>C163&amp;":"&amp;COUNTIF($C$7:C163,C163)</f>
        <v>39:9</v>
      </c>
      <c r="C163" s="204">
        <f t="shared" si="17"/>
        <v>39</v>
      </c>
      <c r="D163" s="204">
        <v>9.8000000000000007</v>
      </c>
      <c r="E163" s="204">
        <v>9.6</v>
      </c>
      <c r="F163" s="204">
        <v>9.6</v>
      </c>
      <c r="G163" s="204">
        <v>5</v>
      </c>
      <c r="H163" s="204">
        <v>5</v>
      </c>
      <c r="I163" s="145"/>
      <c r="K163" s="205">
        <v>157</v>
      </c>
      <c r="L163" s="205" t="str">
        <f>M163&amp;":"&amp;COUNTIF($M$7:M163,M163)</f>
        <v>36:40</v>
      </c>
      <c r="M163" s="206">
        <f>Entry!Q165</f>
        <v>36</v>
      </c>
      <c r="N163" s="207">
        <f t="shared" si="18"/>
        <v>8.6999999999999993</v>
      </c>
      <c r="O163" s="207">
        <f t="shared" si="19"/>
        <v>9.6999999999999993</v>
      </c>
      <c r="P163" s="207">
        <f t="shared" si="20"/>
        <v>8.6</v>
      </c>
      <c r="Q163" s="207">
        <f t="shared" si="21"/>
        <v>5</v>
      </c>
      <c r="R163" s="207">
        <f t="shared" si="22"/>
        <v>4</v>
      </c>
      <c r="T163" s="208">
        <f t="shared" si="23"/>
        <v>36</v>
      </c>
    </row>
    <row r="164" spans="1:20">
      <c r="A164" s="191">
        <f t="shared" si="16"/>
        <v>26</v>
      </c>
      <c r="B164" s="191" t="str">
        <f>C164&amp;":"&amp;COUNTIF($C$7:C164,C164)</f>
        <v>26:9</v>
      </c>
      <c r="C164" s="204">
        <f t="shared" si="17"/>
        <v>26</v>
      </c>
      <c r="D164" s="204">
        <v>7.7</v>
      </c>
      <c r="E164" s="204">
        <v>1.7</v>
      </c>
      <c r="F164" s="204">
        <v>6.6</v>
      </c>
      <c r="G164" s="204">
        <v>5</v>
      </c>
      <c r="H164" s="204">
        <v>5</v>
      </c>
      <c r="I164" s="145"/>
      <c r="K164" s="209">
        <v>158</v>
      </c>
      <c r="L164" s="205" t="str">
        <f>M164&amp;":"&amp;COUNTIF($M$7:M164,M164)</f>
        <v>31:10</v>
      </c>
      <c r="M164" s="206">
        <f>Entry!Q166</f>
        <v>31</v>
      </c>
      <c r="N164" s="207">
        <f t="shared" si="18"/>
        <v>6.1</v>
      </c>
      <c r="O164" s="207">
        <f t="shared" si="19"/>
        <v>8</v>
      </c>
      <c r="P164" s="207">
        <f t="shared" si="20"/>
        <v>7.9</v>
      </c>
      <c r="Q164" s="207">
        <f t="shared" si="21"/>
        <v>5</v>
      </c>
      <c r="R164" s="207">
        <f t="shared" si="22"/>
        <v>4</v>
      </c>
      <c r="T164" s="208">
        <f t="shared" si="23"/>
        <v>31</v>
      </c>
    </row>
    <row r="165" spans="1:20">
      <c r="A165" s="191">
        <f t="shared" si="16"/>
        <v>11</v>
      </c>
      <c r="B165" s="191" t="str">
        <f>C165&amp;":"&amp;COUNTIF($C$7:C165,C165)</f>
        <v>11:3</v>
      </c>
      <c r="C165" s="204">
        <f t="shared" si="17"/>
        <v>11</v>
      </c>
      <c r="D165" s="204">
        <v>0.1</v>
      </c>
      <c r="E165" s="204">
        <v>2</v>
      </c>
      <c r="F165" s="204">
        <v>1.9</v>
      </c>
      <c r="G165" s="204">
        <v>4</v>
      </c>
      <c r="H165" s="204">
        <v>3</v>
      </c>
      <c r="I165" s="145"/>
      <c r="K165" s="209">
        <v>159</v>
      </c>
      <c r="L165" s="205" t="str">
        <f>M165&amp;":"&amp;COUNTIF($M$7:M165,M165)</f>
        <v>30:5</v>
      </c>
      <c r="M165" s="206">
        <f>Entry!Q167</f>
        <v>30</v>
      </c>
      <c r="N165" s="207">
        <f t="shared" si="18"/>
        <v>7.6</v>
      </c>
      <c r="O165" s="207">
        <f t="shared" si="19"/>
        <v>6.7</v>
      </c>
      <c r="P165" s="207">
        <f t="shared" si="20"/>
        <v>6.7</v>
      </c>
      <c r="Q165" s="207">
        <f t="shared" si="21"/>
        <v>5</v>
      </c>
      <c r="R165" s="207">
        <f t="shared" si="22"/>
        <v>4</v>
      </c>
      <c r="T165" s="208">
        <f t="shared" si="23"/>
        <v>30</v>
      </c>
    </row>
    <row r="166" spans="1:20">
      <c r="A166" s="191">
        <f t="shared" si="16"/>
        <v>26</v>
      </c>
      <c r="B166" s="191" t="str">
        <f>C166&amp;":"&amp;COUNTIF($C$7:C166,C166)</f>
        <v>26:10</v>
      </c>
      <c r="C166" s="204">
        <f t="shared" si="17"/>
        <v>26</v>
      </c>
      <c r="D166" s="204">
        <v>4.7</v>
      </c>
      <c r="E166" s="204">
        <v>5.7</v>
      </c>
      <c r="F166" s="204">
        <v>5.6</v>
      </c>
      <c r="G166" s="204">
        <v>5</v>
      </c>
      <c r="H166" s="204">
        <v>5</v>
      </c>
      <c r="I166" s="145"/>
      <c r="K166" s="209">
        <v>160</v>
      </c>
      <c r="L166" s="205" t="str">
        <f>M166&amp;":"&amp;COUNTIF($M$7:M166,M166)</f>
        <v>32:4</v>
      </c>
      <c r="M166" s="206">
        <f>Entry!Q168</f>
        <v>32</v>
      </c>
      <c r="N166" s="207">
        <f t="shared" si="18"/>
        <v>7.6</v>
      </c>
      <c r="O166" s="207">
        <f t="shared" si="19"/>
        <v>7.7</v>
      </c>
      <c r="P166" s="207">
        <f t="shared" si="20"/>
        <v>7.7</v>
      </c>
      <c r="Q166" s="207">
        <f t="shared" si="21"/>
        <v>5</v>
      </c>
      <c r="R166" s="207">
        <f t="shared" si="22"/>
        <v>4</v>
      </c>
      <c r="T166" s="208">
        <f t="shared" si="23"/>
        <v>32</v>
      </c>
    </row>
    <row r="167" spans="1:20">
      <c r="A167" s="191">
        <f t="shared" si="16"/>
        <v>27</v>
      </c>
      <c r="B167" s="191" t="str">
        <f>C167&amp;":"&amp;COUNTIF($C$7:C167,C167)</f>
        <v>27:7</v>
      </c>
      <c r="C167" s="204">
        <f t="shared" si="17"/>
        <v>27</v>
      </c>
      <c r="D167" s="204">
        <v>5.8</v>
      </c>
      <c r="E167" s="204">
        <v>5.6</v>
      </c>
      <c r="F167" s="204">
        <v>5.6</v>
      </c>
      <c r="G167" s="204">
        <v>5</v>
      </c>
      <c r="H167" s="204">
        <v>5</v>
      </c>
      <c r="I167" s="145"/>
      <c r="K167" s="205">
        <v>161</v>
      </c>
      <c r="L167" s="205" t="str">
        <f>M167&amp;":"&amp;COUNTIF($M$7:M167,M167)</f>
        <v>36:41</v>
      </c>
      <c r="M167" s="206">
        <f>Entry!Q169</f>
        <v>36</v>
      </c>
      <c r="N167" s="207">
        <f t="shared" si="18"/>
        <v>8.6999999999999993</v>
      </c>
      <c r="O167" s="207">
        <f t="shared" si="19"/>
        <v>9.6999999999999993</v>
      </c>
      <c r="P167" s="207">
        <f t="shared" si="20"/>
        <v>8.6</v>
      </c>
      <c r="Q167" s="207">
        <f t="shared" si="21"/>
        <v>5</v>
      </c>
      <c r="R167" s="207">
        <f t="shared" si="22"/>
        <v>4</v>
      </c>
      <c r="T167" s="208">
        <f t="shared" si="23"/>
        <v>36</v>
      </c>
    </row>
    <row r="168" spans="1:20">
      <c r="A168" s="191">
        <f t="shared" si="16"/>
        <v>31</v>
      </c>
      <c r="B168" s="191" t="str">
        <f>C168&amp;":"&amp;COUNTIF($C$7:C168,C168)</f>
        <v>31:10</v>
      </c>
      <c r="C168" s="204">
        <f t="shared" si="17"/>
        <v>31</v>
      </c>
      <c r="D168" s="204">
        <v>6.1</v>
      </c>
      <c r="E168" s="204">
        <v>8</v>
      </c>
      <c r="F168" s="204">
        <v>7.9</v>
      </c>
      <c r="G168" s="204">
        <v>5</v>
      </c>
      <c r="H168" s="204">
        <v>4</v>
      </c>
      <c r="I168" s="145"/>
      <c r="K168" s="209">
        <v>162</v>
      </c>
      <c r="L168" s="205" t="str">
        <f>M168&amp;":"&amp;COUNTIF($M$7:M168,M168)</f>
        <v>36:42</v>
      </c>
      <c r="M168" s="206">
        <f>Entry!Q170</f>
        <v>36</v>
      </c>
      <c r="N168" s="207">
        <f t="shared" si="18"/>
        <v>8.6999999999999993</v>
      </c>
      <c r="O168" s="207">
        <f t="shared" si="19"/>
        <v>9.6999999999999993</v>
      </c>
      <c r="P168" s="207">
        <f t="shared" si="20"/>
        <v>8.6</v>
      </c>
      <c r="Q168" s="207">
        <f t="shared" si="21"/>
        <v>5</v>
      </c>
      <c r="R168" s="207">
        <f t="shared" si="22"/>
        <v>4</v>
      </c>
      <c r="T168" s="208">
        <f t="shared" si="23"/>
        <v>36</v>
      </c>
    </row>
    <row r="169" spans="1:20">
      <c r="A169" s="191">
        <f t="shared" si="16"/>
        <v>34</v>
      </c>
      <c r="B169" s="191" t="str">
        <f>C169&amp;":"&amp;COUNTIF($C$7:C169,C169)</f>
        <v>34:10</v>
      </c>
      <c r="C169" s="204">
        <f t="shared" si="17"/>
        <v>34</v>
      </c>
      <c r="D169" s="204">
        <v>7.3</v>
      </c>
      <c r="E169" s="204">
        <v>7.9</v>
      </c>
      <c r="F169" s="204">
        <v>8.8000000000000007</v>
      </c>
      <c r="G169" s="204">
        <v>5</v>
      </c>
      <c r="H169" s="204">
        <v>5</v>
      </c>
      <c r="I169" s="145"/>
      <c r="K169" s="209">
        <v>163</v>
      </c>
      <c r="L169" s="205" t="str">
        <f>M169&amp;":"&amp;COUNTIF($M$7:M169,M169)</f>
        <v>33:11</v>
      </c>
      <c r="M169" s="206">
        <f>Entry!Q171</f>
        <v>33</v>
      </c>
      <c r="N169" s="207">
        <f t="shared" si="18"/>
        <v>7.7</v>
      </c>
      <c r="O169" s="207">
        <f t="shared" si="19"/>
        <v>7.7</v>
      </c>
      <c r="P169" s="207">
        <f t="shared" si="20"/>
        <v>7.6</v>
      </c>
      <c r="Q169" s="207">
        <f t="shared" si="21"/>
        <v>5</v>
      </c>
      <c r="R169" s="207">
        <f t="shared" si="22"/>
        <v>5</v>
      </c>
      <c r="T169" s="208">
        <f t="shared" si="23"/>
        <v>33</v>
      </c>
    </row>
    <row r="170" spans="1:20">
      <c r="A170" s="191">
        <f t="shared" si="16"/>
        <v>37</v>
      </c>
      <c r="B170" s="191" t="str">
        <f>C170&amp;":"&amp;COUNTIF($C$7:C170,C170)</f>
        <v>37:8</v>
      </c>
      <c r="C170" s="204">
        <f t="shared" si="17"/>
        <v>37</v>
      </c>
      <c r="D170" s="204">
        <v>9</v>
      </c>
      <c r="E170" s="204">
        <v>9.5</v>
      </c>
      <c r="F170" s="204">
        <v>8.5</v>
      </c>
      <c r="G170" s="204">
        <v>5</v>
      </c>
      <c r="H170" s="204">
        <v>5</v>
      </c>
      <c r="I170" s="145"/>
      <c r="K170" s="209">
        <v>164</v>
      </c>
      <c r="L170" s="205" t="str">
        <f>M170&amp;":"&amp;COUNTIF($M$7:M170,M170)</f>
        <v>31:11</v>
      </c>
      <c r="M170" s="206">
        <f>Entry!Q172</f>
        <v>31</v>
      </c>
      <c r="N170" s="207">
        <f t="shared" si="18"/>
        <v>7.2</v>
      </c>
      <c r="O170" s="207">
        <f t="shared" si="19"/>
        <v>6.9</v>
      </c>
      <c r="P170" s="207">
        <f t="shared" si="20"/>
        <v>7.9</v>
      </c>
      <c r="Q170" s="207">
        <f t="shared" si="21"/>
        <v>5</v>
      </c>
      <c r="R170" s="207">
        <f t="shared" si="22"/>
        <v>4</v>
      </c>
      <c r="T170" s="208">
        <f t="shared" si="23"/>
        <v>31</v>
      </c>
    </row>
    <row r="171" spans="1:20">
      <c r="A171" s="191">
        <f t="shared" si="16"/>
        <v>38</v>
      </c>
      <c r="B171" s="191" t="str">
        <f>C171&amp;":"&amp;COUNTIF($C$7:C171,C171)</f>
        <v>38:14</v>
      </c>
      <c r="C171" s="204">
        <f t="shared" si="17"/>
        <v>38</v>
      </c>
      <c r="D171" s="204">
        <v>9.5</v>
      </c>
      <c r="E171" s="204">
        <v>9.8000000000000007</v>
      </c>
      <c r="F171" s="204">
        <v>9.6999999999999993</v>
      </c>
      <c r="G171" s="204">
        <v>5</v>
      </c>
      <c r="H171" s="204">
        <v>4</v>
      </c>
      <c r="I171" s="145"/>
      <c r="K171" s="205">
        <v>165</v>
      </c>
      <c r="L171" s="205" t="str">
        <f>M171&amp;":"&amp;COUNTIF($M$7:M171,M171)</f>
        <v>32:5</v>
      </c>
      <c r="M171" s="206">
        <f>Entry!Q173</f>
        <v>32</v>
      </c>
      <c r="N171" s="207">
        <f t="shared" si="18"/>
        <v>8.3000000000000007</v>
      </c>
      <c r="O171" s="207">
        <f t="shared" si="19"/>
        <v>7.9</v>
      </c>
      <c r="P171" s="207">
        <f t="shared" si="20"/>
        <v>5.8</v>
      </c>
      <c r="Q171" s="207">
        <f t="shared" si="21"/>
        <v>5</v>
      </c>
      <c r="R171" s="207">
        <f t="shared" si="22"/>
        <v>5</v>
      </c>
      <c r="T171" s="208">
        <f t="shared" si="23"/>
        <v>32</v>
      </c>
    </row>
    <row r="172" spans="1:20">
      <c r="A172" s="191">
        <f t="shared" si="16"/>
        <v>30</v>
      </c>
      <c r="B172" s="191" t="str">
        <f>C172&amp;":"&amp;COUNTIF($C$7:C172,C172)</f>
        <v>30:8</v>
      </c>
      <c r="C172" s="204">
        <f t="shared" si="17"/>
        <v>30</v>
      </c>
      <c r="D172" s="204">
        <v>9.4</v>
      </c>
      <c r="E172" s="204">
        <v>0.8</v>
      </c>
      <c r="F172" s="204">
        <v>9.8000000000000007</v>
      </c>
      <c r="G172" s="204">
        <v>5</v>
      </c>
      <c r="H172" s="204">
        <v>5</v>
      </c>
      <c r="I172" s="145"/>
      <c r="K172" s="209">
        <v>166</v>
      </c>
      <c r="L172" s="205" t="str">
        <f>M172&amp;":"&amp;COUNTIF($M$7:M172,M172)</f>
        <v>36:43</v>
      </c>
      <c r="M172" s="206">
        <f>Entry!Q174</f>
        <v>36</v>
      </c>
      <c r="N172" s="207">
        <f t="shared" si="18"/>
        <v>8.6999999999999993</v>
      </c>
      <c r="O172" s="207">
        <f t="shared" si="19"/>
        <v>9.6999999999999993</v>
      </c>
      <c r="P172" s="207">
        <f t="shared" si="20"/>
        <v>8.6</v>
      </c>
      <c r="Q172" s="207">
        <f t="shared" si="21"/>
        <v>5</v>
      </c>
      <c r="R172" s="207">
        <f t="shared" si="22"/>
        <v>4</v>
      </c>
      <c r="T172" s="208">
        <f t="shared" si="23"/>
        <v>36</v>
      </c>
    </row>
    <row r="173" spans="1:20">
      <c r="A173" s="191">
        <f t="shared" si="16"/>
        <v>11</v>
      </c>
      <c r="B173" s="191" t="str">
        <f>C173&amp;":"&amp;COUNTIF($C$7:C173,C173)</f>
        <v>11:4</v>
      </c>
      <c r="C173" s="204">
        <f t="shared" si="17"/>
        <v>11</v>
      </c>
      <c r="D173" s="204">
        <v>1.5</v>
      </c>
      <c r="E173" s="204">
        <v>1.8</v>
      </c>
      <c r="F173" s="204">
        <v>1.7</v>
      </c>
      <c r="G173" s="204">
        <v>4</v>
      </c>
      <c r="H173" s="204">
        <v>2</v>
      </c>
      <c r="I173" s="145"/>
      <c r="K173" s="209">
        <v>167</v>
      </c>
      <c r="L173" s="205" t="str">
        <f>M173&amp;":"&amp;COUNTIF($M$7:M173,M173)</f>
        <v>36:44</v>
      </c>
      <c r="M173" s="206">
        <f>Entry!Q175</f>
        <v>36</v>
      </c>
      <c r="N173" s="207">
        <f t="shared" si="18"/>
        <v>8.6999999999999993</v>
      </c>
      <c r="O173" s="207">
        <f t="shared" si="19"/>
        <v>9.6999999999999993</v>
      </c>
      <c r="P173" s="207">
        <f t="shared" si="20"/>
        <v>8.6</v>
      </c>
      <c r="Q173" s="207">
        <f t="shared" si="21"/>
        <v>5</v>
      </c>
      <c r="R173" s="207">
        <f t="shared" si="22"/>
        <v>4</v>
      </c>
      <c r="T173" s="208">
        <f t="shared" si="23"/>
        <v>36</v>
      </c>
    </row>
    <row r="174" spans="1:20">
      <c r="A174" s="191">
        <f t="shared" si="16"/>
        <v>26</v>
      </c>
      <c r="B174" s="191" t="str">
        <f>C174&amp;":"&amp;COUNTIF($C$7:C174,C174)</f>
        <v>26:11</v>
      </c>
      <c r="C174" s="204">
        <f t="shared" si="17"/>
        <v>26</v>
      </c>
      <c r="D174" s="204">
        <v>5.5</v>
      </c>
      <c r="E174" s="204">
        <v>4.8</v>
      </c>
      <c r="F174" s="204">
        <v>5.7</v>
      </c>
      <c r="G174" s="204">
        <v>5</v>
      </c>
      <c r="H174" s="204">
        <v>5</v>
      </c>
      <c r="I174" s="145"/>
      <c r="K174" s="209">
        <v>168</v>
      </c>
      <c r="L174" s="205" t="str">
        <f>M174&amp;":"&amp;COUNTIF($M$7:M174,M174)</f>
        <v>38:14</v>
      </c>
      <c r="M174" s="206">
        <f>Entry!Q176</f>
        <v>38</v>
      </c>
      <c r="N174" s="207">
        <f t="shared" si="18"/>
        <v>9.5</v>
      </c>
      <c r="O174" s="207">
        <f t="shared" si="19"/>
        <v>9.8000000000000007</v>
      </c>
      <c r="P174" s="207">
        <f t="shared" si="20"/>
        <v>9.6999999999999993</v>
      </c>
      <c r="Q174" s="207">
        <f t="shared" si="21"/>
        <v>5</v>
      </c>
      <c r="R174" s="207">
        <f t="shared" si="22"/>
        <v>4</v>
      </c>
      <c r="T174" s="208">
        <f t="shared" si="23"/>
        <v>38</v>
      </c>
    </row>
    <row r="175" spans="1:20">
      <c r="A175" s="191">
        <f t="shared" si="16"/>
        <v>28</v>
      </c>
      <c r="B175" s="191" t="str">
        <f>C175&amp;":"&amp;COUNTIF($C$7:C175,C175)</f>
        <v>28:10</v>
      </c>
      <c r="C175" s="204">
        <f t="shared" si="17"/>
        <v>28</v>
      </c>
      <c r="D175" s="204">
        <v>6</v>
      </c>
      <c r="E175" s="204">
        <v>6.5</v>
      </c>
      <c r="F175" s="204">
        <v>5.5</v>
      </c>
      <c r="G175" s="204">
        <v>5</v>
      </c>
      <c r="H175" s="204">
        <v>5</v>
      </c>
      <c r="I175" s="145"/>
      <c r="K175" s="205">
        <v>169</v>
      </c>
      <c r="L175" s="205" t="str">
        <f>M175&amp;":"&amp;COUNTIF($M$7:M175,M175)</f>
        <v>37:31</v>
      </c>
      <c r="M175" s="206">
        <f>Entry!Q177</f>
        <v>37</v>
      </c>
      <c r="N175" s="207">
        <f t="shared" si="18"/>
        <v>10</v>
      </c>
      <c r="O175" s="207">
        <f t="shared" si="19"/>
        <v>9.5</v>
      </c>
      <c r="P175" s="207">
        <f t="shared" si="20"/>
        <v>8.5</v>
      </c>
      <c r="Q175" s="207">
        <f t="shared" si="21"/>
        <v>5</v>
      </c>
      <c r="R175" s="207">
        <f t="shared" si="22"/>
        <v>4</v>
      </c>
      <c r="T175" s="208">
        <f t="shared" si="23"/>
        <v>37</v>
      </c>
    </row>
    <row r="176" spans="1:20">
      <c r="A176" s="191">
        <f t="shared" si="16"/>
        <v>30</v>
      </c>
      <c r="B176" s="191" t="str">
        <f>C176&amp;":"&amp;COUNTIF($C$7:C176,C176)</f>
        <v>30:9</v>
      </c>
      <c r="C176" s="204">
        <f t="shared" si="17"/>
        <v>30</v>
      </c>
      <c r="D176" s="204">
        <v>6.6</v>
      </c>
      <c r="E176" s="204">
        <v>6.7</v>
      </c>
      <c r="F176" s="204">
        <v>6.7</v>
      </c>
      <c r="G176" s="204">
        <v>5</v>
      </c>
      <c r="H176" s="204">
        <v>5</v>
      </c>
      <c r="I176" s="145"/>
      <c r="K176" s="209">
        <v>170</v>
      </c>
      <c r="L176" s="205" t="str">
        <f>M176&amp;":"&amp;COUNTIF($M$7:M176,M176)</f>
        <v>35:27</v>
      </c>
      <c r="M176" s="206">
        <f>Entry!Q178</f>
        <v>35</v>
      </c>
      <c r="N176" s="207">
        <f t="shared" si="18"/>
        <v>8.1999999999999993</v>
      </c>
      <c r="O176" s="207">
        <f t="shared" si="19"/>
        <v>8.9</v>
      </c>
      <c r="P176" s="207">
        <f t="shared" si="20"/>
        <v>7.9</v>
      </c>
      <c r="Q176" s="207">
        <f t="shared" si="21"/>
        <v>5</v>
      </c>
      <c r="R176" s="207">
        <f t="shared" si="22"/>
        <v>5</v>
      </c>
      <c r="T176" s="208">
        <f t="shared" si="23"/>
        <v>35</v>
      </c>
    </row>
    <row r="177" spans="1:20">
      <c r="A177" s="191">
        <f t="shared" si="16"/>
        <v>34</v>
      </c>
      <c r="B177" s="191" t="str">
        <f>C177&amp;":"&amp;COUNTIF($C$7:C177,C177)</f>
        <v>34:11</v>
      </c>
      <c r="C177" s="204">
        <f t="shared" si="17"/>
        <v>34</v>
      </c>
      <c r="D177" s="204">
        <v>7.2</v>
      </c>
      <c r="E177" s="204">
        <v>7.9</v>
      </c>
      <c r="F177" s="204">
        <v>8.9</v>
      </c>
      <c r="G177" s="204">
        <v>5</v>
      </c>
      <c r="H177" s="204">
        <v>5</v>
      </c>
      <c r="I177" s="145"/>
      <c r="K177" s="209">
        <v>171</v>
      </c>
      <c r="L177" s="205" t="str">
        <f>M177&amp;":"&amp;COUNTIF($M$7:M177,M177)</f>
        <v>31:12</v>
      </c>
      <c r="M177" s="206">
        <f>Entry!Q179</f>
        <v>31</v>
      </c>
      <c r="N177" s="207">
        <f t="shared" si="18"/>
        <v>7.8</v>
      </c>
      <c r="O177" s="207">
        <f t="shared" si="19"/>
        <v>7.6</v>
      </c>
      <c r="P177" s="207">
        <f t="shared" si="20"/>
        <v>6.6</v>
      </c>
      <c r="Q177" s="207">
        <f t="shared" si="21"/>
        <v>5</v>
      </c>
      <c r="R177" s="207">
        <f t="shared" si="22"/>
        <v>4</v>
      </c>
      <c r="T177" s="208">
        <f t="shared" si="23"/>
        <v>31</v>
      </c>
    </row>
    <row r="178" spans="1:20">
      <c r="A178" s="191">
        <f t="shared" si="16"/>
        <v>38</v>
      </c>
      <c r="B178" s="191" t="str">
        <f>C178&amp;":"&amp;COUNTIF($C$7:C178,C178)</f>
        <v>38:15</v>
      </c>
      <c r="C178" s="204">
        <f t="shared" si="17"/>
        <v>38</v>
      </c>
      <c r="D178" s="204">
        <v>8</v>
      </c>
      <c r="E178" s="204">
        <v>10</v>
      </c>
      <c r="F178" s="204">
        <v>10</v>
      </c>
      <c r="G178" s="204">
        <v>5</v>
      </c>
      <c r="H178" s="204">
        <v>5</v>
      </c>
      <c r="I178" s="145"/>
      <c r="K178" s="209">
        <v>172</v>
      </c>
      <c r="L178" s="205" t="str">
        <f>M178&amp;":"&amp;COUNTIF($M$7:M178,M178)</f>
        <v>32:6</v>
      </c>
      <c r="M178" s="206">
        <f>Entry!Q180</f>
        <v>32</v>
      </c>
      <c r="N178" s="207">
        <f t="shared" si="18"/>
        <v>7.7</v>
      </c>
      <c r="O178" s="207">
        <f t="shared" si="19"/>
        <v>6.7</v>
      </c>
      <c r="P178" s="207">
        <f t="shared" si="20"/>
        <v>7.6</v>
      </c>
      <c r="Q178" s="207">
        <f t="shared" si="21"/>
        <v>5</v>
      </c>
      <c r="R178" s="207">
        <f t="shared" si="22"/>
        <v>5</v>
      </c>
      <c r="T178" s="208">
        <f t="shared" si="23"/>
        <v>32</v>
      </c>
    </row>
    <row r="179" spans="1:20">
      <c r="A179" s="191">
        <f t="shared" si="16"/>
        <v>38</v>
      </c>
      <c r="B179" s="191" t="str">
        <f>C179&amp;":"&amp;COUNTIF($C$7:C179,C179)</f>
        <v>38:16</v>
      </c>
      <c r="C179" s="204">
        <f t="shared" si="17"/>
        <v>38</v>
      </c>
      <c r="D179" s="204">
        <v>9.6999999999999993</v>
      </c>
      <c r="E179" s="204">
        <v>9.6999999999999993</v>
      </c>
      <c r="F179" s="204">
        <v>9.6</v>
      </c>
      <c r="G179" s="204">
        <v>5</v>
      </c>
      <c r="H179" s="204">
        <v>4</v>
      </c>
      <c r="I179" s="145"/>
      <c r="K179" s="205">
        <v>173</v>
      </c>
      <c r="L179" s="205" t="str">
        <f>M179&amp;":"&amp;COUNTIF($M$7:M179,M179)</f>
        <v>34:14</v>
      </c>
      <c r="M179" s="206">
        <f>Entry!Q181</f>
        <v>34</v>
      </c>
      <c r="N179" s="207">
        <f t="shared" si="18"/>
        <v>8.6</v>
      </c>
      <c r="O179" s="207">
        <f t="shared" si="19"/>
        <v>8.6999999999999993</v>
      </c>
      <c r="P179" s="207">
        <f t="shared" si="20"/>
        <v>7.7</v>
      </c>
      <c r="Q179" s="207">
        <f t="shared" si="21"/>
        <v>5</v>
      </c>
      <c r="R179" s="207">
        <f t="shared" si="22"/>
        <v>4</v>
      </c>
      <c r="T179" s="208">
        <f t="shared" si="23"/>
        <v>34</v>
      </c>
    </row>
    <row r="180" spans="1:20">
      <c r="A180" s="191">
        <f t="shared" si="16"/>
        <v>32</v>
      </c>
      <c r="B180" s="191" t="str">
        <f>C180&amp;":"&amp;COUNTIF($C$7:C180,C180)</f>
        <v>32:5</v>
      </c>
      <c r="C180" s="204">
        <f t="shared" si="17"/>
        <v>32</v>
      </c>
      <c r="D180" s="204">
        <v>8.3000000000000007</v>
      </c>
      <c r="E180" s="204">
        <v>7.9</v>
      </c>
      <c r="F180" s="204">
        <v>5.8</v>
      </c>
      <c r="G180" s="204">
        <v>5</v>
      </c>
      <c r="H180" s="204">
        <v>5</v>
      </c>
      <c r="I180" s="145"/>
      <c r="K180" s="209">
        <v>174</v>
      </c>
      <c r="L180" s="205" t="str">
        <f>M180&amp;":"&amp;COUNTIF($M$7:M180,M180)</f>
        <v>33:12</v>
      </c>
      <c r="M180" s="206">
        <f>Entry!Q182</f>
        <v>33</v>
      </c>
      <c r="N180" s="207">
        <f t="shared" si="18"/>
        <v>7.8</v>
      </c>
      <c r="O180" s="207">
        <f t="shared" si="19"/>
        <v>7.6</v>
      </c>
      <c r="P180" s="207">
        <f t="shared" si="20"/>
        <v>7.6</v>
      </c>
      <c r="Q180" s="207">
        <f t="shared" si="21"/>
        <v>5</v>
      </c>
      <c r="R180" s="207">
        <f t="shared" si="22"/>
        <v>5</v>
      </c>
      <c r="T180" s="208">
        <f t="shared" si="23"/>
        <v>33</v>
      </c>
    </row>
    <row r="181" spans="1:20">
      <c r="A181" s="191">
        <f t="shared" si="16"/>
        <v>10</v>
      </c>
      <c r="B181" s="191" t="str">
        <f>C181&amp;":"&amp;COUNTIF($C$7:C181,C181)</f>
        <v>10:4</v>
      </c>
      <c r="C181" s="204">
        <f t="shared" si="17"/>
        <v>10</v>
      </c>
      <c r="D181" s="204">
        <v>0.5</v>
      </c>
      <c r="E181" s="204">
        <v>1.8</v>
      </c>
      <c r="F181" s="204">
        <v>0.7</v>
      </c>
      <c r="G181" s="204">
        <v>4</v>
      </c>
      <c r="H181" s="204">
        <v>3</v>
      </c>
      <c r="I181" s="145"/>
      <c r="K181" s="209">
        <v>175</v>
      </c>
      <c r="L181" s="205" t="str">
        <f>M181&amp;":"&amp;COUNTIF($M$7:M181,M181)</f>
        <v>35:28</v>
      </c>
      <c r="M181" s="206">
        <f>Entry!Q183</f>
        <v>35</v>
      </c>
      <c r="N181" s="207">
        <f t="shared" si="18"/>
        <v>8.1999999999999993</v>
      </c>
      <c r="O181" s="207">
        <f t="shared" si="19"/>
        <v>8.9</v>
      </c>
      <c r="P181" s="207">
        <f t="shared" si="20"/>
        <v>7.9</v>
      </c>
      <c r="Q181" s="207">
        <f t="shared" si="21"/>
        <v>5</v>
      </c>
      <c r="R181" s="207">
        <f t="shared" si="22"/>
        <v>5</v>
      </c>
      <c r="T181" s="208">
        <f t="shared" si="23"/>
        <v>35</v>
      </c>
    </row>
    <row r="182" spans="1:20">
      <c r="A182" s="191">
        <f t="shared" si="16"/>
        <v>21</v>
      </c>
      <c r="B182" s="191" t="str">
        <f>C182&amp;":"&amp;COUNTIF($C$7:C182,C182)</f>
        <v>21:5</v>
      </c>
      <c r="C182" s="204">
        <f t="shared" si="17"/>
        <v>21</v>
      </c>
      <c r="D182" s="204">
        <v>4.3</v>
      </c>
      <c r="E182" s="204">
        <v>5.9</v>
      </c>
      <c r="F182" s="204">
        <v>4.8</v>
      </c>
      <c r="G182" s="204">
        <v>1</v>
      </c>
      <c r="H182" s="204">
        <v>5</v>
      </c>
      <c r="I182" s="145"/>
      <c r="K182" s="209">
        <v>176</v>
      </c>
      <c r="L182" s="205" t="str">
        <f>M182&amp;":"&amp;COUNTIF($M$7:M182,M182)</f>
        <v>36:45</v>
      </c>
      <c r="M182" s="206">
        <f>Entry!Q184</f>
        <v>36</v>
      </c>
      <c r="N182" s="207">
        <f t="shared" si="18"/>
        <v>8.6999999999999993</v>
      </c>
      <c r="O182" s="207">
        <f t="shared" si="19"/>
        <v>9.6999999999999993</v>
      </c>
      <c r="P182" s="207">
        <f t="shared" si="20"/>
        <v>8.6</v>
      </c>
      <c r="Q182" s="207">
        <f t="shared" si="21"/>
        <v>5</v>
      </c>
      <c r="R182" s="207">
        <f t="shared" si="22"/>
        <v>4</v>
      </c>
      <c r="T182" s="208">
        <f t="shared" si="23"/>
        <v>36</v>
      </c>
    </row>
    <row r="183" spans="1:20">
      <c r="A183" s="191">
        <f t="shared" si="16"/>
        <v>28</v>
      </c>
      <c r="B183" s="191" t="str">
        <f>C183&amp;":"&amp;COUNTIF($C$7:C183,C183)</f>
        <v>28:11</v>
      </c>
      <c r="C183" s="204">
        <f t="shared" si="17"/>
        <v>28</v>
      </c>
      <c r="D183" s="204">
        <v>6.2</v>
      </c>
      <c r="E183" s="204">
        <v>6.9</v>
      </c>
      <c r="F183" s="204">
        <v>5.9</v>
      </c>
      <c r="G183" s="204">
        <v>5</v>
      </c>
      <c r="H183" s="204">
        <v>4</v>
      </c>
      <c r="I183" s="145"/>
      <c r="K183" s="205">
        <v>177</v>
      </c>
      <c r="L183" s="205" t="str">
        <f>M183&amp;":"&amp;COUNTIF($M$7:M183,M183)</f>
        <v>33:13</v>
      </c>
      <c r="M183" s="206">
        <f>Entry!Q185</f>
        <v>33</v>
      </c>
      <c r="N183" s="207">
        <f t="shared" si="18"/>
        <v>7.5</v>
      </c>
      <c r="O183" s="207">
        <f t="shared" si="19"/>
        <v>7.8</v>
      </c>
      <c r="P183" s="207">
        <f t="shared" si="20"/>
        <v>7.7</v>
      </c>
      <c r="Q183" s="207">
        <f t="shared" si="21"/>
        <v>5</v>
      </c>
      <c r="R183" s="207">
        <f t="shared" si="22"/>
        <v>5</v>
      </c>
      <c r="T183" s="208">
        <f t="shared" si="23"/>
        <v>33</v>
      </c>
    </row>
    <row r="184" spans="1:20">
      <c r="A184" s="191">
        <f t="shared" si="16"/>
        <v>32</v>
      </c>
      <c r="B184" s="191" t="str">
        <f>C184&amp;":"&amp;COUNTIF($C$7:C184,C184)</f>
        <v>32:6</v>
      </c>
      <c r="C184" s="204">
        <f t="shared" si="17"/>
        <v>32</v>
      </c>
      <c r="D184" s="204">
        <v>7.7</v>
      </c>
      <c r="E184" s="204">
        <v>6.7</v>
      </c>
      <c r="F184" s="204">
        <v>7.6</v>
      </c>
      <c r="G184" s="204">
        <v>5</v>
      </c>
      <c r="H184" s="204">
        <v>5</v>
      </c>
      <c r="I184" s="145"/>
      <c r="K184" s="209">
        <v>178</v>
      </c>
      <c r="L184" s="205" t="str">
        <f>M184&amp;":"&amp;COUNTIF($M$7:M184,M184)</f>
        <v>28:2</v>
      </c>
      <c r="M184" s="206">
        <f>Entry!Q186</f>
        <v>28</v>
      </c>
      <c r="N184" s="207">
        <f t="shared" si="18"/>
        <v>5.6</v>
      </c>
      <c r="O184" s="207">
        <f t="shared" si="19"/>
        <v>6.7</v>
      </c>
      <c r="P184" s="207">
        <f t="shared" si="20"/>
        <v>5.7</v>
      </c>
      <c r="Q184" s="207">
        <f t="shared" si="21"/>
        <v>5</v>
      </c>
      <c r="R184" s="207">
        <f t="shared" si="22"/>
        <v>5</v>
      </c>
      <c r="T184" s="208">
        <f t="shared" si="23"/>
        <v>28</v>
      </c>
    </row>
    <row r="185" spans="1:20">
      <c r="A185" s="191">
        <f t="shared" si="16"/>
        <v>33</v>
      </c>
      <c r="B185" s="191" t="str">
        <f>C185&amp;":"&amp;COUNTIF($C$7:C185,C185)</f>
        <v>33:6</v>
      </c>
      <c r="C185" s="204">
        <f t="shared" si="17"/>
        <v>33</v>
      </c>
      <c r="D185" s="204">
        <v>7.3</v>
      </c>
      <c r="E185" s="204">
        <v>8.9</v>
      </c>
      <c r="F185" s="204">
        <v>7.8</v>
      </c>
      <c r="G185" s="204">
        <v>5</v>
      </c>
      <c r="H185" s="204">
        <v>4</v>
      </c>
      <c r="I185" s="145"/>
      <c r="K185" s="209">
        <v>179</v>
      </c>
      <c r="L185" s="205" t="str">
        <f>M185&amp;":"&amp;COUNTIF($M$7:M185,M185)</f>
        <v>35:29</v>
      </c>
      <c r="M185" s="206">
        <f>Entry!Q187</f>
        <v>35</v>
      </c>
      <c r="N185" s="207">
        <f t="shared" si="18"/>
        <v>8.1999999999999993</v>
      </c>
      <c r="O185" s="207">
        <f t="shared" si="19"/>
        <v>8.9</v>
      </c>
      <c r="P185" s="207">
        <f t="shared" si="20"/>
        <v>7.9</v>
      </c>
      <c r="Q185" s="207">
        <f t="shared" si="21"/>
        <v>5</v>
      </c>
      <c r="R185" s="207">
        <f t="shared" si="22"/>
        <v>5</v>
      </c>
      <c r="T185" s="208">
        <f t="shared" si="23"/>
        <v>35</v>
      </c>
    </row>
    <row r="186" spans="1:20">
      <c r="A186" s="191">
        <f t="shared" si="16"/>
        <v>36</v>
      </c>
      <c r="B186" s="191" t="str">
        <f>C186&amp;":"&amp;COUNTIF($C$7:C186,C186)</f>
        <v>36:8</v>
      </c>
      <c r="C186" s="204">
        <f t="shared" si="17"/>
        <v>36</v>
      </c>
      <c r="D186" s="204">
        <v>9</v>
      </c>
      <c r="E186" s="204">
        <v>8.5</v>
      </c>
      <c r="F186" s="204">
        <v>8.5</v>
      </c>
      <c r="G186" s="204">
        <v>5</v>
      </c>
      <c r="H186" s="204">
        <v>5</v>
      </c>
      <c r="I186" s="145"/>
      <c r="K186" s="209">
        <v>180</v>
      </c>
      <c r="L186" s="205" t="str">
        <f>M186&amp;":"&amp;COUNTIF($M$7:M186,M186)</f>
        <v>33:14</v>
      </c>
      <c r="M186" s="206">
        <f>Entry!Q188</f>
        <v>33</v>
      </c>
      <c r="N186" s="207">
        <f t="shared" si="18"/>
        <v>7.3</v>
      </c>
      <c r="O186" s="207">
        <f t="shared" si="19"/>
        <v>7.9</v>
      </c>
      <c r="P186" s="207">
        <f t="shared" si="20"/>
        <v>8.8000000000000007</v>
      </c>
      <c r="Q186" s="207">
        <f t="shared" si="21"/>
        <v>5</v>
      </c>
      <c r="R186" s="207">
        <f t="shared" si="22"/>
        <v>4</v>
      </c>
      <c r="T186" s="208">
        <f t="shared" si="23"/>
        <v>33</v>
      </c>
    </row>
    <row r="187" spans="1:20">
      <c r="A187" s="191">
        <f t="shared" si="16"/>
        <v>38</v>
      </c>
      <c r="B187" s="191" t="str">
        <f>C187&amp;":"&amp;COUNTIF($C$7:C187,C187)</f>
        <v>38:17</v>
      </c>
      <c r="C187" s="204">
        <f t="shared" si="17"/>
        <v>38</v>
      </c>
      <c r="D187" s="204">
        <v>9.9</v>
      </c>
      <c r="E187" s="204">
        <v>9.6</v>
      </c>
      <c r="F187" s="204">
        <v>9.5</v>
      </c>
      <c r="G187" s="204">
        <v>5</v>
      </c>
      <c r="H187" s="204">
        <v>4</v>
      </c>
      <c r="I187" s="145"/>
      <c r="K187" s="205">
        <v>181</v>
      </c>
      <c r="L187" s="205" t="str">
        <f>M187&amp;":"&amp;COUNTIF($M$7:M187,M187)</f>
        <v>32:7</v>
      </c>
      <c r="M187" s="206">
        <f>Entry!Q189</f>
        <v>32</v>
      </c>
      <c r="N187" s="207">
        <f t="shared" si="18"/>
        <v>8.1999999999999993</v>
      </c>
      <c r="O187" s="207">
        <f t="shared" si="19"/>
        <v>8.9</v>
      </c>
      <c r="P187" s="207">
        <f t="shared" si="20"/>
        <v>5.9</v>
      </c>
      <c r="Q187" s="207">
        <f t="shared" si="21"/>
        <v>5</v>
      </c>
      <c r="R187" s="207">
        <f t="shared" si="22"/>
        <v>4</v>
      </c>
      <c r="T187" s="208">
        <f t="shared" si="23"/>
        <v>32</v>
      </c>
    </row>
    <row r="188" spans="1:20">
      <c r="A188" s="191">
        <f t="shared" si="16"/>
        <v>27</v>
      </c>
      <c r="B188" s="191" t="str">
        <f>C188&amp;":"&amp;COUNTIF($C$7:C188,C188)</f>
        <v>27:8</v>
      </c>
      <c r="C188" s="204">
        <f t="shared" si="17"/>
        <v>27</v>
      </c>
      <c r="D188" s="204">
        <v>4.9000000000000004</v>
      </c>
      <c r="E188" s="204">
        <v>3.6</v>
      </c>
      <c r="F188" s="204">
        <v>8.5</v>
      </c>
      <c r="G188" s="204">
        <v>5</v>
      </c>
      <c r="H188" s="204">
        <v>5</v>
      </c>
      <c r="I188" s="145"/>
      <c r="K188" s="209">
        <v>182</v>
      </c>
      <c r="L188" s="205" t="str">
        <f>M188&amp;":"&amp;COUNTIF($M$7:M188,M188)</f>
        <v>36:46</v>
      </c>
      <c r="M188" s="206">
        <f>Entry!Q190</f>
        <v>36</v>
      </c>
      <c r="N188" s="207">
        <f t="shared" si="18"/>
        <v>8.6999999999999993</v>
      </c>
      <c r="O188" s="207">
        <f t="shared" si="19"/>
        <v>9.6999999999999993</v>
      </c>
      <c r="P188" s="207">
        <f t="shared" si="20"/>
        <v>8.6</v>
      </c>
      <c r="Q188" s="207">
        <f t="shared" si="21"/>
        <v>5</v>
      </c>
      <c r="R188" s="207">
        <f t="shared" si="22"/>
        <v>4</v>
      </c>
      <c r="T188" s="208">
        <f t="shared" si="23"/>
        <v>36</v>
      </c>
    </row>
    <row r="189" spans="1:20">
      <c r="A189" s="191">
        <f t="shared" si="16"/>
        <v>14</v>
      </c>
      <c r="B189" s="191" t="str">
        <f>C189&amp;":"&amp;COUNTIF($C$7:C189,C189)</f>
        <v>14:3</v>
      </c>
      <c r="C189" s="204">
        <f t="shared" si="17"/>
        <v>14</v>
      </c>
      <c r="D189" s="204">
        <v>2.2999999999999998</v>
      </c>
      <c r="E189" s="204">
        <v>1.9</v>
      </c>
      <c r="F189" s="204">
        <v>1.8</v>
      </c>
      <c r="G189" s="204">
        <v>5</v>
      </c>
      <c r="H189" s="204">
        <v>3</v>
      </c>
      <c r="I189" s="145"/>
      <c r="K189" s="209">
        <v>183</v>
      </c>
      <c r="L189" s="205" t="str">
        <f>M189&amp;":"&amp;COUNTIF($M$7:M189,M189)</f>
        <v>36:47</v>
      </c>
      <c r="M189" s="206">
        <f>Entry!Q191</f>
        <v>36</v>
      </c>
      <c r="N189" s="207">
        <f t="shared" si="18"/>
        <v>8.6999999999999993</v>
      </c>
      <c r="O189" s="207">
        <f t="shared" si="19"/>
        <v>9.6999999999999993</v>
      </c>
      <c r="P189" s="207">
        <f t="shared" si="20"/>
        <v>8.6</v>
      </c>
      <c r="Q189" s="207">
        <f t="shared" si="21"/>
        <v>5</v>
      </c>
      <c r="R189" s="207">
        <f t="shared" si="22"/>
        <v>4</v>
      </c>
      <c r="T189" s="208">
        <f t="shared" si="23"/>
        <v>36</v>
      </c>
    </row>
    <row r="190" spans="1:20">
      <c r="A190" s="191">
        <f t="shared" si="16"/>
        <v>21</v>
      </c>
      <c r="B190" s="191" t="str">
        <f>C190&amp;":"&amp;COUNTIF($C$7:C190,C190)</f>
        <v>21:6</v>
      </c>
      <c r="C190" s="204">
        <f t="shared" si="17"/>
        <v>21</v>
      </c>
      <c r="D190" s="204">
        <v>4.3</v>
      </c>
      <c r="E190" s="204">
        <v>4.9000000000000004</v>
      </c>
      <c r="F190" s="204">
        <v>5.8</v>
      </c>
      <c r="G190" s="204">
        <v>1</v>
      </c>
      <c r="H190" s="204">
        <v>5</v>
      </c>
      <c r="I190" s="145"/>
      <c r="K190" s="209">
        <v>184</v>
      </c>
      <c r="L190" s="205" t="str">
        <f>M190&amp;":"&amp;COUNTIF($M$7:M190,M190)</f>
        <v>34:15</v>
      </c>
      <c r="M190" s="206">
        <f>Entry!Q192</f>
        <v>34</v>
      </c>
      <c r="N190" s="207">
        <f t="shared" si="18"/>
        <v>8.9</v>
      </c>
      <c r="O190" s="207">
        <f t="shared" si="19"/>
        <v>7.6</v>
      </c>
      <c r="P190" s="207">
        <f t="shared" si="20"/>
        <v>8.5</v>
      </c>
      <c r="Q190" s="207">
        <f t="shared" si="21"/>
        <v>5</v>
      </c>
      <c r="R190" s="207">
        <f t="shared" si="22"/>
        <v>4</v>
      </c>
      <c r="T190" s="208">
        <f t="shared" si="23"/>
        <v>34</v>
      </c>
    </row>
    <row r="191" spans="1:20">
      <c r="A191" s="191">
        <f t="shared" si="16"/>
        <v>27</v>
      </c>
      <c r="B191" s="191" t="str">
        <f>C191&amp;":"&amp;COUNTIF($C$7:C191,C191)</f>
        <v>27:9</v>
      </c>
      <c r="C191" s="204">
        <f t="shared" si="17"/>
        <v>27</v>
      </c>
      <c r="D191" s="204">
        <v>5.7</v>
      </c>
      <c r="E191" s="204">
        <v>6.7</v>
      </c>
      <c r="F191" s="204">
        <v>5.6</v>
      </c>
      <c r="G191" s="204">
        <v>5</v>
      </c>
      <c r="H191" s="204">
        <v>4</v>
      </c>
      <c r="I191" s="145"/>
      <c r="K191" s="205">
        <v>185</v>
      </c>
      <c r="L191" s="205" t="str">
        <f>M191&amp;":"&amp;COUNTIF($M$7:M191,M191)</f>
        <v>35:30</v>
      </c>
      <c r="M191" s="206">
        <f>Entry!Q193</f>
        <v>35</v>
      </c>
      <c r="N191" s="207">
        <f t="shared" si="18"/>
        <v>8.1999999999999993</v>
      </c>
      <c r="O191" s="207">
        <f t="shared" si="19"/>
        <v>8.9</v>
      </c>
      <c r="P191" s="207">
        <f t="shared" si="20"/>
        <v>7.9</v>
      </c>
      <c r="Q191" s="207">
        <f t="shared" si="21"/>
        <v>5</v>
      </c>
      <c r="R191" s="207">
        <f t="shared" si="22"/>
        <v>5</v>
      </c>
      <c r="T191" s="208">
        <f t="shared" si="23"/>
        <v>35</v>
      </c>
    </row>
    <row r="192" spans="1:20">
      <c r="A192" s="191">
        <f t="shared" si="16"/>
        <v>31</v>
      </c>
      <c r="B192" s="191" t="str">
        <f>C192&amp;":"&amp;COUNTIF($C$7:C192,C192)</f>
        <v>31:11</v>
      </c>
      <c r="C192" s="204">
        <f t="shared" si="17"/>
        <v>31</v>
      </c>
      <c r="D192" s="204">
        <v>7.2</v>
      </c>
      <c r="E192" s="204">
        <v>6.9</v>
      </c>
      <c r="F192" s="204">
        <v>7.9</v>
      </c>
      <c r="G192" s="204">
        <v>5</v>
      </c>
      <c r="H192" s="204">
        <v>4</v>
      </c>
      <c r="I192" s="145"/>
      <c r="K192" s="209">
        <v>186</v>
      </c>
      <c r="L192" s="205" t="str">
        <f>M192&amp;":"&amp;COUNTIF($M$7:M192,M192)</f>
        <v>35:31</v>
      </c>
      <c r="M192" s="206">
        <f>Entry!Q194</f>
        <v>35</v>
      </c>
      <c r="N192" s="207">
        <f t="shared" si="18"/>
        <v>8.1999999999999993</v>
      </c>
      <c r="O192" s="207">
        <f t="shared" si="19"/>
        <v>8.9</v>
      </c>
      <c r="P192" s="207">
        <f t="shared" si="20"/>
        <v>7.9</v>
      </c>
      <c r="Q192" s="207">
        <f t="shared" si="21"/>
        <v>5</v>
      </c>
      <c r="R192" s="207">
        <f t="shared" si="22"/>
        <v>5</v>
      </c>
      <c r="T192" s="208">
        <f t="shared" si="23"/>
        <v>35</v>
      </c>
    </row>
    <row r="193" spans="1:20">
      <c r="A193" s="191">
        <f t="shared" si="16"/>
        <v>33</v>
      </c>
      <c r="B193" s="191" t="str">
        <f>C193&amp;":"&amp;COUNTIF($C$7:C193,C193)</f>
        <v>33:7</v>
      </c>
      <c r="C193" s="204">
        <f t="shared" si="17"/>
        <v>33</v>
      </c>
      <c r="D193" s="204">
        <v>8.9</v>
      </c>
      <c r="E193" s="204">
        <v>7.6</v>
      </c>
      <c r="F193" s="204">
        <v>7.5</v>
      </c>
      <c r="G193" s="204">
        <v>5</v>
      </c>
      <c r="H193" s="204">
        <v>4</v>
      </c>
      <c r="I193" s="145"/>
      <c r="K193" s="209">
        <v>187</v>
      </c>
      <c r="L193" s="205" t="str">
        <f>M193&amp;":"&amp;COUNTIF($M$7:M193,M193)</f>
        <v>34:16</v>
      </c>
      <c r="M193" s="206">
        <f>Entry!Q195</f>
        <v>34</v>
      </c>
      <c r="N193" s="207">
        <f t="shared" si="18"/>
        <v>7.4</v>
      </c>
      <c r="O193" s="207">
        <f t="shared" si="19"/>
        <v>8.8000000000000007</v>
      </c>
      <c r="P193" s="207">
        <f t="shared" si="20"/>
        <v>8.8000000000000007</v>
      </c>
      <c r="Q193" s="207">
        <f t="shared" si="21"/>
        <v>5</v>
      </c>
      <c r="R193" s="207">
        <f t="shared" si="22"/>
        <v>4</v>
      </c>
      <c r="T193" s="208">
        <f t="shared" si="23"/>
        <v>34</v>
      </c>
    </row>
    <row r="194" spans="1:20">
      <c r="A194" s="191">
        <f t="shared" si="16"/>
        <v>36</v>
      </c>
      <c r="B194" s="191" t="str">
        <f>C194&amp;":"&amp;COUNTIF($C$7:C194,C194)</f>
        <v>36:9</v>
      </c>
      <c r="C194" s="204">
        <f t="shared" si="17"/>
        <v>36</v>
      </c>
      <c r="D194" s="204">
        <v>8.6999999999999993</v>
      </c>
      <c r="E194" s="204">
        <v>8.6999999999999993</v>
      </c>
      <c r="F194" s="204">
        <v>9.6</v>
      </c>
      <c r="G194" s="204">
        <v>5</v>
      </c>
      <c r="H194" s="204">
        <v>4</v>
      </c>
      <c r="I194" s="145"/>
      <c r="K194" s="209">
        <v>188</v>
      </c>
      <c r="L194" s="205" t="str">
        <f>M194&amp;":"&amp;COUNTIF($M$7:M194,M194)</f>
        <v>34:17</v>
      </c>
      <c r="M194" s="206">
        <f>Entry!Q196</f>
        <v>34</v>
      </c>
      <c r="N194" s="207">
        <f t="shared" si="18"/>
        <v>7.2</v>
      </c>
      <c r="O194" s="207">
        <f t="shared" si="19"/>
        <v>8.9</v>
      </c>
      <c r="P194" s="207">
        <f t="shared" si="20"/>
        <v>8.9</v>
      </c>
      <c r="Q194" s="207">
        <f t="shared" si="21"/>
        <v>5</v>
      </c>
      <c r="R194" s="207">
        <f t="shared" si="22"/>
        <v>4</v>
      </c>
      <c r="T194" s="208">
        <f t="shared" si="23"/>
        <v>34</v>
      </c>
    </row>
    <row r="195" spans="1:20">
      <c r="A195" s="191">
        <f t="shared" si="16"/>
        <v>38</v>
      </c>
      <c r="B195" s="191" t="str">
        <f>C195&amp;":"&amp;COUNTIF($C$7:C195,C195)</f>
        <v>38:18</v>
      </c>
      <c r="C195" s="204">
        <f t="shared" si="17"/>
        <v>38</v>
      </c>
      <c r="D195" s="204">
        <v>9.6</v>
      </c>
      <c r="E195" s="204">
        <v>9.6999999999999993</v>
      </c>
      <c r="F195" s="204">
        <v>9.6999999999999993</v>
      </c>
      <c r="G195" s="204">
        <v>5</v>
      </c>
      <c r="H195" s="204">
        <v>4</v>
      </c>
      <c r="I195" s="145"/>
      <c r="K195" s="205">
        <v>189</v>
      </c>
      <c r="L195" s="205" t="str">
        <f>M195&amp;":"&amp;COUNTIF($M$7:M195,M195)</f>
        <v>37:32</v>
      </c>
      <c r="M195" s="206">
        <f>Entry!Q197</f>
        <v>37</v>
      </c>
      <c r="N195" s="207">
        <f t="shared" si="18"/>
        <v>10</v>
      </c>
      <c r="O195" s="207">
        <f t="shared" si="19"/>
        <v>9.5</v>
      </c>
      <c r="P195" s="207">
        <f t="shared" si="20"/>
        <v>8.5</v>
      </c>
      <c r="Q195" s="207">
        <f t="shared" si="21"/>
        <v>5</v>
      </c>
      <c r="R195" s="207">
        <f t="shared" si="22"/>
        <v>4</v>
      </c>
      <c r="T195" s="208">
        <f t="shared" si="23"/>
        <v>37</v>
      </c>
    </row>
    <row r="196" spans="1:20">
      <c r="A196" s="191">
        <f t="shared" si="16"/>
        <v>32</v>
      </c>
      <c r="B196" s="191" t="str">
        <f>C196&amp;":"&amp;COUNTIF($C$7:C196,C196)</f>
        <v>32:7</v>
      </c>
      <c r="C196" s="204">
        <f t="shared" si="17"/>
        <v>32</v>
      </c>
      <c r="D196" s="204">
        <v>8.1999999999999993</v>
      </c>
      <c r="E196" s="204">
        <v>8.9</v>
      </c>
      <c r="F196" s="204">
        <v>5.9</v>
      </c>
      <c r="G196" s="204">
        <v>5</v>
      </c>
      <c r="H196" s="204">
        <v>4</v>
      </c>
      <c r="I196" s="145"/>
      <c r="K196" s="209">
        <v>190</v>
      </c>
      <c r="L196" s="205" t="str">
        <f>M196&amp;":"&amp;COUNTIF($M$7:M196,M196)</f>
        <v>37:33</v>
      </c>
      <c r="M196" s="206">
        <f>Entry!Q198</f>
        <v>37</v>
      </c>
      <c r="N196" s="207">
        <f t="shared" si="18"/>
        <v>10</v>
      </c>
      <c r="O196" s="207">
        <f t="shared" si="19"/>
        <v>9.5</v>
      </c>
      <c r="P196" s="207">
        <f t="shared" si="20"/>
        <v>8.5</v>
      </c>
      <c r="Q196" s="207">
        <f t="shared" si="21"/>
        <v>5</v>
      </c>
      <c r="R196" s="207">
        <f t="shared" si="22"/>
        <v>4</v>
      </c>
      <c r="T196" s="208">
        <f t="shared" si="23"/>
        <v>37</v>
      </c>
    </row>
    <row r="197" spans="1:20">
      <c r="A197" s="191">
        <f t="shared" si="16"/>
        <v>10</v>
      </c>
      <c r="B197" s="191" t="str">
        <f>C197&amp;":"&amp;COUNTIF($C$7:C197,C197)</f>
        <v>10:5</v>
      </c>
      <c r="C197" s="204">
        <f t="shared" si="17"/>
        <v>10</v>
      </c>
      <c r="D197" s="204">
        <v>0.2</v>
      </c>
      <c r="E197" s="204">
        <v>1.9</v>
      </c>
      <c r="F197" s="204">
        <v>0.9</v>
      </c>
      <c r="G197" s="204">
        <v>4</v>
      </c>
      <c r="H197" s="204">
        <v>3</v>
      </c>
      <c r="I197" s="145"/>
      <c r="K197" s="209">
        <v>191</v>
      </c>
      <c r="L197" s="205" t="str">
        <f>M197&amp;":"&amp;COUNTIF($M$7:M197,M197)</f>
        <v>35:32</v>
      </c>
      <c r="M197" s="206">
        <f>Entry!Q199</f>
        <v>35</v>
      </c>
      <c r="N197" s="207">
        <f t="shared" si="18"/>
        <v>8.1999999999999993</v>
      </c>
      <c r="O197" s="207">
        <f t="shared" si="19"/>
        <v>8.9</v>
      </c>
      <c r="P197" s="207">
        <f t="shared" si="20"/>
        <v>7.9</v>
      </c>
      <c r="Q197" s="207">
        <f t="shared" si="21"/>
        <v>5</v>
      </c>
      <c r="R197" s="207">
        <f t="shared" si="22"/>
        <v>5</v>
      </c>
      <c r="T197" s="208">
        <f t="shared" si="23"/>
        <v>35</v>
      </c>
    </row>
    <row r="198" spans="1:20">
      <c r="A198" s="191">
        <f t="shared" si="16"/>
        <v>26</v>
      </c>
      <c r="B198" s="191" t="str">
        <f>C198&amp;":"&amp;COUNTIF($C$7:C198,C198)</f>
        <v>26:12</v>
      </c>
      <c r="C198" s="204">
        <f t="shared" si="17"/>
        <v>26</v>
      </c>
      <c r="D198" s="204">
        <v>4.4000000000000004</v>
      </c>
      <c r="E198" s="204">
        <v>5.8</v>
      </c>
      <c r="F198" s="204">
        <v>5.8</v>
      </c>
      <c r="G198" s="204">
        <v>5</v>
      </c>
      <c r="H198" s="204">
        <v>5</v>
      </c>
      <c r="I198" s="145"/>
      <c r="K198" s="209">
        <v>192</v>
      </c>
      <c r="L198" s="205" t="str">
        <f>M198&amp;":"&amp;COUNTIF($M$7:M198,M198)</f>
        <v>34:18</v>
      </c>
      <c r="M198" s="206">
        <f>Entry!Q200</f>
        <v>34</v>
      </c>
      <c r="N198" s="207">
        <f t="shared" si="18"/>
        <v>8.3000000000000007</v>
      </c>
      <c r="O198" s="207">
        <f t="shared" si="19"/>
        <v>6.9</v>
      </c>
      <c r="P198" s="207">
        <f t="shared" si="20"/>
        <v>8.8000000000000007</v>
      </c>
      <c r="Q198" s="207">
        <f t="shared" si="21"/>
        <v>5</v>
      </c>
      <c r="R198" s="207">
        <f t="shared" si="22"/>
        <v>5</v>
      </c>
      <c r="T198" s="208">
        <f t="shared" si="23"/>
        <v>34</v>
      </c>
    </row>
    <row r="199" spans="1:20">
      <c r="A199" s="191">
        <f t="shared" ref="A199:A262" si="24">SUM(D199:H199)</f>
        <v>28</v>
      </c>
      <c r="B199" s="191" t="str">
        <f>C199&amp;":"&amp;COUNTIF($C$7:C199,C199)</f>
        <v>28:12</v>
      </c>
      <c r="C199" s="204">
        <f t="shared" ref="C199:C262" si="25">SUM(D199:H199)</f>
        <v>28</v>
      </c>
      <c r="D199" s="204">
        <v>5.6</v>
      </c>
      <c r="E199" s="204">
        <v>6.7</v>
      </c>
      <c r="F199" s="204">
        <v>6.7</v>
      </c>
      <c r="G199" s="204">
        <v>5</v>
      </c>
      <c r="H199" s="204">
        <v>4</v>
      </c>
      <c r="I199" s="145"/>
      <c r="K199" s="205">
        <v>193</v>
      </c>
      <c r="L199" s="205" t="str">
        <f>M199&amp;":"&amp;COUNTIF($M$7:M199,M199)</f>
        <v>36:48</v>
      </c>
      <c r="M199" s="206">
        <f>Entry!Q201</f>
        <v>36</v>
      </c>
      <c r="N199" s="207">
        <f t="shared" ref="N199:N262" si="26">IFERROR(VLOOKUP($L199,$B$7:$H$1015,3,FALSE),VLOOKUP($M199,$C$7:$H$1015,2,FALSE))</f>
        <v>8.6999999999999993</v>
      </c>
      <c r="O199" s="207">
        <f t="shared" ref="O199:O262" si="27">IFERROR(VLOOKUP($L199,$B$7:$H$1015,4,FALSE),VLOOKUP($M199,$C$7:$H$1015,3,FALSE))</f>
        <v>9.6999999999999993</v>
      </c>
      <c r="P199" s="207">
        <f t="shared" ref="P199:P262" si="28">IFERROR(VLOOKUP($L199,$B$7:$H$1015,5,FALSE),VLOOKUP($M199,$C$7:$H$1015,4,FALSE))</f>
        <v>8.6</v>
      </c>
      <c r="Q199" s="207">
        <f t="shared" ref="Q199:Q262" si="29">IFERROR(VLOOKUP($L199,$B$7:$H$1015,6,FALSE),VLOOKUP($M199,$C$7:$H$1015,5,FALSE))</f>
        <v>5</v>
      </c>
      <c r="R199" s="207">
        <f t="shared" ref="R199:R262" si="30">IFERROR(VLOOKUP($L199,$B$7:$H$1015,7,FALSE),VLOOKUP($M199,$C$7:$H$1015,6,FALSE))</f>
        <v>4</v>
      </c>
      <c r="T199" s="208">
        <f t="shared" ref="T199:T238" si="31">SUM(N199:R199)</f>
        <v>36</v>
      </c>
    </row>
    <row r="200" spans="1:20">
      <c r="A200" s="191">
        <f t="shared" si="24"/>
        <v>31</v>
      </c>
      <c r="B200" s="191" t="str">
        <f>C200&amp;":"&amp;COUNTIF($C$7:C200,C200)</f>
        <v>31:12</v>
      </c>
      <c r="C200" s="204">
        <f t="shared" si="25"/>
        <v>31</v>
      </c>
      <c r="D200" s="204">
        <v>7.8</v>
      </c>
      <c r="E200" s="204">
        <v>7.6</v>
      </c>
      <c r="F200" s="204">
        <v>6.6</v>
      </c>
      <c r="G200" s="204">
        <v>5</v>
      </c>
      <c r="H200" s="204">
        <v>4</v>
      </c>
      <c r="I200" s="145"/>
      <c r="K200" s="209">
        <v>194</v>
      </c>
      <c r="L200" s="205" t="str">
        <f>M200&amp;":"&amp;COUNTIF($M$7:M200,M200)</f>
        <v>34:19</v>
      </c>
      <c r="M200" s="206">
        <f>Entry!Q202</f>
        <v>34</v>
      </c>
      <c r="N200" s="207">
        <f t="shared" si="26"/>
        <v>9.1999999999999993</v>
      </c>
      <c r="O200" s="207">
        <f t="shared" si="27"/>
        <v>9.9</v>
      </c>
      <c r="P200" s="207">
        <f t="shared" si="28"/>
        <v>4.9000000000000004</v>
      </c>
      <c r="Q200" s="207">
        <f t="shared" si="29"/>
        <v>5</v>
      </c>
      <c r="R200" s="207">
        <f t="shared" si="30"/>
        <v>5</v>
      </c>
      <c r="T200" s="208">
        <f t="shared" si="31"/>
        <v>34</v>
      </c>
    </row>
    <row r="201" spans="1:20">
      <c r="A201" s="191">
        <f t="shared" si="24"/>
        <v>34</v>
      </c>
      <c r="B201" s="191" t="str">
        <f>C201&amp;":"&amp;COUNTIF($C$7:C201,C201)</f>
        <v>34:12</v>
      </c>
      <c r="C201" s="204">
        <f t="shared" si="25"/>
        <v>34</v>
      </c>
      <c r="D201" s="204">
        <v>9</v>
      </c>
      <c r="E201" s="204">
        <v>7.5</v>
      </c>
      <c r="F201" s="204">
        <v>8.5</v>
      </c>
      <c r="G201" s="204">
        <v>5</v>
      </c>
      <c r="H201" s="204">
        <v>4</v>
      </c>
      <c r="I201" s="145"/>
      <c r="K201" s="209">
        <v>195</v>
      </c>
      <c r="L201" s="205" t="str">
        <f>M201&amp;":"&amp;COUNTIF($M$7:M201,M201)</f>
        <v>36:49</v>
      </c>
      <c r="M201" s="206">
        <f>Entry!Q203</f>
        <v>36</v>
      </c>
      <c r="N201" s="207">
        <f t="shared" si="26"/>
        <v>8.6999999999999993</v>
      </c>
      <c r="O201" s="207">
        <f t="shared" si="27"/>
        <v>9.6999999999999993</v>
      </c>
      <c r="P201" s="207">
        <f t="shared" si="28"/>
        <v>8.6</v>
      </c>
      <c r="Q201" s="207">
        <f t="shared" si="29"/>
        <v>5</v>
      </c>
      <c r="R201" s="207">
        <f t="shared" si="30"/>
        <v>4</v>
      </c>
      <c r="T201" s="208">
        <f t="shared" si="31"/>
        <v>36</v>
      </c>
    </row>
    <row r="202" spans="1:20">
      <c r="A202" s="191">
        <f t="shared" si="24"/>
        <v>37</v>
      </c>
      <c r="B202" s="191" t="str">
        <f>C202&amp;":"&amp;COUNTIF($C$7:C202,C202)</f>
        <v>37:9</v>
      </c>
      <c r="C202" s="204">
        <f t="shared" si="25"/>
        <v>37</v>
      </c>
      <c r="D202" s="204">
        <v>9</v>
      </c>
      <c r="E202" s="204">
        <v>9</v>
      </c>
      <c r="F202" s="204">
        <v>9</v>
      </c>
      <c r="G202" s="204">
        <v>5</v>
      </c>
      <c r="H202" s="204">
        <v>5</v>
      </c>
      <c r="I202" s="145"/>
      <c r="K202" s="209">
        <v>196</v>
      </c>
      <c r="L202" s="205" t="str">
        <f>M202&amp;":"&amp;COUNTIF($M$7:M202,M202)</f>
        <v>33:15</v>
      </c>
      <c r="M202" s="206">
        <f>Entry!Q204</f>
        <v>33</v>
      </c>
      <c r="N202" s="207">
        <f t="shared" si="26"/>
        <v>7.6</v>
      </c>
      <c r="O202" s="207">
        <f t="shared" si="27"/>
        <v>7.7</v>
      </c>
      <c r="P202" s="207">
        <f t="shared" si="28"/>
        <v>7.7</v>
      </c>
      <c r="Q202" s="207">
        <f t="shared" si="29"/>
        <v>5</v>
      </c>
      <c r="R202" s="207">
        <f t="shared" si="30"/>
        <v>5</v>
      </c>
      <c r="T202" s="208">
        <f t="shared" si="31"/>
        <v>33</v>
      </c>
    </row>
    <row r="203" spans="1:20">
      <c r="A203" s="191">
        <f t="shared" si="24"/>
        <v>39</v>
      </c>
      <c r="B203" s="191" t="str">
        <f>C203&amp;":"&amp;COUNTIF($C$7:C203,C203)</f>
        <v>39:10</v>
      </c>
      <c r="C203" s="204">
        <f t="shared" si="25"/>
        <v>39</v>
      </c>
      <c r="D203" s="204">
        <v>9.3000000000000007</v>
      </c>
      <c r="E203" s="204">
        <v>9.9</v>
      </c>
      <c r="F203" s="204">
        <v>9.8000000000000007</v>
      </c>
      <c r="G203" s="204">
        <v>5</v>
      </c>
      <c r="H203" s="204">
        <v>5</v>
      </c>
      <c r="I203" s="145"/>
      <c r="K203" s="205">
        <v>197</v>
      </c>
      <c r="L203" s="205" t="str">
        <f>M203&amp;":"&amp;COUNTIF($M$7:M203,M203)</f>
        <v>34:20</v>
      </c>
      <c r="M203" s="206">
        <f>Entry!Q205</f>
        <v>34</v>
      </c>
      <c r="N203" s="207">
        <f t="shared" si="26"/>
        <v>7.1</v>
      </c>
      <c r="O203" s="207">
        <f t="shared" si="27"/>
        <v>9</v>
      </c>
      <c r="P203" s="207">
        <f t="shared" si="28"/>
        <v>8.9</v>
      </c>
      <c r="Q203" s="207">
        <f t="shared" si="29"/>
        <v>5</v>
      </c>
      <c r="R203" s="207">
        <f t="shared" si="30"/>
        <v>4</v>
      </c>
      <c r="T203" s="208">
        <f t="shared" si="31"/>
        <v>34</v>
      </c>
    </row>
    <row r="204" spans="1:20">
      <c r="A204" s="191">
        <f t="shared" si="24"/>
        <v>28</v>
      </c>
      <c r="B204" s="191" t="str">
        <f>C204&amp;":"&amp;COUNTIF($C$7:C204,C204)</f>
        <v>28:13</v>
      </c>
      <c r="C204" s="204">
        <f t="shared" si="25"/>
        <v>28</v>
      </c>
      <c r="D204" s="204">
        <v>4.9000000000000004</v>
      </c>
      <c r="E204" s="204">
        <v>4.5999999999999996</v>
      </c>
      <c r="F204" s="204">
        <v>8.5</v>
      </c>
      <c r="G204" s="204">
        <v>5</v>
      </c>
      <c r="H204" s="204">
        <v>5</v>
      </c>
      <c r="I204" s="145"/>
      <c r="K204" s="209">
        <v>198</v>
      </c>
      <c r="L204" s="205" t="str">
        <f>M204&amp;":"&amp;COUNTIF($M$7:M204,M204)</f>
        <v>37:34</v>
      </c>
      <c r="M204" s="206">
        <f>Entry!Q206</f>
        <v>37</v>
      </c>
      <c r="N204" s="207">
        <f t="shared" si="26"/>
        <v>10</v>
      </c>
      <c r="O204" s="207">
        <f t="shared" si="27"/>
        <v>9.5</v>
      </c>
      <c r="P204" s="207">
        <f t="shared" si="28"/>
        <v>8.5</v>
      </c>
      <c r="Q204" s="207">
        <f t="shared" si="29"/>
        <v>5</v>
      </c>
      <c r="R204" s="207">
        <f t="shared" si="30"/>
        <v>4</v>
      </c>
      <c r="T204" s="208">
        <f t="shared" si="31"/>
        <v>37</v>
      </c>
    </row>
    <row r="205" spans="1:20">
      <c r="A205" s="191">
        <f t="shared" si="24"/>
        <v>10</v>
      </c>
      <c r="B205" s="191" t="str">
        <f>C205&amp;":"&amp;COUNTIF($C$7:C205,C205)</f>
        <v>10:6</v>
      </c>
      <c r="C205" s="204">
        <f t="shared" si="25"/>
        <v>10</v>
      </c>
      <c r="D205" s="204">
        <v>0.6</v>
      </c>
      <c r="E205" s="204">
        <v>1.7</v>
      </c>
      <c r="F205" s="204">
        <v>0.7</v>
      </c>
      <c r="G205" s="204">
        <v>5</v>
      </c>
      <c r="H205" s="204">
        <v>2</v>
      </c>
      <c r="I205" s="145"/>
      <c r="K205" s="209">
        <v>199</v>
      </c>
      <c r="L205" s="205" t="str">
        <f>M205&amp;":"&amp;COUNTIF($M$7:M205,M205)</f>
        <v>31:13</v>
      </c>
      <c r="M205" s="206">
        <f>Entry!Q207</f>
        <v>31</v>
      </c>
      <c r="N205" s="207">
        <f t="shared" si="26"/>
        <v>6.1</v>
      </c>
      <c r="O205" s="207">
        <f t="shared" si="27"/>
        <v>8</v>
      </c>
      <c r="P205" s="207">
        <f t="shared" si="28"/>
        <v>7.9</v>
      </c>
      <c r="Q205" s="207">
        <f t="shared" si="29"/>
        <v>5</v>
      </c>
      <c r="R205" s="207">
        <f t="shared" si="30"/>
        <v>4</v>
      </c>
      <c r="T205" s="208">
        <f t="shared" si="31"/>
        <v>31</v>
      </c>
    </row>
    <row r="206" spans="1:20">
      <c r="A206" s="191">
        <f t="shared" si="24"/>
        <v>26</v>
      </c>
      <c r="B206" s="191" t="str">
        <f>C206&amp;":"&amp;COUNTIF($C$7:C206,C206)</f>
        <v>26:13</v>
      </c>
      <c r="C206" s="204">
        <f t="shared" si="25"/>
        <v>26</v>
      </c>
      <c r="D206" s="204">
        <v>5.0999999999999996</v>
      </c>
      <c r="E206" s="204">
        <v>5</v>
      </c>
      <c r="F206" s="204">
        <v>5.9</v>
      </c>
      <c r="G206" s="204">
        <v>5</v>
      </c>
      <c r="H206" s="204">
        <v>5</v>
      </c>
      <c r="I206" s="145"/>
      <c r="K206" s="209">
        <v>200</v>
      </c>
      <c r="L206" s="205" t="str">
        <f>M206&amp;":"&amp;COUNTIF($M$7:M206,M206)</f>
        <v>30:6</v>
      </c>
      <c r="M206" s="206">
        <f>Entry!Q208</f>
        <v>30</v>
      </c>
      <c r="N206" s="207">
        <f t="shared" si="26"/>
        <v>6.5</v>
      </c>
      <c r="O206" s="207">
        <f t="shared" si="27"/>
        <v>6.8</v>
      </c>
      <c r="P206" s="207">
        <f t="shared" si="28"/>
        <v>6.7</v>
      </c>
      <c r="Q206" s="207">
        <f t="shared" si="29"/>
        <v>5</v>
      </c>
      <c r="R206" s="207">
        <f t="shared" si="30"/>
        <v>5</v>
      </c>
      <c r="T206" s="208">
        <f t="shared" si="31"/>
        <v>30</v>
      </c>
    </row>
    <row r="207" spans="1:20">
      <c r="A207" s="191">
        <f t="shared" si="24"/>
        <v>28</v>
      </c>
      <c r="B207" s="191" t="str">
        <f>C207&amp;":"&amp;COUNTIF($C$7:C207,C207)</f>
        <v>28:14</v>
      </c>
      <c r="C207" s="204">
        <f t="shared" si="25"/>
        <v>28</v>
      </c>
      <c r="D207" s="204">
        <v>5.6</v>
      </c>
      <c r="E207" s="204">
        <v>6.7</v>
      </c>
      <c r="F207" s="204">
        <v>6.7</v>
      </c>
      <c r="G207" s="204">
        <v>5</v>
      </c>
      <c r="H207" s="204">
        <v>4</v>
      </c>
      <c r="I207" s="145"/>
      <c r="K207" s="205">
        <v>201</v>
      </c>
      <c r="L207" s="205" t="str">
        <f>M207&amp;":"&amp;COUNTIF($M$7:M207,M207)</f>
        <v>34:21</v>
      </c>
      <c r="M207" s="206">
        <f>Entry!Q209</f>
        <v>34</v>
      </c>
      <c r="N207" s="207">
        <f t="shared" si="26"/>
        <v>8.4</v>
      </c>
      <c r="O207" s="207">
        <f t="shared" si="27"/>
        <v>8.8000000000000007</v>
      </c>
      <c r="P207" s="207">
        <f t="shared" si="28"/>
        <v>7.8</v>
      </c>
      <c r="Q207" s="207">
        <f t="shared" si="29"/>
        <v>5</v>
      </c>
      <c r="R207" s="207">
        <f t="shared" si="30"/>
        <v>4</v>
      </c>
      <c r="T207" s="208">
        <f t="shared" si="31"/>
        <v>34</v>
      </c>
    </row>
    <row r="208" spans="1:20">
      <c r="A208" s="191">
        <f t="shared" si="24"/>
        <v>31</v>
      </c>
      <c r="B208" s="191" t="str">
        <f>C208&amp;":"&amp;COUNTIF($C$7:C208,C208)</f>
        <v>31:13</v>
      </c>
      <c r="C208" s="204">
        <f t="shared" si="25"/>
        <v>31</v>
      </c>
      <c r="D208" s="204">
        <v>6.1</v>
      </c>
      <c r="E208" s="204">
        <v>8</v>
      </c>
      <c r="F208" s="204">
        <v>7.9</v>
      </c>
      <c r="G208" s="204">
        <v>5</v>
      </c>
      <c r="H208" s="204">
        <v>4</v>
      </c>
      <c r="I208" s="145"/>
      <c r="K208" s="209">
        <v>202</v>
      </c>
      <c r="L208" s="205" t="str">
        <f>M208&amp;":"&amp;COUNTIF($M$7:M208,M208)</f>
        <v>33:16</v>
      </c>
      <c r="M208" s="206">
        <f>Entry!Q210</f>
        <v>33</v>
      </c>
      <c r="N208" s="207">
        <f t="shared" si="26"/>
        <v>7.6</v>
      </c>
      <c r="O208" s="207">
        <f t="shared" si="27"/>
        <v>7.7</v>
      </c>
      <c r="P208" s="207">
        <f t="shared" si="28"/>
        <v>7.7</v>
      </c>
      <c r="Q208" s="207">
        <f t="shared" si="29"/>
        <v>5</v>
      </c>
      <c r="R208" s="207">
        <f t="shared" si="30"/>
        <v>5</v>
      </c>
      <c r="T208" s="208">
        <f t="shared" si="31"/>
        <v>33</v>
      </c>
    </row>
    <row r="209" spans="1:20">
      <c r="A209" s="191">
        <f t="shared" si="24"/>
        <v>35</v>
      </c>
      <c r="B209" s="191" t="str">
        <f>C209&amp;":"&amp;COUNTIF($C$7:C209,C209)</f>
        <v>35:5</v>
      </c>
      <c r="C209" s="204">
        <f t="shared" si="25"/>
        <v>35</v>
      </c>
      <c r="D209" s="204">
        <v>7.3</v>
      </c>
      <c r="E209" s="204">
        <v>8.9</v>
      </c>
      <c r="F209" s="204">
        <v>8.8000000000000007</v>
      </c>
      <c r="G209" s="204">
        <v>5</v>
      </c>
      <c r="H209" s="204">
        <v>5</v>
      </c>
      <c r="I209" s="145"/>
      <c r="K209" s="209">
        <v>203</v>
      </c>
      <c r="L209" s="205" t="str">
        <f>M209&amp;":"&amp;COUNTIF($M$7:M209,M209)</f>
        <v>32:8</v>
      </c>
      <c r="M209" s="206">
        <f>Entry!Q211</f>
        <v>32</v>
      </c>
      <c r="N209" s="207">
        <f t="shared" si="26"/>
        <v>6.6</v>
      </c>
      <c r="O209" s="207">
        <f t="shared" si="27"/>
        <v>7.7</v>
      </c>
      <c r="P209" s="207">
        <f t="shared" si="28"/>
        <v>7.7</v>
      </c>
      <c r="Q209" s="207">
        <f t="shared" si="29"/>
        <v>5</v>
      </c>
      <c r="R209" s="207">
        <f t="shared" si="30"/>
        <v>5</v>
      </c>
      <c r="T209" s="208">
        <f t="shared" si="31"/>
        <v>32</v>
      </c>
    </row>
    <row r="210" spans="1:20">
      <c r="A210" s="191">
        <f t="shared" si="24"/>
        <v>36</v>
      </c>
      <c r="B210" s="191" t="str">
        <f>C210&amp;":"&amp;COUNTIF($C$7:C210,C210)</f>
        <v>36:10</v>
      </c>
      <c r="C210" s="204">
        <f t="shared" si="25"/>
        <v>36</v>
      </c>
      <c r="D210" s="204">
        <v>8.1</v>
      </c>
      <c r="E210" s="204">
        <v>10</v>
      </c>
      <c r="F210" s="204">
        <v>8.9</v>
      </c>
      <c r="G210" s="204">
        <v>5</v>
      </c>
      <c r="H210" s="204">
        <v>4</v>
      </c>
      <c r="I210" s="145"/>
      <c r="K210" s="209">
        <v>204</v>
      </c>
      <c r="L210" s="205" t="str">
        <f>M210&amp;":"&amp;COUNTIF($M$7:M210,M210)</f>
        <v>33:17</v>
      </c>
      <c r="M210" s="206">
        <f>Entry!Q212</f>
        <v>33</v>
      </c>
      <c r="N210" s="207">
        <f t="shared" si="26"/>
        <v>7.6</v>
      </c>
      <c r="O210" s="207">
        <f t="shared" si="27"/>
        <v>7.7</v>
      </c>
      <c r="P210" s="207">
        <f t="shared" si="28"/>
        <v>7.7</v>
      </c>
      <c r="Q210" s="207">
        <f t="shared" si="29"/>
        <v>5</v>
      </c>
      <c r="R210" s="207">
        <f t="shared" si="30"/>
        <v>5</v>
      </c>
      <c r="T210" s="208">
        <f t="shared" si="31"/>
        <v>33</v>
      </c>
    </row>
    <row r="211" spans="1:20">
      <c r="A211" s="191">
        <f t="shared" si="24"/>
        <v>39</v>
      </c>
      <c r="B211" s="191" t="str">
        <f>C211&amp;":"&amp;COUNTIF($C$7:C211,C211)</f>
        <v>39:11</v>
      </c>
      <c r="C211" s="204">
        <f t="shared" si="25"/>
        <v>39</v>
      </c>
      <c r="D211" s="204">
        <v>9.5</v>
      </c>
      <c r="E211" s="204">
        <v>9.8000000000000007</v>
      </c>
      <c r="F211" s="204">
        <v>9.6999999999999993</v>
      </c>
      <c r="G211" s="204">
        <v>5</v>
      </c>
      <c r="H211" s="204">
        <v>5</v>
      </c>
      <c r="I211" s="145"/>
      <c r="K211" s="205">
        <v>205</v>
      </c>
      <c r="L211" s="205" t="str">
        <f>M211&amp;":"&amp;COUNTIF($M$7:M211,M211)</f>
        <v>37:35</v>
      </c>
      <c r="M211" s="206">
        <f>Entry!Q213</f>
        <v>37</v>
      </c>
      <c r="N211" s="207">
        <f t="shared" si="26"/>
        <v>10</v>
      </c>
      <c r="O211" s="207">
        <f t="shared" si="27"/>
        <v>9.5</v>
      </c>
      <c r="P211" s="207">
        <f t="shared" si="28"/>
        <v>8.5</v>
      </c>
      <c r="Q211" s="207">
        <f t="shared" si="29"/>
        <v>5</v>
      </c>
      <c r="R211" s="207">
        <f t="shared" si="30"/>
        <v>4</v>
      </c>
      <c r="T211" s="208">
        <f t="shared" si="31"/>
        <v>37</v>
      </c>
    </row>
    <row r="212" spans="1:20">
      <c r="A212" s="191">
        <f t="shared" si="24"/>
        <v>24.4</v>
      </c>
      <c r="B212" s="191" t="str">
        <f>C212&amp;":"&amp;COUNTIF($C$7:C212,C212)</f>
        <v>24.4:1</v>
      </c>
      <c r="C212" s="204">
        <f t="shared" si="25"/>
        <v>24.4</v>
      </c>
      <c r="D212" s="204">
        <v>3.8</v>
      </c>
      <c r="E212" s="204">
        <v>0.6</v>
      </c>
      <c r="F212" s="204">
        <v>10</v>
      </c>
      <c r="G212" s="204">
        <v>5</v>
      </c>
      <c r="H212" s="204">
        <v>5</v>
      </c>
      <c r="I212" s="145"/>
      <c r="K212" s="209">
        <v>206</v>
      </c>
      <c r="L212" s="205" t="str">
        <f>M212&amp;":"&amp;COUNTIF($M$7:M212,M212)</f>
        <v>31:14</v>
      </c>
      <c r="M212" s="206">
        <f>Entry!Q214</f>
        <v>31</v>
      </c>
      <c r="N212" s="207">
        <f t="shared" si="26"/>
        <v>6</v>
      </c>
      <c r="O212" s="207">
        <f t="shared" si="27"/>
        <v>8</v>
      </c>
      <c r="P212" s="207">
        <f t="shared" si="28"/>
        <v>8</v>
      </c>
      <c r="Q212" s="207">
        <f t="shared" si="29"/>
        <v>5</v>
      </c>
      <c r="R212" s="207">
        <f t="shared" si="30"/>
        <v>4</v>
      </c>
      <c r="T212" s="208">
        <f t="shared" si="31"/>
        <v>31</v>
      </c>
    </row>
    <row r="213" spans="1:20">
      <c r="A213" s="191">
        <f t="shared" si="24"/>
        <v>16</v>
      </c>
      <c r="B213" s="191" t="str">
        <f>C213&amp;":"&amp;COUNTIF($C$7:C213,C213)</f>
        <v>16:1</v>
      </c>
      <c r="C213" s="204">
        <f t="shared" si="25"/>
        <v>16</v>
      </c>
      <c r="D213" s="204">
        <v>2.6</v>
      </c>
      <c r="E213" s="204">
        <v>2.7</v>
      </c>
      <c r="F213" s="204">
        <v>1.7</v>
      </c>
      <c r="G213" s="204">
        <v>4</v>
      </c>
      <c r="H213" s="204">
        <v>5</v>
      </c>
      <c r="I213" s="145"/>
      <c r="K213" s="209">
        <v>207</v>
      </c>
      <c r="L213" s="205" t="str">
        <f>M213&amp;":"&amp;COUNTIF($M$7:M213,M213)</f>
        <v>35:33</v>
      </c>
      <c r="M213" s="206">
        <f>Entry!Q215</f>
        <v>35</v>
      </c>
      <c r="N213" s="207">
        <f t="shared" si="26"/>
        <v>8.1999999999999993</v>
      </c>
      <c r="O213" s="207">
        <f t="shared" si="27"/>
        <v>8.9</v>
      </c>
      <c r="P213" s="207">
        <f t="shared" si="28"/>
        <v>7.9</v>
      </c>
      <c r="Q213" s="207">
        <f t="shared" si="29"/>
        <v>5</v>
      </c>
      <c r="R213" s="207">
        <f t="shared" si="30"/>
        <v>5</v>
      </c>
      <c r="T213" s="208">
        <f t="shared" si="31"/>
        <v>35</v>
      </c>
    </row>
    <row r="214" spans="1:20">
      <c r="A214" s="191">
        <f t="shared" si="24"/>
        <v>26</v>
      </c>
      <c r="B214" s="191" t="str">
        <f>C214&amp;":"&amp;COUNTIF($C$7:C214,C214)</f>
        <v>26:14</v>
      </c>
      <c r="C214" s="204">
        <f t="shared" si="25"/>
        <v>26</v>
      </c>
      <c r="D214" s="204">
        <v>5.5</v>
      </c>
      <c r="E214" s="204">
        <v>4.8</v>
      </c>
      <c r="F214" s="204">
        <v>5.7</v>
      </c>
      <c r="G214" s="204">
        <v>5</v>
      </c>
      <c r="H214" s="204">
        <v>5</v>
      </c>
      <c r="I214" s="145"/>
      <c r="K214" s="209">
        <v>208</v>
      </c>
      <c r="L214" s="205" t="str">
        <f>M214&amp;":"&amp;COUNTIF($M$7:M214,M214)</f>
        <v>32:9</v>
      </c>
      <c r="M214" s="206">
        <f>Entry!Q216</f>
        <v>32</v>
      </c>
      <c r="N214" s="207">
        <f t="shared" si="26"/>
        <v>7.6</v>
      </c>
      <c r="O214" s="207">
        <f t="shared" si="27"/>
        <v>7.7</v>
      </c>
      <c r="P214" s="207">
        <f t="shared" si="28"/>
        <v>6.7</v>
      </c>
      <c r="Q214" s="207">
        <f t="shared" si="29"/>
        <v>5</v>
      </c>
      <c r="R214" s="207">
        <f t="shared" si="30"/>
        <v>5</v>
      </c>
      <c r="T214" s="208">
        <f t="shared" si="31"/>
        <v>32</v>
      </c>
    </row>
    <row r="215" spans="1:20">
      <c r="A215" s="191">
        <f t="shared" si="24"/>
        <v>26</v>
      </c>
      <c r="B215" s="191" t="str">
        <f>C215&amp;":"&amp;COUNTIF($C$7:C215,C215)</f>
        <v>26:15</v>
      </c>
      <c r="C215" s="204">
        <f t="shared" si="25"/>
        <v>26</v>
      </c>
      <c r="D215" s="204">
        <v>5.6</v>
      </c>
      <c r="E215" s="204">
        <v>5.7</v>
      </c>
      <c r="F215" s="204">
        <v>5.7</v>
      </c>
      <c r="G215" s="204">
        <v>5</v>
      </c>
      <c r="H215" s="204">
        <v>4</v>
      </c>
      <c r="I215" s="145"/>
      <c r="K215" s="205">
        <v>209</v>
      </c>
      <c r="L215" s="205" t="str">
        <f>M215&amp;":"&amp;COUNTIF($M$7:M215,M215)</f>
        <v>35:34</v>
      </c>
      <c r="M215" s="206">
        <f>Entry!Q217</f>
        <v>35</v>
      </c>
      <c r="N215" s="207">
        <f t="shared" si="26"/>
        <v>8.1999999999999993</v>
      </c>
      <c r="O215" s="207">
        <f t="shared" si="27"/>
        <v>8.9</v>
      </c>
      <c r="P215" s="207">
        <f t="shared" si="28"/>
        <v>7.9</v>
      </c>
      <c r="Q215" s="207">
        <f t="shared" si="29"/>
        <v>5</v>
      </c>
      <c r="R215" s="207">
        <f t="shared" si="30"/>
        <v>5</v>
      </c>
      <c r="T215" s="208">
        <f t="shared" si="31"/>
        <v>35</v>
      </c>
    </row>
    <row r="216" spans="1:20">
      <c r="A216" s="191">
        <f t="shared" si="24"/>
        <v>31</v>
      </c>
      <c r="B216" s="191" t="str">
        <f>C216&amp;":"&amp;COUNTIF($C$7:C216,C216)</f>
        <v>31:14</v>
      </c>
      <c r="C216" s="204">
        <f t="shared" si="25"/>
        <v>31</v>
      </c>
      <c r="D216" s="204">
        <v>6</v>
      </c>
      <c r="E216" s="204">
        <v>8</v>
      </c>
      <c r="F216" s="204">
        <v>8</v>
      </c>
      <c r="G216" s="204">
        <v>5</v>
      </c>
      <c r="H216" s="204">
        <v>4</v>
      </c>
      <c r="I216" s="145"/>
      <c r="K216" s="209">
        <v>210</v>
      </c>
      <c r="L216" s="205" t="str">
        <f>M216&amp;":"&amp;COUNTIF($M$7:M216,M216)</f>
        <v>5:1</v>
      </c>
      <c r="M216" s="206">
        <f>Entry!Q218</f>
        <v>5</v>
      </c>
      <c r="N216" s="207">
        <f t="shared" si="26"/>
        <v>0.4</v>
      </c>
      <c r="O216" s="207">
        <f t="shared" si="27"/>
        <v>0</v>
      </c>
      <c r="P216" s="207">
        <f t="shared" si="28"/>
        <v>0.6</v>
      </c>
      <c r="Q216" s="207">
        <f t="shared" si="29"/>
        <v>2</v>
      </c>
      <c r="R216" s="207">
        <f t="shared" si="30"/>
        <v>2</v>
      </c>
      <c r="T216" s="208">
        <f t="shared" si="31"/>
        <v>5</v>
      </c>
    </row>
    <row r="217" spans="1:20">
      <c r="A217" s="191">
        <f t="shared" si="24"/>
        <v>34</v>
      </c>
      <c r="B217" s="191" t="str">
        <f>C217&amp;":"&amp;COUNTIF($C$7:C217,C217)</f>
        <v>34:13</v>
      </c>
      <c r="C217" s="204">
        <f t="shared" si="25"/>
        <v>34</v>
      </c>
      <c r="D217" s="204">
        <v>8.3000000000000007</v>
      </c>
      <c r="E217" s="204">
        <v>8.9</v>
      </c>
      <c r="F217" s="204">
        <v>7.8</v>
      </c>
      <c r="G217" s="204">
        <v>5</v>
      </c>
      <c r="H217" s="204">
        <v>4</v>
      </c>
      <c r="I217" s="145"/>
      <c r="K217" s="209">
        <v>211</v>
      </c>
      <c r="L217" s="205" t="str">
        <f>M217&amp;":"&amp;COUNTIF($M$7:M217,M217)</f>
        <v>34:22</v>
      </c>
      <c r="M217" s="206">
        <f>Entry!Q219</f>
        <v>34</v>
      </c>
      <c r="N217" s="207">
        <f t="shared" si="26"/>
        <v>7.7</v>
      </c>
      <c r="O217" s="207">
        <f t="shared" si="27"/>
        <v>7.7</v>
      </c>
      <c r="P217" s="207">
        <f t="shared" si="28"/>
        <v>8.6</v>
      </c>
      <c r="Q217" s="207">
        <f t="shared" si="29"/>
        <v>5</v>
      </c>
      <c r="R217" s="207">
        <f t="shared" si="30"/>
        <v>5</v>
      </c>
      <c r="T217" s="208">
        <f t="shared" si="31"/>
        <v>34</v>
      </c>
    </row>
    <row r="218" spans="1:20">
      <c r="A218" s="191">
        <f t="shared" si="24"/>
        <v>37</v>
      </c>
      <c r="B218" s="191" t="str">
        <f>C218&amp;":"&amp;COUNTIF($C$7:C218,C218)</f>
        <v>37:10</v>
      </c>
      <c r="C218" s="204">
        <f t="shared" si="25"/>
        <v>37</v>
      </c>
      <c r="D218" s="204">
        <v>8.6</v>
      </c>
      <c r="E218" s="204">
        <v>8.6999999999999993</v>
      </c>
      <c r="F218" s="204">
        <v>9.6999999999999993</v>
      </c>
      <c r="G218" s="204">
        <v>5</v>
      </c>
      <c r="H218" s="204">
        <v>5</v>
      </c>
      <c r="I218" s="145"/>
      <c r="K218" s="209">
        <v>212</v>
      </c>
      <c r="L218" s="205" t="str">
        <f>M218&amp;":"&amp;COUNTIF($M$7:M218,M218)</f>
        <v>33:18</v>
      </c>
      <c r="M218" s="206">
        <f>Entry!Q220</f>
        <v>33</v>
      </c>
      <c r="N218" s="207">
        <f t="shared" si="26"/>
        <v>7.6</v>
      </c>
      <c r="O218" s="207">
        <f t="shared" si="27"/>
        <v>7.7</v>
      </c>
      <c r="P218" s="207">
        <f t="shared" si="28"/>
        <v>7.7</v>
      </c>
      <c r="Q218" s="207">
        <f t="shared" si="29"/>
        <v>5</v>
      </c>
      <c r="R218" s="207">
        <f t="shared" si="30"/>
        <v>5</v>
      </c>
      <c r="T218" s="208">
        <f t="shared" si="31"/>
        <v>33</v>
      </c>
    </row>
    <row r="219" spans="1:20">
      <c r="A219" s="191">
        <f t="shared" si="24"/>
        <v>39</v>
      </c>
      <c r="B219" s="191" t="str">
        <f>C219&amp;":"&amp;COUNTIF($C$7:C219,C219)</f>
        <v>39:12</v>
      </c>
      <c r="C219" s="204">
        <f t="shared" si="25"/>
        <v>39</v>
      </c>
      <c r="D219" s="204">
        <v>9.8000000000000007</v>
      </c>
      <c r="E219" s="204">
        <v>9.6</v>
      </c>
      <c r="F219" s="204">
        <v>9.6</v>
      </c>
      <c r="G219" s="204">
        <v>5</v>
      </c>
      <c r="H219" s="204">
        <v>5</v>
      </c>
      <c r="I219" s="145"/>
      <c r="K219" s="205">
        <v>213</v>
      </c>
      <c r="L219" s="205" t="str">
        <f>M219&amp;":"&amp;COUNTIF($M$7:M219,M219)</f>
        <v>36:50</v>
      </c>
      <c r="M219" s="206">
        <f>Entry!Q221</f>
        <v>36</v>
      </c>
      <c r="N219" s="207">
        <f t="shared" si="26"/>
        <v>8.6999999999999993</v>
      </c>
      <c r="O219" s="207">
        <f t="shared" si="27"/>
        <v>9.6999999999999993</v>
      </c>
      <c r="P219" s="207">
        <f t="shared" si="28"/>
        <v>8.6</v>
      </c>
      <c r="Q219" s="207">
        <f t="shared" si="29"/>
        <v>5</v>
      </c>
      <c r="R219" s="207">
        <f t="shared" si="30"/>
        <v>4</v>
      </c>
      <c r="T219" s="208">
        <f t="shared" si="31"/>
        <v>36</v>
      </c>
    </row>
    <row r="220" spans="1:20">
      <c r="A220" s="191">
        <f t="shared" si="24"/>
        <v>28</v>
      </c>
      <c r="B220" s="191" t="str">
        <f>C220&amp;":"&amp;COUNTIF($C$7:C220,C220)</f>
        <v>28:15</v>
      </c>
      <c r="C220" s="204">
        <f t="shared" si="25"/>
        <v>28</v>
      </c>
      <c r="D220" s="204">
        <v>8.3000000000000007</v>
      </c>
      <c r="E220" s="204">
        <v>1.9</v>
      </c>
      <c r="F220" s="204">
        <v>8.8000000000000007</v>
      </c>
      <c r="G220" s="204">
        <v>5</v>
      </c>
      <c r="H220" s="204">
        <v>4</v>
      </c>
      <c r="I220" s="145"/>
      <c r="K220" s="209">
        <v>214</v>
      </c>
      <c r="L220" s="205" t="str">
        <f>M220&amp;":"&amp;COUNTIF($M$7:M220,M220)</f>
        <v>33:19</v>
      </c>
      <c r="M220" s="206">
        <f>Entry!Q222</f>
        <v>33</v>
      </c>
      <c r="N220" s="207">
        <f t="shared" si="26"/>
        <v>7.6</v>
      </c>
      <c r="O220" s="207">
        <f t="shared" si="27"/>
        <v>7.7</v>
      </c>
      <c r="P220" s="207">
        <f t="shared" si="28"/>
        <v>7.7</v>
      </c>
      <c r="Q220" s="207">
        <f t="shared" si="29"/>
        <v>5</v>
      </c>
      <c r="R220" s="207">
        <f t="shared" si="30"/>
        <v>5</v>
      </c>
      <c r="T220" s="208">
        <f t="shared" si="31"/>
        <v>33</v>
      </c>
    </row>
    <row r="221" spans="1:20">
      <c r="A221" s="191">
        <f t="shared" si="24"/>
        <v>14</v>
      </c>
      <c r="B221" s="191" t="str">
        <f>C221&amp;":"&amp;COUNTIF($C$7:C221,C221)</f>
        <v>14:4</v>
      </c>
      <c r="C221" s="204">
        <f t="shared" si="25"/>
        <v>14</v>
      </c>
      <c r="D221" s="204">
        <v>1.8</v>
      </c>
      <c r="E221" s="204">
        <v>2.6</v>
      </c>
      <c r="F221" s="204">
        <v>0.6</v>
      </c>
      <c r="G221" s="204">
        <v>5</v>
      </c>
      <c r="H221" s="204">
        <v>4</v>
      </c>
      <c r="I221" s="145"/>
      <c r="K221" s="209">
        <v>215</v>
      </c>
      <c r="L221" s="205" t="str">
        <f>M221&amp;":"&amp;COUNTIF($M$7:M221,M221)</f>
        <v>33:20</v>
      </c>
      <c r="M221" s="206">
        <f>Entry!Q223</f>
        <v>33</v>
      </c>
      <c r="N221" s="207">
        <f t="shared" si="26"/>
        <v>7.6</v>
      </c>
      <c r="O221" s="207">
        <f t="shared" si="27"/>
        <v>7.7</v>
      </c>
      <c r="P221" s="207">
        <f t="shared" si="28"/>
        <v>7.7</v>
      </c>
      <c r="Q221" s="207">
        <f t="shared" si="29"/>
        <v>5</v>
      </c>
      <c r="R221" s="207">
        <f t="shared" si="30"/>
        <v>5</v>
      </c>
      <c r="T221" s="208">
        <f t="shared" si="31"/>
        <v>33</v>
      </c>
    </row>
    <row r="222" spans="1:20">
      <c r="A222" s="191">
        <f t="shared" si="24"/>
        <v>24</v>
      </c>
      <c r="B222" s="191" t="str">
        <f>C222&amp;":"&amp;COUNTIF($C$7:C222,C222)</f>
        <v>24:3</v>
      </c>
      <c r="C222" s="204">
        <f t="shared" si="25"/>
        <v>24</v>
      </c>
      <c r="D222" s="204">
        <v>5.6</v>
      </c>
      <c r="E222" s="204">
        <v>4.7</v>
      </c>
      <c r="F222" s="204">
        <v>4.7</v>
      </c>
      <c r="G222" s="204">
        <v>4</v>
      </c>
      <c r="H222" s="204">
        <v>5</v>
      </c>
      <c r="I222" s="145"/>
      <c r="K222" s="209">
        <v>216</v>
      </c>
      <c r="L222" s="205" t="str">
        <f>M222&amp;":"&amp;COUNTIF($M$7:M222,M222)</f>
        <v>34:23</v>
      </c>
      <c r="M222" s="206">
        <f>Entry!Q224</f>
        <v>34</v>
      </c>
      <c r="N222" s="207">
        <f t="shared" si="26"/>
        <v>8.1</v>
      </c>
      <c r="O222" s="207">
        <f t="shared" si="27"/>
        <v>9</v>
      </c>
      <c r="P222" s="207">
        <f t="shared" si="28"/>
        <v>7.9</v>
      </c>
      <c r="Q222" s="207">
        <f t="shared" si="29"/>
        <v>5</v>
      </c>
      <c r="R222" s="207">
        <f t="shared" si="30"/>
        <v>4</v>
      </c>
      <c r="T222" s="208">
        <f t="shared" si="31"/>
        <v>34</v>
      </c>
    </row>
    <row r="223" spans="1:20">
      <c r="A223" s="191">
        <f t="shared" si="24"/>
        <v>27</v>
      </c>
      <c r="B223" s="191" t="str">
        <f>C223&amp;":"&amp;COUNTIF($C$7:C223,C223)</f>
        <v>27:10</v>
      </c>
      <c r="C223" s="204">
        <f t="shared" si="25"/>
        <v>27</v>
      </c>
      <c r="D223" s="204">
        <v>5.0999999999999996</v>
      </c>
      <c r="E223" s="204">
        <v>6</v>
      </c>
      <c r="F223" s="204">
        <v>6.9</v>
      </c>
      <c r="G223" s="204">
        <v>5</v>
      </c>
      <c r="H223" s="204">
        <v>4</v>
      </c>
      <c r="I223" s="145"/>
      <c r="K223" s="205">
        <v>217</v>
      </c>
      <c r="L223" s="205" t="str">
        <f>M223&amp;":"&amp;COUNTIF($M$7:M223,M223)</f>
        <v>37:36</v>
      </c>
      <c r="M223" s="206">
        <f>Entry!Q225</f>
        <v>37</v>
      </c>
      <c r="N223" s="207">
        <f t="shared" si="26"/>
        <v>10</v>
      </c>
      <c r="O223" s="207">
        <f t="shared" si="27"/>
        <v>9.5</v>
      </c>
      <c r="P223" s="207">
        <f t="shared" si="28"/>
        <v>8.5</v>
      </c>
      <c r="Q223" s="207">
        <f t="shared" si="29"/>
        <v>5</v>
      </c>
      <c r="R223" s="207">
        <f t="shared" si="30"/>
        <v>4</v>
      </c>
      <c r="T223" s="208">
        <f t="shared" si="31"/>
        <v>37</v>
      </c>
    </row>
    <row r="224" spans="1:20">
      <c r="A224" s="191">
        <f t="shared" si="24"/>
        <v>32</v>
      </c>
      <c r="B224" s="191" t="str">
        <f>C224&amp;":"&amp;COUNTIF($C$7:C224,C224)</f>
        <v>32:8</v>
      </c>
      <c r="C224" s="204">
        <f t="shared" si="25"/>
        <v>32</v>
      </c>
      <c r="D224" s="204">
        <v>6.6</v>
      </c>
      <c r="E224" s="204">
        <v>7.7</v>
      </c>
      <c r="F224" s="204">
        <v>7.7</v>
      </c>
      <c r="G224" s="204">
        <v>5</v>
      </c>
      <c r="H224" s="204">
        <v>5</v>
      </c>
      <c r="I224" s="145"/>
      <c r="K224" s="209">
        <v>218</v>
      </c>
      <c r="L224" s="205" t="str">
        <f>M224&amp;":"&amp;COUNTIF($M$7:M224,M224)</f>
        <v>34:24</v>
      </c>
      <c r="M224" s="206">
        <f>Entry!Q226</f>
        <v>34</v>
      </c>
      <c r="N224" s="207">
        <f t="shared" si="26"/>
        <v>8.1</v>
      </c>
      <c r="O224" s="207">
        <f t="shared" si="27"/>
        <v>9</v>
      </c>
      <c r="P224" s="207">
        <f t="shared" si="28"/>
        <v>7.9</v>
      </c>
      <c r="Q224" s="207">
        <f t="shared" si="29"/>
        <v>5</v>
      </c>
      <c r="R224" s="207">
        <f t="shared" si="30"/>
        <v>4</v>
      </c>
      <c r="T224" s="208">
        <f t="shared" si="31"/>
        <v>34</v>
      </c>
    </row>
    <row r="225" spans="1:20">
      <c r="A225" s="191">
        <f t="shared" si="24"/>
        <v>36</v>
      </c>
      <c r="B225" s="191" t="str">
        <f>C225&amp;":"&amp;COUNTIF($C$7:C225,C225)</f>
        <v>36:11</v>
      </c>
      <c r="C225" s="204">
        <f t="shared" si="25"/>
        <v>36</v>
      </c>
      <c r="D225" s="204">
        <v>8.8000000000000007</v>
      </c>
      <c r="E225" s="204">
        <v>8.6</v>
      </c>
      <c r="F225" s="204">
        <v>8.6</v>
      </c>
      <c r="G225" s="204">
        <v>5</v>
      </c>
      <c r="H225" s="204">
        <v>5</v>
      </c>
      <c r="I225" s="145"/>
      <c r="K225" s="209">
        <v>219</v>
      </c>
      <c r="L225" s="205" t="str">
        <f>M225&amp;":"&amp;COUNTIF($M$7:M225,M225)</f>
        <v>33:21</v>
      </c>
      <c r="M225" s="206">
        <f>Entry!Q227</f>
        <v>33</v>
      </c>
      <c r="N225" s="207">
        <f t="shared" si="26"/>
        <v>7.6</v>
      </c>
      <c r="O225" s="207">
        <f t="shared" si="27"/>
        <v>7.7</v>
      </c>
      <c r="P225" s="207">
        <f t="shared" si="28"/>
        <v>7.7</v>
      </c>
      <c r="Q225" s="207">
        <f t="shared" si="29"/>
        <v>5</v>
      </c>
      <c r="R225" s="207">
        <f t="shared" si="30"/>
        <v>5</v>
      </c>
      <c r="T225" s="208">
        <f t="shared" si="31"/>
        <v>33</v>
      </c>
    </row>
    <row r="226" spans="1:20">
      <c r="A226" s="191">
        <f t="shared" si="24"/>
        <v>38</v>
      </c>
      <c r="B226" s="191" t="str">
        <f>C226&amp;":"&amp;COUNTIF($C$7:C226,C226)</f>
        <v>38:19</v>
      </c>
      <c r="C226" s="204">
        <f t="shared" si="25"/>
        <v>38</v>
      </c>
      <c r="D226" s="204">
        <v>9.9</v>
      </c>
      <c r="E226" s="204">
        <v>8.6</v>
      </c>
      <c r="F226" s="204">
        <v>9.5</v>
      </c>
      <c r="G226" s="204">
        <v>5</v>
      </c>
      <c r="H226" s="204">
        <v>5</v>
      </c>
      <c r="I226" s="145"/>
      <c r="K226" s="209">
        <v>220</v>
      </c>
      <c r="L226" s="205" t="str">
        <f>M226&amp;":"&amp;COUNTIF($M$7:M226,M226)</f>
        <v>34:25</v>
      </c>
      <c r="M226" s="206">
        <f>Entry!Q228</f>
        <v>34</v>
      </c>
      <c r="N226" s="207">
        <f t="shared" si="26"/>
        <v>8.1</v>
      </c>
      <c r="O226" s="207">
        <f t="shared" si="27"/>
        <v>9</v>
      </c>
      <c r="P226" s="207">
        <f t="shared" si="28"/>
        <v>7.9</v>
      </c>
      <c r="Q226" s="207">
        <f t="shared" si="29"/>
        <v>5</v>
      </c>
      <c r="R226" s="207">
        <f t="shared" si="30"/>
        <v>4</v>
      </c>
      <c r="T226" s="208">
        <f t="shared" si="31"/>
        <v>34</v>
      </c>
    </row>
    <row r="227" spans="1:20">
      <c r="A227" s="191">
        <f t="shared" si="24"/>
        <v>39</v>
      </c>
      <c r="B227" s="191" t="str">
        <f>C227&amp;":"&amp;COUNTIF($C$7:C227,C227)</f>
        <v>39:13</v>
      </c>
      <c r="C227" s="204">
        <f t="shared" si="25"/>
        <v>39</v>
      </c>
      <c r="D227" s="204">
        <v>9.6</v>
      </c>
      <c r="E227" s="204">
        <v>9.6999999999999993</v>
      </c>
      <c r="F227" s="204">
        <v>9.6999999999999993</v>
      </c>
      <c r="G227" s="204">
        <v>5</v>
      </c>
      <c r="H227" s="204">
        <v>5</v>
      </c>
      <c r="I227" s="145"/>
      <c r="K227" s="205">
        <v>221</v>
      </c>
      <c r="L227" s="205" t="str">
        <f>M227&amp;":"&amp;COUNTIF($M$7:M227,M227)</f>
        <v>36:51</v>
      </c>
      <c r="M227" s="206">
        <f>Entry!Q229</f>
        <v>36</v>
      </c>
      <c r="N227" s="207">
        <f t="shared" si="26"/>
        <v>8.6999999999999993</v>
      </c>
      <c r="O227" s="207">
        <f t="shared" si="27"/>
        <v>9.6999999999999993</v>
      </c>
      <c r="P227" s="207">
        <f t="shared" si="28"/>
        <v>8.6</v>
      </c>
      <c r="Q227" s="207">
        <f t="shared" si="29"/>
        <v>5</v>
      </c>
      <c r="R227" s="207">
        <f t="shared" si="30"/>
        <v>4</v>
      </c>
      <c r="T227" s="208">
        <f t="shared" si="31"/>
        <v>36</v>
      </c>
    </row>
    <row r="228" spans="1:20">
      <c r="A228" s="191">
        <f t="shared" si="24"/>
        <v>28</v>
      </c>
      <c r="B228" s="191" t="str">
        <f>C228&amp;":"&amp;COUNTIF($C$7:C228,C228)</f>
        <v>28:16</v>
      </c>
      <c r="C228" s="204">
        <f t="shared" si="25"/>
        <v>28</v>
      </c>
      <c r="D228" s="204">
        <v>8.8000000000000007</v>
      </c>
      <c r="E228" s="204">
        <v>1.6</v>
      </c>
      <c r="F228" s="204">
        <v>8.6</v>
      </c>
      <c r="G228" s="204">
        <v>5</v>
      </c>
      <c r="H228" s="204">
        <v>4</v>
      </c>
      <c r="I228" s="145"/>
      <c r="K228" s="209">
        <v>222</v>
      </c>
      <c r="L228" s="205" t="e">
        <f>M228&amp;":"&amp;COUNTIF($M$7:M228,M228)</f>
        <v>#REF!</v>
      </c>
      <c r="M228" s="206" t="e">
        <f>Entry!Q230</f>
        <v>#REF!</v>
      </c>
      <c r="N228" s="207" t="e">
        <f t="shared" si="26"/>
        <v>#REF!</v>
      </c>
      <c r="O228" s="207" t="e">
        <f t="shared" si="27"/>
        <v>#REF!</v>
      </c>
      <c r="P228" s="207" t="e">
        <f t="shared" si="28"/>
        <v>#REF!</v>
      </c>
      <c r="Q228" s="207" t="e">
        <f t="shared" si="29"/>
        <v>#REF!</v>
      </c>
      <c r="R228" s="207" t="e">
        <f t="shared" si="30"/>
        <v>#REF!</v>
      </c>
      <c r="T228" s="208" t="e">
        <f t="shared" si="31"/>
        <v>#REF!</v>
      </c>
    </row>
    <row r="229" spans="1:20">
      <c r="A229" s="191">
        <f t="shared" si="24"/>
        <v>12</v>
      </c>
      <c r="B229" s="191" t="str">
        <f>C229&amp;":"&amp;COUNTIF($C$7:C229,C229)</f>
        <v>12:8</v>
      </c>
      <c r="C229" s="204">
        <f t="shared" si="25"/>
        <v>12</v>
      </c>
      <c r="D229" s="204">
        <v>2.1</v>
      </c>
      <c r="E229" s="204">
        <v>2</v>
      </c>
      <c r="F229" s="204">
        <v>0.9</v>
      </c>
      <c r="G229" s="204">
        <v>4</v>
      </c>
      <c r="H229" s="204">
        <v>3</v>
      </c>
      <c r="I229" s="145"/>
      <c r="K229" s="209">
        <v>223</v>
      </c>
      <c r="L229" s="205" t="e">
        <f>M229&amp;":"&amp;COUNTIF($M$7:M229,M229)</f>
        <v>#REF!</v>
      </c>
      <c r="M229" s="206" t="e">
        <f>Entry!Q231</f>
        <v>#REF!</v>
      </c>
      <c r="N229" s="207" t="e">
        <f t="shared" si="26"/>
        <v>#REF!</v>
      </c>
      <c r="O229" s="207" t="e">
        <f t="shared" si="27"/>
        <v>#REF!</v>
      </c>
      <c r="P229" s="207" t="e">
        <f t="shared" si="28"/>
        <v>#REF!</v>
      </c>
      <c r="Q229" s="207" t="e">
        <f t="shared" si="29"/>
        <v>#REF!</v>
      </c>
      <c r="R229" s="207" t="e">
        <f t="shared" si="30"/>
        <v>#REF!</v>
      </c>
      <c r="T229" s="208" t="e">
        <f t="shared" si="31"/>
        <v>#REF!</v>
      </c>
    </row>
    <row r="230" spans="1:20">
      <c r="A230" s="191">
        <f t="shared" si="24"/>
        <v>22</v>
      </c>
      <c r="B230" s="191" t="str">
        <f>C230&amp;":"&amp;COUNTIF($C$7:C230,C230)</f>
        <v>22:6</v>
      </c>
      <c r="C230" s="204">
        <f t="shared" si="25"/>
        <v>22</v>
      </c>
      <c r="D230" s="204">
        <v>4.5999999999999996</v>
      </c>
      <c r="E230" s="204">
        <v>5.7</v>
      </c>
      <c r="F230" s="204">
        <v>4.7</v>
      </c>
      <c r="G230" s="204">
        <v>2</v>
      </c>
      <c r="H230" s="204">
        <v>5</v>
      </c>
      <c r="I230" s="145"/>
      <c r="K230" s="209">
        <v>224</v>
      </c>
      <c r="L230" s="205" t="e">
        <f>M230&amp;":"&amp;COUNTIF($M$7:M230,M230)</f>
        <v>#REF!</v>
      </c>
      <c r="M230" s="206" t="e">
        <f>Entry!Q232</f>
        <v>#REF!</v>
      </c>
      <c r="N230" s="207" t="e">
        <f t="shared" si="26"/>
        <v>#REF!</v>
      </c>
      <c r="O230" s="207" t="e">
        <f t="shared" si="27"/>
        <v>#REF!</v>
      </c>
      <c r="P230" s="207" t="e">
        <f t="shared" si="28"/>
        <v>#REF!</v>
      </c>
      <c r="Q230" s="207" t="e">
        <f t="shared" si="29"/>
        <v>#REF!</v>
      </c>
      <c r="R230" s="207" t="e">
        <f t="shared" si="30"/>
        <v>#REF!</v>
      </c>
      <c r="T230" s="208" t="e">
        <f t="shared" si="31"/>
        <v>#REF!</v>
      </c>
    </row>
    <row r="231" spans="1:20">
      <c r="A231" s="191">
        <f t="shared" si="24"/>
        <v>30</v>
      </c>
      <c r="B231" s="191" t="str">
        <f>C231&amp;":"&amp;COUNTIF($C$7:C231,C231)</f>
        <v>30:10</v>
      </c>
      <c r="C231" s="204">
        <f t="shared" si="25"/>
        <v>30</v>
      </c>
      <c r="D231" s="204">
        <v>6.2</v>
      </c>
      <c r="E231" s="204">
        <v>6.9</v>
      </c>
      <c r="F231" s="204">
        <v>6.9</v>
      </c>
      <c r="G231" s="204">
        <v>5</v>
      </c>
      <c r="H231" s="204">
        <v>5</v>
      </c>
      <c r="I231" s="145"/>
      <c r="K231" s="205">
        <v>225</v>
      </c>
      <c r="L231" s="205" t="e">
        <f>M231&amp;":"&amp;COUNTIF($M$7:M231,M231)</f>
        <v>#REF!</v>
      </c>
      <c r="M231" s="206" t="e">
        <f>Entry!Q233</f>
        <v>#REF!</v>
      </c>
      <c r="N231" s="207" t="e">
        <f t="shared" si="26"/>
        <v>#REF!</v>
      </c>
      <c r="O231" s="207" t="e">
        <f t="shared" si="27"/>
        <v>#REF!</v>
      </c>
      <c r="P231" s="207" t="e">
        <f t="shared" si="28"/>
        <v>#REF!</v>
      </c>
      <c r="Q231" s="207" t="e">
        <f t="shared" si="29"/>
        <v>#REF!</v>
      </c>
      <c r="R231" s="207" t="e">
        <f t="shared" si="30"/>
        <v>#REF!</v>
      </c>
      <c r="T231" s="208" t="e">
        <f t="shared" si="31"/>
        <v>#REF!</v>
      </c>
    </row>
    <row r="232" spans="1:20">
      <c r="A232" s="191">
        <f t="shared" si="24"/>
        <v>31</v>
      </c>
      <c r="B232" s="191" t="str">
        <f>C232&amp;":"&amp;COUNTIF($C$7:C232,C232)</f>
        <v>31:15</v>
      </c>
      <c r="C232" s="204">
        <f t="shared" si="25"/>
        <v>31</v>
      </c>
      <c r="D232" s="204">
        <v>7.8</v>
      </c>
      <c r="E232" s="204">
        <v>6.6</v>
      </c>
      <c r="F232" s="204">
        <v>6.6</v>
      </c>
      <c r="G232" s="204">
        <v>5</v>
      </c>
      <c r="H232" s="204">
        <v>5</v>
      </c>
      <c r="I232" s="145"/>
      <c r="K232" s="209">
        <v>226</v>
      </c>
      <c r="L232" s="205" t="e">
        <f>M232&amp;":"&amp;COUNTIF($M$7:M232,M232)</f>
        <v>#REF!</v>
      </c>
      <c r="M232" s="206" t="e">
        <f>Entry!Q234</f>
        <v>#REF!</v>
      </c>
      <c r="N232" s="207" t="e">
        <f t="shared" si="26"/>
        <v>#REF!</v>
      </c>
      <c r="O232" s="207" t="e">
        <f t="shared" si="27"/>
        <v>#REF!</v>
      </c>
      <c r="P232" s="207" t="e">
        <f t="shared" si="28"/>
        <v>#REF!</v>
      </c>
      <c r="Q232" s="207" t="e">
        <f t="shared" si="29"/>
        <v>#REF!</v>
      </c>
      <c r="R232" s="207" t="e">
        <f t="shared" si="30"/>
        <v>#REF!</v>
      </c>
      <c r="T232" s="208" t="e">
        <f t="shared" si="31"/>
        <v>#REF!</v>
      </c>
    </row>
    <row r="233" spans="1:20">
      <c r="A233" s="191">
        <f t="shared" si="24"/>
        <v>34</v>
      </c>
      <c r="B233" s="191" t="str">
        <f>C233&amp;":"&amp;COUNTIF($C$7:C233,C233)</f>
        <v>34:14</v>
      </c>
      <c r="C233" s="204">
        <f t="shared" si="25"/>
        <v>34</v>
      </c>
      <c r="D233" s="204">
        <v>8.6</v>
      </c>
      <c r="E233" s="204">
        <v>8.6999999999999993</v>
      </c>
      <c r="F233" s="204">
        <v>7.7</v>
      </c>
      <c r="G233" s="204">
        <v>5</v>
      </c>
      <c r="H233" s="204">
        <v>4</v>
      </c>
      <c r="I233" s="145"/>
      <c r="K233" s="209">
        <v>227</v>
      </c>
      <c r="L233" s="205" t="e">
        <f>M233&amp;":"&amp;COUNTIF($M$7:M233,M233)</f>
        <v>#REF!</v>
      </c>
      <c r="M233" s="206" t="e">
        <f>Entry!Q235</f>
        <v>#REF!</v>
      </c>
      <c r="N233" s="207" t="e">
        <f t="shared" si="26"/>
        <v>#REF!</v>
      </c>
      <c r="O233" s="207" t="e">
        <f t="shared" si="27"/>
        <v>#REF!</v>
      </c>
      <c r="P233" s="207" t="e">
        <f t="shared" si="28"/>
        <v>#REF!</v>
      </c>
      <c r="Q233" s="207" t="e">
        <f t="shared" si="29"/>
        <v>#REF!</v>
      </c>
      <c r="R233" s="207" t="e">
        <f t="shared" si="30"/>
        <v>#REF!</v>
      </c>
      <c r="T233" s="208" t="e">
        <f t="shared" si="31"/>
        <v>#REF!</v>
      </c>
    </row>
    <row r="234" spans="1:20">
      <c r="A234" s="191">
        <f t="shared" si="24"/>
        <v>38</v>
      </c>
      <c r="B234" s="191" t="str">
        <f>C234&amp;":"&amp;COUNTIF($C$7:C234,C234)</f>
        <v>38:20</v>
      </c>
      <c r="C234" s="204">
        <f t="shared" si="25"/>
        <v>38</v>
      </c>
      <c r="D234" s="204">
        <v>8.5</v>
      </c>
      <c r="E234" s="204">
        <v>9.8000000000000007</v>
      </c>
      <c r="F234" s="204">
        <v>9.6999999999999993</v>
      </c>
      <c r="G234" s="204">
        <v>5</v>
      </c>
      <c r="H234" s="204">
        <v>5</v>
      </c>
      <c r="I234" s="145"/>
      <c r="K234" s="209">
        <v>228</v>
      </c>
      <c r="L234" s="205" t="e">
        <f>M234&amp;":"&amp;COUNTIF($M$7:M234,M234)</f>
        <v>#REF!</v>
      </c>
      <c r="M234" s="206" t="e">
        <f>Entry!Q236</f>
        <v>#REF!</v>
      </c>
      <c r="N234" s="207" t="e">
        <f t="shared" si="26"/>
        <v>#REF!</v>
      </c>
      <c r="O234" s="207" t="e">
        <f t="shared" si="27"/>
        <v>#REF!</v>
      </c>
      <c r="P234" s="207" t="e">
        <f t="shared" si="28"/>
        <v>#REF!</v>
      </c>
      <c r="Q234" s="207" t="e">
        <f t="shared" si="29"/>
        <v>#REF!</v>
      </c>
      <c r="R234" s="207" t="e">
        <f t="shared" si="30"/>
        <v>#REF!</v>
      </c>
      <c r="T234" s="208" t="e">
        <f t="shared" si="31"/>
        <v>#REF!</v>
      </c>
    </row>
    <row r="235" spans="1:20">
      <c r="A235" s="191">
        <f t="shared" si="24"/>
        <v>38</v>
      </c>
      <c r="B235" s="191" t="str">
        <f>C235&amp;":"&amp;COUNTIF($C$7:C235,C235)</f>
        <v>38:21</v>
      </c>
      <c r="C235" s="204">
        <f t="shared" si="25"/>
        <v>38</v>
      </c>
      <c r="D235" s="204">
        <v>9.8000000000000007</v>
      </c>
      <c r="E235" s="204">
        <v>9.6</v>
      </c>
      <c r="F235" s="204">
        <v>9.6</v>
      </c>
      <c r="G235" s="204">
        <v>5</v>
      </c>
      <c r="H235" s="204">
        <v>4</v>
      </c>
      <c r="I235" s="145"/>
      <c r="K235" s="205">
        <v>229</v>
      </c>
      <c r="L235" s="205" t="e">
        <f>M235&amp;":"&amp;COUNTIF($M$7:M235,M235)</f>
        <v>#REF!</v>
      </c>
      <c r="M235" s="206" t="e">
        <f>Entry!Q237</f>
        <v>#REF!</v>
      </c>
      <c r="N235" s="207" t="e">
        <f t="shared" si="26"/>
        <v>#REF!</v>
      </c>
      <c r="O235" s="207" t="e">
        <f t="shared" si="27"/>
        <v>#REF!</v>
      </c>
      <c r="P235" s="207" t="e">
        <f t="shared" si="28"/>
        <v>#REF!</v>
      </c>
      <c r="Q235" s="207" t="e">
        <f t="shared" si="29"/>
        <v>#REF!</v>
      </c>
      <c r="R235" s="207" t="e">
        <f t="shared" si="30"/>
        <v>#REF!</v>
      </c>
      <c r="T235" s="208" t="e">
        <f t="shared" si="31"/>
        <v>#REF!</v>
      </c>
    </row>
    <row r="236" spans="1:20">
      <c r="A236" s="191">
        <f t="shared" si="24"/>
        <v>15</v>
      </c>
      <c r="B236" s="191" t="str">
        <f>C236&amp;":"&amp;COUNTIF($C$7:C236,C236)</f>
        <v>15:5</v>
      </c>
      <c r="C236" s="204">
        <f t="shared" si="25"/>
        <v>15</v>
      </c>
      <c r="D236" s="204">
        <v>2.5</v>
      </c>
      <c r="E236" s="204">
        <v>1.8</v>
      </c>
      <c r="F236" s="204">
        <v>5.7</v>
      </c>
      <c r="G236" s="204">
        <v>5</v>
      </c>
      <c r="H236" s="204">
        <v>0</v>
      </c>
      <c r="I236" s="145"/>
      <c r="K236" s="209">
        <v>230</v>
      </c>
      <c r="L236" s="205" t="e">
        <f>M236&amp;":"&amp;COUNTIF($M$7:M236,M236)</f>
        <v>#REF!</v>
      </c>
      <c r="M236" s="206" t="e">
        <f>Entry!Q238</f>
        <v>#REF!</v>
      </c>
      <c r="N236" s="207" t="e">
        <f t="shared" si="26"/>
        <v>#REF!</v>
      </c>
      <c r="O236" s="207" t="e">
        <f t="shared" si="27"/>
        <v>#REF!</v>
      </c>
      <c r="P236" s="207" t="e">
        <f t="shared" si="28"/>
        <v>#REF!</v>
      </c>
      <c r="Q236" s="207" t="e">
        <f t="shared" si="29"/>
        <v>#REF!</v>
      </c>
      <c r="R236" s="207" t="e">
        <f t="shared" si="30"/>
        <v>#REF!</v>
      </c>
      <c r="T236" s="208" t="e">
        <f t="shared" si="31"/>
        <v>#REF!</v>
      </c>
    </row>
    <row r="237" spans="1:20">
      <c r="A237" s="191">
        <f t="shared" si="24"/>
        <v>10</v>
      </c>
      <c r="B237" s="191" t="str">
        <f>C237&amp;":"&amp;COUNTIF($C$7:C237,C237)</f>
        <v>10:7</v>
      </c>
      <c r="C237" s="204">
        <f t="shared" si="25"/>
        <v>10</v>
      </c>
      <c r="D237" s="204">
        <v>0</v>
      </c>
      <c r="E237" s="204">
        <v>1</v>
      </c>
      <c r="F237" s="204">
        <v>3</v>
      </c>
      <c r="G237" s="204">
        <v>4</v>
      </c>
      <c r="H237" s="204">
        <v>2</v>
      </c>
      <c r="I237" s="145"/>
      <c r="K237" s="209">
        <v>231</v>
      </c>
      <c r="L237" s="205" t="e">
        <f>M237&amp;":"&amp;COUNTIF($M$7:M237,M237)</f>
        <v>#REF!</v>
      </c>
      <c r="M237" s="206" t="e">
        <f>Entry!Q239</f>
        <v>#REF!</v>
      </c>
      <c r="N237" s="207" t="e">
        <f t="shared" si="26"/>
        <v>#REF!</v>
      </c>
      <c r="O237" s="207" t="e">
        <f t="shared" si="27"/>
        <v>#REF!</v>
      </c>
      <c r="P237" s="207" t="e">
        <f t="shared" si="28"/>
        <v>#REF!</v>
      </c>
      <c r="Q237" s="207" t="e">
        <f t="shared" si="29"/>
        <v>#REF!</v>
      </c>
      <c r="R237" s="207" t="e">
        <f t="shared" si="30"/>
        <v>#REF!</v>
      </c>
      <c r="T237" s="208" t="e">
        <f t="shared" si="31"/>
        <v>#REF!</v>
      </c>
    </row>
    <row r="238" spans="1:20">
      <c r="A238" s="191">
        <f t="shared" si="24"/>
        <v>25</v>
      </c>
      <c r="B238" s="191" t="str">
        <f>C238&amp;":"&amp;COUNTIF($C$7:C238,C238)</f>
        <v>25:8</v>
      </c>
      <c r="C238" s="204">
        <f t="shared" si="25"/>
        <v>25</v>
      </c>
      <c r="D238" s="204">
        <v>5.9</v>
      </c>
      <c r="E238" s="204">
        <v>4.5999999999999996</v>
      </c>
      <c r="F238" s="204">
        <v>5.5</v>
      </c>
      <c r="G238" s="204">
        <v>5</v>
      </c>
      <c r="H238" s="204">
        <v>4</v>
      </c>
      <c r="I238" s="145"/>
      <c r="K238" s="209">
        <v>232</v>
      </c>
      <c r="L238" s="205" t="e">
        <f>M238&amp;":"&amp;COUNTIF($M$7:M238,M238)</f>
        <v>#REF!</v>
      </c>
      <c r="M238" s="206" t="e">
        <f>Entry!Q240</f>
        <v>#REF!</v>
      </c>
      <c r="N238" s="207" t="e">
        <f t="shared" si="26"/>
        <v>#REF!</v>
      </c>
      <c r="O238" s="207" t="e">
        <f t="shared" si="27"/>
        <v>#REF!</v>
      </c>
      <c r="P238" s="207" t="e">
        <f t="shared" si="28"/>
        <v>#REF!</v>
      </c>
      <c r="Q238" s="207" t="e">
        <f t="shared" si="29"/>
        <v>#REF!</v>
      </c>
      <c r="R238" s="207" t="e">
        <f t="shared" si="30"/>
        <v>#REF!</v>
      </c>
      <c r="T238" s="208" t="e">
        <f t="shared" si="31"/>
        <v>#REF!</v>
      </c>
    </row>
    <row r="239" spans="1:20">
      <c r="A239" s="191">
        <f t="shared" si="24"/>
        <v>26</v>
      </c>
      <c r="B239" s="191" t="str">
        <f>C239&amp;":"&amp;COUNTIF($C$7:C239,C239)</f>
        <v>26:16</v>
      </c>
      <c r="C239" s="204">
        <f t="shared" si="25"/>
        <v>26</v>
      </c>
      <c r="D239" s="204">
        <v>5.9</v>
      </c>
      <c r="E239" s="204">
        <v>5.6</v>
      </c>
      <c r="F239" s="204">
        <v>5.5</v>
      </c>
      <c r="G239" s="204">
        <v>5</v>
      </c>
      <c r="H239" s="204">
        <v>4</v>
      </c>
      <c r="I239" s="145"/>
      <c r="K239" s="205">
        <v>233</v>
      </c>
      <c r="L239" s="205" t="e">
        <f>M239&amp;":"&amp;COUNTIF($M$7:M239,M239)</f>
        <v>#REF!</v>
      </c>
      <c r="M239" s="206" t="e">
        <f>Entry!Q241</f>
        <v>#REF!</v>
      </c>
      <c r="N239" s="207" t="e">
        <f t="shared" si="26"/>
        <v>#REF!</v>
      </c>
      <c r="O239" s="207" t="e">
        <f t="shared" si="27"/>
        <v>#REF!</v>
      </c>
      <c r="P239" s="207" t="e">
        <f t="shared" si="28"/>
        <v>#REF!</v>
      </c>
      <c r="Q239" s="207" t="e">
        <f t="shared" si="29"/>
        <v>#REF!</v>
      </c>
      <c r="R239" s="207" t="e">
        <f t="shared" si="30"/>
        <v>#REF!</v>
      </c>
      <c r="T239" s="208" t="e">
        <f t="shared" ref="T239:T302" si="32">SUM(N239:R239)</f>
        <v>#REF!</v>
      </c>
    </row>
    <row r="240" spans="1:20">
      <c r="A240" s="191">
        <f t="shared" si="24"/>
        <v>31</v>
      </c>
      <c r="B240" s="191" t="str">
        <f>C240&amp;":"&amp;COUNTIF($C$7:C240,C240)</f>
        <v>31:16</v>
      </c>
      <c r="C240" s="204">
        <f t="shared" si="25"/>
        <v>31</v>
      </c>
      <c r="D240" s="204">
        <v>7.1</v>
      </c>
      <c r="E240" s="204">
        <v>7</v>
      </c>
      <c r="F240" s="204">
        <v>7.9</v>
      </c>
      <c r="G240" s="204">
        <v>5</v>
      </c>
      <c r="H240" s="204">
        <v>4</v>
      </c>
      <c r="I240" s="145"/>
      <c r="K240" s="209">
        <v>234</v>
      </c>
      <c r="L240" s="205" t="e">
        <f>M240&amp;":"&amp;COUNTIF($M$7:M240,M240)</f>
        <v>#REF!</v>
      </c>
      <c r="M240" s="206" t="e">
        <f>Entry!Q242</f>
        <v>#REF!</v>
      </c>
      <c r="N240" s="207" t="e">
        <f t="shared" si="26"/>
        <v>#REF!</v>
      </c>
      <c r="O240" s="207" t="e">
        <f t="shared" si="27"/>
        <v>#REF!</v>
      </c>
      <c r="P240" s="207" t="e">
        <f t="shared" si="28"/>
        <v>#REF!</v>
      </c>
      <c r="Q240" s="207" t="e">
        <f t="shared" si="29"/>
        <v>#REF!</v>
      </c>
      <c r="R240" s="207" t="e">
        <f t="shared" si="30"/>
        <v>#REF!</v>
      </c>
      <c r="T240" s="208" t="e">
        <f t="shared" si="32"/>
        <v>#REF!</v>
      </c>
    </row>
    <row r="241" spans="1:20">
      <c r="A241" s="191">
        <f t="shared" si="24"/>
        <v>33</v>
      </c>
      <c r="B241" s="191" t="str">
        <f>C241&amp;":"&amp;COUNTIF($C$7:C241,C241)</f>
        <v>33:8</v>
      </c>
      <c r="C241" s="204">
        <f t="shared" si="25"/>
        <v>33</v>
      </c>
      <c r="D241" s="204">
        <v>8.8000000000000007</v>
      </c>
      <c r="E241" s="204">
        <v>7.6</v>
      </c>
      <c r="F241" s="204">
        <v>7.6</v>
      </c>
      <c r="G241" s="204">
        <v>5</v>
      </c>
      <c r="H241" s="204">
        <v>4</v>
      </c>
      <c r="I241" s="145"/>
      <c r="K241" s="209">
        <v>235</v>
      </c>
      <c r="L241" s="205" t="e">
        <f>M241&amp;":"&amp;COUNTIF($M$7:M241,M241)</f>
        <v>#REF!</v>
      </c>
      <c r="M241" s="206" t="e">
        <f>Entry!Q243</f>
        <v>#REF!</v>
      </c>
      <c r="N241" s="207" t="e">
        <f t="shared" si="26"/>
        <v>#REF!</v>
      </c>
      <c r="O241" s="207" t="e">
        <f t="shared" si="27"/>
        <v>#REF!</v>
      </c>
      <c r="P241" s="207" t="e">
        <f t="shared" si="28"/>
        <v>#REF!</v>
      </c>
      <c r="Q241" s="207" t="e">
        <f t="shared" si="29"/>
        <v>#REF!</v>
      </c>
      <c r="R241" s="207" t="e">
        <f t="shared" si="30"/>
        <v>#REF!</v>
      </c>
      <c r="T241" s="208" t="e">
        <f t="shared" si="32"/>
        <v>#REF!</v>
      </c>
    </row>
    <row r="242" spans="1:20">
      <c r="A242" s="191">
        <f t="shared" si="24"/>
        <v>37</v>
      </c>
      <c r="B242" s="191" t="str">
        <f>C242&amp;":"&amp;COUNTIF($C$7:C242,C242)</f>
        <v>37:11</v>
      </c>
      <c r="C242" s="204">
        <f t="shared" si="25"/>
        <v>37</v>
      </c>
      <c r="D242" s="204">
        <v>9.6999999999999993</v>
      </c>
      <c r="E242" s="204">
        <v>8.6999999999999993</v>
      </c>
      <c r="F242" s="204">
        <v>8.6</v>
      </c>
      <c r="G242" s="204">
        <v>5</v>
      </c>
      <c r="H242" s="204">
        <v>5</v>
      </c>
      <c r="I242" s="145"/>
      <c r="K242" s="209">
        <v>236</v>
      </c>
      <c r="L242" s="205"/>
      <c r="M242" s="206" t="e">
        <f>Entry!Q244</f>
        <v>#REF!</v>
      </c>
      <c r="N242" s="207" t="e">
        <f t="shared" si="26"/>
        <v>#REF!</v>
      </c>
      <c r="O242" s="207" t="e">
        <f t="shared" si="27"/>
        <v>#REF!</v>
      </c>
      <c r="P242" s="207" t="e">
        <f t="shared" si="28"/>
        <v>#REF!</v>
      </c>
      <c r="Q242" s="207" t="e">
        <f t="shared" si="29"/>
        <v>#REF!</v>
      </c>
      <c r="R242" s="207" t="e">
        <f t="shared" si="30"/>
        <v>#REF!</v>
      </c>
      <c r="T242" s="208" t="e">
        <f t="shared" si="32"/>
        <v>#REF!</v>
      </c>
    </row>
    <row r="243" spans="1:20">
      <c r="A243" s="191">
        <f t="shared" si="24"/>
        <v>39</v>
      </c>
      <c r="B243" s="191" t="str">
        <f>C243&amp;":"&amp;COUNTIF($C$7:C243,C243)</f>
        <v>39:14</v>
      </c>
      <c r="C243" s="204">
        <f t="shared" si="25"/>
        <v>39</v>
      </c>
      <c r="D243" s="204">
        <v>9.5</v>
      </c>
      <c r="E243" s="204">
        <v>9.8000000000000007</v>
      </c>
      <c r="F243" s="204">
        <v>9.6999999999999993</v>
      </c>
      <c r="G243" s="204">
        <v>5</v>
      </c>
      <c r="H243" s="204">
        <v>5</v>
      </c>
      <c r="I243" s="145"/>
      <c r="K243" s="205">
        <v>237</v>
      </c>
      <c r="L243" s="205"/>
      <c r="M243" s="206" t="e">
        <f>Entry!Q245</f>
        <v>#REF!</v>
      </c>
      <c r="N243" s="207" t="e">
        <f t="shared" si="26"/>
        <v>#REF!</v>
      </c>
      <c r="O243" s="207" t="e">
        <f t="shared" si="27"/>
        <v>#REF!</v>
      </c>
      <c r="P243" s="207" t="e">
        <f t="shared" si="28"/>
        <v>#REF!</v>
      </c>
      <c r="Q243" s="207" t="e">
        <f t="shared" si="29"/>
        <v>#REF!</v>
      </c>
      <c r="R243" s="207" t="e">
        <f t="shared" si="30"/>
        <v>#REF!</v>
      </c>
      <c r="T243" s="208" t="e">
        <f t="shared" si="32"/>
        <v>#REF!</v>
      </c>
    </row>
    <row r="244" spans="1:20">
      <c r="A244" s="191">
        <f t="shared" si="24"/>
        <v>26</v>
      </c>
      <c r="B244" s="191" t="str">
        <f>C244&amp;":"&amp;COUNTIF($C$7:C244,C244)</f>
        <v>26:17</v>
      </c>
      <c r="C244" s="204">
        <f t="shared" si="25"/>
        <v>26</v>
      </c>
      <c r="D244" s="204">
        <v>7.3</v>
      </c>
      <c r="E244" s="204">
        <v>7.9</v>
      </c>
      <c r="F244" s="204">
        <v>0.8</v>
      </c>
      <c r="G244" s="204">
        <v>5</v>
      </c>
      <c r="H244" s="204">
        <v>5</v>
      </c>
      <c r="I244" s="145"/>
      <c r="K244" s="209">
        <v>238</v>
      </c>
      <c r="L244" s="205" t="e">
        <f>M244&amp;":"&amp;COUNTIF($M$7:M244,M244)</f>
        <v>#REF!</v>
      </c>
      <c r="M244" s="206" t="e">
        <f>Entry!Q246</f>
        <v>#REF!</v>
      </c>
      <c r="N244" s="207" t="e">
        <f t="shared" si="26"/>
        <v>#REF!</v>
      </c>
      <c r="O244" s="207" t="e">
        <f t="shared" si="27"/>
        <v>#REF!</v>
      </c>
      <c r="P244" s="207" t="e">
        <f t="shared" si="28"/>
        <v>#REF!</v>
      </c>
      <c r="Q244" s="207" t="e">
        <f t="shared" si="29"/>
        <v>#REF!</v>
      </c>
      <c r="R244" s="207" t="e">
        <f t="shared" si="30"/>
        <v>#REF!</v>
      </c>
      <c r="T244" s="208" t="e">
        <f t="shared" si="32"/>
        <v>#REF!</v>
      </c>
    </row>
    <row r="245" spans="1:20">
      <c r="A245" s="191">
        <f t="shared" si="24"/>
        <v>12</v>
      </c>
      <c r="B245" s="191" t="str">
        <f>C245&amp;":"&amp;COUNTIF($C$7:C245,C245)</f>
        <v>12:9</v>
      </c>
      <c r="C245" s="204">
        <f t="shared" si="25"/>
        <v>12</v>
      </c>
      <c r="D245" s="204">
        <v>1</v>
      </c>
      <c r="E245" s="204">
        <v>2.5</v>
      </c>
      <c r="F245" s="204">
        <v>0.5</v>
      </c>
      <c r="G245" s="204">
        <v>5</v>
      </c>
      <c r="H245" s="204">
        <v>3</v>
      </c>
      <c r="I245" s="145"/>
      <c r="K245" s="209">
        <v>239</v>
      </c>
      <c r="L245" s="205" t="e">
        <f>M245&amp;":"&amp;COUNTIF($M$7:M245,M245)</f>
        <v>#REF!</v>
      </c>
      <c r="M245" s="206" t="e">
        <f>Entry!Q247</f>
        <v>#REF!</v>
      </c>
      <c r="N245" s="207" t="e">
        <f t="shared" si="26"/>
        <v>#REF!</v>
      </c>
      <c r="O245" s="207" t="e">
        <f t="shared" si="27"/>
        <v>#REF!</v>
      </c>
      <c r="P245" s="207" t="e">
        <f t="shared" si="28"/>
        <v>#REF!</v>
      </c>
      <c r="Q245" s="207" t="e">
        <f t="shared" si="29"/>
        <v>#REF!</v>
      </c>
      <c r="R245" s="207" t="e">
        <f t="shared" si="30"/>
        <v>#REF!</v>
      </c>
      <c r="T245" s="208" t="e">
        <f t="shared" si="32"/>
        <v>#REF!</v>
      </c>
    </row>
    <row r="246" spans="1:20">
      <c r="A246" s="191">
        <f t="shared" si="24"/>
        <v>23</v>
      </c>
      <c r="B246" s="191" t="str">
        <f>C246&amp;":"&amp;COUNTIF($C$7:C246,C246)</f>
        <v>23:3</v>
      </c>
      <c r="C246" s="204">
        <f t="shared" si="25"/>
        <v>23</v>
      </c>
      <c r="D246" s="204">
        <v>4.9000000000000004</v>
      </c>
      <c r="E246" s="204">
        <v>4.5999999999999996</v>
      </c>
      <c r="F246" s="204">
        <v>4.5</v>
      </c>
      <c r="G246" s="204">
        <v>4</v>
      </c>
      <c r="H246" s="204">
        <v>5</v>
      </c>
      <c r="I246" s="145"/>
      <c r="K246" s="209">
        <v>240</v>
      </c>
      <c r="L246" s="205" t="e">
        <f>M246&amp;":"&amp;COUNTIF($M$7:M246,M246)</f>
        <v>#REF!</v>
      </c>
      <c r="M246" s="206" t="e">
        <f>Entry!Q248</f>
        <v>#REF!</v>
      </c>
      <c r="N246" s="207" t="e">
        <f t="shared" si="26"/>
        <v>#REF!</v>
      </c>
      <c r="O246" s="207" t="e">
        <f t="shared" si="27"/>
        <v>#REF!</v>
      </c>
      <c r="P246" s="207" t="e">
        <f t="shared" si="28"/>
        <v>#REF!</v>
      </c>
      <c r="Q246" s="207" t="e">
        <f t="shared" si="29"/>
        <v>#REF!</v>
      </c>
      <c r="R246" s="207" t="e">
        <f t="shared" si="30"/>
        <v>#REF!</v>
      </c>
      <c r="T246" s="208" t="e">
        <f t="shared" si="32"/>
        <v>#REF!</v>
      </c>
    </row>
    <row r="247" spans="1:20">
      <c r="A247" s="191">
        <f t="shared" si="24"/>
        <v>29</v>
      </c>
      <c r="B247" s="191" t="str">
        <f>C247&amp;":"&amp;COUNTIF($C$7:C247,C247)</f>
        <v>29:5</v>
      </c>
      <c r="C247" s="204">
        <f t="shared" si="25"/>
        <v>29</v>
      </c>
      <c r="D247" s="204">
        <v>5.9</v>
      </c>
      <c r="E247" s="204">
        <v>6.6</v>
      </c>
      <c r="F247" s="204">
        <v>6.5</v>
      </c>
      <c r="G247" s="204">
        <v>5</v>
      </c>
      <c r="H247" s="204">
        <v>5</v>
      </c>
      <c r="I247" s="145"/>
      <c r="K247" s="205">
        <v>241</v>
      </c>
      <c r="L247" s="205" t="e">
        <f>M247&amp;":"&amp;COUNTIF($M$7:M247,M247)</f>
        <v>#REF!</v>
      </c>
      <c r="M247" s="206" t="e">
        <f>Entry!Q249</f>
        <v>#REF!</v>
      </c>
      <c r="N247" s="207" t="e">
        <f t="shared" si="26"/>
        <v>#REF!</v>
      </c>
      <c r="O247" s="207" t="e">
        <f t="shared" si="27"/>
        <v>#REF!</v>
      </c>
      <c r="P247" s="207" t="e">
        <f t="shared" si="28"/>
        <v>#REF!</v>
      </c>
      <c r="Q247" s="207" t="e">
        <f t="shared" si="29"/>
        <v>#REF!</v>
      </c>
      <c r="R247" s="207" t="e">
        <f t="shared" si="30"/>
        <v>#REF!</v>
      </c>
      <c r="T247" s="208" t="e">
        <f t="shared" si="32"/>
        <v>#REF!</v>
      </c>
    </row>
    <row r="248" spans="1:20">
      <c r="A248" s="191">
        <f t="shared" si="24"/>
        <v>32</v>
      </c>
      <c r="B248" s="191" t="str">
        <f>C248&amp;":"&amp;COUNTIF($C$7:C248,C248)</f>
        <v>32:9</v>
      </c>
      <c r="C248" s="204">
        <f t="shared" si="25"/>
        <v>32</v>
      </c>
      <c r="D248" s="204">
        <v>7.6</v>
      </c>
      <c r="E248" s="204">
        <v>7.7</v>
      </c>
      <c r="F248" s="204">
        <v>6.7</v>
      </c>
      <c r="G248" s="204">
        <v>5</v>
      </c>
      <c r="H248" s="204">
        <v>5</v>
      </c>
      <c r="I248" s="145"/>
      <c r="K248" s="209">
        <v>242</v>
      </c>
      <c r="L248" s="205" t="e">
        <f>M248&amp;":"&amp;COUNTIF($M$7:M248,M248)</f>
        <v>#REF!</v>
      </c>
      <c r="M248" s="206" t="e">
        <f>Entry!Q250</f>
        <v>#REF!</v>
      </c>
      <c r="N248" s="207" t="e">
        <f t="shared" si="26"/>
        <v>#REF!</v>
      </c>
      <c r="O248" s="207" t="e">
        <f t="shared" si="27"/>
        <v>#REF!</v>
      </c>
      <c r="P248" s="207" t="e">
        <f t="shared" si="28"/>
        <v>#REF!</v>
      </c>
      <c r="Q248" s="207" t="e">
        <f t="shared" si="29"/>
        <v>#REF!</v>
      </c>
      <c r="R248" s="207" t="e">
        <f t="shared" si="30"/>
        <v>#REF!</v>
      </c>
      <c r="T248" s="208" t="e">
        <f t="shared" si="32"/>
        <v>#REF!</v>
      </c>
    </row>
    <row r="249" spans="1:20">
      <c r="A249" s="191">
        <f t="shared" si="24"/>
        <v>35</v>
      </c>
      <c r="B249" s="191" t="str">
        <f>C249&amp;":"&amp;COUNTIF($C$7:C249,C249)</f>
        <v>35:6</v>
      </c>
      <c r="C249" s="204">
        <f t="shared" si="25"/>
        <v>35</v>
      </c>
      <c r="D249" s="204">
        <v>8.8000000000000007</v>
      </c>
      <c r="E249" s="204">
        <v>7.6</v>
      </c>
      <c r="F249" s="204">
        <v>8.6</v>
      </c>
      <c r="G249" s="204">
        <v>5</v>
      </c>
      <c r="H249" s="204">
        <v>5</v>
      </c>
      <c r="I249" s="145"/>
      <c r="K249" s="209">
        <v>243</v>
      </c>
      <c r="L249" s="205" t="e">
        <f>M249&amp;":"&amp;COUNTIF($M$7:M249,M249)</f>
        <v>#REF!</v>
      </c>
      <c r="M249" s="206" t="e">
        <f>Entry!Q251</f>
        <v>#REF!</v>
      </c>
      <c r="N249" s="207" t="e">
        <f t="shared" si="26"/>
        <v>#REF!</v>
      </c>
      <c r="O249" s="207" t="e">
        <f t="shared" si="27"/>
        <v>#REF!</v>
      </c>
      <c r="P249" s="207" t="e">
        <f t="shared" si="28"/>
        <v>#REF!</v>
      </c>
      <c r="Q249" s="207" t="e">
        <f t="shared" si="29"/>
        <v>#REF!</v>
      </c>
      <c r="R249" s="207" t="e">
        <f t="shared" si="30"/>
        <v>#REF!</v>
      </c>
      <c r="T249" s="208" t="e">
        <f t="shared" si="32"/>
        <v>#REF!</v>
      </c>
    </row>
    <row r="250" spans="1:20">
      <c r="A250" s="191">
        <f t="shared" si="24"/>
        <v>37</v>
      </c>
      <c r="B250" s="191" t="str">
        <f>C250&amp;":"&amp;COUNTIF($C$7:C250,C250)</f>
        <v>37:12</v>
      </c>
      <c r="C250" s="204">
        <f t="shared" si="25"/>
        <v>37</v>
      </c>
      <c r="D250" s="204">
        <v>8.1999999999999993</v>
      </c>
      <c r="E250" s="204">
        <v>8.9</v>
      </c>
      <c r="F250" s="204">
        <v>9.9</v>
      </c>
      <c r="G250" s="204">
        <v>5</v>
      </c>
      <c r="H250" s="204">
        <v>5</v>
      </c>
      <c r="I250" s="145"/>
      <c r="K250" s="209">
        <v>244</v>
      </c>
      <c r="L250" s="205"/>
      <c r="M250" s="206" t="e">
        <f>Entry!Q252</f>
        <v>#REF!</v>
      </c>
      <c r="N250" s="207" t="e">
        <f t="shared" si="26"/>
        <v>#REF!</v>
      </c>
      <c r="O250" s="207" t="e">
        <f t="shared" si="27"/>
        <v>#REF!</v>
      </c>
      <c r="P250" s="207" t="e">
        <f t="shared" si="28"/>
        <v>#REF!</v>
      </c>
      <c r="Q250" s="207" t="e">
        <f t="shared" si="29"/>
        <v>#REF!</v>
      </c>
      <c r="R250" s="207" t="e">
        <f t="shared" si="30"/>
        <v>#REF!</v>
      </c>
      <c r="T250" s="208" t="e">
        <f t="shared" si="32"/>
        <v>#REF!</v>
      </c>
    </row>
    <row r="251" spans="1:20">
      <c r="A251" s="191">
        <f t="shared" si="24"/>
        <v>39</v>
      </c>
      <c r="B251" s="191" t="str">
        <f>C251&amp;":"&amp;COUNTIF($C$7:C251,C251)</f>
        <v>39:15</v>
      </c>
      <c r="C251" s="204">
        <f t="shared" si="25"/>
        <v>39</v>
      </c>
      <c r="D251" s="204">
        <v>9.6999999999999993</v>
      </c>
      <c r="E251" s="204">
        <v>9.6999999999999993</v>
      </c>
      <c r="F251" s="204">
        <v>9.6</v>
      </c>
      <c r="G251" s="204">
        <v>5</v>
      </c>
      <c r="H251" s="204">
        <v>5</v>
      </c>
      <c r="I251" s="145"/>
      <c r="K251" s="205">
        <v>245</v>
      </c>
      <c r="L251" s="205" t="e">
        <f>M251&amp;":"&amp;COUNTIF($M$7:M251,M251)</f>
        <v>#REF!</v>
      </c>
      <c r="M251" s="206" t="e">
        <f>Entry!Q253</f>
        <v>#REF!</v>
      </c>
      <c r="N251" s="207" t="e">
        <f t="shared" si="26"/>
        <v>#REF!</v>
      </c>
      <c r="O251" s="207" t="e">
        <f t="shared" si="27"/>
        <v>#REF!</v>
      </c>
      <c r="P251" s="207" t="e">
        <f t="shared" si="28"/>
        <v>#REF!</v>
      </c>
      <c r="Q251" s="207" t="e">
        <f t="shared" si="29"/>
        <v>#REF!</v>
      </c>
      <c r="R251" s="207" t="e">
        <f t="shared" si="30"/>
        <v>#REF!</v>
      </c>
      <c r="T251" s="208" t="e">
        <f t="shared" si="32"/>
        <v>#REF!</v>
      </c>
    </row>
    <row r="252" spans="1:20">
      <c r="A252" s="191">
        <f t="shared" si="24"/>
        <v>26</v>
      </c>
      <c r="B252" s="191" t="str">
        <f>C252&amp;":"&amp;COUNTIF($C$7:C252,C252)</f>
        <v>26:18</v>
      </c>
      <c r="C252" s="204">
        <f t="shared" si="25"/>
        <v>26</v>
      </c>
      <c r="D252" s="204">
        <v>4</v>
      </c>
      <c r="E252" s="204">
        <v>3.5</v>
      </c>
      <c r="F252" s="204">
        <v>9.5</v>
      </c>
      <c r="G252" s="204">
        <v>5</v>
      </c>
      <c r="H252" s="204">
        <v>4</v>
      </c>
      <c r="I252" s="145"/>
      <c r="K252" s="209">
        <v>246</v>
      </c>
      <c r="L252" s="205" t="e">
        <f>M252&amp;":"&amp;COUNTIF($M$7:M252,M252)</f>
        <v>#REF!</v>
      </c>
      <c r="M252" s="206" t="e">
        <f>Entry!Q254</f>
        <v>#REF!</v>
      </c>
      <c r="N252" s="207" t="e">
        <f t="shared" si="26"/>
        <v>#REF!</v>
      </c>
      <c r="O252" s="207" t="e">
        <f t="shared" si="27"/>
        <v>#REF!</v>
      </c>
      <c r="P252" s="207" t="e">
        <f t="shared" si="28"/>
        <v>#REF!</v>
      </c>
      <c r="Q252" s="207" t="e">
        <f t="shared" si="29"/>
        <v>#REF!</v>
      </c>
      <c r="R252" s="207" t="e">
        <f t="shared" si="30"/>
        <v>#REF!</v>
      </c>
      <c r="T252" s="208" t="e">
        <f t="shared" si="32"/>
        <v>#REF!</v>
      </c>
    </row>
    <row r="253" spans="1:20">
      <c r="A253" s="191">
        <f t="shared" si="24"/>
        <v>16</v>
      </c>
      <c r="B253" s="191" t="str">
        <f>C253&amp;":"&amp;COUNTIF($C$7:C253,C253)</f>
        <v>16:2</v>
      </c>
      <c r="C253" s="204">
        <f t="shared" si="25"/>
        <v>16</v>
      </c>
      <c r="D253" s="204">
        <v>2.1</v>
      </c>
      <c r="E253" s="204">
        <v>3</v>
      </c>
      <c r="F253" s="204">
        <v>1.9</v>
      </c>
      <c r="G253" s="204">
        <v>4</v>
      </c>
      <c r="H253" s="204">
        <v>5</v>
      </c>
      <c r="I253" s="145"/>
      <c r="K253" s="209">
        <v>247</v>
      </c>
      <c r="L253" s="205" t="str">
        <f>M253&amp;":"&amp;COUNTIF($M$7:M253,M253)</f>
        <v>36:52</v>
      </c>
      <c r="M253" s="206">
        <f>Entry!Q255</f>
        <v>36</v>
      </c>
      <c r="N253" s="207">
        <f t="shared" si="26"/>
        <v>8.6999999999999993</v>
      </c>
      <c r="O253" s="207">
        <f t="shared" si="27"/>
        <v>9.6999999999999993</v>
      </c>
      <c r="P253" s="207">
        <f t="shared" si="28"/>
        <v>8.6</v>
      </c>
      <c r="Q253" s="207">
        <f t="shared" si="29"/>
        <v>5</v>
      </c>
      <c r="R253" s="207">
        <f t="shared" si="30"/>
        <v>4</v>
      </c>
      <c r="T253" s="208">
        <f t="shared" si="32"/>
        <v>36</v>
      </c>
    </row>
    <row r="254" spans="1:20">
      <c r="A254" s="191">
        <f t="shared" si="24"/>
        <v>25</v>
      </c>
      <c r="B254" s="191" t="str">
        <f>C254&amp;":"&amp;COUNTIF($C$7:C254,C254)</f>
        <v>25:9</v>
      </c>
      <c r="C254" s="204">
        <f t="shared" si="25"/>
        <v>25</v>
      </c>
      <c r="D254" s="204">
        <v>5</v>
      </c>
      <c r="E254" s="204">
        <v>5.5</v>
      </c>
      <c r="F254" s="204">
        <v>5.5</v>
      </c>
      <c r="G254" s="204">
        <v>5</v>
      </c>
      <c r="H254" s="204">
        <v>4</v>
      </c>
      <c r="I254" s="145"/>
      <c r="K254" s="209">
        <v>248</v>
      </c>
      <c r="L254" s="205" t="str">
        <f>M254&amp;":"&amp;COUNTIF($M$7:M254,M254)</f>
        <v>0:8</v>
      </c>
      <c r="M254" s="206">
        <f>Entry!Q256</f>
        <v>0</v>
      </c>
      <c r="N254" s="207">
        <f t="shared" si="26"/>
        <v>0</v>
      </c>
      <c r="O254" s="207">
        <f t="shared" si="27"/>
        <v>0</v>
      </c>
      <c r="P254" s="207">
        <f t="shared" si="28"/>
        <v>0</v>
      </c>
      <c r="Q254" s="207">
        <f t="shared" si="29"/>
        <v>0</v>
      </c>
      <c r="R254" s="207">
        <f t="shared" si="30"/>
        <v>0</v>
      </c>
      <c r="T254" s="208">
        <f t="shared" si="32"/>
        <v>0</v>
      </c>
    </row>
    <row r="255" spans="1:20">
      <c r="A255" s="191">
        <f t="shared" si="24"/>
        <v>29</v>
      </c>
      <c r="B255" s="191" t="str">
        <f>C255&amp;":"&amp;COUNTIF($C$7:C255,C255)</f>
        <v>29:6</v>
      </c>
      <c r="C255" s="204">
        <f t="shared" si="25"/>
        <v>29</v>
      </c>
      <c r="D255" s="204">
        <v>7</v>
      </c>
      <c r="E255" s="204">
        <v>5.5</v>
      </c>
      <c r="F255" s="204">
        <v>6.5</v>
      </c>
      <c r="G255" s="204">
        <v>5</v>
      </c>
      <c r="H255" s="204">
        <v>5</v>
      </c>
      <c r="I255" s="145"/>
      <c r="K255" s="205">
        <v>249</v>
      </c>
      <c r="L255" s="205" t="str">
        <f>M255&amp;":"&amp;COUNTIF($M$7:M255,M255)</f>
        <v>0:9</v>
      </c>
      <c r="M255" s="206">
        <f>Entry!Q257</f>
        <v>0</v>
      </c>
      <c r="N255" s="207">
        <f t="shared" si="26"/>
        <v>0</v>
      </c>
      <c r="O255" s="207">
        <f t="shared" si="27"/>
        <v>0</v>
      </c>
      <c r="P255" s="207">
        <f t="shared" si="28"/>
        <v>0</v>
      </c>
      <c r="Q255" s="207">
        <f t="shared" si="29"/>
        <v>0</v>
      </c>
      <c r="R255" s="207">
        <f t="shared" si="30"/>
        <v>0</v>
      </c>
      <c r="T255" s="208">
        <f t="shared" si="32"/>
        <v>0</v>
      </c>
    </row>
    <row r="256" spans="1:20">
      <c r="A256" s="191">
        <f t="shared" si="24"/>
        <v>30</v>
      </c>
      <c r="B256" s="191" t="str">
        <f>C256&amp;":"&amp;COUNTIF($C$7:C256,C256)</f>
        <v>30:11</v>
      </c>
      <c r="C256" s="204">
        <f t="shared" si="25"/>
        <v>30</v>
      </c>
      <c r="D256" s="204">
        <v>7.1</v>
      </c>
      <c r="E256" s="204">
        <v>7</v>
      </c>
      <c r="F256" s="204">
        <v>6.9</v>
      </c>
      <c r="G256" s="204">
        <v>5</v>
      </c>
      <c r="H256" s="204">
        <v>4</v>
      </c>
      <c r="I256" s="145"/>
      <c r="K256" s="209">
        <v>250</v>
      </c>
      <c r="L256" s="205" t="str">
        <f>M256&amp;":"&amp;COUNTIF($M$7:M256,M256)</f>
        <v>0:10</v>
      </c>
      <c r="M256" s="206">
        <f>Entry!Q258</f>
        <v>0</v>
      </c>
      <c r="N256" s="207">
        <f t="shared" si="26"/>
        <v>0</v>
      </c>
      <c r="O256" s="207">
        <f t="shared" si="27"/>
        <v>0</v>
      </c>
      <c r="P256" s="207">
        <f t="shared" si="28"/>
        <v>0</v>
      </c>
      <c r="Q256" s="207">
        <f t="shared" si="29"/>
        <v>0</v>
      </c>
      <c r="R256" s="207">
        <f t="shared" si="30"/>
        <v>0</v>
      </c>
      <c r="T256" s="208">
        <f t="shared" si="32"/>
        <v>0</v>
      </c>
    </row>
    <row r="257" spans="1:20">
      <c r="A257" s="191">
        <f t="shared" si="24"/>
        <v>35</v>
      </c>
      <c r="B257" s="191" t="str">
        <f>C257&amp;":"&amp;COUNTIF($C$7:C257,C257)</f>
        <v>35:7</v>
      </c>
      <c r="C257" s="204">
        <f t="shared" si="25"/>
        <v>35</v>
      </c>
      <c r="D257" s="204">
        <v>8.4</v>
      </c>
      <c r="E257" s="204">
        <v>8.8000000000000007</v>
      </c>
      <c r="F257" s="204">
        <v>7.8</v>
      </c>
      <c r="G257" s="204">
        <v>5</v>
      </c>
      <c r="H257" s="204">
        <v>5</v>
      </c>
      <c r="I257" s="145"/>
      <c r="K257" s="209">
        <v>251</v>
      </c>
      <c r="L257" s="205" t="str">
        <f>M257&amp;":"&amp;COUNTIF($M$7:M257,M257)</f>
        <v>0:11</v>
      </c>
      <c r="M257" s="206">
        <f>Entry!Q259</f>
        <v>0</v>
      </c>
      <c r="N257" s="207">
        <f t="shared" si="26"/>
        <v>0</v>
      </c>
      <c r="O257" s="207">
        <f t="shared" si="27"/>
        <v>0</v>
      </c>
      <c r="P257" s="207">
        <f t="shared" si="28"/>
        <v>0</v>
      </c>
      <c r="Q257" s="207">
        <f t="shared" si="29"/>
        <v>0</v>
      </c>
      <c r="R257" s="207">
        <f t="shared" si="30"/>
        <v>0</v>
      </c>
      <c r="T257" s="208">
        <f t="shared" si="32"/>
        <v>0</v>
      </c>
    </row>
    <row r="258" spans="1:20">
      <c r="A258" s="191">
        <f t="shared" si="24"/>
        <v>37</v>
      </c>
      <c r="B258" s="191" t="str">
        <f>C258&amp;":"&amp;COUNTIF($C$7:C258,C258)</f>
        <v>37:13</v>
      </c>
      <c r="C258" s="204">
        <f t="shared" si="25"/>
        <v>37</v>
      </c>
      <c r="D258" s="204">
        <v>9.4</v>
      </c>
      <c r="E258" s="204">
        <v>9.8000000000000007</v>
      </c>
      <c r="F258" s="204">
        <v>8.8000000000000007</v>
      </c>
      <c r="G258" s="204">
        <v>5</v>
      </c>
      <c r="H258" s="204">
        <v>4</v>
      </c>
      <c r="I258" s="145"/>
      <c r="K258" s="209">
        <v>252</v>
      </c>
      <c r="L258" s="205" t="str">
        <f>M258&amp;":"&amp;COUNTIF($M$7:M258,M258)</f>
        <v>0:12</v>
      </c>
      <c r="M258" s="206">
        <f>Entry!Q260</f>
        <v>0</v>
      </c>
      <c r="N258" s="207">
        <f t="shared" si="26"/>
        <v>0</v>
      </c>
      <c r="O258" s="207">
        <f t="shared" si="27"/>
        <v>0</v>
      </c>
      <c r="P258" s="207">
        <f t="shared" si="28"/>
        <v>0</v>
      </c>
      <c r="Q258" s="207">
        <f t="shared" si="29"/>
        <v>0</v>
      </c>
      <c r="R258" s="207">
        <f t="shared" si="30"/>
        <v>0</v>
      </c>
      <c r="T258" s="208">
        <f t="shared" si="32"/>
        <v>0</v>
      </c>
    </row>
    <row r="259" spans="1:20">
      <c r="A259" s="191">
        <f t="shared" si="24"/>
        <v>38</v>
      </c>
      <c r="B259" s="191" t="str">
        <f>C259&amp;":"&amp;COUNTIF($C$7:C259,C259)</f>
        <v>38:22</v>
      </c>
      <c r="C259" s="204">
        <f t="shared" si="25"/>
        <v>38</v>
      </c>
      <c r="D259" s="204">
        <v>9.6999999999999993</v>
      </c>
      <c r="E259" s="204">
        <v>9.6999999999999993</v>
      </c>
      <c r="F259" s="204">
        <v>9.6</v>
      </c>
      <c r="G259" s="204">
        <v>5</v>
      </c>
      <c r="H259" s="204">
        <v>4</v>
      </c>
      <c r="I259" s="145"/>
      <c r="K259" s="205">
        <v>253</v>
      </c>
      <c r="L259" s="205" t="str">
        <f>M259&amp;":"&amp;COUNTIF($M$7:M259,M259)</f>
        <v>0:13</v>
      </c>
      <c r="M259" s="206">
        <f>Entry!Q261</f>
        <v>0</v>
      </c>
      <c r="N259" s="207">
        <f t="shared" si="26"/>
        <v>0</v>
      </c>
      <c r="O259" s="207">
        <f t="shared" si="27"/>
        <v>0</v>
      </c>
      <c r="P259" s="207">
        <f t="shared" si="28"/>
        <v>0</v>
      </c>
      <c r="Q259" s="207">
        <f t="shared" si="29"/>
        <v>0</v>
      </c>
      <c r="R259" s="207">
        <f t="shared" si="30"/>
        <v>0</v>
      </c>
      <c r="T259" s="208">
        <f t="shared" si="32"/>
        <v>0</v>
      </c>
    </row>
    <row r="260" spans="1:20">
      <c r="A260" s="191">
        <f t="shared" si="24"/>
        <v>20</v>
      </c>
      <c r="B260" s="191" t="str">
        <f>C260&amp;":"&amp;COUNTIF($C$7:C260,C260)</f>
        <v>20:1</v>
      </c>
      <c r="C260" s="204">
        <f t="shared" si="25"/>
        <v>20</v>
      </c>
      <c r="D260" s="204">
        <v>6.9</v>
      </c>
      <c r="E260" s="204">
        <v>5.6</v>
      </c>
      <c r="F260" s="204">
        <v>2.5</v>
      </c>
      <c r="G260" s="204">
        <v>1</v>
      </c>
      <c r="H260" s="204">
        <v>4</v>
      </c>
      <c r="I260" s="210"/>
      <c r="K260" s="209">
        <v>254</v>
      </c>
      <c r="L260" s="205" t="str">
        <f>M260&amp;":"&amp;COUNTIF($M$7:M260,M260)</f>
        <v>0:14</v>
      </c>
      <c r="M260" s="206">
        <f>Entry!Q262</f>
        <v>0</v>
      </c>
      <c r="N260" s="207">
        <f t="shared" si="26"/>
        <v>0</v>
      </c>
      <c r="O260" s="207">
        <f t="shared" si="27"/>
        <v>0</v>
      </c>
      <c r="P260" s="207">
        <f t="shared" si="28"/>
        <v>0</v>
      </c>
      <c r="Q260" s="207">
        <f t="shared" si="29"/>
        <v>0</v>
      </c>
      <c r="R260" s="207">
        <f t="shared" si="30"/>
        <v>0</v>
      </c>
      <c r="T260" s="208">
        <f t="shared" si="32"/>
        <v>0</v>
      </c>
    </row>
    <row r="261" spans="1:20">
      <c r="A261" s="191">
        <f t="shared" si="24"/>
        <v>11</v>
      </c>
      <c r="B261" s="191" t="str">
        <f>C261&amp;":"&amp;COUNTIF($C$7:C261,C261)</f>
        <v>11:5</v>
      </c>
      <c r="C261" s="204">
        <f t="shared" si="25"/>
        <v>11</v>
      </c>
      <c r="D261" s="204">
        <v>2</v>
      </c>
      <c r="E261" s="204">
        <v>0.5</v>
      </c>
      <c r="F261" s="204">
        <v>1.5</v>
      </c>
      <c r="G261" s="204">
        <v>5</v>
      </c>
      <c r="H261" s="204">
        <v>2</v>
      </c>
      <c r="I261" s="210"/>
      <c r="K261" s="209">
        <v>255</v>
      </c>
      <c r="L261" s="205" t="str">
        <f>M261&amp;":"&amp;COUNTIF($M$7:M261,M261)</f>
        <v>0:15</v>
      </c>
      <c r="M261" s="206">
        <f>Entry!Q263</f>
        <v>0</v>
      </c>
      <c r="N261" s="207">
        <f t="shared" si="26"/>
        <v>0</v>
      </c>
      <c r="O261" s="207">
        <f t="shared" si="27"/>
        <v>0</v>
      </c>
      <c r="P261" s="207">
        <f t="shared" si="28"/>
        <v>0</v>
      </c>
      <c r="Q261" s="207">
        <f t="shared" si="29"/>
        <v>0</v>
      </c>
      <c r="R261" s="207">
        <f t="shared" si="30"/>
        <v>0</v>
      </c>
      <c r="T261" s="208">
        <f t="shared" si="32"/>
        <v>0</v>
      </c>
    </row>
    <row r="262" spans="1:20">
      <c r="A262" s="191">
        <f t="shared" si="24"/>
        <v>25</v>
      </c>
      <c r="B262" s="191" t="str">
        <f>C262&amp;":"&amp;COUNTIF($C$7:C262,C262)</f>
        <v>25:10</v>
      </c>
      <c r="C262" s="204">
        <f t="shared" si="25"/>
        <v>25</v>
      </c>
      <c r="D262" s="204">
        <v>5.0999999999999996</v>
      </c>
      <c r="E262" s="204">
        <v>5</v>
      </c>
      <c r="F262" s="204">
        <v>5.9</v>
      </c>
      <c r="G262" s="204">
        <v>5</v>
      </c>
      <c r="H262" s="204">
        <v>4</v>
      </c>
      <c r="I262" s="210"/>
      <c r="K262" s="209">
        <v>256</v>
      </c>
      <c r="L262" s="205" t="str">
        <f>M262&amp;":"&amp;COUNTIF($M$7:M262,M262)</f>
        <v>0:16</v>
      </c>
      <c r="M262" s="206">
        <f>Entry!Q264</f>
        <v>0</v>
      </c>
      <c r="N262" s="207">
        <f t="shared" si="26"/>
        <v>0</v>
      </c>
      <c r="O262" s="207">
        <f t="shared" si="27"/>
        <v>0</v>
      </c>
      <c r="P262" s="207">
        <f t="shared" si="28"/>
        <v>0</v>
      </c>
      <c r="Q262" s="207">
        <f t="shared" si="29"/>
        <v>0</v>
      </c>
      <c r="R262" s="207">
        <f t="shared" si="30"/>
        <v>0</v>
      </c>
      <c r="T262" s="208">
        <f t="shared" si="32"/>
        <v>0</v>
      </c>
    </row>
    <row r="263" spans="1:20">
      <c r="A263" s="191">
        <f t="shared" ref="A263:A326" si="33">SUM(D263:H263)</f>
        <v>28</v>
      </c>
      <c r="B263" s="191" t="str">
        <f>C263&amp;":"&amp;COUNTIF($C$7:C263,C263)</f>
        <v>28:17</v>
      </c>
      <c r="C263" s="204">
        <f t="shared" ref="C263:C326" si="34">SUM(D263:H263)</f>
        <v>28</v>
      </c>
      <c r="D263" s="204">
        <v>6.8</v>
      </c>
      <c r="E263" s="204">
        <v>5.6</v>
      </c>
      <c r="F263" s="204">
        <v>5.6</v>
      </c>
      <c r="G263" s="204">
        <v>5</v>
      </c>
      <c r="H263" s="204">
        <v>5</v>
      </c>
      <c r="I263" s="210"/>
      <c r="K263" s="205">
        <v>257</v>
      </c>
      <c r="L263" s="205" t="str">
        <f>M263&amp;":"&amp;COUNTIF($M$7:M263,M263)</f>
        <v>0:17</v>
      </c>
      <c r="M263" s="206">
        <f>Entry!Q265</f>
        <v>0</v>
      </c>
      <c r="N263" s="207">
        <f t="shared" ref="N263:N326" si="35">IFERROR(VLOOKUP($L263,$B$7:$H$1015,3,FALSE),VLOOKUP($M263,$C$7:$H$1015,2,FALSE))</f>
        <v>0</v>
      </c>
      <c r="O263" s="207">
        <f t="shared" ref="O263:O326" si="36">IFERROR(VLOOKUP($L263,$B$7:$H$1015,4,FALSE),VLOOKUP($M263,$C$7:$H$1015,3,FALSE))</f>
        <v>0</v>
      </c>
      <c r="P263" s="207">
        <f t="shared" ref="P263:P326" si="37">IFERROR(VLOOKUP($L263,$B$7:$H$1015,5,FALSE),VLOOKUP($M263,$C$7:$H$1015,4,FALSE))</f>
        <v>0</v>
      </c>
      <c r="Q263" s="207">
        <f t="shared" ref="Q263:Q326" si="38">IFERROR(VLOOKUP($L263,$B$7:$H$1015,6,FALSE),VLOOKUP($M263,$C$7:$H$1015,5,FALSE))</f>
        <v>0</v>
      </c>
      <c r="R263" s="207">
        <f t="shared" ref="R263:R326" si="39">IFERROR(VLOOKUP($L263,$B$7:$H$1015,7,FALSE),VLOOKUP($M263,$C$7:$H$1015,6,FALSE))</f>
        <v>0</v>
      </c>
      <c r="T263" s="208">
        <f t="shared" si="32"/>
        <v>0</v>
      </c>
    </row>
    <row r="264" spans="1:20">
      <c r="A264" s="191">
        <f t="shared" si="33"/>
        <v>32</v>
      </c>
      <c r="B264" s="191" t="str">
        <f>C264&amp;":"&amp;COUNTIF($C$7:C264,C264)</f>
        <v>32:10</v>
      </c>
      <c r="C264" s="204">
        <f t="shared" si="34"/>
        <v>32</v>
      </c>
      <c r="D264" s="204">
        <v>6.9</v>
      </c>
      <c r="E264" s="204">
        <v>7.6</v>
      </c>
      <c r="F264" s="204">
        <v>7.5</v>
      </c>
      <c r="G264" s="204">
        <v>5</v>
      </c>
      <c r="H264" s="204">
        <v>5</v>
      </c>
      <c r="I264" s="210"/>
      <c r="K264" s="209">
        <v>258</v>
      </c>
      <c r="L264" s="205" t="str">
        <f>M264&amp;":"&amp;COUNTIF($M$7:M264,M264)</f>
        <v>0:18</v>
      </c>
      <c r="M264" s="206">
        <f>Entry!Q266</f>
        <v>0</v>
      </c>
      <c r="N264" s="207">
        <f t="shared" si="35"/>
        <v>0</v>
      </c>
      <c r="O264" s="207">
        <f t="shared" si="36"/>
        <v>0</v>
      </c>
      <c r="P264" s="207">
        <f t="shared" si="37"/>
        <v>0</v>
      </c>
      <c r="Q264" s="207">
        <f t="shared" si="38"/>
        <v>0</v>
      </c>
      <c r="R264" s="207">
        <f t="shared" si="39"/>
        <v>0</v>
      </c>
      <c r="T264" s="208">
        <f t="shared" si="32"/>
        <v>0</v>
      </c>
    </row>
    <row r="265" spans="1:20">
      <c r="A265" s="191">
        <f t="shared" si="33"/>
        <v>33</v>
      </c>
      <c r="B265" s="191" t="str">
        <f>C265&amp;":"&amp;COUNTIF($C$7:C265,C265)</f>
        <v>33:9</v>
      </c>
      <c r="C265" s="204">
        <f t="shared" si="34"/>
        <v>33</v>
      </c>
      <c r="D265" s="204">
        <v>8.1</v>
      </c>
      <c r="E265" s="204">
        <v>8</v>
      </c>
      <c r="F265" s="204">
        <v>7.9</v>
      </c>
      <c r="G265" s="204">
        <v>5</v>
      </c>
      <c r="H265" s="204">
        <v>4</v>
      </c>
      <c r="I265" s="211"/>
      <c r="K265" s="209">
        <v>259</v>
      </c>
      <c r="L265" s="205" t="str">
        <f>M265&amp;":"&amp;COUNTIF($M$7:M265,M265)</f>
        <v>0:19</v>
      </c>
      <c r="M265" s="206">
        <f>Entry!Q267</f>
        <v>0</v>
      </c>
      <c r="N265" s="207">
        <f t="shared" si="35"/>
        <v>0</v>
      </c>
      <c r="O265" s="207">
        <f t="shared" si="36"/>
        <v>0</v>
      </c>
      <c r="P265" s="207">
        <f t="shared" si="37"/>
        <v>0</v>
      </c>
      <c r="Q265" s="207">
        <f t="shared" si="38"/>
        <v>0</v>
      </c>
      <c r="R265" s="207">
        <f t="shared" si="39"/>
        <v>0</v>
      </c>
      <c r="T265" s="208">
        <f t="shared" si="32"/>
        <v>0</v>
      </c>
    </row>
    <row r="266" spans="1:20">
      <c r="A266" s="191">
        <f t="shared" si="33"/>
        <v>36</v>
      </c>
      <c r="B266" s="191" t="str">
        <f>C266&amp;":"&amp;COUNTIF($C$7:C266,C266)</f>
        <v>36:12</v>
      </c>
      <c r="C266" s="204">
        <f t="shared" si="34"/>
        <v>36</v>
      </c>
      <c r="D266" s="204">
        <v>8.6999999999999993</v>
      </c>
      <c r="E266" s="204">
        <v>8.6999999999999993</v>
      </c>
      <c r="F266" s="204">
        <v>9.6</v>
      </c>
      <c r="G266" s="204">
        <v>5</v>
      </c>
      <c r="H266" s="204">
        <v>4</v>
      </c>
      <c r="I266" s="211"/>
      <c r="K266" s="209">
        <v>260</v>
      </c>
      <c r="L266" s="205" t="str">
        <f>M266&amp;":"&amp;COUNTIF($M$7:M266,M266)</f>
        <v>0:20</v>
      </c>
      <c r="M266" s="206">
        <f>Entry!Q268</f>
        <v>0</v>
      </c>
      <c r="N266" s="207">
        <f t="shared" si="35"/>
        <v>0</v>
      </c>
      <c r="O266" s="207">
        <f t="shared" si="36"/>
        <v>0</v>
      </c>
      <c r="P266" s="207">
        <f t="shared" si="37"/>
        <v>0</v>
      </c>
      <c r="Q266" s="207">
        <f t="shared" si="38"/>
        <v>0</v>
      </c>
      <c r="R266" s="207">
        <f t="shared" si="39"/>
        <v>0</v>
      </c>
      <c r="T266" s="208">
        <f t="shared" si="32"/>
        <v>0</v>
      </c>
    </row>
    <row r="267" spans="1:20">
      <c r="A267" s="191">
        <f t="shared" si="33"/>
        <v>39</v>
      </c>
      <c r="B267" s="191" t="str">
        <f>C267&amp;":"&amp;COUNTIF($C$7:C267,C267)</f>
        <v>39:16</v>
      </c>
      <c r="C267" s="204">
        <f t="shared" si="34"/>
        <v>39</v>
      </c>
      <c r="D267" s="204">
        <v>9.8000000000000007</v>
      </c>
      <c r="E267" s="204">
        <v>9.6</v>
      </c>
      <c r="F267" s="204">
        <v>9.6</v>
      </c>
      <c r="G267" s="204">
        <v>5</v>
      </c>
      <c r="H267" s="204">
        <v>5</v>
      </c>
      <c r="I267" s="210"/>
      <c r="K267" s="205">
        <v>261</v>
      </c>
      <c r="L267" s="205" t="str">
        <f>M267&amp;":"&amp;COUNTIF($M$7:M267,M267)</f>
        <v>0:21</v>
      </c>
      <c r="M267" s="206">
        <f>Entry!Q269</f>
        <v>0</v>
      </c>
      <c r="N267" s="207">
        <f t="shared" si="35"/>
        <v>0</v>
      </c>
      <c r="O267" s="207">
        <f t="shared" si="36"/>
        <v>0</v>
      </c>
      <c r="P267" s="207">
        <f t="shared" si="37"/>
        <v>0</v>
      </c>
      <c r="Q267" s="207">
        <f t="shared" si="38"/>
        <v>0</v>
      </c>
      <c r="R267" s="207">
        <f t="shared" si="39"/>
        <v>0</v>
      </c>
      <c r="T267" s="208">
        <f t="shared" si="32"/>
        <v>0</v>
      </c>
    </row>
    <row r="268" spans="1:20">
      <c r="A268" s="191">
        <f t="shared" si="33"/>
        <v>20</v>
      </c>
      <c r="B268" s="191" t="str">
        <f>C268&amp;":"&amp;COUNTIF($C$7:C268,C268)</f>
        <v>20:2</v>
      </c>
      <c r="C268" s="204">
        <f t="shared" si="34"/>
        <v>20</v>
      </c>
      <c r="D268" s="204">
        <v>4.2</v>
      </c>
      <c r="E268" s="204">
        <v>1.9</v>
      </c>
      <c r="F268" s="204">
        <v>8.9</v>
      </c>
      <c r="G268" s="204">
        <v>0</v>
      </c>
      <c r="H268" s="204">
        <v>5</v>
      </c>
      <c r="I268" s="210"/>
      <c r="K268" s="209">
        <v>262</v>
      </c>
      <c r="L268" s="205" t="str">
        <f>M268&amp;":"&amp;COUNTIF($M$7:M268,M268)</f>
        <v>0:22</v>
      </c>
      <c r="M268" s="206">
        <f>Entry!Q270</f>
        <v>0</v>
      </c>
      <c r="N268" s="207">
        <f t="shared" si="35"/>
        <v>0</v>
      </c>
      <c r="O268" s="207">
        <f t="shared" si="36"/>
        <v>0</v>
      </c>
      <c r="P268" s="207">
        <f t="shared" si="37"/>
        <v>0</v>
      </c>
      <c r="Q268" s="207">
        <f t="shared" si="38"/>
        <v>0</v>
      </c>
      <c r="R268" s="207">
        <f t="shared" si="39"/>
        <v>0</v>
      </c>
      <c r="T268" s="208">
        <f t="shared" si="32"/>
        <v>0</v>
      </c>
    </row>
    <row r="269" spans="1:20">
      <c r="A269" s="191">
        <f t="shared" si="33"/>
        <v>10</v>
      </c>
      <c r="B269" s="191" t="str">
        <f>C269&amp;":"&amp;COUNTIF($C$7:C269,C269)</f>
        <v>10:8</v>
      </c>
      <c r="C269" s="204">
        <f t="shared" si="34"/>
        <v>10</v>
      </c>
      <c r="D269" s="204">
        <v>0.4</v>
      </c>
      <c r="E269" s="204">
        <v>0.8</v>
      </c>
      <c r="F269" s="204">
        <v>1.8</v>
      </c>
      <c r="G269" s="204">
        <v>5</v>
      </c>
      <c r="H269" s="204">
        <v>2</v>
      </c>
      <c r="I269" s="210"/>
      <c r="K269" s="209">
        <v>263</v>
      </c>
      <c r="L269" s="205" t="str">
        <f>M269&amp;":"&amp;COUNTIF($M$7:M269,M269)</f>
        <v>0:23</v>
      </c>
      <c r="M269" s="206">
        <f>Entry!Q271</f>
        <v>0</v>
      </c>
      <c r="N269" s="207">
        <f t="shared" si="35"/>
        <v>0</v>
      </c>
      <c r="O269" s="207">
        <f t="shared" si="36"/>
        <v>0</v>
      </c>
      <c r="P269" s="207">
        <f t="shared" si="37"/>
        <v>0</v>
      </c>
      <c r="Q269" s="207">
        <f t="shared" si="38"/>
        <v>0</v>
      </c>
      <c r="R269" s="207">
        <f t="shared" si="39"/>
        <v>0</v>
      </c>
      <c r="T269" s="208">
        <f t="shared" si="32"/>
        <v>0</v>
      </c>
    </row>
    <row r="270" spans="1:20">
      <c r="A270" s="191">
        <f t="shared" si="33"/>
        <v>25</v>
      </c>
      <c r="B270" s="191" t="str">
        <f>C270&amp;":"&amp;COUNTIF($C$7:C270,C270)</f>
        <v>25:11</v>
      </c>
      <c r="C270" s="204">
        <f t="shared" si="34"/>
        <v>25</v>
      </c>
      <c r="D270" s="204">
        <v>5.2</v>
      </c>
      <c r="E270" s="204">
        <v>5.9</v>
      </c>
      <c r="F270" s="204">
        <v>4.9000000000000004</v>
      </c>
      <c r="G270" s="204">
        <v>5</v>
      </c>
      <c r="H270" s="204">
        <v>4</v>
      </c>
      <c r="I270" s="210"/>
      <c r="K270" s="209">
        <v>264</v>
      </c>
      <c r="L270" s="205" t="str">
        <f>M270&amp;":"&amp;COUNTIF($M$7:M270,M270)</f>
        <v>0:24</v>
      </c>
      <c r="M270" s="206">
        <f>Entry!Q272</f>
        <v>0</v>
      </c>
      <c r="N270" s="207">
        <f t="shared" si="35"/>
        <v>0</v>
      </c>
      <c r="O270" s="207">
        <f t="shared" si="36"/>
        <v>0</v>
      </c>
      <c r="P270" s="207">
        <f t="shared" si="37"/>
        <v>0</v>
      </c>
      <c r="Q270" s="207">
        <f t="shared" si="38"/>
        <v>0</v>
      </c>
      <c r="R270" s="207">
        <f t="shared" si="39"/>
        <v>0</v>
      </c>
      <c r="T270" s="208">
        <f t="shared" si="32"/>
        <v>0</v>
      </c>
    </row>
    <row r="271" spans="1:20">
      <c r="A271" s="191">
        <f t="shared" si="33"/>
        <v>28</v>
      </c>
      <c r="B271" s="191" t="str">
        <f>C271&amp;":"&amp;COUNTIF($C$7:C271,C271)</f>
        <v>28:18</v>
      </c>
      <c r="C271" s="204">
        <f t="shared" si="34"/>
        <v>28</v>
      </c>
      <c r="D271" s="204">
        <v>5.9</v>
      </c>
      <c r="E271" s="204">
        <v>5.6</v>
      </c>
      <c r="F271" s="204">
        <v>6.5</v>
      </c>
      <c r="G271" s="204">
        <v>5</v>
      </c>
      <c r="H271" s="204">
        <v>5</v>
      </c>
      <c r="I271" s="210"/>
      <c r="K271" s="205">
        <v>265</v>
      </c>
      <c r="L271" s="205" t="str">
        <f>M271&amp;":"&amp;COUNTIF($M$7:M271,M271)</f>
        <v>0:25</v>
      </c>
      <c r="M271" s="206">
        <f>Entry!Q273</f>
        <v>0</v>
      </c>
      <c r="N271" s="207">
        <f t="shared" si="35"/>
        <v>0</v>
      </c>
      <c r="O271" s="207">
        <f t="shared" si="36"/>
        <v>0</v>
      </c>
      <c r="P271" s="207">
        <f t="shared" si="37"/>
        <v>0</v>
      </c>
      <c r="Q271" s="207">
        <f t="shared" si="38"/>
        <v>0</v>
      </c>
      <c r="R271" s="207">
        <f t="shared" si="39"/>
        <v>0</v>
      </c>
      <c r="T271" s="208">
        <f t="shared" si="32"/>
        <v>0</v>
      </c>
    </row>
    <row r="272" spans="1:20">
      <c r="A272" s="191">
        <f t="shared" si="33"/>
        <v>31</v>
      </c>
      <c r="B272" s="191" t="str">
        <f>C272&amp;":"&amp;COUNTIF($C$7:C272,C272)</f>
        <v>31:17</v>
      </c>
      <c r="C272" s="204">
        <f t="shared" si="34"/>
        <v>31</v>
      </c>
      <c r="D272" s="204">
        <v>6.1</v>
      </c>
      <c r="E272" s="204">
        <v>8</v>
      </c>
      <c r="F272" s="204">
        <v>7.9</v>
      </c>
      <c r="G272" s="204">
        <v>5</v>
      </c>
      <c r="H272" s="204">
        <v>4</v>
      </c>
      <c r="I272" s="210"/>
      <c r="K272" s="209">
        <v>266</v>
      </c>
      <c r="L272" s="205" t="str">
        <f>M272&amp;":"&amp;COUNTIF($M$7:M272,M272)</f>
        <v>0:26</v>
      </c>
      <c r="M272" s="206">
        <f>Entry!Q274</f>
        <v>0</v>
      </c>
      <c r="N272" s="207">
        <f t="shared" si="35"/>
        <v>0</v>
      </c>
      <c r="O272" s="207">
        <f t="shared" si="36"/>
        <v>0</v>
      </c>
      <c r="P272" s="207">
        <f t="shared" si="37"/>
        <v>0</v>
      </c>
      <c r="Q272" s="207">
        <f t="shared" si="38"/>
        <v>0</v>
      </c>
      <c r="R272" s="207">
        <f t="shared" si="39"/>
        <v>0</v>
      </c>
      <c r="T272" s="208">
        <f t="shared" si="32"/>
        <v>0</v>
      </c>
    </row>
    <row r="273" spans="1:20">
      <c r="A273" s="191">
        <f t="shared" si="33"/>
        <v>35</v>
      </c>
      <c r="B273" s="191" t="str">
        <f>C273&amp;":"&amp;COUNTIF($C$7:C273,C273)</f>
        <v>35:8</v>
      </c>
      <c r="C273" s="204">
        <f t="shared" si="34"/>
        <v>35</v>
      </c>
      <c r="D273" s="204">
        <v>8.9</v>
      </c>
      <c r="E273" s="204">
        <v>7.6</v>
      </c>
      <c r="F273" s="204">
        <v>8.5</v>
      </c>
      <c r="G273" s="204">
        <v>5</v>
      </c>
      <c r="H273" s="204">
        <v>5</v>
      </c>
      <c r="I273" s="210"/>
      <c r="K273" s="209">
        <v>267</v>
      </c>
      <c r="L273" s="205" t="str">
        <f>M273&amp;":"&amp;COUNTIF($M$7:M273,M273)</f>
        <v>0:27</v>
      </c>
      <c r="M273" s="206">
        <f>Entry!Q275</f>
        <v>0</v>
      </c>
      <c r="N273" s="207">
        <f t="shared" si="35"/>
        <v>0</v>
      </c>
      <c r="O273" s="207">
        <f t="shared" si="36"/>
        <v>0</v>
      </c>
      <c r="P273" s="207">
        <f t="shared" si="37"/>
        <v>0</v>
      </c>
      <c r="Q273" s="207">
        <f t="shared" si="38"/>
        <v>0</v>
      </c>
      <c r="R273" s="207">
        <f t="shared" si="39"/>
        <v>0</v>
      </c>
      <c r="T273" s="208">
        <f t="shared" si="32"/>
        <v>0</v>
      </c>
    </row>
    <row r="274" spans="1:20">
      <c r="A274" s="191">
        <f t="shared" si="33"/>
        <v>37</v>
      </c>
      <c r="B274" s="191" t="str">
        <f>C274&amp;":"&amp;COUNTIF($C$7:C274,C274)</f>
        <v>37:14</v>
      </c>
      <c r="C274" s="204">
        <f t="shared" si="34"/>
        <v>37</v>
      </c>
      <c r="D274" s="204">
        <v>9.5</v>
      </c>
      <c r="E274" s="204">
        <v>9.8000000000000007</v>
      </c>
      <c r="F274" s="204">
        <v>8.6999999999999993</v>
      </c>
      <c r="G274" s="204">
        <v>5</v>
      </c>
      <c r="H274" s="204">
        <v>4</v>
      </c>
      <c r="I274" s="210"/>
      <c r="K274" s="209">
        <v>268</v>
      </c>
      <c r="L274" s="205" t="str">
        <f>M274&amp;":"&amp;COUNTIF($M$7:M274,M274)</f>
        <v>0:28</v>
      </c>
      <c r="M274" s="206">
        <f>Entry!Q276</f>
        <v>0</v>
      </c>
      <c r="N274" s="207">
        <f t="shared" si="35"/>
        <v>0</v>
      </c>
      <c r="O274" s="207">
        <f t="shared" si="36"/>
        <v>0</v>
      </c>
      <c r="P274" s="207">
        <f t="shared" si="37"/>
        <v>0</v>
      </c>
      <c r="Q274" s="207">
        <f t="shared" si="38"/>
        <v>0</v>
      </c>
      <c r="R274" s="207">
        <f t="shared" si="39"/>
        <v>0</v>
      </c>
      <c r="T274" s="208">
        <f t="shared" si="32"/>
        <v>0</v>
      </c>
    </row>
    <row r="275" spans="1:20">
      <c r="A275" s="191">
        <f t="shared" si="33"/>
        <v>38</v>
      </c>
      <c r="B275" s="191" t="str">
        <f>C275&amp;":"&amp;COUNTIF($C$7:C275,C275)</f>
        <v>38:23</v>
      </c>
      <c r="C275" s="204">
        <f t="shared" si="34"/>
        <v>38</v>
      </c>
      <c r="D275" s="204">
        <v>9</v>
      </c>
      <c r="E275" s="204">
        <v>10</v>
      </c>
      <c r="F275" s="204">
        <v>10</v>
      </c>
      <c r="G275" s="204">
        <v>5</v>
      </c>
      <c r="H275" s="204">
        <v>4</v>
      </c>
      <c r="I275" s="210"/>
      <c r="K275" s="205">
        <v>269</v>
      </c>
      <c r="L275" s="205" t="str">
        <f>M275&amp;":"&amp;COUNTIF($M$7:M275,M275)</f>
        <v>0:29</v>
      </c>
      <c r="M275" s="206">
        <f>Entry!Q277</f>
        <v>0</v>
      </c>
      <c r="N275" s="207">
        <f t="shared" si="35"/>
        <v>0</v>
      </c>
      <c r="O275" s="207">
        <f t="shared" si="36"/>
        <v>0</v>
      </c>
      <c r="P275" s="207">
        <f t="shared" si="37"/>
        <v>0</v>
      </c>
      <c r="Q275" s="207">
        <f t="shared" si="38"/>
        <v>0</v>
      </c>
      <c r="R275" s="207">
        <f t="shared" si="39"/>
        <v>0</v>
      </c>
      <c r="T275" s="208">
        <f t="shared" si="32"/>
        <v>0</v>
      </c>
    </row>
    <row r="276" spans="1:20">
      <c r="A276" s="191">
        <f t="shared" si="33"/>
        <v>27</v>
      </c>
      <c r="B276" s="191" t="str">
        <f>C276&amp;":"&amp;COUNTIF($C$7:C276,C276)</f>
        <v>27:11</v>
      </c>
      <c r="C276" s="204">
        <f t="shared" si="34"/>
        <v>27</v>
      </c>
      <c r="D276" s="204">
        <v>7.1</v>
      </c>
      <c r="E276" s="204">
        <v>10</v>
      </c>
      <c r="F276" s="204">
        <v>0.9</v>
      </c>
      <c r="G276" s="204">
        <v>5</v>
      </c>
      <c r="H276" s="204">
        <v>4</v>
      </c>
      <c r="I276" s="211"/>
      <c r="K276" s="209">
        <v>270</v>
      </c>
      <c r="L276" s="205" t="str">
        <f>M276&amp;":"&amp;COUNTIF($M$7:M276,M276)</f>
        <v>0:30</v>
      </c>
      <c r="M276" s="206">
        <f>Entry!Q278</f>
        <v>0</v>
      </c>
      <c r="N276" s="207">
        <f t="shared" si="35"/>
        <v>0</v>
      </c>
      <c r="O276" s="207">
        <f t="shared" si="36"/>
        <v>0</v>
      </c>
      <c r="P276" s="207">
        <f t="shared" si="37"/>
        <v>0</v>
      </c>
      <c r="Q276" s="207">
        <f t="shared" si="38"/>
        <v>0</v>
      </c>
      <c r="R276" s="207">
        <f t="shared" si="39"/>
        <v>0</v>
      </c>
      <c r="T276" s="208">
        <f t="shared" si="32"/>
        <v>0</v>
      </c>
    </row>
    <row r="277" spans="1:20">
      <c r="A277" s="191">
        <f t="shared" si="33"/>
        <v>11</v>
      </c>
      <c r="B277" s="191" t="str">
        <f>C277&amp;":"&amp;COUNTIF($C$7:C277,C277)</f>
        <v>11:6</v>
      </c>
      <c r="C277" s="204">
        <f t="shared" si="34"/>
        <v>11</v>
      </c>
      <c r="D277" s="204">
        <v>0.4</v>
      </c>
      <c r="E277" s="204">
        <v>0.8</v>
      </c>
      <c r="F277" s="204">
        <v>2.8</v>
      </c>
      <c r="G277" s="204">
        <v>4</v>
      </c>
      <c r="H277" s="204">
        <v>3</v>
      </c>
      <c r="I277" s="210"/>
      <c r="K277" s="209">
        <v>271</v>
      </c>
      <c r="L277" s="205" t="str">
        <f>M277&amp;":"&amp;COUNTIF($M$7:M277,M277)</f>
        <v>0:31</v>
      </c>
      <c r="M277" s="206">
        <f>Entry!Q279</f>
        <v>0</v>
      </c>
      <c r="N277" s="207">
        <f t="shared" si="35"/>
        <v>0</v>
      </c>
      <c r="O277" s="207">
        <f t="shared" si="36"/>
        <v>0</v>
      </c>
      <c r="P277" s="207">
        <f t="shared" si="37"/>
        <v>0</v>
      </c>
      <c r="Q277" s="207">
        <f t="shared" si="38"/>
        <v>0</v>
      </c>
      <c r="R277" s="207">
        <f t="shared" si="39"/>
        <v>0</v>
      </c>
      <c r="T277" s="208">
        <f t="shared" si="32"/>
        <v>0</v>
      </c>
    </row>
    <row r="278" spans="1:20">
      <c r="A278" s="191">
        <f t="shared" si="33"/>
        <v>26</v>
      </c>
      <c r="B278" s="191" t="str">
        <f>C278&amp;":"&amp;COUNTIF($C$7:C278,C278)</f>
        <v>26:19</v>
      </c>
      <c r="C278" s="204">
        <f t="shared" si="34"/>
        <v>26</v>
      </c>
      <c r="D278" s="204">
        <v>5.6</v>
      </c>
      <c r="E278" s="204">
        <v>5.7</v>
      </c>
      <c r="F278" s="204">
        <v>4.7</v>
      </c>
      <c r="G278" s="204">
        <v>5</v>
      </c>
      <c r="H278" s="204">
        <v>5</v>
      </c>
      <c r="I278" s="145"/>
      <c r="K278" s="209">
        <v>272</v>
      </c>
      <c r="L278" s="205" t="str">
        <f>M278&amp;":"&amp;COUNTIF($M$7:M278,M278)</f>
        <v>0:32</v>
      </c>
      <c r="M278" s="206">
        <f>Entry!Q280</f>
        <v>0</v>
      </c>
      <c r="N278" s="207">
        <f t="shared" si="35"/>
        <v>0</v>
      </c>
      <c r="O278" s="207">
        <f t="shared" si="36"/>
        <v>0</v>
      </c>
      <c r="P278" s="207">
        <f t="shared" si="37"/>
        <v>0</v>
      </c>
      <c r="Q278" s="207">
        <f t="shared" si="38"/>
        <v>0</v>
      </c>
      <c r="R278" s="207">
        <f t="shared" si="39"/>
        <v>0</v>
      </c>
      <c r="T278" s="208">
        <f t="shared" si="32"/>
        <v>0</v>
      </c>
    </row>
    <row r="279" spans="1:20">
      <c r="A279" s="191">
        <f t="shared" si="33"/>
        <v>29</v>
      </c>
      <c r="B279" s="191" t="str">
        <f>C279&amp;":"&amp;COUNTIF($C$7:C279,C279)</f>
        <v>29:7</v>
      </c>
      <c r="C279" s="204">
        <f t="shared" si="34"/>
        <v>29</v>
      </c>
      <c r="D279" s="204">
        <v>6.9</v>
      </c>
      <c r="E279" s="204">
        <v>6.6</v>
      </c>
      <c r="F279" s="204">
        <v>5.5</v>
      </c>
      <c r="G279" s="204">
        <v>5</v>
      </c>
      <c r="H279" s="204">
        <v>5</v>
      </c>
      <c r="I279" s="210"/>
      <c r="K279" s="205">
        <v>273</v>
      </c>
      <c r="L279" s="205" t="str">
        <f>M279&amp;":"&amp;COUNTIF($M$7:M279,M279)</f>
        <v>0:33</v>
      </c>
      <c r="M279" s="206">
        <f>Entry!Q281</f>
        <v>0</v>
      </c>
      <c r="N279" s="207">
        <f t="shared" si="35"/>
        <v>0</v>
      </c>
      <c r="O279" s="207">
        <f t="shared" si="36"/>
        <v>0</v>
      </c>
      <c r="P279" s="207">
        <f t="shared" si="37"/>
        <v>0</v>
      </c>
      <c r="Q279" s="207">
        <f t="shared" si="38"/>
        <v>0</v>
      </c>
      <c r="R279" s="207">
        <f t="shared" si="39"/>
        <v>0</v>
      </c>
      <c r="T279" s="208">
        <f t="shared" si="32"/>
        <v>0</v>
      </c>
    </row>
    <row r="280" spans="1:20">
      <c r="A280" s="191">
        <f t="shared" si="33"/>
        <v>31</v>
      </c>
      <c r="B280" s="191" t="str">
        <f>C280&amp;":"&amp;COUNTIF($C$7:C280,C280)</f>
        <v>31:18</v>
      </c>
      <c r="C280" s="204">
        <f t="shared" si="34"/>
        <v>31</v>
      </c>
      <c r="D280" s="204">
        <v>6.3</v>
      </c>
      <c r="E280" s="204">
        <v>7.9</v>
      </c>
      <c r="F280" s="204">
        <v>7.8</v>
      </c>
      <c r="G280" s="204">
        <v>5</v>
      </c>
      <c r="H280" s="204">
        <v>4</v>
      </c>
      <c r="I280" s="210"/>
      <c r="K280" s="209">
        <v>274</v>
      </c>
      <c r="L280" s="205" t="str">
        <f>M280&amp;":"&amp;COUNTIF($M$7:M280,M280)</f>
        <v>0:34</v>
      </c>
      <c r="M280" s="206">
        <f>Entry!Q282</f>
        <v>0</v>
      </c>
      <c r="N280" s="207">
        <f t="shared" si="35"/>
        <v>0</v>
      </c>
      <c r="O280" s="207">
        <f t="shared" si="36"/>
        <v>0</v>
      </c>
      <c r="P280" s="207">
        <f t="shared" si="37"/>
        <v>0</v>
      </c>
      <c r="Q280" s="207">
        <f t="shared" si="38"/>
        <v>0</v>
      </c>
      <c r="R280" s="207">
        <f t="shared" si="39"/>
        <v>0</v>
      </c>
      <c r="T280" s="208">
        <f t="shared" si="32"/>
        <v>0</v>
      </c>
    </row>
    <row r="281" spans="1:20">
      <c r="A281" s="191">
        <f t="shared" si="33"/>
        <v>34</v>
      </c>
      <c r="B281" s="191" t="str">
        <f>C281&amp;":"&amp;COUNTIF($C$7:C281,C281)</f>
        <v>34:15</v>
      </c>
      <c r="C281" s="204">
        <f t="shared" si="34"/>
        <v>34</v>
      </c>
      <c r="D281" s="204">
        <v>8.9</v>
      </c>
      <c r="E281" s="204">
        <v>7.6</v>
      </c>
      <c r="F281" s="204">
        <v>8.5</v>
      </c>
      <c r="G281" s="204">
        <v>5</v>
      </c>
      <c r="H281" s="204">
        <v>4</v>
      </c>
      <c r="I281" s="210"/>
      <c r="K281" s="209">
        <v>275</v>
      </c>
      <c r="L281" s="205" t="str">
        <f>M281&amp;":"&amp;COUNTIF($M$7:M281,M281)</f>
        <v>0:35</v>
      </c>
      <c r="M281" s="206">
        <f>Entry!Q283</f>
        <v>0</v>
      </c>
      <c r="N281" s="207">
        <f t="shared" si="35"/>
        <v>0</v>
      </c>
      <c r="O281" s="207">
        <f t="shared" si="36"/>
        <v>0</v>
      </c>
      <c r="P281" s="207">
        <f t="shared" si="37"/>
        <v>0</v>
      </c>
      <c r="Q281" s="207">
        <f t="shared" si="38"/>
        <v>0</v>
      </c>
      <c r="R281" s="207">
        <f t="shared" si="39"/>
        <v>0</v>
      </c>
      <c r="T281" s="208">
        <f t="shared" si="32"/>
        <v>0</v>
      </c>
    </row>
    <row r="282" spans="1:20">
      <c r="A282" s="191">
        <f t="shared" si="33"/>
        <v>37</v>
      </c>
      <c r="B282" s="191" t="str">
        <f>C282&amp;":"&amp;COUNTIF($C$7:C282,C282)</f>
        <v>37:15</v>
      </c>
      <c r="C282" s="204">
        <f t="shared" si="34"/>
        <v>37</v>
      </c>
      <c r="D282" s="204">
        <v>8.8000000000000007</v>
      </c>
      <c r="E282" s="204">
        <v>9.6</v>
      </c>
      <c r="F282" s="204">
        <v>9.6</v>
      </c>
      <c r="G282" s="204">
        <v>5</v>
      </c>
      <c r="H282" s="204">
        <v>4</v>
      </c>
      <c r="I282" s="210"/>
      <c r="K282" s="209">
        <v>276</v>
      </c>
      <c r="L282" s="205" t="str">
        <f>M282&amp;":"&amp;COUNTIF($M$7:M282,M282)</f>
        <v>0:36</v>
      </c>
      <c r="M282" s="206">
        <f>Entry!Q284</f>
        <v>0</v>
      </c>
      <c r="N282" s="207">
        <f t="shared" si="35"/>
        <v>0</v>
      </c>
      <c r="O282" s="207">
        <f t="shared" si="36"/>
        <v>0</v>
      </c>
      <c r="P282" s="207">
        <f t="shared" si="37"/>
        <v>0</v>
      </c>
      <c r="Q282" s="207">
        <f t="shared" si="38"/>
        <v>0</v>
      </c>
      <c r="R282" s="207">
        <f t="shared" si="39"/>
        <v>0</v>
      </c>
      <c r="T282" s="208">
        <f t="shared" si="32"/>
        <v>0</v>
      </c>
    </row>
    <row r="283" spans="1:20">
      <c r="A283" s="191">
        <f t="shared" si="33"/>
        <v>38</v>
      </c>
      <c r="B283" s="191" t="str">
        <f>C283&amp;":"&amp;COUNTIF($C$7:C283,C283)</f>
        <v>38:24</v>
      </c>
      <c r="C283" s="204">
        <f t="shared" si="34"/>
        <v>38</v>
      </c>
      <c r="D283" s="204">
        <v>9.6999999999999993</v>
      </c>
      <c r="E283" s="204">
        <v>9.6999999999999993</v>
      </c>
      <c r="F283" s="204">
        <v>9.6</v>
      </c>
      <c r="G283" s="204">
        <v>5</v>
      </c>
      <c r="H283" s="204">
        <v>4</v>
      </c>
      <c r="I283" s="210"/>
      <c r="K283" s="205">
        <v>277</v>
      </c>
      <c r="L283" s="205" t="str">
        <f>M283&amp;":"&amp;COUNTIF($M$7:M283,M283)</f>
        <v>0:37</v>
      </c>
      <c r="M283" s="206">
        <f>Entry!Q285</f>
        <v>0</v>
      </c>
      <c r="N283" s="207">
        <f t="shared" si="35"/>
        <v>0</v>
      </c>
      <c r="O283" s="207">
        <f t="shared" si="36"/>
        <v>0</v>
      </c>
      <c r="P283" s="207">
        <f t="shared" si="37"/>
        <v>0</v>
      </c>
      <c r="Q283" s="207">
        <f t="shared" si="38"/>
        <v>0</v>
      </c>
      <c r="R283" s="207">
        <f t="shared" si="39"/>
        <v>0</v>
      </c>
      <c r="T283" s="208">
        <f t="shared" si="32"/>
        <v>0</v>
      </c>
    </row>
    <row r="284" spans="1:20">
      <c r="A284" s="191">
        <f t="shared" si="33"/>
        <v>17</v>
      </c>
      <c r="B284" s="191" t="str">
        <f>C284&amp;":"&amp;COUNTIF($C$7:C284,C284)</f>
        <v>17:2</v>
      </c>
      <c r="C284" s="204">
        <f t="shared" si="34"/>
        <v>17</v>
      </c>
      <c r="D284" s="204">
        <v>1.3</v>
      </c>
      <c r="E284" s="204">
        <v>1.9</v>
      </c>
      <c r="F284" s="204">
        <v>5.8</v>
      </c>
      <c r="G284" s="204">
        <v>4</v>
      </c>
      <c r="H284" s="204">
        <v>4</v>
      </c>
      <c r="I284" s="210"/>
      <c r="K284" s="209">
        <v>278</v>
      </c>
      <c r="L284" s="205" t="str">
        <f>M284&amp;":"&amp;COUNTIF($M$7:M284,M284)</f>
        <v>0:38</v>
      </c>
      <c r="M284" s="206">
        <f>Entry!Q286</f>
        <v>0</v>
      </c>
      <c r="N284" s="207">
        <f t="shared" si="35"/>
        <v>0</v>
      </c>
      <c r="O284" s="207">
        <f t="shared" si="36"/>
        <v>0</v>
      </c>
      <c r="P284" s="207">
        <f t="shared" si="37"/>
        <v>0</v>
      </c>
      <c r="Q284" s="207">
        <f t="shared" si="38"/>
        <v>0</v>
      </c>
      <c r="R284" s="207">
        <f t="shared" si="39"/>
        <v>0</v>
      </c>
      <c r="T284" s="208">
        <f t="shared" si="32"/>
        <v>0</v>
      </c>
    </row>
    <row r="285" spans="1:20">
      <c r="A285" s="191">
        <f t="shared" si="33"/>
        <v>13</v>
      </c>
      <c r="B285" s="191" t="str">
        <f>C285&amp;":"&amp;COUNTIF($C$7:C285,C285)</f>
        <v>13:4</v>
      </c>
      <c r="C285" s="204">
        <f t="shared" si="34"/>
        <v>13</v>
      </c>
      <c r="D285" s="204">
        <v>1.3</v>
      </c>
      <c r="E285" s="204">
        <v>1.9</v>
      </c>
      <c r="F285" s="204">
        <v>2.8</v>
      </c>
      <c r="G285" s="204">
        <v>5</v>
      </c>
      <c r="H285" s="204">
        <v>2</v>
      </c>
      <c r="I285" s="210"/>
      <c r="K285" s="209">
        <v>279</v>
      </c>
      <c r="L285" s="205" t="str">
        <f>M285&amp;":"&amp;COUNTIF($M$7:M285,M285)</f>
        <v>0:39</v>
      </c>
      <c r="M285" s="206">
        <f>Entry!Q287</f>
        <v>0</v>
      </c>
      <c r="N285" s="207">
        <f t="shared" si="35"/>
        <v>0</v>
      </c>
      <c r="O285" s="207">
        <f t="shared" si="36"/>
        <v>0</v>
      </c>
      <c r="P285" s="207">
        <f t="shared" si="37"/>
        <v>0</v>
      </c>
      <c r="Q285" s="207">
        <f t="shared" si="38"/>
        <v>0</v>
      </c>
      <c r="R285" s="207">
        <f t="shared" si="39"/>
        <v>0</v>
      </c>
      <c r="T285" s="208">
        <f t="shared" si="32"/>
        <v>0</v>
      </c>
    </row>
    <row r="286" spans="1:20">
      <c r="A286" s="191">
        <f t="shared" si="33"/>
        <v>25</v>
      </c>
      <c r="B286" s="191" t="str">
        <f>C286&amp;":"&amp;COUNTIF($C$7:C286,C286)</f>
        <v>25:12</v>
      </c>
      <c r="C286" s="204">
        <f t="shared" si="34"/>
        <v>25</v>
      </c>
      <c r="D286" s="204">
        <v>5.6</v>
      </c>
      <c r="E286" s="204">
        <v>4.7</v>
      </c>
      <c r="F286" s="204">
        <v>5.7</v>
      </c>
      <c r="G286" s="204">
        <v>5</v>
      </c>
      <c r="H286" s="204">
        <v>4</v>
      </c>
      <c r="I286" s="210"/>
      <c r="K286" s="209">
        <v>280</v>
      </c>
      <c r="L286" s="205" t="str">
        <f>M286&amp;":"&amp;COUNTIF($M$7:M286,M286)</f>
        <v>0:40</v>
      </c>
      <c r="M286" s="206">
        <f>Entry!Q288</f>
        <v>0</v>
      </c>
      <c r="N286" s="207">
        <f t="shared" si="35"/>
        <v>0</v>
      </c>
      <c r="O286" s="207">
        <f t="shared" si="36"/>
        <v>0</v>
      </c>
      <c r="P286" s="207">
        <f t="shared" si="37"/>
        <v>0</v>
      </c>
      <c r="Q286" s="207">
        <f t="shared" si="38"/>
        <v>0</v>
      </c>
      <c r="R286" s="207">
        <f t="shared" si="39"/>
        <v>0</v>
      </c>
      <c r="T286" s="208">
        <f t="shared" si="32"/>
        <v>0</v>
      </c>
    </row>
    <row r="287" spans="1:20">
      <c r="A287" s="191">
        <f t="shared" si="33"/>
        <v>27</v>
      </c>
      <c r="B287" s="191" t="str">
        <f>C287&amp;":"&amp;COUNTIF($C$7:C287,C287)</f>
        <v>27:12</v>
      </c>
      <c r="C287" s="204">
        <f t="shared" si="34"/>
        <v>27</v>
      </c>
      <c r="D287" s="204">
        <v>5.0999999999999996</v>
      </c>
      <c r="E287" s="204">
        <v>7</v>
      </c>
      <c r="F287" s="204">
        <v>5.9</v>
      </c>
      <c r="G287" s="204">
        <v>5</v>
      </c>
      <c r="H287" s="204">
        <v>4</v>
      </c>
      <c r="I287" s="210"/>
      <c r="K287" s="205">
        <v>281</v>
      </c>
      <c r="L287" s="205" t="str">
        <f>M287&amp;":"&amp;COUNTIF($M$7:M287,M287)</f>
        <v>0:41</v>
      </c>
      <c r="M287" s="206">
        <f>Entry!Q289</f>
        <v>0</v>
      </c>
      <c r="N287" s="207">
        <f t="shared" si="35"/>
        <v>0</v>
      </c>
      <c r="O287" s="207">
        <f t="shared" si="36"/>
        <v>0</v>
      </c>
      <c r="P287" s="207">
        <f t="shared" si="37"/>
        <v>0</v>
      </c>
      <c r="Q287" s="207">
        <f t="shared" si="38"/>
        <v>0</v>
      </c>
      <c r="R287" s="207">
        <f t="shared" si="39"/>
        <v>0</v>
      </c>
      <c r="T287" s="208">
        <f t="shared" si="32"/>
        <v>0</v>
      </c>
    </row>
    <row r="288" spans="1:20">
      <c r="A288" s="191">
        <f t="shared" si="33"/>
        <v>32</v>
      </c>
      <c r="B288" s="191" t="str">
        <f>C288&amp;":"&amp;COUNTIF($C$7:C288,C288)</f>
        <v>32:11</v>
      </c>
      <c r="C288" s="204">
        <f t="shared" si="34"/>
        <v>32</v>
      </c>
      <c r="D288" s="204">
        <v>7.2</v>
      </c>
      <c r="E288" s="204">
        <v>7.9</v>
      </c>
      <c r="F288" s="204">
        <v>7.9</v>
      </c>
      <c r="G288" s="204">
        <v>5</v>
      </c>
      <c r="H288" s="204">
        <v>4</v>
      </c>
      <c r="I288" s="211"/>
      <c r="K288" s="209">
        <v>282</v>
      </c>
      <c r="L288" s="205" t="str">
        <f>M288&amp;":"&amp;COUNTIF($M$7:M288,M288)</f>
        <v>0:42</v>
      </c>
      <c r="M288" s="206">
        <f>Entry!Q290</f>
        <v>0</v>
      </c>
      <c r="N288" s="207">
        <f t="shared" si="35"/>
        <v>0</v>
      </c>
      <c r="O288" s="207">
        <f t="shared" si="36"/>
        <v>0</v>
      </c>
      <c r="P288" s="207">
        <f t="shared" si="37"/>
        <v>0</v>
      </c>
      <c r="Q288" s="207">
        <f t="shared" si="38"/>
        <v>0</v>
      </c>
      <c r="R288" s="207">
        <f t="shared" si="39"/>
        <v>0</v>
      </c>
      <c r="T288" s="208">
        <f t="shared" si="32"/>
        <v>0</v>
      </c>
    </row>
    <row r="289" spans="1:20">
      <c r="A289" s="191">
        <f t="shared" si="33"/>
        <v>35</v>
      </c>
      <c r="B289" s="191" t="str">
        <f>C289&amp;":"&amp;COUNTIF($C$7:C289,C289)</f>
        <v>35:9</v>
      </c>
      <c r="C289" s="204">
        <f t="shared" si="34"/>
        <v>35</v>
      </c>
      <c r="D289" s="204">
        <v>7.3</v>
      </c>
      <c r="E289" s="204">
        <v>8.9</v>
      </c>
      <c r="F289" s="204">
        <v>8.8000000000000007</v>
      </c>
      <c r="G289" s="204">
        <v>5</v>
      </c>
      <c r="H289" s="204">
        <v>5</v>
      </c>
      <c r="I289" s="210"/>
      <c r="K289" s="209">
        <v>283</v>
      </c>
      <c r="L289" s="205" t="str">
        <f>M289&amp;":"&amp;COUNTIF($M$7:M289,M289)</f>
        <v>0:43</v>
      </c>
      <c r="M289" s="206">
        <f>Entry!Q291</f>
        <v>0</v>
      </c>
      <c r="N289" s="207">
        <f t="shared" si="35"/>
        <v>0</v>
      </c>
      <c r="O289" s="207">
        <f t="shared" si="36"/>
        <v>0</v>
      </c>
      <c r="P289" s="207">
        <f t="shared" si="37"/>
        <v>0</v>
      </c>
      <c r="Q289" s="207">
        <f t="shared" si="38"/>
        <v>0</v>
      </c>
      <c r="R289" s="207">
        <f t="shared" si="39"/>
        <v>0</v>
      </c>
      <c r="T289" s="208">
        <f t="shared" si="32"/>
        <v>0</v>
      </c>
    </row>
    <row r="290" spans="1:20">
      <c r="A290" s="191">
        <f t="shared" si="33"/>
        <v>38</v>
      </c>
      <c r="B290" s="191" t="str">
        <f>C290&amp;":"&amp;COUNTIF($C$7:C290,C290)</f>
        <v>38:25</v>
      </c>
      <c r="C290" s="204">
        <f t="shared" si="34"/>
        <v>38</v>
      </c>
      <c r="D290" s="204">
        <v>9.8000000000000007</v>
      </c>
      <c r="E290" s="204">
        <v>9.6</v>
      </c>
      <c r="F290" s="204">
        <v>8.6</v>
      </c>
      <c r="G290" s="204">
        <v>5</v>
      </c>
      <c r="H290" s="204">
        <v>5</v>
      </c>
      <c r="I290" s="145"/>
      <c r="K290" s="209">
        <v>284</v>
      </c>
      <c r="L290" s="205" t="str">
        <f>M290&amp;":"&amp;COUNTIF($M$7:M290,M290)</f>
        <v>0:44</v>
      </c>
      <c r="M290" s="206">
        <f>Entry!Q292</f>
        <v>0</v>
      </c>
      <c r="N290" s="207">
        <f t="shared" si="35"/>
        <v>0</v>
      </c>
      <c r="O290" s="207">
        <f t="shared" si="36"/>
        <v>0</v>
      </c>
      <c r="P290" s="207">
        <f t="shared" si="37"/>
        <v>0</v>
      </c>
      <c r="Q290" s="207">
        <f t="shared" si="38"/>
        <v>0</v>
      </c>
      <c r="R290" s="207">
        <f t="shared" si="39"/>
        <v>0</v>
      </c>
      <c r="T290" s="208">
        <f t="shared" si="32"/>
        <v>0</v>
      </c>
    </row>
    <row r="291" spans="1:20">
      <c r="A291" s="191">
        <f t="shared" si="33"/>
        <v>39</v>
      </c>
      <c r="B291" s="191" t="str">
        <f>C291&amp;":"&amp;COUNTIF($C$7:C291,C291)</f>
        <v>39:17</v>
      </c>
      <c r="C291" s="204">
        <f t="shared" si="34"/>
        <v>39</v>
      </c>
      <c r="D291" s="204">
        <v>9.1</v>
      </c>
      <c r="E291" s="204">
        <v>10</v>
      </c>
      <c r="F291" s="204">
        <v>9.9</v>
      </c>
      <c r="G291" s="204">
        <v>5</v>
      </c>
      <c r="H291" s="204">
        <v>5</v>
      </c>
      <c r="I291" s="211"/>
      <c r="K291" s="205">
        <v>285</v>
      </c>
      <c r="L291" s="205" t="str">
        <f>M291&amp;":"&amp;COUNTIF($M$7:M291,M291)</f>
        <v>0:45</v>
      </c>
      <c r="M291" s="206">
        <f>Entry!Q293</f>
        <v>0</v>
      </c>
      <c r="N291" s="207">
        <f t="shared" si="35"/>
        <v>0</v>
      </c>
      <c r="O291" s="207">
        <f t="shared" si="36"/>
        <v>0</v>
      </c>
      <c r="P291" s="207">
        <f t="shared" si="37"/>
        <v>0</v>
      </c>
      <c r="Q291" s="207">
        <f t="shared" si="38"/>
        <v>0</v>
      </c>
      <c r="R291" s="207">
        <f t="shared" si="39"/>
        <v>0</v>
      </c>
      <c r="T291" s="208">
        <f t="shared" si="32"/>
        <v>0</v>
      </c>
    </row>
    <row r="292" spans="1:20">
      <c r="A292" s="191">
        <f t="shared" si="33"/>
        <v>25.3</v>
      </c>
      <c r="B292" s="191" t="str">
        <f>C292&amp;":"&amp;COUNTIF($C$7:C292,C292)</f>
        <v>25.3:1</v>
      </c>
      <c r="C292" s="204">
        <f t="shared" si="34"/>
        <v>25.3</v>
      </c>
      <c r="D292" s="204">
        <v>2.6</v>
      </c>
      <c r="E292" s="204">
        <v>2.7</v>
      </c>
      <c r="F292" s="204">
        <v>10</v>
      </c>
      <c r="G292" s="204">
        <v>5</v>
      </c>
      <c r="H292" s="204">
        <v>5</v>
      </c>
      <c r="I292" s="210"/>
      <c r="K292" s="209">
        <v>286</v>
      </c>
      <c r="L292" s="205" t="str">
        <f>M292&amp;":"&amp;COUNTIF($M$7:M292,M292)</f>
        <v>0:46</v>
      </c>
      <c r="M292" s="206">
        <f>Entry!Q294</f>
        <v>0</v>
      </c>
      <c r="N292" s="207">
        <f t="shared" si="35"/>
        <v>0</v>
      </c>
      <c r="O292" s="207">
        <f t="shared" si="36"/>
        <v>0</v>
      </c>
      <c r="P292" s="207">
        <f t="shared" si="37"/>
        <v>0</v>
      </c>
      <c r="Q292" s="207">
        <f t="shared" si="38"/>
        <v>0</v>
      </c>
      <c r="R292" s="207">
        <f t="shared" si="39"/>
        <v>0</v>
      </c>
      <c r="T292" s="208">
        <f t="shared" si="32"/>
        <v>0</v>
      </c>
    </row>
    <row r="293" spans="1:20">
      <c r="A293" s="191">
        <f t="shared" si="33"/>
        <v>11</v>
      </c>
      <c r="B293" s="191" t="str">
        <f>C293&amp;":"&amp;COUNTIF($C$7:C293,C293)</f>
        <v>11:7</v>
      </c>
      <c r="C293" s="204">
        <f t="shared" si="34"/>
        <v>11</v>
      </c>
      <c r="D293" s="204">
        <v>1.3</v>
      </c>
      <c r="E293" s="204">
        <v>0.9</v>
      </c>
      <c r="F293" s="204">
        <v>0.8</v>
      </c>
      <c r="G293" s="204">
        <v>5</v>
      </c>
      <c r="H293" s="204">
        <v>3</v>
      </c>
      <c r="I293" s="210"/>
      <c r="K293" s="209">
        <v>287</v>
      </c>
      <c r="L293" s="205" t="str">
        <f>M293&amp;":"&amp;COUNTIF($M$7:M293,M293)</f>
        <v>0:47</v>
      </c>
      <c r="M293" s="206">
        <f>Entry!Q295</f>
        <v>0</v>
      </c>
      <c r="N293" s="207">
        <f t="shared" si="35"/>
        <v>0</v>
      </c>
      <c r="O293" s="207">
        <f t="shared" si="36"/>
        <v>0</v>
      </c>
      <c r="P293" s="207">
        <f t="shared" si="37"/>
        <v>0</v>
      </c>
      <c r="Q293" s="207">
        <f t="shared" si="38"/>
        <v>0</v>
      </c>
      <c r="R293" s="207">
        <f t="shared" si="39"/>
        <v>0</v>
      </c>
      <c r="T293" s="208">
        <f t="shared" si="32"/>
        <v>0</v>
      </c>
    </row>
    <row r="294" spans="1:20">
      <c r="A294" s="191">
        <f t="shared" si="33"/>
        <v>26</v>
      </c>
      <c r="B294" s="191" t="str">
        <f>C294&amp;":"&amp;COUNTIF($C$7:C294,C294)</f>
        <v>26:20</v>
      </c>
      <c r="C294" s="204">
        <f t="shared" si="34"/>
        <v>26</v>
      </c>
      <c r="D294" s="204">
        <v>5.9</v>
      </c>
      <c r="E294" s="204">
        <v>5.6</v>
      </c>
      <c r="F294" s="204">
        <v>5.5</v>
      </c>
      <c r="G294" s="204">
        <v>5</v>
      </c>
      <c r="H294" s="204">
        <v>4</v>
      </c>
      <c r="I294" s="210"/>
      <c r="K294" s="209">
        <v>288</v>
      </c>
      <c r="L294" s="205" t="str">
        <f>M294&amp;":"&amp;COUNTIF($M$7:M294,M294)</f>
        <v>0:48</v>
      </c>
      <c r="M294" s="206">
        <f>Entry!Q296</f>
        <v>0</v>
      </c>
      <c r="N294" s="207">
        <f t="shared" si="35"/>
        <v>0</v>
      </c>
      <c r="O294" s="207">
        <f t="shared" si="36"/>
        <v>0</v>
      </c>
      <c r="P294" s="207">
        <f t="shared" si="37"/>
        <v>0</v>
      </c>
      <c r="Q294" s="207">
        <f t="shared" si="38"/>
        <v>0</v>
      </c>
      <c r="R294" s="207">
        <f t="shared" si="39"/>
        <v>0</v>
      </c>
      <c r="T294" s="208">
        <f t="shared" si="32"/>
        <v>0</v>
      </c>
    </row>
    <row r="295" spans="1:20">
      <c r="A295" s="191">
        <f t="shared" si="33"/>
        <v>28</v>
      </c>
      <c r="B295" s="191" t="str">
        <f>C295&amp;":"&amp;COUNTIF($C$7:C295,C295)</f>
        <v>28:19</v>
      </c>
      <c r="C295" s="204">
        <f t="shared" si="34"/>
        <v>28</v>
      </c>
      <c r="D295" s="204">
        <v>5.2</v>
      </c>
      <c r="E295" s="204">
        <v>6.9</v>
      </c>
      <c r="F295" s="204">
        <v>6.9</v>
      </c>
      <c r="G295" s="204">
        <v>5</v>
      </c>
      <c r="H295" s="204">
        <v>4</v>
      </c>
      <c r="I295" s="210"/>
      <c r="K295" s="205">
        <v>289</v>
      </c>
      <c r="L295" s="205" t="str">
        <f>M295&amp;":"&amp;COUNTIF($M$7:M295,M295)</f>
        <v>0:49</v>
      </c>
      <c r="M295" s="206">
        <f>Entry!Q297</f>
        <v>0</v>
      </c>
      <c r="N295" s="207">
        <f t="shared" si="35"/>
        <v>0</v>
      </c>
      <c r="O295" s="207">
        <f t="shared" si="36"/>
        <v>0</v>
      </c>
      <c r="P295" s="207">
        <f t="shared" si="37"/>
        <v>0</v>
      </c>
      <c r="Q295" s="207">
        <f t="shared" si="38"/>
        <v>0</v>
      </c>
      <c r="R295" s="207">
        <f t="shared" si="39"/>
        <v>0</v>
      </c>
      <c r="T295" s="208">
        <f t="shared" si="32"/>
        <v>0</v>
      </c>
    </row>
    <row r="296" spans="1:20">
      <c r="A296" s="191">
        <f t="shared" si="33"/>
        <v>32</v>
      </c>
      <c r="B296" s="191" t="str">
        <f>C296&amp;":"&amp;COUNTIF($C$7:C296,C296)</f>
        <v>32:12</v>
      </c>
      <c r="C296" s="204">
        <f t="shared" si="34"/>
        <v>32</v>
      </c>
      <c r="D296" s="204">
        <v>7.6</v>
      </c>
      <c r="E296" s="204">
        <v>7.7</v>
      </c>
      <c r="F296" s="204">
        <v>7.7</v>
      </c>
      <c r="G296" s="204">
        <v>5</v>
      </c>
      <c r="H296" s="204">
        <v>4</v>
      </c>
      <c r="I296" s="145"/>
      <c r="K296" s="209">
        <v>290</v>
      </c>
      <c r="L296" s="205" t="str">
        <f>M296&amp;":"&amp;COUNTIF($M$7:M296,M296)</f>
        <v>0:50</v>
      </c>
      <c r="M296" s="206">
        <f>Entry!Q298</f>
        <v>0</v>
      </c>
      <c r="N296" s="207">
        <f t="shared" si="35"/>
        <v>0</v>
      </c>
      <c r="O296" s="207">
        <f t="shared" si="36"/>
        <v>0</v>
      </c>
      <c r="P296" s="207">
        <f t="shared" si="37"/>
        <v>0</v>
      </c>
      <c r="Q296" s="207">
        <f t="shared" si="38"/>
        <v>0</v>
      </c>
      <c r="R296" s="207">
        <f t="shared" si="39"/>
        <v>0</v>
      </c>
      <c r="T296" s="208">
        <f t="shared" si="32"/>
        <v>0</v>
      </c>
    </row>
    <row r="297" spans="1:20">
      <c r="A297" s="191">
        <f t="shared" si="33"/>
        <v>34</v>
      </c>
      <c r="B297" s="191" t="str">
        <f>C297&amp;":"&amp;COUNTIF($C$7:C297,C297)</f>
        <v>34:16</v>
      </c>
      <c r="C297" s="204">
        <f t="shared" si="34"/>
        <v>34</v>
      </c>
      <c r="D297" s="204">
        <v>7.4</v>
      </c>
      <c r="E297" s="204">
        <v>8.8000000000000007</v>
      </c>
      <c r="F297" s="204">
        <v>8.8000000000000007</v>
      </c>
      <c r="G297" s="204">
        <v>5</v>
      </c>
      <c r="H297" s="204">
        <v>4</v>
      </c>
      <c r="I297" s="211"/>
      <c r="K297" s="209">
        <v>291</v>
      </c>
      <c r="L297" s="205" t="str">
        <f>M297&amp;":"&amp;COUNTIF($M$7:M297,M297)</f>
        <v>0:51</v>
      </c>
      <c r="M297" s="206">
        <f>Entry!Q299</f>
        <v>0</v>
      </c>
      <c r="N297" s="207">
        <f t="shared" si="35"/>
        <v>0</v>
      </c>
      <c r="O297" s="207">
        <f t="shared" si="36"/>
        <v>0</v>
      </c>
      <c r="P297" s="207">
        <f t="shared" si="37"/>
        <v>0</v>
      </c>
      <c r="Q297" s="207">
        <f t="shared" si="38"/>
        <v>0</v>
      </c>
      <c r="R297" s="207">
        <f t="shared" si="39"/>
        <v>0</v>
      </c>
      <c r="T297" s="208">
        <f t="shared" si="32"/>
        <v>0</v>
      </c>
    </row>
    <row r="298" spans="1:20">
      <c r="A298" s="191">
        <f t="shared" si="33"/>
        <v>36</v>
      </c>
      <c r="B298" s="191" t="str">
        <f>C298&amp;":"&amp;COUNTIF($C$7:C298,C298)</f>
        <v>36:13</v>
      </c>
      <c r="C298" s="204">
        <f t="shared" si="34"/>
        <v>36</v>
      </c>
      <c r="D298" s="204">
        <v>9.1</v>
      </c>
      <c r="E298" s="204">
        <v>9</v>
      </c>
      <c r="F298" s="204">
        <v>8.9</v>
      </c>
      <c r="G298" s="204">
        <v>5</v>
      </c>
      <c r="H298" s="204">
        <v>4</v>
      </c>
      <c r="I298" s="210"/>
      <c r="K298" s="209">
        <v>292</v>
      </c>
      <c r="L298" s="205" t="str">
        <f>M298&amp;":"&amp;COUNTIF($M$7:M298,M298)</f>
        <v>0:52</v>
      </c>
      <c r="M298" s="206">
        <f>Entry!Q300</f>
        <v>0</v>
      </c>
      <c r="N298" s="207">
        <f t="shared" si="35"/>
        <v>0</v>
      </c>
      <c r="O298" s="207">
        <f t="shared" si="36"/>
        <v>0</v>
      </c>
      <c r="P298" s="207">
        <f t="shared" si="37"/>
        <v>0</v>
      </c>
      <c r="Q298" s="207">
        <f t="shared" si="38"/>
        <v>0</v>
      </c>
      <c r="R298" s="207">
        <f t="shared" si="39"/>
        <v>0</v>
      </c>
      <c r="T298" s="208">
        <f t="shared" si="32"/>
        <v>0</v>
      </c>
    </row>
    <row r="299" spans="1:20">
      <c r="A299" s="191">
        <f t="shared" si="33"/>
        <v>39</v>
      </c>
      <c r="B299" s="191" t="str">
        <f>C299&amp;":"&amp;COUNTIF($C$7:C299,C299)</f>
        <v>39:18</v>
      </c>
      <c r="C299" s="204">
        <f t="shared" si="34"/>
        <v>39</v>
      </c>
      <c r="D299" s="204">
        <v>9</v>
      </c>
      <c r="E299" s="204">
        <v>10</v>
      </c>
      <c r="F299" s="204">
        <v>10</v>
      </c>
      <c r="G299" s="204">
        <v>5</v>
      </c>
      <c r="H299" s="204">
        <v>5</v>
      </c>
      <c r="I299" s="145"/>
      <c r="K299" s="205">
        <v>293</v>
      </c>
      <c r="L299" s="205" t="str">
        <f>M299&amp;":"&amp;COUNTIF($M$7:M299,M299)</f>
        <v>0:53</v>
      </c>
      <c r="M299" s="206">
        <f>Entry!Q301</f>
        <v>0</v>
      </c>
      <c r="N299" s="207">
        <f t="shared" si="35"/>
        <v>0</v>
      </c>
      <c r="O299" s="207">
        <f t="shared" si="36"/>
        <v>0</v>
      </c>
      <c r="P299" s="207">
        <f t="shared" si="37"/>
        <v>0</v>
      </c>
      <c r="Q299" s="207">
        <f t="shared" si="38"/>
        <v>0</v>
      </c>
      <c r="R299" s="207">
        <f t="shared" si="39"/>
        <v>0</v>
      </c>
      <c r="T299" s="208">
        <f t="shared" si="32"/>
        <v>0</v>
      </c>
    </row>
    <row r="300" spans="1:20">
      <c r="A300" s="191">
        <f t="shared" si="33"/>
        <v>28</v>
      </c>
      <c r="B300" s="191" t="str">
        <f>C300&amp;":"&amp;COUNTIF($C$7:C300,C300)</f>
        <v>28:20</v>
      </c>
      <c r="C300" s="204">
        <f t="shared" si="34"/>
        <v>28</v>
      </c>
      <c r="D300" s="204">
        <v>4.5</v>
      </c>
      <c r="E300" s="204">
        <v>9.8000000000000007</v>
      </c>
      <c r="F300" s="204">
        <v>3.7</v>
      </c>
      <c r="G300" s="204">
        <v>5</v>
      </c>
      <c r="H300" s="204">
        <v>5</v>
      </c>
      <c r="I300" s="211"/>
      <c r="K300" s="209">
        <v>294</v>
      </c>
      <c r="L300" s="205" t="str">
        <f>M300&amp;":"&amp;COUNTIF($M$7:M300,M300)</f>
        <v>0:54</v>
      </c>
      <c r="M300" s="206">
        <f>Entry!Q302</f>
        <v>0</v>
      </c>
      <c r="N300" s="207">
        <f t="shared" si="35"/>
        <v>0</v>
      </c>
      <c r="O300" s="207">
        <f t="shared" si="36"/>
        <v>0</v>
      </c>
      <c r="P300" s="207">
        <f t="shared" si="37"/>
        <v>0</v>
      </c>
      <c r="Q300" s="207">
        <f t="shared" si="38"/>
        <v>0</v>
      </c>
      <c r="R300" s="207">
        <f t="shared" si="39"/>
        <v>0</v>
      </c>
      <c r="T300" s="208">
        <f t="shared" si="32"/>
        <v>0</v>
      </c>
    </row>
    <row r="301" spans="1:20">
      <c r="A301" s="191">
        <f t="shared" si="33"/>
        <v>15</v>
      </c>
      <c r="B301" s="191" t="str">
        <f>C301&amp;":"&amp;COUNTIF($C$7:C301,C301)</f>
        <v>15:6</v>
      </c>
      <c r="C301" s="204">
        <f t="shared" si="34"/>
        <v>15</v>
      </c>
      <c r="D301" s="204">
        <v>1.4</v>
      </c>
      <c r="E301" s="204">
        <v>2.8</v>
      </c>
      <c r="F301" s="204">
        <v>0.8</v>
      </c>
      <c r="G301" s="204">
        <v>5</v>
      </c>
      <c r="H301" s="204">
        <v>5</v>
      </c>
      <c r="I301" s="210"/>
      <c r="K301" s="209">
        <v>295</v>
      </c>
      <c r="L301" s="205" t="str">
        <f>M301&amp;":"&amp;COUNTIF($M$7:M301,M301)</f>
        <v>0:55</v>
      </c>
      <c r="M301" s="206">
        <f>Entry!Q303</f>
        <v>0</v>
      </c>
      <c r="N301" s="207">
        <f t="shared" si="35"/>
        <v>0</v>
      </c>
      <c r="O301" s="207">
        <f t="shared" si="36"/>
        <v>0</v>
      </c>
      <c r="P301" s="207">
        <f t="shared" si="37"/>
        <v>0</v>
      </c>
      <c r="Q301" s="207">
        <f t="shared" si="38"/>
        <v>0</v>
      </c>
      <c r="R301" s="207">
        <f t="shared" si="39"/>
        <v>0</v>
      </c>
      <c r="T301" s="208">
        <f t="shared" si="32"/>
        <v>0</v>
      </c>
    </row>
    <row r="302" spans="1:20">
      <c r="A302" s="191">
        <f t="shared" si="33"/>
        <v>25</v>
      </c>
      <c r="B302" s="191" t="str">
        <f>C302&amp;":"&amp;COUNTIF($C$7:C302,C302)</f>
        <v>25:13</v>
      </c>
      <c r="C302" s="204">
        <f t="shared" si="34"/>
        <v>25</v>
      </c>
      <c r="D302" s="204">
        <v>4.5999999999999996</v>
      </c>
      <c r="E302" s="204">
        <v>5.7</v>
      </c>
      <c r="F302" s="204">
        <v>5.7</v>
      </c>
      <c r="G302" s="204">
        <v>5</v>
      </c>
      <c r="H302" s="204">
        <v>4</v>
      </c>
      <c r="I302" s="210"/>
      <c r="K302" s="209">
        <v>296</v>
      </c>
      <c r="L302" s="205" t="str">
        <f>M302&amp;":"&amp;COUNTIF($M$7:M302,M302)</f>
        <v>0:56</v>
      </c>
      <c r="M302" s="206">
        <f>Entry!Q304</f>
        <v>0</v>
      </c>
      <c r="N302" s="207">
        <f t="shared" si="35"/>
        <v>0</v>
      </c>
      <c r="O302" s="207">
        <f t="shared" si="36"/>
        <v>0</v>
      </c>
      <c r="P302" s="207">
        <f t="shared" si="37"/>
        <v>0</v>
      </c>
      <c r="Q302" s="207">
        <f t="shared" si="38"/>
        <v>0</v>
      </c>
      <c r="R302" s="207">
        <f t="shared" si="39"/>
        <v>0</v>
      </c>
      <c r="T302" s="208">
        <f t="shared" si="32"/>
        <v>0</v>
      </c>
    </row>
    <row r="303" spans="1:20">
      <c r="A303" s="191">
        <f t="shared" si="33"/>
        <v>28</v>
      </c>
      <c r="B303" s="191" t="str">
        <f>C303&amp;":"&amp;COUNTIF($C$7:C303,C303)</f>
        <v>28:21</v>
      </c>
      <c r="C303" s="204">
        <f t="shared" si="34"/>
        <v>28</v>
      </c>
      <c r="D303" s="204">
        <v>6.9</v>
      </c>
      <c r="E303" s="204">
        <v>5.6</v>
      </c>
      <c r="F303" s="204">
        <v>5.5</v>
      </c>
      <c r="G303" s="204">
        <v>5</v>
      </c>
      <c r="H303" s="204">
        <v>5</v>
      </c>
      <c r="I303" s="210"/>
      <c r="K303" s="205">
        <v>297</v>
      </c>
      <c r="L303" s="205" t="str">
        <f>M303&amp;":"&amp;COUNTIF($M$7:M303,M303)</f>
        <v>0:57</v>
      </c>
      <c r="M303" s="206">
        <f>Entry!Q305</f>
        <v>0</v>
      </c>
      <c r="N303" s="207">
        <f t="shared" si="35"/>
        <v>0</v>
      </c>
      <c r="O303" s="207">
        <f t="shared" si="36"/>
        <v>0</v>
      </c>
      <c r="P303" s="207">
        <f t="shared" si="37"/>
        <v>0</v>
      </c>
      <c r="Q303" s="207">
        <f t="shared" si="38"/>
        <v>0</v>
      </c>
      <c r="R303" s="207">
        <f t="shared" si="39"/>
        <v>0</v>
      </c>
      <c r="T303" s="208">
        <f t="shared" ref="T303:T366" si="40">SUM(N303:R303)</f>
        <v>0</v>
      </c>
    </row>
    <row r="304" spans="1:20">
      <c r="A304" s="191">
        <f t="shared" si="33"/>
        <v>32</v>
      </c>
      <c r="B304" s="191" t="str">
        <f>C304&amp;":"&amp;COUNTIF($C$7:C304,C304)</f>
        <v>32:13</v>
      </c>
      <c r="C304" s="204">
        <f t="shared" si="34"/>
        <v>32</v>
      </c>
      <c r="D304" s="204">
        <v>7.6</v>
      </c>
      <c r="E304" s="204">
        <v>6.7</v>
      </c>
      <c r="F304" s="204">
        <v>7.7</v>
      </c>
      <c r="G304" s="204">
        <v>5</v>
      </c>
      <c r="H304" s="204">
        <v>5</v>
      </c>
      <c r="I304" s="145"/>
      <c r="K304" s="209">
        <v>298</v>
      </c>
      <c r="L304" s="205" t="str">
        <f>M304&amp;":"&amp;COUNTIF($M$7:M304,M304)</f>
        <v>0:58</v>
      </c>
      <c r="M304" s="206">
        <f>Entry!Q306</f>
        <v>0</v>
      </c>
      <c r="N304" s="207">
        <f t="shared" si="35"/>
        <v>0</v>
      </c>
      <c r="O304" s="207">
        <f t="shared" si="36"/>
        <v>0</v>
      </c>
      <c r="P304" s="207">
        <f t="shared" si="37"/>
        <v>0</v>
      </c>
      <c r="Q304" s="207">
        <f t="shared" si="38"/>
        <v>0</v>
      </c>
      <c r="R304" s="207">
        <f t="shared" si="39"/>
        <v>0</v>
      </c>
      <c r="T304" s="208">
        <f t="shared" si="40"/>
        <v>0</v>
      </c>
    </row>
    <row r="305" spans="1:20">
      <c r="A305" s="191">
        <f t="shared" si="33"/>
        <v>36</v>
      </c>
      <c r="B305" s="191" t="str">
        <f>C305&amp;":"&amp;COUNTIF($C$7:C305,C305)</f>
        <v>36:14</v>
      </c>
      <c r="C305" s="204">
        <f t="shared" si="34"/>
        <v>36</v>
      </c>
      <c r="D305" s="204">
        <v>8.1999999999999993</v>
      </c>
      <c r="E305" s="204">
        <v>8.9</v>
      </c>
      <c r="F305" s="204">
        <v>8.9</v>
      </c>
      <c r="G305" s="204">
        <v>5</v>
      </c>
      <c r="H305" s="204">
        <v>5</v>
      </c>
      <c r="I305" s="210"/>
      <c r="K305" s="209">
        <v>299</v>
      </c>
      <c r="L305" s="205" t="str">
        <f>M305&amp;":"&amp;COUNTIF($M$7:M305,M305)</f>
        <v>0:59</v>
      </c>
      <c r="M305" s="206">
        <f>Entry!Q307</f>
        <v>0</v>
      </c>
      <c r="N305" s="207">
        <f t="shared" si="35"/>
        <v>0</v>
      </c>
      <c r="O305" s="207">
        <f t="shared" si="36"/>
        <v>0</v>
      </c>
      <c r="P305" s="207">
        <f t="shared" si="37"/>
        <v>0</v>
      </c>
      <c r="Q305" s="207">
        <f t="shared" si="38"/>
        <v>0</v>
      </c>
      <c r="R305" s="207">
        <f t="shared" si="39"/>
        <v>0</v>
      </c>
      <c r="T305" s="208">
        <f t="shared" si="40"/>
        <v>0</v>
      </c>
    </row>
    <row r="306" spans="1:20">
      <c r="A306" s="191">
        <f t="shared" si="33"/>
        <v>37</v>
      </c>
      <c r="B306" s="191" t="str">
        <f>C306&amp;":"&amp;COUNTIF($C$7:C306,C306)</f>
        <v>37:16</v>
      </c>
      <c r="C306" s="204">
        <f t="shared" si="34"/>
        <v>37</v>
      </c>
      <c r="D306" s="204">
        <v>9.6999999999999993</v>
      </c>
      <c r="E306" s="204">
        <v>9.6999999999999993</v>
      </c>
      <c r="F306" s="204">
        <v>8.6</v>
      </c>
      <c r="G306" s="204">
        <v>5</v>
      </c>
      <c r="H306" s="204">
        <v>4</v>
      </c>
      <c r="I306" s="210"/>
      <c r="K306" s="209">
        <v>300</v>
      </c>
      <c r="L306" s="205" t="str">
        <f>M306&amp;":"&amp;COUNTIF($M$7:M306,M306)</f>
        <v>0:60</v>
      </c>
      <c r="M306" s="206">
        <f>Entry!Q308</f>
        <v>0</v>
      </c>
      <c r="N306" s="207">
        <f t="shared" si="35"/>
        <v>0</v>
      </c>
      <c r="O306" s="207">
        <f t="shared" si="36"/>
        <v>0</v>
      </c>
      <c r="P306" s="207">
        <f t="shared" si="37"/>
        <v>0</v>
      </c>
      <c r="Q306" s="207">
        <f t="shared" si="38"/>
        <v>0</v>
      </c>
      <c r="R306" s="207">
        <f t="shared" si="39"/>
        <v>0</v>
      </c>
      <c r="T306" s="208">
        <f t="shared" si="40"/>
        <v>0</v>
      </c>
    </row>
    <row r="307" spans="1:20">
      <c r="A307" s="191">
        <f t="shared" si="33"/>
        <v>39</v>
      </c>
      <c r="B307" s="191" t="str">
        <f>C307&amp;":"&amp;COUNTIF($C$7:C307,C307)</f>
        <v>39:19</v>
      </c>
      <c r="C307" s="204">
        <f t="shared" si="34"/>
        <v>39</v>
      </c>
      <c r="D307" s="204">
        <v>9.1999999999999993</v>
      </c>
      <c r="E307" s="204">
        <v>9.9</v>
      </c>
      <c r="F307" s="204">
        <v>9.9</v>
      </c>
      <c r="G307" s="204">
        <v>5</v>
      </c>
      <c r="H307" s="204">
        <v>5</v>
      </c>
      <c r="K307" s="205">
        <v>301</v>
      </c>
      <c r="M307" s="206">
        <f>Entry!Q309</f>
        <v>0</v>
      </c>
      <c r="N307" s="207">
        <f t="shared" si="35"/>
        <v>0</v>
      </c>
      <c r="O307" s="207">
        <f t="shared" si="36"/>
        <v>0</v>
      </c>
      <c r="P307" s="207">
        <f t="shared" si="37"/>
        <v>0</v>
      </c>
      <c r="Q307" s="207">
        <f t="shared" si="38"/>
        <v>0</v>
      </c>
      <c r="R307" s="207">
        <f t="shared" si="39"/>
        <v>0</v>
      </c>
      <c r="T307" s="208">
        <f t="shared" si="40"/>
        <v>0</v>
      </c>
    </row>
    <row r="308" spans="1:20">
      <c r="A308" s="191">
        <f t="shared" si="33"/>
        <v>37</v>
      </c>
      <c r="B308" s="191" t="str">
        <f>C308&amp;":"&amp;COUNTIF($C$7:C308,C308)</f>
        <v>37:17</v>
      </c>
      <c r="C308" s="204">
        <f t="shared" si="34"/>
        <v>37</v>
      </c>
      <c r="D308" s="204">
        <v>9</v>
      </c>
      <c r="E308" s="204">
        <v>10</v>
      </c>
      <c r="F308" s="204">
        <v>9</v>
      </c>
      <c r="G308" s="204">
        <v>5</v>
      </c>
      <c r="H308" s="204">
        <v>4</v>
      </c>
      <c r="K308" s="209">
        <v>302</v>
      </c>
      <c r="M308" s="206">
        <f>Entry!Q310</f>
        <v>0</v>
      </c>
      <c r="N308" s="207">
        <f t="shared" si="35"/>
        <v>0</v>
      </c>
      <c r="O308" s="207">
        <f t="shared" si="36"/>
        <v>0</v>
      </c>
      <c r="P308" s="207">
        <f t="shared" si="37"/>
        <v>0</v>
      </c>
      <c r="Q308" s="207">
        <f t="shared" si="38"/>
        <v>0</v>
      </c>
      <c r="R308" s="207">
        <f t="shared" si="39"/>
        <v>0</v>
      </c>
      <c r="T308" s="208">
        <f t="shared" si="40"/>
        <v>0</v>
      </c>
    </row>
    <row r="309" spans="1:20">
      <c r="A309" s="191">
        <f t="shared" si="33"/>
        <v>12</v>
      </c>
      <c r="B309" s="191" t="str">
        <f>C309&amp;":"&amp;COUNTIF($C$7:C309,C309)</f>
        <v>12:10</v>
      </c>
      <c r="C309" s="204">
        <f t="shared" si="34"/>
        <v>12</v>
      </c>
      <c r="D309" s="204">
        <v>0.2</v>
      </c>
      <c r="E309" s="204">
        <v>1.9</v>
      </c>
      <c r="F309" s="204">
        <v>2.9</v>
      </c>
      <c r="G309" s="204">
        <v>4</v>
      </c>
      <c r="H309" s="204">
        <v>3</v>
      </c>
      <c r="K309" s="209">
        <v>303</v>
      </c>
      <c r="M309" s="206">
        <f>Entry!Q311</f>
        <v>0</v>
      </c>
      <c r="N309" s="207">
        <f t="shared" si="35"/>
        <v>0</v>
      </c>
      <c r="O309" s="207">
        <f t="shared" si="36"/>
        <v>0</v>
      </c>
      <c r="P309" s="207">
        <f t="shared" si="37"/>
        <v>0</v>
      </c>
      <c r="Q309" s="207">
        <f t="shared" si="38"/>
        <v>0</v>
      </c>
      <c r="R309" s="207">
        <f t="shared" si="39"/>
        <v>0</v>
      </c>
      <c r="T309" s="208">
        <f t="shared" si="40"/>
        <v>0</v>
      </c>
    </row>
    <row r="310" spans="1:20">
      <c r="A310" s="191">
        <f t="shared" si="33"/>
        <v>25</v>
      </c>
      <c r="B310" s="191" t="str">
        <f>C310&amp;":"&amp;COUNTIF($C$7:C310,C310)</f>
        <v>25:14</v>
      </c>
      <c r="C310" s="204">
        <f t="shared" si="34"/>
        <v>25</v>
      </c>
      <c r="D310" s="204">
        <v>4.5</v>
      </c>
      <c r="E310" s="204">
        <v>5.8</v>
      </c>
      <c r="F310" s="204">
        <v>5.7</v>
      </c>
      <c r="G310" s="204">
        <v>5</v>
      </c>
      <c r="H310" s="204">
        <v>4</v>
      </c>
      <c r="K310" s="209">
        <v>304</v>
      </c>
      <c r="M310" s="206">
        <f>Entry!Q312</f>
        <v>0</v>
      </c>
      <c r="N310" s="207">
        <f t="shared" si="35"/>
        <v>0</v>
      </c>
      <c r="O310" s="207">
        <f t="shared" si="36"/>
        <v>0</v>
      </c>
      <c r="P310" s="207">
        <f t="shared" si="37"/>
        <v>0</v>
      </c>
      <c r="Q310" s="207">
        <f t="shared" si="38"/>
        <v>0</v>
      </c>
      <c r="R310" s="207">
        <f t="shared" si="39"/>
        <v>0</v>
      </c>
      <c r="T310" s="208">
        <f t="shared" si="40"/>
        <v>0</v>
      </c>
    </row>
    <row r="311" spans="1:20">
      <c r="A311" s="191">
        <f t="shared" si="33"/>
        <v>27</v>
      </c>
      <c r="B311" s="191" t="str">
        <f>C311&amp;":"&amp;COUNTIF($C$7:C311,C311)</f>
        <v>27:13</v>
      </c>
      <c r="C311" s="204">
        <f t="shared" si="34"/>
        <v>27</v>
      </c>
      <c r="D311" s="204">
        <v>6.1</v>
      </c>
      <c r="E311" s="204">
        <v>6</v>
      </c>
      <c r="F311" s="204">
        <v>5.9</v>
      </c>
      <c r="G311" s="204">
        <v>5</v>
      </c>
      <c r="H311" s="204">
        <v>4</v>
      </c>
      <c r="K311" s="205">
        <v>305</v>
      </c>
      <c r="M311" s="206">
        <f>Entry!Q313</f>
        <v>0</v>
      </c>
      <c r="N311" s="207">
        <f t="shared" si="35"/>
        <v>0</v>
      </c>
      <c r="O311" s="207">
        <f t="shared" si="36"/>
        <v>0</v>
      </c>
      <c r="P311" s="207">
        <f t="shared" si="37"/>
        <v>0</v>
      </c>
      <c r="Q311" s="207">
        <f t="shared" si="38"/>
        <v>0</v>
      </c>
      <c r="R311" s="207">
        <f t="shared" si="39"/>
        <v>0</v>
      </c>
      <c r="T311" s="208">
        <f t="shared" si="40"/>
        <v>0</v>
      </c>
    </row>
    <row r="312" spans="1:20">
      <c r="A312" s="191">
        <f t="shared" si="33"/>
        <v>31</v>
      </c>
      <c r="B312" s="191" t="str">
        <f>C312&amp;":"&amp;COUNTIF($C$7:C312,C312)</f>
        <v>31:19</v>
      </c>
      <c r="C312" s="204">
        <f t="shared" si="34"/>
        <v>31</v>
      </c>
      <c r="D312" s="204">
        <v>6.7</v>
      </c>
      <c r="E312" s="204">
        <v>7.7</v>
      </c>
      <c r="F312" s="204">
        <v>6.6</v>
      </c>
      <c r="G312" s="204">
        <v>5</v>
      </c>
      <c r="H312" s="204">
        <v>5</v>
      </c>
      <c r="K312" s="209">
        <v>306</v>
      </c>
      <c r="M312" s="206">
        <f>Entry!Q314</f>
        <v>0</v>
      </c>
      <c r="N312" s="207">
        <f t="shared" si="35"/>
        <v>0</v>
      </c>
      <c r="O312" s="207">
        <f t="shared" si="36"/>
        <v>0</v>
      </c>
      <c r="P312" s="207">
        <f t="shared" si="37"/>
        <v>0</v>
      </c>
      <c r="Q312" s="207">
        <f t="shared" si="38"/>
        <v>0</v>
      </c>
      <c r="R312" s="207">
        <f t="shared" si="39"/>
        <v>0</v>
      </c>
      <c r="T312" s="208">
        <f t="shared" si="40"/>
        <v>0</v>
      </c>
    </row>
    <row r="313" spans="1:20">
      <c r="A313" s="191">
        <f t="shared" si="33"/>
        <v>35</v>
      </c>
      <c r="B313" s="191" t="str">
        <f>C313&amp;":"&amp;COUNTIF($C$7:C313,C313)</f>
        <v>35:10</v>
      </c>
      <c r="C313" s="204">
        <f t="shared" si="34"/>
        <v>35</v>
      </c>
      <c r="D313" s="204">
        <v>7.5</v>
      </c>
      <c r="E313" s="204">
        <v>8.8000000000000007</v>
      </c>
      <c r="F313" s="204">
        <v>8.6999999999999993</v>
      </c>
      <c r="G313" s="204">
        <v>5</v>
      </c>
      <c r="H313" s="204">
        <v>5</v>
      </c>
      <c r="K313" s="209">
        <v>307</v>
      </c>
      <c r="M313" s="206">
        <f>Entry!Q315</f>
        <v>0</v>
      </c>
      <c r="N313" s="207">
        <f t="shared" si="35"/>
        <v>0</v>
      </c>
      <c r="O313" s="207">
        <f t="shared" si="36"/>
        <v>0</v>
      </c>
      <c r="P313" s="207">
        <f t="shared" si="37"/>
        <v>0</v>
      </c>
      <c r="Q313" s="207">
        <f t="shared" si="38"/>
        <v>0</v>
      </c>
      <c r="R313" s="207">
        <f t="shared" si="39"/>
        <v>0</v>
      </c>
      <c r="T313" s="208">
        <f t="shared" si="40"/>
        <v>0</v>
      </c>
    </row>
    <row r="314" spans="1:20">
      <c r="A314" s="191">
        <f t="shared" si="33"/>
        <v>37</v>
      </c>
      <c r="B314" s="191" t="str">
        <f>C314&amp;":"&amp;COUNTIF($C$7:C314,C314)</f>
        <v>37:18</v>
      </c>
      <c r="C314" s="204">
        <f t="shared" si="34"/>
        <v>37</v>
      </c>
      <c r="D314" s="204">
        <v>9</v>
      </c>
      <c r="E314" s="204">
        <v>10</v>
      </c>
      <c r="F314" s="204">
        <v>9</v>
      </c>
      <c r="G314" s="204">
        <v>5</v>
      </c>
      <c r="H314" s="204">
        <v>4</v>
      </c>
      <c r="K314" s="209">
        <v>308</v>
      </c>
      <c r="M314" s="206">
        <f>Entry!Q316</f>
        <v>0</v>
      </c>
      <c r="N314" s="207">
        <f t="shared" si="35"/>
        <v>0</v>
      </c>
      <c r="O314" s="207">
        <f t="shared" si="36"/>
        <v>0</v>
      </c>
      <c r="P314" s="207">
        <f t="shared" si="37"/>
        <v>0</v>
      </c>
      <c r="Q314" s="207">
        <f t="shared" si="38"/>
        <v>0</v>
      </c>
      <c r="R314" s="207">
        <f t="shared" si="39"/>
        <v>0</v>
      </c>
      <c r="T314" s="208">
        <f t="shared" si="40"/>
        <v>0</v>
      </c>
    </row>
    <row r="315" spans="1:20">
      <c r="A315" s="191">
        <f t="shared" si="33"/>
        <v>39</v>
      </c>
      <c r="B315" s="191" t="str">
        <f>C315&amp;":"&amp;COUNTIF($C$7:C315,C315)</f>
        <v>39:20</v>
      </c>
      <c r="C315" s="204">
        <f t="shared" si="34"/>
        <v>39</v>
      </c>
      <c r="D315" s="204">
        <v>9.8000000000000007</v>
      </c>
      <c r="E315" s="204">
        <v>9.6</v>
      </c>
      <c r="F315" s="204">
        <v>9.6</v>
      </c>
      <c r="G315" s="204">
        <v>5</v>
      </c>
      <c r="H315" s="204">
        <v>5</v>
      </c>
      <c r="K315" s="205">
        <v>309</v>
      </c>
      <c r="M315" s="206">
        <f>Entry!Q317</f>
        <v>0</v>
      </c>
      <c r="N315" s="207">
        <f t="shared" si="35"/>
        <v>0</v>
      </c>
      <c r="O315" s="207">
        <f t="shared" si="36"/>
        <v>0</v>
      </c>
      <c r="P315" s="207">
        <f t="shared" si="37"/>
        <v>0</v>
      </c>
      <c r="Q315" s="207">
        <f t="shared" si="38"/>
        <v>0</v>
      </c>
      <c r="R315" s="207">
        <f t="shared" si="39"/>
        <v>0</v>
      </c>
      <c r="T315" s="208">
        <f t="shared" si="40"/>
        <v>0</v>
      </c>
    </row>
    <row r="316" spans="1:20">
      <c r="A316" s="191">
        <f t="shared" si="33"/>
        <v>20</v>
      </c>
      <c r="B316" s="191" t="str">
        <f>C316&amp;":"&amp;COUNTIF($C$7:C316,C316)</f>
        <v>20:3</v>
      </c>
      <c r="C316" s="204">
        <f t="shared" si="34"/>
        <v>20</v>
      </c>
      <c r="D316" s="204">
        <v>3.7</v>
      </c>
      <c r="E316" s="204">
        <v>3.7</v>
      </c>
      <c r="F316" s="204">
        <v>4.5999999999999996</v>
      </c>
      <c r="G316" s="204">
        <v>4</v>
      </c>
      <c r="H316" s="204">
        <v>4</v>
      </c>
      <c r="K316" s="209">
        <v>310</v>
      </c>
      <c r="M316" s="206">
        <f>Entry!Q318</f>
        <v>0</v>
      </c>
      <c r="N316" s="207">
        <f t="shared" si="35"/>
        <v>0</v>
      </c>
      <c r="O316" s="207">
        <f t="shared" si="36"/>
        <v>0</v>
      </c>
      <c r="P316" s="207">
        <f t="shared" si="37"/>
        <v>0</v>
      </c>
      <c r="Q316" s="207">
        <f t="shared" si="38"/>
        <v>0</v>
      </c>
      <c r="R316" s="207">
        <f t="shared" si="39"/>
        <v>0</v>
      </c>
      <c r="T316" s="208">
        <f t="shared" si="40"/>
        <v>0</v>
      </c>
    </row>
    <row r="317" spans="1:20">
      <c r="A317" s="191">
        <f t="shared" si="33"/>
        <v>12</v>
      </c>
      <c r="B317" s="191" t="str">
        <f>C317&amp;":"&amp;COUNTIF($C$7:C317,C317)</f>
        <v>12:11</v>
      </c>
      <c r="C317" s="204">
        <f t="shared" si="34"/>
        <v>12</v>
      </c>
      <c r="D317" s="204">
        <v>0.7</v>
      </c>
      <c r="E317" s="204">
        <v>1.7</v>
      </c>
      <c r="F317" s="204">
        <v>2.6</v>
      </c>
      <c r="G317" s="204">
        <v>4</v>
      </c>
      <c r="H317" s="204">
        <v>3</v>
      </c>
      <c r="K317" s="209">
        <v>311</v>
      </c>
      <c r="M317" s="206">
        <f>Entry!Q319</f>
        <v>0</v>
      </c>
      <c r="N317" s="207">
        <f t="shared" si="35"/>
        <v>0</v>
      </c>
      <c r="O317" s="207">
        <f t="shared" si="36"/>
        <v>0</v>
      </c>
      <c r="P317" s="207">
        <f t="shared" si="37"/>
        <v>0</v>
      </c>
      <c r="Q317" s="207">
        <f t="shared" si="38"/>
        <v>0</v>
      </c>
      <c r="R317" s="207">
        <f t="shared" si="39"/>
        <v>0</v>
      </c>
      <c r="T317" s="208">
        <f t="shared" si="40"/>
        <v>0</v>
      </c>
    </row>
    <row r="318" spans="1:20">
      <c r="A318" s="191">
        <f t="shared" si="33"/>
        <v>24</v>
      </c>
      <c r="B318" s="191" t="str">
        <f>C318&amp;":"&amp;COUNTIF($C$7:C318,C318)</f>
        <v>24:4</v>
      </c>
      <c r="C318" s="204">
        <f t="shared" si="34"/>
        <v>24</v>
      </c>
      <c r="D318" s="204">
        <v>4.7</v>
      </c>
      <c r="E318" s="204">
        <v>4.7</v>
      </c>
      <c r="F318" s="204">
        <v>5.6</v>
      </c>
      <c r="G318" s="204">
        <v>4</v>
      </c>
      <c r="H318" s="204">
        <v>5</v>
      </c>
      <c r="K318" s="209">
        <v>312</v>
      </c>
      <c r="M318" s="206">
        <f>Entry!Q320</f>
        <v>0</v>
      </c>
      <c r="N318" s="207">
        <f t="shared" si="35"/>
        <v>0</v>
      </c>
      <c r="O318" s="207">
        <f t="shared" si="36"/>
        <v>0</v>
      </c>
      <c r="P318" s="207">
        <f t="shared" si="37"/>
        <v>0</v>
      </c>
      <c r="Q318" s="207">
        <f t="shared" si="38"/>
        <v>0</v>
      </c>
      <c r="R318" s="207">
        <f t="shared" si="39"/>
        <v>0</v>
      </c>
      <c r="T318" s="208">
        <f t="shared" si="40"/>
        <v>0</v>
      </c>
    </row>
    <row r="319" spans="1:20">
      <c r="A319" s="191">
        <f t="shared" si="33"/>
        <v>27</v>
      </c>
      <c r="B319" s="191" t="str">
        <f>C319&amp;":"&amp;COUNTIF($C$7:C319,C319)</f>
        <v>27:14</v>
      </c>
      <c r="C319" s="204">
        <f t="shared" si="34"/>
        <v>27</v>
      </c>
      <c r="D319" s="204">
        <v>5.5</v>
      </c>
      <c r="E319" s="204">
        <v>6.8</v>
      </c>
      <c r="F319" s="204">
        <v>5.7</v>
      </c>
      <c r="G319" s="204">
        <v>5</v>
      </c>
      <c r="H319" s="204">
        <v>4</v>
      </c>
      <c r="K319" s="205">
        <v>313</v>
      </c>
      <c r="M319" s="206">
        <f>Entry!Q321</f>
        <v>0</v>
      </c>
      <c r="N319" s="207">
        <f t="shared" si="35"/>
        <v>0</v>
      </c>
      <c r="O319" s="207">
        <f t="shared" si="36"/>
        <v>0</v>
      </c>
      <c r="P319" s="207">
        <f t="shared" si="37"/>
        <v>0</v>
      </c>
      <c r="Q319" s="207">
        <f t="shared" si="38"/>
        <v>0</v>
      </c>
      <c r="R319" s="207">
        <f t="shared" si="39"/>
        <v>0</v>
      </c>
      <c r="T319" s="208">
        <f t="shared" si="40"/>
        <v>0</v>
      </c>
    </row>
    <row r="320" spans="1:20">
      <c r="A320" s="191">
        <f t="shared" si="33"/>
        <v>31</v>
      </c>
      <c r="B320" s="191" t="str">
        <f>C320&amp;":"&amp;COUNTIF($C$7:C320,C320)</f>
        <v>31:20</v>
      </c>
      <c r="C320" s="204">
        <f t="shared" si="34"/>
        <v>31</v>
      </c>
      <c r="D320" s="204">
        <v>7</v>
      </c>
      <c r="E320" s="204">
        <v>7.5</v>
      </c>
      <c r="F320" s="204">
        <v>6.5</v>
      </c>
      <c r="G320" s="204">
        <v>5</v>
      </c>
      <c r="H320" s="204">
        <v>5</v>
      </c>
      <c r="K320" s="209">
        <v>314</v>
      </c>
      <c r="M320" s="206">
        <f>Entry!Q322</f>
        <v>0</v>
      </c>
      <c r="N320" s="207">
        <f t="shared" si="35"/>
        <v>0</v>
      </c>
      <c r="O320" s="207">
        <f t="shared" si="36"/>
        <v>0</v>
      </c>
      <c r="P320" s="207">
        <f t="shared" si="37"/>
        <v>0</v>
      </c>
      <c r="Q320" s="207">
        <f t="shared" si="38"/>
        <v>0</v>
      </c>
      <c r="R320" s="207">
        <f t="shared" si="39"/>
        <v>0</v>
      </c>
      <c r="T320" s="208">
        <f t="shared" si="40"/>
        <v>0</v>
      </c>
    </row>
    <row r="321" spans="1:20">
      <c r="A321" s="191">
        <f t="shared" si="33"/>
        <v>34</v>
      </c>
      <c r="B321" s="191" t="str">
        <f>C321&amp;":"&amp;COUNTIF($C$7:C321,C321)</f>
        <v>34:17</v>
      </c>
      <c r="C321" s="204">
        <f t="shared" si="34"/>
        <v>34</v>
      </c>
      <c r="D321" s="204">
        <v>7.2</v>
      </c>
      <c r="E321" s="204">
        <v>8.9</v>
      </c>
      <c r="F321" s="204">
        <v>8.9</v>
      </c>
      <c r="G321" s="204">
        <v>5</v>
      </c>
      <c r="H321" s="204">
        <v>4</v>
      </c>
      <c r="K321" s="209">
        <v>315</v>
      </c>
      <c r="M321" s="206">
        <f>Entry!Q323</f>
        <v>0</v>
      </c>
      <c r="N321" s="207">
        <f t="shared" si="35"/>
        <v>0</v>
      </c>
      <c r="O321" s="207">
        <f t="shared" si="36"/>
        <v>0</v>
      </c>
      <c r="P321" s="207">
        <f t="shared" si="37"/>
        <v>0</v>
      </c>
      <c r="Q321" s="207">
        <f t="shared" si="38"/>
        <v>0</v>
      </c>
      <c r="R321" s="207">
        <f t="shared" si="39"/>
        <v>0</v>
      </c>
      <c r="T321" s="208">
        <f t="shared" si="40"/>
        <v>0</v>
      </c>
    </row>
    <row r="322" spans="1:20">
      <c r="A322" s="191">
        <f t="shared" si="33"/>
        <v>36</v>
      </c>
      <c r="B322" s="191" t="str">
        <f>C322&amp;":"&amp;COUNTIF($C$7:C322,C322)</f>
        <v>36:15</v>
      </c>
      <c r="C322" s="204">
        <f t="shared" si="34"/>
        <v>36</v>
      </c>
      <c r="D322" s="204">
        <v>8.6999999999999993</v>
      </c>
      <c r="E322" s="204">
        <v>9.6999999999999993</v>
      </c>
      <c r="F322" s="204">
        <v>8.6</v>
      </c>
      <c r="G322" s="204">
        <v>5</v>
      </c>
      <c r="H322" s="204">
        <v>4</v>
      </c>
      <c r="K322" s="209">
        <v>316</v>
      </c>
      <c r="M322" s="206">
        <f>Entry!Q324</f>
        <v>0</v>
      </c>
      <c r="N322" s="207">
        <f t="shared" si="35"/>
        <v>0</v>
      </c>
      <c r="O322" s="207">
        <f t="shared" si="36"/>
        <v>0</v>
      </c>
      <c r="P322" s="207">
        <f t="shared" si="37"/>
        <v>0</v>
      </c>
      <c r="Q322" s="207">
        <f t="shared" si="38"/>
        <v>0</v>
      </c>
      <c r="R322" s="207">
        <f t="shared" si="39"/>
        <v>0</v>
      </c>
      <c r="T322" s="208">
        <f t="shared" si="40"/>
        <v>0</v>
      </c>
    </row>
    <row r="323" spans="1:20">
      <c r="A323" s="191">
        <f t="shared" si="33"/>
        <v>39</v>
      </c>
      <c r="B323" s="191" t="str">
        <f>C323&amp;":"&amp;COUNTIF($C$7:C323,C323)</f>
        <v>39:21</v>
      </c>
      <c r="C323" s="204">
        <f t="shared" si="34"/>
        <v>39</v>
      </c>
      <c r="D323" s="204">
        <v>9</v>
      </c>
      <c r="E323" s="204">
        <v>10</v>
      </c>
      <c r="F323" s="204">
        <v>10</v>
      </c>
      <c r="G323" s="204">
        <v>5</v>
      </c>
      <c r="H323" s="204">
        <v>5</v>
      </c>
      <c r="K323" s="205">
        <v>317</v>
      </c>
      <c r="M323" s="206">
        <f>Entry!Q325</f>
        <v>0</v>
      </c>
      <c r="N323" s="207">
        <f t="shared" si="35"/>
        <v>0</v>
      </c>
      <c r="O323" s="207">
        <f t="shared" si="36"/>
        <v>0</v>
      </c>
      <c r="P323" s="207">
        <f t="shared" si="37"/>
        <v>0</v>
      </c>
      <c r="Q323" s="207">
        <f t="shared" si="38"/>
        <v>0</v>
      </c>
      <c r="R323" s="207">
        <f t="shared" si="39"/>
        <v>0</v>
      </c>
      <c r="T323" s="208">
        <f t="shared" si="40"/>
        <v>0</v>
      </c>
    </row>
    <row r="324" spans="1:20">
      <c r="A324" s="191">
        <f t="shared" si="33"/>
        <v>32</v>
      </c>
      <c r="B324" s="191" t="str">
        <f>C324&amp;":"&amp;COUNTIF($C$7:C324,C324)</f>
        <v>32:14</v>
      </c>
      <c r="C324" s="204">
        <f t="shared" si="34"/>
        <v>32</v>
      </c>
      <c r="D324" s="204">
        <v>3.2</v>
      </c>
      <c r="E324" s="204">
        <v>8.9</v>
      </c>
      <c r="F324" s="204">
        <v>9.9</v>
      </c>
      <c r="G324" s="204">
        <v>5</v>
      </c>
      <c r="H324" s="204">
        <v>5</v>
      </c>
      <c r="K324" s="209">
        <v>318</v>
      </c>
      <c r="M324" s="206">
        <f>Entry!Q326</f>
        <v>0</v>
      </c>
      <c r="N324" s="207">
        <f t="shared" si="35"/>
        <v>0</v>
      </c>
      <c r="O324" s="207">
        <f t="shared" si="36"/>
        <v>0</v>
      </c>
      <c r="P324" s="207">
        <f t="shared" si="37"/>
        <v>0</v>
      </c>
      <c r="Q324" s="207">
        <f t="shared" si="38"/>
        <v>0</v>
      </c>
      <c r="R324" s="207">
        <f t="shared" si="39"/>
        <v>0</v>
      </c>
      <c r="T324" s="208">
        <f t="shared" si="40"/>
        <v>0</v>
      </c>
    </row>
    <row r="325" spans="1:20">
      <c r="A325" s="191">
        <f t="shared" si="33"/>
        <v>14</v>
      </c>
      <c r="B325" s="191" t="str">
        <f>C325&amp;":"&amp;COUNTIF($C$7:C325,C325)</f>
        <v>14:5</v>
      </c>
      <c r="C325" s="204">
        <f t="shared" si="34"/>
        <v>14</v>
      </c>
      <c r="D325" s="204">
        <v>2</v>
      </c>
      <c r="E325" s="204">
        <v>3</v>
      </c>
      <c r="F325" s="204">
        <v>1</v>
      </c>
      <c r="G325" s="204">
        <v>4</v>
      </c>
      <c r="H325" s="204">
        <v>4</v>
      </c>
      <c r="K325" s="209">
        <v>319</v>
      </c>
      <c r="M325" s="206">
        <f>Entry!Q327</f>
        <v>0</v>
      </c>
      <c r="N325" s="207">
        <f t="shared" si="35"/>
        <v>0</v>
      </c>
      <c r="O325" s="207">
        <f t="shared" si="36"/>
        <v>0</v>
      </c>
      <c r="P325" s="207">
        <f t="shared" si="37"/>
        <v>0</v>
      </c>
      <c r="Q325" s="207">
        <f t="shared" si="38"/>
        <v>0</v>
      </c>
      <c r="R325" s="207">
        <f t="shared" si="39"/>
        <v>0</v>
      </c>
      <c r="T325" s="208">
        <f t="shared" si="40"/>
        <v>0</v>
      </c>
    </row>
    <row r="326" spans="1:20">
      <c r="A326" s="191">
        <f t="shared" si="33"/>
        <v>27</v>
      </c>
      <c r="B326" s="191" t="str">
        <f>C326&amp;":"&amp;COUNTIF($C$7:C326,C326)</f>
        <v>27:15</v>
      </c>
      <c r="C326" s="204">
        <f t="shared" si="34"/>
        <v>27</v>
      </c>
      <c r="D326" s="204">
        <v>5.0999999999999996</v>
      </c>
      <c r="E326" s="204">
        <v>6</v>
      </c>
      <c r="F326" s="204">
        <v>5.9</v>
      </c>
      <c r="G326" s="204">
        <v>5</v>
      </c>
      <c r="H326" s="204">
        <v>5</v>
      </c>
      <c r="K326" s="209">
        <v>320</v>
      </c>
      <c r="M326" s="206">
        <f>Entry!Q328</f>
        <v>0</v>
      </c>
      <c r="N326" s="207">
        <f t="shared" si="35"/>
        <v>0</v>
      </c>
      <c r="O326" s="207">
        <f t="shared" si="36"/>
        <v>0</v>
      </c>
      <c r="P326" s="207">
        <f t="shared" si="37"/>
        <v>0</v>
      </c>
      <c r="Q326" s="207">
        <f t="shared" si="38"/>
        <v>0</v>
      </c>
      <c r="R326" s="207">
        <f t="shared" si="39"/>
        <v>0</v>
      </c>
      <c r="T326" s="208">
        <f t="shared" si="40"/>
        <v>0</v>
      </c>
    </row>
    <row r="327" spans="1:20">
      <c r="A327" s="191">
        <f t="shared" ref="A327:A390" si="41">SUM(D327:H327)</f>
        <v>26</v>
      </c>
      <c r="B327" s="191" t="str">
        <f>C327&amp;":"&amp;COUNTIF($C$7:C327,C327)</f>
        <v>26:21</v>
      </c>
      <c r="C327" s="204">
        <f t="shared" ref="C327:C390" si="42">SUM(D327:H327)</f>
        <v>26</v>
      </c>
      <c r="D327" s="204">
        <v>5.6</v>
      </c>
      <c r="E327" s="204">
        <v>5.7</v>
      </c>
      <c r="F327" s="204">
        <v>5.7</v>
      </c>
      <c r="G327" s="204">
        <v>5</v>
      </c>
      <c r="H327" s="204">
        <v>4</v>
      </c>
      <c r="K327" s="205">
        <v>321</v>
      </c>
      <c r="M327" s="206">
        <f>Entry!Q329</f>
        <v>0</v>
      </c>
      <c r="N327" s="207">
        <f t="shared" ref="N327:N390" si="43">IFERROR(VLOOKUP($L327,$B$7:$H$1015,3,FALSE),VLOOKUP($M327,$C$7:$H$1015,2,FALSE))</f>
        <v>0</v>
      </c>
      <c r="O327" s="207">
        <f t="shared" ref="O327:O390" si="44">IFERROR(VLOOKUP($L327,$B$7:$H$1015,4,FALSE),VLOOKUP($M327,$C$7:$H$1015,3,FALSE))</f>
        <v>0</v>
      </c>
      <c r="P327" s="207">
        <f t="shared" ref="P327:P390" si="45">IFERROR(VLOOKUP($L327,$B$7:$H$1015,5,FALSE),VLOOKUP($M327,$C$7:$H$1015,4,FALSE))</f>
        <v>0</v>
      </c>
      <c r="Q327" s="207">
        <f t="shared" ref="Q327:Q390" si="46">IFERROR(VLOOKUP($L327,$B$7:$H$1015,6,FALSE),VLOOKUP($M327,$C$7:$H$1015,5,FALSE))</f>
        <v>0</v>
      </c>
      <c r="R327" s="207">
        <f t="shared" ref="R327:R390" si="47">IFERROR(VLOOKUP($L327,$B$7:$H$1015,7,FALSE),VLOOKUP($M327,$C$7:$H$1015,6,FALSE))</f>
        <v>0</v>
      </c>
      <c r="T327" s="208">
        <f t="shared" si="40"/>
        <v>0</v>
      </c>
    </row>
    <row r="328" spans="1:20">
      <c r="A328" s="191">
        <f t="shared" si="41"/>
        <v>30</v>
      </c>
      <c r="B328" s="191" t="str">
        <f>C328&amp;":"&amp;COUNTIF($C$7:C328,C328)</f>
        <v>30:12</v>
      </c>
      <c r="C328" s="204">
        <f t="shared" si="42"/>
        <v>30</v>
      </c>
      <c r="D328" s="204">
        <v>7.8</v>
      </c>
      <c r="E328" s="204">
        <v>6.6</v>
      </c>
      <c r="F328" s="204">
        <v>6.6</v>
      </c>
      <c r="G328" s="204">
        <v>5</v>
      </c>
      <c r="H328" s="204">
        <v>4</v>
      </c>
      <c r="K328" s="209">
        <v>322</v>
      </c>
      <c r="M328" s="206">
        <f>Entry!Q330</f>
        <v>0</v>
      </c>
      <c r="N328" s="207">
        <f t="shared" si="43"/>
        <v>0</v>
      </c>
      <c r="O328" s="207">
        <f t="shared" si="44"/>
        <v>0</v>
      </c>
      <c r="P328" s="207">
        <f t="shared" si="45"/>
        <v>0</v>
      </c>
      <c r="Q328" s="207">
        <f t="shared" si="46"/>
        <v>0</v>
      </c>
      <c r="R328" s="207">
        <f t="shared" si="47"/>
        <v>0</v>
      </c>
      <c r="T328" s="208">
        <f t="shared" si="40"/>
        <v>0</v>
      </c>
    </row>
    <row r="329" spans="1:20">
      <c r="A329" s="191">
        <f t="shared" si="41"/>
        <v>35</v>
      </c>
      <c r="B329" s="191" t="str">
        <f>C329&amp;":"&amp;COUNTIF($C$7:C329,C329)</f>
        <v>35:11</v>
      </c>
      <c r="C329" s="204">
        <f t="shared" si="42"/>
        <v>35</v>
      </c>
      <c r="D329" s="204">
        <v>8.1</v>
      </c>
      <c r="E329" s="204">
        <v>9</v>
      </c>
      <c r="F329" s="204">
        <v>7.9</v>
      </c>
      <c r="G329" s="204">
        <v>5</v>
      </c>
      <c r="H329" s="204">
        <v>5</v>
      </c>
      <c r="K329" s="209">
        <v>323</v>
      </c>
      <c r="M329" s="206">
        <f>Entry!Q331</f>
        <v>0</v>
      </c>
      <c r="N329" s="207">
        <f t="shared" si="43"/>
        <v>0</v>
      </c>
      <c r="O329" s="207">
        <f t="shared" si="44"/>
        <v>0</v>
      </c>
      <c r="P329" s="207">
        <f t="shared" si="45"/>
        <v>0</v>
      </c>
      <c r="Q329" s="207">
        <f t="shared" si="46"/>
        <v>0</v>
      </c>
      <c r="R329" s="207">
        <f t="shared" si="47"/>
        <v>0</v>
      </c>
      <c r="T329" s="208">
        <f t="shared" si="40"/>
        <v>0</v>
      </c>
    </row>
    <row r="330" spans="1:20">
      <c r="A330" s="191">
        <f t="shared" si="41"/>
        <v>37</v>
      </c>
      <c r="B330" s="191" t="str">
        <f>C330&amp;":"&amp;COUNTIF($C$7:C330,C330)</f>
        <v>37:19</v>
      </c>
      <c r="C330" s="204">
        <f t="shared" si="42"/>
        <v>37</v>
      </c>
      <c r="D330" s="204">
        <v>8.6</v>
      </c>
      <c r="E330" s="204">
        <v>8.6999999999999993</v>
      </c>
      <c r="F330" s="204">
        <v>9.6999999999999993</v>
      </c>
      <c r="G330" s="204">
        <v>5</v>
      </c>
      <c r="H330" s="204">
        <v>5</v>
      </c>
      <c r="K330" s="209">
        <v>324</v>
      </c>
      <c r="M330" s="206">
        <f>Entry!Q332</f>
        <v>0</v>
      </c>
      <c r="N330" s="207">
        <f t="shared" si="43"/>
        <v>0</v>
      </c>
      <c r="O330" s="207">
        <f t="shared" si="44"/>
        <v>0</v>
      </c>
      <c r="P330" s="207">
        <f t="shared" si="45"/>
        <v>0</v>
      </c>
      <c r="Q330" s="207">
        <f t="shared" si="46"/>
        <v>0</v>
      </c>
      <c r="R330" s="207">
        <f t="shared" si="47"/>
        <v>0</v>
      </c>
      <c r="T330" s="208">
        <f t="shared" si="40"/>
        <v>0</v>
      </c>
    </row>
    <row r="331" spans="1:20">
      <c r="A331" s="191">
        <f t="shared" si="41"/>
        <v>39</v>
      </c>
      <c r="B331" s="191" t="str">
        <f>C331&amp;":"&amp;COUNTIF($C$7:C331,C331)</f>
        <v>39:22</v>
      </c>
      <c r="C331" s="204">
        <f t="shared" si="42"/>
        <v>39</v>
      </c>
      <c r="D331" s="204">
        <v>9.8000000000000007</v>
      </c>
      <c r="E331" s="204">
        <v>9.6</v>
      </c>
      <c r="F331" s="204">
        <v>9.6</v>
      </c>
      <c r="G331" s="204">
        <v>5</v>
      </c>
      <c r="H331" s="204">
        <v>5</v>
      </c>
      <c r="K331" s="205">
        <v>325</v>
      </c>
      <c r="M331" s="206">
        <f>Entry!Q333</f>
        <v>0</v>
      </c>
      <c r="N331" s="207">
        <f t="shared" si="43"/>
        <v>0</v>
      </c>
      <c r="O331" s="207">
        <f t="shared" si="44"/>
        <v>0</v>
      </c>
      <c r="P331" s="207">
        <f t="shared" si="45"/>
        <v>0</v>
      </c>
      <c r="Q331" s="207">
        <f t="shared" si="46"/>
        <v>0</v>
      </c>
      <c r="R331" s="207">
        <f t="shared" si="47"/>
        <v>0</v>
      </c>
      <c r="T331" s="208">
        <f t="shared" si="40"/>
        <v>0</v>
      </c>
    </row>
    <row r="332" spans="1:20">
      <c r="A332" s="191">
        <f t="shared" si="41"/>
        <v>22</v>
      </c>
      <c r="B332" s="191" t="str">
        <f>C332&amp;":"&amp;COUNTIF($C$7:C332,C332)</f>
        <v>22:7</v>
      </c>
      <c r="C332" s="204">
        <f t="shared" si="42"/>
        <v>22</v>
      </c>
      <c r="D332" s="204">
        <v>2.5</v>
      </c>
      <c r="E332" s="204">
        <v>2.8</v>
      </c>
      <c r="F332" s="204">
        <v>8.6999999999999993</v>
      </c>
      <c r="G332" s="204">
        <v>4</v>
      </c>
      <c r="H332" s="204">
        <v>4</v>
      </c>
      <c r="K332" s="209">
        <v>326</v>
      </c>
      <c r="M332" s="206">
        <f>Entry!Q334</f>
        <v>0</v>
      </c>
      <c r="N332" s="207">
        <f t="shared" si="43"/>
        <v>0</v>
      </c>
      <c r="O332" s="207">
        <f t="shared" si="44"/>
        <v>0</v>
      </c>
      <c r="P332" s="207">
        <f t="shared" si="45"/>
        <v>0</v>
      </c>
      <c r="Q332" s="207">
        <f t="shared" si="46"/>
        <v>0</v>
      </c>
      <c r="R332" s="207">
        <f t="shared" si="47"/>
        <v>0</v>
      </c>
      <c r="T332" s="208">
        <f t="shared" si="40"/>
        <v>0</v>
      </c>
    </row>
    <row r="333" spans="1:20">
      <c r="A333" s="191">
        <f t="shared" si="41"/>
        <v>15</v>
      </c>
      <c r="B333" s="191" t="str">
        <f>C333&amp;":"&amp;COUNTIF($C$7:C333,C333)</f>
        <v>15:7</v>
      </c>
      <c r="C333" s="204">
        <f t="shared" si="42"/>
        <v>15</v>
      </c>
      <c r="D333" s="204">
        <v>2.6</v>
      </c>
      <c r="E333" s="204">
        <v>2.7</v>
      </c>
      <c r="F333" s="204">
        <v>1.7</v>
      </c>
      <c r="G333" s="204">
        <v>4</v>
      </c>
      <c r="H333" s="204">
        <v>4</v>
      </c>
      <c r="K333" s="209">
        <v>327</v>
      </c>
      <c r="M333" s="206">
        <f>Entry!Q335</f>
        <v>0</v>
      </c>
      <c r="N333" s="207">
        <f t="shared" si="43"/>
        <v>0</v>
      </c>
      <c r="O333" s="207">
        <f t="shared" si="44"/>
        <v>0</v>
      </c>
      <c r="P333" s="207">
        <f t="shared" si="45"/>
        <v>0</v>
      </c>
      <c r="Q333" s="207">
        <f t="shared" si="46"/>
        <v>0</v>
      </c>
      <c r="R333" s="207">
        <f t="shared" si="47"/>
        <v>0</v>
      </c>
      <c r="T333" s="208">
        <f t="shared" si="40"/>
        <v>0</v>
      </c>
    </row>
    <row r="334" spans="1:20">
      <c r="A334" s="191">
        <f t="shared" si="41"/>
        <v>26</v>
      </c>
      <c r="B334" s="191" t="str">
        <f>C334&amp;":"&amp;COUNTIF($C$7:C334,C334)</f>
        <v>26:22</v>
      </c>
      <c r="C334" s="204">
        <f t="shared" si="42"/>
        <v>26</v>
      </c>
      <c r="D334" s="204">
        <v>6</v>
      </c>
      <c r="E334" s="204">
        <v>5.5</v>
      </c>
      <c r="F334" s="204">
        <v>5.5</v>
      </c>
      <c r="G334" s="204">
        <v>5</v>
      </c>
      <c r="H334" s="204">
        <v>4</v>
      </c>
      <c r="K334" s="209">
        <v>328</v>
      </c>
      <c r="M334" s="206">
        <f>Entry!Q336</f>
        <v>0</v>
      </c>
      <c r="N334" s="207">
        <f t="shared" si="43"/>
        <v>0</v>
      </c>
      <c r="O334" s="207">
        <f t="shared" si="44"/>
        <v>0</v>
      </c>
      <c r="P334" s="207">
        <f t="shared" si="45"/>
        <v>0</v>
      </c>
      <c r="Q334" s="207">
        <f t="shared" si="46"/>
        <v>0</v>
      </c>
      <c r="R334" s="207">
        <f t="shared" si="47"/>
        <v>0</v>
      </c>
      <c r="T334" s="208">
        <f t="shared" si="40"/>
        <v>0</v>
      </c>
    </row>
    <row r="335" spans="1:20">
      <c r="A335" s="191">
        <f t="shared" si="41"/>
        <v>30</v>
      </c>
      <c r="B335" s="191" t="str">
        <f>C335&amp;":"&amp;COUNTIF($C$7:C335,C335)</f>
        <v>30:13</v>
      </c>
      <c r="C335" s="204">
        <f t="shared" si="42"/>
        <v>30</v>
      </c>
      <c r="D335" s="204">
        <v>6.2</v>
      </c>
      <c r="E335" s="204">
        <v>6.9</v>
      </c>
      <c r="F335" s="204">
        <v>6.9</v>
      </c>
      <c r="G335" s="204">
        <v>5</v>
      </c>
      <c r="H335" s="204">
        <v>5</v>
      </c>
      <c r="K335" s="205">
        <v>329</v>
      </c>
      <c r="M335" s="206">
        <f>Entry!Q337</f>
        <v>0</v>
      </c>
      <c r="N335" s="207">
        <f t="shared" si="43"/>
        <v>0</v>
      </c>
      <c r="O335" s="207">
        <f t="shared" si="44"/>
        <v>0</v>
      </c>
      <c r="P335" s="207">
        <f t="shared" si="45"/>
        <v>0</v>
      </c>
      <c r="Q335" s="207">
        <f t="shared" si="46"/>
        <v>0</v>
      </c>
      <c r="R335" s="207">
        <f t="shared" si="47"/>
        <v>0</v>
      </c>
      <c r="T335" s="208">
        <f t="shared" si="40"/>
        <v>0</v>
      </c>
    </row>
    <row r="336" spans="1:20">
      <c r="A336" s="191">
        <f t="shared" si="41"/>
        <v>33</v>
      </c>
      <c r="B336" s="191" t="str">
        <f>C336&amp;":"&amp;COUNTIF($C$7:C336,C336)</f>
        <v>33:10</v>
      </c>
      <c r="C336" s="204">
        <f t="shared" si="42"/>
        <v>33</v>
      </c>
      <c r="D336" s="204">
        <v>7.7</v>
      </c>
      <c r="E336" s="204">
        <v>7.7</v>
      </c>
      <c r="F336" s="204">
        <v>7.6</v>
      </c>
      <c r="G336" s="204">
        <v>5</v>
      </c>
      <c r="H336" s="204">
        <v>5</v>
      </c>
      <c r="K336" s="209">
        <v>330</v>
      </c>
      <c r="M336" s="206">
        <f>Entry!Q338</f>
        <v>0</v>
      </c>
      <c r="N336" s="207">
        <f t="shared" si="43"/>
        <v>0</v>
      </c>
      <c r="O336" s="207">
        <f t="shared" si="44"/>
        <v>0</v>
      </c>
      <c r="P336" s="207">
        <f t="shared" si="45"/>
        <v>0</v>
      </c>
      <c r="Q336" s="207">
        <f t="shared" si="46"/>
        <v>0</v>
      </c>
      <c r="R336" s="207">
        <f t="shared" si="47"/>
        <v>0</v>
      </c>
      <c r="T336" s="208">
        <f t="shared" si="40"/>
        <v>0</v>
      </c>
    </row>
    <row r="337" spans="1:20">
      <c r="A337" s="191">
        <f t="shared" si="41"/>
        <v>33</v>
      </c>
      <c r="B337" s="191" t="str">
        <f>C337&amp;":"&amp;COUNTIF($C$7:C337,C337)</f>
        <v>33:11</v>
      </c>
      <c r="C337" s="204">
        <f t="shared" si="42"/>
        <v>33</v>
      </c>
      <c r="D337" s="204">
        <v>7.7</v>
      </c>
      <c r="E337" s="204">
        <v>7.7</v>
      </c>
      <c r="F337" s="204">
        <v>7.6</v>
      </c>
      <c r="G337" s="204">
        <v>5</v>
      </c>
      <c r="H337" s="204">
        <v>5</v>
      </c>
      <c r="K337" s="209">
        <v>331</v>
      </c>
      <c r="M337" s="206">
        <f>Entry!Q339</f>
        <v>0</v>
      </c>
      <c r="N337" s="207">
        <f t="shared" si="43"/>
        <v>0</v>
      </c>
      <c r="O337" s="207">
        <f t="shared" si="44"/>
        <v>0</v>
      </c>
      <c r="P337" s="207">
        <f t="shared" si="45"/>
        <v>0</v>
      </c>
      <c r="Q337" s="207">
        <f t="shared" si="46"/>
        <v>0</v>
      </c>
      <c r="R337" s="207">
        <f t="shared" si="47"/>
        <v>0</v>
      </c>
      <c r="T337" s="208">
        <f t="shared" si="40"/>
        <v>0</v>
      </c>
    </row>
    <row r="338" spans="1:20">
      <c r="A338" s="191">
        <f t="shared" si="41"/>
        <v>38</v>
      </c>
      <c r="B338" s="191" t="str">
        <f>C338&amp;":"&amp;COUNTIF($C$7:C338,C338)</f>
        <v>38:26</v>
      </c>
      <c r="C338" s="204">
        <f t="shared" si="42"/>
        <v>38</v>
      </c>
      <c r="D338" s="204">
        <v>9</v>
      </c>
      <c r="E338" s="204">
        <v>9.5</v>
      </c>
      <c r="F338" s="204">
        <v>9.5</v>
      </c>
      <c r="G338" s="204">
        <v>5</v>
      </c>
      <c r="H338" s="204">
        <v>5</v>
      </c>
      <c r="M338" s="206">
        <f>Entry!Q340</f>
        <v>0</v>
      </c>
      <c r="N338" s="207">
        <f t="shared" si="43"/>
        <v>0</v>
      </c>
      <c r="O338" s="207">
        <f t="shared" si="44"/>
        <v>0</v>
      </c>
      <c r="P338" s="207">
        <f t="shared" si="45"/>
        <v>0</v>
      </c>
      <c r="Q338" s="207">
        <f t="shared" si="46"/>
        <v>0</v>
      </c>
      <c r="R338" s="207">
        <f t="shared" si="47"/>
        <v>0</v>
      </c>
      <c r="T338" s="208">
        <f t="shared" si="40"/>
        <v>0</v>
      </c>
    </row>
    <row r="339" spans="1:20">
      <c r="A339" s="191">
        <f t="shared" si="41"/>
        <v>39</v>
      </c>
      <c r="B339" s="191" t="str">
        <f>C339&amp;":"&amp;COUNTIF($C$7:C339,C339)</f>
        <v>39:23</v>
      </c>
      <c r="C339" s="204">
        <f t="shared" si="42"/>
        <v>39</v>
      </c>
      <c r="D339" s="204">
        <v>9.6999999999999993</v>
      </c>
      <c r="E339" s="204">
        <v>9.6999999999999993</v>
      </c>
      <c r="F339" s="204">
        <v>9.6</v>
      </c>
      <c r="G339" s="204">
        <v>5</v>
      </c>
      <c r="H339" s="204">
        <v>5</v>
      </c>
      <c r="M339" s="206">
        <f>Entry!Q341</f>
        <v>0</v>
      </c>
      <c r="N339" s="207">
        <f t="shared" si="43"/>
        <v>0</v>
      </c>
      <c r="O339" s="207">
        <f t="shared" si="44"/>
        <v>0</v>
      </c>
      <c r="P339" s="207">
        <f t="shared" si="45"/>
        <v>0</v>
      </c>
      <c r="Q339" s="207">
        <f t="shared" si="46"/>
        <v>0</v>
      </c>
      <c r="R339" s="207">
        <f t="shared" si="47"/>
        <v>0</v>
      </c>
      <c r="T339" s="208">
        <f t="shared" si="40"/>
        <v>0</v>
      </c>
    </row>
    <row r="340" spans="1:20">
      <c r="A340" s="191">
        <f t="shared" si="41"/>
        <v>39</v>
      </c>
      <c r="B340" s="191" t="str">
        <f>C340&amp;":"&amp;COUNTIF($C$7:C340,C340)</f>
        <v>39:24</v>
      </c>
      <c r="C340" s="204">
        <f t="shared" si="42"/>
        <v>39</v>
      </c>
      <c r="D340" s="204">
        <v>10</v>
      </c>
      <c r="E340" s="204">
        <v>10</v>
      </c>
      <c r="F340" s="204">
        <v>10</v>
      </c>
      <c r="G340" s="204">
        <v>5</v>
      </c>
      <c r="H340" s="204">
        <v>4</v>
      </c>
      <c r="M340" s="206">
        <f>Entry!Q342</f>
        <v>0</v>
      </c>
      <c r="N340" s="207">
        <f t="shared" si="43"/>
        <v>0</v>
      </c>
      <c r="O340" s="207">
        <f t="shared" si="44"/>
        <v>0</v>
      </c>
      <c r="P340" s="207">
        <f t="shared" si="45"/>
        <v>0</v>
      </c>
      <c r="Q340" s="207">
        <f t="shared" si="46"/>
        <v>0</v>
      </c>
      <c r="R340" s="207">
        <f t="shared" si="47"/>
        <v>0</v>
      </c>
      <c r="T340" s="208">
        <f t="shared" si="40"/>
        <v>0</v>
      </c>
    </row>
    <row r="341" spans="1:20">
      <c r="A341" s="191">
        <f t="shared" si="41"/>
        <v>11</v>
      </c>
      <c r="B341" s="191" t="str">
        <f>C341&amp;":"&amp;COUNTIF($C$7:C341,C341)</f>
        <v>11:8</v>
      </c>
      <c r="C341" s="204">
        <f t="shared" si="42"/>
        <v>11</v>
      </c>
      <c r="D341" s="204">
        <v>1.4</v>
      </c>
      <c r="E341" s="204">
        <v>1.8</v>
      </c>
      <c r="F341" s="204">
        <v>2.8</v>
      </c>
      <c r="G341" s="204">
        <v>5</v>
      </c>
      <c r="H341" s="204">
        <v>0</v>
      </c>
      <c r="M341" s="206">
        <f>Entry!Q343</f>
        <v>0</v>
      </c>
      <c r="N341" s="207">
        <f t="shared" si="43"/>
        <v>0</v>
      </c>
      <c r="O341" s="207">
        <f t="shared" si="44"/>
        <v>0</v>
      </c>
      <c r="P341" s="207">
        <f t="shared" si="45"/>
        <v>0</v>
      </c>
      <c r="Q341" s="207">
        <f t="shared" si="46"/>
        <v>0</v>
      </c>
      <c r="R341" s="207">
        <f t="shared" si="47"/>
        <v>0</v>
      </c>
      <c r="T341" s="208">
        <f t="shared" si="40"/>
        <v>0</v>
      </c>
    </row>
    <row r="342" spans="1:20">
      <c r="A342" s="191">
        <f t="shared" si="41"/>
        <v>23</v>
      </c>
      <c r="B342" s="191" t="str">
        <f>C342&amp;":"&amp;COUNTIF($C$7:C342,C342)</f>
        <v>23:4</v>
      </c>
      <c r="C342" s="204">
        <f t="shared" si="42"/>
        <v>23</v>
      </c>
      <c r="D342" s="204">
        <v>4.5999999999999996</v>
      </c>
      <c r="E342" s="204">
        <v>5.7</v>
      </c>
      <c r="F342" s="204">
        <v>4.7</v>
      </c>
      <c r="G342" s="204">
        <v>3</v>
      </c>
      <c r="H342" s="204">
        <v>5</v>
      </c>
      <c r="M342" s="206">
        <f>Entry!Q344</f>
        <v>0</v>
      </c>
      <c r="N342" s="207">
        <f t="shared" si="43"/>
        <v>0</v>
      </c>
      <c r="O342" s="207">
        <f t="shared" si="44"/>
        <v>0</v>
      </c>
      <c r="P342" s="207">
        <f t="shared" si="45"/>
        <v>0</v>
      </c>
      <c r="Q342" s="207">
        <f t="shared" si="46"/>
        <v>0</v>
      </c>
      <c r="R342" s="207">
        <f t="shared" si="47"/>
        <v>0</v>
      </c>
      <c r="T342" s="208">
        <f t="shared" si="40"/>
        <v>0</v>
      </c>
    </row>
    <row r="343" spans="1:20">
      <c r="A343" s="191">
        <f t="shared" si="41"/>
        <v>30</v>
      </c>
      <c r="B343" s="191" t="str">
        <f>C343&amp;":"&amp;COUNTIF($C$7:C343,C343)</f>
        <v>30:14</v>
      </c>
      <c r="C343" s="204">
        <f t="shared" si="42"/>
        <v>30</v>
      </c>
      <c r="D343" s="204">
        <v>6.6</v>
      </c>
      <c r="E343" s="204">
        <v>6.7</v>
      </c>
      <c r="F343" s="204">
        <v>6.7</v>
      </c>
      <c r="G343" s="204">
        <v>5</v>
      </c>
      <c r="H343" s="204">
        <v>5</v>
      </c>
      <c r="M343" s="206">
        <f>Entry!Q345</f>
        <v>0</v>
      </c>
      <c r="N343" s="207">
        <f t="shared" si="43"/>
        <v>0</v>
      </c>
      <c r="O343" s="207">
        <f t="shared" si="44"/>
        <v>0</v>
      </c>
      <c r="P343" s="207">
        <f t="shared" si="45"/>
        <v>0</v>
      </c>
      <c r="Q343" s="207">
        <f t="shared" si="46"/>
        <v>0</v>
      </c>
      <c r="R343" s="207">
        <f t="shared" si="47"/>
        <v>0</v>
      </c>
      <c r="T343" s="208">
        <f t="shared" si="40"/>
        <v>0</v>
      </c>
    </row>
    <row r="344" spans="1:20">
      <c r="A344" s="191">
        <f t="shared" si="41"/>
        <v>31</v>
      </c>
      <c r="B344" s="191" t="str">
        <f>C344&amp;":"&amp;COUNTIF($C$7:C344,C344)</f>
        <v>31:21</v>
      </c>
      <c r="C344" s="204">
        <f t="shared" si="42"/>
        <v>31</v>
      </c>
      <c r="D344" s="204">
        <v>7.8</v>
      </c>
      <c r="E344" s="204">
        <v>6.6</v>
      </c>
      <c r="F344" s="204">
        <v>6.6</v>
      </c>
      <c r="G344" s="204">
        <v>5</v>
      </c>
      <c r="H344" s="204">
        <v>5</v>
      </c>
      <c r="M344" s="206">
        <f>Entry!Q346</f>
        <v>0</v>
      </c>
      <c r="N344" s="207">
        <f t="shared" si="43"/>
        <v>0</v>
      </c>
      <c r="O344" s="207">
        <f t="shared" si="44"/>
        <v>0</v>
      </c>
      <c r="P344" s="207">
        <f t="shared" si="45"/>
        <v>0</v>
      </c>
      <c r="Q344" s="207">
        <f t="shared" si="46"/>
        <v>0</v>
      </c>
      <c r="R344" s="207">
        <f t="shared" si="47"/>
        <v>0</v>
      </c>
      <c r="T344" s="208">
        <f t="shared" si="40"/>
        <v>0</v>
      </c>
    </row>
    <row r="345" spans="1:20">
      <c r="A345" s="191">
        <f t="shared" si="41"/>
        <v>33</v>
      </c>
      <c r="B345" s="191" t="str">
        <f>C345&amp;":"&amp;COUNTIF($C$7:C345,C345)</f>
        <v>33:12</v>
      </c>
      <c r="C345" s="204">
        <f t="shared" si="42"/>
        <v>33</v>
      </c>
      <c r="D345" s="204">
        <v>7.8</v>
      </c>
      <c r="E345" s="204">
        <v>7.6</v>
      </c>
      <c r="F345" s="204">
        <v>7.6</v>
      </c>
      <c r="G345" s="204">
        <v>5</v>
      </c>
      <c r="H345" s="204">
        <v>5</v>
      </c>
      <c r="M345" s="206">
        <f>Entry!Q347</f>
        <v>0</v>
      </c>
      <c r="N345" s="207">
        <f t="shared" si="43"/>
        <v>0</v>
      </c>
      <c r="O345" s="207">
        <f t="shared" si="44"/>
        <v>0</v>
      </c>
      <c r="P345" s="207">
        <f t="shared" si="45"/>
        <v>0</v>
      </c>
      <c r="Q345" s="207">
        <f t="shared" si="46"/>
        <v>0</v>
      </c>
      <c r="R345" s="207">
        <f t="shared" si="47"/>
        <v>0</v>
      </c>
      <c r="T345" s="208">
        <f t="shared" si="40"/>
        <v>0</v>
      </c>
    </row>
    <row r="346" spans="1:20">
      <c r="A346" s="191">
        <f t="shared" si="41"/>
        <v>38</v>
      </c>
      <c r="B346" s="191" t="str">
        <f>C346&amp;":"&amp;COUNTIF($C$7:C346,C346)</f>
        <v>38:27</v>
      </c>
      <c r="C346" s="204">
        <f t="shared" si="42"/>
        <v>38</v>
      </c>
      <c r="D346" s="204">
        <v>8.9</v>
      </c>
      <c r="E346" s="204">
        <v>9.6</v>
      </c>
      <c r="F346" s="204">
        <v>9.5</v>
      </c>
      <c r="G346" s="204">
        <v>5</v>
      </c>
      <c r="H346" s="204">
        <v>5</v>
      </c>
      <c r="M346" s="206">
        <f>Entry!Q348</f>
        <v>0</v>
      </c>
      <c r="N346" s="207">
        <f t="shared" si="43"/>
        <v>0</v>
      </c>
      <c r="O346" s="207">
        <f t="shared" si="44"/>
        <v>0</v>
      </c>
      <c r="P346" s="207">
        <f t="shared" si="45"/>
        <v>0</v>
      </c>
      <c r="Q346" s="207">
        <f t="shared" si="46"/>
        <v>0</v>
      </c>
      <c r="R346" s="207">
        <f t="shared" si="47"/>
        <v>0</v>
      </c>
      <c r="T346" s="208">
        <f t="shared" si="40"/>
        <v>0</v>
      </c>
    </row>
    <row r="347" spans="1:20">
      <c r="A347" s="191">
        <f t="shared" si="41"/>
        <v>38</v>
      </c>
      <c r="B347" s="191" t="str">
        <f>C347&amp;":"&amp;COUNTIF($C$7:C347,C347)</f>
        <v>38:28</v>
      </c>
      <c r="C347" s="204">
        <f t="shared" si="42"/>
        <v>38</v>
      </c>
      <c r="D347" s="204">
        <v>9.5</v>
      </c>
      <c r="E347" s="204">
        <v>9.8000000000000007</v>
      </c>
      <c r="F347" s="204">
        <v>9.6999999999999993</v>
      </c>
      <c r="G347" s="204">
        <v>5</v>
      </c>
      <c r="H347" s="204">
        <v>4</v>
      </c>
      <c r="M347" s="206">
        <f>Entry!Q349</f>
        <v>0</v>
      </c>
      <c r="N347" s="207">
        <f t="shared" si="43"/>
        <v>0</v>
      </c>
      <c r="O347" s="207">
        <f t="shared" si="44"/>
        <v>0</v>
      </c>
      <c r="P347" s="207">
        <f t="shared" si="45"/>
        <v>0</v>
      </c>
      <c r="Q347" s="207">
        <f t="shared" si="46"/>
        <v>0</v>
      </c>
      <c r="R347" s="207">
        <f t="shared" si="47"/>
        <v>0</v>
      </c>
      <c r="T347" s="208">
        <f t="shared" si="40"/>
        <v>0</v>
      </c>
    </row>
    <row r="348" spans="1:20">
      <c r="A348" s="191">
        <f t="shared" si="41"/>
        <v>30.000000000000004</v>
      </c>
      <c r="B348" s="191" t="str">
        <f>C348&amp;":"&amp;COUNTIF($C$7:C348,C348)</f>
        <v>30:15</v>
      </c>
      <c r="C348" s="204">
        <f t="shared" si="42"/>
        <v>30.000000000000004</v>
      </c>
      <c r="D348" s="204">
        <v>9.3000000000000007</v>
      </c>
      <c r="E348" s="204">
        <v>6.9</v>
      </c>
      <c r="F348" s="204">
        <v>3.8</v>
      </c>
      <c r="G348" s="204">
        <v>5</v>
      </c>
      <c r="H348" s="204">
        <v>5</v>
      </c>
      <c r="M348" s="206">
        <f>Entry!Q350</f>
        <v>0</v>
      </c>
      <c r="N348" s="207">
        <f t="shared" si="43"/>
        <v>0</v>
      </c>
      <c r="O348" s="207">
        <f t="shared" si="44"/>
        <v>0</v>
      </c>
      <c r="P348" s="207">
        <f t="shared" si="45"/>
        <v>0</v>
      </c>
      <c r="Q348" s="207">
        <f t="shared" si="46"/>
        <v>0</v>
      </c>
      <c r="R348" s="207">
        <f t="shared" si="47"/>
        <v>0</v>
      </c>
      <c r="T348" s="208">
        <f t="shared" si="40"/>
        <v>0</v>
      </c>
    </row>
    <row r="349" spans="1:20">
      <c r="A349" s="191">
        <f t="shared" si="41"/>
        <v>17</v>
      </c>
      <c r="B349" s="191" t="str">
        <f>C349&amp;":"&amp;COUNTIF($C$7:C349,C349)</f>
        <v>17:3</v>
      </c>
      <c r="C349" s="204">
        <f t="shared" si="42"/>
        <v>17</v>
      </c>
      <c r="D349" s="204">
        <v>1</v>
      </c>
      <c r="E349" s="204">
        <v>3</v>
      </c>
      <c r="F349" s="204">
        <v>3</v>
      </c>
      <c r="G349" s="204">
        <v>5</v>
      </c>
      <c r="H349" s="204">
        <v>5</v>
      </c>
      <c r="M349" s="206">
        <f>Entry!Q351</f>
        <v>0</v>
      </c>
      <c r="N349" s="207">
        <f t="shared" si="43"/>
        <v>0</v>
      </c>
      <c r="O349" s="207">
        <f t="shared" si="44"/>
        <v>0</v>
      </c>
      <c r="P349" s="207">
        <f t="shared" si="45"/>
        <v>0</v>
      </c>
      <c r="Q349" s="207">
        <f t="shared" si="46"/>
        <v>0</v>
      </c>
      <c r="R349" s="207">
        <f t="shared" si="47"/>
        <v>0</v>
      </c>
      <c r="T349" s="208">
        <f t="shared" si="40"/>
        <v>0</v>
      </c>
    </row>
    <row r="350" spans="1:20">
      <c r="A350" s="191">
        <f t="shared" si="41"/>
        <v>23</v>
      </c>
      <c r="B350" s="191" t="str">
        <f>C350&amp;":"&amp;COUNTIF($C$7:C350,C350)</f>
        <v>23:5</v>
      </c>
      <c r="C350" s="204">
        <f t="shared" si="42"/>
        <v>23</v>
      </c>
      <c r="D350" s="204">
        <v>4.3</v>
      </c>
      <c r="E350" s="204">
        <v>4.9000000000000004</v>
      </c>
      <c r="F350" s="204">
        <v>4.8</v>
      </c>
      <c r="G350" s="204">
        <v>4</v>
      </c>
      <c r="H350" s="204">
        <v>5</v>
      </c>
      <c r="M350" s="206">
        <f>Entry!Q352</f>
        <v>0</v>
      </c>
      <c r="N350" s="207">
        <f t="shared" si="43"/>
        <v>0</v>
      </c>
      <c r="O350" s="207">
        <f t="shared" si="44"/>
        <v>0</v>
      </c>
      <c r="P350" s="207">
        <f t="shared" si="45"/>
        <v>0</v>
      </c>
      <c r="Q350" s="207">
        <f t="shared" si="46"/>
        <v>0</v>
      </c>
      <c r="R350" s="207">
        <f t="shared" si="47"/>
        <v>0</v>
      </c>
      <c r="T350" s="208">
        <f t="shared" si="40"/>
        <v>0</v>
      </c>
    </row>
    <row r="351" spans="1:20">
      <c r="A351" s="191">
        <f t="shared" si="41"/>
        <v>30</v>
      </c>
      <c r="B351" s="191" t="str">
        <f>C351&amp;":"&amp;COUNTIF($C$7:C351,C351)</f>
        <v>30:16</v>
      </c>
      <c r="C351" s="204">
        <f t="shared" si="42"/>
        <v>30</v>
      </c>
      <c r="D351" s="204">
        <v>6.5</v>
      </c>
      <c r="E351" s="204">
        <v>6.8</v>
      </c>
      <c r="F351" s="204">
        <v>6.7</v>
      </c>
      <c r="G351" s="204">
        <v>5</v>
      </c>
      <c r="H351" s="204">
        <v>5</v>
      </c>
      <c r="M351" s="206">
        <f>Entry!Q353</f>
        <v>0</v>
      </c>
      <c r="N351" s="207">
        <f t="shared" si="43"/>
        <v>0</v>
      </c>
      <c r="O351" s="207">
        <f t="shared" si="44"/>
        <v>0</v>
      </c>
      <c r="P351" s="207">
        <f t="shared" si="45"/>
        <v>0</v>
      </c>
      <c r="Q351" s="207">
        <f t="shared" si="46"/>
        <v>0</v>
      </c>
      <c r="R351" s="207">
        <f t="shared" si="47"/>
        <v>0</v>
      </c>
      <c r="T351" s="208">
        <f t="shared" si="40"/>
        <v>0</v>
      </c>
    </row>
    <row r="352" spans="1:20">
      <c r="A352" s="191">
        <f t="shared" si="41"/>
        <v>31</v>
      </c>
      <c r="B352" s="191" t="str">
        <f>C352&amp;":"&amp;COUNTIF($C$7:C352,C352)</f>
        <v>31:22</v>
      </c>
      <c r="C352" s="204">
        <f t="shared" si="42"/>
        <v>31</v>
      </c>
      <c r="D352" s="204">
        <v>6.4</v>
      </c>
      <c r="E352" s="204">
        <v>6.8</v>
      </c>
      <c r="F352" s="204">
        <v>7.8</v>
      </c>
      <c r="G352" s="204">
        <v>5</v>
      </c>
      <c r="H352" s="204">
        <v>5</v>
      </c>
      <c r="M352" s="206">
        <f>Entry!Q354</f>
        <v>0</v>
      </c>
      <c r="N352" s="207">
        <f t="shared" si="43"/>
        <v>0</v>
      </c>
      <c r="O352" s="207">
        <f t="shared" si="44"/>
        <v>0</v>
      </c>
      <c r="P352" s="207">
        <f t="shared" si="45"/>
        <v>0</v>
      </c>
      <c r="Q352" s="207">
        <f t="shared" si="46"/>
        <v>0</v>
      </c>
      <c r="R352" s="207">
        <f t="shared" si="47"/>
        <v>0</v>
      </c>
      <c r="T352" s="208">
        <f t="shared" si="40"/>
        <v>0</v>
      </c>
    </row>
    <row r="353" spans="1:20">
      <c r="A353" s="191">
        <f t="shared" si="41"/>
        <v>35</v>
      </c>
      <c r="B353" s="191" t="str">
        <f>C353&amp;":"&amp;COUNTIF($C$7:C353,C353)</f>
        <v>35:12</v>
      </c>
      <c r="C353" s="204">
        <f t="shared" si="42"/>
        <v>35</v>
      </c>
      <c r="D353" s="204">
        <v>8.9</v>
      </c>
      <c r="E353" s="204">
        <v>8.6</v>
      </c>
      <c r="F353" s="204">
        <v>7.5</v>
      </c>
      <c r="G353" s="204">
        <v>5</v>
      </c>
      <c r="H353" s="204">
        <v>5</v>
      </c>
      <c r="M353" s="206">
        <f>Entry!Q355</f>
        <v>0</v>
      </c>
      <c r="N353" s="207">
        <f t="shared" si="43"/>
        <v>0</v>
      </c>
      <c r="O353" s="207">
        <f t="shared" si="44"/>
        <v>0</v>
      </c>
      <c r="P353" s="207">
        <f t="shared" si="45"/>
        <v>0</v>
      </c>
      <c r="Q353" s="207">
        <f t="shared" si="46"/>
        <v>0</v>
      </c>
      <c r="R353" s="207">
        <f t="shared" si="47"/>
        <v>0</v>
      </c>
      <c r="T353" s="208">
        <f t="shared" si="40"/>
        <v>0</v>
      </c>
    </row>
    <row r="354" spans="1:20">
      <c r="A354" s="191">
        <f t="shared" si="41"/>
        <v>37</v>
      </c>
      <c r="B354" s="191" t="str">
        <f>C354&amp;":"&amp;COUNTIF($C$7:C354,C354)</f>
        <v>37:20</v>
      </c>
      <c r="C354" s="204">
        <f t="shared" si="42"/>
        <v>37</v>
      </c>
      <c r="D354" s="204">
        <v>8</v>
      </c>
      <c r="E354" s="204">
        <v>9</v>
      </c>
      <c r="F354" s="204">
        <v>10</v>
      </c>
      <c r="G354" s="204">
        <v>5</v>
      </c>
      <c r="H354" s="204">
        <v>5</v>
      </c>
      <c r="M354" s="206">
        <f>Entry!Q356</f>
        <v>0</v>
      </c>
      <c r="N354" s="207">
        <f t="shared" si="43"/>
        <v>0</v>
      </c>
      <c r="O354" s="207">
        <f t="shared" si="44"/>
        <v>0</v>
      </c>
      <c r="P354" s="207">
        <f t="shared" si="45"/>
        <v>0</v>
      </c>
      <c r="Q354" s="207">
        <f t="shared" si="46"/>
        <v>0</v>
      </c>
      <c r="R354" s="207">
        <f t="shared" si="47"/>
        <v>0</v>
      </c>
      <c r="T354" s="208">
        <f t="shared" si="40"/>
        <v>0</v>
      </c>
    </row>
    <row r="355" spans="1:20">
      <c r="A355" s="191">
        <f t="shared" si="41"/>
        <v>38</v>
      </c>
      <c r="B355" s="191" t="str">
        <f>C355&amp;":"&amp;COUNTIF($C$7:C355,C355)</f>
        <v>38:29</v>
      </c>
      <c r="C355" s="204">
        <f t="shared" si="42"/>
        <v>38</v>
      </c>
      <c r="D355" s="204">
        <v>9.9</v>
      </c>
      <c r="E355" s="204">
        <v>9.6</v>
      </c>
      <c r="F355" s="204">
        <v>9.5</v>
      </c>
      <c r="G355" s="204">
        <v>5</v>
      </c>
      <c r="H355" s="204">
        <v>4</v>
      </c>
      <c r="M355" s="206">
        <f>Entry!Q357</f>
        <v>0</v>
      </c>
      <c r="N355" s="207">
        <f t="shared" si="43"/>
        <v>0</v>
      </c>
      <c r="O355" s="207">
        <f t="shared" si="44"/>
        <v>0</v>
      </c>
      <c r="P355" s="207">
        <f t="shared" si="45"/>
        <v>0</v>
      </c>
      <c r="Q355" s="207">
        <f t="shared" si="46"/>
        <v>0</v>
      </c>
      <c r="R355" s="207">
        <f t="shared" si="47"/>
        <v>0</v>
      </c>
      <c r="T355" s="208">
        <f t="shared" si="40"/>
        <v>0</v>
      </c>
    </row>
    <row r="356" spans="1:20">
      <c r="A356" s="191">
        <f t="shared" si="41"/>
        <v>27</v>
      </c>
      <c r="B356" s="191" t="str">
        <f>C356&amp;":"&amp;COUNTIF($C$7:C356,C356)</f>
        <v>27:16</v>
      </c>
      <c r="C356" s="204">
        <f t="shared" si="42"/>
        <v>27</v>
      </c>
      <c r="D356" s="204">
        <v>0</v>
      </c>
      <c r="E356" s="204">
        <v>9</v>
      </c>
      <c r="F356" s="204">
        <v>8</v>
      </c>
      <c r="G356" s="204">
        <v>5</v>
      </c>
      <c r="H356" s="204">
        <v>5</v>
      </c>
      <c r="M356" s="206">
        <f>Entry!Q358</f>
        <v>0</v>
      </c>
      <c r="N356" s="207">
        <f t="shared" si="43"/>
        <v>0</v>
      </c>
      <c r="O356" s="207">
        <f t="shared" si="44"/>
        <v>0</v>
      </c>
      <c r="P356" s="207">
        <f t="shared" si="45"/>
        <v>0</v>
      </c>
      <c r="Q356" s="207">
        <f t="shared" si="46"/>
        <v>0</v>
      </c>
      <c r="R356" s="207">
        <f t="shared" si="47"/>
        <v>0</v>
      </c>
      <c r="T356" s="208">
        <f t="shared" si="40"/>
        <v>0</v>
      </c>
    </row>
    <row r="357" spans="1:20">
      <c r="A357" s="191">
        <f t="shared" si="41"/>
        <v>11</v>
      </c>
      <c r="B357" s="191" t="str">
        <f>C357&amp;":"&amp;COUNTIF($C$7:C357,C357)</f>
        <v>11:9</v>
      </c>
      <c r="C357" s="204">
        <f t="shared" si="42"/>
        <v>11</v>
      </c>
      <c r="D357" s="204">
        <v>0.7</v>
      </c>
      <c r="E357" s="204">
        <v>2.7</v>
      </c>
      <c r="F357" s="204">
        <v>0.6</v>
      </c>
      <c r="G357" s="204">
        <v>4</v>
      </c>
      <c r="H357" s="204">
        <v>3</v>
      </c>
      <c r="M357" s="206">
        <f>Entry!Q359</f>
        <v>0</v>
      </c>
      <c r="N357" s="207">
        <f t="shared" si="43"/>
        <v>0</v>
      </c>
      <c r="O357" s="207">
        <f t="shared" si="44"/>
        <v>0</v>
      </c>
      <c r="P357" s="207">
        <f t="shared" si="45"/>
        <v>0</v>
      </c>
      <c r="Q357" s="207">
        <f t="shared" si="46"/>
        <v>0</v>
      </c>
      <c r="R357" s="207">
        <f t="shared" si="47"/>
        <v>0</v>
      </c>
      <c r="T357" s="208">
        <f t="shared" si="40"/>
        <v>0</v>
      </c>
    </row>
    <row r="358" spans="1:20">
      <c r="A358" s="191">
        <f t="shared" si="41"/>
        <v>26</v>
      </c>
      <c r="B358" s="191" t="str">
        <f>C358&amp;":"&amp;COUNTIF($C$7:C358,C358)</f>
        <v>26:23</v>
      </c>
      <c r="C358" s="204">
        <f t="shared" si="42"/>
        <v>26</v>
      </c>
      <c r="D358" s="204">
        <v>5.9</v>
      </c>
      <c r="E358" s="204">
        <v>5.6</v>
      </c>
      <c r="F358" s="204">
        <v>5.5</v>
      </c>
      <c r="G358" s="204">
        <v>5</v>
      </c>
      <c r="H358" s="204">
        <v>4</v>
      </c>
      <c r="M358" s="206">
        <f>Entry!Q360</f>
        <v>0</v>
      </c>
      <c r="N358" s="207">
        <f t="shared" si="43"/>
        <v>0</v>
      </c>
      <c r="O358" s="207">
        <f t="shared" si="44"/>
        <v>0</v>
      </c>
      <c r="P358" s="207">
        <f t="shared" si="45"/>
        <v>0</v>
      </c>
      <c r="Q358" s="207">
        <f t="shared" si="46"/>
        <v>0</v>
      </c>
      <c r="R358" s="207">
        <f t="shared" si="47"/>
        <v>0</v>
      </c>
      <c r="T358" s="208">
        <f t="shared" si="40"/>
        <v>0</v>
      </c>
    </row>
    <row r="359" spans="1:20">
      <c r="A359" s="191">
        <f t="shared" si="41"/>
        <v>28</v>
      </c>
      <c r="B359" s="191" t="str">
        <f>C359&amp;":"&amp;COUNTIF($C$7:C359,C359)</f>
        <v>28:22</v>
      </c>
      <c r="C359" s="204">
        <f t="shared" si="42"/>
        <v>28</v>
      </c>
      <c r="D359" s="204">
        <v>5.3</v>
      </c>
      <c r="E359" s="204">
        <v>6.9</v>
      </c>
      <c r="F359" s="204">
        <v>6.8</v>
      </c>
      <c r="G359" s="204">
        <v>5</v>
      </c>
      <c r="H359" s="204">
        <v>4</v>
      </c>
      <c r="M359" s="206">
        <f>Entry!Q361</f>
        <v>0</v>
      </c>
      <c r="N359" s="207">
        <f t="shared" si="43"/>
        <v>0</v>
      </c>
      <c r="O359" s="207">
        <f t="shared" si="44"/>
        <v>0</v>
      </c>
      <c r="P359" s="207">
        <f t="shared" si="45"/>
        <v>0</v>
      </c>
      <c r="Q359" s="207">
        <f t="shared" si="46"/>
        <v>0</v>
      </c>
      <c r="R359" s="207">
        <f t="shared" si="47"/>
        <v>0</v>
      </c>
      <c r="T359" s="208">
        <f t="shared" si="40"/>
        <v>0</v>
      </c>
    </row>
    <row r="360" spans="1:20">
      <c r="A360" s="191">
        <f t="shared" si="41"/>
        <v>31</v>
      </c>
      <c r="B360" s="191" t="str">
        <f>C360&amp;":"&amp;COUNTIF($C$7:C360,C360)</f>
        <v>31:23</v>
      </c>
      <c r="C360" s="204">
        <f t="shared" si="42"/>
        <v>31</v>
      </c>
      <c r="D360" s="204">
        <v>6.4</v>
      </c>
      <c r="E360" s="204">
        <v>7.8</v>
      </c>
      <c r="F360" s="204">
        <v>6.8</v>
      </c>
      <c r="G360" s="204">
        <v>5</v>
      </c>
      <c r="H360" s="204">
        <v>5</v>
      </c>
      <c r="M360" s="206">
        <f>Entry!Q362</f>
        <v>0</v>
      </c>
      <c r="N360" s="207">
        <f t="shared" si="43"/>
        <v>0</v>
      </c>
      <c r="O360" s="207">
        <f t="shared" si="44"/>
        <v>0</v>
      </c>
      <c r="P360" s="207">
        <f t="shared" si="45"/>
        <v>0</v>
      </c>
      <c r="Q360" s="207">
        <f t="shared" si="46"/>
        <v>0</v>
      </c>
      <c r="R360" s="207">
        <f t="shared" si="47"/>
        <v>0</v>
      </c>
      <c r="T360" s="208">
        <f t="shared" si="40"/>
        <v>0</v>
      </c>
    </row>
    <row r="361" spans="1:20">
      <c r="A361" s="191">
        <f t="shared" si="41"/>
        <v>35</v>
      </c>
      <c r="B361" s="191" t="str">
        <f>C361&amp;":"&amp;COUNTIF($C$7:C361,C361)</f>
        <v>35:13</v>
      </c>
      <c r="C361" s="204">
        <f t="shared" si="42"/>
        <v>35</v>
      </c>
      <c r="D361" s="204">
        <v>8.8000000000000007</v>
      </c>
      <c r="E361" s="204">
        <v>7.6</v>
      </c>
      <c r="F361" s="204">
        <v>8.6</v>
      </c>
      <c r="G361" s="204">
        <v>5</v>
      </c>
      <c r="H361" s="204">
        <v>5</v>
      </c>
      <c r="M361" s="206">
        <f>Entry!Q363</f>
        <v>0</v>
      </c>
      <c r="N361" s="207">
        <f t="shared" si="43"/>
        <v>0</v>
      </c>
      <c r="O361" s="207">
        <f t="shared" si="44"/>
        <v>0</v>
      </c>
      <c r="P361" s="207">
        <f t="shared" si="45"/>
        <v>0</v>
      </c>
      <c r="Q361" s="207">
        <f t="shared" si="46"/>
        <v>0</v>
      </c>
      <c r="R361" s="207">
        <f t="shared" si="47"/>
        <v>0</v>
      </c>
      <c r="T361" s="208">
        <f t="shared" si="40"/>
        <v>0</v>
      </c>
    </row>
    <row r="362" spans="1:20">
      <c r="A362" s="191">
        <f t="shared" si="41"/>
        <v>38</v>
      </c>
      <c r="B362" s="191" t="str">
        <f>C362&amp;":"&amp;COUNTIF($C$7:C362,C362)</f>
        <v>38:30</v>
      </c>
      <c r="C362" s="204">
        <f t="shared" si="42"/>
        <v>38</v>
      </c>
      <c r="D362" s="204">
        <v>9.3000000000000007</v>
      </c>
      <c r="E362" s="204">
        <v>9.9</v>
      </c>
      <c r="F362" s="204">
        <v>8.8000000000000007</v>
      </c>
      <c r="G362" s="204">
        <v>5</v>
      </c>
      <c r="H362" s="204">
        <v>5</v>
      </c>
      <c r="M362" s="206">
        <f>Entry!Q364</f>
        <v>0</v>
      </c>
      <c r="N362" s="207">
        <f t="shared" si="43"/>
        <v>0</v>
      </c>
      <c r="O362" s="207">
        <f t="shared" si="44"/>
        <v>0</v>
      </c>
      <c r="P362" s="207">
        <f t="shared" si="45"/>
        <v>0</v>
      </c>
      <c r="Q362" s="207">
        <f t="shared" si="46"/>
        <v>0</v>
      </c>
      <c r="R362" s="207">
        <f t="shared" si="47"/>
        <v>0</v>
      </c>
      <c r="T362" s="208">
        <f t="shared" si="40"/>
        <v>0</v>
      </c>
    </row>
    <row r="363" spans="1:20">
      <c r="A363" s="191">
        <f t="shared" si="41"/>
        <v>38</v>
      </c>
      <c r="B363" s="191" t="str">
        <f>C363&amp;":"&amp;COUNTIF($C$7:C363,C363)</f>
        <v>38:31</v>
      </c>
      <c r="C363" s="204">
        <f t="shared" si="42"/>
        <v>38</v>
      </c>
      <c r="D363" s="204">
        <v>9.1</v>
      </c>
      <c r="E363" s="204">
        <v>10</v>
      </c>
      <c r="F363" s="204">
        <v>9.9</v>
      </c>
      <c r="G363" s="204">
        <v>5</v>
      </c>
      <c r="H363" s="204">
        <v>4</v>
      </c>
      <c r="M363" s="206">
        <f>Entry!Q365</f>
        <v>0</v>
      </c>
      <c r="N363" s="207">
        <f t="shared" si="43"/>
        <v>0</v>
      </c>
      <c r="O363" s="207">
        <f t="shared" si="44"/>
        <v>0</v>
      </c>
      <c r="P363" s="207">
        <f t="shared" si="45"/>
        <v>0</v>
      </c>
      <c r="Q363" s="207">
        <f t="shared" si="46"/>
        <v>0</v>
      </c>
      <c r="R363" s="207">
        <f t="shared" si="47"/>
        <v>0</v>
      </c>
      <c r="T363" s="208">
        <f t="shared" si="40"/>
        <v>0</v>
      </c>
    </row>
    <row r="364" spans="1:20">
      <c r="A364" s="191">
        <f t="shared" si="41"/>
        <v>34</v>
      </c>
      <c r="B364" s="191" t="str">
        <f>C364&amp;":"&amp;COUNTIF($C$7:C364,C364)</f>
        <v>34:18</v>
      </c>
      <c r="C364" s="204">
        <f t="shared" si="42"/>
        <v>34</v>
      </c>
      <c r="D364" s="204">
        <v>8.3000000000000007</v>
      </c>
      <c r="E364" s="204">
        <v>6.9</v>
      </c>
      <c r="F364" s="204">
        <v>8.8000000000000007</v>
      </c>
      <c r="G364" s="204">
        <v>5</v>
      </c>
      <c r="H364" s="204">
        <v>5</v>
      </c>
      <c r="M364" s="206">
        <f>Entry!Q366</f>
        <v>0</v>
      </c>
      <c r="N364" s="207">
        <f t="shared" si="43"/>
        <v>0</v>
      </c>
      <c r="O364" s="207">
        <f t="shared" si="44"/>
        <v>0</v>
      </c>
      <c r="P364" s="207">
        <f t="shared" si="45"/>
        <v>0</v>
      </c>
      <c r="Q364" s="207">
        <f t="shared" si="46"/>
        <v>0</v>
      </c>
      <c r="R364" s="207">
        <f t="shared" si="47"/>
        <v>0</v>
      </c>
      <c r="T364" s="208">
        <f t="shared" si="40"/>
        <v>0</v>
      </c>
    </row>
    <row r="365" spans="1:20">
      <c r="A365" s="191">
        <f t="shared" si="41"/>
        <v>10</v>
      </c>
      <c r="B365" s="191" t="str">
        <f>C365&amp;":"&amp;COUNTIF($C$7:C365,C365)</f>
        <v>10:9</v>
      </c>
      <c r="C365" s="204">
        <f t="shared" si="42"/>
        <v>10</v>
      </c>
      <c r="D365" s="204">
        <v>0.5</v>
      </c>
      <c r="E365" s="204">
        <v>1.8</v>
      </c>
      <c r="F365" s="204">
        <v>0.7</v>
      </c>
      <c r="G365" s="204">
        <v>4</v>
      </c>
      <c r="H365" s="204">
        <v>3</v>
      </c>
      <c r="M365" s="206">
        <f>Entry!Q367</f>
        <v>0</v>
      </c>
      <c r="N365" s="207">
        <f t="shared" si="43"/>
        <v>0</v>
      </c>
      <c r="O365" s="207">
        <f t="shared" si="44"/>
        <v>0</v>
      </c>
      <c r="P365" s="207">
        <f t="shared" si="45"/>
        <v>0</v>
      </c>
      <c r="Q365" s="207">
        <f t="shared" si="46"/>
        <v>0</v>
      </c>
      <c r="R365" s="207">
        <f t="shared" si="47"/>
        <v>0</v>
      </c>
      <c r="T365" s="208">
        <f t="shared" si="40"/>
        <v>0</v>
      </c>
    </row>
    <row r="366" spans="1:20">
      <c r="A366" s="191">
        <f t="shared" si="41"/>
        <v>25</v>
      </c>
      <c r="B366" s="191" t="str">
        <f>C366&amp;":"&amp;COUNTIF($C$7:C366,C366)</f>
        <v>25:15</v>
      </c>
      <c r="C366" s="204">
        <f t="shared" si="42"/>
        <v>25</v>
      </c>
      <c r="D366" s="204">
        <v>4.2</v>
      </c>
      <c r="E366" s="204">
        <v>5.9</v>
      </c>
      <c r="F366" s="204">
        <v>4.9000000000000004</v>
      </c>
      <c r="G366" s="204">
        <v>5</v>
      </c>
      <c r="H366" s="204">
        <v>5</v>
      </c>
      <c r="M366" s="206">
        <f>Entry!Q368</f>
        <v>0</v>
      </c>
      <c r="N366" s="207">
        <f t="shared" si="43"/>
        <v>0</v>
      </c>
      <c r="O366" s="207">
        <f t="shared" si="44"/>
        <v>0</v>
      </c>
      <c r="P366" s="207">
        <f t="shared" si="45"/>
        <v>0</v>
      </c>
      <c r="Q366" s="207">
        <f t="shared" si="46"/>
        <v>0</v>
      </c>
      <c r="R366" s="207">
        <f t="shared" si="47"/>
        <v>0</v>
      </c>
      <c r="T366" s="208">
        <f t="shared" si="40"/>
        <v>0</v>
      </c>
    </row>
    <row r="367" spans="1:20">
      <c r="A367" s="191">
        <f t="shared" si="41"/>
        <v>27</v>
      </c>
      <c r="B367" s="191" t="str">
        <f>C367&amp;":"&amp;COUNTIF($C$7:C367,C367)</f>
        <v>27:17</v>
      </c>
      <c r="C367" s="204">
        <f t="shared" si="42"/>
        <v>27</v>
      </c>
      <c r="D367" s="204">
        <v>5.2</v>
      </c>
      <c r="E367" s="204">
        <v>5.9</v>
      </c>
      <c r="F367" s="204">
        <v>6.9</v>
      </c>
      <c r="G367" s="204">
        <v>5</v>
      </c>
      <c r="H367" s="204">
        <v>4</v>
      </c>
      <c r="M367" s="206">
        <f>Entry!Q369</f>
        <v>0</v>
      </c>
      <c r="N367" s="207">
        <f t="shared" si="43"/>
        <v>0</v>
      </c>
      <c r="O367" s="207">
        <f t="shared" si="44"/>
        <v>0</v>
      </c>
      <c r="P367" s="207">
        <f t="shared" si="45"/>
        <v>0</v>
      </c>
      <c r="Q367" s="207">
        <f t="shared" si="46"/>
        <v>0</v>
      </c>
      <c r="R367" s="207">
        <f t="shared" si="47"/>
        <v>0</v>
      </c>
      <c r="T367" s="208">
        <f t="shared" ref="T367:T397" si="48">SUM(N367:R367)</f>
        <v>0</v>
      </c>
    </row>
    <row r="368" spans="1:20">
      <c r="A368" s="191">
        <f t="shared" si="41"/>
        <v>30</v>
      </c>
      <c r="B368" s="191" t="str">
        <f>C368&amp;":"&amp;COUNTIF($C$7:C368,C368)</f>
        <v>30:17</v>
      </c>
      <c r="C368" s="204">
        <f t="shared" si="42"/>
        <v>30</v>
      </c>
      <c r="D368" s="204">
        <v>6.6</v>
      </c>
      <c r="E368" s="204">
        <v>6.7</v>
      </c>
      <c r="F368" s="204">
        <v>6.7</v>
      </c>
      <c r="G368" s="204">
        <v>5</v>
      </c>
      <c r="H368" s="204">
        <v>5</v>
      </c>
      <c r="M368" s="206">
        <f>Entry!Q370</f>
        <v>0</v>
      </c>
      <c r="N368" s="207">
        <f t="shared" si="43"/>
        <v>0</v>
      </c>
      <c r="O368" s="207">
        <f t="shared" si="44"/>
        <v>0</v>
      </c>
      <c r="P368" s="207">
        <f t="shared" si="45"/>
        <v>0</v>
      </c>
      <c r="Q368" s="207">
        <f t="shared" si="46"/>
        <v>0</v>
      </c>
      <c r="R368" s="207">
        <f t="shared" si="47"/>
        <v>0</v>
      </c>
      <c r="T368" s="208">
        <f t="shared" si="48"/>
        <v>0</v>
      </c>
    </row>
    <row r="369" spans="1:20">
      <c r="A369" s="191">
        <f t="shared" si="41"/>
        <v>35</v>
      </c>
      <c r="B369" s="191" t="str">
        <f>C369&amp;":"&amp;COUNTIF($C$7:C369,C369)</f>
        <v>35:14</v>
      </c>
      <c r="C369" s="204">
        <f t="shared" si="42"/>
        <v>35</v>
      </c>
      <c r="D369" s="204">
        <v>8.9</v>
      </c>
      <c r="E369" s="204">
        <v>7.6</v>
      </c>
      <c r="F369" s="204">
        <v>8.5</v>
      </c>
      <c r="G369" s="204">
        <v>5</v>
      </c>
      <c r="H369" s="204">
        <v>5</v>
      </c>
      <c r="M369" s="206">
        <f>Entry!Q371</f>
        <v>0</v>
      </c>
      <c r="N369" s="207">
        <f t="shared" si="43"/>
        <v>0</v>
      </c>
      <c r="O369" s="207">
        <f t="shared" si="44"/>
        <v>0</v>
      </c>
      <c r="P369" s="207">
        <f t="shared" si="45"/>
        <v>0</v>
      </c>
      <c r="Q369" s="207">
        <f t="shared" si="46"/>
        <v>0</v>
      </c>
      <c r="R369" s="207">
        <f t="shared" si="47"/>
        <v>0</v>
      </c>
      <c r="T369" s="208">
        <f t="shared" si="48"/>
        <v>0</v>
      </c>
    </row>
    <row r="370" spans="1:20">
      <c r="A370" s="191">
        <f t="shared" si="41"/>
        <v>37</v>
      </c>
      <c r="B370" s="191" t="str">
        <f>C370&amp;":"&amp;COUNTIF($C$7:C370,C370)</f>
        <v>37:21</v>
      </c>
      <c r="C370" s="204">
        <f t="shared" si="42"/>
        <v>37</v>
      </c>
      <c r="D370" s="204">
        <v>9.8000000000000007</v>
      </c>
      <c r="E370" s="204">
        <v>9.6</v>
      </c>
      <c r="F370" s="204">
        <v>8.6</v>
      </c>
      <c r="G370" s="204">
        <v>5</v>
      </c>
      <c r="H370" s="204">
        <v>4</v>
      </c>
      <c r="M370" s="206">
        <f>Entry!Q372</f>
        <v>0</v>
      </c>
      <c r="N370" s="207">
        <f t="shared" si="43"/>
        <v>0</v>
      </c>
      <c r="O370" s="207">
        <f t="shared" si="44"/>
        <v>0</v>
      </c>
      <c r="P370" s="207">
        <f t="shared" si="45"/>
        <v>0</v>
      </c>
      <c r="Q370" s="207">
        <f t="shared" si="46"/>
        <v>0</v>
      </c>
      <c r="R370" s="207">
        <f t="shared" si="47"/>
        <v>0</v>
      </c>
      <c r="T370" s="208">
        <f t="shared" si="48"/>
        <v>0</v>
      </c>
    </row>
    <row r="371" spans="1:20">
      <c r="A371" s="191">
        <f t="shared" si="41"/>
        <v>39</v>
      </c>
      <c r="B371" s="191" t="str">
        <f>C371&amp;":"&amp;COUNTIF($C$7:C371,C371)</f>
        <v>39:25</v>
      </c>
      <c r="C371" s="204">
        <f t="shared" si="42"/>
        <v>39</v>
      </c>
      <c r="D371" s="204">
        <v>9.6</v>
      </c>
      <c r="E371" s="204">
        <v>9.6999999999999993</v>
      </c>
      <c r="F371" s="204">
        <v>9.6999999999999993</v>
      </c>
      <c r="G371" s="204">
        <v>5</v>
      </c>
      <c r="H371" s="204">
        <v>5</v>
      </c>
      <c r="M371" s="206">
        <f>Entry!Q373</f>
        <v>0</v>
      </c>
      <c r="N371" s="207">
        <f t="shared" si="43"/>
        <v>0</v>
      </c>
      <c r="O371" s="207">
        <f t="shared" si="44"/>
        <v>0</v>
      </c>
      <c r="P371" s="207">
        <f t="shared" si="45"/>
        <v>0</v>
      </c>
      <c r="Q371" s="207">
        <f t="shared" si="46"/>
        <v>0</v>
      </c>
      <c r="R371" s="207">
        <f t="shared" si="47"/>
        <v>0</v>
      </c>
      <c r="T371" s="208">
        <f t="shared" si="48"/>
        <v>0</v>
      </c>
    </row>
    <row r="372" spans="1:20">
      <c r="A372" s="191">
        <f t="shared" si="41"/>
        <v>34</v>
      </c>
      <c r="B372" s="191" t="str">
        <f>C372&amp;":"&amp;COUNTIF($C$7:C372,C372)</f>
        <v>34:19</v>
      </c>
      <c r="C372" s="204">
        <f t="shared" si="42"/>
        <v>34</v>
      </c>
      <c r="D372" s="204">
        <v>9.1999999999999993</v>
      </c>
      <c r="E372" s="204">
        <v>9.9</v>
      </c>
      <c r="F372" s="204">
        <v>4.9000000000000004</v>
      </c>
      <c r="G372" s="204">
        <v>5</v>
      </c>
      <c r="H372" s="204">
        <v>5</v>
      </c>
      <c r="M372" s="206">
        <f>Entry!Q374</f>
        <v>0</v>
      </c>
      <c r="N372" s="207">
        <f t="shared" si="43"/>
        <v>0</v>
      </c>
      <c r="O372" s="207">
        <f t="shared" si="44"/>
        <v>0</v>
      </c>
      <c r="P372" s="207">
        <f t="shared" si="45"/>
        <v>0</v>
      </c>
      <c r="Q372" s="207">
        <f t="shared" si="46"/>
        <v>0</v>
      </c>
      <c r="R372" s="207">
        <f t="shared" si="47"/>
        <v>0</v>
      </c>
      <c r="T372" s="208">
        <f t="shared" si="48"/>
        <v>0</v>
      </c>
    </row>
    <row r="373" spans="1:20">
      <c r="A373" s="191">
        <f t="shared" si="41"/>
        <v>12</v>
      </c>
      <c r="B373" s="191" t="str">
        <f>C373&amp;":"&amp;COUNTIF($C$7:C373,C373)</f>
        <v>12:12</v>
      </c>
      <c r="C373" s="204">
        <f t="shared" si="42"/>
        <v>12</v>
      </c>
      <c r="D373" s="204">
        <v>1.3</v>
      </c>
      <c r="E373" s="204">
        <v>1.9</v>
      </c>
      <c r="F373" s="204">
        <v>2.8</v>
      </c>
      <c r="G373" s="204">
        <v>4</v>
      </c>
      <c r="H373" s="204">
        <v>2</v>
      </c>
      <c r="M373" s="206">
        <f>Entry!Q375</f>
        <v>0</v>
      </c>
      <c r="N373" s="207">
        <f t="shared" si="43"/>
        <v>0</v>
      </c>
      <c r="O373" s="207">
        <f t="shared" si="44"/>
        <v>0</v>
      </c>
      <c r="P373" s="207">
        <f t="shared" si="45"/>
        <v>0</v>
      </c>
      <c r="Q373" s="207">
        <f t="shared" si="46"/>
        <v>0</v>
      </c>
      <c r="R373" s="207">
        <f t="shared" si="47"/>
        <v>0</v>
      </c>
      <c r="T373" s="208">
        <f t="shared" si="48"/>
        <v>0</v>
      </c>
    </row>
    <row r="374" spans="1:20">
      <c r="A374" s="191">
        <f t="shared" si="41"/>
        <v>27</v>
      </c>
      <c r="B374" s="191" t="str">
        <f>C374&amp;":"&amp;COUNTIF($C$7:C374,C374)</f>
        <v>27:18</v>
      </c>
      <c r="C374" s="204">
        <f t="shared" si="42"/>
        <v>27</v>
      </c>
      <c r="D374" s="204">
        <v>5.2</v>
      </c>
      <c r="E374" s="204">
        <v>5.9</v>
      </c>
      <c r="F374" s="204">
        <v>5.9</v>
      </c>
      <c r="G374" s="204">
        <v>5</v>
      </c>
      <c r="H374" s="204">
        <v>5</v>
      </c>
      <c r="M374" s="206">
        <f>Entry!Q376</f>
        <v>0</v>
      </c>
      <c r="N374" s="207">
        <f t="shared" si="43"/>
        <v>0</v>
      </c>
      <c r="O374" s="207">
        <f t="shared" si="44"/>
        <v>0</v>
      </c>
      <c r="P374" s="207">
        <f t="shared" si="45"/>
        <v>0</v>
      </c>
      <c r="Q374" s="207">
        <f t="shared" si="46"/>
        <v>0</v>
      </c>
      <c r="R374" s="207">
        <f t="shared" si="47"/>
        <v>0</v>
      </c>
      <c r="T374" s="208">
        <f t="shared" si="48"/>
        <v>0</v>
      </c>
    </row>
    <row r="375" spans="1:20">
      <c r="A375" s="191">
        <f t="shared" si="41"/>
        <v>27</v>
      </c>
      <c r="B375" s="191" t="str">
        <f>C375&amp;":"&amp;COUNTIF($C$7:C375,C375)</f>
        <v>27:19</v>
      </c>
      <c r="C375" s="204">
        <f t="shared" si="42"/>
        <v>27</v>
      </c>
      <c r="D375" s="204">
        <v>5.2</v>
      </c>
      <c r="E375" s="204">
        <v>5.9</v>
      </c>
      <c r="F375" s="204">
        <v>6.9</v>
      </c>
      <c r="G375" s="204">
        <v>5</v>
      </c>
      <c r="H375" s="204">
        <v>4</v>
      </c>
      <c r="M375" s="206">
        <f>Entry!Q377</f>
        <v>0</v>
      </c>
      <c r="N375" s="207">
        <f t="shared" si="43"/>
        <v>0</v>
      </c>
      <c r="O375" s="207">
        <f t="shared" si="44"/>
        <v>0</v>
      </c>
      <c r="P375" s="207">
        <f t="shared" si="45"/>
        <v>0</v>
      </c>
      <c r="Q375" s="207">
        <f t="shared" si="46"/>
        <v>0</v>
      </c>
      <c r="R375" s="207">
        <f t="shared" si="47"/>
        <v>0</v>
      </c>
      <c r="T375" s="208">
        <f t="shared" si="48"/>
        <v>0</v>
      </c>
    </row>
    <row r="376" spans="1:20">
      <c r="A376" s="191">
        <f t="shared" si="41"/>
        <v>29</v>
      </c>
      <c r="B376" s="191" t="str">
        <f>C376&amp;":"&amp;COUNTIF($C$7:C376,C376)</f>
        <v>29:8</v>
      </c>
      <c r="C376" s="204">
        <f t="shared" si="42"/>
        <v>29</v>
      </c>
      <c r="D376" s="204">
        <v>6</v>
      </c>
      <c r="E376" s="204">
        <v>7</v>
      </c>
      <c r="F376" s="204">
        <v>7</v>
      </c>
      <c r="G376" s="204">
        <v>5</v>
      </c>
      <c r="H376" s="204">
        <v>4</v>
      </c>
      <c r="M376" s="206">
        <f>Entry!Q378</f>
        <v>0</v>
      </c>
      <c r="N376" s="207">
        <f t="shared" si="43"/>
        <v>0</v>
      </c>
      <c r="O376" s="207">
        <f t="shared" si="44"/>
        <v>0</v>
      </c>
      <c r="P376" s="207">
        <f t="shared" si="45"/>
        <v>0</v>
      </c>
      <c r="Q376" s="207">
        <f t="shared" si="46"/>
        <v>0</v>
      </c>
      <c r="R376" s="207">
        <f t="shared" si="47"/>
        <v>0</v>
      </c>
      <c r="T376" s="208">
        <f t="shared" si="48"/>
        <v>0</v>
      </c>
    </row>
    <row r="377" spans="1:20">
      <c r="A377" s="191">
        <f t="shared" si="41"/>
        <v>35</v>
      </c>
      <c r="B377" s="191" t="str">
        <f>C377&amp;":"&amp;COUNTIF($C$7:C377,C377)</f>
        <v>35:15</v>
      </c>
      <c r="C377" s="204">
        <f t="shared" si="42"/>
        <v>35</v>
      </c>
      <c r="D377" s="204">
        <v>8.6999999999999993</v>
      </c>
      <c r="E377" s="204">
        <v>8.6999999999999993</v>
      </c>
      <c r="F377" s="204">
        <v>8.6</v>
      </c>
      <c r="G377" s="204">
        <v>5</v>
      </c>
      <c r="H377" s="204">
        <v>4</v>
      </c>
      <c r="M377" s="206">
        <f>Entry!Q379</f>
        <v>0</v>
      </c>
      <c r="N377" s="207">
        <f t="shared" si="43"/>
        <v>0</v>
      </c>
      <c r="O377" s="207">
        <f t="shared" si="44"/>
        <v>0</v>
      </c>
      <c r="P377" s="207">
        <f t="shared" si="45"/>
        <v>0</v>
      </c>
      <c r="Q377" s="207">
        <f t="shared" si="46"/>
        <v>0</v>
      </c>
      <c r="R377" s="207">
        <f t="shared" si="47"/>
        <v>0</v>
      </c>
      <c r="T377" s="208">
        <f t="shared" si="48"/>
        <v>0</v>
      </c>
    </row>
    <row r="378" spans="1:20">
      <c r="A378" s="191">
        <f t="shared" si="41"/>
        <v>36</v>
      </c>
      <c r="B378" s="191" t="str">
        <f>C378&amp;":"&amp;COUNTIF($C$7:C378,C378)</f>
        <v>36:16</v>
      </c>
      <c r="C378" s="204">
        <f t="shared" si="42"/>
        <v>36</v>
      </c>
      <c r="D378" s="204">
        <v>9.9</v>
      </c>
      <c r="E378" s="204">
        <v>8.6</v>
      </c>
      <c r="F378" s="204">
        <v>8.5</v>
      </c>
      <c r="G378" s="204">
        <v>5</v>
      </c>
      <c r="H378" s="204">
        <v>4</v>
      </c>
      <c r="M378" s="206">
        <f>Entry!Q380</f>
        <v>0</v>
      </c>
      <c r="N378" s="207">
        <f t="shared" si="43"/>
        <v>0</v>
      </c>
      <c r="O378" s="207">
        <f t="shared" si="44"/>
        <v>0</v>
      </c>
      <c r="P378" s="207">
        <f t="shared" si="45"/>
        <v>0</v>
      </c>
      <c r="Q378" s="207">
        <f t="shared" si="46"/>
        <v>0</v>
      </c>
      <c r="R378" s="207">
        <f t="shared" si="47"/>
        <v>0</v>
      </c>
      <c r="T378" s="208">
        <f t="shared" si="48"/>
        <v>0</v>
      </c>
    </row>
    <row r="379" spans="1:20">
      <c r="A379" s="191">
        <f t="shared" si="41"/>
        <v>39</v>
      </c>
      <c r="B379" s="191" t="str">
        <f>C379&amp;":"&amp;COUNTIF($C$7:C379,C379)</f>
        <v>39:26</v>
      </c>
      <c r="C379" s="204">
        <f t="shared" si="42"/>
        <v>39</v>
      </c>
      <c r="D379" s="204">
        <v>9.4</v>
      </c>
      <c r="E379" s="204">
        <v>9.8000000000000007</v>
      </c>
      <c r="F379" s="204">
        <v>9.8000000000000007</v>
      </c>
      <c r="G379" s="204">
        <v>5</v>
      </c>
      <c r="H379" s="204">
        <v>5</v>
      </c>
      <c r="M379" s="206">
        <f>Entry!Q381</f>
        <v>0</v>
      </c>
      <c r="N379" s="207">
        <f t="shared" si="43"/>
        <v>0</v>
      </c>
      <c r="O379" s="207">
        <f t="shared" si="44"/>
        <v>0</v>
      </c>
      <c r="P379" s="207">
        <f t="shared" si="45"/>
        <v>0</v>
      </c>
      <c r="Q379" s="207">
        <f t="shared" si="46"/>
        <v>0</v>
      </c>
      <c r="R379" s="207">
        <f t="shared" si="47"/>
        <v>0</v>
      </c>
      <c r="T379" s="208">
        <f t="shared" si="48"/>
        <v>0</v>
      </c>
    </row>
    <row r="380" spans="1:20">
      <c r="A380" s="191">
        <f t="shared" si="41"/>
        <v>29</v>
      </c>
      <c r="B380" s="191" t="str">
        <f>C380&amp;":"&amp;COUNTIF($C$7:C380,C380)</f>
        <v>29:9</v>
      </c>
      <c r="C380" s="204">
        <f t="shared" si="42"/>
        <v>29</v>
      </c>
      <c r="D380" s="204">
        <v>4.8</v>
      </c>
      <c r="E380" s="204">
        <v>8.6</v>
      </c>
      <c r="F380" s="204">
        <v>5.6</v>
      </c>
      <c r="G380" s="204">
        <v>5</v>
      </c>
      <c r="H380" s="204">
        <v>5</v>
      </c>
      <c r="M380" s="206">
        <f>Entry!Q382</f>
        <v>0</v>
      </c>
      <c r="N380" s="207">
        <f t="shared" si="43"/>
        <v>0</v>
      </c>
      <c r="O380" s="207">
        <f t="shared" si="44"/>
        <v>0</v>
      </c>
      <c r="P380" s="207">
        <f t="shared" si="45"/>
        <v>0</v>
      </c>
      <c r="Q380" s="207">
        <f t="shared" si="46"/>
        <v>0</v>
      </c>
      <c r="R380" s="207">
        <f t="shared" si="47"/>
        <v>0</v>
      </c>
      <c r="T380" s="208">
        <f t="shared" si="48"/>
        <v>0</v>
      </c>
    </row>
    <row r="381" spans="1:20">
      <c r="A381" s="191">
        <f t="shared" si="41"/>
        <v>12</v>
      </c>
      <c r="B381" s="191" t="str">
        <f>C381&amp;":"&amp;COUNTIF($C$7:C381,C381)</f>
        <v>12:13</v>
      </c>
      <c r="C381" s="204">
        <f t="shared" si="42"/>
        <v>12</v>
      </c>
      <c r="D381" s="204">
        <v>2.7</v>
      </c>
      <c r="E381" s="204">
        <v>0.7</v>
      </c>
      <c r="F381" s="204">
        <v>0.6</v>
      </c>
      <c r="G381" s="204">
        <v>5</v>
      </c>
      <c r="H381" s="204">
        <v>3</v>
      </c>
      <c r="M381" s="206">
        <f>Entry!Q383</f>
        <v>0</v>
      </c>
      <c r="N381" s="207">
        <f t="shared" si="43"/>
        <v>0</v>
      </c>
      <c r="O381" s="207">
        <f t="shared" si="44"/>
        <v>0</v>
      </c>
      <c r="P381" s="207">
        <f t="shared" si="45"/>
        <v>0</v>
      </c>
      <c r="Q381" s="207">
        <f t="shared" si="46"/>
        <v>0</v>
      </c>
      <c r="R381" s="207">
        <f t="shared" si="47"/>
        <v>0</v>
      </c>
      <c r="T381" s="208">
        <f t="shared" si="48"/>
        <v>0</v>
      </c>
    </row>
    <row r="382" spans="1:20">
      <c r="A382" s="191">
        <f t="shared" si="41"/>
        <v>26</v>
      </c>
      <c r="B382" s="191" t="str">
        <f>C382&amp;":"&amp;COUNTIF($C$7:C382,C382)</f>
        <v>26:24</v>
      </c>
      <c r="C382" s="204">
        <f t="shared" si="42"/>
        <v>26</v>
      </c>
      <c r="D382" s="204">
        <v>5.5</v>
      </c>
      <c r="E382" s="204">
        <v>4.8</v>
      </c>
      <c r="F382" s="204">
        <v>5.7</v>
      </c>
      <c r="G382" s="204">
        <v>5</v>
      </c>
      <c r="H382" s="204">
        <v>5</v>
      </c>
      <c r="M382" s="206">
        <f>Entry!Q384</f>
        <v>0</v>
      </c>
      <c r="N382" s="207">
        <f t="shared" si="43"/>
        <v>0</v>
      </c>
      <c r="O382" s="207">
        <f t="shared" si="44"/>
        <v>0</v>
      </c>
      <c r="P382" s="207">
        <f t="shared" si="45"/>
        <v>0</v>
      </c>
      <c r="Q382" s="207">
        <f t="shared" si="46"/>
        <v>0</v>
      </c>
      <c r="R382" s="207">
        <f t="shared" si="47"/>
        <v>0</v>
      </c>
      <c r="T382" s="208">
        <f t="shared" si="48"/>
        <v>0</v>
      </c>
    </row>
    <row r="383" spans="1:20">
      <c r="A383" s="191">
        <f t="shared" si="41"/>
        <v>29</v>
      </c>
      <c r="B383" s="191" t="str">
        <f>C383&amp;":"&amp;COUNTIF($C$7:C383,C383)</f>
        <v>29:10</v>
      </c>
      <c r="C383" s="204">
        <f t="shared" si="42"/>
        <v>29</v>
      </c>
      <c r="D383" s="204">
        <v>6.7</v>
      </c>
      <c r="E383" s="204">
        <v>6.7</v>
      </c>
      <c r="F383" s="204">
        <v>6.6</v>
      </c>
      <c r="G383" s="204">
        <v>5</v>
      </c>
      <c r="H383" s="204">
        <v>4</v>
      </c>
      <c r="M383" s="206">
        <f>Entry!Q385</f>
        <v>0</v>
      </c>
      <c r="N383" s="207">
        <f t="shared" si="43"/>
        <v>0</v>
      </c>
      <c r="O383" s="207">
        <f t="shared" si="44"/>
        <v>0</v>
      </c>
      <c r="P383" s="207">
        <f t="shared" si="45"/>
        <v>0</v>
      </c>
      <c r="Q383" s="207">
        <f t="shared" si="46"/>
        <v>0</v>
      </c>
      <c r="R383" s="207">
        <f t="shared" si="47"/>
        <v>0</v>
      </c>
      <c r="T383" s="208">
        <f t="shared" si="48"/>
        <v>0</v>
      </c>
    </row>
    <row r="384" spans="1:20">
      <c r="A384" s="191">
        <f t="shared" si="41"/>
        <v>31</v>
      </c>
      <c r="B384" s="191" t="str">
        <f>C384&amp;":"&amp;COUNTIF($C$7:C384,C384)</f>
        <v>31:24</v>
      </c>
      <c r="C384" s="204">
        <f t="shared" si="42"/>
        <v>31</v>
      </c>
      <c r="D384" s="204">
        <v>7</v>
      </c>
      <c r="E384" s="204">
        <v>8</v>
      </c>
      <c r="F384" s="204">
        <v>7</v>
      </c>
      <c r="G384" s="204">
        <v>5</v>
      </c>
      <c r="H384" s="204">
        <v>4</v>
      </c>
      <c r="M384" s="206">
        <f>Entry!Q386</f>
        <v>0</v>
      </c>
      <c r="N384" s="207">
        <f t="shared" si="43"/>
        <v>0</v>
      </c>
      <c r="O384" s="207">
        <f t="shared" si="44"/>
        <v>0</v>
      </c>
      <c r="P384" s="207">
        <f t="shared" si="45"/>
        <v>0</v>
      </c>
      <c r="Q384" s="207">
        <f t="shared" si="46"/>
        <v>0</v>
      </c>
      <c r="R384" s="207">
        <f t="shared" si="47"/>
        <v>0</v>
      </c>
      <c r="T384" s="208">
        <f t="shared" si="48"/>
        <v>0</v>
      </c>
    </row>
    <row r="385" spans="1:20">
      <c r="A385" s="191">
        <f t="shared" si="41"/>
        <v>32</v>
      </c>
      <c r="B385" s="191" t="str">
        <f>C385&amp;":"&amp;COUNTIF($C$7:C385,C385)</f>
        <v>32:15</v>
      </c>
      <c r="C385" s="204">
        <f t="shared" si="42"/>
        <v>32</v>
      </c>
      <c r="D385" s="204">
        <v>7.6</v>
      </c>
      <c r="E385" s="204">
        <v>7.7</v>
      </c>
      <c r="F385" s="204">
        <v>7.7</v>
      </c>
      <c r="G385" s="204">
        <v>5</v>
      </c>
      <c r="H385" s="204">
        <v>4</v>
      </c>
      <c r="M385" s="206">
        <f>Entry!Q387</f>
        <v>0</v>
      </c>
      <c r="N385" s="207">
        <f t="shared" si="43"/>
        <v>0</v>
      </c>
      <c r="O385" s="207">
        <f t="shared" si="44"/>
        <v>0</v>
      </c>
      <c r="P385" s="207">
        <f t="shared" si="45"/>
        <v>0</v>
      </c>
      <c r="Q385" s="207">
        <f t="shared" si="46"/>
        <v>0</v>
      </c>
      <c r="R385" s="207">
        <f t="shared" si="47"/>
        <v>0</v>
      </c>
      <c r="T385" s="208">
        <f t="shared" si="48"/>
        <v>0</v>
      </c>
    </row>
    <row r="386" spans="1:20">
      <c r="A386" s="191">
        <f t="shared" si="41"/>
        <v>36</v>
      </c>
      <c r="B386" s="191" t="str">
        <f>C386&amp;":"&amp;COUNTIF($C$7:C386,C386)</f>
        <v>36:17</v>
      </c>
      <c r="C386" s="204">
        <f t="shared" si="42"/>
        <v>36</v>
      </c>
      <c r="D386" s="204">
        <v>8.3000000000000007</v>
      </c>
      <c r="E386" s="204">
        <v>9.9</v>
      </c>
      <c r="F386" s="204">
        <v>8.8000000000000007</v>
      </c>
      <c r="G386" s="204">
        <v>5</v>
      </c>
      <c r="H386" s="204">
        <v>4</v>
      </c>
      <c r="M386" s="206">
        <f>Entry!Q388</f>
        <v>0</v>
      </c>
      <c r="N386" s="207">
        <f t="shared" si="43"/>
        <v>0</v>
      </c>
      <c r="O386" s="207">
        <f t="shared" si="44"/>
        <v>0</v>
      </c>
      <c r="P386" s="207">
        <f t="shared" si="45"/>
        <v>0</v>
      </c>
      <c r="Q386" s="207">
        <f t="shared" si="46"/>
        <v>0</v>
      </c>
      <c r="R386" s="207">
        <f t="shared" si="47"/>
        <v>0</v>
      </c>
      <c r="T386" s="208">
        <f t="shared" si="48"/>
        <v>0</v>
      </c>
    </row>
    <row r="387" spans="1:20">
      <c r="A387" s="191">
        <f t="shared" si="41"/>
        <v>38</v>
      </c>
      <c r="B387" s="191" t="str">
        <f>C387&amp;":"&amp;COUNTIF($C$7:C387,C387)</f>
        <v>38:32</v>
      </c>
      <c r="C387" s="204">
        <f t="shared" si="42"/>
        <v>38</v>
      </c>
      <c r="D387" s="204">
        <v>9.4</v>
      </c>
      <c r="E387" s="204">
        <v>9.8000000000000007</v>
      </c>
      <c r="F387" s="204">
        <v>9.8000000000000007</v>
      </c>
      <c r="G387" s="204">
        <v>5</v>
      </c>
      <c r="H387" s="204">
        <v>4</v>
      </c>
      <c r="M387" s="206">
        <f>Entry!Q389</f>
        <v>0</v>
      </c>
      <c r="N387" s="207">
        <f t="shared" si="43"/>
        <v>0</v>
      </c>
      <c r="O387" s="207">
        <f t="shared" si="44"/>
        <v>0</v>
      </c>
      <c r="P387" s="207">
        <f t="shared" si="45"/>
        <v>0</v>
      </c>
      <c r="Q387" s="207">
        <f t="shared" si="46"/>
        <v>0</v>
      </c>
      <c r="R387" s="207">
        <f t="shared" si="47"/>
        <v>0</v>
      </c>
      <c r="T387" s="208">
        <f t="shared" si="48"/>
        <v>0</v>
      </c>
    </row>
    <row r="388" spans="1:20">
      <c r="A388" s="191">
        <f t="shared" si="41"/>
        <v>36</v>
      </c>
      <c r="B388" s="191" t="str">
        <f>C388&amp;":"&amp;COUNTIF($C$7:C388,C388)</f>
        <v>36:18</v>
      </c>
      <c r="C388" s="204">
        <f t="shared" si="42"/>
        <v>36</v>
      </c>
      <c r="D388" s="204">
        <v>9</v>
      </c>
      <c r="E388" s="204">
        <v>9</v>
      </c>
      <c r="F388" s="204">
        <v>9</v>
      </c>
      <c r="G388" s="204">
        <v>5</v>
      </c>
      <c r="H388" s="204">
        <v>4</v>
      </c>
      <c r="M388" s="206">
        <f>Entry!Q390</f>
        <v>0</v>
      </c>
      <c r="N388" s="207">
        <f t="shared" si="43"/>
        <v>0</v>
      </c>
      <c r="O388" s="207">
        <f t="shared" si="44"/>
        <v>0</v>
      </c>
      <c r="P388" s="207">
        <f t="shared" si="45"/>
        <v>0</v>
      </c>
      <c r="Q388" s="207">
        <f t="shared" si="46"/>
        <v>0</v>
      </c>
      <c r="R388" s="207">
        <f t="shared" si="47"/>
        <v>0</v>
      </c>
      <c r="T388" s="208">
        <f t="shared" si="48"/>
        <v>0</v>
      </c>
    </row>
    <row r="389" spans="1:20">
      <c r="A389" s="191">
        <f t="shared" si="41"/>
        <v>12</v>
      </c>
      <c r="B389" s="191" t="str">
        <f>C389&amp;":"&amp;COUNTIF($C$7:C389,C389)</f>
        <v>12:14</v>
      </c>
      <c r="C389" s="204">
        <f t="shared" si="42"/>
        <v>12</v>
      </c>
      <c r="D389" s="204">
        <v>1.1000000000000001</v>
      </c>
      <c r="E389" s="204">
        <v>1</v>
      </c>
      <c r="F389" s="204">
        <v>2.9</v>
      </c>
      <c r="G389" s="204">
        <v>4</v>
      </c>
      <c r="H389" s="204">
        <v>3</v>
      </c>
      <c r="M389" s="206">
        <f>Entry!Q391</f>
        <v>0</v>
      </c>
      <c r="N389" s="207">
        <f t="shared" si="43"/>
        <v>0</v>
      </c>
      <c r="O389" s="207">
        <f t="shared" si="44"/>
        <v>0</v>
      </c>
      <c r="P389" s="207">
        <f t="shared" si="45"/>
        <v>0</v>
      </c>
      <c r="Q389" s="207">
        <f t="shared" si="46"/>
        <v>0</v>
      </c>
      <c r="R389" s="207">
        <f t="shared" si="47"/>
        <v>0</v>
      </c>
      <c r="T389" s="208">
        <f t="shared" si="48"/>
        <v>0</v>
      </c>
    </row>
    <row r="390" spans="1:20">
      <c r="A390" s="191">
        <f t="shared" si="41"/>
        <v>26</v>
      </c>
      <c r="B390" s="191" t="str">
        <f>C390&amp;":"&amp;COUNTIF($C$7:C390,C390)</f>
        <v>26:25</v>
      </c>
      <c r="C390" s="204">
        <f t="shared" si="42"/>
        <v>26</v>
      </c>
      <c r="D390" s="204">
        <v>5.5</v>
      </c>
      <c r="E390" s="204">
        <v>5.8</v>
      </c>
      <c r="F390" s="204">
        <v>4.7</v>
      </c>
      <c r="G390" s="204">
        <v>5</v>
      </c>
      <c r="H390" s="204">
        <v>5</v>
      </c>
      <c r="M390" s="206">
        <f>Entry!Q392</f>
        <v>0</v>
      </c>
      <c r="N390" s="207">
        <f t="shared" si="43"/>
        <v>0</v>
      </c>
      <c r="O390" s="207">
        <f t="shared" si="44"/>
        <v>0</v>
      </c>
      <c r="P390" s="207">
        <f t="shared" si="45"/>
        <v>0</v>
      </c>
      <c r="Q390" s="207">
        <f t="shared" si="46"/>
        <v>0</v>
      </c>
      <c r="R390" s="207">
        <f t="shared" si="47"/>
        <v>0</v>
      </c>
      <c r="T390" s="208">
        <f t="shared" si="48"/>
        <v>0</v>
      </c>
    </row>
    <row r="391" spans="1:20">
      <c r="A391" s="191">
        <f t="shared" ref="A391:A454" si="49">SUM(D391:H391)</f>
        <v>28</v>
      </c>
      <c r="B391" s="191" t="str">
        <f>C391&amp;":"&amp;COUNTIF($C$7:C391,C391)</f>
        <v>28:23</v>
      </c>
      <c r="C391" s="204">
        <f t="shared" ref="C391:C454" si="50">SUM(D391:H391)</f>
        <v>28</v>
      </c>
      <c r="D391" s="204">
        <v>5.5</v>
      </c>
      <c r="E391" s="204">
        <v>5.8</v>
      </c>
      <c r="F391" s="204">
        <v>6.7</v>
      </c>
      <c r="G391" s="204">
        <v>5</v>
      </c>
      <c r="H391" s="204">
        <v>5</v>
      </c>
      <c r="M391" s="206">
        <f>Entry!Q393</f>
        <v>0</v>
      </c>
      <c r="N391" s="207">
        <f t="shared" ref="N391:N397" si="51">IFERROR(VLOOKUP($L391,$B$7:$H$1015,3,FALSE),VLOOKUP($M391,$C$7:$H$1015,2,FALSE))</f>
        <v>0</v>
      </c>
      <c r="O391" s="207">
        <f t="shared" ref="O391:O397" si="52">IFERROR(VLOOKUP($L391,$B$7:$H$1015,4,FALSE),VLOOKUP($M391,$C$7:$H$1015,3,FALSE))</f>
        <v>0</v>
      </c>
      <c r="P391" s="207">
        <f t="shared" ref="P391:P397" si="53">IFERROR(VLOOKUP($L391,$B$7:$H$1015,5,FALSE),VLOOKUP($M391,$C$7:$H$1015,4,FALSE))</f>
        <v>0</v>
      </c>
      <c r="Q391" s="207">
        <f t="shared" ref="Q391:Q397" si="54">IFERROR(VLOOKUP($L391,$B$7:$H$1015,6,FALSE),VLOOKUP($M391,$C$7:$H$1015,5,FALSE))</f>
        <v>0</v>
      </c>
      <c r="R391" s="207">
        <f t="shared" ref="R391:R397" si="55">IFERROR(VLOOKUP($L391,$B$7:$H$1015,7,FALSE),VLOOKUP($M391,$C$7:$H$1015,6,FALSE))</f>
        <v>0</v>
      </c>
      <c r="T391" s="208">
        <f t="shared" si="48"/>
        <v>0</v>
      </c>
    </row>
    <row r="392" spans="1:20">
      <c r="A392" s="191">
        <f t="shared" si="49"/>
        <v>32</v>
      </c>
      <c r="B392" s="191" t="str">
        <f>C392&amp;":"&amp;COUNTIF($C$7:C392,C392)</f>
        <v>32:16</v>
      </c>
      <c r="C392" s="204">
        <f t="shared" si="50"/>
        <v>32</v>
      </c>
      <c r="D392" s="204">
        <v>7.4</v>
      </c>
      <c r="E392" s="204">
        <v>7.8</v>
      </c>
      <c r="F392" s="204">
        <v>7.8</v>
      </c>
      <c r="G392" s="204">
        <v>5</v>
      </c>
      <c r="H392" s="204">
        <v>4</v>
      </c>
      <c r="M392" s="206">
        <f>Entry!Q394</f>
        <v>0</v>
      </c>
      <c r="N392" s="207">
        <f t="shared" si="51"/>
        <v>0</v>
      </c>
      <c r="O392" s="207">
        <f t="shared" si="52"/>
        <v>0</v>
      </c>
      <c r="P392" s="207">
        <f t="shared" si="53"/>
        <v>0</v>
      </c>
      <c r="Q392" s="207">
        <f t="shared" si="54"/>
        <v>0</v>
      </c>
      <c r="R392" s="207">
        <f t="shared" si="55"/>
        <v>0</v>
      </c>
      <c r="T392" s="208">
        <f t="shared" si="48"/>
        <v>0</v>
      </c>
    </row>
    <row r="393" spans="1:20">
      <c r="A393" s="191">
        <f t="shared" si="49"/>
        <v>35</v>
      </c>
      <c r="B393" s="191" t="str">
        <f>C393&amp;":"&amp;COUNTIF($C$7:C393,C393)</f>
        <v>35:16</v>
      </c>
      <c r="C393" s="204">
        <f t="shared" si="50"/>
        <v>35</v>
      </c>
      <c r="D393" s="204">
        <v>7.8</v>
      </c>
      <c r="E393" s="204">
        <v>8.6</v>
      </c>
      <c r="F393" s="204">
        <v>8.6</v>
      </c>
      <c r="G393" s="204">
        <v>5</v>
      </c>
      <c r="H393" s="204">
        <v>5</v>
      </c>
      <c r="M393" s="206">
        <f>Entry!Q395</f>
        <v>0</v>
      </c>
      <c r="N393" s="207">
        <f t="shared" si="51"/>
        <v>0</v>
      </c>
      <c r="O393" s="207">
        <f t="shared" si="52"/>
        <v>0</v>
      </c>
      <c r="P393" s="207">
        <f t="shared" si="53"/>
        <v>0</v>
      </c>
      <c r="Q393" s="207">
        <f t="shared" si="54"/>
        <v>0</v>
      </c>
      <c r="R393" s="207">
        <f t="shared" si="55"/>
        <v>0</v>
      </c>
      <c r="T393" s="208">
        <f t="shared" si="48"/>
        <v>0</v>
      </c>
    </row>
    <row r="394" spans="1:20">
      <c r="A394" s="191">
        <f t="shared" si="49"/>
        <v>39</v>
      </c>
      <c r="B394" s="191" t="str">
        <f>C394&amp;":"&amp;COUNTIF($C$7:C394,C394)</f>
        <v>39:27</v>
      </c>
      <c r="C394" s="204">
        <f t="shared" si="50"/>
        <v>39</v>
      </c>
      <c r="D394" s="204">
        <v>10</v>
      </c>
      <c r="E394" s="204">
        <v>9.5</v>
      </c>
      <c r="F394" s="204">
        <v>9.5</v>
      </c>
      <c r="G394" s="204">
        <v>5</v>
      </c>
      <c r="H394" s="204">
        <v>5</v>
      </c>
      <c r="M394" s="206">
        <f>Entry!Q396</f>
        <v>0</v>
      </c>
      <c r="N394" s="207">
        <f t="shared" si="51"/>
        <v>0</v>
      </c>
      <c r="O394" s="207">
        <f t="shared" si="52"/>
        <v>0</v>
      </c>
      <c r="P394" s="207">
        <f t="shared" si="53"/>
        <v>0</v>
      </c>
      <c r="Q394" s="207">
        <f t="shared" si="54"/>
        <v>0</v>
      </c>
      <c r="R394" s="207">
        <f t="shared" si="55"/>
        <v>0</v>
      </c>
      <c r="T394" s="208">
        <f t="shared" si="48"/>
        <v>0</v>
      </c>
    </row>
    <row r="395" spans="1:20">
      <c r="A395" s="191">
        <f t="shared" si="49"/>
        <v>39</v>
      </c>
      <c r="B395" s="191" t="str">
        <f>C395&amp;":"&amp;COUNTIF($C$7:C395,C395)</f>
        <v>39:28</v>
      </c>
      <c r="C395" s="204">
        <f t="shared" si="50"/>
        <v>39</v>
      </c>
      <c r="D395" s="204">
        <v>9.6</v>
      </c>
      <c r="E395" s="204">
        <v>9.6999999999999993</v>
      </c>
      <c r="F395" s="204">
        <v>9.6999999999999993</v>
      </c>
      <c r="G395" s="204">
        <v>5</v>
      </c>
      <c r="H395" s="204">
        <v>5</v>
      </c>
      <c r="M395" s="206">
        <f>Entry!Q397</f>
        <v>0</v>
      </c>
      <c r="N395" s="207">
        <f t="shared" si="51"/>
        <v>0</v>
      </c>
      <c r="O395" s="207">
        <f t="shared" si="52"/>
        <v>0</v>
      </c>
      <c r="P395" s="207">
        <f t="shared" si="53"/>
        <v>0</v>
      </c>
      <c r="Q395" s="207">
        <f t="shared" si="54"/>
        <v>0</v>
      </c>
      <c r="R395" s="207">
        <f t="shared" si="55"/>
        <v>0</v>
      </c>
      <c r="T395" s="208">
        <f t="shared" si="48"/>
        <v>0</v>
      </c>
    </row>
    <row r="396" spans="1:20">
      <c r="A396" s="191">
        <f t="shared" si="49"/>
        <v>21</v>
      </c>
      <c r="B396" s="191" t="str">
        <f>C396&amp;":"&amp;COUNTIF($C$7:C396,C396)</f>
        <v>21:7</v>
      </c>
      <c r="C396" s="204">
        <f t="shared" si="50"/>
        <v>21</v>
      </c>
      <c r="D396" s="204">
        <v>3.1</v>
      </c>
      <c r="E396" s="204">
        <v>7</v>
      </c>
      <c r="F396" s="204">
        <v>1.9</v>
      </c>
      <c r="G396" s="204">
        <v>4</v>
      </c>
      <c r="H396" s="204">
        <v>5</v>
      </c>
      <c r="M396" s="206">
        <f>Entry!Q398</f>
        <v>0</v>
      </c>
      <c r="N396" s="207">
        <f t="shared" si="51"/>
        <v>0</v>
      </c>
      <c r="O396" s="207">
        <f t="shared" si="52"/>
        <v>0</v>
      </c>
      <c r="P396" s="207">
        <f t="shared" si="53"/>
        <v>0</v>
      </c>
      <c r="Q396" s="207">
        <f t="shared" si="54"/>
        <v>0</v>
      </c>
      <c r="R396" s="207">
        <f t="shared" si="55"/>
        <v>0</v>
      </c>
      <c r="T396" s="208">
        <f t="shared" si="48"/>
        <v>0</v>
      </c>
    </row>
    <row r="397" spans="1:20">
      <c r="A397" s="191">
        <f t="shared" si="49"/>
        <v>15</v>
      </c>
      <c r="B397" s="191" t="str">
        <f>C397&amp;":"&amp;COUNTIF($C$7:C397,C397)</f>
        <v>15:8</v>
      </c>
      <c r="C397" s="204">
        <f t="shared" si="50"/>
        <v>15</v>
      </c>
      <c r="D397" s="204">
        <v>2.1</v>
      </c>
      <c r="E397" s="204">
        <v>2</v>
      </c>
      <c r="F397" s="204">
        <v>1.9</v>
      </c>
      <c r="G397" s="204">
        <v>5</v>
      </c>
      <c r="H397" s="204">
        <v>4</v>
      </c>
      <c r="M397" s="206">
        <f>Entry!Q399</f>
        <v>0</v>
      </c>
      <c r="N397" s="207">
        <f t="shared" si="51"/>
        <v>0</v>
      </c>
      <c r="O397" s="207">
        <f t="shared" si="52"/>
        <v>0</v>
      </c>
      <c r="P397" s="207">
        <f t="shared" si="53"/>
        <v>0</v>
      </c>
      <c r="Q397" s="207">
        <f t="shared" si="54"/>
        <v>0</v>
      </c>
      <c r="R397" s="207">
        <f t="shared" si="55"/>
        <v>0</v>
      </c>
      <c r="T397" s="208">
        <f t="shared" si="48"/>
        <v>0</v>
      </c>
    </row>
    <row r="398" spans="1:20" ht="17.399999999999999">
      <c r="A398" s="191">
        <f t="shared" si="49"/>
        <v>23</v>
      </c>
      <c r="B398" s="191" t="str">
        <f>C398&amp;":"&amp;COUNTIF($C$7:C398,C398)</f>
        <v>23:6</v>
      </c>
      <c r="C398" s="204">
        <f t="shared" si="50"/>
        <v>23</v>
      </c>
      <c r="D398" s="204">
        <v>5.7</v>
      </c>
      <c r="E398" s="204">
        <v>4.7</v>
      </c>
      <c r="F398" s="204">
        <v>4.5999999999999996</v>
      </c>
      <c r="G398" s="204">
        <v>4</v>
      </c>
      <c r="H398" s="204">
        <v>4</v>
      </c>
    </row>
    <row r="399" spans="1:20" ht="17.399999999999999">
      <c r="A399" s="191">
        <f t="shared" si="49"/>
        <v>28</v>
      </c>
      <c r="B399" s="191" t="str">
        <f>C399&amp;":"&amp;COUNTIF($C$7:C399,C399)</f>
        <v>28:24</v>
      </c>
      <c r="C399" s="204">
        <f t="shared" si="50"/>
        <v>28</v>
      </c>
      <c r="D399" s="204">
        <v>5.5</v>
      </c>
      <c r="E399" s="204">
        <v>6.8</v>
      </c>
      <c r="F399" s="204">
        <v>6.7</v>
      </c>
      <c r="G399" s="204">
        <v>5</v>
      </c>
      <c r="H399" s="204">
        <v>4</v>
      </c>
    </row>
    <row r="400" spans="1:20" ht="17.399999999999999">
      <c r="A400" s="191">
        <f t="shared" si="49"/>
        <v>33</v>
      </c>
      <c r="B400" s="191" t="str">
        <f>C400&amp;":"&amp;COUNTIF($C$7:C400,C400)</f>
        <v>33:13</v>
      </c>
      <c r="C400" s="204">
        <f t="shared" si="50"/>
        <v>33</v>
      </c>
      <c r="D400" s="204">
        <v>7.5</v>
      </c>
      <c r="E400" s="204">
        <v>7.8</v>
      </c>
      <c r="F400" s="204">
        <v>7.7</v>
      </c>
      <c r="G400" s="204">
        <v>5</v>
      </c>
      <c r="H400" s="204">
        <v>5</v>
      </c>
    </row>
    <row r="401" spans="1:8" ht="17.399999999999999">
      <c r="A401" s="191">
        <f t="shared" si="49"/>
        <v>36</v>
      </c>
      <c r="B401" s="191" t="str">
        <f>C401&amp;":"&amp;COUNTIF($C$7:C401,C401)</f>
        <v>36:19</v>
      </c>
      <c r="C401" s="204">
        <f t="shared" si="50"/>
        <v>36</v>
      </c>
      <c r="D401" s="204">
        <v>8.8000000000000007</v>
      </c>
      <c r="E401" s="204">
        <v>8.6</v>
      </c>
      <c r="F401" s="204">
        <v>8.6</v>
      </c>
      <c r="G401" s="204">
        <v>5</v>
      </c>
      <c r="H401" s="204">
        <v>5</v>
      </c>
    </row>
    <row r="402" spans="1:8" ht="17.399999999999999">
      <c r="A402" s="191">
        <f t="shared" si="49"/>
        <v>36</v>
      </c>
      <c r="B402" s="191" t="str">
        <f>C402&amp;":"&amp;COUNTIF($C$7:C402,C402)</f>
        <v>36:20</v>
      </c>
      <c r="C402" s="204">
        <f t="shared" si="50"/>
        <v>36</v>
      </c>
      <c r="D402" s="204">
        <v>8.3000000000000007</v>
      </c>
      <c r="E402" s="204">
        <v>8.9</v>
      </c>
      <c r="F402" s="204">
        <v>8.8000000000000007</v>
      </c>
      <c r="G402" s="204">
        <v>5</v>
      </c>
      <c r="H402" s="204">
        <v>5</v>
      </c>
    </row>
    <row r="403" spans="1:8" ht="17.399999999999999">
      <c r="A403" s="191">
        <f t="shared" si="49"/>
        <v>39</v>
      </c>
      <c r="B403" s="191" t="str">
        <f>C403&amp;":"&amp;COUNTIF($C$7:C403,C403)</f>
        <v>39:29</v>
      </c>
      <c r="C403" s="204">
        <f t="shared" si="50"/>
        <v>39</v>
      </c>
      <c r="D403" s="204">
        <v>9.8000000000000007</v>
      </c>
      <c r="E403" s="204">
        <v>9.6</v>
      </c>
      <c r="F403" s="204">
        <v>9.6</v>
      </c>
      <c r="G403" s="204">
        <v>5</v>
      </c>
      <c r="H403" s="204">
        <v>5</v>
      </c>
    </row>
    <row r="404" spans="1:8" ht="17.399999999999999">
      <c r="A404" s="191">
        <f t="shared" si="49"/>
        <v>34.299999999999997</v>
      </c>
      <c r="B404" s="191" t="str">
        <f>C404&amp;":"&amp;COUNTIF($C$7:C404,C404)</f>
        <v>34.3:1</v>
      </c>
      <c r="C404" s="204">
        <f t="shared" si="50"/>
        <v>34.299999999999997</v>
      </c>
      <c r="D404" s="204">
        <v>7.6</v>
      </c>
      <c r="E404" s="204">
        <v>10</v>
      </c>
      <c r="F404" s="204">
        <v>6.7</v>
      </c>
      <c r="G404" s="204">
        <v>5</v>
      </c>
      <c r="H404" s="204">
        <v>5</v>
      </c>
    </row>
    <row r="405" spans="1:8" ht="17.399999999999999">
      <c r="A405" s="191">
        <f t="shared" si="49"/>
        <v>16</v>
      </c>
      <c r="B405" s="191" t="str">
        <f>C405&amp;":"&amp;COUNTIF($C$7:C405,C405)</f>
        <v>16:3</v>
      </c>
      <c r="C405" s="204">
        <f t="shared" si="50"/>
        <v>16</v>
      </c>
      <c r="D405" s="204">
        <v>2.9</v>
      </c>
      <c r="E405" s="204">
        <v>2.6</v>
      </c>
      <c r="F405" s="204">
        <v>2.5</v>
      </c>
      <c r="G405" s="204">
        <v>5</v>
      </c>
      <c r="H405" s="204">
        <v>3</v>
      </c>
    </row>
    <row r="406" spans="1:8" ht="17.399999999999999">
      <c r="A406" s="191">
        <f t="shared" si="49"/>
        <v>26</v>
      </c>
      <c r="B406" s="191" t="str">
        <f>C406&amp;":"&amp;COUNTIF($C$7:C406,C406)</f>
        <v>26:26</v>
      </c>
      <c r="C406" s="204">
        <f t="shared" si="50"/>
        <v>26</v>
      </c>
      <c r="D406" s="204">
        <v>5.2</v>
      </c>
      <c r="E406" s="204">
        <v>5.9</v>
      </c>
      <c r="F406" s="204">
        <v>4.9000000000000004</v>
      </c>
      <c r="G406" s="204">
        <v>5</v>
      </c>
      <c r="H406" s="204">
        <v>5</v>
      </c>
    </row>
    <row r="407" spans="1:8" ht="17.399999999999999">
      <c r="A407" s="191">
        <f t="shared" si="49"/>
        <v>27</v>
      </c>
      <c r="B407" s="191" t="str">
        <f>C407&amp;":"&amp;COUNTIF($C$7:C407,C407)</f>
        <v>27:20</v>
      </c>
      <c r="C407" s="204">
        <f t="shared" si="50"/>
        <v>27</v>
      </c>
      <c r="D407" s="204">
        <v>6.5</v>
      </c>
      <c r="E407" s="204">
        <v>5.8</v>
      </c>
      <c r="F407" s="204">
        <v>5.7</v>
      </c>
      <c r="G407" s="204">
        <v>5</v>
      </c>
      <c r="H407" s="204">
        <v>4</v>
      </c>
    </row>
    <row r="408" spans="1:8" ht="17.399999999999999">
      <c r="A408" s="191">
        <f t="shared" si="49"/>
        <v>29</v>
      </c>
      <c r="B408" s="191" t="str">
        <f>C408&amp;":"&amp;COUNTIF($C$7:C408,C408)</f>
        <v>29:11</v>
      </c>
      <c r="C408" s="204">
        <f t="shared" si="50"/>
        <v>29</v>
      </c>
      <c r="D408" s="204">
        <v>6.7</v>
      </c>
      <c r="E408" s="204">
        <v>6.7</v>
      </c>
      <c r="F408" s="204">
        <v>6.6</v>
      </c>
      <c r="G408" s="204">
        <v>5</v>
      </c>
      <c r="H408" s="204">
        <v>4</v>
      </c>
    </row>
    <row r="409" spans="1:8" ht="17.399999999999999">
      <c r="A409" s="191">
        <f t="shared" si="49"/>
        <v>35</v>
      </c>
      <c r="B409" s="191" t="str">
        <f>C409&amp;":"&amp;COUNTIF($C$7:C409,C409)</f>
        <v>35:17</v>
      </c>
      <c r="C409" s="204">
        <f t="shared" si="50"/>
        <v>35</v>
      </c>
      <c r="D409" s="204">
        <v>8.5</v>
      </c>
      <c r="E409" s="204">
        <v>7.8</v>
      </c>
      <c r="F409" s="204">
        <v>8.6999999999999993</v>
      </c>
      <c r="G409" s="204">
        <v>5</v>
      </c>
      <c r="H409" s="204">
        <v>5</v>
      </c>
    </row>
    <row r="410" spans="1:8" ht="17.399999999999999">
      <c r="A410" s="191">
        <f t="shared" si="49"/>
        <v>37</v>
      </c>
      <c r="B410" s="191" t="str">
        <f>C410&amp;":"&amp;COUNTIF($C$7:C410,C410)</f>
        <v>37:22</v>
      </c>
      <c r="C410" s="204">
        <f t="shared" si="50"/>
        <v>37</v>
      </c>
      <c r="D410" s="204">
        <v>8.5</v>
      </c>
      <c r="E410" s="204">
        <v>9.8000000000000007</v>
      </c>
      <c r="F410" s="204">
        <v>9.6999999999999993</v>
      </c>
      <c r="G410" s="204">
        <v>5</v>
      </c>
      <c r="H410" s="204">
        <v>4</v>
      </c>
    </row>
    <row r="411" spans="1:8" ht="17.399999999999999">
      <c r="A411" s="191">
        <f t="shared" si="49"/>
        <v>38</v>
      </c>
      <c r="B411" s="191" t="str">
        <f>C411&amp;":"&amp;COUNTIF($C$7:C411,C411)</f>
        <v>38:33</v>
      </c>
      <c r="C411" s="204">
        <f t="shared" si="50"/>
        <v>38</v>
      </c>
      <c r="D411" s="204">
        <v>9.8000000000000007</v>
      </c>
      <c r="E411" s="204">
        <v>9.6</v>
      </c>
      <c r="F411" s="204">
        <v>9.6</v>
      </c>
      <c r="G411" s="204">
        <v>5</v>
      </c>
      <c r="H411" s="204">
        <v>4</v>
      </c>
    </row>
    <row r="412" spans="1:8" ht="17.399999999999999">
      <c r="A412" s="191">
        <f t="shared" si="49"/>
        <v>23</v>
      </c>
      <c r="B412" s="191" t="str">
        <f>C412&amp;":"&amp;COUNTIF($C$7:C412,C412)</f>
        <v>23:7</v>
      </c>
      <c r="C412" s="204">
        <f t="shared" si="50"/>
        <v>23</v>
      </c>
      <c r="D412" s="204">
        <v>1.2</v>
      </c>
      <c r="E412" s="204">
        <v>7.9</v>
      </c>
      <c r="F412" s="204">
        <v>3.9</v>
      </c>
      <c r="G412" s="204">
        <v>5</v>
      </c>
      <c r="H412" s="204">
        <v>5</v>
      </c>
    </row>
    <row r="413" spans="1:8" ht="17.399999999999999">
      <c r="A413" s="191">
        <f t="shared" si="49"/>
        <v>12</v>
      </c>
      <c r="B413" s="191" t="str">
        <f>C413&amp;":"&amp;COUNTIF($C$7:C413,C413)</f>
        <v>12:15</v>
      </c>
      <c r="C413" s="204">
        <f t="shared" si="50"/>
        <v>12</v>
      </c>
      <c r="D413" s="204">
        <v>1.1000000000000001</v>
      </c>
      <c r="E413" s="204">
        <v>2</v>
      </c>
      <c r="F413" s="204">
        <v>1.9</v>
      </c>
      <c r="G413" s="204">
        <v>4</v>
      </c>
      <c r="H413" s="204">
        <v>3</v>
      </c>
    </row>
    <row r="414" spans="1:8" ht="17.399999999999999">
      <c r="A414" s="191">
        <f t="shared" si="49"/>
        <v>23</v>
      </c>
      <c r="B414" s="191" t="str">
        <f>C414&amp;":"&amp;COUNTIF($C$7:C414,C414)</f>
        <v>23:8</v>
      </c>
      <c r="C414" s="204">
        <f t="shared" si="50"/>
        <v>23</v>
      </c>
      <c r="D414" s="204">
        <v>4.0999999999999996</v>
      </c>
      <c r="E414" s="204">
        <v>5</v>
      </c>
      <c r="F414" s="204">
        <v>4.9000000000000004</v>
      </c>
      <c r="G414" s="204">
        <v>4</v>
      </c>
      <c r="H414" s="204">
        <v>5</v>
      </c>
    </row>
    <row r="415" spans="1:8" ht="17.399999999999999">
      <c r="A415" s="191">
        <f t="shared" si="49"/>
        <v>29</v>
      </c>
      <c r="B415" s="191" t="str">
        <f>C415&amp;":"&amp;COUNTIF($C$7:C415,C415)</f>
        <v>29:12</v>
      </c>
      <c r="C415" s="204">
        <f t="shared" si="50"/>
        <v>29</v>
      </c>
      <c r="D415" s="204">
        <v>6.2</v>
      </c>
      <c r="E415" s="204">
        <v>5.9</v>
      </c>
      <c r="F415" s="204">
        <v>6.9</v>
      </c>
      <c r="G415" s="204">
        <v>5</v>
      </c>
      <c r="H415" s="204">
        <v>5</v>
      </c>
    </row>
    <row r="416" spans="1:8" ht="17.399999999999999">
      <c r="A416" s="191">
        <f t="shared" si="49"/>
        <v>29</v>
      </c>
      <c r="B416" s="191" t="str">
        <f>C416&amp;":"&amp;COUNTIF($C$7:C416,C416)</f>
        <v>29:13</v>
      </c>
      <c r="C416" s="204">
        <f t="shared" si="50"/>
        <v>29</v>
      </c>
      <c r="D416" s="204">
        <v>6.9</v>
      </c>
      <c r="E416" s="204">
        <v>6.6</v>
      </c>
      <c r="F416" s="204">
        <v>6.5</v>
      </c>
      <c r="G416" s="204">
        <v>5</v>
      </c>
      <c r="H416" s="204">
        <v>4</v>
      </c>
    </row>
    <row r="417" spans="1:8" ht="17.399999999999999">
      <c r="A417" s="191">
        <f t="shared" si="49"/>
        <v>36</v>
      </c>
      <c r="B417" s="191" t="str">
        <f>C417&amp;":"&amp;COUNTIF($C$7:C417,C417)</f>
        <v>36:21</v>
      </c>
      <c r="C417" s="204">
        <f t="shared" si="50"/>
        <v>36</v>
      </c>
      <c r="D417" s="204">
        <v>8.6</v>
      </c>
      <c r="E417" s="204">
        <v>8.6999999999999993</v>
      </c>
      <c r="F417" s="204">
        <v>8.6999999999999993</v>
      </c>
      <c r="G417" s="204">
        <v>5</v>
      </c>
      <c r="H417" s="204">
        <v>5</v>
      </c>
    </row>
    <row r="418" spans="1:8" ht="17.399999999999999">
      <c r="A418" s="191">
        <f t="shared" si="49"/>
        <v>37</v>
      </c>
      <c r="B418" s="191" t="str">
        <f>C418&amp;":"&amp;COUNTIF($C$7:C418,C418)</f>
        <v>37:23</v>
      </c>
      <c r="C418" s="204">
        <f t="shared" si="50"/>
        <v>37</v>
      </c>
      <c r="D418" s="204">
        <v>8.4</v>
      </c>
      <c r="E418" s="204">
        <v>8.8000000000000007</v>
      </c>
      <c r="F418" s="204">
        <v>9.8000000000000007</v>
      </c>
      <c r="G418" s="204">
        <v>5</v>
      </c>
      <c r="H418" s="204">
        <v>5</v>
      </c>
    </row>
    <row r="419" spans="1:8" ht="17.399999999999999">
      <c r="A419" s="191">
        <f t="shared" si="49"/>
        <v>38</v>
      </c>
      <c r="B419" s="191" t="str">
        <f>C419&amp;":"&amp;COUNTIF($C$7:C419,C419)</f>
        <v>38:34</v>
      </c>
      <c r="C419" s="204">
        <f t="shared" si="50"/>
        <v>38</v>
      </c>
      <c r="D419" s="204">
        <v>9.8000000000000007</v>
      </c>
      <c r="E419" s="204">
        <v>9.6</v>
      </c>
      <c r="F419" s="204">
        <v>9.6</v>
      </c>
      <c r="G419" s="204">
        <v>5</v>
      </c>
      <c r="H419" s="204">
        <v>4</v>
      </c>
    </row>
    <row r="420" spans="1:8" ht="17.399999999999999">
      <c r="A420" s="191">
        <f t="shared" si="49"/>
        <v>32</v>
      </c>
      <c r="B420" s="191" t="str">
        <f>C420&amp;":"&amp;COUNTIF($C$7:C420,C420)</f>
        <v>32:17</v>
      </c>
      <c r="C420" s="204">
        <f t="shared" si="50"/>
        <v>32</v>
      </c>
      <c r="D420" s="204">
        <v>3</v>
      </c>
      <c r="E420" s="204">
        <v>10</v>
      </c>
      <c r="F420" s="204">
        <v>9</v>
      </c>
      <c r="G420" s="204">
        <v>5</v>
      </c>
      <c r="H420" s="204">
        <v>5</v>
      </c>
    </row>
    <row r="421" spans="1:8" ht="17.399999999999999">
      <c r="A421" s="191">
        <f t="shared" si="49"/>
        <v>12</v>
      </c>
      <c r="B421" s="191" t="str">
        <f>C421&amp;":"&amp;COUNTIF($C$7:C421,C421)</f>
        <v>12:16</v>
      </c>
      <c r="C421" s="204">
        <f t="shared" si="50"/>
        <v>12</v>
      </c>
      <c r="D421" s="204">
        <v>2.7</v>
      </c>
      <c r="E421" s="204">
        <v>1.7</v>
      </c>
      <c r="F421" s="204">
        <v>2.6</v>
      </c>
      <c r="G421" s="204">
        <v>4</v>
      </c>
      <c r="H421" s="204">
        <v>1</v>
      </c>
    </row>
    <row r="422" spans="1:8" ht="17.399999999999999">
      <c r="A422" s="191">
        <f t="shared" si="49"/>
        <v>27</v>
      </c>
      <c r="B422" s="191" t="str">
        <f>C422&amp;":"&amp;COUNTIF($C$7:C422,C422)</f>
        <v>27:21</v>
      </c>
      <c r="C422" s="204">
        <f t="shared" si="50"/>
        <v>27</v>
      </c>
      <c r="D422" s="204">
        <v>5.5</v>
      </c>
      <c r="E422" s="204">
        <v>5.8</v>
      </c>
      <c r="F422" s="204">
        <v>5.7</v>
      </c>
      <c r="G422" s="204">
        <v>5</v>
      </c>
      <c r="H422" s="204">
        <v>5</v>
      </c>
    </row>
    <row r="423" spans="1:8" ht="17.399999999999999">
      <c r="A423" s="191">
        <f t="shared" si="49"/>
        <v>27</v>
      </c>
      <c r="B423" s="191" t="str">
        <f>C423&amp;":"&amp;COUNTIF($C$7:C423,C423)</f>
        <v>27:22</v>
      </c>
      <c r="C423" s="204">
        <f t="shared" si="50"/>
        <v>27</v>
      </c>
      <c r="D423" s="204">
        <v>5.5</v>
      </c>
      <c r="E423" s="204">
        <v>6.8</v>
      </c>
      <c r="F423" s="204">
        <v>5.7</v>
      </c>
      <c r="G423" s="204">
        <v>5</v>
      </c>
      <c r="H423" s="204">
        <v>4</v>
      </c>
    </row>
    <row r="424" spans="1:8" ht="17.399999999999999">
      <c r="A424" s="191">
        <f t="shared" si="49"/>
        <v>31</v>
      </c>
      <c r="B424" s="191" t="str">
        <f>C424&amp;":"&amp;COUNTIF($C$7:C424,C424)</f>
        <v>31:25</v>
      </c>
      <c r="C424" s="204">
        <f t="shared" si="50"/>
        <v>31</v>
      </c>
      <c r="D424" s="204">
        <v>7.3</v>
      </c>
      <c r="E424" s="204">
        <v>6.9</v>
      </c>
      <c r="F424" s="204">
        <v>7.8</v>
      </c>
      <c r="G424" s="204">
        <v>5</v>
      </c>
      <c r="H424" s="204">
        <v>4</v>
      </c>
    </row>
    <row r="425" spans="1:8" ht="17.399999999999999">
      <c r="A425" s="191">
        <f t="shared" si="49"/>
        <v>33</v>
      </c>
      <c r="B425" s="191" t="str">
        <f>C425&amp;":"&amp;COUNTIF($C$7:C425,C425)</f>
        <v>33:14</v>
      </c>
      <c r="C425" s="204">
        <f t="shared" si="50"/>
        <v>33</v>
      </c>
      <c r="D425" s="204">
        <v>7.3</v>
      </c>
      <c r="E425" s="204">
        <v>7.9</v>
      </c>
      <c r="F425" s="204">
        <v>8.8000000000000007</v>
      </c>
      <c r="G425" s="204">
        <v>5</v>
      </c>
      <c r="H425" s="204">
        <v>4</v>
      </c>
    </row>
    <row r="426" spans="1:8" ht="17.399999999999999">
      <c r="A426" s="191">
        <f t="shared" si="49"/>
        <v>38</v>
      </c>
      <c r="B426" s="191" t="str">
        <f>C426&amp;":"&amp;COUNTIF($C$7:C426,C426)</f>
        <v>38:35</v>
      </c>
      <c r="C426" s="204">
        <f t="shared" si="50"/>
        <v>38</v>
      </c>
      <c r="D426" s="204">
        <v>8.8000000000000007</v>
      </c>
      <c r="E426" s="204">
        <v>9.6</v>
      </c>
      <c r="F426" s="204">
        <v>9.6</v>
      </c>
      <c r="G426" s="204">
        <v>5</v>
      </c>
      <c r="H426" s="204">
        <v>5</v>
      </c>
    </row>
    <row r="427" spans="1:8" ht="17.399999999999999">
      <c r="A427" s="191">
        <f t="shared" si="49"/>
        <v>39</v>
      </c>
      <c r="B427" s="191" t="str">
        <f>C427&amp;":"&amp;COUNTIF($C$7:C427,C427)</f>
        <v>39:30</v>
      </c>
      <c r="C427" s="204">
        <f t="shared" si="50"/>
        <v>39</v>
      </c>
      <c r="D427" s="204">
        <v>9.5</v>
      </c>
      <c r="E427" s="204">
        <v>9.8000000000000007</v>
      </c>
      <c r="F427" s="204">
        <v>9.6999999999999993</v>
      </c>
      <c r="G427" s="204">
        <v>5</v>
      </c>
      <c r="H427" s="204">
        <v>5</v>
      </c>
    </row>
    <row r="428" spans="1:8" ht="17.399999999999999">
      <c r="A428" s="191">
        <f t="shared" si="49"/>
        <v>28</v>
      </c>
      <c r="B428" s="191" t="str">
        <f>C428&amp;":"&amp;COUNTIF($C$7:C428,C428)</f>
        <v>28:25</v>
      </c>
      <c r="C428" s="204">
        <f t="shared" si="50"/>
        <v>28</v>
      </c>
      <c r="D428" s="204">
        <v>7.7</v>
      </c>
      <c r="E428" s="204">
        <v>4.7</v>
      </c>
      <c r="F428" s="204">
        <v>5.6</v>
      </c>
      <c r="G428" s="204">
        <v>5</v>
      </c>
      <c r="H428" s="204">
        <v>5</v>
      </c>
    </row>
    <row r="429" spans="1:8" ht="17.399999999999999">
      <c r="A429" s="191">
        <f t="shared" si="49"/>
        <v>8</v>
      </c>
      <c r="B429" s="191" t="str">
        <f>C429&amp;":"&amp;COUNTIF($C$7:C429,C429)</f>
        <v>8:1</v>
      </c>
      <c r="C429" s="204">
        <f t="shared" si="50"/>
        <v>8</v>
      </c>
      <c r="D429" s="204">
        <v>0.2</v>
      </c>
      <c r="E429" s="204">
        <v>0.9</v>
      </c>
      <c r="F429" s="204">
        <v>0.9</v>
      </c>
      <c r="G429" s="204">
        <v>4</v>
      </c>
      <c r="H429" s="204">
        <v>2</v>
      </c>
    </row>
    <row r="430" spans="1:8" ht="17.399999999999999">
      <c r="A430" s="191">
        <f t="shared" si="49"/>
        <v>25</v>
      </c>
      <c r="B430" s="191" t="str">
        <f>C430&amp;":"&amp;COUNTIF($C$7:C430,C430)</f>
        <v>25:16</v>
      </c>
      <c r="C430" s="204">
        <f t="shared" si="50"/>
        <v>25</v>
      </c>
      <c r="D430" s="204">
        <v>5.3</v>
      </c>
      <c r="E430" s="204">
        <v>5.9</v>
      </c>
      <c r="F430" s="204">
        <v>4.8</v>
      </c>
      <c r="G430" s="204">
        <v>5</v>
      </c>
      <c r="H430" s="204">
        <v>4</v>
      </c>
    </row>
    <row r="431" spans="1:8" ht="17.399999999999999">
      <c r="A431" s="191">
        <f t="shared" si="49"/>
        <v>28</v>
      </c>
      <c r="B431" s="191" t="str">
        <f>C431&amp;":"&amp;COUNTIF($C$7:C431,C431)</f>
        <v>28:26</v>
      </c>
      <c r="C431" s="204">
        <f t="shared" si="50"/>
        <v>28</v>
      </c>
      <c r="D431" s="204">
        <v>6.2</v>
      </c>
      <c r="E431" s="204">
        <v>5.9</v>
      </c>
      <c r="F431" s="204">
        <v>6.9</v>
      </c>
      <c r="G431" s="204">
        <v>5</v>
      </c>
      <c r="H431" s="204">
        <v>4</v>
      </c>
    </row>
    <row r="432" spans="1:8" ht="17.399999999999999">
      <c r="A432" s="191">
        <f t="shared" si="49"/>
        <v>31</v>
      </c>
      <c r="B432" s="191" t="str">
        <f>C432&amp;":"&amp;COUNTIF($C$7:C432,C432)</f>
        <v>31:26</v>
      </c>
      <c r="C432" s="204">
        <f t="shared" si="50"/>
        <v>31</v>
      </c>
      <c r="D432" s="204">
        <v>6.3</v>
      </c>
      <c r="E432" s="204">
        <v>6.9</v>
      </c>
      <c r="F432" s="204">
        <v>7.8</v>
      </c>
      <c r="G432" s="204">
        <v>5</v>
      </c>
      <c r="H432" s="204">
        <v>5</v>
      </c>
    </row>
    <row r="433" spans="1:8" ht="17.399999999999999">
      <c r="A433" s="191">
        <f t="shared" si="49"/>
        <v>34</v>
      </c>
      <c r="B433" s="191" t="str">
        <f>C433&amp;":"&amp;COUNTIF($C$7:C433,C433)</f>
        <v>34:20</v>
      </c>
      <c r="C433" s="204">
        <f t="shared" si="50"/>
        <v>34</v>
      </c>
      <c r="D433" s="204">
        <v>7.1</v>
      </c>
      <c r="E433" s="204">
        <v>9</v>
      </c>
      <c r="F433" s="204">
        <v>8.9</v>
      </c>
      <c r="G433" s="204">
        <v>5</v>
      </c>
      <c r="H433" s="204">
        <v>4</v>
      </c>
    </row>
    <row r="434" spans="1:8" ht="17.399999999999999">
      <c r="A434" s="191">
        <f t="shared" si="49"/>
        <v>36</v>
      </c>
      <c r="B434" s="191" t="str">
        <f>C434&amp;":"&amp;COUNTIF($C$7:C434,C434)</f>
        <v>36:22</v>
      </c>
      <c r="C434" s="204">
        <f t="shared" si="50"/>
        <v>36</v>
      </c>
      <c r="D434" s="204">
        <v>8.8000000000000007</v>
      </c>
      <c r="E434" s="204">
        <v>9.6</v>
      </c>
      <c r="F434" s="204">
        <v>8.6</v>
      </c>
      <c r="G434" s="204">
        <v>5</v>
      </c>
      <c r="H434" s="204">
        <v>4</v>
      </c>
    </row>
    <row r="435" spans="1:8" ht="17.399999999999999">
      <c r="A435" s="191">
        <f t="shared" si="49"/>
        <v>38</v>
      </c>
      <c r="B435" s="191" t="str">
        <f>C435&amp;":"&amp;COUNTIF($C$7:C435,C435)</f>
        <v>38:36</v>
      </c>
      <c r="C435" s="204">
        <f t="shared" si="50"/>
        <v>38</v>
      </c>
      <c r="D435" s="204">
        <v>9.8000000000000007</v>
      </c>
      <c r="E435" s="204">
        <v>9.6</v>
      </c>
      <c r="F435" s="204">
        <v>9.6</v>
      </c>
      <c r="G435" s="204">
        <v>5</v>
      </c>
      <c r="H435" s="204">
        <v>4</v>
      </c>
    </row>
    <row r="436" spans="1:8" ht="17.399999999999999">
      <c r="A436" s="191">
        <f t="shared" si="49"/>
        <v>26</v>
      </c>
      <c r="B436" s="191" t="str">
        <f>C436&amp;":"&amp;COUNTIF($C$7:C436,C436)</f>
        <v>26:27</v>
      </c>
      <c r="C436" s="204">
        <f t="shared" si="50"/>
        <v>26</v>
      </c>
      <c r="D436" s="204">
        <v>9.9</v>
      </c>
      <c r="E436" s="204">
        <v>2.6</v>
      </c>
      <c r="F436" s="204">
        <v>4.5</v>
      </c>
      <c r="G436" s="204">
        <v>5</v>
      </c>
      <c r="H436" s="204">
        <v>4</v>
      </c>
    </row>
    <row r="437" spans="1:8" ht="17.399999999999999">
      <c r="A437" s="191">
        <f t="shared" si="49"/>
        <v>10</v>
      </c>
      <c r="B437" s="191" t="str">
        <f>C437&amp;":"&amp;COUNTIF($C$7:C437,C437)</f>
        <v>10:10</v>
      </c>
      <c r="C437" s="204">
        <f t="shared" si="50"/>
        <v>10</v>
      </c>
      <c r="D437" s="204">
        <v>0.5</v>
      </c>
      <c r="E437" s="204">
        <v>1.8</v>
      </c>
      <c r="F437" s="204">
        <v>0.7</v>
      </c>
      <c r="G437" s="204">
        <v>5</v>
      </c>
      <c r="H437" s="204">
        <v>2</v>
      </c>
    </row>
    <row r="438" spans="1:8" ht="17.399999999999999">
      <c r="A438" s="191">
        <f t="shared" si="49"/>
        <v>26</v>
      </c>
      <c r="B438" s="191" t="str">
        <f>C438&amp;":"&amp;COUNTIF($C$7:C438,C438)</f>
        <v>26:28</v>
      </c>
      <c r="C438" s="204">
        <f t="shared" si="50"/>
        <v>26</v>
      </c>
      <c r="D438" s="204">
        <v>5.3</v>
      </c>
      <c r="E438" s="204">
        <v>5.9</v>
      </c>
      <c r="F438" s="204">
        <v>4.8</v>
      </c>
      <c r="G438" s="204">
        <v>5</v>
      </c>
      <c r="H438" s="204">
        <v>5</v>
      </c>
    </row>
    <row r="439" spans="1:8" ht="17.399999999999999">
      <c r="A439" s="191">
        <f t="shared" si="49"/>
        <v>27</v>
      </c>
      <c r="B439" s="191" t="str">
        <f>C439&amp;":"&amp;COUNTIF($C$7:C439,C439)</f>
        <v>27:23</v>
      </c>
      <c r="C439" s="204">
        <f t="shared" si="50"/>
        <v>27</v>
      </c>
      <c r="D439" s="204">
        <v>5.8</v>
      </c>
      <c r="E439" s="204">
        <v>5.6</v>
      </c>
      <c r="F439" s="204">
        <v>5.6</v>
      </c>
      <c r="G439" s="204">
        <v>5</v>
      </c>
      <c r="H439" s="204">
        <v>5</v>
      </c>
    </row>
    <row r="440" spans="1:8" ht="17.399999999999999">
      <c r="A440" s="191">
        <f t="shared" si="49"/>
        <v>30</v>
      </c>
      <c r="B440" s="191" t="str">
        <f>C440&amp;":"&amp;COUNTIF($C$7:C440,C440)</f>
        <v>30:18</v>
      </c>
      <c r="C440" s="204">
        <f t="shared" si="50"/>
        <v>30</v>
      </c>
      <c r="D440" s="204">
        <v>7.1</v>
      </c>
      <c r="E440" s="204">
        <v>7</v>
      </c>
      <c r="F440" s="204">
        <v>6.9</v>
      </c>
      <c r="G440" s="204">
        <v>5</v>
      </c>
      <c r="H440" s="204">
        <v>4</v>
      </c>
    </row>
    <row r="441" spans="1:8" ht="17.399999999999999">
      <c r="A441" s="191">
        <f t="shared" si="49"/>
        <v>34</v>
      </c>
      <c r="B441" s="191" t="str">
        <f>C441&amp;":"&amp;COUNTIF($C$7:C441,C441)</f>
        <v>34:21</v>
      </c>
      <c r="C441" s="204">
        <f t="shared" si="50"/>
        <v>34</v>
      </c>
      <c r="D441" s="204">
        <v>8.4</v>
      </c>
      <c r="E441" s="204">
        <v>8.8000000000000007</v>
      </c>
      <c r="F441" s="204">
        <v>7.8</v>
      </c>
      <c r="G441" s="204">
        <v>5</v>
      </c>
      <c r="H441" s="204">
        <v>4</v>
      </c>
    </row>
    <row r="442" spans="1:8" ht="17.399999999999999">
      <c r="A442" s="191">
        <f t="shared" si="49"/>
        <v>38</v>
      </c>
      <c r="B442" s="191" t="str">
        <f>C442&amp;":"&amp;COUNTIF($C$7:C442,C442)</f>
        <v>38:37</v>
      </c>
      <c r="C442" s="204">
        <f t="shared" si="50"/>
        <v>38</v>
      </c>
      <c r="D442" s="204">
        <v>9.6</v>
      </c>
      <c r="E442" s="204">
        <v>9.6999999999999993</v>
      </c>
      <c r="F442" s="204">
        <v>8.6999999999999993</v>
      </c>
      <c r="G442" s="204">
        <v>5</v>
      </c>
      <c r="H442" s="204">
        <v>5</v>
      </c>
    </row>
    <row r="443" spans="1:8" ht="17.399999999999999">
      <c r="A443" s="191">
        <f t="shared" si="49"/>
        <v>39</v>
      </c>
      <c r="B443" s="191" t="str">
        <f>C443&amp;":"&amp;COUNTIF($C$7:C443,C443)</f>
        <v>39:31</v>
      </c>
      <c r="C443" s="204">
        <f t="shared" si="50"/>
        <v>39</v>
      </c>
      <c r="D443" s="204">
        <v>9.1</v>
      </c>
      <c r="E443" s="204">
        <v>10</v>
      </c>
      <c r="F443" s="204">
        <v>9.9</v>
      </c>
      <c r="G443" s="204">
        <v>5</v>
      </c>
      <c r="H443" s="204">
        <v>5</v>
      </c>
    </row>
    <row r="444" spans="1:8" ht="17.399999999999999">
      <c r="A444" s="191">
        <f t="shared" si="49"/>
        <v>25.2</v>
      </c>
      <c r="B444" s="191" t="str">
        <f>C444&amp;":"&amp;COUNTIF($C$7:C444,C444)</f>
        <v>25.2:1</v>
      </c>
      <c r="C444" s="204">
        <f t="shared" si="50"/>
        <v>25.2</v>
      </c>
      <c r="D444" s="204">
        <v>3.5</v>
      </c>
      <c r="E444" s="204">
        <v>10</v>
      </c>
      <c r="F444" s="204">
        <v>1.7</v>
      </c>
      <c r="G444" s="204">
        <v>5</v>
      </c>
      <c r="H444" s="204">
        <v>5</v>
      </c>
    </row>
    <row r="445" spans="1:8" ht="17.399999999999999">
      <c r="A445" s="191">
        <f t="shared" si="49"/>
        <v>11</v>
      </c>
      <c r="B445" s="191" t="str">
        <f>C445&amp;":"&amp;COUNTIF($C$7:C445,C445)</f>
        <v>11:10</v>
      </c>
      <c r="C445" s="204">
        <f t="shared" si="50"/>
        <v>11</v>
      </c>
      <c r="D445" s="204">
        <v>2.1</v>
      </c>
      <c r="E445" s="204">
        <v>1</v>
      </c>
      <c r="F445" s="204">
        <v>1.9</v>
      </c>
      <c r="G445" s="204">
        <v>5</v>
      </c>
      <c r="H445" s="204">
        <v>1</v>
      </c>
    </row>
    <row r="446" spans="1:8" ht="17.399999999999999">
      <c r="A446" s="191">
        <f t="shared" si="49"/>
        <v>24</v>
      </c>
      <c r="B446" s="191" t="str">
        <f>C446&amp;":"&amp;COUNTIF($C$7:C446,C446)</f>
        <v>24:5</v>
      </c>
      <c r="C446" s="204">
        <f t="shared" si="50"/>
        <v>24</v>
      </c>
      <c r="D446" s="204">
        <v>4.5</v>
      </c>
      <c r="E446" s="204">
        <v>5.8</v>
      </c>
      <c r="F446" s="204">
        <v>4.7</v>
      </c>
      <c r="G446" s="204">
        <v>4</v>
      </c>
      <c r="H446" s="204">
        <v>5</v>
      </c>
    </row>
    <row r="447" spans="1:8" ht="17.399999999999999">
      <c r="A447" s="191">
        <f t="shared" si="49"/>
        <v>27</v>
      </c>
      <c r="B447" s="191" t="str">
        <f>C447&amp;":"&amp;COUNTIF($C$7:C447,C447)</f>
        <v>27:24</v>
      </c>
      <c r="C447" s="204">
        <f t="shared" si="50"/>
        <v>27</v>
      </c>
      <c r="D447" s="204">
        <v>6.3</v>
      </c>
      <c r="E447" s="204">
        <v>5.9</v>
      </c>
      <c r="F447" s="204">
        <v>5.8</v>
      </c>
      <c r="G447" s="204">
        <v>5</v>
      </c>
      <c r="H447" s="204">
        <v>4</v>
      </c>
    </row>
    <row r="448" spans="1:8" ht="17.399999999999999">
      <c r="A448" s="191">
        <f t="shared" si="49"/>
        <v>32</v>
      </c>
      <c r="B448" s="191" t="str">
        <f>C448&amp;":"&amp;COUNTIF($C$7:C448,C448)</f>
        <v>32:18</v>
      </c>
      <c r="C448" s="204">
        <f t="shared" si="50"/>
        <v>32</v>
      </c>
      <c r="D448" s="204">
        <v>6.6</v>
      </c>
      <c r="E448" s="204">
        <v>7.7</v>
      </c>
      <c r="F448" s="204">
        <v>7.7</v>
      </c>
      <c r="G448" s="204">
        <v>5</v>
      </c>
      <c r="H448" s="204">
        <v>5</v>
      </c>
    </row>
    <row r="449" spans="1:8" ht="17.399999999999999">
      <c r="A449" s="191">
        <f t="shared" si="49"/>
        <v>34</v>
      </c>
      <c r="B449" s="191" t="str">
        <f>C449&amp;":"&amp;COUNTIF($C$7:C449,C449)</f>
        <v>34:22</v>
      </c>
      <c r="C449" s="204">
        <f t="shared" si="50"/>
        <v>34</v>
      </c>
      <c r="D449" s="204">
        <v>7.7</v>
      </c>
      <c r="E449" s="204">
        <v>7.7</v>
      </c>
      <c r="F449" s="204">
        <v>8.6</v>
      </c>
      <c r="G449" s="204">
        <v>5</v>
      </c>
      <c r="H449" s="204">
        <v>5</v>
      </c>
    </row>
    <row r="450" spans="1:8" ht="17.399999999999999">
      <c r="A450" s="191">
        <f t="shared" si="49"/>
        <v>37</v>
      </c>
      <c r="B450" s="191" t="str">
        <f>C450&amp;":"&amp;COUNTIF($C$7:C450,C450)</f>
        <v>37:24</v>
      </c>
      <c r="C450" s="204">
        <f t="shared" si="50"/>
        <v>37</v>
      </c>
      <c r="D450" s="204">
        <v>9.5</v>
      </c>
      <c r="E450" s="204">
        <v>9.8000000000000007</v>
      </c>
      <c r="F450" s="204">
        <v>8.6999999999999993</v>
      </c>
      <c r="G450" s="204">
        <v>5</v>
      </c>
      <c r="H450" s="204">
        <v>4</v>
      </c>
    </row>
    <row r="451" spans="1:8" ht="17.399999999999999">
      <c r="A451" s="191">
        <f t="shared" si="49"/>
        <v>38</v>
      </c>
      <c r="B451" s="191" t="str">
        <f>C451&amp;":"&amp;COUNTIF($C$7:C451,C451)</f>
        <v>38:38</v>
      </c>
      <c r="C451" s="204">
        <f t="shared" si="50"/>
        <v>38</v>
      </c>
      <c r="D451" s="204">
        <v>9.5</v>
      </c>
      <c r="E451" s="204">
        <v>9.8000000000000007</v>
      </c>
      <c r="F451" s="204">
        <v>9.6999999999999993</v>
      </c>
      <c r="G451" s="204">
        <v>5</v>
      </c>
      <c r="H451" s="204">
        <v>4</v>
      </c>
    </row>
    <row r="452" spans="1:8" ht="17.399999999999999">
      <c r="A452" s="191">
        <f t="shared" si="49"/>
        <v>25</v>
      </c>
      <c r="B452" s="191" t="str">
        <f>C452&amp;":"&amp;COUNTIF($C$7:C452,C452)</f>
        <v>25:17</v>
      </c>
      <c r="C452" s="204">
        <f t="shared" si="50"/>
        <v>25</v>
      </c>
      <c r="D452" s="204">
        <v>9.4</v>
      </c>
      <c r="E452" s="204">
        <v>4.8</v>
      </c>
      <c r="F452" s="204">
        <v>1.8</v>
      </c>
      <c r="G452" s="204">
        <v>5</v>
      </c>
      <c r="H452" s="204">
        <v>4</v>
      </c>
    </row>
    <row r="453" spans="1:8" ht="17.399999999999999">
      <c r="A453" s="191">
        <f t="shared" si="49"/>
        <v>10</v>
      </c>
      <c r="B453" s="191" t="str">
        <f>C453&amp;":"&amp;COUNTIF($C$7:C453,C453)</f>
        <v>10:11</v>
      </c>
      <c r="C453" s="204">
        <f t="shared" si="50"/>
        <v>10</v>
      </c>
      <c r="D453" s="204">
        <v>2.7</v>
      </c>
      <c r="E453" s="204">
        <v>0.7</v>
      </c>
      <c r="F453" s="204">
        <v>0.6</v>
      </c>
      <c r="G453" s="204">
        <v>4</v>
      </c>
      <c r="H453" s="204">
        <v>2</v>
      </c>
    </row>
    <row r="454" spans="1:8" ht="17.399999999999999">
      <c r="A454" s="191">
        <f t="shared" si="49"/>
        <v>19</v>
      </c>
      <c r="B454" s="191" t="str">
        <f>C454&amp;":"&amp;COUNTIF($C$7:C454,C454)</f>
        <v>19:1</v>
      </c>
      <c r="C454" s="204">
        <f t="shared" si="50"/>
        <v>19</v>
      </c>
      <c r="D454" s="204">
        <v>4.4000000000000004</v>
      </c>
      <c r="E454" s="204">
        <v>4.8</v>
      </c>
      <c r="F454" s="204">
        <v>5.8</v>
      </c>
      <c r="G454" s="204">
        <v>0</v>
      </c>
      <c r="H454" s="204">
        <v>4</v>
      </c>
    </row>
    <row r="455" spans="1:8" ht="17.399999999999999">
      <c r="A455" s="191">
        <f t="shared" ref="A455:A518" si="56">SUM(D455:H455)</f>
        <v>0</v>
      </c>
      <c r="B455" s="191" t="str">
        <f>C455&amp;":"&amp;COUNTIF($C$7:C455,C455)</f>
        <v>0:1</v>
      </c>
      <c r="C455" s="204">
        <f t="shared" ref="C455:C518" si="57">SUM(D455:H455)</f>
        <v>0</v>
      </c>
      <c r="D455" s="170"/>
      <c r="E455" s="170"/>
      <c r="F455" s="170"/>
      <c r="G455" s="170"/>
      <c r="H455" s="170"/>
    </row>
    <row r="456" spans="1:8" ht="17.399999999999999">
      <c r="A456" s="191">
        <f t="shared" si="56"/>
        <v>0</v>
      </c>
      <c r="B456" s="191" t="str">
        <f>C456&amp;":"&amp;COUNTIF($C$7:C456,C456)</f>
        <v>0:2</v>
      </c>
      <c r="C456" s="204">
        <f t="shared" si="57"/>
        <v>0</v>
      </c>
      <c r="D456" s="170"/>
      <c r="E456" s="170"/>
      <c r="F456" s="170"/>
      <c r="G456" s="170"/>
      <c r="H456" s="170"/>
    </row>
    <row r="457" spans="1:8" ht="17.399999999999999">
      <c r="A457" s="191">
        <f t="shared" si="56"/>
        <v>0</v>
      </c>
      <c r="B457" s="191" t="str">
        <f>C457&amp;":"&amp;COUNTIF($C$7:C457,C457)</f>
        <v>0:3</v>
      </c>
      <c r="C457" s="204">
        <f t="shared" si="57"/>
        <v>0</v>
      </c>
      <c r="D457" s="170"/>
      <c r="E457" s="170"/>
      <c r="F457" s="170"/>
      <c r="G457" s="170"/>
      <c r="H457" s="170"/>
    </row>
    <row r="458" spans="1:8" ht="17.399999999999999">
      <c r="A458" s="191">
        <f t="shared" si="56"/>
        <v>0</v>
      </c>
      <c r="B458" s="191" t="str">
        <f>C458&amp;":"&amp;COUNTIF($C$7:C458,C458)</f>
        <v>0:4</v>
      </c>
      <c r="C458" s="204">
        <f t="shared" si="57"/>
        <v>0</v>
      </c>
      <c r="D458" s="170"/>
      <c r="E458" s="170"/>
      <c r="F458" s="170"/>
      <c r="G458" s="170"/>
      <c r="H458" s="170"/>
    </row>
    <row r="459" spans="1:8" ht="17.399999999999999">
      <c r="A459" s="191">
        <f t="shared" si="56"/>
        <v>0</v>
      </c>
      <c r="B459" s="191" t="str">
        <f>C459&amp;":"&amp;COUNTIF($C$7:C459,C459)</f>
        <v>0:5</v>
      </c>
      <c r="C459" s="204">
        <f t="shared" si="57"/>
        <v>0</v>
      </c>
      <c r="D459" s="170"/>
      <c r="E459" s="170"/>
      <c r="F459" s="170"/>
      <c r="G459" s="170"/>
      <c r="H459" s="170"/>
    </row>
    <row r="460" spans="1:8" ht="17.399999999999999">
      <c r="A460" s="191">
        <f t="shared" si="56"/>
        <v>0</v>
      </c>
      <c r="B460" s="191" t="str">
        <f>C460&amp;":"&amp;COUNTIF($C$7:C460,C460)</f>
        <v>0:6</v>
      </c>
      <c r="C460" s="204">
        <f t="shared" si="57"/>
        <v>0</v>
      </c>
      <c r="D460" s="170"/>
      <c r="E460" s="170"/>
      <c r="F460" s="170"/>
      <c r="G460" s="170"/>
      <c r="H460" s="170"/>
    </row>
    <row r="461" spans="1:8" ht="17.399999999999999">
      <c r="A461" s="191">
        <f t="shared" si="56"/>
        <v>0</v>
      </c>
      <c r="B461" s="191" t="str">
        <f>C461&amp;":"&amp;COUNTIF($C$7:C461,C461)</f>
        <v>0:7</v>
      </c>
      <c r="C461" s="204">
        <f t="shared" si="57"/>
        <v>0</v>
      </c>
      <c r="D461" s="170"/>
      <c r="E461" s="170"/>
      <c r="F461" s="170"/>
      <c r="G461" s="170"/>
      <c r="H461" s="170"/>
    </row>
    <row r="462" spans="1:8" ht="17.399999999999999">
      <c r="A462" s="191">
        <f t="shared" si="56"/>
        <v>0</v>
      </c>
      <c r="B462" s="191" t="str">
        <f>C462&amp;":"&amp;COUNTIF($C$7:C462,C462)</f>
        <v>0:8</v>
      </c>
      <c r="C462" s="204">
        <f t="shared" si="57"/>
        <v>0</v>
      </c>
      <c r="D462" s="170"/>
      <c r="E462" s="170"/>
      <c r="F462" s="170"/>
      <c r="G462" s="170"/>
      <c r="H462" s="170"/>
    </row>
    <row r="463" spans="1:8" ht="17.399999999999999">
      <c r="A463" s="191">
        <f t="shared" si="56"/>
        <v>0</v>
      </c>
      <c r="B463" s="191" t="str">
        <f>C463&amp;":"&amp;COUNTIF($C$7:C463,C463)</f>
        <v>0:9</v>
      </c>
      <c r="C463" s="204">
        <f t="shared" si="57"/>
        <v>0</v>
      </c>
      <c r="D463" s="170"/>
      <c r="E463" s="170"/>
      <c r="F463" s="170"/>
      <c r="G463" s="170"/>
      <c r="H463" s="170"/>
    </row>
    <row r="464" spans="1:8" ht="17.399999999999999">
      <c r="A464" s="191">
        <f t="shared" si="56"/>
        <v>0</v>
      </c>
      <c r="B464" s="191" t="str">
        <f>C464&amp;":"&amp;COUNTIF($C$7:C464,C464)</f>
        <v>0:10</v>
      </c>
      <c r="C464" s="204">
        <f t="shared" si="57"/>
        <v>0</v>
      </c>
      <c r="D464" s="170"/>
      <c r="E464" s="170"/>
      <c r="F464" s="170"/>
      <c r="G464" s="170"/>
      <c r="H464" s="170"/>
    </row>
    <row r="465" spans="1:8" ht="17.399999999999999">
      <c r="A465" s="191">
        <f t="shared" si="56"/>
        <v>0</v>
      </c>
      <c r="B465" s="191" t="str">
        <f>C465&amp;":"&amp;COUNTIF($C$7:C465,C465)</f>
        <v>0:11</v>
      </c>
      <c r="C465" s="204">
        <f t="shared" si="57"/>
        <v>0</v>
      </c>
      <c r="D465" s="170"/>
      <c r="E465" s="170"/>
      <c r="F465" s="170"/>
      <c r="G465" s="170"/>
      <c r="H465" s="170"/>
    </row>
    <row r="466" spans="1:8" ht="17.399999999999999">
      <c r="A466" s="191">
        <f t="shared" si="56"/>
        <v>0</v>
      </c>
      <c r="B466" s="191" t="str">
        <f>C466&amp;":"&amp;COUNTIF($C$7:C466,C466)</f>
        <v>0:12</v>
      </c>
      <c r="C466" s="204">
        <f t="shared" si="57"/>
        <v>0</v>
      </c>
      <c r="D466" s="170"/>
      <c r="E466" s="170"/>
      <c r="F466" s="170"/>
      <c r="G466" s="170"/>
      <c r="H466" s="170"/>
    </row>
    <row r="467" spans="1:8" ht="17.399999999999999">
      <c r="A467" s="191">
        <f t="shared" si="56"/>
        <v>0</v>
      </c>
      <c r="B467" s="191" t="str">
        <f>C467&amp;":"&amp;COUNTIF($C$7:C467,C467)</f>
        <v>0:13</v>
      </c>
      <c r="C467" s="204">
        <f t="shared" si="57"/>
        <v>0</v>
      </c>
      <c r="D467" s="170"/>
      <c r="E467" s="170"/>
      <c r="F467" s="170"/>
      <c r="G467" s="170"/>
      <c r="H467" s="170"/>
    </row>
    <row r="468" spans="1:8" ht="17.399999999999999">
      <c r="A468" s="191">
        <f t="shared" si="56"/>
        <v>0</v>
      </c>
      <c r="B468" s="191" t="str">
        <f>C468&amp;":"&amp;COUNTIF($C$7:C468,C468)</f>
        <v>0:14</v>
      </c>
      <c r="C468" s="204">
        <f t="shared" si="57"/>
        <v>0</v>
      </c>
      <c r="D468" s="170"/>
      <c r="E468" s="170"/>
      <c r="F468" s="170"/>
      <c r="G468" s="170"/>
      <c r="H468" s="170"/>
    </row>
    <row r="469" spans="1:8" ht="17.399999999999999">
      <c r="A469" s="191">
        <f t="shared" si="56"/>
        <v>0</v>
      </c>
      <c r="B469" s="191" t="str">
        <f>C469&amp;":"&amp;COUNTIF($C$7:C469,C469)</f>
        <v>0:15</v>
      </c>
      <c r="C469" s="204">
        <f t="shared" si="57"/>
        <v>0</v>
      </c>
      <c r="D469" s="170"/>
      <c r="E469" s="170"/>
      <c r="F469" s="170"/>
      <c r="G469" s="170"/>
      <c r="H469" s="170"/>
    </row>
    <row r="470" spans="1:8" ht="17.399999999999999">
      <c r="A470" s="191">
        <f t="shared" si="56"/>
        <v>0</v>
      </c>
      <c r="B470" s="191" t="str">
        <f>C470&amp;":"&amp;COUNTIF($C$7:C470,C470)</f>
        <v>0:16</v>
      </c>
      <c r="C470" s="204">
        <f t="shared" si="57"/>
        <v>0</v>
      </c>
      <c r="D470" s="170"/>
      <c r="E470" s="170"/>
      <c r="F470" s="170"/>
      <c r="G470" s="170"/>
      <c r="H470" s="170"/>
    </row>
    <row r="471" spans="1:8" ht="17.399999999999999">
      <c r="A471" s="191">
        <f t="shared" si="56"/>
        <v>0</v>
      </c>
      <c r="B471" s="191" t="str">
        <f>C471&amp;":"&amp;COUNTIF($C$7:C471,C471)</f>
        <v>0:17</v>
      </c>
      <c r="C471" s="204">
        <f t="shared" si="57"/>
        <v>0</v>
      </c>
      <c r="D471" s="170"/>
      <c r="E471" s="170"/>
      <c r="F471" s="170"/>
      <c r="G471" s="170"/>
      <c r="H471" s="170"/>
    </row>
    <row r="472" spans="1:8" ht="17.399999999999999">
      <c r="A472" s="191">
        <f t="shared" si="56"/>
        <v>0</v>
      </c>
      <c r="B472" s="191" t="str">
        <f>C472&amp;":"&amp;COUNTIF($C$7:C472,C472)</f>
        <v>0:18</v>
      </c>
      <c r="C472" s="204">
        <f t="shared" si="57"/>
        <v>0</v>
      </c>
      <c r="D472" s="170"/>
      <c r="E472" s="170"/>
      <c r="F472" s="170"/>
      <c r="G472" s="170"/>
      <c r="H472" s="170"/>
    </row>
    <row r="473" spans="1:8" ht="17.399999999999999">
      <c r="A473" s="191">
        <f t="shared" si="56"/>
        <v>0</v>
      </c>
      <c r="B473" s="191" t="str">
        <f>C473&amp;":"&amp;COUNTIF($C$7:C473,C473)</f>
        <v>0:19</v>
      </c>
      <c r="C473" s="204">
        <f t="shared" si="57"/>
        <v>0</v>
      </c>
      <c r="D473" s="170"/>
      <c r="E473" s="170"/>
      <c r="F473" s="170"/>
      <c r="G473" s="170"/>
      <c r="H473" s="170"/>
    </row>
    <row r="474" spans="1:8" ht="17.399999999999999">
      <c r="A474" s="191">
        <f t="shared" si="56"/>
        <v>0</v>
      </c>
      <c r="B474" s="191" t="str">
        <f>C474&amp;":"&amp;COUNTIF($C$7:C474,C474)</f>
        <v>0:20</v>
      </c>
      <c r="C474" s="204">
        <f t="shared" si="57"/>
        <v>0</v>
      </c>
      <c r="D474" s="170"/>
      <c r="E474" s="170"/>
      <c r="F474" s="170"/>
      <c r="G474" s="170"/>
      <c r="H474" s="170"/>
    </row>
    <row r="475" spans="1:8" ht="17.399999999999999">
      <c r="A475" s="191">
        <f t="shared" si="56"/>
        <v>0</v>
      </c>
      <c r="B475" s="191" t="str">
        <f>C475&amp;":"&amp;COUNTIF($C$7:C475,C475)</f>
        <v>0:21</v>
      </c>
      <c r="C475" s="204">
        <f t="shared" si="57"/>
        <v>0</v>
      </c>
      <c r="D475" s="170"/>
      <c r="E475" s="170"/>
      <c r="F475" s="170"/>
      <c r="G475" s="170"/>
      <c r="H475" s="170"/>
    </row>
    <row r="476" spans="1:8" ht="17.399999999999999">
      <c r="A476" s="191">
        <f t="shared" si="56"/>
        <v>0</v>
      </c>
      <c r="B476" s="191" t="str">
        <f>C476&amp;":"&amp;COUNTIF($C$7:C476,C476)</f>
        <v>0:22</v>
      </c>
      <c r="C476" s="204">
        <f t="shared" si="57"/>
        <v>0</v>
      </c>
      <c r="D476" s="170"/>
      <c r="E476" s="170"/>
      <c r="F476" s="170"/>
      <c r="G476" s="170"/>
      <c r="H476" s="170"/>
    </row>
    <row r="477" spans="1:8" ht="17.399999999999999">
      <c r="A477" s="191">
        <f t="shared" si="56"/>
        <v>0</v>
      </c>
      <c r="B477" s="191" t="str">
        <f>C477&amp;":"&amp;COUNTIF($C$7:C477,C477)</f>
        <v>0:23</v>
      </c>
      <c r="C477" s="204">
        <f t="shared" si="57"/>
        <v>0</v>
      </c>
      <c r="D477" s="170"/>
      <c r="E477" s="170"/>
      <c r="F477" s="170"/>
      <c r="G477" s="170"/>
      <c r="H477" s="170"/>
    </row>
    <row r="478" spans="1:8" ht="17.399999999999999">
      <c r="A478" s="191">
        <f t="shared" si="56"/>
        <v>0</v>
      </c>
      <c r="B478" s="191" t="str">
        <f>C478&amp;":"&amp;COUNTIF($C$7:C478,C478)</f>
        <v>0:24</v>
      </c>
      <c r="C478" s="204">
        <f t="shared" si="57"/>
        <v>0</v>
      </c>
      <c r="D478" s="170"/>
      <c r="E478" s="170"/>
      <c r="F478" s="170"/>
      <c r="G478" s="170"/>
      <c r="H478" s="170"/>
    </row>
    <row r="479" spans="1:8" ht="17.399999999999999">
      <c r="A479" s="191">
        <f t="shared" si="56"/>
        <v>0</v>
      </c>
      <c r="B479" s="191" t="str">
        <f>C479&amp;":"&amp;COUNTIF($C$7:C479,C479)</f>
        <v>0:25</v>
      </c>
      <c r="C479" s="204">
        <f t="shared" si="57"/>
        <v>0</v>
      </c>
      <c r="D479" s="170"/>
      <c r="E479" s="170"/>
      <c r="F479" s="170"/>
      <c r="G479" s="170"/>
      <c r="H479" s="170"/>
    </row>
    <row r="480" spans="1:8" ht="17.399999999999999">
      <c r="A480" s="191">
        <f t="shared" si="56"/>
        <v>0</v>
      </c>
      <c r="B480" s="191" t="str">
        <f>C480&amp;":"&amp;COUNTIF($C$7:C480,C480)</f>
        <v>0:26</v>
      </c>
      <c r="C480" s="204">
        <f t="shared" si="57"/>
        <v>0</v>
      </c>
      <c r="D480" s="170"/>
      <c r="E480" s="170"/>
      <c r="F480" s="170"/>
      <c r="G480" s="170"/>
      <c r="H480" s="170"/>
    </row>
    <row r="481" spans="1:8" ht="17.399999999999999">
      <c r="A481" s="191">
        <f t="shared" si="56"/>
        <v>0</v>
      </c>
      <c r="B481" s="191" t="str">
        <f>C481&amp;":"&amp;COUNTIF($C$7:C481,C481)</f>
        <v>0:27</v>
      </c>
      <c r="C481" s="204">
        <f t="shared" si="57"/>
        <v>0</v>
      </c>
      <c r="D481" s="170"/>
      <c r="E481" s="170"/>
      <c r="F481" s="170"/>
      <c r="G481" s="170"/>
      <c r="H481" s="170"/>
    </row>
    <row r="482" spans="1:8" ht="17.399999999999999">
      <c r="A482" s="191">
        <f t="shared" si="56"/>
        <v>0</v>
      </c>
      <c r="B482" s="191" t="str">
        <f>C482&amp;":"&amp;COUNTIF($C$7:C482,C482)</f>
        <v>0:28</v>
      </c>
      <c r="C482" s="204">
        <f t="shared" si="57"/>
        <v>0</v>
      </c>
      <c r="D482" s="170"/>
      <c r="E482" s="170"/>
      <c r="F482" s="170"/>
      <c r="G482" s="170"/>
      <c r="H482" s="170"/>
    </row>
    <row r="483" spans="1:8" ht="17.399999999999999">
      <c r="A483" s="191">
        <f t="shared" si="56"/>
        <v>0</v>
      </c>
      <c r="B483" s="191" t="str">
        <f>C483&amp;":"&amp;COUNTIF($C$7:C483,C483)</f>
        <v>0:29</v>
      </c>
      <c r="C483" s="204">
        <f t="shared" si="57"/>
        <v>0</v>
      </c>
      <c r="D483" s="170"/>
      <c r="E483" s="170"/>
      <c r="F483" s="170"/>
      <c r="G483" s="170"/>
      <c r="H483" s="170"/>
    </row>
    <row r="484" spans="1:8" ht="17.399999999999999">
      <c r="A484" s="191">
        <f t="shared" si="56"/>
        <v>0</v>
      </c>
      <c r="B484" s="191" t="str">
        <f>C484&amp;":"&amp;COUNTIF($C$7:C484,C484)</f>
        <v>0:30</v>
      </c>
      <c r="C484" s="204">
        <f t="shared" si="57"/>
        <v>0</v>
      </c>
      <c r="D484" s="170"/>
      <c r="E484" s="170"/>
      <c r="F484" s="170"/>
      <c r="G484" s="170"/>
      <c r="H484" s="170"/>
    </row>
    <row r="485" spans="1:8" ht="17.399999999999999">
      <c r="A485" s="191">
        <f t="shared" si="56"/>
        <v>0</v>
      </c>
      <c r="B485" s="191" t="str">
        <f>C485&amp;":"&amp;COUNTIF($C$7:C485,C485)</f>
        <v>0:31</v>
      </c>
      <c r="C485" s="204">
        <f t="shared" si="57"/>
        <v>0</v>
      </c>
      <c r="D485" s="170"/>
      <c r="E485" s="170"/>
      <c r="F485" s="170"/>
      <c r="G485" s="170"/>
      <c r="H485" s="170"/>
    </row>
    <row r="486" spans="1:8" ht="17.399999999999999">
      <c r="A486" s="191">
        <f t="shared" si="56"/>
        <v>0</v>
      </c>
      <c r="B486" s="191" t="str">
        <f>C486&amp;":"&amp;COUNTIF($C$7:C486,C486)</f>
        <v>0:32</v>
      </c>
      <c r="C486" s="204">
        <f t="shared" si="57"/>
        <v>0</v>
      </c>
      <c r="D486" s="170"/>
      <c r="E486" s="170"/>
      <c r="F486" s="170"/>
      <c r="G486" s="170"/>
      <c r="H486" s="170"/>
    </row>
    <row r="487" spans="1:8" ht="17.399999999999999">
      <c r="A487" s="191">
        <f t="shared" si="56"/>
        <v>0</v>
      </c>
      <c r="B487" s="191" t="str">
        <f>C487&amp;":"&amp;COUNTIF($C$7:C487,C487)</f>
        <v>0:33</v>
      </c>
      <c r="C487" s="204">
        <f t="shared" si="57"/>
        <v>0</v>
      </c>
      <c r="D487" s="170"/>
      <c r="E487" s="170"/>
      <c r="F487" s="170"/>
      <c r="G487" s="170"/>
      <c r="H487" s="170"/>
    </row>
    <row r="488" spans="1:8" ht="17.399999999999999">
      <c r="A488" s="191">
        <f t="shared" si="56"/>
        <v>0</v>
      </c>
      <c r="B488" s="191" t="str">
        <f>C488&amp;":"&amp;COUNTIF($C$7:C488,C488)</f>
        <v>0:34</v>
      </c>
      <c r="C488" s="204">
        <f t="shared" si="57"/>
        <v>0</v>
      </c>
      <c r="D488" s="170"/>
      <c r="E488" s="170"/>
      <c r="F488" s="170"/>
      <c r="G488" s="170"/>
      <c r="H488" s="170"/>
    </row>
    <row r="489" spans="1:8" ht="17.399999999999999">
      <c r="A489" s="191">
        <f t="shared" si="56"/>
        <v>0</v>
      </c>
      <c r="B489" s="191" t="str">
        <f>C489&amp;":"&amp;COUNTIF($C$7:C489,C489)</f>
        <v>0:35</v>
      </c>
      <c r="C489" s="204">
        <f t="shared" si="57"/>
        <v>0</v>
      </c>
      <c r="D489" s="170"/>
      <c r="E489" s="170"/>
      <c r="F489" s="170"/>
      <c r="G489" s="170"/>
      <c r="H489" s="170"/>
    </row>
    <row r="490" spans="1:8" ht="17.399999999999999">
      <c r="A490" s="191">
        <f t="shared" si="56"/>
        <v>0</v>
      </c>
      <c r="B490" s="191" t="str">
        <f>C490&amp;":"&amp;COUNTIF($C$7:C490,C490)</f>
        <v>0:36</v>
      </c>
      <c r="C490" s="204">
        <f t="shared" si="57"/>
        <v>0</v>
      </c>
      <c r="D490" s="170"/>
      <c r="E490" s="170"/>
      <c r="F490" s="170"/>
      <c r="G490" s="170"/>
      <c r="H490" s="170"/>
    </row>
    <row r="491" spans="1:8" ht="17.399999999999999">
      <c r="A491" s="191">
        <f t="shared" si="56"/>
        <v>0</v>
      </c>
      <c r="B491" s="191" t="str">
        <f>C491&amp;":"&amp;COUNTIF($C$7:C491,C491)</f>
        <v>0:37</v>
      </c>
      <c r="C491" s="204">
        <f t="shared" si="57"/>
        <v>0</v>
      </c>
      <c r="D491" s="170"/>
      <c r="E491" s="170"/>
      <c r="F491" s="170"/>
      <c r="G491" s="170"/>
      <c r="H491" s="170"/>
    </row>
    <row r="492" spans="1:8" ht="17.399999999999999">
      <c r="A492" s="191">
        <f t="shared" si="56"/>
        <v>0</v>
      </c>
      <c r="B492" s="191" t="str">
        <f>C492&amp;":"&amp;COUNTIF($C$7:C492,C492)</f>
        <v>0:38</v>
      </c>
      <c r="C492" s="204">
        <f t="shared" si="57"/>
        <v>0</v>
      </c>
      <c r="D492" s="170"/>
      <c r="E492" s="170"/>
      <c r="F492" s="170"/>
      <c r="G492" s="170"/>
      <c r="H492" s="170"/>
    </row>
    <row r="493" spans="1:8" ht="17.399999999999999">
      <c r="A493" s="191">
        <f t="shared" si="56"/>
        <v>0</v>
      </c>
      <c r="B493" s="191" t="str">
        <f>C493&amp;":"&amp;COUNTIF($C$7:C493,C493)</f>
        <v>0:39</v>
      </c>
      <c r="C493" s="204">
        <f t="shared" si="57"/>
        <v>0</v>
      </c>
      <c r="D493" s="170"/>
      <c r="E493" s="170"/>
      <c r="F493" s="170"/>
      <c r="G493" s="170"/>
      <c r="H493" s="170"/>
    </row>
    <row r="494" spans="1:8" ht="17.399999999999999">
      <c r="A494" s="191">
        <f t="shared" si="56"/>
        <v>0</v>
      </c>
      <c r="B494" s="191" t="str">
        <f>C494&amp;":"&amp;COUNTIF($C$7:C494,C494)</f>
        <v>0:40</v>
      </c>
      <c r="C494" s="204">
        <f t="shared" si="57"/>
        <v>0</v>
      </c>
      <c r="D494" s="170"/>
      <c r="E494" s="170"/>
      <c r="F494" s="170"/>
      <c r="G494" s="170"/>
      <c r="H494" s="170"/>
    </row>
    <row r="495" spans="1:8" ht="17.399999999999999">
      <c r="A495" s="191">
        <f t="shared" si="56"/>
        <v>0</v>
      </c>
      <c r="B495" s="191" t="str">
        <f>C495&amp;":"&amp;COUNTIF($C$7:C495,C495)</f>
        <v>0:41</v>
      </c>
      <c r="C495" s="204">
        <f t="shared" si="57"/>
        <v>0</v>
      </c>
      <c r="D495" s="213"/>
      <c r="E495" s="213"/>
      <c r="F495" s="213"/>
      <c r="G495" s="213"/>
      <c r="H495" s="213"/>
    </row>
    <row r="496" spans="1:8" ht="17.399999999999999">
      <c r="A496" s="191">
        <f t="shared" si="56"/>
        <v>0</v>
      </c>
      <c r="B496" s="191" t="str">
        <f>C496&amp;":"&amp;COUNTIF($C$7:C496,C496)</f>
        <v>0:42</v>
      </c>
      <c r="C496" s="204">
        <f t="shared" si="57"/>
        <v>0</v>
      </c>
      <c r="D496" s="170"/>
      <c r="E496" s="170"/>
      <c r="F496" s="170"/>
      <c r="G496" s="170"/>
      <c r="H496" s="170"/>
    </row>
    <row r="497" spans="1:8" ht="17.399999999999999">
      <c r="A497" s="191">
        <f t="shared" si="56"/>
        <v>0</v>
      </c>
      <c r="B497" s="191" t="str">
        <f>C497&amp;":"&amp;COUNTIF($C$7:C497,C497)</f>
        <v>0:43</v>
      </c>
      <c r="C497" s="204">
        <f t="shared" si="57"/>
        <v>0</v>
      </c>
      <c r="D497" s="170"/>
      <c r="E497" s="170"/>
      <c r="F497" s="170"/>
      <c r="G497" s="170"/>
      <c r="H497" s="170"/>
    </row>
    <row r="498" spans="1:8" ht="17.399999999999999">
      <c r="A498" s="191">
        <f t="shared" si="56"/>
        <v>0</v>
      </c>
      <c r="B498" s="191" t="str">
        <f>C498&amp;":"&amp;COUNTIF($C$7:C498,C498)</f>
        <v>0:44</v>
      </c>
      <c r="C498" s="204">
        <f t="shared" si="57"/>
        <v>0</v>
      </c>
      <c r="D498" s="170"/>
      <c r="E498" s="170"/>
      <c r="F498" s="170"/>
      <c r="G498" s="170"/>
      <c r="H498" s="170"/>
    </row>
    <row r="499" spans="1:8" ht="17.399999999999999">
      <c r="A499" s="191">
        <f t="shared" si="56"/>
        <v>0</v>
      </c>
      <c r="B499" s="191" t="str">
        <f>C499&amp;":"&amp;COUNTIF($C$7:C499,C499)</f>
        <v>0:45</v>
      </c>
      <c r="C499" s="204">
        <f t="shared" si="57"/>
        <v>0</v>
      </c>
      <c r="D499" s="170"/>
      <c r="E499" s="170"/>
      <c r="F499" s="170"/>
      <c r="G499" s="170"/>
      <c r="H499" s="170"/>
    </row>
    <row r="500" spans="1:8" ht="17.399999999999999">
      <c r="A500" s="191">
        <f t="shared" si="56"/>
        <v>0</v>
      </c>
      <c r="B500" s="191" t="str">
        <f>C500&amp;":"&amp;COUNTIF($C$7:C500,C500)</f>
        <v>0:46</v>
      </c>
      <c r="C500" s="204">
        <f t="shared" si="57"/>
        <v>0</v>
      </c>
      <c r="D500" s="170"/>
      <c r="E500" s="170"/>
      <c r="F500" s="170"/>
      <c r="G500" s="170"/>
      <c r="H500" s="170"/>
    </row>
    <row r="501" spans="1:8" ht="17.399999999999999">
      <c r="A501" s="191">
        <f t="shared" si="56"/>
        <v>0</v>
      </c>
      <c r="B501" s="191" t="str">
        <f>C501&amp;":"&amp;COUNTIF($C$7:C501,C501)</f>
        <v>0:47</v>
      </c>
      <c r="C501" s="204">
        <f t="shared" si="57"/>
        <v>0</v>
      </c>
      <c r="D501" s="170"/>
      <c r="E501" s="170"/>
      <c r="F501" s="170"/>
      <c r="G501" s="170"/>
      <c r="H501" s="170"/>
    </row>
    <row r="502" spans="1:8" ht="17.399999999999999">
      <c r="A502" s="191">
        <f t="shared" si="56"/>
        <v>0</v>
      </c>
      <c r="B502" s="191" t="str">
        <f>C502&amp;":"&amp;COUNTIF($C$7:C502,C502)</f>
        <v>0:48</v>
      </c>
      <c r="C502" s="204">
        <f t="shared" si="57"/>
        <v>0</v>
      </c>
      <c r="D502" s="170"/>
      <c r="E502" s="170"/>
      <c r="F502" s="170"/>
      <c r="G502" s="170"/>
      <c r="H502" s="170"/>
    </row>
    <row r="503" spans="1:8" ht="17.399999999999999">
      <c r="A503" s="191">
        <f t="shared" si="56"/>
        <v>0</v>
      </c>
      <c r="B503" s="191" t="str">
        <f>C503&amp;":"&amp;COUNTIF($C$7:C503,C503)</f>
        <v>0:49</v>
      </c>
      <c r="C503" s="204">
        <f t="shared" si="57"/>
        <v>0</v>
      </c>
      <c r="D503" s="170"/>
      <c r="E503" s="170"/>
      <c r="F503" s="170"/>
      <c r="G503" s="170"/>
      <c r="H503" s="170"/>
    </row>
    <row r="504" spans="1:8" ht="17.399999999999999">
      <c r="A504" s="191">
        <f t="shared" si="56"/>
        <v>0</v>
      </c>
      <c r="B504" s="191" t="str">
        <f>C504&amp;":"&amp;COUNTIF($C$7:C504,C504)</f>
        <v>0:50</v>
      </c>
      <c r="C504" s="204">
        <f t="shared" si="57"/>
        <v>0</v>
      </c>
      <c r="D504" s="170"/>
      <c r="E504" s="170"/>
      <c r="F504" s="170"/>
      <c r="G504" s="170"/>
      <c r="H504" s="170"/>
    </row>
    <row r="505" spans="1:8" ht="17.399999999999999">
      <c r="A505" s="191">
        <f t="shared" si="56"/>
        <v>0</v>
      </c>
      <c r="B505" s="191" t="str">
        <f>C505&amp;":"&amp;COUNTIF($C$7:C505,C505)</f>
        <v>0:51</v>
      </c>
      <c r="C505" s="204">
        <f t="shared" si="57"/>
        <v>0</v>
      </c>
      <c r="D505" s="170"/>
      <c r="E505" s="170"/>
      <c r="F505" s="170"/>
      <c r="G505" s="170"/>
      <c r="H505" s="170"/>
    </row>
    <row r="506" spans="1:8" ht="17.399999999999999">
      <c r="A506" s="191">
        <f t="shared" si="56"/>
        <v>0</v>
      </c>
      <c r="B506" s="191" t="str">
        <f>C506&amp;":"&amp;COUNTIF($C$7:C506,C506)</f>
        <v>0:52</v>
      </c>
      <c r="C506" s="204">
        <f t="shared" si="57"/>
        <v>0</v>
      </c>
      <c r="D506" s="170"/>
      <c r="E506" s="170"/>
      <c r="F506" s="170"/>
      <c r="G506" s="170"/>
      <c r="H506" s="170"/>
    </row>
    <row r="507" spans="1:8" ht="17.399999999999999">
      <c r="A507" s="191">
        <f t="shared" si="56"/>
        <v>0</v>
      </c>
      <c r="B507" s="191" t="str">
        <f>C507&amp;":"&amp;COUNTIF($C$7:C507,C507)</f>
        <v>0:53</v>
      </c>
      <c r="C507" s="204">
        <f t="shared" si="57"/>
        <v>0</v>
      </c>
      <c r="D507" s="214"/>
      <c r="E507" s="214"/>
      <c r="F507" s="214"/>
      <c r="G507" s="214"/>
      <c r="H507" s="214"/>
    </row>
    <row r="508" spans="1:8" ht="17.399999999999999">
      <c r="A508" s="191">
        <f t="shared" si="56"/>
        <v>0</v>
      </c>
      <c r="B508" s="191" t="str">
        <f>C508&amp;":"&amp;COUNTIF($C$7:C508,C508)</f>
        <v>0:54</v>
      </c>
      <c r="C508" s="204">
        <f t="shared" si="57"/>
        <v>0</v>
      </c>
      <c r="D508" s="170"/>
      <c r="E508" s="170"/>
      <c r="F508" s="170"/>
      <c r="G508" s="170"/>
      <c r="H508" s="170"/>
    </row>
    <row r="509" spans="1:8" ht="17.399999999999999">
      <c r="A509" s="191">
        <f t="shared" si="56"/>
        <v>0</v>
      </c>
      <c r="B509" s="191" t="str">
        <f>C509&amp;":"&amp;COUNTIF($C$7:C509,C509)</f>
        <v>0:55</v>
      </c>
      <c r="C509" s="204">
        <f t="shared" si="57"/>
        <v>0</v>
      </c>
      <c r="D509" s="170"/>
      <c r="E509" s="170"/>
      <c r="F509" s="170"/>
      <c r="G509" s="170"/>
      <c r="H509" s="170"/>
    </row>
    <row r="510" spans="1:8" ht="17.399999999999999">
      <c r="A510" s="191">
        <f t="shared" si="56"/>
        <v>0</v>
      </c>
      <c r="B510" s="191" t="str">
        <f>C510&amp;":"&amp;COUNTIF($C$7:C510,C510)</f>
        <v>0:56</v>
      </c>
      <c r="C510" s="204">
        <f t="shared" si="57"/>
        <v>0</v>
      </c>
      <c r="D510" s="170"/>
      <c r="E510" s="170"/>
      <c r="F510" s="170"/>
      <c r="G510" s="170"/>
      <c r="H510" s="170"/>
    </row>
    <row r="511" spans="1:8" ht="17.399999999999999">
      <c r="A511" s="191">
        <f t="shared" si="56"/>
        <v>0</v>
      </c>
      <c r="B511" s="191" t="str">
        <f>C511&amp;":"&amp;COUNTIF($C$7:C511,C511)</f>
        <v>0:57</v>
      </c>
      <c r="C511" s="204">
        <f t="shared" si="57"/>
        <v>0</v>
      </c>
      <c r="D511" s="170"/>
      <c r="E511" s="170"/>
      <c r="F511" s="170"/>
      <c r="G511" s="170"/>
      <c r="H511" s="170"/>
    </row>
    <row r="512" spans="1:8" ht="17.399999999999999">
      <c r="A512" s="191">
        <f t="shared" si="56"/>
        <v>0</v>
      </c>
      <c r="B512" s="191" t="str">
        <f>C512&amp;":"&amp;COUNTIF($C$7:C512,C512)</f>
        <v>0:58</v>
      </c>
      <c r="C512" s="204">
        <f t="shared" si="57"/>
        <v>0</v>
      </c>
      <c r="D512" s="170"/>
      <c r="E512" s="170"/>
      <c r="F512" s="170"/>
      <c r="G512" s="170"/>
      <c r="H512" s="170"/>
    </row>
    <row r="513" spans="1:8" ht="17.399999999999999">
      <c r="A513" s="191">
        <f t="shared" si="56"/>
        <v>0</v>
      </c>
      <c r="B513" s="191" t="str">
        <f>C513&amp;":"&amp;COUNTIF($C$7:C513,C513)</f>
        <v>0:59</v>
      </c>
      <c r="C513" s="204">
        <f t="shared" si="57"/>
        <v>0</v>
      </c>
      <c r="D513" s="170"/>
      <c r="E513" s="170"/>
      <c r="F513" s="170"/>
      <c r="G513" s="170"/>
      <c r="H513" s="170"/>
    </row>
    <row r="514" spans="1:8" ht="17.399999999999999">
      <c r="A514" s="191">
        <f t="shared" si="56"/>
        <v>0</v>
      </c>
      <c r="B514" s="191" t="str">
        <f>C514&amp;":"&amp;COUNTIF($C$7:C514,C514)</f>
        <v>0:60</v>
      </c>
      <c r="C514" s="204">
        <f t="shared" si="57"/>
        <v>0</v>
      </c>
      <c r="D514" s="170"/>
      <c r="E514" s="170"/>
      <c r="F514" s="170"/>
      <c r="G514" s="170"/>
      <c r="H514" s="170"/>
    </row>
    <row r="515" spans="1:8" ht="17.399999999999999">
      <c r="A515" s="191">
        <f t="shared" si="56"/>
        <v>0</v>
      </c>
      <c r="B515" s="191" t="str">
        <f>C515&amp;":"&amp;COUNTIF($C$7:C515,C515)</f>
        <v>0:61</v>
      </c>
      <c r="C515" s="204">
        <f t="shared" si="57"/>
        <v>0</v>
      </c>
      <c r="D515" s="170"/>
      <c r="E515" s="170"/>
      <c r="F515" s="170"/>
      <c r="G515" s="170"/>
      <c r="H515" s="170"/>
    </row>
    <row r="516" spans="1:8" ht="17.399999999999999">
      <c r="A516" s="191">
        <f t="shared" si="56"/>
        <v>0</v>
      </c>
      <c r="B516" s="191" t="str">
        <f>C516&amp;":"&amp;COUNTIF($C$7:C516,C516)</f>
        <v>0:62</v>
      </c>
      <c r="C516" s="204">
        <f t="shared" si="57"/>
        <v>0</v>
      </c>
      <c r="D516" s="170"/>
      <c r="E516" s="170"/>
      <c r="F516" s="170"/>
      <c r="G516" s="170"/>
      <c r="H516" s="170"/>
    </row>
    <row r="517" spans="1:8" ht="17.399999999999999">
      <c r="A517" s="191">
        <f t="shared" si="56"/>
        <v>0</v>
      </c>
      <c r="B517" s="191" t="str">
        <f>C517&amp;":"&amp;COUNTIF($C$7:C517,C517)</f>
        <v>0:63</v>
      </c>
      <c r="C517" s="204">
        <f t="shared" si="57"/>
        <v>0</v>
      </c>
      <c r="D517" s="170"/>
      <c r="E517" s="170"/>
      <c r="F517" s="170"/>
      <c r="G517" s="170"/>
      <c r="H517" s="170"/>
    </row>
    <row r="518" spans="1:8" ht="17.399999999999999">
      <c r="A518" s="191">
        <f t="shared" si="56"/>
        <v>0</v>
      </c>
      <c r="B518" s="191" t="str">
        <f>C518&amp;":"&amp;COUNTIF($C$7:C518,C518)</f>
        <v>0:64</v>
      </c>
      <c r="C518" s="204">
        <f t="shared" si="57"/>
        <v>0</v>
      </c>
      <c r="D518" s="170"/>
      <c r="E518" s="170"/>
      <c r="F518" s="170"/>
      <c r="G518" s="170"/>
      <c r="H518" s="170"/>
    </row>
    <row r="519" spans="1:8" ht="17.399999999999999">
      <c r="A519" s="191">
        <f t="shared" ref="A519:A582" si="58">SUM(D519:H519)</f>
        <v>0</v>
      </c>
      <c r="B519" s="191" t="str">
        <f>C519&amp;":"&amp;COUNTIF($C$7:C519,C519)</f>
        <v>0:65</v>
      </c>
      <c r="C519" s="204">
        <f t="shared" ref="C519:C582" si="59">SUM(D519:H519)</f>
        <v>0</v>
      </c>
      <c r="D519" s="170"/>
      <c r="E519" s="170"/>
      <c r="F519" s="170"/>
      <c r="G519" s="170"/>
      <c r="H519" s="170"/>
    </row>
    <row r="520" spans="1:8" ht="17.399999999999999">
      <c r="A520" s="191">
        <f t="shared" si="58"/>
        <v>0</v>
      </c>
      <c r="B520" s="191" t="str">
        <f>C520&amp;":"&amp;COUNTIF($C$7:C520,C520)</f>
        <v>0:66</v>
      </c>
      <c r="C520" s="204">
        <f t="shared" si="59"/>
        <v>0</v>
      </c>
      <c r="D520" s="170"/>
      <c r="E520" s="170"/>
      <c r="F520" s="170"/>
      <c r="G520" s="170"/>
      <c r="H520" s="170"/>
    </row>
    <row r="521" spans="1:8" ht="17.399999999999999">
      <c r="A521" s="191">
        <f t="shared" si="58"/>
        <v>0</v>
      </c>
      <c r="B521" s="191" t="str">
        <f>C521&amp;":"&amp;COUNTIF($C$7:C521,C521)</f>
        <v>0:67</v>
      </c>
      <c r="C521" s="204">
        <f t="shared" si="59"/>
        <v>0</v>
      </c>
      <c r="D521" s="170"/>
      <c r="E521" s="170"/>
      <c r="F521" s="170"/>
      <c r="G521" s="170"/>
      <c r="H521" s="170"/>
    </row>
    <row r="522" spans="1:8" ht="17.399999999999999">
      <c r="A522" s="191">
        <f t="shared" si="58"/>
        <v>0</v>
      </c>
      <c r="B522" s="191" t="str">
        <f>C522&amp;":"&amp;COUNTIF($C$7:C522,C522)</f>
        <v>0:68</v>
      </c>
      <c r="C522" s="204">
        <f t="shared" si="59"/>
        <v>0</v>
      </c>
      <c r="D522" s="170"/>
      <c r="E522" s="170"/>
      <c r="F522" s="170"/>
      <c r="G522" s="170"/>
      <c r="H522" s="170"/>
    </row>
    <row r="523" spans="1:8" ht="17.399999999999999">
      <c r="A523" s="191">
        <f t="shared" si="58"/>
        <v>0</v>
      </c>
      <c r="B523" s="191" t="str">
        <f>C523&amp;":"&amp;COUNTIF($C$7:C523,C523)</f>
        <v>0:69</v>
      </c>
      <c r="C523" s="204">
        <f t="shared" si="59"/>
        <v>0</v>
      </c>
      <c r="D523" s="170"/>
      <c r="E523" s="170"/>
      <c r="F523" s="170"/>
      <c r="G523" s="170"/>
      <c r="H523" s="170"/>
    </row>
    <row r="524" spans="1:8" ht="17.399999999999999">
      <c r="A524" s="191">
        <f t="shared" si="58"/>
        <v>0</v>
      </c>
      <c r="B524" s="191" t="str">
        <f>C524&amp;":"&amp;COUNTIF($C$7:C524,C524)</f>
        <v>0:70</v>
      </c>
      <c r="C524" s="204">
        <f t="shared" si="59"/>
        <v>0</v>
      </c>
      <c r="D524" s="170"/>
      <c r="E524" s="170"/>
      <c r="F524" s="170"/>
      <c r="G524" s="170"/>
      <c r="H524" s="170"/>
    </row>
    <row r="525" spans="1:8" ht="17.399999999999999">
      <c r="A525" s="191">
        <f t="shared" si="58"/>
        <v>0</v>
      </c>
      <c r="B525" s="191" t="str">
        <f>C525&amp;":"&amp;COUNTIF($C$7:C525,C525)</f>
        <v>0:71</v>
      </c>
      <c r="C525" s="204">
        <f t="shared" si="59"/>
        <v>0</v>
      </c>
      <c r="D525" s="170"/>
      <c r="E525" s="170"/>
      <c r="F525" s="170"/>
      <c r="G525" s="170"/>
      <c r="H525" s="170"/>
    </row>
    <row r="526" spans="1:8" ht="17.399999999999999">
      <c r="A526" s="191">
        <f t="shared" si="58"/>
        <v>0</v>
      </c>
      <c r="B526" s="191" t="str">
        <f>C526&amp;":"&amp;COUNTIF($C$7:C526,C526)</f>
        <v>0:72</v>
      </c>
      <c r="C526" s="204">
        <f t="shared" si="59"/>
        <v>0</v>
      </c>
      <c r="D526" s="170"/>
      <c r="E526" s="170"/>
      <c r="F526" s="170"/>
      <c r="G526" s="170"/>
      <c r="H526" s="170"/>
    </row>
    <row r="527" spans="1:8" ht="17.399999999999999">
      <c r="A527" s="191">
        <f t="shared" si="58"/>
        <v>0</v>
      </c>
      <c r="B527" s="191" t="str">
        <f>C527&amp;":"&amp;COUNTIF($C$7:C527,C527)</f>
        <v>0:73</v>
      </c>
      <c r="C527" s="204">
        <f t="shared" si="59"/>
        <v>0</v>
      </c>
      <c r="D527" s="170"/>
      <c r="E527" s="170"/>
      <c r="F527" s="170"/>
      <c r="G527" s="170"/>
      <c r="H527" s="170"/>
    </row>
    <row r="528" spans="1:8" ht="17.399999999999999">
      <c r="A528" s="191">
        <f t="shared" si="58"/>
        <v>0</v>
      </c>
      <c r="B528" s="191" t="str">
        <f>C528&amp;":"&amp;COUNTIF($C$7:C528,C528)</f>
        <v>0:74</v>
      </c>
      <c r="C528" s="204">
        <f t="shared" si="59"/>
        <v>0</v>
      </c>
      <c r="D528" s="170"/>
      <c r="E528" s="170"/>
      <c r="F528" s="170"/>
      <c r="G528" s="170"/>
      <c r="H528" s="170"/>
    </row>
    <row r="529" spans="1:8" ht="17.399999999999999">
      <c r="A529" s="191">
        <f t="shared" si="58"/>
        <v>0</v>
      </c>
      <c r="B529" s="191" t="str">
        <f>C529&amp;":"&amp;COUNTIF($C$7:C529,C529)</f>
        <v>0:75</v>
      </c>
      <c r="C529" s="204">
        <f t="shared" si="59"/>
        <v>0</v>
      </c>
      <c r="D529" s="170"/>
      <c r="E529" s="170"/>
      <c r="F529" s="170"/>
      <c r="G529" s="170"/>
      <c r="H529" s="170"/>
    </row>
    <row r="530" spans="1:8" ht="17.399999999999999">
      <c r="A530" s="191">
        <f t="shared" si="58"/>
        <v>0</v>
      </c>
      <c r="B530" s="191" t="str">
        <f>C530&amp;":"&amp;COUNTIF($C$7:C530,C530)</f>
        <v>0:76</v>
      </c>
      <c r="C530" s="204">
        <f t="shared" si="59"/>
        <v>0</v>
      </c>
      <c r="D530" s="170"/>
      <c r="E530" s="170"/>
      <c r="F530" s="170"/>
      <c r="G530" s="170"/>
      <c r="H530" s="170"/>
    </row>
    <row r="531" spans="1:8" ht="17.399999999999999">
      <c r="A531" s="191">
        <f t="shared" si="58"/>
        <v>0</v>
      </c>
      <c r="B531" s="191" t="str">
        <f>C531&amp;":"&amp;COUNTIF($C$7:C531,C531)</f>
        <v>0:77</v>
      </c>
      <c r="C531" s="204">
        <f t="shared" si="59"/>
        <v>0</v>
      </c>
      <c r="D531" s="213"/>
      <c r="E531" s="213"/>
      <c r="F531" s="213"/>
      <c r="G531" s="213"/>
      <c r="H531" s="213"/>
    </row>
    <row r="532" spans="1:8" ht="17.399999999999999">
      <c r="A532" s="191">
        <f t="shared" si="58"/>
        <v>0</v>
      </c>
      <c r="B532" s="191" t="str">
        <f>C532&amp;":"&amp;COUNTIF($C$7:C532,C532)</f>
        <v>0:78</v>
      </c>
      <c r="C532" s="204">
        <f t="shared" si="59"/>
        <v>0</v>
      </c>
      <c r="D532" s="170"/>
      <c r="E532" s="170"/>
      <c r="F532" s="170"/>
      <c r="G532" s="170"/>
      <c r="H532" s="170"/>
    </row>
    <row r="533" spans="1:8" ht="17.399999999999999">
      <c r="A533" s="191">
        <f t="shared" si="58"/>
        <v>0</v>
      </c>
      <c r="B533" s="191" t="str">
        <f>C533&amp;":"&amp;COUNTIF($C$7:C533,C533)</f>
        <v>0:79</v>
      </c>
      <c r="C533" s="204">
        <f t="shared" si="59"/>
        <v>0</v>
      </c>
      <c r="D533" s="170"/>
      <c r="E533" s="170"/>
      <c r="F533" s="170"/>
      <c r="G533" s="170"/>
      <c r="H533" s="170"/>
    </row>
    <row r="534" spans="1:8" ht="17.399999999999999">
      <c r="A534" s="191">
        <f t="shared" si="58"/>
        <v>0</v>
      </c>
      <c r="B534" s="191" t="str">
        <f>C534&amp;":"&amp;COUNTIF($C$7:C534,C534)</f>
        <v>0:80</v>
      </c>
      <c r="C534" s="204">
        <f t="shared" si="59"/>
        <v>0</v>
      </c>
      <c r="D534" s="170"/>
      <c r="E534" s="170"/>
      <c r="F534" s="170"/>
      <c r="G534" s="170"/>
      <c r="H534" s="170"/>
    </row>
    <row r="535" spans="1:8" ht="17.399999999999999">
      <c r="A535" s="191">
        <f t="shared" si="58"/>
        <v>0</v>
      </c>
      <c r="B535" s="191" t="str">
        <f>C535&amp;":"&amp;COUNTIF($C$7:C535,C535)</f>
        <v>0:81</v>
      </c>
      <c r="C535" s="204">
        <f t="shared" si="59"/>
        <v>0</v>
      </c>
      <c r="D535" s="170"/>
      <c r="E535" s="170"/>
      <c r="F535" s="170"/>
      <c r="G535" s="170"/>
      <c r="H535" s="170"/>
    </row>
    <row r="536" spans="1:8" ht="17.399999999999999">
      <c r="A536" s="191">
        <f t="shared" si="58"/>
        <v>0</v>
      </c>
      <c r="B536" s="191" t="str">
        <f>C536&amp;":"&amp;COUNTIF($C$7:C536,C536)</f>
        <v>0:82</v>
      </c>
      <c r="C536" s="204">
        <f t="shared" si="59"/>
        <v>0</v>
      </c>
      <c r="D536" s="170"/>
      <c r="E536" s="170"/>
      <c r="F536" s="170"/>
      <c r="G536" s="170"/>
      <c r="H536" s="170"/>
    </row>
    <row r="537" spans="1:8" ht="17.399999999999999">
      <c r="A537" s="191">
        <f t="shared" si="58"/>
        <v>0</v>
      </c>
      <c r="B537" s="191" t="str">
        <f>C537&amp;":"&amp;COUNTIF($C$7:C537,C537)</f>
        <v>0:83</v>
      </c>
      <c r="C537" s="204">
        <f t="shared" si="59"/>
        <v>0</v>
      </c>
      <c r="D537" s="170"/>
      <c r="E537" s="170"/>
      <c r="F537" s="170"/>
      <c r="G537" s="170"/>
      <c r="H537" s="170"/>
    </row>
    <row r="538" spans="1:8" ht="17.399999999999999">
      <c r="A538" s="191">
        <f t="shared" si="58"/>
        <v>0</v>
      </c>
      <c r="B538" s="191" t="str">
        <f>C538&amp;":"&amp;COUNTIF($C$7:C538,C538)</f>
        <v>0:84</v>
      </c>
      <c r="C538" s="204">
        <f t="shared" si="59"/>
        <v>0</v>
      </c>
      <c r="D538" s="170"/>
      <c r="E538" s="170"/>
      <c r="F538" s="170"/>
      <c r="G538" s="170"/>
      <c r="H538" s="170"/>
    </row>
    <row r="539" spans="1:8" ht="17.399999999999999">
      <c r="A539" s="191">
        <f t="shared" si="58"/>
        <v>0</v>
      </c>
      <c r="B539" s="191" t="str">
        <f>C539&amp;":"&amp;COUNTIF($C$7:C539,C539)</f>
        <v>0:85</v>
      </c>
      <c r="C539" s="204">
        <f t="shared" si="59"/>
        <v>0</v>
      </c>
      <c r="D539" s="215"/>
      <c r="E539" s="215"/>
      <c r="F539" s="215"/>
      <c r="G539" s="215"/>
      <c r="H539" s="215"/>
    </row>
    <row r="540" spans="1:8" ht="17.399999999999999">
      <c r="A540" s="191">
        <f t="shared" si="58"/>
        <v>0</v>
      </c>
      <c r="B540" s="191" t="str">
        <f>C540&amp;":"&amp;COUNTIF($C$7:C540,C540)</f>
        <v>0:86</v>
      </c>
      <c r="C540" s="204">
        <f t="shared" si="59"/>
        <v>0</v>
      </c>
      <c r="D540" s="170"/>
      <c r="E540" s="170"/>
      <c r="F540" s="170"/>
      <c r="G540" s="170"/>
      <c r="H540" s="170"/>
    </row>
    <row r="541" spans="1:8" ht="17.399999999999999">
      <c r="A541" s="191">
        <f t="shared" si="58"/>
        <v>0</v>
      </c>
      <c r="B541" s="191" t="str">
        <f>C541&amp;":"&amp;COUNTIF($C$7:C541,C541)</f>
        <v>0:87</v>
      </c>
      <c r="C541" s="204">
        <f t="shared" si="59"/>
        <v>0</v>
      </c>
      <c r="D541" s="170"/>
      <c r="E541" s="170"/>
      <c r="F541" s="170"/>
      <c r="G541" s="170"/>
      <c r="H541" s="170"/>
    </row>
    <row r="542" spans="1:8" ht="17.399999999999999">
      <c r="A542" s="191">
        <f t="shared" si="58"/>
        <v>0</v>
      </c>
      <c r="B542" s="191" t="str">
        <f>C542&amp;":"&amp;COUNTIF($C$7:C542,C542)</f>
        <v>0:88</v>
      </c>
      <c r="C542" s="204">
        <f t="shared" si="59"/>
        <v>0</v>
      </c>
      <c r="D542" s="170"/>
      <c r="E542" s="170"/>
      <c r="F542" s="170"/>
      <c r="G542" s="170"/>
      <c r="H542" s="170"/>
    </row>
    <row r="543" spans="1:8" ht="17.399999999999999">
      <c r="A543" s="191">
        <f t="shared" si="58"/>
        <v>0</v>
      </c>
      <c r="B543" s="191" t="str">
        <f>C543&amp;":"&amp;COUNTIF($C$7:C543,C543)</f>
        <v>0:89</v>
      </c>
      <c r="C543" s="204">
        <f t="shared" si="59"/>
        <v>0</v>
      </c>
      <c r="D543" s="170"/>
      <c r="E543" s="170"/>
      <c r="F543" s="170"/>
      <c r="G543" s="170"/>
      <c r="H543" s="170"/>
    </row>
    <row r="544" spans="1:8" ht="17.399999999999999">
      <c r="A544" s="191">
        <f t="shared" si="58"/>
        <v>0</v>
      </c>
      <c r="B544" s="191" t="str">
        <f>C544&amp;":"&amp;COUNTIF($C$7:C544,C544)</f>
        <v>0:90</v>
      </c>
      <c r="C544" s="204">
        <f t="shared" si="59"/>
        <v>0</v>
      </c>
      <c r="D544" s="170"/>
      <c r="E544" s="170"/>
      <c r="F544" s="170"/>
      <c r="G544" s="170"/>
      <c r="H544" s="170"/>
    </row>
    <row r="545" spans="1:8" ht="17.399999999999999">
      <c r="A545" s="191">
        <f t="shared" si="58"/>
        <v>0</v>
      </c>
      <c r="B545" s="191" t="str">
        <f>C545&amp;":"&amp;COUNTIF($C$7:C545,C545)</f>
        <v>0:91</v>
      </c>
      <c r="C545" s="204">
        <f t="shared" si="59"/>
        <v>0</v>
      </c>
      <c r="D545" s="170"/>
      <c r="E545" s="170"/>
      <c r="F545" s="170"/>
      <c r="G545" s="170"/>
      <c r="H545" s="170"/>
    </row>
    <row r="546" spans="1:8" ht="17.399999999999999">
      <c r="A546" s="191">
        <f t="shared" si="58"/>
        <v>0</v>
      </c>
      <c r="B546" s="191" t="str">
        <f>C546&amp;":"&amp;COUNTIF($C$7:C546,C546)</f>
        <v>0:92</v>
      </c>
      <c r="C546" s="204">
        <f t="shared" si="59"/>
        <v>0</v>
      </c>
      <c r="D546" s="170"/>
      <c r="E546" s="170"/>
      <c r="F546" s="170"/>
      <c r="G546" s="170"/>
      <c r="H546" s="170"/>
    </row>
    <row r="547" spans="1:8" ht="17.399999999999999">
      <c r="A547" s="191">
        <f t="shared" si="58"/>
        <v>0</v>
      </c>
      <c r="B547" s="191" t="str">
        <f>C547&amp;":"&amp;COUNTIF($C$7:C547,C547)</f>
        <v>0:93</v>
      </c>
      <c r="C547" s="204">
        <f t="shared" si="59"/>
        <v>0</v>
      </c>
      <c r="D547" s="170"/>
      <c r="E547" s="170"/>
      <c r="F547" s="170"/>
      <c r="G547" s="170"/>
      <c r="H547" s="170"/>
    </row>
    <row r="548" spans="1:8" ht="17.399999999999999">
      <c r="A548" s="191">
        <f t="shared" si="58"/>
        <v>0</v>
      </c>
      <c r="B548" s="191" t="str">
        <f>C548&amp;":"&amp;COUNTIF($C$7:C548,C548)</f>
        <v>0:94</v>
      </c>
      <c r="C548" s="204">
        <f t="shared" si="59"/>
        <v>0</v>
      </c>
      <c r="D548" s="170"/>
      <c r="E548" s="170"/>
      <c r="F548" s="170"/>
      <c r="G548" s="170"/>
      <c r="H548" s="170"/>
    </row>
    <row r="549" spans="1:8" ht="17.399999999999999">
      <c r="A549" s="191">
        <f t="shared" si="58"/>
        <v>0</v>
      </c>
      <c r="B549" s="191" t="str">
        <f>C549&amp;":"&amp;COUNTIF($C$7:C549,C549)</f>
        <v>0:95</v>
      </c>
      <c r="C549" s="204">
        <f t="shared" si="59"/>
        <v>0</v>
      </c>
      <c r="D549" s="170"/>
      <c r="E549" s="170"/>
      <c r="F549" s="170"/>
      <c r="G549" s="170"/>
      <c r="H549" s="170"/>
    </row>
    <row r="550" spans="1:8" ht="17.399999999999999">
      <c r="A550" s="191">
        <f t="shared" si="58"/>
        <v>0</v>
      </c>
      <c r="B550" s="191" t="str">
        <f>C550&amp;":"&amp;COUNTIF($C$7:C550,C550)</f>
        <v>0:96</v>
      </c>
      <c r="C550" s="204">
        <f t="shared" si="59"/>
        <v>0</v>
      </c>
      <c r="D550" s="170"/>
      <c r="E550" s="170"/>
      <c r="F550" s="170"/>
      <c r="G550" s="170"/>
      <c r="H550" s="170"/>
    </row>
    <row r="551" spans="1:8" ht="17.399999999999999">
      <c r="A551" s="191">
        <f t="shared" si="58"/>
        <v>0</v>
      </c>
      <c r="B551" s="191" t="str">
        <f>C551&amp;":"&amp;COUNTIF($C$7:C551,C551)</f>
        <v>0:97</v>
      </c>
      <c r="C551" s="204">
        <f t="shared" si="59"/>
        <v>0</v>
      </c>
      <c r="D551" s="170"/>
      <c r="E551" s="170"/>
      <c r="F551" s="170"/>
      <c r="G551" s="170"/>
      <c r="H551" s="170"/>
    </row>
    <row r="552" spans="1:8" ht="17.399999999999999">
      <c r="A552" s="191">
        <f t="shared" si="58"/>
        <v>0</v>
      </c>
      <c r="B552" s="191" t="str">
        <f>C552&amp;":"&amp;COUNTIF($C$7:C552,C552)</f>
        <v>0:98</v>
      </c>
      <c r="C552" s="204">
        <f t="shared" si="59"/>
        <v>0</v>
      </c>
      <c r="D552" s="170"/>
      <c r="E552" s="170"/>
      <c r="F552" s="170"/>
      <c r="G552" s="170"/>
      <c r="H552" s="170"/>
    </row>
    <row r="553" spans="1:8" ht="17.399999999999999">
      <c r="A553" s="191">
        <f t="shared" si="58"/>
        <v>0</v>
      </c>
      <c r="B553" s="191" t="str">
        <f>C553&amp;":"&amp;COUNTIF($C$7:C553,C553)</f>
        <v>0:99</v>
      </c>
      <c r="C553" s="204">
        <f t="shared" si="59"/>
        <v>0</v>
      </c>
      <c r="D553" s="170"/>
      <c r="E553" s="170"/>
      <c r="F553" s="170"/>
      <c r="G553" s="170"/>
      <c r="H553" s="170"/>
    </row>
    <row r="554" spans="1:8" ht="17.399999999999999">
      <c r="A554" s="191">
        <f t="shared" si="58"/>
        <v>0</v>
      </c>
      <c r="B554" s="191" t="str">
        <f>C554&amp;":"&amp;COUNTIF($C$7:C554,C554)</f>
        <v>0:100</v>
      </c>
      <c r="C554" s="204">
        <f t="shared" si="59"/>
        <v>0</v>
      </c>
      <c r="D554" s="170"/>
      <c r="E554" s="170"/>
      <c r="F554" s="170"/>
      <c r="G554" s="170"/>
      <c r="H554" s="170"/>
    </row>
    <row r="555" spans="1:8" ht="17.399999999999999">
      <c r="A555" s="191">
        <f t="shared" si="58"/>
        <v>0</v>
      </c>
      <c r="B555" s="191" t="str">
        <f>C555&amp;":"&amp;COUNTIF($C$7:C555,C555)</f>
        <v>0:101</v>
      </c>
      <c r="C555" s="204">
        <f t="shared" si="59"/>
        <v>0</v>
      </c>
      <c r="D555" s="170"/>
      <c r="E555" s="170"/>
      <c r="F555" s="170"/>
      <c r="G555" s="170"/>
      <c r="H555" s="170"/>
    </row>
    <row r="556" spans="1:8" ht="17.399999999999999">
      <c r="A556" s="191">
        <f t="shared" si="58"/>
        <v>0</v>
      </c>
      <c r="B556" s="191" t="str">
        <f>C556&amp;":"&amp;COUNTIF($C$7:C556,C556)</f>
        <v>0:102</v>
      </c>
      <c r="C556" s="204">
        <f t="shared" si="59"/>
        <v>0</v>
      </c>
      <c r="D556" s="170"/>
      <c r="E556" s="170"/>
      <c r="F556" s="170"/>
      <c r="G556" s="170"/>
      <c r="H556" s="170"/>
    </row>
    <row r="557" spans="1:8" ht="17.399999999999999">
      <c r="A557" s="191">
        <f t="shared" si="58"/>
        <v>0</v>
      </c>
      <c r="B557" s="191" t="str">
        <f>C557&amp;":"&amp;COUNTIF($C$7:C557,C557)</f>
        <v>0:103</v>
      </c>
      <c r="C557" s="204">
        <f t="shared" si="59"/>
        <v>0</v>
      </c>
      <c r="D557" s="170"/>
      <c r="E557" s="170"/>
      <c r="F557" s="170"/>
      <c r="G557" s="170"/>
      <c r="H557" s="170"/>
    </row>
    <row r="558" spans="1:8" ht="17.399999999999999">
      <c r="A558" s="191">
        <f t="shared" si="58"/>
        <v>0</v>
      </c>
      <c r="B558" s="191" t="str">
        <f>C558&amp;":"&amp;COUNTIF($C$7:C558,C558)</f>
        <v>0:104</v>
      </c>
      <c r="C558" s="204">
        <f t="shared" si="59"/>
        <v>0</v>
      </c>
      <c r="D558" s="170"/>
      <c r="E558" s="170"/>
      <c r="F558" s="170"/>
      <c r="G558" s="170"/>
      <c r="H558" s="170"/>
    </row>
    <row r="559" spans="1:8" ht="17.399999999999999">
      <c r="A559" s="191">
        <f t="shared" si="58"/>
        <v>0</v>
      </c>
      <c r="B559" s="191" t="str">
        <f>C559&amp;":"&amp;COUNTIF($C$7:C559,C559)</f>
        <v>0:105</v>
      </c>
      <c r="C559" s="204">
        <f t="shared" si="59"/>
        <v>0</v>
      </c>
      <c r="D559" s="170"/>
      <c r="E559" s="170"/>
      <c r="F559" s="170"/>
      <c r="G559" s="170"/>
      <c r="H559" s="170"/>
    </row>
    <row r="560" spans="1:8" ht="17.399999999999999">
      <c r="A560" s="191">
        <f t="shared" si="58"/>
        <v>0</v>
      </c>
      <c r="B560" s="191" t="str">
        <f>C560&amp;":"&amp;COUNTIF($C$7:C560,C560)</f>
        <v>0:106</v>
      </c>
      <c r="C560" s="204">
        <f t="shared" si="59"/>
        <v>0</v>
      </c>
      <c r="D560" s="47"/>
      <c r="E560" s="47"/>
      <c r="F560" s="47"/>
      <c r="G560" s="47"/>
      <c r="H560" s="47"/>
    </row>
    <row r="561" spans="1:8" ht="17.399999999999999">
      <c r="A561" s="191">
        <f t="shared" si="58"/>
        <v>0</v>
      </c>
      <c r="B561" s="191" t="str">
        <f>C561&amp;":"&amp;COUNTIF($C$7:C561,C561)</f>
        <v>0:107</v>
      </c>
      <c r="C561" s="204">
        <f t="shared" si="59"/>
        <v>0</v>
      </c>
      <c r="D561" s="47"/>
      <c r="E561" s="47"/>
      <c r="F561" s="47"/>
      <c r="G561" s="47"/>
      <c r="H561" s="47"/>
    </row>
    <row r="562" spans="1:8" ht="17.399999999999999">
      <c r="A562" s="191">
        <f t="shared" si="58"/>
        <v>0</v>
      </c>
      <c r="B562" s="191" t="str">
        <f>C562&amp;":"&amp;COUNTIF($C$7:C562,C562)</f>
        <v>0:108</v>
      </c>
      <c r="C562" s="204">
        <f t="shared" si="59"/>
        <v>0</v>
      </c>
      <c r="D562" s="47"/>
      <c r="E562" s="47"/>
      <c r="F562" s="47"/>
      <c r="G562" s="47"/>
      <c r="H562" s="47"/>
    </row>
    <row r="563" spans="1:8" ht="17.399999999999999">
      <c r="A563" s="191">
        <f t="shared" si="58"/>
        <v>0</v>
      </c>
      <c r="B563" s="191" t="str">
        <f>C563&amp;":"&amp;COUNTIF($C$7:C563,C563)</f>
        <v>0:109</v>
      </c>
      <c r="C563" s="204">
        <f t="shared" si="59"/>
        <v>0</v>
      </c>
      <c r="D563" s="47"/>
      <c r="E563" s="47"/>
      <c r="F563" s="47"/>
      <c r="G563" s="47"/>
      <c r="H563" s="47"/>
    </row>
    <row r="564" spans="1:8" ht="17.399999999999999">
      <c r="A564" s="191">
        <f t="shared" si="58"/>
        <v>0</v>
      </c>
      <c r="B564" s="191" t="str">
        <f>C564&amp;":"&amp;COUNTIF($C$7:C564,C564)</f>
        <v>0:110</v>
      </c>
      <c r="C564" s="204">
        <f t="shared" si="59"/>
        <v>0</v>
      </c>
      <c r="D564" s="47"/>
      <c r="E564" s="47"/>
      <c r="F564" s="47"/>
      <c r="G564" s="47"/>
      <c r="H564" s="47"/>
    </row>
    <row r="565" spans="1:8" ht="17.399999999999999">
      <c r="A565" s="191">
        <f t="shared" si="58"/>
        <v>0</v>
      </c>
      <c r="B565" s="191" t="str">
        <f>C565&amp;":"&amp;COUNTIF($C$7:C565,C565)</f>
        <v>0:111</v>
      </c>
      <c r="C565" s="204">
        <f t="shared" si="59"/>
        <v>0</v>
      </c>
      <c r="D565" s="47"/>
      <c r="E565" s="47"/>
      <c r="F565" s="47"/>
      <c r="G565" s="47"/>
      <c r="H565" s="47"/>
    </row>
    <row r="566" spans="1:8" ht="17.399999999999999">
      <c r="A566" s="191">
        <f t="shared" si="58"/>
        <v>0</v>
      </c>
      <c r="B566" s="191" t="str">
        <f>C566&amp;":"&amp;COUNTIF($C$7:C566,C566)</f>
        <v>0:112</v>
      </c>
      <c r="C566" s="204">
        <f t="shared" si="59"/>
        <v>0</v>
      </c>
      <c r="D566" s="47"/>
      <c r="E566" s="47"/>
      <c r="F566" s="47"/>
      <c r="G566" s="47"/>
      <c r="H566" s="47"/>
    </row>
    <row r="567" spans="1:8" ht="17.399999999999999">
      <c r="A567" s="191">
        <f t="shared" si="58"/>
        <v>0</v>
      </c>
      <c r="B567" s="191" t="str">
        <f>C567&amp;":"&amp;COUNTIF($C$7:C567,C567)</f>
        <v>0:113</v>
      </c>
      <c r="C567" s="204">
        <f t="shared" si="59"/>
        <v>0</v>
      </c>
      <c r="D567" s="47"/>
      <c r="E567" s="47"/>
      <c r="F567" s="47"/>
      <c r="G567" s="47"/>
      <c r="H567" s="47"/>
    </row>
    <row r="568" spans="1:8" ht="17.399999999999999">
      <c r="A568" s="191">
        <f t="shared" si="58"/>
        <v>0</v>
      </c>
      <c r="B568" s="191" t="str">
        <f>C568&amp;":"&amp;COUNTIF($C$7:C568,C568)</f>
        <v>0:114</v>
      </c>
      <c r="C568" s="204">
        <f t="shared" si="59"/>
        <v>0</v>
      </c>
      <c r="D568" s="47"/>
      <c r="E568" s="47"/>
      <c r="F568" s="47"/>
      <c r="G568" s="47"/>
      <c r="H568" s="47"/>
    </row>
    <row r="569" spans="1:8" ht="17.399999999999999">
      <c r="A569" s="191">
        <f t="shared" si="58"/>
        <v>0</v>
      </c>
      <c r="B569" s="191" t="str">
        <f>C569&amp;":"&amp;COUNTIF($C$7:C569,C569)</f>
        <v>0:115</v>
      </c>
      <c r="C569" s="204">
        <f t="shared" si="59"/>
        <v>0</v>
      </c>
      <c r="D569" s="47"/>
      <c r="E569" s="47"/>
      <c r="F569" s="47"/>
      <c r="G569" s="47"/>
      <c r="H569" s="47"/>
    </row>
    <row r="570" spans="1:8" ht="17.399999999999999">
      <c r="A570" s="191">
        <f t="shared" si="58"/>
        <v>0</v>
      </c>
      <c r="B570" s="191" t="str">
        <f>C570&amp;":"&amp;COUNTIF($C$7:C570,C570)</f>
        <v>0:116</v>
      </c>
      <c r="C570" s="204">
        <f t="shared" si="59"/>
        <v>0</v>
      </c>
      <c r="D570" s="47"/>
      <c r="E570" s="47"/>
      <c r="F570" s="47"/>
      <c r="G570" s="47"/>
      <c r="H570" s="47"/>
    </row>
    <row r="571" spans="1:8" ht="17.399999999999999">
      <c r="A571" s="191">
        <f t="shared" si="58"/>
        <v>0</v>
      </c>
      <c r="B571" s="191" t="str">
        <f>C571&amp;":"&amp;COUNTIF($C$7:C571,C571)</f>
        <v>0:117</v>
      </c>
      <c r="C571" s="204">
        <f t="shared" si="59"/>
        <v>0</v>
      </c>
      <c r="D571" s="47"/>
      <c r="E571" s="47"/>
      <c r="F571" s="47"/>
      <c r="G571" s="47"/>
      <c r="H571" s="47"/>
    </row>
    <row r="572" spans="1:8" ht="17.399999999999999">
      <c r="A572" s="191">
        <f t="shared" si="58"/>
        <v>0</v>
      </c>
      <c r="B572" s="191" t="str">
        <f>C572&amp;":"&amp;COUNTIF($C$7:C572,C572)</f>
        <v>0:118</v>
      </c>
      <c r="C572" s="204">
        <f t="shared" si="59"/>
        <v>0</v>
      </c>
      <c r="D572" s="47"/>
      <c r="E572" s="47"/>
      <c r="F572" s="47"/>
      <c r="G572" s="47"/>
      <c r="H572" s="47"/>
    </row>
    <row r="573" spans="1:8" ht="17.399999999999999">
      <c r="A573" s="191">
        <f t="shared" si="58"/>
        <v>0</v>
      </c>
      <c r="B573" s="191" t="str">
        <f>C573&amp;":"&amp;COUNTIF($C$7:C573,C573)</f>
        <v>0:119</v>
      </c>
      <c r="C573" s="204">
        <f t="shared" si="59"/>
        <v>0</v>
      </c>
      <c r="D573" s="47"/>
      <c r="E573" s="47"/>
      <c r="F573" s="47"/>
      <c r="G573" s="47"/>
      <c r="H573" s="47"/>
    </row>
    <row r="574" spans="1:8" ht="17.399999999999999">
      <c r="A574" s="191">
        <f t="shared" si="58"/>
        <v>0</v>
      </c>
      <c r="B574" s="191" t="str">
        <f>C574&amp;":"&amp;COUNTIF($C$7:C574,C574)</f>
        <v>0:120</v>
      </c>
      <c r="C574" s="204">
        <f t="shared" si="59"/>
        <v>0</v>
      </c>
      <c r="D574" s="47"/>
      <c r="E574" s="47"/>
      <c r="F574" s="47"/>
      <c r="G574" s="47"/>
      <c r="H574" s="47"/>
    </row>
    <row r="575" spans="1:8" ht="17.399999999999999">
      <c r="A575" s="191">
        <f t="shared" si="58"/>
        <v>0</v>
      </c>
      <c r="B575" s="191" t="str">
        <f>C575&amp;":"&amp;COUNTIF($C$7:C575,C575)</f>
        <v>0:121</v>
      </c>
      <c r="C575" s="204">
        <f t="shared" si="59"/>
        <v>0</v>
      </c>
      <c r="D575" s="47"/>
      <c r="E575" s="47"/>
      <c r="F575" s="47"/>
      <c r="G575" s="47"/>
      <c r="H575" s="47"/>
    </row>
    <row r="576" spans="1:8" ht="17.399999999999999">
      <c r="A576" s="191">
        <f t="shared" si="58"/>
        <v>0</v>
      </c>
      <c r="B576" s="191" t="str">
        <f>C576&amp;":"&amp;COUNTIF($C$7:C576,C576)</f>
        <v>0:122</v>
      </c>
      <c r="C576" s="204">
        <f t="shared" si="59"/>
        <v>0</v>
      </c>
      <c r="D576" s="47"/>
      <c r="E576" s="47"/>
      <c r="F576" s="47"/>
      <c r="G576" s="47"/>
      <c r="H576" s="47"/>
    </row>
    <row r="577" spans="1:8" ht="17.399999999999999">
      <c r="A577" s="191">
        <f t="shared" si="58"/>
        <v>0</v>
      </c>
      <c r="B577" s="191" t="str">
        <f>C577&amp;":"&amp;COUNTIF($C$7:C577,C577)</f>
        <v>0:123</v>
      </c>
      <c r="C577" s="204">
        <f t="shared" si="59"/>
        <v>0</v>
      </c>
      <c r="D577" s="47"/>
      <c r="E577" s="47"/>
      <c r="F577" s="47"/>
      <c r="G577" s="47"/>
      <c r="H577" s="47"/>
    </row>
    <row r="578" spans="1:8" ht="17.399999999999999">
      <c r="A578" s="191">
        <f t="shared" si="58"/>
        <v>0</v>
      </c>
      <c r="B578" s="191" t="str">
        <f>C578&amp;":"&amp;COUNTIF($C$7:C578,C578)</f>
        <v>0:124</v>
      </c>
      <c r="C578" s="204">
        <f t="shared" si="59"/>
        <v>0</v>
      </c>
      <c r="D578" s="47"/>
      <c r="E578" s="47"/>
      <c r="F578" s="47"/>
      <c r="G578" s="47"/>
      <c r="H578" s="47"/>
    </row>
    <row r="579" spans="1:8" ht="17.399999999999999">
      <c r="A579" s="191">
        <f t="shared" si="58"/>
        <v>0</v>
      </c>
      <c r="B579" s="191" t="str">
        <f>C579&amp;":"&amp;COUNTIF($C$7:C579,C579)</f>
        <v>0:125</v>
      </c>
      <c r="C579" s="204">
        <f t="shared" si="59"/>
        <v>0</v>
      </c>
      <c r="D579" s="47"/>
      <c r="E579" s="47"/>
      <c r="F579" s="47"/>
      <c r="G579" s="47"/>
      <c r="H579" s="47"/>
    </row>
    <row r="580" spans="1:8" ht="17.399999999999999">
      <c r="A580" s="191">
        <f t="shared" si="58"/>
        <v>0</v>
      </c>
      <c r="B580" s="191" t="str">
        <f>C580&amp;":"&amp;COUNTIF($C$7:C580,C580)</f>
        <v>0:126</v>
      </c>
      <c r="C580" s="204">
        <f t="shared" si="59"/>
        <v>0</v>
      </c>
      <c r="D580" s="47"/>
      <c r="E580" s="47"/>
      <c r="F580" s="47"/>
      <c r="G580" s="47"/>
      <c r="H580" s="47"/>
    </row>
    <row r="581" spans="1:8" ht="17.399999999999999">
      <c r="A581" s="191">
        <f t="shared" si="58"/>
        <v>0</v>
      </c>
      <c r="B581" s="191" t="str">
        <f>C581&amp;":"&amp;COUNTIF($C$7:C581,C581)</f>
        <v>0:127</v>
      </c>
      <c r="C581" s="204">
        <f t="shared" si="59"/>
        <v>0</v>
      </c>
      <c r="D581" s="47"/>
      <c r="E581" s="47"/>
      <c r="F581" s="47"/>
      <c r="G581" s="47"/>
      <c r="H581" s="47"/>
    </row>
    <row r="582" spans="1:8" ht="17.399999999999999">
      <c r="A582" s="191">
        <f t="shared" si="58"/>
        <v>0</v>
      </c>
      <c r="B582" s="191" t="str">
        <f>C582&amp;":"&amp;COUNTIF($C$7:C582,C582)</f>
        <v>0:128</v>
      </c>
      <c r="C582" s="204">
        <f t="shared" si="59"/>
        <v>0</v>
      </c>
      <c r="D582" s="47"/>
      <c r="E582" s="47"/>
      <c r="F582" s="47"/>
      <c r="G582" s="47"/>
      <c r="H582" s="47"/>
    </row>
    <row r="583" spans="1:8" ht="17.399999999999999">
      <c r="A583" s="191">
        <f t="shared" ref="A583:A646" si="60">SUM(D583:H583)</f>
        <v>0</v>
      </c>
      <c r="B583" s="191" t="str">
        <f>C583&amp;":"&amp;COUNTIF($C$7:C583,C583)</f>
        <v>0:129</v>
      </c>
      <c r="C583" s="204">
        <f t="shared" ref="C583:C646" si="61">SUM(D583:H583)</f>
        <v>0</v>
      </c>
      <c r="D583" s="47"/>
      <c r="E583" s="47"/>
      <c r="F583" s="47"/>
      <c r="G583" s="47"/>
      <c r="H583" s="47"/>
    </row>
    <row r="584" spans="1:8" ht="17.399999999999999">
      <c r="A584" s="191">
        <f t="shared" si="60"/>
        <v>0</v>
      </c>
      <c r="B584" s="191" t="str">
        <f>C584&amp;":"&amp;COUNTIF($C$7:C584,C584)</f>
        <v>0:130</v>
      </c>
      <c r="C584" s="204">
        <f t="shared" si="61"/>
        <v>0</v>
      </c>
      <c r="D584" s="47"/>
      <c r="E584" s="47"/>
      <c r="F584" s="47"/>
      <c r="G584" s="47"/>
      <c r="H584" s="47"/>
    </row>
    <row r="585" spans="1:8" ht="17.399999999999999">
      <c r="A585" s="191">
        <f t="shared" si="60"/>
        <v>0</v>
      </c>
      <c r="B585" s="191" t="str">
        <f>C585&amp;":"&amp;COUNTIF($C$7:C585,C585)</f>
        <v>0:131</v>
      </c>
      <c r="C585" s="204">
        <f t="shared" si="61"/>
        <v>0</v>
      </c>
      <c r="D585" s="47"/>
      <c r="E585" s="47"/>
      <c r="F585" s="47"/>
      <c r="G585" s="47"/>
      <c r="H585" s="47"/>
    </row>
    <row r="586" spans="1:8" ht="17.399999999999999">
      <c r="A586" s="191">
        <f t="shared" si="60"/>
        <v>0</v>
      </c>
      <c r="B586" s="191" t="str">
        <f>C586&amp;":"&amp;COUNTIF($C$7:C586,C586)</f>
        <v>0:132</v>
      </c>
      <c r="C586" s="204">
        <f t="shared" si="61"/>
        <v>0</v>
      </c>
      <c r="D586" s="47"/>
      <c r="E586" s="47"/>
      <c r="F586" s="47"/>
      <c r="G586" s="47"/>
      <c r="H586" s="47"/>
    </row>
    <row r="587" spans="1:8" ht="17.399999999999999">
      <c r="A587" s="191">
        <f t="shared" si="60"/>
        <v>0</v>
      </c>
      <c r="B587" s="191" t="str">
        <f>C587&amp;":"&amp;COUNTIF($C$7:C587,C587)</f>
        <v>0:133</v>
      </c>
      <c r="C587" s="204">
        <f t="shared" si="61"/>
        <v>0</v>
      </c>
      <c r="D587" s="47"/>
      <c r="E587" s="47"/>
      <c r="F587" s="47"/>
      <c r="G587" s="47"/>
      <c r="H587" s="47"/>
    </row>
    <row r="588" spans="1:8" ht="17.399999999999999">
      <c r="A588" s="191">
        <f t="shared" si="60"/>
        <v>0</v>
      </c>
      <c r="B588" s="191" t="str">
        <f>C588&amp;":"&amp;COUNTIF($C$7:C588,C588)</f>
        <v>0:134</v>
      </c>
      <c r="C588" s="204">
        <f t="shared" si="61"/>
        <v>0</v>
      </c>
      <c r="D588" s="47"/>
      <c r="E588" s="47"/>
      <c r="F588" s="47"/>
      <c r="G588" s="47"/>
      <c r="H588" s="47"/>
    </row>
    <row r="589" spans="1:8" ht="17.399999999999999">
      <c r="A589" s="191">
        <f t="shared" si="60"/>
        <v>0</v>
      </c>
      <c r="B589" s="191" t="str">
        <f>C589&amp;":"&amp;COUNTIF($C$7:C589,C589)</f>
        <v>0:135</v>
      </c>
      <c r="C589" s="204">
        <f t="shared" si="61"/>
        <v>0</v>
      </c>
      <c r="D589" s="47"/>
      <c r="E589" s="47"/>
      <c r="F589" s="47"/>
      <c r="G589" s="47"/>
      <c r="H589" s="47"/>
    </row>
    <row r="590" spans="1:8" ht="17.399999999999999">
      <c r="A590" s="191">
        <f t="shared" si="60"/>
        <v>0</v>
      </c>
      <c r="B590" s="191" t="str">
        <f>C590&amp;":"&amp;COUNTIF($C$7:C590,C590)</f>
        <v>0:136</v>
      </c>
      <c r="C590" s="204">
        <f t="shared" si="61"/>
        <v>0</v>
      </c>
      <c r="D590" s="47"/>
      <c r="E590" s="47"/>
      <c r="F590" s="47"/>
      <c r="G590" s="47"/>
      <c r="H590" s="47"/>
    </row>
    <row r="591" spans="1:8" ht="17.399999999999999">
      <c r="A591" s="191">
        <f t="shared" si="60"/>
        <v>0</v>
      </c>
      <c r="B591" s="191" t="str">
        <f>C591&amp;":"&amp;COUNTIF($C$7:C591,C591)</f>
        <v>0:137</v>
      </c>
      <c r="C591" s="204">
        <f t="shared" si="61"/>
        <v>0</v>
      </c>
      <c r="D591" s="47"/>
      <c r="E591" s="47"/>
      <c r="F591" s="47"/>
      <c r="G591" s="47"/>
      <c r="H591" s="47"/>
    </row>
    <row r="592" spans="1:8" ht="17.399999999999999">
      <c r="A592" s="191">
        <f t="shared" si="60"/>
        <v>0</v>
      </c>
      <c r="B592" s="191" t="str">
        <f>C592&amp;":"&amp;COUNTIF($C$7:C592,C592)</f>
        <v>0:138</v>
      </c>
      <c r="C592" s="204">
        <f t="shared" si="61"/>
        <v>0</v>
      </c>
      <c r="D592" s="47"/>
      <c r="E592" s="47"/>
      <c r="F592" s="47"/>
      <c r="G592" s="47"/>
      <c r="H592" s="47"/>
    </row>
    <row r="593" spans="1:8" ht="17.399999999999999">
      <c r="A593" s="191">
        <f t="shared" si="60"/>
        <v>0</v>
      </c>
      <c r="B593" s="191" t="str">
        <f>C593&amp;":"&amp;COUNTIF($C$7:C593,C593)</f>
        <v>0:139</v>
      </c>
      <c r="C593" s="204">
        <f t="shared" si="61"/>
        <v>0</v>
      </c>
      <c r="D593" s="47"/>
      <c r="E593" s="47"/>
      <c r="F593" s="47"/>
      <c r="G593" s="47"/>
      <c r="H593" s="47"/>
    </row>
    <row r="594" spans="1:8" ht="17.399999999999999">
      <c r="A594" s="191">
        <f t="shared" si="60"/>
        <v>0</v>
      </c>
      <c r="B594" s="191" t="str">
        <f>C594&amp;":"&amp;COUNTIF($C$7:C594,C594)</f>
        <v>0:140</v>
      </c>
      <c r="C594" s="204">
        <f t="shared" si="61"/>
        <v>0</v>
      </c>
      <c r="D594" s="47"/>
      <c r="E594" s="47"/>
      <c r="F594" s="47"/>
      <c r="G594" s="47"/>
      <c r="H594" s="47"/>
    </row>
    <row r="595" spans="1:8" ht="17.399999999999999">
      <c r="A595" s="191">
        <f t="shared" si="60"/>
        <v>0</v>
      </c>
      <c r="B595" s="191" t="str">
        <f>C595&amp;":"&amp;COUNTIF($C$7:C595,C595)</f>
        <v>0:141</v>
      </c>
      <c r="C595" s="204">
        <f t="shared" si="61"/>
        <v>0</v>
      </c>
      <c r="D595" s="47"/>
      <c r="E595" s="47"/>
      <c r="F595" s="47"/>
      <c r="G595" s="47"/>
      <c r="H595" s="47"/>
    </row>
    <row r="596" spans="1:8" ht="17.399999999999999">
      <c r="A596" s="191">
        <f t="shared" si="60"/>
        <v>0</v>
      </c>
      <c r="B596" s="191" t="str">
        <f>C596&amp;":"&amp;COUNTIF($C$7:C596,C596)</f>
        <v>0:142</v>
      </c>
      <c r="C596" s="204">
        <f t="shared" si="61"/>
        <v>0</v>
      </c>
      <c r="D596" s="47"/>
      <c r="E596" s="47"/>
      <c r="F596" s="47"/>
      <c r="G596" s="47"/>
      <c r="H596" s="47"/>
    </row>
    <row r="597" spans="1:8" ht="17.399999999999999">
      <c r="A597" s="191">
        <f t="shared" si="60"/>
        <v>0</v>
      </c>
      <c r="B597" s="191" t="str">
        <f>C597&amp;":"&amp;COUNTIF($C$7:C597,C597)</f>
        <v>0:143</v>
      </c>
      <c r="C597" s="204">
        <f t="shared" si="61"/>
        <v>0</v>
      </c>
      <c r="D597" s="47"/>
      <c r="E597" s="47"/>
      <c r="F597" s="47"/>
      <c r="G597" s="47"/>
      <c r="H597" s="47"/>
    </row>
    <row r="598" spans="1:8" ht="17.399999999999999">
      <c r="A598" s="191">
        <f t="shared" si="60"/>
        <v>0</v>
      </c>
      <c r="B598" s="191" t="str">
        <f>C598&amp;":"&amp;COUNTIF($C$7:C598,C598)</f>
        <v>0:144</v>
      </c>
      <c r="C598" s="204">
        <f t="shared" si="61"/>
        <v>0</v>
      </c>
      <c r="D598" s="47"/>
      <c r="E598" s="47"/>
      <c r="F598" s="47"/>
      <c r="G598" s="47"/>
      <c r="H598" s="47"/>
    </row>
    <row r="599" spans="1:8" ht="17.399999999999999">
      <c r="A599" s="191">
        <f t="shared" si="60"/>
        <v>0</v>
      </c>
      <c r="B599" s="191" t="str">
        <f>C599&amp;":"&amp;COUNTIF($C$7:C599,C599)</f>
        <v>0:145</v>
      </c>
      <c r="C599" s="204">
        <f t="shared" si="61"/>
        <v>0</v>
      </c>
      <c r="D599" s="47"/>
      <c r="E599" s="47"/>
      <c r="F599" s="47"/>
      <c r="G599" s="47"/>
      <c r="H599" s="47"/>
    </row>
    <row r="600" spans="1:8" ht="17.399999999999999">
      <c r="A600" s="191">
        <f t="shared" si="60"/>
        <v>0</v>
      </c>
      <c r="B600" s="191" t="str">
        <f>C600&amp;":"&amp;COUNTIF($C$7:C600,C600)</f>
        <v>0:146</v>
      </c>
      <c r="C600" s="204">
        <f t="shared" si="61"/>
        <v>0</v>
      </c>
      <c r="D600" s="47"/>
      <c r="E600" s="47"/>
      <c r="F600" s="47"/>
      <c r="G600" s="47"/>
      <c r="H600" s="47"/>
    </row>
    <row r="601" spans="1:8" ht="17.399999999999999">
      <c r="A601" s="191">
        <f t="shared" si="60"/>
        <v>0</v>
      </c>
      <c r="B601" s="191" t="str">
        <f>C601&amp;":"&amp;COUNTIF($C$7:C601,C601)</f>
        <v>0:147</v>
      </c>
      <c r="C601" s="204">
        <f t="shared" si="61"/>
        <v>0</v>
      </c>
      <c r="D601" s="47"/>
      <c r="E601" s="47"/>
      <c r="F601" s="47"/>
      <c r="G601" s="47"/>
      <c r="H601" s="47"/>
    </row>
    <row r="602" spans="1:8" ht="17.399999999999999">
      <c r="A602" s="191">
        <f t="shared" si="60"/>
        <v>0</v>
      </c>
      <c r="B602" s="191" t="str">
        <f>C602&amp;":"&amp;COUNTIF($C$7:C602,C602)</f>
        <v>0:148</v>
      </c>
      <c r="C602" s="204">
        <f t="shared" si="61"/>
        <v>0</v>
      </c>
      <c r="D602" s="47"/>
      <c r="E602" s="47"/>
      <c r="F602" s="47"/>
      <c r="G602" s="47"/>
      <c r="H602" s="47"/>
    </row>
    <row r="603" spans="1:8" ht="17.399999999999999">
      <c r="A603" s="191">
        <f t="shared" si="60"/>
        <v>0</v>
      </c>
      <c r="B603" s="191" t="str">
        <f>C603&amp;":"&amp;COUNTIF($C$7:C603,C603)</f>
        <v>0:149</v>
      </c>
      <c r="C603" s="204">
        <f t="shared" si="61"/>
        <v>0</v>
      </c>
      <c r="D603" s="47"/>
      <c r="E603" s="47"/>
      <c r="F603" s="47"/>
      <c r="G603" s="47"/>
      <c r="H603" s="47"/>
    </row>
    <row r="604" spans="1:8" ht="17.399999999999999">
      <c r="A604" s="191">
        <f t="shared" si="60"/>
        <v>0</v>
      </c>
      <c r="B604" s="191" t="str">
        <f>C604&amp;":"&amp;COUNTIF($C$7:C604,C604)</f>
        <v>0:150</v>
      </c>
      <c r="C604" s="204">
        <f t="shared" si="61"/>
        <v>0</v>
      </c>
      <c r="D604" s="47"/>
      <c r="E604" s="47"/>
      <c r="F604" s="47"/>
      <c r="G604" s="47"/>
      <c r="H604" s="47"/>
    </row>
    <row r="605" spans="1:8" ht="17.399999999999999">
      <c r="A605" s="191">
        <f t="shared" si="60"/>
        <v>0</v>
      </c>
      <c r="B605" s="191" t="str">
        <f>C605&amp;":"&amp;COUNTIF($C$7:C605,C605)</f>
        <v>0:151</v>
      </c>
      <c r="C605" s="204">
        <f t="shared" si="61"/>
        <v>0</v>
      </c>
      <c r="D605" s="47"/>
      <c r="E605" s="47"/>
      <c r="F605" s="47"/>
      <c r="G605" s="47"/>
      <c r="H605" s="47"/>
    </row>
    <row r="606" spans="1:8" ht="17.399999999999999">
      <c r="A606" s="191">
        <f t="shared" si="60"/>
        <v>0</v>
      </c>
      <c r="B606" s="191" t="str">
        <f>C606&amp;":"&amp;COUNTIF($C$7:C606,C606)</f>
        <v>0:152</v>
      </c>
      <c r="C606" s="204">
        <f t="shared" si="61"/>
        <v>0</v>
      </c>
      <c r="D606" s="47"/>
      <c r="E606" s="47"/>
      <c r="F606" s="47"/>
      <c r="G606" s="47"/>
      <c r="H606" s="47"/>
    </row>
    <row r="607" spans="1:8" ht="17.399999999999999">
      <c r="A607" s="191">
        <f t="shared" si="60"/>
        <v>0</v>
      </c>
      <c r="B607" s="191" t="str">
        <f>C607&amp;":"&amp;COUNTIF($C$7:C607,C607)</f>
        <v>0:153</v>
      </c>
      <c r="C607" s="204">
        <f t="shared" si="61"/>
        <v>0</v>
      </c>
      <c r="D607" s="47"/>
      <c r="E607" s="47"/>
      <c r="F607" s="47"/>
      <c r="G607" s="47"/>
      <c r="H607" s="47"/>
    </row>
    <row r="608" spans="1:8" ht="17.399999999999999">
      <c r="A608" s="191">
        <f t="shared" si="60"/>
        <v>0</v>
      </c>
      <c r="B608" s="191" t="str">
        <f>C608&amp;":"&amp;COUNTIF($C$7:C608,C608)</f>
        <v>0:154</v>
      </c>
      <c r="C608" s="204">
        <f t="shared" si="61"/>
        <v>0</v>
      </c>
      <c r="D608" s="47"/>
      <c r="E608" s="47"/>
      <c r="F608" s="47"/>
      <c r="G608" s="47"/>
      <c r="H608" s="47"/>
    </row>
    <row r="609" spans="1:8" ht="17.399999999999999">
      <c r="A609" s="191">
        <f t="shared" si="60"/>
        <v>0</v>
      </c>
      <c r="B609" s="191" t="str">
        <f>C609&amp;":"&amp;COUNTIF($C$7:C609,C609)</f>
        <v>0:155</v>
      </c>
      <c r="C609" s="204">
        <f t="shared" si="61"/>
        <v>0</v>
      </c>
      <c r="D609" s="47"/>
      <c r="E609" s="47"/>
      <c r="F609" s="47"/>
      <c r="G609" s="47"/>
      <c r="H609" s="47"/>
    </row>
    <row r="610" spans="1:8" ht="17.399999999999999">
      <c r="A610" s="191">
        <f t="shared" si="60"/>
        <v>0</v>
      </c>
      <c r="B610" s="191" t="str">
        <f>C610&amp;":"&amp;COUNTIF($C$7:C610,C610)</f>
        <v>0:156</v>
      </c>
      <c r="C610" s="204">
        <f t="shared" si="61"/>
        <v>0</v>
      </c>
      <c r="D610" s="47"/>
      <c r="E610" s="47"/>
      <c r="F610" s="47"/>
      <c r="G610" s="47"/>
      <c r="H610" s="47"/>
    </row>
    <row r="611" spans="1:8" ht="17.399999999999999">
      <c r="A611" s="191">
        <f t="shared" si="60"/>
        <v>0</v>
      </c>
      <c r="B611" s="191" t="str">
        <f>C611&amp;":"&amp;COUNTIF($C$7:C611,C611)</f>
        <v>0:157</v>
      </c>
      <c r="C611" s="204">
        <f t="shared" si="61"/>
        <v>0</v>
      </c>
      <c r="D611" s="47"/>
      <c r="E611" s="47"/>
      <c r="F611" s="47"/>
      <c r="G611" s="47"/>
      <c r="H611" s="47"/>
    </row>
    <row r="612" spans="1:8" ht="17.399999999999999">
      <c r="A612" s="191">
        <f t="shared" si="60"/>
        <v>0</v>
      </c>
      <c r="B612" s="191" t="str">
        <f>C612&amp;":"&amp;COUNTIF($C$7:C612,C612)</f>
        <v>0:158</v>
      </c>
      <c r="C612" s="204">
        <f t="shared" si="61"/>
        <v>0</v>
      </c>
      <c r="D612" s="47"/>
      <c r="E612" s="47"/>
      <c r="F612" s="47"/>
      <c r="G612" s="47"/>
      <c r="H612" s="47"/>
    </row>
    <row r="613" spans="1:8" ht="17.399999999999999">
      <c r="A613" s="191">
        <f t="shared" si="60"/>
        <v>0</v>
      </c>
      <c r="B613" s="191" t="str">
        <f>C613&amp;":"&amp;COUNTIF($C$7:C613,C613)</f>
        <v>0:159</v>
      </c>
      <c r="C613" s="204">
        <f t="shared" si="61"/>
        <v>0</v>
      </c>
      <c r="D613" s="47"/>
      <c r="E613" s="47"/>
      <c r="F613" s="47"/>
      <c r="G613" s="47"/>
      <c r="H613" s="47"/>
    </row>
    <row r="614" spans="1:8" ht="17.399999999999999">
      <c r="A614" s="191">
        <f t="shared" si="60"/>
        <v>0</v>
      </c>
      <c r="B614" s="191" t="str">
        <f>C614&amp;":"&amp;COUNTIF($C$7:C614,C614)</f>
        <v>0:160</v>
      </c>
      <c r="C614" s="204">
        <f t="shared" si="61"/>
        <v>0</v>
      </c>
      <c r="D614" s="47"/>
      <c r="E614" s="47"/>
      <c r="F614" s="47"/>
      <c r="G614" s="47"/>
      <c r="H614" s="47"/>
    </row>
    <row r="615" spans="1:8" ht="17.399999999999999">
      <c r="A615" s="191">
        <f t="shared" si="60"/>
        <v>0</v>
      </c>
      <c r="B615" s="191" t="str">
        <f>C615&amp;":"&amp;COUNTIF($C$7:C615,C615)</f>
        <v>0:161</v>
      </c>
      <c r="C615" s="204">
        <f t="shared" si="61"/>
        <v>0</v>
      </c>
      <c r="D615" s="47"/>
      <c r="E615" s="47"/>
      <c r="F615" s="47"/>
      <c r="G615" s="47"/>
      <c r="H615" s="47"/>
    </row>
    <row r="616" spans="1:8" ht="17.399999999999999">
      <c r="A616" s="191">
        <f t="shared" si="60"/>
        <v>0</v>
      </c>
      <c r="B616" s="191" t="str">
        <f>C616&amp;":"&amp;COUNTIF($C$7:C616,C616)</f>
        <v>0:162</v>
      </c>
      <c r="C616" s="204">
        <f t="shared" si="61"/>
        <v>0</v>
      </c>
      <c r="D616" s="47"/>
      <c r="E616" s="47"/>
      <c r="F616" s="47"/>
      <c r="G616" s="47"/>
      <c r="H616" s="47"/>
    </row>
    <row r="617" spans="1:8" ht="17.399999999999999">
      <c r="A617" s="191">
        <f t="shared" si="60"/>
        <v>0</v>
      </c>
      <c r="B617" s="191" t="str">
        <f>C617&amp;":"&amp;COUNTIF($C$7:C617,C617)</f>
        <v>0:163</v>
      </c>
      <c r="C617" s="204">
        <f t="shared" si="61"/>
        <v>0</v>
      </c>
      <c r="D617" s="47"/>
      <c r="E617" s="47"/>
      <c r="F617" s="47"/>
      <c r="G617" s="47"/>
      <c r="H617" s="47"/>
    </row>
    <row r="618" spans="1:8" ht="17.399999999999999">
      <c r="A618" s="191">
        <f t="shared" si="60"/>
        <v>0</v>
      </c>
      <c r="B618" s="191" t="str">
        <f>C618&amp;":"&amp;COUNTIF($C$7:C618,C618)</f>
        <v>0:164</v>
      </c>
      <c r="C618" s="204">
        <f t="shared" si="61"/>
        <v>0</v>
      </c>
      <c r="D618" s="47"/>
      <c r="E618" s="47"/>
      <c r="F618" s="47"/>
      <c r="G618" s="47"/>
      <c r="H618" s="47"/>
    </row>
    <row r="619" spans="1:8" ht="17.399999999999999">
      <c r="A619" s="191">
        <f t="shared" si="60"/>
        <v>0</v>
      </c>
      <c r="B619" s="191" t="str">
        <f>C619&amp;":"&amp;COUNTIF($C$7:C619,C619)</f>
        <v>0:165</v>
      </c>
      <c r="C619" s="204">
        <f t="shared" si="61"/>
        <v>0</v>
      </c>
      <c r="D619" s="47"/>
      <c r="E619" s="47"/>
      <c r="F619" s="47"/>
      <c r="G619" s="47"/>
      <c r="H619" s="47"/>
    </row>
    <row r="620" spans="1:8" ht="17.399999999999999">
      <c r="A620" s="191">
        <f t="shared" si="60"/>
        <v>0</v>
      </c>
      <c r="B620" s="191" t="str">
        <f>C620&amp;":"&amp;COUNTIF($C$7:C620,C620)</f>
        <v>0:166</v>
      </c>
      <c r="C620" s="204">
        <f t="shared" si="61"/>
        <v>0</v>
      </c>
      <c r="D620" s="47"/>
      <c r="E620" s="47"/>
      <c r="F620" s="47"/>
      <c r="G620" s="47"/>
      <c r="H620" s="47"/>
    </row>
    <row r="621" spans="1:8" ht="17.399999999999999">
      <c r="A621" s="191">
        <f t="shared" si="60"/>
        <v>0</v>
      </c>
      <c r="B621" s="191" t="str">
        <f>C621&amp;":"&amp;COUNTIF($C$7:C621,C621)</f>
        <v>0:167</v>
      </c>
      <c r="C621" s="204">
        <f t="shared" si="61"/>
        <v>0</v>
      </c>
      <c r="D621" s="47"/>
      <c r="E621" s="47"/>
      <c r="F621" s="47"/>
      <c r="G621" s="47"/>
      <c r="H621" s="47"/>
    </row>
    <row r="622" spans="1:8" ht="17.399999999999999">
      <c r="A622" s="191">
        <f t="shared" si="60"/>
        <v>0</v>
      </c>
      <c r="B622" s="191" t="str">
        <f>C622&amp;":"&amp;COUNTIF($C$7:C622,C622)</f>
        <v>0:168</v>
      </c>
      <c r="C622" s="204">
        <f t="shared" si="61"/>
        <v>0</v>
      </c>
      <c r="D622" s="47"/>
      <c r="E622" s="47"/>
      <c r="F622" s="47"/>
      <c r="G622" s="47"/>
      <c r="H622" s="47"/>
    </row>
    <row r="623" spans="1:8" ht="17.399999999999999">
      <c r="A623" s="191">
        <f t="shared" si="60"/>
        <v>0</v>
      </c>
      <c r="B623" s="191" t="str">
        <f>C623&amp;":"&amp;COUNTIF($C$7:C623,C623)</f>
        <v>0:169</v>
      </c>
      <c r="C623" s="204">
        <f t="shared" si="61"/>
        <v>0</v>
      </c>
      <c r="D623" s="47"/>
      <c r="E623" s="47"/>
      <c r="F623" s="47"/>
      <c r="G623" s="47"/>
      <c r="H623" s="47"/>
    </row>
    <row r="624" spans="1:8" ht="17.399999999999999">
      <c r="A624" s="191">
        <f t="shared" si="60"/>
        <v>0</v>
      </c>
      <c r="B624" s="191" t="str">
        <f>C624&amp;":"&amp;COUNTIF($C$7:C624,C624)</f>
        <v>0:170</v>
      </c>
      <c r="C624" s="204">
        <f t="shared" si="61"/>
        <v>0</v>
      </c>
      <c r="D624" s="47"/>
      <c r="E624" s="47"/>
      <c r="F624" s="47"/>
      <c r="G624" s="47"/>
      <c r="H624" s="47"/>
    </row>
    <row r="625" spans="1:8" ht="17.399999999999999">
      <c r="A625" s="191">
        <f t="shared" si="60"/>
        <v>0</v>
      </c>
      <c r="B625" s="191" t="str">
        <f>C625&amp;":"&amp;COUNTIF($C$7:C625,C625)</f>
        <v>0:171</v>
      </c>
      <c r="C625" s="204">
        <f t="shared" si="61"/>
        <v>0</v>
      </c>
      <c r="D625" s="47"/>
      <c r="E625" s="47"/>
      <c r="F625" s="47"/>
      <c r="G625" s="47"/>
      <c r="H625" s="47"/>
    </row>
    <row r="626" spans="1:8" ht="17.399999999999999">
      <c r="A626" s="191">
        <f t="shared" si="60"/>
        <v>0</v>
      </c>
      <c r="B626" s="191" t="str">
        <f>C626&amp;":"&amp;COUNTIF($C$7:C626,C626)</f>
        <v>0:172</v>
      </c>
      <c r="C626" s="204">
        <f t="shared" si="61"/>
        <v>0</v>
      </c>
      <c r="D626" s="47"/>
      <c r="E626" s="47"/>
      <c r="F626" s="47"/>
      <c r="G626" s="47"/>
      <c r="H626" s="47"/>
    </row>
    <row r="627" spans="1:8" ht="17.399999999999999">
      <c r="A627" s="191">
        <f t="shared" si="60"/>
        <v>0</v>
      </c>
      <c r="B627" s="191" t="str">
        <f>C627&amp;":"&amp;COUNTIF($C$7:C627,C627)</f>
        <v>0:173</v>
      </c>
      <c r="C627" s="204">
        <f t="shared" si="61"/>
        <v>0</v>
      </c>
      <c r="D627" s="47"/>
      <c r="E627" s="47"/>
      <c r="F627" s="47"/>
      <c r="G627" s="47"/>
      <c r="H627" s="47"/>
    </row>
    <row r="628" spans="1:8" ht="17.399999999999999">
      <c r="A628" s="191">
        <f t="shared" si="60"/>
        <v>0</v>
      </c>
      <c r="B628" s="191" t="str">
        <f>C628&amp;":"&amp;COUNTIF($C$7:C628,C628)</f>
        <v>0:174</v>
      </c>
      <c r="C628" s="204">
        <f t="shared" si="61"/>
        <v>0</v>
      </c>
      <c r="D628" s="47"/>
      <c r="E628" s="47"/>
      <c r="F628" s="47"/>
      <c r="G628" s="47"/>
      <c r="H628" s="47"/>
    </row>
    <row r="629" spans="1:8" ht="17.399999999999999">
      <c r="A629" s="191">
        <f t="shared" si="60"/>
        <v>0</v>
      </c>
      <c r="B629" s="191" t="str">
        <f>C629&amp;":"&amp;COUNTIF($C$7:C629,C629)</f>
        <v>0:175</v>
      </c>
      <c r="C629" s="204">
        <f t="shared" si="61"/>
        <v>0</v>
      </c>
      <c r="D629" s="47"/>
      <c r="E629" s="47"/>
      <c r="F629" s="47"/>
      <c r="G629" s="47"/>
      <c r="H629" s="47"/>
    </row>
    <row r="630" spans="1:8" ht="17.399999999999999">
      <c r="A630" s="191">
        <f t="shared" si="60"/>
        <v>0</v>
      </c>
      <c r="B630" s="191" t="str">
        <f>C630&amp;":"&amp;COUNTIF($C$7:C630,C630)</f>
        <v>0:176</v>
      </c>
      <c r="C630" s="204">
        <f t="shared" si="61"/>
        <v>0</v>
      </c>
      <c r="D630" s="47"/>
      <c r="E630" s="47"/>
      <c r="F630" s="47"/>
      <c r="G630" s="47"/>
      <c r="H630" s="47"/>
    </row>
    <row r="631" spans="1:8" ht="17.399999999999999">
      <c r="A631" s="191">
        <f t="shared" si="60"/>
        <v>0</v>
      </c>
      <c r="B631" s="191" t="str">
        <f>C631&amp;":"&amp;COUNTIF($C$7:C631,C631)</f>
        <v>0:177</v>
      </c>
      <c r="C631" s="204">
        <f t="shared" si="61"/>
        <v>0</v>
      </c>
      <c r="D631" s="47"/>
      <c r="E631" s="47"/>
      <c r="F631" s="47"/>
      <c r="G631" s="47"/>
      <c r="H631" s="47"/>
    </row>
    <row r="632" spans="1:8" ht="17.399999999999999">
      <c r="A632" s="191">
        <f t="shared" si="60"/>
        <v>0</v>
      </c>
      <c r="B632" s="191" t="str">
        <f>C632&amp;":"&amp;COUNTIF($C$7:C632,C632)</f>
        <v>0:178</v>
      </c>
      <c r="C632" s="204">
        <f t="shared" si="61"/>
        <v>0</v>
      </c>
      <c r="D632" s="47"/>
      <c r="E632" s="47"/>
      <c r="F632" s="47"/>
      <c r="G632" s="47"/>
      <c r="H632" s="47"/>
    </row>
    <row r="633" spans="1:8" ht="17.399999999999999">
      <c r="A633" s="191">
        <f t="shared" si="60"/>
        <v>0</v>
      </c>
      <c r="B633" s="191" t="str">
        <f>C633&amp;":"&amp;COUNTIF($C$7:C633,C633)</f>
        <v>0:179</v>
      </c>
      <c r="C633" s="204">
        <f t="shared" si="61"/>
        <v>0</v>
      </c>
      <c r="D633" s="47"/>
      <c r="E633" s="47"/>
      <c r="F633" s="47"/>
      <c r="G633" s="47"/>
      <c r="H633" s="47"/>
    </row>
    <row r="634" spans="1:8" ht="17.399999999999999">
      <c r="A634" s="191">
        <f t="shared" si="60"/>
        <v>0</v>
      </c>
      <c r="B634" s="191" t="str">
        <f>C634&amp;":"&amp;COUNTIF($C$7:C634,C634)</f>
        <v>0:180</v>
      </c>
      <c r="C634" s="204">
        <f t="shared" si="61"/>
        <v>0</v>
      </c>
      <c r="D634" s="47"/>
      <c r="E634" s="47"/>
      <c r="F634" s="47"/>
    </row>
    <row r="635" spans="1:8" ht="17.399999999999999">
      <c r="A635" s="191">
        <f t="shared" si="60"/>
        <v>0</v>
      </c>
      <c r="B635" s="191" t="str">
        <f>C635&amp;":"&amp;COUNTIF($C$7:C635,C635)</f>
        <v>0:181</v>
      </c>
      <c r="C635" s="204">
        <f t="shared" si="61"/>
        <v>0</v>
      </c>
      <c r="D635" s="47"/>
      <c r="E635" s="47"/>
      <c r="F635" s="47"/>
      <c r="H635" s="47"/>
    </row>
    <row r="636" spans="1:8" ht="17.399999999999999">
      <c r="A636" s="191">
        <f t="shared" si="60"/>
        <v>0</v>
      </c>
      <c r="B636" s="191" t="str">
        <f>C636&amp;":"&amp;COUNTIF($C$7:C636,C636)</f>
        <v>0:182</v>
      </c>
      <c r="C636" s="204">
        <f t="shared" si="61"/>
        <v>0</v>
      </c>
      <c r="D636" s="47"/>
      <c r="E636" s="47"/>
      <c r="F636" s="47"/>
      <c r="H636" s="47"/>
    </row>
    <row r="637" spans="1:8" ht="17.399999999999999">
      <c r="A637" s="191">
        <f t="shared" si="60"/>
        <v>0</v>
      </c>
      <c r="B637" s="191" t="str">
        <f>C637&amp;":"&amp;COUNTIF($C$7:C637,C637)</f>
        <v>0:183</v>
      </c>
      <c r="C637" s="204">
        <f t="shared" si="61"/>
        <v>0</v>
      </c>
      <c r="D637" s="47"/>
      <c r="E637" s="47"/>
      <c r="F637" s="47"/>
      <c r="H637" s="47"/>
    </row>
    <row r="638" spans="1:8" ht="17.399999999999999">
      <c r="A638" s="191">
        <f t="shared" si="60"/>
        <v>0</v>
      </c>
      <c r="B638" s="191" t="str">
        <f>C638&amp;":"&amp;COUNTIF($C$7:C638,C638)</f>
        <v>0:184</v>
      </c>
      <c r="C638" s="204">
        <f t="shared" si="61"/>
        <v>0</v>
      </c>
      <c r="D638" s="47"/>
      <c r="E638" s="47"/>
      <c r="F638" s="47"/>
      <c r="H638" s="47"/>
    </row>
    <row r="639" spans="1:8" ht="17.399999999999999">
      <c r="A639" s="191">
        <f t="shared" si="60"/>
        <v>0</v>
      </c>
      <c r="B639" s="191" t="str">
        <f>C639&amp;":"&amp;COUNTIF($C$7:C639,C639)</f>
        <v>0:185</v>
      </c>
      <c r="C639" s="204">
        <f t="shared" si="61"/>
        <v>0</v>
      </c>
      <c r="D639" s="47"/>
      <c r="E639" s="47"/>
      <c r="F639" s="47"/>
      <c r="H639" s="47"/>
    </row>
    <row r="640" spans="1:8" ht="17.399999999999999">
      <c r="A640" s="191">
        <f t="shared" si="60"/>
        <v>0</v>
      </c>
      <c r="B640" s="191" t="str">
        <f>C640&amp;":"&amp;COUNTIF($C$7:C640,C640)</f>
        <v>0:186</v>
      </c>
      <c r="C640" s="204">
        <f t="shared" si="61"/>
        <v>0</v>
      </c>
      <c r="D640" s="47"/>
      <c r="E640" s="47"/>
      <c r="F640" s="47"/>
      <c r="H640" s="47"/>
    </row>
    <row r="641" spans="1:8" ht="17.399999999999999">
      <c r="A641" s="191">
        <f t="shared" si="60"/>
        <v>0</v>
      </c>
      <c r="B641" s="191" t="str">
        <f>C641&amp;":"&amp;COUNTIF($C$7:C641,C641)</f>
        <v>0:187</v>
      </c>
      <c r="C641" s="204">
        <f t="shared" si="61"/>
        <v>0</v>
      </c>
      <c r="E641" s="47"/>
      <c r="F641" s="47"/>
      <c r="H641" s="47"/>
    </row>
    <row r="642" spans="1:8" ht="17.399999999999999">
      <c r="A642" s="191">
        <f t="shared" si="60"/>
        <v>0</v>
      </c>
      <c r="B642" s="191" t="str">
        <f>C642&amp;":"&amp;COUNTIF($C$7:C642,C642)</f>
        <v>0:188</v>
      </c>
      <c r="C642" s="204">
        <f t="shared" si="61"/>
        <v>0</v>
      </c>
      <c r="E642" s="47"/>
      <c r="F642" s="47"/>
      <c r="H642" s="47"/>
    </row>
    <row r="643" spans="1:8" ht="17.399999999999999">
      <c r="A643" s="191">
        <f t="shared" si="60"/>
        <v>0</v>
      </c>
      <c r="B643" s="191" t="str">
        <f>C643&amp;":"&amp;COUNTIF($C$7:C643,C643)</f>
        <v>0:189</v>
      </c>
      <c r="C643" s="204">
        <f t="shared" si="61"/>
        <v>0</v>
      </c>
      <c r="E643" s="47"/>
      <c r="F643" s="47"/>
      <c r="H643" s="47"/>
    </row>
    <row r="644" spans="1:8" ht="17.399999999999999">
      <c r="A644" s="191">
        <f t="shared" si="60"/>
        <v>0</v>
      </c>
      <c r="B644" s="191" t="str">
        <f>C644&amp;":"&amp;COUNTIF($C$7:C644,C644)</f>
        <v>0:190</v>
      </c>
      <c r="C644" s="204">
        <f t="shared" si="61"/>
        <v>0</v>
      </c>
      <c r="E644" s="47"/>
      <c r="F644" s="47"/>
      <c r="H644" s="47"/>
    </row>
    <row r="645" spans="1:8" ht="17.399999999999999">
      <c r="A645" s="191">
        <f t="shared" si="60"/>
        <v>0</v>
      </c>
      <c r="B645" s="191" t="str">
        <f>C645&amp;":"&amp;COUNTIF($C$7:C645,C645)</f>
        <v>0:191</v>
      </c>
      <c r="C645" s="204">
        <f t="shared" si="61"/>
        <v>0</v>
      </c>
      <c r="E645" s="47"/>
      <c r="F645" s="47"/>
      <c r="H645" s="47"/>
    </row>
    <row r="646" spans="1:8" ht="17.399999999999999">
      <c r="A646" s="191">
        <f t="shared" si="60"/>
        <v>0</v>
      </c>
      <c r="B646" s="191" t="str">
        <f>C646&amp;":"&amp;COUNTIF($C$7:C646,C646)</f>
        <v>0:192</v>
      </c>
      <c r="C646" s="204">
        <f t="shared" si="61"/>
        <v>0</v>
      </c>
      <c r="F646" s="47"/>
      <c r="H646" s="47"/>
    </row>
    <row r="647" spans="1:8" ht="17.399999999999999">
      <c r="A647" s="191">
        <f t="shared" ref="A647:A710" si="62">SUM(D647:H647)</f>
        <v>0</v>
      </c>
      <c r="B647" s="191" t="str">
        <f>C647&amp;":"&amp;COUNTIF($C$7:C647,C647)</f>
        <v>0:193</v>
      </c>
      <c r="C647" s="204">
        <f t="shared" ref="C647:C710" si="63">SUM(D647:H647)</f>
        <v>0</v>
      </c>
      <c r="F647" s="47"/>
      <c r="H647" s="47"/>
    </row>
    <row r="648" spans="1:8" ht="17.399999999999999">
      <c r="A648" s="191">
        <f t="shared" si="62"/>
        <v>0</v>
      </c>
      <c r="B648" s="191" t="str">
        <f>C648&amp;":"&amp;COUNTIF($C$7:C648,C648)</f>
        <v>0:194</v>
      </c>
      <c r="C648" s="204">
        <f t="shared" si="63"/>
        <v>0</v>
      </c>
      <c r="F648" s="47"/>
    </row>
    <row r="649" spans="1:8" ht="17.399999999999999">
      <c r="A649" s="191">
        <f t="shared" si="62"/>
        <v>0</v>
      </c>
      <c r="B649" s="191" t="str">
        <f>C649&amp;":"&amp;COUNTIF($C$7:C649,C649)</f>
        <v>0:195</v>
      </c>
      <c r="C649" s="204">
        <f t="shared" si="63"/>
        <v>0</v>
      </c>
      <c r="F649" s="47"/>
      <c r="G649" s="47"/>
    </row>
    <row r="650" spans="1:8" ht="17.399999999999999">
      <c r="A650" s="191">
        <f t="shared" si="62"/>
        <v>0</v>
      </c>
      <c r="B650" s="191" t="str">
        <f>C650&amp;":"&amp;COUNTIF($C$7:C650,C650)</f>
        <v>0:196</v>
      </c>
      <c r="C650" s="204">
        <f t="shared" si="63"/>
        <v>0</v>
      </c>
      <c r="G650" s="47"/>
    </row>
    <row r="651" spans="1:8" ht="17.399999999999999">
      <c r="A651" s="191">
        <f t="shared" si="62"/>
        <v>0</v>
      </c>
      <c r="B651" s="191" t="str">
        <f>C651&amp;":"&amp;COUNTIF($C$7:C651,C651)</f>
        <v>0:197</v>
      </c>
      <c r="C651" s="204">
        <f t="shared" si="63"/>
        <v>0</v>
      </c>
      <c r="G651" s="47"/>
    </row>
    <row r="652" spans="1:8" ht="17.399999999999999">
      <c r="A652" s="191">
        <f t="shared" si="62"/>
        <v>0</v>
      </c>
      <c r="B652" s="191" t="str">
        <f>C652&amp;":"&amp;COUNTIF($C$7:C652,C652)</f>
        <v>0:198</v>
      </c>
      <c r="C652" s="204">
        <f t="shared" si="63"/>
        <v>0</v>
      </c>
      <c r="G652" s="47"/>
    </row>
    <row r="653" spans="1:8" ht="17.399999999999999">
      <c r="A653" s="191">
        <f t="shared" si="62"/>
        <v>0</v>
      </c>
      <c r="B653" s="191" t="str">
        <f>C653&amp;":"&amp;COUNTIF($C$7:C653,C653)</f>
        <v>0:199</v>
      </c>
      <c r="C653" s="204">
        <f t="shared" si="63"/>
        <v>0</v>
      </c>
      <c r="G653" s="47"/>
    </row>
    <row r="654" spans="1:8" ht="17.399999999999999">
      <c r="A654" s="191">
        <f t="shared" si="62"/>
        <v>0</v>
      </c>
      <c r="B654" s="191" t="str">
        <f>C654&amp;":"&amp;COUNTIF($C$7:C654,C654)</f>
        <v>0:200</v>
      </c>
      <c r="C654" s="204">
        <f t="shared" si="63"/>
        <v>0</v>
      </c>
      <c r="G654" s="47"/>
    </row>
    <row r="655" spans="1:8" ht="17.399999999999999">
      <c r="A655" s="191">
        <f t="shared" si="62"/>
        <v>0</v>
      </c>
      <c r="B655" s="191" t="str">
        <f>C655&amp;":"&amp;COUNTIF($C$7:C655,C655)</f>
        <v>0:201</v>
      </c>
      <c r="C655" s="204">
        <f t="shared" si="63"/>
        <v>0</v>
      </c>
      <c r="G655" s="47"/>
    </row>
    <row r="656" spans="1:8" ht="17.399999999999999">
      <c r="A656" s="191">
        <f t="shared" si="62"/>
        <v>0</v>
      </c>
      <c r="B656" s="191" t="str">
        <f>C656&amp;":"&amp;COUNTIF($C$7:C656,C656)</f>
        <v>0:202</v>
      </c>
      <c r="C656" s="204">
        <f t="shared" si="63"/>
        <v>0</v>
      </c>
      <c r="G656" s="47"/>
    </row>
    <row r="657" spans="1:7" ht="17.399999999999999">
      <c r="A657" s="191">
        <f t="shared" si="62"/>
        <v>0</v>
      </c>
      <c r="B657" s="191" t="str">
        <f>C657&amp;":"&amp;COUNTIF($C$7:C657,C657)</f>
        <v>0:203</v>
      </c>
      <c r="C657" s="204">
        <f t="shared" si="63"/>
        <v>0</v>
      </c>
      <c r="G657" s="47"/>
    </row>
    <row r="658" spans="1:7" ht="17.399999999999999">
      <c r="A658" s="191">
        <f t="shared" si="62"/>
        <v>0</v>
      </c>
      <c r="B658" s="191" t="str">
        <f>C658&amp;":"&amp;COUNTIF($C$7:C658,C658)</f>
        <v>0:204</v>
      </c>
      <c r="C658" s="204">
        <f t="shared" si="63"/>
        <v>0</v>
      </c>
      <c r="G658" s="47"/>
    </row>
    <row r="659" spans="1:7" ht="17.399999999999999">
      <c r="A659" s="191">
        <f t="shared" si="62"/>
        <v>0</v>
      </c>
      <c r="B659" s="191" t="str">
        <f>C659&amp;":"&amp;COUNTIF($C$7:C659,C659)</f>
        <v>0:205</v>
      </c>
      <c r="C659" s="204">
        <f t="shared" si="63"/>
        <v>0</v>
      </c>
      <c r="G659" s="47"/>
    </row>
    <row r="660" spans="1:7" ht="17.399999999999999">
      <c r="A660" s="191">
        <f t="shared" si="62"/>
        <v>0</v>
      </c>
      <c r="B660" s="191" t="str">
        <f>C660&amp;":"&amp;COUNTIF($C$7:C660,C660)</f>
        <v>0:206</v>
      </c>
      <c r="C660" s="204">
        <f t="shared" si="63"/>
        <v>0</v>
      </c>
      <c r="G660" s="47"/>
    </row>
    <row r="661" spans="1:7" ht="17.399999999999999">
      <c r="A661" s="191">
        <f t="shared" si="62"/>
        <v>0</v>
      </c>
      <c r="B661" s="191" t="str">
        <f>C661&amp;":"&amp;COUNTIF($C$7:C661,C661)</f>
        <v>0:207</v>
      </c>
      <c r="C661" s="204">
        <f t="shared" si="63"/>
        <v>0</v>
      </c>
      <c r="G661" s="47"/>
    </row>
    <row r="662" spans="1:7" ht="17.399999999999999">
      <c r="A662" s="191">
        <f t="shared" si="62"/>
        <v>0</v>
      </c>
      <c r="B662" s="191" t="str">
        <f>C662&amp;":"&amp;COUNTIF($C$7:C662,C662)</f>
        <v>0:208</v>
      </c>
      <c r="C662" s="204">
        <f t="shared" si="63"/>
        <v>0</v>
      </c>
    </row>
    <row r="663" spans="1:7" ht="17.399999999999999">
      <c r="A663" s="191">
        <f t="shared" si="62"/>
        <v>0</v>
      </c>
      <c r="B663" s="191" t="str">
        <f>C663&amp;":"&amp;COUNTIF($C$7:C663,C663)</f>
        <v>0:209</v>
      </c>
      <c r="C663" s="204">
        <f t="shared" si="63"/>
        <v>0</v>
      </c>
    </row>
    <row r="664" spans="1:7" ht="17.399999999999999">
      <c r="A664" s="191">
        <f t="shared" si="62"/>
        <v>0</v>
      </c>
      <c r="B664" s="191" t="str">
        <f>C664&amp;":"&amp;COUNTIF($C$7:C664,C664)</f>
        <v>0:210</v>
      </c>
      <c r="C664" s="204">
        <f t="shared" si="63"/>
        <v>0</v>
      </c>
    </row>
    <row r="665" spans="1:7" ht="17.399999999999999">
      <c r="A665" s="191">
        <f t="shared" si="62"/>
        <v>0</v>
      </c>
      <c r="B665" s="191" t="str">
        <f>C665&amp;":"&amp;COUNTIF($C$7:C665,C665)</f>
        <v>0:211</v>
      </c>
      <c r="C665" s="204">
        <f t="shared" si="63"/>
        <v>0</v>
      </c>
    </row>
    <row r="666" spans="1:7" ht="17.399999999999999">
      <c r="A666" s="191">
        <f t="shared" si="62"/>
        <v>0</v>
      </c>
      <c r="B666" s="191" t="str">
        <f>C666&amp;":"&amp;COUNTIF($C$7:C666,C666)</f>
        <v>0:212</v>
      </c>
      <c r="C666" s="204">
        <f t="shared" si="63"/>
        <v>0</v>
      </c>
    </row>
    <row r="667" spans="1:7" ht="17.399999999999999">
      <c r="A667" s="191">
        <f t="shared" si="62"/>
        <v>0</v>
      </c>
      <c r="B667" s="191" t="str">
        <f>C667&amp;":"&amp;COUNTIF($C$7:C667,C667)</f>
        <v>0:213</v>
      </c>
      <c r="C667" s="204">
        <f t="shared" si="63"/>
        <v>0</v>
      </c>
    </row>
    <row r="668" spans="1:7" ht="17.399999999999999">
      <c r="A668" s="191">
        <f t="shared" si="62"/>
        <v>0</v>
      </c>
      <c r="B668" s="191" t="str">
        <f>C668&amp;":"&amp;COUNTIF($C$7:C668,C668)</f>
        <v>0:214</v>
      </c>
      <c r="C668" s="204">
        <f t="shared" si="63"/>
        <v>0</v>
      </c>
    </row>
    <row r="669" spans="1:7" ht="17.399999999999999">
      <c r="A669" s="191">
        <f t="shared" si="62"/>
        <v>0</v>
      </c>
      <c r="B669" s="191" t="str">
        <f>C669&amp;":"&amp;COUNTIF($C$7:C669,C669)</f>
        <v>0:215</v>
      </c>
      <c r="C669" s="204">
        <f t="shared" si="63"/>
        <v>0</v>
      </c>
    </row>
    <row r="670" spans="1:7" ht="17.399999999999999">
      <c r="A670" s="191">
        <f t="shared" si="62"/>
        <v>0</v>
      </c>
      <c r="B670" s="191" t="str">
        <f>C670&amp;":"&amp;COUNTIF($C$7:C670,C670)</f>
        <v>0:216</v>
      </c>
      <c r="C670" s="204">
        <f t="shared" si="63"/>
        <v>0</v>
      </c>
    </row>
    <row r="671" spans="1:7" ht="17.399999999999999">
      <c r="A671" s="191">
        <f t="shared" si="62"/>
        <v>0</v>
      </c>
      <c r="B671" s="191" t="str">
        <f>C671&amp;":"&amp;COUNTIF($C$7:C671,C671)</f>
        <v>0:217</v>
      </c>
      <c r="C671" s="204">
        <f t="shared" si="63"/>
        <v>0</v>
      </c>
    </row>
    <row r="672" spans="1:7" ht="17.399999999999999">
      <c r="A672" s="191">
        <f t="shared" si="62"/>
        <v>0</v>
      </c>
      <c r="B672" s="191" t="str">
        <f>C672&amp;":"&amp;COUNTIF($C$7:C672,C672)</f>
        <v>0:218</v>
      </c>
      <c r="C672" s="204">
        <f t="shared" si="63"/>
        <v>0</v>
      </c>
    </row>
    <row r="673" spans="1:3" ht="17.399999999999999">
      <c r="A673" s="191">
        <f t="shared" si="62"/>
        <v>0</v>
      </c>
      <c r="B673" s="191" t="str">
        <f>C673&amp;":"&amp;COUNTIF($C$7:C673,C673)</f>
        <v>0:219</v>
      </c>
      <c r="C673" s="204">
        <f t="shared" si="63"/>
        <v>0</v>
      </c>
    </row>
    <row r="674" spans="1:3" ht="17.399999999999999">
      <c r="A674" s="191">
        <f t="shared" si="62"/>
        <v>0</v>
      </c>
      <c r="B674" s="191" t="str">
        <f>C674&amp;":"&amp;COUNTIF($C$7:C674,C674)</f>
        <v>0:220</v>
      </c>
      <c r="C674" s="204">
        <f t="shared" si="63"/>
        <v>0</v>
      </c>
    </row>
    <row r="675" spans="1:3" ht="17.399999999999999">
      <c r="A675" s="191">
        <f t="shared" si="62"/>
        <v>0</v>
      </c>
      <c r="B675" s="191" t="str">
        <f>C675&amp;":"&amp;COUNTIF($C$7:C675,C675)</f>
        <v>0:221</v>
      </c>
      <c r="C675" s="204">
        <f t="shared" si="63"/>
        <v>0</v>
      </c>
    </row>
    <row r="676" spans="1:3" ht="17.399999999999999">
      <c r="A676" s="191">
        <f t="shared" si="62"/>
        <v>0</v>
      </c>
      <c r="B676" s="191" t="str">
        <f>C676&amp;":"&amp;COUNTIF($C$7:C676,C676)</f>
        <v>0:222</v>
      </c>
      <c r="C676" s="204">
        <f t="shared" si="63"/>
        <v>0</v>
      </c>
    </row>
    <row r="677" spans="1:3" ht="17.399999999999999">
      <c r="A677" s="191">
        <f t="shared" si="62"/>
        <v>0</v>
      </c>
      <c r="B677" s="191" t="str">
        <f>C677&amp;":"&amp;COUNTIF($C$7:C677,C677)</f>
        <v>0:223</v>
      </c>
      <c r="C677" s="204">
        <f t="shared" si="63"/>
        <v>0</v>
      </c>
    </row>
    <row r="678" spans="1:3" ht="17.399999999999999">
      <c r="A678" s="191">
        <f t="shared" si="62"/>
        <v>0</v>
      </c>
      <c r="B678" s="191" t="str">
        <f>C678&amp;":"&amp;COUNTIF($C$7:C678,C678)</f>
        <v>0:224</v>
      </c>
      <c r="C678" s="204">
        <f t="shared" si="63"/>
        <v>0</v>
      </c>
    </row>
    <row r="679" spans="1:3" ht="17.399999999999999">
      <c r="A679" s="191">
        <f t="shared" si="62"/>
        <v>0</v>
      </c>
      <c r="B679" s="191" t="str">
        <f>C679&amp;":"&amp;COUNTIF($C$7:C679,C679)</f>
        <v>0:225</v>
      </c>
      <c r="C679" s="204">
        <f t="shared" si="63"/>
        <v>0</v>
      </c>
    </row>
    <row r="680" spans="1:3" ht="17.399999999999999">
      <c r="A680" s="191">
        <f t="shared" si="62"/>
        <v>0</v>
      </c>
      <c r="B680" s="191" t="str">
        <f>C680&amp;":"&amp;COUNTIF($C$7:C680,C680)</f>
        <v>0:226</v>
      </c>
      <c r="C680" s="204">
        <f t="shared" si="63"/>
        <v>0</v>
      </c>
    </row>
    <row r="681" spans="1:3" ht="17.399999999999999">
      <c r="A681" s="191">
        <f t="shared" si="62"/>
        <v>0</v>
      </c>
      <c r="B681" s="191" t="str">
        <f>C681&amp;":"&amp;COUNTIF($C$7:C681,C681)</f>
        <v>0:227</v>
      </c>
      <c r="C681" s="204">
        <f t="shared" si="63"/>
        <v>0</v>
      </c>
    </row>
    <row r="682" spans="1:3" ht="17.399999999999999">
      <c r="A682" s="191">
        <f t="shared" si="62"/>
        <v>0</v>
      </c>
      <c r="B682" s="191" t="str">
        <f>C682&amp;":"&amp;COUNTIF($C$7:C682,C682)</f>
        <v>0:228</v>
      </c>
      <c r="C682" s="204">
        <f t="shared" si="63"/>
        <v>0</v>
      </c>
    </row>
    <row r="683" spans="1:3" ht="17.399999999999999">
      <c r="A683" s="191">
        <f t="shared" si="62"/>
        <v>0</v>
      </c>
      <c r="B683" s="191" t="str">
        <f>C683&amp;":"&amp;COUNTIF($C$7:C683,C683)</f>
        <v>0:229</v>
      </c>
      <c r="C683" s="204">
        <f t="shared" si="63"/>
        <v>0</v>
      </c>
    </row>
    <row r="684" spans="1:3" ht="17.399999999999999">
      <c r="A684" s="191">
        <f t="shared" si="62"/>
        <v>0</v>
      </c>
      <c r="B684" s="191" t="str">
        <f>C684&amp;":"&amp;COUNTIF($C$7:C684,C684)</f>
        <v>0:230</v>
      </c>
      <c r="C684" s="204">
        <f t="shared" si="63"/>
        <v>0</v>
      </c>
    </row>
    <row r="685" spans="1:3" ht="17.399999999999999">
      <c r="A685" s="191">
        <f t="shared" si="62"/>
        <v>0</v>
      </c>
      <c r="B685" s="191" t="str">
        <f>C685&amp;":"&amp;COUNTIF($C$7:C685,C685)</f>
        <v>0:231</v>
      </c>
      <c r="C685" s="204">
        <f t="shared" si="63"/>
        <v>0</v>
      </c>
    </row>
    <row r="686" spans="1:3" ht="17.399999999999999">
      <c r="A686" s="191">
        <f t="shared" si="62"/>
        <v>0</v>
      </c>
      <c r="B686" s="191" t="str">
        <f>C686&amp;":"&amp;COUNTIF($C$7:C686,C686)</f>
        <v>0:232</v>
      </c>
      <c r="C686" s="204">
        <f t="shared" si="63"/>
        <v>0</v>
      </c>
    </row>
    <row r="687" spans="1:3" ht="17.399999999999999">
      <c r="A687" s="191">
        <f t="shared" si="62"/>
        <v>0</v>
      </c>
      <c r="B687" s="191" t="str">
        <f>C687&amp;":"&amp;COUNTIF($C$7:C687,C687)</f>
        <v>0:233</v>
      </c>
      <c r="C687" s="204">
        <f t="shared" si="63"/>
        <v>0</v>
      </c>
    </row>
    <row r="688" spans="1:3" ht="17.399999999999999">
      <c r="A688" s="191">
        <f t="shared" si="62"/>
        <v>0</v>
      </c>
      <c r="B688" s="191" t="str">
        <f>C688&amp;":"&amp;COUNTIF($C$7:C688,C688)</f>
        <v>0:234</v>
      </c>
      <c r="C688" s="204">
        <f t="shared" si="63"/>
        <v>0</v>
      </c>
    </row>
    <row r="689" spans="1:3" ht="17.399999999999999">
      <c r="A689" s="191">
        <f t="shared" si="62"/>
        <v>0</v>
      </c>
      <c r="B689" s="191" t="str">
        <f>C689&amp;":"&amp;COUNTIF($C$7:C689,C689)</f>
        <v>0:235</v>
      </c>
      <c r="C689" s="204">
        <f t="shared" si="63"/>
        <v>0</v>
      </c>
    </row>
    <row r="690" spans="1:3" ht="17.399999999999999">
      <c r="A690" s="191">
        <f t="shared" si="62"/>
        <v>0</v>
      </c>
      <c r="B690" s="191" t="str">
        <f>C690&amp;":"&amp;COUNTIF($C$7:C690,C690)</f>
        <v>0:236</v>
      </c>
      <c r="C690" s="204">
        <f t="shared" si="63"/>
        <v>0</v>
      </c>
    </row>
    <row r="691" spans="1:3" ht="17.399999999999999">
      <c r="A691" s="191">
        <f t="shared" si="62"/>
        <v>0</v>
      </c>
      <c r="B691" s="191" t="str">
        <f>C691&amp;":"&amp;COUNTIF($C$7:C691,C691)</f>
        <v>0:237</v>
      </c>
      <c r="C691" s="204">
        <f t="shared" si="63"/>
        <v>0</v>
      </c>
    </row>
    <row r="692" spans="1:3" ht="17.399999999999999">
      <c r="A692" s="191">
        <f t="shared" si="62"/>
        <v>0</v>
      </c>
      <c r="B692" s="191" t="str">
        <f>C692&amp;":"&amp;COUNTIF($C$7:C692,C692)</f>
        <v>0:238</v>
      </c>
      <c r="C692" s="204">
        <f t="shared" si="63"/>
        <v>0</v>
      </c>
    </row>
    <row r="693" spans="1:3" ht="17.399999999999999">
      <c r="A693" s="191">
        <f t="shared" si="62"/>
        <v>0</v>
      </c>
      <c r="B693" s="191" t="str">
        <f>C693&amp;":"&amp;COUNTIF($C$7:C693,C693)</f>
        <v>0:239</v>
      </c>
      <c r="C693" s="204">
        <f t="shared" si="63"/>
        <v>0</v>
      </c>
    </row>
    <row r="694" spans="1:3" ht="17.399999999999999">
      <c r="A694" s="191">
        <f t="shared" si="62"/>
        <v>0</v>
      </c>
      <c r="B694" s="191" t="str">
        <f>C694&amp;":"&amp;COUNTIF($C$7:C694,C694)</f>
        <v>0:240</v>
      </c>
      <c r="C694" s="204">
        <f t="shared" si="63"/>
        <v>0</v>
      </c>
    </row>
    <row r="695" spans="1:3" ht="17.399999999999999">
      <c r="A695" s="191">
        <f t="shared" si="62"/>
        <v>0</v>
      </c>
      <c r="B695" s="191" t="str">
        <f>C695&amp;":"&amp;COUNTIF($C$7:C695,C695)</f>
        <v>0:241</v>
      </c>
      <c r="C695" s="204">
        <f t="shared" si="63"/>
        <v>0</v>
      </c>
    </row>
    <row r="696" spans="1:3" ht="17.399999999999999">
      <c r="A696" s="191">
        <f t="shared" si="62"/>
        <v>0</v>
      </c>
      <c r="B696" s="191" t="str">
        <f>C696&amp;":"&amp;COUNTIF($C$7:C696,C696)</f>
        <v>0:242</v>
      </c>
      <c r="C696" s="204">
        <f t="shared" si="63"/>
        <v>0</v>
      </c>
    </row>
    <row r="697" spans="1:3" ht="17.399999999999999">
      <c r="A697" s="191">
        <f t="shared" si="62"/>
        <v>0</v>
      </c>
      <c r="B697" s="191" t="str">
        <f>C697&amp;":"&amp;COUNTIF($C$7:C697,C697)</f>
        <v>0:243</v>
      </c>
      <c r="C697" s="204">
        <f t="shared" si="63"/>
        <v>0</v>
      </c>
    </row>
    <row r="698" spans="1:3" ht="17.399999999999999">
      <c r="A698" s="191">
        <f t="shared" si="62"/>
        <v>0</v>
      </c>
      <c r="B698" s="191" t="str">
        <f>C698&amp;":"&amp;COUNTIF($C$7:C698,C698)</f>
        <v>0:244</v>
      </c>
      <c r="C698" s="204">
        <f t="shared" si="63"/>
        <v>0</v>
      </c>
    </row>
    <row r="699" spans="1:3" ht="17.399999999999999">
      <c r="A699" s="191">
        <f t="shared" si="62"/>
        <v>0</v>
      </c>
      <c r="B699" s="191" t="str">
        <f>C699&amp;":"&amp;COUNTIF($C$7:C699,C699)</f>
        <v>0:245</v>
      </c>
      <c r="C699" s="204">
        <f t="shared" si="63"/>
        <v>0</v>
      </c>
    </row>
    <row r="700" spans="1:3" ht="17.399999999999999">
      <c r="A700" s="191">
        <f t="shared" si="62"/>
        <v>0</v>
      </c>
      <c r="B700" s="191" t="str">
        <f>C700&amp;":"&amp;COUNTIF($C$7:C700,C700)</f>
        <v>0:246</v>
      </c>
      <c r="C700" s="204">
        <f t="shared" si="63"/>
        <v>0</v>
      </c>
    </row>
    <row r="701" spans="1:3" ht="17.399999999999999">
      <c r="A701" s="191">
        <f t="shared" si="62"/>
        <v>0</v>
      </c>
      <c r="B701" s="191" t="str">
        <f>C701&amp;":"&amp;COUNTIF($C$7:C701,C701)</f>
        <v>0:247</v>
      </c>
      <c r="C701" s="204">
        <f t="shared" si="63"/>
        <v>0</v>
      </c>
    </row>
    <row r="702" spans="1:3" ht="17.399999999999999">
      <c r="A702" s="191">
        <f t="shared" si="62"/>
        <v>0</v>
      </c>
      <c r="B702" s="191" t="str">
        <f>C702&amp;":"&amp;COUNTIF($C$7:C702,C702)</f>
        <v>0:248</v>
      </c>
      <c r="C702" s="204">
        <f t="shared" si="63"/>
        <v>0</v>
      </c>
    </row>
    <row r="703" spans="1:3" ht="17.399999999999999">
      <c r="A703" s="191">
        <f t="shared" si="62"/>
        <v>0</v>
      </c>
      <c r="B703" s="191" t="str">
        <f>C703&amp;":"&amp;COUNTIF($C$7:C703,C703)</f>
        <v>0:249</v>
      </c>
      <c r="C703" s="204">
        <f t="shared" si="63"/>
        <v>0</v>
      </c>
    </row>
    <row r="704" spans="1:3" ht="17.399999999999999">
      <c r="A704" s="191">
        <f t="shared" si="62"/>
        <v>0</v>
      </c>
      <c r="B704" s="191" t="str">
        <f>C704&amp;":"&amp;COUNTIF($C$7:C704,C704)</f>
        <v>0:250</v>
      </c>
      <c r="C704" s="204">
        <f t="shared" si="63"/>
        <v>0</v>
      </c>
    </row>
    <row r="705" spans="1:3" ht="17.399999999999999">
      <c r="A705" s="191">
        <f t="shared" si="62"/>
        <v>0</v>
      </c>
      <c r="B705" s="191" t="str">
        <f>C705&amp;":"&amp;COUNTIF($C$7:C705,C705)</f>
        <v>0:251</v>
      </c>
      <c r="C705" s="204">
        <f t="shared" si="63"/>
        <v>0</v>
      </c>
    </row>
    <row r="706" spans="1:3" ht="17.399999999999999">
      <c r="A706" s="191">
        <f t="shared" si="62"/>
        <v>0</v>
      </c>
      <c r="B706" s="191" t="str">
        <f>C706&amp;":"&amp;COUNTIF($C$7:C706,C706)</f>
        <v>0:252</v>
      </c>
      <c r="C706" s="204">
        <f t="shared" si="63"/>
        <v>0</v>
      </c>
    </row>
    <row r="707" spans="1:3" ht="17.399999999999999">
      <c r="A707" s="191">
        <f t="shared" si="62"/>
        <v>0</v>
      </c>
      <c r="B707" s="191" t="str">
        <f>C707&amp;":"&amp;COUNTIF($C$7:C707,C707)</f>
        <v>0:253</v>
      </c>
      <c r="C707" s="204">
        <f t="shared" si="63"/>
        <v>0</v>
      </c>
    </row>
    <row r="708" spans="1:3" ht="17.399999999999999">
      <c r="A708" s="191">
        <f t="shared" si="62"/>
        <v>0</v>
      </c>
      <c r="B708" s="191" t="str">
        <f>C708&amp;":"&amp;COUNTIF($C$7:C708,C708)</f>
        <v>0:254</v>
      </c>
      <c r="C708" s="204">
        <f t="shared" si="63"/>
        <v>0</v>
      </c>
    </row>
    <row r="709" spans="1:3" ht="17.399999999999999">
      <c r="A709" s="191">
        <f t="shared" si="62"/>
        <v>0</v>
      </c>
      <c r="B709" s="191" t="str">
        <f>C709&amp;":"&amp;COUNTIF($C$7:C709,C709)</f>
        <v>0:255</v>
      </c>
      <c r="C709" s="204">
        <f t="shared" si="63"/>
        <v>0</v>
      </c>
    </row>
    <row r="710" spans="1:3" ht="17.399999999999999">
      <c r="A710" s="191">
        <f t="shared" si="62"/>
        <v>0</v>
      </c>
      <c r="B710" s="191" t="str">
        <f>C710&amp;":"&amp;COUNTIF($C$7:C710,C710)</f>
        <v>0:256</v>
      </c>
      <c r="C710" s="204">
        <f t="shared" si="63"/>
        <v>0</v>
      </c>
    </row>
    <row r="711" spans="1:3" ht="17.399999999999999">
      <c r="A711" s="191">
        <f t="shared" ref="A711:A774" si="64">SUM(D711:H711)</f>
        <v>0</v>
      </c>
      <c r="B711" s="191" t="str">
        <f>C711&amp;":"&amp;COUNTIF($C$7:C711,C711)</f>
        <v>0:257</v>
      </c>
      <c r="C711" s="204">
        <f t="shared" ref="C711:C774" si="65">SUM(D711:H711)</f>
        <v>0</v>
      </c>
    </row>
    <row r="712" spans="1:3" ht="17.399999999999999">
      <c r="A712" s="191">
        <f t="shared" si="64"/>
        <v>0</v>
      </c>
      <c r="B712" s="191" t="str">
        <f>C712&amp;":"&amp;COUNTIF($C$7:C712,C712)</f>
        <v>0:258</v>
      </c>
      <c r="C712" s="204">
        <f t="shared" si="65"/>
        <v>0</v>
      </c>
    </row>
    <row r="713" spans="1:3" ht="17.399999999999999">
      <c r="A713" s="191">
        <f t="shared" si="64"/>
        <v>0</v>
      </c>
      <c r="B713" s="191" t="str">
        <f>C713&amp;":"&amp;COUNTIF($C$7:C713,C713)</f>
        <v>0:259</v>
      </c>
      <c r="C713" s="204">
        <f t="shared" si="65"/>
        <v>0</v>
      </c>
    </row>
    <row r="714" spans="1:3" ht="17.399999999999999">
      <c r="A714" s="191">
        <f t="shared" si="64"/>
        <v>0</v>
      </c>
      <c r="B714" s="191" t="str">
        <f>C714&amp;":"&amp;COUNTIF($C$7:C714,C714)</f>
        <v>0:260</v>
      </c>
      <c r="C714" s="204">
        <f t="shared" si="65"/>
        <v>0</v>
      </c>
    </row>
    <row r="715" spans="1:3" ht="17.399999999999999">
      <c r="A715" s="191">
        <f t="shared" si="64"/>
        <v>0</v>
      </c>
      <c r="B715" s="191" t="str">
        <f>C715&amp;":"&amp;COUNTIF($C$7:C715,C715)</f>
        <v>0:261</v>
      </c>
      <c r="C715" s="204">
        <f t="shared" si="65"/>
        <v>0</v>
      </c>
    </row>
    <row r="716" spans="1:3" ht="17.399999999999999">
      <c r="A716" s="191">
        <f t="shared" si="64"/>
        <v>0</v>
      </c>
      <c r="B716" s="191" t="str">
        <f>C716&amp;":"&amp;COUNTIF($C$7:C716,C716)</f>
        <v>0:262</v>
      </c>
      <c r="C716" s="204">
        <f t="shared" si="65"/>
        <v>0</v>
      </c>
    </row>
    <row r="717" spans="1:3" ht="17.399999999999999">
      <c r="A717" s="191">
        <f t="shared" si="64"/>
        <v>0</v>
      </c>
      <c r="B717" s="191" t="str">
        <f>C717&amp;":"&amp;COUNTIF($C$7:C717,C717)</f>
        <v>0:263</v>
      </c>
      <c r="C717" s="204">
        <f t="shared" si="65"/>
        <v>0</v>
      </c>
    </row>
    <row r="718" spans="1:3" ht="17.399999999999999">
      <c r="A718" s="191">
        <f t="shared" si="64"/>
        <v>0</v>
      </c>
      <c r="B718" s="191" t="str">
        <f>C718&amp;":"&amp;COUNTIF($C$7:C718,C718)</f>
        <v>0:264</v>
      </c>
      <c r="C718" s="204">
        <f t="shared" si="65"/>
        <v>0</v>
      </c>
    </row>
    <row r="719" spans="1:3" ht="17.399999999999999">
      <c r="A719" s="191">
        <f t="shared" si="64"/>
        <v>0</v>
      </c>
      <c r="B719" s="191" t="str">
        <f>C719&amp;":"&amp;COUNTIF($C$7:C719,C719)</f>
        <v>0:265</v>
      </c>
      <c r="C719" s="204">
        <f t="shared" si="65"/>
        <v>0</v>
      </c>
    </row>
    <row r="720" spans="1:3" ht="17.399999999999999">
      <c r="A720" s="191">
        <f t="shared" si="64"/>
        <v>0</v>
      </c>
      <c r="B720" s="191" t="str">
        <f>C720&amp;":"&amp;COUNTIF($C$7:C720,C720)</f>
        <v>0:266</v>
      </c>
      <c r="C720" s="204">
        <f t="shared" si="65"/>
        <v>0</v>
      </c>
    </row>
    <row r="721" spans="1:3" ht="17.399999999999999">
      <c r="A721" s="191">
        <f t="shared" si="64"/>
        <v>0</v>
      </c>
      <c r="B721" s="191" t="str">
        <f>C721&amp;":"&amp;COUNTIF($C$7:C721,C721)</f>
        <v>0:267</v>
      </c>
      <c r="C721" s="204">
        <f t="shared" si="65"/>
        <v>0</v>
      </c>
    </row>
    <row r="722" spans="1:3" ht="17.399999999999999">
      <c r="A722" s="191">
        <f t="shared" si="64"/>
        <v>0</v>
      </c>
      <c r="B722" s="191" t="str">
        <f>C722&amp;":"&amp;COUNTIF($C$7:C722,C722)</f>
        <v>0:268</v>
      </c>
      <c r="C722" s="204">
        <f t="shared" si="65"/>
        <v>0</v>
      </c>
    </row>
    <row r="723" spans="1:3" ht="17.399999999999999">
      <c r="A723" s="191">
        <f t="shared" si="64"/>
        <v>0</v>
      </c>
      <c r="B723" s="191" t="str">
        <f>C723&amp;":"&amp;COUNTIF($C$7:C723,C723)</f>
        <v>0:269</v>
      </c>
      <c r="C723" s="204">
        <f t="shared" si="65"/>
        <v>0</v>
      </c>
    </row>
    <row r="724" spans="1:3" ht="17.399999999999999">
      <c r="A724" s="191">
        <f t="shared" si="64"/>
        <v>0</v>
      </c>
      <c r="B724" s="191" t="str">
        <f>C724&amp;":"&amp;COUNTIF($C$7:C724,C724)</f>
        <v>0:270</v>
      </c>
      <c r="C724" s="204">
        <f t="shared" si="65"/>
        <v>0</v>
      </c>
    </row>
    <row r="725" spans="1:3" ht="17.399999999999999">
      <c r="A725" s="191">
        <f t="shared" si="64"/>
        <v>0</v>
      </c>
      <c r="B725" s="191" t="str">
        <f>C725&amp;":"&amp;COUNTIF($C$7:C725,C725)</f>
        <v>0:271</v>
      </c>
      <c r="C725" s="204">
        <f t="shared" si="65"/>
        <v>0</v>
      </c>
    </row>
    <row r="726" spans="1:3" ht="17.399999999999999">
      <c r="A726" s="191">
        <f t="shared" si="64"/>
        <v>0</v>
      </c>
      <c r="B726" s="191" t="str">
        <f>C726&amp;":"&amp;COUNTIF($C$7:C726,C726)</f>
        <v>0:272</v>
      </c>
      <c r="C726" s="204">
        <f t="shared" si="65"/>
        <v>0</v>
      </c>
    </row>
    <row r="727" spans="1:3" ht="17.399999999999999">
      <c r="A727" s="191">
        <f t="shared" si="64"/>
        <v>0</v>
      </c>
      <c r="B727" s="191" t="str">
        <f>C727&amp;":"&amp;COUNTIF($C$7:C727,C727)</f>
        <v>0:273</v>
      </c>
      <c r="C727" s="204">
        <f t="shared" si="65"/>
        <v>0</v>
      </c>
    </row>
    <row r="728" spans="1:3" ht="17.399999999999999">
      <c r="A728" s="191">
        <f t="shared" si="64"/>
        <v>0</v>
      </c>
      <c r="B728" s="191" t="str">
        <f>C728&amp;":"&amp;COUNTIF($C$7:C728,C728)</f>
        <v>0:274</v>
      </c>
      <c r="C728" s="204">
        <f t="shared" si="65"/>
        <v>0</v>
      </c>
    </row>
    <row r="729" spans="1:3" ht="17.399999999999999">
      <c r="A729" s="191">
        <f t="shared" si="64"/>
        <v>0</v>
      </c>
      <c r="B729" s="191" t="str">
        <f>C729&amp;":"&amp;COUNTIF($C$7:C729,C729)</f>
        <v>0:275</v>
      </c>
      <c r="C729" s="204">
        <f t="shared" si="65"/>
        <v>0</v>
      </c>
    </row>
    <row r="730" spans="1:3" ht="17.399999999999999">
      <c r="A730" s="191">
        <f t="shared" si="64"/>
        <v>0</v>
      </c>
      <c r="B730" s="191" t="str">
        <f>C730&amp;":"&amp;COUNTIF($C$7:C730,C730)</f>
        <v>0:276</v>
      </c>
      <c r="C730" s="204">
        <f t="shared" si="65"/>
        <v>0</v>
      </c>
    </row>
    <row r="731" spans="1:3" ht="17.399999999999999">
      <c r="A731" s="191">
        <f t="shared" si="64"/>
        <v>0</v>
      </c>
      <c r="B731" s="191" t="str">
        <f>C731&amp;":"&amp;COUNTIF($C$7:C731,C731)</f>
        <v>0:277</v>
      </c>
      <c r="C731" s="204">
        <f t="shared" si="65"/>
        <v>0</v>
      </c>
    </row>
    <row r="732" spans="1:3" ht="17.399999999999999">
      <c r="A732" s="191">
        <f t="shared" si="64"/>
        <v>0</v>
      </c>
      <c r="B732" s="191" t="str">
        <f>C732&amp;":"&amp;COUNTIF($C$7:C732,C732)</f>
        <v>0:278</v>
      </c>
      <c r="C732" s="204">
        <f t="shared" si="65"/>
        <v>0</v>
      </c>
    </row>
    <row r="733" spans="1:3" ht="17.399999999999999">
      <c r="A733" s="191">
        <f t="shared" si="64"/>
        <v>0</v>
      </c>
      <c r="B733" s="191" t="str">
        <f>C733&amp;":"&amp;COUNTIF($C$7:C733,C733)</f>
        <v>0:279</v>
      </c>
      <c r="C733" s="204">
        <f t="shared" si="65"/>
        <v>0</v>
      </c>
    </row>
    <row r="734" spans="1:3" ht="17.399999999999999">
      <c r="A734" s="191">
        <f t="shared" si="64"/>
        <v>0</v>
      </c>
      <c r="B734" s="191" t="str">
        <f>C734&amp;":"&amp;COUNTIF($C$7:C734,C734)</f>
        <v>0:280</v>
      </c>
      <c r="C734" s="204">
        <f t="shared" si="65"/>
        <v>0</v>
      </c>
    </row>
    <row r="735" spans="1:3" ht="17.399999999999999">
      <c r="A735" s="191">
        <f t="shared" si="64"/>
        <v>0</v>
      </c>
      <c r="B735" s="191" t="str">
        <f>C735&amp;":"&amp;COUNTIF($C$7:C735,C735)</f>
        <v>0:281</v>
      </c>
      <c r="C735" s="204">
        <f t="shared" si="65"/>
        <v>0</v>
      </c>
    </row>
    <row r="736" spans="1:3" ht="17.399999999999999">
      <c r="A736" s="191">
        <f t="shared" si="64"/>
        <v>0</v>
      </c>
      <c r="B736" s="191" t="str">
        <f>C736&amp;":"&amp;COUNTIF($C$7:C736,C736)</f>
        <v>0:282</v>
      </c>
      <c r="C736" s="204">
        <f t="shared" si="65"/>
        <v>0</v>
      </c>
    </row>
    <row r="737" spans="1:3" ht="17.399999999999999">
      <c r="A737" s="191">
        <f t="shared" si="64"/>
        <v>0</v>
      </c>
      <c r="B737" s="191" t="str">
        <f>C737&amp;":"&amp;COUNTIF($C$7:C737,C737)</f>
        <v>0:283</v>
      </c>
      <c r="C737" s="204">
        <f t="shared" si="65"/>
        <v>0</v>
      </c>
    </row>
    <row r="738" spans="1:3" ht="17.399999999999999">
      <c r="A738" s="191">
        <f t="shared" si="64"/>
        <v>0</v>
      </c>
      <c r="B738" s="191" t="str">
        <f>C738&amp;":"&amp;COUNTIF($C$7:C738,C738)</f>
        <v>0:284</v>
      </c>
      <c r="C738" s="204">
        <f t="shared" si="65"/>
        <v>0</v>
      </c>
    </row>
    <row r="739" spans="1:3" ht="17.399999999999999">
      <c r="A739" s="191">
        <f t="shared" si="64"/>
        <v>0</v>
      </c>
      <c r="B739" s="191" t="str">
        <f>C739&amp;":"&amp;COUNTIF($C$7:C739,C739)</f>
        <v>0:285</v>
      </c>
      <c r="C739" s="204">
        <f t="shared" si="65"/>
        <v>0</v>
      </c>
    </row>
    <row r="740" spans="1:3" ht="17.399999999999999">
      <c r="A740" s="191">
        <f t="shared" si="64"/>
        <v>0</v>
      </c>
      <c r="B740" s="191" t="str">
        <f>C740&amp;":"&amp;COUNTIF($C$7:C740,C740)</f>
        <v>0:286</v>
      </c>
      <c r="C740" s="204">
        <f t="shared" si="65"/>
        <v>0</v>
      </c>
    </row>
    <row r="741" spans="1:3" ht="17.399999999999999">
      <c r="A741" s="191">
        <f t="shared" si="64"/>
        <v>0</v>
      </c>
      <c r="B741" s="191" t="str">
        <f>C741&amp;":"&amp;COUNTIF($C$7:C741,C741)</f>
        <v>0:287</v>
      </c>
      <c r="C741" s="204">
        <f t="shared" si="65"/>
        <v>0</v>
      </c>
    </row>
    <row r="742" spans="1:3" ht="17.399999999999999">
      <c r="A742" s="191">
        <f t="shared" si="64"/>
        <v>0</v>
      </c>
      <c r="B742" s="191" t="str">
        <f>C742&amp;":"&amp;COUNTIF($C$7:C742,C742)</f>
        <v>0:288</v>
      </c>
      <c r="C742" s="204">
        <f t="shared" si="65"/>
        <v>0</v>
      </c>
    </row>
    <row r="743" spans="1:3" ht="17.399999999999999">
      <c r="A743" s="191">
        <f t="shared" si="64"/>
        <v>0</v>
      </c>
      <c r="B743" s="191" t="str">
        <f>C743&amp;":"&amp;COUNTIF($C$7:C743,C743)</f>
        <v>0:289</v>
      </c>
      <c r="C743" s="204">
        <f t="shared" si="65"/>
        <v>0</v>
      </c>
    </row>
    <row r="744" spans="1:3" ht="17.399999999999999">
      <c r="A744" s="191">
        <f t="shared" si="64"/>
        <v>0</v>
      </c>
      <c r="B744" s="191" t="str">
        <f>C744&amp;":"&amp;COUNTIF($C$7:C744,C744)</f>
        <v>0:290</v>
      </c>
      <c r="C744" s="204">
        <f t="shared" si="65"/>
        <v>0</v>
      </c>
    </row>
    <row r="745" spans="1:3" ht="17.399999999999999">
      <c r="A745" s="191">
        <f t="shared" si="64"/>
        <v>0</v>
      </c>
      <c r="B745" s="191" t="str">
        <f>C745&amp;":"&amp;COUNTIF($C$7:C745,C745)</f>
        <v>0:291</v>
      </c>
      <c r="C745" s="204">
        <f t="shared" si="65"/>
        <v>0</v>
      </c>
    </row>
    <row r="746" spans="1:3" ht="17.399999999999999">
      <c r="A746" s="191">
        <f t="shared" si="64"/>
        <v>0</v>
      </c>
      <c r="B746" s="191" t="str">
        <f>C746&amp;":"&amp;COUNTIF($C$7:C746,C746)</f>
        <v>0:292</v>
      </c>
      <c r="C746" s="204">
        <f t="shared" si="65"/>
        <v>0</v>
      </c>
    </row>
    <row r="747" spans="1:3" ht="17.399999999999999">
      <c r="A747" s="191">
        <f t="shared" si="64"/>
        <v>0</v>
      </c>
      <c r="B747" s="191" t="str">
        <f>C747&amp;":"&amp;COUNTIF($C$7:C747,C747)</f>
        <v>0:293</v>
      </c>
      <c r="C747" s="204">
        <f t="shared" si="65"/>
        <v>0</v>
      </c>
    </row>
    <row r="748" spans="1:3" ht="17.399999999999999">
      <c r="A748" s="191">
        <f t="shared" si="64"/>
        <v>0</v>
      </c>
      <c r="B748" s="191" t="str">
        <f>C748&amp;":"&amp;COUNTIF($C$7:C748,C748)</f>
        <v>0:294</v>
      </c>
      <c r="C748" s="204">
        <f t="shared" si="65"/>
        <v>0</v>
      </c>
    </row>
    <row r="749" spans="1:3" ht="17.399999999999999">
      <c r="A749" s="191">
        <f t="shared" si="64"/>
        <v>0</v>
      </c>
      <c r="B749" s="191" t="str">
        <f>C749&amp;":"&amp;COUNTIF($C$7:C749,C749)</f>
        <v>0:295</v>
      </c>
      <c r="C749" s="204">
        <f t="shared" si="65"/>
        <v>0</v>
      </c>
    </row>
    <row r="750" spans="1:3" ht="17.399999999999999">
      <c r="A750" s="191">
        <f t="shared" si="64"/>
        <v>0</v>
      </c>
      <c r="B750" s="191" t="str">
        <f>C750&amp;":"&amp;COUNTIF($C$7:C750,C750)</f>
        <v>0:296</v>
      </c>
      <c r="C750" s="204">
        <f t="shared" si="65"/>
        <v>0</v>
      </c>
    </row>
    <row r="751" spans="1:3" ht="17.399999999999999">
      <c r="A751" s="191">
        <f t="shared" si="64"/>
        <v>0</v>
      </c>
      <c r="B751" s="191" t="str">
        <f>C751&amp;":"&amp;COUNTIF($C$7:C751,C751)</f>
        <v>0:297</v>
      </c>
      <c r="C751" s="204">
        <f t="shared" si="65"/>
        <v>0</v>
      </c>
    </row>
    <row r="752" spans="1:3" ht="17.399999999999999">
      <c r="A752" s="191">
        <f t="shared" si="64"/>
        <v>0</v>
      </c>
      <c r="B752" s="191" t="str">
        <f>C752&amp;":"&amp;COUNTIF($C$7:C752,C752)</f>
        <v>0:298</v>
      </c>
      <c r="C752" s="204">
        <f t="shared" si="65"/>
        <v>0</v>
      </c>
    </row>
    <row r="753" spans="1:3" ht="17.399999999999999">
      <c r="A753" s="191">
        <f t="shared" si="64"/>
        <v>0</v>
      </c>
      <c r="B753" s="191" t="str">
        <f>C753&amp;":"&amp;COUNTIF($C$7:C753,C753)</f>
        <v>0:299</v>
      </c>
      <c r="C753" s="204">
        <f t="shared" si="65"/>
        <v>0</v>
      </c>
    </row>
    <row r="754" spans="1:3" ht="17.399999999999999">
      <c r="A754" s="191">
        <f t="shared" si="64"/>
        <v>0</v>
      </c>
      <c r="B754" s="191" t="str">
        <f>C754&amp;":"&amp;COUNTIF($C$7:C754,C754)</f>
        <v>0:300</v>
      </c>
      <c r="C754" s="204">
        <f t="shared" si="65"/>
        <v>0</v>
      </c>
    </row>
    <row r="755" spans="1:3" ht="17.399999999999999">
      <c r="A755" s="191">
        <f t="shared" si="64"/>
        <v>0</v>
      </c>
      <c r="B755" s="191" t="str">
        <f>C755&amp;":"&amp;COUNTIF($C$7:C755,C755)</f>
        <v>0:301</v>
      </c>
      <c r="C755" s="204">
        <f t="shared" si="65"/>
        <v>0</v>
      </c>
    </row>
    <row r="756" spans="1:3" ht="17.399999999999999">
      <c r="A756" s="191">
        <f t="shared" si="64"/>
        <v>0</v>
      </c>
      <c r="B756" s="191" t="str">
        <f>C756&amp;":"&amp;COUNTIF($C$7:C756,C756)</f>
        <v>0:302</v>
      </c>
      <c r="C756" s="204">
        <f t="shared" si="65"/>
        <v>0</v>
      </c>
    </row>
    <row r="757" spans="1:3" ht="17.399999999999999">
      <c r="A757" s="191">
        <f t="shared" si="64"/>
        <v>0</v>
      </c>
      <c r="B757" s="191" t="str">
        <f>C757&amp;":"&amp;COUNTIF($C$7:C757,C757)</f>
        <v>0:303</v>
      </c>
      <c r="C757" s="204">
        <f t="shared" si="65"/>
        <v>0</v>
      </c>
    </row>
    <row r="758" spans="1:3" ht="17.399999999999999">
      <c r="A758" s="191">
        <f t="shared" si="64"/>
        <v>0</v>
      </c>
      <c r="B758" s="191" t="str">
        <f>C758&amp;":"&amp;COUNTIF($C$7:C758,C758)</f>
        <v>0:304</v>
      </c>
      <c r="C758" s="204">
        <f t="shared" si="65"/>
        <v>0</v>
      </c>
    </row>
    <row r="759" spans="1:3" ht="17.399999999999999">
      <c r="A759" s="191">
        <f t="shared" si="64"/>
        <v>0</v>
      </c>
      <c r="B759" s="191" t="str">
        <f>C759&amp;":"&amp;COUNTIF($C$7:C759,C759)</f>
        <v>0:305</v>
      </c>
      <c r="C759" s="204">
        <f t="shared" si="65"/>
        <v>0</v>
      </c>
    </row>
    <row r="760" spans="1:3" ht="17.399999999999999">
      <c r="A760" s="191">
        <f t="shared" si="64"/>
        <v>0</v>
      </c>
      <c r="B760" s="191" t="str">
        <f>C760&amp;":"&amp;COUNTIF($C$7:C760,C760)</f>
        <v>0:306</v>
      </c>
      <c r="C760" s="204">
        <f t="shared" si="65"/>
        <v>0</v>
      </c>
    </row>
    <row r="761" spans="1:3" ht="17.399999999999999">
      <c r="A761" s="191">
        <f t="shared" si="64"/>
        <v>0</v>
      </c>
      <c r="B761" s="191" t="str">
        <f>C761&amp;":"&amp;COUNTIF($C$7:C761,C761)</f>
        <v>0:307</v>
      </c>
      <c r="C761" s="204">
        <f t="shared" si="65"/>
        <v>0</v>
      </c>
    </row>
    <row r="762" spans="1:3" ht="17.399999999999999">
      <c r="A762" s="191">
        <f t="shared" si="64"/>
        <v>0</v>
      </c>
      <c r="B762" s="191" t="str">
        <f>C762&amp;":"&amp;COUNTIF($C$7:C762,C762)</f>
        <v>0:308</v>
      </c>
      <c r="C762" s="204">
        <f t="shared" si="65"/>
        <v>0</v>
      </c>
    </row>
    <row r="763" spans="1:3" ht="17.399999999999999">
      <c r="A763" s="191">
        <f t="shared" si="64"/>
        <v>0</v>
      </c>
      <c r="B763" s="191" t="str">
        <f>C763&amp;":"&amp;COUNTIF($C$7:C763,C763)</f>
        <v>0:309</v>
      </c>
      <c r="C763" s="204">
        <f t="shared" si="65"/>
        <v>0</v>
      </c>
    </row>
    <row r="764" spans="1:3" ht="17.399999999999999">
      <c r="A764" s="191">
        <f t="shared" si="64"/>
        <v>0</v>
      </c>
      <c r="B764" s="191" t="str">
        <f>C764&amp;":"&amp;COUNTIF($C$7:C764,C764)</f>
        <v>0:310</v>
      </c>
      <c r="C764" s="204">
        <f t="shared" si="65"/>
        <v>0</v>
      </c>
    </row>
    <row r="765" spans="1:3" ht="17.399999999999999">
      <c r="A765" s="191">
        <f t="shared" si="64"/>
        <v>0</v>
      </c>
      <c r="B765" s="191" t="str">
        <f>C765&amp;":"&amp;COUNTIF($C$7:C765,C765)</f>
        <v>0:311</v>
      </c>
      <c r="C765" s="204">
        <f t="shared" si="65"/>
        <v>0</v>
      </c>
    </row>
    <row r="766" spans="1:3" ht="17.399999999999999">
      <c r="A766" s="191">
        <f t="shared" si="64"/>
        <v>0</v>
      </c>
      <c r="B766" s="191" t="str">
        <f>C766&amp;":"&amp;COUNTIF($C$7:C766,C766)</f>
        <v>0:312</v>
      </c>
      <c r="C766" s="204">
        <f t="shared" si="65"/>
        <v>0</v>
      </c>
    </row>
    <row r="767" spans="1:3" ht="17.399999999999999">
      <c r="A767" s="191">
        <f t="shared" si="64"/>
        <v>0</v>
      </c>
      <c r="B767" s="191" t="str">
        <f>C767&amp;":"&amp;COUNTIF($C$7:C767,C767)</f>
        <v>0:313</v>
      </c>
      <c r="C767" s="204">
        <f t="shared" si="65"/>
        <v>0</v>
      </c>
    </row>
    <row r="768" spans="1:3" ht="17.399999999999999">
      <c r="A768" s="191">
        <f t="shared" si="64"/>
        <v>0</v>
      </c>
      <c r="B768" s="191" t="str">
        <f>C768&amp;":"&amp;COUNTIF($C$7:C768,C768)</f>
        <v>0:314</v>
      </c>
      <c r="C768" s="204">
        <f t="shared" si="65"/>
        <v>0</v>
      </c>
    </row>
    <row r="769" spans="1:3" ht="17.399999999999999">
      <c r="A769" s="191">
        <f t="shared" si="64"/>
        <v>0</v>
      </c>
      <c r="B769" s="191" t="str">
        <f>C769&amp;":"&amp;COUNTIF($C$7:C769,C769)</f>
        <v>0:315</v>
      </c>
      <c r="C769" s="204">
        <f t="shared" si="65"/>
        <v>0</v>
      </c>
    </row>
    <row r="770" spans="1:3" ht="17.399999999999999">
      <c r="A770" s="191">
        <f t="shared" si="64"/>
        <v>0</v>
      </c>
      <c r="B770" s="191" t="str">
        <f>C770&amp;":"&amp;COUNTIF($C$7:C770,C770)</f>
        <v>0:316</v>
      </c>
      <c r="C770" s="204">
        <f t="shared" si="65"/>
        <v>0</v>
      </c>
    </row>
    <row r="771" spans="1:3" ht="17.399999999999999">
      <c r="A771" s="191">
        <f t="shared" si="64"/>
        <v>0</v>
      </c>
      <c r="B771" s="191" t="str">
        <f>C771&amp;":"&amp;COUNTIF($C$7:C771,C771)</f>
        <v>0:317</v>
      </c>
      <c r="C771" s="204">
        <f t="shared" si="65"/>
        <v>0</v>
      </c>
    </row>
    <row r="772" spans="1:3" ht="17.399999999999999">
      <c r="A772" s="191">
        <f t="shared" si="64"/>
        <v>0</v>
      </c>
      <c r="B772" s="191" t="str">
        <f>C772&amp;":"&amp;COUNTIF($C$7:C772,C772)</f>
        <v>0:318</v>
      </c>
      <c r="C772" s="204">
        <f t="shared" si="65"/>
        <v>0</v>
      </c>
    </row>
    <row r="773" spans="1:3" ht="17.399999999999999">
      <c r="A773" s="191">
        <f t="shared" si="64"/>
        <v>0</v>
      </c>
      <c r="B773" s="191" t="str">
        <f>C773&amp;":"&amp;COUNTIF($C$7:C773,C773)</f>
        <v>0:319</v>
      </c>
      <c r="C773" s="204">
        <f t="shared" si="65"/>
        <v>0</v>
      </c>
    </row>
    <row r="774" spans="1:3" ht="17.399999999999999">
      <c r="A774" s="191">
        <f t="shared" si="64"/>
        <v>0</v>
      </c>
      <c r="B774" s="191" t="str">
        <f>C774&amp;":"&amp;COUNTIF($C$7:C774,C774)</f>
        <v>0:320</v>
      </c>
      <c r="C774" s="204">
        <f t="shared" si="65"/>
        <v>0</v>
      </c>
    </row>
    <row r="775" spans="1:3" ht="17.399999999999999">
      <c r="A775" s="191">
        <f t="shared" ref="A775:A785" si="66">SUM(D775:H775)</f>
        <v>0</v>
      </c>
      <c r="B775" s="191" t="str">
        <f>C775&amp;":"&amp;COUNTIF($C$7:C775,C775)</f>
        <v>0:321</v>
      </c>
      <c r="C775" s="204">
        <f t="shared" ref="C775:C785" si="67">SUM(D775:H775)</f>
        <v>0</v>
      </c>
    </row>
    <row r="776" spans="1:3" ht="17.399999999999999">
      <c r="A776" s="191">
        <f t="shared" si="66"/>
        <v>0</v>
      </c>
      <c r="B776" s="191" t="str">
        <f>C776&amp;":"&amp;COUNTIF($C$7:C776,C776)</f>
        <v>0:322</v>
      </c>
      <c r="C776" s="204">
        <f t="shared" si="67"/>
        <v>0</v>
      </c>
    </row>
    <row r="777" spans="1:3" ht="17.399999999999999">
      <c r="A777" s="191">
        <f t="shared" si="66"/>
        <v>0</v>
      </c>
      <c r="B777" s="191" t="str">
        <f>C777&amp;":"&amp;COUNTIF($C$7:C777,C777)</f>
        <v>0:323</v>
      </c>
      <c r="C777" s="204">
        <f t="shared" si="67"/>
        <v>0</v>
      </c>
    </row>
    <row r="778" spans="1:3" ht="17.399999999999999">
      <c r="A778" s="191">
        <f t="shared" si="66"/>
        <v>0</v>
      </c>
      <c r="B778" s="191" t="str">
        <f>C778&amp;":"&amp;COUNTIF($C$7:C778,C778)</f>
        <v>0:324</v>
      </c>
      <c r="C778" s="204">
        <f t="shared" si="67"/>
        <v>0</v>
      </c>
    </row>
    <row r="779" spans="1:3" ht="17.399999999999999">
      <c r="A779" s="191">
        <f t="shared" si="66"/>
        <v>0</v>
      </c>
      <c r="B779" s="191" t="str">
        <f>C779&amp;":"&amp;COUNTIF($C$7:C779,C779)</f>
        <v>0:325</v>
      </c>
      <c r="C779" s="204">
        <f t="shared" si="67"/>
        <v>0</v>
      </c>
    </row>
    <row r="780" spans="1:3" ht="17.399999999999999">
      <c r="A780" s="191">
        <f t="shared" si="66"/>
        <v>0</v>
      </c>
      <c r="B780" s="191" t="str">
        <f>C780&amp;":"&amp;COUNTIF($C$7:C780,C780)</f>
        <v>0:326</v>
      </c>
      <c r="C780" s="204">
        <f t="shared" si="67"/>
        <v>0</v>
      </c>
    </row>
    <row r="781" spans="1:3" ht="17.399999999999999">
      <c r="A781" s="191">
        <f t="shared" si="66"/>
        <v>0</v>
      </c>
      <c r="B781" s="191" t="str">
        <f>C781&amp;":"&amp;COUNTIF($C$7:C781,C781)</f>
        <v>0:327</v>
      </c>
      <c r="C781" s="204">
        <f t="shared" si="67"/>
        <v>0</v>
      </c>
    </row>
    <row r="782" spans="1:3" ht="17.399999999999999">
      <c r="A782" s="191">
        <f t="shared" si="66"/>
        <v>0</v>
      </c>
      <c r="B782" s="191" t="str">
        <f>C782&amp;":"&amp;COUNTIF($C$7:C782,C782)</f>
        <v>0:328</v>
      </c>
      <c r="C782" s="204">
        <f t="shared" si="67"/>
        <v>0</v>
      </c>
    </row>
    <row r="783" spans="1:3" ht="17.399999999999999">
      <c r="A783" s="191">
        <f t="shared" si="66"/>
        <v>0</v>
      </c>
      <c r="B783" s="191" t="str">
        <f>C783&amp;":"&amp;COUNTIF($C$7:C783,C783)</f>
        <v>0:329</v>
      </c>
      <c r="C783" s="204">
        <f t="shared" si="67"/>
        <v>0</v>
      </c>
    </row>
    <row r="784" spans="1:3" ht="17.399999999999999">
      <c r="A784" s="191">
        <f t="shared" si="66"/>
        <v>0</v>
      </c>
      <c r="B784" s="191" t="str">
        <f>C784&amp;":"&amp;COUNTIF($C$7:C784,C784)</f>
        <v>0:330</v>
      </c>
      <c r="C784" s="204">
        <f t="shared" si="67"/>
        <v>0</v>
      </c>
    </row>
    <row r="785" spans="1:3" ht="17.399999999999999">
      <c r="A785" s="191">
        <f t="shared" si="66"/>
        <v>0</v>
      </c>
      <c r="B785" s="191" t="str">
        <f>C785&amp;":"&amp;COUNTIF($C$7:C785,C785)</f>
        <v>0:331</v>
      </c>
      <c r="C785" s="204">
        <f t="shared" si="67"/>
        <v>0</v>
      </c>
    </row>
  </sheetData>
  <mergeCells count="2">
    <mergeCell ref="A2:D2"/>
    <mergeCell ref="V5:X6"/>
  </mergeCells>
  <conditionalFormatting sqref="A7:A8 A9:B785">
    <cfRule type="cellIs" dxfId="6" priority="6" operator="notEqual">
      <formula>$C7</formula>
    </cfRule>
  </conditionalFormatting>
  <conditionalFormatting sqref="B7:H7 B8:C8 D8:H454 C9:C785">
    <cfRule type="cellIs" dxfId="5" priority="3" operator="lessThan">
      <formula>$A$3/10</formula>
    </cfRule>
  </conditionalFormatting>
  <conditionalFormatting sqref="D455:H633 D634:D640 E634:E645 F634:F649 G649:G661">
    <cfRule type="expression" dxfId="4" priority="2">
      <formula>$C455&lt;&gt;$A455</formula>
    </cfRule>
  </conditionalFormatting>
  <conditionalFormatting sqref="H635:H647">
    <cfRule type="expression" dxfId="3" priority="1">
      <formula>$C635&lt;&gt;$A635</formula>
    </cfRule>
  </conditionalFormatting>
  <conditionalFormatting sqref="M1 N2:O2 M7:M65537">
    <cfRule type="cellIs" dxfId="2" priority="5" operator="greaterThan">
      <formula>50</formula>
    </cfRule>
  </conditionalFormatting>
  <conditionalFormatting sqref="N7:R397">
    <cfRule type="expression" dxfId="1" priority="7">
      <formula>$M7&lt;&gt;$T7</formula>
    </cfRule>
  </conditionalFormatting>
  <conditionalFormatting sqref="T7:T397">
    <cfRule type="cellIs" dxfId="0" priority="4" operator="notEqual">
      <formula>$M7</formula>
    </cfRule>
  </conditionalFormatting>
  <dataValidations count="1">
    <dataValidation type="whole" allowBlank="1" showInputMessage="1" showErrorMessage="1" sqref="I7:I306" xr:uid="{00000000-0002-0000-1000-000000000000}">
      <formula1>0</formula1>
      <formula2>10</formula2>
    </dataValidation>
  </dataValidations>
  <pageMargins left="0.7" right="0.7" top="0.75" bottom="0.75" header="0.3" footer="0.3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600"/>
  <sheetViews>
    <sheetView topLeftCell="J1" zoomScale="85" zoomScaleNormal="85" workbookViewId="0">
      <pane ySplit="6" topLeftCell="A220" activePane="bottomLeft" state="frozen"/>
      <selection pane="bottomLeft" activeCell="M226" sqref="M226"/>
    </sheetView>
  </sheetViews>
  <sheetFormatPr defaultColWidth="9" defaultRowHeight="18"/>
  <cols>
    <col min="1" max="1" width="9" style="181"/>
    <col min="2" max="2" width="9.109375" style="181" hidden="1" customWidth="1"/>
    <col min="3" max="3" width="20.6640625" style="182" customWidth="1"/>
    <col min="10" max="10" width="9" style="216"/>
    <col min="12" max="12" width="9.109375" hidden="1" customWidth="1"/>
    <col min="13" max="13" width="17.88671875" style="230" customWidth="1"/>
    <col min="16" max="16" width="15.109375" customWidth="1"/>
    <col min="17" max="17" width="16.88671875" customWidth="1"/>
    <col min="18" max="18" width="19" customWidth="1"/>
    <col min="21" max="21" width="12.5546875" hidden="1" customWidth="1"/>
    <col min="25" max="25" width="13.5546875" customWidth="1"/>
    <col min="26" max="26" width="20.88671875" customWidth="1"/>
    <col min="27" max="27" width="16.44140625" hidden="1" customWidth="1"/>
  </cols>
  <sheetData>
    <row r="1" spans="1:27">
      <c r="M1"/>
    </row>
    <row r="2" spans="1:27" ht="63.75" customHeight="1">
      <c r="A2" s="302" t="s">
        <v>167</v>
      </c>
      <c r="B2" s="302"/>
      <c r="C2" s="302"/>
      <c r="D2" s="302"/>
      <c r="M2"/>
    </row>
    <row r="3" spans="1:27" ht="63.75" customHeight="1">
      <c r="A3" s="185"/>
      <c r="B3" s="185"/>
      <c r="C3" s="186"/>
      <c r="D3" s="217"/>
      <c r="E3" s="188" t="s">
        <v>168</v>
      </c>
      <c r="G3" s="188"/>
      <c r="H3" s="189"/>
      <c r="M3" s="218"/>
      <c r="N3" s="219"/>
      <c r="O3" s="219"/>
      <c r="P3" s="220"/>
      <c r="Q3" s="219"/>
      <c r="R3" s="219"/>
    </row>
    <row r="4" spans="1:27" ht="15" customHeight="1">
      <c r="M4"/>
    </row>
    <row r="5" spans="1:27" ht="30.75" customHeight="1">
      <c r="A5" s="221" t="s">
        <v>178</v>
      </c>
      <c r="B5" s="191"/>
      <c r="C5" s="192" t="s">
        <v>172</v>
      </c>
      <c r="D5" s="193">
        <v>1</v>
      </c>
      <c r="E5" s="194">
        <v>2</v>
      </c>
      <c r="F5" s="194">
        <v>3</v>
      </c>
      <c r="G5" s="194">
        <v>4</v>
      </c>
      <c r="H5" s="194">
        <v>5</v>
      </c>
      <c r="I5" s="195"/>
      <c r="M5" s="196" t="s">
        <v>173</v>
      </c>
      <c r="N5" s="197">
        <v>1</v>
      </c>
      <c r="O5" s="198">
        <v>2</v>
      </c>
      <c r="P5" s="198">
        <v>3</v>
      </c>
      <c r="Q5" s="198">
        <v>4</v>
      </c>
      <c r="R5" s="198">
        <v>5</v>
      </c>
      <c r="W5" s="222">
        <v>5</v>
      </c>
      <c r="X5" s="222">
        <v>5</v>
      </c>
      <c r="Y5" s="222">
        <v>10</v>
      </c>
      <c r="AA5" s="222">
        <f>1.6</f>
        <v>1.6</v>
      </c>
    </row>
    <row r="6" spans="1:27" ht="30.75" customHeight="1" thickBot="1">
      <c r="A6" s="191"/>
      <c r="B6" s="191"/>
      <c r="C6" s="192" t="s">
        <v>179</v>
      </c>
      <c r="D6" s="199" t="s">
        <v>180</v>
      </c>
      <c r="E6" s="199" t="s">
        <v>180</v>
      </c>
      <c r="F6" s="200" t="s">
        <v>181</v>
      </c>
      <c r="G6" s="200" t="s">
        <v>182</v>
      </c>
      <c r="H6" s="200" t="s">
        <v>183</v>
      </c>
      <c r="I6" s="195"/>
      <c r="K6" s="201" t="s">
        <v>163</v>
      </c>
      <c r="L6" s="201"/>
      <c r="M6" s="202" t="s">
        <v>184</v>
      </c>
      <c r="N6" s="199" t="s">
        <v>185</v>
      </c>
      <c r="O6" s="199" t="s">
        <v>186</v>
      </c>
      <c r="P6" s="200" t="s">
        <v>181</v>
      </c>
      <c r="Q6" s="200" t="s">
        <v>182</v>
      </c>
      <c r="R6" s="200" t="s">
        <v>183</v>
      </c>
      <c r="S6" s="203"/>
      <c r="T6" s="223" t="s">
        <v>187</v>
      </c>
      <c r="U6" s="224" t="s">
        <v>188</v>
      </c>
      <c r="W6" s="199" t="s">
        <v>189</v>
      </c>
      <c r="X6" s="199" t="s">
        <v>190</v>
      </c>
      <c r="Y6" s="200" t="s">
        <v>181</v>
      </c>
      <c r="Z6" s="200" t="s">
        <v>182</v>
      </c>
      <c r="AA6" s="225" t="s">
        <v>191</v>
      </c>
    </row>
    <row r="7" spans="1:27" ht="16.2" thickBot="1">
      <c r="A7" s="191">
        <f>SUM(D7:H7)</f>
        <v>31.499999999999989</v>
      </c>
      <c r="B7" s="191" t="str">
        <f>C7&amp;":"&amp;COUNTIF($C$7:C7,C7)</f>
        <v>ANA17036:1</v>
      </c>
      <c r="C7" s="178" t="s">
        <v>192</v>
      </c>
      <c r="D7" s="226">
        <v>7.8000001907348597</v>
      </c>
      <c r="E7" s="226">
        <v>9.3000001907348597</v>
      </c>
      <c r="F7" s="226">
        <v>9.3999996185302699</v>
      </c>
      <c r="G7" s="226">
        <v>5</v>
      </c>
      <c r="H7" s="226"/>
      <c r="I7" s="145"/>
      <c r="K7" s="2">
        <v>1</v>
      </c>
      <c r="L7" s="2" t="str">
        <f>M7&amp;":"&amp;COUNTIF($M$7:M7,M7)</f>
        <v>AME19206LR:1</v>
      </c>
      <c r="M7" t="str">
        <f>Entry!O9</f>
        <v>AME19206LR</v>
      </c>
      <c r="N7" s="227">
        <f>'Internal 40'!N7</f>
        <v>0</v>
      </c>
      <c r="O7" s="227">
        <f>'Internal 40'!O7</f>
        <v>0</v>
      </c>
      <c r="P7" s="227">
        <f>'Internal 40'!P7</f>
        <v>0</v>
      </c>
      <c r="Q7" s="227">
        <f>'Internal 40'!Q7</f>
        <v>0</v>
      </c>
      <c r="R7" s="227">
        <f>'Internal 40'!R7</f>
        <v>0</v>
      </c>
      <c r="T7" s="139">
        <f t="shared" ref="T7:T8" si="0">SUM(N7:R7)</f>
        <v>0</v>
      </c>
      <c r="U7" s="228"/>
      <c r="V7">
        <v>1</v>
      </c>
      <c r="W7">
        <f t="shared" ref="W7:W8" si="1">IFERROR(ROUND((N7*$W$5),0),N7)</f>
        <v>0</v>
      </c>
      <c r="X7">
        <f>IFERROR(ROUND((O7*$X$5),0),O7)</f>
        <v>0</v>
      </c>
      <c r="Y7">
        <f>IFERROR(ROUND((P7*$Y$5),0),P7)</f>
        <v>0</v>
      </c>
      <c r="Z7">
        <f>IFERROR(ROUND(Q7,1),Q7)</f>
        <v>0</v>
      </c>
      <c r="AA7">
        <f>IFERROR(ROUND((U7*$AA$5),0),0)</f>
        <v>0</v>
      </c>
    </row>
    <row r="8" spans="1:27" ht="16.2" thickBot="1">
      <c r="A8" s="191">
        <f t="shared" ref="A8:A70" si="2">SUM(D8:H8)</f>
        <v>29.600000381469719</v>
      </c>
      <c r="B8" s="191" t="str">
        <f>C8&amp;":"&amp;COUNTIF($C$7:C8,C8)</f>
        <v>ANA18001:1</v>
      </c>
      <c r="C8" s="178" t="s">
        <v>193</v>
      </c>
      <c r="D8" s="226">
        <v>6.8000001907348597</v>
      </c>
      <c r="E8" s="226">
        <v>8.3000001907348597</v>
      </c>
      <c r="F8" s="226">
        <v>9.5</v>
      </c>
      <c r="G8" s="226">
        <v>5</v>
      </c>
      <c r="H8" s="226"/>
      <c r="I8" s="145"/>
      <c r="K8" s="209">
        <v>2</v>
      </c>
      <c r="L8" s="2" t="str">
        <f>M8&amp;":"&amp;COUNTIF($M$7:M8,M8)</f>
        <v>AME19239LR:1</v>
      </c>
      <c r="M8" t="str">
        <f>Entry!O10</f>
        <v>AME19239LR</v>
      </c>
      <c r="N8" s="227">
        <f>'Internal 40'!N8</f>
        <v>0</v>
      </c>
      <c r="O8" s="227">
        <f>'Internal 40'!O8</f>
        <v>0</v>
      </c>
      <c r="P8" s="227">
        <f>'Internal 40'!P8</f>
        <v>0</v>
      </c>
      <c r="Q8" s="227">
        <f>'Internal 40'!Q8</f>
        <v>0</v>
      </c>
      <c r="R8" s="227">
        <f>'Internal 40'!R8</f>
        <v>0</v>
      </c>
      <c r="T8" s="139">
        <f t="shared" si="0"/>
        <v>0</v>
      </c>
      <c r="U8" s="228"/>
      <c r="V8">
        <v>2</v>
      </c>
      <c r="W8">
        <f t="shared" si="1"/>
        <v>0</v>
      </c>
      <c r="X8">
        <f t="shared" ref="X8:X9" si="3">IFERROR(ROUND((O8*$X$5),0),O8)</f>
        <v>0</v>
      </c>
      <c r="Y8">
        <f t="shared" ref="Y8:Y9" si="4">IFERROR(ROUND((P8*$Y$5),0),P8)</f>
        <v>0</v>
      </c>
      <c r="Z8">
        <f t="shared" ref="Z8:Z9" si="5">IFERROR(ROUND(Q8,1),Q8)</f>
        <v>0</v>
      </c>
      <c r="AA8">
        <f t="shared" ref="AA8:AA71" si="6">IFERROR(ROUND((U8*$AA$5),0),0)</f>
        <v>0</v>
      </c>
    </row>
    <row r="9" spans="1:27" ht="16.2" thickBot="1">
      <c r="A9" s="191">
        <f t="shared" si="2"/>
        <v>19.69999980926514</v>
      </c>
      <c r="B9" s="191" t="str">
        <f>C9&amp;":"&amp;COUNTIF($C$7:C9,C9)</f>
        <v>ANA18002:1</v>
      </c>
      <c r="C9" s="178" t="s">
        <v>194</v>
      </c>
      <c r="D9" s="226">
        <v>2</v>
      </c>
      <c r="E9" s="226">
        <v>3.5</v>
      </c>
      <c r="F9" s="226">
        <v>9.1999998092651403</v>
      </c>
      <c r="G9" s="226">
        <v>5</v>
      </c>
      <c r="H9" s="226"/>
      <c r="I9" s="145"/>
      <c r="K9" s="209">
        <v>3</v>
      </c>
      <c r="L9" s="2" t="str">
        <f>M9&amp;":"&amp;COUNTIF($M$7:M9,M9)</f>
        <v>AME20004:1</v>
      </c>
      <c r="M9" t="str">
        <f>Entry!O11</f>
        <v>AME20004</v>
      </c>
      <c r="N9" s="227">
        <f>'Internal 40'!N9</f>
        <v>8.6999999999999993</v>
      </c>
      <c r="O9" s="227">
        <f>'Internal 40'!O9</f>
        <v>9.6999999999999993</v>
      </c>
      <c r="P9" s="227">
        <f>'Internal 40'!P9</f>
        <v>8.6</v>
      </c>
      <c r="Q9" s="227">
        <f>'Internal 40'!Q9</f>
        <v>5</v>
      </c>
      <c r="R9" s="227">
        <f>'Internal 40'!R9</f>
        <v>4</v>
      </c>
      <c r="T9" s="139">
        <f t="shared" ref="T9:T72" si="7">SUM(N9:R9)</f>
        <v>36</v>
      </c>
      <c r="U9" s="228"/>
      <c r="V9">
        <v>3</v>
      </c>
      <c r="W9">
        <f t="shared" ref="W9:W72" si="8">IFERROR(ROUND((N9*$W$5),0),N9)</f>
        <v>44</v>
      </c>
      <c r="X9">
        <f t="shared" si="3"/>
        <v>49</v>
      </c>
      <c r="Y9">
        <f t="shared" si="4"/>
        <v>86</v>
      </c>
      <c r="Z9">
        <f t="shared" si="5"/>
        <v>5</v>
      </c>
      <c r="AA9">
        <f t="shared" si="6"/>
        <v>0</v>
      </c>
    </row>
    <row r="10" spans="1:27" ht="16.2" thickBot="1">
      <c r="A10" s="191">
        <f t="shared" si="2"/>
        <v>33.300000190734863</v>
      </c>
      <c r="B10" s="191" t="str">
        <f>C10&amp;":"&amp;COUNTIF($C$7:C10,C10)</f>
        <v>ANA18003:1</v>
      </c>
      <c r="C10" s="178" t="s">
        <v>195</v>
      </c>
      <c r="D10" s="226">
        <v>8.8000001907348597</v>
      </c>
      <c r="E10" s="226">
        <v>10</v>
      </c>
      <c r="F10" s="226">
        <v>9.5</v>
      </c>
      <c r="G10" s="226">
        <v>5</v>
      </c>
      <c r="H10" s="226"/>
      <c r="I10" s="145"/>
      <c r="K10" s="2">
        <v>4</v>
      </c>
      <c r="L10" s="2" t="str">
        <f>M10&amp;":"&amp;COUNTIF($M$7:M10,M10)</f>
        <v>AME20005:1</v>
      </c>
      <c r="M10" t="str">
        <f>Entry!O12</f>
        <v>AME20005</v>
      </c>
      <c r="N10" s="227">
        <f>'Internal 40'!N10</f>
        <v>6.2</v>
      </c>
      <c r="O10" s="227">
        <f>'Internal 40'!O10</f>
        <v>5.9</v>
      </c>
      <c r="P10" s="227">
        <f>'Internal 40'!P10</f>
        <v>5.9</v>
      </c>
      <c r="Q10" s="227">
        <f>'Internal 40'!Q10</f>
        <v>5</v>
      </c>
      <c r="R10" s="227">
        <f>'Internal 40'!R10</f>
        <v>5</v>
      </c>
      <c r="T10" s="139">
        <f t="shared" si="7"/>
        <v>28</v>
      </c>
      <c r="U10" s="228"/>
      <c r="V10">
        <v>4</v>
      </c>
      <c r="W10">
        <f t="shared" si="8"/>
        <v>31</v>
      </c>
      <c r="X10">
        <f t="shared" ref="X10:X73" si="9">IFERROR(ROUND((O10*$X$5),0),O10)</f>
        <v>30</v>
      </c>
      <c r="Y10">
        <f t="shared" ref="Y10:Y73" si="10">IFERROR(ROUND((P10*$Y$5),0),P10)</f>
        <v>59</v>
      </c>
      <c r="Z10">
        <f t="shared" ref="Z10:Z73" si="11">IFERROR(ROUND(Q10,1),Q10)</f>
        <v>5</v>
      </c>
      <c r="AA10">
        <f t="shared" si="6"/>
        <v>0</v>
      </c>
    </row>
    <row r="11" spans="1:27" ht="16.2" thickBot="1">
      <c r="A11" s="191">
        <f t="shared" si="2"/>
        <v>31.20000076293945</v>
      </c>
      <c r="B11" s="191" t="str">
        <f>C11&amp;":"&amp;COUNTIF($C$7:C11,C11)</f>
        <v>ANA18004:1</v>
      </c>
      <c r="C11" s="178" t="s">
        <v>196</v>
      </c>
      <c r="D11" s="226">
        <v>7.8000001907348597</v>
      </c>
      <c r="E11" s="226">
        <v>9.3000001907348597</v>
      </c>
      <c r="F11" s="226">
        <v>9.1000003814697301</v>
      </c>
      <c r="G11" s="226">
        <v>5</v>
      </c>
      <c r="H11" s="226"/>
      <c r="I11" s="145"/>
      <c r="K11" s="209">
        <v>5</v>
      </c>
      <c r="L11" s="2" t="str">
        <f>M11&amp;":"&amp;COUNTIF($M$7:M11,M11)</f>
        <v>AME20006:1</v>
      </c>
      <c r="M11" t="str">
        <f>Entry!O13</f>
        <v>AME20006</v>
      </c>
      <c r="N11" s="227">
        <f>'Internal 40'!N11</f>
        <v>0</v>
      </c>
      <c r="O11" s="227">
        <f>'Internal 40'!O11</f>
        <v>0</v>
      </c>
      <c r="P11" s="227">
        <f>'Internal 40'!P11</f>
        <v>0</v>
      </c>
      <c r="Q11" s="227">
        <f>'Internal 40'!Q11</f>
        <v>0</v>
      </c>
      <c r="R11" s="227">
        <f>'Internal 40'!R11</f>
        <v>0</v>
      </c>
      <c r="T11" s="139">
        <f t="shared" si="7"/>
        <v>0</v>
      </c>
      <c r="U11" s="228"/>
      <c r="V11">
        <v>5</v>
      </c>
      <c r="W11">
        <f t="shared" si="8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6"/>
        <v>0</v>
      </c>
    </row>
    <row r="12" spans="1:27" ht="16.2" thickBot="1">
      <c r="A12" s="191">
        <f t="shared" si="2"/>
        <v>25.09999942779541</v>
      </c>
      <c r="B12" s="191" t="str">
        <f>C12&amp;":"&amp;COUNTIF($C$7:C12,C12)</f>
        <v>ANA18005:1</v>
      </c>
      <c r="C12" s="178" t="s">
        <v>197</v>
      </c>
      <c r="D12" s="226">
        <v>4.5999999046325701</v>
      </c>
      <c r="E12" s="226">
        <v>6.0999999046325701</v>
      </c>
      <c r="F12" s="226">
        <v>9.3999996185302699</v>
      </c>
      <c r="G12" s="226">
        <v>5</v>
      </c>
      <c r="H12" s="226"/>
      <c r="I12" s="145"/>
      <c r="K12" s="209">
        <v>6</v>
      </c>
      <c r="L12" s="2" t="str">
        <f>M12&amp;":"&amp;COUNTIF($M$7:M12,M12)</f>
        <v>AME20007:1</v>
      </c>
      <c r="M12" t="str">
        <f>Entry!O14</f>
        <v>AME20007</v>
      </c>
      <c r="N12" s="227">
        <f>'Internal 40'!N12</f>
        <v>8.3000000000000007</v>
      </c>
      <c r="O12" s="227">
        <f>'Internal 40'!O12</f>
        <v>8.9</v>
      </c>
      <c r="P12" s="227">
        <f>'Internal 40'!P12</f>
        <v>9.8000000000000007</v>
      </c>
      <c r="Q12" s="227">
        <f>'Internal 40'!Q12</f>
        <v>5</v>
      </c>
      <c r="R12" s="227">
        <f>'Internal 40'!R12</f>
        <v>4</v>
      </c>
      <c r="T12" s="139">
        <f t="shared" si="7"/>
        <v>36</v>
      </c>
      <c r="U12" s="228"/>
      <c r="V12">
        <v>6</v>
      </c>
      <c r="W12">
        <f t="shared" si="8"/>
        <v>42</v>
      </c>
      <c r="X12">
        <f t="shared" si="9"/>
        <v>45</v>
      </c>
      <c r="Y12">
        <f t="shared" si="10"/>
        <v>98</v>
      </c>
      <c r="Z12">
        <f t="shared" si="11"/>
        <v>5</v>
      </c>
      <c r="AA12">
        <f t="shared" si="6"/>
        <v>0</v>
      </c>
    </row>
    <row r="13" spans="1:27" ht="16.2" thickBot="1">
      <c r="A13" s="191">
        <f t="shared" si="2"/>
        <v>26.80000019073486</v>
      </c>
      <c r="B13" s="191" t="str">
        <f>C13&amp;":"&amp;COUNTIF($C$7:C13,C13)</f>
        <v>ANA18006:1</v>
      </c>
      <c r="C13" s="178" t="s">
        <v>198</v>
      </c>
      <c r="D13" s="226">
        <v>5.4000000953674299</v>
      </c>
      <c r="E13" s="226">
        <v>6.9000000953674299</v>
      </c>
      <c r="F13" s="226">
        <v>9.5</v>
      </c>
      <c r="G13" s="226">
        <v>5</v>
      </c>
      <c r="H13" s="226"/>
      <c r="I13" s="145"/>
      <c r="K13" s="2">
        <v>7</v>
      </c>
      <c r="L13" s="2" t="str">
        <f>M13&amp;":"&amp;COUNTIF($M$7:M13,M13)</f>
        <v>AME20008:1</v>
      </c>
      <c r="M13" t="str">
        <f>Entry!O15</f>
        <v>AME20008</v>
      </c>
      <c r="N13" s="227">
        <f>'Internal 40'!N13</f>
        <v>10</v>
      </c>
      <c r="O13" s="227">
        <f>'Internal 40'!O13</f>
        <v>9.5</v>
      </c>
      <c r="P13" s="227">
        <f>'Internal 40'!P13</f>
        <v>8.5</v>
      </c>
      <c r="Q13" s="227">
        <f>'Internal 40'!Q13</f>
        <v>5</v>
      </c>
      <c r="R13" s="227">
        <f>'Internal 40'!R13</f>
        <v>4</v>
      </c>
      <c r="T13" s="139">
        <f t="shared" si="7"/>
        <v>37</v>
      </c>
      <c r="U13" s="228"/>
      <c r="V13">
        <v>7</v>
      </c>
      <c r="W13">
        <f t="shared" si="8"/>
        <v>50</v>
      </c>
      <c r="X13">
        <f t="shared" si="9"/>
        <v>48</v>
      </c>
      <c r="Y13">
        <f t="shared" si="10"/>
        <v>85</v>
      </c>
      <c r="Z13">
        <f t="shared" si="11"/>
        <v>5</v>
      </c>
      <c r="AA13">
        <f t="shared" si="6"/>
        <v>0</v>
      </c>
    </row>
    <row r="14" spans="1:27" ht="16.2" thickBot="1">
      <c r="A14" s="191">
        <f t="shared" si="2"/>
        <v>18.400000095367439</v>
      </c>
      <c r="B14" s="191" t="str">
        <f>C14&amp;":"&amp;COUNTIF($C$7:C14,C14)</f>
        <v>ANA18007:1</v>
      </c>
      <c r="C14" s="178" t="s">
        <v>199</v>
      </c>
      <c r="D14" s="226">
        <v>1.20000004768372</v>
      </c>
      <c r="E14" s="226">
        <v>2.7000000476837198</v>
      </c>
      <c r="F14" s="226">
        <v>9.5</v>
      </c>
      <c r="G14" s="226">
        <v>5</v>
      </c>
      <c r="H14" s="226"/>
      <c r="I14" s="145"/>
      <c r="K14" s="209">
        <v>8</v>
      </c>
      <c r="L14" s="2" t="str">
        <f>M14&amp;":"&amp;COUNTIF($M$7:M14,M14)</f>
        <v>AME20009:1</v>
      </c>
      <c r="M14" t="str">
        <f>Entry!O16</f>
        <v>AME20009</v>
      </c>
      <c r="N14" s="227">
        <f>'Internal 40'!N14</f>
        <v>9.6</v>
      </c>
      <c r="O14" s="227">
        <f>'Internal 40'!O14</f>
        <v>9.6999999999999993</v>
      </c>
      <c r="P14" s="227">
        <f>'Internal 40'!P14</f>
        <v>8.6999999999999993</v>
      </c>
      <c r="Q14" s="227">
        <f>'Internal 40'!Q14</f>
        <v>5</v>
      </c>
      <c r="R14" s="227">
        <f>'Internal 40'!R14</f>
        <v>5</v>
      </c>
      <c r="T14" s="139">
        <f t="shared" si="7"/>
        <v>38</v>
      </c>
      <c r="U14" s="228"/>
      <c r="V14">
        <v>8</v>
      </c>
      <c r="W14">
        <f t="shared" si="8"/>
        <v>48</v>
      </c>
      <c r="X14">
        <f t="shared" si="9"/>
        <v>49</v>
      </c>
      <c r="Y14">
        <f t="shared" si="10"/>
        <v>87</v>
      </c>
      <c r="Z14">
        <f t="shared" si="11"/>
        <v>5</v>
      </c>
      <c r="AA14">
        <f t="shared" si="6"/>
        <v>0</v>
      </c>
    </row>
    <row r="15" spans="1:27" ht="16.2" thickBot="1">
      <c r="A15" s="191">
        <f t="shared" si="2"/>
        <v>27.80000019073486</v>
      </c>
      <c r="B15" s="191" t="str">
        <f>C15&amp;":"&amp;COUNTIF($C$7:C15,C15)</f>
        <v>ANA18008:1</v>
      </c>
      <c r="C15" s="178" t="s">
        <v>200</v>
      </c>
      <c r="D15" s="226">
        <v>6</v>
      </c>
      <c r="E15" s="226">
        <v>7.5</v>
      </c>
      <c r="F15" s="226">
        <v>9.3000001907348597</v>
      </c>
      <c r="G15" s="226">
        <v>5</v>
      </c>
      <c r="H15" s="226"/>
      <c r="I15" s="145"/>
      <c r="K15" s="209">
        <v>9</v>
      </c>
      <c r="L15" s="2" t="str">
        <f>M15&amp;":"&amp;COUNTIF($M$7:M15,M15)</f>
        <v>AME20010:1</v>
      </c>
      <c r="M15" t="str">
        <f>Entry!O17</f>
        <v>AME20010</v>
      </c>
      <c r="N15" s="227">
        <f>'Internal 40'!N15</f>
        <v>8.3000000000000007</v>
      </c>
      <c r="O15" s="227">
        <f>'Internal 40'!O15</f>
        <v>9.9</v>
      </c>
      <c r="P15" s="227">
        <f>'Internal 40'!P15</f>
        <v>8.8000000000000007</v>
      </c>
      <c r="Q15" s="227">
        <f>'Internal 40'!Q15</f>
        <v>5</v>
      </c>
      <c r="R15" s="227">
        <f>'Internal 40'!R15</f>
        <v>5</v>
      </c>
      <c r="T15" s="139">
        <f t="shared" si="7"/>
        <v>37</v>
      </c>
      <c r="U15" s="228"/>
      <c r="V15">
        <v>9</v>
      </c>
      <c r="W15">
        <f t="shared" si="8"/>
        <v>42</v>
      </c>
      <c r="X15">
        <f t="shared" si="9"/>
        <v>50</v>
      </c>
      <c r="Y15">
        <f t="shared" si="10"/>
        <v>88</v>
      </c>
      <c r="Z15">
        <f t="shared" si="11"/>
        <v>5</v>
      </c>
      <c r="AA15">
        <f t="shared" si="6"/>
        <v>0</v>
      </c>
    </row>
    <row r="16" spans="1:27" ht="16.2" thickBot="1">
      <c r="A16" s="191">
        <f t="shared" si="2"/>
        <v>32.29999923706054</v>
      </c>
      <c r="B16" s="191" t="str">
        <f>C16&amp;":"&amp;COUNTIF($C$7:C16,C16)</f>
        <v>ANA18009:1</v>
      </c>
      <c r="C16" s="178" t="s">
        <v>201</v>
      </c>
      <c r="D16" s="226">
        <v>8.3999996185302699</v>
      </c>
      <c r="E16" s="226">
        <v>9.8999996185302699</v>
      </c>
      <c r="F16" s="226">
        <v>9</v>
      </c>
      <c r="G16" s="226">
        <v>5</v>
      </c>
      <c r="H16" s="226"/>
      <c r="I16" s="145"/>
      <c r="K16" s="2">
        <v>10</v>
      </c>
      <c r="L16" s="2" t="str">
        <f>M16&amp;":"&amp;COUNTIF($M$7:M16,M16)</f>
        <v>AME20011:1</v>
      </c>
      <c r="M16" t="str">
        <f>Entry!O18</f>
        <v>AME20011</v>
      </c>
      <c r="N16" s="227">
        <f>'Internal 40'!N16</f>
        <v>8.1</v>
      </c>
      <c r="O16" s="227">
        <f>'Internal 40'!O16</f>
        <v>9</v>
      </c>
      <c r="P16" s="227">
        <f>'Internal 40'!P16</f>
        <v>8.9</v>
      </c>
      <c r="Q16" s="227">
        <f>'Internal 40'!Q16</f>
        <v>5</v>
      </c>
      <c r="R16" s="227">
        <f>'Internal 40'!R16</f>
        <v>5</v>
      </c>
      <c r="T16" s="139">
        <f t="shared" si="7"/>
        <v>36</v>
      </c>
      <c r="U16" s="228"/>
      <c r="V16">
        <v>10</v>
      </c>
      <c r="W16">
        <f t="shared" si="8"/>
        <v>41</v>
      </c>
      <c r="X16">
        <f t="shared" si="9"/>
        <v>45</v>
      </c>
      <c r="Y16">
        <f t="shared" si="10"/>
        <v>89</v>
      </c>
      <c r="Z16">
        <f t="shared" si="11"/>
        <v>5</v>
      </c>
      <c r="AA16">
        <f t="shared" si="6"/>
        <v>0</v>
      </c>
    </row>
    <row r="17" spans="1:27" ht="16.2" thickBot="1">
      <c r="A17" s="191">
        <f t="shared" si="2"/>
        <v>33.399999618530281</v>
      </c>
      <c r="B17" s="191" t="str">
        <f>C17&amp;":"&amp;COUNTIF($C$7:C17,C17)</f>
        <v>ANA18010:1</v>
      </c>
      <c r="C17" s="178" t="s">
        <v>202</v>
      </c>
      <c r="D17" s="226">
        <v>9.1999998092651403</v>
      </c>
      <c r="E17" s="226">
        <v>10</v>
      </c>
      <c r="F17" s="226">
        <v>9.1999998092651403</v>
      </c>
      <c r="G17" s="226">
        <v>5</v>
      </c>
      <c r="H17" s="226"/>
      <c r="I17" s="145"/>
      <c r="K17" s="209">
        <v>11</v>
      </c>
      <c r="L17" s="2" t="str">
        <f>M17&amp;":"&amp;COUNTIF($M$7:M17,M17)</f>
        <v>AME20012:1</v>
      </c>
      <c r="M17" t="str">
        <f>Entry!O19</f>
        <v>AME20012</v>
      </c>
      <c r="N17" s="227">
        <f>'Internal 40'!N17</f>
        <v>8.1</v>
      </c>
      <c r="O17" s="227">
        <f>'Internal 40'!O17</f>
        <v>10</v>
      </c>
      <c r="P17" s="227">
        <f>'Internal 40'!P17</f>
        <v>9.9</v>
      </c>
      <c r="Q17" s="227">
        <f>'Internal 40'!Q17</f>
        <v>5</v>
      </c>
      <c r="R17" s="227">
        <f>'Internal 40'!R17</f>
        <v>4</v>
      </c>
      <c r="T17" s="139">
        <f t="shared" si="7"/>
        <v>37</v>
      </c>
      <c r="U17" s="228"/>
      <c r="V17">
        <v>11</v>
      </c>
      <c r="W17">
        <f t="shared" si="8"/>
        <v>41</v>
      </c>
      <c r="X17">
        <f t="shared" si="9"/>
        <v>50</v>
      </c>
      <c r="Y17">
        <f t="shared" si="10"/>
        <v>99</v>
      </c>
      <c r="Z17">
        <f t="shared" si="11"/>
        <v>5</v>
      </c>
      <c r="AA17">
        <f t="shared" si="6"/>
        <v>0</v>
      </c>
    </row>
    <row r="18" spans="1:27" ht="16.2" thickBot="1">
      <c r="A18" s="191">
        <f t="shared" si="2"/>
        <v>28.800000667572029</v>
      </c>
      <c r="B18" s="191" t="str">
        <f>C18&amp;":"&amp;COUNTIF($C$7:C18,C18)</f>
        <v>ANA18011:1</v>
      </c>
      <c r="C18" s="178" t="s">
        <v>203</v>
      </c>
      <c r="D18" s="226">
        <v>6.5999999046325701</v>
      </c>
      <c r="E18" s="226">
        <v>8.1000003814697301</v>
      </c>
      <c r="F18" s="226">
        <v>9.1000003814697301</v>
      </c>
      <c r="G18" s="226">
        <v>5</v>
      </c>
      <c r="H18" s="226"/>
      <c r="I18" s="145"/>
      <c r="K18" s="209">
        <v>12</v>
      </c>
      <c r="L18" s="2" t="str">
        <f>M18&amp;":"&amp;COUNTIF($M$7:M18,M18)</f>
        <v>AME20013:1</v>
      </c>
      <c r="M18" t="str">
        <f>Entry!O20</f>
        <v>AME20013</v>
      </c>
      <c r="N18" s="227">
        <f>'Internal 40'!N18</f>
        <v>9.6999999999999993</v>
      </c>
      <c r="O18" s="227">
        <f>'Internal 40'!O18</f>
        <v>8.6999999999999993</v>
      </c>
      <c r="P18" s="227">
        <f>'Internal 40'!P18</f>
        <v>8.6</v>
      </c>
      <c r="Q18" s="227">
        <f>'Internal 40'!Q18</f>
        <v>5</v>
      </c>
      <c r="R18" s="227">
        <f>'Internal 40'!R18</f>
        <v>5</v>
      </c>
      <c r="T18" s="139">
        <f t="shared" si="7"/>
        <v>37</v>
      </c>
      <c r="U18" s="228"/>
      <c r="V18">
        <v>12</v>
      </c>
      <c r="W18">
        <f t="shared" si="8"/>
        <v>49</v>
      </c>
      <c r="X18">
        <f t="shared" si="9"/>
        <v>44</v>
      </c>
      <c r="Y18">
        <f t="shared" si="10"/>
        <v>86</v>
      </c>
      <c r="Z18">
        <f t="shared" si="11"/>
        <v>5</v>
      </c>
      <c r="AA18">
        <f t="shared" si="6"/>
        <v>0</v>
      </c>
    </row>
    <row r="19" spans="1:27" ht="16.2" thickBot="1">
      <c r="A19" s="191">
        <f t="shared" si="2"/>
        <v>32.099999427795424</v>
      </c>
      <c r="B19" s="191" t="str">
        <f>C19&amp;":"&amp;COUNTIF($C$7:C19,C19)</f>
        <v>ANA18012:1</v>
      </c>
      <c r="C19" s="178" t="s">
        <v>204</v>
      </c>
      <c r="D19" s="226">
        <v>8.1999998092651403</v>
      </c>
      <c r="E19" s="226">
        <v>9.6999998092651403</v>
      </c>
      <c r="F19" s="226">
        <v>9.1999998092651403</v>
      </c>
      <c r="G19" s="226">
        <v>5</v>
      </c>
      <c r="H19" s="226"/>
      <c r="I19" s="145"/>
      <c r="K19" s="2">
        <v>13</v>
      </c>
      <c r="L19" s="2" t="str">
        <f>M19&amp;":"&amp;COUNTIF($M$7:M19,M19)</f>
        <v>AME20014:1</v>
      </c>
      <c r="M19" t="str">
        <f>Entry!O21</f>
        <v>AME20014</v>
      </c>
      <c r="N19" s="227">
        <f>'Internal 40'!N19</f>
        <v>8.1</v>
      </c>
      <c r="O19" s="227">
        <f>'Internal 40'!O19</f>
        <v>9</v>
      </c>
      <c r="P19" s="227">
        <f>'Internal 40'!P19</f>
        <v>7.9</v>
      </c>
      <c r="Q19" s="227">
        <f>'Internal 40'!Q19</f>
        <v>5</v>
      </c>
      <c r="R19" s="227">
        <f>'Internal 40'!R19</f>
        <v>4</v>
      </c>
      <c r="T19" s="139">
        <f t="shared" si="7"/>
        <v>34</v>
      </c>
      <c r="U19" s="228"/>
      <c r="V19">
        <v>13</v>
      </c>
      <c r="W19">
        <f t="shared" si="8"/>
        <v>41</v>
      </c>
      <c r="X19">
        <f t="shared" si="9"/>
        <v>45</v>
      </c>
      <c r="Y19">
        <f t="shared" si="10"/>
        <v>79</v>
      </c>
      <c r="Z19">
        <f t="shared" si="11"/>
        <v>5</v>
      </c>
      <c r="AA19">
        <f t="shared" si="6"/>
        <v>0</v>
      </c>
    </row>
    <row r="20" spans="1:27" ht="16.2" thickBot="1">
      <c r="A20" s="191">
        <f t="shared" si="2"/>
        <v>30.400000095367428</v>
      </c>
      <c r="B20" s="191" t="str">
        <f>C20&amp;":"&amp;COUNTIF($C$7:C20,C20)</f>
        <v>ANA18013:1</v>
      </c>
      <c r="C20" s="178" t="s">
        <v>205</v>
      </c>
      <c r="D20" s="226">
        <v>7.4000000953674299</v>
      </c>
      <c r="E20" s="226">
        <v>8.8999996185302699</v>
      </c>
      <c r="F20" s="226">
        <v>9.1000003814697301</v>
      </c>
      <c r="G20" s="226">
        <v>5</v>
      </c>
      <c r="H20" s="226"/>
      <c r="I20" s="145"/>
      <c r="K20" s="209">
        <v>14</v>
      </c>
      <c r="L20" s="2" t="str">
        <f>M20&amp;":"&amp;COUNTIF($M$7:M20,M20)</f>
        <v>AME20015:1</v>
      </c>
      <c r="M20" t="str">
        <f>Entry!O22</f>
        <v>AME20015</v>
      </c>
      <c r="N20" s="227">
        <f>'Internal 40'!N20</f>
        <v>8.1999999999999993</v>
      </c>
      <c r="O20" s="227">
        <f>'Internal 40'!O20</f>
        <v>8.9</v>
      </c>
      <c r="P20" s="227">
        <f>'Internal 40'!P20</f>
        <v>7.9</v>
      </c>
      <c r="Q20" s="227">
        <f>'Internal 40'!Q20</f>
        <v>5</v>
      </c>
      <c r="R20" s="227">
        <f>'Internal 40'!R20</f>
        <v>5</v>
      </c>
      <c r="T20" s="139">
        <f t="shared" si="7"/>
        <v>35</v>
      </c>
      <c r="U20" s="228"/>
      <c r="V20">
        <v>14</v>
      </c>
      <c r="W20">
        <f t="shared" si="8"/>
        <v>41</v>
      </c>
      <c r="X20">
        <f t="shared" si="9"/>
        <v>45</v>
      </c>
      <c r="Y20">
        <f t="shared" si="10"/>
        <v>79</v>
      </c>
      <c r="Z20">
        <f t="shared" si="11"/>
        <v>5</v>
      </c>
      <c r="AA20">
        <f t="shared" si="6"/>
        <v>0</v>
      </c>
    </row>
    <row r="21" spans="1:27" ht="16.2" thickBot="1">
      <c r="A21" s="191">
        <f t="shared" si="2"/>
        <v>30.400000095367428</v>
      </c>
      <c r="B21" s="191" t="str">
        <f>C21&amp;":"&amp;COUNTIF($C$7:C21,C21)</f>
        <v>ANA18014:1</v>
      </c>
      <c r="C21" s="178" t="s">
        <v>206</v>
      </c>
      <c r="D21" s="226">
        <v>7.4000000953674299</v>
      </c>
      <c r="E21" s="226">
        <v>8.8999996185302699</v>
      </c>
      <c r="F21" s="226">
        <v>9.1000003814697301</v>
      </c>
      <c r="G21" s="226">
        <v>5</v>
      </c>
      <c r="H21" s="226"/>
      <c r="I21" s="145"/>
      <c r="K21" s="209">
        <v>15</v>
      </c>
      <c r="L21" s="2" t="str">
        <f>M21&amp;":"&amp;COUNTIF($M$7:M21,M21)</f>
        <v>AME20016:1</v>
      </c>
      <c r="M21" t="str">
        <f>Entry!O23</f>
        <v>AME20016</v>
      </c>
      <c r="N21" s="227">
        <f>'Internal 40'!N21</f>
        <v>10</v>
      </c>
      <c r="O21" s="227">
        <f>'Internal 40'!O21</f>
        <v>9.5</v>
      </c>
      <c r="P21" s="227">
        <f>'Internal 40'!P21</f>
        <v>8.5</v>
      </c>
      <c r="Q21" s="227">
        <f>'Internal 40'!Q21</f>
        <v>5</v>
      </c>
      <c r="R21" s="227">
        <f>'Internal 40'!R21</f>
        <v>4</v>
      </c>
      <c r="T21" s="139">
        <f t="shared" si="7"/>
        <v>37</v>
      </c>
      <c r="U21" s="228"/>
      <c r="V21">
        <v>15</v>
      </c>
      <c r="W21">
        <f t="shared" si="8"/>
        <v>50</v>
      </c>
      <c r="X21">
        <f t="shared" si="9"/>
        <v>48</v>
      </c>
      <c r="Y21">
        <f t="shared" si="10"/>
        <v>85</v>
      </c>
      <c r="Z21">
        <f t="shared" si="11"/>
        <v>5</v>
      </c>
      <c r="AA21">
        <f t="shared" si="6"/>
        <v>0</v>
      </c>
    </row>
    <row r="22" spans="1:27" ht="16.2" thickBot="1">
      <c r="A22" s="191">
        <f t="shared" si="2"/>
        <v>27.600000381469719</v>
      </c>
      <c r="B22" s="191" t="str">
        <f>C22&amp;":"&amp;COUNTIF($C$7:C22,C22)</f>
        <v>ANA18015:1</v>
      </c>
      <c r="C22" s="178" t="s">
        <v>207</v>
      </c>
      <c r="D22" s="226">
        <v>5.8000001907348597</v>
      </c>
      <c r="E22" s="226">
        <v>7.3000001907348597</v>
      </c>
      <c r="F22" s="226">
        <v>9.5</v>
      </c>
      <c r="G22" s="226">
        <v>5</v>
      </c>
      <c r="H22" s="226"/>
      <c r="I22" s="145"/>
      <c r="K22" s="2">
        <v>16</v>
      </c>
      <c r="L22" s="2" t="str">
        <f>M22&amp;":"&amp;COUNTIF($M$7:M22,M22)</f>
        <v>AME20017:1</v>
      </c>
      <c r="M22" t="str">
        <f>Entry!O24</f>
        <v>AME20017</v>
      </c>
      <c r="N22" s="227">
        <f>'Internal 40'!N22</f>
        <v>7.7</v>
      </c>
      <c r="O22" s="227">
        <f>'Internal 40'!O22</f>
        <v>8.6999999999999993</v>
      </c>
      <c r="P22" s="227">
        <f>'Internal 40'!P22</f>
        <v>8.6</v>
      </c>
      <c r="Q22" s="227">
        <f>'Internal 40'!Q22</f>
        <v>5</v>
      </c>
      <c r="R22" s="227">
        <f>'Internal 40'!R22</f>
        <v>5</v>
      </c>
      <c r="T22" s="139">
        <f t="shared" si="7"/>
        <v>35</v>
      </c>
      <c r="U22" s="228"/>
      <c r="V22">
        <v>16</v>
      </c>
      <c r="W22">
        <f t="shared" si="8"/>
        <v>39</v>
      </c>
      <c r="X22">
        <f t="shared" si="9"/>
        <v>44</v>
      </c>
      <c r="Y22">
        <f t="shared" si="10"/>
        <v>86</v>
      </c>
      <c r="Z22">
        <f t="shared" si="11"/>
        <v>5</v>
      </c>
      <c r="AA22">
        <f t="shared" si="6"/>
        <v>0</v>
      </c>
    </row>
    <row r="23" spans="1:27" ht="16.2" thickBot="1">
      <c r="A23" s="191">
        <f t="shared" si="2"/>
        <v>6</v>
      </c>
      <c r="B23" s="191" t="str">
        <f>C23&amp;":"&amp;COUNTIF($C$7:C23,C23)</f>
        <v>ANA18016:1</v>
      </c>
      <c r="C23" s="178" t="s">
        <v>208</v>
      </c>
      <c r="D23" s="226">
        <v>1</v>
      </c>
      <c r="E23" s="226">
        <v>0</v>
      </c>
      <c r="F23" s="226">
        <v>0</v>
      </c>
      <c r="G23" s="226">
        <v>5</v>
      </c>
      <c r="H23" s="226"/>
      <c r="I23" s="145"/>
      <c r="K23" s="209">
        <v>17</v>
      </c>
      <c r="L23" s="2" t="str">
        <f>M23&amp;":"&amp;COUNTIF($M$7:M23,M23)</f>
        <v>AME20018:1</v>
      </c>
      <c r="M23" t="str">
        <f>Entry!O25</f>
        <v>AME20018</v>
      </c>
      <c r="N23" s="227">
        <f>'Internal 40'!N23</f>
        <v>9.8000000000000007</v>
      </c>
      <c r="O23" s="227">
        <f>'Internal 40'!O23</f>
        <v>9.6</v>
      </c>
      <c r="P23" s="227">
        <f>'Internal 40'!P23</f>
        <v>9.6</v>
      </c>
      <c r="Q23" s="227">
        <f>'Internal 40'!Q23</f>
        <v>5</v>
      </c>
      <c r="R23" s="227">
        <f>'Internal 40'!R23</f>
        <v>4</v>
      </c>
      <c r="T23" s="139">
        <f t="shared" si="7"/>
        <v>38</v>
      </c>
      <c r="U23" s="228"/>
      <c r="V23">
        <v>17</v>
      </c>
      <c r="W23">
        <f t="shared" si="8"/>
        <v>49</v>
      </c>
      <c r="X23">
        <f t="shared" si="9"/>
        <v>48</v>
      </c>
      <c r="Y23">
        <f t="shared" si="10"/>
        <v>96</v>
      </c>
      <c r="Z23">
        <f t="shared" si="11"/>
        <v>5</v>
      </c>
      <c r="AA23">
        <f t="shared" si="6"/>
        <v>0</v>
      </c>
    </row>
    <row r="24" spans="1:27" ht="16.2" thickBot="1">
      <c r="A24" s="191">
        <f t="shared" si="2"/>
        <v>26.399999618530281</v>
      </c>
      <c r="B24" s="191" t="str">
        <f>C24&amp;":"&amp;COUNTIF($C$7:C24,C24)</f>
        <v>ANA18017:1</v>
      </c>
      <c r="C24" s="178" t="s">
        <v>209</v>
      </c>
      <c r="D24" s="226">
        <v>5.1999998092651403</v>
      </c>
      <c r="E24" s="226">
        <v>6.6999998092651403</v>
      </c>
      <c r="F24" s="226">
        <v>9.5</v>
      </c>
      <c r="G24" s="226">
        <v>5</v>
      </c>
      <c r="H24" s="226"/>
      <c r="I24" s="145"/>
      <c r="K24" s="209">
        <v>18</v>
      </c>
      <c r="L24" s="2" t="str">
        <f>M24&amp;":"&amp;COUNTIF($M$7:M24,M24)</f>
        <v>AME20019:1</v>
      </c>
      <c r="M24" t="str">
        <f>Entry!O26</f>
        <v>AME20019</v>
      </c>
      <c r="N24" s="227">
        <f>'Internal 40'!N24</f>
        <v>8.6</v>
      </c>
      <c r="O24" s="227">
        <f>'Internal 40'!O24</f>
        <v>9.6999999999999993</v>
      </c>
      <c r="P24" s="227">
        <f>'Internal 40'!P24</f>
        <v>8.6999999999999993</v>
      </c>
      <c r="Q24" s="227">
        <f>'Internal 40'!Q24</f>
        <v>5</v>
      </c>
      <c r="R24" s="227">
        <f>'Internal 40'!R24</f>
        <v>4</v>
      </c>
      <c r="T24" s="139">
        <f t="shared" si="7"/>
        <v>36</v>
      </c>
      <c r="U24" s="228"/>
      <c r="V24">
        <v>18</v>
      </c>
      <c r="W24">
        <f t="shared" si="8"/>
        <v>43</v>
      </c>
      <c r="X24">
        <f t="shared" si="9"/>
        <v>49</v>
      </c>
      <c r="Y24">
        <f t="shared" si="10"/>
        <v>87</v>
      </c>
      <c r="Z24">
        <f t="shared" si="11"/>
        <v>5</v>
      </c>
      <c r="AA24">
        <f t="shared" si="6"/>
        <v>0</v>
      </c>
    </row>
    <row r="25" spans="1:27" ht="16.2" thickBot="1">
      <c r="A25" s="191">
        <f t="shared" si="2"/>
        <v>31.899999618530281</v>
      </c>
      <c r="B25" s="191" t="str">
        <f>C25&amp;":"&amp;COUNTIF($C$7:C25,C25)</f>
        <v>ANA18018:1</v>
      </c>
      <c r="C25" s="178" t="s">
        <v>210</v>
      </c>
      <c r="D25" s="226">
        <v>8.1999998092651403</v>
      </c>
      <c r="E25" s="226">
        <v>9.6999998092651403</v>
      </c>
      <c r="F25" s="226">
        <v>9</v>
      </c>
      <c r="G25" s="226">
        <v>5</v>
      </c>
      <c r="H25" s="226"/>
      <c r="I25" s="145"/>
      <c r="K25" s="2">
        <v>19</v>
      </c>
      <c r="L25" s="2" t="str">
        <f>M25&amp;":"&amp;COUNTIF($M$7:M25,M25)</f>
        <v>AME20020:1</v>
      </c>
      <c r="M25" t="str">
        <f>Entry!O27</f>
        <v>AME20020</v>
      </c>
      <c r="N25" s="227">
        <f>'Internal 40'!N25</f>
        <v>8.8000000000000007</v>
      </c>
      <c r="O25" s="227">
        <f>'Internal 40'!O25</f>
        <v>9.6</v>
      </c>
      <c r="P25" s="227">
        <f>'Internal 40'!P25</f>
        <v>9.6</v>
      </c>
      <c r="Q25" s="227">
        <f>'Internal 40'!Q25</f>
        <v>5</v>
      </c>
      <c r="R25" s="227">
        <f>'Internal 40'!R25</f>
        <v>4</v>
      </c>
      <c r="T25" s="139">
        <f t="shared" si="7"/>
        <v>37</v>
      </c>
      <c r="U25" s="228"/>
      <c r="V25">
        <v>19</v>
      </c>
      <c r="W25">
        <f t="shared" si="8"/>
        <v>44</v>
      </c>
      <c r="X25">
        <f t="shared" si="9"/>
        <v>48</v>
      </c>
      <c r="Y25">
        <f t="shared" si="10"/>
        <v>96</v>
      </c>
      <c r="Z25">
        <f t="shared" si="11"/>
        <v>5</v>
      </c>
      <c r="AA25">
        <f t="shared" si="6"/>
        <v>0</v>
      </c>
    </row>
    <row r="26" spans="1:27" ht="16.2" thickBot="1">
      <c r="A26" s="191">
        <f t="shared" si="2"/>
        <v>30.599999904632558</v>
      </c>
      <c r="B26" s="191" t="str">
        <f>C26&amp;":"&amp;COUNTIF($C$7:C26,C26)</f>
        <v>ANA18019:1</v>
      </c>
      <c r="C26" s="178" t="s">
        <v>211</v>
      </c>
      <c r="D26" s="226">
        <v>7.4000000953674299</v>
      </c>
      <c r="E26" s="226">
        <v>8.8999996185302699</v>
      </c>
      <c r="F26" s="226">
        <v>9.3000001907348597</v>
      </c>
      <c r="G26" s="226">
        <v>5</v>
      </c>
      <c r="H26" s="226"/>
      <c r="I26" s="145"/>
      <c r="K26" s="209">
        <v>20</v>
      </c>
      <c r="L26" s="2" t="str">
        <f>M26&amp;":"&amp;COUNTIF($M$7:M26,M26)</f>
        <v>AME20021:1</v>
      </c>
      <c r="M26" t="str">
        <f>Entry!O28</f>
        <v>AME20021</v>
      </c>
      <c r="N26" s="227">
        <f>'Internal 40'!N26</f>
        <v>8.1999999999999993</v>
      </c>
      <c r="O26" s="227">
        <f>'Internal 40'!O26</f>
        <v>8.9</v>
      </c>
      <c r="P26" s="227">
        <f>'Internal 40'!P26</f>
        <v>7.9</v>
      </c>
      <c r="Q26" s="227">
        <f>'Internal 40'!Q26</f>
        <v>5</v>
      </c>
      <c r="R26" s="227">
        <f>'Internal 40'!R26</f>
        <v>5</v>
      </c>
      <c r="T26" s="139">
        <f t="shared" si="7"/>
        <v>35</v>
      </c>
      <c r="U26" s="228"/>
      <c r="V26">
        <v>20</v>
      </c>
      <c r="W26">
        <f t="shared" si="8"/>
        <v>41</v>
      </c>
      <c r="X26">
        <f t="shared" si="9"/>
        <v>45</v>
      </c>
      <c r="Y26">
        <f t="shared" si="10"/>
        <v>79</v>
      </c>
      <c r="Z26">
        <f t="shared" si="11"/>
        <v>5</v>
      </c>
      <c r="AA26">
        <f t="shared" si="6"/>
        <v>0</v>
      </c>
    </row>
    <row r="27" spans="1:27" ht="16.2" thickBot="1">
      <c r="A27" s="191">
        <f t="shared" si="2"/>
        <v>13.59999990463257</v>
      </c>
      <c r="B27" s="191" t="str">
        <f>C27&amp;":"&amp;COUNTIF($C$7:C27,C27)</f>
        <v>ANA18020:1</v>
      </c>
      <c r="C27" s="178" t="s">
        <v>212</v>
      </c>
      <c r="D27" s="226">
        <v>4.5999999046325701</v>
      </c>
      <c r="E27" s="226">
        <v>4</v>
      </c>
      <c r="F27" s="226">
        <v>0</v>
      </c>
      <c r="G27" s="226">
        <v>5</v>
      </c>
      <c r="H27" s="226"/>
      <c r="I27" s="145"/>
      <c r="K27" s="209">
        <v>21</v>
      </c>
      <c r="L27" s="2" t="str">
        <f>M27&amp;":"&amp;COUNTIF($M$7:M27,M27)</f>
        <v>AME20023:1</v>
      </c>
      <c r="M27" t="str">
        <f>Entry!O29</f>
        <v>AME20023</v>
      </c>
      <c r="N27" s="227">
        <f>'Internal 40'!N27</f>
        <v>9</v>
      </c>
      <c r="O27" s="227">
        <f>'Internal 40'!O27</f>
        <v>7.5</v>
      </c>
      <c r="P27" s="227">
        <f>'Internal 40'!P27</f>
        <v>8.5</v>
      </c>
      <c r="Q27" s="227">
        <f>'Internal 40'!Q27</f>
        <v>5</v>
      </c>
      <c r="R27" s="227">
        <f>'Internal 40'!R27</f>
        <v>5</v>
      </c>
      <c r="T27" s="139">
        <f t="shared" si="7"/>
        <v>35</v>
      </c>
      <c r="U27" s="228"/>
      <c r="V27">
        <v>21</v>
      </c>
      <c r="W27">
        <f t="shared" si="8"/>
        <v>45</v>
      </c>
      <c r="X27">
        <f t="shared" si="9"/>
        <v>38</v>
      </c>
      <c r="Y27">
        <f t="shared" si="10"/>
        <v>85</v>
      </c>
      <c r="Z27">
        <f t="shared" si="11"/>
        <v>5</v>
      </c>
      <c r="AA27">
        <f t="shared" si="6"/>
        <v>0</v>
      </c>
    </row>
    <row r="28" spans="1:27" ht="16.2" thickBot="1">
      <c r="A28" s="191">
        <f t="shared" si="2"/>
        <v>22.39999985694886</v>
      </c>
      <c r="B28" s="191" t="str">
        <f>C28&amp;":"&amp;COUNTIF($C$7:C28,C28)</f>
        <v>ANA18021:1</v>
      </c>
      <c r="C28" s="178" t="s">
        <v>213</v>
      </c>
      <c r="D28" s="226">
        <v>3.2000000476837198</v>
      </c>
      <c r="E28" s="226">
        <v>4.6999998092651403</v>
      </c>
      <c r="F28" s="226">
        <v>9.5</v>
      </c>
      <c r="G28" s="226">
        <v>5</v>
      </c>
      <c r="H28" s="226"/>
      <c r="I28" s="145"/>
      <c r="K28" s="2">
        <v>22</v>
      </c>
      <c r="L28" s="2" t="str">
        <f>M28&amp;":"&amp;COUNTIF($M$7:M28,M28)</f>
        <v>AME20025:1</v>
      </c>
      <c r="M28" t="str">
        <f>Entry!O30</f>
        <v>AME20025</v>
      </c>
      <c r="N28" s="227">
        <f>'Internal 40'!N28</f>
        <v>10</v>
      </c>
      <c r="O28" s="227">
        <f>'Internal 40'!O28</f>
        <v>9.5</v>
      </c>
      <c r="P28" s="227">
        <f>'Internal 40'!P28</f>
        <v>8.5</v>
      </c>
      <c r="Q28" s="227">
        <f>'Internal 40'!Q28</f>
        <v>5</v>
      </c>
      <c r="R28" s="227">
        <f>'Internal 40'!R28</f>
        <v>4</v>
      </c>
      <c r="T28" s="139">
        <f t="shared" si="7"/>
        <v>37</v>
      </c>
      <c r="U28" s="228"/>
      <c r="V28">
        <v>22</v>
      </c>
      <c r="W28">
        <f t="shared" si="8"/>
        <v>50</v>
      </c>
      <c r="X28">
        <f t="shared" si="9"/>
        <v>48</v>
      </c>
      <c r="Y28">
        <f t="shared" si="10"/>
        <v>85</v>
      </c>
      <c r="Z28">
        <f t="shared" si="11"/>
        <v>5</v>
      </c>
      <c r="AA28">
        <f t="shared" si="6"/>
        <v>0</v>
      </c>
    </row>
    <row r="29" spans="1:27" ht="16.2" thickBot="1">
      <c r="A29" s="191">
        <f t="shared" si="2"/>
        <v>28.30000019073486</v>
      </c>
      <c r="B29" s="191" t="str">
        <f>C29&amp;":"&amp;COUNTIF($C$7:C29,C29)</f>
        <v>ANA18023:1</v>
      </c>
      <c r="C29" s="178" t="s">
        <v>214</v>
      </c>
      <c r="D29" s="226">
        <v>6.4000000953674299</v>
      </c>
      <c r="E29" s="226">
        <v>7.9000000953674299</v>
      </c>
      <c r="F29" s="226">
        <v>9</v>
      </c>
      <c r="G29" s="226">
        <v>5</v>
      </c>
      <c r="H29" s="226"/>
      <c r="I29" s="145"/>
      <c r="K29" s="209">
        <v>23</v>
      </c>
      <c r="L29" s="2" t="str">
        <f>M29&amp;":"&amp;COUNTIF($M$7:M29,M29)</f>
        <v>AME20026:1</v>
      </c>
      <c r="M29" t="str">
        <f>Entry!O31</f>
        <v>AME20026</v>
      </c>
      <c r="N29" s="227">
        <f>'Internal 40'!N29</f>
        <v>8.6999999999999993</v>
      </c>
      <c r="O29" s="227">
        <f>'Internal 40'!O29</f>
        <v>9.6999999999999993</v>
      </c>
      <c r="P29" s="227">
        <f>'Internal 40'!P29</f>
        <v>8.6</v>
      </c>
      <c r="Q29" s="227">
        <f>'Internal 40'!Q29</f>
        <v>5</v>
      </c>
      <c r="R29" s="227">
        <f>'Internal 40'!R29</f>
        <v>4</v>
      </c>
      <c r="T29" s="139">
        <f t="shared" si="7"/>
        <v>36</v>
      </c>
      <c r="U29" s="228"/>
      <c r="V29">
        <v>23</v>
      </c>
      <c r="W29">
        <f t="shared" si="8"/>
        <v>44</v>
      </c>
      <c r="X29">
        <f t="shared" si="9"/>
        <v>49</v>
      </c>
      <c r="Y29">
        <f t="shared" si="10"/>
        <v>86</v>
      </c>
      <c r="Z29">
        <f t="shared" si="11"/>
        <v>5</v>
      </c>
      <c r="AA29">
        <f t="shared" si="6"/>
        <v>0</v>
      </c>
    </row>
    <row r="30" spans="1:27" ht="16.2" thickBot="1">
      <c r="A30" s="191">
        <f t="shared" si="2"/>
        <v>27.500000000000011</v>
      </c>
      <c r="B30" s="191" t="str">
        <f>C30&amp;":"&amp;COUNTIF($C$7:C30,C30)</f>
        <v>ANA18024:1</v>
      </c>
      <c r="C30" s="178" t="s">
        <v>215</v>
      </c>
      <c r="D30" s="226">
        <v>6.1999998092651403</v>
      </c>
      <c r="E30" s="226">
        <v>7.6999998092651403</v>
      </c>
      <c r="F30" s="226">
        <v>8.6000003814697301</v>
      </c>
      <c r="G30" s="226">
        <v>5</v>
      </c>
      <c r="H30" s="226"/>
      <c r="I30" s="145"/>
      <c r="K30" s="209">
        <v>24</v>
      </c>
      <c r="L30" s="2" t="str">
        <f>M30&amp;":"&amp;COUNTIF($M$7:M30,M30)</f>
        <v>AME20027:1</v>
      </c>
      <c r="M30" t="str">
        <f>Entry!O32</f>
        <v>AME20027</v>
      </c>
      <c r="N30" s="227">
        <f>'Internal 40'!N30</f>
        <v>6.5</v>
      </c>
      <c r="O30" s="227">
        <f>'Internal 40'!O30</f>
        <v>6.8</v>
      </c>
      <c r="P30" s="227">
        <f>'Internal 40'!P30</f>
        <v>6.7</v>
      </c>
      <c r="Q30" s="227">
        <f>'Internal 40'!Q30</f>
        <v>5</v>
      </c>
      <c r="R30" s="227">
        <f>'Internal 40'!R30</f>
        <v>5</v>
      </c>
      <c r="T30" s="139">
        <f t="shared" si="7"/>
        <v>30</v>
      </c>
      <c r="U30" s="228"/>
      <c r="V30">
        <v>24</v>
      </c>
      <c r="W30">
        <f t="shared" si="8"/>
        <v>33</v>
      </c>
      <c r="X30">
        <f t="shared" si="9"/>
        <v>34</v>
      </c>
      <c r="Y30">
        <f t="shared" si="10"/>
        <v>67</v>
      </c>
      <c r="Z30">
        <f t="shared" si="11"/>
        <v>5</v>
      </c>
      <c r="AA30">
        <f t="shared" si="6"/>
        <v>0</v>
      </c>
    </row>
    <row r="31" spans="1:27" ht="16.2" thickBot="1">
      <c r="A31" s="191">
        <f t="shared" si="2"/>
        <v>31.80000019073486</v>
      </c>
      <c r="B31" s="191" t="str">
        <f>C31&amp;":"&amp;COUNTIF($C$7:C31,C31)</f>
        <v>ANA18026:1</v>
      </c>
      <c r="C31" s="178" t="s">
        <v>216</v>
      </c>
      <c r="D31" s="226">
        <v>8</v>
      </c>
      <c r="E31" s="226">
        <v>9.5</v>
      </c>
      <c r="F31" s="226">
        <v>9.3000001907348597</v>
      </c>
      <c r="G31" s="226">
        <v>5</v>
      </c>
      <c r="H31" s="226"/>
      <c r="I31" s="145"/>
      <c r="K31" s="2">
        <v>25</v>
      </c>
      <c r="L31" s="2" t="str">
        <f>M31&amp;":"&amp;COUNTIF($M$7:M31,M31)</f>
        <v>AME20028:1</v>
      </c>
      <c r="M31" t="str">
        <f>Entry!O33</f>
        <v>AME20028</v>
      </c>
      <c r="N31" s="227">
        <f>'Internal 40'!N31</f>
        <v>9</v>
      </c>
      <c r="O31" s="227">
        <f>'Internal 40'!O31</f>
        <v>9.5</v>
      </c>
      <c r="P31" s="227">
        <f>'Internal 40'!P31</f>
        <v>8.5</v>
      </c>
      <c r="Q31" s="227">
        <f>'Internal 40'!Q31</f>
        <v>5</v>
      </c>
      <c r="R31" s="227">
        <f>'Internal 40'!R31</f>
        <v>5</v>
      </c>
      <c r="T31" s="139">
        <f t="shared" si="7"/>
        <v>37</v>
      </c>
      <c r="U31" s="228"/>
      <c r="V31">
        <v>25</v>
      </c>
      <c r="W31">
        <f t="shared" si="8"/>
        <v>45</v>
      </c>
      <c r="X31">
        <f t="shared" si="9"/>
        <v>48</v>
      </c>
      <c r="Y31">
        <f t="shared" si="10"/>
        <v>85</v>
      </c>
      <c r="Z31">
        <f t="shared" si="11"/>
        <v>5</v>
      </c>
      <c r="AA31">
        <f t="shared" si="6"/>
        <v>0</v>
      </c>
    </row>
    <row r="32" spans="1:27" ht="16.2" thickBot="1">
      <c r="A32" s="191">
        <f t="shared" si="2"/>
        <v>21.299999952316281</v>
      </c>
      <c r="B32" s="191" t="str">
        <f>C32&amp;":"&amp;COUNTIF($C$7:C32,C32)</f>
        <v>ANA18027:1</v>
      </c>
      <c r="C32" s="178" t="s">
        <v>217</v>
      </c>
      <c r="D32" s="226">
        <v>2.7999999523162802</v>
      </c>
      <c r="E32" s="226">
        <v>4.3000001907348597</v>
      </c>
      <c r="F32" s="226">
        <v>9.1999998092651403</v>
      </c>
      <c r="G32" s="226">
        <v>5</v>
      </c>
      <c r="H32" s="226"/>
      <c r="I32" s="145"/>
      <c r="K32" s="209">
        <v>26</v>
      </c>
      <c r="L32" s="2" t="str">
        <f>M32&amp;":"&amp;COUNTIF($M$7:M32,M32)</f>
        <v>AME20029:1</v>
      </c>
      <c r="M32" t="str">
        <f>Entry!O34</f>
        <v>AME20029</v>
      </c>
      <c r="N32" s="227">
        <f>'Internal 40'!N32</f>
        <v>8.9</v>
      </c>
      <c r="O32" s="227">
        <f>'Internal 40'!O32</f>
        <v>8.6</v>
      </c>
      <c r="P32" s="227">
        <f>'Internal 40'!P32</f>
        <v>9.5</v>
      </c>
      <c r="Q32" s="227">
        <f>'Internal 40'!Q32</f>
        <v>5</v>
      </c>
      <c r="R32" s="227">
        <f>'Internal 40'!R32</f>
        <v>4</v>
      </c>
      <c r="T32" s="139">
        <f t="shared" si="7"/>
        <v>36</v>
      </c>
      <c r="U32" s="228"/>
      <c r="V32">
        <v>26</v>
      </c>
      <c r="W32">
        <f t="shared" si="8"/>
        <v>45</v>
      </c>
      <c r="X32">
        <f t="shared" si="9"/>
        <v>43</v>
      </c>
      <c r="Y32">
        <f t="shared" si="10"/>
        <v>95</v>
      </c>
      <c r="Z32">
        <f t="shared" si="11"/>
        <v>5</v>
      </c>
      <c r="AA32">
        <f t="shared" si="6"/>
        <v>0</v>
      </c>
    </row>
    <row r="33" spans="1:27" ht="16.2" thickBot="1">
      <c r="A33" s="191">
        <f t="shared" si="2"/>
        <v>33.100000381469727</v>
      </c>
      <c r="B33" s="191" t="str">
        <f>C33&amp;":"&amp;COUNTIF($C$7:C33,C33)</f>
        <v>ANA18028:1</v>
      </c>
      <c r="C33" s="178" t="s">
        <v>218</v>
      </c>
      <c r="D33" s="226">
        <v>8.6000003814697301</v>
      </c>
      <c r="E33" s="226">
        <v>10</v>
      </c>
      <c r="F33" s="226">
        <v>9.5</v>
      </c>
      <c r="G33" s="226">
        <v>5</v>
      </c>
      <c r="H33" s="226"/>
      <c r="I33" s="145"/>
      <c r="K33" s="209">
        <v>27</v>
      </c>
      <c r="L33" s="2" t="str">
        <f>M33&amp;":"&amp;COUNTIF($M$7:M33,M33)</f>
        <v>AME20030:1</v>
      </c>
      <c r="M33" t="str">
        <f>Entry!O35</f>
        <v>AME20030</v>
      </c>
      <c r="N33" s="227">
        <f>'Internal 40'!N33</f>
        <v>8.6</v>
      </c>
      <c r="O33" s="227">
        <f>'Internal 40'!O33</f>
        <v>9.6999999999999993</v>
      </c>
      <c r="P33" s="227">
        <f>'Internal 40'!P33</f>
        <v>8.6999999999999993</v>
      </c>
      <c r="Q33" s="227">
        <f>'Internal 40'!Q33</f>
        <v>5</v>
      </c>
      <c r="R33" s="227">
        <f>'Internal 40'!R33</f>
        <v>4</v>
      </c>
      <c r="T33" s="139">
        <f t="shared" si="7"/>
        <v>36</v>
      </c>
      <c r="U33" s="228"/>
      <c r="V33">
        <v>27</v>
      </c>
      <c r="W33">
        <f t="shared" si="8"/>
        <v>43</v>
      </c>
      <c r="X33">
        <f t="shared" si="9"/>
        <v>49</v>
      </c>
      <c r="Y33">
        <f t="shared" si="10"/>
        <v>87</v>
      </c>
      <c r="Z33">
        <f t="shared" si="11"/>
        <v>5</v>
      </c>
      <c r="AA33">
        <f t="shared" si="6"/>
        <v>0</v>
      </c>
    </row>
    <row r="34" spans="1:27" ht="16.2" thickBot="1">
      <c r="A34" s="191">
        <f t="shared" si="2"/>
        <v>32</v>
      </c>
      <c r="B34" s="191" t="str">
        <f>C34&amp;":"&amp;COUNTIF($C$7:C34,C34)</f>
        <v>ANA18029:1</v>
      </c>
      <c r="C34" s="178" t="s">
        <v>219</v>
      </c>
      <c r="D34" s="226">
        <v>8</v>
      </c>
      <c r="E34" s="226">
        <v>9.5</v>
      </c>
      <c r="F34" s="226">
        <v>9.5</v>
      </c>
      <c r="G34" s="226">
        <v>5</v>
      </c>
      <c r="H34" s="226"/>
      <c r="I34" s="145"/>
      <c r="K34" s="2">
        <v>28</v>
      </c>
      <c r="L34" s="2" t="str">
        <f>M34&amp;":"&amp;COUNTIF($M$7:M34,M34)</f>
        <v>AME20031:1</v>
      </c>
      <c r="M34" t="str">
        <f>Entry!O36</f>
        <v>AME20031</v>
      </c>
      <c r="N34" s="227">
        <f>'Internal 40'!N34</f>
        <v>9</v>
      </c>
      <c r="O34" s="227">
        <f>'Internal 40'!O34</f>
        <v>8.5</v>
      </c>
      <c r="P34" s="227">
        <f>'Internal 40'!P34</f>
        <v>8.5</v>
      </c>
      <c r="Q34" s="227">
        <f>'Internal 40'!Q34</f>
        <v>5</v>
      </c>
      <c r="R34" s="227">
        <f>'Internal 40'!R34</f>
        <v>5</v>
      </c>
      <c r="T34" s="139">
        <f t="shared" si="7"/>
        <v>36</v>
      </c>
      <c r="U34" s="228"/>
      <c r="V34">
        <v>28</v>
      </c>
      <c r="W34">
        <f t="shared" si="8"/>
        <v>45</v>
      </c>
      <c r="X34">
        <f t="shared" si="9"/>
        <v>43</v>
      </c>
      <c r="Y34">
        <f t="shared" si="10"/>
        <v>85</v>
      </c>
      <c r="Z34">
        <f t="shared" si="11"/>
        <v>5</v>
      </c>
      <c r="AA34">
        <f t="shared" si="6"/>
        <v>0</v>
      </c>
    </row>
    <row r="35" spans="1:27" ht="16.2" thickBot="1">
      <c r="A35" s="191">
        <f t="shared" si="2"/>
        <v>17.500000476837169</v>
      </c>
      <c r="B35" s="191" t="str">
        <f>C35&amp;":"&amp;COUNTIF($C$7:C35,C35)</f>
        <v>ANA18030:1</v>
      </c>
      <c r="C35" s="178" t="s">
        <v>220</v>
      </c>
      <c r="D35" s="226">
        <v>1.20000004768372</v>
      </c>
      <c r="E35" s="226">
        <v>2.7000000476837198</v>
      </c>
      <c r="F35" s="226">
        <v>8.6000003814697301</v>
      </c>
      <c r="G35" s="226">
        <v>5</v>
      </c>
      <c r="H35" s="226"/>
      <c r="I35" s="145"/>
      <c r="K35" s="209">
        <v>29</v>
      </c>
      <c r="L35" s="2" t="str">
        <f>M35&amp;":"&amp;COUNTIF($M$7:M35,M35)</f>
        <v>AME20033:1</v>
      </c>
      <c r="M35" t="str">
        <f>Entry!O37</f>
        <v>AME20033</v>
      </c>
      <c r="N35" s="227">
        <f>'Internal 40'!N35</f>
        <v>9</v>
      </c>
      <c r="O35" s="227">
        <f>'Internal 40'!O35</f>
        <v>9</v>
      </c>
      <c r="P35" s="227">
        <f>'Internal 40'!P35</f>
        <v>9</v>
      </c>
      <c r="Q35" s="227">
        <f>'Internal 40'!Q35</f>
        <v>5</v>
      </c>
      <c r="R35" s="227">
        <f>'Internal 40'!R35</f>
        <v>5</v>
      </c>
      <c r="T35" s="139">
        <f t="shared" si="7"/>
        <v>37</v>
      </c>
      <c r="U35" s="228"/>
      <c r="V35">
        <v>29</v>
      </c>
      <c r="W35">
        <f t="shared" si="8"/>
        <v>45</v>
      </c>
      <c r="X35">
        <f t="shared" si="9"/>
        <v>45</v>
      </c>
      <c r="Y35">
        <f t="shared" si="10"/>
        <v>90</v>
      </c>
      <c r="Z35">
        <f t="shared" si="11"/>
        <v>5</v>
      </c>
      <c r="AA35">
        <f t="shared" si="6"/>
        <v>0</v>
      </c>
    </row>
    <row r="36" spans="1:27" ht="16.2" thickBot="1">
      <c r="A36" s="191">
        <f t="shared" si="2"/>
        <v>30.399999618530281</v>
      </c>
      <c r="B36" s="191" t="str">
        <f>C36&amp;":"&amp;COUNTIF($C$7:C36,C36)</f>
        <v>ANA18031:1</v>
      </c>
      <c r="C36" s="178" t="s">
        <v>221</v>
      </c>
      <c r="D36" s="226">
        <v>7.1999998092651403</v>
      </c>
      <c r="E36" s="226">
        <v>8.6999998092651403</v>
      </c>
      <c r="F36" s="226">
        <v>9.5</v>
      </c>
      <c r="G36" s="226">
        <v>5</v>
      </c>
      <c r="H36" s="226"/>
      <c r="I36" s="145"/>
      <c r="K36" s="209">
        <v>30</v>
      </c>
      <c r="L36" s="2" t="str">
        <f>M36&amp;":"&amp;COUNTIF($M$7:M36,M36)</f>
        <v>AME20034:1</v>
      </c>
      <c r="M36" t="str">
        <f>Entry!O38</f>
        <v>AME20034</v>
      </c>
      <c r="N36" s="227">
        <f>'Internal 40'!N36</f>
        <v>8.6</v>
      </c>
      <c r="O36" s="227">
        <f>'Internal 40'!O36</f>
        <v>8.6999999999999993</v>
      </c>
      <c r="P36" s="227">
        <f>'Internal 40'!P36</f>
        <v>9.6999999999999993</v>
      </c>
      <c r="Q36" s="227">
        <f>'Internal 40'!Q36</f>
        <v>5</v>
      </c>
      <c r="R36" s="227">
        <f>'Internal 40'!R36</f>
        <v>5</v>
      </c>
      <c r="T36" s="139">
        <f t="shared" si="7"/>
        <v>37</v>
      </c>
      <c r="U36" s="228"/>
      <c r="V36">
        <v>30</v>
      </c>
      <c r="W36">
        <f t="shared" si="8"/>
        <v>43</v>
      </c>
      <c r="X36">
        <f t="shared" si="9"/>
        <v>44</v>
      </c>
      <c r="Y36">
        <f t="shared" si="10"/>
        <v>97</v>
      </c>
      <c r="Z36">
        <f t="shared" si="11"/>
        <v>5</v>
      </c>
      <c r="AA36">
        <f t="shared" si="6"/>
        <v>0</v>
      </c>
    </row>
    <row r="37" spans="1:27" ht="16.2" thickBot="1">
      <c r="A37" s="191">
        <f t="shared" si="2"/>
        <v>10</v>
      </c>
      <c r="B37" s="191" t="str">
        <f>C37&amp;":"&amp;COUNTIF($C$7:C37,C37)</f>
        <v>ANA18032:1</v>
      </c>
      <c r="C37" s="178" t="s">
        <v>222</v>
      </c>
      <c r="D37" s="226">
        <v>5</v>
      </c>
      <c r="E37" s="226">
        <v>0</v>
      </c>
      <c r="F37" s="226">
        <v>0</v>
      </c>
      <c r="G37" s="226">
        <v>5</v>
      </c>
      <c r="H37" s="226"/>
      <c r="I37" s="145"/>
      <c r="K37" s="2">
        <v>31</v>
      </c>
      <c r="L37" s="2" t="str">
        <f>M37&amp;":"&amp;COUNTIF($M$7:M37,M37)</f>
        <v>AME20035:1</v>
      </c>
      <c r="M37" t="str">
        <f>Entry!O39</f>
        <v>AME20035</v>
      </c>
      <c r="N37" s="227">
        <f>'Internal 40'!N37</f>
        <v>8.6999999999999993</v>
      </c>
      <c r="O37" s="227">
        <f>'Internal 40'!O37</f>
        <v>8.6999999999999993</v>
      </c>
      <c r="P37" s="227">
        <f>'Internal 40'!P37</f>
        <v>9.6</v>
      </c>
      <c r="Q37" s="227">
        <f>'Internal 40'!Q37</f>
        <v>5</v>
      </c>
      <c r="R37" s="227">
        <f>'Internal 40'!R37</f>
        <v>4</v>
      </c>
      <c r="T37" s="139">
        <f t="shared" si="7"/>
        <v>36</v>
      </c>
      <c r="U37" s="228"/>
      <c r="V37">
        <v>31</v>
      </c>
      <c r="W37">
        <f t="shared" si="8"/>
        <v>44</v>
      </c>
      <c r="X37">
        <f t="shared" si="9"/>
        <v>44</v>
      </c>
      <c r="Y37">
        <f t="shared" si="10"/>
        <v>96</v>
      </c>
      <c r="Z37">
        <f t="shared" si="11"/>
        <v>5</v>
      </c>
      <c r="AA37">
        <f t="shared" si="6"/>
        <v>0</v>
      </c>
    </row>
    <row r="38" spans="1:27" ht="16.2" thickBot="1">
      <c r="A38" s="191">
        <f t="shared" si="2"/>
        <v>22.80000019073487</v>
      </c>
      <c r="B38" s="191" t="str">
        <f>C38&amp;":"&amp;COUNTIF($C$7:C38,C38)</f>
        <v>ANA18033:1</v>
      </c>
      <c r="C38" s="178" t="s">
        <v>223</v>
      </c>
      <c r="D38" s="226">
        <v>3.5999999046325701</v>
      </c>
      <c r="E38" s="226">
        <v>5.0999999046325701</v>
      </c>
      <c r="F38" s="226">
        <v>9.1000003814697301</v>
      </c>
      <c r="G38" s="226">
        <v>5</v>
      </c>
      <c r="H38" s="226"/>
      <c r="I38" s="145"/>
      <c r="K38" s="209">
        <v>32</v>
      </c>
      <c r="L38" s="2" t="str">
        <f>M38&amp;":"&amp;COUNTIF($M$7:M38,M38)</f>
        <v>AME20038:1</v>
      </c>
      <c r="M38" t="str">
        <f>Entry!O40</f>
        <v>AME20038</v>
      </c>
      <c r="N38" s="227">
        <f>'Internal 40'!N38</f>
        <v>8.1</v>
      </c>
      <c r="O38" s="227">
        <f>'Internal 40'!O38</f>
        <v>10</v>
      </c>
      <c r="P38" s="227">
        <f>'Internal 40'!P38</f>
        <v>8.9</v>
      </c>
      <c r="Q38" s="227">
        <f>'Internal 40'!Q38</f>
        <v>5</v>
      </c>
      <c r="R38" s="227">
        <f>'Internal 40'!R38</f>
        <v>4</v>
      </c>
      <c r="T38" s="139">
        <f t="shared" si="7"/>
        <v>36</v>
      </c>
      <c r="U38" s="228"/>
      <c r="V38">
        <v>32</v>
      </c>
      <c r="W38">
        <f t="shared" si="8"/>
        <v>41</v>
      </c>
      <c r="X38">
        <f t="shared" si="9"/>
        <v>50</v>
      </c>
      <c r="Y38">
        <f t="shared" si="10"/>
        <v>89</v>
      </c>
      <c r="Z38">
        <f t="shared" si="11"/>
        <v>5</v>
      </c>
      <c r="AA38">
        <f t="shared" si="6"/>
        <v>0</v>
      </c>
    </row>
    <row r="39" spans="1:27" ht="16.2" thickBot="1">
      <c r="A39" s="191">
        <f t="shared" si="2"/>
        <v>23.19999980926514</v>
      </c>
      <c r="B39" s="191" t="str">
        <f>C39&amp;":"&amp;COUNTIF($C$7:C39,C39)</f>
        <v>ANA18034:1</v>
      </c>
      <c r="C39" s="178" t="s">
        <v>224</v>
      </c>
      <c r="D39" s="226">
        <v>3.5999999046325701</v>
      </c>
      <c r="E39" s="226">
        <v>5.0999999046325701</v>
      </c>
      <c r="F39" s="226">
        <v>9.5</v>
      </c>
      <c r="G39" s="226">
        <v>5</v>
      </c>
      <c r="H39" s="226"/>
      <c r="I39" s="145"/>
      <c r="K39" s="209">
        <v>33</v>
      </c>
      <c r="L39" s="2" t="str">
        <f>M39&amp;":"&amp;COUNTIF($M$7:M39,M39)</f>
        <v>AME20040:1</v>
      </c>
      <c r="M39" t="str">
        <f>Entry!O41</f>
        <v>AME20040</v>
      </c>
      <c r="N39" s="227">
        <f>'Internal 40'!N39</f>
        <v>8.8000000000000007</v>
      </c>
      <c r="O39" s="227">
        <f>'Internal 40'!O39</f>
        <v>8.6</v>
      </c>
      <c r="P39" s="227">
        <f>'Internal 40'!P39</f>
        <v>8.6</v>
      </c>
      <c r="Q39" s="227">
        <f>'Internal 40'!Q39</f>
        <v>5</v>
      </c>
      <c r="R39" s="227">
        <f>'Internal 40'!R39</f>
        <v>5</v>
      </c>
      <c r="T39" s="139">
        <f t="shared" si="7"/>
        <v>36</v>
      </c>
      <c r="U39" s="228"/>
      <c r="V39">
        <v>33</v>
      </c>
      <c r="W39">
        <f t="shared" si="8"/>
        <v>44</v>
      </c>
      <c r="X39">
        <f t="shared" si="9"/>
        <v>43</v>
      </c>
      <c r="Y39">
        <f t="shared" si="10"/>
        <v>86</v>
      </c>
      <c r="Z39">
        <f t="shared" si="11"/>
        <v>5</v>
      </c>
      <c r="AA39">
        <f t="shared" si="6"/>
        <v>0</v>
      </c>
    </row>
    <row r="40" spans="1:27" ht="16.2" thickBot="1">
      <c r="A40" s="191">
        <f t="shared" si="2"/>
        <v>33.100000381469719</v>
      </c>
      <c r="B40" s="191" t="str">
        <f>C40&amp;":"&amp;COUNTIF($C$7:C40,C40)</f>
        <v>ANA18035:1</v>
      </c>
      <c r="C40" s="178" t="s">
        <v>225</v>
      </c>
      <c r="D40" s="226">
        <v>8.8000001907348597</v>
      </c>
      <c r="E40" s="226">
        <v>10</v>
      </c>
      <c r="F40" s="226">
        <v>9.3000001907348597</v>
      </c>
      <c r="G40" s="226">
        <v>5</v>
      </c>
      <c r="H40" s="226"/>
      <c r="I40" s="145"/>
      <c r="K40" s="2">
        <v>34</v>
      </c>
      <c r="L40" s="2" t="str">
        <f>M40&amp;":"&amp;COUNTIF($M$7:M40,M40)</f>
        <v>AME20041:1</v>
      </c>
      <c r="M40" t="str">
        <f>Entry!O42</f>
        <v>AME20041</v>
      </c>
      <c r="N40" s="227">
        <f>'Internal 40'!N40</f>
        <v>7.3</v>
      </c>
      <c r="O40" s="227">
        <f>'Internal 40'!O40</f>
        <v>8.9</v>
      </c>
      <c r="P40" s="227">
        <f>'Internal 40'!P40</f>
        <v>8.8000000000000007</v>
      </c>
      <c r="Q40" s="227">
        <f>'Internal 40'!Q40</f>
        <v>5</v>
      </c>
      <c r="R40" s="227">
        <f>'Internal 40'!R40</f>
        <v>5</v>
      </c>
      <c r="T40" s="139">
        <f t="shared" si="7"/>
        <v>35</v>
      </c>
      <c r="U40" s="228"/>
      <c r="V40">
        <v>34</v>
      </c>
      <c r="W40">
        <f t="shared" si="8"/>
        <v>37</v>
      </c>
      <c r="X40">
        <f t="shared" si="9"/>
        <v>45</v>
      </c>
      <c r="Y40">
        <f t="shared" si="10"/>
        <v>88</v>
      </c>
      <c r="Z40">
        <f t="shared" si="11"/>
        <v>5</v>
      </c>
      <c r="AA40">
        <f t="shared" si="6"/>
        <v>0</v>
      </c>
    </row>
    <row r="41" spans="1:27" ht="16.2" thickBot="1">
      <c r="A41" s="191">
        <f t="shared" si="2"/>
        <v>26.399999618530281</v>
      </c>
      <c r="B41" s="191" t="str">
        <f>C41&amp;":"&amp;COUNTIF($C$7:C41,C41)</f>
        <v>ANA18036:1</v>
      </c>
      <c r="C41" s="178" t="s">
        <v>226</v>
      </c>
      <c r="D41" s="226">
        <v>5.1999998092651403</v>
      </c>
      <c r="E41" s="226">
        <v>6.6999998092651403</v>
      </c>
      <c r="F41" s="226">
        <v>9.5</v>
      </c>
      <c r="G41" s="226">
        <v>5</v>
      </c>
      <c r="H41" s="226"/>
      <c r="I41" s="145"/>
      <c r="K41" s="209">
        <v>35</v>
      </c>
      <c r="L41" s="2" t="str">
        <f>M41&amp;":"&amp;COUNTIF($M$7:M41,M41)</f>
        <v>AME20042:1</v>
      </c>
      <c r="M41" t="str">
        <f>Entry!O43</f>
        <v>AME20042</v>
      </c>
      <c r="N41" s="227">
        <f>'Internal 40'!N41</f>
        <v>9.6999999999999993</v>
      </c>
      <c r="O41" s="227">
        <f>'Internal 40'!O41</f>
        <v>8.6999999999999993</v>
      </c>
      <c r="P41" s="227">
        <f>'Internal 40'!P41</f>
        <v>8.6</v>
      </c>
      <c r="Q41" s="227">
        <f>'Internal 40'!Q41</f>
        <v>5</v>
      </c>
      <c r="R41" s="227">
        <f>'Internal 40'!R41</f>
        <v>5</v>
      </c>
      <c r="T41" s="139">
        <f t="shared" si="7"/>
        <v>37</v>
      </c>
      <c r="U41" s="228"/>
      <c r="V41">
        <v>35</v>
      </c>
      <c r="W41">
        <f t="shared" si="8"/>
        <v>49</v>
      </c>
      <c r="X41">
        <f t="shared" si="9"/>
        <v>44</v>
      </c>
      <c r="Y41">
        <f t="shared" si="10"/>
        <v>86</v>
      </c>
      <c r="Z41">
        <f t="shared" si="11"/>
        <v>5</v>
      </c>
      <c r="AA41">
        <f t="shared" si="6"/>
        <v>0</v>
      </c>
    </row>
    <row r="42" spans="1:27" ht="16.2" thickBot="1">
      <c r="A42" s="191">
        <f t="shared" si="2"/>
        <v>27.80000019073486</v>
      </c>
      <c r="B42" s="191" t="str">
        <f>C42&amp;":"&amp;COUNTIF($C$7:C42,C42)</f>
        <v>ANA18037:1</v>
      </c>
      <c r="C42" s="178" t="s">
        <v>227</v>
      </c>
      <c r="D42" s="226">
        <v>6</v>
      </c>
      <c r="E42" s="226">
        <v>7.5</v>
      </c>
      <c r="F42" s="226">
        <v>9.3000001907348597</v>
      </c>
      <c r="G42" s="226">
        <v>5</v>
      </c>
      <c r="H42" s="226"/>
      <c r="I42" s="145"/>
      <c r="K42" s="209">
        <v>36</v>
      </c>
      <c r="L42" s="2" t="str">
        <f>M42&amp;":"&amp;COUNTIF($M$7:M42,M42)</f>
        <v>AME20043:1</v>
      </c>
      <c r="M42" t="str">
        <f>Entry!O44</f>
        <v>AME20043</v>
      </c>
      <c r="N42" s="227">
        <f>'Internal 40'!N42</f>
        <v>7.6</v>
      </c>
      <c r="O42" s="227">
        <f>'Internal 40'!O42</f>
        <v>7.7</v>
      </c>
      <c r="P42" s="227">
        <f>'Internal 40'!P42</f>
        <v>7.7</v>
      </c>
      <c r="Q42" s="227">
        <f>'Internal 40'!Q42</f>
        <v>5</v>
      </c>
      <c r="R42" s="227">
        <f>'Internal 40'!R42</f>
        <v>5</v>
      </c>
      <c r="T42" s="139">
        <f t="shared" si="7"/>
        <v>33</v>
      </c>
      <c r="U42" s="228"/>
      <c r="V42">
        <v>36</v>
      </c>
      <c r="W42">
        <f t="shared" si="8"/>
        <v>38</v>
      </c>
      <c r="X42">
        <f t="shared" si="9"/>
        <v>39</v>
      </c>
      <c r="Y42">
        <f t="shared" si="10"/>
        <v>77</v>
      </c>
      <c r="Z42">
        <f t="shared" si="11"/>
        <v>5</v>
      </c>
      <c r="AA42">
        <f t="shared" si="6"/>
        <v>0</v>
      </c>
    </row>
    <row r="43" spans="1:27" ht="16.2" thickBot="1">
      <c r="A43" s="191">
        <f t="shared" si="2"/>
        <v>26.29999923706055</v>
      </c>
      <c r="B43" s="191" t="str">
        <f>C43&amp;":"&amp;COUNTIF($C$7:C43,C43)</f>
        <v>ANA18038:1</v>
      </c>
      <c r="C43" s="178" t="s">
        <v>228</v>
      </c>
      <c r="D43" s="226">
        <v>5.1999998092651403</v>
      </c>
      <c r="E43" s="226">
        <v>6.6999998092651403</v>
      </c>
      <c r="F43" s="226">
        <v>9.3999996185302699</v>
      </c>
      <c r="G43" s="226">
        <v>5</v>
      </c>
      <c r="H43" s="226"/>
      <c r="I43" s="145"/>
      <c r="K43" s="2">
        <v>37</v>
      </c>
      <c r="L43" s="2" t="str">
        <f>M43&amp;":"&amp;COUNTIF($M$7:M43,M43)</f>
        <v>AME20044:1</v>
      </c>
      <c r="M43" t="str">
        <f>Entry!O45</f>
        <v>AME20044</v>
      </c>
      <c r="N43" s="227">
        <f>'Internal 40'!N43</f>
        <v>8.8000000000000007</v>
      </c>
      <c r="O43" s="227">
        <f>'Internal 40'!O43</f>
        <v>7.6</v>
      </c>
      <c r="P43" s="227">
        <f>'Internal 40'!P43</f>
        <v>8.6</v>
      </c>
      <c r="Q43" s="227">
        <f>'Internal 40'!Q43</f>
        <v>5</v>
      </c>
      <c r="R43" s="227">
        <f>'Internal 40'!R43</f>
        <v>4</v>
      </c>
      <c r="T43" s="139">
        <f t="shared" si="7"/>
        <v>34</v>
      </c>
      <c r="U43" s="228"/>
      <c r="V43">
        <v>37</v>
      </c>
      <c r="W43">
        <f t="shared" si="8"/>
        <v>44</v>
      </c>
      <c r="X43">
        <f t="shared" si="9"/>
        <v>38</v>
      </c>
      <c r="Y43">
        <f t="shared" si="10"/>
        <v>86</v>
      </c>
      <c r="Z43">
        <f t="shared" si="11"/>
        <v>5</v>
      </c>
      <c r="AA43">
        <f t="shared" si="6"/>
        <v>0</v>
      </c>
    </row>
    <row r="44" spans="1:27" ht="16.2" thickBot="1">
      <c r="A44" s="191">
        <f t="shared" si="2"/>
        <v>18.5</v>
      </c>
      <c r="B44" s="191" t="str">
        <f>C44&amp;":"&amp;COUNTIF($C$7:C44,C44)</f>
        <v>ANA18039:1</v>
      </c>
      <c r="C44" s="178" t="s">
        <v>229</v>
      </c>
      <c r="D44" s="226">
        <v>0</v>
      </c>
      <c r="E44" s="226">
        <v>4.5</v>
      </c>
      <c r="F44" s="226">
        <v>9</v>
      </c>
      <c r="G44" s="226">
        <v>5</v>
      </c>
      <c r="H44" s="226"/>
      <c r="I44" s="145"/>
      <c r="K44" s="209">
        <v>38</v>
      </c>
      <c r="L44" s="2" t="str">
        <f>M44&amp;":"&amp;COUNTIF($M$7:M44,M44)</f>
        <v>AME20045:1</v>
      </c>
      <c r="M44" t="str">
        <f>Entry!O46</f>
        <v>AME20045</v>
      </c>
      <c r="N44" s="227">
        <f>'Internal 40'!N44</f>
        <v>8.6999999999999993</v>
      </c>
      <c r="O44" s="227">
        <f>'Internal 40'!O44</f>
        <v>8.6999999999999993</v>
      </c>
      <c r="P44" s="227">
        <f>'Internal 40'!P44</f>
        <v>9.6</v>
      </c>
      <c r="Q44" s="227">
        <f>'Internal 40'!Q44</f>
        <v>5</v>
      </c>
      <c r="R44" s="227">
        <f>'Internal 40'!R44</f>
        <v>4</v>
      </c>
      <c r="T44" s="139">
        <f t="shared" si="7"/>
        <v>36</v>
      </c>
      <c r="U44" s="228"/>
      <c r="V44">
        <v>38</v>
      </c>
      <c r="W44">
        <f t="shared" si="8"/>
        <v>44</v>
      </c>
      <c r="X44">
        <f t="shared" si="9"/>
        <v>44</v>
      </c>
      <c r="Y44">
        <f t="shared" si="10"/>
        <v>96</v>
      </c>
      <c r="Z44">
        <f t="shared" si="11"/>
        <v>5</v>
      </c>
      <c r="AA44">
        <f t="shared" si="6"/>
        <v>0</v>
      </c>
    </row>
    <row r="45" spans="1:27" ht="16.2" thickBot="1">
      <c r="A45" s="191">
        <f t="shared" si="2"/>
        <v>30.700000286102302</v>
      </c>
      <c r="B45" s="191" t="str">
        <f>C45&amp;":"&amp;COUNTIF($C$7:C45,C45)</f>
        <v>ANA18040:1</v>
      </c>
      <c r="C45" s="178" t="s">
        <v>230</v>
      </c>
      <c r="D45" s="226">
        <v>7.5999999046325701</v>
      </c>
      <c r="E45" s="226">
        <v>9.1000003814697301</v>
      </c>
      <c r="F45" s="226">
        <v>9</v>
      </c>
      <c r="G45" s="226">
        <v>5</v>
      </c>
      <c r="H45" s="226"/>
      <c r="I45" s="145"/>
      <c r="K45" s="209">
        <v>39</v>
      </c>
      <c r="L45" s="2" t="str">
        <f>M45&amp;":"&amp;COUNTIF($M$7:M45,M45)</f>
        <v>AME20046:1</v>
      </c>
      <c r="M45" t="str">
        <f>Entry!O47</f>
        <v>AME20046</v>
      </c>
      <c r="N45" s="227">
        <f>'Internal 40'!N45</f>
        <v>9.1</v>
      </c>
      <c r="O45" s="227">
        <f>'Internal 40'!O45</f>
        <v>9</v>
      </c>
      <c r="P45" s="227">
        <f>'Internal 40'!P45</f>
        <v>8.9</v>
      </c>
      <c r="Q45" s="227">
        <f>'Internal 40'!Q45</f>
        <v>5</v>
      </c>
      <c r="R45" s="227">
        <f>'Internal 40'!R45</f>
        <v>4</v>
      </c>
      <c r="T45" s="139">
        <f t="shared" si="7"/>
        <v>36</v>
      </c>
      <c r="U45" s="228"/>
      <c r="V45">
        <v>39</v>
      </c>
      <c r="W45">
        <f t="shared" si="8"/>
        <v>46</v>
      </c>
      <c r="X45">
        <f t="shared" si="9"/>
        <v>45</v>
      </c>
      <c r="Y45">
        <f t="shared" si="10"/>
        <v>89</v>
      </c>
      <c r="Z45">
        <f t="shared" si="11"/>
        <v>5</v>
      </c>
      <c r="AA45">
        <f t="shared" si="6"/>
        <v>0</v>
      </c>
    </row>
    <row r="46" spans="1:27" ht="16.2" thickBot="1">
      <c r="A46" s="191">
        <f t="shared" si="2"/>
        <v>29.499999999999989</v>
      </c>
      <c r="B46" s="191" t="str">
        <f>C46&amp;":"&amp;COUNTIF($C$7:C46,C46)</f>
        <v>ANA18041:1</v>
      </c>
      <c r="C46" s="178" t="s">
        <v>231</v>
      </c>
      <c r="D46" s="226">
        <v>6.8000001907348597</v>
      </c>
      <c r="E46" s="226">
        <v>8.3000001907348597</v>
      </c>
      <c r="F46" s="226">
        <v>9.3999996185302699</v>
      </c>
      <c r="G46" s="226">
        <v>5</v>
      </c>
      <c r="H46" s="226"/>
      <c r="I46" s="145"/>
      <c r="K46" s="2">
        <v>40</v>
      </c>
      <c r="L46" s="2" t="str">
        <f>M46&amp;":"&amp;COUNTIF($M$7:M46,M46)</f>
        <v>AME20047:1</v>
      </c>
      <c r="M46" t="str">
        <f>Entry!O48</f>
        <v>AME20047</v>
      </c>
      <c r="N46" s="227">
        <f>'Internal 40'!N46</f>
        <v>8.1999999999999993</v>
      </c>
      <c r="O46" s="227">
        <f>'Internal 40'!O46</f>
        <v>8.9</v>
      </c>
      <c r="P46" s="227">
        <f>'Internal 40'!P46</f>
        <v>9.9</v>
      </c>
      <c r="Q46" s="227">
        <f>'Internal 40'!Q46</f>
        <v>5</v>
      </c>
      <c r="R46" s="227">
        <f>'Internal 40'!R46</f>
        <v>5</v>
      </c>
      <c r="T46" s="139">
        <f t="shared" si="7"/>
        <v>37</v>
      </c>
      <c r="U46" s="228"/>
      <c r="V46">
        <v>40</v>
      </c>
      <c r="W46">
        <f t="shared" si="8"/>
        <v>41</v>
      </c>
      <c r="X46">
        <f t="shared" si="9"/>
        <v>45</v>
      </c>
      <c r="Y46">
        <f t="shared" si="10"/>
        <v>99</v>
      </c>
      <c r="Z46">
        <f t="shared" si="11"/>
        <v>5</v>
      </c>
      <c r="AA46">
        <f t="shared" si="6"/>
        <v>0</v>
      </c>
    </row>
    <row r="47" spans="1:27" ht="16.2" thickBot="1">
      <c r="A47" s="191">
        <f t="shared" si="2"/>
        <v>32.399999618530281</v>
      </c>
      <c r="B47" s="191" t="str">
        <f>C47&amp;":"&amp;COUNTIF($C$7:C47,C47)</f>
        <v>ANA18042:1</v>
      </c>
      <c r="C47" s="178" t="s">
        <v>232</v>
      </c>
      <c r="D47" s="226">
        <v>8.1999998092651403</v>
      </c>
      <c r="E47" s="226">
        <v>9.6999998092651403</v>
      </c>
      <c r="F47" s="226">
        <v>9.5</v>
      </c>
      <c r="G47" s="226">
        <v>5</v>
      </c>
      <c r="H47" s="226"/>
      <c r="I47" s="145"/>
      <c r="K47" s="209">
        <v>41</v>
      </c>
      <c r="L47" s="2" t="str">
        <f>M47&amp;":"&amp;COUNTIF($M$7:M47,M47)</f>
        <v>AME20048:1</v>
      </c>
      <c r="M47" t="str">
        <f>Entry!O49</f>
        <v>AME20048</v>
      </c>
      <c r="N47" s="227">
        <f>'Internal 40'!N47</f>
        <v>8.1999999999999993</v>
      </c>
      <c r="O47" s="227">
        <f>'Internal 40'!O47</f>
        <v>8.9</v>
      </c>
      <c r="P47" s="227">
        <f>'Internal 40'!P47</f>
        <v>8.9</v>
      </c>
      <c r="Q47" s="227">
        <f>'Internal 40'!Q47</f>
        <v>5</v>
      </c>
      <c r="R47" s="227">
        <f>'Internal 40'!R47</f>
        <v>5</v>
      </c>
      <c r="T47" s="139">
        <f t="shared" si="7"/>
        <v>36</v>
      </c>
      <c r="U47" s="228"/>
      <c r="V47">
        <v>41</v>
      </c>
      <c r="W47">
        <f t="shared" si="8"/>
        <v>41</v>
      </c>
      <c r="X47">
        <f t="shared" si="9"/>
        <v>45</v>
      </c>
      <c r="Y47">
        <f t="shared" si="10"/>
        <v>89</v>
      </c>
      <c r="Z47">
        <f t="shared" si="11"/>
        <v>5</v>
      </c>
      <c r="AA47">
        <f t="shared" si="6"/>
        <v>0</v>
      </c>
    </row>
    <row r="48" spans="1:27" ht="16.2" thickBot="1">
      <c r="A48" s="191">
        <f t="shared" si="2"/>
        <v>31.89999961853027</v>
      </c>
      <c r="B48" s="191" t="str">
        <f>C48&amp;":"&amp;COUNTIF($C$7:C48,C48)</f>
        <v>ANA18043:1</v>
      </c>
      <c r="C48" s="178" t="s">
        <v>233</v>
      </c>
      <c r="D48" s="226">
        <v>8</v>
      </c>
      <c r="E48" s="226">
        <v>9.5</v>
      </c>
      <c r="F48" s="226">
        <v>9.3999996185302699</v>
      </c>
      <c r="G48" s="226">
        <v>5</v>
      </c>
      <c r="H48" s="226"/>
      <c r="I48" s="145"/>
      <c r="K48" s="209">
        <v>42</v>
      </c>
      <c r="L48" s="2" t="str">
        <f>M48&amp;":"&amp;COUNTIF($M$7:M48,M48)</f>
        <v>AME20049:1</v>
      </c>
      <c r="M48" t="str">
        <f>Entry!O50</f>
        <v>AME20049</v>
      </c>
      <c r="N48" s="227">
        <f>'Internal 40'!N48</f>
        <v>7</v>
      </c>
      <c r="O48" s="227">
        <f>'Internal 40'!O48</f>
        <v>7</v>
      </c>
      <c r="P48" s="227">
        <f>'Internal 40'!P48</f>
        <v>8</v>
      </c>
      <c r="Q48" s="227">
        <f>'Internal 40'!Q48</f>
        <v>5</v>
      </c>
      <c r="R48" s="227">
        <f>'Internal 40'!R48</f>
        <v>4</v>
      </c>
      <c r="T48" s="139">
        <f t="shared" si="7"/>
        <v>31</v>
      </c>
      <c r="U48" s="228"/>
      <c r="V48">
        <v>42</v>
      </c>
      <c r="W48">
        <f t="shared" si="8"/>
        <v>35</v>
      </c>
      <c r="X48">
        <f t="shared" si="9"/>
        <v>35</v>
      </c>
      <c r="Y48">
        <f t="shared" si="10"/>
        <v>80</v>
      </c>
      <c r="Z48">
        <f t="shared" si="11"/>
        <v>5</v>
      </c>
      <c r="AA48">
        <f t="shared" si="6"/>
        <v>0</v>
      </c>
    </row>
    <row r="49" spans="1:27" ht="16.2" thickBot="1">
      <c r="A49" s="191">
        <f t="shared" si="2"/>
        <v>27.89999961853027</v>
      </c>
      <c r="B49" s="191" t="str">
        <f>C49&amp;":"&amp;COUNTIF($C$7:C49,C49)</f>
        <v>ANA18044:1</v>
      </c>
      <c r="C49" s="178" t="s">
        <v>234</v>
      </c>
      <c r="D49" s="226">
        <v>6</v>
      </c>
      <c r="E49" s="226">
        <v>7.5</v>
      </c>
      <c r="F49" s="226">
        <v>9.3999996185302699</v>
      </c>
      <c r="G49" s="226">
        <v>5</v>
      </c>
      <c r="H49" s="226"/>
      <c r="I49" s="145"/>
      <c r="K49" s="2">
        <v>43</v>
      </c>
      <c r="L49" s="2" t="str">
        <f>M49&amp;":"&amp;COUNTIF($M$7:M49,M49)</f>
        <v>AME20050:1</v>
      </c>
      <c r="M49" t="str">
        <f>Entry!O51</f>
        <v>AME20050</v>
      </c>
      <c r="N49" s="227">
        <f>'Internal 40'!N49</f>
        <v>7.1</v>
      </c>
      <c r="O49" s="227">
        <f>'Internal 40'!O49</f>
        <v>7</v>
      </c>
      <c r="P49" s="227">
        <f>'Internal 40'!P49</f>
        <v>7.9</v>
      </c>
      <c r="Q49" s="227">
        <f>'Internal 40'!Q49</f>
        <v>5</v>
      </c>
      <c r="R49" s="227">
        <f>'Internal 40'!R49</f>
        <v>4</v>
      </c>
      <c r="T49" s="139">
        <f t="shared" si="7"/>
        <v>31</v>
      </c>
      <c r="U49" s="228"/>
      <c r="V49">
        <v>43</v>
      </c>
      <c r="W49">
        <f t="shared" si="8"/>
        <v>36</v>
      </c>
      <c r="X49">
        <f t="shared" si="9"/>
        <v>35</v>
      </c>
      <c r="Y49">
        <f t="shared" si="10"/>
        <v>79</v>
      </c>
      <c r="Z49">
        <f t="shared" si="11"/>
        <v>5</v>
      </c>
      <c r="AA49">
        <f t="shared" si="6"/>
        <v>0</v>
      </c>
    </row>
    <row r="50" spans="1:27" ht="16.2" thickBot="1">
      <c r="A50" s="191">
        <f t="shared" si="2"/>
        <v>32.199999809265137</v>
      </c>
      <c r="B50" s="191" t="str">
        <f>C50&amp;":"&amp;COUNTIF($C$7:C50,C50)</f>
        <v>ANA18045:1</v>
      </c>
      <c r="C50" s="178" t="s">
        <v>235</v>
      </c>
      <c r="D50" s="226">
        <v>8.1999998092651403</v>
      </c>
      <c r="E50" s="226">
        <v>9.6999998092651403</v>
      </c>
      <c r="F50" s="226">
        <v>9.3000001907348597</v>
      </c>
      <c r="G50" s="226">
        <v>5</v>
      </c>
      <c r="H50" s="226"/>
      <c r="I50" s="145"/>
      <c r="K50" s="209">
        <v>44</v>
      </c>
      <c r="L50" s="2" t="str">
        <f>M50&amp;":"&amp;COUNTIF($M$7:M50,M50)</f>
        <v>AME20051:1</v>
      </c>
      <c r="M50" t="str">
        <f>Entry!O52</f>
        <v>AME20051</v>
      </c>
      <c r="N50" s="227">
        <f>'Internal 40'!N50</f>
        <v>9.4</v>
      </c>
      <c r="O50" s="227">
        <f>'Internal 40'!O50</f>
        <v>9.8000000000000007</v>
      </c>
      <c r="P50" s="227">
        <f>'Internal 40'!P50</f>
        <v>8.8000000000000007</v>
      </c>
      <c r="Q50" s="227">
        <f>'Internal 40'!Q50</f>
        <v>5</v>
      </c>
      <c r="R50" s="227">
        <f>'Internal 40'!R50</f>
        <v>4</v>
      </c>
      <c r="T50" s="139">
        <f t="shared" si="7"/>
        <v>37</v>
      </c>
      <c r="U50" s="228"/>
      <c r="V50">
        <v>44</v>
      </c>
      <c r="W50">
        <f t="shared" si="8"/>
        <v>47</v>
      </c>
      <c r="X50">
        <f t="shared" si="9"/>
        <v>49</v>
      </c>
      <c r="Y50">
        <f t="shared" si="10"/>
        <v>88</v>
      </c>
      <c r="Z50">
        <f t="shared" si="11"/>
        <v>5</v>
      </c>
      <c r="AA50">
        <f t="shared" si="6"/>
        <v>0</v>
      </c>
    </row>
    <row r="51" spans="1:27" ht="16.2" thickBot="1">
      <c r="A51" s="191">
        <f t="shared" si="2"/>
        <v>26.600000381469719</v>
      </c>
      <c r="B51" s="191" t="str">
        <f>C51&amp;":"&amp;COUNTIF($C$7:C51,C51)</f>
        <v>ANA18046:1</v>
      </c>
      <c r="C51" s="178" t="s">
        <v>236</v>
      </c>
      <c r="D51" s="226">
        <v>5.4000000953674299</v>
      </c>
      <c r="E51" s="226">
        <v>6.9000000953674299</v>
      </c>
      <c r="F51" s="226">
        <v>9.3000001907348597</v>
      </c>
      <c r="G51" s="226">
        <v>5</v>
      </c>
      <c r="H51" s="226"/>
      <c r="I51" s="145"/>
      <c r="K51" s="209">
        <v>45</v>
      </c>
      <c r="L51" s="2" t="str">
        <f>M51&amp;":"&amp;COUNTIF($M$7:M51,M51)</f>
        <v>AME20052:1</v>
      </c>
      <c r="M51" t="str">
        <f>Entry!O53</f>
        <v>AME20052</v>
      </c>
      <c r="N51" s="227">
        <f>'Internal 40'!N51</f>
        <v>8.6999999999999993</v>
      </c>
      <c r="O51" s="227">
        <f>'Internal 40'!O51</f>
        <v>9.6999999999999993</v>
      </c>
      <c r="P51" s="227">
        <f>'Internal 40'!P51</f>
        <v>8.6</v>
      </c>
      <c r="Q51" s="227">
        <f>'Internal 40'!Q51</f>
        <v>5</v>
      </c>
      <c r="R51" s="227">
        <f>'Internal 40'!R51</f>
        <v>4</v>
      </c>
      <c r="T51" s="139">
        <f t="shared" si="7"/>
        <v>36</v>
      </c>
      <c r="U51" s="228"/>
      <c r="V51">
        <v>45</v>
      </c>
      <c r="W51">
        <f t="shared" si="8"/>
        <v>44</v>
      </c>
      <c r="X51">
        <f t="shared" si="9"/>
        <v>49</v>
      </c>
      <c r="Y51">
        <f t="shared" si="10"/>
        <v>86</v>
      </c>
      <c r="Z51">
        <f t="shared" si="11"/>
        <v>5</v>
      </c>
      <c r="AA51">
        <f t="shared" si="6"/>
        <v>0</v>
      </c>
    </row>
    <row r="52" spans="1:27" ht="16.2" thickBot="1">
      <c r="A52" s="191">
        <f t="shared" si="2"/>
        <v>24.30000019073487</v>
      </c>
      <c r="B52" s="191" t="str">
        <f>C52&amp;":"&amp;COUNTIF($C$7:C52,C52)</f>
        <v>ANA18047:1</v>
      </c>
      <c r="C52" s="178" t="s">
        <v>237</v>
      </c>
      <c r="D52" s="226">
        <v>4.5999999046325701</v>
      </c>
      <c r="E52" s="226">
        <v>6.0999999046325701</v>
      </c>
      <c r="F52" s="226">
        <v>8.6000003814697301</v>
      </c>
      <c r="G52" s="226">
        <v>5</v>
      </c>
      <c r="H52" s="226"/>
      <c r="I52" s="145"/>
      <c r="K52" s="2">
        <v>46</v>
      </c>
      <c r="L52" s="2" t="str">
        <f>M52&amp;":"&amp;COUNTIF($M$7:M52,M52)</f>
        <v>AME20053:1</v>
      </c>
      <c r="M52" t="str">
        <f>Entry!O54</f>
        <v>AME20053</v>
      </c>
      <c r="N52" s="227">
        <f>'Internal 40'!N52</f>
        <v>9.9</v>
      </c>
      <c r="O52" s="227">
        <f>'Internal 40'!O52</f>
        <v>8.6</v>
      </c>
      <c r="P52" s="227">
        <f>'Internal 40'!P52</f>
        <v>8.5</v>
      </c>
      <c r="Q52" s="227">
        <f>'Internal 40'!Q52</f>
        <v>5</v>
      </c>
      <c r="R52" s="227">
        <f>'Internal 40'!R52</f>
        <v>4</v>
      </c>
      <c r="T52" s="139">
        <f t="shared" si="7"/>
        <v>36</v>
      </c>
      <c r="U52" s="228"/>
      <c r="V52">
        <v>46</v>
      </c>
      <c r="W52">
        <f t="shared" si="8"/>
        <v>50</v>
      </c>
      <c r="X52">
        <f t="shared" si="9"/>
        <v>43</v>
      </c>
      <c r="Y52">
        <f t="shared" si="10"/>
        <v>85</v>
      </c>
      <c r="Z52">
        <f t="shared" si="11"/>
        <v>5</v>
      </c>
      <c r="AA52">
        <f t="shared" si="6"/>
        <v>0</v>
      </c>
    </row>
    <row r="53" spans="1:27" ht="16.2" thickBot="1">
      <c r="A53" s="191">
        <f t="shared" si="2"/>
        <v>20.099999621510513</v>
      </c>
      <c r="B53" s="191" t="str">
        <f>C53&amp;":"&amp;COUNTIF($C$7:C53,C53)</f>
        <v>ANA18048:1</v>
      </c>
      <c r="C53" s="178" t="s">
        <v>238</v>
      </c>
      <c r="D53" s="226">
        <v>0.20000000298023199</v>
      </c>
      <c r="E53" s="226">
        <v>5.6999998092651403</v>
      </c>
      <c r="F53" s="226">
        <v>9.1999998092651403</v>
      </c>
      <c r="G53" s="226">
        <v>5</v>
      </c>
      <c r="H53" s="226"/>
      <c r="I53" s="145"/>
      <c r="K53" s="209">
        <v>47</v>
      </c>
      <c r="L53" s="2" t="str">
        <f>M53&amp;":"&amp;COUNTIF($M$7:M53,M53)</f>
        <v>AME20054:1</v>
      </c>
      <c r="M53" t="str">
        <f>Entry!O55</f>
        <v>AME20054</v>
      </c>
      <c r="N53" s="227">
        <f>'Internal 40'!N53</f>
        <v>9.5</v>
      </c>
      <c r="O53" s="227">
        <f>'Internal 40'!O53</f>
        <v>9.8000000000000007</v>
      </c>
      <c r="P53" s="227">
        <f>'Internal 40'!P53</f>
        <v>8.6999999999999993</v>
      </c>
      <c r="Q53" s="227">
        <f>'Internal 40'!Q53</f>
        <v>5</v>
      </c>
      <c r="R53" s="227">
        <f>'Internal 40'!R53</f>
        <v>4</v>
      </c>
      <c r="T53" s="139">
        <f t="shared" si="7"/>
        <v>37</v>
      </c>
      <c r="U53" s="228"/>
      <c r="V53">
        <v>47</v>
      </c>
      <c r="W53">
        <f t="shared" si="8"/>
        <v>48</v>
      </c>
      <c r="X53">
        <f t="shared" si="9"/>
        <v>49</v>
      </c>
      <c r="Y53">
        <f t="shared" si="10"/>
        <v>87</v>
      </c>
      <c r="Z53">
        <f t="shared" si="11"/>
        <v>5</v>
      </c>
      <c r="AA53">
        <f t="shared" si="6"/>
        <v>0</v>
      </c>
    </row>
    <row r="54" spans="1:27" ht="16.2" thickBot="1">
      <c r="A54" s="191">
        <f t="shared" si="2"/>
        <v>31.80000019073486</v>
      </c>
      <c r="B54" s="191" t="str">
        <f>C54&amp;":"&amp;COUNTIF($C$7:C54,C54)</f>
        <v>ANA18049L:1</v>
      </c>
      <c r="C54" s="178" t="s">
        <v>239</v>
      </c>
      <c r="D54" s="226">
        <v>8</v>
      </c>
      <c r="E54" s="226">
        <v>9.5</v>
      </c>
      <c r="F54" s="226">
        <v>9.3000001907348597</v>
      </c>
      <c r="G54" s="226">
        <v>5</v>
      </c>
      <c r="H54" s="226"/>
      <c r="I54" s="145"/>
      <c r="K54" s="209">
        <v>48</v>
      </c>
      <c r="L54" s="2" t="str">
        <f>M54&amp;":"&amp;COUNTIF($M$7:M54,M54)</f>
        <v>AME20055:1</v>
      </c>
      <c r="M54" t="str">
        <f>Entry!O56</f>
        <v>AME20055</v>
      </c>
      <c r="N54" s="227">
        <f>'Internal 40'!N54</f>
        <v>8.3000000000000007</v>
      </c>
      <c r="O54" s="227">
        <f>'Internal 40'!O54</f>
        <v>9.9</v>
      </c>
      <c r="P54" s="227">
        <f>'Internal 40'!P54</f>
        <v>8.8000000000000007</v>
      </c>
      <c r="Q54" s="227">
        <f>'Internal 40'!Q54</f>
        <v>5</v>
      </c>
      <c r="R54" s="227">
        <f>'Internal 40'!R54</f>
        <v>4</v>
      </c>
      <c r="T54" s="139">
        <f t="shared" si="7"/>
        <v>36</v>
      </c>
      <c r="U54" s="228"/>
      <c r="V54">
        <v>48</v>
      </c>
      <c r="W54">
        <f t="shared" si="8"/>
        <v>42</v>
      </c>
      <c r="X54">
        <f t="shared" si="9"/>
        <v>50</v>
      </c>
      <c r="Y54">
        <f t="shared" si="10"/>
        <v>88</v>
      </c>
      <c r="Z54">
        <f t="shared" si="11"/>
        <v>5</v>
      </c>
      <c r="AA54">
        <f t="shared" si="6"/>
        <v>0</v>
      </c>
    </row>
    <row r="55" spans="1:27" ht="16.2" thickBot="1">
      <c r="A55" s="191">
        <f t="shared" si="2"/>
        <v>33.100000381469719</v>
      </c>
      <c r="B55" s="191" t="str">
        <f>C55&amp;":"&amp;COUNTIF($C$7:C55,C55)</f>
        <v>ANA18050L:1</v>
      </c>
      <c r="C55" s="178" t="s">
        <v>240</v>
      </c>
      <c r="D55" s="226">
        <v>8.8000001907348597</v>
      </c>
      <c r="E55" s="226">
        <v>10</v>
      </c>
      <c r="F55" s="226">
        <v>9.3000001907348597</v>
      </c>
      <c r="G55" s="226">
        <v>5</v>
      </c>
      <c r="H55" s="226"/>
      <c r="I55" s="145"/>
      <c r="K55" s="2">
        <v>49</v>
      </c>
      <c r="L55" s="2" t="str">
        <f>M55&amp;":"&amp;COUNTIF($M$7:M55,M55)</f>
        <v>AME20057:1</v>
      </c>
      <c r="M55" t="str">
        <f>Entry!O57</f>
        <v>AME20057</v>
      </c>
      <c r="N55" s="227">
        <f>'Internal 40'!N55</f>
        <v>8.8000000000000007</v>
      </c>
      <c r="O55" s="227">
        <f>'Internal 40'!O55</f>
        <v>9.6</v>
      </c>
      <c r="P55" s="227">
        <f>'Internal 40'!P55</f>
        <v>9.6</v>
      </c>
      <c r="Q55" s="227">
        <f>'Internal 40'!Q55</f>
        <v>5</v>
      </c>
      <c r="R55" s="227">
        <f>'Internal 40'!R55</f>
        <v>4</v>
      </c>
      <c r="T55" s="139">
        <f t="shared" si="7"/>
        <v>37</v>
      </c>
      <c r="U55" s="228"/>
      <c r="V55">
        <v>49</v>
      </c>
      <c r="W55">
        <f t="shared" si="8"/>
        <v>44</v>
      </c>
      <c r="X55">
        <f t="shared" si="9"/>
        <v>48</v>
      </c>
      <c r="Y55">
        <f t="shared" si="10"/>
        <v>96</v>
      </c>
      <c r="Z55">
        <f t="shared" si="11"/>
        <v>5</v>
      </c>
      <c r="AA55">
        <f t="shared" si="6"/>
        <v>0</v>
      </c>
    </row>
    <row r="56" spans="1:27" ht="16.2" thickBot="1">
      <c r="A56" s="191">
        <f t="shared" si="2"/>
        <v>0</v>
      </c>
      <c r="B56" s="191" t="str">
        <f>C56&amp;":"&amp;COUNTIF($C$7:C56,C56)</f>
        <v>:0</v>
      </c>
      <c r="C56" s="229"/>
      <c r="D56" s="226"/>
      <c r="E56" s="226"/>
      <c r="F56" s="226"/>
      <c r="G56" s="226"/>
      <c r="H56" s="226"/>
      <c r="I56" s="145"/>
      <c r="K56" s="209">
        <v>50</v>
      </c>
      <c r="L56" s="2" t="str">
        <f>M56&amp;":"&amp;COUNTIF($M$7:M56,M56)</f>
        <v>AME20058:1</v>
      </c>
      <c r="M56" t="str">
        <f>Entry!O58</f>
        <v>AME20058</v>
      </c>
      <c r="N56" s="227">
        <f>'Internal 40'!N56</f>
        <v>8.8000000000000007</v>
      </c>
      <c r="O56" s="227">
        <f>'Internal 40'!O56</f>
        <v>7.6</v>
      </c>
      <c r="P56" s="227">
        <f>'Internal 40'!P56</f>
        <v>8.6</v>
      </c>
      <c r="Q56" s="227">
        <f>'Internal 40'!Q56</f>
        <v>5</v>
      </c>
      <c r="R56" s="227">
        <f>'Internal 40'!R56</f>
        <v>5</v>
      </c>
      <c r="T56" s="139">
        <f t="shared" si="7"/>
        <v>35</v>
      </c>
      <c r="U56" s="228"/>
      <c r="V56">
        <v>50</v>
      </c>
      <c r="W56">
        <f t="shared" si="8"/>
        <v>44</v>
      </c>
      <c r="X56">
        <f t="shared" si="9"/>
        <v>38</v>
      </c>
      <c r="Y56">
        <f t="shared" si="10"/>
        <v>86</v>
      </c>
      <c r="Z56">
        <f t="shared" si="11"/>
        <v>5</v>
      </c>
      <c r="AA56">
        <f t="shared" si="6"/>
        <v>0</v>
      </c>
    </row>
    <row r="57" spans="1:27" ht="16.2" thickBot="1">
      <c r="A57" s="191">
        <f t="shared" si="2"/>
        <v>0</v>
      </c>
      <c r="B57" s="191" t="str">
        <f>C57&amp;":"&amp;COUNTIF($C$7:C57,C57)</f>
        <v>:0</v>
      </c>
      <c r="C57" s="229"/>
      <c r="D57" s="226"/>
      <c r="E57" s="226"/>
      <c r="F57" s="226"/>
      <c r="G57" s="226"/>
      <c r="H57" s="226"/>
      <c r="I57" s="145"/>
      <c r="K57" s="209">
        <v>51</v>
      </c>
      <c r="L57" s="2" t="str">
        <f>M57&amp;":"&amp;COUNTIF($M$7:M57,M57)</f>
        <v>AME20059:1</v>
      </c>
      <c r="M57" t="str">
        <f>Entry!O59</f>
        <v>AME20059</v>
      </c>
      <c r="N57" s="227">
        <f>'Internal 40'!N57</f>
        <v>0</v>
      </c>
      <c r="O57" s="227">
        <f>'Internal 40'!O57</f>
        <v>0</v>
      </c>
      <c r="P57" s="227">
        <f>'Internal 40'!P57</f>
        <v>0</v>
      </c>
      <c r="Q57" s="227">
        <f>'Internal 40'!Q57</f>
        <v>0</v>
      </c>
      <c r="R57" s="227">
        <f>'Internal 40'!R57</f>
        <v>0</v>
      </c>
      <c r="T57" s="139">
        <f t="shared" si="7"/>
        <v>0</v>
      </c>
      <c r="U57" s="228"/>
      <c r="V57">
        <v>51</v>
      </c>
      <c r="W57">
        <f t="shared" si="8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6"/>
        <v>0</v>
      </c>
    </row>
    <row r="58" spans="1:27" ht="16.2" thickBot="1">
      <c r="A58" s="191">
        <f t="shared" si="2"/>
        <v>0</v>
      </c>
      <c r="B58" s="191" t="str">
        <f>C58&amp;":"&amp;COUNTIF($C$7:C58,C58)</f>
        <v>:0</v>
      </c>
      <c r="C58" s="229"/>
      <c r="D58" s="226"/>
      <c r="E58" s="226"/>
      <c r="F58" s="226"/>
      <c r="G58" s="226"/>
      <c r="H58" s="226"/>
      <c r="I58" s="145"/>
      <c r="K58" s="2">
        <v>52</v>
      </c>
      <c r="L58" s="2" t="str">
        <f>M58&amp;":"&amp;COUNTIF($M$7:M58,M58)</f>
        <v>AME20060:1</v>
      </c>
      <c r="M58" t="str">
        <f>Entry!O60</f>
        <v>AME20060</v>
      </c>
      <c r="N58" s="227">
        <f>'Internal 40'!N58</f>
        <v>0</v>
      </c>
      <c r="O58" s="227">
        <f>'Internal 40'!O58</f>
        <v>0</v>
      </c>
      <c r="P58" s="227">
        <f>'Internal 40'!P58</f>
        <v>0</v>
      </c>
      <c r="Q58" s="227">
        <f>'Internal 40'!Q58</f>
        <v>0</v>
      </c>
      <c r="R58" s="227">
        <f>'Internal 40'!R58</f>
        <v>0</v>
      </c>
      <c r="T58" s="139">
        <f t="shared" si="7"/>
        <v>0</v>
      </c>
      <c r="U58" s="228"/>
      <c r="V58">
        <v>52</v>
      </c>
      <c r="W58">
        <f t="shared" si="8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6"/>
        <v>0</v>
      </c>
    </row>
    <row r="59" spans="1:27" ht="16.2" thickBot="1">
      <c r="A59" s="191">
        <f t="shared" si="2"/>
        <v>0</v>
      </c>
      <c r="B59" s="191" t="str">
        <f>C59&amp;":"&amp;COUNTIF($C$7:C59,C59)</f>
        <v>:0</v>
      </c>
      <c r="C59" s="229"/>
      <c r="D59" s="226"/>
      <c r="E59" s="226"/>
      <c r="F59" s="226"/>
      <c r="G59" s="226"/>
      <c r="H59" s="226"/>
      <c r="I59" s="145"/>
      <c r="K59" s="209">
        <v>53</v>
      </c>
      <c r="L59" s="2" t="str">
        <f>M59&amp;":"&amp;COUNTIF($M$7:M59,M59)</f>
        <v>AME20063:1</v>
      </c>
      <c r="M59" t="str">
        <f>Entry!O61</f>
        <v>AME20063</v>
      </c>
      <c r="N59" s="227">
        <f>'Internal 40'!N59</f>
        <v>9.6999999999999993</v>
      </c>
      <c r="O59" s="227">
        <f>'Internal 40'!O59</f>
        <v>9.6999999999999993</v>
      </c>
      <c r="P59" s="227">
        <f>'Internal 40'!P59</f>
        <v>8.6</v>
      </c>
      <c r="Q59" s="227">
        <f>'Internal 40'!Q59</f>
        <v>5</v>
      </c>
      <c r="R59" s="227">
        <f>'Internal 40'!R59</f>
        <v>4</v>
      </c>
      <c r="T59" s="139">
        <f t="shared" si="7"/>
        <v>37</v>
      </c>
      <c r="U59" s="228"/>
      <c r="V59">
        <v>53</v>
      </c>
      <c r="W59">
        <f t="shared" si="8"/>
        <v>49</v>
      </c>
      <c r="X59">
        <f t="shared" si="9"/>
        <v>49</v>
      </c>
      <c r="Y59">
        <f t="shared" si="10"/>
        <v>86</v>
      </c>
      <c r="Z59">
        <f t="shared" si="11"/>
        <v>5</v>
      </c>
      <c r="AA59">
        <f t="shared" si="6"/>
        <v>0</v>
      </c>
    </row>
    <row r="60" spans="1:27" ht="16.2" thickBot="1">
      <c r="A60" s="191">
        <f t="shared" si="2"/>
        <v>0</v>
      </c>
      <c r="B60" s="191" t="str">
        <f>C60&amp;":"&amp;COUNTIF($C$7:C60,C60)</f>
        <v>:0</v>
      </c>
      <c r="C60" s="229"/>
      <c r="D60" s="226"/>
      <c r="E60" s="226"/>
      <c r="F60" s="226"/>
      <c r="G60" s="226"/>
      <c r="H60" s="226"/>
      <c r="I60" s="145"/>
      <c r="K60" s="209">
        <v>54</v>
      </c>
      <c r="L60" s="2" t="str">
        <f>M60&amp;":"&amp;COUNTIF($M$7:M60,M60)</f>
        <v>AME20064:1</v>
      </c>
      <c r="M60" t="str">
        <f>Entry!O62</f>
        <v>AME20064</v>
      </c>
      <c r="N60" s="227">
        <f>'Internal 40'!N60</f>
        <v>9</v>
      </c>
      <c r="O60" s="227">
        <f>'Internal 40'!O60</f>
        <v>9</v>
      </c>
      <c r="P60" s="227">
        <f>'Internal 40'!P60</f>
        <v>9</v>
      </c>
      <c r="Q60" s="227">
        <f>'Internal 40'!Q60</f>
        <v>5</v>
      </c>
      <c r="R60" s="227">
        <f>'Internal 40'!R60</f>
        <v>4</v>
      </c>
      <c r="T60" s="139">
        <f t="shared" si="7"/>
        <v>36</v>
      </c>
      <c r="U60" s="228"/>
      <c r="V60">
        <v>54</v>
      </c>
      <c r="W60">
        <f t="shared" si="8"/>
        <v>45</v>
      </c>
      <c r="X60">
        <f t="shared" si="9"/>
        <v>45</v>
      </c>
      <c r="Y60">
        <f t="shared" si="10"/>
        <v>90</v>
      </c>
      <c r="Z60">
        <f t="shared" si="11"/>
        <v>5</v>
      </c>
      <c r="AA60">
        <f t="shared" si="6"/>
        <v>0</v>
      </c>
    </row>
    <row r="61" spans="1:27" ht="16.2" thickBot="1">
      <c r="A61" s="191">
        <f t="shared" si="2"/>
        <v>0</v>
      </c>
      <c r="B61" s="191" t="str">
        <f>C61&amp;":"&amp;COUNTIF($C$7:C61,C61)</f>
        <v>:0</v>
      </c>
      <c r="C61" s="229"/>
      <c r="D61" s="226"/>
      <c r="E61" s="226"/>
      <c r="F61" s="226"/>
      <c r="G61" s="226"/>
      <c r="H61" s="226"/>
      <c r="I61" s="145"/>
      <c r="K61" s="2">
        <v>55</v>
      </c>
      <c r="L61" s="2" t="str">
        <f>M61&amp;":"&amp;COUNTIF($M$7:M61,M61)</f>
        <v>AME20065:1</v>
      </c>
      <c r="M61" t="str">
        <f>Entry!O63</f>
        <v>AME20065</v>
      </c>
      <c r="N61" s="227">
        <f>'Internal 40'!N61</f>
        <v>8.8000000000000007</v>
      </c>
      <c r="O61" s="227">
        <f>'Internal 40'!O61</f>
        <v>8.6</v>
      </c>
      <c r="P61" s="227">
        <f>'Internal 40'!P61</f>
        <v>8.6</v>
      </c>
      <c r="Q61" s="227">
        <f>'Internal 40'!Q61</f>
        <v>5</v>
      </c>
      <c r="R61" s="227">
        <f>'Internal 40'!R61</f>
        <v>5</v>
      </c>
      <c r="T61" s="139">
        <f t="shared" si="7"/>
        <v>36</v>
      </c>
      <c r="U61" s="228"/>
      <c r="V61">
        <v>55</v>
      </c>
      <c r="W61">
        <f t="shared" si="8"/>
        <v>44</v>
      </c>
      <c r="X61">
        <f t="shared" si="9"/>
        <v>43</v>
      </c>
      <c r="Y61">
        <f t="shared" si="10"/>
        <v>86</v>
      </c>
      <c r="Z61">
        <f t="shared" si="11"/>
        <v>5</v>
      </c>
      <c r="AA61">
        <f t="shared" si="6"/>
        <v>0</v>
      </c>
    </row>
    <row r="62" spans="1:27" ht="16.2" thickBot="1">
      <c r="A62" s="191">
        <f t="shared" si="2"/>
        <v>0</v>
      </c>
      <c r="B62" s="191" t="str">
        <f>C62&amp;":"&amp;COUNTIF($C$7:C62,C62)</f>
        <v>:0</v>
      </c>
      <c r="C62" s="229"/>
      <c r="D62" s="226"/>
      <c r="E62" s="226"/>
      <c r="F62" s="226"/>
      <c r="G62" s="226"/>
      <c r="H62" s="226"/>
      <c r="I62" s="145"/>
      <c r="K62" s="209">
        <v>56</v>
      </c>
      <c r="L62" s="2" t="str">
        <f>M62&amp;":"&amp;COUNTIF($M$7:M62,M62)</f>
        <v>AME20067:1</v>
      </c>
      <c r="M62" t="str">
        <f>Entry!O64</f>
        <v>AME20067</v>
      </c>
      <c r="N62" s="227">
        <f>'Internal 40'!N62</f>
        <v>8.3000000000000007</v>
      </c>
      <c r="O62" s="227">
        <f>'Internal 40'!O62</f>
        <v>8.9</v>
      </c>
      <c r="P62" s="227">
        <f>'Internal 40'!P62</f>
        <v>8.8000000000000007</v>
      </c>
      <c r="Q62" s="227">
        <f>'Internal 40'!Q62</f>
        <v>5</v>
      </c>
      <c r="R62" s="227">
        <f>'Internal 40'!R62</f>
        <v>5</v>
      </c>
      <c r="T62" s="139">
        <f t="shared" si="7"/>
        <v>36</v>
      </c>
      <c r="U62" s="228"/>
      <c r="V62">
        <v>56</v>
      </c>
      <c r="W62">
        <f t="shared" si="8"/>
        <v>42</v>
      </c>
      <c r="X62">
        <f t="shared" si="9"/>
        <v>45</v>
      </c>
      <c r="Y62">
        <f t="shared" si="10"/>
        <v>88</v>
      </c>
      <c r="Z62">
        <f t="shared" si="11"/>
        <v>5</v>
      </c>
      <c r="AA62">
        <f t="shared" si="6"/>
        <v>0</v>
      </c>
    </row>
    <row r="63" spans="1:27" ht="16.2" thickBot="1">
      <c r="A63" s="191">
        <f t="shared" si="2"/>
        <v>0</v>
      </c>
      <c r="B63" s="191" t="str">
        <f>C63&amp;":"&amp;COUNTIF($C$7:C63,C63)</f>
        <v>:0</v>
      </c>
      <c r="C63" s="229"/>
      <c r="D63" s="226"/>
      <c r="E63" s="226"/>
      <c r="F63" s="226"/>
      <c r="G63" s="226"/>
      <c r="H63" s="226"/>
      <c r="I63" s="145"/>
      <c r="K63" s="209">
        <v>57</v>
      </c>
      <c r="L63" s="2" t="str">
        <f>M63&amp;":"&amp;COUNTIF($M$7:M63,M63)</f>
        <v>AME20068:1</v>
      </c>
      <c r="M63" t="str">
        <f>Entry!O65</f>
        <v>AME20068</v>
      </c>
      <c r="N63" s="227">
        <f>'Internal 40'!N63</f>
        <v>9.6999999999999993</v>
      </c>
      <c r="O63" s="227">
        <f>'Internal 40'!O63</f>
        <v>9.6999999999999993</v>
      </c>
      <c r="P63" s="227">
        <f>'Internal 40'!P63</f>
        <v>9.6</v>
      </c>
      <c r="Q63" s="227">
        <f>'Internal 40'!Q63</f>
        <v>5</v>
      </c>
      <c r="R63" s="227">
        <f>'Internal 40'!R63</f>
        <v>4</v>
      </c>
      <c r="T63" s="139">
        <f t="shared" si="7"/>
        <v>38</v>
      </c>
      <c r="U63" s="228"/>
      <c r="V63">
        <v>57</v>
      </c>
      <c r="W63">
        <f t="shared" si="8"/>
        <v>49</v>
      </c>
      <c r="X63">
        <f t="shared" si="9"/>
        <v>49</v>
      </c>
      <c r="Y63">
        <f t="shared" si="10"/>
        <v>96</v>
      </c>
      <c r="Z63">
        <f t="shared" si="11"/>
        <v>5</v>
      </c>
      <c r="AA63">
        <f t="shared" si="6"/>
        <v>0</v>
      </c>
    </row>
    <row r="64" spans="1:27" ht="16.2" thickBot="1">
      <c r="A64" s="191">
        <f t="shared" si="2"/>
        <v>0</v>
      </c>
      <c r="B64" s="191" t="str">
        <f>C64&amp;":"&amp;COUNTIF($C$7:C64,C64)</f>
        <v>:0</v>
      </c>
      <c r="C64" s="229"/>
      <c r="D64" s="226"/>
      <c r="E64" s="226"/>
      <c r="F64" s="226"/>
      <c r="G64" s="226"/>
      <c r="H64" s="226"/>
      <c r="I64" s="145"/>
      <c r="K64" s="2">
        <v>58</v>
      </c>
      <c r="L64" s="2" t="str">
        <f>M64&amp;":"&amp;COUNTIF($M$7:M64,M64)</f>
        <v>AME20069:1</v>
      </c>
      <c r="M64" t="str">
        <f>Entry!O66</f>
        <v>AME20069</v>
      </c>
      <c r="N64" s="227">
        <f>'Internal 40'!N64</f>
        <v>9.5</v>
      </c>
      <c r="O64" s="227">
        <f>'Internal 40'!O64</f>
        <v>9.8000000000000007</v>
      </c>
      <c r="P64" s="227">
        <f>'Internal 40'!P64</f>
        <v>9.6999999999999993</v>
      </c>
      <c r="Q64" s="227">
        <f>'Internal 40'!Q64</f>
        <v>5</v>
      </c>
      <c r="R64" s="227">
        <f>'Internal 40'!R64</f>
        <v>4</v>
      </c>
      <c r="T64" s="139">
        <f t="shared" si="7"/>
        <v>38</v>
      </c>
      <c r="U64" s="228"/>
      <c r="V64">
        <v>58</v>
      </c>
      <c r="W64">
        <f t="shared" si="8"/>
        <v>48</v>
      </c>
      <c r="X64">
        <f t="shared" si="9"/>
        <v>49</v>
      </c>
      <c r="Y64">
        <f t="shared" si="10"/>
        <v>97</v>
      </c>
      <c r="Z64">
        <f t="shared" si="11"/>
        <v>5</v>
      </c>
      <c r="AA64">
        <f t="shared" si="6"/>
        <v>0</v>
      </c>
    </row>
    <row r="65" spans="1:27" ht="16.2" thickBot="1">
      <c r="A65" s="191">
        <f t="shared" si="2"/>
        <v>0</v>
      </c>
      <c r="B65" s="191" t="str">
        <f>C65&amp;":"&amp;COUNTIF($C$7:C65,C65)</f>
        <v>:0</v>
      </c>
      <c r="C65" s="229"/>
      <c r="D65" s="226"/>
      <c r="E65" s="226"/>
      <c r="F65" s="226"/>
      <c r="G65" s="226"/>
      <c r="H65" s="226"/>
      <c r="I65" s="145"/>
      <c r="K65" s="209">
        <v>59</v>
      </c>
      <c r="L65" s="2" t="str">
        <f>M65&amp;":"&amp;COUNTIF($M$7:M65,M65)</f>
        <v>AME20071:1</v>
      </c>
      <c r="M65" t="str">
        <f>Entry!O67</f>
        <v>AME20071</v>
      </c>
      <c r="N65" s="227">
        <f>'Internal 40'!N65</f>
        <v>8.6</v>
      </c>
      <c r="O65" s="227">
        <f>'Internal 40'!O65</f>
        <v>8.6999999999999993</v>
      </c>
      <c r="P65" s="227">
        <f>'Internal 40'!P65</f>
        <v>8.6999999999999993</v>
      </c>
      <c r="Q65" s="227">
        <f>'Internal 40'!Q65</f>
        <v>5</v>
      </c>
      <c r="R65" s="227">
        <f>'Internal 40'!R65</f>
        <v>5</v>
      </c>
      <c r="T65" s="139">
        <f t="shared" si="7"/>
        <v>36</v>
      </c>
      <c r="U65" s="228"/>
      <c r="V65">
        <v>59</v>
      </c>
      <c r="W65">
        <f t="shared" si="8"/>
        <v>43</v>
      </c>
      <c r="X65">
        <f t="shared" si="9"/>
        <v>44</v>
      </c>
      <c r="Y65">
        <f t="shared" si="10"/>
        <v>87</v>
      </c>
      <c r="Z65">
        <f t="shared" si="11"/>
        <v>5</v>
      </c>
      <c r="AA65">
        <f t="shared" si="6"/>
        <v>0</v>
      </c>
    </row>
    <row r="66" spans="1:27" ht="16.2" thickBot="1">
      <c r="A66" s="191">
        <f t="shared" si="2"/>
        <v>0</v>
      </c>
      <c r="B66" s="191" t="str">
        <f>C66&amp;":"&amp;COUNTIF($C$7:C66,C66)</f>
        <v>:0</v>
      </c>
      <c r="C66" s="229"/>
      <c r="D66" s="226"/>
      <c r="E66" s="226"/>
      <c r="F66" s="226"/>
      <c r="G66" s="226"/>
      <c r="H66" s="226"/>
      <c r="I66" s="145"/>
      <c r="K66" s="209">
        <v>60</v>
      </c>
      <c r="L66" s="2" t="str">
        <f>M66&amp;":"&amp;COUNTIF($M$7:M66,M66)</f>
        <v>AME20072:1</v>
      </c>
      <c r="M66" t="str">
        <f>Entry!O68</f>
        <v>AME20072</v>
      </c>
      <c r="N66" s="227">
        <f>'Internal 40'!N66</f>
        <v>8.4</v>
      </c>
      <c r="O66" s="227">
        <f>'Internal 40'!O66</f>
        <v>8.8000000000000007</v>
      </c>
      <c r="P66" s="227">
        <f>'Internal 40'!P66</f>
        <v>7.8</v>
      </c>
      <c r="Q66" s="227">
        <f>'Internal 40'!Q66</f>
        <v>5</v>
      </c>
      <c r="R66" s="227">
        <f>'Internal 40'!R66</f>
        <v>5</v>
      </c>
      <c r="T66" s="139">
        <f t="shared" si="7"/>
        <v>35</v>
      </c>
      <c r="U66" s="228"/>
      <c r="V66">
        <v>60</v>
      </c>
      <c r="W66">
        <f t="shared" si="8"/>
        <v>42</v>
      </c>
      <c r="X66">
        <f t="shared" si="9"/>
        <v>44</v>
      </c>
      <c r="Y66">
        <f t="shared" si="10"/>
        <v>78</v>
      </c>
      <c r="Z66">
        <f t="shared" si="11"/>
        <v>5</v>
      </c>
      <c r="AA66">
        <f t="shared" si="6"/>
        <v>0</v>
      </c>
    </row>
    <row r="67" spans="1:27" ht="16.2" thickBot="1">
      <c r="A67" s="191">
        <f t="shared" si="2"/>
        <v>0</v>
      </c>
      <c r="B67" s="191" t="str">
        <f>C67&amp;":"&amp;COUNTIF($C$7:C67,C67)</f>
        <v>:0</v>
      </c>
      <c r="C67" s="229"/>
      <c r="D67" s="226"/>
      <c r="E67" s="226"/>
      <c r="F67" s="226"/>
      <c r="G67" s="226"/>
      <c r="H67" s="226"/>
      <c r="I67" s="145"/>
      <c r="K67" s="2">
        <v>61</v>
      </c>
      <c r="L67" s="2" t="str">
        <f>M67&amp;":"&amp;COUNTIF($M$7:M67,M67)</f>
        <v>AME20074:1</v>
      </c>
      <c r="M67" t="str">
        <f>Entry!O69</f>
        <v>AME20074</v>
      </c>
      <c r="N67" s="227">
        <f>'Internal 40'!N67</f>
        <v>7.1</v>
      </c>
      <c r="O67" s="227">
        <f>'Internal 40'!O67</f>
        <v>8</v>
      </c>
      <c r="P67" s="227">
        <f>'Internal 40'!P67</f>
        <v>6.9</v>
      </c>
      <c r="Q67" s="227">
        <f>'Internal 40'!Q67</f>
        <v>5</v>
      </c>
      <c r="R67" s="227">
        <f>'Internal 40'!R67</f>
        <v>4</v>
      </c>
      <c r="T67" s="139">
        <f t="shared" si="7"/>
        <v>31</v>
      </c>
      <c r="U67" s="228"/>
      <c r="V67">
        <v>61</v>
      </c>
      <c r="W67">
        <f t="shared" si="8"/>
        <v>36</v>
      </c>
      <c r="X67">
        <f t="shared" si="9"/>
        <v>40</v>
      </c>
      <c r="Y67">
        <f t="shared" si="10"/>
        <v>69</v>
      </c>
      <c r="Z67">
        <f t="shared" si="11"/>
        <v>5</v>
      </c>
      <c r="AA67">
        <f t="shared" si="6"/>
        <v>0</v>
      </c>
    </row>
    <row r="68" spans="1:27" ht="16.2" thickBot="1">
      <c r="A68" s="191">
        <f t="shared" si="2"/>
        <v>0</v>
      </c>
      <c r="B68" s="191" t="str">
        <f>C68&amp;":"&amp;COUNTIF($C$7:C68,C68)</f>
        <v>:0</v>
      </c>
      <c r="C68" s="229"/>
      <c r="D68" s="226"/>
      <c r="E68" s="226"/>
      <c r="F68" s="226"/>
      <c r="G68" s="226"/>
      <c r="H68" s="226"/>
      <c r="I68" s="145"/>
      <c r="K68" s="209">
        <v>62</v>
      </c>
      <c r="L68" s="2" t="str">
        <f>M68&amp;":"&amp;COUNTIF($M$7:M68,M68)</f>
        <v>AME20075:1</v>
      </c>
      <c r="M68" t="str">
        <f>Entry!O70</f>
        <v>AME20075</v>
      </c>
      <c r="N68" s="227">
        <f>'Internal 40'!N68</f>
        <v>9</v>
      </c>
      <c r="O68" s="227">
        <f>'Internal 40'!O68</f>
        <v>10</v>
      </c>
      <c r="P68" s="227">
        <f>'Internal 40'!P68</f>
        <v>9</v>
      </c>
      <c r="Q68" s="227">
        <f>'Internal 40'!Q68</f>
        <v>5</v>
      </c>
      <c r="R68" s="227">
        <f>'Internal 40'!R68</f>
        <v>4</v>
      </c>
      <c r="T68" s="139">
        <f t="shared" si="7"/>
        <v>37</v>
      </c>
      <c r="U68" s="228"/>
      <c r="V68">
        <v>62</v>
      </c>
      <c r="W68">
        <f t="shared" si="8"/>
        <v>45</v>
      </c>
      <c r="X68">
        <f t="shared" si="9"/>
        <v>50</v>
      </c>
      <c r="Y68">
        <f t="shared" si="10"/>
        <v>90</v>
      </c>
      <c r="Z68">
        <f t="shared" si="11"/>
        <v>5</v>
      </c>
      <c r="AA68">
        <f t="shared" si="6"/>
        <v>0</v>
      </c>
    </row>
    <row r="69" spans="1:27" ht="16.2" thickBot="1">
      <c r="A69" s="191">
        <f t="shared" si="2"/>
        <v>0</v>
      </c>
      <c r="B69" s="191" t="str">
        <f>C69&amp;":"&amp;COUNTIF($C$7:C69,C69)</f>
        <v>:0</v>
      </c>
      <c r="C69" s="229"/>
      <c r="D69" s="226"/>
      <c r="E69" s="226"/>
      <c r="F69" s="226"/>
      <c r="G69" s="226"/>
      <c r="H69" s="226"/>
      <c r="I69" s="145"/>
      <c r="K69" s="209">
        <v>63</v>
      </c>
      <c r="L69" s="2" t="str">
        <f>M69&amp;":"&amp;COUNTIF($M$7:M69,M69)</f>
        <v>AME20076:1</v>
      </c>
      <c r="M69" t="str">
        <f>Entry!O71</f>
        <v>AME20076</v>
      </c>
      <c r="N69" s="227">
        <f>'Internal 40'!N69</f>
        <v>8.8000000000000007</v>
      </c>
      <c r="O69" s="227">
        <f>'Internal 40'!O69</f>
        <v>9.6</v>
      </c>
      <c r="P69" s="227">
        <f>'Internal 40'!P69</f>
        <v>8.6</v>
      </c>
      <c r="Q69" s="227">
        <f>'Internal 40'!Q69</f>
        <v>5</v>
      </c>
      <c r="R69" s="227">
        <f>'Internal 40'!R69</f>
        <v>4</v>
      </c>
      <c r="T69" s="139">
        <f t="shared" si="7"/>
        <v>36</v>
      </c>
      <c r="U69" s="228"/>
      <c r="V69">
        <v>63</v>
      </c>
      <c r="W69">
        <f t="shared" si="8"/>
        <v>44</v>
      </c>
      <c r="X69">
        <f t="shared" si="9"/>
        <v>48</v>
      </c>
      <c r="Y69">
        <f t="shared" si="10"/>
        <v>86</v>
      </c>
      <c r="Z69">
        <f t="shared" si="11"/>
        <v>5</v>
      </c>
      <c r="AA69">
        <f t="shared" si="6"/>
        <v>0</v>
      </c>
    </row>
    <row r="70" spans="1:27" ht="16.2" thickBot="1">
      <c r="A70" s="191">
        <f t="shared" si="2"/>
        <v>0</v>
      </c>
      <c r="B70" s="191" t="str">
        <f>C70&amp;":"&amp;COUNTIF($C$7:C70,C70)</f>
        <v>:0</v>
      </c>
      <c r="C70" s="229"/>
      <c r="D70" s="226"/>
      <c r="E70" s="226"/>
      <c r="F70" s="226"/>
      <c r="G70" s="226"/>
      <c r="H70" s="226"/>
      <c r="I70" s="145"/>
      <c r="K70" s="2">
        <v>64</v>
      </c>
      <c r="L70" s="2" t="str">
        <f>M70&amp;":"&amp;COUNTIF($M$7:M70,M70)</f>
        <v>AME20078:1</v>
      </c>
      <c r="M70" t="str">
        <f>Entry!O72</f>
        <v>AME20078</v>
      </c>
      <c r="N70" s="227">
        <f>'Internal 40'!N70</f>
        <v>7</v>
      </c>
      <c r="O70" s="227">
        <f>'Internal 40'!O70</f>
        <v>8</v>
      </c>
      <c r="P70" s="227">
        <f>'Internal 40'!P70</f>
        <v>8</v>
      </c>
      <c r="Q70" s="227">
        <f>'Internal 40'!Q70</f>
        <v>5</v>
      </c>
      <c r="R70" s="227">
        <f>'Internal 40'!R70</f>
        <v>4</v>
      </c>
      <c r="T70" s="139">
        <f t="shared" si="7"/>
        <v>32</v>
      </c>
      <c r="U70" s="228"/>
      <c r="V70">
        <v>64</v>
      </c>
      <c r="W70">
        <f t="shared" si="8"/>
        <v>35</v>
      </c>
      <c r="X70">
        <f t="shared" si="9"/>
        <v>40</v>
      </c>
      <c r="Y70">
        <f t="shared" si="10"/>
        <v>80</v>
      </c>
      <c r="Z70">
        <f t="shared" si="11"/>
        <v>5</v>
      </c>
      <c r="AA70">
        <f t="shared" si="6"/>
        <v>0</v>
      </c>
    </row>
    <row r="71" spans="1:27" ht="16.2" thickBot="1">
      <c r="A71" s="191">
        <f t="shared" ref="A71:A134" si="12">SUM(D71:H71)</f>
        <v>0</v>
      </c>
      <c r="B71" s="191" t="str">
        <f>C71&amp;":"&amp;COUNTIF($C$7:C71,C71)</f>
        <v>:0</v>
      </c>
      <c r="C71" s="229"/>
      <c r="D71" s="226"/>
      <c r="E71" s="226"/>
      <c r="F71" s="226"/>
      <c r="G71" s="226"/>
      <c r="H71" s="226"/>
      <c r="I71" s="145"/>
      <c r="K71" s="209">
        <v>65</v>
      </c>
      <c r="L71" s="2" t="str">
        <f>M71&amp;":"&amp;COUNTIF($M$7:M71,M71)</f>
        <v>AME20079:1</v>
      </c>
      <c r="M71" t="str">
        <f>Entry!O73</f>
        <v>AME20079</v>
      </c>
      <c r="N71" s="227">
        <f>'Internal 40'!N71</f>
        <v>8.6999999999999993</v>
      </c>
      <c r="O71" s="227">
        <f>'Internal 40'!O71</f>
        <v>9.6999999999999993</v>
      </c>
      <c r="P71" s="227">
        <f>'Internal 40'!P71</f>
        <v>8.6</v>
      </c>
      <c r="Q71" s="227">
        <f>'Internal 40'!Q71</f>
        <v>5</v>
      </c>
      <c r="R71" s="227">
        <f>'Internal 40'!R71</f>
        <v>4</v>
      </c>
      <c r="T71" s="139">
        <f t="shared" si="7"/>
        <v>36</v>
      </c>
      <c r="U71" s="228"/>
      <c r="V71">
        <v>65</v>
      </c>
      <c r="W71">
        <f t="shared" si="8"/>
        <v>44</v>
      </c>
      <c r="X71">
        <f t="shared" si="9"/>
        <v>49</v>
      </c>
      <c r="Y71">
        <f t="shared" si="10"/>
        <v>86</v>
      </c>
      <c r="Z71">
        <f t="shared" si="11"/>
        <v>5</v>
      </c>
      <c r="AA71">
        <f t="shared" si="6"/>
        <v>0</v>
      </c>
    </row>
    <row r="72" spans="1:27" ht="16.2" thickBot="1">
      <c r="A72" s="191">
        <f t="shared" si="12"/>
        <v>0</v>
      </c>
      <c r="B72" s="191" t="str">
        <f>C72&amp;":"&amp;COUNTIF($C$7:C72,C72)</f>
        <v>:0</v>
      </c>
      <c r="C72" s="229"/>
      <c r="D72" s="226"/>
      <c r="E72" s="226"/>
      <c r="F72" s="226"/>
      <c r="G72" s="226"/>
      <c r="H72" s="226"/>
      <c r="I72" s="145"/>
      <c r="K72" s="209">
        <v>66</v>
      </c>
      <c r="L72" s="2" t="str">
        <f>M72&amp;":"&amp;COUNTIF($M$7:M72,M72)</f>
        <v>AME20080:1</v>
      </c>
      <c r="M72" t="str">
        <f>Entry!O74</f>
        <v>AME20080</v>
      </c>
      <c r="N72" s="227">
        <f>'Internal 40'!N72</f>
        <v>8.6999999999999993</v>
      </c>
      <c r="O72" s="227">
        <f>'Internal 40'!O72</f>
        <v>9.6999999999999993</v>
      </c>
      <c r="P72" s="227">
        <f>'Internal 40'!P72</f>
        <v>8.6</v>
      </c>
      <c r="Q72" s="227">
        <f>'Internal 40'!Q72</f>
        <v>5</v>
      </c>
      <c r="R72" s="227">
        <f>'Internal 40'!R72</f>
        <v>4</v>
      </c>
      <c r="T72" s="139">
        <f t="shared" si="7"/>
        <v>36</v>
      </c>
      <c r="U72" s="228"/>
      <c r="V72">
        <v>66</v>
      </c>
      <c r="W72">
        <f t="shared" si="8"/>
        <v>44</v>
      </c>
      <c r="X72">
        <f t="shared" si="9"/>
        <v>49</v>
      </c>
      <c r="Y72">
        <f t="shared" si="10"/>
        <v>86</v>
      </c>
      <c r="Z72">
        <f t="shared" si="11"/>
        <v>5</v>
      </c>
      <c r="AA72">
        <f t="shared" ref="AA72:AA116" si="13">IFERROR(ROUND((U72*$AA$5),0),0)</f>
        <v>0</v>
      </c>
    </row>
    <row r="73" spans="1:27" ht="16.2" thickBot="1">
      <c r="A73" s="191">
        <f t="shared" si="12"/>
        <v>0</v>
      </c>
      <c r="B73" s="191" t="str">
        <f>C73&amp;":"&amp;COUNTIF($C$7:C73,C73)</f>
        <v>:0</v>
      </c>
      <c r="C73" s="229"/>
      <c r="D73" s="226"/>
      <c r="E73" s="226"/>
      <c r="F73" s="226"/>
      <c r="G73" s="226"/>
      <c r="H73" s="226"/>
      <c r="I73" s="145"/>
      <c r="K73" s="2">
        <v>67</v>
      </c>
      <c r="L73" s="2" t="str">
        <f>M73&amp;":"&amp;COUNTIF($M$7:M73,M73)</f>
        <v>AME20081:1</v>
      </c>
      <c r="M73" t="str">
        <f>Entry!O75</f>
        <v>AME20081</v>
      </c>
      <c r="N73" s="227">
        <f>'Internal 40'!N73</f>
        <v>8.9</v>
      </c>
      <c r="O73" s="227">
        <f>'Internal 40'!O73</f>
        <v>7.6</v>
      </c>
      <c r="P73" s="227">
        <f>'Internal 40'!P73</f>
        <v>8.5</v>
      </c>
      <c r="Q73" s="227">
        <f>'Internal 40'!Q73</f>
        <v>5</v>
      </c>
      <c r="R73" s="227">
        <f>'Internal 40'!R73</f>
        <v>5</v>
      </c>
      <c r="T73" s="139">
        <f t="shared" ref="T73:T136" si="14">SUM(N73:R73)</f>
        <v>35</v>
      </c>
      <c r="U73" s="228"/>
      <c r="V73">
        <v>67</v>
      </c>
      <c r="W73">
        <f t="shared" ref="W73:W136" si="15">IFERROR(ROUND((N73*$W$5),0),N73)</f>
        <v>45</v>
      </c>
      <c r="X73">
        <f t="shared" si="9"/>
        <v>38</v>
      </c>
      <c r="Y73">
        <f t="shared" si="10"/>
        <v>85</v>
      </c>
      <c r="Z73">
        <f t="shared" si="11"/>
        <v>5</v>
      </c>
      <c r="AA73">
        <f t="shared" si="13"/>
        <v>0</v>
      </c>
    </row>
    <row r="74" spans="1:27" ht="16.2" thickBot="1">
      <c r="A74" s="191">
        <f t="shared" si="12"/>
        <v>0</v>
      </c>
      <c r="B74" s="191" t="str">
        <f>C74&amp;":"&amp;COUNTIF($C$7:C74,C74)</f>
        <v>:0</v>
      </c>
      <c r="C74" s="229"/>
      <c r="D74" s="226"/>
      <c r="E74" s="226"/>
      <c r="F74" s="226"/>
      <c r="G74" s="226"/>
      <c r="H74" s="226"/>
      <c r="I74" s="145"/>
      <c r="K74" s="209">
        <v>68</v>
      </c>
      <c r="L74" s="2" t="str">
        <f>M74&amp;":"&amp;COUNTIF($M$7:M74,M74)</f>
        <v>AME20082:1</v>
      </c>
      <c r="M74" t="str">
        <f>Entry!O76</f>
        <v>AME20082</v>
      </c>
      <c r="N74" s="227">
        <f>'Internal 40'!N74</f>
        <v>9.1999999999999993</v>
      </c>
      <c r="O74" s="227">
        <f>'Internal 40'!O74</f>
        <v>8.9</v>
      </c>
      <c r="P74" s="227">
        <f>'Internal 40'!P74</f>
        <v>9.9</v>
      </c>
      <c r="Q74" s="227">
        <f>'Internal 40'!Q74</f>
        <v>5</v>
      </c>
      <c r="R74" s="227">
        <f>'Internal 40'!R74</f>
        <v>5</v>
      </c>
      <c r="T74" s="139">
        <f t="shared" si="14"/>
        <v>38</v>
      </c>
      <c r="U74" s="228"/>
      <c r="V74">
        <v>68</v>
      </c>
      <c r="W74">
        <f t="shared" si="15"/>
        <v>46</v>
      </c>
      <c r="X74">
        <f t="shared" ref="X74:X137" si="16">IFERROR(ROUND((O74*$X$5),0),O74)</f>
        <v>45</v>
      </c>
      <c r="Y74">
        <f t="shared" ref="Y74:Y137" si="17">IFERROR(ROUND((P74*$Y$5),0),P74)</f>
        <v>99</v>
      </c>
      <c r="Z74">
        <f t="shared" ref="Z74:Z137" si="18">IFERROR(ROUND(Q74,1),Q74)</f>
        <v>5</v>
      </c>
      <c r="AA74">
        <f t="shared" si="13"/>
        <v>0</v>
      </c>
    </row>
    <row r="75" spans="1:27" ht="16.2" thickBot="1">
      <c r="A75" s="191">
        <f t="shared" si="12"/>
        <v>0</v>
      </c>
      <c r="B75" s="191" t="str">
        <f>C75&amp;":"&amp;COUNTIF($C$7:C75,C75)</f>
        <v>:0</v>
      </c>
      <c r="C75" s="229"/>
      <c r="D75" s="226"/>
      <c r="E75" s="226"/>
      <c r="F75" s="226"/>
      <c r="G75" s="226"/>
      <c r="H75" s="226"/>
      <c r="I75" s="145"/>
      <c r="K75" s="209">
        <v>69</v>
      </c>
      <c r="L75" s="2" t="str">
        <f>M75&amp;":"&amp;COUNTIF($M$7:M75,M75)</f>
        <v>AME20083:1</v>
      </c>
      <c r="M75" t="str">
        <f>Entry!O77</f>
        <v>AME20083</v>
      </c>
      <c r="N75" s="227">
        <f>'Internal 40'!N75</f>
        <v>9.1</v>
      </c>
      <c r="O75" s="227">
        <f>'Internal 40'!O75</f>
        <v>10</v>
      </c>
      <c r="P75" s="227">
        <f>'Internal 40'!P75</f>
        <v>9.9</v>
      </c>
      <c r="Q75" s="227">
        <f>'Internal 40'!Q75</f>
        <v>5</v>
      </c>
      <c r="R75" s="227">
        <f>'Internal 40'!R75</f>
        <v>4</v>
      </c>
      <c r="T75" s="139">
        <f t="shared" si="14"/>
        <v>38</v>
      </c>
      <c r="U75" s="228"/>
      <c r="V75">
        <v>69</v>
      </c>
      <c r="W75">
        <f t="shared" si="15"/>
        <v>46</v>
      </c>
      <c r="X75">
        <f t="shared" si="16"/>
        <v>50</v>
      </c>
      <c r="Y75">
        <f t="shared" si="17"/>
        <v>99</v>
      </c>
      <c r="Z75">
        <f t="shared" si="18"/>
        <v>5</v>
      </c>
      <c r="AA75">
        <f t="shared" si="13"/>
        <v>0</v>
      </c>
    </row>
    <row r="76" spans="1:27" ht="16.2" thickBot="1">
      <c r="A76" s="191">
        <f t="shared" si="12"/>
        <v>0</v>
      </c>
      <c r="B76" s="191" t="str">
        <f>C76&amp;":"&amp;COUNTIF($C$7:C76,C76)</f>
        <v>:0</v>
      </c>
      <c r="C76" s="229"/>
      <c r="D76" s="226"/>
      <c r="E76" s="226"/>
      <c r="F76" s="226"/>
      <c r="G76" s="226"/>
      <c r="H76" s="226"/>
      <c r="I76" s="145"/>
      <c r="K76" s="2">
        <v>70</v>
      </c>
      <c r="L76" s="2" t="str">
        <f>M76&amp;":"&amp;COUNTIF($M$7:M76,M76)</f>
        <v>AME20084:1</v>
      </c>
      <c r="M76" t="str">
        <f>Entry!O78</f>
        <v>AME20084</v>
      </c>
      <c r="N76" s="227">
        <f>'Internal 40'!N76</f>
        <v>9.9</v>
      </c>
      <c r="O76" s="227">
        <f>'Internal 40'!O76</f>
        <v>9.6</v>
      </c>
      <c r="P76" s="227">
        <f>'Internal 40'!P76</f>
        <v>9.5</v>
      </c>
      <c r="Q76" s="227">
        <f>'Internal 40'!Q76</f>
        <v>5</v>
      </c>
      <c r="R76" s="227">
        <f>'Internal 40'!R76</f>
        <v>4</v>
      </c>
      <c r="T76" s="139">
        <f t="shared" si="14"/>
        <v>38</v>
      </c>
      <c r="U76" s="228"/>
      <c r="V76">
        <v>70</v>
      </c>
      <c r="W76">
        <f t="shared" si="15"/>
        <v>50</v>
      </c>
      <c r="X76">
        <f t="shared" si="16"/>
        <v>48</v>
      </c>
      <c r="Y76">
        <f t="shared" si="17"/>
        <v>95</v>
      </c>
      <c r="Z76">
        <f t="shared" si="18"/>
        <v>5</v>
      </c>
      <c r="AA76">
        <f t="shared" si="13"/>
        <v>0</v>
      </c>
    </row>
    <row r="77" spans="1:27" ht="16.2" thickBot="1">
      <c r="A77" s="191">
        <f t="shared" si="12"/>
        <v>0</v>
      </c>
      <c r="B77" s="191" t="str">
        <f>C77&amp;":"&amp;COUNTIF($C$7:C77,C77)</f>
        <v>:0</v>
      </c>
      <c r="C77" s="229"/>
      <c r="D77" s="226"/>
      <c r="E77" s="226"/>
      <c r="F77" s="226"/>
      <c r="G77" s="226"/>
      <c r="H77" s="226"/>
      <c r="I77" s="145"/>
      <c r="K77" s="209">
        <v>71</v>
      </c>
      <c r="L77" s="2" t="str">
        <f>M77&amp;":"&amp;COUNTIF($M$7:M77,M77)</f>
        <v>AME20085:1</v>
      </c>
      <c r="M77" t="str">
        <f>Entry!O79</f>
        <v>AME20085</v>
      </c>
      <c r="N77" s="227">
        <f>'Internal 40'!N77</f>
        <v>9</v>
      </c>
      <c r="O77" s="227">
        <f>'Internal 40'!O77</f>
        <v>10</v>
      </c>
      <c r="P77" s="227">
        <f>'Internal 40'!P77</f>
        <v>10</v>
      </c>
      <c r="Q77" s="227">
        <f>'Internal 40'!Q77</f>
        <v>5</v>
      </c>
      <c r="R77" s="227">
        <f>'Internal 40'!R77</f>
        <v>4</v>
      </c>
      <c r="T77" s="139">
        <f t="shared" si="14"/>
        <v>38</v>
      </c>
      <c r="U77" s="228"/>
      <c r="V77">
        <v>71</v>
      </c>
      <c r="W77">
        <f t="shared" si="15"/>
        <v>45</v>
      </c>
      <c r="X77">
        <f t="shared" si="16"/>
        <v>50</v>
      </c>
      <c r="Y77">
        <f t="shared" si="17"/>
        <v>100</v>
      </c>
      <c r="Z77">
        <f t="shared" si="18"/>
        <v>5</v>
      </c>
      <c r="AA77">
        <f t="shared" si="13"/>
        <v>0</v>
      </c>
    </row>
    <row r="78" spans="1:27" ht="16.2" thickBot="1">
      <c r="A78" s="191">
        <f t="shared" si="12"/>
        <v>0</v>
      </c>
      <c r="B78" s="191" t="str">
        <f>C78&amp;":"&amp;COUNTIF($C$7:C78,C78)</f>
        <v>:0</v>
      </c>
      <c r="C78" s="229"/>
      <c r="D78" s="226"/>
      <c r="E78" s="226"/>
      <c r="F78" s="226"/>
      <c r="G78" s="226"/>
      <c r="H78" s="226"/>
      <c r="I78" s="145"/>
      <c r="K78" s="209">
        <v>72</v>
      </c>
      <c r="L78" s="2" t="str">
        <f>M78&amp;":"&amp;COUNTIF($M$7:M78,M78)</f>
        <v>AME20086:1</v>
      </c>
      <c r="M78" t="str">
        <f>Entry!O80</f>
        <v>AME20086</v>
      </c>
      <c r="N78" s="227">
        <f>'Internal 40'!N78</f>
        <v>9.6999999999999993</v>
      </c>
      <c r="O78" s="227">
        <f>'Internal 40'!O78</f>
        <v>9.6999999999999993</v>
      </c>
      <c r="P78" s="227">
        <f>'Internal 40'!P78</f>
        <v>9.6</v>
      </c>
      <c r="Q78" s="227">
        <f>'Internal 40'!Q78</f>
        <v>5</v>
      </c>
      <c r="R78" s="227">
        <f>'Internal 40'!R78</f>
        <v>4</v>
      </c>
      <c r="T78" s="139">
        <f t="shared" si="14"/>
        <v>38</v>
      </c>
      <c r="U78" s="228"/>
      <c r="V78">
        <v>72</v>
      </c>
      <c r="W78">
        <f t="shared" si="15"/>
        <v>49</v>
      </c>
      <c r="X78">
        <f t="shared" si="16"/>
        <v>49</v>
      </c>
      <c r="Y78">
        <f t="shared" si="17"/>
        <v>96</v>
      </c>
      <c r="Z78">
        <f t="shared" si="18"/>
        <v>5</v>
      </c>
      <c r="AA78">
        <f t="shared" si="13"/>
        <v>0</v>
      </c>
    </row>
    <row r="79" spans="1:27" ht="16.2" thickBot="1">
      <c r="A79" s="191">
        <f t="shared" si="12"/>
        <v>0</v>
      </c>
      <c r="B79" s="191" t="str">
        <f>C79&amp;":"&amp;COUNTIF($C$7:C79,C79)</f>
        <v>:0</v>
      </c>
      <c r="C79" s="229"/>
      <c r="D79" s="226"/>
      <c r="E79" s="226"/>
      <c r="F79" s="226"/>
      <c r="G79" s="226"/>
      <c r="H79" s="226"/>
      <c r="I79" s="145"/>
      <c r="K79" s="2">
        <v>73</v>
      </c>
      <c r="L79" s="2" t="str">
        <f>M79&amp;":"&amp;COUNTIF($M$7:M79,M79)</f>
        <v>AME20087:1</v>
      </c>
      <c r="M79" t="str">
        <f>Entry!O81</f>
        <v>AME20087</v>
      </c>
      <c r="N79" s="227">
        <f>'Internal 40'!N79</f>
        <v>8.4</v>
      </c>
      <c r="O79" s="227">
        <f>'Internal 40'!O79</f>
        <v>7.8</v>
      </c>
      <c r="P79" s="227">
        <f>'Internal 40'!P79</f>
        <v>7.8</v>
      </c>
      <c r="Q79" s="227">
        <f>'Internal 40'!Q79</f>
        <v>5</v>
      </c>
      <c r="R79" s="227">
        <f>'Internal 40'!R79</f>
        <v>4</v>
      </c>
      <c r="T79" s="139">
        <f t="shared" si="14"/>
        <v>33</v>
      </c>
      <c r="U79" s="228"/>
      <c r="V79">
        <v>73</v>
      </c>
      <c r="W79">
        <f t="shared" si="15"/>
        <v>42</v>
      </c>
      <c r="X79">
        <f t="shared" si="16"/>
        <v>39</v>
      </c>
      <c r="Y79">
        <f t="shared" si="17"/>
        <v>78</v>
      </c>
      <c r="Z79">
        <f t="shared" si="18"/>
        <v>5</v>
      </c>
      <c r="AA79">
        <f t="shared" si="13"/>
        <v>0</v>
      </c>
    </row>
    <row r="80" spans="1:27" ht="16.2" thickBot="1">
      <c r="A80" s="191">
        <f t="shared" si="12"/>
        <v>0</v>
      </c>
      <c r="B80" s="191" t="str">
        <f>C80&amp;":"&amp;COUNTIF($C$7:C80,C80)</f>
        <v>:0</v>
      </c>
      <c r="C80" s="229"/>
      <c r="D80" s="226"/>
      <c r="E80" s="226"/>
      <c r="F80" s="226"/>
      <c r="G80" s="226"/>
      <c r="H80" s="226"/>
      <c r="I80" s="145"/>
      <c r="K80" s="209">
        <v>74</v>
      </c>
      <c r="L80" s="2" t="str">
        <f>M80&amp;":"&amp;COUNTIF($M$7:M80,M80)</f>
        <v>AME20088:1</v>
      </c>
      <c r="M80" t="str">
        <f>Entry!O82</f>
        <v>AME20088</v>
      </c>
      <c r="N80" s="227">
        <f>'Internal 40'!N80</f>
        <v>9</v>
      </c>
      <c r="O80" s="227">
        <f>'Internal 40'!O80</f>
        <v>10</v>
      </c>
      <c r="P80" s="227">
        <f>'Internal 40'!P80</f>
        <v>9</v>
      </c>
      <c r="Q80" s="227">
        <f>'Internal 40'!Q80</f>
        <v>5</v>
      </c>
      <c r="R80" s="227">
        <f>'Internal 40'!R80</f>
        <v>4</v>
      </c>
      <c r="T80" s="139">
        <f t="shared" si="14"/>
        <v>37</v>
      </c>
      <c r="U80" s="228"/>
      <c r="V80">
        <v>74</v>
      </c>
      <c r="W80">
        <f t="shared" si="15"/>
        <v>45</v>
      </c>
      <c r="X80">
        <f t="shared" si="16"/>
        <v>50</v>
      </c>
      <c r="Y80">
        <f t="shared" si="17"/>
        <v>90</v>
      </c>
      <c r="Z80">
        <f t="shared" si="18"/>
        <v>5</v>
      </c>
      <c r="AA80">
        <f t="shared" si="13"/>
        <v>0</v>
      </c>
    </row>
    <row r="81" spans="1:27" ht="16.2" thickBot="1">
      <c r="A81" s="191">
        <f t="shared" si="12"/>
        <v>0</v>
      </c>
      <c r="B81" s="191" t="str">
        <f>C81&amp;":"&amp;COUNTIF($C$7:C81,C81)</f>
        <v>:0</v>
      </c>
      <c r="C81" s="229"/>
      <c r="D81" s="226"/>
      <c r="E81" s="226"/>
      <c r="F81" s="226"/>
      <c r="G81" s="226"/>
      <c r="H81" s="226"/>
      <c r="I81" s="145"/>
      <c r="K81" s="209">
        <v>75</v>
      </c>
      <c r="L81" s="2" t="str">
        <f>M81&amp;":"&amp;COUNTIF($M$7:M81,M81)</f>
        <v>AME20090:1</v>
      </c>
      <c r="M81" t="str">
        <f>Entry!O83</f>
        <v>AME20090</v>
      </c>
      <c r="N81" s="227">
        <f>'Internal 40'!N81</f>
        <v>6.2</v>
      </c>
      <c r="O81" s="227">
        <f>'Internal 40'!O81</f>
        <v>6.9</v>
      </c>
      <c r="P81" s="227">
        <f>'Internal 40'!P81</f>
        <v>7.9</v>
      </c>
      <c r="Q81" s="227">
        <f>'Internal 40'!Q81</f>
        <v>5</v>
      </c>
      <c r="R81" s="227">
        <f>'Internal 40'!R81</f>
        <v>5</v>
      </c>
      <c r="T81" s="139">
        <f t="shared" si="14"/>
        <v>31</v>
      </c>
      <c r="U81" s="228"/>
      <c r="V81">
        <v>75</v>
      </c>
      <c r="W81">
        <f t="shared" si="15"/>
        <v>31</v>
      </c>
      <c r="X81">
        <f t="shared" si="16"/>
        <v>35</v>
      </c>
      <c r="Y81">
        <f t="shared" si="17"/>
        <v>79</v>
      </c>
      <c r="Z81">
        <f t="shared" si="18"/>
        <v>5</v>
      </c>
      <c r="AA81">
        <f t="shared" si="13"/>
        <v>0</v>
      </c>
    </row>
    <row r="82" spans="1:27" ht="16.2" thickBot="1">
      <c r="A82" s="191">
        <f t="shared" si="12"/>
        <v>0</v>
      </c>
      <c r="B82" s="191" t="str">
        <f>C82&amp;":"&amp;COUNTIF($C$7:C82,C82)</f>
        <v>:0</v>
      </c>
      <c r="C82" s="229"/>
      <c r="D82" s="226"/>
      <c r="E82" s="226"/>
      <c r="F82" s="226"/>
      <c r="G82" s="226"/>
      <c r="H82" s="226"/>
      <c r="I82" s="145"/>
      <c r="K82" s="2">
        <v>76</v>
      </c>
      <c r="L82" s="2" t="str">
        <f>M82&amp;":"&amp;COUNTIF($M$7:M82,M82)</f>
        <v>AME20091:1</v>
      </c>
      <c r="M82" t="str">
        <f>Entry!O84</f>
        <v>AME20091</v>
      </c>
      <c r="N82" s="227">
        <f>'Internal 40'!N82</f>
        <v>7.6</v>
      </c>
      <c r="O82" s="227">
        <f>'Internal 40'!O82</f>
        <v>7.7</v>
      </c>
      <c r="P82" s="227">
        <f>'Internal 40'!P82</f>
        <v>7.7</v>
      </c>
      <c r="Q82" s="227">
        <f>'Internal 40'!Q82</f>
        <v>5</v>
      </c>
      <c r="R82" s="227">
        <f>'Internal 40'!R82</f>
        <v>5</v>
      </c>
      <c r="T82" s="139">
        <f t="shared" si="14"/>
        <v>33</v>
      </c>
      <c r="U82" s="228"/>
      <c r="V82">
        <v>76</v>
      </c>
      <c r="W82">
        <f t="shared" si="15"/>
        <v>38</v>
      </c>
      <c r="X82">
        <f t="shared" si="16"/>
        <v>39</v>
      </c>
      <c r="Y82">
        <f t="shared" si="17"/>
        <v>77</v>
      </c>
      <c r="Z82">
        <f t="shared" si="18"/>
        <v>5</v>
      </c>
      <c r="AA82">
        <f t="shared" si="13"/>
        <v>0</v>
      </c>
    </row>
    <row r="83" spans="1:27" ht="16.2" thickBot="1">
      <c r="A83" s="191">
        <f t="shared" si="12"/>
        <v>0</v>
      </c>
      <c r="B83" s="191" t="str">
        <f>C83&amp;":"&amp;COUNTIF($C$7:C83,C83)</f>
        <v>:0</v>
      </c>
      <c r="C83" s="229"/>
      <c r="D83" s="226"/>
      <c r="E83" s="226"/>
      <c r="F83" s="226"/>
      <c r="G83" s="226"/>
      <c r="H83" s="226"/>
      <c r="I83" s="145"/>
      <c r="K83" s="209">
        <v>77</v>
      </c>
      <c r="L83" s="2" t="str">
        <f>M83&amp;":"&amp;COUNTIF($M$7:M83,M83)</f>
        <v>AME20092:1</v>
      </c>
      <c r="M83" t="str">
        <f>Entry!O85</f>
        <v>AME20092</v>
      </c>
      <c r="N83" s="227">
        <f>'Internal 40'!N83</f>
        <v>8.6999999999999993</v>
      </c>
      <c r="O83" s="227">
        <f>'Internal 40'!O83</f>
        <v>9.6999999999999993</v>
      </c>
      <c r="P83" s="227">
        <f>'Internal 40'!P83</f>
        <v>8.6</v>
      </c>
      <c r="Q83" s="227">
        <f>'Internal 40'!Q83</f>
        <v>5</v>
      </c>
      <c r="R83" s="227">
        <f>'Internal 40'!R83</f>
        <v>4</v>
      </c>
      <c r="T83" s="139">
        <f t="shared" si="14"/>
        <v>36</v>
      </c>
      <c r="U83" s="228"/>
      <c r="V83">
        <v>77</v>
      </c>
      <c r="W83">
        <f t="shared" si="15"/>
        <v>44</v>
      </c>
      <c r="X83">
        <f t="shared" si="16"/>
        <v>49</v>
      </c>
      <c r="Y83">
        <f t="shared" si="17"/>
        <v>86</v>
      </c>
      <c r="Z83">
        <f t="shared" si="18"/>
        <v>5</v>
      </c>
      <c r="AA83">
        <f t="shared" si="13"/>
        <v>0</v>
      </c>
    </row>
    <row r="84" spans="1:27" ht="16.2" thickBot="1">
      <c r="A84" s="191">
        <f t="shared" si="12"/>
        <v>0</v>
      </c>
      <c r="B84" s="191" t="str">
        <f>C84&amp;":"&amp;COUNTIF($C$7:C84,C84)</f>
        <v>:0</v>
      </c>
      <c r="C84" s="229"/>
      <c r="D84" s="226"/>
      <c r="E84" s="226"/>
      <c r="F84" s="226"/>
      <c r="G84" s="226"/>
      <c r="H84" s="226"/>
      <c r="I84" s="145"/>
      <c r="K84" s="209">
        <v>78</v>
      </c>
      <c r="L84" s="2" t="str">
        <f>M84&amp;":"&amp;COUNTIF($M$7:M84,M84)</f>
        <v>AME20093:1</v>
      </c>
      <c r="M84" t="str">
        <f>Entry!O86</f>
        <v>AME20093</v>
      </c>
      <c r="N84" s="227">
        <f>'Internal 40'!N84</f>
        <v>9.1</v>
      </c>
      <c r="O84" s="227">
        <f>'Internal 40'!O84</f>
        <v>10</v>
      </c>
      <c r="P84" s="227">
        <f>'Internal 40'!P84</f>
        <v>9.9</v>
      </c>
      <c r="Q84" s="227">
        <f>'Internal 40'!Q84</f>
        <v>5</v>
      </c>
      <c r="R84" s="227">
        <f>'Internal 40'!R84</f>
        <v>4</v>
      </c>
      <c r="T84" s="139">
        <f t="shared" si="14"/>
        <v>38</v>
      </c>
      <c r="U84" s="228"/>
      <c r="V84">
        <v>78</v>
      </c>
      <c r="W84">
        <f t="shared" si="15"/>
        <v>46</v>
      </c>
      <c r="X84">
        <f t="shared" si="16"/>
        <v>50</v>
      </c>
      <c r="Y84">
        <f t="shared" si="17"/>
        <v>99</v>
      </c>
      <c r="Z84">
        <f t="shared" si="18"/>
        <v>5</v>
      </c>
      <c r="AA84">
        <f t="shared" si="13"/>
        <v>0</v>
      </c>
    </row>
    <row r="85" spans="1:27" ht="16.2" thickBot="1">
      <c r="A85" s="191">
        <f t="shared" si="12"/>
        <v>0</v>
      </c>
      <c r="B85" s="191" t="str">
        <f>C85&amp;":"&amp;COUNTIF($C$7:C85,C85)</f>
        <v>:0</v>
      </c>
      <c r="C85" s="229"/>
      <c r="D85" s="226"/>
      <c r="E85" s="226"/>
      <c r="F85" s="226"/>
      <c r="G85" s="226"/>
      <c r="H85" s="226"/>
      <c r="I85" s="145"/>
      <c r="K85" s="2">
        <v>79</v>
      </c>
      <c r="L85" s="2" t="str">
        <f>M85&amp;":"&amp;COUNTIF($M$7:M85,M85)</f>
        <v>AME20094:1</v>
      </c>
      <c r="M85" t="str">
        <f>Entry!O87</f>
        <v>AME20094</v>
      </c>
      <c r="N85" s="227">
        <f>'Internal 40'!N85</f>
        <v>8.6999999999999993</v>
      </c>
      <c r="O85" s="227">
        <f>'Internal 40'!O85</f>
        <v>9.6999999999999993</v>
      </c>
      <c r="P85" s="227">
        <f>'Internal 40'!P85</f>
        <v>8.6</v>
      </c>
      <c r="Q85" s="227">
        <f>'Internal 40'!Q85</f>
        <v>5</v>
      </c>
      <c r="R85" s="227">
        <f>'Internal 40'!R85</f>
        <v>4</v>
      </c>
      <c r="T85" s="139">
        <f t="shared" si="14"/>
        <v>36</v>
      </c>
      <c r="U85" s="228"/>
      <c r="V85">
        <v>79</v>
      </c>
      <c r="W85">
        <f t="shared" si="15"/>
        <v>44</v>
      </c>
      <c r="X85">
        <f t="shared" si="16"/>
        <v>49</v>
      </c>
      <c r="Y85">
        <f t="shared" si="17"/>
        <v>86</v>
      </c>
      <c r="Z85">
        <f t="shared" si="18"/>
        <v>5</v>
      </c>
      <c r="AA85">
        <f t="shared" si="13"/>
        <v>0</v>
      </c>
    </row>
    <row r="86" spans="1:27" ht="16.2" thickBot="1">
      <c r="A86" s="191">
        <f t="shared" si="12"/>
        <v>0</v>
      </c>
      <c r="B86" s="191" t="str">
        <f>C86&amp;":"&amp;COUNTIF($C$7:C86,C86)</f>
        <v>:0</v>
      </c>
      <c r="C86" s="229"/>
      <c r="D86" s="226"/>
      <c r="E86" s="226"/>
      <c r="F86" s="226"/>
      <c r="G86" s="226"/>
      <c r="H86" s="226"/>
      <c r="I86" s="145"/>
      <c r="K86" s="209">
        <v>80</v>
      </c>
      <c r="L86" s="2" t="str">
        <f>M86&amp;":"&amp;COUNTIF($M$7:M86,M86)</f>
        <v>AME20096:1</v>
      </c>
      <c r="M86" t="str">
        <f>Entry!O88</f>
        <v>AME20096</v>
      </c>
      <c r="N86" s="227">
        <f>'Internal 40'!N86</f>
        <v>8.1999999999999993</v>
      </c>
      <c r="O86" s="227">
        <f>'Internal 40'!O86</f>
        <v>8.9</v>
      </c>
      <c r="P86" s="227">
        <f>'Internal 40'!P86</f>
        <v>7.9</v>
      </c>
      <c r="Q86" s="227">
        <f>'Internal 40'!Q86</f>
        <v>5</v>
      </c>
      <c r="R86" s="227">
        <f>'Internal 40'!R86</f>
        <v>5</v>
      </c>
      <c r="T86" s="139">
        <f t="shared" si="14"/>
        <v>35</v>
      </c>
      <c r="U86" s="228"/>
      <c r="V86">
        <v>80</v>
      </c>
      <c r="W86">
        <f t="shared" si="15"/>
        <v>41</v>
      </c>
      <c r="X86">
        <f t="shared" si="16"/>
        <v>45</v>
      </c>
      <c r="Y86">
        <f t="shared" si="17"/>
        <v>79</v>
      </c>
      <c r="Z86">
        <f t="shared" si="18"/>
        <v>5</v>
      </c>
      <c r="AA86">
        <f t="shared" si="13"/>
        <v>0</v>
      </c>
    </row>
    <row r="87" spans="1:27" ht="16.2" thickBot="1">
      <c r="A87" s="191">
        <f t="shared" si="12"/>
        <v>0</v>
      </c>
      <c r="B87" s="191" t="str">
        <f>C87&amp;":"&amp;COUNTIF($C$7:C87,C87)</f>
        <v>:0</v>
      </c>
      <c r="C87" s="229"/>
      <c r="D87" s="226"/>
      <c r="E87" s="226"/>
      <c r="F87" s="226"/>
      <c r="G87" s="226"/>
      <c r="H87" s="226"/>
      <c r="I87" s="145"/>
      <c r="K87" s="209">
        <v>81</v>
      </c>
      <c r="L87" s="2" t="str">
        <f>M87&amp;":"&amp;COUNTIF($M$7:M87,M87)</f>
        <v>AME20097:1</v>
      </c>
      <c r="M87" t="str">
        <f>Entry!O89</f>
        <v>AME20097</v>
      </c>
      <c r="N87" s="227">
        <f>'Internal 40'!N87</f>
        <v>8.6</v>
      </c>
      <c r="O87" s="227">
        <f>'Internal 40'!O87</f>
        <v>8.6999999999999993</v>
      </c>
      <c r="P87" s="227">
        <f>'Internal 40'!P87</f>
        <v>9.6999999999999993</v>
      </c>
      <c r="Q87" s="227">
        <f>'Internal 40'!Q87</f>
        <v>5</v>
      </c>
      <c r="R87" s="227">
        <f>'Internal 40'!R87</f>
        <v>5</v>
      </c>
      <c r="T87" s="139">
        <f t="shared" si="14"/>
        <v>37</v>
      </c>
      <c r="U87" s="228"/>
      <c r="V87">
        <v>81</v>
      </c>
      <c r="W87">
        <f t="shared" si="15"/>
        <v>43</v>
      </c>
      <c r="X87">
        <f t="shared" si="16"/>
        <v>44</v>
      </c>
      <c r="Y87">
        <f t="shared" si="17"/>
        <v>97</v>
      </c>
      <c r="Z87">
        <f t="shared" si="18"/>
        <v>5</v>
      </c>
      <c r="AA87">
        <f t="shared" si="13"/>
        <v>0</v>
      </c>
    </row>
    <row r="88" spans="1:27" ht="16.2" thickBot="1">
      <c r="A88" s="191">
        <f t="shared" si="12"/>
        <v>0</v>
      </c>
      <c r="B88" s="191" t="str">
        <f>C88&amp;":"&amp;COUNTIF($C$7:C88,C88)</f>
        <v>:0</v>
      </c>
      <c r="C88" s="229"/>
      <c r="D88" s="226"/>
      <c r="E88" s="226"/>
      <c r="F88" s="226"/>
      <c r="G88" s="226"/>
      <c r="H88" s="226"/>
      <c r="I88" s="145"/>
      <c r="K88" s="2">
        <v>82</v>
      </c>
      <c r="L88" s="2" t="str">
        <f>M88&amp;":"&amp;COUNTIF($M$7:M88,M88)</f>
        <v>AME20098:1</v>
      </c>
      <c r="M88" t="str">
        <f>Entry!O90</f>
        <v>AME20098</v>
      </c>
      <c r="N88" s="227">
        <f>'Internal 40'!N88</f>
        <v>9.9</v>
      </c>
      <c r="O88" s="227">
        <f>'Internal 40'!O88</f>
        <v>9.6</v>
      </c>
      <c r="P88" s="227">
        <f>'Internal 40'!P88</f>
        <v>8.5</v>
      </c>
      <c r="Q88" s="227">
        <f>'Internal 40'!Q88</f>
        <v>5</v>
      </c>
      <c r="R88" s="227">
        <f>'Internal 40'!R88</f>
        <v>5</v>
      </c>
      <c r="T88" s="139">
        <f t="shared" si="14"/>
        <v>38</v>
      </c>
      <c r="U88" s="228"/>
      <c r="V88">
        <v>82</v>
      </c>
      <c r="W88">
        <f t="shared" si="15"/>
        <v>50</v>
      </c>
      <c r="X88">
        <f t="shared" si="16"/>
        <v>48</v>
      </c>
      <c r="Y88">
        <f t="shared" si="17"/>
        <v>85</v>
      </c>
      <c r="Z88">
        <f t="shared" si="18"/>
        <v>5</v>
      </c>
      <c r="AA88">
        <f t="shared" si="13"/>
        <v>0</v>
      </c>
    </row>
    <row r="89" spans="1:27" ht="17.399999999999999">
      <c r="A89" s="191">
        <f t="shared" si="12"/>
        <v>0</v>
      </c>
      <c r="B89" s="191" t="str">
        <f>C89&amp;":"&amp;COUNTIF($C$7:C89,C89)</f>
        <v>:0</v>
      </c>
      <c r="C89" s="204"/>
      <c r="D89" s="209"/>
      <c r="E89" s="209"/>
      <c r="F89" s="209"/>
      <c r="G89" s="209"/>
      <c r="H89" s="209"/>
      <c r="I89" s="145"/>
      <c r="K89" s="209">
        <v>83</v>
      </c>
      <c r="L89" s="2" t="str">
        <f>M89&amp;":"&amp;COUNTIF($M$7:M89,M89)</f>
        <v>AME20099:1</v>
      </c>
      <c r="M89" t="str">
        <f>Entry!O91</f>
        <v>AME20099</v>
      </c>
      <c r="N89" s="227">
        <f>'Internal 40'!N89</f>
        <v>10</v>
      </c>
      <c r="O89" s="227">
        <f>'Internal 40'!O89</f>
        <v>9.5</v>
      </c>
      <c r="P89" s="227">
        <f>'Internal 40'!P89</f>
        <v>8.5</v>
      </c>
      <c r="Q89" s="227">
        <f>'Internal 40'!Q89</f>
        <v>5</v>
      </c>
      <c r="R89" s="227">
        <f>'Internal 40'!R89</f>
        <v>4</v>
      </c>
      <c r="T89" s="139">
        <f t="shared" si="14"/>
        <v>37</v>
      </c>
      <c r="U89" s="228"/>
      <c r="V89">
        <v>83</v>
      </c>
      <c r="W89">
        <f t="shared" si="15"/>
        <v>50</v>
      </c>
      <c r="X89">
        <f t="shared" si="16"/>
        <v>48</v>
      </c>
      <c r="Y89">
        <f t="shared" si="17"/>
        <v>85</v>
      </c>
      <c r="Z89">
        <f t="shared" si="18"/>
        <v>5</v>
      </c>
      <c r="AA89">
        <f t="shared" si="13"/>
        <v>0</v>
      </c>
    </row>
    <row r="90" spans="1:27" ht="17.399999999999999">
      <c r="A90" s="191">
        <f t="shared" si="12"/>
        <v>0</v>
      </c>
      <c r="B90" s="191" t="str">
        <f>C90&amp;":"&amp;COUNTIF($C$7:C90,C90)</f>
        <v>:0</v>
      </c>
      <c r="C90" s="204"/>
      <c r="D90" s="209"/>
      <c r="E90" s="209"/>
      <c r="F90" s="209"/>
      <c r="G90" s="209"/>
      <c r="H90" s="209"/>
      <c r="I90" s="145"/>
      <c r="K90" s="209">
        <v>84</v>
      </c>
      <c r="L90" s="2" t="str">
        <f>M90&amp;":"&amp;COUNTIF($M$7:M90,M90)</f>
        <v>AME20100:1</v>
      </c>
      <c r="M90" t="str">
        <f>Entry!O92</f>
        <v>AME20100</v>
      </c>
      <c r="N90" s="227">
        <f>'Internal 40'!N90</f>
        <v>9.8000000000000007</v>
      </c>
      <c r="O90" s="227">
        <f>'Internal 40'!O90</f>
        <v>9.6</v>
      </c>
      <c r="P90" s="227">
        <f>'Internal 40'!P90</f>
        <v>8.6</v>
      </c>
      <c r="Q90" s="227">
        <f>'Internal 40'!Q90</f>
        <v>5</v>
      </c>
      <c r="R90" s="227">
        <f>'Internal 40'!R90</f>
        <v>4</v>
      </c>
      <c r="T90" s="139">
        <f t="shared" si="14"/>
        <v>37</v>
      </c>
      <c r="U90" s="228"/>
      <c r="V90">
        <v>84</v>
      </c>
      <c r="W90">
        <f t="shared" si="15"/>
        <v>49</v>
      </c>
      <c r="X90">
        <f t="shared" si="16"/>
        <v>48</v>
      </c>
      <c r="Y90">
        <f t="shared" si="17"/>
        <v>86</v>
      </c>
      <c r="Z90">
        <f t="shared" si="18"/>
        <v>5</v>
      </c>
      <c r="AA90">
        <f t="shared" si="13"/>
        <v>0</v>
      </c>
    </row>
    <row r="91" spans="1:27" ht="17.399999999999999">
      <c r="A91" s="191">
        <f t="shared" si="12"/>
        <v>0</v>
      </c>
      <c r="B91" s="191" t="str">
        <f>C91&amp;":"&amp;COUNTIF($C$7:C91,C91)</f>
        <v>:0</v>
      </c>
      <c r="C91" s="204"/>
      <c r="D91" s="209"/>
      <c r="E91" s="209"/>
      <c r="F91" s="209"/>
      <c r="G91" s="209"/>
      <c r="H91" s="209"/>
      <c r="I91" s="145"/>
      <c r="K91" s="2">
        <v>85</v>
      </c>
      <c r="L91" s="2" t="str">
        <f>M91&amp;":"&amp;COUNTIF($M$7:M91,M91)</f>
        <v>AME20101:1</v>
      </c>
      <c r="M91" t="str">
        <f>Entry!O93</f>
        <v>AME20101</v>
      </c>
      <c r="N91" s="227">
        <f>'Internal 40'!N91</f>
        <v>7.5</v>
      </c>
      <c r="O91" s="227">
        <f>'Internal 40'!O91</f>
        <v>8.8000000000000007</v>
      </c>
      <c r="P91" s="227">
        <f>'Internal 40'!P91</f>
        <v>8.6999999999999993</v>
      </c>
      <c r="Q91" s="227">
        <f>'Internal 40'!Q91</f>
        <v>5</v>
      </c>
      <c r="R91" s="227">
        <f>'Internal 40'!R91</f>
        <v>5</v>
      </c>
      <c r="T91" s="139">
        <f t="shared" si="14"/>
        <v>35</v>
      </c>
      <c r="U91" s="228"/>
      <c r="V91">
        <v>85</v>
      </c>
      <c r="W91">
        <f t="shared" si="15"/>
        <v>38</v>
      </c>
      <c r="X91">
        <f t="shared" si="16"/>
        <v>44</v>
      </c>
      <c r="Y91">
        <f t="shared" si="17"/>
        <v>87</v>
      </c>
      <c r="Z91">
        <f t="shared" si="18"/>
        <v>5</v>
      </c>
      <c r="AA91">
        <f t="shared" si="13"/>
        <v>0</v>
      </c>
    </row>
    <row r="92" spans="1:27" ht="17.399999999999999">
      <c r="A92" s="191">
        <f t="shared" si="12"/>
        <v>0</v>
      </c>
      <c r="B92" s="191" t="str">
        <f>C92&amp;":"&amp;COUNTIF($C$7:C92,C92)</f>
        <v>:0</v>
      </c>
      <c r="C92" s="204"/>
      <c r="D92" s="209"/>
      <c r="E92" s="209"/>
      <c r="F92" s="209"/>
      <c r="G92" s="209"/>
      <c r="H92" s="209"/>
      <c r="I92" s="145"/>
      <c r="K92" s="209">
        <v>86</v>
      </c>
      <c r="L92" s="2" t="str">
        <f>M92&amp;":"&amp;COUNTIF($M$7:M92,M92)</f>
        <v>AME20102:1</v>
      </c>
      <c r="M92" t="str">
        <f>Entry!O94</f>
        <v>AME20102</v>
      </c>
      <c r="N92" s="227">
        <f>'Internal 40'!N92</f>
        <v>8.1</v>
      </c>
      <c r="O92" s="227">
        <f>'Internal 40'!O92</f>
        <v>9</v>
      </c>
      <c r="P92" s="227">
        <f>'Internal 40'!P92</f>
        <v>7.9</v>
      </c>
      <c r="Q92" s="227">
        <f>'Internal 40'!Q92</f>
        <v>5</v>
      </c>
      <c r="R92" s="227">
        <f>'Internal 40'!R92</f>
        <v>5</v>
      </c>
      <c r="T92" s="139">
        <f t="shared" si="14"/>
        <v>35</v>
      </c>
      <c r="U92" s="228"/>
      <c r="V92">
        <v>86</v>
      </c>
      <c r="W92">
        <f t="shared" si="15"/>
        <v>41</v>
      </c>
      <c r="X92">
        <f t="shared" si="16"/>
        <v>45</v>
      </c>
      <c r="Y92">
        <f t="shared" si="17"/>
        <v>79</v>
      </c>
      <c r="Z92">
        <f t="shared" si="18"/>
        <v>5</v>
      </c>
      <c r="AA92">
        <f t="shared" si="13"/>
        <v>0</v>
      </c>
    </row>
    <row r="93" spans="1:27" ht="17.399999999999999">
      <c r="A93" s="191">
        <f t="shared" si="12"/>
        <v>0</v>
      </c>
      <c r="B93" s="191" t="str">
        <f>C93&amp;":"&amp;COUNTIF($C$7:C93,C93)</f>
        <v>:0</v>
      </c>
      <c r="C93" s="204"/>
      <c r="D93" s="209"/>
      <c r="E93" s="209"/>
      <c r="F93" s="209"/>
      <c r="G93" s="209"/>
      <c r="H93" s="209"/>
      <c r="I93" s="145"/>
      <c r="K93" s="209">
        <v>87</v>
      </c>
      <c r="L93" s="2" t="str">
        <f>M93&amp;":"&amp;COUNTIF($M$7:M93,M93)</f>
        <v>AME20104:1</v>
      </c>
      <c r="M93" t="str">
        <f>Entry!O95</f>
        <v>AME20104</v>
      </c>
      <c r="N93" s="227">
        <f>'Internal 40'!N93</f>
        <v>8.6999999999999993</v>
      </c>
      <c r="O93" s="227">
        <f>'Internal 40'!O93</f>
        <v>9.6999999999999993</v>
      </c>
      <c r="P93" s="227">
        <f>'Internal 40'!P93</f>
        <v>8.6</v>
      </c>
      <c r="Q93" s="227">
        <f>'Internal 40'!Q93</f>
        <v>5</v>
      </c>
      <c r="R93" s="227">
        <f>'Internal 40'!R93</f>
        <v>4</v>
      </c>
      <c r="T93" s="139">
        <f t="shared" si="14"/>
        <v>36</v>
      </c>
      <c r="U93" s="228"/>
      <c r="V93">
        <v>87</v>
      </c>
      <c r="W93">
        <f t="shared" si="15"/>
        <v>44</v>
      </c>
      <c r="X93">
        <f t="shared" si="16"/>
        <v>49</v>
      </c>
      <c r="Y93">
        <f t="shared" si="17"/>
        <v>86</v>
      </c>
      <c r="Z93">
        <f t="shared" si="18"/>
        <v>5</v>
      </c>
      <c r="AA93">
        <f t="shared" si="13"/>
        <v>0</v>
      </c>
    </row>
    <row r="94" spans="1:27" ht="17.399999999999999">
      <c r="A94" s="191">
        <f t="shared" si="12"/>
        <v>0</v>
      </c>
      <c r="B94" s="191" t="str">
        <f>C94&amp;":"&amp;COUNTIF($C$7:C94,C94)</f>
        <v>:0</v>
      </c>
      <c r="C94" s="204"/>
      <c r="D94" s="209"/>
      <c r="E94" s="209"/>
      <c r="F94" s="209"/>
      <c r="G94" s="209"/>
      <c r="H94" s="209"/>
      <c r="I94" s="145"/>
      <c r="K94" s="2">
        <v>88</v>
      </c>
      <c r="L94" s="2" t="str">
        <f>M94&amp;":"&amp;COUNTIF($M$7:M94,M94)</f>
        <v>AME20105:1</v>
      </c>
      <c r="M94" t="str">
        <f>Entry!O96</f>
        <v>AME20105</v>
      </c>
      <c r="N94" s="227">
        <f>'Internal 40'!N94</f>
        <v>8.9</v>
      </c>
      <c r="O94" s="227">
        <f>'Internal 40'!O94</f>
        <v>8.6</v>
      </c>
      <c r="P94" s="227">
        <f>'Internal 40'!P94</f>
        <v>7.5</v>
      </c>
      <c r="Q94" s="227">
        <f>'Internal 40'!Q94</f>
        <v>5</v>
      </c>
      <c r="R94" s="227">
        <f>'Internal 40'!R94</f>
        <v>5</v>
      </c>
      <c r="T94" s="139">
        <f t="shared" si="14"/>
        <v>35</v>
      </c>
      <c r="U94" s="228"/>
      <c r="V94">
        <v>88</v>
      </c>
      <c r="W94">
        <f t="shared" si="15"/>
        <v>45</v>
      </c>
      <c r="X94">
        <f t="shared" si="16"/>
        <v>43</v>
      </c>
      <c r="Y94">
        <f t="shared" si="17"/>
        <v>75</v>
      </c>
      <c r="Z94">
        <f t="shared" si="18"/>
        <v>5</v>
      </c>
      <c r="AA94">
        <f t="shared" si="13"/>
        <v>0</v>
      </c>
    </row>
    <row r="95" spans="1:27" ht="17.399999999999999">
      <c r="A95" s="191">
        <f t="shared" si="12"/>
        <v>0</v>
      </c>
      <c r="B95" s="191" t="str">
        <f>C95&amp;":"&amp;COUNTIF($C$7:C95,C95)</f>
        <v>:0</v>
      </c>
      <c r="C95" s="204"/>
      <c r="D95" s="209"/>
      <c r="E95" s="209"/>
      <c r="F95" s="209"/>
      <c r="G95" s="209"/>
      <c r="H95" s="209"/>
      <c r="I95" s="145"/>
      <c r="K95" s="209">
        <v>89</v>
      </c>
      <c r="L95" s="2" t="str">
        <f>M95&amp;":"&amp;COUNTIF($M$7:M95,M95)</f>
        <v>AME20106:1</v>
      </c>
      <c r="M95" t="str">
        <f>Entry!O97</f>
        <v>AME20106</v>
      </c>
      <c r="N95" s="227">
        <f>'Internal 40'!N95</f>
        <v>7</v>
      </c>
      <c r="O95" s="227">
        <f>'Internal 40'!O95</f>
        <v>7</v>
      </c>
      <c r="P95" s="227">
        <f>'Internal 40'!P95</f>
        <v>8</v>
      </c>
      <c r="Q95" s="227">
        <f>'Internal 40'!Q95</f>
        <v>5</v>
      </c>
      <c r="R95" s="227">
        <f>'Internal 40'!R95</f>
        <v>4</v>
      </c>
      <c r="T95" s="139">
        <f t="shared" si="14"/>
        <v>31</v>
      </c>
      <c r="U95" s="228"/>
      <c r="V95">
        <v>89</v>
      </c>
      <c r="W95">
        <f t="shared" si="15"/>
        <v>35</v>
      </c>
      <c r="X95">
        <f t="shared" si="16"/>
        <v>35</v>
      </c>
      <c r="Y95">
        <f t="shared" si="17"/>
        <v>80</v>
      </c>
      <c r="Z95">
        <f t="shared" si="18"/>
        <v>5</v>
      </c>
      <c r="AA95">
        <f t="shared" si="13"/>
        <v>0</v>
      </c>
    </row>
    <row r="96" spans="1:27" ht="17.399999999999999">
      <c r="A96" s="191">
        <f t="shared" si="12"/>
        <v>0</v>
      </c>
      <c r="B96" s="191" t="str">
        <f>C96&amp;":"&amp;COUNTIF($C$7:C96,C96)</f>
        <v>:0</v>
      </c>
      <c r="C96" s="204"/>
      <c r="D96" s="209"/>
      <c r="E96" s="209"/>
      <c r="F96" s="209"/>
      <c r="G96" s="209"/>
      <c r="H96" s="209"/>
      <c r="I96" s="145"/>
      <c r="K96" s="209">
        <v>90</v>
      </c>
      <c r="L96" s="2" t="str">
        <f>M96&amp;":"&amp;COUNTIF($M$7:M96,M96)</f>
        <v>AME20107:1</v>
      </c>
      <c r="M96" t="str">
        <f>Entry!O98</f>
        <v>AME20107</v>
      </c>
      <c r="N96" s="227">
        <f>'Internal 40'!N96</f>
        <v>9.9</v>
      </c>
      <c r="O96" s="227">
        <f>'Internal 40'!O96</f>
        <v>9.6</v>
      </c>
      <c r="P96" s="227">
        <f>'Internal 40'!P96</f>
        <v>9.5</v>
      </c>
      <c r="Q96" s="227">
        <f>'Internal 40'!Q96</f>
        <v>5</v>
      </c>
      <c r="R96" s="227">
        <f>'Internal 40'!R96</f>
        <v>4</v>
      </c>
      <c r="T96" s="139">
        <f t="shared" si="14"/>
        <v>38</v>
      </c>
      <c r="U96" s="228"/>
      <c r="V96">
        <v>90</v>
      </c>
      <c r="W96">
        <f t="shared" si="15"/>
        <v>50</v>
      </c>
      <c r="X96">
        <f t="shared" si="16"/>
        <v>48</v>
      </c>
      <c r="Y96">
        <f t="shared" si="17"/>
        <v>95</v>
      </c>
      <c r="Z96">
        <f t="shared" si="18"/>
        <v>5</v>
      </c>
      <c r="AA96">
        <f t="shared" si="13"/>
        <v>0</v>
      </c>
    </row>
    <row r="97" spans="1:27" ht="17.399999999999999">
      <c r="A97" s="191">
        <f t="shared" si="12"/>
        <v>0</v>
      </c>
      <c r="B97" s="191" t="str">
        <f>C97&amp;":"&amp;COUNTIF($C$7:C97,C97)</f>
        <v>:0</v>
      </c>
      <c r="C97" s="204"/>
      <c r="D97" s="209"/>
      <c r="E97" s="209"/>
      <c r="F97" s="209"/>
      <c r="G97" s="209"/>
      <c r="H97" s="209"/>
      <c r="I97" s="145"/>
      <c r="K97" s="2">
        <v>91</v>
      </c>
      <c r="L97" s="2" t="str">
        <f>M97&amp;":"&amp;COUNTIF($M$7:M97,M97)</f>
        <v>AME20108:1</v>
      </c>
      <c r="M97" t="str">
        <f>Entry!O99</f>
        <v>AME20108</v>
      </c>
      <c r="N97" s="227">
        <f>'Internal 40'!N97</f>
        <v>9.6</v>
      </c>
      <c r="O97" s="227">
        <f>'Internal 40'!O97</f>
        <v>9.6999999999999993</v>
      </c>
      <c r="P97" s="227">
        <f>'Internal 40'!P97</f>
        <v>8.6999999999999993</v>
      </c>
      <c r="Q97" s="227">
        <f>'Internal 40'!Q97</f>
        <v>5</v>
      </c>
      <c r="R97" s="227">
        <f>'Internal 40'!R97</f>
        <v>5</v>
      </c>
      <c r="T97" s="139">
        <f t="shared" si="14"/>
        <v>38</v>
      </c>
      <c r="U97" s="228"/>
      <c r="V97">
        <v>91</v>
      </c>
      <c r="W97">
        <f t="shared" si="15"/>
        <v>48</v>
      </c>
      <c r="X97">
        <f t="shared" si="16"/>
        <v>49</v>
      </c>
      <c r="Y97">
        <f t="shared" si="17"/>
        <v>87</v>
      </c>
      <c r="Z97">
        <f t="shared" si="18"/>
        <v>5</v>
      </c>
      <c r="AA97">
        <f t="shared" si="13"/>
        <v>0</v>
      </c>
    </row>
    <row r="98" spans="1:27" ht="17.399999999999999">
      <c r="A98" s="191">
        <f t="shared" si="12"/>
        <v>0</v>
      </c>
      <c r="B98" s="191" t="str">
        <f>C98&amp;":"&amp;COUNTIF($C$7:C98,C98)</f>
        <v>:0</v>
      </c>
      <c r="C98" s="204"/>
      <c r="D98" s="209"/>
      <c r="E98" s="209"/>
      <c r="F98" s="209"/>
      <c r="G98" s="209"/>
      <c r="H98" s="209"/>
      <c r="I98" s="145"/>
      <c r="K98" s="209">
        <v>92</v>
      </c>
      <c r="L98" s="2" t="str">
        <f>M98&amp;":"&amp;COUNTIF($M$7:M98,M98)</f>
        <v>AME20109:1</v>
      </c>
      <c r="M98" t="str">
        <f>Entry!O100</f>
        <v>AME20109</v>
      </c>
      <c r="N98" s="227">
        <f>'Internal 40'!N98</f>
        <v>8.6999999999999993</v>
      </c>
      <c r="O98" s="227">
        <f>'Internal 40'!O98</f>
        <v>9.6999999999999993</v>
      </c>
      <c r="P98" s="227">
        <f>'Internal 40'!P98</f>
        <v>8.6</v>
      </c>
      <c r="Q98" s="227">
        <f>'Internal 40'!Q98</f>
        <v>5</v>
      </c>
      <c r="R98" s="227">
        <f>'Internal 40'!R98</f>
        <v>4</v>
      </c>
      <c r="T98" s="139">
        <f t="shared" si="14"/>
        <v>36</v>
      </c>
      <c r="U98" s="228"/>
      <c r="V98">
        <v>92</v>
      </c>
      <c r="W98">
        <f t="shared" si="15"/>
        <v>44</v>
      </c>
      <c r="X98">
        <f t="shared" si="16"/>
        <v>49</v>
      </c>
      <c r="Y98">
        <f t="shared" si="17"/>
        <v>86</v>
      </c>
      <c r="Z98">
        <f t="shared" si="18"/>
        <v>5</v>
      </c>
      <c r="AA98">
        <f t="shared" si="13"/>
        <v>0</v>
      </c>
    </row>
    <row r="99" spans="1:27" ht="17.399999999999999">
      <c r="A99" s="191">
        <f t="shared" si="12"/>
        <v>0</v>
      </c>
      <c r="B99" s="191" t="str">
        <f>C99&amp;":"&amp;COUNTIF($C$7:C99,C99)</f>
        <v>:0</v>
      </c>
      <c r="C99" s="204"/>
      <c r="D99" s="209"/>
      <c r="E99" s="209"/>
      <c r="F99" s="209"/>
      <c r="G99" s="209"/>
      <c r="H99" s="209"/>
      <c r="I99" s="145"/>
      <c r="K99" s="209">
        <v>93</v>
      </c>
      <c r="L99" s="2" t="str">
        <f>M99&amp;":"&amp;COUNTIF($M$7:M99,M99)</f>
        <v>AME20110:1</v>
      </c>
      <c r="M99" t="str">
        <f>Entry!O101</f>
        <v>AME20110</v>
      </c>
      <c r="N99" s="227">
        <f>'Internal 40'!N99</f>
        <v>7.7</v>
      </c>
      <c r="O99" s="227">
        <f>'Internal 40'!O99</f>
        <v>7.7</v>
      </c>
      <c r="P99" s="227">
        <f>'Internal 40'!P99</f>
        <v>7.6</v>
      </c>
      <c r="Q99" s="227">
        <f>'Internal 40'!Q99</f>
        <v>5</v>
      </c>
      <c r="R99" s="227">
        <f>'Internal 40'!R99</f>
        <v>4</v>
      </c>
      <c r="T99" s="139">
        <f t="shared" si="14"/>
        <v>32</v>
      </c>
      <c r="U99" s="228"/>
      <c r="V99">
        <v>93</v>
      </c>
      <c r="W99">
        <f t="shared" si="15"/>
        <v>39</v>
      </c>
      <c r="X99">
        <f t="shared" si="16"/>
        <v>39</v>
      </c>
      <c r="Y99">
        <f t="shared" si="17"/>
        <v>76</v>
      </c>
      <c r="Z99">
        <f t="shared" si="18"/>
        <v>5</v>
      </c>
      <c r="AA99">
        <f t="shared" si="13"/>
        <v>0</v>
      </c>
    </row>
    <row r="100" spans="1:27" ht="17.399999999999999">
      <c r="A100" s="191">
        <f t="shared" si="12"/>
        <v>0</v>
      </c>
      <c r="B100" s="191" t="str">
        <f>C100&amp;":"&amp;COUNTIF($C$7:C100,C100)</f>
        <v>:0</v>
      </c>
      <c r="C100" s="204"/>
      <c r="D100" s="209"/>
      <c r="E100" s="209"/>
      <c r="F100" s="209"/>
      <c r="G100" s="209"/>
      <c r="H100" s="209"/>
      <c r="I100" s="145"/>
      <c r="K100" s="2">
        <v>94</v>
      </c>
      <c r="L100" s="2" t="str">
        <f>M100&amp;":"&amp;COUNTIF($M$7:M100,M100)</f>
        <v>AME20111:1</v>
      </c>
      <c r="M100" t="str">
        <f>Entry!O102</f>
        <v>AME20111</v>
      </c>
      <c r="N100" s="227">
        <f>'Internal 40'!N100</f>
        <v>5.5</v>
      </c>
      <c r="O100" s="227">
        <f>'Internal 40'!O100</f>
        <v>5.8</v>
      </c>
      <c r="P100" s="227">
        <f>'Internal 40'!P100</f>
        <v>5.7</v>
      </c>
      <c r="Q100" s="227">
        <f>'Internal 40'!Q100</f>
        <v>5</v>
      </c>
      <c r="R100" s="227">
        <f>'Internal 40'!R100</f>
        <v>5</v>
      </c>
      <c r="T100" s="139">
        <f t="shared" si="14"/>
        <v>27</v>
      </c>
      <c r="U100" s="228"/>
      <c r="V100">
        <v>94</v>
      </c>
      <c r="W100">
        <f t="shared" si="15"/>
        <v>28</v>
      </c>
      <c r="X100">
        <f t="shared" si="16"/>
        <v>29</v>
      </c>
      <c r="Y100">
        <f t="shared" si="17"/>
        <v>57</v>
      </c>
      <c r="Z100">
        <f t="shared" si="18"/>
        <v>5</v>
      </c>
      <c r="AA100">
        <f t="shared" si="13"/>
        <v>0</v>
      </c>
    </row>
    <row r="101" spans="1:27" ht="17.399999999999999">
      <c r="A101" s="191">
        <f t="shared" si="12"/>
        <v>0</v>
      </c>
      <c r="B101" s="191" t="str">
        <f>C101&amp;":"&amp;COUNTIF($C$7:C101,C101)</f>
        <v>:0</v>
      </c>
      <c r="C101" s="204"/>
      <c r="D101" s="209"/>
      <c r="E101" s="209"/>
      <c r="F101" s="209"/>
      <c r="G101" s="209"/>
      <c r="H101" s="209"/>
      <c r="I101" s="145"/>
      <c r="K101" s="209">
        <v>95</v>
      </c>
      <c r="L101" s="2" t="str">
        <f>M101&amp;":"&amp;COUNTIF($M$7:M101,M101)</f>
        <v>AME20112:1</v>
      </c>
      <c r="M101" t="str">
        <f>Entry!O103</f>
        <v>AME20112</v>
      </c>
      <c r="N101" s="227">
        <f>'Internal 40'!N101</f>
        <v>0</v>
      </c>
      <c r="O101" s="227">
        <f>'Internal 40'!O101</f>
        <v>0</v>
      </c>
      <c r="P101" s="227">
        <f>'Internal 40'!P101</f>
        <v>0</v>
      </c>
      <c r="Q101" s="227">
        <f>'Internal 40'!Q101</f>
        <v>0</v>
      </c>
      <c r="R101" s="227">
        <f>'Internal 40'!R101</f>
        <v>0</v>
      </c>
      <c r="T101" s="139">
        <f t="shared" si="14"/>
        <v>0</v>
      </c>
      <c r="U101" s="228"/>
      <c r="V101">
        <v>95</v>
      </c>
      <c r="W101">
        <f t="shared" si="15"/>
        <v>0</v>
      </c>
      <c r="X101">
        <f t="shared" si="16"/>
        <v>0</v>
      </c>
      <c r="Y101">
        <f t="shared" si="17"/>
        <v>0</v>
      </c>
      <c r="Z101">
        <f t="shared" si="18"/>
        <v>0</v>
      </c>
      <c r="AA101">
        <f t="shared" si="13"/>
        <v>0</v>
      </c>
    </row>
    <row r="102" spans="1:27" ht="17.399999999999999">
      <c r="A102" s="191">
        <f t="shared" si="12"/>
        <v>0</v>
      </c>
      <c r="B102" s="191" t="str">
        <f>C102&amp;":"&amp;COUNTIF($C$7:C102,C102)</f>
        <v>:0</v>
      </c>
      <c r="C102" s="204"/>
      <c r="D102" s="209"/>
      <c r="E102" s="209"/>
      <c r="F102" s="209"/>
      <c r="G102" s="209"/>
      <c r="H102" s="209"/>
      <c r="I102" s="145"/>
      <c r="K102" s="209">
        <v>96</v>
      </c>
      <c r="L102" s="2" t="str">
        <f>M102&amp;":"&amp;COUNTIF($M$7:M102,M102)</f>
        <v>AME20113:1</v>
      </c>
      <c r="M102" t="str">
        <f>Entry!O104</f>
        <v>AME20113</v>
      </c>
      <c r="N102" s="227">
        <f>'Internal 40'!N102</f>
        <v>8.5</v>
      </c>
      <c r="O102" s="227">
        <f>'Internal 40'!O102</f>
        <v>9.8000000000000007</v>
      </c>
      <c r="P102" s="227">
        <f>'Internal 40'!P102</f>
        <v>9.6999999999999993</v>
      </c>
      <c r="Q102" s="227">
        <f>'Internal 40'!Q102</f>
        <v>5</v>
      </c>
      <c r="R102" s="227">
        <f>'Internal 40'!R102</f>
        <v>4</v>
      </c>
      <c r="T102" s="139">
        <f t="shared" si="14"/>
        <v>37</v>
      </c>
      <c r="U102" s="228"/>
      <c r="V102">
        <v>96</v>
      </c>
      <c r="W102">
        <f t="shared" si="15"/>
        <v>43</v>
      </c>
      <c r="X102">
        <f t="shared" si="16"/>
        <v>49</v>
      </c>
      <c r="Y102">
        <f t="shared" si="17"/>
        <v>97</v>
      </c>
      <c r="Z102">
        <f t="shared" si="18"/>
        <v>5</v>
      </c>
      <c r="AA102">
        <f t="shared" si="13"/>
        <v>0</v>
      </c>
    </row>
    <row r="103" spans="1:27" ht="17.399999999999999">
      <c r="A103" s="191">
        <f t="shared" si="12"/>
        <v>0</v>
      </c>
      <c r="B103" s="191" t="str">
        <f>C103&amp;":"&amp;COUNTIF($C$7:C103,C103)</f>
        <v>:0</v>
      </c>
      <c r="C103" s="204"/>
      <c r="D103" s="209"/>
      <c r="E103" s="209"/>
      <c r="F103" s="209"/>
      <c r="G103" s="209"/>
      <c r="H103" s="209"/>
      <c r="I103" s="145"/>
      <c r="K103" s="2">
        <v>97</v>
      </c>
      <c r="L103" s="2" t="str">
        <f>M103&amp;":"&amp;COUNTIF($M$7:M103,M103)</f>
        <v>AME20114:1</v>
      </c>
      <c r="M103" t="str">
        <f>Entry!O105</f>
        <v>AME20114</v>
      </c>
      <c r="N103" s="227">
        <f>'Internal 40'!N103</f>
        <v>8.4</v>
      </c>
      <c r="O103" s="227">
        <f>'Internal 40'!O103</f>
        <v>8.8000000000000007</v>
      </c>
      <c r="P103" s="227">
        <f>'Internal 40'!P103</f>
        <v>9.8000000000000007</v>
      </c>
      <c r="Q103" s="227">
        <f>'Internal 40'!Q103</f>
        <v>5</v>
      </c>
      <c r="R103" s="227">
        <f>'Internal 40'!R103</f>
        <v>5</v>
      </c>
      <c r="T103" s="139">
        <f t="shared" si="14"/>
        <v>37</v>
      </c>
      <c r="U103" s="228"/>
      <c r="V103">
        <v>97</v>
      </c>
      <c r="W103">
        <f t="shared" si="15"/>
        <v>42</v>
      </c>
      <c r="X103">
        <f t="shared" si="16"/>
        <v>44</v>
      </c>
      <c r="Y103">
        <f t="shared" si="17"/>
        <v>98</v>
      </c>
      <c r="Z103">
        <f t="shared" si="18"/>
        <v>5</v>
      </c>
      <c r="AA103">
        <f t="shared" si="13"/>
        <v>0</v>
      </c>
    </row>
    <row r="104" spans="1:27" ht="17.399999999999999">
      <c r="A104" s="191">
        <f t="shared" si="12"/>
        <v>0</v>
      </c>
      <c r="B104" s="191" t="str">
        <f>C104&amp;":"&amp;COUNTIF($C$7:C104,C104)</f>
        <v>:0</v>
      </c>
      <c r="C104" s="204"/>
      <c r="D104" s="209"/>
      <c r="E104" s="209"/>
      <c r="F104" s="209"/>
      <c r="G104" s="209"/>
      <c r="H104" s="209"/>
      <c r="I104" s="145"/>
      <c r="K104" s="209">
        <v>98</v>
      </c>
      <c r="L104" s="2" t="str">
        <f>M104&amp;":"&amp;COUNTIF($M$7:M104,M104)</f>
        <v>AME20115:1</v>
      </c>
      <c r="M104" t="str">
        <f>Entry!O106</f>
        <v>AME20115</v>
      </c>
      <c r="N104" s="227">
        <f>'Internal 40'!N104</f>
        <v>9.5</v>
      </c>
      <c r="O104" s="227">
        <f>'Internal 40'!O104</f>
        <v>9.8000000000000007</v>
      </c>
      <c r="P104" s="227">
        <f>'Internal 40'!P104</f>
        <v>8.6999999999999993</v>
      </c>
      <c r="Q104" s="227">
        <f>'Internal 40'!Q104</f>
        <v>5</v>
      </c>
      <c r="R104" s="227">
        <f>'Internal 40'!R104</f>
        <v>4</v>
      </c>
      <c r="T104" s="139">
        <f t="shared" si="14"/>
        <v>37</v>
      </c>
      <c r="U104" s="228"/>
      <c r="V104">
        <v>98</v>
      </c>
      <c r="W104">
        <f t="shared" si="15"/>
        <v>48</v>
      </c>
      <c r="X104">
        <f t="shared" si="16"/>
        <v>49</v>
      </c>
      <c r="Y104">
        <f t="shared" si="17"/>
        <v>87</v>
      </c>
      <c r="Z104">
        <f t="shared" si="18"/>
        <v>5</v>
      </c>
      <c r="AA104">
        <f t="shared" si="13"/>
        <v>0</v>
      </c>
    </row>
    <row r="105" spans="1:27" ht="17.399999999999999">
      <c r="A105" s="191">
        <f t="shared" si="12"/>
        <v>0</v>
      </c>
      <c r="B105" s="191" t="str">
        <f>C105&amp;":"&amp;COUNTIF($C$7:C105,C105)</f>
        <v>:0</v>
      </c>
      <c r="C105" s="204"/>
      <c r="D105" s="209"/>
      <c r="E105" s="209"/>
      <c r="F105" s="209"/>
      <c r="G105" s="209"/>
      <c r="H105" s="209"/>
      <c r="I105" s="145"/>
      <c r="K105" s="209">
        <v>99</v>
      </c>
      <c r="L105" s="2" t="str">
        <f>M105&amp;":"&amp;COUNTIF($M$7:M105,M105)</f>
        <v>AME20116:1</v>
      </c>
      <c r="M105" t="str">
        <f>Entry!O107</f>
        <v>AME20116</v>
      </c>
      <c r="N105" s="227">
        <f>'Internal 40'!N105</f>
        <v>10</v>
      </c>
      <c r="O105" s="227">
        <f>'Internal 40'!O105</f>
        <v>9.5</v>
      </c>
      <c r="P105" s="227">
        <f>'Internal 40'!P105</f>
        <v>8.5</v>
      </c>
      <c r="Q105" s="227">
        <f>'Internal 40'!Q105</f>
        <v>5</v>
      </c>
      <c r="R105" s="227">
        <f>'Internal 40'!R105</f>
        <v>4</v>
      </c>
      <c r="T105" s="139">
        <f t="shared" si="14"/>
        <v>37</v>
      </c>
      <c r="U105" s="228"/>
      <c r="V105">
        <v>99</v>
      </c>
      <c r="W105">
        <f t="shared" si="15"/>
        <v>50</v>
      </c>
      <c r="X105">
        <f t="shared" si="16"/>
        <v>48</v>
      </c>
      <c r="Y105">
        <f t="shared" si="17"/>
        <v>85</v>
      </c>
      <c r="Z105">
        <f t="shared" si="18"/>
        <v>5</v>
      </c>
      <c r="AA105">
        <f t="shared" si="13"/>
        <v>0</v>
      </c>
    </row>
    <row r="106" spans="1:27" ht="17.399999999999999">
      <c r="A106" s="191">
        <f t="shared" si="12"/>
        <v>0</v>
      </c>
      <c r="B106" s="191" t="str">
        <f>C106&amp;":"&amp;COUNTIF($C$7:C106,C106)</f>
        <v>:0</v>
      </c>
      <c r="C106" s="204"/>
      <c r="D106" s="209"/>
      <c r="E106" s="209"/>
      <c r="F106" s="209"/>
      <c r="G106" s="209"/>
      <c r="H106" s="209"/>
      <c r="I106" s="145"/>
      <c r="K106" s="2">
        <v>100</v>
      </c>
      <c r="L106" s="2" t="str">
        <f>M106&amp;":"&amp;COUNTIF($M$7:M106,M106)</f>
        <v>AME20117:1</v>
      </c>
      <c r="M106" t="str">
        <f>Entry!O108</f>
        <v>AME20117</v>
      </c>
      <c r="N106" s="227">
        <f>'Internal 40'!N106</f>
        <v>8.1999999999999993</v>
      </c>
      <c r="O106" s="227">
        <f>'Internal 40'!O106</f>
        <v>8.9</v>
      </c>
      <c r="P106" s="227">
        <f>'Internal 40'!P106</f>
        <v>7.9</v>
      </c>
      <c r="Q106" s="227">
        <f>'Internal 40'!Q106</f>
        <v>5</v>
      </c>
      <c r="R106" s="227">
        <f>'Internal 40'!R106</f>
        <v>5</v>
      </c>
      <c r="T106" s="139">
        <f t="shared" si="14"/>
        <v>35</v>
      </c>
      <c r="U106" s="228"/>
      <c r="V106">
        <v>100</v>
      </c>
      <c r="W106">
        <f t="shared" si="15"/>
        <v>41</v>
      </c>
      <c r="X106">
        <f t="shared" si="16"/>
        <v>45</v>
      </c>
      <c r="Y106">
        <f t="shared" si="17"/>
        <v>79</v>
      </c>
      <c r="Z106">
        <f t="shared" si="18"/>
        <v>5</v>
      </c>
      <c r="AA106">
        <f t="shared" si="13"/>
        <v>0</v>
      </c>
    </row>
    <row r="107" spans="1:27" ht="17.399999999999999">
      <c r="A107" s="191">
        <f t="shared" si="12"/>
        <v>0</v>
      </c>
      <c r="B107" s="191" t="str">
        <f>C107&amp;":"&amp;COUNTIF($C$7:C107,C107)</f>
        <v>:0</v>
      </c>
      <c r="C107" s="204"/>
      <c r="D107" s="209"/>
      <c r="E107" s="209"/>
      <c r="F107" s="209"/>
      <c r="G107" s="209"/>
      <c r="H107" s="209"/>
      <c r="I107" s="145"/>
      <c r="K107" s="209">
        <v>101</v>
      </c>
      <c r="L107" s="2" t="str">
        <f>M107&amp;":"&amp;COUNTIF($M$7:M107,M107)</f>
        <v>AME20118:1</v>
      </c>
      <c r="M107" t="str">
        <f>Entry!O109</f>
        <v>AME20118</v>
      </c>
      <c r="N107" s="227">
        <f>'Internal 40'!N107</f>
        <v>8.6999999999999993</v>
      </c>
      <c r="O107" s="227">
        <f>'Internal 40'!O107</f>
        <v>9.6999999999999993</v>
      </c>
      <c r="P107" s="227">
        <f>'Internal 40'!P107</f>
        <v>8.6</v>
      </c>
      <c r="Q107" s="227">
        <f>'Internal 40'!Q107</f>
        <v>5</v>
      </c>
      <c r="R107" s="227">
        <f>'Internal 40'!R107</f>
        <v>4</v>
      </c>
      <c r="T107" s="139">
        <f t="shared" si="14"/>
        <v>36</v>
      </c>
      <c r="U107" s="228"/>
      <c r="V107">
        <v>101</v>
      </c>
      <c r="W107">
        <f t="shared" si="15"/>
        <v>44</v>
      </c>
      <c r="X107">
        <f t="shared" si="16"/>
        <v>49</v>
      </c>
      <c r="Y107">
        <f t="shared" si="17"/>
        <v>86</v>
      </c>
      <c r="Z107">
        <f t="shared" si="18"/>
        <v>5</v>
      </c>
      <c r="AA107">
        <f t="shared" si="13"/>
        <v>0</v>
      </c>
    </row>
    <row r="108" spans="1:27" ht="17.399999999999999">
      <c r="A108" s="191">
        <f t="shared" si="12"/>
        <v>0</v>
      </c>
      <c r="B108" s="191" t="str">
        <f>C108&amp;":"&amp;COUNTIF($C$7:C108,C108)</f>
        <v>:0</v>
      </c>
      <c r="C108" s="204"/>
      <c r="D108" s="209"/>
      <c r="E108" s="209"/>
      <c r="F108" s="209"/>
      <c r="G108" s="209"/>
      <c r="H108" s="209"/>
      <c r="I108" s="145"/>
      <c r="K108" s="209">
        <v>102</v>
      </c>
      <c r="L108" s="2" t="str">
        <f>M108&amp;":"&amp;COUNTIF($M$7:M108,M108)</f>
        <v>AME20119:1</v>
      </c>
      <c r="M108" t="str">
        <f>Entry!O110</f>
        <v>AME20119</v>
      </c>
      <c r="N108" s="227">
        <f>'Internal 40'!N108</f>
        <v>8.6999999999999993</v>
      </c>
      <c r="O108" s="227">
        <f>'Internal 40'!O108</f>
        <v>9.6999999999999993</v>
      </c>
      <c r="P108" s="227">
        <f>'Internal 40'!P108</f>
        <v>8.6</v>
      </c>
      <c r="Q108" s="227">
        <f>'Internal 40'!Q108</f>
        <v>5</v>
      </c>
      <c r="R108" s="227">
        <f>'Internal 40'!R108</f>
        <v>4</v>
      </c>
      <c r="T108" s="139">
        <f t="shared" si="14"/>
        <v>36</v>
      </c>
      <c r="U108" s="228"/>
      <c r="V108">
        <v>102</v>
      </c>
      <c r="W108">
        <f t="shared" si="15"/>
        <v>44</v>
      </c>
      <c r="X108">
        <f t="shared" si="16"/>
        <v>49</v>
      </c>
      <c r="Y108">
        <f t="shared" si="17"/>
        <v>86</v>
      </c>
      <c r="Z108">
        <f t="shared" si="18"/>
        <v>5</v>
      </c>
      <c r="AA108">
        <f t="shared" si="13"/>
        <v>0</v>
      </c>
    </row>
    <row r="109" spans="1:27" ht="17.399999999999999">
      <c r="A109" s="191">
        <f t="shared" si="12"/>
        <v>0</v>
      </c>
      <c r="B109" s="191" t="str">
        <f>C109&amp;":"&amp;COUNTIF($C$7:C109,C109)</f>
        <v>:0</v>
      </c>
      <c r="C109" s="204"/>
      <c r="D109" s="209"/>
      <c r="E109" s="209"/>
      <c r="F109" s="209"/>
      <c r="G109" s="209"/>
      <c r="H109" s="209"/>
      <c r="I109" s="145"/>
      <c r="K109" s="2">
        <v>103</v>
      </c>
      <c r="L109" s="2" t="str">
        <f>M109&amp;":"&amp;COUNTIF($M$7:M109,M109)</f>
        <v>AME20120:1</v>
      </c>
      <c r="M109" t="str">
        <f>Entry!O111</f>
        <v>AME20120</v>
      </c>
      <c r="N109" s="227">
        <f>'Internal 40'!N109</f>
        <v>8.1</v>
      </c>
      <c r="O109" s="227">
        <f>'Internal 40'!O109</f>
        <v>9</v>
      </c>
      <c r="P109" s="227">
        <f>'Internal 40'!P109</f>
        <v>7.9</v>
      </c>
      <c r="Q109" s="227">
        <f>'Internal 40'!Q109</f>
        <v>5</v>
      </c>
      <c r="R109" s="227">
        <f>'Internal 40'!R109</f>
        <v>4</v>
      </c>
      <c r="T109" s="139">
        <f t="shared" si="14"/>
        <v>34</v>
      </c>
      <c r="U109" s="228"/>
      <c r="V109">
        <v>103</v>
      </c>
      <c r="W109">
        <f t="shared" si="15"/>
        <v>41</v>
      </c>
      <c r="X109">
        <f t="shared" si="16"/>
        <v>45</v>
      </c>
      <c r="Y109">
        <f t="shared" si="17"/>
        <v>79</v>
      </c>
      <c r="Z109">
        <f t="shared" si="18"/>
        <v>5</v>
      </c>
      <c r="AA109">
        <f t="shared" si="13"/>
        <v>0</v>
      </c>
    </row>
    <row r="110" spans="1:27" ht="17.399999999999999">
      <c r="A110" s="191">
        <f t="shared" si="12"/>
        <v>0</v>
      </c>
      <c r="B110" s="191" t="str">
        <f>C110&amp;":"&amp;COUNTIF($C$7:C110,C110)</f>
        <v>:0</v>
      </c>
      <c r="C110" s="204"/>
      <c r="D110" s="209"/>
      <c r="E110" s="209"/>
      <c r="F110" s="209"/>
      <c r="G110" s="209"/>
      <c r="H110" s="209"/>
      <c r="I110" s="145"/>
      <c r="K110" s="209">
        <v>104</v>
      </c>
      <c r="L110" s="2" t="str">
        <f>M110&amp;":"&amp;COUNTIF($M$7:M110,M110)</f>
        <v>AME20121:1</v>
      </c>
      <c r="M110" t="str">
        <f>Entry!O112</f>
        <v>AME20121</v>
      </c>
      <c r="N110" s="227">
        <f>'Internal 40'!N110</f>
        <v>10</v>
      </c>
      <c r="O110" s="227">
        <f>'Internal 40'!O110</f>
        <v>9.5</v>
      </c>
      <c r="P110" s="227">
        <f>'Internal 40'!P110</f>
        <v>8.5</v>
      </c>
      <c r="Q110" s="227">
        <f>'Internal 40'!Q110</f>
        <v>5</v>
      </c>
      <c r="R110" s="227">
        <f>'Internal 40'!R110</f>
        <v>4</v>
      </c>
      <c r="T110" s="139">
        <f t="shared" si="14"/>
        <v>37</v>
      </c>
      <c r="U110" s="228"/>
      <c r="V110">
        <v>104</v>
      </c>
      <c r="W110">
        <f t="shared" si="15"/>
        <v>50</v>
      </c>
      <c r="X110">
        <f t="shared" si="16"/>
        <v>48</v>
      </c>
      <c r="Y110">
        <f t="shared" si="17"/>
        <v>85</v>
      </c>
      <c r="Z110">
        <f t="shared" si="18"/>
        <v>5</v>
      </c>
      <c r="AA110">
        <f t="shared" si="13"/>
        <v>0</v>
      </c>
    </row>
    <row r="111" spans="1:27" ht="17.399999999999999">
      <c r="A111" s="191">
        <f t="shared" si="12"/>
        <v>0</v>
      </c>
      <c r="B111" s="191" t="str">
        <f>C111&amp;":"&amp;COUNTIF($C$7:C111,C111)</f>
        <v>:0</v>
      </c>
      <c r="C111" s="204"/>
      <c r="D111" s="209"/>
      <c r="E111" s="209"/>
      <c r="F111" s="209"/>
      <c r="G111" s="209"/>
      <c r="H111" s="209"/>
      <c r="I111" s="145"/>
      <c r="K111" s="209">
        <v>105</v>
      </c>
      <c r="L111" s="2" t="str">
        <f>M111&amp;":"&amp;COUNTIF($M$7:M111,M111)</f>
        <v>AME20122:1</v>
      </c>
      <c r="M111" t="str">
        <f>Entry!O113</f>
        <v>AME20122</v>
      </c>
      <c r="N111" s="227">
        <f>'Internal 40'!N111</f>
        <v>10</v>
      </c>
      <c r="O111" s="227">
        <f>'Internal 40'!O111</f>
        <v>9.5</v>
      </c>
      <c r="P111" s="227">
        <f>'Internal 40'!P111</f>
        <v>8.5</v>
      </c>
      <c r="Q111" s="227">
        <f>'Internal 40'!Q111</f>
        <v>5</v>
      </c>
      <c r="R111" s="227">
        <f>'Internal 40'!R111</f>
        <v>4</v>
      </c>
      <c r="T111" s="139">
        <f t="shared" si="14"/>
        <v>37</v>
      </c>
      <c r="U111" s="228"/>
      <c r="V111">
        <v>105</v>
      </c>
      <c r="W111">
        <f t="shared" si="15"/>
        <v>50</v>
      </c>
      <c r="X111">
        <f t="shared" si="16"/>
        <v>48</v>
      </c>
      <c r="Y111">
        <f t="shared" si="17"/>
        <v>85</v>
      </c>
      <c r="Z111">
        <f t="shared" si="18"/>
        <v>5</v>
      </c>
      <c r="AA111">
        <f t="shared" si="13"/>
        <v>0</v>
      </c>
    </row>
    <row r="112" spans="1:27" ht="17.399999999999999">
      <c r="A112" s="191">
        <f t="shared" si="12"/>
        <v>0</v>
      </c>
      <c r="B112" s="191" t="str">
        <f>C112&amp;":"&amp;COUNTIF($C$7:C112,C112)</f>
        <v>:0</v>
      </c>
      <c r="C112" s="204"/>
      <c r="D112" s="209"/>
      <c r="E112" s="209"/>
      <c r="F112" s="209"/>
      <c r="G112" s="209"/>
      <c r="H112" s="209"/>
      <c r="I112" s="145"/>
      <c r="K112" s="2">
        <v>106</v>
      </c>
      <c r="L112" s="2" t="str">
        <f>M112&amp;":"&amp;COUNTIF($M$7:M112,M112)</f>
        <v>AME20123:1</v>
      </c>
      <c r="M112" t="str">
        <f>Entry!O114</f>
        <v>AME20123</v>
      </c>
      <c r="N112" s="227">
        <f>'Internal 40'!N112</f>
        <v>10</v>
      </c>
      <c r="O112" s="227">
        <f>'Internal 40'!O112</f>
        <v>9.5</v>
      </c>
      <c r="P112" s="227">
        <f>'Internal 40'!P112</f>
        <v>8.5</v>
      </c>
      <c r="Q112" s="227">
        <f>'Internal 40'!Q112</f>
        <v>5</v>
      </c>
      <c r="R112" s="227">
        <f>'Internal 40'!R112</f>
        <v>4</v>
      </c>
      <c r="T112" s="139">
        <f t="shared" si="14"/>
        <v>37</v>
      </c>
      <c r="U112" s="228"/>
      <c r="V112">
        <v>106</v>
      </c>
      <c r="W112">
        <f t="shared" si="15"/>
        <v>50</v>
      </c>
      <c r="X112">
        <f t="shared" si="16"/>
        <v>48</v>
      </c>
      <c r="Y112">
        <f t="shared" si="17"/>
        <v>85</v>
      </c>
      <c r="Z112">
        <f t="shared" si="18"/>
        <v>5</v>
      </c>
      <c r="AA112">
        <f t="shared" si="13"/>
        <v>0</v>
      </c>
    </row>
    <row r="113" spans="1:27" ht="17.399999999999999">
      <c r="A113" s="191">
        <f t="shared" si="12"/>
        <v>0</v>
      </c>
      <c r="B113" s="191" t="str">
        <f>C113&amp;":"&amp;COUNTIF($C$7:C113,C113)</f>
        <v>:0</v>
      </c>
      <c r="C113" s="204"/>
      <c r="D113" s="209"/>
      <c r="E113" s="209"/>
      <c r="F113" s="209"/>
      <c r="G113" s="209"/>
      <c r="H113" s="209"/>
      <c r="I113" s="145"/>
      <c r="K113" s="209">
        <v>107</v>
      </c>
      <c r="L113" s="2" t="str">
        <f>M113&amp;":"&amp;COUNTIF($M$7:M113,M113)</f>
        <v>AME20124:1</v>
      </c>
      <c r="M113" t="str">
        <f>Entry!O115</f>
        <v>AME20124</v>
      </c>
      <c r="N113" s="227">
        <f>'Internal 40'!N113</f>
        <v>8.1</v>
      </c>
      <c r="O113" s="227">
        <f>'Internal 40'!O113</f>
        <v>9</v>
      </c>
      <c r="P113" s="227">
        <f>'Internal 40'!P113</f>
        <v>7.9</v>
      </c>
      <c r="Q113" s="227">
        <f>'Internal 40'!Q113</f>
        <v>5</v>
      </c>
      <c r="R113" s="227">
        <f>'Internal 40'!R113</f>
        <v>4</v>
      </c>
      <c r="T113" s="139">
        <f t="shared" si="14"/>
        <v>34</v>
      </c>
      <c r="U113" s="228"/>
      <c r="V113">
        <v>107</v>
      </c>
      <c r="W113">
        <f t="shared" si="15"/>
        <v>41</v>
      </c>
      <c r="X113">
        <f t="shared" si="16"/>
        <v>45</v>
      </c>
      <c r="Y113">
        <f t="shared" si="17"/>
        <v>79</v>
      </c>
      <c r="Z113">
        <f t="shared" si="18"/>
        <v>5</v>
      </c>
      <c r="AA113">
        <f t="shared" si="13"/>
        <v>0</v>
      </c>
    </row>
    <row r="114" spans="1:27" ht="17.399999999999999">
      <c r="A114" s="191">
        <f t="shared" si="12"/>
        <v>0</v>
      </c>
      <c r="B114" s="191" t="str">
        <f>C114&amp;":"&amp;COUNTIF($C$7:C114,C114)</f>
        <v>:0</v>
      </c>
      <c r="C114" s="204"/>
      <c r="D114" s="209"/>
      <c r="E114" s="209"/>
      <c r="F114" s="209"/>
      <c r="G114" s="209"/>
      <c r="H114" s="209"/>
      <c r="I114" s="145"/>
      <c r="K114" s="209">
        <v>108</v>
      </c>
      <c r="L114" s="2" t="str">
        <f>M114&amp;":"&amp;COUNTIF($M$7:M114,M114)</f>
        <v>AME20125:1</v>
      </c>
      <c r="M114" t="str">
        <f>Entry!O116</f>
        <v>AME20125</v>
      </c>
      <c r="N114" s="227">
        <f>'Internal 40'!N114</f>
        <v>10</v>
      </c>
      <c r="O114" s="227">
        <f>'Internal 40'!O114</f>
        <v>9.5</v>
      </c>
      <c r="P114" s="227">
        <f>'Internal 40'!P114</f>
        <v>8.5</v>
      </c>
      <c r="Q114" s="227">
        <f>'Internal 40'!Q114</f>
        <v>5</v>
      </c>
      <c r="R114" s="227">
        <f>'Internal 40'!R114</f>
        <v>4</v>
      </c>
      <c r="T114" s="139">
        <f t="shared" si="14"/>
        <v>37</v>
      </c>
      <c r="U114" s="228"/>
      <c r="V114">
        <v>108</v>
      </c>
      <c r="W114">
        <f t="shared" si="15"/>
        <v>50</v>
      </c>
      <c r="X114">
        <f t="shared" si="16"/>
        <v>48</v>
      </c>
      <c r="Y114">
        <f t="shared" si="17"/>
        <v>85</v>
      </c>
      <c r="Z114">
        <f t="shared" si="18"/>
        <v>5</v>
      </c>
      <c r="AA114">
        <f t="shared" si="13"/>
        <v>0</v>
      </c>
    </row>
    <row r="115" spans="1:27" ht="17.399999999999999">
      <c r="A115" s="191">
        <f t="shared" si="12"/>
        <v>0</v>
      </c>
      <c r="B115" s="191" t="str">
        <f>C115&amp;":"&amp;COUNTIF($C$7:C115,C115)</f>
        <v>:0</v>
      </c>
      <c r="C115" s="204"/>
      <c r="D115" s="209"/>
      <c r="E115" s="209"/>
      <c r="F115" s="209"/>
      <c r="G115" s="209"/>
      <c r="H115" s="209"/>
      <c r="I115" s="145"/>
      <c r="K115" s="2">
        <v>109</v>
      </c>
      <c r="L115" s="2" t="str">
        <f>M115&amp;":"&amp;COUNTIF($M$7:M115,M115)</f>
        <v>AME20126:1</v>
      </c>
      <c r="M115" t="str">
        <f>Entry!O117</f>
        <v>AME20126</v>
      </c>
      <c r="N115" s="227">
        <f>'Internal 40'!N115</f>
        <v>7.6</v>
      </c>
      <c r="O115" s="227">
        <f>'Internal 40'!O115</f>
        <v>7.7</v>
      </c>
      <c r="P115" s="227">
        <f>'Internal 40'!P115</f>
        <v>7.7</v>
      </c>
      <c r="Q115" s="227">
        <f>'Internal 40'!Q115</f>
        <v>5</v>
      </c>
      <c r="R115" s="227">
        <f>'Internal 40'!R115</f>
        <v>5</v>
      </c>
      <c r="T115" s="139">
        <f t="shared" si="14"/>
        <v>33</v>
      </c>
      <c r="U115" s="228"/>
      <c r="V115">
        <v>109</v>
      </c>
      <c r="W115">
        <f t="shared" si="15"/>
        <v>38</v>
      </c>
      <c r="X115">
        <f t="shared" si="16"/>
        <v>39</v>
      </c>
      <c r="Y115">
        <f t="shared" si="17"/>
        <v>77</v>
      </c>
      <c r="Z115">
        <f t="shared" si="18"/>
        <v>5</v>
      </c>
      <c r="AA115">
        <f t="shared" si="13"/>
        <v>0</v>
      </c>
    </row>
    <row r="116" spans="1:27" ht="17.399999999999999">
      <c r="A116" s="191">
        <f t="shared" si="12"/>
        <v>0</v>
      </c>
      <c r="B116" s="191" t="str">
        <f>C116&amp;":"&amp;COUNTIF($C$7:C116,C116)</f>
        <v>:0</v>
      </c>
      <c r="C116" s="204"/>
      <c r="D116" s="209"/>
      <c r="E116" s="209"/>
      <c r="F116" s="209"/>
      <c r="G116" s="209"/>
      <c r="H116" s="209"/>
      <c r="I116" s="145"/>
      <c r="K116" s="209">
        <v>110</v>
      </c>
      <c r="L116" s="2" t="str">
        <f>M116&amp;":"&amp;COUNTIF($M$7:M116,M116)</f>
        <v>AME20127:1</v>
      </c>
      <c r="M116" t="str">
        <f>Entry!O118</f>
        <v>AME20127</v>
      </c>
      <c r="N116" s="227">
        <f>'Internal 40'!N116</f>
        <v>6.5</v>
      </c>
      <c r="O116" s="227">
        <f>'Internal 40'!O116</f>
        <v>6.8</v>
      </c>
      <c r="P116" s="227">
        <f>'Internal 40'!P116</f>
        <v>6.7</v>
      </c>
      <c r="Q116" s="227">
        <f>'Internal 40'!Q116</f>
        <v>5</v>
      </c>
      <c r="R116" s="227">
        <f>'Internal 40'!R116</f>
        <v>5</v>
      </c>
      <c r="T116" s="139">
        <f t="shared" si="14"/>
        <v>30</v>
      </c>
      <c r="U116" s="228"/>
      <c r="V116">
        <v>110</v>
      </c>
      <c r="W116">
        <f t="shared" si="15"/>
        <v>33</v>
      </c>
      <c r="X116">
        <f t="shared" si="16"/>
        <v>34</v>
      </c>
      <c r="Y116">
        <f t="shared" si="17"/>
        <v>67</v>
      </c>
      <c r="Z116">
        <f t="shared" si="18"/>
        <v>5</v>
      </c>
      <c r="AA116">
        <f t="shared" si="13"/>
        <v>0</v>
      </c>
    </row>
    <row r="117" spans="1:27" ht="17.399999999999999">
      <c r="A117" s="191">
        <f t="shared" si="12"/>
        <v>0</v>
      </c>
      <c r="B117" s="191" t="str">
        <f>C117&amp;":"&amp;COUNTIF($C$7:C117,C117)</f>
        <v>:0</v>
      </c>
      <c r="C117" s="204"/>
      <c r="D117" s="209"/>
      <c r="E117" s="209"/>
      <c r="F117" s="209"/>
      <c r="G117" s="209"/>
      <c r="H117" s="209"/>
      <c r="I117" s="145"/>
      <c r="K117" s="209">
        <v>111</v>
      </c>
      <c r="L117" s="2" t="str">
        <f>M117&amp;":"&amp;COUNTIF($M$7:M117,M117)</f>
        <v>AME20129:1</v>
      </c>
      <c r="M117" t="str">
        <f>Entry!O119</f>
        <v>AME20129</v>
      </c>
      <c r="N117" s="227">
        <f>'Internal 40'!N117</f>
        <v>6.9</v>
      </c>
      <c r="O117" s="227">
        <f>'Internal 40'!O117</f>
        <v>7.6</v>
      </c>
      <c r="P117" s="227">
        <f>'Internal 40'!P117</f>
        <v>7.5</v>
      </c>
      <c r="Q117" s="227">
        <f>'Internal 40'!Q117</f>
        <v>5</v>
      </c>
      <c r="R117" s="227">
        <f>'Internal 40'!R117</f>
        <v>4</v>
      </c>
      <c r="T117" s="139">
        <f t="shared" si="14"/>
        <v>31</v>
      </c>
      <c r="U117" s="228"/>
      <c r="V117">
        <v>111</v>
      </c>
      <c r="W117">
        <f t="shared" si="15"/>
        <v>35</v>
      </c>
      <c r="X117">
        <f t="shared" si="16"/>
        <v>38</v>
      </c>
      <c r="Y117">
        <f t="shared" si="17"/>
        <v>75</v>
      </c>
      <c r="Z117">
        <f t="shared" si="18"/>
        <v>5</v>
      </c>
    </row>
    <row r="118" spans="1:27" ht="17.399999999999999">
      <c r="A118" s="191">
        <f t="shared" si="12"/>
        <v>0</v>
      </c>
      <c r="B118" s="191" t="str">
        <f>C118&amp;":"&amp;COUNTIF($C$7:C118,C118)</f>
        <v>:0</v>
      </c>
      <c r="C118" s="204"/>
      <c r="D118" s="209"/>
      <c r="E118" s="209"/>
      <c r="F118" s="209"/>
      <c r="G118" s="209"/>
      <c r="H118" s="209"/>
      <c r="I118" s="145"/>
      <c r="K118" s="2">
        <v>112</v>
      </c>
      <c r="L118" s="2" t="str">
        <f>M118&amp;":"&amp;COUNTIF($M$7:M118,M118)</f>
        <v>AME20130:1</v>
      </c>
      <c r="M118" t="str">
        <f>Entry!O120</f>
        <v>AME20130</v>
      </c>
      <c r="N118" s="227">
        <f>'Internal 40'!N118</f>
        <v>7.6</v>
      </c>
      <c r="O118" s="227">
        <f>'Internal 40'!O118</f>
        <v>7.7</v>
      </c>
      <c r="P118" s="227">
        <f>'Internal 40'!P118</f>
        <v>7.7</v>
      </c>
      <c r="Q118" s="227">
        <f>'Internal 40'!Q118</f>
        <v>5</v>
      </c>
      <c r="R118" s="227">
        <f>'Internal 40'!R118</f>
        <v>5</v>
      </c>
      <c r="T118" s="139">
        <f t="shared" si="14"/>
        <v>33</v>
      </c>
      <c r="U118" s="228"/>
      <c r="V118">
        <v>112</v>
      </c>
      <c r="W118">
        <f t="shared" si="15"/>
        <v>38</v>
      </c>
      <c r="X118">
        <f t="shared" si="16"/>
        <v>39</v>
      </c>
      <c r="Y118">
        <f t="shared" si="17"/>
        <v>77</v>
      </c>
      <c r="Z118">
        <f t="shared" si="18"/>
        <v>5</v>
      </c>
    </row>
    <row r="119" spans="1:27" ht="17.399999999999999">
      <c r="A119" s="191">
        <f t="shared" si="12"/>
        <v>0</v>
      </c>
      <c r="B119" s="191" t="str">
        <f>C119&amp;":"&amp;COUNTIF($C$7:C119,C119)</f>
        <v>:0</v>
      </c>
      <c r="C119" s="204"/>
      <c r="D119" s="209"/>
      <c r="E119" s="209"/>
      <c r="F119" s="209"/>
      <c r="G119" s="209"/>
      <c r="H119" s="209"/>
      <c r="I119" s="145"/>
      <c r="K119" s="209">
        <v>113</v>
      </c>
      <c r="L119" s="2" t="str">
        <f>M119&amp;":"&amp;COUNTIF($M$7:M119,M119)</f>
        <v>AME20131:1</v>
      </c>
      <c r="M119" t="str">
        <f>Entry!O121</f>
        <v>AME20131</v>
      </c>
      <c r="N119" s="227">
        <f>'Internal 40'!N119</f>
        <v>7.3</v>
      </c>
      <c r="O119" s="227">
        <f>'Internal 40'!O119</f>
        <v>8.9</v>
      </c>
      <c r="P119" s="227">
        <f>'Internal 40'!P119</f>
        <v>7.8</v>
      </c>
      <c r="Q119" s="227">
        <f>'Internal 40'!Q119</f>
        <v>5</v>
      </c>
      <c r="R119" s="227">
        <f>'Internal 40'!R119</f>
        <v>4</v>
      </c>
      <c r="T119" s="139">
        <f t="shared" si="14"/>
        <v>33</v>
      </c>
      <c r="U119" s="228"/>
      <c r="V119">
        <v>113</v>
      </c>
      <c r="W119">
        <f t="shared" si="15"/>
        <v>37</v>
      </c>
      <c r="X119">
        <f t="shared" si="16"/>
        <v>45</v>
      </c>
      <c r="Y119">
        <f t="shared" si="17"/>
        <v>78</v>
      </c>
      <c r="Z119">
        <f t="shared" si="18"/>
        <v>5</v>
      </c>
    </row>
    <row r="120" spans="1:27" ht="17.399999999999999">
      <c r="A120" s="191">
        <f t="shared" si="12"/>
        <v>0</v>
      </c>
      <c r="B120" s="191" t="str">
        <f>C120&amp;":"&amp;COUNTIF($C$7:C120,C120)</f>
        <v>:0</v>
      </c>
      <c r="C120" s="204"/>
      <c r="D120" s="209"/>
      <c r="E120" s="209"/>
      <c r="F120" s="209"/>
      <c r="G120" s="209"/>
      <c r="H120" s="209"/>
      <c r="I120" s="145"/>
      <c r="K120" s="209">
        <v>114</v>
      </c>
      <c r="L120" s="2" t="str">
        <f>M120&amp;":"&amp;COUNTIF($M$7:M120,M120)</f>
        <v>AME20132:1</v>
      </c>
      <c r="M120" t="str">
        <f>Entry!O122</f>
        <v>AME20132</v>
      </c>
      <c r="N120" s="227">
        <f>'Internal 40'!N120</f>
        <v>7.7</v>
      </c>
      <c r="O120" s="227">
        <f>'Internal 40'!O120</f>
        <v>7.7</v>
      </c>
      <c r="P120" s="227">
        <f>'Internal 40'!P120</f>
        <v>6.6</v>
      </c>
      <c r="Q120" s="227">
        <f>'Internal 40'!Q120</f>
        <v>5</v>
      </c>
      <c r="R120" s="227">
        <f>'Internal 40'!R120</f>
        <v>5</v>
      </c>
      <c r="T120" s="139">
        <f t="shared" si="14"/>
        <v>32</v>
      </c>
      <c r="U120" s="228"/>
      <c r="V120">
        <v>114</v>
      </c>
      <c r="W120">
        <f t="shared" si="15"/>
        <v>39</v>
      </c>
      <c r="X120">
        <f t="shared" si="16"/>
        <v>39</v>
      </c>
      <c r="Y120">
        <f t="shared" si="17"/>
        <v>66</v>
      </c>
      <c r="Z120">
        <f t="shared" si="18"/>
        <v>5</v>
      </c>
    </row>
    <row r="121" spans="1:27" ht="17.399999999999999">
      <c r="A121" s="191">
        <f t="shared" si="12"/>
        <v>0</v>
      </c>
      <c r="B121" s="191" t="str">
        <f>C121&amp;":"&amp;COUNTIF($C$7:C121,C121)</f>
        <v>:0</v>
      </c>
      <c r="C121" s="204"/>
      <c r="D121" s="209"/>
      <c r="E121" s="209"/>
      <c r="F121" s="209"/>
      <c r="G121" s="209"/>
      <c r="H121" s="209"/>
      <c r="I121" s="145"/>
      <c r="K121" s="2">
        <v>115</v>
      </c>
      <c r="L121" s="2" t="str">
        <f>M121&amp;":"&amp;COUNTIF($M$7:M121,M121)</f>
        <v>AME20133:1</v>
      </c>
      <c r="M121" t="str">
        <f>Entry!O123</f>
        <v>AME20133</v>
      </c>
      <c r="N121" s="227">
        <f>'Internal 40'!N121</f>
        <v>8.1</v>
      </c>
      <c r="O121" s="227">
        <f>'Internal 40'!O121</f>
        <v>9</v>
      </c>
      <c r="P121" s="227">
        <f>'Internal 40'!P121</f>
        <v>7.9</v>
      </c>
      <c r="Q121" s="227">
        <f>'Internal 40'!Q121</f>
        <v>5</v>
      </c>
      <c r="R121" s="227">
        <f>'Internal 40'!R121</f>
        <v>4</v>
      </c>
      <c r="T121" s="139">
        <f t="shared" si="14"/>
        <v>34</v>
      </c>
      <c r="U121" s="228"/>
      <c r="V121">
        <v>115</v>
      </c>
      <c r="W121">
        <f t="shared" si="15"/>
        <v>41</v>
      </c>
      <c r="X121">
        <f t="shared" si="16"/>
        <v>45</v>
      </c>
      <c r="Y121">
        <f t="shared" si="17"/>
        <v>79</v>
      </c>
      <c r="Z121">
        <f t="shared" si="18"/>
        <v>5</v>
      </c>
    </row>
    <row r="122" spans="1:27" ht="17.399999999999999">
      <c r="A122" s="191">
        <f t="shared" si="12"/>
        <v>0</v>
      </c>
      <c r="B122" s="191" t="str">
        <f>C122&amp;":"&amp;COUNTIF($C$7:C122,C122)</f>
        <v>:0</v>
      </c>
      <c r="C122" s="204"/>
      <c r="D122" s="209"/>
      <c r="E122" s="209"/>
      <c r="F122" s="209"/>
      <c r="G122" s="209"/>
      <c r="H122" s="209"/>
      <c r="I122" s="145"/>
      <c r="K122" s="209">
        <v>116</v>
      </c>
      <c r="L122" s="2" t="str">
        <f>M122&amp;":"&amp;COUNTIF($M$7:M122,M122)</f>
        <v>AME20134L:1</v>
      </c>
      <c r="M122" t="str">
        <f>Entry!O124</f>
        <v>AME20134L</v>
      </c>
      <c r="N122" s="227">
        <f>'Internal 40'!N122</f>
        <v>8.1</v>
      </c>
      <c r="O122" s="227">
        <f>'Internal 40'!O122</f>
        <v>9</v>
      </c>
      <c r="P122" s="227">
        <f>'Internal 40'!P122</f>
        <v>7.9</v>
      </c>
      <c r="Q122" s="227">
        <f>'Internal 40'!Q122</f>
        <v>5</v>
      </c>
      <c r="R122" s="227">
        <f>'Internal 40'!R122</f>
        <v>4</v>
      </c>
      <c r="T122" s="139">
        <f t="shared" si="14"/>
        <v>34</v>
      </c>
      <c r="U122" s="228"/>
      <c r="V122">
        <v>116</v>
      </c>
      <c r="W122">
        <f t="shared" si="15"/>
        <v>41</v>
      </c>
      <c r="X122">
        <f t="shared" si="16"/>
        <v>45</v>
      </c>
      <c r="Y122">
        <f t="shared" si="17"/>
        <v>79</v>
      </c>
      <c r="Z122">
        <f t="shared" si="18"/>
        <v>5</v>
      </c>
    </row>
    <row r="123" spans="1:27" ht="17.399999999999999">
      <c r="A123" s="191">
        <f t="shared" si="12"/>
        <v>0</v>
      </c>
      <c r="B123" s="191" t="str">
        <f>C123&amp;":"&amp;COUNTIF($C$7:C123,C123)</f>
        <v>:0</v>
      </c>
      <c r="C123" s="204"/>
      <c r="D123" s="209"/>
      <c r="E123" s="209"/>
      <c r="F123" s="209"/>
      <c r="G123" s="209"/>
      <c r="H123" s="209"/>
      <c r="I123" s="145"/>
      <c r="K123" s="209">
        <v>117</v>
      </c>
      <c r="L123" s="2" t="str">
        <f>M123&amp;":"&amp;COUNTIF($M$7:M123,M123)</f>
        <v>AME20135L:1</v>
      </c>
      <c r="M123" t="str">
        <f>Entry!O125</f>
        <v>AME20135L</v>
      </c>
      <c r="N123" s="227">
        <f>'Internal 40'!N123</f>
        <v>0</v>
      </c>
      <c r="O123" s="227">
        <f>'Internal 40'!O123</f>
        <v>0</v>
      </c>
      <c r="P123" s="227">
        <f>'Internal 40'!P123</f>
        <v>0</v>
      </c>
      <c r="Q123" s="227">
        <f>'Internal 40'!Q123</f>
        <v>0</v>
      </c>
      <c r="R123" s="227">
        <f>'Internal 40'!R123</f>
        <v>0</v>
      </c>
      <c r="T123" s="139">
        <f t="shared" si="14"/>
        <v>0</v>
      </c>
      <c r="U123" s="228"/>
      <c r="V123">
        <v>117</v>
      </c>
      <c r="W123">
        <f t="shared" si="15"/>
        <v>0</v>
      </c>
      <c r="X123">
        <f t="shared" si="16"/>
        <v>0</v>
      </c>
      <c r="Y123">
        <f t="shared" si="17"/>
        <v>0</v>
      </c>
      <c r="Z123">
        <f t="shared" si="18"/>
        <v>0</v>
      </c>
    </row>
    <row r="124" spans="1:27" ht="17.399999999999999">
      <c r="A124" s="191">
        <f t="shared" si="12"/>
        <v>0</v>
      </c>
      <c r="B124" s="191" t="str">
        <f>C124&amp;":"&amp;COUNTIF($C$7:C124,C124)</f>
        <v>:0</v>
      </c>
      <c r="C124" s="204"/>
      <c r="D124" s="209"/>
      <c r="E124" s="209"/>
      <c r="F124" s="209"/>
      <c r="G124" s="209"/>
      <c r="H124" s="209"/>
      <c r="I124" s="145"/>
      <c r="K124" s="2">
        <v>118</v>
      </c>
      <c r="L124" s="2" t="str">
        <f>M124&amp;":"&amp;COUNTIF($M$7:M124,M124)</f>
        <v>AME20136L:1</v>
      </c>
      <c r="M124" t="str">
        <f>Entry!O126</f>
        <v>AME20136L</v>
      </c>
      <c r="N124" s="227">
        <f>'Internal 40'!N124</f>
        <v>8.1</v>
      </c>
      <c r="O124" s="227">
        <f>'Internal 40'!O124</f>
        <v>9</v>
      </c>
      <c r="P124" s="227">
        <f>'Internal 40'!P124</f>
        <v>7.9</v>
      </c>
      <c r="Q124" s="227">
        <f>'Internal 40'!Q124</f>
        <v>5</v>
      </c>
      <c r="R124" s="227">
        <f>'Internal 40'!R124</f>
        <v>4</v>
      </c>
      <c r="T124" s="139">
        <f t="shared" si="14"/>
        <v>34</v>
      </c>
      <c r="U124" s="228"/>
      <c r="V124">
        <v>118</v>
      </c>
      <c r="W124">
        <f t="shared" si="15"/>
        <v>41</v>
      </c>
      <c r="X124">
        <f t="shared" si="16"/>
        <v>45</v>
      </c>
      <c r="Y124">
        <f t="shared" si="17"/>
        <v>79</v>
      </c>
      <c r="Z124">
        <f t="shared" si="18"/>
        <v>5</v>
      </c>
    </row>
    <row r="125" spans="1:27" ht="17.399999999999999">
      <c r="A125" s="191">
        <f t="shared" si="12"/>
        <v>0</v>
      </c>
      <c r="B125" s="191" t="str">
        <f>C125&amp;":"&amp;COUNTIF($C$7:C125,C125)</f>
        <v>:0</v>
      </c>
      <c r="C125" s="204"/>
      <c r="D125" s="209"/>
      <c r="E125" s="209"/>
      <c r="F125" s="209"/>
      <c r="G125" s="209"/>
      <c r="H125" s="209"/>
      <c r="I125" s="145"/>
      <c r="K125" s="209">
        <v>119</v>
      </c>
      <c r="L125" s="2" t="str">
        <f>M125&amp;":"&amp;COUNTIF($M$7:M125,M125)</f>
        <v>AME20137L:1</v>
      </c>
      <c r="M125" t="str">
        <f>Entry!O127</f>
        <v>AME20137L</v>
      </c>
      <c r="N125" s="227">
        <f>'Internal 40'!N125</f>
        <v>8.3000000000000007</v>
      </c>
      <c r="O125" s="227">
        <f>'Internal 40'!O125</f>
        <v>7.9</v>
      </c>
      <c r="P125" s="227">
        <f>'Internal 40'!P125</f>
        <v>8.8000000000000007</v>
      </c>
      <c r="Q125" s="227">
        <f>'Internal 40'!Q125</f>
        <v>5</v>
      </c>
      <c r="R125" s="227">
        <f>'Internal 40'!R125</f>
        <v>4</v>
      </c>
      <c r="T125" s="139">
        <f t="shared" si="14"/>
        <v>34</v>
      </c>
      <c r="U125" s="228"/>
      <c r="V125">
        <v>119</v>
      </c>
      <c r="W125">
        <f t="shared" si="15"/>
        <v>42</v>
      </c>
      <c r="X125">
        <f t="shared" si="16"/>
        <v>40</v>
      </c>
      <c r="Y125">
        <f t="shared" si="17"/>
        <v>88</v>
      </c>
      <c r="Z125">
        <f t="shared" si="18"/>
        <v>5</v>
      </c>
    </row>
    <row r="126" spans="1:27" ht="17.399999999999999">
      <c r="A126" s="191">
        <f t="shared" si="12"/>
        <v>0</v>
      </c>
      <c r="B126" s="191" t="str">
        <f>C126&amp;":"&amp;COUNTIF($C$7:C126,C126)</f>
        <v>:0</v>
      </c>
      <c r="C126" s="204"/>
      <c r="D126" s="209"/>
      <c r="E126" s="209"/>
      <c r="F126" s="209"/>
      <c r="G126" s="209"/>
      <c r="H126" s="209"/>
      <c r="I126" s="145"/>
      <c r="K126" s="209">
        <v>120</v>
      </c>
      <c r="L126" s="2" t="str">
        <f>M126&amp;":"&amp;COUNTIF($M$7:M126,M126)</f>
        <v>AME20139L:1</v>
      </c>
      <c r="M126" t="str">
        <f>Entry!O128</f>
        <v>AME20139L</v>
      </c>
      <c r="N126" s="227">
        <f>'Internal 40'!N126</f>
        <v>8.9</v>
      </c>
      <c r="O126" s="227">
        <f>'Internal 40'!O126</f>
        <v>7.6</v>
      </c>
      <c r="P126" s="227">
        <f>'Internal 40'!P126</f>
        <v>7.5</v>
      </c>
      <c r="Q126" s="227">
        <f>'Internal 40'!Q126</f>
        <v>5</v>
      </c>
      <c r="R126" s="227">
        <f>'Internal 40'!R126</f>
        <v>4</v>
      </c>
      <c r="T126" s="139">
        <f t="shared" si="14"/>
        <v>33</v>
      </c>
      <c r="U126" s="228"/>
      <c r="V126">
        <v>120</v>
      </c>
      <c r="W126">
        <f t="shared" si="15"/>
        <v>45</v>
      </c>
      <c r="X126">
        <f t="shared" si="16"/>
        <v>38</v>
      </c>
      <c r="Y126">
        <f t="shared" si="17"/>
        <v>75</v>
      </c>
      <c r="Z126">
        <f t="shared" si="18"/>
        <v>5</v>
      </c>
    </row>
    <row r="127" spans="1:27" ht="17.399999999999999">
      <c r="A127" s="191">
        <f t="shared" si="12"/>
        <v>0</v>
      </c>
      <c r="B127" s="191" t="str">
        <f>C127&amp;":"&amp;COUNTIF($C$7:C127,C127)</f>
        <v>:0</v>
      </c>
      <c r="C127" s="204"/>
      <c r="D127" s="209"/>
      <c r="E127" s="209"/>
      <c r="F127" s="209"/>
      <c r="G127" s="209"/>
      <c r="H127" s="209"/>
      <c r="I127" s="145"/>
      <c r="K127" s="2">
        <v>121</v>
      </c>
      <c r="L127" s="2" t="str">
        <f>M127&amp;":"&amp;COUNTIF($M$7:M127,M127)</f>
        <v>AME20140L:1</v>
      </c>
      <c r="M127" t="str">
        <f>Entry!O129</f>
        <v>AME20140L</v>
      </c>
      <c r="N127" s="227">
        <f>'Internal 40'!N127</f>
        <v>7</v>
      </c>
      <c r="O127" s="227">
        <f>'Internal 40'!O127</f>
        <v>6.5</v>
      </c>
      <c r="P127" s="227">
        <f>'Internal 40'!P127</f>
        <v>6.5</v>
      </c>
      <c r="Q127" s="227">
        <f>'Internal 40'!Q127</f>
        <v>5</v>
      </c>
      <c r="R127" s="227">
        <f>'Internal 40'!R127</f>
        <v>5</v>
      </c>
      <c r="T127" s="139">
        <f t="shared" si="14"/>
        <v>30</v>
      </c>
      <c r="U127" s="228"/>
      <c r="V127">
        <v>121</v>
      </c>
      <c r="W127">
        <f t="shared" si="15"/>
        <v>35</v>
      </c>
      <c r="X127">
        <f t="shared" si="16"/>
        <v>33</v>
      </c>
      <c r="Y127">
        <f t="shared" si="17"/>
        <v>65</v>
      </c>
      <c r="Z127">
        <f t="shared" si="18"/>
        <v>5</v>
      </c>
    </row>
    <row r="128" spans="1:27" ht="17.399999999999999">
      <c r="A128" s="191">
        <f t="shared" si="12"/>
        <v>0</v>
      </c>
      <c r="B128" s="191" t="str">
        <f>C128&amp;":"&amp;COUNTIF($C$7:C128,C128)</f>
        <v>:0</v>
      </c>
      <c r="C128" s="204"/>
      <c r="D128" s="209"/>
      <c r="E128" s="209"/>
      <c r="F128" s="209"/>
      <c r="G128" s="209"/>
      <c r="H128" s="209"/>
      <c r="I128" s="145"/>
      <c r="K128" s="209">
        <v>122</v>
      </c>
      <c r="L128" s="2" t="str">
        <f>M128&amp;":"&amp;COUNTIF($M$7:M128,M128)</f>
        <v>AME20141L:1</v>
      </c>
      <c r="M128" t="str">
        <f>Entry!O130</f>
        <v>AME20141L</v>
      </c>
      <c r="N128" s="227">
        <f>'Internal 40'!N128</f>
        <v>8.6999999999999993</v>
      </c>
      <c r="O128" s="227">
        <f>'Internal 40'!O128</f>
        <v>9.6999999999999993</v>
      </c>
      <c r="P128" s="227">
        <f>'Internal 40'!P128</f>
        <v>8.6</v>
      </c>
      <c r="Q128" s="227">
        <f>'Internal 40'!Q128</f>
        <v>5</v>
      </c>
      <c r="R128" s="227">
        <f>'Internal 40'!R128</f>
        <v>4</v>
      </c>
      <c r="T128" s="139">
        <f t="shared" si="14"/>
        <v>36</v>
      </c>
      <c r="U128" s="228"/>
      <c r="V128">
        <v>122</v>
      </c>
      <c r="W128">
        <f t="shared" si="15"/>
        <v>44</v>
      </c>
      <c r="X128">
        <f t="shared" si="16"/>
        <v>49</v>
      </c>
      <c r="Y128">
        <f t="shared" si="17"/>
        <v>86</v>
      </c>
      <c r="Z128">
        <f t="shared" si="18"/>
        <v>5</v>
      </c>
    </row>
    <row r="129" spans="1:26" ht="17.399999999999999">
      <c r="A129" s="191">
        <f t="shared" si="12"/>
        <v>0</v>
      </c>
      <c r="B129" s="191" t="str">
        <f>C129&amp;":"&amp;COUNTIF($C$7:C129,C129)</f>
        <v>:0</v>
      </c>
      <c r="C129" s="204"/>
      <c r="D129" s="209"/>
      <c r="E129" s="209"/>
      <c r="F129" s="209"/>
      <c r="G129" s="209"/>
      <c r="H129" s="209"/>
      <c r="I129" s="145"/>
      <c r="K129" s="209">
        <v>123</v>
      </c>
      <c r="L129" s="2" t="str">
        <f>M129&amp;":"&amp;COUNTIF($M$7:M129,M129)</f>
        <v>AME20142L:1</v>
      </c>
      <c r="M129" t="str">
        <f>Entry!O131</f>
        <v>AME20142L</v>
      </c>
      <c r="N129" s="227">
        <f>'Internal 40'!N129</f>
        <v>8.1</v>
      </c>
      <c r="O129" s="227">
        <f>'Internal 40'!O129</f>
        <v>9</v>
      </c>
      <c r="P129" s="227">
        <f>'Internal 40'!P129</f>
        <v>7.9</v>
      </c>
      <c r="Q129" s="227">
        <f>'Internal 40'!Q129</f>
        <v>5</v>
      </c>
      <c r="R129" s="227">
        <f>'Internal 40'!R129</f>
        <v>4</v>
      </c>
      <c r="T129" s="139">
        <f t="shared" si="14"/>
        <v>34</v>
      </c>
      <c r="U129" s="228"/>
      <c r="V129">
        <v>123</v>
      </c>
      <c r="W129">
        <f t="shared" si="15"/>
        <v>41</v>
      </c>
      <c r="X129">
        <f t="shared" si="16"/>
        <v>45</v>
      </c>
      <c r="Y129">
        <f t="shared" si="17"/>
        <v>79</v>
      </c>
      <c r="Z129">
        <f t="shared" si="18"/>
        <v>5</v>
      </c>
    </row>
    <row r="130" spans="1:26" ht="17.399999999999999">
      <c r="A130" s="191">
        <f t="shared" si="12"/>
        <v>0</v>
      </c>
      <c r="B130" s="191" t="str">
        <f>C130&amp;":"&amp;COUNTIF($C$7:C130,C130)</f>
        <v>:0</v>
      </c>
      <c r="C130" s="204"/>
      <c r="D130" s="209"/>
      <c r="E130" s="209"/>
      <c r="F130" s="209"/>
      <c r="G130" s="209"/>
      <c r="H130" s="209"/>
      <c r="I130" s="145"/>
      <c r="K130" s="2">
        <v>124</v>
      </c>
      <c r="L130" s="2" t="str">
        <f>M130&amp;":"&amp;COUNTIF($M$7:M130,M130)</f>
        <v>AME20144L:1</v>
      </c>
      <c r="M130" t="str">
        <f>Entry!O132</f>
        <v>AME20144L</v>
      </c>
      <c r="N130" s="227">
        <f>'Internal 40'!N130</f>
        <v>8.6999999999999993</v>
      </c>
      <c r="O130" s="227">
        <f>'Internal 40'!O130</f>
        <v>9.6999999999999993</v>
      </c>
      <c r="P130" s="227">
        <f>'Internal 40'!P130</f>
        <v>8.6</v>
      </c>
      <c r="Q130" s="227">
        <f>'Internal 40'!Q130</f>
        <v>5</v>
      </c>
      <c r="R130" s="227">
        <f>'Internal 40'!R130</f>
        <v>4</v>
      </c>
      <c r="T130" s="139">
        <f t="shared" si="14"/>
        <v>36</v>
      </c>
      <c r="U130" s="228"/>
      <c r="V130">
        <v>124</v>
      </c>
      <c r="W130">
        <f t="shared" si="15"/>
        <v>44</v>
      </c>
      <c r="X130">
        <f t="shared" si="16"/>
        <v>49</v>
      </c>
      <c r="Y130">
        <f t="shared" si="17"/>
        <v>86</v>
      </c>
      <c r="Z130">
        <f t="shared" si="18"/>
        <v>5</v>
      </c>
    </row>
    <row r="131" spans="1:26" ht="17.399999999999999">
      <c r="A131" s="191">
        <f t="shared" si="12"/>
        <v>0</v>
      </c>
      <c r="B131" s="191" t="str">
        <f>C131&amp;":"&amp;COUNTIF($C$7:C131,C131)</f>
        <v>:0</v>
      </c>
      <c r="C131" s="204"/>
      <c r="D131" s="209"/>
      <c r="E131" s="209"/>
      <c r="F131" s="209"/>
      <c r="G131" s="209"/>
      <c r="H131" s="209"/>
      <c r="I131" s="145"/>
      <c r="K131" s="209">
        <v>125</v>
      </c>
      <c r="L131" s="2" t="str">
        <f>M131&amp;":"&amp;COUNTIF($M$7:M131,M131)</f>
        <v>AME20145L:1</v>
      </c>
      <c r="M131" t="str">
        <f>Entry!O133</f>
        <v>AME20145L</v>
      </c>
      <c r="N131" s="227">
        <f>'Internal 40'!N131</f>
        <v>8.9</v>
      </c>
      <c r="O131" s="227">
        <f>'Internal 40'!O131</f>
        <v>7.6</v>
      </c>
      <c r="P131" s="227">
        <f>'Internal 40'!P131</f>
        <v>8.5</v>
      </c>
      <c r="Q131" s="227">
        <f>'Internal 40'!Q131</f>
        <v>5</v>
      </c>
      <c r="R131" s="227">
        <f>'Internal 40'!R131</f>
        <v>5</v>
      </c>
      <c r="T131" s="139">
        <f t="shared" si="14"/>
        <v>35</v>
      </c>
      <c r="U131" s="228"/>
      <c r="V131">
        <v>125</v>
      </c>
      <c r="W131">
        <f t="shared" si="15"/>
        <v>45</v>
      </c>
      <c r="X131">
        <f t="shared" si="16"/>
        <v>38</v>
      </c>
      <c r="Y131">
        <f t="shared" si="17"/>
        <v>85</v>
      </c>
      <c r="Z131">
        <f t="shared" si="18"/>
        <v>5</v>
      </c>
    </row>
    <row r="132" spans="1:26" ht="17.399999999999999">
      <c r="A132" s="191">
        <f t="shared" si="12"/>
        <v>0</v>
      </c>
      <c r="B132" s="191" t="str">
        <f>C132&amp;":"&amp;COUNTIF($C$7:C132,C132)</f>
        <v>:0</v>
      </c>
      <c r="C132" s="204"/>
      <c r="D132" s="209"/>
      <c r="E132" s="209"/>
      <c r="F132" s="209"/>
      <c r="G132" s="209"/>
      <c r="H132" s="209"/>
      <c r="I132" s="145"/>
      <c r="K132" s="209">
        <v>126</v>
      </c>
      <c r="L132" s="2" t="str">
        <f>M132&amp;":"&amp;COUNTIF($M$7:M132,M132)</f>
        <v>AME20146L:1</v>
      </c>
      <c r="M132" t="str">
        <f>Entry!O134</f>
        <v>AME20146L</v>
      </c>
      <c r="N132" s="227">
        <f>'Internal 40'!N132</f>
        <v>8.6999999999999993</v>
      </c>
      <c r="O132" s="227">
        <f>'Internal 40'!O132</f>
        <v>8.6999999999999993</v>
      </c>
      <c r="P132" s="227">
        <f>'Internal 40'!P132</f>
        <v>8.6</v>
      </c>
      <c r="Q132" s="227">
        <f>'Internal 40'!Q132</f>
        <v>5</v>
      </c>
      <c r="R132" s="227">
        <f>'Internal 40'!R132</f>
        <v>4</v>
      </c>
      <c r="T132" s="139">
        <f t="shared" si="14"/>
        <v>35</v>
      </c>
      <c r="U132" s="228"/>
      <c r="V132">
        <v>126</v>
      </c>
      <c r="W132">
        <f t="shared" si="15"/>
        <v>44</v>
      </c>
      <c r="X132">
        <f t="shared" si="16"/>
        <v>44</v>
      </c>
      <c r="Y132">
        <f t="shared" si="17"/>
        <v>86</v>
      </c>
      <c r="Z132">
        <f t="shared" si="18"/>
        <v>5</v>
      </c>
    </row>
    <row r="133" spans="1:26" ht="17.399999999999999">
      <c r="A133" s="191">
        <f t="shared" si="12"/>
        <v>0</v>
      </c>
      <c r="B133" s="191" t="str">
        <f>C133&amp;":"&amp;COUNTIF($C$7:C133,C133)</f>
        <v>:0</v>
      </c>
      <c r="C133" s="204"/>
      <c r="D133" s="209"/>
      <c r="E133" s="209"/>
      <c r="F133" s="209"/>
      <c r="G133" s="209"/>
      <c r="H133" s="209"/>
      <c r="I133" s="145"/>
      <c r="K133" s="2">
        <v>127</v>
      </c>
      <c r="L133" s="2" t="str">
        <f>M133&amp;":"&amp;COUNTIF($M$7:M133,M133)</f>
        <v>AME20147L:1</v>
      </c>
      <c r="M133" t="str">
        <f>Entry!O135</f>
        <v>AME20147L</v>
      </c>
      <c r="N133" s="227">
        <f>'Internal 40'!N133</f>
        <v>8.8000000000000007</v>
      </c>
      <c r="O133" s="227">
        <f>'Internal 40'!O133</f>
        <v>7.6</v>
      </c>
      <c r="P133" s="227">
        <f>'Internal 40'!P133</f>
        <v>7.6</v>
      </c>
      <c r="Q133" s="227">
        <f>'Internal 40'!Q133</f>
        <v>5</v>
      </c>
      <c r="R133" s="227">
        <f>'Internal 40'!R133</f>
        <v>4</v>
      </c>
      <c r="T133" s="139">
        <f t="shared" si="14"/>
        <v>33</v>
      </c>
      <c r="U133" s="228"/>
      <c r="V133">
        <v>127</v>
      </c>
      <c r="W133">
        <f t="shared" si="15"/>
        <v>44</v>
      </c>
      <c r="X133">
        <f t="shared" si="16"/>
        <v>38</v>
      </c>
      <c r="Y133">
        <f t="shared" si="17"/>
        <v>76</v>
      </c>
      <c r="Z133">
        <f t="shared" si="18"/>
        <v>5</v>
      </c>
    </row>
    <row r="134" spans="1:26" ht="17.399999999999999">
      <c r="A134" s="191">
        <f t="shared" si="12"/>
        <v>0</v>
      </c>
      <c r="B134" s="191" t="str">
        <f>C134&amp;":"&amp;COUNTIF($C$7:C134,C134)</f>
        <v>:0</v>
      </c>
      <c r="C134" s="204"/>
      <c r="D134" s="209"/>
      <c r="E134" s="209"/>
      <c r="F134" s="209"/>
      <c r="G134" s="209"/>
      <c r="H134" s="209"/>
      <c r="I134" s="145"/>
      <c r="K134" s="209">
        <v>128</v>
      </c>
      <c r="L134" s="2" t="str">
        <f>M134&amp;":"&amp;COUNTIF($M$7:M134,M134)</f>
        <v>AME20148L:1</v>
      </c>
      <c r="M134" t="str">
        <f>Entry!O136</f>
        <v>AME20148L</v>
      </c>
      <c r="N134" s="227">
        <f>'Internal 40'!N134</f>
        <v>7.3</v>
      </c>
      <c r="O134" s="227">
        <f>'Internal 40'!O134</f>
        <v>7.9</v>
      </c>
      <c r="P134" s="227">
        <f>'Internal 40'!P134</f>
        <v>8.8000000000000007</v>
      </c>
      <c r="Q134" s="227">
        <f>'Internal 40'!Q134</f>
        <v>5</v>
      </c>
      <c r="R134" s="227">
        <f>'Internal 40'!R134</f>
        <v>5</v>
      </c>
      <c r="T134" s="139">
        <f t="shared" si="14"/>
        <v>34</v>
      </c>
      <c r="U134" s="228"/>
      <c r="V134">
        <v>128</v>
      </c>
      <c r="W134">
        <f t="shared" si="15"/>
        <v>37</v>
      </c>
      <c r="X134">
        <f t="shared" si="16"/>
        <v>40</v>
      </c>
      <c r="Y134">
        <f t="shared" si="17"/>
        <v>88</v>
      </c>
      <c r="Z134">
        <f t="shared" si="18"/>
        <v>5</v>
      </c>
    </row>
    <row r="135" spans="1:26" ht="17.399999999999999">
      <c r="A135" s="191">
        <f t="shared" ref="A135:A198" si="19">SUM(D135:H135)</f>
        <v>0</v>
      </c>
      <c r="B135" s="191" t="str">
        <f>C135&amp;":"&amp;COUNTIF($C$7:C135,C135)</f>
        <v>:0</v>
      </c>
      <c r="C135" s="204"/>
      <c r="D135" s="209"/>
      <c r="E135" s="209"/>
      <c r="F135" s="209"/>
      <c r="G135" s="209"/>
      <c r="H135" s="209"/>
      <c r="I135" s="145"/>
      <c r="K135" s="209">
        <v>129</v>
      </c>
      <c r="L135" s="2" t="str">
        <f>M135&amp;":"&amp;COUNTIF($M$7:M135,M135)</f>
        <v>AME20149L:1</v>
      </c>
      <c r="M135" t="str">
        <f>Entry!O137</f>
        <v>AME20149L</v>
      </c>
      <c r="N135" s="227">
        <f>'Internal 40'!N135</f>
        <v>7.8</v>
      </c>
      <c r="O135" s="227">
        <f>'Internal 40'!O135</f>
        <v>8.6</v>
      </c>
      <c r="P135" s="227">
        <f>'Internal 40'!P135</f>
        <v>8.6</v>
      </c>
      <c r="Q135" s="227">
        <f>'Internal 40'!Q135</f>
        <v>5</v>
      </c>
      <c r="R135" s="227">
        <f>'Internal 40'!R135</f>
        <v>5</v>
      </c>
      <c r="T135" s="139">
        <f t="shared" si="14"/>
        <v>35</v>
      </c>
      <c r="U135" s="228"/>
      <c r="V135">
        <v>129</v>
      </c>
      <c r="W135">
        <f t="shared" si="15"/>
        <v>39</v>
      </c>
      <c r="X135">
        <f t="shared" si="16"/>
        <v>43</v>
      </c>
      <c r="Y135">
        <f t="shared" si="17"/>
        <v>86</v>
      </c>
      <c r="Z135">
        <f t="shared" si="18"/>
        <v>5</v>
      </c>
    </row>
    <row r="136" spans="1:26" ht="17.399999999999999">
      <c r="A136" s="191">
        <f t="shared" si="19"/>
        <v>0</v>
      </c>
      <c r="B136" s="191" t="str">
        <f>C136&amp;":"&amp;COUNTIF($C$7:C136,C136)</f>
        <v>:0</v>
      </c>
      <c r="C136" s="204"/>
      <c r="D136" s="209"/>
      <c r="E136" s="209"/>
      <c r="F136" s="209"/>
      <c r="G136" s="209"/>
      <c r="H136" s="209"/>
      <c r="I136" s="145"/>
      <c r="K136" s="2">
        <v>130</v>
      </c>
      <c r="L136" s="2" t="str">
        <f>M136&amp;":"&amp;COUNTIF($M$7:M136,M136)</f>
        <v>AME20150L:1</v>
      </c>
      <c r="M136" t="str">
        <f>Entry!O138</f>
        <v>AME20150L</v>
      </c>
      <c r="N136" s="227">
        <f>'Internal 40'!N136</f>
        <v>8.5</v>
      </c>
      <c r="O136" s="227">
        <f>'Internal 40'!O136</f>
        <v>7.8</v>
      </c>
      <c r="P136" s="227">
        <f>'Internal 40'!P136</f>
        <v>8.6999999999999993</v>
      </c>
      <c r="Q136" s="227">
        <f>'Internal 40'!Q136</f>
        <v>5</v>
      </c>
      <c r="R136" s="227">
        <f>'Internal 40'!R136</f>
        <v>5</v>
      </c>
      <c r="T136" s="139">
        <f t="shared" si="14"/>
        <v>35</v>
      </c>
      <c r="U136" s="228"/>
      <c r="V136">
        <v>130</v>
      </c>
      <c r="W136">
        <f t="shared" si="15"/>
        <v>43</v>
      </c>
      <c r="X136">
        <f t="shared" si="16"/>
        <v>39</v>
      </c>
      <c r="Y136">
        <f t="shared" si="17"/>
        <v>87</v>
      </c>
      <c r="Z136">
        <f t="shared" si="18"/>
        <v>5</v>
      </c>
    </row>
    <row r="137" spans="1:26" ht="17.399999999999999">
      <c r="A137" s="191">
        <f t="shared" si="19"/>
        <v>0</v>
      </c>
      <c r="B137" s="191" t="str">
        <f>C137&amp;":"&amp;COUNTIF($C$7:C137,C137)</f>
        <v>:0</v>
      </c>
      <c r="C137" s="204"/>
      <c r="D137" s="209"/>
      <c r="E137" s="209"/>
      <c r="F137" s="209"/>
      <c r="G137" s="209"/>
      <c r="H137" s="209"/>
      <c r="I137" s="145"/>
      <c r="K137" s="209">
        <v>131</v>
      </c>
      <c r="L137" s="2" t="str">
        <f>M137&amp;":"&amp;COUNTIF($M$7:M137,M137)</f>
        <v>AME20151L:1</v>
      </c>
      <c r="M137" t="str">
        <f>Entry!O139</f>
        <v>AME20151L</v>
      </c>
      <c r="N137" s="227">
        <f>'Internal 40'!N137</f>
        <v>8.6999999999999993</v>
      </c>
      <c r="O137" s="227">
        <f>'Internal 40'!O137</f>
        <v>9.6999999999999993</v>
      </c>
      <c r="P137" s="227">
        <f>'Internal 40'!P137</f>
        <v>8.6</v>
      </c>
      <c r="Q137" s="227">
        <f>'Internal 40'!Q137</f>
        <v>5</v>
      </c>
      <c r="R137" s="227">
        <f>'Internal 40'!R137</f>
        <v>4</v>
      </c>
      <c r="T137" s="139">
        <f t="shared" ref="T137:T200" si="20">SUM(N137:R137)</f>
        <v>36</v>
      </c>
      <c r="U137" s="228"/>
      <c r="V137">
        <v>131</v>
      </c>
      <c r="W137">
        <f t="shared" ref="W137:W200" si="21">IFERROR(ROUND((N137*$W$5),0),N137)</f>
        <v>44</v>
      </c>
      <c r="X137">
        <f t="shared" si="16"/>
        <v>49</v>
      </c>
      <c r="Y137">
        <f t="shared" si="17"/>
        <v>86</v>
      </c>
      <c r="Z137">
        <f t="shared" si="18"/>
        <v>5</v>
      </c>
    </row>
    <row r="138" spans="1:26" ht="17.399999999999999">
      <c r="A138" s="191">
        <f t="shared" si="19"/>
        <v>0</v>
      </c>
      <c r="B138" s="191" t="str">
        <f>C138&amp;":"&amp;COUNTIF($C$7:C138,C138)</f>
        <v>:0</v>
      </c>
      <c r="C138" s="204"/>
      <c r="D138" s="209"/>
      <c r="E138" s="209"/>
      <c r="F138" s="209"/>
      <c r="G138" s="209"/>
      <c r="H138" s="209"/>
      <c r="I138" s="145"/>
      <c r="K138" s="209">
        <v>132</v>
      </c>
      <c r="L138" s="2" t="str">
        <f>M138&amp;":"&amp;COUNTIF($M$7:M138,M138)</f>
        <v>AME20152L:1</v>
      </c>
      <c r="M138" t="str">
        <f>Entry!O140</f>
        <v>AME20152L</v>
      </c>
      <c r="N138" s="227">
        <f>'Internal 40'!N138</f>
        <v>10</v>
      </c>
      <c r="O138" s="227">
        <f>'Internal 40'!O138</f>
        <v>9.5</v>
      </c>
      <c r="P138" s="227">
        <f>'Internal 40'!P138</f>
        <v>8.5</v>
      </c>
      <c r="Q138" s="227">
        <f>'Internal 40'!Q138</f>
        <v>5</v>
      </c>
      <c r="R138" s="227">
        <f>'Internal 40'!R138</f>
        <v>4</v>
      </c>
      <c r="T138" s="139">
        <f t="shared" si="20"/>
        <v>37</v>
      </c>
      <c r="U138" s="228"/>
      <c r="V138">
        <v>132</v>
      </c>
      <c r="W138">
        <f t="shared" si="21"/>
        <v>50</v>
      </c>
      <c r="X138">
        <f t="shared" ref="X138:X201" si="22">IFERROR(ROUND((O138*$X$5),0),O138)</f>
        <v>48</v>
      </c>
      <c r="Y138">
        <f t="shared" ref="Y138:Y201" si="23">IFERROR(ROUND((P138*$Y$5),0),P138)</f>
        <v>85</v>
      </c>
      <c r="Z138">
        <f t="shared" ref="Z138:Z201" si="24">IFERROR(ROUND(Q138,1),Q138)</f>
        <v>5</v>
      </c>
    </row>
    <row r="139" spans="1:26" ht="17.399999999999999">
      <c r="A139" s="191">
        <f t="shared" si="19"/>
        <v>0</v>
      </c>
      <c r="B139" s="191" t="str">
        <f>C139&amp;":"&amp;COUNTIF($C$7:C139,C139)</f>
        <v>:0</v>
      </c>
      <c r="C139" s="204"/>
      <c r="D139" s="209"/>
      <c r="E139" s="209"/>
      <c r="F139" s="209"/>
      <c r="G139" s="209"/>
      <c r="H139" s="209"/>
      <c r="I139" s="145"/>
      <c r="K139" s="2">
        <v>133</v>
      </c>
      <c r="L139" s="2" t="str">
        <f>M139&amp;":"&amp;COUNTIF($M$7:M139,M139)</f>
        <v>AME20153L:1</v>
      </c>
      <c r="M139" t="str">
        <f>Entry!O141</f>
        <v>AME20153L</v>
      </c>
      <c r="N139" s="227">
        <f>'Internal 40'!N139</f>
        <v>8.1</v>
      </c>
      <c r="O139" s="227">
        <f>'Internal 40'!O139</f>
        <v>8</v>
      </c>
      <c r="P139" s="227">
        <f>'Internal 40'!P139</f>
        <v>7.9</v>
      </c>
      <c r="Q139" s="227">
        <f>'Internal 40'!Q139</f>
        <v>5</v>
      </c>
      <c r="R139" s="227">
        <f>'Internal 40'!R139</f>
        <v>4</v>
      </c>
      <c r="T139" s="139">
        <f t="shared" si="20"/>
        <v>33</v>
      </c>
      <c r="U139" s="228"/>
      <c r="V139">
        <v>133</v>
      </c>
      <c r="W139">
        <f t="shared" si="21"/>
        <v>41</v>
      </c>
      <c r="X139">
        <f t="shared" si="22"/>
        <v>40</v>
      </c>
      <c r="Y139">
        <f t="shared" si="23"/>
        <v>79</v>
      </c>
      <c r="Z139">
        <f t="shared" si="24"/>
        <v>5</v>
      </c>
    </row>
    <row r="140" spans="1:26" ht="17.399999999999999">
      <c r="A140" s="191">
        <f t="shared" si="19"/>
        <v>0</v>
      </c>
      <c r="B140" s="191" t="str">
        <f>C140&amp;":"&amp;COUNTIF($C$7:C140,C140)</f>
        <v>:0</v>
      </c>
      <c r="C140" s="204"/>
      <c r="D140" s="209"/>
      <c r="E140" s="209"/>
      <c r="F140" s="209"/>
      <c r="G140" s="209"/>
      <c r="H140" s="209"/>
      <c r="I140" s="145"/>
      <c r="K140" s="209">
        <v>134</v>
      </c>
      <c r="L140" s="2" t="str">
        <f>M140&amp;":"&amp;COUNTIF($M$7:M140,M140)</f>
        <v>AME20154L:1</v>
      </c>
      <c r="M140" t="str">
        <f>Entry!O142</f>
        <v>AME20154L</v>
      </c>
      <c r="N140" s="227">
        <f>'Internal 40'!N140</f>
        <v>7</v>
      </c>
      <c r="O140" s="227">
        <f>'Internal 40'!O140</f>
        <v>8</v>
      </c>
      <c r="P140" s="227">
        <f>'Internal 40'!P140</f>
        <v>7</v>
      </c>
      <c r="Q140" s="227">
        <f>'Internal 40'!Q140</f>
        <v>5</v>
      </c>
      <c r="R140" s="227">
        <f>'Internal 40'!R140</f>
        <v>4</v>
      </c>
      <c r="T140" s="139">
        <f t="shared" si="20"/>
        <v>31</v>
      </c>
      <c r="U140" s="228"/>
      <c r="V140">
        <v>134</v>
      </c>
      <c r="W140">
        <f t="shared" si="21"/>
        <v>35</v>
      </c>
      <c r="X140">
        <f t="shared" si="22"/>
        <v>40</v>
      </c>
      <c r="Y140">
        <f t="shared" si="23"/>
        <v>70</v>
      </c>
      <c r="Z140">
        <f t="shared" si="24"/>
        <v>5</v>
      </c>
    </row>
    <row r="141" spans="1:26" ht="17.399999999999999">
      <c r="A141" s="191">
        <f t="shared" si="19"/>
        <v>0</v>
      </c>
      <c r="B141" s="191" t="str">
        <f>C141&amp;":"&amp;COUNTIF($C$7:C141,C141)</f>
        <v>:0</v>
      </c>
      <c r="C141" s="204"/>
      <c r="D141" s="209"/>
      <c r="E141" s="209"/>
      <c r="F141" s="209"/>
      <c r="G141" s="209"/>
      <c r="H141" s="209"/>
      <c r="I141" s="145"/>
      <c r="K141" s="209">
        <v>135</v>
      </c>
      <c r="L141" s="2" t="str">
        <f>M141&amp;":"&amp;COUNTIF($M$7:M141,M141)</f>
        <v>AME20155L:1</v>
      </c>
      <c r="M141" t="str">
        <f>Entry!O143</f>
        <v>AME20155L</v>
      </c>
      <c r="N141" s="227">
        <f>'Internal 40'!N141</f>
        <v>8.1999999999999993</v>
      </c>
      <c r="O141" s="227">
        <f>'Internal 40'!O141</f>
        <v>8.9</v>
      </c>
      <c r="P141" s="227">
        <f>'Internal 40'!P141</f>
        <v>7.9</v>
      </c>
      <c r="Q141" s="227">
        <f>'Internal 40'!Q141</f>
        <v>5</v>
      </c>
      <c r="R141" s="227">
        <f>'Internal 40'!R141</f>
        <v>5</v>
      </c>
      <c r="T141" s="139">
        <f t="shared" si="20"/>
        <v>35</v>
      </c>
      <c r="U141" s="228"/>
      <c r="V141">
        <v>135</v>
      </c>
      <c r="W141">
        <f t="shared" si="21"/>
        <v>41</v>
      </c>
      <c r="X141">
        <f t="shared" si="22"/>
        <v>45</v>
      </c>
      <c r="Y141">
        <f t="shared" si="23"/>
        <v>79</v>
      </c>
      <c r="Z141">
        <f t="shared" si="24"/>
        <v>5</v>
      </c>
    </row>
    <row r="142" spans="1:26" ht="17.399999999999999">
      <c r="A142" s="191">
        <f t="shared" si="19"/>
        <v>0</v>
      </c>
      <c r="B142" s="191" t="str">
        <f>C142&amp;":"&amp;COUNTIF($C$7:C142,C142)</f>
        <v>:0</v>
      </c>
      <c r="C142" s="204"/>
      <c r="D142" s="209"/>
      <c r="E142" s="209"/>
      <c r="F142" s="209"/>
      <c r="G142" s="209"/>
      <c r="H142" s="209"/>
      <c r="I142" s="145"/>
      <c r="K142" s="2">
        <v>136</v>
      </c>
      <c r="L142" s="2" t="str">
        <f>M142&amp;":"&amp;COUNTIF($M$7:M142,M142)</f>
        <v>AME20156L:1</v>
      </c>
      <c r="M142" t="str">
        <f>Entry!O144</f>
        <v>AME20156L</v>
      </c>
      <c r="N142" s="227">
        <f>'Internal 40'!N142</f>
        <v>6.2</v>
      </c>
      <c r="O142" s="227">
        <f>'Internal 40'!O142</f>
        <v>6.9</v>
      </c>
      <c r="P142" s="227">
        <f>'Internal 40'!P142</f>
        <v>6.9</v>
      </c>
      <c r="Q142" s="227">
        <f>'Internal 40'!Q142</f>
        <v>5</v>
      </c>
      <c r="R142" s="227">
        <f>'Internal 40'!R142</f>
        <v>5</v>
      </c>
      <c r="T142" s="139">
        <f t="shared" si="20"/>
        <v>30</v>
      </c>
      <c r="U142" s="228"/>
      <c r="V142">
        <v>136</v>
      </c>
      <c r="W142">
        <f t="shared" si="21"/>
        <v>31</v>
      </c>
      <c r="X142">
        <f t="shared" si="22"/>
        <v>35</v>
      </c>
      <c r="Y142">
        <f t="shared" si="23"/>
        <v>69</v>
      </c>
      <c r="Z142">
        <f t="shared" si="24"/>
        <v>5</v>
      </c>
    </row>
    <row r="143" spans="1:26" ht="17.399999999999999">
      <c r="A143" s="191">
        <f t="shared" si="19"/>
        <v>0</v>
      </c>
      <c r="B143" s="191" t="str">
        <f>C143&amp;":"&amp;COUNTIF($C$7:C143,C143)</f>
        <v>:0</v>
      </c>
      <c r="C143" s="204"/>
      <c r="D143" s="209"/>
      <c r="E143" s="209"/>
      <c r="F143" s="209"/>
      <c r="G143" s="209"/>
      <c r="H143" s="209"/>
      <c r="I143" s="145"/>
      <c r="K143" s="209">
        <v>137</v>
      </c>
      <c r="L143" s="2" t="str">
        <f>M143&amp;":"&amp;COUNTIF($M$7:M143,M143)</f>
        <v>AME20157L:1</v>
      </c>
      <c r="M143" t="str">
        <f>Entry!O145</f>
        <v>AME20157L</v>
      </c>
      <c r="N143" s="227">
        <f>'Internal 40'!N143</f>
        <v>8.6999999999999993</v>
      </c>
      <c r="O143" s="227">
        <f>'Internal 40'!O143</f>
        <v>9.6999999999999993</v>
      </c>
      <c r="P143" s="227">
        <f>'Internal 40'!P143</f>
        <v>8.6</v>
      </c>
      <c r="Q143" s="227">
        <f>'Internal 40'!Q143</f>
        <v>5</v>
      </c>
      <c r="R143" s="227">
        <f>'Internal 40'!R143</f>
        <v>4</v>
      </c>
      <c r="T143" s="139">
        <f t="shared" si="20"/>
        <v>36</v>
      </c>
      <c r="U143" s="228"/>
      <c r="V143">
        <v>137</v>
      </c>
      <c r="W143">
        <f t="shared" si="21"/>
        <v>44</v>
      </c>
      <c r="X143">
        <f t="shared" si="22"/>
        <v>49</v>
      </c>
      <c r="Y143">
        <f t="shared" si="23"/>
        <v>86</v>
      </c>
      <c r="Z143">
        <f t="shared" si="24"/>
        <v>5</v>
      </c>
    </row>
    <row r="144" spans="1:26" ht="17.399999999999999">
      <c r="A144" s="191">
        <f t="shared" si="19"/>
        <v>0</v>
      </c>
      <c r="B144" s="191" t="str">
        <f>C144&amp;":"&amp;COUNTIF($C$7:C144,C144)</f>
        <v>:0</v>
      </c>
      <c r="C144" s="204"/>
      <c r="D144" s="209"/>
      <c r="E144" s="209"/>
      <c r="F144" s="209"/>
      <c r="G144" s="209"/>
      <c r="H144" s="209"/>
      <c r="I144" s="145"/>
      <c r="K144" s="209">
        <v>138</v>
      </c>
      <c r="L144" s="2" t="str">
        <f>M144&amp;":"&amp;COUNTIF($M$7:M144,M144)</f>
        <v>AME20158L:1</v>
      </c>
      <c r="M144" t="str">
        <f>Entry!O146</f>
        <v>AME20158L</v>
      </c>
      <c r="N144" s="227">
        <f>'Internal 40'!N144</f>
        <v>8.6999999999999993</v>
      </c>
      <c r="O144" s="227">
        <f>'Internal 40'!O144</f>
        <v>9.6999999999999993</v>
      </c>
      <c r="P144" s="227">
        <f>'Internal 40'!P144</f>
        <v>8.6</v>
      </c>
      <c r="Q144" s="227">
        <f>'Internal 40'!Q144</f>
        <v>5</v>
      </c>
      <c r="R144" s="227">
        <f>'Internal 40'!R144</f>
        <v>4</v>
      </c>
      <c r="T144" s="139">
        <f t="shared" si="20"/>
        <v>36</v>
      </c>
      <c r="U144" s="228"/>
      <c r="V144">
        <v>138</v>
      </c>
      <c r="W144">
        <f t="shared" si="21"/>
        <v>44</v>
      </c>
      <c r="X144">
        <f t="shared" si="22"/>
        <v>49</v>
      </c>
      <c r="Y144">
        <f t="shared" si="23"/>
        <v>86</v>
      </c>
      <c r="Z144">
        <f t="shared" si="24"/>
        <v>5</v>
      </c>
    </row>
    <row r="145" spans="1:26" ht="17.399999999999999">
      <c r="A145" s="191">
        <f t="shared" si="19"/>
        <v>0</v>
      </c>
      <c r="B145" s="191" t="str">
        <f>C145&amp;":"&amp;COUNTIF($C$7:C145,C145)</f>
        <v>:0</v>
      </c>
      <c r="C145" s="204"/>
      <c r="D145" s="209"/>
      <c r="E145" s="209"/>
      <c r="F145" s="209"/>
      <c r="G145" s="209"/>
      <c r="H145" s="209"/>
      <c r="I145" s="145"/>
      <c r="K145" s="2">
        <v>139</v>
      </c>
      <c r="L145" s="2" t="str">
        <f>M145&amp;":"&amp;COUNTIF($M$7:M145,M145)</f>
        <v>AME20159L:1</v>
      </c>
      <c r="M145" t="str">
        <f>Entry!O147</f>
        <v>AME20159L</v>
      </c>
      <c r="N145" s="227">
        <f>'Internal 40'!N145</f>
        <v>8.1999999999999993</v>
      </c>
      <c r="O145" s="227">
        <f>'Internal 40'!O145</f>
        <v>8.9</v>
      </c>
      <c r="P145" s="227">
        <f>'Internal 40'!P145</f>
        <v>7.9</v>
      </c>
      <c r="Q145" s="227">
        <f>'Internal 40'!Q145</f>
        <v>5</v>
      </c>
      <c r="R145" s="227">
        <f>'Internal 40'!R145</f>
        <v>5</v>
      </c>
      <c r="T145" s="139">
        <f t="shared" si="20"/>
        <v>35</v>
      </c>
      <c r="U145" s="228"/>
      <c r="V145">
        <v>139</v>
      </c>
      <c r="W145">
        <f t="shared" si="21"/>
        <v>41</v>
      </c>
      <c r="X145">
        <f t="shared" si="22"/>
        <v>45</v>
      </c>
      <c r="Y145">
        <f t="shared" si="23"/>
        <v>79</v>
      </c>
      <c r="Z145">
        <f t="shared" si="24"/>
        <v>5</v>
      </c>
    </row>
    <row r="146" spans="1:26" ht="17.399999999999999">
      <c r="A146" s="191">
        <f t="shared" si="19"/>
        <v>0</v>
      </c>
      <c r="B146" s="191" t="str">
        <f>C146&amp;":"&amp;COUNTIF($C$7:C146,C146)</f>
        <v>:0</v>
      </c>
      <c r="C146" s="204"/>
      <c r="D146" s="209"/>
      <c r="E146" s="209"/>
      <c r="F146" s="209"/>
      <c r="G146" s="209"/>
      <c r="H146" s="209"/>
      <c r="I146" s="145"/>
      <c r="K146" s="209">
        <v>140</v>
      </c>
      <c r="L146" s="2" t="str">
        <f>M146&amp;":"&amp;COUNTIF($M$7:M146,M146)</f>
        <v>AME20160L:1</v>
      </c>
      <c r="M146" t="str">
        <f>Entry!O148</f>
        <v>AME20160L</v>
      </c>
      <c r="N146" s="227">
        <f>'Internal 40'!N146</f>
        <v>8.1999999999999993</v>
      </c>
      <c r="O146" s="227">
        <f>'Internal 40'!O146</f>
        <v>8.9</v>
      </c>
      <c r="P146" s="227">
        <f>'Internal 40'!P146</f>
        <v>7.9</v>
      </c>
      <c r="Q146" s="227">
        <f>'Internal 40'!Q146</f>
        <v>5</v>
      </c>
      <c r="R146" s="227">
        <f>'Internal 40'!R146</f>
        <v>5</v>
      </c>
      <c r="T146" s="139">
        <f t="shared" si="20"/>
        <v>35</v>
      </c>
      <c r="U146" s="228"/>
      <c r="V146">
        <v>140</v>
      </c>
      <c r="W146">
        <f t="shared" si="21"/>
        <v>41</v>
      </c>
      <c r="X146">
        <f t="shared" si="22"/>
        <v>45</v>
      </c>
      <c r="Y146">
        <f t="shared" si="23"/>
        <v>79</v>
      </c>
      <c r="Z146">
        <f t="shared" si="24"/>
        <v>5</v>
      </c>
    </row>
    <row r="147" spans="1:26" ht="17.399999999999999">
      <c r="A147" s="191">
        <f t="shared" si="19"/>
        <v>0</v>
      </c>
      <c r="B147" s="191" t="str">
        <f>C147&amp;":"&amp;COUNTIF($C$7:C147,C147)</f>
        <v>:0</v>
      </c>
      <c r="C147" s="204"/>
      <c r="D147" s="209"/>
      <c r="E147" s="209"/>
      <c r="F147" s="209"/>
      <c r="G147" s="209"/>
      <c r="H147" s="209"/>
      <c r="I147" s="145"/>
      <c r="K147" s="209">
        <v>141</v>
      </c>
      <c r="L147" s="2" t="str">
        <f>M147&amp;":"&amp;COUNTIF($M$7:M147,M147)</f>
        <v>AME20161L:1</v>
      </c>
      <c r="M147" t="str">
        <f>Entry!O149</f>
        <v>AME20161L</v>
      </c>
      <c r="N147" s="227">
        <f>'Internal 40'!N147</f>
        <v>8.6999999999999993</v>
      </c>
      <c r="O147" s="227">
        <f>'Internal 40'!O147</f>
        <v>9.6999999999999993</v>
      </c>
      <c r="P147" s="227">
        <f>'Internal 40'!P147</f>
        <v>8.6</v>
      </c>
      <c r="Q147" s="227">
        <f>'Internal 40'!Q147</f>
        <v>5</v>
      </c>
      <c r="R147" s="227">
        <f>'Internal 40'!R147</f>
        <v>4</v>
      </c>
      <c r="T147" s="139">
        <f t="shared" si="20"/>
        <v>36</v>
      </c>
      <c r="U147" s="228"/>
      <c r="V147">
        <v>141</v>
      </c>
      <c r="W147">
        <f t="shared" si="21"/>
        <v>44</v>
      </c>
      <c r="X147">
        <f t="shared" si="22"/>
        <v>49</v>
      </c>
      <c r="Y147">
        <f t="shared" si="23"/>
        <v>86</v>
      </c>
      <c r="Z147">
        <f t="shared" si="24"/>
        <v>5</v>
      </c>
    </row>
    <row r="148" spans="1:26" ht="17.399999999999999">
      <c r="A148" s="191">
        <f t="shared" si="19"/>
        <v>0</v>
      </c>
      <c r="B148" s="191" t="str">
        <f>C148&amp;":"&amp;COUNTIF($C$7:C148,C148)</f>
        <v>:0</v>
      </c>
      <c r="C148" s="204"/>
      <c r="D148" s="209"/>
      <c r="E148" s="209"/>
      <c r="F148" s="209"/>
      <c r="G148" s="209"/>
      <c r="H148" s="209"/>
      <c r="I148" s="145"/>
      <c r="K148" s="2">
        <v>142</v>
      </c>
      <c r="L148" s="2" t="str">
        <f>M148&amp;":"&amp;COUNTIF($M$7:M148,M148)</f>
        <v>AME20163L:1</v>
      </c>
      <c r="M148" t="str">
        <f>Entry!O150</f>
        <v>AME20163L</v>
      </c>
      <c r="N148" s="227">
        <f>'Internal 40'!N148</f>
        <v>8.1999999999999993</v>
      </c>
      <c r="O148" s="227">
        <f>'Internal 40'!O148</f>
        <v>8.9</v>
      </c>
      <c r="P148" s="227">
        <f>'Internal 40'!P148</f>
        <v>7.9</v>
      </c>
      <c r="Q148" s="227">
        <f>'Internal 40'!Q148</f>
        <v>5</v>
      </c>
      <c r="R148" s="227">
        <f>'Internal 40'!R148</f>
        <v>5</v>
      </c>
      <c r="T148" s="139">
        <f t="shared" si="20"/>
        <v>35</v>
      </c>
      <c r="U148" s="228"/>
      <c r="V148">
        <v>142</v>
      </c>
      <c r="W148">
        <f t="shared" si="21"/>
        <v>41</v>
      </c>
      <c r="X148">
        <f t="shared" si="22"/>
        <v>45</v>
      </c>
      <c r="Y148">
        <f t="shared" si="23"/>
        <v>79</v>
      </c>
      <c r="Z148">
        <f t="shared" si="24"/>
        <v>5</v>
      </c>
    </row>
    <row r="149" spans="1:26" ht="17.399999999999999">
      <c r="A149" s="191">
        <f t="shared" si="19"/>
        <v>0</v>
      </c>
      <c r="B149" s="191" t="str">
        <f>C149&amp;":"&amp;COUNTIF($C$7:C149,C149)</f>
        <v>:0</v>
      </c>
      <c r="C149" s="204"/>
      <c r="D149" s="209"/>
      <c r="E149" s="209"/>
      <c r="F149" s="209"/>
      <c r="G149" s="209"/>
      <c r="H149" s="209"/>
      <c r="I149" s="145"/>
      <c r="K149" s="209">
        <v>143</v>
      </c>
      <c r="L149" s="2" t="str">
        <f>M149&amp;":"&amp;COUNTIF($M$7:M149,M149)</f>
        <v>AME20164L:1</v>
      </c>
      <c r="M149" t="str">
        <f>Entry!O151</f>
        <v>AME20164L</v>
      </c>
      <c r="N149" s="227">
        <f>'Internal 40'!N149</f>
        <v>6</v>
      </c>
      <c r="O149" s="227">
        <f>'Internal 40'!O149</f>
        <v>8</v>
      </c>
      <c r="P149" s="227">
        <f>'Internal 40'!P149</f>
        <v>8</v>
      </c>
      <c r="Q149" s="227">
        <f>'Internal 40'!Q149</f>
        <v>5</v>
      </c>
      <c r="R149" s="227">
        <f>'Internal 40'!R149</f>
        <v>4</v>
      </c>
      <c r="T149" s="139">
        <f t="shared" si="20"/>
        <v>31</v>
      </c>
      <c r="U149" s="228"/>
      <c r="V149">
        <v>143</v>
      </c>
      <c r="W149">
        <f t="shared" si="21"/>
        <v>30</v>
      </c>
      <c r="X149">
        <f t="shared" si="22"/>
        <v>40</v>
      </c>
      <c r="Y149">
        <f t="shared" si="23"/>
        <v>80</v>
      </c>
      <c r="Z149">
        <f t="shared" si="24"/>
        <v>5</v>
      </c>
    </row>
    <row r="150" spans="1:26" ht="17.399999999999999">
      <c r="A150" s="191">
        <f t="shared" si="19"/>
        <v>0</v>
      </c>
      <c r="B150" s="191" t="str">
        <f>C150&amp;":"&amp;COUNTIF($C$7:C150,C150)</f>
        <v>:0</v>
      </c>
      <c r="C150" s="204"/>
      <c r="D150" s="209"/>
      <c r="E150" s="209"/>
      <c r="F150" s="209"/>
      <c r="G150" s="209"/>
      <c r="H150" s="209"/>
      <c r="I150" s="145"/>
      <c r="K150" s="209">
        <v>144</v>
      </c>
      <c r="L150" s="2" t="str">
        <f>M150&amp;":"&amp;COUNTIF($M$7:M150,M150)</f>
        <v>AME20165L:1</v>
      </c>
      <c r="M150" t="str">
        <f>Entry!O152</f>
        <v>AME20165L</v>
      </c>
      <c r="N150" s="227">
        <f>'Internal 40'!N150</f>
        <v>6.8</v>
      </c>
      <c r="O150" s="227">
        <f>'Internal 40'!O150</f>
        <v>6.6</v>
      </c>
      <c r="P150" s="227">
        <f>'Internal 40'!P150</f>
        <v>7.6</v>
      </c>
      <c r="Q150" s="227">
        <f>'Internal 40'!Q150</f>
        <v>5</v>
      </c>
      <c r="R150" s="227">
        <f>'Internal 40'!R150</f>
        <v>5</v>
      </c>
      <c r="T150" s="139">
        <f t="shared" si="20"/>
        <v>31</v>
      </c>
      <c r="U150" s="228"/>
      <c r="V150">
        <v>144</v>
      </c>
      <c r="W150">
        <f t="shared" si="21"/>
        <v>34</v>
      </c>
      <c r="X150">
        <f t="shared" si="22"/>
        <v>33</v>
      </c>
      <c r="Y150">
        <f t="shared" si="23"/>
        <v>76</v>
      </c>
      <c r="Z150">
        <f t="shared" si="24"/>
        <v>5</v>
      </c>
    </row>
    <row r="151" spans="1:26" ht="17.399999999999999">
      <c r="A151" s="191">
        <f t="shared" si="19"/>
        <v>0</v>
      </c>
      <c r="B151" s="191" t="str">
        <f>C151&amp;":"&amp;COUNTIF($C$7:C151,C151)</f>
        <v>:0</v>
      </c>
      <c r="C151" s="204"/>
      <c r="D151" s="209"/>
      <c r="E151" s="209"/>
      <c r="F151" s="209"/>
      <c r="G151" s="209"/>
      <c r="H151" s="209"/>
      <c r="I151" s="145"/>
      <c r="K151" s="2">
        <v>145</v>
      </c>
      <c r="L151" s="2" t="str">
        <f>M151&amp;":"&amp;COUNTIF($M$7:M151,M151)</f>
        <v>AME20166L:1</v>
      </c>
      <c r="M151" t="str">
        <f>Entry!O153</f>
        <v>AME20166L</v>
      </c>
      <c r="N151" s="227">
        <f>'Internal 40'!N151</f>
        <v>7.7</v>
      </c>
      <c r="O151" s="227">
        <f>'Internal 40'!O151</f>
        <v>7.7</v>
      </c>
      <c r="P151" s="227">
        <f>'Internal 40'!P151</f>
        <v>7.6</v>
      </c>
      <c r="Q151" s="227">
        <f>'Internal 40'!Q151</f>
        <v>5</v>
      </c>
      <c r="R151" s="227">
        <f>'Internal 40'!R151</f>
        <v>5</v>
      </c>
      <c r="T151" s="139">
        <f t="shared" si="20"/>
        <v>33</v>
      </c>
      <c r="U151" s="228"/>
      <c r="V151">
        <v>145</v>
      </c>
      <c r="W151">
        <f t="shared" si="21"/>
        <v>39</v>
      </c>
      <c r="X151">
        <f t="shared" si="22"/>
        <v>39</v>
      </c>
      <c r="Y151">
        <f t="shared" si="23"/>
        <v>76</v>
      </c>
      <c r="Z151">
        <f t="shared" si="24"/>
        <v>5</v>
      </c>
    </row>
    <row r="152" spans="1:26" ht="17.399999999999999">
      <c r="A152" s="191">
        <f t="shared" si="19"/>
        <v>0</v>
      </c>
      <c r="B152" s="191" t="str">
        <f>C152&amp;":"&amp;COUNTIF($C$7:C152,C152)</f>
        <v>:0</v>
      </c>
      <c r="C152" s="204"/>
      <c r="D152" s="209"/>
      <c r="E152" s="209"/>
      <c r="F152" s="209"/>
      <c r="G152" s="209"/>
      <c r="H152" s="209"/>
      <c r="I152" s="145"/>
      <c r="K152" s="209">
        <v>146</v>
      </c>
      <c r="L152" s="2" t="str">
        <f>M152&amp;":"&amp;COUNTIF($M$7:M152,M152)</f>
        <v>AME20167L:1</v>
      </c>
      <c r="M152" t="str">
        <f>Entry!O154</f>
        <v>AME20167L</v>
      </c>
      <c r="N152" s="227">
        <f>'Internal 40'!N152</f>
        <v>8.1999999999999993</v>
      </c>
      <c r="O152" s="227">
        <f>'Internal 40'!O152</f>
        <v>8.9</v>
      </c>
      <c r="P152" s="227">
        <f>'Internal 40'!P152</f>
        <v>7.9</v>
      </c>
      <c r="Q152" s="227">
        <f>'Internal 40'!Q152</f>
        <v>5</v>
      </c>
      <c r="R152" s="227">
        <f>'Internal 40'!R152</f>
        <v>5</v>
      </c>
      <c r="T152" s="139">
        <f t="shared" si="20"/>
        <v>35</v>
      </c>
      <c r="U152" s="228"/>
      <c r="V152">
        <v>146</v>
      </c>
      <c r="W152">
        <f t="shared" si="21"/>
        <v>41</v>
      </c>
      <c r="X152">
        <f t="shared" si="22"/>
        <v>45</v>
      </c>
      <c r="Y152">
        <f t="shared" si="23"/>
        <v>79</v>
      </c>
      <c r="Z152">
        <f t="shared" si="24"/>
        <v>5</v>
      </c>
    </row>
    <row r="153" spans="1:26" ht="17.399999999999999">
      <c r="A153" s="191">
        <f t="shared" si="19"/>
        <v>0</v>
      </c>
      <c r="B153" s="191" t="str">
        <f>C153&amp;":"&amp;COUNTIF($C$7:C153,C153)</f>
        <v>:0</v>
      </c>
      <c r="C153" s="204"/>
      <c r="D153" s="209"/>
      <c r="E153" s="209"/>
      <c r="F153" s="209"/>
      <c r="G153" s="209"/>
      <c r="H153" s="209"/>
      <c r="I153" s="145"/>
      <c r="K153" s="209">
        <v>147</v>
      </c>
      <c r="L153" s="2" t="str">
        <f>M153&amp;":"&amp;COUNTIF($M$7:M153,M153)</f>
        <v>AME20168L:1</v>
      </c>
      <c r="M153" t="str">
        <f>Entry!O155</f>
        <v>AME20168L</v>
      </c>
      <c r="N153" s="227">
        <f>'Internal 40'!N153</f>
        <v>8.1999999999999993</v>
      </c>
      <c r="O153" s="227">
        <f>'Internal 40'!O153</f>
        <v>8.9</v>
      </c>
      <c r="P153" s="227">
        <f>'Internal 40'!P153</f>
        <v>7.9</v>
      </c>
      <c r="Q153" s="227">
        <f>'Internal 40'!Q153</f>
        <v>5</v>
      </c>
      <c r="R153" s="227">
        <f>'Internal 40'!R153</f>
        <v>5</v>
      </c>
      <c r="T153" s="139">
        <f t="shared" si="20"/>
        <v>35</v>
      </c>
      <c r="U153" s="228"/>
      <c r="V153">
        <v>147</v>
      </c>
      <c r="W153">
        <f t="shared" si="21"/>
        <v>41</v>
      </c>
      <c r="X153">
        <f t="shared" si="22"/>
        <v>45</v>
      </c>
      <c r="Y153">
        <f t="shared" si="23"/>
        <v>79</v>
      </c>
      <c r="Z153">
        <f t="shared" si="24"/>
        <v>5</v>
      </c>
    </row>
    <row r="154" spans="1:26" ht="17.399999999999999">
      <c r="A154" s="191">
        <f t="shared" si="19"/>
        <v>0</v>
      </c>
      <c r="B154" s="191" t="str">
        <f>C154&amp;":"&amp;COUNTIF($C$7:C154,C154)</f>
        <v>:0</v>
      </c>
      <c r="C154" s="204"/>
      <c r="D154" s="209"/>
      <c r="E154" s="209"/>
      <c r="F154" s="209"/>
      <c r="G154" s="209"/>
      <c r="H154" s="209"/>
      <c r="I154" s="145"/>
      <c r="K154" s="2">
        <v>148</v>
      </c>
      <c r="L154" s="2" t="str">
        <f>M154&amp;":"&amp;COUNTIF($M$7:M154,M154)</f>
        <v>AME20169L:1</v>
      </c>
      <c r="M154" t="str">
        <f>Entry!O156</f>
        <v>AME20169L</v>
      </c>
      <c r="N154" s="227">
        <f>'Internal 40'!N154</f>
        <v>8.6999999999999993</v>
      </c>
      <c r="O154" s="227">
        <f>'Internal 40'!O154</f>
        <v>9.6999999999999993</v>
      </c>
      <c r="P154" s="227">
        <f>'Internal 40'!P154</f>
        <v>8.6</v>
      </c>
      <c r="Q154" s="227">
        <f>'Internal 40'!Q154</f>
        <v>5</v>
      </c>
      <c r="R154" s="227">
        <f>'Internal 40'!R154</f>
        <v>4</v>
      </c>
      <c r="T154" s="139">
        <f t="shared" si="20"/>
        <v>36</v>
      </c>
      <c r="U154" s="228"/>
      <c r="V154">
        <v>148</v>
      </c>
      <c r="W154">
        <f t="shared" si="21"/>
        <v>44</v>
      </c>
      <c r="X154">
        <f t="shared" si="22"/>
        <v>49</v>
      </c>
      <c r="Y154">
        <f t="shared" si="23"/>
        <v>86</v>
      </c>
      <c r="Z154">
        <f t="shared" si="24"/>
        <v>5</v>
      </c>
    </row>
    <row r="155" spans="1:26" ht="17.399999999999999">
      <c r="A155" s="191">
        <f t="shared" si="19"/>
        <v>0</v>
      </c>
      <c r="B155" s="191" t="str">
        <f>C155&amp;":"&amp;COUNTIF($C$7:C155,C155)</f>
        <v>:0</v>
      </c>
      <c r="C155" s="204"/>
      <c r="D155" s="209"/>
      <c r="E155" s="209"/>
      <c r="F155" s="209"/>
      <c r="G155" s="209"/>
      <c r="H155" s="209"/>
      <c r="I155" s="145"/>
      <c r="K155" s="209">
        <v>149</v>
      </c>
      <c r="L155" s="2" t="str">
        <f>M155&amp;":"&amp;COUNTIF($M$7:M155,M155)</f>
        <v>AME20170L:1</v>
      </c>
      <c r="M155" t="str">
        <f>Entry!O157</f>
        <v>AME20170L</v>
      </c>
      <c r="N155" s="227">
        <f>'Internal 40'!N155</f>
        <v>8.1999999999999993</v>
      </c>
      <c r="O155" s="227">
        <f>'Internal 40'!O155</f>
        <v>8.9</v>
      </c>
      <c r="P155" s="227">
        <f>'Internal 40'!P155</f>
        <v>7.9</v>
      </c>
      <c r="Q155" s="227">
        <f>'Internal 40'!Q155</f>
        <v>5</v>
      </c>
      <c r="R155" s="227">
        <f>'Internal 40'!R155</f>
        <v>5</v>
      </c>
      <c r="T155" s="139">
        <f t="shared" si="20"/>
        <v>35</v>
      </c>
      <c r="U155" s="228"/>
      <c r="V155">
        <v>149</v>
      </c>
      <c r="W155">
        <f t="shared" si="21"/>
        <v>41</v>
      </c>
      <c r="X155">
        <f t="shared" si="22"/>
        <v>45</v>
      </c>
      <c r="Y155">
        <f t="shared" si="23"/>
        <v>79</v>
      </c>
      <c r="Z155">
        <f t="shared" si="24"/>
        <v>5</v>
      </c>
    </row>
    <row r="156" spans="1:26" ht="17.399999999999999">
      <c r="A156" s="191">
        <f t="shared" si="19"/>
        <v>0</v>
      </c>
      <c r="B156" s="191" t="str">
        <f>C156&amp;":"&amp;COUNTIF($C$7:C156,C156)</f>
        <v>:0</v>
      </c>
      <c r="C156" s="204"/>
      <c r="D156" s="209"/>
      <c r="E156" s="209"/>
      <c r="F156" s="209"/>
      <c r="G156" s="209"/>
      <c r="H156" s="209"/>
      <c r="I156" s="145"/>
      <c r="K156" s="209">
        <v>150</v>
      </c>
      <c r="L156" s="2" t="str">
        <f>M156&amp;":"&amp;COUNTIF($M$7:M156,M156)</f>
        <v>AME20171L:1</v>
      </c>
      <c r="M156" t="str">
        <f>Entry!O158</f>
        <v>AME20171L</v>
      </c>
      <c r="N156" s="227">
        <f>'Internal 40'!N156</f>
        <v>8.1999999999999993</v>
      </c>
      <c r="O156" s="227">
        <f>'Internal 40'!O156</f>
        <v>8.9</v>
      </c>
      <c r="P156" s="227">
        <f>'Internal 40'!P156</f>
        <v>7.9</v>
      </c>
      <c r="Q156" s="227">
        <f>'Internal 40'!Q156</f>
        <v>5</v>
      </c>
      <c r="R156" s="227">
        <f>'Internal 40'!R156</f>
        <v>5</v>
      </c>
      <c r="T156" s="139">
        <f t="shared" si="20"/>
        <v>35</v>
      </c>
      <c r="U156" s="228"/>
      <c r="V156">
        <v>150</v>
      </c>
      <c r="W156">
        <f t="shared" si="21"/>
        <v>41</v>
      </c>
      <c r="X156">
        <f t="shared" si="22"/>
        <v>45</v>
      </c>
      <c r="Y156">
        <f t="shared" si="23"/>
        <v>79</v>
      </c>
      <c r="Z156">
        <f t="shared" si="24"/>
        <v>5</v>
      </c>
    </row>
    <row r="157" spans="1:26" ht="17.399999999999999">
      <c r="A157" s="191">
        <f t="shared" si="19"/>
        <v>0</v>
      </c>
      <c r="B157" s="191" t="str">
        <f>C157&amp;":"&amp;COUNTIF($C$7:C157,C157)</f>
        <v>:0</v>
      </c>
      <c r="C157" s="204"/>
      <c r="D157" s="209"/>
      <c r="E157" s="209"/>
      <c r="F157" s="209"/>
      <c r="G157" s="209"/>
      <c r="H157" s="209"/>
      <c r="I157" s="145"/>
      <c r="K157" s="2">
        <v>151</v>
      </c>
      <c r="L157" s="2" t="str">
        <f>M157&amp;":"&amp;COUNTIF($M$7:M157,M157)</f>
        <v>AME20172L:1</v>
      </c>
      <c r="M157" t="str">
        <f>Entry!O159</f>
        <v>AME20172L</v>
      </c>
      <c r="N157" s="227">
        <f>'Internal 40'!N157</f>
        <v>8.6999999999999993</v>
      </c>
      <c r="O157" s="227">
        <f>'Internal 40'!O157</f>
        <v>9.6999999999999993</v>
      </c>
      <c r="P157" s="227">
        <f>'Internal 40'!P157</f>
        <v>8.6</v>
      </c>
      <c r="Q157" s="227">
        <f>'Internal 40'!Q157</f>
        <v>5</v>
      </c>
      <c r="R157" s="227">
        <f>'Internal 40'!R157</f>
        <v>4</v>
      </c>
      <c r="T157" s="139">
        <f t="shared" si="20"/>
        <v>36</v>
      </c>
      <c r="U157" s="228"/>
      <c r="V157">
        <v>151</v>
      </c>
      <c r="W157">
        <f t="shared" si="21"/>
        <v>44</v>
      </c>
      <c r="X157">
        <f t="shared" si="22"/>
        <v>49</v>
      </c>
      <c r="Y157">
        <f t="shared" si="23"/>
        <v>86</v>
      </c>
      <c r="Z157">
        <f t="shared" si="24"/>
        <v>5</v>
      </c>
    </row>
    <row r="158" spans="1:26" ht="17.399999999999999">
      <c r="A158" s="191">
        <f t="shared" si="19"/>
        <v>0</v>
      </c>
      <c r="B158" s="191" t="str">
        <f>C158&amp;":"&amp;COUNTIF($C$7:C158,C158)</f>
        <v>:0</v>
      </c>
      <c r="C158" s="204"/>
      <c r="D158" s="209"/>
      <c r="E158" s="209"/>
      <c r="F158" s="209"/>
      <c r="G158" s="209"/>
      <c r="H158" s="209"/>
      <c r="I158" s="145"/>
      <c r="K158" s="209">
        <v>152</v>
      </c>
      <c r="L158" s="2" t="str">
        <f>M158&amp;":"&amp;COUNTIF($M$7:M158,M158)</f>
        <v>AME20173L:1</v>
      </c>
      <c r="M158" t="str">
        <f>Entry!O160</f>
        <v>AME20173L</v>
      </c>
      <c r="N158" s="227">
        <f>'Internal 40'!N158</f>
        <v>8.6999999999999993</v>
      </c>
      <c r="O158" s="227">
        <f>'Internal 40'!O158</f>
        <v>9.6999999999999993</v>
      </c>
      <c r="P158" s="227">
        <f>'Internal 40'!P158</f>
        <v>8.6</v>
      </c>
      <c r="Q158" s="227">
        <f>'Internal 40'!Q158</f>
        <v>5</v>
      </c>
      <c r="R158" s="227">
        <f>'Internal 40'!R158</f>
        <v>4</v>
      </c>
      <c r="T158" s="139">
        <f t="shared" si="20"/>
        <v>36</v>
      </c>
      <c r="U158" s="228"/>
      <c r="V158">
        <v>152</v>
      </c>
      <c r="W158">
        <f t="shared" si="21"/>
        <v>44</v>
      </c>
      <c r="X158">
        <f t="shared" si="22"/>
        <v>49</v>
      </c>
      <c r="Y158">
        <f t="shared" si="23"/>
        <v>86</v>
      </c>
      <c r="Z158">
        <f t="shared" si="24"/>
        <v>5</v>
      </c>
    </row>
    <row r="159" spans="1:26" ht="17.399999999999999">
      <c r="A159" s="191">
        <f t="shared" si="19"/>
        <v>0</v>
      </c>
      <c r="B159" s="191" t="str">
        <f>C159&amp;":"&amp;COUNTIF($C$7:C159,C159)</f>
        <v>:0</v>
      </c>
      <c r="C159" s="204"/>
      <c r="D159" s="209"/>
      <c r="E159" s="209"/>
      <c r="F159" s="209"/>
      <c r="G159" s="209"/>
      <c r="H159" s="209"/>
      <c r="I159" s="145"/>
      <c r="K159" s="209">
        <v>153</v>
      </c>
      <c r="L159" s="2" t="str">
        <f>M159&amp;":"&amp;COUNTIF($M$7:M159,M159)</f>
        <v>AME20174L:1</v>
      </c>
      <c r="M159" t="str">
        <f>Entry!O161</f>
        <v>AME20174L</v>
      </c>
      <c r="N159" s="227">
        <f>'Internal 40'!N159</f>
        <v>7.2</v>
      </c>
      <c r="O159" s="227">
        <f>'Internal 40'!O159</f>
        <v>7.9</v>
      </c>
      <c r="P159" s="227">
        <f>'Internal 40'!P159</f>
        <v>8.9</v>
      </c>
      <c r="Q159" s="227">
        <f>'Internal 40'!Q159</f>
        <v>5</v>
      </c>
      <c r="R159" s="227">
        <f>'Internal 40'!R159</f>
        <v>5</v>
      </c>
      <c r="T159" s="139">
        <f t="shared" si="20"/>
        <v>34</v>
      </c>
      <c r="U159" s="228"/>
      <c r="V159">
        <v>153</v>
      </c>
      <c r="W159">
        <f t="shared" si="21"/>
        <v>36</v>
      </c>
      <c r="X159">
        <f t="shared" si="22"/>
        <v>40</v>
      </c>
      <c r="Y159">
        <f t="shared" si="23"/>
        <v>89</v>
      </c>
      <c r="Z159">
        <f t="shared" si="24"/>
        <v>5</v>
      </c>
    </row>
    <row r="160" spans="1:26" ht="17.399999999999999">
      <c r="A160" s="191">
        <f t="shared" si="19"/>
        <v>0</v>
      </c>
      <c r="B160" s="191" t="str">
        <f>C160&amp;":"&amp;COUNTIF($C$7:C160,C160)</f>
        <v>:0</v>
      </c>
      <c r="C160" s="204"/>
      <c r="D160" s="209"/>
      <c r="E160" s="209"/>
      <c r="F160" s="209"/>
      <c r="G160" s="209"/>
      <c r="H160" s="209"/>
      <c r="I160" s="145"/>
      <c r="K160" s="2">
        <v>154</v>
      </c>
      <c r="L160" s="2" t="str">
        <f>M160&amp;":"&amp;COUNTIF($M$7:M160,M160)</f>
        <v>AME20175L:1</v>
      </c>
      <c r="M160" t="str">
        <f>Entry!O162</f>
        <v>AME20175L</v>
      </c>
      <c r="N160" s="227">
        <f>'Internal 40'!N160</f>
        <v>8.1999999999999993</v>
      </c>
      <c r="O160" s="227">
        <f>'Internal 40'!O160</f>
        <v>8.9</v>
      </c>
      <c r="P160" s="227">
        <f>'Internal 40'!P160</f>
        <v>7.9</v>
      </c>
      <c r="Q160" s="227">
        <f>'Internal 40'!Q160</f>
        <v>5</v>
      </c>
      <c r="R160" s="227">
        <f>'Internal 40'!R160</f>
        <v>5</v>
      </c>
      <c r="T160" s="139">
        <f t="shared" si="20"/>
        <v>35</v>
      </c>
      <c r="U160" s="228"/>
      <c r="V160">
        <v>154</v>
      </c>
      <c r="W160">
        <f t="shared" si="21"/>
        <v>41</v>
      </c>
      <c r="X160">
        <f t="shared" si="22"/>
        <v>45</v>
      </c>
      <c r="Y160">
        <f t="shared" si="23"/>
        <v>79</v>
      </c>
      <c r="Z160">
        <f t="shared" si="24"/>
        <v>5</v>
      </c>
    </row>
    <row r="161" spans="1:26" ht="17.399999999999999">
      <c r="A161" s="191">
        <f t="shared" si="19"/>
        <v>0</v>
      </c>
      <c r="B161" s="191" t="str">
        <f>C161&amp;":"&amp;COUNTIF($C$7:C161,C161)</f>
        <v>:0</v>
      </c>
      <c r="C161" s="204"/>
      <c r="D161" s="209"/>
      <c r="E161" s="209"/>
      <c r="F161" s="209"/>
      <c r="G161" s="209"/>
      <c r="H161" s="209"/>
      <c r="I161" s="145"/>
      <c r="K161" s="209">
        <v>155</v>
      </c>
      <c r="L161" s="2" t="str">
        <f>M161&amp;":"&amp;COUNTIF($M$7:M161,M161)</f>
        <v>AME20176L:1</v>
      </c>
      <c r="M161" t="str">
        <f>Entry!O163</f>
        <v>AME20176L</v>
      </c>
      <c r="N161" s="227">
        <f>'Internal 40'!N161</f>
        <v>9</v>
      </c>
      <c r="O161" s="227">
        <f>'Internal 40'!O161</f>
        <v>7.5</v>
      </c>
      <c r="P161" s="227">
        <f>'Internal 40'!P161</f>
        <v>8.5</v>
      </c>
      <c r="Q161" s="227">
        <f>'Internal 40'!Q161</f>
        <v>5</v>
      </c>
      <c r="R161" s="227">
        <f>'Internal 40'!R161</f>
        <v>4</v>
      </c>
      <c r="T161" s="139">
        <f t="shared" si="20"/>
        <v>34</v>
      </c>
      <c r="U161" s="228"/>
      <c r="V161">
        <v>155</v>
      </c>
      <c r="W161">
        <f t="shared" si="21"/>
        <v>45</v>
      </c>
      <c r="X161">
        <f t="shared" si="22"/>
        <v>38</v>
      </c>
      <c r="Y161">
        <f t="shared" si="23"/>
        <v>85</v>
      </c>
      <c r="Z161">
        <f t="shared" si="24"/>
        <v>5</v>
      </c>
    </row>
    <row r="162" spans="1:26" ht="17.399999999999999">
      <c r="A162" s="191">
        <f t="shared" si="19"/>
        <v>0</v>
      </c>
      <c r="B162" s="191" t="str">
        <f>C162&amp;":"&amp;COUNTIF($C$7:C162,C162)</f>
        <v>:0</v>
      </c>
      <c r="C162" s="204"/>
      <c r="D162" s="209"/>
      <c r="E162" s="209"/>
      <c r="F162" s="209"/>
      <c r="G162" s="209"/>
      <c r="H162" s="209"/>
      <c r="I162" s="145"/>
      <c r="K162" s="209">
        <v>156</v>
      </c>
      <c r="L162" s="2" t="str">
        <f>M162&amp;":"&amp;COUNTIF($M$7:M162,M162)</f>
        <v>AME20177L:1</v>
      </c>
      <c r="M162" t="str">
        <f>Entry!O164</f>
        <v>AME20177L</v>
      </c>
      <c r="N162" s="227">
        <f>'Internal 40'!N162</f>
        <v>8.3000000000000007</v>
      </c>
      <c r="O162" s="227">
        <f>'Internal 40'!O162</f>
        <v>8.9</v>
      </c>
      <c r="P162" s="227">
        <f>'Internal 40'!P162</f>
        <v>7.8</v>
      </c>
      <c r="Q162" s="227">
        <f>'Internal 40'!Q162</f>
        <v>5</v>
      </c>
      <c r="R162" s="227">
        <f>'Internal 40'!R162</f>
        <v>4</v>
      </c>
      <c r="T162" s="139">
        <f t="shared" si="20"/>
        <v>34</v>
      </c>
      <c r="U162" s="228"/>
      <c r="V162">
        <v>156</v>
      </c>
      <c r="W162">
        <f t="shared" si="21"/>
        <v>42</v>
      </c>
      <c r="X162">
        <f t="shared" si="22"/>
        <v>45</v>
      </c>
      <c r="Y162">
        <f t="shared" si="23"/>
        <v>78</v>
      </c>
      <c r="Z162">
        <f t="shared" si="24"/>
        <v>5</v>
      </c>
    </row>
    <row r="163" spans="1:26" ht="17.399999999999999">
      <c r="A163" s="191">
        <f t="shared" si="19"/>
        <v>0</v>
      </c>
      <c r="B163" s="191" t="str">
        <f>C163&amp;":"&amp;COUNTIF($C$7:C163,C163)</f>
        <v>:0</v>
      </c>
      <c r="C163" s="204"/>
      <c r="D163" s="209"/>
      <c r="E163" s="209"/>
      <c r="F163" s="209"/>
      <c r="G163" s="209"/>
      <c r="H163" s="209"/>
      <c r="I163" s="145"/>
      <c r="K163" s="2">
        <v>157</v>
      </c>
      <c r="L163" s="2" t="str">
        <f>M163&amp;":"&amp;COUNTIF($M$7:M163,M163)</f>
        <v>AME20178L:1</v>
      </c>
      <c r="M163" t="str">
        <f>Entry!O165</f>
        <v>AME20178L</v>
      </c>
      <c r="N163" s="227">
        <f>'Internal 40'!N163</f>
        <v>8.6999999999999993</v>
      </c>
      <c r="O163" s="227">
        <f>'Internal 40'!O163</f>
        <v>9.6999999999999993</v>
      </c>
      <c r="P163" s="227">
        <f>'Internal 40'!P163</f>
        <v>8.6</v>
      </c>
      <c r="Q163" s="227">
        <f>'Internal 40'!Q163</f>
        <v>5</v>
      </c>
      <c r="R163" s="227">
        <f>'Internal 40'!R163</f>
        <v>4</v>
      </c>
      <c r="T163" s="139">
        <f t="shared" si="20"/>
        <v>36</v>
      </c>
      <c r="U163" s="228"/>
      <c r="V163">
        <v>157</v>
      </c>
      <c r="W163">
        <f t="shared" si="21"/>
        <v>44</v>
      </c>
      <c r="X163">
        <f t="shared" si="22"/>
        <v>49</v>
      </c>
      <c r="Y163">
        <f t="shared" si="23"/>
        <v>86</v>
      </c>
      <c r="Z163">
        <f t="shared" si="24"/>
        <v>5</v>
      </c>
    </row>
    <row r="164" spans="1:26" ht="17.399999999999999">
      <c r="A164" s="191">
        <f t="shared" si="19"/>
        <v>0</v>
      </c>
      <c r="B164" s="191" t="str">
        <f>C164&amp;":"&amp;COUNTIF($C$7:C164,C164)</f>
        <v>:0</v>
      </c>
      <c r="C164" s="204"/>
      <c r="D164" s="209"/>
      <c r="E164" s="209"/>
      <c r="F164" s="209"/>
      <c r="G164" s="209"/>
      <c r="H164" s="209"/>
      <c r="I164" s="145"/>
      <c r="K164" s="209">
        <v>158</v>
      </c>
      <c r="L164" s="2" t="str">
        <f>M164&amp;":"&amp;COUNTIF($M$7:M164,M164)</f>
        <v>AME20179L:1</v>
      </c>
      <c r="M164" t="str">
        <f>Entry!O166</f>
        <v>AME20179L</v>
      </c>
      <c r="N164" s="227">
        <f>'Internal 40'!N164</f>
        <v>6.1</v>
      </c>
      <c r="O164" s="227">
        <f>'Internal 40'!O164</f>
        <v>8</v>
      </c>
      <c r="P164" s="227">
        <f>'Internal 40'!P164</f>
        <v>7.9</v>
      </c>
      <c r="Q164" s="227">
        <f>'Internal 40'!Q164</f>
        <v>5</v>
      </c>
      <c r="R164" s="227">
        <f>'Internal 40'!R164</f>
        <v>4</v>
      </c>
      <c r="T164" s="139">
        <f t="shared" si="20"/>
        <v>31</v>
      </c>
      <c r="U164" s="228"/>
      <c r="V164">
        <v>158</v>
      </c>
      <c r="W164">
        <f t="shared" si="21"/>
        <v>31</v>
      </c>
      <c r="X164">
        <f t="shared" si="22"/>
        <v>40</v>
      </c>
      <c r="Y164">
        <f t="shared" si="23"/>
        <v>79</v>
      </c>
      <c r="Z164">
        <f t="shared" si="24"/>
        <v>5</v>
      </c>
    </row>
    <row r="165" spans="1:26" ht="17.399999999999999">
      <c r="A165" s="191">
        <f t="shared" si="19"/>
        <v>0</v>
      </c>
      <c r="B165" s="191" t="str">
        <f>C165&amp;":"&amp;COUNTIF($C$7:C165,C165)</f>
        <v>:0</v>
      </c>
      <c r="C165" s="204"/>
      <c r="D165" s="209"/>
      <c r="E165" s="209"/>
      <c r="F165" s="209"/>
      <c r="G165" s="209"/>
      <c r="H165" s="209"/>
      <c r="I165" s="145"/>
      <c r="K165" s="209">
        <v>159</v>
      </c>
      <c r="L165" s="2" t="str">
        <f>M165&amp;":"&amp;COUNTIF($M$7:M165,M165)</f>
        <v>AME20180L:1</v>
      </c>
      <c r="M165" t="str">
        <f>Entry!O167</f>
        <v>AME20180L</v>
      </c>
      <c r="N165" s="227">
        <f>'Internal 40'!N165</f>
        <v>7.6</v>
      </c>
      <c r="O165" s="227">
        <f>'Internal 40'!O165</f>
        <v>6.7</v>
      </c>
      <c r="P165" s="227">
        <f>'Internal 40'!P165</f>
        <v>6.7</v>
      </c>
      <c r="Q165" s="227">
        <f>'Internal 40'!Q165</f>
        <v>5</v>
      </c>
      <c r="R165" s="227">
        <f>'Internal 40'!R165</f>
        <v>4</v>
      </c>
      <c r="T165" s="139">
        <f t="shared" si="20"/>
        <v>30</v>
      </c>
      <c r="U165" s="228"/>
      <c r="V165">
        <v>159</v>
      </c>
      <c r="W165">
        <f t="shared" si="21"/>
        <v>38</v>
      </c>
      <c r="X165">
        <f t="shared" si="22"/>
        <v>34</v>
      </c>
      <c r="Y165">
        <f t="shared" si="23"/>
        <v>67</v>
      </c>
      <c r="Z165">
        <f t="shared" si="24"/>
        <v>5</v>
      </c>
    </row>
    <row r="166" spans="1:26" ht="17.399999999999999">
      <c r="A166" s="191">
        <f t="shared" si="19"/>
        <v>0</v>
      </c>
      <c r="B166" s="191" t="str">
        <f>C166&amp;":"&amp;COUNTIF($C$7:C166,C166)</f>
        <v>:0</v>
      </c>
      <c r="C166" s="204"/>
      <c r="D166" s="209"/>
      <c r="E166" s="209"/>
      <c r="F166" s="209"/>
      <c r="G166" s="209"/>
      <c r="H166" s="209"/>
      <c r="I166" s="145"/>
      <c r="K166" s="2">
        <v>160</v>
      </c>
      <c r="L166" s="2" t="str">
        <f>M166&amp;":"&amp;COUNTIF($M$7:M166,M166)</f>
        <v>AME20182L:1</v>
      </c>
      <c r="M166" t="str">
        <f>Entry!O168</f>
        <v>AME20182L</v>
      </c>
      <c r="N166" s="227">
        <f>'Internal 40'!N166</f>
        <v>7.6</v>
      </c>
      <c r="O166" s="227">
        <f>'Internal 40'!O166</f>
        <v>7.7</v>
      </c>
      <c r="P166" s="227">
        <f>'Internal 40'!P166</f>
        <v>7.7</v>
      </c>
      <c r="Q166" s="227">
        <f>'Internal 40'!Q166</f>
        <v>5</v>
      </c>
      <c r="R166" s="227">
        <f>'Internal 40'!R166</f>
        <v>4</v>
      </c>
      <c r="T166" s="139">
        <f t="shared" si="20"/>
        <v>32</v>
      </c>
      <c r="U166" s="228"/>
      <c r="V166">
        <v>160</v>
      </c>
      <c r="W166">
        <f t="shared" si="21"/>
        <v>38</v>
      </c>
      <c r="X166">
        <f t="shared" si="22"/>
        <v>39</v>
      </c>
      <c r="Y166">
        <f t="shared" si="23"/>
        <v>77</v>
      </c>
      <c r="Z166">
        <f t="shared" si="24"/>
        <v>5</v>
      </c>
    </row>
    <row r="167" spans="1:26" ht="17.399999999999999">
      <c r="A167" s="191">
        <f t="shared" si="19"/>
        <v>0</v>
      </c>
      <c r="B167" s="191" t="str">
        <f>C167&amp;":"&amp;COUNTIF($C$7:C167,C167)</f>
        <v>:0</v>
      </c>
      <c r="C167" s="204"/>
      <c r="D167" s="209"/>
      <c r="E167" s="209"/>
      <c r="F167" s="209"/>
      <c r="G167" s="209"/>
      <c r="H167" s="209"/>
      <c r="I167" s="145"/>
      <c r="K167" s="209">
        <v>161</v>
      </c>
      <c r="L167" s="2" t="str">
        <f>M167&amp;":"&amp;COUNTIF($M$7:M167,M167)</f>
        <v>AME20184L:1</v>
      </c>
      <c r="M167" t="str">
        <f>Entry!O169</f>
        <v>AME20184L</v>
      </c>
      <c r="N167" s="227">
        <f>'Internal 40'!N167</f>
        <v>8.6999999999999993</v>
      </c>
      <c r="O167" s="227">
        <f>'Internal 40'!O167</f>
        <v>9.6999999999999993</v>
      </c>
      <c r="P167" s="227">
        <f>'Internal 40'!P167</f>
        <v>8.6</v>
      </c>
      <c r="Q167" s="227">
        <f>'Internal 40'!Q167</f>
        <v>5</v>
      </c>
      <c r="R167" s="227">
        <f>'Internal 40'!R167</f>
        <v>4</v>
      </c>
      <c r="T167" s="139">
        <f t="shared" si="20"/>
        <v>36</v>
      </c>
      <c r="U167" s="228"/>
      <c r="V167">
        <v>161</v>
      </c>
      <c r="W167">
        <f t="shared" si="21"/>
        <v>44</v>
      </c>
      <c r="X167">
        <f t="shared" si="22"/>
        <v>49</v>
      </c>
      <c r="Y167">
        <f t="shared" si="23"/>
        <v>86</v>
      </c>
      <c r="Z167">
        <f t="shared" si="24"/>
        <v>5</v>
      </c>
    </row>
    <row r="168" spans="1:26" ht="17.399999999999999">
      <c r="A168" s="191">
        <f t="shared" si="19"/>
        <v>0</v>
      </c>
      <c r="B168" s="191" t="str">
        <f>C168&amp;":"&amp;COUNTIF($C$7:C168,C168)</f>
        <v>:0</v>
      </c>
      <c r="C168" s="204"/>
      <c r="D168" s="209"/>
      <c r="E168" s="209"/>
      <c r="F168" s="209"/>
      <c r="G168" s="209"/>
      <c r="H168" s="209"/>
      <c r="I168" s="145"/>
      <c r="K168" s="209">
        <v>162</v>
      </c>
      <c r="L168" s="2" t="str">
        <f>M168&amp;":"&amp;COUNTIF($M$7:M168,M168)</f>
        <v>AME20185L:1</v>
      </c>
      <c r="M168" t="str">
        <f>Entry!O170</f>
        <v>AME20185L</v>
      </c>
      <c r="N168" s="227">
        <f>'Internal 40'!N168</f>
        <v>8.6999999999999993</v>
      </c>
      <c r="O168" s="227">
        <f>'Internal 40'!O168</f>
        <v>9.6999999999999993</v>
      </c>
      <c r="P168" s="227">
        <f>'Internal 40'!P168</f>
        <v>8.6</v>
      </c>
      <c r="Q168" s="227">
        <f>'Internal 40'!Q168</f>
        <v>5</v>
      </c>
      <c r="R168" s="227">
        <f>'Internal 40'!R168</f>
        <v>4</v>
      </c>
      <c r="T168" s="139">
        <f t="shared" si="20"/>
        <v>36</v>
      </c>
      <c r="U168" s="228"/>
      <c r="V168">
        <v>162</v>
      </c>
      <c r="W168">
        <f t="shared" si="21"/>
        <v>44</v>
      </c>
      <c r="X168">
        <f t="shared" si="22"/>
        <v>49</v>
      </c>
      <c r="Y168">
        <f t="shared" si="23"/>
        <v>86</v>
      </c>
      <c r="Z168">
        <f t="shared" si="24"/>
        <v>5</v>
      </c>
    </row>
    <row r="169" spans="1:26" ht="17.399999999999999">
      <c r="A169" s="191">
        <f t="shared" si="19"/>
        <v>0</v>
      </c>
      <c r="B169" s="191" t="str">
        <f>C169&amp;":"&amp;COUNTIF($C$7:C169,C169)</f>
        <v>:0</v>
      </c>
      <c r="C169" s="204"/>
      <c r="D169" s="209"/>
      <c r="E169" s="209"/>
      <c r="F169" s="209"/>
      <c r="G169" s="209"/>
      <c r="H169" s="209"/>
      <c r="I169" s="145"/>
      <c r="K169" s="2">
        <v>163</v>
      </c>
      <c r="L169" s="2" t="str">
        <f>M169&amp;":"&amp;COUNTIF($M$7:M169,M169)</f>
        <v>AME20186L:1</v>
      </c>
      <c r="M169" t="str">
        <f>Entry!O171</f>
        <v>AME20186L</v>
      </c>
      <c r="N169" s="227">
        <f>'Internal 40'!N169</f>
        <v>7.7</v>
      </c>
      <c r="O169" s="227">
        <f>'Internal 40'!O169</f>
        <v>7.7</v>
      </c>
      <c r="P169" s="227">
        <f>'Internal 40'!P169</f>
        <v>7.6</v>
      </c>
      <c r="Q169" s="227">
        <f>'Internal 40'!Q169</f>
        <v>5</v>
      </c>
      <c r="R169" s="227">
        <f>'Internal 40'!R169</f>
        <v>5</v>
      </c>
      <c r="T169" s="139">
        <f t="shared" si="20"/>
        <v>33</v>
      </c>
      <c r="U169" s="228"/>
      <c r="V169">
        <v>163</v>
      </c>
      <c r="W169">
        <f t="shared" si="21"/>
        <v>39</v>
      </c>
      <c r="X169">
        <f t="shared" si="22"/>
        <v>39</v>
      </c>
      <c r="Y169">
        <f t="shared" si="23"/>
        <v>76</v>
      </c>
      <c r="Z169">
        <f t="shared" si="24"/>
        <v>5</v>
      </c>
    </row>
    <row r="170" spans="1:26" ht="17.399999999999999">
      <c r="A170" s="191">
        <f t="shared" si="19"/>
        <v>0</v>
      </c>
      <c r="B170" s="191" t="str">
        <f>C170&amp;":"&amp;COUNTIF($C$7:C170,C170)</f>
        <v>:0</v>
      </c>
      <c r="C170" s="204"/>
      <c r="D170" s="209"/>
      <c r="E170" s="209"/>
      <c r="F170" s="209"/>
      <c r="G170" s="209"/>
      <c r="H170" s="209"/>
      <c r="I170" s="145"/>
      <c r="K170" s="209">
        <v>164</v>
      </c>
      <c r="L170" s="2" t="str">
        <f>M170&amp;":"&amp;COUNTIF($M$7:M170,M170)</f>
        <v>AME20187L:1</v>
      </c>
      <c r="M170" t="str">
        <f>Entry!O172</f>
        <v>AME20187L</v>
      </c>
      <c r="N170" s="227">
        <f>'Internal 40'!N170</f>
        <v>7.2</v>
      </c>
      <c r="O170" s="227">
        <f>'Internal 40'!O170</f>
        <v>6.9</v>
      </c>
      <c r="P170" s="227">
        <f>'Internal 40'!P170</f>
        <v>7.9</v>
      </c>
      <c r="Q170" s="227">
        <f>'Internal 40'!Q170</f>
        <v>5</v>
      </c>
      <c r="R170" s="227">
        <f>'Internal 40'!R170</f>
        <v>4</v>
      </c>
      <c r="T170" s="139">
        <f t="shared" si="20"/>
        <v>31</v>
      </c>
      <c r="U170" s="228"/>
      <c r="V170">
        <v>164</v>
      </c>
      <c r="W170">
        <f t="shared" si="21"/>
        <v>36</v>
      </c>
      <c r="X170">
        <f t="shared" si="22"/>
        <v>35</v>
      </c>
      <c r="Y170">
        <f t="shared" si="23"/>
        <v>79</v>
      </c>
      <c r="Z170">
        <f t="shared" si="24"/>
        <v>5</v>
      </c>
    </row>
    <row r="171" spans="1:26" ht="17.399999999999999">
      <c r="A171" s="191">
        <f t="shared" si="19"/>
        <v>0</v>
      </c>
      <c r="B171" s="191" t="str">
        <f>C171&amp;":"&amp;COUNTIF($C$7:C171,C171)</f>
        <v>:0</v>
      </c>
      <c r="C171" s="204"/>
      <c r="D171" s="209"/>
      <c r="E171" s="209"/>
      <c r="F171" s="209"/>
      <c r="G171" s="209"/>
      <c r="H171" s="209"/>
      <c r="I171" s="145"/>
      <c r="K171" s="209">
        <v>165</v>
      </c>
      <c r="L171" s="2" t="str">
        <f>M171&amp;":"&amp;COUNTIF($M$7:M171,M171)</f>
        <v>AME20188L:1</v>
      </c>
      <c r="M171" t="str">
        <f>Entry!O173</f>
        <v>AME20188L</v>
      </c>
      <c r="N171" s="227">
        <f>'Internal 40'!N171</f>
        <v>8.3000000000000007</v>
      </c>
      <c r="O171" s="227">
        <f>'Internal 40'!O171</f>
        <v>7.9</v>
      </c>
      <c r="P171" s="227">
        <f>'Internal 40'!P171</f>
        <v>5.8</v>
      </c>
      <c r="Q171" s="227">
        <f>'Internal 40'!Q171</f>
        <v>5</v>
      </c>
      <c r="R171" s="227">
        <f>'Internal 40'!R171</f>
        <v>5</v>
      </c>
      <c r="T171" s="139">
        <f t="shared" si="20"/>
        <v>32</v>
      </c>
      <c r="U171" s="228"/>
      <c r="V171">
        <v>165</v>
      </c>
      <c r="W171">
        <f t="shared" si="21"/>
        <v>42</v>
      </c>
      <c r="X171">
        <f t="shared" si="22"/>
        <v>40</v>
      </c>
      <c r="Y171">
        <f t="shared" si="23"/>
        <v>58</v>
      </c>
      <c r="Z171">
        <f t="shared" si="24"/>
        <v>5</v>
      </c>
    </row>
    <row r="172" spans="1:26" ht="17.399999999999999">
      <c r="A172" s="191">
        <f t="shared" si="19"/>
        <v>0</v>
      </c>
      <c r="B172" s="191" t="str">
        <f>C172&amp;":"&amp;COUNTIF($C$7:C172,C172)</f>
        <v>:0</v>
      </c>
      <c r="C172" s="204"/>
      <c r="D172" s="209"/>
      <c r="E172" s="209"/>
      <c r="F172" s="209"/>
      <c r="G172" s="209"/>
      <c r="H172" s="209"/>
      <c r="I172" s="145"/>
      <c r="K172" s="2">
        <v>166</v>
      </c>
      <c r="L172" s="2" t="str">
        <f>M172&amp;":"&amp;COUNTIF($M$7:M172,M172)</f>
        <v>AME20189L:1</v>
      </c>
      <c r="M172" t="str">
        <f>Entry!O174</f>
        <v>AME20189L</v>
      </c>
      <c r="N172" s="227">
        <f>'Internal 40'!N172</f>
        <v>8.6999999999999993</v>
      </c>
      <c r="O172" s="227">
        <f>'Internal 40'!O172</f>
        <v>9.6999999999999993</v>
      </c>
      <c r="P172" s="227">
        <f>'Internal 40'!P172</f>
        <v>8.6</v>
      </c>
      <c r="Q172" s="227">
        <f>'Internal 40'!Q172</f>
        <v>5</v>
      </c>
      <c r="R172" s="227">
        <f>'Internal 40'!R172</f>
        <v>4</v>
      </c>
      <c r="T172" s="139">
        <f t="shared" si="20"/>
        <v>36</v>
      </c>
      <c r="U172" s="228"/>
      <c r="V172">
        <v>166</v>
      </c>
      <c r="W172">
        <f t="shared" si="21"/>
        <v>44</v>
      </c>
      <c r="X172">
        <f t="shared" si="22"/>
        <v>49</v>
      </c>
      <c r="Y172">
        <f t="shared" si="23"/>
        <v>86</v>
      </c>
      <c r="Z172">
        <f t="shared" si="24"/>
        <v>5</v>
      </c>
    </row>
    <row r="173" spans="1:26" ht="17.399999999999999">
      <c r="A173" s="191">
        <f t="shared" si="19"/>
        <v>0</v>
      </c>
      <c r="B173" s="191" t="str">
        <f>C173&amp;":"&amp;COUNTIF($C$7:C173,C173)</f>
        <v>:0</v>
      </c>
      <c r="C173" s="204"/>
      <c r="D173" s="209"/>
      <c r="E173" s="209"/>
      <c r="F173" s="209"/>
      <c r="G173" s="209"/>
      <c r="H173" s="209"/>
      <c r="I173" s="145"/>
      <c r="K173" s="209">
        <v>167</v>
      </c>
      <c r="L173" s="2" t="str">
        <f>M173&amp;":"&amp;COUNTIF($M$7:M173,M173)</f>
        <v>AME20190L:1</v>
      </c>
      <c r="M173" t="str">
        <f>Entry!O175</f>
        <v>AME20190L</v>
      </c>
      <c r="N173" s="227">
        <f>'Internal 40'!N173</f>
        <v>8.6999999999999993</v>
      </c>
      <c r="O173" s="227">
        <f>'Internal 40'!O173</f>
        <v>9.6999999999999993</v>
      </c>
      <c r="P173" s="227">
        <f>'Internal 40'!P173</f>
        <v>8.6</v>
      </c>
      <c r="Q173" s="227">
        <f>'Internal 40'!Q173</f>
        <v>5</v>
      </c>
      <c r="R173" s="227">
        <f>'Internal 40'!R173</f>
        <v>4</v>
      </c>
      <c r="T173" s="139">
        <f t="shared" si="20"/>
        <v>36</v>
      </c>
      <c r="U173" s="228"/>
      <c r="V173">
        <v>167</v>
      </c>
      <c r="W173">
        <f t="shared" si="21"/>
        <v>44</v>
      </c>
      <c r="X173">
        <f t="shared" si="22"/>
        <v>49</v>
      </c>
      <c r="Y173">
        <f t="shared" si="23"/>
        <v>86</v>
      </c>
      <c r="Z173">
        <f t="shared" si="24"/>
        <v>5</v>
      </c>
    </row>
    <row r="174" spans="1:26" ht="17.399999999999999">
      <c r="A174" s="191">
        <f t="shared" si="19"/>
        <v>0</v>
      </c>
      <c r="B174" s="191" t="str">
        <f>C174&amp;":"&amp;COUNTIF($C$7:C174,C174)</f>
        <v>:0</v>
      </c>
      <c r="C174" s="204"/>
      <c r="D174" s="209"/>
      <c r="E174" s="209"/>
      <c r="F174" s="209"/>
      <c r="G174" s="209"/>
      <c r="H174" s="209"/>
      <c r="I174" s="145"/>
      <c r="K174" s="209">
        <v>168</v>
      </c>
      <c r="L174" s="2" t="str">
        <f>M174&amp;":"&amp;COUNTIF($M$7:M174,M174)</f>
        <v>AME20191L:1</v>
      </c>
      <c r="M174" t="str">
        <f>Entry!O176</f>
        <v>AME20191L</v>
      </c>
      <c r="N174" s="227">
        <f>'Internal 40'!N174</f>
        <v>9.5</v>
      </c>
      <c r="O174" s="227">
        <f>'Internal 40'!O174</f>
        <v>9.8000000000000007</v>
      </c>
      <c r="P174" s="227">
        <f>'Internal 40'!P174</f>
        <v>9.6999999999999993</v>
      </c>
      <c r="Q174" s="227">
        <f>'Internal 40'!Q174</f>
        <v>5</v>
      </c>
      <c r="R174" s="227">
        <f>'Internal 40'!R174</f>
        <v>4</v>
      </c>
      <c r="T174" s="139">
        <f t="shared" si="20"/>
        <v>38</v>
      </c>
      <c r="U174" s="228"/>
      <c r="V174">
        <v>168</v>
      </c>
      <c r="W174">
        <f t="shared" si="21"/>
        <v>48</v>
      </c>
      <c r="X174">
        <f t="shared" si="22"/>
        <v>49</v>
      </c>
      <c r="Y174">
        <f t="shared" si="23"/>
        <v>97</v>
      </c>
      <c r="Z174">
        <f t="shared" si="24"/>
        <v>5</v>
      </c>
    </row>
    <row r="175" spans="1:26" ht="17.399999999999999">
      <c r="A175" s="191">
        <f t="shared" si="19"/>
        <v>0</v>
      </c>
      <c r="B175" s="191" t="str">
        <f>C175&amp;":"&amp;COUNTIF($C$7:C175,C175)</f>
        <v>:0</v>
      </c>
      <c r="C175" s="204"/>
      <c r="D175" s="209"/>
      <c r="E175" s="209"/>
      <c r="F175" s="209"/>
      <c r="G175" s="209"/>
      <c r="H175" s="209"/>
      <c r="I175" s="145"/>
      <c r="K175" s="2">
        <v>169</v>
      </c>
      <c r="L175" s="2" t="str">
        <f>M175&amp;":"&amp;COUNTIF($M$7:M175,M175)</f>
        <v>AME20193L:1</v>
      </c>
      <c r="M175" t="str">
        <f>Entry!O177</f>
        <v>AME20193L</v>
      </c>
      <c r="N175" s="227">
        <f>'Internal 40'!N175</f>
        <v>10</v>
      </c>
      <c r="O175" s="227">
        <f>'Internal 40'!O175</f>
        <v>9.5</v>
      </c>
      <c r="P175" s="227">
        <f>'Internal 40'!P175</f>
        <v>8.5</v>
      </c>
      <c r="Q175" s="227">
        <f>'Internal 40'!Q175</f>
        <v>5</v>
      </c>
      <c r="R175" s="227">
        <f>'Internal 40'!R175</f>
        <v>4</v>
      </c>
      <c r="T175" s="139">
        <f t="shared" si="20"/>
        <v>37</v>
      </c>
      <c r="U175" s="228"/>
      <c r="V175">
        <v>169</v>
      </c>
      <c r="W175">
        <f t="shared" si="21"/>
        <v>50</v>
      </c>
      <c r="X175">
        <f t="shared" si="22"/>
        <v>48</v>
      </c>
      <c r="Y175">
        <f t="shared" si="23"/>
        <v>85</v>
      </c>
      <c r="Z175">
        <f t="shared" si="24"/>
        <v>5</v>
      </c>
    </row>
    <row r="176" spans="1:26" ht="17.399999999999999">
      <c r="A176" s="191">
        <f t="shared" si="19"/>
        <v>0</v>
      </c>
      <c r="B176" s="191" t="str">
        <f>C176&amp;":"&amp;COUNTIF($C$7:C176,C176)</f>
        <v>:0</v>
      </c>
      <c r="C176" s="204"/>
      <c r="D176" s="209"/>
      <c r="E176" s="209"/>
      <c r="F176" s="209"/>
      <c r="G176" s="209"/>
      <c r="H176" s="209"/>
      <c r="I176" s="145"/>
      <c r="K176" s="209">
        <v>170</v>
      </c>
      <c r="L176" s="2" t="str">
        <f>M176&amp;":"&amp;COUNTIF($M$7:M176,M176)</f>
        <v>AME20194L:1</v>
      </c>
      <c r="M176" t="str">
        <f>Entry!O178</f>
        <v>AME20194L</v>
      </c>
      <c r="N176" s="227">
        <f>'Internal 40'!N176</f>
        <v>8.1999999999999993</v>
      </c>
      <c r="O176" s="227">
        <f>'Internal 40'!O176</f>
        <v>8.9</v>
      </c>
      <c r="P176" s="227">
        <f>'Internal 40'!P176</f>
        <v>7.9</v>
      </c>
      <c r="Q176" s="227">
        <f>'Internal 40'!Q176</f>
        <v>5</v>
      </c>
      <c r="R176" s="227">
        <f>'Internal 40'!R176</f>
        <v>5</v>
      </c>
      <c r="T176" s="139">
        <f t="shared" si="20"/>
        <v>35</v>
      </c>
      <c r="U176" s="228"/>
      <c r="V176">
        <v>170</v>
      </c>
      <c r="W176">
        <f t="shared" si="21"/>
        <v>41</v>
      </c>
      <c r="X176">
        <f t="shared" si="22"/>
        <v>45</v>
      </c>
      <c r="Y176">
        <f t="shared" si="23"/>
        <v>79</v>
      </c>
      <c r="Z176">
        <f t="shared" si="24"/>
        <v>5</v>
      </c>
    </row>
    <row r="177" spans="1:26" ht="17.399999999999999">
      <c r="A177" s="191">
        <f t="shared" si="19"/>
        <v>0</v>
      </c>
      <c r="B177" s="191" t="str">
        <f>C177&amp;":"&amp;COUNTIF($C$7:C177,C177)</f>
        <v>:0</v>
      </c>
      <c r="C177" s="204"/>
      <c r="D177" s="209"/>
      <c r="E177" s="209"/>
      <c r="F177" s="209"/>
      <c r="G177" s="209"/>
      <c r="H177" s="209"/>
      <c r="I177" s="145"/>
      <c r="K177" s="209">
        <v>171</v>
      </c>
      <c r="L177" s="2" t="str">
        <f>M177&amp;":"&amp;COUNTIF($M$7:M177,M177)</f>
        <v>AME20195L:1</v>
      </c>
      <c r="M177" t="str">
        <f>Entry!O179</f>
        <v>AME20195L</v>
      </c>
      <c r="N177" s="227">
        <f>'Internal 40'!N177</f>
        <v>7.8</v>
      </c>
      <c r="O177" s="227">
        <f>'Internal 40'!O177</f>
        <v>7.6</v>
      </c>
      <c r="P177" s="227">
        <f>'Internal 40'!P177</f>
        <v>6.6</v>
      </c>
      <c r="Q177" s="227">
        <f>'Internal 40'!Q177</f>
        <v>5</v>
      </c>
      <c r="R177" s="227">
        <f>'Internal 40'!R177</f>
        <v>4</v>
      </c>
      <c r="T177" s="139">
        <f t="shared" si="20"/>
        <v>31</v>
      </c>
      <c r="U177" s="228"/>
      <c r="V177">
        <v>171</v>
      </c>
      <c r="W177">
        <f t="shared" si="21"/>
        <v>39</v>
      </c>
      <c r="X177">
        <f t="shared" si="22"/>
        <v>38</v>
      </c>
      <c r="Y177">
        <f t="shared" si="23"/>
        <v>66</v>
      </c>
      <c r="Z177">
        <f t="shared" si="24"/>
        <v>5</v>
      </c>
    </row>
    <row r="178" spans="1:26" ht="17.399999999999999">
      <c r="A178" s="191">
        <f t="shared" si="19"/>
        <v>0</v>
      </c>
      <c r="B178" s="191" t="str">
        <f>C178&amp;":"&amp;COUNTIF($C$7:C178,C178)</f>
        <v>:0</v>
      </c>
      <c r="C178" s="204"/>
      <c r="D178" s="209"/>
      <c r="E178" s="209"/>
      <c r="F178" s="209"/>
      <c r="G178" s="209"/>
      <c r="H178" s="209"/>
      <c r="I178" s="145"/>
      <c r="K178" s="2">
        <v>172</v>
      </c>
      <c r="L178" s="2" t="str">
        <f>M178&amp;":"&amp;COUNTIF($M$7:M178,M178)</f>
        <v>AME20196L:1</v>
      </c>
      <c r="M178" t="str">
        <f>Entry!O180</f>
        <v>AME20196L</v>
      </c>
      <c r="N178" s="227">
        <f>'Internal 40'!N178</f>
        <v>7.7</v>
      </c>
      <c r="O178" s="227">
        <f>'Internal 40'!O178</f>
        <v>6.7</v>
      </c>
      <c r="P178" s="227">
        <f>'Internal 40'!P178</f>
        <v>7.6</v>
      </c>
      <c r="Q178" s="227">
        <f>'Internal 40'!Q178</f>
        <v>5</v>
      </c>
      <c r="R178" s="227">
        <f>'Internal 40'!R178</f>
        <v>5</v>
      </c>
      <c r="T178" s="139">
        <f t="shared" si="20"/>
        <v>32</v>
      </c>
      <c r="U178" s="228"/>
      <c r="V178">
        <v>172</v>
      </c>
      <c r="W178">
        <f t="shared" si="21"/>
        <v>39</v>
      </c>
      <c r="X178">
        <f t="shared" si="22"/>
        <v>34</v>
      </c>
      <c r="Y178">
        <f t="shared" si="23"/>
        <v>76</v>
      </c>
      <c r="Z178">
        <f t="shared" si="24"/>
        <v>5</v>
      </c>
    </row>
    <row r="179" spans="1:26" ht="17.399999999999999">
      <c r="A179" s="191">
        <f t="shared" si="19"/>
        <v>0</v>
      </c>
      <c r="B179" s="191" t="str">
        <f>C179&amp;":"&amp;COUNTIF($C$7:C179,C179)</f>
        <v>:0</v>
      </c>
      <c r="C179" s="204"/>
      <c r="D179" s="209"/>
      <c r="E179" s="209"/>
      <c r="F179" s="209"/>
      <c r="G179" s="209"/>
      <c r="H179" s="209"/>
      <c r="I179" s="145"/>
      <c r="K179" s="209">
        <v>173</v>
      </c>
      <c r="L179" s="2" t="str">
        <f>M179&amp;":"&amp;COUNTIF($M$7:M179,M179)</f>
        <v>AME20197L:1</v>
      </c>
      <c r="M179" t="str">
        <f>Entry!O181</f>
        <v>AME20197L</v>
      </c>
      <c r="N179" s="227">
        <f>'Internal 40'!N179</f>
        <v>8.6</v>
      </c>
      <c r="O179" s="227">
        <f>'Internal 40'!O179</f>
        <v>8.6999999999999993</v>
      </c>
      <c r="P179" s="227">
        <f>'Internal 40'!P179</f>
        <v>7.7</v>
      </c>
      <c r="Q179" s="227">
        <f>'Internal 40'!Q179</f>
        <v>5</v>
      </c>
      <c r="R179" s="227">
        <f>'Internal 40'!R179</f>
        <v>4</v>
      </c>
      <c r="T179" s="139">
        <f t="shared" si="20"/>
        <v>34</v>
      </c>
      <c r="U179" s="228"/>
      <c r="V179">
        <v>173</v>
      </c>
      <c r="W179">
        <f t="shared" si="21"/>
        <v>43</v>
      </c>
      <c r="X179">
        <f t="shared" si="22"/>
        <v>44</v>
      </c>
      <c r="Y179">
        <f t="shared" si="23"/>
        <v>77</v>
      </c>
      <c r="Z179">
        <f t="shared" si="24"/>
        <v>5</v>
      </c>
    </row>
    <row r="180" spans="1:26" ht="17.399999999999999">
      <c r="A180" s="191">
        <f t="shared" si="19"/>
        <v>0</v>
      </c>
      <c r="B180" s="191" t="str">
        <f>C180&amp;":"&amp;COUNTIF($C$7:C180,C180)</f>
        <v>:0</v>
      </c>
      <c r="C180" s="204"/>
      <c r="D180" s="209"/>
      <c r="E180" s="209"/>
      <c r="F180" s="209"/>
      <c r="G180" s="209"/>
      <c r="H180" s="209"/>
      <c r="I180" s="145"/>
      <c r="K180" s="209">
        <v>174</v>
      </c>
      <c r="L180" s="2" t="str">
        <f>M180&amp;":"&amp;COUNTIF($M$7:M180,M180)</f>
        <v>AME20198L:1</v>
      </c>
      <c r="M180" t="str">
        <f>Entry!O182</f>
        <v>AME20198L</v>
      </c>
      <c r="N180" s="227">
        <f>'Internal 40'!N180</f>
        <v>7.8</v>
      </c>
      <c r="O180" s="227">
        <f>'Internal 40'!O180</f>
        <v>7.6</v>
      </c>
      <c r="P180" s="227">
        <f>'Internal 40'!P180</f>
        <v>7.6</v>
      </c>
      <c r="Q180" s="227">
        <f>'Internal 40'!Q180</f>
        <v>5</v>
      </c>
      <c r="R180" s="227">
        <f>'Internal 40'!R180</f>
        <v>5</v>
      </c>
      <c r="T180" s="139">
        <f t="shared" si="20"/>
        <v>33</v>
      </c>
      <c r="U180" s="228"/>
      <c r="V180">
        <v>174</v>
      </c>
      <c r="W180">
        <f t="shared" si="21"/>
        <v>39</v>
      </c>
      <c r="X180">
        <f t="shared" si="22"/>
        <v>38</v>
      </c>
      <c r="Y180">
        <f t="shared" si="23"/>
        <v>76</v>
      </c>
      <c r="Z180">
        <f t="shared" si="24"/>
        <v>5</v>
      </c>
    </row>
    <row r="181" spans="1:26" ht="17.399999999999999">
      <c r="A181" s="191">
        <f t="shared" si="19"/>
        <v>0</v>
      </c>
      <c r="B181" s="191" t="str">
        <f>C181&amp;":"&amp;COUNTIF($C$7:C181,C181)</f>
        <v>:0</v>
      </c>
      <c r="C181" s="204"/>
      <c r="D181" s="209"/>
      <c r="E181" s="209"/>
      <c r="F181" s="209"/>
      <c r="G181" s="209"/>
      <c r="H181" s="209"/>
      <c r="I181" s="145"/>
      <c r="K181" s="2">
        <v>175</v>
      </c>
      <c r="L181" s="2" t="str">
        <f>M181&amp;":"&amp;COUNTIF($M$7:M181,M181)</f>
        <v>AME20199L:1</v>
      </c>
      <c r="M181" t="str">
        <f>Entry!O183</f>
        <v>AME20199L</v>
      </c>
      <c r="N181" s="227">
        <f>'Internal 40'!N181</f>
        <v>8.1999999999999993</v>
      </c>
      <c r="O181" s="227">
        <f>'Internal 40'!O181</f>
        <v>8.9</v>
      </c>
      <c r="P181" s="227">
        <f>'Internal 40'!P181</f>
        <v>7.9</v>
      </c>
      <c r="Q181" s="227">
        <f>'Internal 40'!Q181</f>
        <v>5</v>
      </c>
      <c r="R181" s="227">
        <f>'Internal 40'!R181</f>
        <v>5</v>
      </c>
      <c r="T181" s="139">
        <f t="shared" si="20"/>
        <v>35</v>
      </c>
      <c r="U181" s="228"/>
      <c r="V181">
        <v>175</v>
      </c>
      <c r="W181">
        <f t="shared" si="21"/>
        <v>41</v>
      </c>
      <c r="X181">
        <f t="shared" si="22"/>
        <v>45</v>
      </c>
      <c r="Y181">
        <f t="shared" si="23"/>
        <v>79</v>
      </c>
      <c r="Z181">
        <f t="shared" si="24"/>
        <v>5</v>
      </c>
    </row>
    <row r="182" spans="1:26" ht="17.399999999999999">
      <c r="A182" s="191">
        <f t="shared" si="19"/>
        <v>0</v>
      </c>
      <c r="B182" s="191" t="str">
        <f>C182&amp;":"&amp;COUNTIF($C$7:C182,C182)</f>
        <v>:0</v>
      </c>
      <c r="C182" s="204"/>
      <c r="D182" s="209"/>
      <c r="E182" s="209"/>
      <c r="F182" s="209"/>
      <c r="G182" s="209"/>
      <c r="H182" s="209"/>
      <c r="I182" s="145"/>
      <c r="K182" s="209">
        <v>176</v>
      </c>
      <c r="L182" s="2" t="str">
        <f>M182&amp;":"&amp;COUNTIF($M$7:M182,M182)</f>
        <v>AME20200L:1</v>
      </c>
      <c r="M182" t="str">
        <f>Entry!O184</f>
        <v>AME20200L</v>
      </c>
      <c r="N182" s="227">
        <f>'Internal 40'!N182</f>
        <v>8.6999999999999993</v>
      </c>
      <c r="O182" s="227">
        <f>'Internal 40'!O182</f>
        <v>9.6999999999999993</v>
      </c>
      <c r="P182" s="227">
        <f>'Internal 40'!P182</f>
        <v>8.6</v>
      </c>
      <c r="Q182" s="227">
        <f>'Internal 40'!Q182</f>
        <v>5</v>
      </c>
      <c r="R182" s="227">
        <f>'Internal 40'!R182</f>
        <v>4</v>
      </c>
      <c r="T182" s="139">
        <f t="shared" si="20"/>
        <v>36</v>
      </c>
      <c r="U182" s="228"/>
      <c r="V182">
        <v>176</v>
      </c>
      <c r="W182">
        <f t="shared" si="21"/>
        <v>44</v>
      </c>
      <c r="X182">
        <f t="shared" si="22"/>
        <v>49</v>
      </c>
      <c r="Y182">
        <f t="shared" si="23"/>
        <v>86</v>
      </c>
      <c r="Z182">
        <f t="shared" si="24"/>
        <v>5</v>
      </c>
    </row>
    <row r="183" spans="1:26" ht="17.399999999999999">
      <c r="A183" s="191">
        <f t="shared" si="19"/>
        <v>0</v>
      </c>
      <c r="B183" s="191" t="str">
        <f>C183&amp;":"&amp;COUNTIF($C$7:C183,C183)</f>
        <v>:0</v>
      </c>
      <c r="C183" s="204"/>
      <c r="D183" s="209"/>
      <c r="E183" s="209"/>
      <c r="F183" s="209"/>
      <c r="G183" s="209"/>
      <c r="H183" s="209"/>
      <c r="I183" s="145"/>
      <c r="K183" s="209">
        <v>177</v>
      </c>
      <c r="L183" s="2" t="str">
        <f>M183&amp;":"&amp;COUNTIF($M$7:M183,M183)</f>
        <v>AME20202L:1</v>
      </c>
      <c r="M183" t="str">
        <f>Entry!O185</f>
        <v>AME20202L</v>
      </c>
      <c r="N183" s="227">
        <f>'Internal 40'!N183</f>
        <v>7.5</v>
      </c>
      <c r="O183" s="227">
        <f>'Internal 40'!O183</f>
        <v>7.8</v>
      </c>
      <c r="P183" s="227">
        <f>'Internal 40'!P183</f>
        <v>7.7</v>
      </c>
      <c r="Q183" s="227">
        <f>'Internal 40'!Q183</f>
        <v>5</v>
      </c>
      <c r="R183" s="227">
        <f>'Internal 40'!R183</f>
        <v>5</v>
      </c>
      <c r="T183" s="139">
        <f t="shared" si="20"/>
        <v>33</v>
      </c>
      <c r="U183" s="228"/>
      <c r="V183">
        <v>177</v>
      </c>
      <c r="W183">
        <f t="shared" si="21"/>
        <v>38</v>
      </c>
      <c r="X183">
        <f t="shared" si="22"/>
        <v>39</v>
      </c>
      <c r="Y183">
        <f t="shared" si="23"/>
        <v>77</v>
      </c>
      <c r="Z183">
        <f t="shared" si="24"/>
        <v>5</v>
      </c>
    </row>
    <row r="184" spans="1:26" ht="17.399999999999999">
      <c r="A184" s="191">
        <f t="shared" si="19"/>
        <v>0</v>
      </c>
      <c r="B184" s="191" t="str">
        <f>C184&amp;":"&amp;COUNTIF($C$7:C184,C184)</f>
        <v>:0</v>
      </c>
      <c r="C184" s="204"/>
      <c r="D184" s="209"/>
      <c r="E184" s="209"/>
      <c r="F184" s="209"/>
      <c r="G184" s="209"/>
      <c r="H184" s="209"/>
      <c r="I184" s="145"/>
      <c r="K184" s="2">
        <v>178</v>
      </c>
      <c r="L184" s="2" t="str">
        <f>M184&amp;":"&amp;COUNTIF($M$7:M184,M184)</f>
        <v>AME20203L:1</v>
      </c>
      <c r="M184" t="str">
        <f>Entry!O186</f>
        <v>AME20203L</v>
      </c>
      <c r="N184" s="227">
        <f>'Internal 40'!N184</f>
        <v>5.6</v>
      </c>
      <c r="O184" s="227">
        <f>'Internal 40'!O184</f>
        <v>6.7</v>
      </c>
      <c r="P184" s="227">
        <f>'Internal 40'!P184</f>
        <v>5.7</v>
      </c>
      <c r="Q184" s="227">
        <f>'Internal 40'!Q184</f>
        <v>5</v>
      </c>
      <c r="R184" s="227">
        <f>'Internal 40'!R184</f>
        <v>5</v>
      </c>
      <c r="T184" s="139">
        <f t="shared" si="20"/>
        <v>28</v>
      </c>
      <c r="U184" s="228"/>
      <c r="V184">
        <v>178</v>
      </c>
      <c r="W184">
        <f t="shared" si="21"/>
        <v>28</v>
      </c>
      <c r="X184">
        <f t="shared" si="22"/>
        <v>34</v>
      </c>
      <c r="Y184">
        <f t="shared" si="23"/>
        <v>57</v>
      </c>
      <c r="Z184">
        <f t="shared" si="24"/>
        <v>5</v>
      </c>
    </row>
    <row r="185" spans="1:26" ht="17.399999999999999">
      <c r="A185" s="191">
        <f t="shared" si="19"/>
        <v>0</v>
      </c>
      <c r="B185" s="191" t="str">
        <f>C185&amp;":"&amp;COUNTIF($C$7:C185,C185)</f>
        <v>:0</v>
      </c>
      <c r="C185" s="204"/>
      <c r="D185" s="209"/>
      <c r="E185" s="209"/>
      <c r="F185" s="209"/>
      <c r="G185" s="209"/>
      <c r="H185" s="209"/>
      <c r="I185" s="145"/>
      <c r="K185" s="209">
        <v>179</v>
      </c>
      <c r="L185" s="2" t="str">
        <f>M185&amp;":"&amp;COUNTIF($M$7:M185,M185)</f>
        <v>AME20204L:1</v>
      </c>
      <c r="M185" t="str">
        <f>Entry!O187</f>
        <v>AME20204L</v>
      </c>
      <c r="N185" s="227">
        <f>'Internal 40'!N185</f>
        <v>8.1999999999999993</v>
      </c>
      <c r="O185" s="227">
        <f>'Internal 40'!O185</f>
        <v>8.9</v>
      </c>
      <c r="P185" s="227">
        <f>'Internal 40'!P185</f>
        <v>7.9</v>
      </c>
      <c r="Q185" s="227">
        <f>'Internal 40'!Q185</f>
        <v>5</v>
      </c>
      <c r="R185" s="227">
        <f>'Internal 40'!R185</f>
        <v>5</v>
      </c>
      <c r="T185" s="139">
        <f t="shared" si="20"/>
        <v>35</v>
      </c>
      <c r="U185" s="228"/>
      <c r="V185">
        <v>179</v>
      </c>
      <c r="W185">
        <f t="shared" si="21"/>
        <v>41</v>
      </c>
      <c r="X185">
        <f t="shared" si="22"/>
        <v>45</v>
      </c>
      <c r="Y185">
        <f t="shared" si="23"/>
        <v>79</v>
      </c>
      <c r="Z185">
        <f t="shared" si="24"/>
        <v>5</v>
      </c>
    </row>
    <row r="186" spans="1:26" ht="17.399999999999999">
      <c r="A186" s="191">
        <f t="shared" si="19"/>
        <v>0</v>
      </c>
      <c r="B186" s="191" t="str">
        <f>C186&amp;":"&amp;COUNTIF($C$7:C186,C186)</f>
        <v>:0</v>
      </c>
      <c r="C186" s="204"/>
      <c r="D186" s="209"/>
      <c r="E186" s="209"/>
      <c r="F186" s="209"/>
      <c r="G186" s="209"/>
      <c r="H186" s="209"/>
      <c r="I186" s="145"/>
      <c r="K186" s="209">
        <v>180</v>
      </c>
      <c r="L186" s="2" t="str">
        <f>M186&amp;":"&amp;COUNTIF($M$7:M186,M186)</f>
        <v>AME20205L:1</v>
      </c>
      <c r="M186" t="str">
        <f>Entry!O188</f>
        <v>AME20205L</v>
      </c>
      <c r="N186" s="227">
        <f>'Internal 40'!N186</f>
        <v>7.3</v>
      </c>
      <c r="O186" s="227">
        <f>'Internal 40'!O186</f>
        <v>7.9</v>
      </c>
      <c r="P186" s="227">
        <f>'Internal 40'!P186</f>
        <v>8.8000000000000007</v>
      </c>
      <c r="Q186" s="227">
        <f>'Internal 40'!Q186</f>
        <v>5</v>
      </c>
      <c r="R186" s="227">
        <f>'Internal 40'!R186</f>
        <v>4</v>
      </c>
      <c r="T186" s="139">
        <f t="shared" si="20"/>
        <v>33</v>
      </c>
      <c r="U186" s="228"/>
      <c r="V186">
        <v>180</v>
      </c>
      <c r="W186">
        <f t="shared" si="21"/>
        <v>37</v>
      </c>
      <c r="X186">
        <f t="shared" si="22"/>
        <v>40</v>
      </c>
      <c r="Y186">
        <f t="shared" si="23"/>
        <v>88</v>
      </c>
      <c r="Z186">
        <f t="shared" si="24"/>
        <v>5</v>
      </c>
    </row>
    <row r="187" spans="1:26" ht="17.399999999999999">
      <c r="A187" s="191">
        <f t="shared" si="19"/>
        <v>0</v>
      </c>
      <c r="B187" s="191" t="str">
        <f>C187&amp;":"&amp;COUNTIF($C$7:C187,C187)</f>
        <v>:0</v>
      </c>
      <c r="C187" s="204"/>
      <c r="D187" s="209"/>
      <c r="E187" s="209"/>
      <c r="F187" s="209"/>
      <c r="G187" s="209"/>
      <c r="H187" s="209"/>
      <c r="I187" s="145"/>
      <c r="K187" s="2">
        <v>181</v>
      </c>
      <c r="L187" s="2" t="str">
        <f>M187&amp;":"&amp;COUNTIF($M$7:M187,M187)</f>
        <v>AME20206L:1</v>
      </c>
      <c r="M187" t="str">
        <f>Entry!O189</f>
        <v>AME20206L</v>
      </c>
      <c r="N187" s="227">
        <f>'Internal 40'!N187</f>
        <v>8.1999999999999993</v>
      </c>
      <c r="O187" s="227">
        <f>'Internal 40'!O187</f>
        <v>8.9</v>
      </c>
      <c r="P187" s="227">
        <f>'Internal 40'!P187</f>
        <v>5.9</v>
      </c>
      <c r="Q187" s="227">
        <f>'Internal 40'!Q187</f>
        <v>5</v>
      </c>
      <c r="R187" s="227">
        <f>'Internal 40'!R187</f>
        <v>4</v>
      </c>
      <c r="T187" s="139">
        <f t="shared" si="20"/>
        <v>32</v>
      </c>
      <c r="U187" s="228"/>
      <c r="V187">
        <v>181</v>
      </c>
      <c r="W187">
        <f t="shared" si="21"/>
        <v>41</v>
      </c>
      <c r="X187">
        <f t="shared" si="22"/>
        <v>45</v>
      </c>
      <c r="Y187">
        <f t="shared" si="23"/>
        <v>59</v>
      </c>
      <c r="Z187">
        <f t="shared" si="24"/>
        <v>5</v>
      </c>
    </row>
    <row r="188" spans="1:26" ht="17.399999999999999">
      <c r="A188" s="191">
        <f t="shared" si="19"/>
        <v>0</v>
      </c>
      <c r="B188" s="191" t="str">
        <f>C188&amp;":"&amp;COUNTIF($C$7:C188,C188)</f>
        <v>:0</v>
      </c>
      <c r="C188" s="204"/>
      <c r="D188" s="209"/>
      <c r="E188" s="209"/>
      <c r="F188" s="209"/>
      <c r="G188" s="209"/>
      <c r="H188" s="209"/>
      <c r="I188" s="145"/>
      <c r="K188" s="209">
        <v>182</v>
      </c>
      <c r="L188" s="2" t="str">
        <f>M188&amp;":"&amp;COUNTIF($M$7:M188,M188)</f>
        <v>AME20207L:1</v>
      </c>
      <c r="M188" t="str">
        <f>Entry!O190</f>
        <v>AME20207L</v>
      </c>
      <c r="N188" s="227">
        <f>'Internal 40'!N188</f>
        <v>8.6999999999999993</v>
      </c>
      <c r="O188" s="227">
        <f>'Internal 40'!O188</f>
        <v>9.6999999999999993</v>
      </c>
      <c r="P188" s="227">
        <f>'Internal 40'!P188</f>
        <v>8.6</v>
      </c>
      <c r="Q188" s="227">
        <f>'Internal 40'!Q188</f>
        <v>5</v>
      </c>
      <c r="R188" s="227">
        <f>'Internal 40'!R188</f>
        <v>4</v>
      </c>
      <c r="T188" s="139">
        <f t="shared" si="20"/>
        <v>36</v>
      </c>
      <c r="U188" s="228"/>
      <c r="V188">
        <v>182</v>
      </c>
      <c r="W188">
        <f t="shared" si="21"/>
        <v>44</v>
      </c>
      <c r="X188">
        <f t="shared" si="22"/>
        <v>49</v>
      </c>
      <c r="Y188">
        <f t="shared" si="23"/>
        <v>86</v>
      </c>
      <c r="Z188">
        <f t="shared" si="24"/>
        <v>5</v>
      </c>
    </row>
    <row r="189" spans="1:26" ht="17.399999999999999">
      <c r="A189" s="191">
        <f t="shared" si="19"/>
        <v>0</v>
      </c>
      <c r="B189" s="191" t="str">
        <f>C189&amp;":"&amp;COUNTIF($C$7:C189,C189)</f>
        <v>:0</v>
      </c>
      <c r="C189" s="204"/>
      <c r="D189" s="209"/>
      <c r="E189" s="209"/>
      <c r="F189" s="209"/>
      <c r="G189" s="209"/>
      <c r="H189" s="209"/>
      <c r="I189" s="145"/>
      <c r="K189" s="209">
        <v>183</v>
      </c>
      <c r="L189" s="2" t="str">
        <f>M189&amp;":"&amp;COUNTIF($M$7:M189,M189)</f>
        <v>AME20208L:1</v>
      </c>
      <c r="M189" t="str">
        <f>Entry!O191</f>
        <v>AME20208L</v>
      </c>
      <c r="N189" s="227">
        <f>'Internal 40'!N189</f>
        <v>8.6999999999999993</v>
      </c>
      <c r="O189" s="227">
        <f>'Internal 40'!O189</f>
        <v>9.6999999999999993</v>
      </c>
      <c r="P189" s="227">
        <f>'Internal 40'!P189</f>
        <v>8.6</v>
      </c>
      <c r="Q189" s="227">
        <f>'Internal 40'!Q189</f>
        <v>5</v>
      </c>
      <c r="R189" s="227">
        <f>'Internal 40'!R189</f>
        <v>4</v>
      </c>
      <c r="T189" s="139">
        <f t="shared" si="20"/>
        <v>36</v>
      </c>
      <c r="U189" s="228"/>
      <c r="V189">
        <v>183</v>
      </c>
      <c r="W189">
        <f t="shared" si="21"/>
        <v>44</v>
      </c>
      <c r="X189">
        <f t="shared" si="22"/>
        <v>49</v>
      </c>
      <c r="Y189">
        <f t="shared" si="23"/>
        <v>86</v>
      </c>
      <c r="Z189">
        <f t="shared" si="24"/>
        <v>5</v>
      </c>
    </row>
    <row r="190" spans="1:26" ht="17.399999999999999">
      <c r="A190" s="191">
        <f t="shared" si="19"/>
        <v>0</v>
      </c>
      <c r="B190" s="191" t="str">
        <f>C190&amp;":"&amp;COUNTIF($C$7:C190,C190)</f>
        <v>:0</v>
      </c>
      <c r="C190" s="204"/>
      <c r="D190" s="209"/>
      <c r="E190" s="209"/>
      <c r="F190" s="209"/>
      <c r="G190" s="209"/>
      <c r="H190" s="209"/>
      <c r="I190" s="145"/>
      <c r="K190" s="2">
        <v>184</v>
      </c>
      <c r="L190" s="2" t="str">
        <f>M190&amp;":"&amp;COUNTIF($M$7:M190,M190)</f>
        <v>AME20209L:1</v>
      </c>
      <c r="M190" t="str">
        <f>Entry!O192</f>
        <v>AME20209L</v>
      </c>
      <c r="N190" s="227">
        <f>'Internal 40'!N190</f>
        <v>8.9</v>
      </c>
      <c r="O190" s="227">
        <f>'Internal 40'!O190</f>
        <v>7.6</v>
      </c>
      <c r="P190" s="227">
        <f>'Internal 40'!P190</f>
        <v>8.5</v>
      </c>
      <c r="Q190" s="227">
        <f>'Internal 40'!Q190</f>
        <v>5</v>
      </c>
      <c r="R190" s="227">
        <f>'Internal 40'!R190</f>
        <v>4</v>
      </c>
      <c r="T190" s="139">
        <f t="shared" si="20"/>
        <v>34</v>
      </c>
      <c r="U190" s="228"/>
      <c r="V190">
        <v>184</v>
      </c>
      <c r="W190">
        <f t="shared" si="21"/>
        <v>45</v>
      </c>
      <c r="X190">
        <f t="shared" si="22"/>
        <v>38</v>
      </c>
      <c r="Y190">
        <f t="shared" si="23"/>
        <v>85</v>
      </c>
      <c r="Z190">
        <f t="shared" si="24"/>
        <v>5</v>
      </c>
    </row>
    <row r="191" spans="1:26" ht="17.399999999999999">
      <c r="A191" s="191">
        <f t="shared" si="19"/>
        <v>0</v>
      </c>
      <c r="B191" s="191" t="str">
        <f>C191&amp;":"&amp;COUNTIF($C$7:C191,C191)</f>
        <v>:0</v>
      </c>
      <c r="C191" s="204"/>
      <c r="D191" s="209"/>
      <c r="E191" s="209"/>
      <c r="F191" s="209"/>
      <c r="G191" s="209"/>
      <c r="H191" s="209"/>
      <c r="I191" s="145"/>
      <c r="K191" s="209">
        <v>185</v>
      </c>
      <c r="L191" s="2" t="str">
        <f>M191&amp;":"&amp;COUNTIF($M$7:M191,M191)</f>
        <v>AME20210L:1</v>
      </c>
      <c r="M191" t="str">
        <f>Entry!O193</f>
        <v>AME20210L</v>
      </c>
      <c r="N191" s="227">
        <f>'Internal 40'!N191</f>
        <v>8.1999999999999993</v>
      </c>
      <c r="O191" s="227">
        <f>'Internal 40'!O191</f>
        <v>8.9</v>
      </c>
      <c r="P191" s="227">
        <f>'Internal 40'!P191</f>
        <v>7.9</v>
      </c>
      <c r="Q191" s="227">
        <f>'Internal 40'!Q191</f>
        <v>5</v>
      </c>
      <c r="R191" s="227">
        <f>'Internal 40'!R191</f>
        <v>5</v>
      </c>
      <c r="T191" s="139">
        <f t="shared" si="20"/>
        <v>35</v>
      </c>
      <c r="U191" s="228"/>
      <c r="V191">
        <v>185</v>
      </c>
      <c r="W191">
        <f t="shared" si="21"/>
        <v>41</v>
      </c>
      <c r="X191">
        <f t="shared" si="22"/>
        <v>45</v>
      </c>
      <c r="Y191">
        <f t="shared" si="23"/>
        <v>79</v>
      </c>
      <c r="Z191">
        <f t="shared" si="24"/>
        <v>5</v>
      </c>
    </row>
    <row r="192" spans="1:26" ht="17.399999999999999">
      <c r="A192" s="191">
        <f t="shared" si="19"/>
        <v>0</v>
      </c>
      <c r="B192" s="191" t="str">
        <f>C192&amp;":"&amp;COUNTIF($C$7:C192,C192)</f>
        <v>:0</v>
      </c>
      <c r="C192" s="204"/>
      <c r="D192" s="209"/>
      <c r="E192" s="209"/>
      <c r="F192" s="209"/>
      <c r="G192" s="209"/>
      <c r="H192" s="209"/>
      <c r="I192" s="145"/>
      <c r="K192" s="209">
        <v>186</v>
      </c>
      <c r="L192" s="2" t="str">
        <f>M192&amp;":"&amp;COUNTIF($M$7:M192,M192)</f>
        <v>AME20211L:1</v>
      </c>
      <c r="M192" t="str">
        <f>Entry!O194</f>
        <v>AME20211L</v>
      </c>
      <c r="N192" s="227">
        <f>'Internal 40'!N192</f>
        <v>8.1999999999999993</v>
      </c>
      <c r="O192" s="227">
        <f>'Internal 40'!O192</f>
        <v>8.9</v>
      </c>
      <c r="P192" s="227">
        <f>'Internal 40'!P192</f>
        <v>7.9</v>
      </c>
      <c r="Q192" s="227">
        <f>'Internal 40'!Q192</f>
        <v>5</v>
      </c>
      <c r="R192" s="227">
        <f>'Internal 40'!R192</f>
        <v>5</v>
      </c>
      <c r="T192" s="139">
        <f t="shared" si="20"/>
        <v>35</v>
      </c>
      <c r="U192" s="228"/>
      <c r="V192">
        <v>186</v>
      </c>
      <c r="W192">
        <f t="shared" si="21"/>
        <v>41</v>
      </c>
      <c r="X192">
        <f t="shared" si="22"/>
        <v>45</v>
      </c>
      <c r="Y192">
        <f t="shared" si="23"/>
        <v>79</v>
      </c>
      <c r="Z192">
        <f t="shared" si="24"/>
        <v>5</v>
      </c>
    </row>
    <row r="193" spans="1:26" ht="17.399999999999999">
      <c r="A193" s="191">
        <f t="shared" si="19"/>
        <v>0</v>
      </c>
      <c r="B193" s="191" t="str">
        <f>C193&amp;":"&amp;COUNTIF($C$7:C193,C193)</f>
        <v>:0</v>
      </c>
      <c r="C193" s="204"/>
      <c r="D193" s="209"/>
      <c r="E193" s="209"/>
      <c r="F193" s="209"/>
      <c r="G193" s="209"/>
      <c r="H193" s="209"/>
      <c r="I193" s="145"/>
      <c r="K193" s="2">
        <v>187</v>
      </c>
      <c r="L193" s="2" t="str">
        <f>M193&amp;":"&amp;COUNTIF($M$7:M193,M193)</f>
        <v>AME20213L:1</v>
      </c>
      <c r="M193" t="str">
        <f>Entry!O195</f>
        <v>AME20213L</v>
      </c>
      <c r="N193" s="227">
        <f>'Internal 40'!N193</f>
        <v>7.4</v>
      </c>
      <c r="O193" s="227">
        <f>'Internal 40'!O193</f>
        <v>8.8000000000000007</v>
      </c>
      <c r="P193" s="227">
        <f>'Internal 40'!P193</f>
        <v>8.8000000000000007</v>
      </c>
      <c r="Q193" s="227">
        <f>'Internal 40'!Q193</f>
        <v>5</v>
      </c>
      <c r="R193" s="227">
        <f>'Internal 40'!R193</f>
        <v>4</v>
      </c>
      <c r="T193" s="139">
        <f t="shared" si="20"/>
        <v>34</v>
      </c>
      <c r="U193" s="228"/>
      <c r="V193">
        <v>187</v>
      </c>
      <c r="W193">
        <f t="shared" si="21"/>
        <v>37</v>
      </c>
      <c r="X193">
        <f t="shared" si="22"/>
        <v>44</v>
      </c>
      <c r="Y193">
        <f t="shared" si="23"/>
        <v>88</v>
      </c>
      <c r="Z193">
        <f t="shared" si="24"/>
        <v>5</v>
      </c>
    </row>
    <row r="194" spans="1:26" ht="17.399999999999999">
      <c r="A194" s="191">
        <f t="shared" si="19"/>
        <v>0</v>
      </c>
      <c r="B194" s="191" t="str">
        <f>C194&amp;":"&amp;COUNTIF($C$7:C194,C194)</f>
        <v>:0</v>
      </c>
      <c r="C194" s="204"/>
      <c r="D194" s="209"/>
      <c r="E194" s="209"/>
      <c r="F194" s="209"/>
      <c r="G194" s="209"/>
      <c r="H194" s="209"/>
      <c r="I194" s="145"/>
      <c r="K194" s="209">
        <v>188</v>
      </c>
      <c r="L194" s="2" t="str">
        <f>M194&amp;":"&amp;COUNTIF($M$7:M194,M194)</f>
        <v>AME20214L:1</v>
      </c>
      <c r="M194" t="str">
        <f>Entry!O196</f>
        <v>AME20214L</v>
      </c>
      <c r="N194" s="227">
        <f>'Internal 40'!N194</f>
        <v>7.2</v>
      </c>
      <c r="O194" s="227">
        <f>'Internal 40'!O194</f>
        <v>8.9</v>
      </c>
      <c r="P194" s="227">
        <f>'Internal 40'!P194</f>
        <v>8.9</v>
      </c>
      <c r="Q194" s="227">
        <f>'Internal 40'!Q194</f>
        <v>5</v>
      </c>
      <c r="R194" s="227">
        <f>'Internal 40'!R194</f>
        <v>4</v>
      </c>
      <c r="T194" s="139">
        <f t="shared" si="20"/>
        <v>34</v>
      </c>
      <c r="U194" s="228"/>
      <c r="V194">
        <v>188</v>
      </c>
      <c r="W194">
        <f t="shared" si="21"/>
        <v>36</v>
      </c>
      <c r="X194">
        <f t="shared" si="22"/>
        <v>45</v>
      </c>
      <c r="Y194">
        <f t="shared" si="23"/>
        <v>89</v>
      </c>
      <c r="Z194">
        <f t="shared" si="24"/>
        <v>5</v>
      </c>
    </row>
    <row r="195" spans="1:26" ht="17.399999999999999">
      <c r="A195" s="191">
        <f t="shared" si="19"/>
        <v>0</v>
      </c>
      <c r="B195" s="191" t="str">
        <f>C195&amp;":"&amp;COUNTIF($C$7:C195,C195)</f>
        <v>:0</v>
      </c>
      <c r="C195" s="204"/>
      <c r="D195" s="209"/>
      <c r="E195" s="209"/>
      <c r="F195" s="209"/>
      <c r="G195" s="209"/>
      <c r="H195" s="209"/>
      <c r="I195" s="145"/>
      <c r="K195" s="209">
        <v>189</v>
      </c>
      <c r="L195" s="2" t="str">
        <f>M195&amp;":"&amp;COUNTIF($M$7:M195,M195)</f>
        <v>AME20215L:1</v>
      </c>
      <c r="M195" t="str">
        <f>Entry!O197</f>
        <v>AME20215L</v>
      </c>
      <c r="N195" s="227">
        <f>'Internal 40'!N195</f>
        <v>10</v>
      </c>
      <c r="O195" s="227">
        <f>'Internal 40'!O195</f>
        <v>9.5</v>
      </c>
      <c r="P195" s="227">
        <f>'Internal 40'!P195</f>
        <v>8.5</v>
      </c>
      <c r="Q195" s="227">
        <f>'Internal 40'!Q195</f>
        <v>5</v>
      </c>
      <c r="R195" s="227">
        <f>'Internal 40'!R195</f>
        <v>4</v>
      </c>
      <c r="T195" s="139">
        <f t="shared" si="20"/>
        <v>37</v>
      </c>
      <c r="U195" s="228"/>
      <c r="V195">
        <v>189</v>
      </c>
      <c r="W195">
        <f t="shared" si="21"/>
        <v>50</v>
      </c>
      <c r="X195">
        <f t="shared" si="22"/>
        <v>48</v>
      </c>
      <c r="Y195">
        <f t="shared" si="23"/>
        <v>85</v>
      </c>
      <c r="Z195">
        <f t="shared" si="24"/>
        <v>5</v>
      </c>
    </row>
    <row r="196" spans="1:26" ht="17.399999999999999">
      <c r="A196" s="191">
        <f t="shared" si="19"/>
        <v>0</v>
      </c>
      <c r="B196" s="191" t="str">
        <f>C196&amp;":"&amp;COUNTIF($C$7:C196,C196)</f>
        <v>:0</v>
      </c>
      <c r="C196" s="204"/>
      <c r="D196" s="209"/>
      <c r="E196" s="209"/>
      <c r="F196" s="209"/>
      <c r="G196" s="209"/>
      <c r="H196" s="209"/>
      <c r="I196" s="145"/>
      <c r="K196" s="2">
        <v>190</v>
      </c>
      <c r="L196" s="2" t="str">
        <f>M196&amp;":"&amp;COUNTIF($M$7:M196,M196)</f>
        <v>AME20217L:1</v>
      </c>
      <c r="M196" t="str">
        <f>Entry!O198</f>
        <v>AME20217L</v>
      </c>
      <c r="N196" s="227">
        <f>'Internal 40'!N196</f>
        <v>10</v>
      </c>
      <c r="O196" s="227">
        <f>'Internal 40'!O196</f>
        <v>9.5</v>
      </c>
      <c r="P196" s="227">
        <f>'Internal 40'!P196</f>
        <v>8.5</v>
      </c>
      <c r="Q196" s="227">
        <f>'Internal 40'!Q196</f>
        <v>5</v>
      </c>
      <c r="R196" s="227">
        <f>'Internal 40'!R196</f>
        <v>4</v>
      </c>
      <c r="T196" s="139">
        <f t="shared" si="20"/>
        <v>37</v>
      </c>
      <c r="U196" s="228"/>
      <c r="V196">
        <v>190</v>
      </c>
      <c r="W196">
        <f t="shared" si="21"/>
        <v>50</v>
      </c>
      <c r="X196">
        <f t="shared" si="22"/>
        <v>48</v>
      </c>
      <c r="Y196">
        <f t="shared" si="23"/>
        <v>85</v>
      </c>
      <c r="Z196">
        <f t="shared" si="24"/>
        <v>5</v>
      </c>
    </row>
    <row r="197" spans="1:26" ht="17.399999999999999">
      <c r="A197" s="191">
        <f t="shared" si="19"/>
        <v>0</v>
      </c>
      <c r="B197" s="191" t="str">
        <f>C197&amp;":"&amp;COUNTIF($C$7:C197,C197)</f>
        <v>:0</v>
      </c>
      <c r="C197" s="204"/>
      <c r="D197" s="209"/>
      <c r="E197" s="209"/>
      <c r="F197" s="209"/>
      <c r="G197" s="209"/>
      <c r="H197" s="209"/>
      <c r="I197" s="145"/>
      <c r="K197" s="209">
        <v>191</v>
      </c>
      <c r="L197" s="2" t="str">
        <f>M197&amp;":"&amp;COUNTIF($M$7:M197,M197)</f>
        <v>AME20218L:1</v>
      </c>
      <c r="M197" t="str">
        <f>Entry!O199</f>
        <v>AME20218L</v>
      </c>
      <c r="N197" s="227">
        <f>'Internal 40'!N197</f>
        <v>8.1999999999999993</v>
      </c>
      <c r="O197" s="227">
        <f>'Internal 40'!O197</f>
        <v>8.9</v>
      </c>
      <c r="P197" s="227">
        <f>'Internal 40'!P197</f>
        <v>7.9</v>
      </c>
      <c r="Q197" s="227">
        <f>'Internal 40'!Q197</f>
        <v>5</v>
      </c>
      <c r="R197" s="227">
        <f>'Internal 40'!R197</f>
        <v>5</v>
      </c>
      <c r="T197" s="139">
        <f t="shared" si="20"/>
        <v>35</v>
      </c>
      <c r="U197" s="228"/>
      <c r="V197">
        <v>191</v>
      </c>
      <c r="W197">
        <f t="shared" si="21"/>
        <v>41</v>
      </c>
      <c r="X197">
        <f t="shared" si="22"/>
        <v>45</v>
      </c>
      <c r="Y197">
        <f t="shared" si="23"/>
        <v>79</v>
      </c>
      <c r="Z197">
        <f t="shared" si="24"/>
        <v>5</v>
      </c>
    </row>
    <row r="198" spans="1:26" ht="17.399999999999999">
      <c r="A198" s="191">
        <f t="shared" si="19"/>
        <v>0</v>
      </c>
      <c r="B198" s="191" t="str">
        <f>C198&amp;":"&amp;COUNTIF($C$7:C198,C198)</f>
        <v>:0</v>
      </c>
      <c r="C198" s="204"/>
      <c r="D198" s="209"/>
      <c r="E198" s="209"/>
      <c r="F198" s="209"/>
      <c r="G198" s="209"/>
      <c r="H198" s="209"/>
      <c r="I198" s="145"/>
      <c r="K198" s="209">
        <v>192</v>
      </c>
      <c r="L198" s="2" t="str">
        <f>M198&amp;":"&amp;COUNTIF($M$7:M198,M198)</f>
        <v>AME20219L:1</v>
      </c>
      <c r="M198" t="str">
        <f>Entry!O200</f>
        <v>AME20219L</v>
      </c>
      <c r="N198" s="227">
        <f>'Internal 40'!N198</f>
        <v>8.3000000000000007</v>
      </c>
      <c r="O198" s="227">
        <f>'Internal 40'!O198</f>
        <v>6.9</v>
      </c>
      <c r="P198" s="227">
        <f>'Internal 40'!P198</f>
        <v>8.8000000000000007</v>
      </c>
      <c r="Q198" s="227">
        <f>'Internal 40'!Q198</f>
        <v>5</v>
      </c>
      <c r="R198" s="227">
        <f>'Internal 40'!R198</f>
        <v>5</v>
      </c>
      <c r="T198" s="139">
        <f t="shared" si="20"/>
        <v>34</v>
      </c>
      <c r="U198" s="228"/>
      <c r="V198">
        <v>192</v>
      </c>
      <c r="W198">
        <f t="shared" si="21"/>
        <v>42</v>
      </c>
      <c r="X198">
        <f t="shared" si="22"/>
        <v>35</v>
      </c>
      <c r="Y198">
        <f t="shared" si="23"/>
        <v>88</v>
      </c>
      <c r="Z198">
        <f t="shared" si="24"/>
        <v>5</v>
      </c>
    </row>
    <row r="199" spans="1:26" ht="17.399999999999999">
      <c r="A199" s="191">
        <f t="shared" ref="A199:A262" si="25">SUM(D199:H199)</f>
        <v>0</v>
      </c>
      <c r="B199" s="191" t="str">
        <f>C199&amp;":"&amp;COUNTIF($C$7:C199,C199)</f>
        <v>:0</v>
      </c>
      <c r="C199" s="204"/>
      <c r="D199" s="209"/>
      <c r="E199" s="209"/>
      <c r="F199" s="209"/>
      <c r="G199" s="209"/>
      <c r="H199" s="209"/>
      <c r="I199" s="145"/>
      <c r="K199" s="2">
        <v>193</v>
      </c>
      <c r="L199" s="2" t="str">
        <f>M199&amp;":"&amp;COUNTIF($M$7:M199,M199)</f>
        <v>AME20220L:1</v>
      </c>
      <c r="M199" t="str">
        <f>Entry!O201</f>
        <v>AME20220L</v>
      </c>
      <c r="N199" s="227">
        <f>'Internal 40'!N199</f>
        <v>8.6999999999999993</v>
      </c>
      <c r="O199" s="227">
        <f>'Internal 40'!O199</f>
        <v>9.6999999999999993</v>
      </c>
      <c r="P199" s="227">
        <f>'Internal 40'!P199</f>
        <v>8.6</v>
      </c>
      <c r="Q199" s="227">
        <f>'Internal 40'!Q199</f>
        <v>5</v>
      </c>
      <c r="R199" s="227">
        <f>'Internal 40'!R199</f>
        <v>4</v>
      </c>
      <c r="T199" s="139">
        <f t="shared" si="20"/>
        <v>36</v>
      </c>
      <c r="U199" s="228"/>
      <c r="V199">
        <v>193</v>
      </c>
      <c r="W199">
        <f t="shared" si="21"/>
        <v>44</v>
      </c>
      <c r="X199">
        <f t="shared" si="22"/>
        <v>49</v>
      </c>
      <c r="Y199">
        <f t="shared" si="23"/>
        <v>86</v>
      </c>
      <c r="Z199">
        <f t="shared" si="24"/>
        <v>5</v>
      </c>
    </row>
    <row r="200" spans="1:26" ht="17.399999999999999">
      <c r="A200" s="191">
        <f t="shared" si="25"/>
        <v>0</v>
      </c>
      <c r="B200" s="191" t="str">
        <f>C200&amp;":"&amp;COUNTIF($C$7:C200,C200)</f>
        <v>:0</v>
      </c>
      <c r="C200" s="204"/>
      <c r="D200" s="209"/>
      <c r="E200" s="209"/>
      <c r="F200" s="209"/>
      <c r="G200" s="209"/>
      <c r="H200" s="209"/>
      <c r="I200" s="145"/>
      <c r="K200" s="209">
        <v>194</v>
      </c>
      <c r="L200" s="2" t="str">
        <f>M200&amp;":"&amp;COUNTIF($M$7:M200,M200)</f>
        <v>AME20221L:1</v>
      </c>
      <c r="M200" t="str">
        <f>Entry!O202</f>
        <v>AME20221L</v>
      </c>
      <c r="N200" s="227">
        <f>'Internal 40'!N200</f>
        <v>9.1999999999999993</v>
      </c>
      <c r="O200" s="227">
        <f>'Internal 40'!O200</f>
        <v>9.9</v>
      </c>
      <c r="P200" s="227">
        <f>'Internal 40'!P200</f>
        <v>4.9000000000000004</v>
      </c>
      <c r="Q200" s="227">
        <f>'Internal 40'!Q200</f>
        <v>5</v>
      </c>
      <c r="R200" s="227">
        <f>'Internal 40'!R200</f>
        <v>5</v>
      </c>
      <c r="T200" s="139">
        <f t="shared" si="20"/>
        <v>34</v>
      </c>
      <c r="U200" s="228"/>
      <c r="V200">
        <v>194</v>
      </c>
      <c r="W200">
        <f t="shared" si="21"/>
        <v>46</v>
      </c>
      <c r="X200">
        <f t="shared" si="22"/>
        <v>50</v>
      </c>
      <c r="Y200">
        <f t="shared" si="23"/>
        <v>49</v>
      </c>
      <c r="Z200">
        <f t="shared" si="24"/>
        <v>5</v>
      </c>
    </row>
    <row r="201" spans="1:26" ht="17.399999999999999">
      <c r="A201" s="191">
        <f t="shared" si="25"/>
        <v>0</v>
      </c>
      <c r="B201" s="191" t="str">
        <f>C201&amp;":"&amp;COUNTIF($C$7:C201,C201)</f>
        <v>:0</v>
      </c>
      <c r="C201" s="204"/>
      <c r="D201" s="209"/>
      <c r="E201" s="209"/>
      <c r="F201" s="209"/>
      <c r="G201" s="209"/>
      <c r="H201" s="209"/>
      <c r="I201" s="145"/>
      <c r="K201" s="209">
        <v>195</v>
      </c>
      <c r="L201" s="2" t="str">
        <f>M201&amp;":"&amp;COUNTIF($M$7:M201,M201)</f>
        <v>AME20222L:1</v>
      </c>
      <c r="M201" t="str">
        <f>Entry!O203</f>
        <v>AME20222L</v>
      </c>
      <c r="N201" s="227">
        <f>'Internal 40'!N201</f>
        <v>8.6999999999999993</v>
      </c>
      <c r="O201" s="227">
        <f>'Internal 40'!O201</f>
        <v>9.6999999999999993</v>
      </c>
      <c r="P201" s="227">
        <f>'Internal 40'!P201</f>
        <v>8.6</v>
      </c>
      <c r="Q201" s="227">
        <f>'Internal 40'!Q201</f>
        <v>5</v>
      </c>
      <c r="R201" s="227">
        <f>'Internal 40'!R201</f>
        <v>4</v>
      </c>
      <c r="T201" s="139">
        <f t="shared" ref="T201:T264" si="26">SUM(N201:R201)</f>
        <v>36</v>
      </c>
      <c r="U201" s="228"/>
      <c r="V201">
        <v>195</v>
      </c>
      <c r="W201">
        <f t="shared" ref="W201:W264" si="27">IFERROR(ROUND((N201*$W$5),0),N201)</f>
        <v>44</v>
      </c>
      <c r="X201">
        <f t="shared" si="22"/>
        <v>49</v>
      </c>
      <c r="Y201">
        <f t="shared" si="23"/>
        <v>86</v>
      </c>
      <c r="Z201">
        <f t="shared" si="24"/>
        <v>5</v>
      </c>
    </row>
    <row r="202" spans="1:26" ht="17.399999999999999">
      <c r="A202" s="191">
        <f t="shared" si="25"/>
        <v>0</v>
      </c>
      <c r="B202" s="191" t="str">
        <f>C202&amp;":"&amp;COUNTIF($C$7:C202,C202)</f>
        <v>:0</v>
      </c>
      <c r="C202" s="204"/>
      <c r="D202" s="209"/>
      <c r="E202" s="209"/>
      <c r="F202" s="209"/>
      <c r="G202" s="209"/>
      <c r="H202" s="209"/>
      <c r="I202" s="145"/>
      <c r="K202" s="2">
        <v>196</v>
      </c>
      <c r="L202" s="2" t="str">
        <f>M202&amp;":"&amp;COUNTIF($M$7:M202,M202)</f>
        <v>AME20223L:1</v>
      </c>
      <c r="M202" t="str">
        <f>Entry!O204</f>
        <v>AME20223L</v>
      </c>
      <c r="N202" s="227">
        <f>'Internal 40'!N202</f>
        <v>7.6</v>
      </c>
      <c r="O202" s="227">
        <f>'Internal 40'!O202</f>
        <v>7.7</v>
      </c>
      <c r="P202" s="227">
        <f>'Internal 40'!P202</f>
        <v>7.7</v>
      </c>
      <c r="Q202" s="227">
        <f>'Internal 40'!Q202</f>
        <v>5</v>
      </c>
      <c r="R202" s="227">
        <f>'Internal 40'!R202</f>
        <v>5</v>
      </c>
      <c r="T202" s="139">
        <f t="shared" si="26"/>
        <v>33</v>
      </c>
      <c r="U202" s="228"/>
      <c r="V202">
        <v>196</v>
      </c>
      <c r="W202">
        <f t="shared" si="27"/>
        <v>38</v>
      </c>
      <c r="X202">
        <f t="shared" ref="X202:X265" si="28">IFERROR(ROUND((O202*$X$5),0),O202)</f>
        <v>39</v>
      </c>
      <c r="Y202">
        <f t="shared" ref="Y202:Y265" si="29">IFERROR(ROUND((P202*$Y$5),0),P202)</f>
        <v>77</v>
      </c>
      <c r="Z202">
        <f t="shared" ref="Z202:Z265" si="30">IFERROR(ROUND(Q202,1),Q202)</f>
        <v>5</v>
      </c>
    </row>
    <row r="203" spans="1:26" ht="17.399999999999999">
      <c r="A203" s="191">
        <f t="shared" si="25"/>
        <v>0</v>
      </c>
      <c r="B203" s="191" t="str">
        <f>C203&amp;":"&amp;COUNTIF($C$7:C203,C203)</f>
        <v>:0</v>
      </c>
      <c r="C203" s="204"/>
      <c r="D203" s="209"/>
      <c r="E203" s="209"/>
      <c r="F203" s="209"/>
      <c r="G203" s="209"/>
      <c r="H203" s="209"/>
      <c r="I203" s="145"/>
      <c r="K203" s="209">
        <v>197</v>
      </c>
      <c r="L203" s="2" t="str">
        <f>M203&amp;":"&amp;COUNTIF($M$7:M203,M203)</f>
        <v>AME20224L:1</v>
      </c>
      <c r="M203" t="str">
        <f>Entry!O205</f>
        <v>AME20224L</v>
      </c>
      <c r="N203" s="227">
        <f>'Internal 40'!N203</f>
        <v>7.1</v>
      </c>
      <c r="O203" s="227">
        <f>'Internal 40'!O203</f>
        <v>9</v>
      </c>
      <c r="P203" s="227">
        <f>'Internal 40'!P203</f>
        <v>8.9</v>
      </c>
      <c r="Q203" s="227">
        <f>'Internal 40'!Q203</f>
        <v>5</v>
      </c>
      <c r="R203" s="227">
        <f>'Internal 40'!R203</f>
        <v>4</v>
      </c>
      <c r="T203" s="139">
        <f t="shared" si="26"/>
        <v>34</v>
      </c>
      <c r="U203" s="228"/>
      <c r="V203">
        <v>197</v>
      </c>
      <c r="W203">
        <f t="shared" si="27"/>
        <v>36</v>
      </c>
      <c r="X203">
        <f t="shared" si="28"/>
        <v>45</v>
      </c>
      <c r="Y203">
        <f t="shared" si="29"/>
        <v>89</v>
      </c>
      <c r="Z203">
        <f t="shared" si="30"/>
        <v>5</v>
      </c>
    </row>
    <row r="204" spans="1:26" ht="17.399999999999999">
      <c r="A204" s="191">
        <f t="shared" si="25"/>
        <v>0</v>
      </c>
      <c r="B204" s="191" t="str">
        <f>C204&amp;":"&amp;COUNTIF($C$7:C204,C204)</f>
        <v>:0</v>
      </c>
      <c r="C204" s="204"/>
      <c r="D204" s="209"/>
      <c r="E204" s="209"/>
      <c r="F204" s="209"/>
      <c r="G204" s="209"/>
      <c r="H204" s="209"/>
      <c r="I204" s="145"/>
      <c r="K204" s="209">
        <v>198</v>
      </c>
      <c r="L204" s="2" t="str">
        <f>M204&amp;":"&amp;COUNTIF($M$7:M204,M204)</f>
        <v>AME20225L:1</v>
      </c>
      <c r="M204" t="str">
        <f>Entry!O206</f>
        <v>AME20225L</v>
      </c>
      <c r="N204" s="227">
        <f>'Internal 40'!N204</f>
        <v>10</v>
      </c>
      <c r="O204" s="227">
        <f>'Internal 40'!O204</f>
        <v>9.5</v>
      </c>
      <c r="P204" s="227">
        <f>'Internal 40'!P204</f>
        <v>8.5</v>
      </c>
      <c r="Q204" s="227">
        <f>'Internal 40'!Q204</f>
        <v>5</v>
      </c>
      <c r="R204" s="227">
        <f>'Internal 40'!R204</f>
        <v>4</v>
      </c>
      <c r="T204" s="139">
        <f t="shared" si="26"/>
        <v>37</v>
      </c>
      <c r="U204" s="228"/>
      <c r="V204">
        <v>198</v>
      </c>
      <c r="W204">
        <f t="shared" si="27"/>
        <v>50</v>
      </c>
      <c r="X204">
        <f t="shared" si="28"/>
        <v>48</v>
      </c>
      <c r="Y204">
        <f t="shared" si="29"/>
        <v>85</v>
      </c>
      <c r="Z204">
        <f t="shared" si="30"/>
        <v>5</v>
      </c>
    </row>
    <row r="205" spans="1:26" ht="17.399999999999999">
      <c r="A205" s="191">
        <f t="shared" si="25"/>
        <v>0</v>
      </c>
      <c r="B205" s="191" t="str">
        <f>C205&amp;":"&amp;COUNTIF($C$7:C205,C205)</f>
        <v>:0</v>
      </c>
      <c r="C205" s="204"/>
      <c r="D205" s="209"/>
      <c r="E205" s="209"/>
      <c r="F205" s="209"/>
      <c r="G205" s="209"/>
      <c r="H205" s="209"/>
      <c r="I205" s="145"/>
      <c r="K205" s="2">
        <v>199</v>
      </c>
      <c r="L205" s="2" t="str">
        <f>M205&amp;":"&amp;COUNTIF($M$7:M205,M205)</f>
        <v>AME20226L:1</v>
      </c>
      <c r="M205" t="str">
        <f>Entry!O207</f>
        <v>AME20226L</v>
      </c>
      <c r="N205" s="227">
        <f>'Internal 40'!N205</f>
        <v>6.1</v>
      </c>
      <c r="O205" s="227">
        <f>'Internal 40'!O205</f>
        <v>8</v>
      </c>
      <c r="P205" s="227">
        <f>'Internal 40'!P205</f>
        <v>7.9</v>
      </c>
      <c r="Q205" s="227">
        <f>'Internal 40'!Q205</f>
        <v>5</v>
      </c>
      <c r="R205" s="227">
        <f>'Internal 40'!R205</f>
        <v>4</v>
      </c>
      <c r="T205" s="139">
        <f t="shared" si="26"/>
        <v>31</v>
      </c>
      <c r="U205" s="228"/>
      <c r="V205">
        <v>199</v>
      </c>
      <c r="W205">
        <f t="shared" si="27"/>
        <v>31</v>
      </c>
      <c r="X205">
        <f t="shared" si="28"/>
        <v>40</v>
      </c>
      <c r="Y205">
        <f t="shared" si="29"/>
        <v>79</v>
      </c>
      <c r="Z205">
        <f t="shared" si="30"/>
        <v>5</v>
      </c>
    </row>
    <row r="206" spans="1:26" ht="17.399999999999999">
      <c r="A206" s="191">
        <f t="shared" si="25"/>
        <v>0</v>
      </c>
      <c r="B206" s="191" t="str">
        <f>C206&amp;":"&amp;COUNTIF($C$7:C206,C206)</f>
        <v>:0</v>
      </c>
      <c r="C206" s="204"/>
      <c r="D206" s="209"/>
      <c r="E206" s="209"/>
      <c r="F206" s="209"/>
      <c r="G206" s="209"/>
      <c r="H206" s="209"/>
      <c r="I206" s="145"/>
      <c r="K206" s="209">
        <v>200</v>
      </c>
      <c r="L206" s="2" t="str">
        <f>M206&amp;":"&amp;COUNTIF($M$7:M206,M206)</f>
        <v>AME20227L:1</v>
      </c>
      <c r="M206" t="str">
        <f>Entry!O208</f>
        <v>AME20227L</v>
      </c>
      <c r="N206" s="227">
        <f>'Internal 40'!N206</f>
        <v>6.5</v>
      </c>
      <c r="O206" s="227">
        <f>'Internal 40'!O206</f>
        <v>6.8</v>
      </c>
      <c r="P206" s="227">
        <f>'Internal 40'!P206</f>
        <v>6.7</v>
      </c>
      <c r="Q206" s="227">
        <f>'Internal 40'!Q206</f>
        <v>5</v>
      </c>
      <c r="R206" s="227">
        <f>'Internal 40'!R206</f>
        <v>5</v>
      </c>
      <c r="T206" s="139">
        <f t="shared" si="26"/>
        <v>30</v>
      </c>
      <c r="U206" s="228"/>
      <c r="V206">
        <v>200</v>
      </c>
      <c r="W206">
        <f t="shared" si="27"/>
        <v>33</v>
      </c>
      <c r="X206">
        <f t="shared" si="28"/>
        <v>34</v>
      </c>
      <c r="Y206">
        <f t="shared" si="29"/>
        <v>67</v>
      </c>
      <c r="Z206">
        <f t="shared" si="30"/>
        <v>5</v>
      </c>
    </row>
    <row r="207" spans="1:26" ht="17.399999999999999">
      <c r="A207" s="191">
        <f t="shared" si="25"/>
        <v>0</v>
      </c>
      <c r="B207" s="191" t="str">
        <f>C207&amp;":"&amp;COUNTIF($C$7:C207,C207)</f>
        <v>:0</v>
      </c>
      <c r="C207" s="204"/>
      <c r="D207" s="209"/>
      <c r="E207" s="209"/>
      <c r="F207" s="209"/>
      <c r="G207" s="209"/>
      <c r="H207" s="209"/>
      <c r="I207" s="145"/>
      <c r="K207" s="209">
        <v>201</v>
      </c>
      <c r="L207" s="2" t="str">
        <f>M207&amp;":"&amp;COUNTIF($M$7:M207,M207)</f>
        <v>AME20228L:1</v>
      </c>
      <c r="M207" t="str">
        <f>Entry!O209</f>
        <v>AME20228L</v>
      </c>
      <c r="N207" s="227">
        <f>'Internal 40'!N207</f>
        <v>8.4</v>
      </c>
      <c r="O207" s="227">
        <f>'Internal 40'!O207</f>
        <v>8.8000000000000007</v>
      </c>
      <c r="P207" s="227">
        <f>'Internal 40'!P207</f>
        <v>7.8</v>
      </c>
      <c r="Q207" s="227">
        <f>'Internal 40'!Q207</f>
        <v>5</v>
      </c>
      <c r="R207" s="227">
        <f>'Internal 40'!R207</f>
        <v>4</v>
      </c>
      <c r="T207" s="139">
        <f t="shared" si="26"/>
        <v>34</v>
      </c>
      <c r="U207" s="228"/>
      <c r="V207">
        <v>201</v>
      </c>
      <c r="W207">
        <f t="shared" si="27"/>
        <v>42</v>
      </c>
      <c r="X207">
        <f t="shared" si="28"/>
        <v>44</v>
      </c>
      <c r="Y207">
        <f t="shared" si="29"/>
        <v>78</v>
      </c>
      <c r="Z207">
        <f t="shared" si="30"/>
        <v>5</v>
      </c>
    </row>
    <row r="208" spans="1:26" ht="17.399999999999999">
      <c r="A208" s="191">
        <f t="shared" si="25"/>
        <v>0</v>
      </c>
      <c r="B208" s="191" t="str">
        <f>C208&amp;":"&amp;COUNTIF($C$7:C208,C208)</f>
        <v>:0</v>
      </c>
      <c r="C208" s="204"/>
      <c r="D208" s="209"/>
      <c r="E208" s="209"/>
      <c r="F208" s="209"/>
      <c r="G208" s="209"/>
      <c r="H208" s="209"/>
      <c r="I208" s="145"/>
      <c r="K208" s="2">
        <v>202</v>
      </c>
      <c r="L208" s="2" t="str">
        <f>M208&amp;":"&amp;COUNTIF($M$7:M208,M208)</f>
        <v>AME20229L:1</v>
      </c>
      <c r="M208" t="str">
        <f>Entry!O210</f>
        <v>AME20229L</v>
      </c>
      <c r="N208" s="227">
        <f>'Internal 40'!N208</f>
        <v>7.6</v>
      </c>
      <c r="O208" s="227">
        <f>'Internal 40'!O208</f>
        <v>7.7</v>
      </c>
      <c r="P208" s="227">
        <f>'Internal 40'!P208</f>
        <v>7.7</v>
      </c>
      <c r="Q208" s="227">
        <f>'Internal 40'!Q208</f>
        <v>5</v>
      </c>
      <c r="R208" s="227">
        <f>'Internal 40'!R208</f>
        <v>5</v>
      </c>
      <c r="T208" s="139">
        <f t="shared" si="26"/>
        <v>33</v>
      </c>
      <c r="U208" s="228"/>
      <c r="V208">
        <v>202</v>
      </c>
      <c r="W208">
        <f t="shared" si="27"/>
        <v>38</v>
      </c>
      <c r="X208">
        <f t="shared" si="28"/>
        <v>39</v>
      </c>
      <c r="Y208">
        <f t="shared" si="29"/>
        <v>77</v>
      </c>
      <c r="Z208">
        <f t="shared" si="30"/>
        <v>5</v>
      </c>
    </row>
    <row r="209" spans="1:26" ht="17.399999999999999">
      <c r="A209" s="191">
        <f t="shared" si="25"/>
        <v>0</v>
      </c>
      <c r="B209" s="191" t="str">
        <f>C209&amp;":"&amp;COUNTIF($C$7:C209,C209)</f>
        <v>:0</v>
      </c>
      <c r="C209" s="204"/>
      <c r="D209" s="209"/>
      <c r="E209" s="209"/>
      <c r="F209" s="209"/>
      <c r="G209" s="209"/>
      <c r="H209" s="209"/>
      <c r="I209" s="145"/>
      <c r="K209" s="209">
        <v>203</v>
      </c>
      <c r="L209" s="2" t="str">
        <f>M209&amp;":"&amp;COUNTIF($M$7:M209,M209)</f>
        <v>AME20230L:1</v>
      </c>
      <c r="M209" t="str">
        <f>Entry!O211</f>
        <v>AME20230L</v>
      </c>
      <c r="N209" s="227">
        <f>'Internal 40'!N209</f>
        <v>6.6</v>
      </c>
      <c r="O209" s="227">
        <f>'Internal 40'!O209</f>
        <v>7.7</v>
      </c>
      <c r="P209" s="227">
        <f>'Internal 40'!P209</f>
        <v>7.7</v>
      </c>
      <c r="Q209" s="227">
        <f>'Internal 40'!Q209</f>
        <v>5</v>
      </c>
      <c r="R209" s="227">
        <f>'Internal 40'!R209</f>
        <v>5</v>
      </c>
      <c r="T209" s="139">
        <f t="shared" si="26"/>
        <v>32</v>
      </c>
      <c r="U209" s="228"/>
      <c r="V209">
        <v>203</v>
      </c>
      <c r="W209">
        <f t="shared" si="27"/>
        <v>33</v>
      </c>
      <c r="X209">
        <f t="shared" si="28"/>
        <v>39</v>
      </c>
      <c r="Y209">
        <f t="shared" si="29"/>
        <v>77</v>
      </c>
      <c r="Z209">
        <f t="shared" si="30"/>
        <v>5</v>
      </c>
    </row>
    <row r="210" spans="1:26" ht="17.399999999999999">
      <c r="A210" s="191">
        <f t="shared" si="25"/>
        <v>0</v>
      </c>
      <c r="B210" s="191" t="str">
        <f>C210&amp;":"&amp;COUNTIF($C$7:C210,C210)</f>
        <v>:0</v>
      </c>
      <c r="C210" s="204"/>
      <c r="D210" s="209"/>
      <c r="E210" s="209"/>
      <c r="F210" s="209"/>
      <c r="G210" s="209"/>
      <c r="H210" s="209"/>
      <c r="I210" s="145"/>
      <c r="K210" s="209">
        <v>204</v>
      </c>
      <c r="L210" s="2" t="str">
        <f>M210&amp;":"&amp;COUNTIF($M$7:M210,M210)</f>
        <v>AME20231L:1</v>
      </c>
      <c r="M210" t="str">
        <f>Entry!O212</f>
        <v>AME20231L</v>
      </c>
      <c r="N210" s="227">
        <f>'Internal 40'!N210</f>
        <v>7.6</v>
      </c>
      <c r="O210" s="227">
        <f>'Internal 40'!O210</f>
        <v>7.7</v>
      </c>
      <c r="P210" s="227">
        <f>'Internal 40'!P210</f>
        <v>7.7</v>
      </c>
      <c r="Q210" s="227">
        <f>'Internal 40'!Q210</f>
        <v>5</v>
      </c>
      <c r="R210" s="227">
        <f>'Internal 40'!R210</f>
        <v>5</v>
      </c>
      <c r="T210" s="139">
        <f t="shared" si="26"/>
        <v>33</v>
      </c>
      <c r="U210" s="228"/>
      <c r="V210">
        <v>204</v>
      </c>
      <c r="W210">
        <f t="shared" si="27"/>
        <v>38</v>
      </c>
      <c r="X210">
        <f t="shared" si="28"/>
        <v>39</v>
      </c>
      <c r="Y210">
        <f t="shared" si="29"/>
        <v>77</v>
      </c>
      <c r="Z210">
        <f t="shared" si="30"/>
        <v>5</v>
      </c>
    </row>
    <row r="211" spans="1:26" ht="17.399999999999999">
      <c r="A211" s="191">
        <f t="shared" si="25"/>
        <v>0</v>
      </c>
      <c r="B211" s="191" t="str">
        <f>C211&amp;":"&amp;COUNTIF($C$7:C211,C211)</f>
        <v>:0</v>
      </c>
      <c r="C211" s="204"/>
      <c r="D211" s="209"/>
      <c r="E211" s="209"/>
      <c r="F211" s="209"/>
      <c r="G211" s="209"/>
      <c r="H211" s="209"/>
      <c r="I211" s="145"/>
      <c r="K211" s="2">
        <v>205</v>
      </c>
      <c r="L211" s="2" t="str">
        <f>M211&amp;":"&amp;COUNTIF($M$7:M211,M211)</f>
        <v>AME20233L:1</v>
      </c>
      <c r="M211" t="str">
        <f>Entry!O213</f>
        <v>AME20233L</v>
      </c>
      <c r="N211" s="227">
        <f>'Internal 40'!N211</f>
        <v>10</v>
      </c>
      <c r="O211" s="227">
        <f>'Internal 40'!O211</f>
        <v>9.5</v>
      </c>
      <c r="P211" s="227">
        <f>'Internal 40'!P211</f>
        <v>8.5</v>
      </c>
      <c r="Q211" s="227">
        <f>'Internal 40'!Q211</f>
        <v>5</v>
      </c>
      <c r="R211" s="227">
        <f>'Internal 40'!R211</f>
        <v>4</v>
      </c>
      <c r="T211" s="139">
        <f t="shared" si="26"/>
        <v>37</v>
      </c>
      <c r="U211" s="228"/>
      <c r="V211">
        <v>205</v>
      </c>
      <c r="W211">
        <f t="shared" si="27"/>
        <v>50</v>
      </c>
      <c r="X211">
        <f t="shared" si="28"/>
        <v>48</v>
      </c>
      <c r="Y211">
        <f t="shared" si="29"/>
        <v>85</v>
      </c>
      <c r="Z211">
        <f t="shared" si="30"/>
        <v>5</v>
      </c>
    </row>
    <row r="212" spans="1:26" ht="17.399999999999999">
      <c r="A212" s="191">
        <f t="shared" si="25"/>
        <v>0</v>
      </c>
      <c r="B212" s="191" t="str">
        <f>C212&amp;":"&amp;COUNTIF($C$7:C212,C212)</f>
        <v>:0</v>
      </c>
      <c r="C212" s="204"/>
      <c r="D212" s="209"/>
      <c r="E212" s="209"/>
      <c r="F212" s="209"/>
      <c r="G212" s="209"/>
      <c r="H212" s="209"/>
      <c r="I212" s="145"/>
      <c r="K212" s="209">
        <v>206</v>
      </c>
      <c r="L212" s="2" t="str">
        <f>M212&amp;":"&amp;COUNTIF($M$7:M212,M212)</f>
        <v>AME20234L:1</v>
      </c>
      <c r="M212" t="str">
        <f>Entry!O214</f>
        <v>AME20234L</v>
      </c>
      <c r="N212" s="227">
        <f>'Internal 40'!N212</f>
        <v>6</v>
      </c>
      <c r="O212" s="227">
        <f>'Internal 40'!O212</f>
        <v>8</v>
      </c>
      <c r="P212" s="227">
        <f>'Internal 40'!P212</f>
        <v>8</v>
      </c>
      <c r="Q212" s="227">
        <f>'Internal 40'!Q212</f>
        <v>5</v>
      </c>
      <c r="R212" s="227">
        <f>'Internal 40'!R212</f>
        <v>4</v>
      </c>
      <c r="T212" s="139">
        <f t="shared" si="26"/>
        <v>31</v>
      </c>
      <c r="U212" s="228"/>
      <c r="V212">
        <v>206</v>
      </c>
      <c r="W212">
        <f t="shared" si="27"/>
        <v>30</v>
      </c>
      <c r="X212">
        <f t="shared" si="28"/>
        <v>40</v>
      </c>
      <c r="Y212">
        <f t="shared" si="29"/>
        <v>80</v>
      </c>
      <c r="Z212">
        <f t="shared" si="30"/>
        <v>5</v>
      </c>
    </row>
    <row r="213" spans="1:26" ht="17.399999999999999">
      <c r="A213" s="191">
        <f t="shared" si="25"/>
        <v>0</v>
      </c>
      <c r="B213" s="191" t="str">
        <f>C213&amp;":"&amp;COUNTIF($C$7:C213,C213)</f>
        <v>:0</v>
      </c>
      <c r="C213" s="204"/>
      <c r="D213" s="209"/>
      <c r="E213" s="209"/>
      <c r="F213" s="209"/>
      <c r="G213" s="209"/>
      <c r="H213" s="209"/>
      <c r="I213" s="145"/>
      <c r="K213" s="209">
        <v>207</v>
      </c>
      <c r="L213" s="2" t="str">
        <f>M213&amp;":"&amp;COUNTIF($M$7:M213,M213)</f>
        <v>AME20235L:1</v>
      </c>
      <c r="M213" t="str">
        <f>Entry!O215</f>
        <v>AME20235L</v>
      </c>
      <c r="N213" s="227">
        <f>'Internal 40'!N213</f>
        <v>8.1999999999999993</v>
      </c>
      <c r="O213" s="227">
        <f>'Internal 40'!O213</f>
        <v>8.9</v>
      </c>
      <c r="P213" s="227">
        <f>'Internal 40'!P213</f>
        <v>7.9</v>
      </c>
      <c r="Q213" s="227">
        <f>'Internal 40'!Q213</f>
        <v>5</v>
      </c>
      <c r="R213" s="227">
        <f>'Internal 40'!R213</f>
        <v>5</v>
      </c>
      <c r="T213" s="139">
        <f t="shared" si="26"/>
        <v>35</v>
      </c>
      <c r="U213" s="228"/>
      <c r="V213">
        <v>207</v>
      </c>
      <c r="W213">
        <f t="shared" si="27"/>
        <v>41</v>
      </c>
      <c r="X213">
        <f t="shared" si="28"/>
        <v>45</v>
      </c>
      <c r="Y213">
        <f t="shared" si="29"/>
        <v>79</v>
      </c>
      <c r="Z213">
        <f t="shared" si="30"/>
        <v>5</v>
      </c>
    </row>
    <row r="214" spans="1:26" ht="17.399999999999999">
      <c r="A214" s="191">
        <f t="shared" si="25"/>
        <v>0</v>
      </c>
      <c r="B214" s="191" t="str">
        <f>C214&amp;":"&amp;COUNTIF($C$7:C214,C214)</f>
        <v>:0</v>
      </c>
      <c r="C214" s="204"/>
      <c r="D214" s="209"/>
      <c r="E214" s="209"/>
      <c r="F214" s="209"/>
      <c r="G214" s="209"/>
      <c r="H214" s="209"/>
      <c r="I214" s="145"/>
      <c r="K214" s="2">
        <v>208</v>
      </c>
      <c r="L214" s="2" t="str">
        <f>M214&amp;":"&amp;COUNTIF($M$7:M214,M214)</f>
        <v>AME20236L:1</v>
      </c>
      <c r="M214" t="str">
        <f>Entry!O216</f>
        <v>AME20236L</v>
      </c>
      <c r="N214" s="227">
        <f>'Internal 40'!N214</f>
        <v>7.6</v>
      </c>
      <c r="O214" s="227">
        <f>'Internal 40'!O214</f>
        <v>7.7</v>
      </c>
      <c r="P214" s="227">
        <f>'Internal 40'!P214</f>
        <v>6.7</v>
      </c>
      <c r="Q214" s="227">
        <f>'Internal 40'!Q214</f>
        <v>5</v>
      </c>
      <c r="R214" s="227">
        <f>'Internal 40'!R214</f>
        <v>5</v>
      </c>
      <c r="T214" s="139">
        <f t="shared" si="26"/>
        <v>32</v>
      </c>
      <c r="U214" s="228"/>
      <c r="V214">
        <v>208</v>
      </c>
      <c r="W214">
        <f t="shared" si="27"/>
        <v>38</v>
      </c>
      <c r="X214">
        <f t="shared" si="28"/>
        <v>39</v>
      </c>
      <c r="Y214">
        <f t="shared" si="29"/>
        <v>67</v>
      </c>
      <c r="Z214">
        <f t="shared" si="30"/>
        <v>5</v>
      </c>
    </row>
    <row r="215" spans="1:26" ht="17.399999999999999">
      <c r="A215" s="191">
        <f t="shared" si="25"/>
        <v>0</v>
      </c>
      <c r="B215" s="191" t="str">
        <f>C215&amp;":"&amp;COUNTIF($C$7:C215,C215)</f>
        <v>:0</v>
      </c>
      <c r="C215" s="204"/>
      <c r="D215" s="209"/>
      <c r="E215" s="209"/>
      <c r="F215" s="209"/>
      <c r="G215" s="209"/>
      <c r="H215" s="209"/>
      <c r="I215" s="145"/>
      <c r="K215" s="209">
        <v>209</v>
      </c>
      <c r="L215" s="2" t="str">
        <f>M215&amp;":"&amp;COUNTIF($M$7:M215,M215)</f>
        <v>AME20237L:1</v>
      </c>
      <c r="M215" t="str">
        <f>Entry!O217</f>
        <v>AME20237L</v>
      </c>
      <c r="N215" s="227">
        <f>'Internal 40'!N215</f>
        <v>8.1999999999999993</v>
      </c>
      <c r="O215" s="227">
        <f>'Internal 40'!O215</f>
        <v>8.9</v>
      </c>
      <c r="P215" s="227">
        <f>'Internal 40'!P215</f>
        <v>7.9</v>
      </c>
      <c r="Q215" s="227">
        <f>'Internal 40'!Q215</f>
        <v>5</v>
      </c>
      <c r="R215" s="227">
        <f>'Internal 40'!R215</f>
        <v>5</v>
      </c>
      <c r="T215" s="139">
        <f t="shared" si="26"/>
        <v>35</v>
      </c>
      <c r="U215" s="228"/>
      <c r="V215">
        <v>209</v>
      </c>
      <c r="W215">
        <f t="shared" si="27"/>
        <v>41</v>
      </c>
      <c r="X215">
        <f t="shared" si="28"/>
        <v>45</v>
      </c>
      <c r="Y215">
        <f t="shared" si="29"/>
        <v>79</v>
      </c>
      <c r="Z215">
        <f t="shared" si="30"/>
        <v>5</v>
      </c>
    </row>
    <row r="216" spans="1:26" ht="17.399999999999999">
      <c r="A216" s="191">
        <f t="shared" si="25"/>
        <v>0</v>
      </c>
      <c r="B216" s="191" t="str">
        <f>C216&amp;":"&amp;COUNTIF($C$7:C216,C216)</f>
        <v>:0</v>
      </c>
      <c r="C216" s="204"/>
      <c r="D216" s="209"/>
      <c r="E216" s="209"/>
      <c r="F216" s="209"/>
      <c r="G216" s="209"/>
      <c r="H216" s="209"/>
      <c r="I216" s="145"/>
      <c r="K216" s="209">
        <v>210</v>
      </c>
      <c r="L216" s="2" t="str">
        <f>M216&amp;":"&amp;COUNTIF($M$7:M216,M216)</f>
        <v>AME20238L:1</v>
      </c>
      <c r="M216" t="str">
        <f>Entry!O218</f>
        <v>AME20238L</v>
      </c>
      <c r="N216" s="227">
        <f>'Internal 40'!N216</f>
        <v>0.4</v>
      </c>
      <c r="O216" s="227">
        <f>'Internal 40'!O216</f>
        <v>0</v>
      </c>
      <c r="P216" s="227">
        <f>'Internal 40'!P216</f>
        <v>0.6</v>
      </c>
      <c r="Q216" s="227">
        <f>'Internal 40'!Q216</f>
        <v>2</v>
      </c>
      <c r="R216" s="227">
        <f>'Internal 40'!R216</f>
        <v>2</v>
      </c>
      <c r="T216" s="139">
        <f t="shared" si="26"/>
        <v>5</v>
      </c>
      <c r="U216" s="228"/>
      <c r="V216">
        <v>210</v>
      </c>
      <c r="W216">
        <f t="shared" si="27"/>
        <v>2</v>
      </c>
      <c r="X216">
        <f t="shared" si="28"/>
        <v>0</v>
      </c>
      <c r="Y216">
        <f t="shared" si="29"/>
        <v>6</v>
      </c>
      <c r="Z216">
        <f t="shared" si="30"/>
        <v>2</v>
      </c>
    </row>
    <row r="217" spans="1:26" ht="17.399999999999999">
      <c r="A217" s="191">
        <f t="shared" si="25"/>
        <v>0</v>
      </c>
      <c r="B217" s="191" t="str">
        <f>C217&amp;":"&amp;COUNTIF($C$7:C217,C217)</f>
        <v>:0</v>
      </c>
      <c r="C217" s="204"/>
      <c r="D217" s="209"/>
      <c r="E217" s="209"/>
      <c r="F217" s="209"/>
      <c r="G217" s="209"/>
      <c r="H217" s="209"/>
      <c r="I217" s="145"/>
      <c r="K217" s="2">
        <v>211</v>
      </c>
      <c r="L217" s="2" t="str">
        <f>M217&amp;":"&amp;COUNTIF($M$7:M217,M217)</f>
        <v>AME20239L:1</v>
      </c>
      <c r="M217" t="str">
        <f>Entry!O219</f>
        <v>AME20239L</v>
      </c>
      <c r="N217" s="227">
        <f>'Internal 40'!N217</f>
        <v>7.7</v>
      </c>
      <c r="O217" s="227">
        <f>'Internal 40'!O217</f>
        <v>7.7</v>
      </c>
      <c r="P217" s="227">
        <f>'Internal 40'!P217</f>
        <v>8.6</v>
      </c>
      <c r="Q217" s="227">
        <f>'Internal 40'!Q217</f>
        <v>5</v>
      </c>
      <c r="R217" s="227">
        <f>'Internal 40'!R217</f>
        <v>5</v>
      </c>
      <c r="T217" s="139">
        <f t="shared" si="26"/>
        <v>34</v>
      </c>
      <c r="U217" s="228"/>
      <c r="V217">
        <v>211</v>
      </c>
      <c r="W217">
        <f t="shared" si="27"/>
        <v>39</v>
      </c>
      <c r="X217">
        <f t="shared" si="28"/>
        <v>39</v>
      </c>
      <c r="Y217">
        <f t="shared" si="29"/>
        <v>86</v>
      </c>
      <c r="Z217">
        <f t="shared" si="30"/>
        <v>5</v>
      </c>
    </row>
    <row r="218" spans="1:26" ht="17.399999999999999">
      <c r="A218" s="191">
        <f t="shared" si="25"/>
        <v>0</v>
      </c>
      <c r="B218" s="191" t="str">
        <f>C218&amp;":"&amp;COUNTIF($C$7:C218,C218)</f>
        <v>:0</v>
      </c>
      <c r="C218" s="204"/>
      <c r="D218" s="209"/>
      <c r="E218" s="209"/>
      <c r="F218" s="209"/>
      <c r="G218" s="209"/>
      <c r="H218" s="209"/>
      <c r="I218" s="145"/>
      <c r="K218" s="209">
        <v>212</v>
      </c>
      <c r="L218" s="2" t="str">
        <f>M218&amp;":"&amp;COUNTIF($M$7:M218,M218)</f>
        <v>AME20240L:1</v>
      </c>
      <c r="M218" t="str">
        <f>Entry!O220</f>
        <v>AME20240L</v>
      </c>
      <c r="N218" s="227">
        <f>'Internal 40'!N218</f>
        <v>7.6</v>
      </c>
      <c r="O218" s="227">
        <f>'Internal 40'!O218</f>
        <v>7.7</v>
      </c>
      <c r="P218" s="227">
        <f>'Internal 40'!P218</f>
        <v>7.7</v>
      </c>
      <c r="Q218" s="227">
        <f>'Internal 40'!Q218</f>
        <v>5</v>
      </c>
      <c r="R218" s="227">
        <f>'Internal 40'!R218</f>
        <v>5</v>
      </c>
      <c r="T218" s="139">
        <f t="shared" si="26"/>
        <v>33</v>
      </c>
      <c r="U218" s="228"/>
      <c r="V218">
        <v>212</v>
      </c>
      <c r="W218">
        <f t="shared" si="27"/>
        <v>38</v>
      </c>
      <c r="X218">
        <f t="shared" si="28"/>
        <v>39</v>
      </c>
      <c r="Y218">
        <f t="shared" si="29"/>
        <v>77</v>
      </c>
      <c r="Z218">
        <f t="shared" si="30"/>
        <v>5</v>
      </c>
    </row>
    <row r="219" spans="1:26" ht="17.399999999999999">
      <c r="A219" s="191">
        <f t="shared" si="25"/>
        <v>0</v>
      </c>
      <c r="B219" s="191" t="str">
        <f>C219&amp;":"&amp;COUNTIF($C$7:C219,C219)</f>
        <v>:0</v>
      </c>
      <c r="C219" s="204"/>
      <c r="D219" s="209"/>
      <c r="E219" s="209"/>
      <c r="F219" s="209"/>
      <c r="G219" s="209"/>
      <c r="H219" s="209"/>
      <c r="I219" s="145"/>
      <c r="K219" s="209">
        <v>213</v>
      </c>
      <c r="L219" s="2" t="str">
        <f>M219&amp;":"&amp;COUNTIF($M$7:M219,M219)</f>
        <v>AME20241L:1</v>
      </c>
      <c r="M219" t="str">
        <f>Entry!O221</f>
        <v>AME20241L</v>
      </c>
      <c r="N219" s="227">
        <f>'Internal 40'!N219</f>
        <v>8.6999999999999993</v>
      </c>
      <c r="O219" s="227">
        <f>'Internal 40'!O219</f>
        <v>9.6999999999999993</v>
      </c>
      <c r="P219" s="227">
        <f>'Internal 40'!P219</f>
        <v>8.6</v>
      </c>
      <c r="Q219" s="227">
        <f>'Internal 40'!Q219</f>
        <v>5</v>
      </c>
      <c r="R219" s="227">
        <f>'Internal 40'!R219</f>
        <v>4</v>
      </c>
      <c r="T219" s="139">
        <f t="shared" si="26"/>
        <v>36</v>
      </c>
      <c r="U219" s="228"/>
      <c r="V219">
        <v>213</v>
      </c>
      <c r="W219">
        <f t="shared" si="27"/>
        <v>44</v>
      </c>
      <c r="X219">
        <f t="shared" si="28"/>
        <v>49</v>
      </c>
      <c r="Y219">
        <f t="shared" si="29"/>
        <v>86</v>
      </c>
      <c r="Z219">
        <f t="shared" si="30"/>
        <v>5</v>
      </c>
    </row>
    <row r="220" spans="1:26" ht="17.399999999999999">
      <c r="A220" s="191">
        <f t="shared" si="25"/>
        <v>0</v>
      </c>
      <c r="B220" s="191" t="str">
        <f>C220&amp;":"&amp;COUNTIF($C$7:C220,C220)</f>
        <v>:0</v>
      </c>
      <c r="C220" s="204"/>
      <c r="D220" s="209"/>
      <c r="E220" s="209"/>
      <c r="F220" s="209"/>
      <c r="G220" s="209"/>
      <c r="H220" s="209"/>
      <c r="I220" s="145"/>
      <c r="K220" s="2">
        <v>214</v>
      </c>
      <c r="L220" s="2" t="str">
        <f>M220&amp;":"&amp;COUNTIF($M$7:M220,M220)</f>
        <v>AME20242L:1</v>
      </c>
      <c r="M220" t="str">
        <f>Entry!O222</f>
        <v>AME20242L</v>
      </c>
      <c r="N220" s="227">
        <f>'Internal 40'!N220</f>
        <v>7.6</v>
      </c>
      <c r="O220" s="227">
        <f>'Internal 40'!O220</f>
        <v>7.7</v>
      </c>
      <c r="P220" s="227">
        <f>'Internal 40'!P220</f>
        <v>7.7</v>
      </c>
      <c r="Q220" s="227">
        <f>'Internal 40'!Q220</f>
        <v>5</v>
      </c>
      <c r="R220" s="227">
        <f>'Internal 40'!R220</f>
        <v>5</v>
      </c>
      <c r="T220" s="139">
        <f t="shared" si="26"/>
        <v>33</v>
      </c>
      <c r="U220" s="228"/>
      <c r="V220">
        <v>214</v>
      </c>
      <c r="W220">
        <f t="shared" si="27"/>
        <v>38</v>
      </c>
      <c r="X220">
        <f t="shared" si="28"/>
        <v>39</v>
      </c>
      <c r="Y220">
        <f t="shared" si="29"/>
        <v>77</v>
      </c>
      <c r="Z220">
        <f t="shared" si="30"/>
        <v>5</v>
      </c>
    </row>
    <row r="221" spans="1:26" ht="17.399999999999999">
      <c r="A221" s="191">
        <f t="shared" si="25"/>
        <v>0</v>
      </c>
      <c r="B221" s="191" t="str">
        <f>C221&amp;":"&amp;COUNTIF($C$7:C221,C221)</f>
        <v>:0</v>
      </c>
      <c r="C221" s="204"/>
      <c r="D221" s="209"/>
      <c r="E221" s="209"/>
      <c r="F221" s="209"/>
      <c r="G221" s="209"/>
      <c r="H221" s="209"/>
      <c r="I221" s="145"/>
      <c r="K221" s="209">
        <v>215</v>
      </c>
      <c r="L221" s="2" t="str">
        <f>M221&amp;":"&amp;COUNTIF($M$7:M221,M221)</f>
        <v>AME20243L:1</v>
      </c>
      <c r="M221" t="str">
        <f>Entry!O223</f>
        <v>AME20243L</v>
      </c>
      <c r="N221" s="227">
        <f>'Internal 40'!N221</f>
        <v>7.6</v>
      </c>
      <c r="O221" s="227">
        <f>'Internal 40'!O221</f>
        <v>7.7</v>
      </c>
      <c r="P221" s="227">
        <f>'Internal 40'!P221</f>
        <v>7.7</v>
      </c>
      <c r="Q221" s="227">
        <f>'Internal 40'!Q221</f>
        <v>5</v>
      </c>
      <c r="R221" s="227">
        <f>'Internal 40'!R221</f>
        <v>5</v>
      </c>
      <c r="T221" s="139">
        <f t="shared" si="26"/>
        <v>33</v>
      </c>
      <c r="U221" s="228"/>
      <c r="V221">
        <v>215</v>
      </c>
      <c r="W221">
        <f t="shared" si="27"/>
        <v>38</v>
      </c>
      <c r="X221">
        <f t="shared" si="28"/>
        <v>39</v>
      </c>
      <c r="Y221">
        <f t="shared" si="29"/>
        <v>77</v>
      </c>
      <c r="Z221">
        <f t="shared" si="30"/>
        <v>5</v>
      </c>
    </row>
    <row r="222" spans="1:26" ht="17.399999999999999">
      <c r="A222" s="191">
        <f t="shared" si="25"/>
        <v>0</v>
      </c>
      <c r="B222" s="191" t="str">
        <f>C222&amp;":"&amp;COUNTIF($C$7:C222,C222)</f>
        <v>:0</v>
      </c>
      <c r="C222" s="204"/>
      <c r="D222" s="209"/>
      <c r="E222" s="209"/>
      <c r="F222" s="209"/>
      <c r="G222" s="209"/>
      <c r="H222" s="209"/>
      <c r="I222" s="145"/>
      <c r="K222" s="209">
        <v>216</v>
      </c>
      <c r="L222" s="2" t="str">
        <f>M222&amp;":"&amp;COUNTIF($M$7:M222,M222)</f>
        <v>AME20244L:1</v>
      </c>
      <c r="M222" t="str">
        <f>Entry!O224</f>
        <v>AME20244L</v>
      </c>
      <c r="N222" s="227">
        <f>'Internal 40'!N222</f>
        <v>8.1</v>
      </c>
      <c r="O222" s="227">
        <f>'Internal 40'!O222</f>
        <v>9</v>
      </c>
      <c r="P222" s="227">
        <f>'Internal 40'!P222</f>
        <v>7.9</v>
      </c>
      <c r="Q222" s="227">
        <f>'Internal 40'!Q222</f>
        <v>5</v>
      </c>
      <c r="R222" s="227">
        <f>'Internal 40'!R222</f>
        <v>4</v>
      </c>
      <c r="T222" s="139">
        <f t="shared" si="26"/>
        <v>34</v>
      </c>
      <c r="U222" s="228"/>
      <c r="V222">
        <v>216</v>
      </c>
      <c r="W222">
        <f t="shared" si="27"/>
        <v>41</v>
      </c>
      <c r="X222">
        <f t="shared" si="28"/>
        <v>45</v>
      </c>
      <c r="Y222">
        <f t="shared" si="29"/>
        <v>79</v>
      </c>
      <c r="Z222">
        <f t="shared" si="30"/>
        <v>5</v>
      </c>
    </row>
    <row r="223" spans="1:26" ht="17.399999999999999">
      <c r="A223" s="191">
        <f t="shared" si="25"/>
        <v>0</v>
      </c>
      <c r="B223" s="191" t="str">
        <f>C223&amp;":"&amp;COUNTIF($C$7:C223,C223)</f>
        <v>:0</v>
      </c>
      <c r="C223" s="204"/>
      <c r="D223" s="209"/>
      <c r="E223" s="209"/>
      <c r="F223" s="209"/>
      <c r="G223" s="209"/>
      <c r="H223" s="209"/>
      <c r="I223" s="145"/>
      <c r="K223" s="2">
        <v>217</v>
      </c>
      <c r="L223" s="2" t="str">
        <f>M223&amp;":"&amp;COUNTIF($M$7:M223,M223)</f>
        <v>AME20245L:1</v>
      </c>
      <c r="M223" t="str">
        <f>Entry!O225</f>
        <v>AME20245L</v>
      </c>
      <c r="N223" s="227">
        <f>'Internal 40'!N223</f>
        <v>10</v>
      </c>
      <c r="O223" s="227">
        <f>'Internal 40'!O223</f>
        <v>9.5</v>
      </c>
      <c r="P223" s="227">
        <f>'Internal 40'!P223</f>
        <v>8.5</v>
      </c>
      <c r="Q223" s="227">
        <f>'Internal 40'!Q223</f>
        <v>5</v>
      </c>
      <c r="R223" s="227">
        <f>'Internal 40'!R223</f>
        <v>4</v>
      </c>
      <c r="T223" s="139">
        <f t="shared" si="26"/>
        <v>37</v>
      </c>
      <c r="U223" s="228"/>
      <c r="V223">
        <v>217</v>
      </c>
      <c r="W223">
        <f t="shared" si="27"/>
        <v>50</v>
      </c>
      <c r="X223">
        <f t="shared" si="28"/>
        <v>48</v>
      </c>
      <c r="Y223">
        <f t="shared" si="29"/>
        <v>85</v>
      </c>
      <c r="Z223">
        <f t="shared" si="30"/>
        <v>5</v>
      </c>
    </row>
    <row r="224" spans="1:26" ht="17.399999999999999">
      <c r="A224" s="191">
        <f t="shared" si="25"/>
        <v>0</v>
      </c>
      <c r="B224" s="191" t="str">
        <f>C224&amp;":"&amp;COUNTIF($C$7:C224,C224)</f>
        <v>:0</v>
      </c>
      <c r="C224" s="204"/>
      <c r="D224" s="209"/>
      <c r="E224" s="209"/>
      <c r="F224" s="209"/>
      <c r="G224" s="209"/>
      <c r="H224" s="209"/>
      <c r="I224" s="145"/>
      <c r="K224" s="209">
        <v>218</v>
      </c>
      <c r="L224" s="2" t="str">
        <f>M224&amp;":"&amp;COUNTIF($M$7:M224,M224)</f>
        <v>AME20246L:1</v>
      </c>
      <c r="M224" t="str">
        <f>Entry!O226</f>
        <v>AME20246L</v>
      </c>
      <c r="N224" s="227">
        <f>'Internal 40'!N224</f>
        <v>8.1</v>
      </c>
      <c r="O224" s="227">
        <f>'Internal 40'!O224</f>
        <v>9</v>
      </c>
      <c r="P224" s="227">
        <f>'Internal 40'!P224</f>
        <v>7.9</v>
      </c>
      <c r="Q224" s="227">
        <f>'Internal 40'!Q224</f>
        <v>5</v>
      </c>
      <c r="R224" s="227">
        <f>'Internal 40'!R224</f>
        <v>4</v>
      </c>
      <c r="T224" s="139">
        <f t="shared" si="26"/>
        <v>34</v>
      </c>
      <c r="U224" s="228"/>
      <c r="V224">
        <v>218</v>
      </c>
      <c r="W224">
        <f t="shared" si="27"/>
        <v>41</v>
      </c>
      <c r="X224">
        <f t="shared" si="28"/>
        <v>45</v>
      </c>
      <c r="Y224">
        <f t="shared" si="29"/>
        <v>79</v>
      </c>
      <c r="Z224">
        <f t="shared" si="30"/>
        <v>5</v>
      </c>
    </row>
    <row r="225" spans="1:26" ht="17.399999999999999">
      <c r="A225" s="191">
        <f t="shared" si="25"/>
        <v>0</v>
      </c>
      <c r="B225" s="191" t="str">
        <f>C225&amp;":"&amp;COUNTIF($C$7:C225,C225)</f>
        <v>:0</v>
      </c>
      <c r="C225" s="204"/>
      <c r="D225" s="209"/>
      <c r="E225" s="209"/>
      <c r="F225" s="209"/>
      <c r="G225" s="209"/>
      <c r="H225" s="209"/>
      <c r="I225" s="145"/>
      <c r="K225" s="209">
        <v>219</v>
      </c>
      <c r="L225" s="2" t="str">
        <f>M225&amp;":"&amp;COUNTIF($M$7:M225,M225)</f>
        <v>AME20247L:1</v>
      </c>
      <c r="M225" t="str">
        <f>Entry!O227</f>
        <v>AME20247L</v>
      </c>
      <c r="N225" s="227">
        <f>'Internal 40'!N225</f>
        <v>7.6</v>
      </c>
      <c r="O225" s="227">
        <f>'Internal 40'!O225</f>
        <v>7.7</v>
      </c>
      <c r="P225" s="227">
        <f>'Internal 40'!P225</f>
        <v>7.7</v>
      </c>
      <c r="Q225" s="227">
        <f>'Internal 40'!Q225</f>
        <v>5</v>
      </c>
      <c r="R225" s="227">
        <f>'Internal 40'!R225</f>
        <v>5</v>
      </c>
      <c r="T225" s="139">
        <f t="shared" si="26"/>
        <v>33</v>
      </c>
      <c r="U225" s="228"/>
      <c r="V225">
        <v>219</v>
      </c>
      <c r="W225">
        <f t="shared" si="27"/>
        <v>38</v>
      </c>
      <c r="X225">
        <f t="shared" si="28"/>
        <v>39</v>
      </c>
      <c r="Y225">
        <f t="shared" si="29"/>
        <v>77</v>
      </c>
      <c r="Z225">
        <f t="shared" si="30"/>
        <v>5</v>
      </c>
    </row>
    <row r="226" spans="1:26" ht="17.399999999999999">
      <c r="A226" s="191">
        <f t="shared" si="25"/>
        <v>0</v>
      </c>
      <c r="B226" s="191" t="str">
        <f>C226&amp;":"&amp;COUNTIF($C$7:C226,C226)</f>
        <v>:0</v>
      </c>
      <c r="C226" s="204"/>
      <c r="D226" s="209"/>
      <c r="E226" s="209"/>
      <c r="F226" s="209"/>
      <c r="G226" s="209"/>
      <c r="H226" s="209"/>
      <c r="I226" s="145"/>
      <c r="K226" s="2">
        <v>220</v>
      </c>
      <c r="L226" s="2" t="str">
        <f>M226&amp;":"&amp;COUNTIF($M$7:M226,M226)</f>
        <v>AME20248L:1</v>
      </c>
      <c r="M226" t="str">
        <f>Entry!O228</f>
        <v>AME20248L</v>
      </c>
      <c r="N226" s="227">
        <f>'Internal 40'!N226</f>
        <v>8.1</v>
      </c>
      <c r="O226" s="227">
        <f>'Internal 40'!O226</f>
        <v>9</v>
      </c>
      <c r="P226" s="227">
        <f>'Internal 40'!P226</f>
        <v>7.9</v>
      </c>
      <c r="Q226" s="227">
        <f>'Internal 40'!Q226</f>
        <v>5</v>
      </c>
      <c r="R226" s="227">
        <f>'Internal 40'!R226</f>
        <v>4</v>
      </c>
      <c r="T226" s="139">
        <f t="shared" si="26"/>
        <v>34</v>
      </c>
      <c r="U226" s="228"/>
      <c r="V226">
        <v>220</v>
      </c>
      <c r="W226">
        <f t="shared" si="27"/>
        <v>41</v>
      </c>
      <c r="X226">
        <f t="shared" si="28"/>
        <v>45</v>
      </c>
      <c r="Y226">
        <f t="shared" si="29"/>
        <v>79</v>
      </c>
      <c r="Z226">
        <f t="shared" si="30"/>
        <v>5</v>
      </c>
    </row>
    <row r="227" spans="1:26" ht="17.399999999999999">
      <c r="A227" s="191">
        <f t="shared" si="25"/>
        <v>0</v>
      </c>
      <c r="B227" s="191" t="str">
        <f>C227&amp;":"&amp;COUNTIF($C$7:C227,C227)</f>
        <v>:0</v>
      </c>
      <c r="C227" s="204"/>
      <c r="D227" s="209"/>
      <c r="E227" s="209"/>
      <c r="F227" s="209"/>
      <c r="G227" s="209"/>
      <c r="H227" s="209"/>
      <c r="I227" s="145"/>
      <c r="K227" s="209">
        <v>221</v>
      </c>
      <c r="L227" s="2" t="str">
        <f>M227&amp;":"&amp;COUNTIF($M$7:M227,M227)</f>
        <v>AME20249L:1</v>
      </c>
      <c r="M227" t="str">
        <f>Entry!O229</f>
        <v>AME20249L</v>
      </c>
      <c r="N227" s="227">
        <f>'Internal 40'!N227</f>
        <v>8.6999999999999993</v>
      </c>
      <c r="O227" s="227">
        <f>'Internal 40'!O227</f>
        <v>9.6999999999999993</v>
      </c>
      <c r="P227" s="227">
        <f>'Internal 40'!P227</f>
        <v>8.6</v>
      </c>
      <c r="Q227" s="227">
        <f>'Internal 40'!Q227</f>
        <v>5</v>
      </c>
      <c r="R227" s="227">
        <f>'Internal 40'!R227</f>
        <v>4</v>
      </c>
      <c r="T227" s="139">
        <f t="shared" si="26"/>
        <v>36</v>
      </c>
      <c r="U227" s="228"/>
      <c r="V227">
        <v>221</v>
      </c>
      <c r="W227">
        <f t="shared" si="27"/>
        <v>44</v>
      </c>
      <c r="X227">
        <f t="shared" si="28"/>
        <v>49</v>
      </c>
      <c r="Y227">
        <f t="shared" si="29"/>
        <v>86</v>
      </c>
      <c r="Z227">
        <f t="shared" si="30"/>
        <v>5</v>
      </c>
    </row>
    <row r="228" spans="1:26" ht="17.399999999999999">
      <c r="A228" s="191">
        <f t="shared" si="25"/>
        <v>0</v>
      </c>
      <c r="B228" s="191" t="str">
        <f>C228&amp;":"&amp;COUNTIF($C$7:C228,C228)</f>
        <v>:0</v>
      </c>
      <c r="C228" s="204"/>
      <c r="D228" s="209"/>
      <c r="E228" s="209"/>
      <c r="F228" s="209"/>
      <c r="G228" s="209"/>
      <c r="H228" s="209"/>
      <c r="I228" s="145"/>
      <c r="K228" s="209">
        <v>222</v>
      </c>
      <c r="L228" s="2" t="e">
        <f>M228&amp;":"&amp;COUNTIF($M$7:M228,M228)</f>
        <v>#REF!</v>
      </c>
      <c r="M228" t="e">
        <f>Entry!O230</f>
        <v>#REF!</v>
      </c>
      <c r="N228" s="227" t="e">
        <f>'Internal 40'!N228</f>
        <v>#REF!</v>
      </c>
      <c r="O228" s="227" t="e">
        <f>'Internal 40'!O228</f>
        <v>#REF!</v>
      </c>
      <c r="P228" s="227" t="e">
        <f>'Internal 40'!P228</f>
        <v>#REF!</v>
      </c>
      <c r="Q228" s="227" t="e">
        <f>'Internal 40'!Q228</f>
        <v>#REF!</v>
      </c>
      <c r="R228" s="227" t="e">
        <f>'Internal 40'!R228</f>
        <v>#REF!</v>
      </c>
      <c r="T228" s="139" t="e">
        <f t="shared" si="26"/>
        <v>#REF!</v>
      </c>
      <c r="U228" s="228"/>
      <c r="V228">
        <v>222</v>
      </c>
      <c r="W228" t="e">
        <f t="shared" si="27"/>
        <v>#REF!</v>
      </c>
      <c r="X228" t="e">
        <f t="shared" si="28"/>
        <v>#REF!</v>
      </c>
      <c r="Y228" t="e">
        <f t="shared" si="29"/>
        <v>#REF!</v>
      </c>
      <c r="Z228" t="e">
        <f t="shared" si="30"/>
        <v>#REF!</v>
      </c>
    </row>
    <row r="229" spans="1:26" ht="17.399999999999999">
      <c r="A229" s="191">
        <f t="shared" si="25"/>
        <v>0</v>
      </c>
      <c r="B229" s="191" t="str">
        <f>C229&amp;":"&amp;COUNTIF($C$7:C229,C229)</f>
        <v>:0</v>
      </c>
      <c r="C229" s="204"/>
      <c r="D229" s="209"/>
      <c r="E229" s="209"/>
      <c r="F229" s="209"/>
      <c r="G229" s="209"/>
      <c r="H229" s="209"/>
      <c r="I229" s="145"/>
      <c r="K229" s="2">
        <v>223</v>
      </c>
      <c r="L229" s="2" t="e">
        <f>M229&amp;":"&amp;COUNTIF($M$7:M229,M229)</f>
        <v>#REF!</v>
      </c>
      <c r="M229" t="e">
        <f>Entry!O231</f>
        <v>#REF!</v>
      </c>
      <c r="N229" s="227" t="e">
        <f>'Internal 40'!N229</f>
        <v>#REF!</v>
      </c>
      <c r="O229" s="227" t="e">
        <f>'Internal 40'!O229</f>
        <v>#REF!</v>
      </c>
      <c r="P229" s="227" t="e">
        <f>'Internal 40'!P229</f>
        <v>#REF!</v>
      </c>
      <c r="Q229" s="227" t="e">
        <f>'Internal 40'!Q229</f>
        <v>#REF!</v>
      </c>
      <c r="R229" s="227" t="e">
        <f>'Internal 40'!R229</f>
        <v>#REF!</v>
      </c>
      <c r="T229" s="139" t="e">
        <f t="shared" si="26"/>
        <v>#REF!</v>
      </c>
      <c r="U229" s="228"/>
      <c r="V229">
        <v>223</v>
      </c>
      <c r="W229" t="e">
        <f t="shared" si="27"/>
        <v>#REF!</v>
      </c>
      <c r="X229" t="e">
        <f t="shared" si="28"/>
        <v>#REF!</v>
      </c>
      <c r="Y229" t="e">
        <f t="shared" si="29"/>
        <v>#REF!</v>
      </c>
      <c r="Z229" t="e">
        <f t="shared" si="30"/>
        <v>#REF!</v>
      </c>
    </row>
    <row r="230" spans="1:26" ht="17.399999999999999">
      <c r="A230" s="191">
        <f t="shared" si="25"/>
        <v>0</v>
      </c>
      <c r="B230" s="191" t="str">
        <f>C230&amp;":"&amp;COUNTIF($C$7:C230,C230)</f>
        <v>:0</v>
      </c>
      <c r="C230" s="204"/>
      <c r="D230" s="209"/>
      <c r="E230" s="209"/>
      <c r="F230" s="209"/>
      <c r="G230" s="209"/>
      <c r="H230" s="209"/>
      <c r="I230" s="145"/>
      <c r="K230" s="209">
        <v>224</v>
      </c>
      <c r="L230" s="2" t="e">
        <f>M230&amp;":"&amp;COUNTIF($M$7:M230,M230)</f>
        <v>#REF!</v>
      </c>
      <c r="M230" t="e">
        <f>Entry!O232</f>
        <v>#REF!</v>
      </c>
      <c r="N230" s="227" t="e">
        <f>'Internal 40'!N230</f>
        <v>#REF!</v>
      </c>
      <c r="O230" s="227" t="e">
        <f>'Internal 40'!O230</f>
        <v>#REF!</v>
      </c>
      <c r="P230" s="227" t="e">
        <f>'Internal 40'!P230</f>
        <v>#REF!</v>
      </c>
      <c r="Q230" s="227" t="e">
        <f>'Internal 40'!Q230</f>
        <v>#REF!</v>
      </c>
      <c r="R230" s="227" t="e">
        <f>'Internal 40'!R230</f>
        <v>#REF!</v>
      </c>
      <c r="T230" s="139" t="e">
        <f t="shared" si="26"/>
        <v>#REF!</v>
      </c>
      <c r="U230" s="228"/>
      <c r="V230">
        <v>224</v>
      </c>
      <c r="W230" t="e">
        <f t="shared" si="27"/>
        <v>#REF!</v>
      </c>
      <c r="X230" t="e">
        <f t="shared" si="28"/>
        <v>#REF!</v>
      </c>
      <c r="Y230" t="e">
        <f t="shared" si="29"/>
        <v>#REF!</v>
      </c>
      <c r="Z230" t="e">
        <f t="shared" si="30"/>
        <v>#REF!</v>
      </c>
    </row>
    <row r="231" spans="1:26" ht="17.399999999999999">
      <c r="A231" s="191">
        <f t="shared" si="25"/>
        <v>0</v>
      </c>
      <c r="B231" s="191" t="str">
        <f>C231&amp;":"&amp;COUNTIF($C$7:C231,C231)</f>
        <v>:0</v>
      </c>
      <c r="C231" s="204"/>
      <c r="D231" s="209"/>
      <c r="E231" s="209"/>
      <c r="F231" s="209"/>
      <c r="G231" s="209"/>
      <c r="H231" s="209"/>
      <c r="I231" s="145"/>
      <c r="K231" s="209">
        <v>225</v>
      </c>
      <c r="L231" s="2" t="e">
        <f>M231&amp;":"&amp;COUNTIF($M$7:M231,M231)</f>
        <v>#REF!</v>
      </c>
      <c r="M231" t="e">
        <f>Entry!O233</f>
        <v>#REF!</v>
      </c>
      <c r="N231" s="227" t="e">
        <f>'Internal 40'!N231</f>
        <v>#REF!</v>
      </c>
      <c r="O231" s="227" t="e">
        <f>'Internal 40'!O231</f>
        <v>#REF!</v>
      </c>
      <c r="P231" s="227" t="e">
        <f>'Internal 40'!P231</f>
        <v>#REF!</v>
      </c>
      <c r="Q231" s="227" t="e">
        <f>'Internal 40'!Q231</f>
        <v>#REF!</v>
      </c>
      <c r="R231" s="227" t="e">
        <f>'Internal 40'!R231</f>
        <v>#REF!</v>
      </c>
      <c r="T231" s="139" t="e">
        <f t="shared" si="26"/>
        <v>#REF!</v>
      </c>
      <c r="U231" s="228"/>
      <c r="V231">
        <v>225</v>
      </c>
      <c r="W231" t="e">
        <f t="shared" si="27"/>
        <v>#REF!</v>
      </c>
      <c r="X231" t="e">
        <f t="shared" si="28"/>
        <v>#REF!</v>
      </c>
      <c r="Y231" t="e">
        <f t="shared" si="29"/>
        <v>#REF!</v>
      </c>
      <c r="Z231" t="e">
        <f t="shared" si="30"/>
        <v>#REF!</v>
      </c>
    </row>
    <row r="232" spans="1:26" ht="17.399999999999999">
      <c r="A232" s="191">
        <f t="shared" si="25"/>
        <v>0</v>
      </c>
      <c r="B232" s="191" t="str">
        <f>C232&amp;":"&amp;COUNTIF($C$7:C232,C232)</f>
        <v>:0</v>
      </c>
      <c r="C232" s="204"/>
      <c r="D232" s="209"/>
      <c r="E232" s="209"/>
      <c r="F232" s="209"/>
      <c r="G232" s="209"/>
      <c r="H232" s="209"/>
      <c r="I232" s="145"/>
      <c r="K232" s="2">
        <v>226</v>
      </c>
      <c r="L232" s="2" t="e">
        <f>M232&amp;":"&amp;COUNTIF($M$7:M232,M232)</f>
        <v>#REF!</v>
      </c>
      <c r="M232" t="e">
        <f>Entry!O234</f>
        <v>#REF!</v>
      </c>
      <c r="N232" s="227" t="e">
        <f>'Internal 40'!N232</f>
        <v>#REF!</v>
      </c>
      <c r="O232" s="227" t="e">
        <f>'Internal 40'!O232</f>
        <v>#REF!</v>
      </c>
      <c r="P232" s="227" t="e">
        <f>'Internal 40'!P232</f>
        <v>#REF!</v>
      </c>
      <c r="Q232" s="227" t="e">
        <f>'Internal 40'!Q232</f>
        <v>#REF!</v>
      </c>
      <c r="R232" s="227" t="e">
        <f>'Internal 40'!R232</f>
        <v>#REF!</v>
      </c>
      <c r="T232" s="139" t="e">
        <f t="shared" si="26"/>
        <v>#REF!</v>
      </c>
      <c r="U232" s="228"/>
      <c r="V232">
        <v>226</v>
      </c>
      <c r="W232" t="e">
        <f t="shared" si="27"/>
        <v>#REF!</v>
      </c>
      <c r="X232" t="e">
        <f t="shared" si="28"/>
        <v>#REF!</v>
      </c>
      <c r="Y232" t="e">
        <f t="shared" si="29"/>
        <v>#REF!</v>
      </c>
      <c r="Z232" t="e">
        <f t="shared" si="30"/>
        <v>#REF!</v>
      </c>
    </row>
    <row r="233" spans="1:26" ht="17.399999999999999">
      <c r="A233" s="191">
        <f t="shared" si="25"/>
        <v>0</v>
      </c>
      <c r="B233" s="191" t="str">
        <f>C233&amp;":"&amp;COUNTIF($C$7:C233,C233)</f>
        <v>:0</v>
      </c>
      <c r="C233" s="204"/>
      <c r="D233" s="209"/>
      <c r="E233" s="209"/>
      <c r="F233" s="209"/>
      <c r="G233" s="209"/>
      <c r="H233" s="209"/>
      <c r="I233" s="145"/>
      <c r="K233" s="209">
        <v>227</v>
      </c>
      <c r="L233" s="2" t="e">
        <f>M233&amp;":"&amp;COUNTIF($M$7:M233,M233)</f>
        <v>#REF!</v>
      </c>
      <c r="M233" t="e">
        <f>Entry!O235</f>
        <v>#REF!</v>
      </c>
      <c r="N233" s="227" t="e">
        <f>'Internal 40'!N233</f>
        <v>#REF!</v>
      </c>
      <c r="O233" s="227" t="e">
        <f>'Internal 40'!O233</f>
        <v>#REF!</v>
      </c>
      <c r="P233" s="227" t="e">
        <f>'Internal 40'!P233</f>
        <v>#REF!</v>
      </c>
      <c r="Q233" s="227" t="e">
        <f>'Internal 40'!Q233</f>
        <v>#REF!</v>
      </c>
      <c r="R233" s="227" t="e">
        <f>'Internal 40'!R233</f>
        <v>#REF!</v>
      </c>
      <c r="T233" s="139" t="e">
        <f t="shared" si="26"/>
        <v>#REF!</v>
      </c>
      <c r="U233" s="228"/>
      <c r="V233">
        <v>227</v>
      </c>
      <c r="W233" t="e">
        <f t="shared" si="27"/>
        <v>#REF!</v>
      </c>
      <c r="X233" t="e">
        <f t="shared" si="28"/>
        <v>#REF!</v>
      </c>
      <c r="Y233" t="e">
        <f t="shared" si="29"/>
        <v>#REF!</v>
      </c>
      <c r="Z233" t="e">
        <f t="shared" si="30"/>
        <v>#REF!</v>
      </c>
    </row>
    <row r="234" spans="1:26" ht="17.399999999999999">
      <c r="A234" s="191">
        <f t="shared" si="25"/>
        <v>0</v>
      </c>
      <c r="B234" s="191" t="str">
        <f>C234&amp;":"&amp;COUNTIF($C$7:C234,C234)</f>
        <v>:0</v>
      </c>
      <c r="C234" s="204"/>
      <c r="D234" s="209"/>
      <c r="E234" s="209"/>
      <c r="F234" s="209"/>
      <c r="G234" s="209"/>
      <c r="H234" s="209"/>
      <c r="I234" s="145"/>
      <c r="K234" s="209">
        <v>228</v>
      </c>
      <c r="L234" s="2" t="e">
        <f>M234&amp;":"&amp;COUNTIF($M$7:M234,M234)</f>
        <v>#REF!</v>
      </c>
      <c r="M234" t="e">
        <f>Entry!O236</f>
        <v>#REF!</v>
      </c>
      <c r="N234" s="227" t="e">
        <f>'Internal 40'!N234</f>
        <v>#REF!</v>
      </c>
      <c r="O234" s="227" t="e">
        <f>'Internal 40'!O234</f>
        <v>#REF!</v>
      </c>
      <c r="P234" s="227" t="e">
        <f>'Internal 40'!P234</f>
        <v>#REF!</v>
      </c>
      <c r="Q234" s="227" t="e">
        <f>'Internal 40'!Q234</f>
        <v>#REF!</v>
      </c>
      <c r="R234" s="227" t="e">
        <f>'Internal 40'!R234</f>
        <v>#REF!</v>
      </c>
      <c r="T234" s="139" t="e">
        <f t="shared" si="26"/>
        <v>#REF!</v>
      </c>
      <c r="U234" s="228"/>
      <c r="V234">
        <v>228</v>
      </c>
      <c r="W234" t="e">
        <f t="shared" si="27"/>
        <v>#REF!</v>
      </c>
      <c r="X234" t="e">
        <f t="shared" si="28"/>
        <v>#REF!</v>
      </c>
      <c r="Y234" t="e">
        <f t="shared" si="29"/>
        <v>#REF!</v>
      </c>
      <c r="Z234" t="e">
        <f t="shared" si="30"/>
        <v>#REF!</v>
      </c>
    </row>
    <row r="235" spans="1:26" ht="17.399999999999999">
      <c r="A235" s="191">
        <f t="shared" si="25"/>
        <v>0</v>
      </c>
      <c r="B235" s="191" t="str">
        <f>C235&amp;":"&amp;COUNTIF($C$7:C235,C235)</f>
        <v>:0</v>
      </c>
      <c r="C235" s="204"/>
      <c r="D235" s="209"/>
      <c r="E235" s="209"/>
      <c r="F235" s="209"/>
      <c r="G235" s="209"/>
      <c r="H235" s="209"/>
      <c r="I235" s="145"/>
      <c r="K235" s="2">
        <v>229</v>
      </c>
      <c r="L235" s="2" t="e">
        <f>M235&amp;":"&amp;COUNTIF($M$7:M235,M235)</f>
        <v>#REF!</v>
      </c>
      <c r="M235" t="e">
        <f>Entry!O237</f>
        <v>#REF!</v>
      </c>
      <c r="N235" s="227" t="e">
        <f>'Internal 40'!N235</f>
        <v>#REF!</v>
      </c>
      <c r="O235" s="227" t="e">
        <f>'Internal 40'!O235</f>
        <v>#REF!</v>
      </c>
      <c r="P235" s="227" t="e">
        <f>'Internal 40'!P235</f>
        <v>#REF!</v>
      </c>
      <c r="Q235" s="227" t="e">
        <f>'Internal 40'!Q235</f>
        <v>#REF!</v>
      </c>
      <c r="R235" s="227" t="e">
        <f>'Internal 40'!R235</f>
        <v>#REF!</v>
      </c>
      <c r="T235" s="139" t="e">
        <f t="shared" si="26"/>
        <v>#REF!</v>
      </c>
      <c r="U235" s="228"/>
      <c r="V235">
        <v>229</v>
      </c>
      <c r="W235" t="e">
        <f t="shared" si="27"/>
        <v>#REF!</v>
      </c>
      <c r="X235" t="e">
        <f t="shared" si="28"/>
        <v>#REF!</v>
      </c>
      <c r="Y235" t="e">
        <f t="shared" si="29"/>
        <v>#REF!</v>
      </c>
      <c r="Z235" t="e">
        <f t="shared" si="30"/>
        <v>#REF!</v>
      </c>
    </row>
    <row r="236" spans="1:26" ht="17.399999999999999">
      <c r="A236" s="191">
        <f t="shared" si="25"/>
        <v>0</v>
      </c>
      <c r="B236" s="191" t="str">
        <f>C236&amp;":"&amp;COUNTIF($C$7:C236,C236)</f>
        <v>:0</v>
      </c>
      <c r="C236" s="204"/>
      <c r="D236" s="209"/>
      <c r="E236" s="209"/>
      <c r="F236" s="209"/>
      <c r="G236" s="209"/>
      <c r="H236" s="209"/>
      <c r="I236" s="145"/>
      <c r="K236" s="209">
        <v>230</v>
      </c>
      <c r="L236" s="2" t="e">
        <f>M236&amp;":"&amp;COUNTIF($M$7:M236,M236)</f>
        <v>#REF!</v>
      </c>
      <c r="M236" t="e">
        <f>Entry!O238</f>
        <v>#REF!</v>
      </c>
      <c r="N236" s="227" t="e">
        <f>'Internal 40'!N236</f>
        <v>#REF!</v>
      </c>
      <c r="O236" s="227" t="e">
        <f>'Internal 40'!O236</f>
        <v>#REF!</v>
      </c>
      <c r="P236" s="227" t="e">
        <f>'Internal 40'!P236</f>
        <v>#REF!</v>
      </c>
      <c r="Q236" s="227" t="e">
        <f>'Internal 40'!Q236</f>
        <v>#REF!</v>
      </c>
      <c r="R236" s="227" t="e">
        <f>'Internal 40'!R236</f>
        <v>#REF!</v>
      </c>
      <c r="T236" s="139" t="e">
        <f t="shared" si="26"/>
        <v>#REF!</v>
      </c>
      <c r="U236" s="228"/>
      <c r="V236">
        <v>230</v>
      </c>
      <c r="W236" t="e">
        <f t="shared" si="27"/>
        <v>#REF!</v>
      </c>
      <c r="X236" t="e">
        <f t="shared" si="28"/>
        <v>#REF!</v>
      </c>
      <c r="Y236" t="e">
        <f t="shared" si="29"/>
        <v>#REF!</v>
      </c>
      <c r="Z236" t="e">
        <f t="shared" si="30"/>
        <v>#REF!</v>
      </c>
    </row>
    <row r="237" spans="1:26" ht="17.399999999999999">
      <c r="A237" s="191">
        <f t="shared" si="25"/>
        <v>0</v>
      </c>
      <c r="B237" s="191" t="str">
        <f>C237&amp;":"&amp;COUNTIF($C$7:C237,C237)</f>
        <v>:0</v>
      </c>
      <c r="C237" s="204"/>
      <c r="D237" s="209"/>
      <c r="E237" s="209"/>
      <c r="F237" s="209"/>
      <c r="G237" s="209"/>
      <c r="H237" s="209"/>
      <c r="I237" s="145"/>
      <c r="K237" s="209">
        <v>231</v>
      </c>
      <c r="L237" s="2" t="e">
        <f>M237&amp;":"&amp;COUNTIF($M$7:M237,M237)</f>
        <v>#REF!</v>
      </c>
      <c r="M237" t="e">
        <f>Entry!O239</f>
        <v>#REF!</v>
      </c>
      <c r="N237" s="227" t="e">
        <f>'Internal 40'!N237</f>
        <v>#REF!</v>
      </c>
      <c r="O237" s="227" t="e">
        <f>'Internal 40'!O237</f>
        <v>#REF!</v>
      </c>
      <c r="P237" s="227" t="e">
        <f>'Internal 40'!P237</f>
        <v>#REF!</v>
      </c>
      <c r="Q237" s="227" t="e">
        <f>'Internal 40'!Q237</f>
        <v>#REF!</v>
      </c>
      <c r="R237" s="227" t="e">
        <f>'Internal 40'!R237</f>
        <v>#REF!</v>
      </c>
      <c r="T237" s="139" t="e">
        <f t="shared" si="26"/>
        <v>#REF!</v>
      </c>
      <c r="U237" s="228"/>
      <c r="V237">
        <v>231</v>
      </c>
      <c r="W237" t="e">
        <f t="shared" si="27"/>
        <v>#REF!</v>
      </c>
      <c r="X237" t="e">
        <f t="shared" si="28"/>
        <v>#REF!</v>
      </c>
      <c r="Y237" t="e">
        <f t="shared" si="29"/>
        <v>#REF!</v>
      </c>
      <c r="Z237" t="e">
        <f t="shared" si="30"/>
        <v>#REF!</v>
      </c>
    </row>
    <row r="238" spans="1:26" ht="17.399999999999999">
      <c r="A238" s="191">
        <f t="shared" si="25"/>
        <v>0</v>
      </c>
      <c r="B238" s="191" t="str">
        <f>C238&amp;":"&amp;COUNTIF($C$7:C238,C238)</f>
        <v>:0</v>
      </c>
      <c r="C238" s="204"/>
      <c r="D238" s="209"/>
      <c r="E238" s="209"/>
      <c r="F238" s="209"/>
      <c r="G238" s="209"/>
      <c r="H238" s="209"/>
      <c r="I238" s="145"/>
      <c r="K238" s="2">
        <v>232</v>
      </c>
      <c r="L238" s="2" t="e">
        <f>M238&amp;":"&amp;COUNTIF($M$7:M238,M238)</f>
        <v>#REF!</v>
      </c>
      <c r="M238" t="e">
        <f>Entry!O240</f>
        <v>#REF!</v>
      </c>
      <c r="N238" s="227" t="e">
        <f>'Internal 40'!N238</f>
        <v>#REF!</v>
      </c>
      <c r="O238" s="227" t="e">
        <f>'Internal 40'!O238</f>
        <v>#REF!</v>
      </c>
      <c r="P238" s="227" t="e">
        <f>'Internal 40'!P238</f>
        <v>#REF!</v>
      </c>
      <c r="Q238" s="227" t="e">
        <f>'Internal 40'!Q238</f>
        <v>#REF!</v>
      </c>
      <c r="R238" s="227" t="e">
        <f>'Internal 40'!R238</f>
        <v>#REF!</v>
      </c>
      <c r="T238" s="139" t="e">
        <f t="shared" si="26"/>
        <v>#REF!</v>
      </c>
      <c r="U238" s="228"/>
      <c r="V238">
        <v>232</v>
      </c>
      <c r="W238" t="e">
        <f t="shared" si="27"/>
        <v>#REF!</v>
      </c>
      <c r="X238" t="e">
        <f t="shared" si="28"/>
        <v>#REF!</v>
      </c>
      <c r="Y238" t="e">
        <f t="shared" si="29"/>
        <v>#REF!</v>
      </c>
      <c r="Z238" t="e">
        <f t="shared" si="30"/>
        <v>#REF!</v>
      </c>
    </row>
    <row r="239" spans="1:26" ht="17.399999999999999">
      <c r="A239" s="191">
        <f t="shared" si="25"/>
        <v>0</v>
      </c>
      <c r="B239" s="191" t="str">
        <f>C239&amp;":"&amp;COUNTIF($C$7:C239,C239)</f>
        <v>:0</v>
      </c>
      <c r="C239" s="204"/>
      <c r="D239" s="209"/>
      <c r="E239" s="209"/>
      <c r="F239" s="209"/>
      <c r="G239" s="209"/>
      <c r="H239" s="209"/>
      <c r="I239" s="145"/>
      <c r="K239" s="209">
        <v>233</v>
      </c>
      <c r="L239" s="2" t="e">
        <f>M239&amp;":"&amp;COUNTIF($M$7:M239,M239)</f>
        <v>#REF!</v>
      </c>
      <c r="M239" t="e">
        <f>Entry!O241</f>
        <v>#REF!</v>
      </c>
      <c r="N239" s="227" t="e">
        <f>'Internal 40'!N239</f>
        <v>#REF!</v>
      </c>
      <c r="O239" s="227" t="e">
        <f>'Internal 40'!O239</f>
        <v>#REF!</v>
      </c>
      <c r="P239" s="227" t="e">
        <f>'Internal 40'!P239</f>
        <v>#REF!</v>
      </c>
      <c r="Q239" s="227" t="e">
        <f>'Internal 40'!Q239</f>
        <v>#REF!</v>
      </c>
      <c r="R239" s="227" t="e">
        <f>'Internal 40'!R239</f>
        <v>#REF!</v>
      </c>
      <c r="T239" s="139" t="e">
        <f t="shared" si="26"/>
        <v>#REF!</v>
      </c>
      <c r="U239" s="228"/>
      <c r="V239">
        <v>233</v>
      </c>
      <c r="W239" t="e">
        <f t="shared" si="27"/>
        <v>#REF!</v>
      </c>
      <c r="X239" t="e">
        <f t="shared" si="28"/>
        <v>#REF!</v>
      </c>
      <c r="Y239" t="e">
        <f t="shared" si="29"/>
        <v>#REF!</v>
      </c>
      <c r="Z239" t="e">
        <f t="shared" si="30"/>
        <v>#REF!</v>
      </c>
    </row>
    <row r="240" spans="1:26" ht="17.399999999999999">
      <c r="A240" s="191">
        <f t="shared" si="25"/>
        <v>0</v>
      </c>
      <c r="B240" s="191" t="str">
        <f>C240&amp;":"&amp;COUNTIF($C$7:C240,C240)</f>
        <v>:0</v>
      </c>
      <c r="C240" s="204"/>
      <c r="D240" s="209"/>
      <c r="E240" s="209"/>
      <c r="F240" s="209"/>
      <c r="G240" s="209"/>
      <c r="H240" s="209"/>
      <c r="I240" s="145"/>
      <c r="K240" s="209">
        <v>234</v>
      </c>
      <c r="L240" s="2" t="e">
        <f>M240&amp;":"&amp;COUNTIF($M$7:M240,M240)</f>
        <v>#REF!</v>
      </c>
      <c r="M240" t="e">
        <f>Entry!O242</f>
        <v>#REF!</v>
      </c>
      <c r="N240" s="227" t="e">
        <f>'Internal 40'!N240</f>
        <v>#REF!</v>
      </c>
      <c r="O240" s="227" t="e">
        <f>'Internal 40'!O240</f>
        <v>#REF!</v>
      </c>
      <c r="P240" s="227" t="e">
        <f>'Internal 40'!P240</f>
        <v>#REF!</v>
      </c>
      <c r="Q240" s="227" t="e">
        <f>'Internal 40'!Q240</f>
        <v>#REF!</v>
      </c>
      <c r="R240" s="227" t="e">
        <f>'Internal 40'!R240</f>
        <v>#REF!</v>
      </c>
      <c r="T240" s="139" t="e">
        <f t="shared" si="26"/>
        <v>#REF!</v>
      </c>
      <c r="U240" s="228"/>
      <c r="V240">
        <v>234</v>
      </c>
      <c r="W240" t="e">
        <f t="shared" si="27"/>
        <v>#REF!</v>
      </c>
      <c r="X240" t="e">
        <f t="shared" si="28"/>
        <v>#REF!</v>
      </c>
      <c r="Y240" t="e">
        <f t="shared" si="29"/>
        <v>#REF!</v>
      </c>
      <c r="Z240" t="e">
        <f t="shared" si="30"/>
        <v>#REF!</v>
      </c>
    </row>
    <row r="241" spans="1:26" ht="17.399999999999999">
      <c r="A241" s="191">
        <f t="shared" si="25"/>
        <v>0</v>
      </c>
      <c r="B241" s="191" t="str">
        <f>C241&amp;":"&amp;COUNTIF($C$7:C241,C241)</f>
        <v>:0</v>
      </c>
      <c r="C241" s="204"/>
      <c r="D241" s="209"/>
      <c r="E241" s="209"/>
      <c r="F241" s="209"/>
      <c r="G241" s="209"/>
      <c r="H241" s="209"/>
      <c r="I241" s="145"/>
      <c r="K241" s="2">
        <v>235</v>
      </c>
      <c r="L241" s="2" t="e">
        <f>M241&amp;":"&amp;COUNTIF($M$7:M241,M241)</f>
        <v>#REF!</v>
      </c>
      <c r="M241" t="e">
        <f>Entry!O243</f>
        <v>#REF!</v>
      </c>
      <c r="N241" s="227" t="e">
        <f>'Internal 40'!N241</f>
        <v>#REF!</v>
      </c>
      <c r="O241" s="227" t="e">
        <f>'Internal 40'!O241</f>
        <v>#REF!</v>
      </c>
      <c r="P241" s="227" t="e">
        <f>'Internal 40'!P241</f>
        <v>#REF!</v>
      </c>
      <c r="Q241" s="227" t="e">
        <f>'Internal 40'!Q241</f>
        <v>#REF!</v>
      </c>
      <c r="R241" s="227" t="e">
        <f>'Internal 40'!R241</f>
        <v>#REF!</v>
      </c>
      <c r="T241" s="139" t="e">
        <f t="shared" si="26"/>
        <v>#REF!</v>
      </c>
      <c r="U241" s="228"/>
      <c r="V241">
        <v>235</v>
      </c>
      <c r="W241" t="e">
        <f t="shared" si="27"/>
        <v>#REF!</v>
      </c>
      <c r="X241" t="e">
        <f t="shared" si="28"/>
        <v>#REF!</v>
      </c>
      <c r="Y241" t="e">
        <f t="shared" si="29"/>
        <v>#REF!</v>
      </c>
      <c r="Z241" t="e">
        <f t="shared" si="30"/>
        <v>#REF!</v>
      </c>
    </row>
    <row r="242" spans="1:26" ht="17.399999999999999">
      <c r="A242" s="191">
        <f t="shared" si="25"/>
        <v>0</v>
      </c>
      <c r="B242" s="191" t="str">
        <f>C242&amp;":"&amp;COUNTIF($C$7:C242,C242)</f>
        <v>:0</v>
      </c>
      <c r="C242" s="204"/>
      <c r="D242" s="209"/>
      <c r="E242" s="209"/>
      <c r="F242" s="209"/>
      <c r="G242" s="209"/>
      <c r="H242" s="209"/>
      <c r="I242" s="145"/>
      <c r="K242" s="209">
        <v>236</v>
      </c>
      <c r="L242" s="2" t="e">
        <f>M242&amp;":"&amp;COUNTIF($M$7:M242,M242)</f>
        <v>#REF!</v>
      </c>
      <c r="M242" t="e">
        <f>Entry!O244</f>
        <v>#REF!</v>
      </c>
      <c r="N242" s="227" t="e">
        <f>'Internal 40'!N242</f>
        <v>#REF!</v>
      </c>
      <c r="O242" s="227" t="e">
        <f>'Internal 40'!O242</f>
        <v>#REF!</v>
      </c>
      <c r="P242" s="227" t="e">
        <f>'Internal 40'!P242</f>
        <v>#REF!</v>
      </c>
      <c r="Q242" s="227" t="e">
        <f>'Internal 40'!Q242</f>
        <v>#REF!</v>
      </c>
      <c r="R242" s="227" t="e">
        <f>'Internal 40'!R242</f>
        <v>#REF!</v>
      </c>
      <c r="T242" s="139" t="e">
        <f t="shared" si="26"/>
        <v>#REF!</v>
      </c>
      <c r="U242" s="228"/>
      <c r="V242">
        <v>236</v>
      </c>
      <c r="W242" t="e">
        <f t="shared" si="27"/>
        <v>#REF!</v>
      </c>
      <c r="X242" t="e">
        <f t="shared" si="28"/>
        <v>#REF!</v>
      </c>
      <c r="Y242" t="e">
        <f t="shared" si="29"/>
        <v>#REF!</v>
      </c>
      <c r="Z242" t="e">
        <f t="shared" si="30"/>
        <v>#REF!</v>
      </c>
    </row>
    <row r="243" spans="1:26" ht="17.399999999999999">
      <c r="A243" s="191">
        <f t="shared" si="25"/>
        <v>0</v>
      </c>
      <c r="B243" s="191" t="str">
        <f>C243&amp;":"&amp;COUNTIF($C$7:C243,C243)</f>
        <v>:0</v>
      </c>
      <c r="C243" s="204"/>
      <c r="D243" s="209"/>
      <c r="E243" s="209"/>
      <c r="F243" s="209"/>
      <c r="G243" s="209"/>
      <c r="H243" s="209"/>
      <c r="I243" s="145"/>
      <c r="K243" s="209">
        <v>237</v>
      </c>
      <c r="L243" s="2" t="e">
        <f>M243&amp;":"&amp;COUNTIF($M$7:M243,M243)</f>
        <v>#REF!</v>
      </c>
      <c r="M243" t="e">
        <f>Entry!O245</f>
        <v>#REF!</v>
      </c>
      <c r="N243" s="227" t="e">
        <f>'Internal 40'!N243</f>
        <v>#REF!</v>
      </c>
      <c r="O243" s="227" t="e">
        <f>'Internal 40'!O243</f>
        <v>#REF!</v>
      </c>
      <c r="P243" s="227" t="e">
        <f>'Internal 40'!P243</f>
        <v>#REF!</v>
      </c>
      <c r="Q243" s="227" t="e">
        <f>'Internal 40'!Q243</f>
        <v>#REF!</v>
      </c>
      <c r="R243" s="227" t="e">
        <f>'Internal 40'!R243</f>
        <v>#REF!</v>
      </c>
      <c r="T243" s="139" t="e">
        <f t="shared" si="26"/>
        <v>#REF!</v>
      </c>
      <c r="U243" s="228"/>
      <c r="V243">
        <v>237</v>
      </c>
      <c r="W243" t="e">
        <f t="shared" si="27"/>
        <v>#REF!</v>
      </c>
      <c r="X243" t="e">
        <f t="shared" si="28"/>
        <v>#REF!</v>
      </c>
      <c r="Y243" t="e">
        <f t="shared" si="29"/>
        <v>#REF!</v>
      </c>
      <c r="Z243" t="e">
        <f t="shared" si="30"/>
        <v>#REF!</v>
      </c>
    </row>
    <row r="244" spans="1:26" ht="17.399999999999999">
      <c r="A244" s="191">
        <f t="shared" si="25"/>
        <v>0</v>
      </c>
      <c r="B244" s="191" t="str">
        <f>C244&amp;":"&amp;COUNTIF($C$7:C244,C244)</f>
        <v>:0</v>
      </c>
      <c r="C244" s="204"/>
      <c r="D244" s="209"/>
      <c r="E244" s="209"/>
      <c r="F244" s="209"/>
      <c r="G244" s="209"/>
      <c r="H244" s="209"/>
      <c r="I244" s="145"/>
      <c r="K244" s="2">
        <v>238</v>
      </c>
      <c r="L244" s="2" t="e">
        <f>M244&amp;":"&amp;COUNTIF($M$7:M244,M244)</f>
        <v>#REF!</v>
      </c>
      <c r="M244" t="e">
        <f>Entry!O246</f>
        <v>#REF!</v>
      </c>
      <c r="N244" s="227" t="e">
        <f>'Internal 40'!N244</f>
        <v>#REF!</v>
      </c>
      <c r="O244" s="227" t="e">
        <f>'Internal 40'!O244</f>
        <v>#REF!</v>
      </c>
      <c r="P244" s="227" t="e">
        <f>'Internal 40'!P244</f>
        <v>#REF!</v>
      </c>
      <c r="Q244" s="227" t="e">
        <f>'Internal 40'!Q244</f>
        <v>#REF!</v>
      </c>
      <c r="R244" s="227" t="e">
        <f>'Internal 40'!R244</f>
        <v>#REF!</v>
      </c>
      <c r="T244" s="139" t="e">
        <f t="shared" si="26"/>
        <v>#REF!</v>
      </c>
      <c r="U244" s="228"/>
      <c r="V244">
        <v>238</v>
      </c>
      <c r="W244" t="e">
        <f t="shared" si="27"/>
        <v>#REF!</v>
      </c>
      <c r="X244" t="e">
        <f t="shared" si="28"/>
        <v>#REF!</v>
      </c>
      <c r="Y244" t="e">
        <f t="shared" si="29"/>
        <v>#REF!</v>
      </c>
      <c r="Z244" t="e">
        <f t="shared" si="30"/>
        <v>#REF!</v>
      </c>
    </row>
    <row r="245" spans="1:26" ht="17.399999999999999">
      <c r="A245" s="191">
        <f t="shared" si="25"/>
        <v>0</v>
      </c>
      <c r="B245" s="191" t="str">
        <f>C245&amp;":"&amp;COUNTIF($C$7:C245,C245)</f>
        <v>:0</v>
      </c>
      <c r="C245" s="204"/>
      <c r="D245" s="209"/>
      <c r="E245" s="209"/>
      <c r="F245" s="209"/>
      <c r="G245" s="209"/>
      <c r="H245" s="209"/>
      <c r="I245" s="68"/>
      <c r="K245" s="209">
        <v>239</v>
      </c>
      <c r="L245" s="2" t="e">
        <f>M245&amp;":"&amp;COUNTIF($M$7:M245,M245)</f>
        <v>#REF!</v>
      </c>
      <c r="M245" t="e">
        <f>Entry!O247</f>
        <v>#REF!</v>
      </c>
      <c r="N245" s="227" t="e">
        <f>'Internal 40'!N245</f>
        <v>#REF!</v>
      </c>
      <c r="O245" s="227" t="e">
        <f>'Internal 40'!O245</f>
        <v>#REF!</v>
      </c>
      <c r="P245" s="227" t="e">
        <f>'Internal 40'!P245</f>
        <v>#REF!</v>
      </c>
      <c r="Q245" s="227" t="e">
        <f>'Internal 40'!Q245</f>
        <v>#REF!</v>
      </c>
      <c r="R245" s="227" t="e">
        <f>'Internal 40'!R245</f>
        <v>#REF!</v>
      </c>
      <c r="T245" s="139" t="e">
        <f t="shared" si="26"/>
        <v>#REF!</v>
      </c>
      <c r="U245" s="228"/>
      <c r="V245">
        <v>239</v>
      </c>
      <c r="W245" t="e">
        <f t="shared" si="27"/>
        <v>#REF!</v>
      </c>
      <c r="X245" t="e">
        <f t="shared" si="28"/>
        <v>#REF!</v>
      </c>
      <c r="Y245" t="e">
        <f t="shared" si="29"/>
        <v>#REF!</v>
      </c>
      <c r="Z245" t="e">
        <f t="shared" si="30"/>
        <v>#REF!</v>
      </c>
    </row>
    <row r="246" spans="1:26" ht="17.399999999999999">
      <c r="A246" s="191">
        <f t="shared" si="25"/>
        <v>0</v>
      </c>
      <c r="B246" s="191" t="str">
        <f>C246&amp;":"&amp;COUNTIF($C$7:C246,C246)</f>
        <v>:0</v>
      </c>
      <c r="C246" s="204"/>
      <c r="D246" s="209"/>
      <c r="E246" s="209"/>
      <c r="F246" s="209"/>
      <c r="G246" s="209"/>
      <c r="H246" s="209"/>
      <c r="I246" s="68"/>
      <c r="K246" s="209">
        <v>240</v>
      </c>
      <c r="L246" s="2" t="e">
        <f>M246&amp;":"&amp;COUNTIF($M$7:M246,M246)</f>
        <v>#REF!</v>
      </c>
      <c r="M246" t="e">
        <f>Entry!O248</f>
        <v>#REF!</v>
      </c>
      <c r="N246" s="227" t="e">
        <f>'Internal 40'!N246</f>
        <v>#REF!</v>
      </c>
      <c r="O246" s="227" t="e">
        <f>'Internal 40'!O246</f>
        <v>#REF!</v>
      </c>
      <c r="P246" s="227" t="e">
        <f>'Internal 40'!P246</f>
        <v>#REF!</v>
      </c>
      <c r="Q246" s="227" t="e">
        <f>'Internal 40'!Q246</f>
        <v>#REF!</v>
      </c>
      <c r="R246" s="227" t="e">
        <f>'Internal 40'!R246</f>
        <v>#REF!</v>
      </c>
      <c r="T246" s="139" t="e">
        <f t="shared" si="26"/>
        <v>#REF!</v>
      </c>
      <c r="U246" s="228"/>
      <c r="V246">
        <v>240</v>
      </c>
      <c r="W246" t="e">
        <f t="shared" si="27"/>
        <v>#REF!</v>
      </c>
      <c r="X246" t="e">
        <f t="shared" si="28"/>
        <v>#REF!</v>
      </c>
      <c r="Y246" t="e">
        <f t="shared" si="29"/>
        <v>#REF!</v>
      </c>
      <c r="Z246" t="e">
        <f t="shared" si="30"/>
        <v>#REF!</v>
      </c>
    </row>
    <row r="247" spans="1:26" ht="17.399999999999999">
      <c r="A247" s="191">
        <f t="shared" si="25"/>
        <v>0</v>
      </c>
      <c r="B247" s="191" t="str">
        <f>C247&amp;":"&amp;COUNTIF($C$7:C247,C247)</f>
        <v>:0</v>
      </c>
      <c r="C247" s="204"/>
      <c r="D247" s="209"/>
      <c r="E247" s="209"/>
      <c r="F247" s="209"/>
      <c r="G247" s="209"/>
      <c r="H247" s="209"/>
      <c r="I247" s="68"/>
      <c r="K247" s="2">
        <v>241</v>
      </c>
      <c r="L247" s="2" t="e">
        <f>M247&amp;":"&amp;COUNTIF($M$7:M247,M247)</f>
        <v>#REF!</v>
      </c>
      <c r="M247" t="e">
        <f>Entry!O249</f>
        <v>#REF!</v>
      </c>
      <c r="N247" s="227" t="e">
        <f>'Internal 40'!N247</f>
        <v>#REF!</v>
      </c>
      <c r="O247" s="227" t="e">
        <f>'Internal 40'!O247</f>
        <v>#REF!</v>
      </c>
      <c r="P247" s="227" t="e">
        <f>'Internal 40'!P247</f>
        <v>#REF!</v>
      </c>
      <c r="Q247" s="227" t="e">
        <f>'Internal 40'!Q247</f>
        <v>#REF!</v>
      </c>
      <c r="R247" s="227" t="e">
        <f>'Internal 40'!R247</f>
        <v>#REF!</v>
      </c>
      <c r="T247" s="139" t="e">
        <f t="shared" si="26"/>
        <v>#REF!</v>
      </c>
      <c r="U247" s="228"/>
      <c r="V247">
        <v>241</v>
      </c>
      <c r="W247" t="e">
        <f t="shared" si="27"/>
        <v>#REF!</v>
      </c>
      <c r="X247" t="e">
        <f t="shared" si="28"/>
        <v>#REF!</v>
      </c>
      <c r="Y247" t="e">
        <f t="shared" si="29"/>
        <v>#REF!</v>
      </c>
      <c r="Z247" t="e">
        <f t="shared" si="30"/>
        <v>#REF!</v>
      </c>
    </row>
    <row r="248" spans="1:26" ht="17.399999999999999">
      <c r="A248" s="191">
        <f t="shared" si="25"/>
        <v>0</v>
      </c>
      <c r="B248" s="191" t="str">
        <f>C248&amp;":"&amp;COUNTIF($C$7:C248,C248)</f>
        <v>:0</v>
      </c>
      <c r="C248" s="204"/>
      <c r="D248" s="209"/>
      <c r="E248" s="209"/>
      <c r="F248" s="209"/>
      <c r="G248" s="209"/>
      <c r="H248" s="209"/>
      <c r="I248" s="68"/>
      <c r="K248" s="209">
        <v>242</v>
      </c>
      <c r="L248" s="2" t="e">
        <f>M248&amp;":"&amp;COUNTIF($M$7:M248,M248)</f>
        <v>#REF!</v>
      </c>
      <c r="M248" t="e">
        <f>Entry!O250</f>
        <v>#REF!</v>
      </c>
      <c r="N248" s="227" t="e">
        <f>'Internal 40'!N248</f>
        <v>#REF!</v>
      </c>
      <c r="O248" s="227" t="e">
        <f>'Internal 40'!O248</f>
        <v>#REF!</v>
      </c>
      <c r="P248" s="227" t="e">
        <f>'Internal 40'!P248</f>
        <v>#REF!</v>
      </c>
      <c r="Q248" s="227" t="e">
        <f>'Internal 40'!Q248</f>
        <v>#REF!</v>
      </c>
      <c r="R248" s="227" t="e">
        <f>'Internal 40'!R248</f>
        <v>#REF!</v>
      </c>
      <c r="T248" s="139" t="e">
        <f t="shared" si="26"/>
        <v>#REF!</v>
      </c>
      <c r="U248" s="228"/>
      <c r="V248">
        <v>242</v>
      </c>
      <c r="W248" t="e">
        <f t="shared" si="27"/>
        <v>#REF!</v>
      </c>
      <c r="X248" t="e">
        <f t="shared" si="28"/>
        <v>#REF!</v>
      </c>
      <c r="Y248" t="e">
        <f t="shared" si="29"/>
        <v>#REF!</v>
      </c>
      <c r="Z248" t="e">
        <f t="shared" si="30"/>
        <v>#REF!</v>
      </c>
    </row>
    <row r="249" spans="1:26" ht="17.399999999999999">
      <c r="A249" s="191">
        <f t="shared" si="25"/>
        <v>0</v>
      </c>
      <c r="B249" s="191" t="str">
        <f>C249&amp;":"&amp;COUNTIF($C$7:C249,C249)</f>
        <v>:0</v>
      </c>
      <c r="C249" s="204"/>
      <c r="D249" s="209"/>
      <c r="E249" s="209"/>
      <c r="F249" s="209"/>
      <c r="G249" s="209"/>
      <c r="H249" s="209"/>
      <c r="I249" s="68"/>
      <c r="K249" s="209">
        <v>243</v>
      </c>
      <c r="L249" s="2" t="e">
        <f>M249&amp;":"&amp;COUNTIF($M$7:M249,M249)</f>
        <v>#REF!</v>
      </c>
      <c r="M249" t="e">
        <f>Entry!O251</f>
        <v>#REF!</v>
      </c>
      <c r="N249" s="227" t="e">
        <f>'Internal 40'!N249</f>
        <v>#REF!</v>
      </c>
      <c r="O249" s="227" t="e">
        <f>'Internal 40'!O249</f>
        <v>#REF!</v>
      </c>
      <c r="P249" s="227" t="e">
        <f>'Internal 40'!P249</f>
        <v>#REF!</v>
      </c>
      <c r="Q249" s="227" t="e">
        <f>'Internal 40'!Q249</f>
        <v>#REF!</v>
      </c>
      <c r="R249" s="227" t="e">
        <f>'Internal 40'!R249</f>
        <v>#REF!</v>
      </c>
      <c r="T249" s="139" t="e">
        <f t="shared" si="26"/>
        <v>#REF!</v>
      </c>
      <c r="U249" s="228"/>
      <c r="V249">
        <v>243</v>
      </c>
      <c r="W249" t="e">
        <f t="shared" si="27"/>
        <v>#REF!</v>
      </c>
      <c r="X249" t="e">
        <f t="shared" si="28"/>
        <v>#REF!</v>
      </c>
      <c r="Y249" t="e">
        <f t="shared" si="29"/>
        <v>#REF!</v>
      </c>
      <c r="Z249" t="e">
        <f t="shared" si="30"/>
        <v>#REF!</v>
      </c>
    </row>
    <row r="250" spans="1:26" ht="17.399999999999999">
      <c r="A250" s="191">
        <f t="shared" si="25"/>
        <v>0</v>
      </c>
      <c r="B250" s="191" t="str">
        <f>C250&amp;":"&amp;COUNTIF($C$7:C250,C250)</f>
        <v>:0</v>
      </c>
      <c r="C250" s="204"/>
      <c r="D250" s="209"/>
      <c r="E250" s="209"/>
      <c r="F250" s="209"/>
      <c r="G250" s="209"/>
      <c r="H250" s="209"/>
      <c r="I250" s="211"/>
      <c r="K250" s="2">
        <v>244</v>
      </c>
      <c r="L250" s="2"/>
      <c r="M250" t="e">
        <f>Entry!O252</f>
        <v>#REF!</v>
      </c>
      <c r="N250" s="227" t="e">
        <f>'Internal 40'!N250</f>
        <v>#REF!</v>
      </c>
      <c r="O250" s="227" t="e">
        <f>'Internal 40'!O250</f>
        <v>#REF!</v>
      </c>
      <c r="P250" s="227" t="e">
        <f>'Internal 40'!P250</f>
        <v>#REF!</v>
      </c>
      <c r="Q250" s="227" t="e">
        <f>'Internal 40'!Q250</f>
        <v>#REF!</v>
      </c>
      <c r="R250" s="227" t="e">
        <f>'Internal 40'!R250</f>
        <v>#REF!</v>
      </c>
      <c r="T250" s="139" t="e">
        <f t="shared" si="26"/>
        <v>#REF!</v>
      </c>
      <c r="U250" s="228"/>
      <c r="V250">
        <v>244</v>
      </c>
      <c r="W250" t="e">
        <f t="shared" si="27"/>
        <v>#REF!</v>
      </c>
      <c r="X250" t="e">
        <f t="shared" si="28"/>
        <v>#REF!</v>
      </c>
      <c r="Y250" t="e">
        <f t="shared" si="29"/>
        <v>#REF!</v>
      </c>
      <c r="Z250" t="e">
        <f t="shared" si="30"/>
        <v>#REF!</v>
      </c>
    </row>
    <row r="251" spans="1:26" ht="17.399999999999999">
      <c r="A251" s="191">
        <f t="shared" si="25"/>
        <v>0</v>
      </c>
      <c r="B251" s="191" t="str">
        <f>C251&amp;":"&amp;COUNTIF($C$7:C251,C251)</f>
        <v>:0</v>
      </c>
      <c r="C251" s="204"/>
      <c r="D251" s="209"/>
      <c r="E251" s="209"/>
      <c r="F251" s="209"/>
      <c r="G251" s="209"/>
      <c r="H251" s="209"/>
      <c r="I251" s="211"/>
      <c r="K251" s="209">
        <v>245</v>
      </c>
      <c r="L251" s="2" t="e">
        <f>M251&amp;":"&amp;COUNTIF($M$7:M251,M251)</f>
        <v>#REF!</v>
      </c>
      <c r="M251" t="e">
        <f>Entry!O253</f>
        <v>#REF!</v>
      </c>
      <c r="N251" s="227" t="e">
        <f>'Internal 40'!N251</f>
        <v>#REF!</v>
      </c>
      <c r="O251" s="227" t="e">
        <f>'Internal 40'!O251</f>
        <v>#REF!</v>
      </c>
      <c r="P251" s="227" t="e">
        <f>'Internal 40'!P251</f>
        <v>#REF!</v>
      </c>
      <c r="Q251" s="227" t="e">
        <f>'Internal 40'!Q251</f>
        <v>#REF!</v>
      </c>
      <c r="R251" s="227" t="e">
        <f>'Internal 40'!R251</f>
        <v>#REF!</v>
      </c>
      <c r="T251" s="139" t="e">
        <f t="shared" si="26"/>
        <v>#REF!</v>
      </c>
      <c r="U251" s="228"/>
      <c r="V251">
        <v>245</v>
      </c>
      <c r="W251" t="e">
        <f t="shared" si="27"/>
        <v>#REF!</v>
      </c>
      <c r="X251" t="e">
        <f t="shared" si="28"/>
        <v>#REF!</v>
      </c>
      <c r="Y251" t="e">
        <f t="shared" si="29"/>
        <v>#REF!</v>
      </c>
      <c r="Z251" t="e">
        <f t="shared" si="30"/>
        <v>#REF!</v>
      </c>
    </row>
    <row r="252" spans="1:26" ht="17.399999999999999">
      <c r="A252" s="191">
        <f t="shared" si="25"/>
        <v>0</v>
      </c>
      <c r="B252" s="191" t="str">
        <f>C252&amp;":"&amp;COUNTIF($C$7:C252,C252)</f>
        <v>:0</v>
      </c>
      <c r="C252" s="204"/>
      <c r="D252" s="209"/>
      <c r="E252" s="209"/>
      <c r="F252" s="209"/>
      <c r="G252" s="209"/>
      <c r="H252" s="209"/>
      <c r="I252" s="68"/>
      <c r="K252" s="209">
        <v>246</v>
      </c>
      <c r="L252" s="2" t="e">
        <f>M252&amp;":"&amp;COUNTIF($M$7:M252,M252)</f>
        <v>#REF!</v>
      </c>
      <c r="M252" t="e">
        <f>Entry!O254</f>
        <v>#REF!</v>
      </c>
      <c r="N252" s="227" t="e">
        <f>'Internal 40'!N252</f>
        <v>#REF!</v>
      </c>
      <c r="O252" s="227" t="e">
        <f>'Internal 40'!O252</f>
        <v>#REF!</v>
      </c>
      <c r="P252" s="227" t="e">
        <f>'Internal 40'!P252</f>
        <v>#REF!</v>
      </c>
      <c r="Q252" s="227" t="e">
        <f>'Internal 40'!Q252</f>
        <v>#REF!</v>
      </c>
      <c r="R252" s="227" t="e">
        <f>'Internal 40'!R252</f>
        <v>#REF!</v>
      </c>
      <c r="T252" s="139" t="e">
        <f t="shared" si="26"/>
        <v>#REF!</v>
      </c>
      <c r="U252" s="228"/>
      <c r="V252">
        <v>246</v>
      </c>
      <c r="W252" t="e">
        <f t="shared" si="27"/>
        <v>#REF!</v>
      </c>
      <c r="X252" t="e">
        <f t="shared" si="28"/>
        <v>#REF!</v>
      </c>
      <c r="Y252" t="e">
        <f t="shared" si="29"/>
        <v>#REF!</v>
      </c>
      <c r="Z252" t="e">
        <f t="shared" si="30"/>
        <v>#REF!</v>
      </c>
    </row>
    <row r="253" spans="1:26" ht="17.399999999999999">
      <c r="A253" s="191">
        <f t="shared" si="25"/>
        <v>0</v>
      </c>
      <c r="B253" s="191" t="str">
        <f>C253&amp;":"&amp;COUNTIF($C$7:C253,C253)</f>
        <v>:0</v>
      </c>
      <c r="C253" s="204"/>
      <c r="D253" s="209"/>
      <c r="E253" s="209"/>
      <c r="F253" s="209"/>
      <c r="G253" s="209"/>
      <c r="H253" s="209"/>
      <c r="I253" s="68"/>
      <c r="K253" s="2">
        <v>247</v>
      </c>
      <c r="L253" s="2" t="str">
        <f>M253&amp;":"&amp;COUNTIF($M$7:M253,M253)</f>
        <v>AME20249L:2</v>
      </c>
      <c r="M253" t="str">
        <f>Entry!O255</f>
        <v>AME20249L</v>
      </c>
      <c r="N253" s="227">
        <f>'Internal 40'!N253</f>
        <v>8.6999999999999993</v>
      </c>
      <c r="O253" s="227">
        <f>'Internal 40'!O253</f>
        <v>9.6999999999999993</v>
      </c>
      <c r="P253" s="227">
        <f>'Internal 40'!P253</f>
        <v>8.6</v>
      </c>
      <c r="Q253" s="227">
        <f>'Internal 40'!Q253</f>
        <v>5</v>
      </c>
      <c r="R253" s="227">
        <f>'Internal 40'!R253</f>
        <v>4</v>
      </c>
      <c r="T253" s="139">
        <f t="shared" si="26"/>
        <v>36</v>
      </c>
      <c r="U253" s="228"/>
      <c r="V253">
        <v>247</v>
      </c>
      <c r="W253">
        <f t="shared" si="27"/>
        <v>44</v>
      </c>
      <c r="X253">
        <f t="shared" si="28"/>
        <v>49</v>
      </c>
      <c r="Y253">
        <f t="shared" si="29"/>
        <v>86</v>
      </c>
      <c r="Z253">
        <f t="shared" si="30"/>
        <v>5</v>
      </c>
    </row>
    <row r="254" spans="1:26" ht="17.399999999999999">
      <c r="A254" s="191">
        <f t="shared" si="25"/>
        <v>0</v>
      </c>
      <c r="B254" s="191" t="str">
        <f>C254&amp;":"&amp;COUNTIF($C$7:C254,C254)</f>
        <v>:0</v>
      </c>
      <c r="C254" s="204"/>
      <c r="D254" s="209"/>
      <c r="E254" s="209"/>
      <c r="F254" s="209"/>
      <c r="G254" s="209"/>
      <c r="H254" s="209"/>
      <c r="I254" s="68"/>
      <c r="K254" s="209">
        <v>248</v>
      </c>
      <c r="L254" s="2" t="str">
        <f>M254&amp;":"&amp;COUNTIF($M$7:M254,M254)</f>
        <v>0:1</v>
      </c>
      <c r="M254">
        <f>Entry!O256</f>
        <v>0</v>
      </c>
      <c r="N254" s="227">
        <f>'Internal 40'!N254</f>
        <v>0</v>
      </c>
      <c r="O254" s="227">
        <f>'Internal 40'!O254</f>
        <v>0</v>
      </c>
      <c r="P254" s="227">
        <f>'Internal 40'!P254</f>
        <v>0</v>
      </c>
      <c r="Q254" s="227">
        <f>'Internal 40'!Q254</f>
        <v>0</v>
      </c>
      <c r="R254" s="227">
        <f>'Internal 40'!R254</f>
        <v>0</v>
      </c>
      <c r="T254" s="139">
        <f t="shared" si="26"/>
        <v>0</v>
      </c>
      <c r="U254" s="228"/>
      <c r="V254">
        <v>248</v>
      </c>
      <c r="W254">
        <f t="shared" si="27"/>
        <v>0</v>
      </c>
      <c r="X254">
        <f t="shared" si="28"/>
        <v>0</v>
      </c>
      <c r="Y254">
        <f t="shared" si="29"/>
        <v>0</v>
      </c>
      <c r="Z254">
        <f t="shared" si="30"/>
        <v>0</v>
      </c>
    </row>
    <row r="255" spans="1:26" ht="17.399999999999999">
      <c r="A255" s="191">
        <f t="shared" si="25"/>
        <v>0</v>
      </c>
      <c r="B255" s="191" t="str">
        <f>C255&amp;":"&amp;COUNTIF($C$7:C255,C255)</f>
        <v>:0</v>
      </c>
      <c r="C255" s="204"/>
      <c r="D255" s="209"/>
      <c r="E255" s="209"/>
      <c r="F255" s="209"/>
      <c r="G255" s="209"/>
      <c r="H255" s="209"/>
      <c r="I255" s="68"/>
      <c r="K255" s="209">
        <v>249</v>
      </c>
      <c r="L255" s="2" t="str">
        <f>M255&amp;":"&amp;COUNTIF($M$7:M255,M255)</f>
        <v>0:2</v>
      </c>
      <c r="M255">
        <f>Entry!O257</f>
        <v>0</v>
      </c>
      <c r="N255" s="227">
        <f>'Internal 40'!N255</f>
        <v>0</v>
      </c>
      <c r="O255" s="227">
        <f>'Internal 40'!O255</f>
        <v>0</v>
      </c>
      <c r="P255" s="227">
        <f>'Internal 40'!P255</f>
        <v>0</v>
      </c>
      <c r="Q255" s="227">
        <f>'Internal 40'!Q255</f>
        <v>0</v>
      </c>
      <c r="R255" s="227">
        <f>'Internal 40'!R255</f>
        <v>0</v>
      </c>
      <c r="T255" s="139">
        <f t="shared" si="26"/>
        <v>0</v>
      </c>
      <c r="U255" s="228"/>
      <c r="V255">
        <v>249</v>
      </c>
      <c r="W255">
        <f t="shared" si="27"/>
        <v>0</v>
      </c>
      <c r="X255">
        <f t="shared" si="28"/>
        <v>0</v>
      </c>
      <c r="Y255">
        <f t="shared" si="29"/>
        <v>0</v>
      </c>
      <c r="Z255">
        <f t="shared" si="30"/>
        <v>0</v>
      </c>
    </row>
    <row r="256" spans="1:26" ht="17.399999999999999">
      <c r="A256" s="191">
        <f t="shared" si="25"/>
        <v>0</v>
      </c>
      <c r="B256" s="191" t="str">
        <f>C256&amp;":"&amp;COUNTIF($C$7:C256,C256)</f>
        <v>:0</v>
      </c>
      <c r="C256" s="204"/>
      <c r="D256" s="209"/>
      <c r="E256" s="209"/>
      <c r="F256" s="209"/>
      <c r="G256" s="209"/>
      <c r="H256" s="209"/>
      <c r="I256" s="68"/>
      <c r="K256" s="2">
        <v>250</v>
      </c>
      <c r="L256" s="2" t="str">
        <f>M256&amp;":"&amp;COUNTIF($M$7:M256,M256)</f>
        <v>0:3</v>
      </c>
      <c r="M256">
        <f>Entry!O258</f>
        <v>0</v>
      </c>
      <c r="N256" s="227">
        <f>'Internal 40'!N256</f>
        <v>0</v>
      </c>
      <c r="O256" s="227">
        <f>'Internal 40'!O256</f>
        <v>0</v>
      </c>
      <c r="P256" s="227">
        <f>'Internal 40'!P256</f>
        <v>0</v>
      </c>
      <c r="Q256" s="227">
        <f>'Internal 40'!Q256</f>
        <v>0</v>
      </c>
      <c r="R256" s="227">
        <f>'Internal 40'!R256</f>
        <v>0</v>
      </c>
      <c r="T256" s="139">
        <f t="shared" si="26"/>
        <v>0</v>
      </c>
      <c r="U256" s="228"/>
      <c r="V256">
        <v>250</v>
      </c>
      <c r="W256">
        <f t="shared" si="27"/>
        <v>0</v>
      </c>
      <c r="X256">
        <f t="shared" si="28"/>
        <v>0</v>
      </c>
      <c r="Y256">
        <f t="shared" si="29"/>
        <v>0</v>
      </c>
      <c r="Z256">
        <f t="shared" si="30"/>
        <v>0</v>
      </c>
    </row>
    <row r="257" spans="1:26" ht="17.399999999999999">
      <c r="A257" s="191">
        <f t="shared" si="25"/>
        <v>0</v>
      </c>
      <c r="B257" s="191" t="str">
        <f>C257&amp;":"&amp;COUNTIF($C$7:C257,C257)</f>
        <v>:0</v>
      </c>
      <c r="C257" s="204"/>
      <c r="D257" s="209"/>
      <c r="E257" s="209"/>
      <c r="F257" s="209"/>
      <c r="G257" s="209"/>
      <c r="H257" s="209"/>
      <c r="I257" s="68"/>
      <c r="K257" s="209">
        <v>251</v>
      </c>
      <c r="L257" s="2" t="str">
        <f>M257&amp;":"&amp;COUNTIF($M$7:M257,M257)</f>
        <v>0:4</v>
      </c>
      <c r="M257">
        <f>Entry!O259</f>
        <v>0</v>
      </c>
      <c r="N257" s="227">
        <f>'Internal 40'!N257</f>
        <v>0</v>
      </c>
      <c r="O257" s="227">
        <f>'Internal 40'!O257</f>
        <v>0</v>
      </c>
      <c r="P257" s="227">
        <f>'Internal 40'!P257</f>
        <v>0</v>
      </c>
      <c r="Q257" s="227">
        <f>'Internal 40'!Q257</f>
        <v>0</v>
      </c>
      <c r="R257" s="227">
        <f>'Internal 40'!R257</f>
        <v>0</v>
      </c>
      <c r="T257" s="139">
        <f t="shared" si="26"/>
        <v>0</v>
      </c>
      <c r="U257" s="228"/>
      <c r="V257">
        <v>251</v>
      </c>
      <c r="W257">
        <f t="shared" si="27"/>
        <v>0</v>
      </c>
      <c r="X257">
        <f t="shared" si="28"/>
        <v>0</v>
      </c>
      <c r="Y257">
        <f t="shared" si="29"/>
        <v>0</v>
      </c>
      <c r="Z257">
        <f t="shared" si="30"/>
        <v>0</v>
      </c>
    </row>
    <row r="258" spans="1:26" ht="17.399999999999999">
      <c r="A258" s="191">
        <f t="shared" si="25"/>
        <v>0</v>
      </c>
      <c r="B258" s="191" t="str">
        <f>C258&amp;":"&amp;COUNTIF($C$7:C258,C258)</f>
        <v>:0</v>
      </c>
      <c r="C258" s="204"/>
      <c r="D258" s="209"/>
      <c r="E258" s="209"/>
      <c r="F258" s="209"/>
      <c r="G258" s="209"/>
      <c r="H258" s="209"/>
      <c r="I258" s="68"/>
      <c r="K258" s="209">
        <v>252</v>
      </c>
      <c r="L258" s="2" t="str">
        <f>M258&amp;":"&amp;COUNTIF($M$7:M258,M258)</f>
        <v>0:5</v>
      </c>
      <c r="M258">
        <f>Entry!O260</f>
        <v>0</v>
      </c>
      <c r="N258" s="227">
        <f>'Internal 40'!N258</f>
        <v>0</v>
      </c>
      <c r="O258" s="227">
        <f>'Internal 40'!O258</f>
        <v>0</v>
      </c>
      <c r="P258" s="227">
        <f>'Internal 40'!P258</f>
        <v>0</v>
      </c>
      <c r="Q258" s="227">
        <f>'Internal 40'!Q258</f>
        <v>0</v>
      </c>
      <c r="R258" s="227">
        <f>'Internal 40'!R258</f>
        <v>0</v>
      </c>
      <c r="T258" s="139">
        <f t="shared" si="26"/>
        <v>0</v>
      </c>
      <c r="U258" s="228"/>
      <c r="V258">
        <v>252</v>
      </c>
      <c r="W258">
        <f t="shared" si="27"/>
        <v>0</v>
      </c>
      <c r="X258">
        <f t="shared" si="28"/>
        <v>0</v>
      </c>
      <c r="Y258">
        <f t="shared" si="29"/>
        <v>0</v>
      </c>
      <c r="Z258">
        <f t="shared" si="30"/>
        <v>0</v>
      </c>
    </row>
    <row r="259" spans="1:26" ht="17.399999999999999">
      <c r="A259" s="191">
        <f t="shared" si="25"/>
        <v>0</v>
      </c>
      <c r="B259" s="191" t="str">
        <f>C259&amp;":"&amp;COUNTIF($C$7:C259,C259)</f>
        <v>:0</v>
      </c>
      <c r="C259" s="204"/>
      <c r="D259" s="209"/>
      <c r="E259" s="209"/>
      <c r="F259" s="209"/>
      <c r="G259" s="209"/>
      <c r="H259" s="209"/>
      <c r="I259" s="68"/>
      <c r="K259" s="2">
        <v>253</v>
      </c>
      <c r="L259" s="2" t="str">
        <f>M259&amp;":"&amp;COUNTIF($M$7:M259,M259)</f>
        <v>0:6</v>
      </c>
      <c r="M259">
        <f>Entry!O261</f>
        <v>0</v>
      </c>
      <c r="N259" s="227">
        <f>'Internal 40'!N259</f>
        <v>0</v>
      </c>
      <c r="O259" s="227">
        <f>'Internal 40'!O259</f>
        <v>0</v>
      </c>
      <c r="P259" s="227">
        <f>'Internal 40'!P259</f>
        <v>0</v>
      </c>
      <c r="Q259" s="227">
        <f>'Internal 40'!Q259</f>
        <v>0</v>
      </c>
      <c r="R259" s="227">
        <f>'Internal 40'!R259</f>
        <v>0</v>
      </c>
      <c r="T259" s="139">
        <f t="shared" si="26"/>
        <v>0</v>
      </c>
      <c r="U259" s="228"/>
      <c r="V259">
        <v>253</v>
      </c>
      <c r="W259">
        <f t="shared" si="27"/>
        <v>0</v>
      </c>
      <c r="X259">
        <f t="shared" si="28"/>
        <v>0</v>
      </c>
      <c r="Y259">
        <f t="shared" si="29"/>
        <v>0</v>
      </c>
      <c r="Z259">
        <f t="shared" si="30"/>
        <v>0</v>
      </c>
    </row>
    <row r="260" spans="1:26" ht="17.399999999999999">
      <c r="A260" s="191">
        <f t="shared" si="25"/>
        <v>0</v>
      </c>
      <c r="B260" s="191" t="str">
        <f>C260&amp;":"&amp;COUNTIF($C$7:C260,C260)</f>
        <v>:0</v>
      </c>
      <c r="C260" s="204"/>
      <c r="D260" s="209"/>
      <c r="E260" s="209"/>
      <c r="F260" s="209"/>
      <c r="G260" s="209"/>
      <c r="H260" s="209"/>
      <c r="I260" s="68"/>
      <c r="K260" s="209">
        <v>254</v>
      </c>
      <c r="L260" s="2" t="str">
        <f>M260&amp;":"&amp;COUNTIF($M$7:M260,M260)</f>
        <v>0:7</v>
      </c>
      <c r="M260">
        <f>Entry!O262</f>
        <v>0</v>
      </c>
      <c r="N260" s="227">
        <f>'Internal 40'!N260</f>
        <v>0</v>
      </c>
      <c r="O260" s="227">
        <f>'Internal 40'!O260</f>
        <v>0</v>
      </c>
      <c r="P260" s="227">
        <f>'Internal 40'!P260</f>
        <v>0</v>
      </c>
      <c r="Q260" s="227">
        <f>'Internal 40'!Q260</f>
        <v>0</v>
      </c>
      <c r="R260" s="227">
        <f>'Internal 40'!R260</f>
        <v>0</v>
      </c>
      <c r="T260" s="139">
        <f t="shared" si="26"/>
        <v>0</v>
      </c>
      <c r="U260" s="228"/>
      <c r="V260">
        <v>254</v>
      </c>
      <c r="W260">
        <f t="shared" si="27"/>
        <v>0</v>
      </c>
      <c r="X260">
        <f t="shared" si="28"/>
        <v>0</v>
      </c>
      <c r="Y260">
        <f t="shared" si="29"/>
        <v>0</v>
      </c>
      <c r="Z260">
        <f t="shared" si="30"/>
        <v>0</v>
      </c>
    </row>
    <row r="261" spans="1:26" ht="17.399999999999999">
      <c r="A261" s="191">
        <f t="shared" si="25"/>
        <v>0</v>
      </c>
      <c r="B261" s="191" t="str">
        <f>C261&amp;":"&amp;COUNTIF($C$7:C261,C261)</f>
        <v>:0</v>
      </c>
      <c r="C261" s="204"/>
      <c r="D261" s="209"/>
      <c r="E261" s="209"/>
      <c r="F261" s="209"/>
      <c r="G261" s="209"/>
      <c r="H261" s="209"/>
      <c r="I261" s="211"/>
      <c r="K261" s="209">
        <v>255</v>
      </c>
      <c r="L261" s="2" t="str">
        <f>M261&amp;":"&amp;COUNTIF($M$7:M261,M261)</f>
        <v>0:8</v>
      </c>
      <c r="M261">
        <f>Entry!O263</f>
        <v>0</v>
      </c>
      <c r="N261" s="227">
        <f>'Internal 40'!N261</f>
        <v>0</v>
      </c>
      <c r="O261" s="227">
        <f>'Internal 40'!O261</f>
        <v>0</v>
      </c>
      <c r="P261" s="227">
        <f>'Internal 40'!P261</f>
        <v>0</v>
      </c>
      <c r="Q261" s="227">
        <f>'Internal 40'!Q261</f>
        <v>0</v>
      </c>
      <c r="R261" s="227">
        <f>'Internal 40'!R261</f>
        <v>0</v>
      </c>
      <c r="T261" s="139">
        <f t="shared" si="26"/>
        <v>0</v>
      </c>
      <c r="U261" s="228"/>
      <c r="V261">
        <v>255</v>
      </c>
      <c r="W261">
        <f t="shared" si="27"/>
        <v>0</v>
      </c>
      <c r="X261">
        <f t="shared" si="28"/>
        <v>0</v>
      </c>
      <c r="Y261">
        <f t="shared" si="29"/>
        <v>0</v>
      </c>
      <c r="Z261">
        <f t="shared" si="30"/>
        <v>0</v>
      </c>
    </row>
    <row r="262" spans="1:26" ht="17.399999999999999">
      <c r="A262" s="191">
        <f t="shared" si="25"/>
        <v>0</v>
      </c>
      <c r="B262" s="191" t="str">
        <f>C262&amp;":"&amp;COUNTIF($C$7:C262,C262)</f>
        <v>:0</v>
      </c>
      <c r="C262" s="204"/>
      <c r="D262" s="209"/>
      <c r="E262" s="209"/>
      <c r="F262" s="209"/>
      <c r="G262" s="209"/>
      <c r="H262" s="209"/>
      <c r="I262" s="68"/>
      <c r="K262" s="2">
        <v>256</v>
      </c>
      <c r="L262" s="2" t="str">
        <f>M262&amp;":"&amp;COUNTIF($M$7:M262,M262)</f>
        <v>0:9</v>
      </c>
      <c r="M262">
        <f>Entry!O264</f>
        <v>0</v>
      </c>
      <c r="N262" s="227">
        <f>'Internal 40'!N262</f>
        <v>0</v>
      </c>
      <c r="O262" s="227">
        <f>'Internal 40'!O262</f>
        <v>0</v>
      </c>
      <c r="P262" s="227">
        <f>'Internal 40'!P262</f>
        <v>0</v>
      </c>
      <c r="Q262" s="227">
        <f>'Internal 40'!Q262</f>
        <v>0</v>
      </c>
      <c r="R262" s="227">
        <f>'Internal 40'!R262</f>
        <v>0</v>
      </c>
      <c r="T262" s="139">
        <f t="shared" si="26"/>
        <v>0</v>
      </c>
      <c r="U262" s="228"/>
      <c r="V262">
        <v>256</v>
      </c>
      <c r="W262">
        <f t="shared" si="27"/>
        <v>0</v>
      </c>
      <c r="X262">
        <f t="shared" si="28"/>
        <v>0</v>
      </c>
      <c r="Y262">
        <f t="shared" si="29"/>
        <v>0</v>
      </c>
      <c r="Z262">
        <f t="shared" si="30"/>
        <v>0</v>
      </c>
    </row>
    <row r="263" spans="1:26" ht="17.399999999999999">
      <c r="A263" s="191">
        <f t="shared" ref="A263:A326" si="31">SUM(D263:H263)</f>
        <v>0</v>
      </c>
      <c r="B263" s="191" t="str">
        <f>C263&amp;":"&amp;COUNTIF($C$7:C263,C263)</f>
        <v>:0</v>
      </c>
      <c r="C263" s="204"/>
      <c r="D263" s="209"/>
      <c r="E263" s="209"/>
      <c r="F263" s="209"/>
      <c r="G263" s="209"/>
      <c r="H263" s="209"/>
      <c r="I263" s="145"/>
      <c r="K263" s="209">
        <v>257</v>
      </c>
      <c r="L263" s="2" t="str">
        <f>M263&amp;":"&amp;COUNTIF($M$7:M263,M263)</f>
        <v>0:10</v>
      </c>
      <c r="M263">
        <f>Entry!O265</f>
        <v>0</v>
      </c>
      <c r="N263" s="227">
        <f>'Internal 40'!N263</f>
        <v>0</v>
      </c>
      <c r="O263" s="227">
        <f>'Internal 40'!O263</f>
        <v>0</v>
      </c>
      <c r="P263" s="227">
        <f>'Internal 40'!P263</f>
        <v>0</v>
      </c>
      <c r="Q263" s="227">
        <f>'Internal 40'!Q263</f>
        <v>0</v>
      </c>
      <c r="R263" s="227">
        <f>'Internal 40'!R263</f>
        <v>0</v>
      </c>
      <c r="T263" s="139">
        <f t="shared" si="26"/>
        <v>0</v>
      </c>
      <c r="U263" s="228"/>
      <c r="V263">
        <v>257</v>
      </c>
      <c r="W263">
        <f t="shared" si="27"/>
        <v>0</v>
      </c>
      <c r="X263">
        <f t="shared" si="28"/>
        <v>0</v>
      </c>
      <c r="Y263">
        <f t="shared" si="29"/>
        <v>0</v>
      </c>
      <c r="Z263">
        <f t="shared" si="30"/>
        <v>0</v>
      </c>
    </row>
    <row r="264" spans="1:26" ht="17.399999999999999">
      <c r="A264" s="191">
        <f t="shared" si="31"/>
        <v>0</v>
      </c>
      <c r="B264" s="191" t="str">
        <f>C264&amp;":"&amp;COUNTIF($C$7:C264,C264)</f>
        <v>:0</v>
      </c>
      <c r="C264" s="204"/>
      <c r="D264" s="209"/>
      <c r="E264" s="209"/>
      <c r="F264" s="209"/>
      <c r="G264" s="209"/>
      <c r="H264" s="209"/>
      <c r="I264" s="68"/>
      <c r="K264" s="209">
        <v>258</v>
      </c>
      <c r="L264" s="2" t="str">
        <f>M264&amp;":"&amp;COUNTIF($M$7:M264,M264)</f>
        <v>0:11</v>
      </c>
      <c r="M264">
        <f>Entry!O266</f>
        <v>0</v>
      </c>
      <c r="N264" s="227">
        <f>'Internal 40'!N264</f>
        <v>0</v>
      </c>
      <c r="O264" s="227">
        <f>'Internal 40'!O264</f>
        <v>0</v>
      </c>
      <c r="P264" s="227">
        <f>'Internal 40'!P264</f>
        <v>0</v>
      </c>
      <c r="Q264" s="227">
        <f>'Internal 40'!Q264</f>
        <v>0</v>
      </c>
      <c r="R264" s="227">
        <f>'Internal 40'!R264</f>
        <v>0</v>
      </c>
      <c r="T264" s="139">
        <f t="shared" si="26"/>
        <v>0</v>
      </c>
      <c r="U264" s="228"/>
      <c r="V264">
        <v>258</v>
      </c>
      <c r="W264">
        <f t="shared" si="27"/>
        <v>0</v>
      </c>
      <c r="X264">
        <f t="shared" si="28"/>
        <v>0</v>
      </c>
      <c r="Y264">
        <f t="shared" si="29"/>
        <v>0</v>
      </c>
      <c r="Z264">
        <f t="shared" si="30"/>
        <v>0</v>
      </c>
    </row>
    <row r="265" spans="1:26" ht="17.399999999999999">
      <c r="A265" s="191">
        <f t="shared" si="31"/>
        <v>0</v>
      </c>
      <c r="B265" s="191" t="str">
        <f>C265&amp;":"&amp;COUNTIF($C$7:C265,C265)</f>
        <v>:0</v>
      </c>
      <c r="C265" s="204"/>
      <c r="D265" s="209"/>
      <c r="E265" s="209"/>
      <c r="F265" s="209"/>
      <c r="G265" s="209"/>
      <c r="H265" s="209"/>
      <c r="I265" s="68"/>
      <c r="K265" s="2">
        <v>259</v>
      </c>
      <c r="L265" s="2" t="str">
        <f>M265&amp;":"&amp;COUNTIF($M$7:M265,M265)</f>
        <v>0:12</v>
      </c>
      <c r="M265">
        <f>Entry!O267</f>
        <v>0</v>
      </c>
      <c r="N265" s="227">
        <f>'Internal 40'!N265</f>
        <v>0</v>
      </c>
      <c r="O265" s="227">
        <f>'Internal 40'!O265</f>
        <v>0</v>
      </c>
      <c r="P265" s="227">
        <f>'Internal 40'!P265</f>
        <v>0</v>
      </c>
      <c r="Q265" s="227">
        <f>'Internal 40'!Q265</f>
        <v>0</v>
      </c>
      <c r="R265" s="227">
        <f>'Internal 40'!R265</f>
        <v>0</v>
      </c>
      <c r="T265" s="139">
        <f t="shared" ref="T265:T297" si="32">SUM(N265:R265)</f>
        <v>0</v>
      </c>
      <c r="U265" s="228"/>
      <c r="V265">
        <v>259</v>
      </c>
      <c r="W265">
        <f t="shared" ref="W265:W297" si="33">IFERROR(ROUND((N265*$W$5),0),N265)</f>
        <v>0</v>
      </c>
      <c r="X265">
        <f t="shared" si="28"/>
        <v>0</v>
      </c>
      <c r="Y265">
        <f t="shared" si="29"/>
        <v>0</v>
      </c>
      <c r="Z265">
        <f t="shared" si="30"/>
        <v>0</v>
      </c>
    </row>
    <row r="266" spans="1:26" ht="17.399999999999999">
      <c r="A266" s="191">
        <f t="shared" si="31"/>
        <v>0</v>
      </c>
      <c r="B266" s="191" t="str">
        <f>C266&amp;":"&amp;COUNTIF($C$7:C266,C266)</f>
        <v>:0</v>
      </c>
      <c r="C266" s="204"/>
      <c r="D266" s="209"/>
      <c r="E266" s="209"/>
      <c r="F266" s="209"/>
      <c r="G266" s="209"/>
      <c r="H266" s="209"/>
      <c r="I266" s="68"/>
      <c r="K266" s="209">
        <v>260</v>
      </c>
      <c r="L266" s="2" t="str">
        <f>M266&amp;":"&amp;COUNTIF($M$7:M266,M266)</f>
        <v>0:13</v>
      </c>
      <c r="M266">
        <f>Entry!O268</f>
        <v>0</v>
      </c>
      <c r="N266" s="227">
        <f>'Internal 40'!N266</f>
        <v>0</v>
      </c>
      <c r="O266" s="227">
        <f>'Internal 40'!O266</f>
        <v>0</v>
      </c>
      <c r="P266" s="227">
        <f>'Internal 40'!P266</f>
        <v>0</v>
      </c>
      <c r="Q266" s="227">
        <f>'Internal 40'!Q266</f>
        <v>0</v>
      </c>
      <c r="R266" s="227">
        <f>'Internal 40'!R266</f>
        <v>0</v>
      </c>
      <c r="T266" s="139">
        <f t="shared" si="32"/>
        <v>0</v>
      </c>
      <c r="U266" s="228"/>
      <c r="V266">
        <v>260</v>
      </c>
      <c r="W266">
        <f t="shared" si="33"/>
        <v>0</v>
      </c>
      <c r="X266">
        <f t="shared" ref="X266:X297" si="34">IFERROR(ROUND((O266*$X$5),0),O266)</f>
        <v>0</v>
      </c>
      <c r="Y266">
        <f t="shared" ref="Y266:Y297" si="35">IFERROR(ROUND((P266*$Y$5),0),P266)</f>
        <v>0</v>
      </c>
      <c r="Z266">
        <f t="shared" ref="Z266:Z297" si="36">IFERROR(ROUND(Q266,1),Q266)</f>
        <v>0</v>
      </c>
    </row>
    <row r="267" spans="1:26" ht="17.399999999999999">
      <c r="A267" s="191">
        <f t="shared" si="31"/>
        <v>0</v>
      </c>
      <c r="B267" s="191" t="str">
        <f>C267&amp;":"&amp;COUNTIF($C$7:C267,C267)</f>
        <v>:0</v>
      </c>
      <c r="C267" s="204"/>
      <c r="D267" s="209"/>
      <c r="E267" s="209"/>
      <c r="F267" s="209"/>
      <c r="G267" s="209"/>
      <c r="H267" s="209"/>
      <c r="I267" s="68"/>
      <c r="K267" s="209">
        <v>261</v>
      </c>
      <c r="L267" s="2" t="str">
        <f>M267&amp;":"&amp;COUNTIF($M$7:M267,M267)</f>
        <v>0:14</v>
      </c>
      <c r="M267">
        <f>Entry!O269</f>
        <v>0</v>
      </c>
      <c r="N267" s="227">
        <f>'Internal 40'!N267</f>
        <v>0</v>
      </c>
      <c r="O267" s="227">
        <f>'Internal 40'!O267</f>
        <v>0</v>
      </c>
      <c r="P267" s="227">
        <f>'Internal 40'!P267</f>
        <v>0</v>
      </c>
      <c r="Q267" s="227">
        <f>'Internal 40'!Q267</f>
        <v>0</v>
      </c>
      <c r="R267" s="227">
        <f>'Internal 40'!R267</f>
        <v>0</v>
      </c>
      <c r="T267" s="139">
        <f t="shared" si="32"/>
        <v>0</v>
      </c>
      <c r="U267" s="228"/>
      <c r="V267">
        <v>261</v>
      </c>
      <c r="W267">
        <f t="shared" si="33"/>
        <v>0</v>
      </c>
      <c r="X267">
        <f t="shared" si="34"/>
        <v>0</v>
      </c>
      <c r="Y267">
        <f t="shared" si="35"/>
        <v>0</v>
      </c>
      <c r="Z267">
        <f t="shared" si="36"/>
        <v>0</v>
      </c>
    </row>
    <row r="268" spans="1:26" ht="17.399999999999999">
      <c r="A268" s="191">
        <f t="shared" si="31"/>
        <v>0</v>
      </c>
      <c r="B268" s="191" t="str">
        <f>C268&amp;":"&amp;COUNTIF($C$7:C268,C268)</f>
        <v>:0</v>
      </c>
      <c r="C268" s="204"/>
      <c r="D268" s="209"/>
      <c r="E268" s="209"/>
      <c r="F268" s="209"/>
      <c r="G268" s="209"/>
      <c r="H268" s="209"/>
      <c r="I268" s="68"/>
      <c r="K268" s="2">
        <v>262</v>
      </c>
      <c r="L268" s="2" t="str">
        <f>M268&amp;":"&amp;COUNTIF($M$7:M268,M268)</f>
        <v>0:15</v>
      </c>
      <c r="M268">
        <f>Entry!O270</f>
        <v>0</v>
      </c>
      <c r="N268" s="227">
        <f>'Internal 40'!N268</f>
        <v>0</v>
      </c>
      <c r="O268" s="227">
        <f>'Internal 40'!O268</f>
        <v>0</v>
      </c>
      <c r="P268" s="227">
        <f>'Internal 40'!P268</f>
        <v>0</v>
      </c>
      <c r="Q268" s="227">
        <f>'Internal 40'!Q268</f>
        <v>0</v>
      </c>
      <c r="R268" s="227">
        <f>'Internal 40'!R268</f>
        <v>0</v>
      </c>
      <c r="T268" s="139">
        <f t="shared" si="32"/>
        <v>0</v>
      </c>
      <c r="U268" s="228"/>
      <c r="V268">
        <v>262</v>
      </c>
      <c r="W268">
        <f t="shared" si="33"/>
        <v>0</v>
      </c>
      <c r="X268">
        <f t="shared" si="34"/>
        <v>0</v>
      </c>
      <c r="Y268">
        <f t="shared" si="35"/>
        <v>0</v>
      </c>
      <c r="Z268">
        <f t="shared" si="36"/>
        <v>0</v>
      </c>
    </row>
    <row r="269" spans="1:26" ht="17.399999999999999">
      <c r="A269" s="191">
        <f t="shared" si="31"/>
        <v>0</v>
      </c>
      <c r="B269" s="191" t="str">
        <f>C269&amp;":"&amp;COUNTIF($C$7:C269,C269)</f>
        <v>:0</v>
      </c>
      <c r="C269" s="204"/>
      <c r="D269" s="209"/>
      <c r="E269" s="209"/>
      <c r="F269" s="209"/>
      <c r="G269" s="209"/>
      <c r="H269" s="209"/>
      <c r="I269" s="68"/>
      <c r="K269" s="209">
        <v>263</v>
      </c>
      <c r="L269" s="2" t="str">
        <f>M269&amp;":"&amp;COUNTIF($M$7:M269,M269)</f>
        <v>0:16</v>
      </c>
      <c r="M269">
        <f>Entry!O271</f>
        <v>0</v>
      </c>
      <c r="N269" s="227">
        <f>'Internal 40'!N269</f>
        <v>0</v>
      </c>
      <c r="O269" s="227">
        <f>'Internal 40'!O269</f>
        <v>0</v>
      </c>
      <c r="P269" s="227">
        <f>'Internal 40'!P269</f>
        <v>0</v>
      </c>
      <c r="Q269" s="227">
        <f>'Internal 40'!Q269</f>
        <v>0</v>
      </c>
      <c r="R269" s="227">
        <f>'Internal 40'!R269</f>
        <v>0</v>
      </c>
      <c r="T269" s="139">
        <f t="shared" si="32"/>
        <v>0</v>
      </c>
      <c r="U269" s="228"/>
      <c r="V269">
        <v>263</v>
      </c>
      <c r="W269">
        <f t="shared" si="33"/>
        <v>0</v>
      </c>
      <c r="X269">
        <f t="shared" si="34"/>
        <v>0</v>
      </c>
      <c r="Y269">
        <f t="shared" si="35"/>
        <v>0</v>
      </c>
      <c r="Z269">
        <f t="shared" si="36"/>
        <v>0</v>
      </c>
    </row>
    <row r="270" spans="1:26" ht="17.399999999999999">
      <c r="A270" s="191">
        <f t="shared" si="31"/>
        <v>0</v>
      </c>
      <c r="B270" s="191" t="str">
        <f>C270&amp;":"&amp;COUNTIF($C$7:C270,C270)</f>
        <v>:0</v>
      </c>
      <c r="C270" s="204"/>
      <c r="D270" s="209"/>
      <c r="E270" s="209"/>
      <c r="F270" s="209"/>
      <c r="G270" s="209"/>
      <c r="H270" s="209"/>
      <c r="I270" s="68"/>
      <c r="K270" s="209">
        <v>264</v>
      </c>
      <c r="L270" s="2" t="str">
        <f>M270&amp;":"&amp;COUNTIF($M$7:M270,M270)</f>
        <v>0:17</v>
      </c>
      <c r="M270">
        <f>Entry!O272</f>
        <v>0</v>
      </c>
      <c r="N270" s="227">
        <f>'Internal 40'!N270</f>
        <v>0</v>
      </c>
      <c r="O270" s="227">
        <f>'Internal 40'!O270</f>
        <v>0</v>
      </c>
      <c r="P270" s="227">
        <f>'Internal 40'!P270</f>
        <v>0</v>
      </c>
      <c r="Q270" s="227">
        <f>'Internal 40'!Q270</f>
        <v>0</v>
      </c>
      <c r="R270" s="227">
        <f>'Internal 40'!R270</f>
        <v>0</v>
      </c>
      <c r="T270" s="139">
        <f t="shared" si="32"/>
        <v>0</v>
      </c>
      <c r="U270" s="228"/>
      <c r="V270">
        <v>264</v>
      </c>
      <c r="W270">
        <f t="shared" si="33"/>
        <v>0</v>
      </c>
      <c r="X270">
        <f t="shared" si="34"/>
        <v>0</v>
      </c>
      <c r="Y270">
        <f t="shared" si="35"/>
        <v>0</v>
      </c>
      <c r="Z270">
        <f t="shared" si="36"/>
        <v>0</v>
      </c>
    </row>
    <row r="271" spans="1:26" ht="17.399999999999999">
      <c r="A271" s="191">
        <f t="shared" si="31"/>
        <v>0</v>
      </c>
      <c r="B271" s="191" t="str">
        <f>C271&amp;":"&amp;COUNTIF($C$7:C271,C271)</f>
        <v>:0</v>
      </c>
      <c r="C271" s="204"/>
      <c r="D271" s="209"/>
      <c r="E271" s="209"/>
      <c r="F271" s="209"/>
      <c r="G271" s="209"/>
      <c r="H271" s="209"/>
      <c r="I271" s="68"/>
      <c r="K271" s="2">
        <v>265</v>
      </c>
      <c r="L271" s="2" t="str">
        <f>M271&amp;":"&amp;COUNTIF($M$7:M271,M271)</f>
        <v>0:18</v>
      </c>
      <c r="M271">
        <f>Entry!O273</f>
        <v>0</v>
      </c>
      <c r="N271" s="227">
        <f>'Internal 40'!N271</f>
        <v>0</v>
      </c>
      <c r="O271" s="227">
        <f>'Internal 40'!O271</f>
        <v>0</v>
      </c>
      <c r="P271" s="227">
        <f>'Internal 40'!P271</f>
        <v>0</v>
      </c>
      <c r="Q271" s="227">
        <f>'Internal 40'!Q271</f>
        <v>0</v>
      </c>
      <c r="R271" s="227">
        <f>'Internal 40'!R271</f>
        <v>0</v>
      </c>
      <c r="T271" s="139">
        <f t="shared" si="32"/>
        <v>0</v>
      </c>
      <c r="U271" s="228"/>
      <c r="V271">
        <v>265</v>
      </c>
      <c r="W271">
        <f t="shared" si="33"/>
        <v>0</v>
      </c>
      <c r="X271">
        <f t="shared" si="34"/>
        <v>0</v>
      </c>
      <c r="Y271">
        <f t="shared" si="35"/>
        <v>0</v>
      </c>
      <c r="Z271">
        <f t="shared" si="36"/>
        <v>0</v>
      </c>
    </row>
    <row r="272" spans="1:26" ht="17.399999999999999">
      <c r="A272" s="191">
        <f t="shared" si="31"/>
        <v>0</v>
      </c>
      <c r="B272" s="191" t="str">
        <f>C272&amp;":"&amp;COUNTIF($C$7:C272,C272)</f>
        <v>:0</v>
      </c>
      <c r="C272" s="204"/>
      <c r="D272" s="209"/>
      <c r="E272" s="209"/>
      <c r="F272" s="209"/>
      <c r="G272" s="209"/>
      <c r="H272" s="209"/>
      <c r="I272" s="68"/>
      <c r="K272" s="209">
        <v>266</v>
      </c>
      <c r="L272" s="2" t="str">
        <f>M272&amp;":"&amp;COUNTIF($M$7:M272,M272)</f>
        <v>0:19</v>
      </c>
      <c r="M272">
        <f>Entry!O274</f>
        <v>0</v>
      </c>
      <c r="N272" s="227">
        <f>'Internal 40'!N272</f>
        <v>0</v>
      </c>
      <c r="O272" s="227">
        <f>'Internal 40'!O272</f>
        <v>0</v>
      </c>
      <c r="P272" s="227">
        <f>'Internal 40'!P272</f>
        <v>0</v>
      </c>
      <c r="Q272" s="227">
        <f>'Internal 40'!Q272</f>
        <v>0</v>
      </c>
      <c r="R272" s="227">
        <f>'Internal 40'!R272</f>
        <v>0</v>
      </c>
      <c r="T272" s="139">
        <f t="shared" si="32"/>
        <v>0</v>
      </c>
      <c r="U272" s="228"/>
      <c r="V272">
        <v>266</v>
      </c>
      <c r="W272">
        <f t="shared" si="33"/>
        <v>0</v>
      </c>
      <c r="X272">
        <f t="shared" si="34"/>
        <v>0</v>
      </c>
      <c r="Y272">
        <f t="shared" si="35"/>
        <v>0</v>
      </c>
      <c r="Z272">
        <f t="shared" si="36"/>
        <v>0</v>
      </c>
    </row>
    <row r="273" spans="1:26" ht="17.399999999999999">
      <c r="A273" s="191">
        <f t="shared" si="31"/>
        <v>0</v>
      </c>
      <c r="B273" s="191" t="str">
        <f>C273&amp;":"&amp;COUNTIF($C$7:C273,C273)</f>
        <v>:0</v>
      </c>
      <c r="C273" s="204"/>
      <c r="D273" s="209"/>
      <c r="E273" s="209"/>
      <c r="F273" s="209"/>
      <c r="G273" s="209"/>
      <c r="H273" s="209"/>
      <c r="I273" s="211"/>
      <c r="K273" s="209">
        <v>267</v>
      </c>
      <c r="L273" s="2" t="str">
        <f>M273&amp;":"&amp;COUNTIF($M$7:M273,M273)</f>
        <v>0:20</v>
      </c>
      <c r="M273">
        <f>Entry!O275</f>
        <v>0</v>
      </c>
      <c r="N273" s="227">
        <f>'Internal 40'!N273</f>
        <v>0</v>
      </c>
      <c r="O273" s="227">
        <f>'Internal 40'!O273</f>
        <v>0</v>
      </c>
      <c r="P273" s="227">
        <f>'Internal 40'!P273</f>
        <v>0</v>
      </c>
      <c r="Q273" s="227">
        <f>'Internal 40'!Q273</f>
        <v>0</v>
      </c>
      <c r="R273" s="227">
        <f>'Internal 40'!R273</f>
        <v>0</v>
      </c>
      <c r="T273" s="139">
        <f t="shared" si="32"/>
        <v>0</v>
      </c>
      <c r="U273" s="228"/>
      <c r="V273">
        <v>267</v>
      </c>
      <c r="W273">
        <f t="shared" si="33"/>
        <v>0</v>
      </c>
      <c r="X273">
        <f t="shared" si="34"/>
        <v>0</v>
      </c>
      <c r="Y273">
        <f t="shared" si="35"/>
        <v>0</v>
      </c>
      <c r="Z273">
        <f t="shared" si="36"/>
        <v>0</v>
      </c>
    </row>
    <row r="274" spans="1:26" ht="17.399999999999999">
      <c r="A274" s="191">
        <f t="shared" si="31"/>
        <v>0</v>
      </c>
      <c r="B274" s="191" t="str">
        <f>C274&amp;":"&amp;COUNTIF($C$7:C274,C274)</f>
        <v>:0</v>
      </c>
      <c r="C274" s="204"/>
      <c r="D274" s="209"/>
      <c r="E274" s="209"/>
      <c r="F274" s="209"/>
      <c r="G274" s="209"/>
      <c r="H274" s="209"/>
      <c r="I274" s="68"/>
      <c r="K274" s="2">
        <v>268</v>
      </c>
      <c r="L274" s="2" t="str">
        <f>M274&amp;":"&amp;COUNTIF($M$7:M274,M274)</f>
        <v>0:21</v>
      </c>
      <c r="M274">
        <f>Entry!O276</f>
        <v>0</v>
      </c>
      <c r="N274" s="227">
        <f>'Internal 40'!N274</f>
        <v>0</v>
      </c>
      <c r="O274" s="227">
        <f>'Internal 40'!O274</f>
        <v>0</v>
      </c>
      <c r="P274" s="227">
        <f>'Internal 40'!P274</f>
        <v>0</v>
      </c>
      <c r="Q274" s="227">
        <f>'Internal 40'!Q274</f>
        <v>0</v>
      </c>
      <c r="R274" s="227">
        <f>'Internal 40'!R274</f>
        <v>0</v>
      </c>
      <c r="T274" s="139">
        <f t="shared" si="32"/>
        <v>0</v>
      </c>
      <c r="U274" s="228"/>
      <c r="V274">
        <v>268</v>
      </c>
      <c r="W274">
        <f t="shared" si="33"/>
        <v>0</v>
      </c>
      <c r="X274">
        <f t="shared" si="34"/>
        <v>0</v>
      </c>
      <c r="Y274">
        <f t="shared" si="35"/>
        <v>0</v>
      </c>
      <c r="Z274">
        <f t="shared" si="36"/>
        <v>0</v>
      </c>
    </row>
    <row r="275" spans="1:26" ht="17.399999999999999">
      <c r="A275" s="191">
        <f t="shared" si="31"/>
        <v>0</v>
      </c>
      <c r="B275" s="191" t="str">
        <f>C275&amp;":"&amp;COUNTIF($C$7:C275,C275)</f>
        <v>:0</v>
      </c>
      <c r="C275" s="204"/>
      <c r="D275" s="209"/>
      <c r="E275" s="209"/>
      <c r="F275" s="209"/>
      <c r="G275" s="209"/>
      <c r="H275" s="209"/>
      <c r="I275" s="145"/>
      <c r="K275" s="209">
        <v>269</v>
      </c>
      <c r="L275" s="2" t="str">
        <f>M275&amp;":"&amp;COUNTIF($M$7:M275,M275)</f>
        <v>0:22</v>
      </c>
      <c r="M275">
        <f>Entry!O277</f>
        <v>0</v>
      </c>
      <c r="N275" s="227">
        <f>'Internal 40'!N275</f>
        <v>0</v>
      </c>
      <c r="O275" s="227">
        <f>'Internal 40'!O275</f>
        <v>0</v>
      </c>
      <c r="P275" s="227">
        <f>'Internal 40'!P275</f>
        <v>0</v>
      </c>
      <c r="Q275" s="227">
        <f>'Internal 40'!Q275</f>
        <v>0</v>
      </c>
      <c r="R275" s="227">
        <f>'Internal 40'!R275</f>
        <v>0</v>
      </c>
      <c r="T275" s="139">
        <f t="shared" si="32"/>
        <v>0</v>
      </c>
      <c r="U275" s="228"/>
      <c r="V275">
        <v>269</v>
      </c>
      <c r="W275">
        <f t="shared" si="33"/>
        <v>0</v>
      </c>
      <c r="X275">
        <f t="shared" si="34"/>
        <v>0</v>
      </c>
      <c r="Y275">
        <f t="shared" si="35"/>
        <v>0</v>
      </c>
      <c r="Z275">
        <f t="shared" si="36"/>
        <v>0</v>
      </c>
    </row>
    <row r="276" spans="1:26" ht="17.399999999999999">
      <c r="A276" s="191">
        <f t="shared" si="31"/>
        <v>0</v>
      </c>
      <c r="B276" s="191" t="str">
        <f>C276&amp;":"&amp;COUNTIF($C$7:C276,C276)</f>
        <v>:0</v>
      </c>
      <c r="C276" s="204"/>
      <c r="D276" s="209"/>
      <c r="E276" s="209"/>
      <c r="F276" s="209"/>
      <c r="G276" s="209"/>
      <c r="H276" s="209"/>
      <c r="I276" s="211"/>
      <c r="K276" s="209">
        <v>270</v>
      </c>
      <c r="L276" s="2" t="str">
        <f>M276&amp;":"&amp;COUNTIF($M$7:M276,M276)</f>
        <v>0:23</v>
      </c>
      <c r="M276">
        <f>Entry!O278</f>
        <v>0</v>
      </c>
      <c r="N276" s="227">
        <f>'Internal 40'!N276</f>
        <v>0</v>
      </c>
      <c r="O276" s="227">
        <f>'Internal 40'!O276</f>
        <v>0</v>
      </c>
      <c r="P276" s="227">
        <f>'Internal 40'!P276</f>
        <v>0</v>
      </c>
      <c r="Q276" s="227">
        <f>'Internal 40'!Q276</f>
        <v>0</v>
      </c>
      <c r="R276" s="227">
        <f>'Internal 40'!R276</f>
        <v>0</v>
      </c>
      <c r="T276" s="139">
        <f t="shared" si="32"/>
        <v>0</v>
      </c>
      <c r="U276" s="228"/>
      <c r="V276">
        <v>270</v>
      </c>
      <c r="W276">
        <f t="shared" si="33"/>
        <v>0</v>
      </c>
      <c r="X276">
        <f t="shared" si="34"/>
        <v>0</v>
      </c>
      <c r="Y276">
        <f t="shared" si="35"/>
        <v>0</v>
      </c>
      <c r="Z276">
        <f t="shared" si="36"/>
        <v>0</v>
      </c>
    </row>
    <row r="277" spans="1:26" ht="17.399999999999999">
      <c r="A277" s="191">
        <f t="shared" si="31"/>
        <v>0</v>
      </c>
      <c r="B277" s="191" t="str">
        <f>C277&amp;":"&amp;COUNTIF($C$7:C277,C277)</f>
        <v>:0</v>
      </c>
      <c r="C277" s="204"/>
      <c r="D277" s="209"/>
      <c r="E277" s="209"/>
      <c r="F277" s="209"/>
      <c r="G277" s="209"/>
      <c r="H277" s="209"/>
      <c r="I277" s="68"/>
      <c r="K277" s="2">
        <v>271</v>
      </c>
      <c r="L277" s="2" t="str">
        <f>M277&amp;":"&amp;COUNTIF($M$7:M277,M277)</f>
        <v>0:24</v>
      </c>
      <c r="M277">
        <f>Entry!O279</f>
        <v>0</v>
      </c>
      <c r="N277" s="227">
        <f>'Internal 40'!N277</f>
        <v>0</v>
      </c>
      <c r="O277" s="227">
        <f>'Internal 40'!O277</f>
        <v>0</v>
      </c>
      <c r="P277" s="227">
        <f>'Internal 40'!P277</f>
        <v>0</v>
      </c>
      <c r="Q277" s="227">
        <f>'Internal 40'!Q277</f>
        <v>0</v>
      </c>
      <c r="R277" s="227">
        <f>'Internal 40'!R277</f>
        <v>0</v>
      </c>
      <c r="T277" s="139">
        <f t="shared" si="32"/>
        <v>0</v>
      </c>
      <c r="U277" s="228"/>
      <c r="V277">
        <v>271</v>
      </c>
      <c r="W277">
        <f t="shared" si="33"/>
        <v>0</v>
      </c>
      <c r="X277">
        <f t="shared" si="34"/>
        <v>0</v>
      </c>
      <c r="Y277">
        <f t="shared" si="35"/>
        <v>0</v>
      </c>
      <c r="Z277">
        <f t="shared" si="36"/>
        <v>0</v>
      </c>
    </row>
    <row r="278" spans="1:26" ht="17.399999999999999">
      <c r="A278" s="191">
        <f t="shared" si="31"/>
        <v>0</v>
      </c>
      <c r="B278" s="191" t="str">
        <f>C278&amp;":"&amp;COUNTIF($C$7:C278,C278)</f>
        <v>:0</v>
      </c>
      <c r="C278" s="204"/>
      <c r="D278" s="209"/>
      <c r="E278" s="209"/>
      <c r="F278" s="209"/>
      <c r="G278" s="209"/>
      <c r="H278" s="209"/>
      <c r="I278" s="68"/>
      <c r="K278" s="209">
        <v>272</v>
      </c>
      <c r="L278" s="2" t="str">
        <f>M278&amp;":"&amp;COUNTIF($M$7:M278,M278)</f>
        <v>0:25</v>
      </c>
      <c r="M278">
        <f>Entry!O280</f>
        <v>0</v>
      </c>
      <c r="N278" s="227">
        <f>'Internal 40'!N278</f>
        <v>0</v>
      </c>
      <c r="O278" s="227">
        <f>'Internal 40'!O278</f>
        <v>0</v>
      </c>
      <c r="P278" s="227">
        <f>'Internal 40'!P278</f>
        <v>0</v>
      </c>
      <c r="Q278" s="227">
        <f>'Internal 40'!Q278</f>
        <v>0</v>
      </c>
      <c r="R278" s="227">
        <f>'Internal 40'!R278</f>
        <v>0</v>
      </c>
      <c r="T278" s="139">
        <f t="shared" si="32"/>
        <v>0</v>
      </c>
      <c r="U278" s="228"/>
      <c r="V278">
        <v>272</v>
      </c>
      <c r="W278">
        <f t="shared" si="33"/>
        <v>0</v>
      </c>
      <c r="X278">
        <f t="shared" si="34"/>
        <v>0</v>
      </c>
      <c r="Y278">
        <f t="shared" si="35"/>
        <v>0</v>
      </c>
      <c r="Z278">
        <f t="shared" si="36"/>
        <v>0</v>
      </c>
    </row>
    <row r="279" spans="1:26" ht="17.399999999999999">
      <c r="A279" s="191">
        <f t="shared" si="31"/>
        <v>0</v>
      </c>
      <c r="B279" s="191" t="str">
        <f>C279&amp;":"&amp;COUNTIF($C$7:C279,C279)</f>
        <v>:0</v>
      </c>
      <c r="C279" s="204"/>
      <c r="D279" s="209"/>
      <c r="E279" s="209"/>
      <c r="F279" s="209"/>
      <c r="G279" s="209"/>
      <c r="H279" s="209"/>
      <c r="I279" s="68"/>
      <c r="K279" s="209">
        <v>273</v>
      </c>
      <c r="L279" s="2" t="str">
        <f>M279&amp;":"&amp;COUNTIF($M$7:M279,M279)</f>
        <v>0:26</v>
      </c>
      <c r="M279">
        <f>Entry!O281</f>
        <v>0</v>
      </c>
      <c r="N279" s="227">
        <f>'Internal 40'!N279</f>
        <v>0</v>
      </c>
      <c r="O279" s="227">
        <f>'Internal 40'!O279</f>
        <v>0</v>
      </c>
      <c r="P279" s="227">
        <f>'Internal 40'!P279</f>
        <v>0</v>
      </c>
      <c r="Q279" s="227">
        <f>'Internal 40'!Q279</f>
        <v>0</v>
      </c>
      <c r="R279" s="227">
        <f>'Internal 40'!R279</f>
        <v>0</v>
      </c>
      <c r="T279" s="139">
        <f t="shared" si="32"/>
        <v>0</v>
      </c>
      <c r="U279" s="228"/>
      <c r="V279">
        <v>273</v>
      </c>
      <c r="W279">
        <f t="shared" si="33"/>
        <v>0</v>
      </c>
      <c r="X279">
        <f t="shared" si="34"/>
        <v>0</v>
      </c>
      <c r="Y279">
        <f t="shared" si="35"/>
        <v>0</v>
      </c>
      <c r="Z279">
        <f t="shared" si="36"/>
        <v>0</v>
      </c>
    </row>
    <row r="280" spans="1:26" ht="17.399999999999999">
      <c r="A280" s="191">
        <f t="shared" si="31"/>
        <v>0</v>
      </c>
      <c r="B280" s="191" t="str">
        <f>C280&amp;":"&amp;COUNTIF($C$7:C280,C280)</f>
        <v>:0</v>
      </c>
      <c r="C280" s="204"/>
      <c r="D280" s="209"/>
      <c r="E280" s="209"/>
      <c r="F280" s="209"/>
      <c r="G280" s="209"/>
      <c r="H280" s="209"/>
      <c r="I280" s="68"/>
      <c r="K280" s="2">
        <v>274</v>
      </c>
      <c r="L280" s="2" t="str">
        <f>M280&amp;":"&amp;COUNTIF($M$7:M280,M280)</f>
        <v>0:27</v>
      </c>
      <c r="M280">
        <f>Entry!O282</f>
        <v>0</v>
      </c>
      <c r="N280" s="227">
        <f>'Internal 40'!N280</f>
        <v>0</v>
      </c>
      <c r="O280" s="227">
        <f>'Internal 40'!O280</f>
        <v>0</v>
      </c>
      <c r="P280" s="227">
        <f>'Internal 40'!P280</f>
        <v>0</v>
      </c>
      <c r="Q280" s="227">
        <f>'Internal 40'!Q280</f>
        <v>0</v>
      </c>
      <c r="R280" s="227">
        <f>'Internal 40'!R280</f>
        <v>0</v>
      </c>
      <c r="T280" s="139">
        <f t="shared" si="32"/>
        <v>0</v>
      </c>
      <c r="U280" s="228"/>
      <c r="V280">
        <v>274</v>
      </c>
      <c r="W280">
        <f t="shared" si="33"/>
        <v>0</v>
      </c>
      <c r="X280">
        <f t="shared" si="34"/>
        <v>0</v>
      </c>
      <c r="Y280">
        <f t="shared" si="35"/>
        <v>0</v>
      </c>
      <c r="Z280">
        <f t="shared" si="36"/>
        <v>0</v>
      </c>
    </row>
    <row r="281" spans="1:26" ht="17.399999999999999">
      <c r="A281" s="191">
        <f t="shared" si="31"/>
        <v>0</v>
      </c>
      <c r="B281" s="191" t="str">
        <f>C281&amp;":"&amp;COUNTIF($C$7:C281,C281)</f>
        <v>:0</v>
      </c>
      <c r="C281" s="204"/>
      <c r="D281" s="209"/>
      <c r="E281" s="209"/>
      <c r="F281" s="209"/>
      <c r="G281" s="209"/>
      <c r="H281" s="209"/>
      <c r="I281" s="145"/>
      <c r="K281" s="209">
        <v>275</v>
      </c>
      <c r="L281" s="2" t="str">
        <f>M281&amp;":"&amp;COUNTIF($M$7:M281,M281)</f>
        <v>0:28</v>
      </c>
      <c r="M281">
        <f>Entry!O283</f>
        <v>0</v>
      </c>
      <c r="N281" s="227">
        <f>'Internal 40'!N281</f>
        <v>0</v>
      </c>
      <c r="O281" s="227">
        <f>'Internal 40'!O281</f>
        <v>0</v>
      </c>
      <c r="P281" s="227">
        <f>'Internal 40'!P281</f>
        <v>0</v>
      </c>
      <c r="Q281" s="227">
        <f>'Internal 40'!Q281</f>
        <v>0</v>
      </c>
      <c r="R281" s="227">
        <f>'Internal 40'!R281</f>
        <v>0</v>
      </c>
      <c r="T281" s="139">
        <f t="shared" si="32"/>
        <v>0</v>
      </c>
      <c r="U281" s="228"/>
      <c r="V281">
        <v>275</v>
      </c>
      <c r="W281">
        <f t="shared" si="33"/>
        <v>0</v>
      </c>
      <c r="X281">
        <f t="shared" si="34"/>
        <v>0</v>
      </c>
      <c r="Y281">
        <f t="shared" si="35"/>
        <v>0</v>
      </c>
      <c r="Z281">
        <f t="shared" si="36"/>
        <v>0</v>
      </c>
    </row>
    <row r="282" spans="1:26" ht="17.399999999999999">
      <c r="A282" s="191">
        <f t="shared" si="31"/>
        <v>0</v>
      </c>
      <c r="B282" s="191" t="str">
        <f>C282&amp;":"&amp;COUNTIF($C$7:C282,C282)</f>
        <v>:0</v>
      </c>
      <c r="C282" s="204"/>
      <c r="D282" s="209"/>
      <c r="E282" s="209"/>
      <c r="F282" s="209"/>
      <c r="G282" s="209"/>
      <c r="H282" s="209"/>
      <c r="I282" s="211"/>
      <c r="K282" s="209">
        <v>276</v>
      </c>
      <c r="L282" s="2" t="str">
        <f>M282&amp;":"&amp;COUNTIF($M$7:M282,M282)</f>
        <v>0:29</v>
      </c>
      <c r="M282">
        <f>Entry!O284</f>
        <v>0</v>
      </c>
      <c r="N282" s="227">
        <f>'Internal 40'!N282</f>
        <v>0</v>
      </c>
      <c r="O282" s="227">
        <f>'Internal 40'!O282</f>
        <v>0</v>
      </c>
      <c r="P282" s="227">
        <f>'Internal 40'!P282</f>
        <v>0</v>
      </c>
      <c r="Q282" s="227">
        <f>'Internal 40'!Q282</f>
        <v>0</v>
      </c>
      <c r="R282" s="227">
        <f>'Internal 40'!R282</f>
        <v>0</v>
      </c>
      <c r="T282" s="139">
        <f t="shared" si="32"/>
        <v>0</v>
      </c>
      <c r="U282" s="228"/>
      <c r="V282">
        <v>276</v>
      </c>
      <c r="W282">
        <f t="shared" si="33"/>
        <v>0</v>
      </c>
      <c r="X282">
        <f t="shared" si="34"/>
        <v>0</v>
      </c>
      <c r="Y282">
        <f t="shared" si="35"/>
        <v>0</v>
      </c>
      <c r="Z282">
        <f t="shared" si="36"/>
        <v>0</v>
      </c>
    </row>
    <row r="283" spans="1:26" ht="17.399999999999999">
      <c r="A283" s="191">
        <f t="shared" si="31"/>
        <v>0</v>
      </c>
      <c r="B283" s="191" t="str">
        <f>C283&amp;":"&amp;COUNTIF($C$7:C283,C283)</f>
        <v>:0</v>
      </c>
      <c r="C283" s="204"/>
      <c r="D283" s="209"/>
      <c r="E283" s="209"/>
      <c r="F283" s="209"/>
      <c r="G283" s="209"/>
      <c r="H283" s="209"/>
      <c r="I283" s="68"/>
      <c r="K283" s="209">
        <v>277</v>
      </c>
      <c r="L283" s="2" t="str">
        <f>M283&amp;":"&amp;COUNTIF($M$7:M283,M283)</f>
        <v>0:30</v>
      </c>
      <c r="M283">
        <f>Entry!O285</f>
        <v>0</v>
      </c>
      <c r="N283" s="227">
        <f>'Internal 40'!N283</f>
        <v>0</v>
      </c>
      <c r="O283" s="227">
        <f>'Internal 40'!O283</f>
        <v>0</v>
      </c>
      <c r="P283" s="227">
        <f>'Internal 40'!P283</f>
        <v>0</v>
      </c>
      <c r="Q283" s="227">
        <f>'Internal 40'!Q283</f>
        <v>0</v>
      </c>
      <c r="R283" s="227">
        <f>'Internal 40'!R283</f>
        <v>0</v>
      </c>
      <c r="T283" s="139">
        <f t="shared" si="32"/>
        <v>0</v>
      </c>
      <c r="U283" s="228"/>
      <c r="V283">
        <v>277</v>
      </c>
      <c r="W283">
        <f t="shared" si="33"/>
        <v>0</v>
      </c>
      <c r="X283">
        <f t="shared" si="34"/>
        <v>0</v>
      </c>
      <c r="Y283">
        <f t="shared" si="35"/>
        <v>0</v>
      </c>
      <c r="Z283">
        <f t="shared" si="36"/>
        <v>0</v>
      </c>
    </row>
    <row r="284" spans="1:26" ht="17.399999999999999">
      <c r="A284" s="191">
        <f t="shared" si="31"/>
        <v>0</v>
      </c>
      <c r="B284" s="191" t="str">
        <f>C284&amp;":"&amp;COUNTIF($C$7:C284,C284)</f>
        <v>:0</v>
      </c>
      <c r="C284" s="204"/>
      <c r="D284" s="209"/>
      <c r="E284" s="209"/>
      <c r="F284" s="209"/>
      <c r="G284" s="209"/>
      <c r="H284" s="209"/>
      <c r="I284" s="145"/>
      <c r="K284" s="209">
        <v>278</v>
      </c>
      <c r="L284" s="2" t="str">
        <f>M284&amp;":"&amp;COUNTIF($M$7:M284,M284)</f>
        <v>0:31</v>
      </c>
      <c r="M284">
        <f>Entry!O286</f>
        <v>0</v>
      </c>
      <c r="N284" s="227">
        <f>'Internal 40'!N284</f>
        <v>0</v>
      </c>
      <c r="O284" s="227">
        <f>'Internal 40'!O284</f>
        <v>0</v>
      </c>
      <c r="P284" s="227">
        <f>'Internal 40'!P284</f>
        <v>0</v>
      </c>
      <c r="Q284" s="227">
        <f>'Internal 40'!Q284</f>
        <v>0</v>
      </c>
      <c r="R284" s="227">
        <f>'Internal 40'!R284</f>
        <v>0</v>
      </c>
      <c r="T284" s="139">
        <f t="shared" si="32"/>
        <v>0</v>
      </c>
      <c r="U284" s="228"/>
      <c r="V284">
        <v>278</v>
      </c>
      <c r="W284">
        <f t="shared" si="33"/>
        <v>0</v>
      </c>
      <c r="X284">
        <f t="shared" si="34"/>
        <v>0</v>
      </c>
      <c r="Y284">
        <f t="shared" si="35"/>
        <v>0</v>
      </c>
      <c r="Z284">
        <f t="shared" si="36"/>
        <v>0</v>
      </c>
    </row>
    <row r="285" spans="1:26" ht="17.399999999999999">
      <c r="A285" s="191">
        <f t="shared" si="31"/>
        <v>0</v>
      </c>
      <c r="B285" s="191" t="str">
        <f>C285&amp;":"&amp;COUNTIF($C$7:C285,C285)</f>
        <v>:0</v>
      </c>
      <c r="C285" s="204"/>
      <c r="D285" s="209"/>
      <c r="E285" s="209"/>
      <c r="F285" s="209"/>
      <c r="G285" s="209"/>
      <c r="H285" s="209"/>
      <c r="I285" s="211"/>
      <c r="K285" s="209">
        <v>279</v>
      </c>
      <c r="L285" s="2" t="str">
        <f>M285&amp;":"&amp;COUNTIF($M$7:M285,M285)</f>
        <v>0:32</v>
      </c>
      <c r="M285">
        <f>Entry!O287</f>
        <v>0</v>
      </c>
      <c r="N285" s="227">
        <f>'Internal 40'!N285</f>
        <v>0</v>
      </c>
      <c r="O285" s="227">
        <f>'Internal 40'!O285</f>
        <v>0</v>
      </c>
      <c r="P285" s="227">
        <f>'Internal 40'!P285</f>
        <v>0</v>
      </c>
      <c r="Q285" s="227">
        <f>'Internal 40'!Q285</f>
        <v>0</v>
      </c>
      <c r="R285" s="227">
        <f>'Internal 40'!R285</f>
        <v>0</v>
      </c>
      <c r="T285" s="139">
        <f t="shared" si="32"/>
        <v>0</v>
      </c>
      <c r="U285" s="228"/>
      <c r="V285">
        <v>279</v>
      </c>
      <c r="W285">
        <f t="shared" si="33"/>
        <v>0</v>
      </c>
      <c r="X285">
        <f t="shared" si="34"/>
        <v>0</v>
      </c>
      <c r="Y285">
        <f t="shared" si="35"/>
        <v>0</v>
      </c>
      <c r="Z285">
        <f t="shared" si="36"/>
        <v>0</v>
      </c>
    </row>
    <row r="286" spans="1:26" ht="17.399999999999999">
      <c r="A286" s="191">
        <f t="shared" si="31"/>
        <v>0</v>
      </c>
      <c r="B286" s="191" t="str">
        <f>C286&amp;":"&amp;COUNTIF($C$7:C286,C286)</f>
        <v>:0</v>
      </c>
      <c r="C286" s="204"/>
      <c r="D286" s="209"/>
      <c r="E286" s="209"/>
      <c r="F286" s="209"/>
      <c r="G286" s="209"/>
      <c r="H286" s="209"/>
      <c r="I286" s="68"/>
      <c r="K286" s="2">
        <v>280</v>
      </c>
      <c r="L286" s="2" t="str">
        <f>M286&amp;":"&amp;COUNTIF($M$7:M286,M286)</f>
        <v>0:33</v>
      </c>
      <c r="M286">
        <f>Entry!O288</f>
        <v>0</v>
      </c>
      <c r="N286" s="227">
        <f>'Internal 40'!N286</f>
        <v>0</v>
      </c>
      <c r="O286" s="227">
        <f>'Internal 40'!O286</f>
        <v>0</v>
      </c>
      <c r="P286" s="227">
        <f>'Internal 40'!P286</f>
        <v>0</v>
      </c>
      <c r="Q286" s="227">
        <f>'Internal 40'!Q286</f>
        <v>0</v>
      </c>
      <c r="R286" s="227">
        <f>'Internal 40'!R286</f>
        <v>0</v>
      </c>
      <c r="T286" s="139">
        <f t="shared" si="32"/>
        <v>0</v>
      </c>
      <c r="U286" s="228"/>
      <c r="V286">
        <v>280</v>
      </c>
      <c r="W286">
        <f t="shared" si="33"/>
        <v>0</v>
      </c>
      <c r="X286">
        <f t="shared" si="34"/>
        <v>0</v>
      </c>
      <c r="Y286">
        <f t="shared" si="35"/>
        <v>0</v>
      </c>
      <c r="Z286">
        <f t="shared" si="36"/>
        <v>0</v>
      </c>
    </row>
    <row r="287" spans="1:26" ht="17.399999999999999">
      <c r="A287" s="191">
        <f t="shared" si="31"/>
        <v>0</v>
      </c>
      <c r="B287" s="191" t="str">
        <f>C287&amp;":"&amp;COUNTIF($C$7:C287,C287)</f>
        <v>:0</v>
      </c>
      <c r="C287" s="204"/>
      <c r="D287" s="209"/>
      <c r="E287" s="209"/>
      <c r="F287" s="209"/>
      <c r="G287" s="209"/>
      <c r="H287" s="209"/>
      <c r="I287" s="68"/>
      <c r="K287" s="209">
        <v>281</v>
      </c>
      <c r="L287" s="2" t="str">
        <f>M287&amp;":"&amp;COUNTIF($M$7:M287,M287)</f>
        <v>0:34</v>
      </c>
      <c r="M287">
        <f>Entry!O289</f>
        <v>0</v>
      </c>
      <c r="N287" s="227">
        <f>'Internal 40'!N287</f>
        <v>0</v>
      </c>
      <c r="O287" s="227">
        <f>'Internal 40'!O287</f>
        <v>0</v>
      </c>
      <c r="P287" s="227">
        <f>'Internal 40'!P287</f>
        <v>0</v>
      </c>
      <c r="Q287" s="227">
        <f>'Internal 40'!Q287</f>
        <v>0</v>
      </c>
      <c r="R287" s="227">
        <f>'Internal 40'!R287</f>
        <v>0</v>
      </c>
      <c r="T287" s="139">
        <f t="shared" si="32"/>
        <v>0</v>
      </c>
      <c r="U287" s="228"/>
      <c r="V287">
        <v>281</v>
      </c>
      <c r="W287">
        <f t="shared" si="33"/>
        <v>0</v>
      </c>
      <c r="X287">
        <f t="shared" si="34"/>
        <v>0</v>
      </c>
      <c r="Y287">
        <f t="shared" si="35"/>
        <v>0</v>
      </c>
      <c r="Z287">
        <f t="shared" si="36"/>
        <v>0</v>
      </c>
    </row>
    <row r="288" spans="1:26" ht="17.399999999999999">
      <c r="A288" s="191">
        <f t="shared" si="31"/>
        <v>0</v>
      </c>
      <c r="B288" s="191" t="str">
        <f>C288&amp;":"&amp;COUNTIF($C$7:C288,C288)</f>
        <v>:0</v>
      </c>
      <c r="C288" s="204"/>
      <c r="D288" s="209"/>
      <c r="E288" s="209"/>
      <c r="F288" s="209"/>
      <c r="G288" s="209"/>
      <c r="H288" s="209"/>
      <c r="I288" s="68"/>
      <c r="K288" s="209">
        <v>282</v>
      </c>
      <c r="L288" s="2" t="str">
        <f>M288&amp;":"&amp;COUNTIF($M$7:M288,M288)</f>
        <v>0:35</v>
      </c>
      <c r="M288">
        <f>Entry!O290</f>
        <v>0</v>
      </c>
      <c r="N288" s="227">
        <f>'Internal 40'!N288</f>
        <v>0</v>
      </c>
      <c r="O288" s="227">
        <f>'Internal 40'!O288</f>
        <v>0</v>
      </c>
      <c r="P288" s="227">
        <f>'Internal 40'!P288</f>
        <v>0</v>
      </c>
      <c r="Q288" s="227">
        <f>'Internal 40'!Q288</f>
        <v>0</v>
      </c>
      <c r="R288" s="227">
        <f>'Internal 40'!R288</f>
        <v>0</v>
      </c>
      <c r="T288" s="139">
        <f t="shared" si="32"/>
        <v>0</v>
      </c>
      <c r="U288" s="228"/>
      <c r="V288">
        <v>282</v>
      </c>
      <c r="W288">
        <f t="shared" si="33"/>
        <v>0</v>
      </c>
      <c r="X288">
        <f t="shared" si="34"/>
        <v>0</v>
      </c>
      <c r="Y288">
        <f t="shared" si="35"/>
        <v>0</v>
      </c>
      <c r="Z288">
        <f t="shared" si="36"/>
        <v>0</v>
      </c>
    </row>
    <row r="289" spans="1:26" ht="17.399999999999999">
      <c r="A289" s="191">
        <f t="shared" si="31"/>
        <v>0</v>
      </c>
      <c r="B289" s="191" t="str">
        <f>C289&amp;":"&amp;COUNTIF($C$7:C289,C289)</f>
        <v>:0</v>
      </c>
      <c r="C289" s="204"/>
      <c r="D289" s="209"/>
      <c r="E289" s="209"/>
      <c r="F289" s="209"/>
      <c r="G289" s="209"/>
      <c r="H289" s="209"/>
      <c r="I289" s="145"/>
      <c r="K289" s="209">
        <v>283</v>
      </c>
      <c r="L289" s="2" t="str">
        <f>M289&amp;":"&amp;COUNTIF($M$7:M289,M289)</f>
        <v>0:36</v>
      </c>
      <c r="M289">
        <f>Entry!O291</f>
        <v>0</v>
      </c>
      <c r="N289" s="227">
        <f>'Internal 40'!N289</f>
        <v>0</v>
      </c>
      <c r="O289" s="227">
        <f>'Internal 40'!O289</f>
        <v>0</v>
      </c>
      <c r="P289" s="227">
        <f>'Internal 40'!P289</f>
        <v>0</v>
      </c>
      <c r="Q289" s="227">
        <f>'Internal 40'!Q289</f>
        <v>0</v>
      </c>
      <c r="R289" s="227">
        <f>'Internal 40'!R289</f>
        <v>0</v>
      </c>
      <c r="T289" s="139">
        <f t="shared" si="32"/>
        <v>0</v>
      </c>
      <c r="U289" s="228"/>
      <c r="V289">
        <v>283</v>
      </c>
      <c r="W289">
        <f t="shared" si="33"/>
        <v>0</v>
      </c>
      <c r="X289">
        <f t="shared" si="34"/>
        <v>0</v>
      </c>
      <c r="Y289">
        <f t="shared" si="35"/>
        <v>0</v>
      </c>
      <c r="Z289">
        <f t="shared" si="36"/>
        <v>0</v>
      </c>
    </row>
    <row r="290" spans="1:26" ht="17.399999999999999">
      <c r="A290" s="191">
        <f t="shared" si="31"/>
        <v>0</v>
      </c>
      <c r="B290" s="191" t="str">
        <f>C290&amp;":"&amp;COUNTIF($C$7:C290,C290)</f>
        <v>:0</v>
      </c>
      <c r="C290" s="204"/>
      <c r="D290" s="209"/>
      <c r="E290" s="209"/>
      <c r="F290" s="209"/>
      <c r="G290" s="209"/>
      <c r="H290" s="209"/>
      <c r="I290" s="68"/>
      <c r="K290" s="209">
        <v>284</v>
      </c>
      <c r="L290" s="2" t="str">
        <f>M290&amp;":"&amp;COUNTIF($M$7:M290,M290)</f>
        <v>0:37</v>
      </c>
      <c r="M290">
        <f>Entry!O292</f>
        <v>0</v>
      </c>
      <c r="N290" s="227">
        <f>'Internal 40'!N290</f>
        <v>0</v>
      </c>
      <c r="O290" s="227">
        <f>'Internal 40'!O290</f>
        <v>0</v>
      </c>
      <c r="P290" s="227">
        <f>'Internal 40'!P290</f>
        <v>0</v>
      </c>
      <c r="Q290" s="227">
        <f>'Internal 40'!Q290</f>
        <v>0</v>
      </c>
      <c r="R290" s="227">
        <f>'Internal 40'!R290</f>
        <v>0</v>
      </c>
      <c r="T290" s="139">
        <f t="shared" si="32"/>
        <v>0</v>
      </c>
      <c r="U290" s="228"/>
      <c r="V290">
        <v>284</v>
      </c>
      <c r="W290">
        <f t="shared" si="33"/>
        <v>0</v>
      </c>
      <c r="X290">
        <f t="shared" si="34"/>
        <v>0</v>
      </c>
      <c r="Y290">
        <f t="shared" si="35"/>
        <v>0</v>
      </c>
      <c r="Z290">
        <f t="shared" si="36"/>
        <v>0</v>
      </c>
    </row>
    <row r="291" spans="1:26" ht="17.399999999999999">
      <c r="A291" s="191">
        <f t="shared" si="31"/>
        <v>0</v>
      </c>
      <c r="B291" s="191" t="str">
        <f>C291&amp;":"&amp;COUNTIF($C$7:C291,C291)</f>
        <v>:0</v>
      </c>
      <c r="C291" s="204"/>
      <c r="D291" s="209"/>
      <c r="E291" s="209"/>
      <c r="F291" s="209"/>
      <c r="G291" s="209"/>
      <c r="H291" s="209"/>
      <c r="I291" s="68"/>
      <c r="K291" s="209">
        <v>285</v>
      </c>
      <c r="L291" s="2" t="str">
        <f>M291&amp;":"&amp;COUNTIF($M$7:M291,M291)</f>
        <v>0:38</v>
      </c>
      <c r="M291">
        <f>Entry!O293</f>
        <v>0</v>
      </c>
      <c r="N291" s="227">
        <f>'Internal 40'!N291</f>
        <v>0</v>
      </c>
      <c r="O291" s="227">
        <f>'Internal 40'!O291</f>
        <v>0</v>
      </c>
      <c r="P291" s="227">
        <f>'Internal 40'!P291</f>
        <v>0</v>
      </c>
      <c r="Q291" s="227">
        <f>'Internal 40'!Q291</f>
        <v>0</v>
      </c>
      <c r="R291" s="227">
        <f>'Internal 40'!R291</f>
        <v>0</v>
      </c>
      <c r="T291" s="139">
        <f t="shared" si="32"/>
        <v>0</v>
      </c>
      <c r="U291" s="228"/>
      <c r="V291">
        <v>285</v>
      </c>
      <c r="W291">
        <f t="shared" si="33"/>
        <v>0</v>
      </c>
      <c r="X291">
        <f t="shared" si="34"/>
        <v>0</v>
      </c>
      <c r="Y291">
        <f t="shared" si="35"/>
        <v>0</v>
      </c>
      <c r="Z291">
        <f t="shared" si="36"/>
        <v>0</v>
      </c>
    </row>
    <row r="292" spans="1:26" ht="17.399999999999999">
      <c r="A292" s="191">
        <f t="shared" si="31"/>
        <v>0</v>
      </c>
      <c r="B292" s="191" t="str">
        <f>C292&amp;":"&amp;COUNTIF($C$7:C292,C292)</f>
        <v>:0</v>
      </c>
      <c r="C292" s="204"/>
      <c r="D292" s="209"/>
      <c r="E292" s="209"/>
      <c r="F292" s="209"/>
      <c r="G292" s="209"/>
      <c r="H292" s="209"/>
      <c r="M292">
        <f>Entry!O294</f>
        <v>0</v>
      </c>
      <c r="N292" s="227">
        <f>'Internal 40'!N292</f>
        <v>0</v>
      </c>
      <c r="O292" s="227">
        <f>'Internal 40'!O292</f>
        <v>0</v>
      </c>
      <c r="P292" s="227">
        <f>'Internal 40'!P292</f>
        <v>0</v>
      </c>
      <c r="Q292" s="227">
        <f>'Internal 40'!Q292</f>
        <v>0</v>
      </c>
      <c r="R292" s="227">
        <f>'Internal 40'!R292</f>
        <v>0</v>
      </c>
      <c r="T292" s="139">
        <f t="shared" si="32"/>
        <v>0</v>
      </c>
      <c r="U292" s="228"/>
      <c r="V292">
        <v>286</v>
      </c>
      <c r="W292">
        <f t="shared" si="33"/>
        <v>0</v>
      </c>
      <c r="X292">
        <f t="shared" si="34"/>
        <v>0</v>
      </c>
      <c r="Y292">
        <f t="shared" si="35"/>
        <v>0</v>
      </c>
      <c r="Z292">
        <f t="shared" si="36"/>
        <v>0</v>
      </c>
    </row>
    <row r="293" spans="1:26" ht="17.399999999999999">
      <c r="A293" s="191">
        <f t="shared" si="31"/>
        <v>0</v>
      </c>
      <c r="B293" s="191" t="str">
        <f>C293&amp;":"&amp;COUNTIF($C$7:C293,C293)</f>
        <v>:0</v>
      </c>
      <c r="C293" s="204"/>
      <c r="D293" s="209"/>
      <c r="E293" s="209"/>
      <c r="F293" s="209"/>
      <c r="G293" s="209"/>
      <c r="H293" s="209"/>
      <c r="M293">
        <f>Entry!O295</f>
        <v>0</v>
      </c>
      <c r="N293" s="227">
        <f>'Internal 40'!N293</f>
        <v>0</v>
      </c>
      <c r="O293" s="227">
        <f>'Internal 40'!O293</f>
        <v>0</v>
      </c>
      <c r="P293" s="227">
        <f>'Internal 40'!P293</f>
        <v>0</v>
      </c>
      <c r="Q293" s="227">
        <f>'Internal 40'!Q293</f>
        <v>0</v>
      </c>
      <c r="R293" s="227">
        <f>'Internal 40'!R293</f>
        <v>0</v>
      </c>
      <c r="T293" s="139">
        <f t="shared" si="32"/>
        <v>0</v>
      </c>
      <c r="U293" s="228"/>
      <c r="V293">
        <v>287</v>
      </c>
      <c r="W293">
        <f t="shared" si="33"/>
        <v>0</v>
      </c>
      <c r="X293">
        <f t="shared" si="34"/>
        <v>0</v>
      </c>
      <c r="Y293">
        <f t="shared" si="35"/>
        <v>0</v>
      </c>
      <c r="Z293">
        <f t="shared" si="36"/>
        <v>0</v>
      </c>
    </row>
    <row r="294" spans="1:26" ht="17.399999999999999">
      <c r="A294" s="191">
        <f t="shared" si="31"/>
        <v>0</v>
      </c>
      <c r="B294" s="191" t="str">
        <f>C294&amp;":"&amp;COUNTIF($C$7:C294,C294)</f>
        <v>:0</v>
      </c>
      <c r="C294" s="204"/>
      <c r="D294" s="209"/>
      <c r="E294" s="209"/>
      <c r="F294" s="209"/>
      <c r="G294" s="209"/>
      <c r="H294" s="209"/>
      <c r="M294">
        <f>Entry!O296</f>
        <v>0</v>
      </c>
      <c r="N294" s="227">
        <f>'Internal 40'!N294</f>
        <v>0</v>
      </c>
      <c r="O294" s="227">
        <f>'Internal 40'!O294</f>
        <v>0</v>
      </c>
      <c r="P294" s="227">
        <f>'Internal 40'!P294</f>
        <v>0</v>
      </c>
      <c r="Q294" s="227">
        <f>'Internal 40'!Q294</f>
        <v>0</v>
      </c>
      <c r="R294" s="227">
        <f>'Internal 40'!R294</f>
        <v>0</v>
      </c>
      <c r="T294" s="139">
        <f t="shared" si="32"/>
        <v>0</v>
      </c>
      <c r="U294" s="228"/>
      <c r="V294">
        <v>288</v>
      </c>
      <c r="W294">
        <f t="shared" si="33"/>
        <v>0</v>
      </c>
      <c r="X294">
        <f t="shared" si="34"/>
        <v>0</v>
      </c>
      <c r="Y294">
        <f t="shared" si="35"/>
        <v>0</v>
      </c>
      <c r="Z294">
        <f t="shared" si="36"/>
        <v>0</v>
      </c>
    </row>
    <row r="295" spans="1:26" ht="17.399999999999999">
      <c r="A295" s="191">
        <f t="shared" si="31"/>
        <v>0</v>
      </c>
      <c r="B295" s="191" t="str">
        <f>C295&amp;":"&amp;COUNTIF($C$7:C295,C295)</f>
        <v>:0</v>
      </c>
      <c r="C295" s="204"/>
      <c r="D295" s="209"/>
      <c r="E295" s="209"/>
      <c r="F295" s="209"/>
      <c r="G295" s="209"/>
      <c r="H295" s="209"/>
      <c r="M295">
        <f>Entry!O297</f>
        <v>0</v>
      </c>
      <c r="N295" s="227">
        <f>'Internal 40'!N295</f>
        <v>0</v>
      </c>
      <c r="O295" s="227">
        <f>'Internal 40'!O295</f>
        <v>0</v>
      </c>
      <c r="P295" s="227">
        <f>'Internal 40'!P295</f>
        <v>0</v>
      </c>
      <c r="Q295" s="227">
        <f>'Internal 40'!Q295</f>
        <v>0</v>
      </c>
      <c r="R295" s="227">
        <f>'Internal 40'!R295</f>
        <v>0</v>
      </c>
      <c r="T295" s="139">
        <f t="shared" si="32"/>
        <v>0</v>
      </c>
      <c r="U295" s="228"/>
      <c r="V295">
        <v>289</v>
      </c>
      <c r="W295">
        <f t="shared" si="33"/>
        <v>0</v>
      </c>
      <c r="X295">
        <f t="shared" si="34"/>
        <v>0</v>
      </c>
      <c r="Y295">
        <f t="shared" si="35"/>
        <v>0</v>
      </c>
      <c r="Z295">
        <f t="shared" si="36"/>
        <v>0</v>
      </c>
    </row>
    <row r="296" spans="1:26" ht="17.399999999999999">
      <c r="A296" s="191">
        <f t="shared" si="31"/>
        <v>0</v>
      </c>
      <c r="B296" s="191" t="str">
        <f>C296&amp;":"&amp;COUNTIF($C$7:C296,C296)</f>
        <v>:0</v>
      </c>
      <c r="C296" s="204"/>
      <c r="D296" s="209"/>
      <c r="E296" s="209"/>
      <c r="F296" s="209"/>
      <c r="G296" s="209"/>
      <c r="H296" s="209"/>
      <c r="M296">
        <f>Entry!O298</f>
        <v>0</v>
      </c>
      <c r="N296" s="227">
        <f>'Internal 40'!N296</f>
        <v>0</v>
      </c>
      <c r="O296" s="227">
        <f>'Internal 40'!O296</f>
        <v>0</v>
      </c>
      <c r="P296" s="227">
        <f>'Internal 40'!P296</f>
        <v>0</v>
      </c>
      <c r="Q296" s="227">
        <f>'Internal 40'!Q296</f>
        <v>0</v>
      </c>
      <c r="R296" s="227">
        <f>'Internal 40'!R296</f>
        <v>0</v>
      </c>
      <c r="T296" s="139">
        <f t="shared" si="32"/>
        <v>0</v>
      </c>
      <c r="U296" s="228"/>
      <c r="V296">
        <v>290</v>
      </c>
      <c r="W296">
        <f t="shared" si="33"/>
        <v>0</v>
      </c>
      <c r="X296">
        <f t="shared" si="34"/>
        <v>0</v>
      </c>
      <c r="Y296">
        <f t="shared" si="35"/>
        <v>0</v>
      </c>
      <c r="Z296">
        <f t="shared" si="36"/>
        <v>0</v>
      </c>
    </row>
    <row r="297" spans="1:26" ht="17.399999999999999">
      <c r="A297" s="191">
        <f t="shared" si="31"/>
        <v>0</v>
      </c>
      <c r="B297" s="191" t="str">
        <f>C297&amp;":"&amp;COUNTIF($C$7:C297,C297)</f>
        <v>:0</v>
      </c>
      <c r="C297" s="204"/>
      <c r="D297" s="209"/>
      <c r="E297" s="209"/>
      <c r="F297" s="209"/>
      <c r="G297" s="209"/>
      <c r="H297" s="209"/>
      <c r="M297">
        <f>Entry!O299</f>
        <v>0</v>
      </c>
      <c r="N297" s="227">
        <f>'Internal 40'!N297</f>
        <v>0</v>
      </c>
      <c r="O297" s="227">
        <f>'Internal 40'!O297</f>
        <v>0</v>
      </c>
      <c r="P297" s="227">
        <f>'Internal 40'!P297</f>
        <v>0</v>
      </c>
      <c r="Q297" s="227">
        <f>'Internal 40'!Q297</f>
        <v>0</v>
      </c>
      <c r="R297" s="227">
        <f>'Internal 40'!R297</f>
        <v>0</v>
      </c>
      <c r="T297" s="139">
        <f t="shared" si="32"/>
        <v>0</v>
      </c>
      <c r="U297" s="228"/>
      <c r="V297">
        <v>291</v>
      </c>
      <c r="W297">
        <f t="shared" si="33"/>
        <v>0</v>
      </c>
      <c r="X297">
        <f t="shared" si="34"/>
        <v>0</v>
      </c>
      <c r="Y297">
        <f t="shared" si="35"/>
        <v>0</v>
      </c>
      <c r="Z297">
        <f t="shared" si="36"/>
        <v>0</v>
      </c>
    </row>
    <row r="298" spans="1:26" ht="17.399999999999999">
      <c r="A298" s="191">
        <f t="shared" si="31"/>
        <v>0</v>
      </c>
      <c r="B298" s="191" t="str">
        <f>C298&amp;":"&amp;COUNTIF($C$7:C298,C298)</f>
        <v>:0</v>
      </c>
      <c r="C298" s="204"/>
      <c r="D298" s="209"/>
      <c r="E298" s="209"/>
      <c r="F298" s="209"/>
      <c r="G298" s="209"/>
      <c r="H298" s="209"/>
      <c r="M298">
        <f>Entry!O300</f>
        <v>0</v>
      </c>
      <c r="N298" s="227">
        <f>'Internal 40'!N298</f>
        <v>0</v>
      </c>
      <c r="O298" s="227">
        <f>'Internal 40'!O298</f>
        <v>0</v>
      </c>
      <c r="P298" s="227">
        <f>'Internal 40'!P298</f>
        <v>0</v>
      </c>
      <c r="Q298" s="227">
        <f>'Internal 40'!Q298</f>
        <v>0</v>
      </c>
      <c r="R298" s="227">
        <f>'Internal 40'!R298</f>
        <v>0</v>
      </c>
      <c r="T298" s="139">
        <f t="shared" ref="T298:T300" si="37">SUM(N298:R298)</f>
        <v>0</v>
      </c>
      <c r="U298" s="228"/>
      <c r="V298">
        <v>292</v>
      </c>
      <c r="W298">
        <f t="shared" ref="W298:W300" si="38">IFERROR(ROUND((N298*$W$5),0),N298)</f>
        <v>0</v>
      </c>
      <c r="X298">
        <f t="shared" ref="X298:X300" si="39">IFERROR(ROUND((O298*$X$5),0),O298)</f>
        <v>0</v>
      </c>
      <c r="Y298">
        <f t="shared" ref="Y298:Y300" si="40">IFERROR(ROUND((P298*$Y$5),0),P298)</f>
        <v>0</v>
      </c>
      <c r="Z298">
        <f t="shared" ref="Z298:Z300" si="41">IFERROR(ROUND(Q298,1),Q298)</f>
        <v>0</v>
      </c>
    </row>
    <row r="299" spans="1:26" ht="17.399999999999999">
      <c r="A299" s="191">
        <f t="shared" si="31"/>
        <v>0</v>
      </c>
      <c r="B299" s="191" t="str">
        <f>C299&amp;":"&amp;COUNTIF($C$7:C299,C299)</f>
        <v>:0</v>
      </c>
      <c r="C299" s="204"/>
      <c r="D299" s="209"/>
      <c r="E299" s="209"/>
      <c r="F299" s="209"/>
      <c r="G299" s="209"/>
      <c r="H299" s="209"/>
      <c r="M299">
        <f>Entry!O301</f>
        <v>0</v>
      </c>
      <c r="N299" s="227">
        <f>'Internal 40'!N299</f>
        <v>0</v>
      </c>
      <c r="O299" s="227">
        <f>'Internal 40'!O299</f>
        <v>0</v>
      </c>
      <c r="P299" s="227">
        <f>'Internal 40'!P299</f>
        <v>0</v>
      </c>
      <c r="Q299" s="227">
        <f>'Internal 40'!Q299</f>
        <v>0</v>
      </c>
      <c r="R299" s="227">
        <f>'Internal 40'!R299</f>
        <v>0</v>
      </c>
      <c r="T299" s="139">
        <f t="shared" si="37"/>
        <v>0</v>
      </c>
      <c r="U299" s="228"/>
      <c r="V299">
        <v>293</v>
      </c>
      <c r="W299">
        <f t="shared" si="38"/>
        <v>0</v>
      </c>
      <c r="X299">
        <f t="shared" si="39"/>
        <v>0</v>
      </c>
      <c r="Y299">
        <f t="shared" si="40"/>
        <v>0</v>
      </c>
      <c r="Z299">
        <f t="shared" si="41"/>
        <v>0</v>
      </c>
    </row>
    <row r="300" spans="1:26" ht="17.399999999999999">
      <c r="A300" s="191">
        <f t="shared" si="31"/>
        <v>0</v>
      </c>
      <c r="B300" s="191" t="str">
        <f>C300&amp;":"&amp;COUNTIF($C$7:C300,C300)</f>
        <v>:0</v>
      </c>
      <c r="C300" s="204"/>
      <c r="D300" s="209"/>
      <c r="E300" s="209"/>
      <c r="F300" s="209"/>
      <c r="G300" s="209"/>
      <c r="H300" s="209"/>
      <c r="M300">
        <f>Entry!O302</f>
        <v>0</v>
      </c>
      <c r="N300" s="227">
        <f>'Internal 40'!N300</f>
        <v>0</v>
      </c>
      <c r="O300" s="227">
        <f>'Internal 40'!O300</f>
        <v>0</v>
      </c>
      <c r="P300" s="227">
        <f>'Internal 40'!P300</f>
        <v>0</v>
      </c>
      <c r="Q300" s="227">
        <f>'Internal 40'!Q300</f>
        <v>0</v>
      </c>
      <c r="R300" s="227">
        <f>'Internal 40'!R300</f>
        <v>0</v>
      </c>
      <c r="T300" s="139">
        <f t="shared" si="37"/>
        <v>0</v>
      </c>
      <c r="U300" s="228"/>
      <c r="V300">
        <v>294</v>
      </c>
      <c r="W300">
        <f t="shared" si="38"/>
        <v>0</v>
      </c>
      <c r="X300">
        <f t="shared" si="39"/>
        <v>0</v>
      </c>
      <c r="Y300">
        <f t="shared" si="40"/>
        <v>0</v>
      </c>
      <c r="Z300">
        <f t="shared" si="41"/>
        <v>0</v>
      </c>
    </row>
    <row r="301" spans="1:26" ht="17.399999999999999">
      <c r="A301" s="191">
        <f t="shared" si="31"/>
        <v>0</v>
      </c>
      <c r="B301" s="191" t="str">
        <f>C301&amp;":"&amp;COUNTIF($C$7:C301,C301)</f>
        <v>:0</v>
      </c>
      <c r="C301" s="204"/>
      <c r="D301" s="209"/>
      <c r="E301" s="209"/>
      <c r="F301" s="209"/>
      <c r="G301" s="209"/>
      <c r="H301" s="209"/>
      <c r="M301">
        <f>Entry!O303</f>
        <v>0</v>
      </c>
      <c r="N301" s="227">
        <f>'Internal 40'!N301</f>
        <v>0</v>
      </c>
      <c r="O301" s="227">
        <f>'Internal 40'!O301</f>
        <v>0</v>
      </c>
      <c r="P301" s="227">
        <f>'Internal 40'!P301</f>
        <v>0</v>
      </c>
      <c r="Q301" s="227">
        <f>'Internal 40'!Q301</f>
        <v>0</v>
      </c>
      <c r="R301" s="227">
        <f>'Internal 40'!R301</f>
        <v>0</v>
      </c>
      <c r="T301" s="139">
        <f t="shared" ref="T301:T349" si="42">SUM(N301:R301)</f>
        <v>0</v>
      </c>
      <c r="U301" s="228"/>
      <c r="V301">
        <v>295</v>
      </c>
      <c r="W301">
        <f t="shared" ref="W301:W349" si="43">IFERROR(ROUND((N301*$W$5),0),N301)</f>
        <v>0</v>
      </c>
      <c r="X301">
        <f t="shared" ref="X301:X349" si="44">IFERROR(ROUND((O301*$X$5),0),O301)</f>
        <v>0</v>
      </c>
      <c r="Y301">
        <f t="shared" ref="Y301:Y349" si="45">IFERROR(ROUND((P301*$Y$5),0),P301)</f>
        <v>0</v>
      </c>
      <c r="Z301">
        <f t="shared" ref="Z301:Z349" si="46">IFERROR(ROUND(Q301,1),Q301)</f>
        <v>0</v>
      </c>
    </row>
    <row r="302" spans="1:26" ht="17.399999999999999">
      <c r="A302" s="191">
        <f t="shared" si="31"/>
        <v>0</v>
      </c>
      <c r="B302" s="191" t="str">
        <f>C302&amp;":"&amp;COUNTIF($C$7:C302,C302)</f>
        <v>:0</v>
      </c>
      <c r="C302" s="204"/>
      <c r="D302" s="209"/>
      <c r="E302" s="209"/>
      <c r="F302" s="209"/>
      <c r="G302" s="209"/>
      <c r="H302" s="209"/>
      <c r="M302">
        <f>Entry!O304</f>
        <v>0</v>
      </c>
      <c r="N302" s="227">
        <f>'Internal 40'!N302</f>
        <v>0</v>
      </c>
      <c r="O302" s="227">
        <f>'Internal 40'!O302</f>
        <v>0</v>
      </c>
      <c r="P302" s="227">
        <f>'Internal 40'!P302</f>
        <v>0</v>
      </c>
      <c r="Q302" s="227">
        <f>'Internal 40'!Q302</f>
        <v>0</v>
      </c>
      <c r="R302" s="227">
        <f>'Internal 40'!R302</f>
        <v>0</v>
      </c>
      <c r="T302" s="139">
        <f t="shared" si="42"/>
        <v>0</v>
      </c>
      <c r="U302" s="228"/>
      <c r="V302">
        <v>296</v>
      </c>
      <c r="W302">
        <f t="shared" si="43"/>
        <v>0</v>
      </c>
      <c r="X302">
        <f t="shared" si="44"/>
        <v>0</v>
      </c>
      <c r="Y302">
        <f t="shared" si="45"/>
        <v>0</v>
      </c>
      <c r="Z302">
        <f t="shared" si="46"/>
        <v>0</v>
      </c>
    </row>
    <row r="303" spans="1:26" ht="17.399999999999999">
      <c r="A303" s="191">
        <f t="shared" si="31"/>
        <v>0</v>
      </c>
      <c r="B303" s="191" t="str">
        <f>C303&amp;":"&amp;COUNTIF($C$7:C303,C303)</f>
        <v>:0</v>
      </c>
      <c r="C303" s="204"/>
      <c r="D303" s="209"/>
      <c r="E303" s="209"/>
      <c r="F303" s="209"/>
      <c r="G303" s="209"/>
      <c r="H303" s="209"/>
      <c r="M303">
        <f>Entry!O305</f>
        <v>0</v>
      </c>
      <c r="N303" s="227">
        <f>'Internal 40'!N303</f>
        <v>0</v>
      </c>
      <c r="O303" s="227">
        <f>'Internal 40'!O303</f>
        <v>0</v>
      </c>
      <c r="P303" s="227">
        <f>'Internal 40'!P303</f>
        <v>0</v>
      </c>
      <c r="Q303" s="227">
        <f>'Internal 40'!Q303</f>
        <v>0</v>
      </c>
      <c r="R303" s="227">
        <f>'Internal 40'!R303</f>
        <v>0</v>
      </c>
      <c r="T303" s="139">
        <f t="shared" si="42"/>
        <v>0</v>
      </c>
      <c r="U303" s="228"/>
      <c r="V303">
        <v>297</v>
      </c>
      <c r="W303">
        <f t="shared" si="43"/>
        <v>0</v>
      </c>
      <c r="X303">
        <f t="shared" si="44"/>
        <v>0</v>
      </c>
      <c r="Y303">
        <f t="shared" si="45"/>
        <v>0</v>
      </c>
      <c r="Z303">
        <f t="shared" si="46"/>
        <v>0</v>
      </c>
    </row>
    <row r="304" spans="1:26" ht="17.399999999999999">
      <c r="A304" s="191">
        <f t="shared" si="31"/>
        <v>0</v>
      </c>
      <c r="B304" s="191" t="str">
        <f>C304&amp;":"&amp;COUNTIF($C$7:C304,C304)</f>
        <v>:0</v>
      </c>
      <c r="C304" s="204"/>
      <c r="D304" s="209"/>
      <c r="E304" s="209"/>
      <c r="F304" s="209"/>
      <c r="G304" s="209"/>
      <c r="H304" s="209"/>
      <c r="M304">
        <f>Entry!O306</f>
        <v>0</v>
      </c>
      <c r="N304" s="227">
        <f>'Internal 40'!N304</f>
        <v>0</v>
      </c>
      <c r="O304" s="227">
        <f>'Internal 40'!O304</f>
        <v>0</v>
      </c>
      <c r="P304" s="227">
        <f>'Internal 40'!P304</f>
        <v>0</v>
      </c>
      <c r="Q304" s="227">
        <f>'Internal 40'!Q304</f>
        <v>0</v>
      </c>
      <c r="R304" s="227">
        <f>'Internal 40'!R304</f>
        <v>0</v>
      </c>
      <c r="T304" s="139">
        <f t="shared" si="42"/>
        <v>0</v>
      </c>
      <c r="U304" s="228"/>
      <c r="V304">
        <v>298</v>
      </c>
      <c r="W304">
        <f t="shared" si="43"/>
        <v>0</v>
      </c>
      <c r="X304">
        <f t="shared" si="44"/>
        <v>0</v>
      </c>
      <c r="Y304">
        <f t="shared" si="45"/>
        <v>0</v>
      </c>
      <c r="Z304">
        <f t="shared" si="46"/>
        <v>0</v>
      </c>
    </row>
    <row r="305" spans="1:26" ht="17.399999999999999">
      <c r="A305" s="191">
        <f t="shared" si="31"/>
        <v>0</v>
      </c>
      <c r="B305" s="191" t="str">
        <f>C305&amp;":"&amp;COUNTIF($C$7:C305,C305)</f>
        <v>:0</v>
      </c>
      <c r="C305" s="204"/>
      <c r="D305" s="209"/>
      <c r="E305" s="209"/>
      <c r="F305" s="209"/>
      <c r="G305" s="209"/>
      <c r="H305" s="209"/>
      <c r="M305">
        <f>Entry!O307</f>
        <v>0</v>
      </c>
      <c r="N305" s="227">
        <f>'Internal 40'!N305</f>
        <v>0</v>
      </c>
      <c r="O305" s="227">
        <f>'Internal 40'!O305</f>
        <v>0</v>
      </c>
      <c r="P305" s="227">
        <f>'Internal 40'!P305</f>
        <v>0</v>
      </c>
      <c r="Q305" s="227">
        <f>'Internal 40'!Q305</f>
        <v>0</v>
      </c>
      <c r="R305" s="227">
        <f>'Internal 40'!R305</f>
        <v>0</v>
      </c>
      <c r="T305" s="139">
        <f t="shared" si="42"/>
        <v>0</v>
      </c>
      <c r="U305" s="228"/>
      <c r="V305">
        <v>299</v>
      </c>
      <c r="W305">
        <f t="shared" si="43"/>
        <v>0</v>
      </c>
      <c r="X305">
        <f t="shared" si="44"/>
        <v>0</v>
      </c>
      <c r="Y305">
        <f t="shared" si="45"/>
        <v>0</v>
      </c>
      <c r="Z305">
        <f t="shared" si="46"/>
        <v>0</v>
      </c>
    </row>
    <row r="306" spans="1:26" ht="17.399999999999999">
      <c r="A306" s="191">
        <f t="shared" si="31"/>
        <v>0</v>
      </c>
      <c r="B306" s="191" t="str">
        <f>C306&amp;":"&amp;COUNTIF($C$7:C306,C306)</f>
        <v>:0</v>
      </c>
      <c r="C306" s="204"/>
      <c r="D306" s="209"/>
      <c r="E306" s="209"/>
      <c r="F306" s="209"/>
      <c r="G306" s="209"/>
      <c r="H306" s="209"/>
      <c r="M306">
        <f>Entry!O308</f>
        <v>0</v>
      </c>
      <c r="N306" s="227">
        <f>'Internal 40'!N306</f>
        <v>0</v>
      </c>
      <c r="O306" s="227">
        <f>'Internal 40'!O306</f>
        <v>0</v>
      </c>
      <c r="P306" s="227">
        <f>'Internal 40'!P306</f>
        <v>0</v>
      </c>
      <c r="Q306" s="227">
        <f>'Internal 40'!Q306</f>
        <v>0</v>
      </c>
      <c r="R306" s="227">
        <f>'Internal 40'!R306</f>
        <v>0</v>
      </c>
      <c r="T306" s="139">
        <f t="shared" si="42"/>
        <v>0</v>
      </c>
      <c r="U306" s="228"/>
      <c r="V306">
        <v>300</v>
      </c>
      <c r="W306">
        <f t="shared" si="43"/>
        <v>0</v>
      </c>
      <c r="X306">
        <f t="shared" si="44"/>
        <v>0</v>
      </c>
      <c r="Y306">
        <f t="shared" si="45"/>
        <v>0</v>
      </c>
      <c r="Z306">
        <f t="shared" si="46"/>
        <v>0</v>
      </c>
    </row>
    <row r="307" spans="1:26" ht="17.399999999999999">
      <c r="A307" s="191">
        <f t="shared" si="31"/>
        <v>0</v>
      </c>
      <c r="B307" s="191" t="str">
        <f>C307&amp;":"&amp;COUNTIF($C$7:C307,C307)</f>
        <v>:0</v>
      </c>
      <c r="C307" s="204"/>
      <c r="D307" s="209"/>
      <c r="E307" s="209"/>
      <c r="F307" s="209"/>
      <c r="G307" s="209"/>
      <c r="H307" s="209"/>
      <c r="M307">
        <f>Entry!O309</f>
        <v>0</v>
      </c>
      <c r="N307" s="227">
        <f>'Internal 40'!N307</f>
        <v>0</v>
      </c>
      <c r="O307" s="227">
        <f>'Internal 40'!O307</f>
        <v>0</v>
      </c>
      <c r="P307" s="227">
        <f>'Internal 40'!P307</f>
        <v>0</v>
      </c>
      <c r="Q307" s="227">
        <f>'Internal 40'!Q307</f>
        <v>0</v>
      </c>
      <c r="R307" s="227">
        <f>'Internal 40'!R307</f>
        <v>0</v>
      </c>
      <c r="T307" s="139">
        <f t="shared" si="42"/>
        <v>0</v>
      </c>
      <c r="U307" s="228"/>
      <c r="V307">
        <v>301</v>
      </c>
      <c r="W307">
        <f t="shared" si="43"/>
        <v>0</v>
      </c>
      <c r="X307">
        <f t="shared" si="44"/>
        <v>0</v>
      </c>
      <c r="Y307">
        <f t="shared" si="45"/>
        <v>0</v>
      </c>
      <c r="Z307">
        <f t="shared" si="46"/>
        <v>0</v>
      </c>
    </row>
    <row r="308" spans="1:26" ht="17.399999999999999">
      <c r="A308" s="191">
        <f t="shared" si="31"/>
        <v>0</v>
      </c>
      <c r="B308" s="191" t="str">
        <f>C308&amp;":"&amp;COUNTIF($C$7:C308,C308)</f>
        <v>:0</v>
      </c>
      <c r="C308" s="204"/>
      <c r="D308" s="209"/>
      <c r="E308" s="209"/>
      <c r="F308" s="209"/>
      <c r="G308" s="209"/>
      <c r="H308" s="209"/>
      <c r="M308">
        <f>Entry!O310</f>
        <v>0</v>
      </c>
      <c r="N308" s="227">
        <f>'Internal 40'!N308</f>
        <v>0</v>
      </c>
      <c r="O308" s="227">
        <f>'Internal 40'!O308</f>
        <v>0</v>
      </c>
      <c r="P308" s="227">
        <f>'Internal 40'!P308</f>
        <v>0</v>
      </c>
      <c r="Q308" s="227">
        <f>'Internal 40'!Q308</f>
        <v>0</v>
      </c>
      <c r="R308" s="227">
        <f>'Internal 40'!R308</f>
        <v>0</v>
      </c>
      <c r="T308" s="139">
        <f t="shared" si="42"/>
        <v>0</v>
      </c>
      <c r="U308" s="228"/>
      <c r="V308">
        <v>302</v>
      </c>
      <c r="W308">
        <f t="shared" si="43"/>
        <v>0</v>
      </c>
      <c r="X308">
        <f t="shared" si="44"/>
        <v>0</v>
      </c>
      <c r="Y308">
        <f t="shared" si="45"/>
        <v>0</v>
      </c>
      <c r="Z308">
        <f t="shared" si="46"/>
        <v>0</v>
      </c>
    </row>
    <row r="309" spans="1:26" ht="17.399999999999999">
      <c r="A309" s="191">
        <f t="shared" si="31"/>
        <v>0</v>
      </c>
      <c r="B309" s="191" t="str">
        <f>C309&amp;":"&amp;COUNTIF($C$7:C309,C309)</f>
        <v>:0</v>
      </c>
      <c r="C309" s="204"/>
      <c r="D309" s="209"/>
      <c r="E309" s="209"/>
      <c r="F309" s="209"/>
      <c r="G309" s="209"/>
      <c r="H309" s="209"/>
      <c r="M309">
        <f>Entry!O311</f>
        <v>0</v>
      </c>
      <c r="N309" s="227">
        <f>'Internal 40'!N309</f>
        <v>0</v>
      </c>
      <c r="O309" s="227">
        <f>'Internal 40'!O309</f>
        <v>0</v>
      </c>
      <c r="P309" s="227">
        <f>'Internal 40'!P309</f>
        <v>0</v>
      </c>
      <c r="Q309" s="227">
        <f>'Internal 40'!Q309</f>
        <v>0</v>
      </c>
      <c r="R309" s="227">
        <f>'Internal 40'!R309</f>
        <v>0</v>
      </c>
      <c r="T309" s="139">
        <f t="shared" si="42"/>
        <v>0</v>
      </c>
      <c r="U309" s="228"/>
      <c r="V309">
        <v>303</v>
      </c>
      <c r="W309">
        <f t="shared" si="43"/>
        <v>0</v>
      </c>
      <c r="X309">
        <f t="shared" si="44"/>
        <v>0</v>
      </c>
      <c r="Y309">
        <f t="shared" si="45"/>
        <v>0</v>
      </c>
      <c r="Z309">
        <f t="shared" si="46"/>
        <v>0</v>
      </c>
    </row>
    <row r="310" spans="1:26" ht="17.399999999999999">
      <c r="A310" s="191">
        <f t="shared" si="31"/>
        <v>0</v>
      </c>
      <c r="B310" s="191" t="str">
        <f>C310&amp;":"&amp;COUNTIF($C$7:C310,C310)</f>
        <v>:0</v>
      </c>
      <c r="C310" s="204"/>
      <c r="D310" s="209"/>
      <c r="E310" s="209"/>
      <c r="F310" s="209"/>
      <c r="G310" s="209"/>
      <c r="H310" s="209"/>
      <c r="M310">
        <f>Entry!O312</f>
        <v>0</v>
      </c>
      <c r="N310" s="227">
        <f>'Internal 40'!N310</f>
        <v>0</v>
      </c>
      <c r="O310" s="227">
        <f>'Internal 40'!O310</f>
        <v>0</v>
      </c>
      <c r="P310" s="227">
        <f>'Internal 40'!P310</f>
        <v>0</v>
      </c>
      <c r="Q310" s="227">
        <f>'Internal 40'!Q310</f>
        <v>0</v>
      </c>
      <c r="R310" s="227">
        <f>'Internal 40'!R310</f>
        <v>0</v>
      </c>
      <c r="T310" s="139">
        <f t="shared" si="42"/>
        <v>0</v>
      </c>
      <c r="U310" s="228"/>
      <c r="V310">
        <v>304</v>
      </c>
      <c r="W310">
        <f t="shared" si="43"/>
        <v>0</v>
      </c>
      <c r="X310">
        <f t="shared" si="44"/>
        <v>0</v>
      </c>
      <c r="Y310">
        <f t="shared" si="45"/>
        <v>0</v>
      </c>
      <c r="Z310">
        <f t="shared" si="46"/>
        <v>0</v>
      </c>
    </row>
    <row r="311" spans="1:26" ht="17.399999999999999">
      <c r="A311" s="191">
        <f t="shared" si="31"/>
        <v>0</v>
      </c>
      <c r="B311" s="191" t="str">
        <f>C311&amp;":"&amp;COUNTIF($C$7:C311,C311)</f>
        <v>:0</v>
      </c>
      <c r="C311" s="204"/>
      <c r="D311" s="209"/>
      <c r="E311" s="209"/>
      <c r="F311" s="209"/>
      <c r="G311" s="209"/>
      <c r="H311" s="209"/>
      <c r="M311">
        <f>Entry!O313</f>
        <v>0</v>
      </c>
      <c r="N311" s="227">
        <f>'Internal 40'!N311</f>
        <v>0</v>
      </c>
      <c r="O311" s="227">
        <f>'Internal 40'!O311</f>
        <v>0</v>
      </c>
      <c r="P311" s="227">
        <f>'Internal 40'!P311</f>
        <v>0</v>
      </c>
      <c r="Q311" s="227">
        <f>'Internal 40'!Q311</f>
        <v>0</v>
      </c>
      <c r="R311" s="227">
        <f>'Internal 40'!R311</f>
        <v>0</v>
      </c>
      <c r="T311" s="139">
        <f t="shared" si="42"/>
        <v>0</v>
      </c>
      <c r="U311" s="228"/>
      <c r="V311">
        <v>305</v>
      </c>
      <c r="W311">
        <f t="shared" si="43"/>
        <v>0</v>
      </c>
      <c r="X311">
        <f t="shared" si="44"/>
        <v>0</v>
      </c>
      <c r="Y311">
        <f t="shared" si="45"/>
        <v>0</v>
      </c>
      <c r="Z311">
        <f t="shared" si="46"/>
        <v>0</v>
      </c>
    </row>
    <row r="312" spans="1:26" ht="17.399999999999999">
      <c r="A312" s="191">
        <f t="shared" si="31"/>
        <v>0</v>
      </c>
      <c r="B312" s="191" t="str">
        <f>C312&amp;":"&amp;COUNTIF($C$7:C312,C312)</f>
        <v>:0</v>
      </c>
      <c r="C312" s="204"/>
      <c r="D312" s="209"/>
      <c r="E312" s="209"/>
      <c r="F312" s="209"/>
      <c r="G312" s="209"/>
      <c r="H312" s="209"/>
      <c r="M312">
        <f>Entry!O314</f>
        <v>0</v>
      </c>
      <c r="N312" s="227">
        <f>'Internal 40'!N312</f>
        <v>0</v>
      </c>
      <c r="O312" s="227">
        <f>'Internal 40'!O312</f>
        <v>0</v>
      </c>
      <c r="P312" s="227">
        <f>'Internal 40'!P312</f>
        <v>0</v>
      </c>
      <c r="Q312" s="227">
        <f>'Internal 40'!Q312</f>
        <v>0</v>
      </c>
      <c r="R312" s="227">
        <f>'Internal 40'!R312</f>
        <v>0</v>
      </c>
      <c r="T312" s="139">
        <f t="shared" si="42"/>
        <v>0</v>
      </c>
      <c r="U312" s="228"/>
      <c r="V312">
        <v>306</v>
      </c>
      <c r="W312">
        <f t="shared" si="43"/>
        <v>0</v>
      </c>
      <c r="X312">
        <f t="shared" si="44"/>
        <v>0</v>
      </c>
      <c r="Y312">
        <f t="shared" si="45"/>
        <v>0</v>
      </c>
      <c r="Z312">
        <f t="shared" si="46"/>
        <v>0</v>
      </c>
    </row>
    <row r="313" spans="1:26" ht="17.399999999999999">
      <c r="A313" s="191">
        <f t="shared" si="31"/>
        <v>0</v>
      </c>
      <c r="B313" s="191" t="str">
        <f>C313&amp;":"&amp;COUNTIF($C$7:C313,C313)</f>
        <v>:0</v>
      </c>
      <c r="C313" s="204"/>
      <c r="D313" s="209"/>
      <c r="E313" s="209"/>
      <c r="F313" s="209"/>
      <c r="G313" s="209"/>
      <c r="H313" s="209"/>
      <c r="M313">
        <f>Entry!O315</f>
        <v>0</v>
      </c>
      <c r="N313" s="227">
        <f>'Internal 40'!N313</f>
        <v>0</v>
      </c>
      <c r="O313" s="227">
        <f>'Internal 40'!O313</f>
        <v>0</v>
      </c>
      <c r="P313" s="227">
        <f>'Internal 40'!P313</f>
        <v>0</v>
      </c>
      <c r="Q313" s="227">
        <f>'Internal 40'!Q313</f>
        <v>0</v>
      </c>
      <c r="R313" s="227">
        <f>'Internal 40'!R313</f>
        <v>0</v>
      </c>
      <c r="T313" s="139">
        <f t="shared" si="42"/>
        <v>0</v>
      </c>
      <c r="U313" s="228"/>
      <c r="V313">
        <v>307</v>
      </c>
      <c r="W313">
        <f t="shared" si="43"/>
        <v>0</v>
      </c>
      <c r="X313">
        <f t="shared" si="44"/>
        <v>0</v>
      </c>
      <c r="Y313">
        <f t="shared" si="45"/>
        <v>0</v>
      </c>
      <c r="Z313">
        <f t="shared" si="46"/>
        <v>0</v>
      </c>
    </row>
    <row r="314" spans="1:26" ht="17.399999999999999">
      <c r="A314" s="191">
        <f t="shared" si="31"/>
        <v>0</v>
      </c>
      <c r="B314" s="191" t="str">
        <f>C314&amp;":"&amp;COUNTIF($C$7:C314,C314)</f>
        <v>:0</v>
      </c>
      <c r="C314" s="204"/>
      <c r="D314" s="209"/>
      <c r="E314" s="209"/>
      <c r="F314" s="209"/>
      <c r="G314" s="209"/>
      <c r="H314" s="209"/>
      <c r="M314">
        <f>Entry!O316</f>
        <v>0</v>
      </c>
      <c r="N314" s="227">
        <f>'Internal 40'!N314</f>
        <v>0</v>
      </c>
      <c r="O314" s="227">
        <f>'Internal 40'!O314</f>
        <v>0</v>
      </c>
      <c r="P314" s="227">
        <f>'Internal 40'!P314</f>
        <v>0</v>
      </c>
      <c r="Q314" s="227">
        <f>'Internal 40'!Q314</f>
        <v>0</v>
      </c>
      <c r="R314" s="227">
        <f>'Internal 40'!R314</f>
        <v>0</v>
      </c>
      <c r="T314" s="139">
        <f t="shared" si="42"/>
        <v>0</v>
      </c>
      <c r="U314" s="228"/>
      <c r="V314">
        <v>308</v>
      </c>
      <c r="W314">
        <f t="shared" si="43"/>
        <v>0</v>
      </c>
      <c r="X314">
        <f t="shared" si="44"/>
        <v>0</v>
      </c>
      <c r="Y314">
        <f t="shared" si="45"/>
        <v>0</v>
      </c>
      <c r="Z314">
        <f t="shared" si="46"/>
        <v>0</v>
      </c>
    </row>
    <row r="315" spans="1:26" ht="17.399999999999999">
      <c r="A315" s="191">
        <f t="shared" si="31"/>
        <v>0</v>
      </c>
      <c r="B315" s="191" t="str">
        <f>C315&amp;":"&amp;COUNTIF($C$7:C315,C315)</f>
        <v>:0</v>
      </c>
      <c r="C315" s="204"/>
      <c r="D315" s="209"/>
      <c r="E315" s="209"/>
      <c r="F315" s="209"/>
      <c r="G315" s="209"/>
      <c r="H315" s="209"/>
      <c r="M315">
        <f>Entry!O317</f>
        <v>0</v>
      </c>
      <c r="N315" s="227">
        <f>'Internal 40'!N315</f>
        <v>0</v>
      </c>
      <c r="O315" s="227">
        <f>'Internal 40'!O315</f>
        <v>0</v>
      </c>
      <c r="P315" s="227">
        <f>'Internal 40'!P315</f>
        <v>0</v>
      </c>
      <c r="Q315" s="227">
        <f>'Internal 40'!Q315</f>
        <v>0</v>
      </c>
      <c r="R315" s="227">
        <f>'Internal 40'!R315</f>
        <v>0</v>
      </c>
      <c r="T315" s="139">
        <f t="shared" si="42"/>
        <v>0</v>
      </c>
      <c r="U315" s="228"/>
      <c r="V315">
        <v>309</v>
      </c>
      <c r="W315">
        <f t="shared" si="43"/>
        <v>0</v>
      </c>
      <c r="X315">
        <f t="shared" si="44"/>
        <v>0</v>
      </c>
      <c r="Y315">
        <f t="shared" si="45"/>
        <v>0</v>
      </c>
      <c r="Z315">
        <f t="shared" si="46"/>
        <v>0</v>
      </c>
    </row>
    <row r="316" spans="1:26" ht="17.399999999999999">
      <c r="A316" s="191">
        <f t="shared" si="31"/>
        <v>0</v>
      </c>
      <c r="B316" s="191" t="str">
        <f>C316&amp;":"&amp;COUNTIF($C$7:C316,C316)</f>
        <v>:0</v>
      </c>
      <c r="C316" s="204"/>
      <c r="D316" s="209"/>
      <c r="E316" s="209"/>
      <c r="F316" s="209"/>
      <c r="G316" s="209"/>
      <c r="H316" s="209"/>
      <c r="M316">
        <f>Entry!O318</f>
        <v>0</v>
      </c>
      <c r="N316" s="227">
        <f>'Internal 40'!N316</f>
        <v>0</v>
      </c>
      <c r="O316" s="227">
        <f>'Internal 40'!O316</f>
        <v>0</v>
      </c>
      <c r="P316" s="227">
        <f>'Internal 40'!P316</f>
        <v>0</v>
      </c>
      <c r="Q316" s="227">
        <f>'Internal 40'!Q316</f>
        <v>0</v>
      </c>
      <c r="R316" s="227">
        <f>'Internal 40'!R316</f>
        <v>0</v>
      </c>
      <c r="T316" s="139">
        <f t="shared" si="42"/>
        <v>0</v>
      </c>
      <c r="U316" s="228"/>
      <c r="V316">
        <v>310</v>
      </c>
      <c r="W316">
        <f t="shared" si="43"/>
        <v>0</v>
      </c>
      <c r="X316">
        <f t="shared" si="44"/>
        <v>0</v>
      </c>
      <c r="Y316">
        <f t="shared" si="45"/>
        <v>0</v>
      </c>
      <c r="Z316">
        <f t="shared" si="46"/>
        <v>0</v>
      </c>
    </row>
    <row r="317" spans="1:26" ht="17.399999999999999">
      <c r="A317" s="191">
        <f t="shared" si="31"/>
        <v>0</v>
      </c>
      <c r="B317" s="191" t="str">
        <f>C317&amp;":"&amp;COUNTIF($C$7:C317,C317)</f>
        <v>:0</v>
      </c>
      <c r="C317" s="204"/>
      <c r="D317" s="209"/>
      <c r="E317" s="209"/>
      <c r="F317" s="209"/>
      <c r="G317" s="209"/>
      <c r="H317" s="209"/>
      <c r="M317">
        <f>Entry!O319</f>
        <v>0</v>
      </c>
      <c r="N317" s="227">
        <f>'Internal 40'!N317</f>
        <v>0</v>
      </c>
      <c r="O317" s="227">
        <f>'Internal 40'!O317</f>
        <v>0</v>
      </c>
      <c r="P317" s="227">
        <f>'Internal 40'!P317</f>
        <v>0</v>
      </c>
      <c r="Q317" s="227">
        <f>'Internal 40'!Q317</f>
        <v>0</v>
      </c>
      <c r="R317" s="227">
        <f>'Internal 40'!R317</f>
        <v>0</v>
      </c>
      <c r="T317" s="139">
        <f t="shared" si="42"/>
        <v>0</v>
      </c>
      <c r="U317" s="228"/>
      <c r="V317">
        <v>311</v>
      </c>
      <c r="W317">
        <f t="shared" si="43"/>
        <v>0</v>
      </c>
      <c r="X317">
        <f t="shared" si="44"/>
        <v>0</v>
      </c>
      <c r="Y317">
        <f t="shared" si="45"/>
        <v>0</v>
      </c>
      <c r="Z317">
        <f t="shared" si="46"/>
        <v>0</v>
      </c>
    </row>
    <row r="318" spans="1:26" ht="17.399999999999999">
      <c r="A318" s="191">
        <f t="shared" si="31"/>
        <v>0</v>
      </c>
      <c r="B318" s="191" t="str">
        <f>C318&amp;":"&amp;COUNTIF($C$7:C318,C318)</f>
        <v>:0</v>
      </c>
      <c r="C318" s="204"/>
      <c r="D318" s="209"/>
      <c r="E318" s="209"/>
      <c r="F318" s="209"/>
      <c r="G318" s="209"/>
      <c r="H318" s="209"/>
      <c r="M318">
        <f>Entry!O320</f>
        <v>0</v>
      </c>
      <c r="N318" s="227">
        <f>'Internal 40'!N318</f>
        <v>0</v>
      </c>
      <c r="O318" s="227">
        <f>'Internal 40'!O318</f>
        <v>0</v>
      </c>
      <c r="P318" s="227">
        <f>'Internal 40'!P318</f>
        <v>0</v>
      </c>
      <c r="Q318" s="227">
        <f>'Internal 40'!Q318</f>
        <v>0</v>
      </c>
      <c r="R318" s="227">
        <f>'Internal 40'!R318</f>
        <v>0</v>
      </c>
      <c r="T318" s="139">
        <f t="shared" si="42"/>
        <v>0</v>
      </c>
      <c r="U318" s="228"/>
      <c r="V318">
        <v>312</v>
      </c>
      <c r="W318">
        <f t="shared" si="43"/>
        <v>0</v>
      </c>
      <c r="X318">
        <f t="shared" si="44"/>
        <v>0</v>
      </c>
      <c r="Y318">
        <f t="shared" si="45"/>
        <v>0</v>
      </c>
      <c r="Z318">
        <f t="shared" si="46"/>
        <v>0</v>
      </c>
    </row>
    <row r="319" spans="1:26" ht="17.399999999999999">
      <c r="A319" s="191">
        <f t="shared" si="31"/>
        <v>0</v>
      </c>
      <c r="B319" s="191" t="str">
        <f>C319&amp;":"&amp;COUNTIF($C$7:C319,C319)</f>
        <v>:0</v>
      </c>
      <c r="C319" s="204"/>
      <c r="D319" s="209"/>
      <c r="E319" s="209"/>
      <c r="F319" s="209"/>
      <c r="G319" s="209"/>
      <c r="H319" s="209"/>
      <c r="M319">
        <f>Entry!O321</f>
        <v>0</v>
      </c>
      <c r="N319" s="227">
        <f>'Internal 40'!N319</f>
        <v>0</v>
      </c>
      <c r="O319" s="227">
        <f>'Internal 40'!O319</f>
        <v>0</v>
      </c>
      <c r="P319" s="227">
        <f>'Internal 40'!P319</f>
        <v>0</v>
      </c>
      <c r="Q319" s="227">
        <f>'Internal 40'!Q319</f>
        <v>0</v>
      </c>
      <c r="R319" s="227">
        <f>'Internal 40'!R319</f>
        <v>0</v>
      </c>
      <c r="T319" s="139">
        <f t="shared" si="42"/>
        <v>0</v>
      </c>
      <c r="U319" s="228"/>
      <c r="V319">
        <v>313</v>
      </c>
      <c r="W319">
        <f t="shared" si="43"/>
        <v>0</v>
      </c>
      <c r="X319">
        <f t="shared" si="44"/>
        <v>0</v>
      </c>
      <c r="Y319">
        <f t="shared" si="45"/>
        <v>0</v>
      </c>
      <c r="Z319">
        <f t="shared" si="46"/>
        <v>0</v>
      </c>
    </row>
    <row r="320" spans="1:26" ht="17.399999999999999">
      <c r="A320" s="191">
        <f t="shared" si="31"/>
        <v>0</v>
      </c>
      <c r="B320" s="191" t="str">
        <f>C320&amp;":"&amp;COUNTIF($C$7:C320,C320)</f>
        <v>:0</v>
      </c>
      <c r="C320" s="204"/>
      <c r="D320" s="209"/>
      <c r="E320" s="209"/>
      <c r="F320" s="209"/>
      <c r="G320" s="209"/>
      <c r="H320" s="209"/>
      <c r="M320">
        <f>Entry!O322</f>
        <v>0</v>
      </c>
      <c r="N320" s="227">
        <f>'Internal 40'!N320</f>
        <v>0</v>
      </c>
      <c r="O320" s="227">
        <f>'Internal 40'!O320</f>
        <v>0</v>
      </c>
      <c r="P320" s="227">
        <f>'Internal 40'!P320</f>
        <v>0</v>
      </c>
      <c r="Q320" s="227">
        <f>'Internal 40'!Q320</f>
        <v>0</v>
      </c>
      <c r="R320" s="227">
        <f>'Internal 40'!R320</f>
        <v>0</v>
      </c>
      <c r="T320" s="139">
        <f t="shared" si="42"/>
        <v>0</v>
      </c>
      <c r="U320" s="228"/>
      <c r="V320">
        <v>314</v>
      </c>
      <c r="W320">
        <f t="shared" si="43"/>
        <v>0</v>
      </c>
      <c r="X320">
        <f t="shared" si="44"/>
        <v>0</v>
      </c>
      <c r="Y320">
        <f t="shared" si="45"/>
        <v>0</v>
      </c>
      <c r="Z320">
        <f t="shared" si="46"/>
        <v>0</v>
      </c>
    </row>
    <row r="321" spans="1:26" ht="17.399999999999999">
      <c r="A321" s="191">
        <f t="shared" si="31"/>
        <v>0</v>
      </c>
      <c r="B321" s="191" t="str">
        <f>C321&amp;":"&amp;COUNTIF($C$7:C321,C321)</f>
        <v>:0</v>
      </c>
      <c r="C321" s="204"/>
      <c r="D321" s="209"/>
      <c r="E321" s="209"/>
      <c r="F321" s="209"/>
      <c r="G321" s="209"/>
      <c r="H321" s="209"/>
      <c r="K321">
        <v>1</v>
      </c>
      <c r="M321">
        <f>Entry!O323</f>
        <v>0</v>
      </c>
      <c r="N321" s="227">
        <f>'Internal 40'!N321</f>
        <v>0</v>
      </c>
      <c r="O321" s="227">
        <f>'Internal 40'!O321</f>
        <v>0</v>
      </c>
      <c r="P321" s="227">
        <f>'Internal 40'!P321</f>
        <v>0</v>
      </c>
      <c r="Q321" s="227">
        <f>'Internal 40'!Q321</f>
        <v>0</v>
      </c>
      <c r="R321" s="227">
        <f>'Internal 40'!R321</f>
        <v>0</v>
      </c>
      <c r="T321" s="139">
        <f t="shared" si="42"/>
        <v>0</v>
      </c>
      <c r="U321" s="228"/>
      <c r="V321">
        <v>315</v>
      </c>
      <c r="W321">
        <f t="shared" si="43"/>
        <v>0</v>
      </c>
      <c r="X321">
        <f t="shared" si="44"/>
        <v>0</v>
      </c>
      <c r="Y321">
        <f t="shared" si="45"/>
        <v>0</v>
      </c>
      <c r="Z321">
        <f t="shared" si="46"/>
        <v>0</v>
      </c>
    </row>
    <row r="322" spans="1:26" ht="17.399999999999999">
      <c r="A322" s="191">
        <f t="shared" si="31"/>
        <v>0</v>
      </c>
      <c r="B322" s="191" t="str">
        <f>C322&amp;":"&amp;COUNTIF($C$7:C322,C322)</f>
        <v>:0</v>
      </c>
      <c r="C322" s="204"/>
      <c r="D322" s="209"/>
      <c r="E322" s="209"/>
      <c r="F322" s="209"/>
      <c r="G322" s="209"/>
      <c r="H322" s="209"/>
      <c r="K322">
        <v>2</v>
      </c>
      <c r="M322">
        <f>Entry!O324</f>
        <v>0</v>
      </c>
      <c r="N322" s="227">
        <f>'Internal 40'!N322</f>
        <v>0</v>
      </c>
      <c r="O322" s="227">
        <f>'Internal 40'!O322</f>
        <v>0</v>
      </c>
      <c r="P322" s="227">
        <f>'Internal 40'!P322</f>
        <v>0</v>
      </c>
      <c r="Q322" s="227">
        <f>'Internal 40'!Q322</f>
        <v>0</v>
      </c>
      <c r="R322" s="227">
        <f>'Internal 40'!R322</f>
        <v>0</v>
      </c>
      <c r="T322" s="139">
        <f t="shared" si="42"/>
        <v>0</v>
      </c>
      <c r="U322" s="228"/>
      <c r="V322">
        <v>316</v>
      </c>
      <c r="W322">
        <f t="shared" si="43"/>
        <v>0</v>
      </c>
      <c r="X322">
        <f t="shared" si="44"/>
        <v>0</v>
      </c>
      <c r="Y322">
        <f t="shared" si="45"/>
        <v>0</v>
      </c>
      <c r="Z322">
        <f t="shared" si="46"/>
        <v>0</v>
      </c>
    </row>
    <row r="323" spans="1:26" ht="17.399999999999999">
      <c r="A323" s="191">
        <f t="shared" si="31"/>
        <v>0</v>
      </c>
      <c r="B323" s="191" t="str">
        <f>C323&amp;":"&amp;COUNTIF($C$7:C323,C323)</f>
        <v>:0</v>
      </c>
      <c r="C323" s="204"/>
      <c r="D323" s="209"/>
      <c r="E323" s="209"/>
      <c r="F323" s="209"/>
      <c r="G323" s="209"/>
      <c r="H323" s="209"/>
      <c r="K323">
        <v>3</v>
      </c>
      <c r="M323">
        <f>Entry!O325</f>
        <v>0</v>
      </c>
      <c r="N323" s="227">
        <f>'Internal 40'!N323</f>
        <v>0</v>
      </c>
      <c r="O323" s="227">
        <f>'Internal 40'!O323</f>
        <v>0</v>
      </c>
      <c r="P323" s="227">
        <f>'Internal 40'!P323</f>
        <v>0</v>
      </c>
      <c r="Q323" s="227">
        <f>'Internal 40'!Q323</f>
        <v>0</v>
      </c>
      <c r="R323" s="227">
        <f>'Internal 40'!R323</f>
        <v>0</v>
      </c>
      <c r="T323" s="139">
        <f t="shared" si="42"/>
        <v>0</v>
      </c>
      <c r="U323" s="228"/>
      <c r="V323">
        <v>317</v>
      </c>
      <c r="W323">
        <f t="shared" si="43"/>
        <v>0</v>
      </c>
      <c r="X323">
        <f t="shared" si="44"/>
        <v>0</v>
      </c>
      <c r="Y323">
        <f t="shared" si="45"/>
        <v>0</v>
      </c>
      <c r="Z323">
        <f t="shared" si="46"/>
        <v>0</v>
      </c>
    </row>
    <row r="324" spans="1:26">
      <c r="A324" s="191">
        <f t="shared" si="31"/>
        <v>0</v>
      </c>
      <c r="B324" s="191" t="str">
        <f>C324&amp;":"&amp;COUNTIF($C$7:C324,C324)</f>
        <v>:0</v>
      </c>
      <c r="D324" s="209"/>
      <c r="E324" s="209"/>
      <c r="F324" s="209"/>
      <c r="G324" s="209"/>
      <c r="H324" s="209"/>
      <c r="K324">
        <v>4</v>
      </c>
      <c r="M324">
        <f>Entry!O326</f>
        <v>0</v>
      </c>
      <c r="N324" s="227">
        <f>'Internal 40'!N324</f>
        <v>0</v>
      </c>
      <c r="O324" s="227">
        <f>'Internal 40'!O324</f>
        <v>0</v>
      </c>
      <c r="P324" s="227">
        <f>'Internal 40'!P324</f>
        <v>0</v>
      </c>
      <c r="Q324" s="227">
        <f>'Internal 40'!Q324</f>
        <v>0</v>
      </c>
      <c r="R324" s="227">
        <f>'Internal 40'!R324</f>
        <v>0</v>
      </c>
      <c r="T324" s="139">
        <f t="shared" si="42"/>
        <v>0</v>
      </c>
      <c r="U324" s="228"/>
      <c r="V324">
        <v>318</v>
      </c>
      <c r="W324">
        <f t="shared" si="43"/>
        <v>0</v>
      </c>
      <c r="X324">
        <f t="shared" si="44"/>
        <v>0</v>
      </c>
      <c r="Y324">
        <f t="shared" si="45"/>
        <v>0</v>
      </c>
      <c r="Z324">
        <f t="shared" si="46"/>
        <v>0</v>
      </c>
    </row>
    <row r="325" spans="1:26">
      <c r="A325" s="191">
        <f t="shared" si="31"/>
        <v>0</v>
      </c>
      <c r="B325" s="191" t="str">
        <f>C325&amp;":"&amp;COUNTIF($C$7:C325,C325)</f>
        <v>:0</v>
      </c>
      <c r="D325" s="209"/>
      <c r="E325" s="209"/>
      <c r="F325" s="209"/>
      <c r="G325" s="209"/>
      <c r="H325" s="209"/>
      <c r="K325">
        <v>5</v>
      </c>
      <c r="M325">
        <f>Entry!O327</f>
        <v>0</v>
      </c>
      <c r="N325" s="227">
        <f>'Internal 40'!N325</f>
        <v>0</v>
      </c>
      <c r="O325" s="227">
        <f>'Internal 40'!O325</f>
        <v>0</v>
      </c>
      <c r="P325" s="227">
        <f>'Internal 40'!P325</f>
        <v>0</v>
      </c>
      <c r="Q325" s="227">
        <f>'Internal 40'!Q325</f>
        <v>0</v>
      </c>
      <c r="R325" s="227">
        <f>'Internal 40'!R325</f>
        <v>0</v>
      </c>
      <c r="T325" s="139">
        <f t="shared" si="42"/>
        <v>0</v>
      </c>
      <c r="U325" s="228"/>
      <c r="V325">
        <v>319</v>
      </c>
      <c r="W325">
        <f t="shared" si="43"/>
        <v>0</v>
      </c>
      <c r="X325">
        <f t="shared" si="44"/>
        <v>0</v>
      </c>
      <c r="Y325">
        <f t="shared" si="45"/>
        <v>0</v>
      </c>
      <c r="Z325">
        <f t="shared" si="46"/>
        <v>0</v>
      </c>
    </row>
    <row r="326" spans="1:26">
      <c r="A326" s="191">
        <f t="shared" si="31"/>
        <v>0</v>
      </c>
      <c r="B326" s="191" t="str">
        <f>C326&amp;":"&amp;COUNTIF($C$7:C326,C326)</f>
        <v>:0</v>
      </c>
      <c r="D326" s="209"/>
      <c r="E326" s="209"/>
      <c r="F326" s="209"/>
      <c r="G326" s="209"/>
      <c r="H326" s="209"/>
      <c r="K326">
        <v>6</v>
      </c>
      <c r="M326">
        <f>Entry!O328</f>
        <v>0</v>
      </c>
      <c r="N326" s="227">
        <f>'Internal 40'!N326</f>
        <v>0</v>
      </c>
      <c r="O326" s="227">
        <f>'Internal 40'!O326</f>
        <v>0</v>
      </c>
      <c r="P326" s="227">
        <f>'Internal 40'!P326</f>
        <v>0</v>
      </c>
      <c r="Q326" s="227">
        <f>'Internal 40'!Q326</f>
        <v>0</v>
      </c>
      <c r="R326" s="227">
        <f>'Internal 40'!R326</f>
        <v>0</v>
      </c>
      <c r="T326" s="139">
        <f t="shared" si="42"/>
        <v>0</v>
      </c>
      <c r="U326" s="228"/>
      <c r="V326">
        <v>320</v>
      </c>
      <c r="W326">
        <f t="shared" si="43"/>
        <v>0</v>
      </c>
      <c r="X326">
        <f t="shared" si="44"/>
        <v>0</v>
      </c>
      <c r="Y326">
        <f t="shared" si="45"/>
        <v>0</v>
      </c>
      <c r="Z326">
        <f t="shared" si="46"/>
        <v>0</v>
      </c>
    </row>
    <row r="327" spans="1:26">
      <c r="A327" s="191">
        <f t="shared" ref="A327:A390" si="47">SUM(D327:H327)</f>
        <v>0</v>
      </c>
      <c r="B327" s="191" t="str">
        <f>C327&amp;":"&amp;COUNTIF($C$7:C327,C327)</f>
        <v>:0</v>
      </c>
      <c r="D327" s="209"/>
      <c r="E327" s="209"/>
      <c r="F327" s="209"/>
      <c r="G327" s="209"/>
      <c r="H327" s="209"/>
      <c r="K327">
        <v>7</v>
      </c>
      <c r="M327">
        <f>Entry!O329</f>
        <v>0</v>
      </c>
      <c r="N327" s="227">
        <f>'Internal 40'!N327</f>
        <v>0</v>
      </c>
      <c r="O327" s="227">
        <f>'Internal 40'!O327</f>
        <v>0</v>
      </c>
      <c r="P327" s="227">
        <f>'Internal 40'!P327</f>
        <v>0</v>
      </c>
      <c r="Q327" s="227">
        <f>'Internal 40'!Q327</f>
        <v>0</v>
      </c>
      <c r="R327" s="227">
        <f>'Internal 40'!R327</f>
        <v>0</v>
      </c>
      <c r="T327" s="139">
        <f t="shared" si="42"/>
        <v>0</v>
      </c>
      <c r="U327" s="228"/>
      <c r="V327">
        <v>321</v>
      </c>
      <c r="W327">
        <f t="shared" si="43"/>
        <v>0</v>
      </c>
      <c r="X327">
        <f t="shared" si="44"/>
        <v>0</v>
      </c>
      <c r="Y327">
        <f t="shared" si="45"/>
        <v>0</v>
      </c>
      <c r="Z327">
        <f t="shared" si="46"/>
        <v>0</v>
      </c>
    </row>
    <row r="328" spans="1:26">
      <c r="A328" s="191">
        <f t="shared" si="47"/>
        <v>0</v>
      </c>
      <c r="B328" s="191" t="str">
        <f>C328&amp;":"&amp;COUNTIF($C$7:C328,C328)</f>
        <v>:0</v>
      </c>
      <c r="D328" s="209"/>
      <c r="E328" s="209"/>
      <c r="F328" s="209"/>
      <c r="G328" s="209"/>
      <c r="H328" s="209"/>
      <c r="K328">
        <v>8</v>
      </c>
      <c r="M328">
        <f>Entry!O330</f>
        <v>0</v>
      </c>
      <c r="N328" s="227">
        <f>'Internal 40'!N328</f>
        <v>0</v>
      </c>
      <c r="O328" s="227">
        <f>'Internal 40'!O328</f>
        <v>0</v>
      </c>
      <c r="P328" s="227">
        <f>'Internal 40'!P328</f>
        <v>0</v>
      </c>
      <c r="Q328" s="227">
        <f>'Internal 40'!Q328</f>
        <v>0</v>
      </c>
      <c r="R328" s="227">
        <f>'Internal 40'!R328</f>
        <v>0</v>
      </c>
      <c r="T328" s="139">
        <f t="shared" si="42"/>
        <v>0</v>
      </c>
      <c r="U328" s="228"/>
      <c r="V328">
        <v>322</v>
      </c>
      <c r="W328">
        <f t="shared" si="43"/>
        <v>0</v>
      </c>
      <c r="X328">
        <f t="shared" si="44"/>
        <v>0</v>
      </c>
      <c r="Y328">
        <f t="shared" si="45"/>
        <v>0</v>
      </c>
      <c r="Z328">
        <f t="shared" si="46"/>
        <v>0</v>
      </c>
    </row>
    <row r="329" spans="1:26">
      <c r="A329" s="191">
        <f t="shared" si="47"/>
        <v>0</v>
      </c>
      <c r="B329" s="191" t="str">
        <f>C329&amp;":"&amp;COUNTIF($C$7:C329,C329)</f>
        <v>:0</v>
      </c>
      <c r="D329" s="209"/>
      <c r="E329" s="209"/>
      <c r="F329" s="209"/>
      <c r="G329" s="209"/>
      <c r="H329" s="209"/>
      <c r="K329">
        <v>9</v>
      </c>
      <c r="M329">
        <f>Entry!O331</f>
        <v>0</v>
      </c>
      <c r="N329" s="227">
        <f>'Internal 40'!N329</f>
        <v>0</v>
      </c>
      <c r="O329" s="227">
        <f>'Internal 40'!O329</f>
        <v>0</v>
      </c>
      <c r="P329" s="227">
        <f>'Internal 40'!P329</f>
        <v>0</v>
      </c>
      <c r="Q329" s="227">
        <f>'Internal 40'!Q329</f>
        <v>0</v>
      </c>
      <c r="R329" s="227">
        <f>'Internal 40'!R329</f>
        <v>0</v>
      </c>
      <c r="T329" s="139">
        <f t="shared" si="42"/>
        <v>0</v>
      </c>
      <c r="U329" s="228"/>
      <c r="V329">
        <v>323</v>
      </c>
      <c r="W329">
        <f t="shared" si="43"/>
        <v>0</v>
      </c>
      <c r="X329">
        <f t="shared" si="44"/>
        <v>0</v>
      </c>
      <c r="Y329">
        <f t="shared" si="45"/>
        <v>0</v>
      </c>
      <c r="Z329">
        <f t="shared" si="46"/>
        <v>0</v>
      </c>
    </row>
    <row r="330" spans="1:26">
      <c r="A330" s="191">
        <f t="shared" si="47"/>
        <v>0</v>
      </c>
      <c r="B330" s="191" t="str">
        <f>C330&amp;":"&amp;COUNTIF($C$7:C330,C330)</f>
        <v>:0</v>
      </c>
      <c r="D330" s="209"/>
      <c r="E330" s="209"/>
      <c r="F330" s="209"/>
      <c r="G330" s="209"/>
      <c r="H330" s="209"/>
      <c r="K330">
        <v>10</v>
      </c>
      <c r="M330">
        <f>Entry!O332</f>
        <v>0</v>
      </c>
      <c r="N330" s="227">
        <f>'Internal 40'!N330</f>
        <v>0</v>
      </c>
      <c r="O330" s="227">
        <f>'Internal 40'!O330</f>
        <v>0</v>
      </c>
      <c r="P330" s="227">
        <f>'Internal 40'!P330</f>
        <v>0</v>
      </c>
      <c r="Q330" s="227">
        <f>'Internal 40'!Q330</f>
        <v>0</v>
      </c>
      <c r="R330" s="227">
        <f>'Internal 40'!R330</f>
        <v>0</v>
      </c>
      <c r="T330" s="139">
        <f t="shared" si="42"/>
        <v>0</v>
      </c>
      <c r="U330" s="228"/>
      <c r="V330">
        <v>324</v>
      </c>
      <c r="W330">
        <f t="shared" si="43"/>
        <v>0</v>
      </c>
      <c r="X330">
        <f t="shared" si="44"/>
        <v>0</v>
      </c>
      <c r="Y330">
        <f t="shared" si="45"/>
        <v>0</v>
      </c>
      <c r="Z330">
        <f t="shared" si="46"/>
        <v>0</v>
      </c>
    </row>
    <row r="331" spans="1:26">
      <c r="A331" s="191">
        <f t="shared" si="47"/>
        <v>0</v>
      </c>
      <c r="B331" s="191" t="str">
        <f>C331&amp;":"&amp;COUNTIF($C$7:C331,C331)</f>
        <v>:0</v>
      </c>
      <c r="D331" s="209"/>
      <c r="E331" s="209"/>
      <c r="F331" s="209"/>
      <c r="G331" s="209"/>
      <c r="H331" s="209"/>
      <c r="K331">
        <v>11</v>
      </c>
      <c r="M331">
        <f>Entry!O333</f>
        <v>0</v>
      </c>
      <c r="N331" s="227">
        <f>'Internal 40'!N331</f>
        <v>0</v>
      </c>
      <c r="O331" s="227">
        <f>'Internal 40'!O331</f>
        <v>0</v>
      </c>
      <c r="P331" s="227">
        <f>'Internal 40'!P331</f>
        <v>0</v>
      </c>
      <c r="Q331" s="227">
        <f>'Internal 40'!Q331</f>
        <v>0</v>
      </c>
      <c r="R331" s="227">
        <f>'Internal 40'!R331</f>
        <v>0</v>
      </c>
      <c r="T331" s="139">
        <f t="shared" si="42"/>
        <v>0</v>
      </c>
      <c r="U331" s="228"/>
      <c r="V331">
        <v>325</v>
      </c>
      <c r="W331">
        <f t="shared" si="43"/>
        <v>0</v>
      </c>
      <c r="X331">
        <f t="shared" si="44"/>
        <v>0</v>
      </c>
      <c r="Y331">
        <f t="shared" si="45"/>
        <v>0</v>
      </c>
      <c r="Z331">
        <f t="shared" si="46"/>
        <v>0</v>
      </c>
    </row>
    <row r="332" spans="1:26">
      <c r="A332" s="191">
        <f t="shared" si="47"/>
        <v>0</v>
      </c>
      <c r="B332" s="191" t="str">
        <f>C332&amp;":"&amp;COUNTIF($C$7:C332,C332)</f>
        <v>:0</v>
      </c>
      <c r="D332" s="209"/>
      <c r="E332" s="209"/>
      <c r="F332" s="209"/>
      <c r="G332" s="209"/>
      <c r="H332" s="209"/>
      <c r="K332">
        <v>12</v>
      </c>
      <c r="M332">
        <f>Entry!O334</f>
        <v>0</v>
      </c>
      <c r="N332" s="227">
        <f>'Internal 40'!N332</f>
        <v>0</v>
      </c>
      <c r="O332" s="227">
        <f>'Internal 40'!O332</f>
        <v>0</v>
      </c>
      <c r="P332" s="227">
        <f>'Internal 40'!P332</f>
        <v>0</v>
      </c>
      <c r="Q332" s="227">
        <f>'Internal 40'!Q332</f>
        <v>0</v>
      </c>
      <c r="R332" s="227">
        <f>'Internal 40'!R332</f>
        <v>0</v>
      </c>
      <c r="T332" s="139">
        <f t="shared" si="42"/>
        <v>0</v>
      </c>
      <c r="U332" s="228"/>
      <c r="V332">
        <v>326</v>
      </c>
      <c r="W332">
        <f t="shared" si="43"/>
        <v>0</v>
      </c>
      <c r="X332">
        <f t="shared" si="44"/>
        <v>0</v>
      </c>
      <c r="Y332">
        <f t="shared" si="45"/>
        <v>0</v>
      </c>
      <c r="Z332">
        <f t="shared" si="46"/>
        <v>0</v>
      </c>
    </row>
    <row r="333" spans="1:26">
      <c r="A333" s="191">
        <f t="shared" si="47"/>
        <v>0</v>
      </c>
      <c r="B333" s="191" t="str">
        <f>C333&amp;":"&amp;COUNTIF($C$7:C333,C333)</f>
        <v>:0</v>
      </c>
      <c r="D333" s="209"/>
      <c r="E333" s="209"/>
      <c r="F333" s="209"/>
      <c r="G333" s="209"/>
      <c r="H333" s="209"/>
      <c r="K333">
        <v>13</v>
      </c>
      <c r="M333">
        <f>Entry!O335</f>
        <v>0</v>
      </c>
      <c r="N333" s="227">
        <f>'Internal 40'!N333</f>
        <v>0</v>
      </c>
      <c r="O333" s="227">
        <f>'Internal 40'!O333</f>
        <v>0</v>
      </c>
      <c r="P333" s="227">
        <f>'Internal 40'!P333</f>
        <v>0</v>
      </c>
      <c r="Q333" s="227">
        <f>'Internal 40'!Q333</f>
        <v>0</v>
      </c>
      <c r="R333" s="227">
        <f>'Internal 40'!R333</f>
        <v>0</v>
      </c>
      <c r="T333" s="139">
        <f t="shared" si="42"/>
        <v>0</v>
      </c>
      <c r="U333" s="228"/>
      <c r="V333">
        <v>327</v>
      </c>
      <c r="W333">
        <f t="shared" si="43"/>
        <v>0</v>
      </c>
      <c r="X333">
        <f t="shared" si="44"/>
        <v>0</v>
      </c>
      <c r="Y333">
        <f t="shared" si="45"/>
        <v>0</v>
      </c>
      <c r="Z333">
        <f t="shared" si="46"/>
        <v>0</v>
      </c>
    </row>
    <row r="334" spans="1:26">
      <c r="A334" s="191">
        <f t="shared" si="47"/>
        <v>0</v>
      </c>
      <c r="B334" s="191" t="str">
        <f>C334&amp;":"&amp;COUNTIF($C$7:C334,C334)</f>
        <v>:0</v>
      </c>
      <c r="D334" s="209"/>
      <c r="E334" s="209"/>
      <c r="F334" s="209"/>
      <c r="G334" s="209"/>
      <c r="H334" s="209"/>
      <c r="K334">
        <v>14</v>
      </c>
      <c r="M334">
        <f>Entry!O336</f>
        <v>0</v>
      </c>
      <c r="N334" s="227">
        <f>'Internal 40'!N334</f>
        <v>0</v>
      </c>
      <c r="O334" s="227">
        <f>'Internal 40'!O334</f>
        <v>0</v>
      </c>
      <c r="P334" s="227">
        <f>'Internal 40'!P334</f>
        <v>0</v>
      </c>
      <c r="Q334" s="227">
        <f>'Internal 40'!Q334</f>
        <v>0</v>
      </c>
      <c r="R334" s="227">
        <f>'Internal 40'!R334</f>
        <v>0</v>
      </c>
      <c r="T334" s="139">
        <f t="shared" si="42"/>
        <v>0</v>
      </c>
      <c r="U334" s="228"/>
      <c r="V334">
        <v>328</v>
      </c>
      <c r="W334">
        <f t="shared" si="43"/>
        <v>0</v>
      </c>
      <c r="X334">
        <f t="shared" si="44"/>
        <v>0</v>
      </c>
      <c r="Y334">
        <f t="shared" si="45"/>
        <v>0</v>
      </c>
      <c r="Z334">
        <f t="shared" si="46"/>
        <v>0</v>
      </c>
    </row>
    <row r="335" spans="1:26">
      <c r="A335" s="191">
        <f t="shared" si="47"/>
        <v>0</v>
      </c>
      <c r="B335" s="191" t="str">
        <f>C335&amp;":"&amp;COUNTIF($C$7:C335,C335)</f>
        <v>:0</v>
      </c>
      <c r="D335" s="209"/>
      <c r="E335" s="209"/>
      <c r="F335" s="209"/>
      <c r="G335" s="209"/>
      <c r="H335" s="209"/>
      <c r="K335">
        <v>15</v>
      </c>
      <c r="M335">
        <f>Entry!O337</f>
        <v>0</v>
      </c>
      <c r="N335" s="227">
        <f>'Internal 40'!N335</f>
        <v>0</v>
      </c>
      <c r="O335" s="227">
        <f>'Internal 40'!O335</f>
        <v>0</v>
      </c>
      <c r="P335" s="227">
        <f>'Internal 40'!P335</f>
        <v>0</v>
      </c>
      <c r="Q335" s="227">
        <f>'Internal 40'!Q335</f>
        <v>0</v>
      </c>
      <c r="R335" s="227">
        <f>'Internal 40'!R335</f>
        <v>0</v>
      </c>
      <c r="T335" s="139">
        <f t="shared" si="42"/>
        <v>0</v>
      </c>
      <c r="U335" s="228"/>
      <c r="V335">
        <v>329</v>
      </c>
      <c r="W335">
        <f t="shared" si="43"/>
        <v>0</v>
      </c>
      <c r="X335">
        <f t="shared" si="44"/>
        <v>0</v>
      </c>
      <c r="Y335">
        <f t="shared" si="45"/>
        <v>0</v>
      </c>
      <c r="Z335">
        <f t="shared" si="46"/>
        <v>0</v>
      </c>
    </row>
    <row r="336" spans="1:26">
      <c r="A336" s="191">
        <f t="shared" si="47"/>
        <v>0</v>
      </c>
      <c r="B336" s="191" t="str">
        <f>C336&amp;":"&amp;COUNTIF($C$7:C336,C336)</f>
        <v>:0</v>
      </c>
      <c r="D336" s="209"/>
      <c r="E336" s="209"/>
      <c r="F336" s="209"/>
      <c r="G336" s="209"/>
      <c r="H336" s="209"/>
      <c r="K336">
        <v>16</v>
      </c>
      <c r="M336">
        <f>Entry!O338</f>
        <v>0</v>
      </c>
      <c r="N336" s="227">
        <f>'Internal 40'!N336</f>
        <v>0</v>
      </c>
      <c r="O336" s="227">
        <f>'Internal 40'!O336</f>
        <v>0</v>
      </c>
      <c r="P336" s="227">
        <f>'Internal 40'!P336</f>
        <v>0</v>
      </c>
      <c r="Q336" s="227">
        <f>'Internal 40'!Q336</f>
        <v>0</v>
      </c>
      <c r="R336" s="227">
        <f>'Internal 40'!R336</f>
        <v>0</v>
      </c>
      <c r="T336" s="139">
        <f t="shared" si="42"/>
        <v>0</v>
      </c>
      <c r="U336" s="228"/>
      <c r="V336">
        <v>330</v>
      </c>
      <c r="W336">
        <f t="shared" si="43"/>
        <v>0</v>
      </c>
      <c r="X336">
        <f t="shared" si="44"/>
        <v>0</v>
      </c>
      <c r="Y336">
        <f t="shared" si="45"/>
        <v>0</v>
      </c>
      <c r="Z336">
        <f t="shared" si="46"/>
        <v>0</v>
      </c>
    </row>
    <row r="337" spans="1:26">
      <c r="A337" s="191">
        <f t="shared" si="47"/>
        <v>0</v>
      </c>
      <c r="B337" s="191" t="str">
        <f>C337&amp;":"&amp;COUNTIF($C$7:C337,C337)</f>
        <v>:0</v>
      </c>
      <c r="D337" s="209"/>
      <c r="E337" s="209"/>
      <c r="F337" s="209"/>
      <c r="G337" s="209"/>
      <c r="H337" s="209"/>
      <c r="K337">
        <v>17</v>
      </c>
      <c r="M337">
        <f>Entry!O339</f>
        <v>0</v>
      </c>
      <c r="N337" s="227">
        <f>'Internal 40'!N337</f>
        <v>0</v>
      </c>
      <c r="O337" s="227">
        <f>'Internal 40'!O337</f>
        <v>0</v>
      </c>
      <c r="P337" s="227">
        <f>'Internal 40'!P337</f>
        <v>0</v>
      </c>
      <c r="Q337" s="227">
        <f>'Internal 40'!Q337</f>
        <v>0</v>
      </c>
      <c r="R337" s="227">
        <f>'Internal 40'!R337</f>
        <v>0</v>
      </c>
      <c r="T337" s="139">
        <f t="shared" si="42"/>
        <v>0</v>
      </c>
      <c r="U337" s="228"/>
      <c r="V337">
        <v>331</v>
      </c>
      <c r="W337">
        <f t="shared" si="43"/>
        <v>0</v>
      </c>
      <c r="X337">
        <f t="shared" si="44"/>
        <v>0</v>
      </c>
      <c r="Y337">
        <f t="shared" si="45"/>
        <v>0</v>
      </c>
      <c r="Z337">
        <f t="shared" si="46"/>
        <v>0</v>
      </c>
    </row>
    <row r="338" spans="1:26">
      <c r="A338" s="191">
        <f t="shared" si="47"/>
        <v>0</v>
      </c>
      <c r="B338" s="191" t="str">
        <f>C338&amp;":"&amp;COUNTIF($C$7:C338,C338)</f>
        <v>:0</v>
      </c>
      <c r="D338" s="209"/>
      <c r="E338" s="209"/>
      <c r="F338" s="209"/>
      <c r="G338" s="209"/>
      <c r="H338" s="209"/>
      <c r="K338">
        <v>18</v>
      </c>
      <c r="M338">
        <f>Entry!O340</f>
        <v>0</v>
      </c>
      <c r="N338" s="227">
        <f>'Internal 40'!N338</f>
        <v>0</v>
      </c>
      <c r="O338" s="227">
        <f>'Internal 40'!O338</f>
        <v>0</v>
      </c>
      <c r="P338" s="227">
        <f>'Internal 40'!P338</f>
        <v>0</v>
      </c>
      <c r="Q338" s="227">
        <f>'Internal 40'!Q338</f>
        <v>0</v>
      </c>
      <c r="R338" s="227">
        <f>'Internal 40'!R338</f>
        <v>0</v>
      </c>
      <c r="T338" s="139">
        <f t="shared" si="42"/>
        <v>0</v>
      </c>
      <c r="U338" s="228"/>
      <c r="V338">
        <v>332</v>
      </c>
      <c r="W338">
        <f t="shared" si="43"/>
        <v>0</v>
      </c>
      <c r="X338">
        <f t="shared" si="44"/>
        <v>0</v>
      </c>
      <c r="Y338">
        <f t="shared" si="45"/>
        <v>0</v>
      </c>
      <c r="Z338">
        <f t="shared" si="46"/>
        <v>0</v>
      </c>
    </row>
    <row r="339" spans="1:26">
      <c r="A339" s="191">
        <f t="shared" si="47"/>
        <v>0</v>
      </c>
      <c r="B339" s="191" t="str">
        <f>C339&amp;":"&amp;COUNTIF($C$7:C339,C339)</f>
        <v>:0</v>
      </c>
      <c r="D339" s="209"/>
      <c r="E339" s="209"/>
      <c r="F339" s="209"/>
      <c r="G339" s="209"/>
      <c r="H339" s="209"/>
      <c r="K339">
        <v>19</v>
      </c>
      <c r="M339">
        <f>Entry!O341</f>
        <v>0</v>
      </c>
      <c r="N339" s="227">
        <f>'Internal 40'!N339</f>
        <v>0</v>
      </c>
      <c r="O339" s="227">
        <f>'Internal 40'!O339</f>
        <v>0</v>
      </c>
      <c r="P339" s="227">
        <f>'Internal 40'!P339</f>
        <v>0</v>
      </c>
      <c r="Q339" s="227">
        <f>'Internal 40'!Q339</f>
        <v>0</v>
      </c>
      <c r="R339" s="227">
        <f>'Internal 40'!R339</f>
        <v>0</v>
      </c>
      <c r="T339" s="139">
        <f t="shared" si="42"/>
        <v>0</v>
      </c>
      <c r="U339" s="228"/>
      <c r="V339">
        <v>333</v>
      </c>
      <c r="W339">
        <f t="shared" si="43"/>
        <v>0</v>
      </c>
      <c r="X339">
        <f t="shared" si="44"/>
        <v>0</v>
      </c>
      <c r="Y339">
        <f t="shared" si="45"/>
        <v>0</v>
      </c>
      <c r="Z339">
        <f t="shared" si="46"/>
        <v>0</v>
      </c>
    </row>
    <row r="340" spans="1:26">
      <c r="A340" s="191">
        <f t="shared" si="47"/>
        <v>0</v>
      </c>
      <c r="B340" s="191" t="str">
        <f>C340&amp;":"&amp;COUNTIF($C$7:C340,C340)</f>
        <v>:0</v>
      </c>
      <c r="D340" s="209"/>
      <c r="E340" s="209"/>
      <c r="F340" s="209"/>
      <c r="G340" s="209"/>
      <c r="H340" s="209"/>
      <c r="K340">
        <v>20</v>
      </c>
      <c r="M340">
        <f>Entry!O342</f>
        <v>0</v>
      </c>
      <c r="N340" s="227">
        <f>'Internal 40'!N340</f>
        <v>0</v>
      </c>
      <c r="O340" s="227">
        <f>'Internal 40'!O340</f>
        <v>0</v>
      </c>
      <c r="P340" s="227">
        <f>'Internal 40'!P340</f>
        <v>0</v>
      </c>
      <c r="Q340" s="227">
        <f>'Internal 40'!Q340</f>
        <v>0</v>
      </c>
      <c r="R340" s="227">
        <f>'Internal 40'!R340</f>
        <v>0</v>
      </c>
      <c r="T340" s="139">
        <f t="shared" si="42"/>
        <v>0</v>
      </c>
      <c r="U340" s="228"/>
      <c r="V340">
        <v>334</v>
      </c>
      <c r="W340">
        <f t="shared" si="43"/>
        <v>0</v>
      </c>
      <c r="X340">
        <f t="shared" si="44"/>
        <v>0</v>
      </c>
      <c r="Y340">
        <f t="shared" si="45"/>
        <v>0</v>
      </c>
      <c r="Z340">
        <f t="shared" si="46"/>
        <v>0</v>
      </c>
    </row>
    <row r="341" spans="1:26">
      <c r="A341" s="191">
        <f t="shared" si="47"/>
        <v>0</v>
      </c>
      <c r="B341" s="191" t="str">
        <f>C341&amp;":"&amp;COUNTIF($C$7:C341,C341)</f>
        <v>:0</v>
      </c>
      <c r="D341" s="209"/>
      <c r="E341" s="209"/>
      <c r="F341" s="209"/>
      <c r="G341" s="209"/>
      <c r="H341" s="209"/>
      <c r="K341">
        <v>21</v>
      </c>
      <c r="M341">
        <f>Entry!O343</f>
        <v>0</v>
      </c>
      <c r="N341" s="227">
        <f>'Internal 40'!N341</f>
        <v>0</v>
      </c>
      <c r="O341" s="227">
        <f>'Internal 40'!O341</f>
        <v>0</v>
      </c>
      <c r="P341" s="227">
        <f>'Internal 40'!P341</f>
        <v>0</v>
      </c>
      <c r="Q341" s="227">
        <f>'Internal 40'!Q341</f>
        <v>0</v>
      </c>
      <c r="R341" s="227">
        <f>'Internal 40'!R341</f>
        <v>0</v>
      </c>
      <c r="T341" s="139">
        <f t="shared" si="42"/>
        <v>0</v>
      </c>
      <c r="U341" s="228"/>
      <c r="V341">
        <v>335</v>
      </c>
      <c r="W341">
        <f t="shared" si="43"/>
        <v>0</v>
      </c>
      <c r="X341">
        <f t="shared" si="44"/>
        <v>0</v>
      </c>
      <c r="Y341">
        <f t="shared" si="45"/>
        <v>0</v>
      </c>
      <c r="Z341">
        <f t="shared" si="46"/>
        <v>0</v>
      </c>
    </row>
    <row r="342" spans="1:26">
      <c r="A342" s="191">
        <f t="shared" si="47"/>
        <v>0</v>
      </c>
      <c r="B342" s="191" t="str">
        <f>C342&amp;":"&amp;COUNTIF($C$7:C342,C342)</f>
        <v>:0</v>
      </c>
      <c r="D342" s="209"/>
      <c r="E342" s="209"/>
      <c r="F342" s="209"/>
      <c r="G342" s="209"/>
      <c r="H342" s="209"/>
      <c r="K342">
        <v>22</v>
      </c>
      <c r="M342">
        <f>Entry!O344</f>
        <v>0</v>
      </c>
      <c r="N342" s="227">
        <f>'Internal 40'!N342</f>
        <v>0</v>
      </c>
      <c r="O342" s="227">
        <f>'Internal 40'!O342</f>
        <v>0</v>
      </c>
      <c r="P342" s="227">
        <f>'Internal 40'!P342</f>
        <v>0</v>
      </c>
      <c r="Q342" s="227">
        <f>'Internal 40'!Q342</f>
        <v>0</v>
      </c>
      <c r="R342" s="227">
        <f>'Internal 40'!R342</f>
        <v>0</v>
      </c>
      <c r="T342" s="139">
        <f t="shared" si="42"/>
        <v>0</v>
      </c>
      <c r="U342" s="228"/>
      <c r="V342">
        <v>336</v>
      </c>
      <c r="W342">
        <f t="shared" si="43"/>
        <v>0</v>
      </c>
      <c r="X342">
        <f t="shared" si="44"/>
        <v>0</v>
      </c>
      <c r="Y342">
        <f t="shared" si="45"/>
        <v>0</v>
      </c>
      <c r="Z342">
        <f t="shared" si="46"/>
        <v>0</v>
      </c>
    </row>
    <row r="343" spans="1:26">
      <c r="A343" s="191">
        <f t="shared" si="47"/>
        <v>0</v>
      </c>
      <c r="B343" s="191" t="str">
        <f>C343&amp;":"&amp;COUNTIF($C$7:C343,C343)</f>
        <v>:0</v>
      </c>
      <c r="D343" s="209"/>
      <c r="E343" s="209"/>
      <c r="F343" s="209"/>
      <c r="G343" s="209"/>
      <c r="H343" s="209"/>
      <c r="K343">
        <v>23</v>
      </c>
      <c r="M343">
        <f>Entry!O345</f>
        <v>0</v>
      </c>
      <c r="N343" s="227">
        <f>'Internal 40'!N343</f>
        <v>0</v>
      </c>
      <c r="O343" s="227">
        <f>'Internal 40'!O343</f>
        <v>0</v>
      </c>
      <c r="P343" s="227">
        <f>'Internal 40'!P343</f>
        <v>0</v>
      </c>
      <c r="Q343" s="227">
        <f>'Internal 40'!Q343</f>
        <v>0</v>
      </c>
      <c r="R343" s="227">
        <f>'Internal 40'!R343</f>
        <v>0</v>
      </c>
      <c r="T343" s="139">
        <f t="shared" si="42"/>
        <v>0</v>
      </c>
      <c r="U343" s="228"/>
      <c r="V343">
        <v>337</v>
      </c>
      <c r="W343">
        <f t="shared" si="43"/>
        <v>0</v>
      </c>
      <c r="X343">
        <f t="shared" si="44"/>
        <v>0</v>
      </c>
      <c r="Y343">
        <f t="shared" si="45"/>
        <v>0</v>
      </c>
      <c r="Z343">
        <f t="shared" si="46"/>
        <v>0</v>
      </c>
    </row>
    <row r="344" spans="1:26">
      <c r="A344" s="191">
        <f t="shared" si="47"/>
        <v>0</v>
      </c>
      <c r="B344" s="191" t="str">
        <f>C344&amp;":"&amp;COUNTIF($C$7:C344,C344)</f>
        <v>:0</v>
      </c>
      <c r="D344" s="209"/>
      <c r="E344" s="209"/>
      <c r="F344" s="209"/>
      <c r="G344" s="209"/>
      <c r="H344" s="209"/>
      <c r="K344">
        <v>24</v>
      </c>
      <c r="M344">
        <f>Entry!O346</f>
        <v>0</v>
      </c>
      <c r="N344" s="227">
        <f>'Internal 40'!N344</f>
        <v>0</v>
      </c>
      <c r="O344" s="227">
        <f>'Internal 40'!O344</f>
        <v>0</v>
      </c>
      <c r="P344" s="227">
        <f>'Internal 40'!P344</f>
        <v>0</v>
      </c>
      <c r="Q344" s="227">
        <f>'Internal 40'!Q344</f>
        <v>0</v>
      </c>
      <c r="R344" s="227">
        <f>'Internal 40'!R344</f>
        <v>0</v>
      </c>
      <c r="T344" s="139">
        <f t="shared" si="42"/>
        <v>0</v>
      </c>
      <c r="U344" s="228"/>
      <c r="V344">
        <v>338</v>
      </c>
      <c r="W344">
        <f t="shared" si="43"/>
        <v>0</v>
      </c>
      <c r="X344">
        <f t="shared" si="44"/>
        <v>0</v>
      </c>
      <c r="Y344">
        <f t="shared" si="45"/>
        <v>0</v>
      </c>
      <c r="Z344">
        <f t="shared" si="46"/>
        <v>0</v>
      </c>
    </row>
    <row r="345" spans="1:26">
      <c r="A345" s="191">
        <f t="shared" si="47"/>
        <v>0</v>
      </c>
      <c r="B345" s="191" t="str">
        <f>C345&amp;":"&amp;COUNTIF($C$7:C345,C345)</f>
        <v>:0</v>
      </c>
      <c r="D345" s="209"/>
      <c r="E345" s="209"/>
      <c r="F345" s="209"/>
      <c r="G345" s="209"/>
      <c r="H345" s="209"/>
      <c r="K345">
        <v>25</v>
      </c>
      <c r="M345">
        <f>Entry!O347</f>
        <v>0</v>
      </c>
      <c r="N345" s="227">
        <f>'Internal 40'!N345</f>
        <v>0</v>
      </c>
      <c r="O345" s="227">
        <f>'Internal 40'!O345</f>
        <v>0</v>
      </c>
      <c r="P345" s="227">
        <f>'Internal 40'!P345</f>
        <v>0</v>
      </c>
      <c r="Q345" s="227">
        <f>'Internal 40'!Q345</f>
        <v>0</v>
      </c>
      <c r="R345" s="227">
        <f>'Internal 40'!R345</f>
        <v>0</v>
      </c>
      <c r="T345" s="139">
        <f t="shared" si="42"/>
        <v>0</v>
      </c>
      <c r="U345" s="228"/>
      <c r="V345">
        <v>339</v>
      </c>
      <c r="W345">
        <f t="shared" si="43"/>
        <v>0</v>
      </c>
      <c r="X345">
        <f t="shared" si="44"/>
        <v>0</v>
      </c>
      <c r="Y345">
        <f t="shared" si="45"/>
        <v>0</v>
      </c>
      <c r="Z345">
        <f t="shared" si="46"/>
        <v>0</v>
      </c>
    </row>
    <row r="346" spans="1:26">
      <c r="A346" s="191">
        <f t="shared" si="47"/>
        <v>0</v>
      </c>
      <c r="B346" s="191" t="str">
        <f>C346&amp;":"&amp;COUNTIF($C$7:C346,C346)</f>
        <v>:0</v>
      </c>
      <c r="D346" s="209"/>
      <c r="E346" s="209"/>
      <c r="F346" s="209"/>
      <c r="G346" s="209"/>
      <c r="H346" s="209"/>
      <c r="K346">
        <v>26</v>
      </c>
      <c r="M346">
        <f>Entry!O348</f>
        <v>0</v>
      </c>
      <c r="N346" s="227">
        <f>'Internal 40'!N346</f>
        <v>0</v>
      </c>
      <c r="O346" s="227">
        <f>'Internal 40'!O346</f>
        <v>0</v>
      </c>
      <c r="P346" s="227">
        <f>'Internal 40'!P346</f>
        <v>0</v>
      </c>
      <c r="Q346" s="227">
        <f>'Internal 40'!Q346</f>
        <v>0</v>
      </c>
      <c r="R346" s="227">
        <f>'Internal 40'!R346</f>
        <v>0</v>
      </c>
      <c r="T346" s="139">
        <f t="shared" si="42"/>
        <v>0</v>
      </c>
      <c r="U346" s="228"/>
      <c r="V346">
        <v>340</v>
      </c>
      <c r="W346">
        <f t="shared" si="43"/>
        <v>0</v>
      </c>
      <c r="X346">
        <f t="shared" si="44"/>
        <v>0</v>
      </c>
      <c r="Y346">
        <f t="shared" si="45"/>
        <v>0</v>
      </c>
      <c r="Z346">
        <f t="shared" si="46"/>
        <v>0</v>
      </c>
    </row>
    <row r="347" spans="1:26">
      <c r="A347" s="191">
        <f t="shared" si="47"/>
        <v>0</v>
      </c>
      <c r="B347" s="191" t="str">
        <f>C347&amp;":"&amp;COUNTIF($C$7:C347,C347)</f>
        <v>:0</v>
      </c>
      <c r="D347" s="209"/>
      <c r="E347" s="209"/>
      <c r="F347" s="209"/>
      <c r="G347" s="209"/>
      <c r="H347" s="209"/>
      <c r="K347">
        <v>27</v>
      </c>
      <c r="M347">
        <f>Entry!O349</f>
        <v>0</v>
      </c>
      <c r="N347" s="227">
        <f>'Internal 40'!N347</f>
        <v>0</v>
      </c>
      <c r="O347" s="227">
        <f>'Internal 40'!O347</f>
        <v>0</v>
      </c>
      <c r="P347" s="227">
        <f>'Internal 40'!P347</f>
        <v>0</v>
      </c>
      <c r="Q347" s="227">
        <f>'Internal 40'!Q347</f>
        <v>0</v>
      </c>
      <c r="R347" s="227">
        <f>'Internal 40'!R347</f>
        <v>0</v>
      </c>
      <c r="T347" s="139">
        <f t="shared" si="42"/>
        <v>0</v>
      </c>
      <c r="U347" s="228"/>
      <c r="V347">
        <v>341</v>
      </c>
      <c r="W347">
        <f t="shared" si="43"/>
        <v>0</v>
      </c>
      <c r="X347">
        <f t="shared" si="44"/>
        <v>0</v>
      </c>
      <c r="Y347">
        <f t="shared" si="45"/>
        <v>0</v>
      </c>
      <c r="Z347">
        <f t="shared" si="46"/>
        <v>0</v>
      </c>
    </row>
    <row r="348" spans="1:26">
      <c r="A348" s="191">
        <f t="shared" si="47"/>
        <v>0</v>
      </c>
      <c r="B348" s="191" t="str">
        <f>C348&amp;":"&amp;COUNTIF($C$7:C348,C348)</f>
        <v>:0</v>
      </c>
      <c r="D348" s="209"/>
      <c r="E348" s="209"/>
      <c r="F348" s="209"/>
      <c r="G348" s="209"/>
      <c r="H348" s="209"/>
      <c r="K348">
        <v>28</v>
      </c>
      <c r="M348">
        <f>Entry!O350</f>
        <v>0</v>
      </c>
      <c r="N348" s="227">
        <f>'Internal 40'!N348</f>
        <v>0</v>
      </c>
      <c r="O348" s="227">
        <f>'Internal 40'!O348</f>
        <v>0</v>
      </c>
      <c r="P348" s="227">
        <f>'Internal 40'!P348</f>
        <v>0</v>
      </c>
      <c r="Q348" s="227">
        <f>'Internal 40'!Q348</f>
        <v>0</v>
      </c>
      <c r="R348" s="227">
        <f>'Internal 40'!R348</f>
        <v>0</v>
      </c>
      <c r="T348" s="139">
        <f t="shared" si="42"/>
        <v>0</v>
      </c>
      <c r="U348" s="228"/>
      <c r="V348">
        <v>342</v>
      </c>
      <c r="W348">
        <f t="shared" si="43"/>
        <v>0</v>
      </c>
      <c r="X348">
        <f t="shared" si="44"/>
        <v>0</v>
      </c>
      <c r="Y348">
        <f t="shared" si="45"/>
        <v>0</v>
      </c>
      <c r="Z348">
        <f t="shared" si="46"/>
        <v>0</v>
      </c>
    </row>
    <row r="349" spans="1:26">
      <c r="A349" s="191">
        <f t="shared" si="47"/>
        <v>0</v>
      </c>
      <c r="B349" s="191" t="str">
        <f>C349&amp;":"&amp;COUNTIF($C$7:C349,C349)</f>
        <v>:0</v>
      </c>
      <c r="D349" s="209"/>
      <c r="E349" s="209"/>
      <c r="F349" s="209"/>
      <c r="G349" s="209"/>
      <c r="H349" s="209"/>
      <c r="K349">
        <v>29</v>
      </c>
      <c r="M349">
        <f>Entry!O351</f>
        <v>0</v>
      </c>
      <c r="N349" s="227">
        <f>'Internal 40'!N349</f>
        <v>0</v>
      </c>
      <c r="O349" s="227">
        <f>'Internal 40'!O349</f>
        <v>0</v>
      </c>
      <c r="P349" s="227">
        <f>'Internal 40'!P349</f>
        <v>0</v>
      </c>
      <c r="Q349" s="227">
        <f>'Internal 40'!Q349</f>
        <v>0</v>
      </c>
      <c r="R349" s="227">
        <f>'Internal 40'!R349</f>
        <v>0</v>
      </c>
      <c r="T349" s="139">
        <f t="shared" si="42"/>
        <v>0</v>
      </c>
      <c r="U349" s="228"/>
      <c r="V349">
        <v>343</v>
      </c>
      <c r="W349">
        <f t="shared" si="43"/>
        <v>0</v>
      </c>
      <c r="X349">
        <f t="shared" si="44"/>
        <v>0</v>
      </c>
      <c r="Y349">
        <f t="shared" si="45"/>
        <v>0</v>
      </c>
      <c r="Z349">
        <f t="shared" si="46"/>
        <v>0</v>
      </c>
    </row>
    <row r="350" spans="1:26">
      <c r="A350" s="191">
        <f t="shared" si="47"/>
        <v>0</v>
      </c>
      <c r="B350" s="191" t="str">
        <f>C350&amp;":"&amp;COUNTIF($C$7:C350,C350)</f>
        <v>:0</v>
      </c>
      <c r="D350" s="209"/>
      <c r="E350" s="209"/>
      <c r="F350" s="209"/>
      <c r="G350" s="209"/>
      <c r="H350" s="209"/>
      <c r="K350">
        <v>30</v>
      </c>
    </row>
    <row r="351" spans="1:26">
      <c r="A351" s="191">
        <f t="shared" si="47"/>
        <v>0</v>
      </c>
      <c r="B351" s="191" t="str">
        <f>C351&amp;":"&amp;COUNTIF($C$7:C351,C351)</f>
        <v>:0</v>
      </c>
      <c r="D351" s="209"/>
      <c r="E351" s="209"/>
      <c r="F351" s="209"/>
      <c r="G351" s="209"/>
      <c r="H351" s="209"/>
      <c r="K351">
        <v>31</v>
      </c>
    </row>
    <row r="352" spans="1:26">
      <c r="A352" s="191">
        <f t="shared" si="47"/>
        <v>0</v>
      </c>
      <c r="B352" s="191" t="str">
        <f>C352&amp;":"&amp;COUNTIF($C$7:C352,C352)</f>
        <v>:0</v>
      </c>
      <c r="D352" s="209"/>
      <c r="E352" s="209"/>
      <c r="F352" s="209"/>
      <c r="G352" s="209"/>
      <c r="H352" s="209"/>
      <c r="K352">
        <v>32</v>
      </c>
    </row>
    <row r="353" spans="1:11">
      <c r="A353" s="191">
        <f t="shared" si="47"/>
        <v>0</v>
      </c>
      <c r="B353" s="191" t="str">
        <f>C353&amp;":"&amp;COUNTIF($C$7:C353,C353)</f>
        <v>:0</v>
      </c>
      <c r="D353" s="209"/>
      <c r="E353" s="209"/>
      <c r="F353" s="209"/>
      <c r="G353" s="209"/>
      <c r="H353" s="209"/>
      <c r="K353">
        <v>33</v>
      </c>
    </row>
    <row r="354" spans="1:11">
      <c r="A354" s="191">
        <f t="shared" si="47"/>
        <v>0</v>
      </c>
      <c r="B354" s="191" t="str">
        <f>C354&amp;":"&amp;COUNTIF($C$7:C354,C354)</f>
        <v>:0</v>
      </c>
      <c r="D354" s="209"/>
      <c r="E354" s="209"/>
      <c r="F354" s="209"/>
      <c r="G354" s="209"/>
      <c r="H354" s="209"/>
      <c r="K354">
        <v>34</v>
      </c>
    </row>
    <row r="355" spans="1:11">
      <c r="A355" s="191">
        <f t="shared" si="47"/>
        <v>0</v>
      </c>
      <c r="B355" s="191" t="str">
        <f>C355&amp;":"&amp;COUNTIF($C$7:C355,C355)</f>
        <v>:0</v>
      </c>
      <c r="D355" s="209"/>
      <c r="E355" s="209"/>
      <c r="F355" s="209"/>
      <c r="G355" s="209"/>
      <c r="H355" s="209"/>
      <c r="K355">
        <v>35</v>
      </c>
    </row>
    <row r="356" spans="1:11">
      <c r="A356" s="191">
        <f t="shared" si="47"/>
        <v>0</v>
      </c>
      <c r="B356" s="191" t="str">
        <f>C356&amp;":"&amp;COUNTIF($C$7:C356,C356)</f>
        <v>:0</v>
      </c>
      <c r="D356" s="209"/>
      <c r="E356" s="209"/>
      <c r="F356" s="209"/>
      <c r="G356" s="209"/>
      <c r="H356" s="209"/>
      <c r="K356">
        <v>36</v>
      </c>
    </row>
    <row r="357" spans="1:11">
      <c r="A357" s="191">
        <f t="shared" si="47"/>
        <v>0</v>
      </c>
      <c r="B357" s="191" t="str">
        <f>C357&amp;":"&amp;COUNTIF($C$7:C357,C357)</f>
        <v>:0</v>
      </c>
      <c r="D357" s="209"/>
      <c r="E357" s="209"/>
      <c r="F357" s="209"/>
      <c r="G357" s="209"/>
      <c r="H357" s="209"/>
      <c r="K357">
        <v>37</v>
      </c>
    </row>
    <row r="358" spans="1:11">
      <c r="A358" s="191">
        <f t="shared" si="47"/>
        <v>0</v>
      </c>
      <c r="B358" s="191" t="str">
        <f>C358&amp;":"&amp;COUNTIF($C$7:C358,C358)</f>
        <v>:0</v>
      </c>
      <c r="D358" s="209"/>
      <c r="E358" s="209"/>
      <c r="F358" s="209"/>
      <c r="G358" s="209"/>
      <c r="H358" s="209"/>
      <c r="K358">
        <v>38</v>
      </c>
    </row>
    <row r="359" spans="1:11">
      <c r="A359" s="191">
        <f t="shared" si="47"/>
        <v>0</v>
      </c>
      <c r="B359" s="191" t="str">
        <f>C359&amp;":"&amp;COUNTIF($C$7:C359,C359)</f>
        <v>:0</v>
      </c>
      <c r="D359" s="209"/>
      <c r="E359" s="209"/>
      <c r="F359" s="209"/>
      <c r="G359" s="209"/>
      <c r="H359" s="209"/>
      <c r="K359">
        <v>39</v>
      </c>
    </row>
    <row r="360" spans="1:11">
      <c r="A360" s="191">
        <f t="shared" si="47"/>
        <v>0</v>
      </c>
      <c r="B360" s="191" t="str">
        <f>C360&amp;":"&amp;COUNTIF($C$7:C360,C360)</f>
        <v>:0</v>
      </c>
      <c r="D360" s="209"/>
      <c r="E360" s="209"/>
      <c r="F360" s="209"/>
      <c r="G360" s="209"/>
      <c r="H360" s="209"/>
      <c r="K360">
        <v>40</v>
      </c>
    </row>
    <row r="361" spans="1:11">
      <c r="A361" s="191">
        <f t="shared" si="47"/>
        <v>0</v>
      </c>
      <c r="B361" s="191" t="str">
        <f>C361&amp;":"&amp;COUNTIF($C$7:C361,C361)</f>
        <v>:0</v>
      </c>
      <c r="D361" s="209"/>
      <c r="E361" s="209"/>
      <c r="F361" s="209"/>
      <c r="G361" s="209"/>
      <c r="H361" s="209"/>
      <c r="K361">
        <v>41</v>
      </c>
    </row>
    <row r="362" spans="1:11">
      <c r="A362" s="191">
        <f t="shared" si="47"/>
        <v>0</v>
      </c>
      <c r="B362" s="191" t="str">
        <f>C362&amp;":"&amp;COUNTIF($C$7:C362,C362)</f>
        <v>:0</v>
      </c>
      <c r="D362" s="209"/>
      <c r="E362" s="209"/>
      <c r="F362" s="209"/>
      <c r="G362" s="209"/>
      <c r="H362" s="209"/>
      <c r="K362">
        <v>42</v>
      </c>
    </row>
    <row r="363" spans="1:11">
      <c r="A363" s="191">
        <f t="shared" si="47"/>
        <v>0</v>
      </c>
      <c r="B363" s="191" t="str">
        <f>C363&amp;":"&amp;COUNTIF($C$7:C363,C363)</f>
        <v>:0</v>
      </c>
      <c r="D363" s="209"/>
      <c r="E363" s="209"/>
      <c r="F363" s="209"/>
      <c r="G363" s="209"/>
      <c r="H363" s="209"/>
      <c r="K363">
        <v>43</v>
      </c>
    </row>
    <row r="364" spans="1:11">
      <c r="A364" s="191">
        <f t="shared" si="47"/>
        <v>0</v>
      </c>
      <c r="B364" s="191" t="str">
        <f>C364&amp;":"&amp;COUNTIF($C$7:C364,C364)</f>
        <v>:0</v>
      </c>
      <c r="D364" s="209"/>
      <c r="E364" s="209"/>
      <c r="F364" s="209"/>
      <c r="G364" s="209"/>
      <c r="H364" s="209"/>
      <c r="K364">
        <v>44</v>
      </c>
    </row>
    <row r="365" spans="1:11">
      <c r="A365" s="191">
        <f t="shared" si="47"/>
        <v>0</v>
      </c>
      <c r="B365" s="191" t="str">
        <f>C365&amp;":"&amp;COUNTIF($C$7:C365,C365)</f>
        <v>:0</v>
      </c>
      <c r="D365" s="209"/>
      <c r="E365" s="209"/>
      <c r="F365" s="209"/>
      <c r="G365" s="209"/>
      <c r="H365" s="209"/>
      <c r="K365">
        <v>45</v>
      </c>
    </row>
    <row r="366" spans="1:11">
      <c r="A366" s="191">
        <f t="shared" si="47"/>
        <v>0</v>
      </c>
      <c r="B366" s="191" t="str">
        <f>C366&amp;":"&amp;COUNTIF($C$7:C366,C366)</f>
        <v>:0</v>
      </c>
      <c r="D366" s="209"/>
      <c r="E366" s="209"/>
      <c r="F366" s="209"/>
      <c r="G366" s="209"/>
      <c r="H366" s="209"/>
      <c r="K366">
        <v>46</v>
      </c>
    </row>
    <row r="367" spans="1:11">
      <c r="A367" s="191">
        <f t="shared" si="47"/>
        <v>0</v>
      </c>
      <c r="B367" s="191" t="str">
        <f>C367&amp;":"&amp;COUNTIF($C$7:C367,C367)</f>
        <v>:0</v>
      </c>
      <c r="D367" s="209"/>
      <c r="E367" s="209"/>
      <c r="F367" s="209"/>
      <c r="G367" s="209"/>
      <c r="H367" s="209"/>
      <c r="K367">
        <v>47</v>
      </c>
    </row>
    <row r="368" spans="1:11">
      <c r="A368" s="191">
        <f t="shared" si="47"/>
        <v>0</v>
      </c>
      <c r="B368" s="191" t="str">
        <f>C368&amp;":"&amp;COUNTIF($C$7:C368,C368)</f>
        <v>:0</v>
      </c>
      <c r="D368" s="209"/>
      <c r="E368" s="209"/>
      <c r="F368" s="209"/>
      <c r="G368" s="209"/>
      <c r="H368" s="209"/>
      <c r="K368">
        <v>48</v>
      </c>
    </row>
    <row r="369" spans="1:11">
      <c r="A369" s="191">
        <f t="shared" si="47"/>
        <v>0</v>
      </c>
      <c r="B369" s="191" t="str">
        <f>C369&amp;":"&amp;COUNTIF($C$7:C369,C369)</f>
        <v>:0</v>
      </c>
      <c r="D369" s="209"/>
      <c r="E369" s="209"/>
      <c r="F369" s="209"/>
      <c r="G369" s="209"/>
      <c r="H369" s="209"/>
      <c r="K369">
        <v>49</v>
      </c>
    </row>
    <row r="370" spans="1:11">
      <c r="A370" s="191">
        <f t="shared" si="47"/>
        <v>0</v>
      </c>
      <c r="B370" s="191" t="str">
        <f>C370&amp;":"&amp;COUNTIF($C$7:C370,C370)</f>
        <v>:0</v>
      </c>
      <c r="D370" s="209"/>
      <c r="E370" s="209"/>
      <c r="F370" s="209"/>
      <c r="G370" s="209"/>
      <c r="H370" s="209"/>
      <c r="K370">
        <v>50</v>
      </c>
    </row>
    <row r="371" spans="1:11">
      <c r="A371" s="191">
        <f t="shared" si="47"/>
        <v>0</v>
      </c>
      <c r="B371" s="191" t="str">
        <f>C371&amp;":"&amp;COUNTIF($C$7:C371,C371)</f>
        <v>:0</v>
      </c>
      <c r="D371" s="209"/>
      <c r="E371" s="209"/>
      <c r="F371" s="209"/>
      <c r="G371" s="209"/>
      <c r="H371" s="209"/>
      <c r="K371">
        <v>51</v>
      </c>
    </row>
    <row r="372" spans="1:11">
      <c r="A372" s="191">
        <f t="shared" si="47"/>
        <v>0</v>
      </c>
      <c r="B372" s="191" t="str">
        <f>C372&amp;":"&amp;COUNTIF($C$7:C372,C372)</f>
        <v>:0</v>
      </c>
      <c r="D372" s="209"/>
      <c r="E372" s="209"/>
      <c r="F372" s="209"/>
      <c r="G372" s="209"/>
      <c r="H372" s="209"/>
      <c r="K372">
        <v>52</v>
      </c>
    </row>
    <row r="373" spans="1:11">
      <c r="A373" s="191">
        <f t="shared" si="47"/>
        <v>0</v>
      </c>
      <c r="B373" s="191" t="str">
        <f>C373&amp;":"&amp;COUNTIF($C$7:C373,C373)</f>
        <v>:0</v>
      </c>
      <c r="D373" s="209"/>
      <c r="E373" s="209"/>
      <c r="F373" s="209"/>
      <c r="G373" s="209"/>
      <c r="H373" s="209"/>
      <c r="K373">
        <v>53</v>
      </c>
    </row>
    <row r="374" spans="1:11">
      <c r="A374" s="191">
        <f t="shared" si="47"/>
        <v>0</v>
      </c>
      <c r="B374" s="191" t="str">
        <f>C374&amp;":"&amp;COUNTIF($C$7:C374,C374)</f>
        <v>:0</v>
      </c>
      <c r="D374" s="209"/>
      <c r="E374" s="209"/>
      <c r="F374" s="209"/>
      <c r="G374" s="209"/>
      <c r="H374" s="209"/>
      <c r="K374">
        <v>54</v>
      </c>
    </row>
    <row r="375" spans="1:11">
      <c r="A375" s="191">
        <f t="shared" si="47"/>
        <v>0</v>
      </c>
      <c r="B375" s="191" t="str">
        <f>C375&amp;":"&amp;COUNTIF($C$7:C375,C375)</f>
        <v>:0</v>
      </c>
      <c r="D375" s="209"/>
      <c r="E375" s="209"/>
      <c r="F375" s="209"/>
      <c r="G375" s="209"/>
      <c r="H375" s="209"/>
      <c r="K375">
        <v>55</v>
      </c>
    </row>
    <row r="376" spans="1:11">
      <c r="A376" s="191">
        <f t="shared" si="47"/>
        <v>0</v>
      </c>
      <c r="B376" s="191" t="str">
        <f>C376&amp;":"&amp;COUNTIF($C$7:C376,C376)</f>
        <v>:0</v>
      </c>
      <c r="D376" s="209"/>
      <c r="E376" s="209"/>
      <c r="F376" s="209"/>
      <c r="G376" s="209"/>
      <c r="H376" s="209"/>
      <c r="K376">
        <v>56</v>
      </c>
    </row>
    <row r="377" spans="1:11">
      <c r="A377" s="191">
        <f t="shared" si="47"/>
        <v>0</v>
      </c>
      <c r="B377" s="191" t="str">
        <f>C377&amp;":"&amp;COUNTIF($C$7:C377,C377)</f>
        <v>:0</v>
      </c>
      <c r="D377" s="209"/>
      <c r="E377" s="209"/>
      <c r="F377" s="209"/>
      <c r="G377" s="209"/>
      <c r="H377" s="209"/>
      <c r="K377">
        <v>57</v>
      </c>
    </row>
    <row r="378" spans="1:11">
      <c r="A378" s="191">
        <f t="shared" si="47"/>
        <v>0</v>
      </c>
      <c r="B378" s="191" t="str">
        <f>C378&amp;":"&amp;COUNTIF($C$7:C378,C378)</f>
        <v>:0</v>
      </c>
      <c r="D378" s="209"/>
      <c r="E378" s="209"/>
      <c r="F378" s="209"/>
      <c r="G378" s="209"/>
      <c r="H378" s="209"/>
      <c r="K378">
        <v>58</v>
      </c>
    </row>
    <row r="379" spans="1:11">
      <c r="A379" s="191">
        <f t="shared" si="47"/>
        <v>0</v>
      </c>
      <c r="B379" s="191" t="str">
        <f>C379&amp;":"&amp;COUNTIF($C$7:C379,C379)</f>
        <v>:0</v>
      </c>
      <c r="D379" s="209"/>
      <c r="E379" s="209"/>
      <c r="F379" s="209"/>
      <c r="G379" s="209"/>
      <c r="H379" s="209"/>
      <c r="K379">
        <v>59</v>
      </c>
    </row>
    <row r="380" spans="1:11">
      <c r="A380" s="191">
        <f t="shared" si="47"/>
        <v>0</v>
      </c>
      <c r="B380" s="191" t="str">
        <f>C380&amp;":"&amp;COUNTIF($C$7:C380,C380)</f>
        <v>:0</v>
      </c>
      <c r="D380" s="209"/>
      <c r="E380" s="209"/>
      <c r="F380" s="209"/>
      <c r="G380" s="209"/>
      <c r="H380" s="209"/>
      <c r="K380">
        <v>60</v>
      </c>
    </row>
    <row r="381" spans="1:11">
      <c r="A381" s="191">
        <f t="shared" si="47"/>
        <v>0</v>
      </c>
      <c r="B381" s="191" t="str">
        <f>C381&amp;":"&amp;COUNTIF($C$7:C381,C381)</f>
        <v>:0</v>
      </c>
      <c r="D381" s="209"/>
      <c r="E381" s="209"/>
      <c r="F381" s="209"/>
      <c r="G381" s="209"/>
      <c r="H381" s="209"/>
      <c r="K381">
        <v>61</v>
      </c>
    </row>
    <row r="382" spans="1:11">
      <c r="A382" s="191">
        <f t="shared" si="47"/>
        <v>0</v>
      </c>
      <c r="B382" s="191" t="str">
        <f>C382&amp;":"&amp;COUNTIF($C$7:C382,C382)</f>
        <v>:0</v>
      </c>
      <c r="D382" s="209"/>
      <c r="E382" s="209"/>
      <c r="F382" s="209"/>
      <c r="G382" s="209"/>
      <c r="H382" s="209"/>
      <c r="K382">
        <v>62</v>
      </c>
    </row>
    <row r="383" spans="1:11">
      <c r="A383" s="191">
        <f t="shared" si="47"/>
        <v>0</v>
      </c>
      <c r="B383" s="191" t="str">
        <f>C383&amp;":"&amp;COUNTIF($C$7:C383,C383)</f>
        <v>:0</v>
      </c>
      <c r="D383" s="209"/>
      <c r="E383" s="209"/>
      <c r="F383" s="209"/>
      <c r="G383" s="209"/>
      <c r="H383" s="209"/>
      <c r="K383">
        <v>63</v>
      </c>
    </row>
    <row r="384" spans="1:11">
      <c r="A384" s="191">
        <f t="shared" si="47"/>
        <v>0</v>
      </c>
      <c r="B384" s="191" t="str">
        <f>C384&amp;":"&amp;COUNTIF($C$7:C384,C384)</f>
        <v>:0</v>
      </c>
      <c r="D384" s="209"/>
      <c r="E384" s="209"/>
      <c r="F384" s="209"/>
      <c r="G384" s="209"/>
      <c r="H384" s="209"/>
      <c r="K384">
        <v>64</v>
      </c>
    </row>
    <row r="385" spans="1:11">
      <c r="A385" s="191">
        <f t="shared" si="47"/>
        <v>0</v>
      </c>
      <c r="B385" s="191" t="str">
        <f>C385&amp;":"&amp;COUNTIF($C$7:C385,C385)</f>
        <v>:0</v>
      </c>
      <c r="D385" s="209"/>
      <c r="E385" s="209"/>
      <c r="F385" s="209"/>
      <c r="G385" s="209"/>
      <c r="H385" s="209"/>
      <c r="K385">
        <v>65</v>
      </c>
    </row>
    <row r="386" spans="1:11">
      <c r="A386" s="191">
        <f t="shared" si="47"/>
        <v>0</v>
      </c>
      <c r="B386" s="191" t="str">
        <f>C386&amp;":"&amp;COUNTIF($C$7:C386,C386)</f>
        <v>:0</v>
      </c>
      <c r="D386" s="209"/>
      <c r="E386" s="209"/>
      <c r="F386" s="209"/>
      <c r="G386" s="209"/>
      <c r="H386" s="209"/>
      <c r="K386">
        <v>66</v>
      </c>
    </row>
    <row r="387" spans="1:11">
      <c r="A387" s="191">
        <f t="shared" si="47"/>
        <v>0</v>
      </c>
      <c r="B387" s="191" t="str">
        <f>C387&amp;":"&amp;COUNTIF($C$7:C387,C387)</f>
        <v>:0</v>
      </c>
      <c r="D387" s="209"/>
      <c r="E387" s="209"/>
      <c r="F387" s="209"/>
      <c r="G387" s="209"/>
      <c r="H387" s="209"/>
      <c r="K387">
        <v>67</v>
      </c>
    </row>
    <row r="388" spans="1:11">
      <c r="A388" s="191">
        <f t="shared" si="47"/>
        <v>0</v>
      </c>
      <c r="B388" s="191" t="str">
        <f>C388&amp;":"&amp;COUNTIF($C$7:C388,C388)</f>
        <v>:0</v>
      </c>
      <c r="D388" s="209"/>
      <c r="E388" s="209"/>
      <c r="F388" s="209"/>
      <c r="G388" s="209"/>
      <c r="H388" s="209"/>
      <c r="K388">
        <v>68</v>
      </c>
    </row>
    <row r="389" spans="1:11">
      <c r="A389" s="191">
        <f t="shared" si="47"/>
        <v>0</v>
      </c>
      <c r="B389" s="191" t="str">
        <f>C389&amp;":"&amp;COUNTIF($C$7:C389,C389)</f>
        <v>:0</v>
      </c>
      <c r="D389" s="209"/>
      <c r="E389" s="209"/>
      <c r="F389" s="209"/>
      <c r="G389" s="209"/>
      <c r="H389" s="209"/>
      <c r="K389">
        <v>69</v>
      </c>
    </row>
    <row r="390" spans="1:11">
      <c r="A390" s="191">
        <f t="shared" si="47"/>
        <v>0</v>
      </c>
      <c r="B390" s="191" t="str">
        <f>C390&amp;":"&amp;COUNTIF($C$7:C390,C390)</f>
        <v>:0</v>
      </c>
      <c r="D390" s="209"/>
      <c r="E390" s="209"/>
      <c r="F390" s="209"/>
      <c r="G390" s="209"/>
      <c r="H390" s="209"/>
      <c r="K390">
        <v>70</v>
      </c>
    </row>
    <row r="391" spans="1:11">
      <c r="A391" s="191">
        <f t="shared" ref="A391:A454" si="48">SUM(D391:H391)</f>
        <v>0</v>
      </c>
      <c r="B391" s="191" t="str">
        <f>C391&amp;":"&amp;COUNTIF($C$7:C391,C391)</f>
        <v>:0</v>
      </c>
      <c r="D391" s="209"/>
      <c r="E391" s="209"/>
      <c r="F391" s="209"/>
      <c r="G391" s="209"/>
      <c r="H391" s="209"/>
      <c r="K391">
        <v>71</v>
      </c>
    </row>
    <row r="392" spans="1:11">
      <c r="A392" s="191">
        <f t="shared" si="48"/>
        <v>0</v>
      </c>
      <c r="B392" s="191" t="str">
        <f>C392&amp;":"&amp;COUNTIF($C$7:C392,C392)</f>
        <v>:0</v>
      </c>
      <c r="D392" s="209"/>
      <c r="E392" s="209"/>
      <c r="F392" s="209"/>
      <c r="G392" s="209"/>
      <c r="H392" s="209"/>
      <c r="K392">
        <v>72</v>
      </c>
    </row>
    <row r="393" spans="1:11">
      <c r="A393" s="191">
        <f t="shared" si="48"/>
        <v>0</v>
      </c>
      <c r="B393" s="191" t="str">
        <f>C393&amp;":"&amp;COUNTIF($C$7:C393,C393)</f>
        <v>:0</v>
      </c>
      <c r="D393" s="209"/>
      <c r="E393" s="209"/>
      <c r="F393" s="209"/>
      <c r="G393" s="209"/>
      <c r="H393" s="209"/>
      <c r="K393">
        <v>73</v>
      </c>
    </row>
    <row r="394" spans="1:11">
      <c r="A394" s="191">
        <f t="shared" si="48"/>
        <v>0</v>
      </c>
      <c r="B394" s="191" t="str">
        <f>C394&amp;":"&amp;COUNTIF($C$7:C394,C394)</f>
        <v>:0</v>
      </c>
      <c r="D394" s="209"/>
      <c r="E394" s="209"/>
      <c r="F394" s="209"/>
      <c r="G394" s="209"/>
      <c r="H394" s="209"/>
      <c r="K394">
        <v>74</v>
      </c>
    </row>
    <row r="395" spans="1:11">
      <c r="A395" s="191">
        <f t="shared" si="48"/>
        <v>0</v>
      </c>
      <c r="B395" s="191" t="str">
        <f>C395&amp;":"&amp;COUNTIF($C$7:C395,C395)</f>
        <v>:0</v>
      </c>
      <c r="D395" s="209"/>
      <c r="E395" s="209"/>
      <c r="F395" s="209"/>
      <c r="G395" s="209"/>
      <c r="H395" s="209"/>
      <c r="K395">
        <v>75</v>
      </c>
    </row>
    <row r="396" spans="1:11">
      <c r="A396" s="191">
        <f t="shared" si="48"/>
        <v>0</v>
      </c>
      <c r="B396" s="191" t="str">
        <f>C396&amp;":"&amp;COUNTIF($C$7:C396,C396)</f>
        <v>:0</v>
      </c>
      <c r="D396" s="209"/>
      <c r="E396" s="209"/>
      <c r="F396" s="209"/>
      <c r="G396" s="209"/>
      <c r="H396" s="209"/>
      <c r="K396">
        <v>76</v>
      </c>
    </row>
    <row r="397" spans="1:11">
      <c r="A397" s="191">
        <f t="shared" si="48"/>
        <v>0</v>
      </c>
      <c r="B397" s="191" t="str">
        <f>C397&amp;":"&amp;COUNTIF($C$7:C397,C397)</f>
        <v>:0</v>
      </c>
      <c r="D397" s="209"/>
      <c r="E397" s="209"/>
      <c r="F397" s="209"/>
      <c r="G397" s="209"/>
      <c r="H397" s="209"/>
      <c r="K397">
        <v>77</v>
      </c>
    </row>
    <row r="398" spans="1:11">
      <c r="A398" s="191">
        <f t="shared" si="48"/>
        <v>0</v>
      </c>
      <c r="B398" s="191" t="str">
        <f>C398&amp;":"&amp;COUNTIF($C$7:C398,C398)</f>
        <v>:0</v>
      </c>
      <c r="D398" s="209"/>
      <c r="E398" s="209"/>
      <c r="F398" s="209"/>
      <c r="G398" s="209"/>
      <c r="H398" s="209"/>
      <c r="K398">
        <v>78</v>
      </c>
    </row>
    <row r="399" spans="1:11">
      <c r="A399" s="191">
        <f t="shared" si="48"/>
        <v>0</v>
      </c>
      <c r="B399" s="191" t="str">
        <f>C399&amp;":"&amp;COUNTIF($C$7:C399,C399)</f>
        <v>:0</v>
      </c>
      <c r="D399" s="209"/>
      <c r="E399" s="209"/>
      <c r="F399" s="209"/>
      <c r="G399" s="209"/>
      <c r="H399" s="209"/>
      <c r="K399">
        <v>79</v>
      </c>
    </row>
    <row r="400" spans="1:11">
      <c r="A400" s="191">
        <f t="shared" si="48"/>
        <v>0</v>
      </c>
      <c r="B400" s="191" t="str">
        <f>C400&amp;":"&amp;COUNTIF($C$7:C400,C400)</f>
        <v>:0</v>
      </c>
      <c r="D400" s="209"/>
      <c r="E400" s="209"/>
      <c r="F400" s="209"/>
      <c r="G400" s="209"/>
      <c r="H400" s="209"/>
      <c r="K400">
        <v>80</v>
      </c>
    </row>
    <row r="401" spans="1:11">
      <c r="A401" s="191">
        <f t="shared" si="48"/>
        <v>0</v>
      </c>
      <c r="B401" s="191" t="str">
        <f>C401&amp;":"&amp;COUNTIF($C$7:C401,C401)</f>
        <v>:0</v>
      </c>
      <c r="D401" s="209"/>
      <c r="E401" s="209"/>
      <c r="F401" s="209"/>
      <c r="G401" s="209"/>
      <c r="H401" s="209"/>
      <c r="K401">
        <v>81</v>
      </c>
    </row>
    <row r="402" spans="1:11">
      <c r="A402" s="191">
        <f t="shared" si="48"/>
        <v>0</v>
      </c>
      <c r="B402" s="191" t="str">
        <f>C402&amp;":"&amp;COUNTIF($C$7:C402,C402)</f>
        <v>:0</v>
      </c>
      <c r="D402" s="209"/>
      <c r="E402" s="209"/>
      <c r="F402" s="209"/>
      <c r="G402" s="209"/>
      <c r="H402" s="209"/>
      <c r="K402">
        <v>82</v>
      </c>
    </row>
    <row r="403" spans="1:11">
      <c r="A403" s="191">
        <f t="shared" si="48"/>
        <v>0</v>
      </c>
      <c r="B403" s="191" t="str">
        <f>C403&amp;":"&amp;COUNTIF($C$7:C403,C403)</f>
        <v>:0</v>
      </c>
      <c r="D403" s="209"/>
      <c r="E403" s="209"/>
      <c r="F403" s="209"/>
      <c r="G403" s="209"/>
      <c r="H403" s="209"/>
      <c r="K403">
        <v>83</v>
      </c>
    </row>
    <row r="404" spans="1:11">
      <c r="A404" s="191">
        <f t="shared" si="48"/>
        <v>0</v>
      </c>
      <c r="B404" s="191" t="str">
        <f>C404&amp;":"&amp;COUNTIF($C$7:C404,C404)</f>
        <v>:0</v>
      </c>
      <c r="D404" s="209"/>
      <c r="E404" s="209"/>
      <c r="F404" s="209"/>
      <c r="G404" s="209"/>
      <c r="H404" s="209"/>
      <c r="K404">
        <v>84</v>
      </c>
    </row>
    <row r="405" spans="1:11">
      <c r="A405" s="191">
        <f t="shared" si="48"/>
        <v>0</v>
      </c>
      <c r="B405" s="191" t="str">
        <f>C405&amp;":"&amp;COUNTIF($C$7:C405,C405)</f>
        <v>:0</v>
      </c>
      <c r="D405" s="209"/>
      <c r="E405" s="209"/>
      <c r="F405" s="209"/>
      <c r="G405" s="209"/>
      <c r="H405" s="209"/>
      <c r="K405">
        <v>85</v>
      </c>
    </row>
    <row r="406" spans="1:11">
      <c r="A406" s="191">
        <f t="shared" si="48"/>
        <v>0</v>
      </c>
      <c r="B406" s="191" t="str">
        <f>C406&amp;":"&amp;COUNTIF($C$7:C406,C406)</f>
        <v>:0</v>
      </c>
      <c r="D406" s="209"/>
      <c r="E406" s="209"/>
      <c r="F406" s="209"/>
      <c r="G406" s="209"/>
      <c r="H406" s="209"/>
      <c r="K406">
        <v>86</v>
      </c>
    </row>
    <row r="407" spans="1:11">
      <c r="A407" s="191">
        <f t="shared" si="48"/>
        <v>0</v>
      </c>
      <c r="B407" s="191" t="str">
        <f>C407&amp;":"&amp;COUNTIF($C$7:C407,C407)</f>
        <v>:0</v>
      </c>
      <c r="D407" s="209"/>
      <c r="E407" s="209"/>
      <c r="F407" s="209"/>
      <c r="G407" s="209"/>
      <c r="H407" s="209"/>
      <c r="K407">
        <v>87</v>
      </c>
    </row>
    <row r="408" spans="1:11">
      <c r="A408" s="191">
        <f t="shared" si="48"/>
        <v>0</v>
      </c>
      <c r="B408" s="191" t="str">
        <f>C408&amp;":"&amp;COUNTIF($C$7:C408,C408)</f>
        <v>:0</v>
      </c>
      <c r="D408" s="209"/>
      <c r="E408" s="209"/>
      <c r="F408" s="209"/>
      <c r="G408" s="209"/>
      <c r="H408" s="209"/>
      <c r="K408">
        <v>88</v>
      </c>
    </row>
    <row r="409" spans="1:11">
      <c r="A409" s="191">
        <f t="shared" si="48"/>
        <v>0</v>
      </c>
      <c r="B409" s="191" t="str">
        <f>C409&amp;":"&amp;COUNTIF($C$7:C409,C409)</f>
        <v>:0</v>
      </c>
      <c r="D409" s="209"/>
      <c r="E409" s="209"/>
      <c r="F409" s="209"/>
      <c r="G409" s="209"/>
      <c r="H409" s="209"/>
      <c r="K409">
        <v>89</v>
      </c>
    </row>
    <row r="410" spans="1:11">
      <c r="A410" s="191">
        <f t="shared" si="48"/>
        <v>0</v>
      </c>
      <c r="B410" s="191" t="str">
        <f>C410&amp;":"&amp;COUNTIF($C$7:C410,C410)</f>
        <v>:0</v>
      </c>
      <c r="D410" s="209"/>
      <c r="E410" s="209"/>
      <c r="F410" s="209"/>
      <c r="G410" s="209"/>
      <c r="H410" s="209"/>
      <c r="K410">
        <v>90</v>
      </c>
    </row>
    <row r="411" spans="1:11">
      <c r="A411" s="191">
        <f t="shared" si="48"/>
        <v>0</v>
      </c>
      <c r="B411" s="191" t="str">
        <f>C411&amp;":"&amp;COUNTIF($C$7:C411,C411)</f>
        <v>:0</v>
      </c>
      <c r="D411" s="209"/>
      <c r="E411" s="209"/>
      <c r="F411" s="209"/>
      <c r="G411" s="209"/>
      <c r="H411" s="209"/>
      <c r="K411">
        <v>91</v>
      </c>
    </row>
    <row r="412" spans="1:11">
      <c r="A412" s="191">
        <f t="shared" si="48"/>
        <v>0</v>
      </c>
      <c r="B412" s="191" t="str">
        <f>C412&amp;":"&amp;COUNTIF($C$7:C412,C412)</f>
        <v>:0</v>
      </c>
      <c r="D412" s="209"/>
      <c r="E412" s="209"/>
      <c r="F412" s="209"/>
      <c r="G412" s="209"/>
      <c r="H412" s="209"/>
      <c r="K412">
        <v>92</v>
      </c>
    </row>
    <row r="413" spans="1:11">
      <c r="A413" s="191">
        <f t="shared" si="48"/>
        <v>0</v>
      </c>
      <c r="B413" s="191" t="str">
        <f>C413&amp;":"&amp;COUNTIF($C$7:C413,C413)</f>
        <v>:0</v>
      </c>
      <c r="D413" s="209"/>
      <c r="E413" s="209"/>
      <c r="F413" s="209"/>
      <c r="G413" s="209"/>
      <c r="H413" s="209"/>
      <c r="K413">
        <v>93</v>
      </c>
    </row>
    <row r="414" spans="1:11">
      <c r="A414" s="191">
        <f t="shared" si="48"/>
        <v>0</v>
      </c>
      <c r="B414" s="191" t="str">
        <f>C414&amp;":"&amp;COUNTIF($C$7:C414,C414)</f>
        <v>:0</v>
      </c>
      <c r="D414" s="209"/>
      <c r="E414" s="209"/>
      <c r="F414" s="209"/>
      <c r="G414" s="209"/>
      <c r="H414" s="209"/>
      <c r="K414">
        <v>94</v>
      </c>
    </row>
    <row r="415" spans="1:11">
      <c r="A415" s="191">
        <f t="shared" si="48"/>
        <v>0</v>
      </c>
      <c r="B415" s="191" t="str">
        <f>C415&amp;":"&amp;COUNTIF($C$7:C415,C415)</f>
        <v>:0</v>
      </c>
      <c r="D415" s="209"/>
      <c r="E415" s="209"/>
      <c r="F415" s="209"/>
      <c r="G415" s="209"/>
      <c r="H415" s="209"/>
      <c r="K415">
        <v>95</v>
      </c>
    </row>
    <row r="416" spans="1:11">
      <c r="A416" s="191">
        <f t="shared" si="48"/>
        <v>0</v>
      </c>
      <c r="B416" s="191" t="str">
        <f>C416&amp;":"&amp;COUNTIF($C$7:C416,C416)</f>
        <v>:0</v>
      </c>
      <c r="D416" s="209"/>
      <c r="E416" s="209"/>
      <c r="F416" s="209"/>
      <c r="G416" s="209"/>
      <c r="H416" s="209"/>
      <c r="K416">
        <v>96</v>
      </c>
    </row>
    <row r="417" spans="1:11">
      <c r="A417" s="191">
        <f t="shared" si="48"/>
        <v>0</v>
      </c>
      <c r="B417" s="191" t="str">
        <f>C417&amp;":"&amp;COUNTIF($C$7:C417,C417)</f>
        <v>:0</v>
      </c>
      <c r="D417" s="209"/>
      <c r="E417" s="209"/>
      <c r="F417" s="209"/>
      <c r="G417" s="209"/>
      <c r="H417" s="209"/>
      <c r="K417">
        <v>97</v>
      </c>
    </row>
    <row r="418" spans="1:11">
      <c r="A418" s="191">
        <f t="shared" si="48"/>
        <v>0</v>
      </c>
      <c r="B418" s="191" t="str">
        <f>C418&amp;":"&amp;COUNTIF($C$7:C418,C418)</f>
        <v>:0</v>
      </c>
      <c r="D418" s="209"/>
      <c r="E418" s="209"/>
      <c r="F418" s="209"/>
      <c r="G418" s="209"/>
      <c r="H418" s="209"/>
      <c r="K418">
        <v>98</v>
      </c>
    </row>
    <row r="419" spans="1:11">
      <c r="A419" s="191">
        <f t="shared" si="48"/>
        <v>0</v>
      </c>
      <c r="B419" s="191" t="str">
        <f>C419&amp;":"&amp;COUNTIF($C$7:C419,C419)</f>
        <v>:0</v>
      </c>
      <c r="D419" s="209"/>
      <c r="E419" s="209"/>
      <c r="F419" s="209"/>
      <c r="G419" s="209"/>
      <c r="H419" s="209"/>
      <c r="K419">
        <v>99</v>
      </c>
    </row>
    <row r="420" spans="1:11">
      <c r="A420" s="191">
        <f t="shared" si="48"/>
        <v>0</v>
      </c>
      <c r="B420" s="191" t="str">
        <f>C420&amp;":"&amp;COUNTIF($C$7:C420,C420)</f>
        <v>:0</v>
      </c>
      <c r="D420" s="209"/>
      <c r="E420" s="209"/>
      <c r="F420" s="209"/>
      <c r="G420" s="209"/>
      <c r="H420" s="209"/>
      <c r="K420">
        <v>100</v>
      </c>
    </row>
    <row r="421" spans="1:11">
      <c r="A421" s="191">
        <f t="shared" si="48"/>
        <v>0</v>
      </c>
      <c r="B421" s="191" t="str">
        <f>C421&amp;":"&amp;COUNTIF($C$7:C421,C421)</f>
        <v>:0</v>
      </c>
      <c r="D421" s="209"/>
      <c r="E421" s="209"/>
      <c r="F421" s="209"/>
      <c r="G421" s="209"/>
      <c r="H421" s="209"/>
      <c r="K421">
        <v>101</v>
      </c>
    </row>
    <row r="422" spans="1:11">
      <c r="A422" s="191">
        <f t="shared" si="48"/>
        <v>0</v>
      </c>
      <c r="B422" s="191" t="str">
        <f>C422&amp;":"&amp;COUNTIF($C$7:C422,C422)</f>
        <v>:0</v>
      </c>
      <c r="D422" s="209"/>
      <c r="E422" s="209"/>
      <c r="F422" s="209"/>
      <c r="G422" s="209"/>
      <c r="H422" s="209"/>
      <c r="K422">
        <v>102</v>
      </c>
    </row>
    <row r="423" spans="1:11">
      <c r="A423" s="191">
        <f t="shared" si="48"/>
        <v>0</v>
      </c>
      <c r="B423" s="191" t="str">
        <f>C423&amp;":"&amp;COUNTIF($C$7:C423,C423)</f>
        <v>:0</v>
      </c>
      <c r="D423" s="209"/>
      <c r="E423" s="209"/>
      <c r="F423" s="209"/>
      <c r="G423" s="209"/>
      <c r="H423" s="209"/>
      <c r="K423">
        <v>103</v>
      </c>
    </row>
    <row r="424" spans="1:11">
      <c r="A424" s="191">
        <f t="shared" si="48"/>
        <v>0</v>
      </c>
      <c r="B424" s="191" t="str">
        <f>C424&amp;":"&amp;COUNTIF($C$7:C424,C424)</f>
        <v>:0</v>
      </c>
      <c r="D424" s="209"/>
      <c r="E424" s="209"/>
      <c r="F424" s="209"/>
      <c r="G424" s="209"/>
      <c r="H424" s="209"/>
      <c r="K424">
        <v>104</v>
      </c>
    </row>
    <row r="425" spans="1:11">
      <c r="A425" s="191">
        <f t="shared" si="48"/>
        <v>0</v>
      </c>
      <c r="B425" s="191" t="str">
        <f>C425&amp;":"&amp;COUNTIF($C$7:C425,C425)</f>
        <v>:0</v>
      </c>
      <c r="D425" s="209"/>
      <c r="E425" s="209"/>
      <c r="F425" s="209"/>
      <c r="G425" s="209"/>
      <c r="H425" s="209"/>
      <c r="K425">
        <v>105</v>
      </c>
    </row>
    <row r="426" spans="1:11">
      <c r="A426" s="191">
        <f t="shared" si="48"/>
        <v>0</v>
      </c>
      <c r="B426" s="191" t="str">
        <f>C426&amp;":"&amp;COUNTIF($C$7:C426,C426)</f>
        <v>:0</v>
      </c>
      <c r="D426" s="209"/>
      <c r="E426" s="209"/>
      <c r="F426" s="209"/>
      <c r="G426" s="209"/>
      <c r="H426" s="209"/>
      <c r="K426">
        <v>106</v>
      </c>
    </row>
    <row r="427" spans="1:11">
      <c r="A427" s="191">
        <f t="shared" si="48"/>
        <v>0</v>
      </c>
      <c r="B427" s="191" t="str">
        <f>C427&amp;":"&amp;COUNTIF($C$7:C427,C427)</f>
        <v>:0</v>
      </c>
      <c r="D427" s="209"/>
      <c r="E427" s="209"/>
      <c r="F427" s="209"/>
      <c r="G427" s="209"/>
      <c r="H427" s="209"/>
      <c r="K427">
        <v>107</v>
      </c>
    </row>
    <row r="428" spans="1:11">
      <c r="A428" s="191">
        <f t="shared" si="48"/>
        <v>0</v>
      </c>
      <c r="B428" s="191" t="str">
        <f>C428&amp;":"&amp;COUNTIF($C$7:C428,C428)</f>
        <v>:0</v>
      </c>
      <c r="D428" s="209"/>
      <c r="E428" s="209"/>
      <c r="F428" s="209"/>
      <c r="G428" s="209"/>
      <c r="H428" s="209"/>
      <c r="K428">
        <v>108</v>
      </c>
    </row>
    <row r="429" spans="1:11">
      <c r="A429" s="191">
        <f t="shared" si="48"/>
        <v>0</v>
      </c>
      <c r="B429" s="191" t="str">
        <f>C429&amp;":"&amp;COUNTIF($C$7:C429,C429)</f>
        <v>:0</v>
      </c>
      <c r="D429" s="209"/>
      <c r="E429" s="209"/>
      <c r="F429" s="209"/>
      <c r="G429" s="209"/>
      <c r="H429" s="209"/>
      <c r="K429">
        <v>109</v>
      </c>
    </row>
    <row r="430" spans="1:11">
      <c r="A430" s="191">
        <f t="shared" si="48"/>
        <v>0</v>
      </c>
      <c r="B430" s="191" t="str">
        <f>C430&amp;":"&amp;COUNTIF($C$7:C430,C430)</f>
        <v>:0</v>
      </c>
      <c r="D430" s="209"/>
      <c r="E430" s="209"/>
      <c r="F430" s="209"/>
      <c r="G430" s="209"/>
      <c r="H430" s="209"/>
      <c r="K430">
        <v>110</v>
      </c>
    </row>
    <row r="431" spans="1:11">
      <c r="A431" s="191">
        <f t="shared" si="48"/>
        <v>0</v>
      </c>
      <c r="B431" s="191" t="str">
        <f>C431&amp;":"&amp;COUNTIF($C$7:C431,C431)</f>
        <v>:0</v>
      </c>
      <c r="D431" s="209"/>
      <c r="E431" s="209"/>
      <c r="F431" s="209"/>
      <c r="G431" s="209"/>
      <c r="H431" s="209"/>
      <c r="K431">
        <v>111</v>
      </c>
    </row>
    <row r="432" spans="1:11">
      <c r="A432" s="191">
        <f t="shared" si="48"/>
        <v>0</v>
      </c>
      <c r="B432" s="191" t="str">
        <f>C432&amp;":"&amp;COUNTIF($C$7:C432,C432)</f>
        <v>:0</v>
      </c>
      <c r="D432" s="209"/>
      <c r="E432" s="209"/>
      <c r="F432" s="209"/>
      <c r="G432" s="209"/>
      <c r="H432" s="209"/>
      <c r="K432">
        <v>112</v>
      </c>
    </row>
    <row r="433" spans="1:11">
      <c r="A433" s="191">
        <f t="shared" si="48"/>
        <v>0</v>
      </c>
      <c r="B433" s="191" t="str">
        <f>C433&amp;":"&amp;COUNTIF($C$7:C433,C433)</f>
        <v>:0</v>
      </c>
      <c r="D433" s="209"/>
      <c r="E433" s="209"/>
      <c r="F433" s="209"/>
      <c r="G433" s="209"/>
      <c r="H433" s="209"/>
      <c r="K433">
        <v>113</v>
      </c>
    </row>
    <row r="434" spans="1:11">
      <c r="A434" s="191">
        <f t="shared" si="48"/>
        <v>0</v>
      </c>
      <c r="B434" s="191" t="str">
        <f>C434&amp;":"&amp;COUNTIF($C$7:C434,C434)</f>
        <v>:0</v>
      </c>
      <c r="D434" s="209"/>
      <c r="E434" s="209"/>
      <c r="F434" s="209"/>
      <c r="G434" s="209"/>
      <c r="H434" s="209"/>
      <c r="K434">
        <v>114</v>
      </c>
    </row>
    <row r="435" spans="1:11">
      <c r="A435" s="191">
        <f t="shared" si="48"/>
        <v>0</v>
      </c>
      <c r="B435" s="191" t="str">
        <f>C435&amp;":"&amp;COUNTIF($C$7:C435,C435)</f>
        <v>:0</v>
      </c>
      <c r="D435" s="209"/>
      <c r="E435" s="209"/>
      <c r="F435" s="209"/>
      <c r="G435" s="209"/>
      <c r="H435" s="209"/>
      <c r="K435">
        <v>115</v>
      </c>
    </row>
    <row r="436" spans="1:11">
      <c r="A436" s="191">
        <f t="shared" si="48"/>
        <v>0</v>
      </c>
      <c r="B436" s="191" t="str">
        <f>C436&amp;":"&amp;COUNTIF($C$7:C436,C436)</f>
        <v>:0</v>
      </c>
      <c r="D436" s="209"/>
      <c r="E436" s="209"/>
      <c r="F436" s="209"/>
      <c r="G436" s="209"/>
      <c r="H436" s="209"/>
      <c r="K436">
        <v>116</v>
      </c>
    </row>
    <row r="437" spans="1:11">
      <c r="A437" s="191">
        <f t="shared" si="48"/>
        <v>0</v>
      </c>
      <c r="B437" s="191" t="str">
        <f>C437&amp;":"&amp;COUNTIF($C$7:C437,C437)</f>
        <v>:0</v>
      </c>
      <c r="D437" s="209"/>
      <c r="E437" s="209"/>
      <c r="F437" s="209"/>
      <c r="G437" s="209"/>
      <c r="H437" s="209"/>
      <c r="K437">
        <v>117</v>
      </c>
    </row>
    <row r="438" spans="1:11">
      <c r="A438" s="191">
        <f t="shared" si="48"/>
        <v>0</v>
      </c>
      <c r="B438" s="191" t="str">
        <f>C438&amp;":"&amp;COUNTIF($C$7:C438,C438)</f>
        <v>:0</v>
      </c>
      <c r="D438" s="209"/>
      <c r="E438" s="209"/>
      <c r="F438" s="209"/>
      <c r="G438" s="209"/>
      <c r="H438" s="209"/>
      <c r="K438">
        <v>118</v>
      </c>
    </row>
    <row r="439" spans="1:11">
      <c r="A439" s="191">
        <f t="shared" si="48"/>
        <v>0</v>
      </c>
      <c r="B439" s="191" t="str">
        <f>C439&amp;":"&amp;COUNTIF($C$7:C439,C439)</f>
        <v>:0</v>
      </c>
      <c r="D439" s="209"/>
      <c r="E439" s="209"/>
      <c r="F439" s="209"/>
      <c r="G439" s="209"/>
      <c r="H439" s="209"/>
      <c r="K439">
        <v>119</v>
      </c>
    </row>
    <row r="440" spans="1:11">
      <c r="A440" s="191">
        <f t="shared" si="48"/>
        <v>0</v>
      </c>
      <c r="B440" s="191" t="str">
        <f>C440&amp;":"&amp;COUNTIF($C$7:C440,C440)</f>
        <v>:0</v>
      </c>
      <c r="D440" s="209"/>
      <c r="E440" s="209"/>
      <c r="F440" s="209"/>
      <c r="G440" s="209"/>
      <c r="H440" s="209"/>
      <c r="K440">
        <v>120</v>
      </c>
    </row>
    <row r="441" spans="1:11">
      <c r="A441" s="191">
        <f t="shared" si="48"/>
        <v>0</v>
      </c>
      <c r="B441" s="191" t="str">
        <f>C441&amp;":"&amp;COUNTIF($C$7:C441,C441)</f>
        <v>:0</v>
      </c>
      <c r="D441" s="209"/>
      <c r="E441" s="209"/>
      <c r="F441" s="209"/>
      <c r="G441" s="209"/>
      <c r="H441" s="209"/>
      <c r="K441">
        <v>121</v>
      </c>
    </row>
    <row r="442" spans="1:11">
      <c r="A442" s="191">
        <f t="shared" si="48"/>
        <v>0</v>
      </c>
      <c r="B442" s="191" t="str">
        <f>C442&amp;":"&amp;COUNTIF($C$7:C442,C442)</f>
        <v>:0</v>
      </c>
      <c r="D442" s="209"/>
      <c r="E442" s="209"/>
      <c r="F442" s="209"/>
      <c r="G442" s="209"/>
      <c r="H442" s="209"/>
      <c r="K442">
        <v>122</v>
      </c>
    </row>
    <row r="443" spans="1:11">
      <c r="A443" s="191">
        <f t="shared" si="48"/>
        <v>0</v>
      </c>
      <c r="B443" s="191" t="str">
        <f>C443&amp;":"&amp;COUNTIF($C$7:C443,C443)</f>
        <v>:0</v>
      </c>
      <c r="D443" s="209"/>
      <c r="E443" s="209"/>
      <c r="F443" s="209"/>
      <c r="G443" s="209"/>
      <c r="H443" s="209"/>
      <c r="K443">
        <v>123</v>
      </c>
    </row>
    <row r="444" spans="1:11">
      <c r="A444" s="191">
        <f t="shared" si="48"/>
        <v>0</v>
      </c>
      <c r="B444" s="191" t="str">
        <f>C444&amp;":"&amp;COUNTIF($C$7:C444,C444)</f>
        <v>:0</v>
      </c>
      <c r="D444" s="209"/>
      <c r="E444" s="209"/>
      <c r="F444" s="209"/>
      <c r="G444" s="209"/>
      <c r="H444" s="209"/>
      <c r="K444">
        <v>124</v>
      </c>
    </row>
    <row r="445" spans="1:11">
      <c r="A445" s="191">
        <f t="shared" si="48"/>
        <v>0</v>
      </c>
      <c r="B445" s="191" t="str">
        <f>C445&amp;":"&amp;COUNTIF($C$7:C445,C445)</f>
        <v>:0</v>
      </c>
      <c r="D445" s="209"/>
      <c r="E445" s="209"/>
      <c r="F445" s="209"/>
      <c r="G445" s="209"/>
      <c r="H445" s="209"/>
      <c r="K445">
        <v>125</v>
      </c>
    </row>
    <row r="446" spans="1:11">
      <c r="A446" s="191">
        <f t="shared" si="48"/>
        <v>0</v>
      </c>
      <c r="B446" s="191" t="str">
        <f>C446&amp;":"&amp;COUNTIF($C$7:C446,C446)</f>
        <v>:0</v>
      </c>
      <c r="D446" s="209"/>
      <c r="E446" s="209"/>
      <c r="F446" s="209"/>
      <c r="G446" s="209"/>
      <c r="H446" s="209"/>
      <c r="K446">
        <v>126</v>
      </c>
    </row>
    <row r="447" spans="1:11">
      <c r="A447" s="191">
        <f t="shared" si="48"/>
        <v>0</v>
      </c>
      <c r="B447" s="191" t="str">
        <f>C447&amp;":"&amp;COUNTIF($C$7:C447,C447)</f>
        <v>:0</v>
      </c>
      <c r="D447" s="209"/>
      <c r="E447" s="209"/>
      <c r="F447" s="209"/>
      <c r="G447" s="209"/>
      <c r="H447" s="209"/>
      <c r="K447">
        <v>127</v>
      </c>
    </row>
    <row r="448" spans="1:11">
      <c r="A448" s="191">
        <f t="shared" si="48"/>
        <v>0</v>
      </c>
      <c r="B448" s="191" t="str">
        <f>C448&amp;":"&amp;COUNTIF($C$7:C448,C448)</f>
        <v>:0</v>
      </c>
      <c r="D448" s="209"/>
      <c r="E448" s="209"/>
      <c r="F448" s="209"/>
      <c r="G448" s="209"/>
      <c r="H448" s="209"/>
      <c r="K448">
        <v>128</v>
      </c>
    </row>
    <row r="449" spans="1:11">
      <c r="A449" s="191">
        <f t="shared" si="48"/>
        <v>0</v>
      </c>
      <c r="B449" s="191" t="str">
        <f>C449&amp;":"&amp;COUNTIF($C$7:C449,C449)</f>
        <v>:0</v>
      </c>
      <c r="D449" s="170"/>
      <c r="E449" s="170"/>
      <c r="F449" s="170"/>
      <c r="G449" s="170"/>
      <c r="H449" s="170"/>
      <c r="K449">
        <v>129</v>
      </c>
    </row>
    <row r="450" spans="1:11">
      <c r="A450" s="191">
        <f t="shared" si="48"/>
        <v>0</v>
      </c>
      <c r="B450" s="191" t="str">
        <f>C450&amp;":"&amp;COUNTIF($C$7:C450,C450)</f>
        <v>:0</v>
      </c>
      <c r="D450" s="170"/>
      <c r="E450" s="170"/>
      <c r="F450" s="170"/>
      <c r="G450" s="170"/>
      <c r="H450" s="170"/>
      <c r="K450">
        <v>130</v>
      </c>
    </row>
    <row r="451" spans="1:11">
      <c r="A451" s="191">
        <f t="shared" si="48"/>
        <v>0</v>
      </c>
      <c r="B451" s="191" t="str">
        <f>C451&amp;":"&amp;COUNTIF($C$7:C451,C451)</f>
        <v>:0</v>
      </c>
      <c r="D451" s="170"/>
      <c r="E451" s="170"/>
      <c r="F451" s="170"/>
      <c r="G451" s="170"/>
      <c r="H451" s="170"/>
      <c r="K451">
        <v>131</v>
      </c>
    </row>
    <row r="452" spans="1:11">
      <c r="A452" s="191">
        <f t="shared" si="48"/>
        <v>0</v>
      </c>
      <c r="B452" s="191" t="str">
        <f>C452&amp;":"&amp;COUNTIF($C$7:C452,C452)</f>
        <v>:0</v>
      </c>
      <c r="D452" s="170"/>
      <c r="E452" s="170"/>
      <c r="F452" s="170"/>
      <c r="G452" s="170"/>
      <c r="H452" s="170"/>
      <c r="K452">
        <v>132</v>
      </c>
    </row>
    <row r="453" spans="1:11">
      <c r="A453" s="191">
        <f t="shared" si="48"/>
        <v>0</v>
      </c>
      <c r="B453" s="191" t="str">
        <f>C453&amp;":"&amp;COUNTIF($C$7:C453,C453)</f>
        <v>:0</v>
      </c>
      <c r="D453" s="170"/>
      <c r="E453" s="170"/>
      <c r="F453" s="170"/>
      <c r="G453" s="170"/>
      <c r="H453" s="170"/>
      <c r="K453">
        <v>133</v>
      </c>
    </row>
    <row r="454" spans="1:11">
      <c r="A454" s="191">
        <f t="shared" si="48"/>
        <v>0</v>
      </c>
      <c r="B454" s="191" t="str">
        <f>C454&amp;":"&amp;COUNTIF($C$7:C454,C454)</f>
        <v>:0</v>
      </c>
      <c r="D454" s="170"/>
      <c r="E454" s="170"/>
      <c r="F454" s="170"/>
      <c r="G454" s="170"/>
      <c r="H454" s="170"/>
      <c r="K454">
        <v>134</v>
      </c>
    </row>
    <row r="455" spans="1:11">
      <c r="A455" s="191">
        <f t="shared" ref="A455:A518" si="49">SUM(D455:H455)</f>
        <v>0</v>
      </c>
      <c r="B455" s="191" t="str">
        <f>C455&amp;":"&amp;COUNTIF($C$7:C455,C455)</f>
        <v>:0</v>
      </c>
      <c r="D455" s="170"/>
      <c r="E455" s="170"/>
      <c r="F455" s="170"/>
      <c r="G455" s="170"/>
      <c r="H455" s="170"/>
      <c r="K455">
        <v>135</v>
      </c>
    </row>
    <row r="456" spans="1:11">
      <c r="A456" s="191">
        <f t="shared" si="49"/>
        <v>0</v>
      </c>
      <c r="B456" s="191" t="str">
        <f>C456&amp;":"&amp;COUNTIF($C$7:C456,C456)</f>
        <v>:0</v>
      </c>
      <c r="D456" s="170"/>
      <c r="E456" s="170"/>
      <c r="F456" s="170"/>
      <c r="G456" s="170"/>
      <c r="H456" s="170"/>
      <c r="K456">
        <v>136</v>
      </c>
    </row>
    <row r="457" spans="1:11">
      <c r="A457" s="191">
        <f t="shared" si="49"/>
        <v>0</v>
      </c>
      <c r="B457" s="191" t="str">
        <f>C457&amp;":"&amp;COUNTIF($C$7:C457,C457)</f>
        <v>:0</v>
      </c>
      <c r="D457" s="170"/>
      <c r="E457" s="170"/>
      <c r="F457" s="170"/>
      <c r="G457" s="170"/>
      <c r="H457" s="170"/>
      <c r="K457">
        <v>137</v>
      </c>
    </row>
    <row r="458" spans="1:11">
      <c r="A458" s="191">
        <f t="shared" si="49"/>
        <v>0</v>
      </c>
      <c r="B458" s="191" t="str">
        <f>C458&amp;":"&amp;COUNTIF($C$7:C458,C458)</f>
        <v>:0</v>
      </c>
      <c r="D458" s="170"/>
      <c r="E458" s="170"/>
      <c r="F458" s="170"/>
      <c r="G458" s="170"/>
      <c r="H458" s="170"/>
      <c r="K458">
        <v>138</v>
      </c>
    </row>
    <row r="459" spans="1:11">
      <c r="A459" s="191">
        <f t="shared" si="49"/>
        <v>0</v>
      </c>
      <c r="B459" s="191" t="str">
        <f>C459&amp;":"&amp;COUNTIF($C$7:C459,C459)</f>
        <v>:0</v>
      </c>
      <c r="D459" s="170"/>
      <c r="E459" s="170"/>
      <c r="F459" s="170"/>
      <c r="G459" s="170"/>
      <c r="H459" s="170"/>
      <c r="K459">
        <v>139</v>
      </c>
    </row>
    <row r="460" spans="1:11">
      <c r="A460" s="191">
        <f t="shared" si="49"/>
        <v>0</v>
      </c>
      <c r="B460" s="191" t="str">
        <f>C460&amp;":"&amp;COUNTIF($C$7:C460,C460)</f>
        <v>:0</v>
      </c>
      <c r="D460" s="170"/>
      <c r="E460" s="170"/>
      <c r="F460" s="170"/>
      <c r="G460" s="170"/>
      <c r="H460" s="170"/>
      <c r="K460">
        <v>140</v>
      </c>
    </row>
    <row r="461" spans="1:11">
      <c r="A461" s="191">
        <f t="shared" si="49"/>
        <v>0</v>
      </c>
      <c r="B461" s="191" t="str">
        <f>C461&amp;":"&amp;COUNTIF($C$7:C461,C461)</f>
        <v>:0</v>
      </c>
      <c r="D461" s="170"/>
      <c r="E461" s="170"/>
      <c r="F461" s="170"/>
      <c r="G461" s="170"/>
      <c r="H461" s="170"/>
      <c r="K461">
        <v>141</v>
      </c>
    </row>
    <row r="462" spans="1:11">
      <c r="A462" s="191">
        <f t="shared" si="49"/>
        <v>0</v>
      </c>
      <c r="B462" s="191" t="str">
        <f>C462&amp;":"&amp;COUNTIF($C$7:C462,C462)</f>
        <v>:0</v>
      </c>
      <c r="D462" s="170"/>
      <c r="E462" s="170"/>
      <c r="F462" s="170"/>
      <c r="G462" s="170"/>
      <c r="H462" s="170"/>
      <c r="K462">
        <v>142</v>
      </c>
    </row>
    <row r="463" spans="1:11">
      <c r="A463" s="191">
        <f t="shared" si="49"/>
        <v>0</v>
      </c>
      <c r="B463" s="191" t="str">
        <f>C463&amp;":"&amp;COUNTIF($C$7:C463,C463)</f>
        <v>:0</v>
      </c>
      <c r="D463" s="170"/>
      <c r="E463" s="170"/>
      <c r="F463" s="170"/>
      <c r="G463" s="170"/>
      <c r="H463" s="170"/>
      <c r="K463">
        <v>143</v>
      </c>
    </row>
    <row r="464" spans="1:11">
      <c r="A464" s="191">
        <f t="shared" si="49"/>
        <v>0</v>
      </c>
      <c r="B464" s="191" t="str">
        <f>C464&amp;":"&amp;COUNTIF($C$7:C464,C464)</f>
        <v>:0</v>
      </c>
      <c r="D464" s="170"/>
      <c r="E464" s="170"/>
      <c r="F464" s="170"/>
      <c r="G464" s="170"/>
      <c r="H464" s="170"/>
      <c r="K464">
        <v>144</v>
      </c>
    </row>
    <row r="465" spans="1:11">
      <c r="A465" s="191">
        <f t="shared" si="49"/>
        <v>0</v>
      </c>
      <c r="B465" s="191" t="str">
        <f>C465&amp;":"&amp;COUNTIF($C$7:C465,C465)</f>
        <v>:0</v>
      </c>
      <c r="D465" s="170"/>
      <c r="E465" s="170"/>
      <c r="F465" s="170"/>
      <c r="G465" s="170"/>
      <c r="H465" s="170"/>
      <c r="K465">
        <v>145</v>
      </c>
    </row>
    <row r="466" spans="1:11">
      <c r="A466" s="191">
        <f t="shared" si="49"/>
        <v>0</v>
      </c>
      <c r="B466" s="191" t="str">
        <f>C466&amp;":"&amp;COUNTIF($C$7:C466,C466)</f>
        <v>:0</v>
      </c>
      <c r="D466" s="170"/>
      <c r="E466" s="170"/>
      <c r="F466" s="170"/>
      <c r="G466" s="170"/>
      <c r="H466" s="170"/>
      <c r="K466">
        <v>146</v>
      </c>
    </row>
    <row r="467" spans="1:11">
      <c r="A467" s="191">
        <f t="shared" si="49"/>
        <v>0</v>
      </c>
      <c r="B467" s="191" t="str">
        <f>C467&amp;":"&amp;COUNTIF($C$7:C467,C467)</f>
        <v>:0</v>
      </c>
      <c r="D467" s="170"/>
      <c r="E467" s="170"/>
      <c r="F467" s="170"/>
      <c r="G467" s="170"/>
      <c r="H467" s="170"/>
      <c r="K467">
        <v>147</v>
      </c>
    </row>
    <row r="468" spans="1:11">
      <c r="A468" s="191">
        <f t="shared" si="49"/>
        <v>0</v>
      </c>
      <c r="B468" s="191" t="str">
        <f>C468&amp;":"&amp;COUNTIF($C$7:C468,C468)</f>
        <v>:0</v>
      </c>
      <c r="D468" s="170"/>
      <c r="E468" s="170"/>
      <c r="F468" s="170"/>
      <c r="G468" s="170"/>
      <c r="H468" s="170"/>
      <c r="K468">
        <v>148</v>
      </c>
    </row>
    <row r="469" spans="1:11">
      <c r="A469" s="191">
        <f t="shared" si="49"/>
        <v>0</v>
      </c>
      <c r="B469" s="191" t="str">
        <f>C469&amp;":"&amp;COUNTIF($C$7:C469,C469)</f>
        <v>:0</v>
      </c>
      <c r="D469" s="170"/>
      <c r="E469" s="170"/>
      <c r="F469" s="170"/>
      <c r="G469" s="170"/>
      <c r="H469" s="170"/>
      <c r="K469">
        <v>149</v>
      </c>
    </row>
    <row r="470" spans="1:11">
      <c r="A470" s="191">
        <f t="shared" si="49"/>
        <v>0</v>
      </c>
      <c r="B470" s="191" t="str">
        <f>C470&amp;":"&amp;COUNTIF($C$7:C470,C470)</f>
        <v>:0</v>
      </c>
      <c r="D470" s="170"/>
      <c r="E470" s="170"/>
      <c r="F470" s="170"/>
      <c r="G470" s="170"/>
      <c r="H470" s="170"/>
      <c r="K470">
        <v>150</v>
      </c>
    </row>
    <row r="471" spans="1:11">
      <c r="A471" s="191">
        <f t="shared" si="49"/>
        <v>0</v>
      </c>
      <c r="B471" s="191" t="str">
        <f>C471&amp;":"&amp;COUNTIF($C$7:C471,C471)</f>
        <v>:0</v>
      </c>
      <c r="D471" s="170"/>
      <c r="E471" s="170"/>
      <c r="F471" s="170"/>
      <c r="G471" s="170"/>
      <c r="H471" s="170"/>
      <c r="K471">
        <v>151</v>
      </c>
    </row>
    <row r="472" spans="1:11">
      <c r="A472" s="191">
        <f t="shared" si="49"/>
        <v>0</v>
      </c>
      <c r="B472" s="191" t="str">
        <f>C472&amp;":"&amp;COUNTIF($C$7:C472,C472)</f>
        <v>:0</v>
      </c>
      <c r="D472" s="170"/>
      <c r="E472" s="170"/>
      <c r="F472" s="170"/>
      <c r="G472" s="170"/>
      <c r="H472" s="170"/>
      <c r="K472">
        <v>152</v>
      </c>
    </row>
    <row r="473" spans="1:11">
      <c r="A473" s="191">
        <f t="shared" si="49"/>
        <v>0</v>
      </c>
      <c r="B473" s="191" t="str">
        <f>C473&amp;":"&amp;COUNTIF($C$7:C473,C473)</f>
        <v>:0</v>
      </c>
      <c r="D473" s="170"/>
      <c r="E473" s="170"/>
      <c r="F473" s="170"/>
      <c r="G473" s="170"/>
      <c r="H473" s="170"/>
      <c r="K473">
        <v>153</v>
      </c>
    </row>
    <row r="474" spans="1:11">
      <c r="A474" s="191">
        <f t="shared" si="49"/>
        <v>0</v>
      </c>
      <c r="B474" s="191" t="str">
        <f>C474&amp;":"&amp;COUNTIF($C$7:C474,C474)</f>
        <v>:0</v>
      </c>
      <c r="D474" s="170"/>
      <c r="E474" s="170"/>
      <c r="F474" s="170"/>
      <c r="G474" s="170"/>
      <c r="H474" s="170"/>
      <c r="K474">
        <v>154</v>
      </c>
    </row>
    <row r="475" spans="1:11">
      <c r="A475" s="191">
        <f t="shared" si="49"/>
        <v>0</v>
      </c>
      <c r="B475" s="191" t="str">
        <f>C475&amp;":"&amp;COUNTIF($C$7:C475,C475)</f>
        <v>:0</v>
      </c>
      <c r="D475" s="170"/>
      <c r="E475" s="170"/>
      <c r="F475" s="170"/>
      <c r="G475" s="170"/>
      <c r="H475" s="170"/>
      <c r="K475">
        <v>155</v>
      </c>
    </row>
    <row r="476" spans="1:11">
      <c r="A476" s="191">
        <f t="shared" si="49"/>
        <v>0</v>
      </c>
      <c r="B476" s="191" t="str">
        <f>C476&amp;":"&amp;COUNTIF($C$7:C476,C476)</f>
        <v>:0</v>
      </c>
      <c r="D476" s="170"/>
      <c r="E476" s="170"/>
      <c r="F476" s="170"/>
      <c r="G476" s="170"/>
      <c r="H476" s="170"/>
      <c r="K476">
        <v>156</v>
      </c>
    </row>
    <row r="477" spans="1:11">
      <c r="A477" s="191">
        <f t="shared" si="49"/>
        <v>0</v>
      </c>
      <c r="B477" s="191" t="str">
        <f>C477&amp;":"&amp;COUNTIF($C$7:C477,C477)</f>
        <v>:0</v>
      </c>
      <c r="D477" s="170"/>
      <c r="E477" s="170"/>
      <c r="F477" s="170"/>
      <c r="G477" s="170"/>
      <c r="H477" s="170"/>
      <c r="K477">
        <v>157</v>
      </c>
    </row>
    <row r="478" spans="1:11">
      <c r="A478" s="191">
        <f t="shared" si="49"/>
        <v>0</v>
      </c>
      <c r="B478" s="191" t="str">
        <f>C478&amp;":"&amp;COUNTIF($C$7:C478,C478)</f>
        <v>:0</v>
      </c>
      <c r="D478" s="170"/>
      <c r="E478" s="170"/>
      <c r="F478" s="170"/>
      <c r="G478" s="170"/>
      <c r="H478" s="170"/>
      <c r="K478">
        <v>158</v>
      </c>
    </row>
    <row r="479" spans="1:11">
      <c r="A479" s="191">
        <f t="shared" si="49"/>
        <v>0</v>
      </c>
      <c r="B479" s="191" t="str">
        <f>C479&amp;":"&amp;COUNTIF($C$7:C479,C479)</f>
        <v>:0</v>
      </c>
      <c r="D479" s="170"/>
      <c r="E479" s="170"/>
      <c r="F479" s="170"/>
      <c r="G479" s="170"/>
      <c r="H479" s="170"/>
      <c r="K479">
        <v>159</v>
      </c>
    </row>
    <row r="480" spans="1:11">
      <c r="A480" s="191">
        <f t="shared" si="49"/>
        <v>0</v>
      </c>
      <c r="B480" s="191" t="str">
        <f>C480&amp;":"&amp;COUNTIF($C$7:C480,C480)</f>
        <v>:0</v>
      </c>
      <c r="D480" s="170"/>
      <c r="E480" s="170"/>
      <c r="F480" s="170"/>
      <c r="G480" s="170"/>
      <c r="H480" s="170"/>
      <c r="K480">
        <v>160</v>
      </c>
    </row>
    <row r="481" spans="1:11">
      <c r="A481" s="191">
        <f t="shared" si="49"/>
        <v>0</v>
      </c>
      <c r="B481" s="191" t="str">
        <f>C481&amp;":"&amp;COUNTIF($C$7:C481,C481)</f>
        <v>:0</v>
      </c>
      <c r="D481" s="170"/>
      <c r="E481" s="170"/>
      <c r="F481" s="170"/>
      <c r="G481" s="170"/>
      <c r="H481" s="170"/>
      <c r="K481">
        <v>161</v>
      </c>
    </row>
    <row r="482" spans="1:11">
      <c r="A482" s="191">
        <f t="shared" si="49"/>
        <v>0</v>
      </c>
      <c r="B482" s="191" t="str">
        <f>C482&amp;":"&amp;COUNTIF($C$7:C482,C482)</f>
        <v>:0</v>
      </c>
      <c r="D482" s="170"/>
      <c r="E482" s="170"/>
      <c r="F482" s="170"/>
      <c r="G482" s="170"/>
      <c r="H482" s="170"/>
      <c r="K482">
        <v>162</v>
      </c>
    </row>
    <row r="483" spans="1:11">
      <c r="A483" s="191">
        <f t="shared" si="49"/>
        <v>0</v>
      </c>
      <c r="B483" s="191" t="str">
        <f>C483&amp;":"&amp;COUNTIF($C$7:C483,C483)</f>
        <v>:0</v>
      </c>
      <c r="D483" s="170"/>
      <c r="E483" s="170"/>
      <c r="F483" s="170"/>
      <c r="G483" s="170"/>
      <c r="H483" s="170"/>
      <c r="K483">
        <v>163</v>
      </c>
    </row>
    <row r="484" spans="1:11">
      <c r="A484" s="191">
        <f t="shared" si="49"/>
        <v>0</v>
      </c>
      <c r="B484" s="191" t="str">
        <f>C484&amp;":"&amp;COUNTIF($C$7:C484,C484)</f>
        <v>:0</v>
      </c>
      <c r="D484" s="170"/>
      <c r="E484" s="170"/>
      <c r="F484" s="170"/>
      <c r="G484" s="170"/>
      <c r="H484" s="170"/>
      <c r="K484">
        <v>164</v>
      </c>
    </row>
    <row r="485" spans="1:11">
      <c r="A485" s="191">
        <f t="shared" si="49"/>
        <v>0</v>
      </c>
      <c r="B485" s="191" t="str">
        <f>C485&amp;":"&amp;COUNTIF($C$7:C485,C485)</f>
        <v>:0</v>
      </c>
      <c r="D485" s="170"/>
      <c r="E485" s="170"/>
      <c r="F485" s="170"/>
      <c r="G485" s="170"/>
      <c r="H485" s="170"/>
      <c r="K485">
        <v>165</v>
      </c>
    </row>
    <row r="486" spans="1:11">
      <c r="A486" s="191">
        <f t="shared" si="49"/>
        <v>0</v>
      </c>
      <c r="B486" s="191" t="str">
        <f>C486&amp;":"&amp;COUNTIF($C$7:C486,C486)</f>
        <v>:0</v>
      </c>
      <c r="D486" s="170"/>
      <c r="E486" s="170"/>
      <c r="F486" s="170"/>
      <c r="G486" s="170"/>
      <c r="H486" s="170"/>
      <c r="K486">
        <v>166</v>
      </c>
    </row>
    <row r="487" spans="1:11">
      <c r="A487" s="191">
        <f t="shared" si="49"/>
        <v>0</v>
      </c>
      <c r="B487" s="191" t="str">
        <f>C487&amp;":"&amp;COUNTIF($C$7:C487,C487)</f>
        <v>:0</v>
      </c>
      <c r="D487" s="170"/>
      <c r="E487" s="170"/>
      <c r="F487" s="170"/>
      <c r="G487" s="170"/>
      <c r="H487" s="170"/>
      <c r="K487">
        <v>167</v>
      </c>
    </row>
    <row r="488" spans="1:11">
      <c r="A488" s="191">
        <f t="shared" si="49"/>
        <v>0</v>
      </c>
      <c r="B488" s="191" t="str">
        <f>C488&amp;":"&amp;COUNTIF($C$7:C488,C488)</f>
        <v>:0</v>
      </c>
      <c r="D488" s="170"/>
      <c r="E488" s="170"/>
      <c r="F488" s="170"/>
      <c r="G488" s="170"/>
      <c r="H488" s="170"/>
      <c r="K488">
        <v>168</v>
      </c>
    </row>
    <row r="489" spans="1:11">
      <c r="A489" s="191">
        <f t="shared" si="49"/>
        <v>0</v>
      </c>
      <c r="B489" s="191" t="str">
        <f>C489&amp;":"&amp;COUNTIF($C$7:C489,C489)</f>
        <v>:0</v>
      </c>
      <c r="D489" s="213"/>
      <c r="E489" s="213"/>
      <c r="F489" s="213"/>
      <c r="G489" s="213"/>
      <c r="H489" s="213"/>
      <c r="K489">
        <v>169</v>
      </c>
    </row>
    <row r="490" spans="1:11">
      <c r="A490" s="191">
        <f t="shared" si="49"/>
        <v>0</v>
      </c>
      <c r="B490" s="191" t="str">
        <f>C490&amp;":"&amp;COUNTIF($C$7:C490,C490)</f>
        <v>:0</v>
      </c>
      <c r="D490" s="170"/>
      <c r="E490" s="170"/>
      <c r="F490" s="170"/>
      <c r="G490" s="170"/>
      <c r="H490" s="170"/>
      <c r="K490">
        <v>170</v>
      </c>
    </row>
    <row r="491" spans="1:11">
      <c r="A491" s="191">
        <f t="shared" si="49"/>
        <v>0</v>
      </c>
      <c r="B491" s="191" t="str">
        <f>C491&amp;":"&amp;COUNTIF($C$7:C491,C491)</f>
        <v>:0</v>
      </c>
      <c r="D491" s="170"/>
      <c r="E491" s="170"/>
      <c r="F491" s="170"/>
      <c r="G491" s="170"/>
      <c r="H491" s="170"/>
      <c r="K491">
        <v>171</v>
      </c>
    </row>
    <row r="492" spans="1:11">
      <c r="A492" s="191">
        <f t="shared" si="49"/>
        <v>0</v>
      </c>
      <c r="B492" s="191" t="str">
        <f>C492&amp;":"&amp;COUNTIF($C$7:C492,C492)</f>
        <v>:0</v>
      </c>
      <c r="D492" s="170"/>
      <c r="E492" s="170"/>
      <c r="F492" s="170"/>
      <c r="G492" s="170"/>
      <c r="H492" s="170"/>
      <c r="K492">
        <v>172</v>
      </c>
    </row>
    <row r="493" spans="1:11">
      <c r="A493" s="191">
        <f t="shared" si="49"/>
        <v>0</v>
      </c>
      <c r="B493" s="191" t="str">
        <f>C493&amp;":"&amp;COUNTIF($C$7:C493,C493)</f>
        <v>:0</v>
      </c>
      <c r="D493" s="170"/>
      <c r="E493" s="170"/>
      <c r="F493" s="170"/>
      <c r="G493" s="170"/>
      <c r="H493" s="170"/>
      <c r="K493">
        <v>173</v>
      </c>
    </row>
    <row r="494" spans="1:11">
      <c r="A494" s="191">
        <f t="shared" si="49"/>
        <v>0</v>
      </c>
      <c r="B494" s="191" t="str">
        <f>C494&amp;":"&amp;COUNTIF($C$7:C494,C494)</f>
        <v>:0</v>
      </c>
      <c r="D494" s="170"/>
      <c r="E494" s="170"/>
      <c r="F494" s="170"/>
      <c r="G494" s="170"/>
      <c r="H494" s="170"/>
      <c r="K494">
        <v>174</v>
      </c>
    </row>
    <row r="495" spans="1:11">
      <c r="A495" s="191">
        <f t="shared" si="49"/>
        <v>0</v>
      </c>
      <c r="B495" s="191" t="str">
        <f>C495&amp;":"&amp;COUNTIF($C$7:C495,C495)</f>
        <v>:0</v>
      </c>
      <c r="D495" s="170"/>
      <c r="E495" s="170"/>
      <c r="F495" s="170"/>
      <c r="G495" s="170"/>
      <c r="H495" s="170"/>
      <c r="K495">
        <v>175</v>
      </c>
    </row>
    <row r="496" spans="1:11">
      <c r="A496" s="191">
        <f t="shared" si="49"/>
        <v>0</v>
      </c>
      <c r="B496" s="191" t="str">
        <f>C496&amp;":"&amp;COUNTIF($C$7:C496,C496)</f>
        <v>:0</v>
      </c>
      <c r="D496" s="170"/>
      <c r="E496" s="170"/>
      <c r="F496" s="170"/>
      <c r="G496" s="170"/>
      <c r="H496" s="170"/>
      <c r="K496">
        <v>176</v>
      </c>
    </row>
    <row r="497" spans="1:11">
      <c r="A497" s="191">
        <f t="shared" si="49"/>
        <v>0</v>
      </c>
      <c r="B497" s="191" t="str">
        <f>C497&amp;":"&amp;COUNTIF($C$7:C497,C497)</f>
        <v>:0</v>
      </c>
      <c r="D497" s="170"/>
      <c r="E497" s="170"/>
      <c r="F497" s="170"/>
      <c r="G497" s="170"/>
      <c r="H497" s="170"/>
      <c r="K497">
        <v>177</v>
      </c>
    </row>
    <row r="498" spans="1:11">
      <c r="A498" s="191">
        <f t="shared" si="49"/>
        <v>0</v>
      </c>
      <c r="B498" s="191" t="str">
        <f>C498&amp;":"&amp;COUNTIF($C$7:C498,C498)</f>
        <v>:0</v>
      </c>
      <c r="D498" s="170"/>
      <c r="E498" s="170"/>
      <c r="F498" s="170"/>
      <c r="G498" s="170"/>
      <c r="H498" s="170"/>
      <c r="K498">
        <v>178</v>
      </c>
    </row>
    <row r="499" spans="1:11">
      <c r="A499" s="191">
        <f t="shared" si="49"/>
        <v>0</v>
      </c>
      <c r="B499" s="191" t="str">
        <f>C499&amp;":"&amp;COUNTIF($C$7:C499,C499)</f>
        <v>:0</v>
      </c>
      <c r="D499" s="170"/>
      <c r="E499" s="170"/>
      <c r="F499" s="170"/>
      <c r="G499" s="170"/>
      <c r="H499" s="170"/>
      <c r="K499">
        <v>179</v>
      </c>
    </row>
    <row r="500" spans="1:11">
      <c r="A500" s="191">
        <f t="shared" si="49"/>
        <v>0</v>
      </c>
      <c r="B500" s="191" t="str">
        <f>C500&amp;":"&amp;COUNTIF($C$7:C500,C500)</f>
        <v>:0</v>
      </c>
      <c r="D500" s="170"/>
      <c r="E500" s="170"/>
      <c r="F500" s="170"/>
      <c r="G500" s="170"/>
      <c r="H500" s="170"/>
      <c r="K500">
        <v>180</v>
      </c>
    </row>
    <row r="501" spans="1:11">
      <c r="A501" s="191">
        <f t="shared" si="49"/>
        <v>0</v>
      </c>
      <c r="B501" s="191" t="str">
        <f>C501&amp;":"&amp;COUNTIF($C$7:C501,C501)</f>
        <v>:0</v>
      </c>
      <c r="D501" s="214"/>
      <c r="E501" s="214"/>
      <c r="F501" s="214"/>
      <c r="G501" s="214"/>
      <c r="H501" s="214"/>
      <c r="K501">
        <v>181</v>
      </c>
    </row>
    <row r="502" spans="1:11">
      <c r="A502" s="191">
        <f t="shared" si="49"/>
        <v>0</v>
      </c>
      <c r="B502" s="191" t="str">
        <f>C502&amp;":"&amp;COUNTIF($C$7:C502,C502)</f>
        <v>:0</v>
      </c>
      <c r="D502" s="170"/>
      <c r="E502" s="170"/>
      <c r="F502" s="170"/>
      <c r="G502" s="170"/>
      <c r="H502" s="170"/>
      <c r="K502">
        <v>182</v>
      </c>
    </row>
    <row r="503" spans="1:11">
      <c r="A503" s="191">
        <f t="shared" si="49"/>
        <v>0</v>
      </c>
      <c r="B503" s="191" t="str">
        <f>C503&amp;":"&amp;COUNTIF($C$7:C503,C503)</f>
        <v>:0</v>
      </c>
      <c r="D503" s="170"/>
      <c r="E503" s="170"/>
      <c r="F503" s="170"/>
      <c r="G503" s="170"/>
      <c r="H503" s="170"/>
      <c r="K503">
        <v>183</v>
      </c>
    </row>
    <row r="504" spans="1:11">
      <c r="A504" s="191">
        <f t="shared" si="49"/>
        <v>0</v>
      </c>
      <c r="B504" s="191" t="str">
        <f>C504&amp;":"&amp;COUNTIF($C$7:C504,C504)</f>
        <v>:0</v>
      </c>
      <c r="D504" s="170"/>
      <c r="E504" s="170"/>
      <c r="F504" s="170"/>
      <c r="G504" s="170"/>
      <c r="H504" s="170"/>
      <c r="K504">
        <v>184</v>
      </c>
    </row>
    <row r="505" spans="1:11">
      <c r="A505" s="191">
        <f t="shared" si="49"/>
        <v>0</v>
      </c>
      <c r="B505" s="191" t="str">
        <f>C505&amp;":"&amp;COUNTIF($C$7:C505,C505)</f>
        <v>:0</v>
      </c>
      <c r="D505" s="170"/>
      <c r="E505" s="170"/>
      <c r="F505" s="170"/>
      <c r="G505" s="170"/>
      <c r="H505" s="170"/>
      <c r="K505">
        <v>185</v>
      </c>
    </row>
    <row r="506" spans="1:11">
      <c r="A506" s="191">
        <f t="shared" si="49"/>
        <v>0</v>
      </c>
      <c r="B506" s="191" t="str">
        <f>C506&amp;":"&amp;COUNTIF($C$7:C506,C506)</f>
        <v>:0</v>
      </c>
      <c r="D506" s="170"/>
      <c r="E506" s="170"/>
      <c r="F506" s="170"/>
      <c r="G506" s="170"/>
      <c r="H506" s="170"/>
      <c r="K506">
        <v>186</v>
      </c>
    </row>
    <row r="507" spans="1:11">
      <c r="A507" s="191">
        <f t="shared" si="49"/>
        <v>0</v>
      </c>
      <c r="B507" s="191" t="str">
        <f>C507&amp;":"&amp;COUNTIF($C$7:C507,C507)</f>
        <v>:0</v>
      </c>
      <c r="D507" s="170"/>
      <c r="E507" s="170"/>
      <c r="F507" s="170"/>
      <c r="G507" s="170"/>
      <c r="H507" s="170"/>
      <c r="K507">
        <v>187</v>
      </c>
    </row>
    <row r="508" spans="1:11">
      <c r="A508" s="191">
        <f t="shared" si="49"/>
        <v>0</v>
      </c>
      <c r="B508" s="191" t="str">
        <f>C508&amp;":"&amp;COUNTIF($C$7:C508,C508)</f>
        <v>:0</v>
      </c>
      <c r="D508" s="170"/>
      <c r="E508" s="170"/>
      <c r="F508" s="170"/>
      <c r="G508" s="170"/>
      <c r="H508" s="170"/>
      <c r="K508">
        <v>188</v>
      </c>
    </row>
    <row r="509" spans="1:11">
      <c r="A509" s="191">
        <f t="shared" si="49"/>
        <v>0</v>
      </c>
      <c r="B509" s="191" t="str">
        <f>C509&amp;":"&amp;COUNTIF($C$7:C509,C509)</f>
        <v>:0</v>
      </c>
      <c r="D509" s="170"/>
      <c r="E509" s="170"/>
      <c r="F509" s="170"/>
      <c r="G509" s="170"/>
      <c r="H509" s="170"/>
      <c r="K509">
        <v>189</v>
      </c>
    </row>
    <row r="510" spans="1:11">
      <c r="A510" s="191">
        <f t="shared" si="49"/>
        <v>0</v>
      </c>
      <c r="B510" s="191" t="str">
        <f>C510&amp;":"&amp;COUNTIF($C$7:C510,C510)</f>
        <v>:0</v>
      </c>
      <c r="D510" s="170"/>
      <c r="E510" s="170"/>
      <c r="F510" s="170"/>
      <c r="G510" s="170"/>
      <c r="H510" s="170"/>
      <c r="K510">
        <v>190</v>
      </c>
    </row>
    <row r="511" spans="1:11">
      <c r="A511" s="191">
        <f t="shared" si="49"/>
        <v>0</v>
      </c>
      <c r="B511" s="191" t="str">
        <f>C511&amp;":"&amp;COUNTIF($C$7:C511,C511)</f>
        <v>:0</v>
      </c>
      <c r="D511" s="170"/>
      <c r="E511" s="170"/>
      <c r="F511" s="170"/>
      <c r="G511" s="170"/>
      <c r="H511" s="170"/>
      <c r="K511">
        <v>191</v>
      </c>
    </row>
    <row r="512" spans="1:11">
      <c r="A512" s="191">
        <f t="shared" si="49"/>
        <v>0</v>
      </c>
      <c r="B512" s="191" t="str">
        <f>C512&amp;":"&amp;COUNTIF($C$7:C512,C512)</f>
        <v>:0</v>
      </c>
      <c r="D512" s="170"/>
      <c r="E512" s="170"/>
      <c r="F512" s="170"/>
      <c r="G512" s="170"/>
      <c r="H512" s="170"/>
      <c r="K512">
        <v>192</v>
      </c>
    </row>
    <row r="513" spans="1:11">
      <c r="A513" s="191">
        <f t="shared" si="49"/>
        <v>0</v>
      </c>
      <c r="B513" s="191" t="str">
        <f>C513&amp;":"&amp;COUNTIF($C$7:C513,C513)</f>
        <v>:0</v>
      </c>
      <c r="D513" s="170"/>
      <c r="E513" s="170"/>
      <c r="F513" s="170"/>
      <c r="G513" s="170"/>
      <c r="H513" s="170"/>
      <c r="K513">
        <v>193</v>
      </c>
    </row>
    <row r="514" spans="1:11">
      <c r="A514" s="191">
        <f t="shared" si="49"/>
        <v>0</v>
      </c>
      <c r="B514" s="191" t="str">
        <f>C514&amp;":"&amp;COUNTIF($C$7:C514,C514)</f>
        <v>:0</v>
      </c>
      <c r="D514" s="170"/>
      <c r="E514" s="170"/>
      <c r="F514" s="170"/>
      <c r="G514" s="170"/>
      <c r="H514" s="170"/>
      <c r="K514">
        <v>194</v>
      </c>
    </row>
    <row r="515" spans="1:11">
      <c r="A515" s="191">
        <f t="shared" si="49"/>
        <v>0</v>
      </c>
      <c r="B515" s="191" t="str">
        <f>C515&amp;":"&amp;COUNTIF($C$7:C515,C515)</f>
        <v>:0</v>
      </c>
      <c r="D515" s="170"/>
      <c r="E515" s="170"/>
      <c r="F515" s="170"/>
      <c r="G515" s="170"/>
      <c r="H515" s="170"/>
      <c r="K515">
        <v>195</v>
      </c>
    </row>
    <row r="516" spans="1:11">
      <c r="A516" s="191">
        <f t="shared" si="49"/>
        <v>0</v>
      </c>
      <c r="B516" s="191" t="str">
        <f>C516&amp;":"&amp;COUNTIF($C$7:C516,C516)</f>
        <v>:0</v>
      </c>
      <c r="D516" s="170"/>
      <c r="E516" s="170"/>
      <c r="F516" s="170"/>
      <c r="G516" s="170"/>
      <c r="H516" s="170"/>
      <c r="K516">
        <v>196</v>
      </c>
    </row>
    <row r="517" spans="1:11">
      <c r="A517" s="191">
        <f t="shared" si="49"/>
        <v>0</v>
      </c>
      <c r="B517" s="191" t="str">
        <f>C517&amp;":"&amp;COUNTIF($C$7:C517,C517)</f>
        <v>:0</v>
      </c>
      <c r="D517" s="170"/>
      <c r="E517" s="170"/>
      <c r="F517" s="170"/>
      <c r="G517" s="170"/>
      <c r="H517" s="170"/>
      <c r="K517">
        <v>197</v>
      </c>
    </row>
    <row r="518" spans="1:11">
      <c r="A518" s="191">
        <f t="shared" si="49"/>
        <v>0</v>
      </c>
      <c r="B518" s="191" t="str">
        <f>C518&amp;":"&amp;COUNTIF($C$7:C518,C518)</f>
        <v>:0</v>
      </c>
      <c r="D518" s="170"/>
      <c r="E518" s="170"/>
      <c r="F518" s="170"/>
      <c r="G518" s="170"/>
      <c r="H518" s="170"/>
      <c r="K518">
        <v>198</v>
      </c>
    </row>
    <row r="519" spans="1:11">
      <c r="A519" s="191">
        <f t="shared" ref="A519:A582" si="50">SUM(D519:H519)</f>
        <v>0</v>
      </c>
      <c r="B519" s="191" t="str">
        <f>C519&amp;":"&amp;COUNTIF($C$7:C519,C519)</f>
        <v>:0</v>
      </c>
      <c r="D519" s="170"/>
      <c r="E519" s="170"/>
      <c r="F519" s="170"/>
      <c r="G519" s="170"/>
      <c r="H519" s="170"/>
      <c r="K519">
        <v>199</v>
      </c>
    </row>
    <row r="520" spans="1:11">
      <c r="A520" s="191">
        <f t="shared" si="50"/>
        <v>0</v>
      </c>
      <c r="B520" s="191" t="str">
        <f>C520&amp;":"&amp;COUNTIF($C$7:C520,C520)</f>
        <v>:0</v>
      </c>
      <c r="D520" s="170"/>
      <c r="E520" s="170"/>
      <c r="F520" s="170"/>
      <c r="G520" s="170"/>
      <c r="H520" s="170"/>
      <c r="K520">
        <v>200</v>
      </c>
    </row>
    <row r="521" spans="1:11">
      <c r="A521" s="191">
        <f t="shared" si="50"/>
        <v>0</v>
      </c>
      <c r="B521" s="191" t="str">
        <f>C521&amp;":"&amp;COUNTIF($C$7:C521,C521)</f>
        <v>:0</v>
      </c>
      <c r="D521" s="170"/>
      <c r="E521" s="170"/>
      <c r="F521" s="170"/>
      <c r="G521" s="170"/>
      <c r="H521" s="170"/>
      <c r="K521">
        <v>201</v>
      </c>
    </row>
    <row r="522" spans="1:11">
      <c r="A522" s="191">
        <f t="shared" si="50"/>
        <v>0</v>
      </c>
      <c r="B522" s="191" t="str">
        <f>C522&amp;":"&amp;COUNTIF($C$7:C522,C522)</f>
        <v>:0</v>
      </c>
      <c r="D522" s="170"/>
      <c r="E522" s="170"/>
      <c r="F522" s="170"/>
      <c r="G522" s="170"/>
      <c r="H522" s="170"/>
      <c r="K522">
        <v>202</v>
      </c>
    </row>
    <row r="523" spans="1:11">
      <c r="A523" s="191">
        <f t="shared" si="50"/>
        <v>0</v>
      </c>
      <c r="B523" s="191" t="str">
        <f>C523&amp;":"&amp;COUNTIF($C$7:C523,C523)</f>
        <v>:0</v>
      </c>
      <c r="D523" s="170"/>
      <c r="E523" s="170"/>
      <c r="F523" s="170"/>
      <c r="G523" s="170"/>
      <c r="H523" s="170"/>
      <c r="K523">
        <v>203</v>
      </c>
    </row>
    <row r="524" spans="1:11">
      <c r="A524" s="191">
        <f t="shared" si="50"/>
        <v>0</v>
      </c>
      <c r="B524" s="191" t="str">
        <f>C524&amp;":"&amp;COUNTIF($C$7:C524,C524)</f>
        <v>:0</v>
      </c>
      <c r="D524" s="170"/>
      <c r="E524" s="170"/>
      <c r="F524" s="170"/>
      <c r="G524" s="170"/>
      <c r="H524" s="170"/>
      <c r="K524">
        <v>204</v>
      </c>
    </row>
    <row r="525" spans="1:11">
      <c r="A525" s="191">
        <f t="shared" si="50"/>
        <v>0</v>
      </c>
      <c r="B525" s="191" t="str">
        <f>C525&amp;":"&amp;COUNTIF($C$7:C525,C525)</f>
        <v>:0</v>
      </c>
      <c r="D525" s="213"/>
      <c r="E525" s="213"/>
      <c r="F525" s="213"/>
      <c r="G525" s="213"/>
      <c r="H525" s="213"/>
      <c r="K525">
        <v>205</v>
      </c>
    </row>
    <row r="526" spans="1:11">
      <c r="A526" s="191">
        <f t="shared" si="50"/>
        <v>0</v>
      </c>
      <c r="B526" s="191" t="str">
        <f>C526&amp;":"&amp;COUNTIF($C$7:C526,C526)</f>
        <v>:0</v>
      </c>
      <c r="D526" s="170"/>
      <c r="E526" s="170"/>
      <c r="F526" s="170"/>
      <c r="G526" s="170"/>
      <c r="H526" s="170"/>
      <c r="K526">
        <v>206</v>
      </c>
    </row>
    <row r="527" spans="1:11">
      <c r="A527" s="191">
        <f t="shared" si="50"/>
        <v>0</v>
      </c>
      <c r="B527" s="191" t="str">
        <f>C527&amp;":"&amp;COUNTIF($C$7:C527,C527)</f>
        <v>:0</v>
      </c>
      <c r="D527" s="170"/>
      <c r="E527" s="170"/>
      <c r="F527" s="170"/>
      <c r="G527" s="170"/>
      <c r="H527" s="170"/>
      <c r="K527">
        <v>207</v>
      </c>
    </row>
    <row r="528" spans="1:11">
      <c r="A528" s="191">
        <f t="shared" si="50"/>
        <v>0</v>
      </c>
      <c r="B528" s="191" t="str">
        <f>C528&amp;":"&amp;COUNTIF($C$7:C528,C528)</f>
        <v>:0</v>
      </c>
      <c r="D528" s="170"/>
      <c r="E528" s="170"/>
      <c r="F528" s="170"/>
      <c r="G528" s="170"/>
      <c r="H528" s="170"/>
      <c r="K528">
        <v>208</v>
      </c>
    </row>
    <row r="529" spans="1:11">
      <c r="A529" s="191">
        <f t="shared" si="50"/>
        <v>0</v>
      </c>
      <c r="B529" s="191" t="str">
        <f>C529&amp;":"&amp;COUNTIF($C$7:C529,C529)</f>
        <v>:0</v>
      </c>
      <c r="D529" s="170"/>
      <c r="E529" s="170"/>
      <c r="F529" s="170"/>
      <c r="G529" s="170"/>
      <c r="H529" s="170"/>
      <c r="K529">
        <v>209</v>
      </c>
    </row>
    <row r="530" spans="1:11">
      <c r="A530" s="191">
        <f t="shared" si="50"/>
        <v>0</v>
      </c>
      <c r="B530" s="191" t="str">
        <f>C530&amp;":"&amp;COUNTIF($C$7:C530,C530)</f>
        <v>:0</v>
      </c>
      <c r="D530" s="170"/>
      <c r="E530" s="170"/>
      <c r="F530" s="170"/>
      <c r="G530" s="170"/>
      <c r="H530" s="170"/>
      <c r="K530">
        <v>210</v>
      </c>
    </row>
    <row r="531" spans="1:11">
      <c r="A531" s="191">
        <f t="shared" si="50"/>
        <v>0</v>
      </c>
      <c r="B531" s="191" t="str">
        <f>C531&amp;":"&amp;COUNTIF($C$7:C531,C531)</f>
        <v>:0</v>
      </c>
      <c r="D531" s="170"/>
      <c r="E531" s="170"/>
      <c r="F531" s="170"/>
      <c r="G531" s="170"/>
      <c r="H531" s="170"/>
      <c r="K531">
        <v>211</v>
      </c>
    </row>
    <row r="532" spans="1:11">
      <c r="A532" s="191">
        <f t="shared" si="50"/>
        <v>0</v>
      </c>
      <c r="B532" s="191" t="str">
        <f>C532&amp;":"&amp;COUNTIF($C$7:C532,C532)</f>
        <v>:0</v>
      </c>
      <c r="D532" s="170"/>
      <c r="E532" s="170"/>
      <c r="F532" s="170"/>
      <c r="G532" s="170"/>
      <c r="H532" s="170"/>
      <c r="K532">
        <v>212</v>
      </c>
    </row>
    <row r="533" spans="1:11">
      <c r="A533" s="191">
        <f t="shared" si="50"/>
        <v>0</v>
      </c>
      <c r="B533" s="191" t="str">
        <f>C533&amp;":"&amp;COUNTIF($C$7:C533,C533)</f>
        <v>:0</v>
      </c>
      <c r="D533" s="231"/>
      <c r="E533" s="231"/>
      <c r="F533" s="231"/>
      <c r="G533" s="231"/>
      <c r="H533" s="231"/>
      <c r="K533">
        <v>213</v>
      </c>
    </row>
    <row r="534" spans="1:11">
      <c r="A534" s="191">
        <f t="shared" si="50"/>
        <v>0</v>
      </c>
      <c r="B534" s="191" t="str">
        <f>C534&amp;":"&amp;COUNTIF($C$7:C534,C534)</f>
        <v>:0</v>
      </c>
      <c r="D534" s="170"/>
      <c r="E534" s="170"/>
      <c r="F534" s="170"/>
      <c r="G534" s="170"/>
      <c r="H534" s="170"/>
      <c r="K534">
        <v>214</v>
      </c>
    </row>
    <row r="535" spans="1:11">
      <c r="A535" s="191">
        <f t="shared" si="50"/>
        <v>0</v>
      </c>
      <c r="B535" s="191" t="str">
        <f>C535&amp;":"&amp;COUNTIF($C$7:C535,C535)</f>
        <v>:0</v>
      </c>
      <c r="D535" s="170"/>
      <c r="E535" s="170"/>
      <c r="F535" s="170"/>
      <c r="G535" s="170"/>
      <c r="H535" s="170"/>
      <c r="K535">
        <v>215</v>
      </c>
    </row>
    <row r="536" spans="1:11">
      <c r="A536" s="191">
        <f t="shared" si="50"/>
        <v>0</v>
      </c>
      <c r="B536" s="191" t="str">
        <f>C536&amp;":"&amp;COUNTIF($C$7:C536,C536)</f>
        <v>:0</v>
      </c>
      <c r="D536" s="170"/>
      <c r="E536" s="170"/>
      <c r="F536" s="170"/>
      <c r="G536" s="170"/>
      <c r="H536" s="170"/>
      <c r="K536">
        <v>216</v>
      </c>
    </row>
    <row r="537" spans="1:11">
      <c r="A537" s="191">
        <f t="shared" si="50"/>
        <v>0</v>
      </c>
      <c r="B537" s="191" t="str">
        <f>C537&amp;":"&amp;COUNTIF($C$7:C537,C537)</f>
        <v>:0</v>
      </c>
      <c r="D537" s="170"/>
      <c r="E537" s="170"/>
      <c r="F537" s="170"/>
      <c r="G537" s="170"/>
      <c r="H537" s="170"/>
      <c r="K537">
        <v>217</v>
      </c>
    </row>
    <row r="538" spans="1:11">
      <c r="A538" s="191">
        <f t="shared" si="50"/>
        <v>0</v>
      </c>
      <c r="B538" s="191" t="str">
        <f>C538&amp;":"&amp;COUNTIF($C$7:C538,C538)</f>
        <v>:0</v>
      </c>
      <c r="D538" s="170"/>
      <c r="E538" s="170"/>
      <c r="F538" s="170"/>
      <c r="G538" s="170"/>
      <c r="H538" s="170"/>
      <c r="K538">
        <v>218</v>
      </c>
    </row>
    <row r="539" spans="1:11">
      <c r="A539" s="191">
        <f t="shared" si="50"/>
        <v>0</v>
      </c>
      <c r="B539" s="191" t="str">
        <f>C539&amp;":"&amp;COUNTIF($C$7:C539,C539)</f>
        <v>:0</v>
      </c>
      <c r="D539" s="170"/>
      <c r="E539" s="170"/>
      <c r="F539" s="170"/>
      <c r="G539" s="170"/>
      <c r="H539" s="170"/>
      <c r="K539">
        <v>219</v>
      </c>
    </row>
    <row r="540" spans="1:11">
      <c r="A540" s="191">
        <f t="shared" si="50"/>
        <v>0</v>
      </c>
      <c r="B540" s="191" t="str">
        <f>C540&amp;":"&amp;COUNTIF($C$7:C540,C540)</f>
        <v>:0</v>
      </c>
      <c r="D540" s="170"/>
      <c r="E540" s="170"/>
      <c r="F540" s="170"/>
      <c r="G540" s="170"/>
      <c r="H540" s="170"/>
      <c r="K540">
        <v>220</v>
      </c>
    </row>
    <row r="541" spans="1:11">
      <c r="A541" s="191">
        <f t="shared" si="50"/>
        <v>0</v>
      </c>
      <c r="B541" s="191" t="str">
        <f>C541&amp;":"&amp;COUNTIF($C$7:C541,C541)</f>
        <v>:0</v>
      </c>
      <c r="D541" s="170"/>
      <c r="E541" s="170"/>
      <c r="F541" s="170"/>
      <c r="G541" s="170"/>
      <c r="H541" s="170"/>
      <c r="K541">
        <v>221</v>
      </c>
    </row>
    <row r="542" spans="1:11">
      <c r="A542" s="191">
        <f t="shared" si="50"/>
        <v>0</v>
      </c>
      <c r="B542" s="191" t="str">
        <f>C542&amp;":"&amp;COUNTIF($C$7:C542,C542)</f>
        <v>:0</v>
      </c>
      <c r="D542" s="170"/>
      <c r="E542" s="170"/>
      <c r="F542" s="170"/>
      <c r="G542" s="170"/>
      <c r="H542" s="170"/>
      <c r="K542">
        <v>222</v>
      </c>
    </row>
    <row r="543" spans="1:11">
      <c r="A543" s="191">
        <f t="shared" si="50"/>
        <v>0</v>
      </c>
      <c r="B543" s="191" t="str">
        <f>C543&amp;":"&amp;COUNTIF($C$7:C543,C543)</f>
        <v>:0</v>
      </c>
      <c r="D543" s="170"/>
      <c r="E543" s="170"/>
      <c r="F543" s="170"/>
      <c r="G543" s="170"/>
      <c r="H543" s="170"/>
      <c r="K543">
        <v>223</v>
      </c>
    </row>
    <row r="544" spans="1:11">
      <c r="A544" s="191">
        <f t="shared" si="50"/>
        <v>0</v>
      </c>
      <c r="B544" s="191" t="str">
        <f>C544&amp;":"&amp;COUNTIF($C$7:C544,C544)</f>
        <v>:0</v>
      </c>
      <c r="D544" s="170"/>
      <c r="E544" s="170"/>
      <c r="F544" s="170"/>
      <c r="G544" s="170"/>
      <c r="H544" s="170"/>
      <c r="K544">
        <v>224</v>
      </c>
    </row>
    <row r="545" spans="1:11">
      <c r="A545" s="191">
        <f t="shared" si="50"/>
        <v>0</v>
      </c>
      <c r="B545" s="191" t="str">
        <f>C545&amp;":"&amp;COUNTIF($C$7:C545,C545)</f>
        <v>:0</v>
      </c>
      <c r="D545" s="47"/>
      <c r="E545" s="47"/>
      <c r="F545" s="47"/>
      <c r="G545" s="47"/>
      <c r="H545" s="47"/>
      <c r="K545">
        <v>225</v>
      </c>
    </row>
    <row r="546" spans="1:11">
      <c r="A546" s="191">
        <f t="shared" si="50"/>
        <v>0</v>
      </c>
      <c r="B546" s="191" t="str">
        <f>C546&amp;":"&amp;COUNTIF($C$7:C546,C546)</f>
        <v>:0</v>
      </c>
      <c r="D546" s="47"/>
      <c r="E546" s="47"/>
      <c r="F546" s="47"/>
      <c r="G546" s="47"/>
      <c r="H546" s="47"/>
      <c r="K546">
        <v>226</v>
      </c>
    </row>
    <row r="547" spans="1:11">
      <c r="A547" s="191">
        <f t="shared" si="50"/>
        <v>0</v>
      </c>
      <c r="B547" s="191" t="str">
        <f>C547&amp;":"&amp;COUNTIF($C$7:C547,C547)</f>
        <v>:0</v>
      </c>
      <c r="D547" s="47"/>
      <c r="E547" s="47"/>
      <c r="F547" s="47"/>
      <c r="G547" s="47"/>
      <c r="H547" s="47"/>
      <c r="K547">
        <v>227</v>
      </c>
    </row>
    <row r="548" spans="1:11">
      <c r="A548" s="191">
        <f t="shared" si="50"/>
        <v>0</v>
      </c>
      <c r="B548" s="191" t="str">
        <f>C548&amp;":"&amp;COUNTIF($C$7:C548,C548)</f>
        <v>:0</v>
      </c>
      <c r="D548" s="47"/>
      <c r="E548" s="47"/>
      <c r="F548" s="47"/>
      <c r="G548" s="47"/>
      <c r="H548" s="47"/>
      <c r="K548">
        <v>228</v>
      </c>
    </row>
    <row r="549" spans="1:11">
      <c r="A549" s="191">
        <f t="shared" si="50"/>
        <v>0</v>
      </c>
      <c r="B549" s="191" t="str">
        <f>C549&amp;":"&amp;COUNTIF($C$7:C549,C549)</f>
        <v>:0</v>
      </c>
      <c r="D549" s="47"/>
      <c r="E549" s="47"/>
      <c r="F549" s="47"/>
      <c r="G549" s="47"/>
      <c r="H549" s="47"/>
      <c r="K549">
        <v>229</v>
      </c>
    </row>
    <row r="550" spans="1:11">
      <c r="A550" s="191">
        <f t="shared" si="50"/>
        <v>0</v>
      </c>
      <c r="B550" s="191" t="str">
        <f>C550&amp;":"&amp;COUNTIF($C$7:C550,C550)</f>
        <v>:0</v>
      </c>
      <c r="D550" s="47"/>
      <c r="E550" s="47"/>
      <c r="F550" s="47"/>
      <c r="G550" s="47"/>
      <c r="H550" s="47"/>
      <c r="K550">
        <v>230</v>
      </c>
    </row>
    <row r="551" spans="1:11">
      <c r="A551" s="191">
        <f t="shared" si="50"/>
        <v>0</v>
      </c>
      <c r="B551" s="191" t="str">
        <f>C551&amp;":"&amp;COUNTIF($C$7:C551,C551)</f>
        <v>:0</v>
      </c>
      <c r="D551" s="47"/>
      <c r="E551" s="47"/>
      <c r="F551" s="47"/>
      <c r="G551" s="47"/>
      <c r="H551" s="47"/>
      <c r="K551">
        <v>231</v>
      </c>
    </row>
    <row r="552" spans="1:11">
      <c r="A552" s="191">
        <f t="shared" si="50"/>
        <v>0</v>
      </c>
      <c r="B552" s="191" t="str">
        <f>C552&amp;":"&amp;COUNTIF($C$7:C552,C552)</f>
        <v>:0</v>
      </c>
      <c r="D552" s="47"/>
      <c r="E552" s="47"/>
      <c r="F552" s="47"/>
      <c r="G552" s="47"/>
      <c r="H552" s="47"/>
      <c r="K552">
        <v>232</v>
      </c>
    </row>
    <row r="553" spans="1:11">
      <c r="A553" s="191">
        <f t="shared" si="50"/>
        <v>0</v>
      </c>
      <c r="B553" s="191" t="str">
        <f>C553&amp;":"&amp;COUNTIF($C$7:C553,C553)</f>
        <v>:0</v>
      </c>
      <c r="D553" s="47"/>
      <c r="E553" s="47"/>
      <c r="F553" s="47"/>
      <c r="G553" s="47"/>
      <c r="H553" s="47"/>
      <c r="K553">
        <v>233</v>
      </c>
    </row>
    <row r="554" spans="1:11">
      <c r="A554" s="191">
        <f t="shared" si="50"/>
        <v>0</v>
      </c>
      <c r="B554" s="191" t="str">
        <f>C554&amp;":"&amp;COUNTIF($C$7:C554,C554)</f>
        <v>:0</v>
      </c>
      <c r="D554" s="47"/>
      <c r="E554" s="47"/>
      <c r="F554" s="47"/>
      <c r="G554" s="47"/>
      <c r="H554" s="47"/>
      <c r="K554">
        <v>234</v>
      </c>
    </row>
    <row r="555" spans="1:11">
      <c r="A555" s="191">
        <f t="shared" si="50"/>
        <v>0</v>
      </c>
      <c r="B555" s="191" t="str">
        <f>C555&amp;":"&amp;COUNTIF($C$7:C555,C555)</f>
        <v>:0</v>
      </c>
      <c r="D555" s="47"/>
      <c r="E555" s="47"/>
      <c r="F555" s="47"/>
      <c r="G555" s="47"/>
      <c r="H555" s="47"/>
      <c r="K555">
        <v>235</v>
      </c>
    </row>
    <row r="556" spans="1:11">
      <c r="A556" s="191">
        <f t="shared" si="50"/>
        <v>0</v>
      </c>
      <c r="B556" s="191" t="str">
        <f>C556&amp;":"&amp;COUNTIF($C$7:C556,C556)</f>
        <v>:0</v>
      </c>
      <c r="D556" s="47"/>
      <c r="E556" s="47"/>
      <c r="F556" s="47"/>
      <c r="G556" s="47"/>
      <c r="H556" s="47"/>
      <c r="K556">
        <v>236</v>
      </c>
    </row>
    <row r="557" spans="1:11">
      <c r="A557" s="191">
        <f t="shared" si="50"/>
        <v>0</v>
      </c>
      <c r="B557" s="191" t="str">
        <f>C557&amp;":"&amp;COUNTIF($C$7:C557,C557)</f>
        <v>:0</v>
      </c>
      <c r="D557" s="47"/>
      <c r="E557" s="47"/>
      <c r="F557" s="47"/>
      <c r="G557" s="47"/>
      <c r="H557" s="47"/>
      <c r="K557">
        <v>237</v>
      </c>
    </row>
    <row r="558" spans="1:11">
      <c r="A558" s="191">
        <f t="shared" si="50"/>
        <v>0</v>
      </c>
      <c r="B558" s="191" t="str">
        <f>C558&amp;":"&amp;COUNTIF($C$7:C558,C558)</f>
        <v>:0</v>
      </c>
      <c r="D558" s="47"/>
      <c r="E558" s="47"/>
      <c r="F558" s="47"/>
      <c r="G558" s="47"/>
      <c r="H558" s="47"/>
      <c r="K558">
        <v>238</v>
      </c>
    </row>
    <row r="559" spans="1:11">
      <c r="A559" s="191">
        <f t="shared" si="50"/>
        <v>0</v>
      </c>
      <c r="B559" s="191" t="str">
        <f>C559&amp;":"&amp;COUNTIF($C$7:C559,C559)</f>
        <v>:0</v>
      </c>
      <c r="D559" s="47"/>
      <c r="E559" s="47"/>
      <c r="F559" s="47"/>
      <c r="G559" s="47"/>
      <c r="H559" s="47"/>
      <c r="K559">
        <v>239</v>
      </c>
    </row>
    <row r="560" spans="1:11">
      <c r="A560" s="191">
        <f t="shared" si="50"/>
        <v>0</v>
      </c>
      <c r="B560" s="191" t="str">
        <f>C560&amp;":"&amp;COUNTIF($C$7:C560,C560)</f>
        <v>:0</v>
      </c>
      <c r="D560" s="47"/>
      <c r="E560" s="47"/>
      <c r="F560" s="47"/>
      <c r="G560" s="47"/>
      <c r="H560" s="47"/>
      <c r="K560">
        <v>240</v>
      </c>
    </row>
    <row r="561" spans="1:11">
      <c r="A561" s="191">
        <f t="shared" si="50"/>
        <v>0</v>
      </c>
      <c r="B561" s="191" t="str">
        <f>C561&amp;":"&amp;COUNTIF($C$7:C561,C561)</f>
        <v>:0</v>
      </c>
      <c r="D561" s="47"/>
      <c r="E561" s="47"/>
      <c r="F561" s="47"/>
      <c r="G561" s="47"/>
      <c r="H561" s="47"/>
      <c r="K561">
        <v>241</v>
      </c>
    </row>
    <row r="562" spans="1:11">
      <c r="A562" s="191">
        <f t="shared" si="50"/>
        <v>0</v>
      </c>
      <c r="B562" s="191" t="str">
        <f>C562&amp;":"&amp;COUNTIF($C$7:C562,C562)</f>
        <v>:0</v>
      </c>
      <c r="D562" s="47"/>
      <c r="E562" s="47"/>
      <c r="F562" s="47"/>
      <c r="G562" s="47"/>
      <c r="H562" s="47"/>
      <c r="K562">
        <v>242</v>
      </c>
    </row>
    <row r="563" spans="1:11">
      <c r="A563" s="191">
        <f t="shared" si="50"/>
        <v>0</v>
      </c>
      <c r="B563" s="191" t="str">
        <f>C563&amp;":"&amp;COUNTIF($C$7:C563,C563)</f>
        <v>:0</v>
      </c>
      <c r="D563" s="47"/>
      <c r="E563" s="47"/>
      <c r="F563" s="47"/>
      <c r="G563" s="47"/>
      <c r="H563" s="47"/>
      <c r="K563">
        <v>243</v>
      </c>
    </row>
    <row r="564" spans="1:11">
      <c r="A564" s="191">
        <f t="shared" si="50"/>
        <v>0</v>
      </c>
      <c r="B564" s="191" t="str">
        <f>C564&amp;":"&amp;COUNTIF($C$7:C564,C564)</f>
        <v>:0</v>
      </c>
      <c r="D564" s="47"/>
      <c r="E564" s="47"/>
      <c r="F564" s="47"/>
      <c r="G564" s="47"/>
      <c r="H564" s="47"/>
      <c r="K564">
        <v>244</v>
      </c>
    </row>
    <row r="565" spans="1:11">
      <c r="A565" s="191">
        <f t="shared" si="50"/>
        <v>0</v>
      </c>
      <c r="B565" s="191" t="str">
        <f>C565&amp;":"&amp;COUNTIF($C$7:C565,C565)</f>
        <v>:0</v>
      </c>
      <c r="D565" s="47"/>
      <c r="E565" s="47"/>
      <c r="F565" s="47"/>
      <c r="G565" s="47"/>
      <c r="H565" s="47"/>
      <c r="K565">
        <v>245</v>
      </c>
    </row>
    <row r="566" spans="1:11">
      <c r="A566" s="191">
        <f t="shared" si="50"/>
        <v>0</v>
      </c>
      <c r="B566" s="191" t="str">
        <f>C566&amp;":"&amp;COUNTIF($C$7:C566,C566)</f>
        <v>:0</v>
      </c>
      <c r="D566" s="47"/>
      <c r="E566" s="47"/>
      <c r="F566" s="47"/>
      <c r="G566" s="47"/>
      <c r="H566" s="47"/>
      <c r="K566">
        <v>246</v>
      </c>
    </row>
    <row r="567" spans="1:11">
      <c r="A567" s="191">
        <f t="shared" si="50"/>
        <v>0</v>
      </c>
      <c r="B567" s="191" t="str">
        <f>C567&amp;":"&amp;COUNTIF($C$7:C567,C567)</f>
        <v>:0</v>
      </c>
      <c r="D567" s="47"/>
      <c r="E567" s="47"/>
      <c r="F567" s="47"/>
      <c r="G567" s="47"/>
      <c r="H567" s="47"/>
      <c r="K567">
        <v>247</v>
      </c>
    </row>
    <row r="568" spans="1:11">
      <c r="A568" s="191">
        <f t="shared" si="50"/>
        <v>0</v>
      </c>
      <c r="B568" s="191" t="str">
        <f>C568&amp;":"&amp;COUNTIF($C$7:C568,C568)</f>
        <v>:0</v>
      </c>
      <c r="D568" s="47"/>
      <c r="E568" s="47"/>
      <c r="F568" s="47"/>
      <c r="G568" s="47"/>
      <c r="H568" s="47"/>
      <c r="K568">
        <v>248</v>
      </c>
    </row>
    <row r="569" spans="1:11">
      <c r="A569" s="191">
        <f t="shared" si="50"/>
        <v>0</v>
      </c>
      <c r="B569" s="191" t="str">
        <f>C569&amp;":"&amp;COUNTIF($C$7:C569,C569)</f>
        <v>:0</v>
      </c>
      <c r="D569" s="47"/>
      <c r="E569" s="47"/>
      <c r="F569" s="47"/>
      <c r="G569" s="47"/>
      <c r="H569" s="47"/>
      <c r="K569">
        <v>249</v>
      </c>
    </row>
    <row r="570" spans="1:11">
      <c r="A570" s="191">
        <f t="shared" si="50"/>
        <v>0</v>
      </c>
      <c r="B570" s="191" t="str">
        <f>C570&amp;":"&amp;COUNTIF($C$7:C570,C570)</f>
        <v>:0</v>
      </c>
      <c r="D570" s="47"/>
      <c r="E570" s="47"/>
      <c r="F570" s="47"/>
      <c r="G570" s="47"/>
      <c r="H570" s="47"/>
      <c r="K570">
        <v>250</v>
      </c>
    </row>
    <row r="571" spans="1:11">
      <c r="A571" s="191">
        <f t="shared" si="50"/>
        <v>0</v>
      </c>
      <c r="B571" s="191" t="str">
        <f>C571&amp;":"&amp;COUNTIF($C$7:C571,C571)</f>
        <v>:0</v>
      </c>
      <c r="D571" s="47"/>
      <c r="E571" s="47"/>
      <c r="F571" s="47"/>
      <c r="G571" s="47"/>
      <c r="H571" s="47"/>
      <c r="K571">
        <v>251</v>
      </c>
    </row>
    <row r="572" spans="1:11">
      <c r="A572" s="191">
        <f t="shared" si="50"/>
        <v>0</v>
      </c>
      <c r="B572" s="191" t="str">
        <f>C572&amp;":"&amp;COUNTIF($C$7:C572,C572)</f>
        <v>:0</v>
      </c>
      <c r="D572" s="47"/>
      <c r="E572" s="47"/>
      <c r="F572" s="47"/>
      <c r="G572" s="47"/>
      <c r="H572" s="47"/>
      <c r="K572">
        <v>252</v>
      </c>
    </row>
    <row r="573" spans="1:11">
      <c r="A573" s="191">
        <f t="shared" si="50"/>
        <v>0</v>
      </c>
      <c r="B573" s="191" t="str">
        <f>C573&amp;":"&amp;COUNTIF($C$7:C573,C573)</f>
        <v>:0</v>
      </c>
      <c r="D573" s="47"/>
      <c r="E573" s="47"/>
      <c r="F573" s="47"/>
      <c r="G573" s="47"/>
      <c r="H573" s="47"/>
      <c r="K573">
        <v>253</v>
      </c>
    </row>
    <row r="574" spans="1:11">
      <c r="A574" s="191">
        <f t="shared" si="50"/>
        <v>0</v>
      </c>
      <c r="B574" s="191" t="str">
        <f>C574&amp;":"&amp;COUNTIF($C$7:C574,C574)</f>
        <v>:0</v>
      </c>
      <c r="D574" s="47"/>
      <c r="E574" s="47"/>
      <c r="F574" s="47"/>
      <c r="G574" s="47"/>
      <c r="H574" s="47"/>
      <c r="K574">
        <v>254</v>
      </c>
    </row>
    <row r="575" spans="1:11">
      <c r="A575" s="191">
        <f t="shared" si="50"/>
        <v>0</v>
      </c>
      <c r="B575" s="191" t="str">
        <f>C575&amp;":"&amp;COUNTIF($C$7:C575,C575)</f>
        <v>:0</v>
      </c>
      <c r="D575" s="47"/>
      <c r="E575" s="47"/>
      <c r="F575" s="47"/>
      <c r="G575" s="47"/>
      <c r="H575" s="47"/>
      <c r="K575">
        <v>255</v>
      </c>
    </row>
    <row r="576" spans="1:11">
      <c r="A576" s="191">
        <f t="shared" si="50"/>
        <v>0</v>
      </c>
      <c r="B576" s="191" t="str">
        <f>C576&amp;":"&amp;COUNTIF($C$7:C576,C576)</f>
        <v>:0</v>
      </c>
      <c r="D576" s="47"/>
      <c r="E576" s="47"/>
      <c r="F576" s="47"/>
      <c r="G576" s="47"/>
      <c r="H576" s="47"/>
      <c r="K576">
        <v>256</v>
      </c>
    </row>
    <row r="577" spans="1:11">
      <c r="A577" s="191">
        <f t="shared" si="50"/>
        <v>0</v>
      </c>
      <c r="B577" s="191" t="str">
        <f>C577&amp;":"&amp;COUNTIF($C$7:C577,C577)</f>
        <v>:0</v>
      </c>
      <c r="D577" s="47"/>
      <c r="E577" s="47"/>
      <c r="F577" s="47"/>
      <c r="G577" s="47"/>
      <c r="H577" s="47"/>
      <c r="K577">
        <v>257</v>
      </c>
    </row>
    <row r="578" spans="1:11">
      <c r="A578" s="191">
        <f t="shared" si="50"/>
        <v>0</v>
      </c>
      <c r="B578" s="191" t="str">
        <f>C578&amp;":"&amp;COUNTIF($C$7:C578,C578)</f>
        <v>:0</v>
      </c>
      <c r="D578" s="47"/>
      <c r="E578" s="47"/>
      <c r="F578" s="47"/>
      <c r="G578" s="47"/>
      <c r="H578" s="47"/>
      <c r="K578">
        <v>258</v>
      </c>
    </row>
    <row r="579" spans="1:11">
      <c r="A579" s="191">
        <f t="shared" si="50"/>
        <v>0</v>
      </c>
      <c r="B579" s="191" t="str">
        <f>C579&amp;":"&amp;COUNTIF($C$7:C579,C579)</f>
        <v>:0</v>
      </c>
      <c r="D579" s="47"/>
      <c r="E579" s="47"/>
      <c r="F579" s="47"/>
      <c r="G579" s="47"/>
      <c r="H579" s="47"/>
      <c r="K579">
        <v>259</v>
      </c>
    </row>
    <row r="580" spans="1:11">
      <c r="A580" s="191">
        <f t="shared" si="50"/>
        <v>0</v>
      </c>
      <c r="B580" s="191" t="str">
        <f>C580&amp;":"&amp;COUNTIF($C$7:C580,C580)</f>
        <v>:0</v>
      </c>
      <c r="D580" s="47"/>
      <c r="E580" s="47"/>
      <c r="F580" s="47"/>
      <c r="G580" s="47"/>
      <c r="H580" s="47"/>
      <c r="K580">
        <v>260</v>
      </c>
    </row>
    <row r="581" spans="1:11">
      <c r="A581" s="191">
        <f t="shared" si="50"/>
        <v>0</v>
      </c>
      <c r="B581" s="191" t="str">
        <f>C581&amp;":"&amp;COUNTIF($C$7:C581,C581)</f>
        <v>:0</v>
      </c>
      <c r="D581" s="47"/>
      <c r="E581" s="47"/>
      <c r="F581" s="47"/>
      <c r="G581" s="47"/>
      <c r="H581" s="47"/>
      <c r="K581">
        <v>261</v>
      </c>
    </row>
    <row r="582" spans="1:11">
      <c r="A582" s="191">
        <f t="shared" si="50"/>
        <v>0</v>
      </c>
      <c r="B582" s="191" t="str">
        <f>C582&amp;":"&amp;COUNTIF($C$7:C582,C582)</f>
        <v>:0</v>
      </c>
      <c r="D582" s="47"/>
      <c r="E582" s="47"/>
      <c r="F582" s="47"/>
      <c r="G582" s="47"/>
      <c r="H582" s="47"/>
      <c r="K582">
        <v>262</v>
      </c>
    </row>
    <row r="583" spans="1:11">
      <c r="A583" s="191">
        <f t="shared" ref="A583:A600" si="51">SUM(D583:H583)</f>
        <v>0</v>
      </c>
      <c r="B583" s="191" t="str">
        <f>C583&amp;":"&amp;COUNTIF($C$7:C583,C583)</f>
        <v>:0</v>
      </c>
      <c r="D583" s="47"/>
      <c r="E583" s="47"/>
      <c r="F583" s="47"/>
      <c r="G583" s="47"/>
      <c r="H583" s="47"/>
      <c r="K583">
        <v>263</v>
      </c>
    </row>
    <row r="584" spans="1:11">
      <c r="A584" s="191">
        <f t="shared" si="51"/>
        <v>0</v>
      </c>
      <c r="B584" s="191" t="str">
        <f>C584&amp;":"&amp;COUNTIF($C$7:C584,C584)</f>
        <v>:0</v>
      </c>
      <c r="D584" s="47"/>
      <c r="E584" s="47"/>
      <c r="F584" s="47"/>
      <c r="G584" s="47"/>
      <c r="H584" s="47"/>
      <c r="K584">
        <v>264</v>
      </c>
    </row>
    <row r="585" spans="1:11">
      <c r="A585" s="191">
        <f t="shared" si="51"/>
        <v>0</v>
      </c>
      <c r="B585" s="191" t="str">
        <f>C585&amp;":"&amp;COUNTIF($C$7:C585,C585)</f>
        <v>:0</v>
      </c>
      <c r="D585" s="47"/>
      <c r="E585" s="47"/>
      <c r="F585" s="47"/>
      <c r="G585" s="47"/>
      <c r="H585" s="47"/>
      <c r="K585">
        <v>265</v>
      </c>
    </row>
    <row r="586" spans="1:11">
      <c r="A586" s="191">
        <f t="shared" si="51"/>
        <v>0</v>
      </c>
      <c r="B586" s="191" t="str">
        <f>C586&amp;":"&amp;COUNTIF($C$7:C586,C586)</f>
        <v>:0</v>
      </c>
      <c r="D586" s="47"/>
      <c r="E586" s="47"/>
      <c r="F586" s="47"/>
      <c r="G586" s="47"/>
      <c r="H586" s="47"/>
      <c r="K586">
        <v>266</v>
      </c>
    </row>
    <row r="587" spans="1:11">
      <c r="A587" s="191">
        <f t="shared" si="51"/>
        <v>0</v>
      </c>
      <c r="B587" s="191" t="str">
        <f>C587&amp;":"&amp;COUNTIF($C$7:C587,C587)</f>
        <v>:0</v>
      </c>
      <c r="D587" s="47"/>
      <c r="E587" s="47"/>
      <c r="F587" s="47"/>
      <c r="G587" s="47"/>
      <c r="H587" s="47"/>
      <c r="K587">
        <v>267</v>
      </c>
    </row>
    <row r="588" spans="1:11">
      <c r="A588" s="191">
        <f t="shared" si="51"/>
        <v>0</v>
      </c>
      <c r="B588" s="191" t="str">
        <f>C588&amp;":"&amp;COUNTIF($C$7:C588,C588)</f>
        <v>:0</v>
      </c>
      <c r="D588" s="47"/>
      <c r="E588" s="47"/>
      <c r="F588" s="47"/>
      <c r="G588" s="47"/>
      <c r="H588" s="47"/>
      <c r="K588">
        <v>268</v>
      </c>
    </row>
    <row r="589" spans="1:11">
      <c r="A589" s="191">
        <f t="shared" si="51"/>
        <v>0</v>
      </c>
      <c r="B589" s="191" t="str">
        <f>C589&amp;":"&amp;COUNTIF($C$7:C589,C589)</f>
        <v>:0</v>
      </c>
      <c r="D589" s="47"/>
      <c r="E589" s="47"/>
      <c r="F589" s="47"/>
      <c r="G589" s="47"/>
      <c r="H589" s="47"/>
      <c r="K589">
        <v>269</v>
      </c>
    </row>
    <row r="590" spans="1:11">
      <c r="A590" s="191">
        <f t="shared" si="51"/>
        <v>0</v>
      </c>
      <c r="B590" s="191" t="str">
        <f>C590&amp;":"&amp;COUNTIF($C$7:C590,C590)</f>
        <v>:0</v>
      </c>
      <c r="D590" s="47"/>
      <c r="E590" s="47"/>
      <c r="F590" s="47"/>
      <c r="G590" s="47"/>
      <c r="H590" s="47"/>
      <c r="K590">
        <v>270</v>
      </c>
    </row>
    <row r="591" spans="1:11">
      <c r="A591" s="191">
        <f t="shared" si="51"/>
        <v>0</v>
      </c>
      <c r="B591" s="191" t="str">
        <f>C591&amp;":"&amp;COUNTIF($C$7:C591,C591)</f>
        <v>:0</v>
      </c>
      <c r="D591" s="47"/>
      <c r="E591" s="47"/>
      <c r="F591" s="47"/>
      <c r="G591" s="47"/>
      <c r="H591" s="47"/>
      <c r="K591">
        <v>271</v>
      </c>
    </row>
    <row r="592" spans="1:11">
      <c r="A592" s="191">
        <f t="shared" si="51"/>
        <v>0</v>
      </c>
      <c r="B592" s="191" t="str">
        <f>C592&amp;":"&amp;COUNTIF($C$7:C592,C592)</f>
        <v>:0</v>
      </c>
      <c r="D592" s="47"/>
      <c r="E592" s="47"/>
      <c r="F592" s="47"/>
      <c r="G592" s="47"/>
      <c r="H592" s="47"/>
      <c r="K592">
        <v>272</v>
      </c>
    </row>
    <row r="593" spans="1:11">
      <c r="A593" s="191">
        <f t="shared" si="51"/>
        <v>0</v>
      </c>
      <c r="B593" s="191" t="str">
        <f>C593&amp;":"&amp;COUNTIF($C$7:C593,C593)</f>
        <v>:0</v>
      </c>
      <c r="D593" s="47"/>
      <c r="E593" s="47"/>
      <c r="F593" s="47"/>
      <c r="G593" s="47"/>
      <c r="H593" s="47"/>
      <c r="K593">
        <v>273</v>
      </c>
    </row>
    <row r="594" spans="1:11">
      <c r="A594" s="191">
        <f t="shared" si="51"/>
        <v>0</v>
      </c>
      <c r="B594" s="191" t="str">
        <f>C594&amp;":"&amp;COUNTIF($C$7:C594,C594)</f>
        <v>:0</v>
      </c>
      <c r="D594" s="47"/>
      <c r="E594" s="47"/>
      <c r="F594" s="47"/>
      <c r="G594" s="47"/>
      <c r="H594" s="47"/>
      <c r="K594">
        <v>274</v>
      </c>
    </row>
    <row r="595" spans="1:11">
      <c r="A595" s="191">
        <f t="shared" si="51"/>
        <v>0</v>
      </c>
      <c r="B595" s="191" t="str">
        <f>C595&amp;":"&amp;COUNTIF($C$7:C595,C595)</f>
        <v>:0</v>
      </c>
      <c r="D595" s="47"/>
      <c r="E595" s="47"/>
      <c r="F595" s="47"/>
      <c r="G595" s="47"/>
      <c r="H595" s="47"/>
      <c r="K595">
        <v>275</v>
      </c>
    </row>
    <row r="596" spans="1:11">
      <c r="A596" s="191">
        <f t="shared" si="51"/>
        <v>0</v>
      </c>
      <c r="B596" s="191" t="str">
        <f>C596&amp;":"&amp;COUNTIF($C$7:C596,C596)</f>
        <v>:0</v>
      </c>
      <c r="D596" s="47"/>
      <c r="E596" s="47"/>
      <c r="F596" s="47"/>
      <c r="G596" s="47"/>
      <c r="H596" s="47"/>
      <c r="K596">
        <v>276</v>
      </c>
    </row>
    <row r="597" spans="1:11">
      <c r="A597" s="191">
        <f t="shared" si="51"/>
        <v>0</v>
      </c>
      <c r="B597" s="191" t="str">
        <f>C597&amp;":"&amp;COUNTIF($C$7:C597,C597)</f>
        <v>:0</v>
      </c>
      <c r="D597" s="47"/>
      <c r="E597" s="47"/>
      <c r="F597" s="47"/>
      <c r="G597" s="47"/>
      <c r="H597" s="47"/>
      <c r="K597">
        <v>277</v>
      </c>
    </row>
    <row r="598" spans="1:11">
      <c r="A598" s="191">
        <f t="shared" si="51"/>
        <v>0</v>
      </c>
      <c r="B598" s="191" t="str">
        <f>C598&amp;":"&amp;COUNTIF($C$7:C598,C598)</f>
        <v>:0</v>
      </c>
      <c r="D598" s="47"/>
      <c r="E598" s="47"/>
      <c r="F598" s="47"/>
      <c r="G598" s="47"/>
      <c r="H598" s="47"/>
      <c r="K598">
        <v>278</v>
      </c>
    </row>
    <row r="599" spans="1:11">
      <c r="A599" s="191">
        <f t="shared" si="51"/>
        <v>0</v>
      </c>
      <c r="B599" s="191" t="str">
        <f>C599&amp;":"&amp;COUNTIF($C$7:C599,C599)</f>
        <v>:0</v>
      </c>
      <c r="D599" s="47"/>
      <c r="E599" s="47"/>
      <c r="F599" s="47"/>
      <c r="G599" s="47"/>
      <c r="H599" s="47"/>
    </row>
    <row r="600" spans="1:11">
      <c r="A600" s="191">
        <f t="shared" si="51"/>
        <v>0</v>
      </c>
      <c r="B600" s="191" t="str">
        <f>C600&amp;":"&amp;COUNTIF($C$7:C600,C600)</f>
        <v>:0</v>
      </c>
      <c r="D600" s="47"/>
      <c r="E600" s="47"/>
      <c r="F600" s="47"/>
      <c r="G600" s="47"/>
      <c r="H600" s="47"/>
    </row>
  </sheetData>
  <mergeCells count="1">
    <mergeCell ref="A2:D2"/>
  </mergeCells>
  <dataValidations count="1">
    <dataValidation type="whole" allowBlank="1" showInputMessage="1" showErrorMessage="1" sqref="I7:I291 D117:H602" xr:uid="{00000000-0002-0000-1100-000000000000}">
      <formula1>0</formula1>
      <formula2>10</formula2>
    </dataValidation>
  </dataValidations>
  <pageMargins left="0.7" right="0.7" top="0.75" bottom="0.75" header="0.3" footer="0.3"/>
  <pageSetup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3" master=""/>
  <rangeList sheetStid="4" master=""/>
  <rangeList sheetStid="5" master=""/>
  <rangeList sheetStid="7" master="">
    <arrUserId title="Range2" rangeCreator="" othersAccessPermission="edit"/>
    <arrUserId title="Range1_1_1" rangeCreator="" othersAccessPermission="edit"/>
  </rangeList>
  <rangeList sheetStid="9" master=""/>
  <rangeList sheetStid="10" master=""/>
  <rangeList sheetStid="12" master=""/>
  <rangeList sheetStid="11" master=""/>
  <rangeList sheetStid="13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26</vt:i4>
      </vt:variant>
    </vt:vector>
  </HeadingPairs>
  <TitlesOfParts>
    <vt:vector size="44" baseType="lpstr">
      <vt:lpstr>CAT I</vt:lpstr>
      <vt:lpstr>CAT1</vt:lpstr>
      <vt:lpstr>CAT II</vt:lpstr>
      <vt:lpstr>CAT2</vt:lpstr>
      <vt:lpstr>MODEL</vt:lpstr>
      <vt:lpstr>model (2)</vt:lpstr>
      <vt:lpstr>END SEM EXAM</vt:lpstr>
      <vt:lpstr>ESE</vt:lpstr>
      <vt:lpstr>Assignment (2)</vt:lpstr>
      <vt:lpstr>Course end survey</vt:lpstr>
      <vt:lpstr>Overall Direct attainment</vt:lpstr>
      <vt:lpstr>CO Attainment</vt:lpstr>
      <vt:lpstr>PO Attainment</vt:lpstr>
      <vt:lpstr>BAR CHART</vt:lpstr>
      <vt:lpstr>Threshold</vt:lpstr>
      <vt:lpstr>Entry</vt:lpstr>
      <vt:lpstr>Internal 40</vt:lpstr>
      <vt:lpstr>Student name internal mark</vt:lpstr>
      <vt:lpstr>CO_1</vt:lpstr>
      <vt:lpstr>CO_2</vt:lpstr>
      <vt:lpstr>CO_3</vt:lpstr>
      <vt:lpstr>CO_4</vt:lpstr>
      <vt:lpstr>CO_5</vt:lpstr>
      <vt:lpstr>CO_6</vt:lpstr>
      <vt:lpstr>'CAT II'!noS</vt:lpstr>
      <vt:lpstr>'END SEM EXAM'!noS</vt:lpstr>
      <vt:lpstr>MODEL!noS</vt:lpstr>
      <vt:lpstr>'Overall Direct attainment'!noS</vt:lpstr>
      <vt:lpstr>noS</vt:lpstr>
      <vt:lpstr>noStudent</vt:lpstr>
      <vt:lpstr>ESE!PB12_b_h</vt:lpstr>
      <vt:lpstr>'model (2)'!PB12_b_h</vt:lpstr>
      <vt:lpstr>ESE!PB12_b_L</vt:lpstr>
      <vt:lpstr>'model (2)'!PB12_b_L</vt:lpstr>
      <vt:lpstr>'CAT II'!subTar</vt:lpstr>
      <vt:lpstr>'END SEM EXAM'!subTar</vt:lpstr>
      <vt:lpstr>MODEL!subTar</vt:lpstr>
      <vt:lpstr>'Overall Direct attainment'!subTar</vt:lpstr>
      <vt:lpstr>subTar</vt:lpstr>
      <vt:lpstr>T</vt:lpstr>
      <vt:lpstr>ESE!ten_h</vt:lpstr>
      <vt:lpstr>'model (2)'!ten_h</vt:lpstr>
      <vt:lpstr>ESE!ten_L</vt:lpstr>
      <vt:lpstr>'model (2)'!ten_L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Ray Rex</cp:lastModifiedBy>
  <dcterms:created xsi:type="dcterms:W3CDTF">2020-07-21T08:10:00Z</dcterms:created>
  <dcterms:modified xsi:type="dcterms:W3CDTF">2024-06-05T18:52:44Z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D6EDFB0B342A4362BDDBFC63D3E8D64E</vt:lpwstr>
  </property>
  <property fmtid="{D5CDD505-2E9C-101B-9397-08002B2CF9AE}" pid="3" name="KSOProductBuildVer">
    <vt:lpwstr>1033-11.2.0.11388</vt:lpwstr>
  </property>
</Properties>
</file>